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  <sheet sheetId="2" name="Your Proposal" state="visible" r:id="rId5"/>
    <sheet sheetId="3" name="Online Sales Pack" state="visible" r:id="rId6"/>
    <sheet sheetId="4" name="Costing" state="visible" r:id="rId7"/>
    <sheet sheetId="5" name="Usage and Savings" state="visible" r:id="rId8"/>
    <sheet sheetId="6" name="Profile" state="visible" r:id="rId9"/>
    <sheet sheetId="7" name="Calculation" state="visible" r:id="rId10"/>
    <sheet sheetId="8" name="MCS Irradiation Zones" state="visible" r:id="rId11"/>
    <sheet sheetId="9" name="Lookup Data" state="visible" r:id="rId12"/>
  </sheets>
  <calcPr calcId="171027"/>
</workbook>
</file>

<file path=xl/sharedStrings.xml><?xml version="1.0" encoding="utf-8"?>
<sst xmlns="http://schemas.openxmlformats.org/spreadsheetml/2006/main" count="1393" uniqueCount="635">
  <si>
    <t>Description</t>
  </si>
  <si>
    <t>Unit</t>
  </si>
  <si>
    <t>Value</t>
  </si>
  <si>
    <t>Project Reference</t>
  </si>
  <si>
    <t>Unique</t>
  </si>
  <si>
    <t>Date</t>
  </si>
  <si>
    <t>Calculation</t>
  </si>
  <si>
    <t>EAC</t>
  </si>
  <si>
    <t>Electricity Demand</t>
  </si>
  <si>
    <t>Annual kWh</t>
  </si>
  <si>
    <t xml:space="preserve">Standard Model </t>
  </si>
  <si>
    <t>Price of Electricity</t>
  </si>
  <si>
    <t xml:space="preserve"> Per kWh</t>
  </si>
  <si>
    <t>Beds</t>
  </si>
  <si>
    <t>Standing Charge</t>
  </si>
  <si>
    <t>Per Day</t>
  </si>
  <si>
    <t>Low User</t>
  </si>
  <si>
    <t>Annual Cost of Electricity</t>
  </si>
  <si>
    <t>Std User</t>
  </si>
  <si>
    <t>Quantity of Panels</t>
  </si>
  <si>
    <t>Number</t>
  </si>
  <si>
    <t>High User</t>
  </si>
  <si>
    <t>Panel Manufacturer</t>
  </si>
  <si>
    <t>Option</t>
  </si>
  <si>
    <t>Phonosolar (Preferred)</t>
  </si>
  <si>
    <t>Add Below to above EAC if Required</t>
  </si>
  <si>
    <t>Panel Wattage</t>
  </si>
  <si>
    <t>Electric Car</t>
  </si>
  <si>
    <t>System Size</t>
  </si>
  <si>
    <t>Calculated kW dc</t>
  </si>
  <si>
    <t>Air Source Heating</t>
  </si>
  <si>
    <t>Specific Yield</t>
  </si>
  <si>
    <t>Annual kWh per KW</t>
  </si>
  <si>
    <t>Swimming Pool (Electric)</t>
  </si>
  <si>
    <t>Annual Yield</t>
  </si>
  <si>
    <t>Electricity Rates</t>
  </si>
  <si>
    <t>Irradience Zone</t>
  </si>
  <si>
    <t>As per MCS Guide</t>
  </si>
  <si>
    <t>Rate</t>
  </si>
  <si>
    <t>VAT</t>
  </si>
  <si>
    <t>Total</t>
  </si>
  <si>
    <t>Roof Pitch (Degrees)</t>
  </si>
  <si>
    <t>⁰</t>
  </si>
  <si>
    <t>Average UK Electricity Rate</t>
  </si>
  <si>
    <t>Azimuth(Degrees)</t>
  </si>
  <si>
    <t>Average UK Standing Charge</t>
  </si>
  <si>
    <t>Roof Type</t>
  </si>
  <si>
    <t>In Roof</t>
  </si>
  <si>
    <t>Use Above if Unknown</t>
  </si>
  <si>
    <t>Panels</t>
  </si>
  <si>
    <t>Blue</t>
  </si>
  <si>
    <t>Scaffold Required</t>
  </si>
  <si>
    <t>No</t>
  </si>
  <si>
    <t>Storage Size</t>
  </si>
  <si>
    <t>kW dc</t>
  </si>
  <si>
    <t>Postcode (Short)</t>
  </si>
  <si>
    <t>CR</t>
  </si>
  <si>
    <t>Title</t>
  </si>
  <si>
    <t>Text</t>
  </si>
  <si>
    <t>Mr/s</t>
  </si>
  <si>
    <t>First Name</t>
  </si>
  <si>
    <t>Kilian Seifert</t>
  </si>
  <si>
    <t>Last Name</t>
  </si>
  <si>
    <t/>
  </si>
  <si>
    <t>House Number</t>
  </si>
  <si>
    <t>34</t>
  </si>
  <si>
    <t>Street Name</t>
  </si>
  <si>
    <t>Manor Way</t>
  </si>
  <si>
    <t>Town</t>
  </si>
  <si>
    <t>Mitcham</t>
  </si>
  <si>
    <t>Postcode</t>
  </si>
  <si>
    <t>CR4 1EE</t>
  </si>
  <si>
    <t>Telephone Number</t>
  </si>
  <si>
    <t>07731894329</t>
  </si>
  <si>
    <t>Salesman Discount</t>
  </si>
  <si>
    <t>Free Entry</t>
  </si>
  <si>
    <t>Manager Approval Required Over £500</t>
  </si>
  <si>
    <t>Margin</t>
  </si>
  <si>
    <t>%</t>
  </si>
  <si>
    <t>Must remain at 33% unless agreed with Manager</t>
  </si>
  <si>
    <t>VAT Level</t>
  </si>
  <si>
    <t>Additional Item</t>
  </si>
  <si>
    <t>Choice</t>
  </si>
  <si>
    <t>None</t>
  </si>
  <si>
    <t>System Size Bigger than 4kW</t>
  </si>
  <si>
    <t>Grid Application</t>
  </si>
  <si>
    <t>System Size Bigger than 10kW</t>
  </si>
  <si>
    <t>Grid  Application 2</t>
  </si>
  <si>
    <t>System Size Bigger &gt; 4kW but &lt;5kW</t>
  </si>
  <si>
    <t>Sofar Solar 4000 HYD Hybrid Inverter</t>
  </si>
  <si>
    <t>System Size Bigger &gt; 5kW but &lt;6kW</t>
  </si>
  <si>
    <t>Sofar Solar 5000 HYD Hybrid Inverter</t>
  </si>
  <si>
    <t>System Size Bigger &gt; 6kW but &lt;7kW</t>
  </si>
  <si>
    <t>Sofar Solar 6000 HYD Hybrid Inverter</t>
  </si>
  <si>
    <t>Your Quotation (Inclusive of VAT)</t>
  </si>
  <si>
    <r>
      <rPr>
        <b/>
        <color rgb="FF051C3F"/>
        <sz val="20"/>
        <rFont val="Gotham"/>
      </rPr>
      <t>PAYMENT</t>
    </r>
    <r>
      <rPr>
        <b/>
        <color theme="0"/>
        <sz val="20"/>
        <rFont val="Gotham"/>
      </rPr>
      <t xml:space="preserve"> </t>
    </r>
    <r>
      <rPr>
        <b/>
        <color rgb="FF051C3F"/>
        <sz val="20"/>
        <rFont val="Gotham"/>
      </rPr>
      <t>TERMS</t>
    </r>
  </si>
  <si>
    <t>Payment 1 @ 60% 14 Days prior to Installation Date</t>
  </si>
  <si>
    <t>Payment 2 @ 40% 7 days post Completion of Installation</t>
  </si>
  <si>
    <t>Estimated Years to Payback</t>
  </si>
  <si>
    <t>System Size (kWdc)</t>
  </si>
  <si>
    <t>Battery Storage Size</t>
  </si>
  <si>
    <t>BREAKDOWN OF PERFORMANCE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</si>
  <si>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</si>
  <si>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</si>
  <si>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</si>
  <si>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</si>
  <si>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</si>
  <si>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</si>
  <si>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</si>
  <si>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</si>
  <si>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</si>
  <si>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</si>
  <si>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</si>
  <si>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</si>
  <si>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Grid Usage</t>
  </si>
  <si>
    <t>Solar Generation</t>
  </si>
  <si>
    <t>Solar being Exported to Grid without Battery</t>
  </si>
  <si>
    <t>Solar Being Used by Home without Battery</t>
  </si>
  <si>
    <t>Grid Usage After Solar</t>
  </si>
  <si>
    <t>Solar Being Exported to Grid With Battery</t>
  </si>
  <si>
    <t>Solar Being Used by Home with Battery</t>
  </si>
  <si>
    <t>Grid Usage After Solar and Battery</t>
  </si>
  <si>
    <t>YOUR PREDICTED SYSTEM PERFORMANCE</t>
  </si>
  <si>
    <t>The Assumptions we have made are based on…</t>
  </si>
  <si>
    <t>Environmental Impact…</t>
  </si>
  <si>
    <t>Address and Climate Data…</t>
  </si>
  <si>
    <t>Predicted System Output</t>
  </si>
  <si>
    <t>Assumed Annual Inflation</t>
  </si>
  <si>
    <t>Assumed On-Site Energy Consumption</t>
  </si>
  <si>
    <t>CO² Savings</t>
  </si>
  <si>
    <t>Roof Pitch</t>
  </si>
  <si>
    <t>Our Proposal Installation Cost</t>
  </si>
  <si>
    <t>Assumed Energy Unit Cost</t>
  </si>
  <si>
    <t>Assumed Annual Energy Inflation</t>
  </si>
  <si>
    <t>CO² Savings Over 20 Years</t>
  </si>
  <si>
    <t>Address</t>
  </si>
  <si>
    <t>Irradiation Level</t>
  </si>
  <si>
    <t>Degree's From South</t>
  </si>
  <si>
    <t>YOUR PREDICTED SYSTEM PERFORMANCE 20 YEAR OUTLOOK</t>
  </si>
  <si>
    <t>Year</t>
  </si>
  <si>
    <t>Estimated Yearly Energy (kWh)</t>
  </si>
  <si>
    <t>Predicted Unit Cost Plus Inflation</t>
  </si>
  <si>
    <t>Predicted Annual Bills before Installation of Solar and Storage</t>
  </si>
  <si>
    <t>Estimated Generation (kWh) Of Solar System</t>
  </si>
  <si>
    <t>Collector Efficiency of Solar System</t>
  </si>
  <si>
    <t>Electricity Used on Site (kWh) from Solar &amp; Storage</t>
  </si>
  <si>
    <t>Saving from Energy Used From Solar Consumed following Solar &amp; Storage</t>
  </si>
  <si>
    <t>Predicted Annual Bills After Installation of Solar</t>
  </si>
  <si>
    <t>Return On Investment based on Savings from Solar and Storage System</t>
  </si>
  <si>
    <t>Accumulative Total</t>
  </si>
  <si>
    <t>Order Acceptance Form</t>
  </si>
  <si>
    <t>Description of Goods and Services we will provide:</t>
  </si>
  <si>
    <t>Green Energy Together recommends the following price proposal based on the information reviewed and the suitability of your property.</t>
  </si>
  <si>
    <t>Quote Reference:</t>
  </si>
  <si>
    <t>Item</t>
  </si>
  <si>
    <t>Additional Items</t>
  </si>
  <si>
    <t>Total Price</t>
  </si>
  <si>
    <t xml:space="preserve">I can confirm that the product I am signing for has been explained to me and I understand that this will require the installation of Solar Panels onto my property and access to my property to carry out a suitability survey prior to formal acceptance of a contract for the works is required. 
I confirm that I am aware that I have 14 days to cancel this agreement if I decide I no longer wish to proceed with the products and services being offered. 
I can confirm that I own the property which the products and services are being quoted for or I have permission by the owner of the property to accept these products and services.</t>
  </si>
  <si>
    <t>Comments:</t>
  </si>
  <si>
    <t>340W Canadian Solar Modules, Rosemary Roof Type, Sofarsolar 6KW Hybrid Inverter with 7.5KW DC Coupled Battery. Grid Application included.</t>
  </si>
  <si>
    <t>Address:</t>
  </si>
  <si>
    <t>Name:</t>
  </si>
  <si>
    <t>Signature:</t>
  </si>
  <si>
    <t>Date:</t>
  </si>
  <si>
    <t>PAYMENT TERMS</t>
  </si>
  <si>
    <t>Solarplicity Smart Systems Ltd. t/a Green Energy Together recommends the following price proposal based on the information reviewed and the suitability of your property.</t>
  </si>
  <si>
    <t>Solar kW dc</t>
  </si>
  <si>
    <t>Battery Size</t>
  </si>
  <si>
    <t>Discount</t>
  </si>
  <si>
    <t>Panel Quantity</t>
  </si>
  <si>
    <t>Panel Type</t>
  </si>
  <si>
    <t>DO NOT EDIT THIS SECTION</t>
  </si>
  <si>
    <t>Type</t>
  </si>
  <si>
    <t>Cost Per KW</t>
  </si>
  <si>
    <t>Cost</t>
  </si>
  <si>
    <t>Cost Applied</t>
  </si>
  <si>
    <t>Total Sale</t>
  </si>
  <si>
    <t>Pence Per W</t>
  </si>
  <si>
    <t>Total Sale Inc VAT</t>
  </si>
  <si>
    <t>Concrete Roof</t>
  </si>
  <si>
    <t>Concrete</t>
  </si>
  <si>
    <t>Slate Roof</t>
  </si>
  <si>
    <t>Slate</t>
  </si>
  <si>
    <t>Rosemary Roof</t>
  </si>
  <si>
    <t>Rosemary</t>
  </si>
  <si>
    <t>Flat Roof</t>
  </si>
  <si>
    <t>Ground Mounted</t>
  </si>
  <si>
    <t>Dekra Roof</t>
  </si>
  <si>
    <t>Dekra</t>
  </si>
  <si>
    <t>Ancillary Materials</t>
  </si>
  <si>
    <t>Per KW</t>
  </si>
  <si>
    <t>Module Cost</t>
  </si>
  <si>
    <t>Solar Modules Blue</t>
  </si>
  <si>
    <t>Solar Modules Black</t>
  </si>
  <si>
    <t>Black</t>
  </si>
  <si>
    <t>Inverter</t>
  </si>
  <si>
    <t>Metering Equipment</t>
  </si>
  <si>
    <t>Per Job</t>
  </si>
  <si>
    <t>N/A</t>
  </si>
  <si>
    <t>Battery Equipment 3KW</t>
  </si>
  <si>
    <t>Battery Equipment 5KW</t>
  </si>
  <si>
    <t>Battery Equipment 7.5KW</t>
  </si>
  <si>
    <t>Battery Equipment 10KW</t>
  </si>
  <si>
    <t>Labour</t>
  </si>
  <si>
    <t>Scaffold</t>
  </si>
  <si>
    <t>H&amp;S and Project Management</t>
  </si>
  <si>
    <t>Commissioning</t>
  </si>
  <si>
    <t>Packaging and Delivery</t>
  </si>
  <si>
    <t>Administration / Lead Fees</t>
  </si>
  <si>
    <t>Registrations</t>
  </si>
  <si>
    <t>ADD UPLIFT AND ADDITIONAL ITEMS IN YELLOW ONLY</t>
  </si>
  <si>
    <t>VAT Rate</t>
  </si>
  <si>
    <t>Total Cost</t>
  </si>
  <si>
    <t>Total Margin</t>
  </si>
  <si>
    <t>Total VAT</t>
  </si>
  <si>
    <t>Places for People Fee</t>
  </si>
  <si>
    <t xml:space="preserve"> </t>
  </si>
  <si>
    <t>Predicted System Performance</t>
  </si>
  <si>
    <t>Assumed Annual Inflation (RPI)</t>
  </si>
  <si>
    <r>
      <t>CO</t>
    </r>
    <r>
      <rPr>
        <b/>
        <color theme="1"/>
        <sz val="11"/>
        <rFont val="Calibri"/>
      </rPr>
      <t>² Savings</t>
    </r>
  </si>
  <si>
    <t>0.517kg saved per PV kWh</t>
  </si>
  <si>
    <t>Degrees From South</t>
  </si>
  <si>
    <t>Your predicted system performance 20 year outlook</t>
  </si>
  <si>
    <t>Day</t>
  </si>
  <si>
    <t>Half Hour</t>
  </si>
  <si>
    <t>HH Period</t>
  </si>
  <si>
    <t>Solar Coefficient</t>
  </si>
  <si>
    <t>Consumption Coefficient</t>
  </si>
  <si>
    <t>Demand</t>
  </si>
  <si>
    <t>Solar</t>
  </si>
  <si>
    <t>Total Self Consumption without Battery</t>
  </si>
  <si>
    <t>Export</t>
  </si>
  <si>
    <t>Demand (Annual kWh)</t>
  </si>
  <si>
    <t>Total Self Consumption With Battery</t>
  </si>
  <si>
    <t>Self Consumption Without Battery</t>
  </si>
  <si>
    <t>Export After Battery</t>
  </si>
  <si>
    <t>Demand After Solar</t>
  </si>
  <si>
    <t>Yield (kWhac Per kWdc)</t>
  </si>
  <si>
    <t>Annual Generation (Annual kWhac)</t>
  </si>
  <si>
    <t>Count (Month)</t>
  </si>
  <si>
    <t>Count (Day)</t>
  </si>
  <si>
    <t>Self Consumption</t>
  </si>
  <si>
    <t>Demand After Self Consumption of Solar</t>
  </si>
  <si>
    <t>Battery Use</t>
  </si>
  <si>
    <t>Battey Charge / Discharge</t>
  </si>
  <si>
    <t>Demand After Solar and Storage</t>
  </si>
  <si>
    <t>Inclination (variation from horizontal)</t>
  </si>
  <si>
    <t>Zone</t>
  </si>
  <si>
    <t>Slope</t>
  </si>
  <si>
    <t>AB</t>
  </si>
  <si>
    <t>AL</t>
  </si>
  <si>
    <t>B</t>
  </si>
  <si>
    <t>BA</t>
  </si>
  <si>
    <t>5E</t>
  </si>
  <si>
    <t>BB</t>
  </si>
  <si>
    <t>7E</t>
  </si>
  <si>
    <t>BD</t>
  </si>
  <si>
    <t>BD23</t>
  </si>
  <si>
    <t>BD24</t>
  </si>
  <si>
    <t>BH</t>
  </si>
  <si>
    <t>BL</t>
  </si>
  <si>
    <t>BN</t>
  </si>
  <si>
    <t>BR</t>
  </si>
  <si>
    <t>BS</t>
  </si>
  <si>
    <t>BT</t>
  </si>
  <si>
    <t>CA</t>
  </si>
  <si>
    <t>8E</t>
  </si>
  <si>
    <t>CB</t>
  </si>
  <si>
    <t>CF</t>
  </si>
  <si>
    <t>5W</t>
  </si>
  <si>
    <t>CH</t>
  </si>
  <si>
    <t>CH5</t>
  </si>
  <si>
    <t>7W</t>
  </si>
  <si>
    <t>CH6</t>
  </si>
  <si>
    <t>CH7</t>
  </si>
  <si>
    <t>CH8</t>
  </si>
  <si>
    <t>CM</t>
  </si>
  <si>
    <t>CM21</t>
  </si>
  <si>
    <t>CM22</t>
  </si>
  <si>
    <t>CM23</t>
  </si>
  <si>
    <t>CO</t>
  </si>
  <si>
    <t>CT</t>
  </si>
  <si>
    <t>CV</t>
  </si>
  <si>
    <t>CW</t>
  </si>
  <si>
    <t>DA</t>
  </si>
  <si>
    <t>DD</t>
  </si>
  <si>
    <t>DE</t>
  </si>
  <si>
    <t>DG</t>
  </si>
  <si>
    <t>8S</t>
  </si>
  <si>
    <t>DH</t>
  </si>
  <si>
    <t>DH4</t>
  </si>
  <si>
    <t>9E</t>
  </si>
  <si>
    <t>DH5</t>
  </si>
  <si>
    <t>DL</t>
  </si>
  <si>
    <t>DN</t>
  </si>
  <si>
    <t>DT</t>
  </si>
  <si>
    <t>DY</t>
  </si>
  <si>
    <t>E</t>
  </si>
  <si>
    <t>EC</t>
  </si>
  <si>
    <t>EH</t>
  </si>
  <si>
    <t>EH43</t>
  </si>
  <si>
    <t>9S</t>
  </si>
  <si>
    <t>EH44</t>
  </si>
  <si>
    <t>EH45</t>
  </si>
  <si>
    <t>EH46</t>
  </si>
  <si>
    <t>EN</t>
  </si>
  <si>
    <t>EN9</t>
  </si>
  <si>
    <t>EX</t>
  </si>
  <si>
    <t>FK</t>
  </si>
  <si>
    <t>FY</t>
  </si>
  <si>
    <t>G</t>
  </si>
  <si>
    <t>GL</t>
  </si>
  <si>
    <t>GU</t>
  </si>
  <si>
    <t>GU11</t>
  </si>
  <si>
    <t>GU12</t>
  </si>
  <si>
    <t>GU14</t>
  </si>
  <si>
    <t>GU28</t>
  </si>
  <si>
    <t>GU29</t>
  </si>
  <si>
    <t>GU30</t>
  </si>
  <si>
    <t>GU31</t>
  </si>
  <si>
    <t>GU32</t>
  </si>
  <si>
    <t>GU33</t>
  </si>
  <si>
    <t>GU34</t>
  </si>
  <si>
    <t>GU35</t>
  </si>
  <si>
    <t>GU46</t>
  </si>
  <si>
    <t>GU51</t>
  </si>
  <si>
    <t>GU52</t>
  </si>
  <si>
    <t>HA</t>
  </si>
  <si>
    <t>HD</t>
  </si>
  <si>
    <t>HG</t>
  </si>
  <si>
    <t>HP</t>
  </si>
  <si>
    <t>HR</t>
  </si>
  <si>
    <t>HS</t>
  </si>
  <si>
    <t>HU</t>
  </si>
  <si>
    <t>HX</t>
  </si>
  <si>
    <t>IG</t>
  </si>
  <si>
    <t>IP</t>
  </si>
  <si>
    <t>IV</t>
  </si>
  <si>
    <t>IV30</t>
  </si>
  <si>
    <t>IV31</t>
  </si>
  <si>
    <t>IV32</t>
  </si>
  <si>
    <t>IV36</t>
  </si>
  <si>
    <t>KA</t>
  </si>
  <si>
    <t>KT</t>
  </si>
  <si>
    <t>KW</t>
  </si>
  <si>
    <t>KW15</t>
  </si>
  <si>
    <t>KW16</t>
  </si>
  <si>
    <t>KW17</t>
  </si>
  <si>
    <t>KY</t>
  </si>
  <si>
    <t>L</t>
  </si>
  <si>
    <t>LA</t>
  </si>
  <si>
    <t>LA7</t>
  </si>
  <si>
    <t>LA8</t>
  </si>
  <si>
    <t>LA9</t>
  </si>
  <si>
    <t>LA10</t>
  </si>
  <si>
    <t>LA11</t>
  </si>
  <si>
    <t>LA12</t>
  </si>
  <si>
    <t>LA13</t>
  </si>
  <si>
    <t>LA14</t>
  </si>
  <si>
    <t>LA15</t>
  </si>
  <si>
    <t>LA16</t>
  </si>
  <si>
    <t>LA17</t>
  </si>
  <si>
    <t>LA18</t>
  </si>
  <si>
    <t>LA19</t>
  </si>
  <si>
    <t>LA20</t>
  </si>
  <si>
    <t>LA21</t>
  </si>
  <si>
    <t>LA22</t>
  </si>
  <si>
    <t>LA23</t>
  </si>
  <si>
    <t>LD</t>
  </si>
  <si>
    <t>LE</t>
  </si>
  <si>
    <t>LL</t>
  </si>
  <si>
    <t>LL23</t>
  </si>
  <si>
    <t>LL24</t>
  </si>
  <si>
    <t>LL25</t>
  </si>
  <si>
    <t>LL26</t>
  </si>
  <si>
    <t>LL27</t>
  </si>
  <si>
    <t>LL30</t>
  </si>
  <si>
    <t>LL31</t>
  </si>
  <si>
    <t>LL32</t>
  </si>
  <si>
    <t>LL33</t>
  </si>
  <si>
    <t>LL34</t>
  </si>
  <si>
    <t>LL35</t>
  </si>
  <si>
    <t>LL36</t>
  </si>
  <si>
    <t>LL37</t>
  </si>
  <si>
    <t>LL38</t>
  </si>
  <si>
    <t>LL39</t>
  </si>
  <si>
    <t>LL40</t>
  </si>
  <si>
    <t>LL41</t>
  </si>
  <si>
    <t>LL42</t>
  </si>
  <si>
    <t>LL43</t>
  </si>
  <si>
    <t>LL44</t>
  </si>
  <si>
    <t>LL45</t>
  </si>
  <si>
    <t>LL46</t>
  </si>
  <si>
    <t>LL47</t>
  </si>
  <si>
    <t>LL48</t>
  </si>
  <si>
    <t>LL49</t>
  </si>
  <si>
    <t>LL50</t>
  </si>
  <si>
    <t>LL51</t>
  </si>
  <si>
    <t>LL52</t>
  </si>
  <si>
    <t>LL53</t>
  </si>
  <si>
    <t>LL54</t>
  </si>
  <si>
    <t>LL55</t>
  </si>
  <si>
    <t>LL56</t>
  </si>
  <si>
    <t>LL57</t>
  </si>
  <si>
    <t>LL58</t>
  </si>
  <si>
    <t>LL59</t>
  </si>
  <si>
    <t>LL60</t>
  </si>
  <si>
    <t>LL61</t>
  </si>
  <si>
    <t>LL62</t>
  </si>
  <si>
    <t>LL63</t>
  </si>
  <si>
    <t>LL64</t>
  </si>
  <si>
    <t>LL65</t>
  </si>
  <si>
    <t>LL66</t>
  </si>
  <si>
    <t>LL67</t>
  </si>
  <si>
    <t>LL68</t>
  </si>
  <si>
    <t>LL69</t>
  </si>
  <si>
    <t>LL70</t>
  </si>
  <si>
    <t>LL71</t>
  </si>
  <si>
    <t>LL72</t>
  </si>
  <si>
    <t>LL73</t>
  </si>
  <si>
    <t>LL74</t>
  </si>
  <si>
    <t>LL75</t>
  </si>
  <si>
    <t>LL76</t>
  </si>
  <si>
    <t>LL77</t>
  </si>
  <si>
    <t>LL78</t>
  </si>
  <si>
    <t>LN</t>
  </si>
  <si>
    <t>LS</t>
  </si>
  <si>
    <t>LS24</t>
  </si>
  <si>
    <t>LU</t>
  </si>
  <si>
    <t>M</t>
  </si>
  <si>
    <t>ME</t>
  </si>
  <si>
    <t>MK</t>
  </si>
  <si>
    <t>ML</t>
  </si>
  <si>
    <t>N</t>
  </si>
  <si>
    <t>NE</t>
  </si>
  <si>
    <t>NG</t>
  </si>
  <si>
    <t>NN</t>
  </si>
  <si>
    <t>NP</t>
  </si>
  <si>
    <t>NPS</t>
  </si>
  <si>
    <t>NR</t>
  </si>
  <si>
    <t>NW</t>
  </si>
  <si>
    <t>OL</t>
  </si>
  <si>
    <t>OX</t>
  </si>
  <si>
    <t>PA</t>
  </si>
  <si>
    <t>PE</t>
  </si>
  <si>
    <t>PE9</t>
  </si>
  <si>
    <t>PE10</t>
  </si>
  <si>
    <t>PE11</t>
  </si>
  <si>
    <t>PE12</t>
  </si>
  <si>
    <t>PE20</t>
  </si>
  <si>
    <t>PE21</t>
  </si>
  <si>
    <t>PE22</t>
  </si>
  <si>
    <t>PE23</t>
  </si>
  <si>
    <t>PE24</t>
  </si>
  <si>
    <t>PE25</t>
  </si>
  <si>
    <t>PH</t>
  </si>
  <si>
    <t>PH19</t>
  </si>
  <si>
    <t>PH20</t>
  </si>
  <si>
    <t>PH21</t>
  </si>
  <si>
    <t>PH22</t>
  </si>
  <si>
    <t>PH23</t>
  </si>
  <si>
    <t>PH24</t>
  </si>
  <si>
    <t>PH25</t>
  </si>
  <si>
    <t>PH26</t>
  </si>
  <si>
    <t>PH30</t>
  </si>
  <si>
    <t>PH31</t>
  </si>
  <si>
    <t>PH32</t>
  </si>
  <si>
    <t>PH33</t>
  </si>
  <si>
    <t>PH34</t>
  </si>
  <si>
    <t>PH35</t>
  </si>
  <si>
    <t>PH36</t>
  </si>
  <si>
    <t>PH37</t>
  </si>
  <si>
    <t>PH38</t>
  </si>
  <si>
    <t>PH39</t>
  </si>
  <si>
    <t>PH40</t>
  </si>
  <si>
    <t>PH41</t>
  </si>
  <si>
    <t>PH42</t>
  </si>
  <si>
    <t>PH43</t>
  </si>
  <si>
    <t>PH44</t>
  </si>
  <si>
    <t>PH49</t>
  </si>
  <si>
    <t>PH50</t>
  </si>
  <si>
    <t>PL</t>
  </si>
  <si>
    <t>PO</t>
  </si>
  <si>
    <t>PO18</t>
  </si>
  <si>
    <t>PO19</t>
  </si>
  <si>
    <t>PO20</t>
  </si>
  <si>
    <t>PO21</t>
  </si>
  <si>
    <t>PO22</t>
  </si>
  <si>
    <t>PR</t>
  </si>
  <si>
    <t>RG</t>
  </si>
  <si>
    <t>RG21</t>
  </si>
  <si>
    <t>RG22</t>
  </si>
  <si>
    <t>RG23</t>
  </si>
  <si>
    <t>RG24</t>
  </si>
  <si>
    <t>RG25</t>
  </si>
  <si>
    <t>RG26</t>
  </si>
  <si>
    <t>RG27</t>
  </si>
  <si>
    <t>RG28</t>
  </si>
  <si>
    <t>RG29</t>
  </si>
  <si>
    <t>RH</t>
  </si>
  <si>
    <t>RH10</t>
  </si>
  <si>
    <t>RH11</t>
  </si>
  <si>
    <t>RH12</t>
  </si>
  <si>
    <t>RH13</t>
  </si>
  <si>
    <t>RH14</t>
  </si>
  <si>
    <t>RH15</t>
  </si>
  <si>
    <t>RH16</t>
  </si>
  <si>
    <t>RH17</t>
  </si>
  <si>
    <t>RH18</t>
  </si>
  <si>
    <t>RH19</t>
  </si>
  <si>
    <t>RH20</t>
  </si>
  <si>
    <t>RH77</t>
  </si>
  <si>
    <t>RM</t>
  </si>
  <si>
    <t>S</t>
  </si>
  <si>
    <t>S18</t>
  </si>
  <si>
    <t>S32</t>
  </si>
  <si>
    <t>S33</t>
  </si>
  <si>
    <t>S40</t>
  </si>
  <si>
    <t>S41</t>
  </si>
  <si>
    <t>S42</t>
  </si>
  <si>
    <t>S43</t>
  </si>
  <si>
    <t>S44</t>
  </si>
  <si>
    <t>S45</t>
  </si>
  <si>
    <t>S49</t>
  </si>
  <si>
    <t>SA</t>
  </si>
  <si>
    <t>SA14</t>
  </si>
  <si>
    <t>SA15</t>
  </si>
  <si>
    <t>SA16</t>
  </si>
  <si>
    <t>SA17</t>
  </si>
  <si>
    <t>SA18</t>
  </si>
  <si>
    <t>SA19</t>
  </si>
  <si>
    <t>SA20</t>
  </si>
  <si>
    <t>SA31</t>
  </si>
  <si>
    <t>SA32</t>
  </si>
  <si>
    <t>SA33</t>
  </si>
  <si>
    <t>SA34</t>
  </si>
  <si>
    <t>SA35</t>
  </si>
  <si>
    <t>SA36</t>
  </si>
  <si>
    <t>SA37</t>
  </si>
  <si>
    <t>SA38</t>
  </si>
  <si>
    <t>SA39</t>
  </si>
  <si>
    <t>SA40</t>
  </si>
  <si>
    <t>SA41</t>
  </si>
  <si>
    <t>SA42</t>
  </si>
  <si>
    <t>SA43</t>
  </si>
  <si>
    <t>SA44</t>
  </si>
  <si>
    <t>SA45</t>
  </si>
  <si>
    <t>SA46</t>
  </si>
  <si>
    <t>SA47</t>
  </si>
  <si>
    <t>SA48</t>
  </si>
  <si>
    <t>SA61</t>
  </si>
  <si>
    <t>SA62</t>
  </si>
  <si>
    <t>SA63</t>
  </si>
  <si>
    <t>SA64</t>
  </si>
  <si>
    <t>SA65</t>
  </si>
  <si>
    <t>SA66</t>
  </si>
  <si>
    <t>SA67</t>
  </si>
  <si>
    <t>SA68</t>
  </si>
  <si>
    <t>SA69</t>
  </si>
  <si>
    <t>SA70</t>
  </si>
  <si>
    <t>SA71</t>
  </si>
  <si>
    <t>SA72</t>
  </si>
  <si>
    <t>SA73</t>
  </si>
  <si>
    <t>SE</t>
  </si>
  <si>
    <t>SG</t>
  </si>
  <si>
    <t>SK</t>
  </si>
  <si>
    <t>SK13</t>
  </si>
  <si>
    <t>SK17</t>
  </si>
  <si>
    <t>SK22</t>
  </si>
  <si>
    <t>SK23</t>
  </si>
  <si>
    <t>SL</t>
  </si>
  <si>
    <t>SM</t>
  </si>
  <si>
    <t>SN7</t>
  </si>
  <si>
    <t>SO</t>
  </si>
  <si>
    <t>SP</t>
  </si>
  <si>
    <t>SP6</t>
  </si>
  <si>
    <t>SP7</t>
  </si>
  <si>
    <t>SP8</t>
  </si>
  <si>
    <t>SP9</t>
  </si>
  <si>
    <t>SP10</t>
  </si>
  <si>
    <t>SP11</t>
  </si>
  <si>
    <t>SR</t>
  </si>
  <si>
    <t>SR7</t>
  </si>
  <si>
    <t>SR8</t>
  </si>
  <si>
    <t>SS</t>
  </si>
  <si>
    <t>ST</t>
  </si>
  <si>
    <t>SW</t>
  </si>
  <si>
    <t>SY14</t>
  </si>
  <si>
    <t>SY15</t>
  </si>
  <si>
    <t>SY16</t>
  </si>
  <si>
    <t>SY17</t>
  </si>
  <si>
    <t>SY18</t>
  </si>
  <si>
    <t>SY19</t>
  </si>
  <si>
    <t>SY20</t>
  </si>
  <si>
    <t>SY21</t>
  </si>
  <si>
    <t>SY22</t>
  </si>
  <si>
    <t>SY23</t>
  </si>
  <si>
    <t>SY24</t>
  </si>
  <si>
    <t>SY25</t>
  </si>
  <si>
    <t>TA</t>
  </si>
  <si>
    <t>TD</t>
  </si>
  <si>
    <t>TD12</t>
  </si>
  <si>
    <t>TD15</t>
  </si>
  <si>
    <t>TF</t>
  </si>
  <si>
    <t>TN</t>
  </si>
  <si>
    <t>TQ</t>
  </si>
  <si>
    <t>TR</t>
  </si>
  <si>
    <t>TS</t>
  </si>
  <si>
    <t>TW</t>
  </si>
  <si>
    <t>UB</t>
  </si>
  <si>
    <t>W</t>
  </si>
  <si>
    <t>WA</t>
  </si>
  <si>
    <t>WC</t>
  </si>
  <si>
    <t>WD</t>
  </si>
  <si>
    <t>WF</t>
  </si>
  <si>
    <t>WN</t>
  </si>
  <si>
    <t>WR</t>
  </si>
  <si>
    <t>WS</t>
  </si>
  <si>
    <t>WV</t>
  </si>
  <si>
    <t>YO</t>
  </si>
  <si>
    <t>YO15</t>
  </si>
  <si>
    <t>YO16</t>
  </si>
  <si>
    <t>YO25</t>
  </si>
  <si>
    <t>ZE</t>
  </si>
  <si>
    <t>Vat Rate</t>
  </si>
  <si>
    <t>Uplift</t>
  </si>
  <si>
    <t>Grid Application - Sub 5kW System</t>
  </si>
  <si>
    <t>Addition</t>
  </si>
  <si>
    <t>Grid Application - Over 5kW System</t>
  </si>
  <si>
    <t>String Inverter - AC Coupled - Sub 8 Panels</t>
  </si>
  <si>
    <t>Immersun - Non Display</t>
  </si>
  <si>
    <t>Immersun -  Full Display</t>
  </si>
  <si>
    <t>Pod Point Car Charger - 7 kW</t>
  </si>
  <si>
    <t>EV Box Car Charger - 7kW</t>
  </si>
  <si>
    <t>Q Cell 345W Modules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</si>
</sst>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[$-809]dd mmmm yyyy"/>
    <numFmt numFmtId="165" formatCode="_-* #,##0.00_-;-* #,##0.00_-;_-* &quot;-&quot;??_-;_-@"/>
    <numFmt numFmtId="166" formatCode="_-&quot;£&quot;* #,##0.000_-;-&quot;£&quot;* #,##0.000_-;_-&quot;£&quot;* &quot;-&quot;??_-;_-@"/>
    <numFmt numFmtId="167" formatCode="_-&quot;£&quot;* #,##0.00_-;-&quot;£&quot;* #,##0.00_-;_-&quot;£&quot;* &quot;-&quot;??_-;_-@"/>
    <numFmt numFmtId="168" formatCode="_-* #,##0_-;-* #,##0_-;_-* &quot;-&quot;??_-;_-@"/>
    <numFmt numFmtId="169" formatCode="_-&quot;£&quot;* #,##0.0000_-;-&quot;£&quot;* #,##0.0000_-;_-&quot;£&quot;* &quot;-&quot;??_-;_-@"/>
    <numFmt numFmtId="170" formatCode="_-* #,##0.000_-;-* #,##0.000_-;_-* &quot;-&quot;??_-;_-@"/>
    <numFmt numFmtId="171" formatCode="0.0000%"/>
    <numFmt numFmtId="172" formatCode="0.0%"/>
    <numFmt numFmtId="173" formatCode="&quot;£&quot;#,##0.00;[Red]-&quot;£&quot;#,##0.00"/>
  </numFmts>
  <fonts count="39" x14ac:knownFonts="1">
    <font>
      <color theme="1"/>
      <family val="2"/>
      <scheme val="minor"/>
      <sz val="11"/>
      <name val="Calibri"/>
    </font>
    <font>
      <color theme="1"/>
      <sz val="11"/>
      <name val="Calibri"/>
    </font>
    <font>
      <b/>
      <color theme="1"/>
      <sz val="11"/>
      <name val="Calibri"/>
    </font>
    <font>
      <i/>
      <color theme="1"/>
      <sz val="11"/>
      <name val="Calibri"/>
    </font>
    <font/>
    <font>
      <color theme="1"/>
      <sz val="8"/>
      <name val="Calibri"/>
    </font>
    <font>
      <i/>
      <color rgb="FF000000"/>
      <sz val="11"/>
      <name val="Calibri"/>
    </font>
    <font>
      <i/>
      <color theme="1"/>
      <sz val="10"/>
      <name val="Calibri"/>
    </font>
    <font>
      <color rgb="FF000000"/>
      <sz val="11"/>
      <name val="Calibri"/>
    </font>
    <font>
      <color theme="1"/>
      <sz val="10"/>
      <name val="Calibri"/>
    </font>
    <font>
      <color theme="1"/>
      <sz val="11"/>
      <name val="Gotham"/>
    </font>
    <font>
      <b/>
      <color theme="1"/>
      <sz val="11"/>
      <name val="Gotham"/>
    </font>
    <font>
      <b/>
      <color rgb="FF051C3F"/>
      <sz val="24"/>
      <name val="Gotham"/>
    </font>
    <font>
      <b/>
      <color rgb="FF051C3F"/>
      <sz val="28"/>
      <name val="Gotham"/>
    </font>
    <font>
      <b/>
      <color theme="0"/>
      <sz val="20"/>
      <name val="Gotham"/>
    </font>
    <font>
      <b/>
      <color theme="1"/>
      <sz val="14"/>
      <name val="Gotham"/>
    </font>
    <font>
      <b/>
      <color rgb="FF051C3F"/>
      <sz val="20"/>
      <name val="Gotham"/>
    </font>
    <font>
      <b/>
      <color rgb="FF3F3F3F"/>
      <sz val="14"/>
      <name val="Gotham"/>
    </font>
    <font>
      <b/>
      <color theme="1"/>
      <sz val="16"/>
      <name val="Gotham"/>
    </font>
    <font>
      <color theme="1"/>
      <sz val="14"/>
      <name val="Gotham"/>
    </font>
    <font>
      <color theme="1"/>
      <sz val="12"/>
      <name val="Gotham"/>
    </font>
    <font>
      <b/>
      <color theme="1"/>
      <sz val="12"/>
      <name val="Gotham"/>
    </font>
    <font>
      <b/>
      <color theme="0"/>
      <sz val="36"/>
      <name val="Gotham"/>
    </font>
    <font>
      <b/>
      <color theme="0"/>
      <sz val="24"/>
      <name val="Gotham"/>
    </font>
    <font>
      <b/>
      <color rgb="FF3F3F3F"/>
      <sz val="18"/>
      <name val="Gotham"/>
    </font>
    <font>
      <b/>
      <color theme="1"/>
      <sz val="20"/>
      <name val="Gotham"/>
    </font>
    <font>
      <b/>
      <color rgb="FFFF0000"/>
      <sz val="11"/>
      <name val="Calibri"/>
    </font>
    <font>
      <b/>
      <i/>
      <color theme="1"/>
      <sz val="11"/>
      <name val="Calibri"/>
    </font>
    <font>
      <b/>
      <color rgb="FF1E4E79"/>
      <sz val="12"/>
      <name val="Calibri"/>
    </font>
    <font>
      <b/>
      <color rgb="FF0070C0"/>
      <sz val="11"/>
      <name val="Calibri"/>
    </font>
    <font>
      <b/>
      <color rgb="FF1E4E79"/>
      <sz val="11"/>
      <name val="Calibri"/>
    </font>
    <font>
      <b/>
      <color rgb="FF1E4E79"/>
      <sz val="10"/>
      <name val="Calibri"/>
    </font>
    <font>
      <color theme="1"/>
      <name val="Calibri"/>
    </font>
    <font>
      <b/>
      <color theme="1"/>
      <sz val="8"/>
      <name val="Calibri"/>
    </font>
    <font>
      <b/>
      <color theme="1"/>
      <sz val="7"/>
      <name val="Calibri"/>
    </font>
    <font>
      <b/>
      <color theme="1"/>
      <sz val="6"/>
      <name val="Calibri"/>
    </font>
    <font>
      <b/>
      <color theme="1"/>
      <sz val="9"/>
      <name val="Calibri"/>
    </font>
    <font>
      <color theme="1"/>
      <sz val="9"/>
      <name val="Calibri"/>
    </font>
    <font>
      <b/>
      <color theme="1"/>
      <sz val="12"/>
      <name val="Calibri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ADADA"/>
        <bgColor rgb="FFDADADA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  <fill>
      <patternFill patternType="solid">
        <fgColor rgb="FF3C96C5"/>
        <bgColor rgb="FF3C96C5"/>
      </patternFill>
    </fill>
    <fill>
      <patternFill patternType="solid">
        <fgColor rgb="FF7C7764"/>
        <bgColor rgb="FF7C7764"/>
      </patternFill>
    </fill>
    <fill>
      <patternFill patternType="solid">
        <fgColor rgb="FFD0CECE"/>
        <bgColor rgb="FFD0CECE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7F7F7F"/>
        <bgColor rgb="FF7F7F7F"/>
      </patternFill>
    </fill>
    <fill>
      <patternFill patternType="solid">
        <fgColor rgb="FFAEABAB"/>
        <bgColor rgb="FFAEABAB"/>
      </patternFill>
    </fill>
    <fill>
      <patternFill patternType="solid">
        <fgColor rgb="FFFFE598"/>
        <bgColor rgb="FFFFE598"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165" fontId="3" fillId="4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166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68" fontId="3" fillId="4" borderId="1" xfId="0" applyNumberFormat="1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1" fillId="2" borderId="0" xfId="0" applyFont="1" applyFill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4" fillId="0" borderId="12" xfId="0" applyFont="1" applyBorder="1"/>
    <xf numFmtId="0" fontId="2" fillId="7" borderId="1" xfId="0" applyFont="1" applyFill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 vertical="center"/>
    </xf>
    <xf numFmtId="169" fontId="1" fillId="5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readingOrder="1"/>
    </xf>
    <xf numFmtId="0" fontId="7" fillId="6" borderId="11" xfId="0" applyFont="1" applyFill="1" applyBorder="1" applyAlignment="1">
      <alignment horizontal="center" vertical="center" wrapText="1" shrinkToFit="1"/>
    </xf>
    <xf numFmtId="0" fontId="4" fillId="0" borderId="10" xfId="0" applyFont="1" applyBorder="1"/>
    <xf numFmtId="168" fontId="6" fillId="4" borderId="1" xfId="0" applyNumberFormat="1" applyFont="1" applyFill="1" applyBorder="1" applyAlignment="1">
      <alignment horizontal="center" vertical="center" readingOrder="1"/>
    </xf>
    <xf numFmtId="0" fontId="3" fillId="4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67" fontId="3" fillId="4" borderId="1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readingOrder="1"/>
    </xf>
    <xf numFmtId="0" fontId="1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10" borderId="14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/>
    <xf numFmtId="167" fontId="13" fillId="0" borderId="17" xfId="0" applyNumberFormat="1" applyFont="1" applyBorder="1" applyAlignment="1">
      <alignment horizontal="center" vertical="center"/>
    </xf>
    <xf numFmtId="0" fontId="4" fillId="0" borderId="18" xfId="0" applyFont="1" applyBorder="1"/>
    <xf numFmtId="0" fontId="14" fillId="10" borderId="19" xfId="0" applyFont="1" applyFill="1" applyBorder="1" applyAlignment="1">
      <alignment horizontal="center" vertical="center"/>
    </xf>
    <xf numFmtId="0" fontId="4" fillId="0" borderId="0" xfId="0" applyFont="1"/>
    <xf numFmtId="0" fontId="4" fillId="0" borderId="20" xfId="0" applyFont="1" applyBorder="1"/>
    <xf numFmtId="0" fontId="15" fillId="0" borderId="17" xfId="0" applyFont="1" applyBorder="1" applyAlignment="1">
      <alignment horizontal="left" vertical="center"/>
    </xf>
    <xf numFmtId="167" fontId="15" fillId="0" borderId="8" xfId="0" applyNumberFormat="1" applyFont="1" applyBorder="1" applyAlignment="1">
      <alignment horizontal="center" vertical="center"/>
    </xf>
    <xf numFmtId="168" fontId="15" fillId="0" borderId="8" xfId="0" applyNumberFormat="1" applyFont="1" applyBorder="1" applyAlignment="1">
      <alignment horizontal="right" vertical="center"/>
    </xf>
    <xf numFmtId="165" fontId="15" fillId="0" borderId="8" xfId="0" applyNumberFormat="1" applyFont="1" applyBorder="1" applyAlignment="1">
      <alignment horizontal="center" vertical="center"/>
    </xf>
    <xf numFmtId="165" fontId="15" fillId="0" borderId="8" xfId="0" applyNumberFormat="1" applyFont="1" applyBorder="1" applyAlignment="1">
      <alignment horizontal="right" vertical="center"/>
    </xf>
    <xf numFmtId="0" fontId="16" fillId="10" borderId="19" xfId="0" applyFont="1" applyFill="1" applyBorder="1" applyAlignment="1">
      <alignment horizontal="center" vertical="center"/>
    </xf>
    <xf numFmtId="0" fontId="15" fillId="2" borderId="2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 wrapText="1" shrinkToFit="1"/>
    </xf>
    <xf numFmtId="165" fontId="10" fillId="11" borderId="1" xfId="0" applyNumberFormat="1" applyFont="1" applyFill="1" applyBorder="1" applyAlignment="1">
      <alignment horizontal="center" vertical="center"/>
    </xf>
    <xf numFmtId="165" fontId="10" fillId="2" borderId="22" xfId="0" applyNumberFormat="1" applyFont="1" applyFill="1" applyBorder="1" applyAlignment="1">
      <alignment horizontal="center" vertical="center"/>
    </xf>
    <xf numFmtId="0" fontId="19" fillId="12" borderId="17" xfId="0" applyFont="1" applyFill="1" applyBorder="1" applyAlignment="1">
      <alignment horizontal="center" vertical="center" wrapText="1" shrinkToFit="1"/>
    </xf>
    <xf numFmtId="0" fontId="19" fillId="12" borderId="8" xfId="0" applyFont="1" applyFill="1" applyBorder="1" applyAlignment="1">
      <alignment horizontal="center" vertical="center" wrapText="1" shrinkToFit="1"/>
    </xf>
    <xf numFmtId="0" fontId="11" fillId="0" borderId="0" xfId="0" applyFont="1" applyAlignment="1">
      <alignment horizontal="center" vertical="center" wrapText="1" shrinkToFit="1"/>
    </xf>
    <xf numFmtId="0" fontId="11" fillId="2" borderId="17" xfId="0" applyFont="1" applyFill="1" applyBorder="1" applyAlignment="1">
      <alignment horizontal="center" vertical="center" wrapText="1" shrinkToFit="1"/>
    </xf>
    <xf numFmtId="0" fontId="11" fillId="2" borderId="1" xfId="0" applyFont="1" applyFill="1" applyBorder="1" applyAlignment="1">
      <alignment horizontal="center" vertical="center" wrapText="1" shrinkToFit="1"/>
    </xf>
    <xf numFmtId="0" fontId="11" fillId="2" borderId="8" xfId="0" applyFont="1" applyFill="1" applyBorder="1" applyAlignment="1">
      <alignment horizontal="center" vertical="center" wrapText="1" shrinkToFit="1"/>
    </xf>
    <xf numFmtId="0" fontId="11" fillId="2" borderId="22" xfId="0" applyFont="1" applyFill="1" applyBorder="1" applyAlignment="1">
      <alignment horizontal="center" vertical="center" wrapText="1" shrinkToFit="1"/>
    </xf>
    <xf numFmtId="0" fontId="20" fillId="2" borderId="17" xfId="0" applyFont="1" applyFill="1" applyBorder="1" applyAlignment="1">
      <alignment horizontal="center" vertical="center" wrapText="1" shrinkToFit="1"/>
    </xf>
    <xf numFmtId="9" fontId="20" fillId="2" borderId="1" xfId="0" applyNumberFormat="1" applyFont="1" applyFill="1" applyBorder="1" applyAlignment="1">
      <alignment horizontal="center" vertical="center" wrapText="1" shrinkToFit="1"/>
    </xf>
    <xf numFmtId="10" fontId="20" fillId="2" borderId="8" xfId="0" applyNumberFormat="1" applyFont="1" applyFill="1" applyBorder="1" applyAlignment="1">
      <alignment horizontal="center" vertical="center" wrapText="1" shrinkToFit="1"/>
    </xf>
    <xf numFmtId="0" fontId="20" fillId="2" borderId="8" xfId="0" applyFont="1" applyFill="1" applyBorder="1" applyAlignment="1">
      <alignment horizontal="center" vertical="center" wrapText="1" shrinkToFit="1"/>
    </xf>
    <xf numFmtId="0" fontId="20" fillId="2" borderId="1" xfId="0" applyFont="1" applyFill="1" applyBorder="1" applyAlignment="1">
      <alignment horizontal="center" vertical="center" wrapText="1" shrinkToFit="1"/>
    </xf>
    <xf numFmtId="168" fontId="20" fillId="2" borderId="1" xfId="0" applyNumberFormat="1" applyFont="1" applyFill="1" applyBorder="1" applyAlignment="1">
      <alignment horizontal="center" vertical="center" wrapText="1" shrinkToFit="1"/>
    </xf>
    <xf numFmtId="0" fontId="20" fillId="2" borderId="22" xfId="0" applyFont="1" applyFill="1" applyBorder="1" applyAlignment="1">
      <alignment horizontal="center" vertical="center" wrapText="1" shrinkToFit="1"/>
    </xf>
    <xf numFmtId="167" fontId="20" fillId="2" borderId="23" xfId="0" applyNumberFormat="1" applyFont="1" applyFill="1" applyBorder="1" applyAlignment="1">
      <alignment horizontal="center" vertical="center" wrapText="1" shrinkToFit="1"/>
    </xf>
    <xf numFmtId="0" fontId="4" fillId="0" borderId="24" xfId="0" applyFont="1" applyBorder="1"/>
    <xf numFmtId="169" fontId="20" fillId="2" borderId="25" xfId="0" applyNumberFormat="1" applyFont="1" applyFill="1" applyBorder="1" applyAlignment="1">
      <alignment horizontal="center" vertical="center" wrapText="1" shrinkToFit="1"/>
    </xf>
    <xf numFmtId="9" fontId="20" fillId="2" borderId="26" xfId="0" applyNumberFormat="1" applyFont="1" applyFill="1" applyBorder="1" applyAlignment="1">
      <alignment horizontal="center" vertical="center" wrapText="1" shrinkToFit="1"/>
    </xf>
    <xf numFmtId="170" fontId="20" fillId="2" borderId="26" xfId="0" applyNumberFormat="1" applyFont="1" applyFill="1" applyBorder="1" applyAlignment="1">
      <alignment horizontal="center" vertical="center" wrapText="1" shrinkToFit="1"/>
    </xf>
    <xf numFmtId="0" fontId="4" fillId="0" borderId="27" xfId="0" applyFont="1" applyBorder="1"/>
    <xf numFmtId="0" fontId="20" fillId="2" borderId="26" xfId="0" applyFont="1" applyFill="1" applyBorder="1" applyAlignment="1">
      <alignment horizontal="center" vertical="center" wrapText="1" shrinkToFit="1"/>
    </xf>
    <xf numFmtId="165" fontId="20" fillId="2" borderId="25" xfId="0" applyNumberFormat="1" applyFont="1" applyFill="1" applyBorder="1" applyAlignment="1">
      <alignment horizontal="center" vertical="center" wrapText="1" shrinkToFit="1"/>
    </xf>
    <xf numFmtId="165" fontId="20" fillId="2" borderId="28" xfId="0" applyNumberFormat="1" applyFont="1" applyFill="1" applyBorder="1" applyAlignment="1">
      <alignment horizontal="center" vertical="center" wrapText="1" shrinkToFit="1"/>
    </xf>
    <xf numFmtId="0" fontId="21" fillId="12" borderId="21" xfId="0" applyFont="1" applyFill="1" applyBorder="1" applyAlignment="1">
      <alignment horizontal="center" vertical="center" wrapText="1" shrinkToFit="1" textRotation="90"/>
    </xf>
    <xf numFmtId="0" fontId="21" fillId="12" borderId="1" xfId="0" applyFont="1" applyFill="1" applyBorder="1" applyAlignment="1">
      <alignment horizontal="center" vertical="center" wrapText="1" shrinkToFit="1" textRotation="90"/>
    </xf>
    <xf numFmtId="0" fontId="21" fillId="12" borderId="8" xfId="0" applyFont="1" applyFill="1" applyBorder="1" applyAlignment="1">
      <alignment horizontal="center" vertical="center" wrapText="1" shrinkToFit="1" textRotation="90"/>
    </xf>
    <xf numFmtId="0" fontId="21" fillId="12" borderId="22" xfId="0" applyFont="1" applyFill="1" applyBorder="1" applyAlignment="1">
      <alignment horizontal="center" vertical="center" wrapText="1" shrinkToFit="1" textRotation="90"/>
    </xf>
    <xf numFmtId="0" fontId="20" fillId="0" borderId="21" xfId="0" applyFont="1" applyBorder="1" applyAlignment="1">
      <alignment horizontal="center" vertical="center"/>
    </xf>
    <xf numFmtId="168" fontId="20" fillId="0" borderId="1" xfId="0" applyNumberFormat="1" applyFont="1" applyBorder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167" fontId="20" fillId="0" borderId="22" xfId="0" applyNumberFormat="1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168" fontId="20" fillId="0" borderId="25" xfId="0" applyNumberFormat="1" applyFont="1" applyBorder="1" applyAlignment="1">
      <alignment horizontal="center" vertical="center"/>
    </xf>
    <xf numFmtId="167" fontId="20" fillId="0" borderId="25" xfId="0" applyNumberFormat="1" applyFont="1" applyBorder="1" applyAlignment="1">
      <alignment horizontal="center" vertical="center"/>
    </xf>
    <xf numFmtId="167" fontId="20" fillId="0" borderId="26" xfId="0" applyNumberFormat="1" applyFont="1" applyBorder="1" applyAlignment="1">
      <alignment horizontal="center" vertical="center"/>
    </xf>
    <xf numFmtId="165" fontId="20" fillId="0" borderId="25" xfId="0" applyNumberFormat="1" applyFont="1" applyBorder="1" applyAlignment="1">
      <alignment horizontal="center" vertical="center"/>
    </xf>
    <xf numFmtId="167" fontId="20" fillId="0" borderId="28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2" fillId="10" borderId="30" xfId="0" applyFont="1" applyFill="1" applyBorder="1" applyAlignment="1">
      <alignment horizontal="center" vertical="center"/>
    </xf>
    <xf numFmtId="0" fontId="4" fillId="0" borderId="31" xfId="0" applyFont="1" applyBorder="1"/>
    <xf numFmtId="0" fontId="4" fillId="0" borderId="32" xfId="0" applyFont="1" applyBorder="1"/>
    <xf numFmtId="0" fontId="18" fillId="0" borderId="17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 wrapText="1" shrinkToFit="1"/>
    </xf>
    <xf numFmtId="0" fontId="15" fillId="0" borderId="1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12" borderId="17" xfId="0" applyFont="1" applyFill="1" applyBorder="1" applyAlignment="1">
      <alignment horizontal="center" vertical="center"/>
    </xf>
    <xf numFmtId="0" fontId="15" fillId="12" borderId="8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9" fontId="15" fillId="0" borderId="1" xfId="0" applyNumberFormat="1" applyFont="1" applyBorder="1" applyAlignment="1">
      <alignment horizontal="center" vertical="center"/>
    </xf>
    <xf numFmtId="167" fontId="15" fillId="0" borderId="17" xfId="0" applyNumberFormat="1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 shrinkToFit="1"/>
    </xf>
    <xf numFmtId="0" fontId="15" fillId="0" borderId="23" xfId="0" applyFont="1" applyBorder="1" applyAlignment="1">
      <alignment horizontal="center" vertical="center"/>
    </xf>
    <xf numFmtId="14" fontId="15" fillId="0" borderId="26" xfId="0" applyNumberFormat="1" applyFont="1" applyBorder="1" applyAlignment="1">
      <alignment horizontal="center" vertical="center"/>
    </xf>
    <xf numFmtId="0" fontId="4" fillId="0" borderId="33" xfId="0" applyFont="1" applyBorder="1"/>
    <xf numFmtId="0" fontId="22" fillId="10" borderId="14" xfId="0" applyFont="1" applyFill="1" applyBorder="1" applyAlignment="1">
      <alignment horizontal="center" vertical="center"/>
    </xf>
    <xf numFmtId="167" fontId="18" fillId="0" borderId="8" xfId="0" applyNumberFormat="1" applyFont="1" applyBorder="1" applyAlignment="1">
      <alignment horizontal="center" vertical="center"/>
    </xf>
    <xf numFmtId="168" fontId="18" fillId="0" borderId="8" xfId="0" applyNumberFormat="1" applyFont="1" applyBorder="1" applyAlignment="1">
      <alignment horizontal="right" vertical="center"/>
    </xf>
    <xf numFmtId="165" fontId="18" fillId="0" borderId="8" xfId="0" applyNumberFormat="1" applyFont="1" applyBorder="1" applyAlignment="1">
      <alignment horizontal="center" vertical="center"/>
    </xf>
    <xf numFmtId="165" fontId="18" fillId="0" borderId="8" xfId="0" applyNumberFormat="1" applyFont="1" applyBorder="1" applyAlignment="1">
      <alignment horizontal="right" vertical="center"/>
    </xf>
    <xf numFmtId="0" fontId="23" fillId="10" borderId="19" xfId="0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5" fillId="2" borderId="22" xfId="0" applyFont="1" applyFill="1" applyBorder="1" applyAlignment="1">
      <alignment horizontal="center" vertical="center"/>
    </xf>
    <xf numFmtId="0" fontId="19" fillId="2" borderId="21" xfId="0" applyFont="1" applyFill="1" applyBorder="1" applyAlignment="1">
      <alignment horizontal="center" vertical="center" wrapText="1" shrinkToFit="1"/>
    </xf>
    <xf numFmtId="165" fontId="19" fillId="11" borderId="1" xfId="0" applyNumberFormat="1" applyFont="1" applyFill="1" applyBorder="1" applyAlignment="1">
      <alignment horizontal="center" vertical="center"/>
    </xf>
    <xf numFmtId="165" fontId="15" fillId="2" borderId="22" xfId="0" applyNumberFormat="1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 wrapText="1" shrinkToFit="1"/>
    </xf>
    <xf numFmtId="0" fontId="15" fillId="2" borderId="1" xfId="0" applyFont="1" applyFill="1" applyBorder="1" applyAlignment="1">
      <alignment horizontal="center" vertical="center" wrapText="1" shrinkToFit="1"/>
    </xf>
    <xf numFmtId="0" fontId="15" fillId="2" borderId="8" xfId="0" applyFont="1" applyFill="1" applyBorder="1" applyAlignment="1">
      <alignment horizontal="center" vertical="center" wrapText="1" shrinkToFit="1"/>
    </xf>
    <xf numFmtId="0" fontId="15" fillId="2" borderId="22" xfId="0" applyFont="1" applyFill="1" applyBorder="1" applyAlignment="1">
      <alignment horizontal="center" vertical="center" wrapText="1" shrinkToFit="1"/>
    </xf>
    <xf numFmtId="0" fontId="23" fillId="10" borderId="30" xfId="0" applyFont="1" applyFill="1" applyBorder="1" applyAlignment="1">
      <alignment horizontal="center" vertical="center"/>
    </xf>
    <xf numFmtId="0" fontId="18" fillId="0" borderId="17" xfId="0" applyFont="1" applyBorder="1" applyAlignment="1">
      <alignment horizontal="left" vertical="center" wrapText="1" shrinkToFit="1"/>
    </xf>
    <xf numFmtId="0" fontId="18" fillId="0" borderId="1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12" borderId="17" xfId="0" applyFont="1" applyFill="1" applyBorder="1" applyAlignment="1">
      <alignment horizontal="center" vertical="center"/>
    </xf>
    <xf numFmtId="0" fontId="18" fillId="12" borderId="8" xfId="0" applyFont="1" applyFill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9" fontId="18" fillId="0" borderId="1" xfId="0" applyNumberFormat="1" applyFont="1" applyBorder="1" applyAlignment="1">
      <alignment horizontal="center" vertical="center"/>
    </xf>
    <xf numFmtId="167" fontId="25" fillId="0" borderId="17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165" fontId="1" fillId="13" borderId="0" xfId="0" applyNumberFormat="1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13" borderId="0" xfId="0" applyFont="1" applyFill="1" applyAlignment="1">
      <alignment vertical="center"/>
    </xf>
    <xf numFmtId="9" fontId="1" fillId="13" borderId="0" xfId="0" applyNumberFormat="1" applyFont="1" applyFill="1" applyAlignment="1">
      <alignment horizontal="center" vertical="center"/>
    </xf>
    <xf numFmtId="167" fontId="1" fillId="13" borderId="0" xfId="0" applyNumberFormat="1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6" fillId="0" borderId="34" xfId="0" applyFont="1" applyBorder="1" applyAlignment="1">
      <alignment horizontal="center" vertical="center" textRotation="180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167" fontId="2" fillId="0" borderId="36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4" fillId="0" borderId="38" xfId="0" applyFont="1" applyBorder="1"/>
    <xf numFmtId="0" fontId="1" fillId="0" borderId="21" xfId="0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167" fontId="1" fillId="0" borderId="22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4" fillId="0" borderId="39" xfId="0" applyFont="1" applyBorder="1"/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167" fontId="2" fillId="0" borderId="41" xfId="0" applyNumberFormat="1" applyFont="1" applyBorder="1" applyAlignment="1">
      <alignment horizontal="center" vertical="center"/>
    </xf>
    <xf numFmtId="167" fontId="2" fillId="2" borderId="41" xfId="0" applyNumberFormat="1" applyFont="1" applyFill="1" applyBorder="1" applyAlignment="1">
      <alignment horizontal="center" vertical="center"/>
    </xf>
    <xf numFmtId="167" fontId="2" fillId="0" borderId="42" xfId="0" applyNumberFormat="1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26" fillId="6" borderId="11" xfId="0" applyFont="1" applyFill="1" applyBorder="1" applyAlignment="1">
      <alignment horizontal="center" vertical="center" wrapText="1" shrinkToFit="1" textRotation="180"/>
    </xf>
    <xf numFmtId="0" fontId="2" fillId="2" borderId="1" xfId="0" applyFont="1" applyFill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4" fillId="0" borderId="43" xfId="0" applyFont="1" applyBorder="1"/>
    <xf numFmtId="0" fontId="1" fillId="2" borderId="8" xfId="0" applyFont="1" applyFill="1" applyBorder="1" applyAlignment="1">
      <alignment horizontal="center" vertical="center"/>
    </xf>
    <xf numFmtId="167" fontId="1" fillId="2" borderId="8" xfId="0" applyNumberFormat="1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  <xf numFmtId="9" fontId="1" fillId="2" borderId="8" xfId="0" applyNumberFormat="1" applyFont="1" applyFill="1" applyBorder="1" applyAlignment="1">
      <alignment horizontal="center" vertical="center"/>
    </xf>
    <xf numFmtId="167" fontId="1" fillId="0" borderId="19" xfId="0" applyNumberFormat="1" applyFont="1" applyBorder="1" applyAlignment="1">
      <alignment horizontal="center" vertical="center"/>
    </xf>
    <xf numFmtId="0" fontId="4" fillId="0" borderId="44" xfId="0" applyFont="1" applyBorder="1"/>
    <xf numFmtId="167" fontId="1" fillId="0" borderId="43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  <xf numFmtId="167" fontId="1" fillId="0" borderId="45" xfId="0" applyNumberFormat="1" applyFont="1" applyBorder="1" applyAlignment="1">
      <alignment horizontal="center" vertical="center"/>
    </xf>
    <xf numFmtId="0" fontId="27" fillId="14" borderId="30" xfId="0" applyFont="1" applyFill="1" applyBorder="1" applyAlignment="1">
      <alignment horizontal="center" vertical="center"/>
    </xf>
    <xf numFmtId="0" fontId="4" fillId="0" borderId="46" xfId="0" applyFont="1" applyBorder="1"/>
    <xf numFmtId="0" fontId="27" fillId="14" borderId="36" xfId="0" applyFont="1" applyFill="1" applyBorder="1" applyAlignment="1">
      <alignment horizontal="center" vertical="center"/>
    </xf>
    <xf numFmtId="167" fontId="27" fillId="14" borderId="36" xfId="0" applyNumberFormat="1" applyFont="1" applyFill="1" applyBorder="1" applyAlignment="1">
      <alignment horizontal="center" vertical="center"/>
    </xf>
    <xf numFmtId="0" fontId="27" fillId="14" borderId="47" xfId="0" applyFont="1" applyFill="1" applyBorder="1" applyAlignment="1">
      <alignment horizontal="center" vertical="center"/>
    </xf>
    <xf numFmtId="0" fontId="27" fillId="14" borderId="37" xfId="0" applyFont="1" applyFill="1" applyBorder="1" applyAlignment="1">
      <alignment horizontal="center" vertical="center"/>
    </xf>
    <xf numFmtId="0" fontId="27" fillId="14" borderId="17" xfId="0" applyFont="1" applyFill="1" applyBorder="1" applyAlignment="1">
      <alignment horizontal="center" vertical="center"/>
    </xf>
    <xf numFmtId="0" fontId="27" fillId="14" borderId="43" xfId="0" applyFont="1" applyFill="1" applyBorder="1" applyAlignment="1">
      <alignment horizontal="center" vertical="center"/>
    </xf>
    <xf numFmtId="167" fontId="27" fillId="14" borderId="43" xfId="0" applyNumberFormat="1" applyFont="1" applyFill="1" applyBorder="1" applyAlignment="1">
      <alignment horizontal="center" vertical="center"/>
    </xf>
    <xf numFmtId="0" fontId="27" fillId="14" borderId="8" xfId="0" applyFont="1" applyFill="1" applyBorder="1" applyAlignment="1">
      <alignment horizontal="center" vertical="center"/>
    </xf>
    <xf numFmtId="0" fontId="27" fillId="14" borderId="45" xfId="0" applyFont="1" applyFill="1" applyBorder="1" applyAlignment="1">
      <alignment horizontal="center" vertical="center"/>
    </xf>
    <xf numFmtId="167" fontId="1" fillId="14" borderId="23" xfId="0" applyNumberFormat="1" applyFont="1" applyFill="1" applyBorder="1" applyAlignment="1">
      <alignment horizontal="center" vertical="center"/>
    </xf>
    <xf numFmtId="167" fontId="1" fillId="14" borderId="25" xfId="0" applyNumberFormat="1" applyFont="1" applyFill="1" applyBorder="1" applyAlignment="1">
      <alignment horizontal="center" vertical="center"/>
    </xf>
    <xf numFmtId="167" fontId="2" fillId="14" borderId="25" xfId="0" applyNumberFormat="1" applyFont="1" applyFill="1" applyBorder="1" applyAlignment="1">
      <alignment horizontal="center" vertical="center"/>
    </xf>
    <xf numFmtId="167" fontId="2" fillId="14" borderId="26" xfId="0" applyNumberFormat="1" applyFont="1" applyFill="1" applyBorder="1" applyAlignment="1">
      <alignment horizontal="center" vertical="center"/>
    </xf>
    <xf numFmtId="167" fontId="2" fillId="14" borderId="28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 wrapText="1" shrinkToFit="1"/>
    </xf>
    <xf numFmtId="0" fontId="2" fillId="14" borderId="1" xfId="0" applyFont="1" applyFill="1" applyBorder="1" applyAlignment="1">
      <alignment horizontal="center" vertical="center" wrapText="1" shrinkToFit="1"/>
    </xf>
    <xf numFmtId="0" fontId="2" fillId="1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shrinkToFit="1"/>
    </xf>
    <xf numFmtId="9" fontId="3" fillId="0" borderId="1" xfId="0" applyNumberFormat="1" applyFont="1" applyBorder="1" applyAlignment="1">
      <alignment horizontal="center" vertical="center"/>
    </xf>
    <xf numFmtId="0" fontId="2" fillId="14" borderId="8" xfId="0" applyFont="1" applyFill="1" applyBorder="1" applyAlignment="1">
      <alignment horizontal="center" vertical="center" wrapText="1" shrinkToFit="1"/>
    </xf>
    <xf numFmtId="167" fontId="3" fillId="0" borderId="1" xfId="0" applyNumberFormat="1" applyFont="1" applyBorder="1" applyAlignment="1">
      <alignment horizontal="center" vertical="center" wrapText="1" shrinkToFit="1"/>
    </xf>
    <xf numFmtId="169" fontId="3" fillId="0" borderId="1" xfId="0" applyNumberFormat="1" applyFont="1" applyBorder="1" applyAlignment="1">
      <alignment horizontal="center" vertical="center"/>
    </xf>
    <xf numFmtId="170" fontId="3" fillId="0" borderId="1" xfId="0" applyNumberFormat="1" applyFont="1" applyBorder="1" applyAlignment="1">
      <alignment horizontal="center" vertical="center" wrapText="1" shrinkToFit="1"/>
    </xf>
    <xf numFmtId="0" fontId="3" fillId="0" borderId="8" xfId="0" applyFont="1" applyBorder="1" applyAlignment="1">
      <alignment horizontal="center" vertical="center" wrapText="1" shrinkToFit="1"/>
    </xf>
    <xf numFmtId="0" fontId="30" fillId="12" borderId="1" xfId="0" applyFont="1" applyFill="1" applyBorder="1" applyAlignment="1">
      <alignment horizontal="center" vertical="center" wrapText="1" shrinkToFit="1" textRotation="90"/>
    </xf>
    <xf numFmtId="0" fontId="31" fillId="12" borderId="1" xfId="0" applyFont="1" applyFill="1" applyBorder="1" applyAlignment="1">
      <alignment horizontal="center" vertical="center" wrapText="1" shrinkToFit="1" textRotation="90"/>
    </xf>
    <xf numFmtId="0" fontId="1" fillId="0" borderId="0" xfId="0" applyFont="1" applyAlignment="1">
      <alignment horizontal="center" vertical="center" wrapText="1" shrinkToFit="1" textRotation="90"/>
    </xf>
    <xf numFmtId="0" fontId="32" fillId="0" borderId="0" xfId="0" applyFont="1"/>
    <xf numFmtId="167" fontId="1" fillId="0" borderId="0" xfId="0" applyNumberFormat="1" applyFont="1"/>
    <xf numFmtId="168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 shrinkToFit="1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 shrinkToFit="1"/>
    </xf>
    <xf numFmtId="20" fontId="1" fillId="0" borderId="0" xfId="0" applyNumberFormat="1" applyFont="1" applyAlignment="1">
      <alignment horizontal="center" vertical="center"/>
    </xf>
    <xf numFmtId="171" fontId="1" fillId="0" borderId="0" xfId="0" applyNumberFormat="1" applyFont="1" applyAlignment="1">
      <alignment horizontal="center" vertical="center" wrapText="1" shrinkToFit="1"/>
    </xf>
    <xf numFmtId="165" fontId="2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 wrapText="1" shrinkToFit="1"/>
    </xf>
    <xf numFmtId="168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68" fontId="33" fillId="0" borderId="0" xfId="0" applyNumberFormat="1" applyFont="1" applyAlignment="1">
      <alignment horizontal="center" vertical="center" wrapText="1" shrinkToFit="1"/>
    </xf>
    <xf numFmtId="0" fontId="34" fillId="0" borderId="0" xfId="0" applyFont="1" applyAlignment="1">
      <alignment horizontal="center" vertical="center" wrapText="1" shrinkToFit="1"/>
    </xf>
    <xf numFmtId="172" fontId="1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 wrapText="1" shrinkToFit="1"/>
    </xf>
    <xf numFmtId="0" fontId="36" fillId="0" borderId="0" xfId="0" applyFont="1" applyAlignment="1">
      <alignment horizontal="center" vertical="center" wrapText="1" shrinkToFit="1"/>
    </xf>
    <xf numFmtId="0" fontId="37" fillId="0" borderId="0" xfId="0" applyFont="1" applyAlignment="1">
      <alignment horizontal="center" vertical="center" wrapText="1" shrinkToFit="1"/>
    </xf>
    <xf numFmtId="0" fontId="1" fillId="15" borderId="1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38" fillId="17" borderId="8" xfId="0" applyFont="1" applyFill="1" applyBorder="1" applyAlignment="1">
      <alignment horizontal="center"/>
    </xf>
    <xf numFmtId="0" fontId="38" fillId="7" borderId="1" xfId="0" applyFont="1" applyFill="1" applyBorder="1" applyAlignment="1">
      <alignment horizontal="center"/>
    </xf>
    <xf numFmtId="0" fontId="38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9" fontId="1" fillId="0" borderId="0" xfId="0" applyNumberFormat="1" applyFont="1"/>
    <xf numFmtId="173" fontId="1" fillId="0" borderId="0" xfId="0" applyNumberFormat="1" applyFont="1"/>
  </cellXfs>
  <cellStyles count="1">
    <cellStyle name="Normal" xfId="0" builtinId="0"/>
  </cellStyles>
  <dxfs count="8">
    <dxf>
      <border>
        <left/>
        <right/>
        <top/>
        <bottom/>
        <diagonal/>
      </border>
      <fill>
        <patternFill patternType="solid">
          <fgColor rgb="FFFFC7CE"/>
          <bgColor rgb="FFFFC7CE"/>
        </patternFill>
      </fill>
      <font>
        <color rgb="FF9C0006"/>
      </font>
    </dxf>
    <dxf>
      <border>
        <left/>
        <right/>
        <top/>
        <bottom/>
        <diagonal/>
      </border>
      <fill>
        <patternFill patternType="solid">
          <fgColor rgb="FFC6EFCE"/>
          <bgColor rgb="FFC6EFCE"/>
        </patternFill>
      </fill>
      <font>
        <color rgb="FF006100"/>
      </font>
    </dxf>
    <dxf>
      <border>
        <left/>
        <right/>
        <top/>
        <bottom/>
        <diagonal/>
      </border>
      <fill>
        <patternFill patternType="solid">
          <fgColor rgb="FFFFEB9C"/>
          <bgColor rgb="FFFFEB9C"/>
        </patternFill>
      </fill>
      <font>
        <color rgb="FF9C5700"/>
      </font>
    </dxf>
    <dxf>
      <border>
        <left/>
        <right/>
        <top/>
        <bottom/>
        <diagonal/>
      </border>
      <fill>
        <patternFill patternType="solid">
          <fgColor rgb="FFFFC7CE"/>
          <bgColor rgb="FFFFC7CE"/>
        </patternFill>
      </fill>
      <font>
        <color rgb="FF9C0006"/>
      </font>
    </dxf>
    <dxf>
      <border>
        <left/>
        <right/>
        <top/>
        <bottom/>
        <diagonal/>
      </border>
      <fill>
        <patternFill patternType="solid">
          <fgColor rgb="FFFFC7CE"/>
          <bgColor rgb="FFFFC7CE"/>
        </patternFill>
      </fill>
      <font/>
    </dxf>
    <dxf>
      <border>
        <left/>
        <right/>
        <top/>
        <bottom/>
        <diagonal/>
      </border>
      <fill>
        <patternFill patternType="solid">
          <fgColor rgb="FFFFC7CE"/>
          <bgColor rgb="FFFFC7CE"/>
        </patternFill>
      </fill>
      <font/>
    </dxf>
    <dxf>
      <border>
        <left/>
        <right/>
        <top/>
        <bottom/>
        <diagonal/>
      </border>
      <fill>
        <patternFill patternType="solid">
          <fgColor rgb="FFFFC7CE"/>
          <bgColor rgb="FFFFC7CE"/>
        </patternFill>
      </fill>
      <font/>
    </dxf>
    <dxf>
      <border>
        <left/>
        <right/>
        <top/>
        <bottom/>
        <diagonal/>
      </border>
      <fill>
        <patternFill patternType="solid">
          <fgColor rgb="FFFFC7CE"/>
          <bgColor rgb="FFFFC7CE"/>
        </patternFill>
      </fill>
      <fo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11</xdr:col>
      <xdr:colOff>57150</xdr:colOff>
      <xdr:row>0</xdr:row>
      <xdr:rowOff>19050</xdr:rowOff>
    </xdr:from>
    <xdr:ext cx="4676775" cy="58769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409575</xdr:colOff>
      <xdr:row>48</xdr:row>
      <xdr:rowOff>19050</xdr:rowOff>
    </xdr:from>
    <xdr:ext cx="3200400" cy="2238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0</xdr:row>
      <xdr:rowOff>0</xdr:rowOff>
    </xdr:from>
    <xdr:ext cx="2438400" cy="18002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323850</xdr:colOff>
      <xdr:row>0</xdr:row>
      <xdr:rowOff>0</xdr:rowOff>
    </xdr:from>
    <xdr:ext cx="7391400" cy="1905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2.63"/>
  <cols>
    <col min="1" max="1" width="0.38" customWidth="1"/>
    <col min="2" max="2" width="22.13" customWidth="1"/>
    <col min="3" max="3" width="16.25" customWidth="1"/>
    <col min="4" max="4" width="38.63" customWidth="1"/>
    <col min="5" max="5" width="7.75" customWidth="1"/>
    <col min="6" max="6" width="23" customWidth="1"/>
    <col min="7" max="11" width="8.63" customWidth="1"/>
    <col min="12" max="26" width="7.75" customWidth="1"/>
  </cols>
  <sheetData>
    <row r="1" ht="3" customHeight="1" spans="1:26" x14ac:dyDescent="0.25">
      <c r="A1" s="1"/>
      <c r="B1" s="2"/>
      <c r="C1" s="2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 spans="1:26" x14ac:dyDescent="0.25">
      <c r="A2" s="1"/>
      <c r="B2" s="4" t="s">
        <v>0</v>
      </c>
      <c r="C2" s="4" t="s">
        <v>1</v>
      </c>
      <c r="D2" s="4" t="s">
        <v>2</v>
      </c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 spans="1:26" x14ac:dyDescent="0.25">
      <c r="A3" s="1"/>
      <c r="B3" s="5" t="s">
        <v>3</v>
      </c>
      <c r="C3" s="5" t="s">
        <v>4</v>
      </c>
      <c r="D3" s="5" t="str">
        <f>D4&amp;D29</f>
        <v>44059</v>
      </c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 spans="1:26" x14ac:dyDescent="0.25">
      <c r="A4" s="1"/>
      <c r="B4" s="5" t="s">
        <v>5</v>
      </c>
      <c r="C4" s="5" t="s">
        <v>6</v>
      </c>
      <c r="D4" s="6">
        <f>TODAY()</f>
        <v>44059</v>
      </c>
      <c r="E4" s="3"/>
      <c r="F4" s="1"/>
      <c r="G4" s="7" t="s">
        <v>7</v>
      </c>
      <c r="H4" s="8"/>
      <c r="I4" s="8"/>
      <c r="J4" s="8"/>
      <c r="K4" s="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 spans="1:26" x14ac:dyDescent="0.25">
      <c r="A5" s="1"/>
      <c r="B5" s="5" t="s">
        <v>8</v>
      </c>
      <c r="C5" s="5" t="s">
        <v>9</v>
      </c>
      <c r="D5" s="10">
        <v>100</v>
      </c>
      <c r="E5" s="11"/>
      <c r="F5" s="5" t="s">
        <v>10</v>
      </c>
      <c r="G5" s="12"/>
      <c r="H5" s="13"/>
      <c r="I5" s="13"/>
      <c r="J5" s="13"/>
      <c r="K5" s="1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 spans="1:26" x14ac:dyDescent="0.25">
      <c r="A6" s="1"/>
      <c r="B6" s="5" t="s">
        <v>11</v>
      </c>
      <c r="C6" s="5" t="s">
        <v>12</v>
      </c>
      <c r="D6" s="15">
        <v>100</v>
      </c>
      <c r="E6" s="11"/>
      <c r="F6" s="5" t="s">
        <v>13</v>
      </c>
      <c r="G6" s="5">
        <v>2</v>
      </c>
      <c r="H6" s="5">
        <v>3</v>
      </c>
      <c r="I6" s="5">
        <v>4</v>
      </c>
      <c r="J6" s="5">
        <v>5</v>
      </c>
      <c r="K6" s="5">
        <v>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 spans="1:26" x14ac:dyDescent="0.25">
      <c r="A7" s="1"/>
      <c r="B7" s="5" t="s">
        <v>14</v>
      </c>
      <c r="C7" s="5" t="s">
        <v>15</v>
      </c>
      <c r="D7" s="15">
        <v>100</v>
      </c>
      <c r="E7" s="11"/>
      <c r="F7" s="5" t="s">
        <v>16</v>
      </c>
      <c r="G7" s="16">
        <v>2000</v>
      </c>
      <c r="H7" s="16">
        <v>3000</v>
      </c>
      <c r="I7" s="16">
        <v>4150</v>
      </c>
      <c r="J7" s="16">
        <v>4500</v>
      </c>
      <c r="K7" s="16">
        <v>4750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 spans="1:26" x14ac:dyDescent="0.25">
      <c r="A8" s="1"/>
      <c r="B8" s="5" t="s">
        <v>17</v>
      </c>
      <c r="C8" s="5" t="s">
        <v>6</v>
      </c>
      <c r="D8" s="17">
        <f>(D5*D6)+(D7*365)</f>
        <v>0</v>
      </c>
      <c r="E8" s="11"/>
      <c r="F8" s="5" t="s">
        <v>18</v>
      </c>
      <c r="G8" s="16">
        <v>2500</v>
      </c>
      <c r="H8" s="16">
        <v>3500</v>
      </c>
      <c r="I8" s="16">
        <v>4650</v>
      </c>
      <c r="J8" s="16">
        <v>5000</v>
      </c>
      <c r="K8" s="16">
        <v>5250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 spans="1:26" x14ac:dyDescent="0.25">
      <c r="A9" s="1"/>
      <c r="B9" s="5" t="s">
        <v>19</v>
      </c>
      <c r="C9" s="5" t="s">
        <v>20</v>
      </c>
      <c r="D9" s="18">
        <v>10</v>
      </c>
      <c r="E9" s="11"/>
      <c r="F9" s="5" t="s">
        <v>21</v>
      </c>
      <c r="G9" s="16">
        <v>3500</v>
      </c>
      <c r="H9" s="16">
        <v>4500</v>
      </c>
      <c r="I9" s="16">
        <v>5650</v>
      </c>
      <c r="J9" s="16">
        <v>6000</v>
      </c>
      <c r="K9" s="16">
        <v>6250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 spans="1:26" x14ac:dyDescent="0.25">
      <c r="A10" s="1"/>
      <c r="B10" s="5" t="s">
        <v>22</v>
      </c>
      <c r="C10" s="5" t="s">
        <v>23</v>
      </c>
      <c r="D10" s="18" t="s">
        <v>24</v>
      </c>
      <c r="E10" s="11"/>
      <c r="F10" s="19" t="s">
        <v>25</v>
      </c>
      <c r="G10" s="20"/>
      <c r="H10" s="21"/>
      <c r="I10" s="21"/>
      <c r="J10" s="21"/>
      <c r="K10" s="2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 spans="1:26" x14ac:dyDescent="0.25">
      <c r="A11" s="1"/>
      <c r="B11" s="5" t="s">
        <v>26</v>
      </c>
      <c r="C11" s="5" t="s">
        <v>23</v>
      </c>
      <c r="D11" s="18">
        <v>270</v>
      </c>
      <c r="E11" s="11"/>
      <c r="F11" s="22" t="s">
        <v>27</v>
      </c>
      <c r="G11" s="23">
        <v>2500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 spans="1:26" x14ac:dyDescent="0.25">
      <c r="A12" s="1"/>
      <c r="B12" s="5" t="s">
        <v>28</v>
      </c>
      <c r="C12" s="5" t="s">
        <v>29</v>
      </c>
      <c r="D12" s="24">
        <f>(D9*D11)/1000</f>
        <v>2.7</v>
      </c>
      <c r="E12" s="11"/>
      <c r="F12" s="5" t="s">
        <v>30</v>
      </c>
      <c r="G12" s="25">
        <v>3000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 spans="1:26" x14ac:dyDescent="0.25">
      <c r="A13" s="1"/>
      <c r="B13" s="5" t="s">
        <v>31</v>
      </c>
      <c r="C13" s="5" t="s">
        <v>32</v>
      </c>
      <c r="D13" s="10"/>
      <c r="E13" s="11"/>
      <c r="F13" s="26" t="s">
        <v>33</v>
      </c>
      <c r="G13" s="27">
        <v>3500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 spans="1:26" x14ac:dyDescent="0.25">
      <c r="A14" s="1"/>
      <c r="B14" s="5" t="s">
        <v>34</v>
      </c>
      <c r="C14" s="5" t="s">
        <v>6</v>
      </c>
      <c r="D14" s="24">
        <f>D13*D12</f>
        <v>0</v>
      </c>
      <c r="E14" s="11"/>
      <c r="F14" s="28" t="s">
        <v>35</v>
      </c>
      <c r="G14" s="29"/>
      <c r="H14" s="29"/>
      <c r="I14" s="20"/>
      <c r="J14" s="1"/>
      <c r="K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 spans="1:26" x14ac:dyDescent="0.25">
      <c r="A15" s="1"/>
      <c r="B15" s="30" t="s">
        <v>36</v>
      </c>
      <c r="C15" s="30" t="s">
        <v>37</v>
      </c>
      <c r="D15" s="31">
        <f>VLOOKUP(D22,'MCS Irradiation Zones'!AN2:AO370,2,0)</f>
        <v>10</v>
      </c>
      <c r="E15" s="11"/>
      <c r="F15" s="1"/>
      <c r="G15" s="22" t="s">
        <v>38</v>
      </c>
      <c r="H15" s="22" t="s">
        <v>39</v>
      </c>
      <c r="I15" s="22" t="s">
        <v>40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 spans="1:26" x14ac:dyDescent="0.25">
      <c r="A16" s="1"/>
      <c r="B16" s="32" t="s">
        <v>41</v>
      </c>
      <c r="C16" s="32" t="s">
        <v>42</v>
      </c>
      <c r="D16" s="18">
        <v>30</v>
      </c>
      <c r="E16" s="11"/>
      <c r="F16" s="33" t="s">
        <v>43</v>
      </c>
      <c r="G16" s="34">
        <v>0.1672</v>
      </c>
      <c r="H16" s="34">
        <f t="shared" ref="H16:H17" si="0">G16*0.05</f>
        <v>0.00836</v>
      </c>
      <c r="I16" s="35">
        <f t="shared" ref="I16:I17" si="1">G16+H16</f>
        <v>0.17556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 spans="1:26" x14ac:dyDescent="0.25">
      <c r="A17" s="1"/>
      <c r="B17" s="36" t="s">
        <v>44</v>
      </c>
      <c r="C17" s="36" t="s">
        <v>42</v>
      </c>
      <c r="D17" s="10">
        <v>3.2</v>
      </c>
      <c r="E17" s="11"/>
      <c r="F17" s="33" t="s">
        <v>45</v>
      </c>
      <c r="G17" s="34">
        <v>0.212</v>
      </c>
      <c r="H17" s="34">
        <f t="shared" si="0"/>
        <v>0.0106</v>
      </c>
      <c r="I17" s="35">
        <f t="shared" si="1"/>
        <v>0.2226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 spans="1:26" x14ac:dyDescent="0.25">
      <c r="A18" s="1"/>
      <c r="B18" s="5" t="s">
        <v>46</v>
      </c>
      <c r="C18" s="5" t="s">
        <v>23</v>
      </c>
      <c r="D18" s="37" t="s">
        <v>47</v>
      </c>
      <c r="E18" s="11"/>
      <c r="F18" s="1"/>
      <c r="G18" s="1"/>
      <c r="H18" s="1"/>
      <c r="I18" s="38" t="s">
        <v>48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 spans="1:26" x14ac:dyDescent="0.25">
      <c r="A19" s="1"/>
      <c r="B19" s="5" t="s">
        <v>49</v>
      </c>
      <c r="C19" s="5" t="s">
        <v>23</v>
      </c>
      <c r="D19" s="37" t="s">
        <v>50</v>
      </c>
      <c r="E19" s="11"/>
      <c r="F19" s="1"/>
      <c r="G19" s="1"/>
      <c r="H19" s="1"/>
      <c r="I19" s="3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 spans="1:26" x14ac:dyDescent="0.25">
      <c r="A20" s="1"/>
      <c r="B20" s="5" t="s">
        <v>51</v>
      </c>
      <c r="C20" s="5" t="s">
        <v>23</v>
      </c>
      <c r="D20" s="37" t="s">
        <v>52</v>
      </c>
      <c r="E20" s="1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 spans="1:26" x14ac:dyDescent="0.25">
      <c r="A21" s="1"/>
      <c r="B21" s="5" t="s">
        <v>53</v>
      </c>
      <c r="C21" s="5" t="s">
        <v>54</v>
      </c>
      <c r="D21" s="18">
        <v>0</v>
      </c>
      <c r="E21" s="1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 spans="1:26" x14ac:dyDescent="0.25">
      <c r="A22" s="1"/>
      <c r="B22" s="5" t="s">
        <v>55</v>
      </c>
      <c r="C22" s="5" t="s">
        <v>23</v>
      </c>
      <c r="D22" s="40" t="s">
        <v>56</v>
      </c>
      <c r="E22" s="1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 spans="1:26" x14ac:dyDescent="0.25">
      <c r="A23" s="1"/>
      <c r="B23" s="5" t="s">
        <v>57</v>
      </c>
      <c r="C23" s="5" t="s">
        <v>58</v>
      </c>
      <c r="D23" s="10" t="s">
        <v>59</v>
      </c>
      <c r="E23" s="1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 spans="1:26" x14ac:dyDescent="0.25">
      <c r="A24" s="1"/>
      <c r="B24" s="5" t="s">
        <v>60</v>
      </c>
      <c r="C24" s="5" t="s">
        <v>58</v>
      </c>
      <c r="D24" s="41" t="s">
        <v>61</v>
      </c>
      <c r="E24" s="1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 spans="1:26" x14ac:dyDescent="0.25">
      <c r="A25" s="1"/>
      <c r="B25" s="5" t="s">
        <v>62</v>
      </c>
      <c r="C25" s="5" t="s">
        <v>58</v>
      </c>
      <c r="D25" s="41" t="s">
        <v>63</v>
      </c>
      <c r="E25" s="1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 spans="1:26" x14ac:dyDescent="0.25">
      <c r="A26" s="1"/>
      <c r="B26" s="5" t="s">
        <v>64</v>
      </c>
      <c r="C26" s="5" t="s">
        <v>58</v>
      </c>
      <c r="D26" s="41" t="s">
        <v>65</v>
      </c>
      <c r="E26" s="1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 spans="1:26" x14ac:dyDescent="0.25">
      <c r="A27" s="1"/>
      <c r="B27" s="5" t="s">
        <v>66</v>
      </c>
      <c r="C27" s="5" t="s">
        <v>58</v>
      </c>
      <c r="D27" s="41" t="s">
        <v>67</v>
      </c>
      <c r="E27" s="1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 spans="1:26" x14ac:dyDescent="0.25">
      <c r="A28" s="1"/>
      <c r="B28" s="5" t="s">
        <v>68</v>
      </c>
      <c r="C28" s="5" t="s">
        <v>58</v>
      </c>
      <c r="D28" s="41" t="s">
        <v>69</v>
      </c>
      <c r="E28" s="1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 spans="1:26" x14ac:dyDescent="0.25">
      <c r="A29" s="1"/>
      <c r="B29" s="5" t="s">
        <v>70</v>
      </c>
      <c r="C29" s="5" t="s">
        <v>58</v>
      </c>
      <c r="D29" s="41" t="s">
        <v>71</v>
      </c>
      <c r="E29" s="1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 spans="1:26" x14ac:dyDescent="0.25">
      <c r="A30" s="1"/>
      <c r="B30" s="5" t="s">
        <v>72</v>
      </c>
      <c r="C30" s="5" t="s">
        <v>20</v>
      </c>
      <c r="D30" s="42" t="s">
        <v>73</v>
      </c>
      <c r="E30" s="1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 spans="1:26" x14ac:dyDescent="0.25">
      <c r="A31" s="1"/>
      <c r="B31" s="5" t="s">
        <v>74</v>
      </c>
      <c r="C31" s="5" t="s">
        <v>75</v>
      </c>
      <c r="D31" s="43"/>
      <c r="E31" s="44" t="s">
        <v>76</v>
      </c>
      <c r="F3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 spans="1:26" x14ac:dyDescent="0.25">
      <c r="A32" s="1"/>
      <c r="B32" s="5" t="s">
        <v>77</v>
      </c>
      <c r="C32" s="5" t="s">
        <v>78</v>
      </c>
      <c r="D32" s="45">
        <v>0.325</v>
      </c>
      <c r="E32" s="44" t="s">
        <v>79</v>
      </c>
      <c r="F3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 spans="1:26" x14ac:dyDescent="0.25">
      <c r="A33" s="1"/>
      <c r="B33" s="5" t="s">
        <v>80</v>
      </c>
      <c r="C33" s="5" t="s">
        <v>78</v>
      </c>
      <c r="D33" s="45">
        <v>0.05</v>
      </c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 spans="1:26" x14ac:dyDescent="0.25">
      <c r="A34" s="1"/>
      <c r="B34" s="2" t="s">
        <v>81</v>
      </c>
      <c r="C34" s="2" t="s">
        <v>82</v>
      </c>
      <c r="D34" s="46" t="s">
        <v>83</v>
      </c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 spans="1:26" x14ac:dyDescent="0.25">
      <c r="A35" s="1"/>
      <c r="B35" s="2" t="s">
        <v>81</v>
      </c>
      <c r="C35" s="2" t="s">
        <v>82</v>
      </c>
      <c r="D35" s="47" t="s">
        <v>83</v>
      </c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 spans="1:26" x14ac:dyDescent="0.25">
      <c r="A36" s="1"/>
      <c r="B36" s="2" t="s">
        <v>81</v>
      </c>
      <c r="C36" s="2" t="s">
        <v>82</v>
      </c>
      <c r="D36" s="47" t="s">
        <v>83</v>
      </c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 spans="1:26" x14ac:dyDescent="0.25">
      <c r="A37" s="1"/>
      <c r="B37" s="2" t="s">
        <v>81</v>
      </c>
      <c r="C37" s="2" t="s">
        <v>82</v>
      </c>
      <c r="D37" s="47" t="s">
        <v>83</v>
      </c>
      <c r="E37" s="3"/>
      <c r="F37" s="48" t="s">
        <v>84</v>
      </c>
      <c r="G37" s="49" t="s">
        <v>85</v>
      </c>
      <c r="H37" s="29"/>
      <c r="I37" s="29"/>
      <c r="J37" s="29"/>
      <c r="K37" s="29"/>
      <c r="L37" s="20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 spans="1:26" x14ac:dyDescent="0.25">
      <c r="A38" s="1"/>
      <c r="B38" s="1"/>
      <c r="C38" s="1"/>
      <c r="D38" s="1"/>
      <c r="E38" s="3"/>
      <c r="F38" s="48" t="s">
        <v>86</v>
      </c>
      <c r="G38" s="49" t="s">
        <v>87</v>
      </c>
      <c r="H38" s="29"/>
      <c r="I38" s="29"/>
      <c r="J38" s="29"/>
      <c r="K38" s="29"/>
      <c r="L38" s="20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 spans="1:26" x14ac:dyDescent="0.25">
      <c r="A39" s="1"/>
      <c r="B39" s="1"/>
      <c r="C39" s="1"/>
      <c r="D39" s="1"/>
      <c r="E39" s="3"/>
      <c r="F39" s="48" t="s">
        <v>88</v>
      </c>
      <c r="G39" s="49" t="s">
        <v>89</v>
      </c>
      <c r="H39" s="29"/>
      <c r="I39" s="29"/>
      <c r="J39" s="29"/>
      <c r="K39" s="29"/>
      <c r="L39" s="20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 spans="1:26" x14ac:dyDescent="0.25">
      <c r="A40" s="1"/>
      <c r="B40" s="1"/>
      <c r="C40" s="1"/>
      <c r="D40" s="1"/>
      <c r="E40" s="3"/>
      <c r="F40" s="48" t="s">
        <v>90</v>
      </c>
      <c r="G40" s="49" t="s">
        <v>91</v>
      </c>
      <c r="H40" s="29"/>
      <c r="I40" s="29"/>
      <c r="J40" s="29"/>
      <c r="K40" s="29"/>
      <c r="L40" s="20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 spans="1:26" x14ac:dyDescent="0.25">
      <c r="A41" s="1"/>
      <c r="B41" s="1"/>
      <c r="C41" s="1"/>
      <c r="D41" s="1"/>
      <c r="E41" s="3"/>
      <c r="F41" s="48" t="s">
        <v>92</v>
      </c>
      <c r="G41" s="49" t="s">
        <v>93</v>
      </c>
      <c r="H41" s="29"/>
      <c r="I41" s="29"/>
      <c r="J41" s="29"/>
      <c r="K41" s="29"/>
      <c r="L41" s="20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 spans="1:26" x14ac:dyDescent="0.25">
      <c r="A42" s="1"/>
      <c r="B42" s="1"/>
      <c r="C42" s="1"/>
      <c r="D42" s="1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 spans="1:26" x14ac:dyDescent="0.25">
      <c r="A43" s="1"/>
      <c r="B43" s="1"/>
      <c r="C43" s="1"/>
      <c r="D43" s="1"/>
      <c r="E43" s="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 spans="1:26" x14ac:dyDescent="0.25">
      <c r="A44" s="1"/>
      <c r="B44" s="1"/>
      <c r="C44" s="1"/>
      <c r="D44" s="1"/>
      <c r="E44" s="3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 spans="1:26" x14ac:dyDescent="0.25">
      <c r="A45" s="1"/>
      <c r="B45" s="1"/>
      <c r="C45" s="1"/>
      <c r="D45" s="1"/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 spans="1:26" x14ac:dyDescent="0.25">
      <c r="A46" s="1"/>
      <c r="B46" s="1"/>
      <c r="C46" s="1"/>
      <c r="D46" s="1"/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 spans="1:26" x14ac:dyDescent="0.25">
      <c r="A47" s="1"/>
      <c r="B47" s="1"/>
      <c r="C47" s="1"/>
      <c r="D47" s="1"/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 spans="1:26" x14ac:dyDescent="0.25">
      <c r="A48" s="1"/>
      <c r="B48" s="1"/>
      <c r="C48" s="1"/>
      <c r="D48" s="1"/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 spans="1:26" x14ac:dyDescent="0.25">
      <c r="A49" s="1"/>
      <c r="B49" s="1"/>
      <c r="C49" s="1"/>
      <c r="D49" s="1"/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 spans="1:26" x14ac:dyDescent="0.25">
      <c r="A50" s="1"/>
      <c r="B50" s="1"/>
      <c r="C50" s="1"/>
      <c r="D50" s="1"/>
      <c r="E50" s="3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 spans="1:26" x14ac:dyDescent="0.25">
      <c r="A51" s="1"/>
      <c r="B51" s="1"/>
      <c r="C51" s="1"/>
      <c r="D51" s="1"/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 spans="1:26" x14ac:dyDescent="0.25">
      <c r="A52" s="1"/>
      <c r="B52" s="1"/>
      <c r="C52" s="1"/>
      <c r="D52" s="1"/>
      <c r="E52" s="3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 spans="1:26" x14ac:dyDescent="0.25">
      <c r="A53" s="1"/>
      <c r="B53" s="1"/>
      <c r="C53" s="1"/>
      <c r="D53" s="1"/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 spans="1:26" x14ac:dyDescent="0.25">
      <c r="A54" s="1"/>
      <c r="B54" s="1"/>
      <c r="C54" s="1"/>
      <c r="D54" s="1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 spans="1:26" x14ac:dyDescent="0.25">
      <c r="A55" s="1"/>
      <c r="B55" s="1"/>
      <c r="C55" s="1"/>
      <c r="D55" s="1"/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 spans="1:26" x14ac:dyDescent="0.25">
      <c r="A56" s="1"/>
      <c r="B56" s="1"/>
      <c r="C56" s="1"/>
      <c r="D56" s="1"/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 spans="1:26" x14ac:dyDescent="0.25">
      <c r="A57" s="1"/>
      <c r="B57" s="1"/>
      <c r="C57" s="1"/>
      <c r="D57" s="1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 spans="1:26" x14ac:dyDescent="0.25">
      <c r="A58" s="1"/>
      <c r="B58" s="1"/>
      <c r="C58" s="1"/>
      <c r="D58" s="1"/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 spans="1:26" x14ac:dyDescent="0.25">
      <c r="A59" s="1"/>
      <c r="B59" s="1"/>
      <c r="C59" s="1"/>
      <c r="D59" s="1"/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 spans="1:26" x14ac:dyDescent="0.25">
      <c r="A60" s="1"/>
      <c r="B60" s="1"/>
      <c r="C60" s="1"/>
      <c r="D60" s="1"/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 spans="1:26" x14ac:dyDescent="0.25">
      <c r="A61" s="1"/>
      <c r="B61" s="1"/>
      <c r="C61" s="1"/>
      <c r="D61" s="1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 spans="1:26" x14ac:dyDescent="0.25">
      <c r="A62" s="1"/>
      <c r="B62" s="1"/>
      <c r="C62" s="1"/>
      <c r="D62" s="1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 spans="1:26" x14ac:dyDescent="0.25">
      <c r="A63" s="1"/>
      <c r="B63" s="1"/>
      <c r="C63" s="1"/>
      <c r="D63" s="1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 spans="1:26" x14ac:dyDescent="0.25">
      <c r="A64" s="1"/>
      <c r="B64" s="1"/>
      <c r="C64" s="1"/>
      <c r="D64" s="1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 spans="1:26" x14ac:dyDescent="0.25">
      <c r="A65" s="1"/>
      <c r="B65" s="1"/>
      <c r="C65" s="1"/>
      <c r="D65" s="1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 spans="1:26" x14ac:dyDescent="0.25">
      <c r="A66" s="1"/>
      <c r="B66" s="1"/>
      <c r="C66" s="1"/>
      <c r="D66" s="1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 spans="1:26" x14ac:dyDescent="0.25">
      <c r="A67" s="1"/>
      <c r="B67" s="1"/>
      <c r="C67" s="1"/>
      <c r="D67" s="1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 spans="1:26" x14ac:dyDescent="0.25">
      <c r="A68" s="1"/>
      <c r="B68" s="1"/>
      <c r="C68" s="1"/>
      <c r="D68" s="1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 spans="1:26" x14ac:dyDescent="0.25">
      <c r="A69" s="1"/>
      <c r="B69" s="1"/>
      <c r="C69" s="1"/>
      <c r="D69" s="1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 spans="1:26" x14ac:dyDescent="0.25">
      <c r="A70" s="1"/>
      <c r="B70" s="1"/>
      <c r="C70" s="1"/>
      <c r="D70" s="1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 spans="1:26" x14ac:dyDescent="0.25">
      <c r="A71" s="1"/>
      <c r="B71" s="1"/>
      <c r="C71" s="1"/>
      <c r="D71" s="1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 spans="1:26" x14ac:dyDescent="0.25">
      <c r="A72" s="1"/>
      <c r="B72" s="1"/>
      <c r="C72" s="1"/>
      <c r="D72" s="1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 spans="1:26" x14ac:dyDescent="0.25">
      <c r="A73" s="1"/>
      <c r="B73" s="1"/>
      <c r="C73" s="1"/>
      <c r="D73" s="1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 spans="1:26" x14ac:dyDescent="0.25">
      <c r="A74" s="1"/>
      <c r="B74" s="1"/>
      <c r="C74" s="1"/>
      <c r="D74" s="1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 spans="1:26" x14ac:dyDescent="0.25">
      <c r="A75" s="1"/>
      <c r="B75" s="1"/>
      <c r="C75" s="1"/>
      <c r="D75" s="1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 spans="1:26" x14ac:dyDescent="0.25">
      <c r="A76" s="1"/>
      <c r="B76" s="1"/>
      <c r="C76" s="1"/>
      <c r="D76" s="1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 spans="1:26" x14ac:dyDescent="0.25">
      <c r="A77" s="1"/>
      <c r="B77" s="1"/>
      <c r="C77" s="1"/>
      <c r="D77" s="1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 spans="1:26" x14ac:dyDescent="0.25">
      <c r="A78" s="1"/>
      <c r="B78" s="1"/>
      <c r="C78" s="1"/>
      <c r="D78" s="1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 spans="1:26" x14ac:dyDescent="0.25">
      <c r="A79" s="1"/>
      <c r="B79" s="1"/>
      <c r="C79" s="1"/>
      <c r="D79" s="1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 spans="1:26" x14ac:dyDescent="0.25">
      <c r="A80" s="1"/>
      <c r="B80" s="1"/>
      <c r="C80" s="1"/>
      <c r="D80" s="1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 spans="1:26" x14ac:dyDescent="0.25">
      <c r="A81" s="1"/>
      <c r="B81" s="1"/>
      <c r="C81" s="1"/>
      <c r="D81" s="1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 spans="1:26" x14ac:dyDescent="0.25">
      <c r="A82" s="1"/>
      <c r="B82" s="1"/>
      <c r="C82" s="1"/>
      <c r="D82" s="1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 spans="1:26" x14ac:dyDescent="0.25">
      <c r="A83" s="1"/>
      <c r="B83" s="1"/>
      <c r="C83" s="1"/>
      <c r="D83" s="1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 spans="1:26" x14ac:dyDescent="0.25">
      <c r="A84" s="1"/>
      <c r="B84" s="1"/>
      <c r="C84" s="1"/>
      <c r="D84" s="1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 spans="1:26" x14ac:dyDescent="0.25">
      <c r="A85" s="1"/>
      <c r="B85" s="1"/>
      <c r="C85" s="1"/>
      <c r="D85" s="1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 spans="1:26" x14ac:dyDescent="0.25">
      <c r="A86" s="1"/>
      <c r="B86" s="1"/>
      <c r="C86" s="1"/>
      <c r="D86" s="1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 spans="1:26" x14ac:dyDescent="0.25">
      <c r="A87" s="1"/>
      <c r="B87" s="1"/>
      <c r="C87" s="1"/>
      <c r="D87" s="1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 spans="1:26" x14ac:dyDescent="0.25">
      <c r="A88" s="1"/>
      <c r="B88" s="1"/>
      <c r="C88" s="1"/>
      <c r="D88" s="1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 spans="1:26" x14ac:dyDescent="0.25">
      <c r="A89" s="1"/>
      <c r="B89" s="1"/>
      <c r="C89" s="1"/>
      <c r="D89" s="1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 spans="1:26" x14ac:dyDescent="0.25">
      <c r="A90" s="1"/>
      <c r="B90" s="1"/>
      <c r="C90" s="1"/>
      <c r="D90" s="1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 spans="1:26" x14ac:dyDescent="0.25">
      <c r="A91" s="1"/>
      <c r="B91" s="1"/>
      <c r="C91" s="1"/>
      <c r="D91" s="1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 spans="1:26" x14ac:dyDescent="0.25">
      <c r="A92" s="1"/>
      <c r="B92" s="1"/>
      <c r="C92" s="1"/>
      <c r="D92" s="1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 spans="1:26" x14ac:dyDescent="0.25">
      <c r="A93" s="1"/>
      <c r="B93" s="1"/>
      <c r="C93" s="1"/>
      <c r="D93" s="1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 spans="1:26" x14ac:dyDescent="0.25">
      <c r="A94" s="1"/>
      <c r="B94" s="1"/>
      <c r="C94" s="1"/>
      <c r="D94" s="1"/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 spans="1:26" x14ac:dyDescent="0.25">
      <c r="A95" s="1"/>
      <c r="B95" s="1"/>
      <c r="C95" s="1"/>
      <c r="D95" s="1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 spans="1:26" x14ac:dyDescent="0.25">
      <c r="A96" s="1"/>
      <c r="B96" s="1"/>
      <c r="C96" s="1"/>
      <c r="D96" s="1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 spans="1:26" x14ac:dyDescent="0.25">
      <c r="A97" s="1"/>
      <c r="B97" s="1"/>
      <c r="C97" s="1"/>
      <c r="D97" s="1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 spans="1:26" x14ac:dyDescent="0.25">
      <c r="A98" s="1"/>
      <c r="B98" s="1"/>
      <c r="C98" s="1"/>
      <c r="D98" s="1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 spans="1:26" x14ac:dyDescent="0.25">
      <c r="A99" s="1"/>
      <c r="B99" s="1"/>
      <c r="C99" s="1"/>
      <c r="D99" s="1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 spans="1:26" x14ac:dyDescent="0.25">
      <c r="A100" s="1"/>
      <c r="B100" s="1"/>
      <c r="C100" s="1"/>
      <c r="D100" s="1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 spans="1:26" x14ac:dyDescent="0.25">
      <c r="A101" s="1"/>
      <c r="B101" s="1"/>
      <c r="C101" s="1"/>
      <c r="D101" s="1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 spans="1:26" x14ac:dyDescent="0.25">
      <c r="A102" s="1"/>
      <c r="B102" s="1"/>
      <c r="C102" s="1"/>
      <c r="D102" s="1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 spans="1:26" x14ac:dyDescent="0.25">
      <c r="A103" s="1"/>
      <c r="B103" s="1"/>
      <c r="C103" s="1"/>
      <c r="D103" s="1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 spans="1:26" x14ac:dyDescent="0.25">
      <c r="A104" s="1"/>
      <c r="B104" s="1"/>
      <c r="C104" s="1"/>
      <c r="D104" s="1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 spans="1:26" x14ac:dyDescent="0.25">
      <c r="A105" s="1"/>
      <c r="B105" s="1"/>
      <c r="C105" s="1"/>
      <c r="D105" s="1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 spans="1:26" x14ac:dyDescent="0.25">
      <c r="A106" s="1"/>
      <c r="B106" s="1"/>
      <c r="C106" s="1"/>
      <c r="D106" s="1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 spans="1:26" x14ac:dyDescent="0.25">
      <c r="A107" s="1"/>
      <c r="B107" s="1"/>
      <c r="C107" s="1"/>
      <c r="D107" s="1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 spans="1:26" x14ac:dyDescent="0.25">
      <c r="A108" s="1"/>
      <c r="B108" s="1"/>
      <c r="C108" s="1"/>
      <c r="D108" s="1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 spans="1:26" x14ac:dyDescent="0.25">
      <c r="A109" s="1"/>
      <c r="B109" s="1"/>
      <c r="C109" s="1"/>
      <c r="D109" s="1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 spans="1:26" x14ac:dyDescent="0.25">
      <c r="A110" s="1"/>
      <c r="B110" s="1"/>
      <c r="C110" s="1"/>
      <c r="D110" s="1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 spans="1:26" x14ac:dyDescent="0.25">
      <c r="A111" s="1"/>
      <c r="B111" s="1"/>
      <c r="C111" s="1"/>
      <c r="D111" s="1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 spans="1:26" x14ac:dyDescent="0.25">
      <c r="A112" s="1"/>
      <c r="B112" s="1"/>
      <c r="C112" s="1"/>
      <c r="D112" s="1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 spans="1:26" x14ac:dyDescent="0.25">
      <c r="A113" s="1"/>
      <c r="B113" s="1"/>
      <c r="C113" s="1"/>
      <c r="D113" s="1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 spans="1:26" x14ac:dyDescent="0.25">
      <c r="A114" s="1"/>
      <c r="B114" s="1"/>
      <c r="C114" s="1"/>
      <c r="D114" s="1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 spans="1:26" x14ac:dyDescent="0.25">
      <c r="A115" s="1"/>
      <c r="B115" s="1"/>
      <c r="C115" s="1"/>
      <c r="D115" s="1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 spans="1:26" x14ac:dyDescent="0.25">
      <c r="A116" s="1"/>
      <c r="B116" s="1"/>
      <c r="C116" s="1"/>
      <c r="D116" s="1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 spans="1:26" x14ac:dyDescent="0.25">
      <c r="A117" s="1"/>
      <c r="B117" s="1"/>
      <c r="C117" s="1"/>
      <c r="D117" s="1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 spans="1:26" x14ac:dyDescent="0.25">
      <c r="A118" s="1"/>
      <c r="B118" s="1"/>
      <c r="C118" s="1"/>
      <c r="D118" s="1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 spans="1:26" x14ac:dyDescent="0.25">
      <c r="A119" s="1"/>
      <c r="B119" s="1"/>
      <c r="C119" s="1"/>
      <c r="D119" s="1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 spans="1:26" x14ac:dyDescent="0.25">
      <c r="A120" s="1"/>
      <c r="B120" s="1"/>
      <c r="C120" s="1"/>
      <c r="D120" s="1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 spans="1:26" x14ac:dyDescent="0.25">
      <c r="A121" s="1"/>
      <c r="B121" s="1"/>
      <c r="C121" s="1"/>
      <c r="D121" s="1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 spans="1:26" x14ac:dyDescent="0.25">
      <c r="A122" s="1"/>
      <c r="B122" s="1"/>
      <c r="C122" s="1"/>
      <c r="D122" s="1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 spans="1:26" x14ac:dyDescent="0.25">
      <c r="A123" s="1"/>
      <c r="B123" s="1"/>
      <c r="C123" s="1"/>
      <c r="D123" s="1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 spans="1:26" x14ac:dyDescent="0.25">
      <c r="A124" s="1"/>
      <c r="B124" s="1"/>
      <c r="C124" s="1"/>
      <c r="D124" s="1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 spans="1:26" x14ac:dyDescent="0.25">
      <c r="A125" s="1"/>
      <c r="B125" s="1"/>
      <c r="C125" s="1"/>
      <c r="D125" s="1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 spans="1:26" x14ac:dyDescent="0.25">
      <c r="A126" s="1"/>
      <c r="B126" s="1"/>
      <c r="C126" s="1"/>
      <c r="D126" s="1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 spans="1:26" x14ac:dyDescent="0.25">
      <c r="A127" s="1"/>
      <c r="B127" s="1"/>
      <c r="C127" s="1"/>
      <c r="D127" s="1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 spans="1:26" x14ac:dyDescent="0.25">
      <c r="A128" s="1"/>
      <c r="B128" s="1"/>
      <c r="C128" s="1"/>
      <c r="D128" s="1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 spans="1:26" x14ac:dyDescent="0.25">
      <c r="A129" s="1"/>
      <c r="B129" s="1"/>
      <c r="C129" s="1"/>
      <c r="D129" s="1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 spans="1:26" x14ac:dyDescent="0.25">
      <c r="A130" s="1"/>
      <c r="B130" s="1"/>
      <c r="C130" s="1"/>
      <c r="D130" s="1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 spans="1:26" x14ac:dyDescent="0.25">
      <c r="A131" s="1"/>
      <c r="B131" s="1"/>
      <c r="C131" s="1"/>
      <c r="D131" s="1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 spans="1:26" x14ac:dyDescent="0.25">
      <c r="A132" s="1"/>
      <c r="B132" s="1"/>
      <c r="C132" s="1"/>
      <c r="D132" s="1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 spans="1:26" x14ac:dyDescent="0.25">
      <c r="A133" s="1"/>
      <c r="B133" s="1"/>
      <c r="C133" s="1"/>
      <c r="D133" s="1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 spans="1:26" x14ac:dyDescent="0.25">
      <c r="A134" s="1"/>
      <c r="B134" s="1"/>
      <c r="C134" s="1"/>
      <c r="D134" s="1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 spans="1:26" x14ac:dyDescent="0.25">
      <c r="A135" s="1"/>
      <c r="B135" s="1"/>
      <c r="C135" s="1"/>
      <c r="D135" s="1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 spans="1:26" x14ac:dyDescent="0.25">
      <c r="A136" s="1"/>
      <c r="B136" s="1"/>
      <c r="C136" s="1"/>
      <c r="D136" s="1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 spans="1:26" x14ac:dyDescent="0.25">
      <c r="A137" s="1"/>
      <c r="B137" s="1"/>
      <c r="C137" s="1"/>
      <c r="D137" s="1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 spans="1:26" x14ac:dyDescent="0.25">
      <c r="A138" s="1"/>
      <c r="B138" s="1"/>
      <c r="C138" s="1"/>
      <c r="D138" s="1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 spans="1:26" x14ac:dyDescent="0.25">
      <c r="A139" s="1"/>
      <c r="B139" s="1"/>
      <c r="C139" s="1"/>
      <c r="D139" s="1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 spans="1:26" x14ac:dyDescent="0.25">
      <c r="A140" s="1"/>
      <c r="B140" s="1"/>
      <c r="C140" s="1"/>
      <c r="D140" s="1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 spans="1:26" x14ac:dyDescent="0.25">
      <c r="A141" s="1"/>
      <c r="B141" s="1"/>
      <c r="C141" s="1"/>
      <c r="D141" s="1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 spans="1:26" x14ac:dyDescent="0.25">
      <c r="A142" s="1"/>
      <c r="B142" s="1"/>
      <c r="C142" s="1"/>
      <c r="D142" s="1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 spans="1:26" x14ac:dyDescent="0.25">
      <c r="A143" s="1"/>
      <c r="B143" s="1"/>
      <c r="C143" s="1"/>
      <c r="D143" s="1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 spans="1:26" x14ac:dyDescent="0.25">
      <c r="A144" s="1"/>
      <c r="B144" s="1"/>
      <c r="C144" s="1"/>
      <c r="D144" s="1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 spans="1:26" x14ac:dyDescent="0.25">
      <c r="A145" s="1"/>
      <c r="B145" s="1"/>
      <c r="C145" s="1"/>
      <c r="D145" s="1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 spans="1:26" x14ac:dyDescent="0.25">
      <c r="A146" s="1"/>
      <c r="B146" s="1"/>
      <c r="C146" s="1"/>
      <c r="D146" s="1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 spans="1:26" x14ac:dyDescent="0.25">
      <c r="A147" s="1"/>
      <c r="B147" s="1"/>
      <c r="C147" s="1"/>
      <c r="D147" s="1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 spans="1:26" x14ac:dyDescent="0.25">
      <c r="A148" s="1"/>
      <c r="B148" s="1"/>
      <c r="C148" s="1"/>
      <c r="D148" s="1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 spans="1:26" x14ac:dyDescent="0.25">
      <c r="A149" s="1"/>
      <c r="B149" s="1"/>
      <c r="C149" s="1"/>
      <c r="D149" s="1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 spans="1:26" x14ac:dyDescent="0.25">
      <c r="A150" s="1"/>
      <c r="B150" s="1"/>
      <c r="C150" s="1"/>
      <c r="D150" s="1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 spans="1:26" x14ac:dyDescent="0.25">
      <c r="A151" s="1"/>
      <c r="B151" s="1"/>
      <c r="C151" s="1"/>
      <c r="D151" s="1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 spans="1:26" x14ac:dyDescent="0.25">
      <c r="A152" s="1"/>
      <c r="B152" s="1"/>
      <c r="C152" s="1"/>
      <c r="D152" s="1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 spans="1:26" x14ac:dyDescent="0.25">
      <c r="A153" s="1"/>
      <c r="B153" s="1"/>
      <c r="C153" s="1"/>
      <c r="D153" s="1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 spans="1:26" x14ac:dyDescent="0.25">
      <c r="A154" s="1"/>
      <c r="B154" s="1"/>
      <c r="C154" s="1"/>
      <c r="D154" s="1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 spans="1:26" x14ac:dyDescent="0.25">
      <c r="A155" s="1"/>
      <c r="B155" s="1"/>
      <c r="C155" s="1"/>
      <c r="D155" s="1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 spans="1:26" x14ac:dyDescent="0.25">
      <c r="A156" s="1"/>
      <c r="B156" s="1"/>
      <c r="C156" s="1"/>
      <c r="D156" s="1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 spans="1:26" x14ac:dyDescent="0.25">
      <c r="A157" s="1"/>
      <c r="B157" s="1"/>
      <c r="C157" s="1"/>
      <c r="D157" s="1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 spans="1:26" x14ac:dyDescent="0.25">
      <c r="A158" s="1"/>
      <c r="B158" s="1"/>
      <c r="C158" s="1"/>
      <c r="D158" s="1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 spans="1:26" x14ac:dyDescent="0.25">
      <c r="A159" s="1"/>
      <c r="B159" s="1"/>
      <c r="C159" s="1"/>
      <c r="D159" s="1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 spans="1:26" x14ac:dyDescent="0.25">
      <c r="A160" s="1"/>
      <c r="B160" s="1"/>
      <c r="C160" s="1"/>
      <c r="D160" s="1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 spans="1:26" x14ac:dyDescent="0.25">
      <c r="A161" s="1"/>
      <c r="B161" s="1"/>
      <c r="C161" s="1"/>
      <c r="D161" s="1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 spans="1:26" x14ac:dyDescent="0.25">
      <c r="A162" s="1"/>
      <c r="B162" s="1"/>
      <c r="C162" s="1"/>
      <c r="D162" s="1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 spans="1:26" x14ac:dyDescent="0.25">
      <c r="A163" s="1"/>
      <c r="B163" s="1"/>
      <c r="C163" s="1"/>
      <c r="D163" s="1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 spans="1:26" x14ac:dyDescent="0.25">
      <c r="A164" s="1"/>
      <c r="B164" s="1"/>
      <c r="C164" s="1"/>
      <c r="D164" s="1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 spans="1:26" x14ac:dyDescent="0.25">
      <c r="A165" s="1"/>
      <c r="B165" s="1"/>
      <c r="C165" s="1"/>
      <c r="D165" s="1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 spans="1:26" x14ac:dyDescent="0.25">
      <c r="A166" s="1"/>
      <c r="B166" s="1"/>
      <c r="C166" s="1"/>
      <c r="D166" s="1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 spans="1:26" x14ac:dyDescent="0.25">
      <c r="A167" s="1"/>
      <c r="B167" s="1"/>
      <c r="C167" s="1"/>
      <c r="D167" s="1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 spans="1:26" x14ac:dyDescent="0.25">
      <c r="A168" s="1"/>
      <c r="B168" s="1"/>
      <c r="C168" s="1"/>
      <c r="D168" s="1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 spans="1:26" x14ac:dyDescent="0.25">
      <c r="A169" s="1"/>
      <c r="B169" s="1"/>
      <c r="C169" s="1"/>
      <c r="D169" s="1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 spans="1:26" x14ac:dyDescent="0.25">
      <c r="A170" s="1"/>
      <c r="B170" s="1"/>
      <c r="C170" s="1"/>
      <c r="D170" s="1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 spans="1:26" x14ac:dyDescent="0.25">
      <c r="A171" s="1"/>
      <c r="B171" s="1"/>
      <c r="C171" s="1"/>
      <c r="D171" s="1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 spans="1:26" x14ac:dyDescent="0.25">
      <c r="A172" s="1"/>
      <c r="B172" s="1"/>
      <c r="C172" s="1"/>
      <c r="D172" s="1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 spans="1:26" x14ac:dyDescent="0.25">
      <c r="A173" s="1"/>
      <c r="B173" s="1"/>
      <c r="C173" s="1"/>
      <c r="D173" s="1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 spans="1:26" x14ac:dyDescent="0.25">
      <c r="A174" s="1"/>
      <c r="B174" s="1"/>
      <c r="C174" s="1"/>
      <c r="D174" s="1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 spans="1:26" x14ac:dyDescent="0.25">
      <c r="A175" s="1"/>
      <c r="B175" s="1"/>
      <c r="C175" s="1"/>
      <c r="D175" s="1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 spans="1:26" x14ac:dyDescent="0.25">
      <c r="A176" s="1"/>
      <c r="B176" s="1"/>
      <c r="C176" s="1"/>
      <c r="D176" s="1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 spans="1:26" x14ac:dyDescent="0.25">
      <c r="A177" s="1"/>
      <c r="B177" s="1"/>
      <c r="C177" s="1"/>
      <c r="D177" s="1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 spans="1:26" x14ac:dyDescent="0.25">
      <c r="A178" s="1"/>
      <c r="B178" s="1"/>
      <c r="C178" s="1"/>
      <c r="D178" s="1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 spans="1:26" x14ac:dyDescent="0.25">
      <c r="A179" s="1"/>
      <c r="B179" s="1"/>
      <c r="C179" s="1"/>
      <c r="D179" s="1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 spans="1:26" x14ac:dyDescent="0.25">
      <c r="A180" s="1"/>
      <c r="B180" s="1"/>
      <c r="C180" s="1"/>
      <c r="D180" s="1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 spans="1:26" x14ac:dyDescent="0.25">
      <c r="A181" s="1"/>
      <c r="B181" s="1"/>
      <c r="C181" s="1"/>
      <c r="D181" s="1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 spans="1:26" x14ac:dyDescent="0.25">
      <c r="A182" s="1"/>
      <c r="B182" s="1"/>
      <c r="C182" s="1"/>
      <c r="D182" s="1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 spans="1:26" x14ac:dyDescent="0.25">
      <c r="A183" s="1"/>
      <c r="B183" s="1"/>
      <c r="C183" s="1"/>
      <c r="D183" s="1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 spans="1:26" x14ac:dyDescent="0.25">
      <c r="A184" s="1"/>
      <c r="B184" s="1"/>
      <c r="C184" s="1"/>
      <c r="D184" s="1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 spans="1:26" x14ac:dyDescent="0.25">
      <c r="A185" s="1"/>
      <c r="B185" s="1"/>
      <c r="C185" s="1"/>
      <c r="D185" s="1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 spans="1:26" x14ac:dyDescent="0.25">
      <c r="A186" s="1"/>
      <c r="B186" s="1"/>
      <c r="C186" s="1"/>
      <c r="D186" s="1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 spans="1:26" x14ac:dyDescent="0.25">
      <c r="A187" s="1"/>
      <c r="B187" s="1"/>
      <c r="C187" s="1"/>
      <c r="D187" s="1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 spans="1:26" x14ac:dyDescent="0.25">
      <c r="A188" s="1"/>
      <c r="B188" s="1"/>
      <c r="C188" s="1"/>
      <c r="D188" s="1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 spans="1:26" x14ac:dyDescent="0.25">
      <c r="A189" s="1"/>
      <c r="B189" s="1"/>
      <c r="C189" s="1"/>
      <c r="D189" s="1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 spans="1:26" x14ac:dyDescent="0.25">
      <c r="A190" s="1"/>
      <c r="B190" s="1"/>
      <c r="C190" s="1"/>
      <c r="D190" s="1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 spans="1:26" x14ac:dyDescent="0.25">
      <c r="A191" s="1"/>
      <c r="B191" s="1"/>
      <c r="C191" s="1"/>
      <c r="D191" s="1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 spans="1:26" x14ac:dyDescent="0.25">
      <c r="A192" s="1"/>
      <c r="B192" s="1"/>
      <c r="C192" s="1"/>
      <c r="D192" s="1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 spans="1:26" x14ac:dyDescent="0.25">
      <c r="A193" s="1"/>
      <c r="B193" s="1"/>
      <c r="C193" s="1"/>
      <c r="D193" s="1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 spans="1:26" x14ac:dyDescent="0.25">
      <c r="A194" s="1"/>
      <c r="B194" s="1"/>
      <c r="C194" s="1"/>
      <c r="D194" s="1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 spans="1:26" x14ac:dyDescent="0.25">
      <c r="A195" s="1"/>
      <c r="B195" s="1"/>
      <c r="C195" s="1"/>
      <c r="D195" s="1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 spans="1:26" x14ac:dyDescent="0.25">
      <c r="A196" s="1"/>
      <c r="B196" s="1"/>
      <c r="C196" s="1"/>
      <c r="D196" s="1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 spans="1:26" x14ac:dyDescent="0.25">
      <c r="A197" s="1"/>
      <c r="B197" s="1"/>
      <c r="C197" s="1"/>
      <c r="D197" s="1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 spans="1:26" x14ac:dyDescent="0.25">
      <c r="A198" s="1"/>
      <c r="B198" s="1"/>
      <c r="C198" s="1"/>
      <c r="D198" s="1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 spans="1:26" x14ac:dyDescent="0.25">
      <c r="A199" s="1"/>
      <c r="B199" s="1"/>
      <c r="C199" s="1"/>
      <c r="D199" s="1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 spans="1:26" x14ac:dyDescent="0.25">
      <c r="A200" s="1"/>
      <c r="B200" s="1"/>
      <c r="C200" s="1"/>
      <c r="D200" s="1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 spans="1:26" x14ac:dyDescent="0.25">
      <c r="A201" s="1"/>
      <c r="B201" s="1"/>
      <c r="C201" s="1"/>
      <c r="D201" s="1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 spans="1:26" x14ac:dyDescent="0.25">
      <c r="A202" s="1"/>
      <c r="B202" s="1"/>
      <c r="C202" s="1"/>
      <c r="D202" s="1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 spans="1:26" x14ac:dyDescent="0.25">
      <c r="A203" s="1"/>
      <c r="B203" s="1"/>
      <c r="C203" s="1"/>
      <c r="D203" s="1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 spans="1:26" x14ac:dyDescent="0.25">
      <c r="A204" s="1"/>
      <c r="B204" s="1"/>
      <c r="C204" s="1"/>
      <c r="D204" s="1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 spans="1:26" x14ac:dyDescent="0.25">
      <c r="A205" s="1"/>
      <c r="B205" s="1"/>
      <c r="C205" s="1"/>
      <c r="D205" s="1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 spans="1:26" x14ac:dyDescent="0.25">
      <c r="A206" s="1"/>
      <c r="B206" s="1"/>
      <c r="C206" s="1"/>
      <c r="D206" s="1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 spans="1:26" x14ac:dyDescent="0.25">
      <c r="A207" s="1"/>
      <c r="B207" s="1"/>
      <c r="C207" s="1"/>
      <c r="D207" s="1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 spans="1:26" x14ac:dyDescent="0.25">
      <c r="A208" s="1"/>
      <c r="B208" s="1"/>
      <c r="C208" s="1"/>
      <c r="D208" s="1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 spans="1:26" x14ac:dyDescent="0.25">
      <c r="A209" s="1"/>
      <c r="B209" s="1"/>
      <c r="C209" s="1"/>
      <c r="D209" s="1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 spans="1:26" x14ac:dyDescent="0.25">
      <c r="A210" s="1"/>
      <c r="B210" s="1"/>
      <c r="C210" s="1"/>
      <c r="D210" s="1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 spans="1:26" x14ac:dyDescent="0.25">
      <c r="A211" s="1"/>
      <c r="B211" s="1"/>
      <c r="C211" s="1"/>
      <c r="D211" s="1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 spans="1:26" x14ac:dyDescent="0.25">
      <c r="A212" s="1"/>
      <c r="B212" s="1"/>
      <c r="C212" s="1"/>
      <c r="D212" s="1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 spans="1:26" x14ac:dyDescent="0.25">
      <c r="A213" s="1"/>
      <c r="B213" s="1"/>
      <c r="C213" s="1"/>
      <c r="D213" s="1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 spans="1:26" x14ac:dyDescent="0.25">
      <c r="A214" s="1"/>
      <c r="B214" s="1"/>
      <c r="C214" s="1"/>
      <c r="D214" s="1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 spans="1:26" x14ac:dyDescent="0.25">
      <c r="A215" s="1"/>
      <c r="B215" s="1"/>
      <c r="C215" s="1"/>
      <c r="D215" s="1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 spans="1:26" x14ac:dyDescent="0.25">
      <c r="A216" s="1"/>
      <c r="B216" s="1"/>
      <c r="C216" s="1"/>
      <c r="D216" s="1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 spans="1:26" x14ac:dyDescent="0.25">
      <c r="A217" s="1"/>
      <c r="B217" s="1"/>
      <c r="C217" s="1"/>
      <c r="D217" s="1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 spans="1:26" x14ac:dyDescent="0.25">
      <c r="A218" s="1"/>
      <c r="B218" s="1"/>
      <c r="C218" s="1"/>
      <c r="D218" s="1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 spans="1:26" x14ac:dyDescent="0.25">
      <c r="A219" s="1"/>
      <c r="B219" s="1"/>
      <c r="C219" s="1"/>
      <c r="D219" s="1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 spans="1:26" x14ac:dyDescent="0.25">
      <c r="A220" s="1"/>
      <c r="B220" s="1"/>
      <c r="C220" s="1"/>
      <c r="D220" s="1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 spans="1:26" x14ac:dyDescent="0.25">
      <c r="A221" s="1"/>
      <c r="B221" s="1"/>
      <c r="C221" s="1"/>
      <c r="D221" s="1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 spans="1:26" x14ac:dyDescent="0.25">
      <c r="A222" s="1"/>
      <c r="B222" s="1"/>
      <c r="C222" s="1"/>
      <c r="D222" s="1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 spans="1:26" x14ac:dyDescent="0.25">
      <c r="A223" s="1"/>
      <c r="B223" s="1"/>
      <c r="C223" s="1"/>
      <c r="D223" s="1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 spans="1:26" x14ac:dyDescent="0.25">
      <c r="A224" s="1"/>
      <c r="B224" s="1"/>
      <c r="C224" s="1"/>
      <c r="D224" s="1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 spans="1:26" x14ac:dyDescent="0.25">
      <c r="A225" s="1"/>
      <c r="B225" s="1"/>
      <c r="C225" s="1"/>
      <c r="D225" s="1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 spans="1:26" x14ac:dyDescent="0.25">
      <c r="A226" s="1"/>
      <c r="B226" s="1"/>
      <c r="C226" s="1"/>
      <c r="D226" s="1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 spans="1:26" x14ac:dyDescent="0.25">
      <c r="A227" s="1"/>
      <c r="B227" s="1"/>
      <c r="C227" s="1"/>
      <c r="D227" s="1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 spans="1:26" x14ac:dyDescent="0.25">
      <c r="A228" s="1"/>
      <c r="B228" s="1"/>
      <c r="C228" s="1"/>
      <c r="D228" s="1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 spans="1:26" x14ac:dyDescent="0.25">
      <c r="A229" s="1"/>
      <c r="B229" s="1"/>
      <c r="C229" s="1"/>
      <c r="D229" s="1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 spans="1:26" x14ac:dyDescent="0.25">
      <c r="A230" s="1"/>
      <c r="B230" s="1"/>
      <c r="C230" s="1"/>
      <c r="D230" s="1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 spans="1:26" x14ac:dyDescent="0.25">
      <c r="A231" s="1"/>
      <c r="B231" s="1"/>
      <c r="C231" s="1"/>
      <c r="D231" s="1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 spans="1:26" x14ac:dyDescent="0.25">
      <c r="A232" s="1"/>
      <c r="B232" s="1"/>
      <c r="C232" s="1"/>
      <c r="D232" s="1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 spans="1:26" x14ac:dyDescent="0.25">
      <c r="A233" s="1"/>
      <c r="B233" s="1"/>
      <c r="C233" s="1"/>
      <c r="D233" s="1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 spans="1:26" x14ac:dyDescent="0.25">
      <c r="A234" s="1"/>
      <c r="B234" s="1"/>
      <c r="C234" s="1"/>
      <c r="D234" s="1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 spans="1:26" x14ac:dyDescent="0.25">
      <c r="A235" s="1"/>
      <c r="B235" s="1"/>
      <c r="C235" s="1"/>
      <c r="D235" s="1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 spans="1:26" x14ac:dyDescent="0.25">
      <c r="A236" s="1"/>
      <c r="B236" s="1"/>
      <c r="C236" s="1"/>
      <c r="D236" s="1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 spans="1:26" x14ac:dyDescent="0.25">
      <c r="A237" s="1"/>
      <c r="B237" s="1"/>
      <c r="C237" s="1"/>
      <c r="D237" s="1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 spans="1:26" x14ac:dyDescent="0.25">
      <c r="A238" s="1"/>
      <c r="B238" s="1"/>
      <c r="C238" s="1"/>
      <c r="D238" s="1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 spans="1:26" x14ac:dyDescent="0.25">
      <c r="A239" s="1"/>
      <c r="B239" s="1"/>
      <c r="C239" s="1"/>
      <c r="D239" s="1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 spans="1:26" x14ac:dyDescent="0.25">
      <c r="A240" s="1"/>
      <c r="B240" s="1"/>
      <c r="C240" s="1"/>
      <c r="D240" s="1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 spans="1:26" x14ac:dyDescent="0.25">
      <c r="A241" s="1"/>
      <c r="B241" s="1"/>
      <c r="C241" s="1"/>
      <c r="D241" s="1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 spans="1:26" x14ac:dyDescent="0.25">
      <c r="A242" s="1"/>
      <c r="B242" s="1"/>
      <c r="C242" s="1"/>
      <c r="D242" s="1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 spans="1:26" x14ac:dyDescent="0.25">
      <c r="A243" s="1"/>
      <c r="B243" s="1"/>
      <c r="C243" s="1"/>
      <c r="D243" s="1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 spans="1:26" x14ac:dyDescent="0.25">
      <c r="A244" s="1"/>
      <c r="B244" s="1"/>
      <c r="C244" s="1"/>
      <c r="D244" s="1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 spans="1:26" x14ac:dyDescent="0.25">
      <c r="A245" s="1"/>
      <c r="B245" s="1"/>
      <c r="C245" s="1"/>
      <c r="D245" s="1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 spans="1:26" x14ac:dyDescent="0.25">
      <c r="A246" s="1"/>
      <c r="B246" s="1"/>
      <c r="C246" s="1"/>
      <c r="D246" s="1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 spans="1:26" x14ac:dyDescent="0.25">
      <c r="A247" s="1"/>
      <c r="B247" s="1"/>
      <c r="C247" s="1"/>
      <c r="D247" s="1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 spans="1:26" x14ac:dyDescent="0.25">
      <c r="A248" s="1"/>
      <c r="B248" s="1"/>
      <c r="C248" s="1"/>
      <c r="D248" s="1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 spans="1:26" x14ac:dyDescent="0.25">
      <c r="A249" s="1"/>
      <c r="B249" s="1"/>
      <c r="C249" s="1"/>
      <c r="D249" s="1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 spans="1:26" x14ac:dyDescent="0.25">
      <c r="A250" s="1"/>
      <c r="B250" s="1"/>
      <c r="C250" s="1"/>
      <c r="D250" s="1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 spans="1:26" x14ac:dyDescent="0.25">
      <c r="A251" s="1"/>
      <c r="B251" s="1"/>
      <c r="C251" s="1"/>
      <c r="D251" s="1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 spans="1:26" x14ac:dyDescent="0.25">
      <c r="A252" s="1"/>
      <c r="B252" s="1"/>
      <c r="C252" s="1"/>
      <c r="D252" s="1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 spans="1:26" x14ac:dyDescent="0.25">
      <c r="A253" s="1"/>
      <c r="B253" s="1"/>
      <c r="C253" s="1"/>
      <c r="D253" s="1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 spans="1:26" x14ac:dyDescent="0.25">
      <c r="A254" s="1"/>
      <c r="B254" s="1"/>
      <c r="C254" s="1"/>
      <c r="D254" s="1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 spans="1:26" x14ac:dyDescent="0.25">
      <c r="A255" s="1"/>
      <c r="B255" s="1"/>
      <c r="C255" s="1"/>
      <c r="D255" s="1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 spans="1:26" x14ac:dyDescent="0.25">
      <c r="A256" s="1"/>
      <c r="B256" s="1"/>
      <c r="C256" s="1"/>
      <c r="D256" s="1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 spans="1:26" x14ac:dyDescent="0.25">
      <c r="A257" s="1"/>
      <c r="B257" s="1"/>
      <c r="C257" s="1"/>
      <c r="D257" s="1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 spans="1:26" x14ac:dyDescent="0.25">
      <c r="A258" s="1"/>
      <c r="B258" s="1"/>
      <c r="C258" s="1"/>
      <c r="D258" s="1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 spans="1:26" x14ac:dyDescent="0.25">
      <c r="A259" s="1"/>
      <c r="B259" s="1"/>
      <c r="C259" s="1"/>
      <c r="D259" s="1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 spans="1:26" x14ac:dyDescent="0.25">
      <c r="A260" s="1"/>
      <c r="B260" s="1"/>
      <c r="C260" s="1"/>
      <c r="D260" s="1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 spans="1:26" x14ac:dyDescent="0.25">
      <c r="A261" s="1"/>
      <c r="B261" s="1"/>
      <c r="C261" s="1"/>
      <c r="D261" s="1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 spans="1:26" x14ac:dyDescent="0.25">
      <c r="A262" s="1"/>
      <c r="B262" s="1"/>
      <c r="C262" s="1"/>
      <c r="D262" s="1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 spans="1:26" x14ac:dyDescent="0.25">
      <c r="A263" s="1"/>
      <c r="B263" s="1"/>
      <c r="C263" s="1"/>
      <c r="D263" s="1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 spans="1:26" x14ac:dyDescent="0.25">
      <c r="A264" s="1"/>
      <c r="B264" s="1"/>
      <c r="C264" s="1"/>
      <c r="D264" s="1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 spans="1:26" x14ac:dyDescent="0.25">
      <c r="A265" s="1"/>
      <c r="B265" s="1"/>
      <c r="C265" s="1"/>
      <c r="D265" s="1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 spans="1:26" x14ac:dyDescent="0.25">
      <c r="A266" s="1"/>
      <c r="B266" s="1"/>
      <c r="C266" s="1"/>
      <c r="D266" s="1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 spans="1:26" x14ac:dyDescent="0.25">
      <c r="A267" s="1"/>
      <c r="B267" s="1"/>
      <c r="C267" s="1"/>
      <c r="D267" s="1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 spans="1:26" x14ac:dyDescent="0.25">
      <c r="A268" s="1"/>
      <c r="B268" s="1"/>
      <c r="C268" s="1"/>
      <c r="D268" s="1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 spans="1:26" x14ac:dyDescent="0.25">
      <c r="A269" s="1"/>
      <c r="B269" s="1"/>
      <c r="C269" s="1"/>
      <c r="D269" s="1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 spans="1:26" x14ac:dyDescent="0.25">
      <c r="A270" s="1"/>
      <c r="B270" s="1"/>
      <c r="C270" s="1"/>
      <c r="D270" s="1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 spans="1:26" x14ac:dyDescent="0.25">
      <c r="A271" s="1"/>
      <c r="B271" s="1"/>
      <c r="C271" s="1"/>
      <c r="D271" s="1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 spans="1:26" x14ac:dyDescent="0.25">
      <c r="A272" s="1"/>
      <c r="B272" s="1"/>
      <c r="C272" s="1"/>
      <c r="D272" s="1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 spans="1:26" x14ac:dyDescent="0.25">
      <c r="A273" s="1"/>
      <c r="B273" s="1"/>
      <c r="C273" s="1"/>
      <c r="D273" s="1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 spans="1:26" x14ac:dyDescent="0.25">
      <c r="A274" s="1"/>
      <c r="B274" s="1"/>
      <c r="C274" s="1"/>
      <c r="D274" s="1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 spans="1:26" x14ac:dyDescent="0.25">
      <c r="A275" s="1"/>
      <c r="B275" s="1"/>
      <c r="C275" s="1"/>
      <c r="D275" s="1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 spans="1:26" x14ac:dyDescent="0.25">
      <c r="A276" s="1"/>
      <c r="B276" s="1"/>
      <c r="C276" s="1"/>
      <c r="D276" s="1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 spans="1:26" x14ac:dyDescent="0.25">
      <c r="A277" s="1"/>
      <c r="B277" s="1"/>
      <c r="C277" s="1"/>
      <c r="D277" s="1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 spans="1:26" x14ac:dyDescent="0.25">
      <c r="A278" s="1"/>
      <c r="B278" s="1"/>
      <c r="C278" s="1"/>
      <c r="D278" s="1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 spans="1:26" x14ac:dyDescent="0.25">
      <c r="A279" s="1"/>
      <c r="B279" s="1"/>
      <c r="C279" s="1"/>
      <c r="D279" s="1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 spans="1:26" x14ac:dyDescent="0.25">
      <c r="A280" s="1"/>
      <c r="B280" s="1"/>
      <c r="C280" s="1"/>
      <c r="D280" s="1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 spans="1:26" x14ac:dyDescent="0.25">
      <c r="A281" s="1"/>
      <c r="B281" s="1"/>
      <c r="C281" s="1"/>
      <c r="D281" s="1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 spans="1:26" x14ac:dyDescent="0.25">
      <c r="A282" s="1"/>
      <c r="B282" s="1"/>
      <c r="C282" s="1"/>
      <c r="D282" s="1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 spans="1:26" x14ac:dyDescent="0.25">
      <c r="A283" s="1"/>
      <c r="B283" s="1"/>
      <c r="C283" s="1"/>
      <c r="D283" s="1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 spans="1:26" x14ac:dyDescent="0.25">
      <c r="A284" s="1"/>
      <c r="B284" s="1"/>
      <c r="C284" s="1"/>
      <c r="D284" s="1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 spans="1:26" x14ac:dyDescent="0.25">
      <c r="A285" s="1"/>
      <c r="B285" s="1"/>
      <c r="C285" s="1"/>
      <c r="D285" s="1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 spans="1:26" x14ac:dyDescent="0.25">
      <c r="A286" s="1"/>
      <c r="B286" s="1"/>
      <c r="C286" s="1"/>
      <c r="D286" s="1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 spans="1:26" x14ac:dyDescent="0.25">
      <c r="A287" s="1"/>
      <c r="B287" s="1"/>
      <c r="C287" s="1"/>
      <c r="D287" s="1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 spans="1:26" x14ac:dyDescent="0.25">
      <c r="A288" s="1"/>
      <c r="B288" s="1"/>
      <c r="C288" s="1"/>
      <c r="D288" s="1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 spans="1:26" x14ac:dyDescent="0.25">
      <c r="A289" s="1"/>
      <c r="B289" s="1"/>
      <c r="C289" s="1"/>
      <c r="D289" s="1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 spans="1:26" x14ac:dyDescent="0.25">
      <c r="A290" s="1"/>
      <c r="B290" s="1"/>
      <c r="C290" s="1"/>
      <c r="D290" s="1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 spans="1:26" x14ac:dyDescent="0.25">
      <c r="A291" s="1"/>
      <c r="B291" s="1"/>
      <c r="C291" s="1"/>
      <c r="D291" s="1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 spans="1:26" x14ac:dyDescent="0.25">
      <c r="A292" s="1"/>
      <c r="B292" s="1"/>
      <c r="C292" s="1"/>
      <c r="D292" s="1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 spans="1:26" x14ac:dyDescent="0.25">
      <c r="A293" s="1"/>
      <c r="B293" s="1"/>
      <c r="C293" s="1"/>
      <c r="D293" s="1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 spans="1:26" x14ac:dyDescent="0.25">
      <c r="A294" s="1"/>
      <c r="B294" s="1"/>
      <c r="C294" s="1"/>
      <c r="D294" s="1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 spans="1:26" x14ac:dyDescent="0.25">
      <c r="A295" s="1"/>
      <c r="B295" s="1"/>
      <c r="C295" s="1"/>
      <c r="D295" s="1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 spans="1:26" x14ac:dyDescent="0.25">
      <c r="A296" s="1"/>
      <c r="B296" s="1"/>
      <c r="C296" s="1"/>
      <c r="D296" s="1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 spans="1:26" x14ac:dyDescent="0.25">
      <c r="A297" s="1"/>
      <c r="B297" s="1"/>
      <c r="C297" s="1"/>
      <c r="D297" s="1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 spans="1:26" x14ac:dyDescent="0.25">
      <c r="A298" s="1"/>
      <c r="B298" s="1"/>
      <c r="C298" s="1"/>
      <c r="D298" s="1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 spans="1:26" x14ac:dyDescent="0.25">
      <c r="A299" s="1"/>
      <c r="B299" s="1"/>
      <c r="C299" s="1"/>
      <c r="D299" s="1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 spans="1:26" x14ac:dyDescent="0.25">
      <c r="A300" s="1"/>
      <c r="B300" s="1"/>
      <c r="C300" s="1"/>
      <c r="D300" s="1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 spans="1:26" x14ac:dyDescent="0.25">
      <c r="A301" s="1"/>
      <c r="B301" s="1"/>
      <c r="C301" s="1"/>
      <c r="D301" s="1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 spans="1:26" x14ac:dyDescent="0.25">
      <c r="A302" s="1"/>
      <c r="B302" s="1"/>
      <c r="C302" s="1"/>
      <c r="D302" s="1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 spans="1:26" x14ac:dyDescent="0.25">
      <c r="A303" s="1"/>
      <c r="B303" s="1"/>
      <c r="C303" s="1"/>
      <c r="D303" s="1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 spans="1:26" x14ac:dyDescent="0.25">
      <c r="A304" s="1"/>
      <c r="B304" s="1"/>
      <c r="C304" s="1"/>
      <c r="D304" s="1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 spans="1:26" x14ac:dyDescent="0.25">
      <c r="A305" s="1"/>
      <c r="B305" s="1"/>
      <c r="C305" s="1"/>
      <c r="D305" s="1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 spans="1:26" x14ac:dyDescent="0.25">
      <c r="A306" s="1"/>
      <c r="B306" s="1"/>
      <c r="C306" s="1"/>
      <c r="D306" s="1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 spans="1:26" x14ac:dyDescent="0.25">
      <c r="A307" s="1"/>
      <c r="B307" s="1"/>
      <c r="C307" s="1"/>
      <c r="D307" s="1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 spans="1:26" x14ac:dyDescent="0.25">
      <c r="A308" s="1"/>
      <c r="B308" s="1"/>
      <c r="C308" s="1"/>
      <c r="D308" s="1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 spans="1:26" x14ac:dyDescent="0.25">
      <c r="A309" s="1"/>
      <c r="B309" s="1"/>
      <c r="C309" s="1"/>
      <c r="D309" s="1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 spans="1:26" x14ac:dyDescent="0.25">
      <c r="A310" s="1"/>
      <c r="B310" s="1"/>
      <c r="C310" s="1"/>
      <c r="D310" s="1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 spans="1:26" x14ac:dyDescent="0.25">
      <c r="A311" s="1"/>
      <c r="B311" s="1"/>
      <c r="C311" s="1"/>
      <c r="D311" s="1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 spans="1:26" x14ac:dyDescent="0.25">
      <c r="A312" s="1"/>
      <c r="B312" s="1"/>
      <c r="C312" s="1"/>
      <c r="D312" s="1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 spans="1:26" x14ac:dyDescent="0.25">
      <c r="A313" s="1"/>
      <c r="B313" s="1"/>
      <c r="C313" s="1"/>
      <c r="D313" s="1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 spans="1:26" x14ac:dyDescent="0.25">
      <c r="A314" s="1"/>
      <c r="B314" s="1"/>
      <c r="C314" s="1"/>
      <c r="D314" s="1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 spans="1:26" x14ac:dyDescent="0.25">
      <c r="A315" s="1"/>
      <c r="B315" s="1"/>
      <c r="C315" s="1"/>
      <c r="D315" s="1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 spans="1:26" x14ac:dyDescent="0.25">
      <c r="A316" s="1"/>
      <c r="B316" s="1"/>
      <c r="C316" s="1"/>
      <c r="D316" s="1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 spans="1:26" x14ac:dyDescent="0.25">
      <c r="A317" s="1"/>
      <c r="B317" s="1"/>
      <c r="C317" s="1"/>
      <c r="D317" s="1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 spans="1:26" x14ac:dyDescent="0.25">
      <c r="A318" s="1"/>
      <c r="B318" s="1"/>
      <c r="C318" s="1"/>
      <c r="D318" s="1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 spans="1:26" x14ac:dyDescent="0.25">
      <c r="A319" s="1"/>
      <c r="B319" s="1"/>
      <c r="C319" s="1"/>
      <c r="D319" s="1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 spans="1:26" x14ac:dyDescent="0.25">
      <c r="A320" s="1"/>
      <c r="B320" s="1"/>
      <c r="C320" s="1"/>
      <c r="D320" s="1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 spans="1:26" x14ac:dyDescent="0.25">
      <c r="A321" s="1"/>
      <c r="B321" s="1"/>
      <c r="C321" s="1"/>
      <c r="D321" s="1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 spans="1:26" x14ac:dyDescent="0.25">
      <c r="A322" s="1"/>
      <c r="B322" s="1"/>
      <c r="C322" s="1"/>
      <c r="D322" s="1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 spans="1:26" x14ac:dyDescent="0.25">
      <c r="A323" s="1"/>
      <c r="B323" s="1"/>
      <c r="C323" s="1"/>
      <c r="D323" s="1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 spans="1:26" x14ac:dyDescent="0.25">
      <c r="A324" s="1"/>
      <c r="B324" s="1"/>
      <c r="C324" s="1"/>
      <c r="D324" s="1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 spans="1:26" x14ac:dyDescent="0.25">
      <c r="A325" s="1"/>
      <c r="B325" s="1"/>
      <c r="C325" s="1"/>
      <c r="D325" s="1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 spans="1:26" x14ac:dyDescent="0.25">
      <c r="A326" s="1"/>
      <c r="B326" s="1"/>
      <c r="C326" s="1"/>
      <c r="D326" s="1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 spans="1:26" x14ac:dyDescent="0.25">
      <c r="A327" s="1"/>
      <c r="B327" s="1"/>
      <c r="C327" s="1"/>
      <c r="D327" s="1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 spans="1:26" x14ac:dyDescent="0.25">
      <c r="A328" s="1"/>
      <c r="B328" s="1"/>
      <c r="C328" s="1"/>
      <c r="D328" s="1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 spans="1:26" x14ac:dyDescent="0.25">
      <c r="A329" s="1"/>
      <c r="B329" s="1"/>
      <c r="C329" s="1"/>
      <c r="D329" s="1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 spans="1:26" x14ac:dyDescent="0.25">
      <c r="A330" s="1"/>
      <c r="B330" s="1"/>
      <c r="C330" s="1"/>
      <c r="D330" s="1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 spans="1:26" x14ac:dyDescent="0.25">
      <c r="A331" s="1"/>
      <c r="B331" s="1"/>
      <c r="C331" s="1"/>
      <c r="D331" s="1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 spans="1:26" x14ac:dyDescent="0.25">
      <c r="A332" s="1"/>
      <c r="B332" s="1"/>
      <c r="C332" s="1"/>
      <c r="D332" s="1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 spans="1:26" x14ac:dyDescent="0.25">
      <c r="A333" s="1"/>
      <c r="B333" s="1"/>
      <c r="C333" s="1"/>
      <c r="D333" s="1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 spans="1:26" x14ac:dyDescent="0.25">
      <c r="A334" s="1"/>
      <c r="B334" s="1"/>
      <c r="C334" s="1"/>
      <c r="D334" s="1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 spans="1:26" x14ac:dyDescent="0.25">
      <c r="A335" s="1"/>
      <c r="B335" s="1"/>
      <c r="C335" s="1"/>
      <c r="D335" s="1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 spans="1:26" x14ac:dyDescent="0.25">
      <c r="A336" s="1"/>
      <c r="B336" s="1"/>
      <c r="C336" s="1"/>
      <c r="D336" s="1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 spans="1:26" x14ac:dyDescent="0.25">
      <c r="A337" s="1"/>
      <c r="B337" s="1"/>
      <c r="C337" s="1"/>
      <c r="D337" s="1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 spans="1:26" x14ac:dyDescent="0.25">
      <c r="A338" s="1"/>
      <c r="B338" s="1"/>
      <c r="C338" s="1"/>
      <c r="D338" s="1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 spans="1:26" x14ac:dyDescent="0.25">
      <c r="A339" s="1"/>
      <c r="B339" s="1"/>
      <c r="C339" s="1"/>
      <c r="D339" s="1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 spans="1:26" x14ac:dyDescent="0.25">
      <c r="A340" s="1"/>
      <c r="B340" s="1"/>
      <c r="C340" s="1"/>
      <c r="D340" s="1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 spans="1:26" x14ac:dyDescent="0.25">
      <c r="A341" s="1"/>
      <c r="B341" s="1"/>
      <c r="C341" s="1"/>
      <c r="D341" s="1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 spans="1:26" x14ac:dyDescent="0.25">
      <c r="A342" s="1"/>
      <c r="B342" s="1"/>
      <c r="C342" s="1"/>
      <c r="D342" s="1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 spans="1:26" x14ac:dyDescent="0.25">
      <c r="A343" s="1"/>
      <c r="B343" s="1"/>
      <c r="C343" s="1"/>
      <c r="D343" s="1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 spans="1:26" x14ac:dyDescent="0.25">
      <c r="A344" s="1"/>
      <c r="B344" s="1"/>
      <c r="C344" s="1"/>
      <c r="D344" s="1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 spans="1:26" x14ac:dyDescent="0.25">
      <c r="A345" s="1"/>
      <c r="B345" s="1"/>
      <c r="C345" s="1"/>
      <c r="D345" s="1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 spans="1:26" x14ac:dyDescent="0.25">
      <c r="A346" s="1"/>
      <c r="B346" s="1"/>
      <c r="C346" s="1"/>
      <c r="D346" s="1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 spans="1:26" x14ac:dyDescent="0.25">
      <c r="A347" s="1"/>
      <c r="B347" s="1"/>
      <c r="C347" s="1"/>
      <c r="D347" s="1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 spans="1:26" x14ac:dyDescent="0.25">
      <c r="A348" s="1"/>
      <c r="B348" s="1"/>
      <c r="C348" s="1"/>
      <c r="D348" s="1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 spans="1:26" x14ac:dyDescent="0.25">
      <c r="A349" s="1"/>
      <c r="B349" s="1"/>
      <c r="C349" s="1"/>
      <c r="D349" s="1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 spans="1:26" x14ac:dyDescent="0.25">
      <c r="A350" s="1"/>
      <c r="B350" s="1"/>
      <c r="C350" s="1"/>
      <c r="D350" s="1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 spans="1:26" x14ac:dyDescent="0.25">
      <c r="A351" s="1"/>
      <c r="B351" s="1"/>
      <c r="C351" s="1"/>
      <c r="D351" s="1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 spans="1:26" x14ac:dyDescent="0.25">
      <c r="A352" s="1"/>
      <c r="B352" s="1"/>
      <c r="C352" s="1"/>
      <c r="D352" s="1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 spans="1:26" x14ac:dyDescent="0.25">
      <c r="A353" s="1"/>
      <c r="B353" s="1"/>
      <c r="C353" s="1"/>
      <c r="D353" s="1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 spans="1:26" x14ac:dyDescent="0.25">
      <c r="A354" s="1"/>
      <c r="B354" s="1"/>
      <c r="C354" s="1"/>
      <c r="D354" s="1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 spans="1:26" x14ac:dyDescent="0.25">
      <c r="A355" s="1"/>
      <c r="B355" s="1"/>
      <c r="C355" s="1"/>
      <c r="D355" s="1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 spans="1:26" x14ac:dyDescent="0.25">
      <c r="A356" s="1"/>
      <c r="B356" s="1"/>
      <c r="C356" s="1"/>
      <c r="D356" s="1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 spans="1:26" x14ac:dyDescent="0.25">
      <c r="A357" s="1"/>
      <c r="B357" s="1"/>
      <c r="C357" s="1"/>
      <c r="D357" s="1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 spans="1:26" x14ac:dyDescent="0.25">
      <c r="A358" s="1"/>
      <c r="B358" s="1"/>
      <c r="C358" s="1"/>
      <c r="D358" s="1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 spans="1:26" x14ac:dyDescent="0.25">
      <c r="A359" s="1"/>
      <c r="B359" s="1"/>
      <c r="C359" s="1"/>
      <c r="D359" s="1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 spans="1:26" x14ac:dyDescent="0.25">
      <c r="A360" s="1"/>
      <c r="B360" s="1"/>
      <c r="C360" s="1"/>
      <c r="D360" s="1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 spans="1:26" x14ac:dyDescent="0.25">
      <c r="A361" s="1"/>
      <c r="B361" s="1"/>
      <c r="C361" s="1"/>
      <c r="D361" s="1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 spans="1:26" x14ac:dyDescent="0.25">
      <c r="A362" s="1"/>
      <c r="B362" s="1"/>
      <c r="C362" s="1"/>
      <c r="D362" s="1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 spans="1:26" x14ac:dyDescent="0.25">
      <c r="A363" s="1"/>
      <c r="B363" s="1"/>
      <c r="C363" s="1"/>
      <c r="D363" s="1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 spans="1:26" x14ac:dyDescent="0.25">
      <c r="A364" s="1"/>
      <c r="B364" s="1"/>
      <c r="C364" s="1"/>
      <c r="D364" s="1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 spans="1:26" x14ac:dyDescent="0.25">
      <c r="A365" s="1"/>
      <c r="B365" s="1"/>
      <c r="C365" s="1"/>
      <c r="D365" s="1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 spans="1:26" x14ac:dyDescent="0.25">
      <c r="A366" s="1"/>
      <c r="B366" s="1"/>
      <c r="C366" s="1"/>
      <c r="D366" s="1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 spans="1:26" x14ac:dyDescent="0.25">
      <c r="A367" s="1"/>
      <c r="B367" s="1"/>
      <c r="C367" s="1"/>
      <c r="D367" s="1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 spans="1:26" x14ac:dyDescent="0.25">
      <c r="A368" s="1"/>
      <c r="B368" s="1"/>
      <c r="C368" s="1"/>
      <c r="D368" s="1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 spans="1:26" x14ac:dyDescent="0.25">
      <c r="A369" s="1"/>
      <c r="B369" s="1"/>
      <c r="C369" s="1"/>
      <c r="D369" s="1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 spans="1:26" x14ac:dyDescent="0.25">
      <c r="A370" s="1"/>
      <c r="B370" s="1"/>
      <c r="C370" s="1"/>
      <c r="D370" s="1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 spans="1:26" x14ac:dyDescent="0.25">
      <c r="A371" s="1"/>
      <c r="B371" s="1"/>
      <c r="C371" s="1"/>
      <c r="D371" s="1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 spans="1:26" x14ac:dyDescent="0.25">
      <c r="A372" s="1"/>
      <c r="B372" s="1"/>
      <c r="C372" s="1"/>
      <c r="D372" s="1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 spans="1:26" x14ac:dyDescent="0.25">
      <c r="A373" s="1"/>
      <c r="B373" s="1"/>
      <c r="C373" s="1"/>
      <c r="D373" s="1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 spans="1:26" x14ac:dyDescent="0.25">
      <c r="A374" s="1"/>
      <c r="B374" s="1"/>
      <c r="C374" s="1"/>
      <c r="D374" s="1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 spans="1:26" x14ac:dyDescent="0.25">
      <c r="A375" s="1"/>
      <c r="B375" s="1"/>
      <c r="C375" s="1"/>
      <c r="D375" s="1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 spans="1:26" x14ac:dyDescent="0.25">
      <c r="A376" s="1"/>
      <c r="B376" s="1"/>
      <c r="C376" s="1"/>
      <c r="D376" s="1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 spans="1:26" x14ac:dyDescent="0.25">
      <c r="A377" s="1"/>
      <c r="B377" s="1"/>
      <c r="C377" s="1"/>
      <c r="D377" s="1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 spans="1:26" x14ac:dyDescent="0.25">
      <c r="A378" s="1"/>
      <c r="B378" s="1"/>
      <c r="C378" s="1"/>
      <c r="D378" s="1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 spans="1:26" x14ac:dyDescent="0.25">
      <c r="A379" s="1"/>
      <c r="B379" s="1"/>
      <c r="C379" s="1"/>
      <c r="D379" s="1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 spans="1:26" x14ac:dyDescent="0.25">
      <c r="A380" s="1"/>
      <c r="B380" s="1"/>
      <c r="C380" s="1"/>
      <c r="D380" s="1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 spans="1:26" x14ac:dyDescent="0.25">
      <c r="A381" s="1"/>
      <c r="B381" s="1"/>
      <c r="C381" s="1"/>
      <c r="D381" s="1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 spans="1:26" x14ac:dyDescent="0.25">
      <c r="A382" s="1"/>
      <c r="B382" s="1"/>
      <c r="C382" s="1"/>
      <c r="D382" s="1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 spans="1:26" x14ac:dyDescent="0.25">
      <c r="A383" s="1"/>
      <c r="B383" s="1"/>
      <c r="C383" s="1"/>
      <c r="D383" s="1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 spans="1:26" x14ac:dyDescent="0.25">
      <c r="A384" s="1"/>
      <c r="B384" s="1"/>
      <c r="C384" s="1"/>
      <c r="D384" s="1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 spans="1:26" x14ac:dyDescent="0.25">
      <c r="A385" s="1"/>
      <c r="B385" s="1"/>
      <c r="C385" s="1"/>
      <c r="D385" s="1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 spans="1:26" x14ac:dyDescent="0.25">
      <c r="A386" s="1"/>
      <c r="B386" s="1"/>
      <c r="C386" s="1"/>
      <c r="D386" s="1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 spans="1:26" x14ac:dyDescent="0.25">
      <c r="A387" s="1"/>
      <c r="B387" s="1"/>
      <c r="C387" s="1"/>
      <c r="D387" s="1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 spans="1:26" x14ac:dyDescent="0.25">
      <c r="A388" s="1"/>
      <c r="B388" s="1"/>
      <c r="C388" s="1"/>
      <c r="D388" s="1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 spans="1:26" x14ac:dyDescent="0.25">
      <c r="A389" s="1"/>
      <c r="B389" s="1"/>
      <c r="C389" s="1"/>
      <c r="D389" s="1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 spans="1:26" x14ac:dyDescent="0.25">
      <c r="A390" s="1"/>
      <c r="B390" s="1"/>
      <c r="C390" s="1"/>
      <c r="D390" s="1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 spans="1:26" x14ac:dyDescent="0.25">
      <c r="A391" s="1"/>
      <c r="B391" s="1"/>
      <c r="C391" s="1"/>
      <c r="D391" s="1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 spans="1:26" x14ac:dyDescent="0.25">
      <c r="A392" s="1"/>
      <c r="B392" s="1"/>
      <c r="C392" s="1"/>
      <c r="D392" s="1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 spans="1:26" x14ac:dyDescent="0.25">
      <c r="A393" s="1"/>
      <c r="B393" s="1"/>
      <c r="C393" s="1"/>
      <c r="D393" s="1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 spans="1:26" x14ac:dyDescent="0.25">
      <c r="A394" s="1"/>
      <c r="B394" s="1"/>
      <c r="C394" s="1"/>
      <c r="D394" s="1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 spans="1:26" x14ac:dyDescent="0.25">
      <c r="A395" s="1"/>
      <c r="B395" s="1"/>
      <c r="C395" s="1"/>
      <c r="D395" s="1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 spans="1:26" x14ac:dyDescent="0.25">
      <c r="A396" s="1"/>
      <c r="B396" s="1"/>
      <c r="C396" s="1"/>
      <c r="D396" s="1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 spans="1:26" x14ac:dyDescent="0.25">
      <c r="A397" s="1"/>
      <c r="B397" s="1"/>
      <c r="C397" s="1"/>
      <c r="D397" s="1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 spans="1:26" x14ac:dyDescent="0.25">
      <c r="A398" s="1"/>
      <c r="B398" s="1"/>
      <c r="C398" s="1"/>
      <c r="D398" s="1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 spans="1:26" x14ac:dyDescent="0.25">
      <c r="A399" s="1"/>
      <c r="B399" s="1"/>
      <c r="C399" s="1"/>
      <c r="D399" s="1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 spans="1:26" x14ac:dyDescent="0.25">
      <c r="A400" s="1"/>
      <c r="B400" s="1"/>
      <c r="C400" s="1"/>
      <c r="D400" s="1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 spans="1:26" x14ac:dyDescent="0.25">
      <c r="A401" s="1"/>
      <c r="B401" s="1"/>
      <c r="C401" s="1"/>
      <c r="D401" s="1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 spans="1:26" x14ac:dyDescent="0.25">
      <c r="A402" s="1"/>
      <c r="B402" s="1"/>
      <c r="C402" s="1"/>
      <c r="D402" s="1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 spans="1:26" x14ac:dyDescent="0.25">
      <c r="A403" s="1"/>
      <c r="B403" s="1"/>
      <c r="C403" s="1"/>
      <c r="D403" s="1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 spans="1:26" x14ac:dyDescent="0.25">
      <c r="A404" s="1"/>
      <c r="B404" s="1"/>
      <c r="C404" s="1"/>
      <c r="D404" s="1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 spans="1:26" x14ac:dyDescent="0.25">
      <c r="A405" s="1"/>
      <c r="B405" s="1"/>
      <c r="C405" s="1"/>
      <c r="D405" s="1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 spans="1:26" x14ac:dyDescent="0.25">
      <c r="A406" s="1"/>
      <c r="B406" s="1"/>
      <c r="C406" s="1"/>
      <c r="D406" s="1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 spans="1:26" x14ac:dyDescent="0.25">
      <c r="A407" s="1"/>
      <c r="B407" s="1"/>
      <c r="C407" s="1"/>
      <c r="D407" s="1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 spans="1:26" x14ac:dyDescent="0.25">
      <c r="A408" s="1"/>
      <c r="B408" s="1"/>
      <c r="C408" s="1"/>
      <c r="D408" s="1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 spans="1:26" x14ac:dyDescent="0.25">
      <c r="A409" s="1"/>
      <c r="B409" s="1"/>
      <c r="C409" s="1"/>
      <c r="D409" s="1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 spans="1:26" x14ac:dyDescent="0.25">
      <c r="A410" s="1"/>
      <c r="B410" s="1"/>
      <c r="C410" s="1"/>
      <c r="D410" s="1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 spans="1:26" x14ac:dyDescent="0.25">
      <c r="A411" s="1"/>
      <c r="B411" s="1"/>
      <c r="C411" s="1"/>
      <c r="D411" s="1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 spans="1:26" x14ac:dyDescent="0.25">
      <c r="A412" s="1"/>
      <c r="B412" s="1"/>
      <c r="C412" s="1"/>
      <c r="D412" s="1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 spans="1:26" x14ac:dyDescent="0.25">
      <c r="A413" s="1"/>
      <c r="B413" s="1"/>
      <c r="C413" s="1"/>
      <c r="D413" s="1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 spans="1:26" x14ac:dyDescent="0.25">
      <c r="A414" s="1"/>
      <c r="B414" s="1"/>
      <c r="C414" s="1"/>
      <c r="D414" s="1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 spans="1:26" x14ac:dyDescent="0.25">
      <c r="A415" s="1"/>
      <c r="B415" s="1"/>
      <c r="C415" s="1"/>
      <c r="D415" s="1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 spans="1:26" x14ac:dyDescent="0.25">
      <c r="A416" s="1"/>
      <c r="B416" s="1"/>
      <c r="C416" s="1"/>
      <c r="D416" s="1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 spans="1:26" x14ac:dyDescent="0.25">
      <c r="A417" s="1"/>
      <c r="B417" s="1"/>
      <c r="C417" s="1"/>
      <c r="D417" s="1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 spans="1:26" x14ac:dyDescent="0.25">
      <c r="A418" s="1"/>
      <c r="B418" s="1"/>
      <c r="C418" s="1"/>
      <c r="D418" s="1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 spans="1:26" x14ac:dyDescent="0.25">
      <c r="A419" s="1"/>
      <c r="B419" s="1"/>
      <c r="C419" s="1"/>
      <c r="D419" s="1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 spans="1:26" x14ac:dyDescent="0.25">
      <c r="A420" s="1"/>
      <c r="B420" s="1"/>
      <c r="C420" s="1"/>
      <c r="D420" s="1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 spans="1:26" x14ac:dyDescent="0.25">
      <c r="A421" s="1"/>
      <c r="B421" s="1"/>
      <c r="C421" s="1"/>
      <c r="D421" s="1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 spans="1:26" x14ac:dyDescent="0.25">
      <c r="A422" s="1"/>
      <c r="B422" s="1"/>
      <c r="C422" s="1"/>
      <c r="D422" s="1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 spans="1:26" x14ac:dyDescent="0.25">
      <c r="A423" s="1"/>
      <c r="B423" s="1"/>
      <c r="C423" s="1"/>
      <c r="D423" s="1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 spans="1:26" x14ac:dyDescent="0.25">
      <c r="A424" s="1"/>
      <c r="B424" s="1"/>
      <c r="C424" s="1"/>
      <c r="D424" s="1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 spans="1:26" x14ac:dyDescent="0.25">
      <c r="A425" s="1"/>
      <c r="B425" s="1"/>
      <c r="C425" s="1"/>
      <c r="D425" s="1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 spans="1:26" x14ac:dyDescent="0.25">
      <c r="A426" s="1"/>
      <c r="B426" s="1"/>
      <c r="C426" s="1"/>
      <c r="D426" s="1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 spans="1:26" x14ac:dyDescent="0.25">
      <c r="A427" s="1"/>
      <c r="B427" s="1"/>
      <c r="C427" s="1"/>
      <c r="D427" s="1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 spans="1:26" x14ac:dyDescent="0.25">
      <c r="A428" s="1"/>
      <c r="B428" s="1"/>
      <c r="C428" s="1"/>
      <c r="D428" s="1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 spans="1:26" x14ac:dyDescent="0.25">
      <c r="A429" s="1"/>
      <c r="B429" s="1"/>
      <c r="C429" s="1"/>
      <c r="D429" s="1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 spans="1:26" x14ac:dyDescent="0.25">
      <c r="A430" s="1"/>
      <c r="B430" s="1"/>
      <c r="C430" s="1"/>
      <c r="D430" s="1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 spans="1:26" x14ac:dyDescent="0.25">
      <c r="A431" s="1"/>
      <c r="B431" s="1"/>
      <c r="C431" s="1"/>
      <c r="D431" s="1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 spans="1:26" x14ac:dyDescent="0.25">
      <c r="A432" s="1"/>
      <c r="B432" s="1"/>
      <c r="C432" s="1"/>
      <c r="D432" s="1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 spans="1:26" x14ac:dyDescent="0.25">
      <c r="A433" s="1"/>
      <c r="B433" s="1"/>
      <c r="C433" s="1"/>
      <c r="D433" s="1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 spans="1:26" x14ac:dyDescent="0.25">
      <c r="A434" s="1"/>
      <c r="B434" s="1"/>
      <c r="C434" s="1"/>
      <c r="D434" s="1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 spans="1:26" x14ac:dyDescent="0.25">
      <c r="A435" s="1"/>
      <c r="B435" s="1"/>
      <c r="C435" s="1"/>
      <c r="D435" s="1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 spans="1:26" x14ac:dyDescent="0.25">
      <c r="A436" s="1"/>
      <c r="B436" s="1"/>
      <c r="C436" s="1"/>
      <c r="D436" s="1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 spans="1:26" x14ac:dyDescent="0.25">
      <c r="A437" s="1"/>
      <c r="B437" s="1"/>
      <c r="C437" s="1"/>
      <c r="D437" s="1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 spans="1:26" x14ac:dyDescent="0.25">
      <c r="A438" s="1"/>
      <c r="B438" s="1"/>
      <c r="C438" s="1"/>
      <c r="D438" s="1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 spans="1:26" x14ac:dyDescent="0.25">
      <c r="A439" s="1"/>
      <c r="B439" s="1"/>
      <c r="C439" s="1"/>
      <c r="D439" s="1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 spans="1:26" x14ac:dyDescent="0.25">
      <c r="A440" s="1"/>
      <c r="B440" s="1"/>
      <c r="C440" s="1"/>
      <c r="D440" s="1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 spans="1:26" x14ac:dyDescent="0.25">
      <c r="A441" s="1"/>
      <c r="B441" s="1"/>
      <c r="C441" s="1"/>
      <c r="D441" s="1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 spans="1:26" x14ac:dyDescent="0.25">
      <c r="A442" s="1"/>
      <c r="B442" s="1"/>
      <c r="C442" s="1"/>
      <c r="D442" s="1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 spans="1:26" x14ac:dyDescent="0.25">
      <c r="A443" s="1"/>
      <c r="B443" s="1"/>
      <c r="C443" s="1"/>
      <c r="D443" s="1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 spans="1:26" x14ac:dyDescent="0.25">
      <c r="A444" s="1"/>
      <c r="B444" s="1"/>
      <c r="C444" s="1"/>
      <c r="D444" s="1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 spans="1:26" x14ac:dyDescent="0.25">
      <c r="A445" s="1"/>
      <c r="B445" s="1"/>
      <c r="C445" s="1"/>
      <c r="D445" s="1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 spans="1:26" x14ac:dyDescent="0.25">
      <c r="A446" s="1"/>
      <c r="B446" s="1"/>
      <c r="C446" s="1"/>
      <c r="D446" s="1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 spans="1:26" x14ac:dyDescent="0.25">
      <c r="A447" s="1"/>
      <c r="B447" s="1"/>
      <c r="C447" s="1"/>
      <c r="D447" s="1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 spans="1:26" x14ac:dyDescent="0.25">
      <c r="A448" s="1"/>
      <c r="B448" s="1"/>
      <c r="C448" s="1"/>
      <c r="D448" s="1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 spans="1:26" x14ac:dyDescent="0.25">
      <c r="A449" s="1"/>
      <c r="B449" s="1"/>
      <c r="C449" s="1"/>
      <c r="D449" s="1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 spans="1:26" x14ac:dyDescent="0.25">
      <c r="A450" s="1"/>
      <c r="B450" s="1"/>
      <c r="C450" s="1"/>
      <c r="D450" s="1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 spans="1:26" x14ac:dyDescent="0.25">
      <c r="A451" s="1"/>
      <c r="B451" s="1"/>
      <c r="C451" s="1"/>
      <c r="D451" s="1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 spans="1:26" x14ac:dyDescent="0.25">
      <c r="A452" s="1"/>
      <c r="B452" s="1"/>
      <c r="C452" s="1"/>
      <c r="D452" s="1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 spans="1:26" x14ac:dyDescent="0.25">
      <c r="A453" s="1"/>
      <c r="B453" s="1"/>
      <c r="C453" s="1"/>
      <c r="D453" s="1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 spans="1:26" x14ac:dyDescent="0.25">
      <c r="A454" s="1"/>
      <c r="B454" s="1"/>
      <c r="C454" s="1"/>
      <c r="D454" s="1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 spans="1:26" x14ac:dyDescent="0.25">
      <c r="A455" s="1"/>
      <c r="B455" s="1"/>
      <c r="C455" s="1"/>
      <c r="D455" s="1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 spans="1:26" x14ac:dyDescent="0.25">
      <c r="A456" s="1"/>
      <c r="B456" s="1"/>
      <c r="C456" s="1"/>
      <c r="D456" s="1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 spans="1:26" x14ac:dyDescent="0.25">
      <c r="A457" s="1"/>
      <c r="B457" s="1"/>
      <c r="C457" s="1"/>
      <c r="D457" s="1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 spans="1:26" x14ac:dyDescent="0.25">
      <c r="A458" s="1"/>
      <c r="B458" s="1"/>
      <c r="C458" s="1"/>
      <c r="D458" s="1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 spans="1:26" x14ac:dyDescent="0.25">
      <c r="A459" s="1"/>
      <c r="B459" s="1"/>
      <c r="C459" s="1"/>
      <c r="D459" s="1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 spans="1:26" x14ac:dyDescent="0.25">
      <c r="A460" s="1"/>
      <c r="B460" s="1"/>
      <c r="C460" s="1"/>
      <c r="D460" s="1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 spans="1:26" x14ac:dyDescent="0.25">
      <c r="A461" s="1"/>
      <c r="B461" s="1"/>
      <c r="C461" s="1"/>
      <c r="D461" s="1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 spans="1:26" x14ac:dyDescent="0.25">
      <c r="A462" s="1"/>
      <c r="B462" s="1"/>
      <c r="C462" s="1"/>
      <c r="D462" s="1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 spans="1:26" x14ac:dyDescent="0.25">
      <c r="A463" s="1"/>
      <c r="B463" s="1"/>
      <c r="C463" s="1"/>
      <c r="D463" s="1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 spans="1:26" x14ac:dyDescent="0.25">
      <c r="A464" s="1"/>
      <c r="B464" s="1"/>
      <c r="C464" s="1"/>
      <c r="D464" s="1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 spans="1:26" x14ac:dyDescent="0.25">
      <c r="A465" s="1"/>
      <c r="B465" s="1"/>
      <c r="C465" s="1"/>
      <c r="D465" s="1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 spans="1:26" x14ac:dyDescent="0.25">
      <c r="A466" s="1"/>
      <c r="B466" s="1"/>
      <c r="C466" s="1"/>
      <c r="D466" s="1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 spans="1:26" x14ac:dyDescent="0.25">
      <c r="A467" s="1"/>
      <c r="B467" s="1"/>
      <c r="C467" s="1"/>
      <c r="D467" s="1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 spans="1:26" x14ac:dyDescent="0.25">
      <c r="A468" s="1"/>
      <c r="B468" s="1"/>
      <c r="C468" s="1"/>
      <c r="D468" s="1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 spans="1:26" x14ac:dyDescent="0.25">
      <c r="A469" s="1"/>
      <c r="B469" s="1"/>
      <c r="C469" s="1"/>
      <c r="D469" s="1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 spans="1:26" x14ac:dyDescent="0.25">
      <c r="A470" s="1"/>
      <c r="B470" s="1"/>
      <c r="C470" s="1"/>
      <c r="D470" s="1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 spans="1:26" x14ac:dyDescent="0.25">
      <c r="A471" s="1"/>
      <c r="B471" s="1"/>
      <c r="C471" s="1"/>
      <c r="D471" s="1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 spans="1:26" x14ac:dyDescent="0.25">
      <c r="A472" s="1"/>
      <c r="B472" s="1"/>
      <c r="C472" s="1"/>
      <c r="D472" s="1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 spans="1:26" x14ac:dyDescent="0.25">
      <c r="A473" s="1"/>
      <c r="B473" s="1"/>
      <c r="C473" s="1"/>
      <c r="D473" s="1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 spans="1:26" x14ac:dyDescent="0.25">
      <c r="A474" s="1"/>
      <c r="B474" s="1"/>
      <c r="C474" s="1"/>
      <c r="D474" s="1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 spans="1:26" x14ac:dyDescent="0.25">
      <c r="A475" s="1"/>
      <c r="B475" s="1"/>
      <c r="C475" s="1"/>
      <c r="D475" s="1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 spans="1:26" x14ac:dyDescent="0.25">
      <c r="A476" s="1"/>
      <c r="B476" s="1"/>
      <c r="C476" s="1"/>
      <c r="D476" s="1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 spans="1:26" x14ac:dyDescent="0.25">
      <c r="A477" s="1"/>
      <c r="B477" s="1"/>
      <c r="C477" s="1"/>
      <c r="D477" s="1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 spans="1:26" x14ac:dyDescent="0.25">
      <c r="A478" s="1"/>
      <c r="B478" s="1"/>
      <c r="C478" s="1"/>
      <c r="D478" s="1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 spans="1:26" x14ac:dyDescent="0.25">
      <c r="A479" s="1"/>
      <c r="B479" s="1"/>
      <c r="C479" s="1"/>
      <c r="D479" s="1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 spans="1:26" x14ac:dyDescent="0.25">
      <c r="A480" s="1"/>
      <c r="B480" s="1"/>
      <c r="C480" s="1"/>
      <c r="D480" s="1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 spans="1:26" x14ac:dyDescent="0.25">
      <c r="A481" s="1"/>
      <c r="B481" s="1"/>
      <c r="C481" s="1"/>
      <c r="D481" s="1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 spans="1:26" x14ac:dyDescent="0.25">
      <c r="A482" s="1"/>
      <c r="B482" s="1"/>
      <c r="C482" s="1"/>
      <c r="D482" s="1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 spans="1:26" x14ac:dyDescent="0.25">
      <c r="A483" s="1"/>
      <c r="B483" s="1"/>
      <c r="C483" s="1"/>
      <c r="D483" s="1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 spans="1:26" x14ac:dyDescent="0.25">
      <c r="A484" s="1"/>
      <c r="B484" s="1"/>
      <c r="C484" s="1"/>
      <c r="D484" s="1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 spans="1:26" x14ac:dyDescent="0.25">
      <c r="A485" s="1"/>
      <c r="B485" s="1"/>
      <c r="C485" s="1"/>
      <c r="D485" s="1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 spans="1:26" x14ac:dyDescent="0.25">
      <c r="A486" s="1"/>
      <c r="B486" s="1"/>
      <c r="C486" s="1"/>
      <c r="D486" s="1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 spans="1:26" x14ac:dyDescent="0.25">
      <c r="A487" s="1"/>
      <c r="B487" s="1"/>
      <c r="C487" s="1"/>
      <c r="D487" s="1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 spans="1:26" x14ac:dyDescent="0.25">
      <c r="A488" s="1"/>
      <c r="B488" s="1"/>
      <c r="C488" s="1"/>
      <c r="D488" s="1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 spans="1:26" x14ac:dyDescent="0.25">
      <c r="A489" s="1"/>
      <c r="B489" s="1"/>
      <c r="C489" s="1"/>
      <c r="D489" s="1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 spans="1:26" x14ac:dyDescent="0.25">
      <c r="A490" s="1"/>
      <c r="B490" s="1"/>
      <c r="C490" s="1"/>
      <c r="D490" s="1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 spans="1:26" x14ac:dyDescent="0.25">
      <c r="A491" s="1"/>
      <c r="B491" s="1"/>
      <c r="C491" s="1"/>
      <c r="D491" s="1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 spans="1:26" x14ac:dyDescent="0.25">
      <c r="A492" s="1"/>
      <c r="B492" s="1"/>
      <c r="C492" s="1"/>
      <c r="D492" s="1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 spans="1:26" x14ac:dyDescent="0.25">
      <c r="A493" s="1"/>
      <c r="B493" s="1"/>
      <c r="C493" s="1"/>
      <c r="D493" s="1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 spans="1:26" x14ac:dyDescent="0.25">
      <c r="A494" s="1"/>
      <c r="B494" s="1"/>
      <c r="C494" s="1"/>
      <c r="D494" s="1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 spans="1:26" x14ac:dyDescent="0.25">
      <c r="A495" s="1"/>
      <c r="B495" s="1"/>
      <c r="C495" s="1"/>
      <c r="D495" s="1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 spans="1:26" x14ac:dyDescent="0.25">
      <c r="A496" s="1"/>
      <c r="B496" s="1"/>
      <c r="C496" s="1"/>
      <c r="D496" s="1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 spans="1:26" x14ac:dyDescent="0.25">
      <c r="A497" s="1"/>
      <c r="B497" s="1"/>
      <c r="C497" s="1"/>
      <c r="D497" s="1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 spans="1:26" x14ac:dyDescent="0.25">
      <c r="A498" s="1"/>
      <c r="B498" s="1"/>
      <c r="C498" s="1"/>
      <c r="D498" s="1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 spans="1:26" x14ac:dyDescent="0.25">
      <c r="A499" s="1"/>
      <c r="B499" s="1"/>
      <c r="C499" s="1"/>
      <c r="D499" s="1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 spans="1:26" x14ac:dyDescent="0.25">
      <c r="A500" s="1"/>
      <c r="B500" s="1"/>
      <c r="C500" s="1"/>
      <c r="D500" s="1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 spans="1:26" x14ac:dyDescent="0.25">
      <c r="A501" s="1"/>
      <c r="B501" s="1"/>
      <c r="C501" s="1"/>
      <c r="D501" s="1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 spans="1:26" x14ac:dyDescent="0.25">
      <c r="A502" s="1"/>
      <c r="B502" s="1"/>
      <c r="C502" s="1"/>
      <c r="D502" s="1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 spans="1:26" x14ac:dyDescent="0.25">
      <c r="A503" s="1"/>
      <c r="B503" s="1"/>
      <c r="C503" s="1"/>
      <c r="D503" s="1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 spans="1:26" x14ac:dyDescent="0.25">
      <c r="A504" s="1"/>
      <c r="B504" s="1"/>
      <c r="C504" s="1"/>
      <c r="D504" s="1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 spans="1:26" x14ac:dyDescent="0.25">
      <c r="A505" s="1"/>
      <c r="B505" s="1"/>
      <c r="C505" s="1"/>
      <c r="D505" s="1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 spans="1:26" x14ac:dyDescent="0.25">
      <c r="A506" s="1"/>
      <c r="B506" s="1"/>
      <c r="C506" s="1"/>
      <c r="D506" s="1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 spans="1:26" x14ac:dyDescent="0.25">
      <c r="A507" s="1"/>
      <c r="B507" s="1"/>
      <c r="C507" s="1"/>
      <c r="D507" s="1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 spans="1:26" x14ac:dyDescent="0.25">
      <c r="A508" s="1"/>
      <c r="B508" s="1"/>
      <c r="C508" s="1"/>
      <c r="D508" s="1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 spans="1:26" x14ac:dyDescent="0.25">
      <c r="A509" s="1"/>
      <c r="B509" s="1"/>
      <c r="C509" s="1"/>
      <c r="D509" s="1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 spans="1:26" x14ac:dyDescent="0.25">
      <c r="A510" s="1"/>
      <c r="B510" s="1"/>
      <c r="C510" s="1"/>
      <c r="D510" s="1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 spans="1:26" x14ac:dyDescent="0.25">
      <c r="A511" s="1"/>
      <c r="B511" s="1"/>
      <c r="C511" s="1"/>
      <c r="D511" s="1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 spans="1:26" x14ac:dyDescent="0.25">
      <c r="A512" s="1"/>
      <c r="B512" s="1"/>
      <c r="C512" s="1"/>
      <c r="D512" s="1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 spans="1:26" x14ac:dyDescent="0.25">
      <c r="A513" s="1"/>
      <c r="B513" s="1"/>
      <c r="C513" s="1"/>
      <c r="D513" s="1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 spans="1:26" x14ac:dyDescent="0.25">
      <c r="A514" s="1"/>
      <c r="B514" s="1"/>
      <c r="C514" s="1"/>
      <c r="D514" s="1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 spans="1:26" x14ac:dyDescent="0.25">
      <c r="A515" s="1"/>
      <c r="B515" s="1"/>
      <c r="C515" s="1"/>
      <c r="D515" s="1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 spans="1:26" x14ac:dyDescent="0.25">
      <c r="A516" s="1"/>
      <c r="B516" s="1"/>
      <c r="C516" s="1"/>
      <c r="D516" s="1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 spans="1:26" x14ac:dyDescent="0.25">
      <c r="A517" s="1"/>
      <c r="B517" s="1"/>
      <c r="C517" s="1"/>
      <c r="D517" s="1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 spans="1:26" x14ac:dyDescent="0.25">
      <c r="A518" s="1"/>
      <c r="B518" s="1"/>
      <c r="C518" s="1"/>
      <c r="D518" s="1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 spans="1:26" x14ac:dyDescent="0.25">
      <c r="A519" s="1"/>
      <c r="B519" s="1"/>
      <c r="C519" s="1"/>
      <c r="D519" s="1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 spans="1:26" x14ac:dyDescent="0.25">
      <c r="A520" s="1"/>
      <c r="B520" s="1"/>
      <c r="C520" s="1"/>
      <c r="D520" s="1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 spans="1:26" x14ac:dyDescent="0.25">
      <c r="A521" s="1"/>
      <c r="B521" s="1"/>
      <c r="C521" s="1"/>
      <c r="D521" s="1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 spans="1:26" x14ac:dyDescent="0.25">
      <c r="A522" s="1"/>
      <c r="B522" s="1"/>
      <c r="C522" s="1"/>
      <c r="D522" s="1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 spans="1:26" x14ac:dyDescent="0.25">
      <c r="A523" s="1"/>
      <c r="B523" s="1"/>
      <c r="C523" s="1"/>
      <c r="D523" s="1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 spans="1:26" x14ac:dyDescent="0.25">
      <c r="A524" s="1"/>
      <c r="B524" s="1"/>
      <c r="C524" s="1"/>
      <c r="D524" s="1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 spans="1:26" x14ac:dyDescent="0.25">
      <c r="A525" s="1"/>
      <c r="B525" s="1"/>
      <c r="C525" s="1"/>
      <c r="D525" s="1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 spans="1:26" x14ac:dyDescent="0.25">
      <c r="A526" s="1"/>
      <c r="B526" s="1"/>
      <c r="C526" s="1"/>
      <c r="D526" s="1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 spans="1:26" x14ac:dyDescent="0.25">
      <c r="A527" s="1"/>
      <c r="B527" s="1"/>
      <c r="C527" s="1"/>
      <c r="D527" s="1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 spans="1:26" x14ac:dyDescent="0.25">
      <c r="A528" s="1"/>
      <c r="B528" s="1"/>
      <c r="C528" s="1"/>
      <c r="D528" s="1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 spans="1:26" x14ac:dyDescent="0.25">
      <c r="A529" s="1"/>
      <c r="B529" s="1"/>
      <c r="C529" s="1"/>
      <c r="D529" s="1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 spans="1:26" x14ac:dyDescent="0.25">
      <c r="A530" s="1"/>
      <c r="B530" s="1"/>
      <c r="C530" s="1"/>
      <c r="D530" s="1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 spans="1:26" x14ac:dyDescent="0.25">
      <c r="A531" s="1"/>
      <c r="B531" s="1"/>
      <c r="C531" s="1"/>
      <c r="D531" s="1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 spans="1:26" x14ac:dyDescent="0.25">
      <c r="A532" s="1"/>
      <c r="B532" s="1"/>
      <c r="C532" s="1"/>
      <c r="D532" s="1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 spans="1:26" x14ac:dyDescent="0.25">
      <c r="A533" s="1"/>
      <c r="B533" s="1"/>
      <c r="C533" s="1"/>
      <c r="D533" s="1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 spans="1:26" x14ac:dyDescent="0.25">
      <c r="A534" s="1"/>
      <c r="B534" s="1"/>
      <c r="C534" s="1"/>
      <c r="D534" s="1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 spans="1:26" x14ac:dyDescent="0.25">
      <c r="A535" s="1"/>
      <c r="B535" s="1"/>
      <c r="C535" s="1"/>
      <c r="D535" s="1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 spans="1:26" x14ac:dyDescent="0.25">
      <c r="A536" s="1"/>
      <c r="B536" s="1"/>
      <c r="C536" s="1"/>
      <c r="D536" s="1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 spans="1:26" x14ac:dyDescent="0.25">
      <c r="A537" s="1"/>
      <c r="B537" s="1"/>
      <c r="C537" s="1"/>
      <c r="D537" s="1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 spans="1:26" x14ac:dyDescent="0.25">
      <c r="A538" s="1"/>
      <c r="B538" s="1"/>
      <c r="C538" s="1"/>
      <c r="D538" s="1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 spans="1:26" x14ac:dyDescent="0.25">
      <c r="A539" s="1"/>
      <c r="B539" s="1"/>
      <c r="C539" s="1"/>
      <c r="D539" s="1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 spans="1:26" x14ac:dyDescent="0.25">
      <c r="A540" s="1"/>
      <c r="B540" s="1"/>
      <c r="C540" s="1"/>
      <c r="D540" s="1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 spans="1:26" x14ac:dyDescent="0.25">
      <c r="A541" s="1"/>
      <c r="B541" s="1"/>
      <c r="C541" s="1"/>
      <c r="D541" s="1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 spans="1:26" x14ac:dyDescent="0.25">
      <c r="A542" s="1"/>
      <c r="B542" s="1"/>
      <c r="C542" s="1"/>
      <c r="D542" s="1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 spans="1:26" x14ac:dyDescent="0.25">
      <c r="A543" s="1"/>
      <c r="B543" s="1"/>
      <c r="C543" s="1"/>
      <c r="D543" s="1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 spans="1:26" x14ac:dyDescent="0.25">
      <c r="A544" s="1"/>
      <c r="B544" s="1"/>
      <c r="C544" s="1"/>
      <c r="D544" s="1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 spans="1:26" x14ac:dyDescent="0.25">
      <c r="A545" s="1"/>
      <c r="B545" s="1"/>
      <c r="C545" s="1"/>
      <c r="D545" s="1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 spans="1:26" x14ac:dyDescent="0.25">
      <c r="A546" s="1"/>
      <c r="B546" s="1"/>
      <c r="C546" s="1"/>
      <c r="D546" s="1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 spans="1:26" x14ac:dyDescent="0.25">
      <c r="A547" s="1"/>
      <c r="B547" s="1"/>
      <c r="C547" s="1"/>
      <c r="D547" s="1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 spans="1:26" x14ac:dyDescent="0.25">
      <c r="A548" s="1"/>
      <c r="B548" s="1"/>
      <c r="C548" s="1"/>
      <c r="D548" s="1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 spans="1:26" x14ac:dyDescent="0.25">
      <c r="A549" s="1"/>
      <c r="B549" s="1"/>
      <c r="C549" s="1"/>
      <c r="D549" s="1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 spans="1:26" x14ac:dyDescent="0.25">
      <c r="A550" s="1"/>
      <c r="B550" s="1"/>
      <c r="C550" s="1"/>
      <c r="D550" s="1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 spans="1:26" x14ac:dyDescent="0.25">
      <c r="A551" s="1"/>
      <c r="B551" s="1"/>
      <c r="C551" s="1"/>
      <c r="D551" s="1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 spans="1:26" x14ac:dyDescent="0.25">
      <c r="A552" s="1"/>
      <c r="B552" s="1"/>
      <c r="C552" s="1"/>
      <c r="D552" s="1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 spans="1:26" x14ac:dyDescent="0.25">
      <c r="A553" s="1"/>
      <c r="B553" s="1"/>
      <c r="C553" s="1"/>
      <c r="D553" s="1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 spans="1:26" x14ac:dyDescent="0.25">
      <c r="A554" s="1"/>
      <c r="B554" s="1"/>
      <c r="C554" s="1"/>
      <c r="D554" s="1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 spans="1:26" x14ac:dyDescent="0.25">
      <c r="A555" s="1"/>
      <c r="B555" s="1"/>
      <c r="C555" s="1"/>
      <c r="D555" s="1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 spans="1:26" x14ac:dyDescent="0.25">
      <c r="A556" s="1"/>
      <c r="B556" s="1"/>
      <c r="C556" s="1"/>
      <c r="D556" s="1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 spans="1:26" x14ac:dyDescent="0.25">
      <c r="A557" s="1"/>
      <c r="B557" s="1"/>
      <c r="C557" s="1"/>
      <c r="D557" s="1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 spans="1:26" x14ac:dyDescent="0.25">
      <c r="A558" s="1"/>
      <c r="B558" s="1"/>
      <c r="C558" s="1"/>
      <c r="D558" s="1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 spans="1:26" x14ac:dyDescent="0.25">
      <c r="A559" s="1"/>
      <c r="B559" s="1"/>
      <c r="C559" s="1"/>
      <c r="D559" s="1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 spans="1:26" x14ac:dyDescent="0.25">
      <c r="A560" s="1"/>
      <c r="B560" s="1"/>
      <c r="C560" s="1"/>
      <c r="D560" s="1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 spans="1:26" x14ac:dyDescent="0.25">
      <c r="A561" s="1"/>
      <c r="B561" s="1"/>
      <c r="C561" s="1"/>
      <c r="D561" s="1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 spans="1:26" x14ac:dyDescent="0.25">
      <c r="A562" s="1"/>
      <c r="B562" s="1"/>
      <c r="C562" s="1"/>
      <c r="D562" s="1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 spans="1:26" x14ac:dyDescent="0.25">
      <c r="A563" s="1"/>
      <c r="B563" s="1"/>
      <c r="C563" s="1"/>
      <c r="D563" s="1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 spans="1:26" x14ac:dyDescent="0.25">
      <c r="A564" s="1"/>
      <c r="B564" s="1"/>
      <c r="C564" s="1"/>
      <c r="D564" s="1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 spans="1:26" x14ac:dyDescent="0.25">
      <c r="A565" s="1"/>
      <c r="B565" s="1"/>
      <c r="C565" s="1"/>
      <c r="D565" s="1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 spans="1:26" x14ac:dyDescent="0.25">
      <c r="A566" s="1"/>
      <c r="B566" s="1"/>
      <c r="C566" s="1"/>
      <c r="D566" s="1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 spans="1:26" x14ac:dyDescent="0.25">
      <c r="A567" s="1"/>
      <c r="B567" s="1"/>
      <c r="C567" s="1"/>
      <c r="D567" s="1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 spans="1:26" x14ac:dyDescent="0.25">
      <c r="A568" s="1"/>
      <c r="B568" s="1"/>
      <c r="C568" s="1"/>
      <c r="D568" s="1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 spans="1:26" x14ac:dyDescent="0.25">
      <c r="A569" s="1"/>
      <c r="B569" s="1"/>
      <c r="C569" s="1"/>
      <c r="D569" s="1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 spans="1:26" x14ac:dyDescent="0.25">
      <c r="A570" s="1"/>
      <c r="B570" s="1"/>
      <c r="C570" s="1"/>
      <c r="D570" s="1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 spans="1:26" x14ac:dyDescent="0.25">
      <c r="A571" s="1"/>
      <c r="B571" s="1"/>
      <c r="C571" s="1"/>
      <c r="D571" s="1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 spans="1:26" x14ac:dyDescent="0.25">
      <c r="A572" s="1"/>
      <c r="B572" s="1"/>
      <c r="C572" s="1"/>
      <c r="D572" s="1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 spans="1:26" x14ac:dyDescent="0.25">
      <c r="A573" s="1"/>
      <c r="B573" s="1"/>
      <c r="C573" s="1"/>
      <c r="D573" s="1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 spans="1:26" x14ac:dyDescent="0.25">
      <c r="A574" s="1"/>
      <c r="B574" s="1"/>
      <c r="C574" s="1"/>
      <c r="D574" s="1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 spans="1:26" x14ac:dyDescent="0.25">
      <c r="A575" s="1"/>
      <c r="B575" s="1"/>
      <c r="C575" s="1"/>
      <c r="D575" s="1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 spans="1:26" x14ac:dyDescent="0.25">
      <c r="A576" s="1"/>
      <c r="B576" s="1"/>
      <c r="C576" s="1"/>
      <c r="D576" s="1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 spans="1:26" x14ac:dyDescent="0.25">
      <c r="A577" s="1"/>
      <c r="B577" s="1"/>
      <c r="C577" s="1"/>
      <c r="D577" s="1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 spans="1:26" x14ac:dyDescent="0.25">
      <c r="A578" s="1"/>
      <c r="B578" s="1"/>
      <c r="C578" s="1"/>
      <c r="D578" s="1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 spans="1:26" x14ac:dyDescent="0.25">
      <c r="A579" s="1"/>
      <c r="B579" s="1"/>
      <c r="C579" s="1"/>
      <c r="D579" s="1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 spans="1:26" x14ac:dyDescent="0.25">
      <c r="A580" s="1"/>
      <c r="B580" s="1"/>
      <c r="C580" s="1"/>
      <c r="D580" s="1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 spans="1:26" x14ac:dyDescent="0.25">
      <c r="A581" s="1"/>
      <c r="B581" s="1"/>
      <c r="C581" s="1"/>
      <c r="D581" s="1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 spans="1:26" x14ac:dyDescent="0.25">
      <c r="A582" s="1"/>
      <c r="B582" s="1"/>
      <c r="C582" s="1"/>
      <c r="D582" s="1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 spans="1:26" x14ac:dyDescent="0.25">
      <c r="A583" s="1"/>
      <c r="B583" s="1"/>
      <c r="C583" s="1"/>
      <c r="D583" s="1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 spans="1:26" x14ac:dyDescent="0.25">
      <c r="A584" s="1"/>
      <c r="B584" s="1"/>
      <c r="C584" s="1"/>
      <c r="D584" s="1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 spans="1:26" x14ac:dyDescent="0.25">
      <c r="A585" s="1"/>
      <c r="B585" s="1"/>
      <c r="C585" s="1"/>
      <c r="D585" s="1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 spans="1:26" x14ac:dyDescent="0.25">
      <c r="A586" s="1"/>
      <c r="B586" s="1"/>
      <c r="C586" s="1"/>
      <c r="D586" s="1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 spans="1:26" x14ac:dyDescent="0.25">
      <c r="A587" s="1"/>
      <c r="B587" s="1"/>
      <c r="C587" s="1"/>
      <c r="D587" s="1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 spans="1:26" x14ac:dyDescent="0.25">
      <c r="A588" s="1"/>
      <c r="B588" s="1"/>
      <c r="C588" s="1"/>
      <c r="D588" s="1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 spans="1:26" x14ac:dyDescent="0.25">
      <c r="A589" s="1"/>
      <c r="B589" s="1"/>
      <c r="C589" s="1"/>
      <c r="D589" s="1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 spans="1:26" x14ac:dyDescent="0.25">
      <c r="A590" s="1"/>
      <c r="B590" s="1"/>
      <c r="C590" s="1"/>
      <c r="D590" s="1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 spans="1:26" x14ac:dyDescent="0.25">
      <c r="A591" s="1"/>
      <c r="B591" s="1"/>
      <c r="C591" s="1"/>
      <c r="D591" s="1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 spans="1:26" x14ac:dyDescent="0.25">
      <c r="A592" s="1"/>
      <c r="B592" s="1"/>
      <c r="C592" s="1"/>
      <c r="D592" s="1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 spans="1:26" x14ac:dyDescent="0.25">
      <c r="A593" s="1"/>
      <c r="B593" s="1"/>
      <c r="C593" s="1"/>
      <c r="D593" s="1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 spans="1:26" x14ac:dyDescent="0.25">
      <c r="A594" s="1"/>
      <c r="B594" s="1"/>
      <c r="C594" s="1"/>
      <c r="D594" s="1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 spans="1:26" x14ac:dyDescent="0.25">
      <c r="A595" s="1"/>
      <c r="B595" s="1"/>
      <c r="C595" s="1"/>
      <c r="D595" s="1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 spans="1:26" x14ac:dyDescent="0.25">
      <c r="A596" s="1"/>
      <c r="B596" s="1"/>
      <c r="C596" s="1"/>
      <c r="D596" s="1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 spans="1:26" x14ac:dyDescent="0.25">
      <c r="A597" s="1"/>
      <c r="B597" s="1"/>
      <c r="C597" s="1"/>
      <c r="D597" s="1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 spans="1:26" x14ac:dyDescent="0.25">
      <c r="A598" s="1"/>
      <c r="B598" s="1"/>
      <c r="C598" s="1"/>
      <c r="D598" s="1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 spans="1:26" x14ac:dyDescent="0.25">
      <c r="A599" s="1"/>
      <c r="B599" s="1"/>
      <c r="C599" s="1"/>
      <c r="D599" s="1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 spans="1:26" x14ac:dyDescent="0.25">
      <c r="A600" s="1"/>
      <c r="B600" s="1"/>
      <c r="C600" s="1"/>
      <c r="D600" s="1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 spans="1:26" x14ac:dyDescent="0.25">
      <c r="A601" s="1"/>
      <c r="B601" s="1"/>
      <c r="C601" s="1"/>
      <c r="D601" s="1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 spans="1:26" x14ac:dyDescent="0.25">
      <c r="A602" s="1"/>
      <c r="B602" s="1"/>
      <c r="C602" s="1"/>
      <c r="D602" s="1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 spans="1:26" x14ac:dyDescent="0.25">
      <c r="A603" s="1"/>
      <c r="B603" s="1"/>
      <c r="C603" s="1"/>
      <c r="D603" s="1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 spans="1:26" x14ac:dyDescent="0.25">
      <c r="A604" s="1"/>
      <c r="B604" s="1"/>
      <c r="C604" s="1"/>
      <c r="D604" s="1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 spans="1:26" x14ac:dyDescent="0.25">
      <c r="A605" s="1"/>
      <c r="B605" s="1"/>
      <c r="C605" s="1"/>
      <c r="D605" s="1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 spans="1:26" x14ac:dyDescent="0.25">
      <c r="A606" s="1"/>
      <c r="B606" s="1"/>
      <c r="C606" s="1"/>
      <c r="D606" s="1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 spans="1:26" x14ac:dyDescent="0.25">
      <c r="A607" s="1"/>
      <c r="B607" s="1"/>
      <c r="C607" s="1"/>
      <c r="D607" s="1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 spans="1:26" x14ac:dyDescent="0.25">
      <c r="A608" s="1"/>
      <c r="B608" s="1"/>
      <c r="C608" s="1"/>
      <c r="D608" s="1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 spans="1:26" x14ac:dyDescent="0.25">
      <c r="A609" s="1"/>
      <c r="B609" s="1"/>
      <c r="C609" s="1"/>
      <c r="D609" s="1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 spans="1:26" x14ac:dyDescent="0.25">
      <c r="A610" s="1"/>
      <c r="B610" s="1"/>
      <c r="C610" s="1"/>
      <c r="D610" s="1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 spans="1:26" x14ac:dyDescent="0.25">
      <c r="A611" s="1"/>
      <c r="B611" s="1"/>
      <c r="C611" s="1"/>
      <c r="D611" s="1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 spans="1:26" x14ac:dyDescent="0.25">
      <c r="A612" s="1"/>
      <c r="B612" s="1"/>
      <c r="C612" s="1"/>
      <c r="D612" s="1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 spans="1:26" x14ac:dyDescent="0.25">
      <c r="A613" s="1"/>
      <c r="B613" s="1"/>
      <c r="C613" s="1"/>
      <c r="D613" s="1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 spans="1:26" x14ac:dyDescent="0.25">
      <c r="A614" s="1"/>
      <c r="B614" s="1"/>
      <c r="C614" s="1"/>
      <c r="D614" s="1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 spans="1:26" x14ac:dyDescent="0.25">
      <c r="A615" s="1"/>
      <c r="B615" s="1"/>
      <c r="C615" s="1"/>
      <c r="D615" s="1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 spans="1:26" x14ac:dyDescent="0.25">
      <c r="A616" s="1"/>
      <c r="B616" s="1"/>
      <c r="C616" s="1"/>
      <c r="D616" s="1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 spans="1:26" x14ac:dyDescent="0.25">
      <c r="A617" s="1"/>
      <c r="B617" s="1"/>
      <c r="C617" s="1"/>
      <c r="D617" s="1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 spans="1:26" x14ac:dyDescent="0.25">
      <c r="A618" s="1"/>
      <c r="B618" s="1"/>
      <c r="C618" s="1"/>
      <c r="D618" s="1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 spans="1:26" x14ac:dyDescent="0.25">
      <c r="A619" s="1"/>
      <c r="B619" s="1"/>
      <c r="C619" s="1"/>
      <c r="D619" s="1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 spans="1:26" x14ac:dyDescent="0.25">
      <c r="A620" s="1"/>
      <c r="B620" s="1"/>
      <c r="C620" s="1"/>
      <c r="D620" s="1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 spans="1:26" x14ac:dyDescent="0.25">
      <c r="A621" s="1"/>
      <c r="B621" s="1"/>
      <c r="C621" s="1"/>
      <c r="D621" s="1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 spans="1:26" x14ac:dyDescent="0.25">
      <c r="A622" s="1"/>
      <c r="B622" s="1"/>
      <c r="C622" s="1"/>
      <c r="D622" s="1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 spans="1:26" x14ac:dyDescent="0.25">
      <c r="A623" s="1"/>
      <c r="B623" s="1"/>
      <c r="C623" s="1"/>
      <c r="D623" s="1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 spans="1:26" x14ac:dyDescent="0.25">
      <c r="A624" s="1"/>
      <c r="B624" s="1"/>
      <c r="C624" s="1"/>
      <c r="D624" s="1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 spans="1:26" x14ac:dyDescent="0.25">
      <c r="A625" s="1"/>
      <c r="B625" s="1"/>
      <c r="C625" s="1"/>
      <c r="D625" s="1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 spans="1:26" x14ac:dyDescent="0.25">
      <c r="A626" s="1"/>
      <c r="B626" s="1"/>
      <c r="C626" s="1"/>
      <c r="D626" s="1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 spans="1:26" x14ac:dyDescent="0.25">
      <c r="A627" s="1"/>
      <c r="B627" s="1"/>
      <c r="C627" s="1"/>
      <c r="D627" s="1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 spans="1:26" x14ac:dyDescent="0.25">
      <c r="A628" s="1"/>
      <c r="B628" s="1"/>
      <c r="C628" s="1"/>
      <c r="D628" s="1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 spans="1:26" x14ac:dyDescent="0.25">
      <c r="A629" s="1"/>
      <c r="B629" s="1"/>
      <c r="C629" s="1"/>
      <c r="D629" s="1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 spans="1:26" x14ac:dyDescent="0.25">
      <c r="A630" s="1"/>
      <c r="B630" s="1"/>
      <c r="C630" s="1"/>
      <c r="D630" s="1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 spans="1:26" x14ac:dyDescent="0.25">
      <c r="A631" s="1"/>
      <c r="B631" s="1"/>
      <c r="C631" s="1"/>
      <c r="D631" s="1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 spans="1:26" x14ac:dyDescent="0.25">
      <c r="A632" s="1"/>
      <c r="B632" s="1"/>
      <c r="C632" s="1"/>
      <c r="D632" s="1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 spans="1:26" x14ac:dyDescent="0.25">
      <c r="A633" s="1"/>
      <c r="B633" s="1"/>
      <c r="C633" s="1"/>
      <c r="D633" s="1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 spans="1:26" x14ac:dyDescent="0.25">
      <c r="A634" s="1"/>
      <c r="B634" s="1"/>
      <c r="C634" s="1"/>
      <c r="D634" s="1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 spans="1:26" x14ac:dyDescent="0.25">
      <c r="A635" s="1"/>
      <c r="B635" s="1"/>
      <c r="C635" s="1"/>
      <c r="D635" s="1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 spans="1:26" x14ac:dyDescent="0.25">
      <c r="A636" s="1"/>
      <c r="B636" s="1"/>
      <c r="C636" s="1"/>
      <c r="D636" s="1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 spans="1:26" x14ac:dyDescent="0.25">
      <c r="A637" s="1"/>
      <c r="B637" s="1"/>
      <c r="C637" s="1"/>
      <c r="D637" s="1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 spans="1:26" x14ac:dyDescent="0.25">
      <c r="A638" s="1"/>
      <c r="B638" s="1"/>
      <c r="C638" s="1"/>
      <c r="D638" s="1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 spans="1:26" x14ac:dyDescent="0.25">
      <c r="A639" s="1"/>
      <c r="B639" s="1"/>
      <c r="C639" s="1"/>
      <c r="D639" s="1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 spans="1:26" x14ac:dyDescent="0.25">
      <c r="A640" s="1"/>
      <c r="B640" s="1"/>
      <c r="C640" s="1"/>
      <c r="D640" s="1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 spans="1:26" x14ac:dyDescent="0.25">
      <c r="A641" s="1"/>
      <c r="B641" s="1"/>
      <c r="C641" s="1"/>
      <c r="D641" s="1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 spans="1:26" x14ac:dyDescent="0.25">
      <c r="A642" s="1"/>
      <c r="B642" s="1"/>
      <c r="C642" s="1"/>
      <c r="D642" s="1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 spans="1:26" x14ac:dyDescent="0.25">
      <c r="A643" s="1"/>
      <c r="B643" s="1"/>
      <c r="C643" s="1"/>
      <c r="D643" s="1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 spans="1:26" x14ac:dyDescent="0.25">
      <c r="A644" s="1"/>
      <c r="B644" s="1"/>
      <c r="C644" s="1"/>
      <c r="D644" s="1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 spans="1:26" x14ac:dyDescent="0.25">
      <c r="A645" s="1"/>
      <c r="B645" s="1"/>
      <c r="C645" s="1"/>
      <c r="D645" s="1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 spans="1:26" x14ac:dyDescent="0.25">
      <c r="A646" s="1"/>
      <c r="B646" s="1"/>
      <c r="C646" s="1"/>
      <c r="D646" s="1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 spans="1:26" x14ac:dyDescent="0.25">
      <c r="A647" s="1"/>
      <c r="B647" s="1"/>
      <c r="C647" s="1"/>
      <c r="D647" s="1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 spans="1:26" x14ac:dyDescent="0.25">
      <c r="A648" s="1"/>
      <c r="B648" s="1"/>
      <c r="C648" s="1"/>
      <c r="D648" s="1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 spans="1:26" x14ac:dyDescent="0.25">
      <c r="A649" s="1"/>
      <c r="B649" s="1"/>
      <c r="C649" s="1"/>
      <c r="D649" s="1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 spans="1:26" x14ac:dyDescent="0.25">
      <c r="A650" s="1"/>
      <c r="B650" s="1"/>
      <c r="C650" s="1"/>
      <c r="D650" s="1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 spans="1:26" x14ac:dyDescent="0.25">
      <c r="A651" s="1"/>
      <c r="B651" s="1"/>
      <c r="C651" s="1"/>
      <c r="D651" s="1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 spans="1:26" x14ac:dyDescent="0.25">
      <c r="A652" s="1"/>
      <c r="B652" s="1"/>
      <c r="C652" s="1"/>
      <c r="D652" s="1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 spans="1:26" x14ac:dyDescent="0.25">
      <c r="A653" s="1"/>
      <c r="B653" s="1"/>
      <c r="C653" s="1"/>
      <c r="D653" s="1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 spans="1:26" x14ac:dyDescent="0.25">
      <c r="A654" s="1"/>
      <c r="B654" s="1"/>
      <c r="C654" s="1"/>
      <c r="D654" s="1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 spans="1:26" x14ac:dyDescent="0.25">
      <c r="A655" s="1"/>
      <c r="B655" s="1"/>
      <c r="C655" s="1"/>
      <c r="D655" s="1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 spans="1:26" x14ac:dyDescent="0.25">
      <c r="A656" s="1"/>
      <c r="B656" s="1"/>
      <c r="C656" s="1"/>
      <c r="D656" s="1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 spans="1:26" x14ac:dyDescent="0.25">
      <c r="A657" s="1"/>
      <c r="B657" s="1"/>
      <c r="C657" s="1"/>
      <c r="D657" s="1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 spans="1:26" x14ac:dyDescent="0.25">
      <c r="A658" s="1"/>
      <c r="B658" s="1"/>
      <c r="C658" s="1"/>
      <c r="D658" s="1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 spans="1:26" x14ac:dyDescent="0.25">
      <c r="A659" s="1"/>
      <c r="B659" s="1"/>
      <c r="C659" s="1"/>
      <c r="D659" s="1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 spans="1:26" x14ac:dyDescent="0.25">
      <c r="A660" s="1"/>
      <c r="B660" s="1"/>
      <c r="C660" s="1"/>
      <c r="D660" s="1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 spans="1:26" x14ac:dyDescent="0.25">
      <c r="A661" s="1"/>
      <c r="B661" s="1"/>
      <c r="C661" s="1"/>
      <c r="D661" s="1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 spans="1:26" x14ac:dyDescent="0.25">
      <c r="A662" s="1"/>
      <c r="B662" s="1"/>
      <c r="C662" s="1"/>
      <c r="D662" s="1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 spans="1:26" x14ac:dyDescent="0.25">
      <c r="A663" s="1"/>
      <c r="B663" s="1"/>
      <c r="C663" s="1"/>
      <c r="D663" s="1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 spans="1:26" x14ac:dyDescent="0.25">
      <c r="A664" s="1"/>
      <c r="B664" s="1"/>
      <c r="C664" s="1"/>
      <c r="D664" s="1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 spans="1:26" x14ac:dyDescent="0.25">
      <c r="A665" s="1"/>
      <c r="B665" s="1"/>
      <c r="C665" s="1"/>
      <c r="D665" s="1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 spans="1:26" x14ac:dyDescent="0.25">
      <c r="A666" s="1"/>
      <c r="B666" s="1"/>
      <c r="C666" s="1"/>
      <c r="D666" s="1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 spans="1:26" x14ac:dyDescent="0.25">
      <c r="A667" s="1"/>
      <c r="B667" s="1"/>
      <c r="C667" s="1"/>
      <c r="D667" s="1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 spans="1:26" x14ac:dyDescent="0.25">
      <c r="A668" s="1"/>
      <c r="B668" s="1"/>
      <c r="C668" s="1"/>
      <c r="D668" s="1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 spans="1:26" x14ac:dyDescent="0.25">
      <c r="A669" s="1"/>
      <c r="B669" s="1"/>
      <c r="C669" s="1"/>
      <c r="D669" s="1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 spans="1:26" x14ac:dyDescent="0.25">
      <c r="A670" s="1"/>
      <c r="B670" s="1"/>
      <c r="C670" s="1"/>
      <c r="D670" s="1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 spans="1:26" x14ac:dyDescent="0.25">
      <c r="A671" s="1"/>
      <c r="B671" s="1"/>
      <c r="C671" s="1"/>
      <c r="D671" s="1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 spans="1:26" x14ac:dyDescent="0.25">
      <c r="A672" s="1"/>
      <c r="B672" s="1"/>
      <c r="C672" s="1"/>
      <c r="D672" s="1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 spans="1:26" x14ac:dyDescent="0.25">
      <c r="A673" s="1"/>
      <c r="B673" s="1"/>
      <c r="C673" s="1"/>
      <c r="D673" s="1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 spans="1:26" x14ac:dyDescent="0.25">
      <c r="A674" s="1"/>
      <c r="B674" s="1"/>
      <c r="C674" s="1"/>
      <c r="D674" s="1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 spans="1:26" x14ac:dyDescent="0.25">
      <c r="A675" s="1"/>
      <c r="B675" s="1"/>
      <c r="C675" s="1"/>
      <c r="D675" s="1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 spans="1:26" x14ac:dyDescent="0.25">
      <c r="A676" s="1"/>
      <c r="B676" s="1"/>
      <c r="C676" s="1"/>
      <c r="D676" s="1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 spans="1:26" x14ac:dyDescent="0.25">
      <c r="A677" s="1"/>
      <c r="B677" s="1"/>
      <c r="C677" s="1"/>
      <c r="D677" s="1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 spans="1:26" x14ac:dyDescent="0.25">
      <c r="A678" s="1"/>
      <c r="B678" s="1"/>
      <c r="C678" s="1"/>
      <c r="D678" s="1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 spans="1:26" x14ac:dyDescent="0.25">
      <c r="A679" s="1"/>
      <c r="B679" s="1"/>
      <c r="C679" s="1"/>
      <c r="D679" s="1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 spans="1:26" x14ac:dyDescent="0.25">
      <c r="A680" s="1"/>
      <c r="B680" s="1"/>
      <c r="C680" s="1"/>
      <c r="D680" s="1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 spans="1:26" x14ac:dyDescent="0.25">
      <c r="A681" s="1"/>
      <c r="B681" s="1"/>
      <c r="C681" s="1"/>
      <c r="D681" s="1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 spans="1:26" x14ac:dyDescent="0.25">
      <c r="A682" s="1"/>
      <c r="B682" s="1"/>
      <c r="C682" s="1"/>
      <c r="D682" s="1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 spans="1:26" x14ac:dyDescent="0.25">
      <c r="A683" s="1"/>
      <c r="B683" s="1"/>
      <c r="C683" s="1"/>
      <c r="D683" s="1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 spans="1:26" x14ac:dyDescent="0.25">
      <c r="A684" s="1"/>
      <c r="B684" s="1"/>
      <c r="C684" s="1"/>
      <c r="D684" s="1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 spans="1:26" x14ac:dyDescent="0.25">
      <c r="A685" s="1"/>
      <c r="B685" s="1"/>
      <c r="C685" s="1"/>
      <c r="D685" s="1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 spans="1:26" x14ac:dyDescent="0.25">
      <c r="A686" s="1"/>
      <c r="B686" s="1"/>
      <c r="C686" s="1"/>
      <c r="D686" s="1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 spans="1:26" x14ac:dyDescent="0.25">
      <c r="A687" s="1"/>
      <c r="B687" s="1"/>
      <c r="C687" s="1"/>
      <c r="D687" s="1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 spans="1:26" x14ac:dyDescent="0.25">
      <c r="A688" s="1"/>
      <c r="B688" s="1"/>
      <c r="C688" s="1"/>
      <c r="D688" s="1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 spans="1:26" x14ac:dyDescent="0.25">
      <c r="A689" s="1"/>
      <c r="B689" s="1"/>
      <c r="C689" s="1"/>
      <c r="D689" s="1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 spans="1:26" x14ac:dyDescent="0.25">
      <c r="A690" s="1"/>
      <c r="B690" s="1"/>
      <c r="C690" s="1"/>
      <c r="D690" s="1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 spans="1:26" x14ac:dyDescent="0.25">
      <c r="A691" s="1"/>
      <c r="B691" s="1"/>
      <c r="C691" s="1"/>
      <c r="D691" s="1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 spans="1:26" x14ac:dyDescent="0.25">
      <c r="A692" s="1"/>
      <c r="B692" s="1"/>
      <c r="C692" s="1"/>
      <c r="D692" s="1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 spans="1:26" x14ac:dyDescent="0.25">
      <c r="A693" s="1"/>
      <c r="B693" s="1"/>
      <c r="C693" s="1"/>
      <c r="D693" s="1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 spans="1:26" x14ac:dyDescent="0.25">
      <c r="A694" s="1"/>
      <c r="B694" s="1"/>
      <c r="C694" s="1"/>
      <c r="D694" s="1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 spans="1:26" x14ac:dyDescent="0.25">
      <c r="A695" s="1"/>
      <c r="B695" s="1"/>
      <c r="C695" s="1"/>
      <c r="D695" s="1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 spans="1:26" x14ac:dyDescent="0.25">
      <c r="A696" s="1"/>
      <c r="B696" s="1"/>
      <c r="C696" s="1"/>
      <c r="D696" s="1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 spans="1:26" x14ac:dyDescent="0.25">
      <c r="A697" s="1"/>
      <c r="B697" s="1"/>
      <c r="C697" s="1"/>
      <c r="D697" s="1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 spans="1:26" x14ac:dyDescent="0.25">
      <c r="A698" s="1"/>
      <c r="B698" s="1"/>
      <c r="C698" s="1"/>
      <c r="D698" s="1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 spans="1:26" x14ac:dyDescent="0.25">
      <c r="A699" s="1"/>
      <c r="B699" s="1"/>
      <c r="C699" s="1"/>
      <c r="D699" s="1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 spans="1:26" x14ac:dyDescent="0.25">
      <c r="A700" s="1"/>
      <c r="B700" s="1"/>
      <c r="C700" s="1"/>
      <c r="D700" s="1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 spans="1:26" x14ac:dyDescent="0.25">
      <c r="A701" s="1"/>
      <c r="B701" s="1"/>
      <c r="C701" s="1"/>
      <c r="D701" s="1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 spans="1:26" x14ac:dyDescent="0.25">
      <c r="A702" s="1"/>
      <c r="B702" s="1"/>
      <c r="C702" s="1"/>
      <c r="D702" s="1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 spans="1:26" x14ac:dyDescent="0.25">
      <c r="A703" s="1"/>
      <c r="B703" s="1"/>
      <c r="C703" s="1"/>
      <c r="D703" s="1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 spans="1:26" x14ac:dyDescent="0.25">
      <c r="A704" s="1"/>
      <c r="B704" s="1"/>
      <c r="C704" s="1"/>
      <c r="D704" s="1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 spans="1:26" x14ac:dyDescent="0.25">
      <c r="A705" s="1"/>
      <c r="B705" s="1"/>
      <c r="C705" s="1"/>
      <c r="D705" s="1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 spans="1:26" x14ac:dyDescent="0.25">
      <c r="A706" s="1"/>
      <c r="B706" s="1"/>
      <c r="C706" s="1"/>
      <c r="D706" s="1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 spans="1:26" x14ac:dyDescent="0.25">
      <c r="A707" s="1"/>
      <c r="B707" s="1"/>
      <c r="C707" s="1"/>
      <c r="D707" s="1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 spans="1:26" x14ac:dyDescent="0.25">
      <c r="A708" s="1"/>
      <c r="B708" s="1"/>
      <c r="C708" s="1"/>
      <c r="D708" s="1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 spans="1:26" x14ac:dyDescent="0.25">
      <c r="A709" s="1"/>
      <c r="B709" s="1"/>
      <c r="C709" s="1"/>
      <c r="D709" s="1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 spans="1:26" x14ac:dyDescent="0.25">
      <c r="A710" s="1"/>
      <c r="B710" s="1"/>
      <c r="C710" s="1"/>
      <c r="D710" s="1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 spans="1:26" x14ac:dyDescent="0.25">
      <c r="A711" s="1"/>
      <c r="B711" s="1"/>
      <c r="C711" s="1"/>
      <c r="D711" s="1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 spans="1:26" x14ac:dyDescent="0.25">
      <c r="A712" s="1"/>
      <c r="B712" s="1"/>
      <c r="C712" s="1"/>
      <c r="D712" s="1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 spans="1:26" x14ac:dyDescent="0.25">
      <c r="A713" s="1"/>
      <c r="B713" s="1"/>
      <c r="C713" s="1"/>
      <c r="D713" s="1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 spans="1:26" x14ac:dyDescent="0.25">
      <c r="A714" s="1"/>
      <c r="B714" s="1"/>
      <c r="C714" s="1"/>
      <c r="D714" s="1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 spans="1:26" x14ac:dyDescent="0.25">
      <c r="A715" s="1"/>
      <c r="B715" s="1"/>
      <c r="C715" s="1"/>
      <c r="D715" s="1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 spans="1:26" x14ac:dyDescent="0.25">
      <c r="A716" s="1"/>
      <c r="B716" s="1"/>
      <c r="C716" s="1"/>
      <c r="D716" s="1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 spans="1:26" x14ac:dyDescent="0.25">
      <c r="A717" s="1"/>
      <c r="B717" s="1"/>
      <c r="C717" s="1"/>
      <c r="D717" s="1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 spans="1:26" x14ac:dyDescent="0.25">
      <c r="A718" s="1"/>
      <c r="B718" s="1"/>
      <c r="C718" s="1"/>
      <c r="D718" s="1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 spans="1:26" x14ac:dyDescent="0.25">
      <c r="A719" s="1"/>
      <c r="B719" s="1"/>
      <c r="C719" s="1"/>
      <c r="D719" s="1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 spans="1:26" x14ac:dyDescent="0.25">
      <c r="A720" s="1"/>
      <c r="B720" s="1"/>
      <c r="C720" s="1"/>
      <c r="D720" s="1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 spans="1:26" x14ac:dyDescent="0.25">
      <c r="A721" s="1"/>
      <c r="B721" s="1"/>
      <c r="C721" s="1"/>
      <c r="D721" s="1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 spans="1:26" x14ac:dyDescent="0.25">
      <c r="A722" s="1"/>
      <c r="B722" s="1"/>
      <c r="C722" s="1"/>
      <c r="D722" s="1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 spans="1:26" x14ac:dyDescent="0.25">
      <c r="A723" s="1"/>
      <c r="B723" s="1"/>
      <c r="C723" s="1"/>
      <c r="D723" s="1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 spans="1:26" x14ac:dyDescent="0.25">
      <c r="A724" s="1"/>
      <c r="B724" s="1"/>
      <c r="C724" s="1"/>
      <c r="D724" s="1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 spans="1:26" x14ac:dyDescent="0.25">
      <c r="A725" s="1"/>
      <c r="B725" s="1"/>
      <c r="C725" s="1"/>
      <c r="D725" s="1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 spans="1:26" x14ac:dyDescent="0.25">
      <c r="A726" s="1"/>
      <c r="B726" s="1"/>
      <c r="C726" s="1"/>
      <c r="D726" s="1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 spans="1:26" x14ac:dyDescent="0.25">
      <c r="A727" s="1"/>
      <c r="B727" s="1"/>
      <c r="C727" s="1"/>
      <c r="D727" s="1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 spans="1:26" x14ac:dyDescent="0.25">
      <c r="A728" s="1"/>
      <c r="B728" s="1"/>
      <c r="C728" s="1"/>
      <c r="D728" s="1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 spans="1:26" x14ac:dyDescent="0.25">
      <c r="A729" s="1"/>
      <c r="B729" s="1"/>
      <c r="C729" s="1"/>
      <c r="D729" s="1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 spans="1:26" x14ac:dyDescent="0.25">
      <c r="A730" s="1"/>
      <c r="B730" s="1"/>
      <c r="C730" s="1"/>
      <c r="D730" s="1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 spans="1:26" x14ac:dyDescent="0.25">
      <c r="A731" s="1"/>
      <c r="B731" s="1"/>
      <c r="C731" s="1"/>
      <c r="D731" s="1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 spans="1:26" x14ac:dyDescent="0.25">
      <c r="A732" s="1"/>
      <c r="B732" s="1"/>
      <c r="C732" s="1"/>
      <c r="D732" s="1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 spans="1:26" x14ac:dyDescent="0.25">
      <c r="A733" s="1"/>
      <c r="B733" s="1"/>
      <c r="C733" s="1"/>
      <c r="D733" s="1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 spans="1:26" x14ac:dyDescent="0.25">
      <c r="A734" s="1"/>
      <c r="B734" s="1"/>
      <c r="C734" s="1"/>
      <c r="D734" s="1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 spans="1:26" x14ac:dyDescent="0.25">
      <c r="A735" s="1"/>
      <c r="B735" s="1"/>
      <c r="C735" s="1"/>
      <c r="D735" s="1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 spans="1:26" x14ac:dyDescent="0.25">
      <c r="A736" s="1"/>
      <c r="B736" s="1"/>
      <c r="C736" s="1"/>
      <c r="D736" s="1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 spans="1:26" x14ac:dyDescent="0.25">
      <c r="A737" s="1"/>
      <c r="B737" s="1"/>
      <c r="C737" s="1"/>
      <c r="D737" s="1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 spans="1:26" x14ac:dyDescent="0.25">
      <c r="A738" s="1"/>
      <c r="B738" s="1"/>
      <c r="C738" s="1"/>
      <c r="D738" s="1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 spans="1:26" x14ac:dyDescent="0.25">
      <c r="A739" s="1"/>
      <c r="B739" s="1"/>
      <c r="C739" s="1"/>
      <c r="D739" s="1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 spans="1:26" x14ac:dyDescent="0.25">
      <c r="A740" s="1"/>
      <c r="B740" s="1"/>
      <c r="C740" s="1"/>
      <c r="D740" s="1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 spans="1:26" x14ac:dyDescent="0.25">
      <c r="A741" s="1"/>
      <c r="B741" s="1"/>
      <c r="C741" s="1"/>
      <c r="D741" s="1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 spans="1:26" x14ac:dyDescent="0.25">
      <c r="A742" s="1"/>
      <c r="B742" s="1"/>
      <c r="C742" s="1"/>
      <c r="D742" s="1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 spans="1:26" x14ac:dyDescent="0.25">
      <c r="A743" s="1"/>
      <c r="B743" s="1"/>
      <c r="C743" s="1"/>
      <c r="D743" s="1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 spans="1:26" x14ac:dyDescent="0.25">
      <c r="A744" s="1"/>
      <c r="B744" s="1"/>
      <c r="C744" s="1"/>
      <c r="D744" s="1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 spans="1:26" x14ac:dyDescent="0.25">
      <c r="A745" s="1"/>
      <c r="B745" s="1"/>
      <c r="C745" s="1"/>
      <c r="D745" s="1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 spans="1:26" x14ac:dyDescent="0.25">
      <c r="A746" s="1"/>
      <c r="B746" s="1"/>
      <c r="C746" s="1"/>
      <c r="D746" s="1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 spans="1:26" x14ac:dyDescent="0.25">
      <c r="A747" s="1"/>
      <c r="B747" s="1"/>
      <c r="C747" s="1"/>
      <c r="D747" s="1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 spans="1:26" x14ac:dyDescent="0.25">
      <c r="A748" s="1"/>
      <c r="B748" s="1"/>
      <c r="C748" s="1"/>
      <c r="D748" s="1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 spans="1:26" x14ac:dyDescent="0.25">
      <c r="A749" s="1"/>
      <c r="B749" s="1"/>
      <c r="C749" s="1"/>
      <c r="D749" s="1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 spans="1:26" x14ac:dyDescent="0.25">
      <c r="A750" s="1"/>
      <c r="B750" s="1"/>
      <c r="C750" s="1"/>
      <c r="D750" s="1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 spans="1:26" x14ac:dyDescent="0.25">
      <c r="A751" s="1"/>
      <c r="B751" s="1"/>
      <c r="C751" s="1"/>
      <c r="D751" s="1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 spans="1:26" x14ac:dyDescent="0.25">
      <c r="A752" s="1"/>
      <c r="B752" s="1"/>
      <c r="C752" s="1"/>
      <c r="D752" s="1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 spans="1:26" x14ac:dyDescent="0.25">
      <c r="A753" s="1"/>
      <c r="B753" s="1"/>
      <c r="C753" s="1"/>
      <c r="D753" s="1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 spans="1:26" x14ac:dyDescent="0.25">
      <c r="A754" s="1"/>
      <c r="B754" s="1"/>
      <c r="C754" s="1"/>
      <c r="D754" s="1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 spans="1:26" x14ac:dyDescent="0.25">
      <c r="A755" s="1"/>
      <c r="B755" s="1"/>
      <c r="C755" s="1"/>
      <c r="D755" s="1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 spans="1:26" x14ac:dyDescent="0.25">
      <c r="A756" s="1"/>
      <c r="B756" s="1"/>
      <c r="C756" s="1"/>
      <c r="D756" s="1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 spans="1:26" x14ac:dyDescent="0.25">
      <c r="A757" s="1"/>
      <c r="B757" s="1"/>
      <c r="C757" s="1"/>
      <c r="D757" s="1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 spans="1:26" x14ac:dyDescent="0.25">
      <c r="A758" s="1"/>
      <c r="B758" s="1"/>
      <c r="C758" s="1"/>
      <c r="D758" s="1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 spans="1:26" x14ac:dyDescent="0.25">
      <c r="A759" s="1"/>
      <c r="B759" s="1"/>
      <c r="C759" s="1"/>
      <c r="D759" s="1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 spans="1:26" x14ac:dyDescent="0.25">
      <c r="A760" s="1"/>
      <c r="B760" s="1"/>
      <c r="C760" s="1"/>
      <c r="D760" s="1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 spans="1:26" x14ac:dyDescent="0.25">
      <c r="A761" s="1"/>
      <c r="B761" s="1"/>
      <c r="C761" s="1"/>
      <c r="D761" s="1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 spans="1:26" x14ac:dyDescent="0.25">
      <c r="A762" s="1"/>
      <c r="B762" s="1"/>
      <c r="C762" s="1"/>
      <c r="D762" s="1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 spans="1:26" x14ac:dyDescent="0.25">
      <c r="A763" s="1"/>
      <c r="B763" s="1"/>
      <c r="C763" s="1"/>
      <c r="D763" s="1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 spans="1:26" x14ac:dyDescent="0.25">
      <c r="A764" s="1"/>
      <c r="B764" s="1"/>
      <c r="C764" s="1"/>
      <c r="D764" s="1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 spans="1:26" x14ac:dyDescent="0.25">
      <c r="A765" s="1"/>
      <c r="B765" s="1"/>
      <c r="C765" s="1"/>
      <c r="D765" s="1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 spans="1:26" x14ac:dyDescent="0.25">
      <c r="A766" s="1"/>
      <c r="B766" s="1"/>
      <c r="C766" s="1"/>
      <c r="D766" s="1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 spans="1:26" x14ac:dyDescent="0.25">
      <c r="A767" s="1"/>
      <c r="B767" s="1"/>
      <c r="C767" s="1"/>
      <c r="D767" s="1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 spans="1:26" x14ac:dyDescent="0.25">
      <c r="A768" s="1"/>
      <c r="B768" s="1"/>
      <c r="C768" s="1"/>
      <c r="D768" s="1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 spans="1:26" x14ac:dyDescent="0.25">
      <c r="A769" s="1"/>
      <c r="B769" s="1"/>
      <c r="C769" s="1"/>
      <c r="D769" s="1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 spans="1:26" x14ac:dyDescent="0.25">
      <c r="A770" s="1"/>
      <c r="B770" s="1"/>
      <c r="C770" s="1"/>
      <c r="D770" s="1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 spans="1:26" x14ac:dyDescent="0.25">
      <c r="A771" s="1"/>
      <c r="B771" s="1"/>
      <c r="C771" s="1"/>
      <c r="D771" s="1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 spans="1:26" x14ac:dyDescent="0.25">
      <c r="A772" s="1"/>
      <c r="B772" s="1"/>
      <c r="C772" s="1"/>
      <c r="D772" s="1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 spans="1:26" x14ac:dyDescent="0.25">
      <c r="A773" s="1"/>
      <c r="B773" s="1"/>
      <c r="C773" s="1"/>
      <c r="D773" s="1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 spans="1:26" x14ac:dyDescent="0.25">
      <c r="A774" s="1"/>
      <c r="B774" s="1"/>
      <c r="C774" s="1"/>
      <c r="D774" s="1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 spans="1:26" x14ac:dyDescent="0.25">
      <c r="A775" s="1"/>
      <c r="B775" s="1"/>
      <c r="C775" s="1"/>
      <c r="D775" s="1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 spans="1:26" x14ac:dyDescent="0.25">
      <c r="A776" s="1"/>
      <c r="B776" s="1"/>
      <c r="C776" s="1"/>
      <c r="D776" s="1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 spans="1:26" x14ac:dyDescent="0.25">
      <c r="A777" s="1"/>
      <c r="B777" s="1"/>
      <c r="C777" s="1"/>
      <c r="D777" s="1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 spans="1:26" x14ac:dyDescent="0.25">
      <c r="A778" s="1"/>
      <c r="B778" s="1"/>
      <c r="C778" s="1"/>
      <c r="D778" s="1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 spans="1:26" x14ac:dyDescent="0.25">
      <c r="A779" s="1"/>
      <c r="B779" s="1"/>
      <c r="C779" s="1"/>
      <c r="D779" s="1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 spans="1:26" x14ac:dyDescent="0.25">
      <c r="A780" s="1"/>
      <c r="B780" s="1"/>
      <c r="C780" s="1"/>
      <c r="D780" s="1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 spans="1:26" x14ac:dyDescent="0.25">
      <c r="A781" s="1"/>
      <c r="B781" s="1"/>
      <c r="C781" s="1"/>
      <c r="D781" s="1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 spans="1:26" x14ac:dyDescent="0.25">
      <c r="A782" s="1"/>
      <c r="B782" s="1"/>
      <c r="C782" s="1"/>
      <c r="D782" s="1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 spans="1:26" x14ac:dyDescent="0.25">
      <c r="A783" s="1"/>
      <c r="B783" s="1"/>
      <c r="C783" s="1"/>
      <c r="D783" s="1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 spans="1:26" x14ac:dyDescent="0.25">
      <c r="A784" s="1"/>
      <c r="B784" s="1"/>
      <c r="C784" s="1"/>
      <c r="D784" s="1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 spans="1:26" x14ac:dyDescent="0.25">
      <c r="A785" s="1"/>
      <c r="B785" s="1"/>
      <c r="C785" s="1"/>
      <c r="D785" s="1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 spans="1:26" x14ac:dyDescent="0.25">
      <c r="A786" s="1"/>
      <c r="B786" s="1"/>
      <c r="C786" s="1"/>
      <c r="D786" s="1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 spans="1:26" x14ac:dyDescent="0.25">
      <c r="A787" s="1"/>
      <c r="B787" s="1"/>
      <c r="C787" s="1"/>
      <c r="D787" s="1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 spans="1:26" x14ac:dyDescent="0.25">
      <c r="A788" s="1"/>
      <c r="B788" s="1"/>
      <c r="C788" s="1"/>
      <c r="D788" s="1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 spans="1:26" x14ac:dyDescent="0.25">
      <c r="A789" s="1"/>
      <c r="B789" s="1"/>
      <c r="C789" s="1"/>
      <c r="D789" s="1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 spans="1:26" x14ac:dyDescent="0.25">
      <c r="A790" s="1"/>
      <c r="B790" s="1"/>
      <c r="C790" s="1"/>
      <c r="D790" s="1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 spans="1:26" x14ac:dyDescent="0.25">
      <c r="A791" s="1"/>
      <c r="B791" s="1"/>
      <c r="C791" s="1"/>
      <c r="D791" s="1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 spans="1:26" x14ac:dyDescent="0.25">
      <c r="A792" s="1"/>
      <c r="B792" s="1"/>
      <c r="C792" s="1"/>
      <c r="D792" s="1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 spans="1:26" x14ac:dyDescent="0.25">
      <c r="A793" s="1"/>
      <c r="B793" s="1"/>
      <c r="C793" s="1"/>
      <c r="D793" s="1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 spans="1:26" x14ac:dyDescent="0.25">
      <c r="A794" s="1"/>
      <c r="B794" s="1"/>
      <c r="C794" s="1"/>
      <c r="D794" s="1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 spans="1:26" x14ac:dyDescent="0.25">
      <c r="A795" s="1"/>
      <c r="B795" s="1"/>
      <c r="C795" s="1"/>
      <c r="D795" s="1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 spans="1:26" x14ac:dyDescent="0.25">
      <c r="A796" s="1"/>
      <c r="B796" s="1"/>
      <c r="C796" s="1"/>
      <c r="D796" s="1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 spans="1:26" x14ac:dyDescent="0.25">
      <c r="A797" s="1"/>
      <c r="B797" s="1"/>
      <c r="C797" s="1"/>
      <c r="D797" s="1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 spans="1:26" x14ac:dyDescent="0.25">
      <c r="A798" s="1"/>
      <c r="B798" s="1"/>
      <c r="C798" s="1"/>
      <c r="D798" s="1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 spans="1:26" x14ac:dyDescent="0.25">
      <c r="A799" s="1"/>
      <c r="B799" s="1"/>
      <c r="C799" s="1"/>
      <c r="D799" s="1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 spans="1:26" x14ac:dyDescent="0.25">
      <c r="A800" s="1"/>
      <c r="B800" s="1"/>
      <c r="C800" s="1"/>
      <c r="D800" s="1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 spans="1:26" x14ac:dyDescent="0.25">
      <c r="A801" s="1"/>
      <c r="B801" s="1"/>
      <c r="C801" s="1"/>
      <c r="D801" s="1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 spans="1:26" x14ac:dyDescent="0.25">
      <c r="A802" s="1"/>
      <c r="B802" s="1"/>
      <c r="C802" s="1"/>
      <c r="D802" s="1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 spans="1:26" x14ac:dyDescent="0.25">
      <c r="A803" s="1"/>
      <c r="B803" s="1"/>
      <c r="C803" s="1"/>
      <c r="D803" s="1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 spans="1:26" x14ac:dyDescent="0.25">
      <c r="A804" s="1"/>
      <c r="B804" s="1"/>
      <c r="C804" s="1"/>
      <c r="D804" s="1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 spans="1:26" x14ac:dyDescent="0.25">
      <c r="A805" s="1"/>
      <c r="B805" s="1"/>
      <c r="C805" s="1"/>
      <c r="D805" s="1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 spans="1:26" x14ac:dyDescent="0.25">
      <c r="A806" s="1"/>
      <c r="B806" s="1"/>
      <c r="C806" s="1"/>
      <c r="D806" s="1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 spans="1:26" x14ac:dyDescent="0.25">
      <c r="A807" s="1"/>
      <c r="B807" s="1"/>
      <c r="C807" s="1"/>
      <c r="D807" s="1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 spans="1:26" x14ac:dyDescent="0.25">
      <c r="A808" s="1"/>
      <c r="B808" s="1"/>
      <c r="C808" s="1"/>
      <c r="D808" s="1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 spans="1:26" x14ac:dyDescent="0.25">
      <c r="A809" s="1"/>
      <c r="B809" s="1"/>
      <c r="C809" s="1"/>
      <c r="D809" s="1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 spans="1:26" x14ac:dyDescent="0.25">
      <c r="A810" s="1"/>
      <c r="B810" s="1"/>
      <c r="C810" s="1"/>
      <c r="D810" s="1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 spans="1:26" x14ac:dyDescent="0.25">
      <c r="A811" s="1"/>
      <c r="B811" s="1"/>
      <c r="C811" s="1"/>
      <c r="D811" s="1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 spans="1:26" x14ac:dyDescent="0.25">
      <c r="A812" s="1"/>
      <c r="B812" s="1"/>
      <c r="C812" s="1"/>
      <c r="D812" s="1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 spans="1:26" x14ac:dyDescent="0.25">
      <c r="A813" s="1"/>
      <c r="B813" s="1"/>
      <c r="C813" s="1"/>
      <c r="D813" s="1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 spans="1:26" x14ac:dyDescent="0.25">
      <c r="A814" s="1"/>
      <c r="B814" s="1"/>
      <c r="C814" s="1"/>
      <c r="D814" s="1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 spans="1:26" x14ac:dyDescent="0.25">
      <c r="A815" s="1"/>
      <c r="B815" s="1"/>
      <c r="C815" s="1"/>
      <c r="D815" s="1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 spans="1:26" x14ac:dyDescent="0.25">
      <c r="A816" s="1"/>
      <c r="B816" s="1"/>
      <c r="C816" s="1"/>
      <c r="D816" s="1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 spans="1:26" x14ac:dyDescent="0.25">
      <c r="A817" s="1"/>
      <c r="B817" s="1"/>
      <c r="C817" s="1"/>
      <c r="D817" s="1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 spans="1:26" x14ac:dyDescent="0.25">
      <c r="A818" s="1"/>
      <c r="B818" s="1"/>
      <c r="C818" s="1"/>
      <c r="D818" s="1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 spans="1:26" x14ac:dyDescent="0.25">
      <c r="A819" s="1"/>
      <c r="B819" s="1"/>
      <c r="C819" s="1"/>
      <c r="D819" s="1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 spans="1:26" x14ac:dyDescent="0.25">
      <c r="A820" s="1"/>
      <c r="B820" s="1"/>
      <c r="C820" s="1"/>
      <c r="D820" s="1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 spans="1:26" x14ac:dyDescent="0.25">
      <c r="A821" s="1"/>
      <c r="B821" s="1"/>
      <c r="C821" s="1"/>
      <c r="D821" s="1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 spans="1:26" x14ac:dyDescent="0.25">
      <c r="A822" s="1"/>
      <c r="B822" s="1"/>
      <c r="C822" s="1"/>
      <c r="D822" s="1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 spans="1:26" x14ac:dyDescent="0.25">
      <c r="A823" s="1"/>
      <c r="B823" s="1"/>
      <c r="C823" s="1"/>
      <c r="D823" s="1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 spans="1:26" x14ac:dyDescent="0.25">
      <c r="A824" s="1"/>
      <c r="B824" s="1"/>
      <c r="C824" s="1"/>
      <c r="D824" s="1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 spans="1:26" x14ac:dyDescent="0.25">
      <c r="A825" s="1"/>
      <c r="B825" s="1"/>
      <c r="C825" s="1"/>
      <c r="D825" s="1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 spans="1:26" x14ac:dyDescent="0.25">
      <c r="A826" s="1"/>
      <c r="B826" s="1"/>
      <c r="C826" s="1"/>
      <c r="D826" s="1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 spans="1:26" x14ac:dyDescent="0.25">
      <c r="A827" s="1"/>
      <c r="B827" s="1"/>
      <c r="C827" s="1"/>
      <c r="D827" s="1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 spans="1:26" x14ac:dyDescent="0.25">
      <c r="A828" s="1"/>
      <c r="B828" s="1"/>
      <c r="C828" s="1"/>
      <c r="D828" s="1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 spans="1:26" x14ac:dyDescent="0.25">
      <c r="A829" s="1"/>
      <c r="B829" s="1"/>
      <c r="C829" s="1"/>
      <c r="D829" s="1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 spans="1:26" x14ac:dyDescent="0.25">
      <c r="A830" s="1"/>
      <c r="B830" s="1"/>
      <c r="C830" s="1"/>
      <c r="D830" s="1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 spans="1:26" x14ac:dyDescent="0.25">
      <c r="A831" s="1"/>
      <c r="B831" s="1"/>
      <c r="C831" s="1"/>
      <c r="D831" s="1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 spans="1:26" x14ac:dyDescent="0.25">
      <c r="A832" s="1"/>
      <c r="B832" s="1"/>
      <c r="C832" s="1"/>
      <c r="D832" s="1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 spans="1:26" x14ac:dyDescent="0.25">
      <c r="A833" s="1"/>
      <c r="B833" s="1"/>
      <c r="C833" s="1"/>
      <c r="D833" s="1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 spans="1:26" x14ac:dyDescent="0.25">
      <c r="A834" s="1"/>
      <c r="B834" s="1"/>
      <c r="C834" s="1"/>
      <c r="D834" s="1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 spans="1:26" x14ac:dyDescent="0.25">
      <c r="A835" s="1"/>
      <c r="B835" s="1"/>
      <c r="C835" s="1"/>
      <c r="D835" s="1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 spans="1:26" x14ac:dyDescent="0.25">
      <c r="A836" s="1"/>
      <c r="B836" s="1"/>
      <c r="C836" s="1"/>
      <c r="D836" s="1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 spans="1:26" x14ac:dyDescent="0.25">
      <c r="A837" s="1"/>
      <c r="B837" s="1"/>
      <c r="C837" s="1"/>
      <c r="D837" s="1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 spans="1:26" x14ac:dyDescent="0.25">
      <c r="A838" s="1"/>
      <c r="B838" s="1"/>
      <c r="C838" s="1"/>
      <c r="D838" s="1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 spans="1:26" x14ac:dyDescent="0.25">
      <c r="A839" s="1"/>
      <c r="B839" s="1"/>
      <c r="C839" s="1"/>
      <c r="D839" s="1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 spans="1:26" x14ac:dyDescent="0.25">
      <c r="A840" s="1"/>
      <c r="B840" s="1"/>
      <c r="C840" s="1"/>
      <c r="D840" s="1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 spans="1:26" x14ac:dyDescent="0.25">
      <c r="A841" s="1"/>
      <c r="B841" s="1"/>
      <c r="C841" s="1"/>
      <c r="D841" s="1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 spans="1:26" x14ac:dyDescent="0.25">
      <c r="A842" s="1"/>
      <c r="B842" s="1"/>
      <c r="C842" s="1"/>
      <c r="D842" s="1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 spans="1:26" x14ac:dyDescent="0.25">
      <c r="A843" s="1"/>
      <c r="B843" s="1"/>
      <c r="C843" s="1"/>
      <c r="D843" s="1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 spans="1:26" x14ac:dyDescent="0.25">
      <c r="A844" s="1"/>
      <c r="B844" s="1"/>
      <c r="C844" s="1"/>
      <c r="D844" s="1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 spans="1:26" x14ac:dyDescent="0.25">
      <c r="A845" s="1"/>
      <c r="B845" s="1"/>
      <c r="C845" s="1"/>
      <c r="D845" s="1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 spans="1:26" x14ac:dyDescent="0.25">
      <c r="A846" s="1"/>
      <c r="B846" s="1"/>
      <c r="C846" s="1"/>
      <c r="D846" s="1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 spans="1:26" x14ac:dyDescent="0.25">
      <c r="A847" s="1"/>
      <c r="B847" s="1"/>
      <c r="C847" s="1"/>
      <c r="D847" s="1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 spans="1:26" x14ac:dyDescent="0.25">
      <c r="A848" s="1"/>
      <c r="B848" s="1"/>
      <c r="C848" s="1"/>
      <c r="D848" s="1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 spans="1:26" x14ac:dyDescent="0.25">
      <c r="A849" s="1"/>
      <c r="B849" s="1"/>
      <c r="C849" s="1"/>
      <c r="D849" s="1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 spans="1:26" x14ac:dyDescent="0.25">
      <c r="A850" s="1"/>
      <c r="B850" s="1"/>
      <c r="C850" s="1"/>
      <c r="D850" s="1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 spans="1:26" x14ac:dyDescent="0.25">
      <c r="A851" s="1"/>
      <c r="B851" s="1"/>
      <c r="C851" s="1"/>
      <c r="D851" s="1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 spans="1:26" x14ac:dyDescent="0.25">
      <c r="A852" s="1"/>
      <c r="B852" s="1"/>
      <c r="C852" s="1"/>
      <c r="D852" s="1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 spans="1:26" x14ac:dyDescent="0.25">
      <c r="A853" s="1"/>
      <c r="B853" s="1"/>
      <c r="C853" s="1"/>
      <c r="D853" s="1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 spans="1:26" x14ac:dyDescent="0.25">
      <c r="A854" s="1"/>
      <c r="B854" s="1"/>
      <c r="C854" s="1"/>
      <c r="D854" s="1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 spans="1:26" x14ac:dyDescent="0.25">
      <c r="A855" s="1"/>
      <c r="B855" s="1"/>
      <c r="C855" s="1"/>
      <c r="D855" s="1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 spans="1:26" x14ac:dyDescent="0.25">
      <c r="A856" s="1"/>
      <c r="B856" s="1"/>
      <c r="C856" s="1"/>
      <c r="D856" s="1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 spans="1:26" x14ac:dyDescent="0.25">
      <c r="A857" s="1"/>
      <c r="B857" s="1"/>
      <c r="C857" s="1"/>
      <c r="D857" s="1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 spans="1:26" x14ac:dyDescent="0.25">
      <c r="A858" s="1"/>
      <c r="B858" s="1"/>
      <c r="C858" s="1"/>
      <c r="D858" s="1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 spans="1:26" x14ac:dyDescent="0.25">
      <c r="A859" s="1"/>
      <c r="B859" s="1"/>
      <c r="C859" s="1"/>
      <c r="D859" s="1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 spans="1:26" x14ac:dyDescent="0.25">
      <c r="A860" s="1"/>
      <c r="B860" s="1"/>
      <c r="C860" s="1"/>
      <c r="D860" s="1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 spans="1:26" x14ac:dyDescent="0.25">
      <c r="A861" s="1"/>
      <c r="B861" s="1"/>
      <c r="C861" s="1"/>
      <c r="D861" s="1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 spans="1:26" x14ac:dyDescent="0.25">
      <c r="A862" s="1"/>
      <c r="B862" s="1"/>
      <c r="C862" s="1"/>
      <c r="D862" s="1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 spans="1:26" x14ac:dyDescent="0.25">
      <c r="A863" s="1"/>
      <c r="B863" s="1"/>
      <c r="C863" s="1"/>
      <c r="D863" s="1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 spans="1:26" x14ac:dyDescent="0.25">
      <c r="A864" s="1"/>
      <c r="B864" s="1"/>
      <c r="C864" s="1"/>
      <c r="D864" s="1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 spans="1:26" x14ac:dyDescent="0.25">
      <c r="A865" s="1"/>
      <c r="B865" s="1"/>
      <c r="C865" s="1"/>
      <c r="D865" s="1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 spans="1:26" x14ac:dyDescent="0.25">
      <c r="A866" s="1"/>
      <c r="B866" s="1"/>
      <c r="C866" s="1"/>
      <c r="D866" s="1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 spans="1:26" x14ac:dyDescent="0.25">
      <c r="A867" s="1"/>
      <c r="B867" s="1"/>
      <c r="C867" s="1"/>
      <c r="D867" s="1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 spans="1:26" x14ac:dyDescent="0.25">
      <c r="A868" s="1"/>
      <c r="B868" s="1"/>
      <c r="C868" s="1"/>
      <c r="D868" s="1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 spans="1:26" x14ac:dyDescent="0.25">
      <c r="A869" s="1"/>
      <c r="B869" s="1"/>
      <c r="C869" s="1"/>
      <c r="D869" s="1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 spans="1:26" x14ac:dyDescent="0.25">
      <c r="A870" s="1"/>
      <c r="B870" s="1"/>
      <c r="C870" s="1"/>
      <c r="D870" s="1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 spans="1:26" x14ac:dyDescent="0.25">
      <c r="A871" s="1"/>
      <c r="B871" s="1"/>
      <c r="C871" s="1"/>
      <c r="D871" s="1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 spans="1:26" x14ac:dyDescent="0.25">
      <c r="A872" s="1"/>
      <c r="B872" s="1"/>
      <c r="C872" s="1"/>
      <c r="D872" s="1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 spans="1:26" x14ac:dyDescent="0.25">
      <c r="A873" s="1"/>
      <c r="B873" s="1"/>
      <c r="C873" s="1"/>
      <c r="D873" s="1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 spans="1:26" x14ac:dyDescent="0.25">
      <c r="A874" s="1"/>
      <c r="B874" s="1"/>
      <c r="C874" s="1"/>
      <c r="D874" s="1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 spans="1:26" x14ac:dyDescent="0.25">
      <c r="A875" s="1"/>
      <c r="B875" s="1"/>
      <c r="C875" s="1"/>
      <c r="D875" s="1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 spans="1:26" x14ac:dyDescent="0.25">
      <c r="A876" s="1"/>
      <c r="B876" s="1"/>
      <c r="C876" s="1"/>
      <c r="D876" s="1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 spans="1:26" x14ac:dyDescent="0.25">
      <c r="A877" s="1"/>
      <c r="B877" s="1"/>
      <c r="C877" s="1"/>
      <c r="D877" s="1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 spans="1:26" x14ac:dyDescent="0.25">
      <c r="A878" s="1"/>
      <c r="B878" s="1"/>
      <c r="C878" s="1"/>
      <c r="D878" s="1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 spans="1:26" x14ac:dyDescent="0.25">
      <c r="A879" s="1"/>
      <c r="B879" s="1"/>
      <c r="C879" s="1"/>
      <c r="D879" s="1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 spans="1:26" x14ac:dyDescent="0.25">
      <c r="A880" s="1"/>
      <c r="B880" s="1"/>
      <c r="C880" s="1"/>
      <c r="D880" s="1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 spans="1:26" x14ac:dyDescent="0.25">
      <c r="A881" s="1"/>
      <c r="B881" s="1"/>
      <c r="C881" s="1"/>
      <c r="D881" s="1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 spans="1:26" x14ac:dyDescent="0.25">
      <c r="A882" s="1"/>
      <c r="B882" s="1"/>
      <c r="C882" s="1"/>
      <c r="D882" s="1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 spans="1:26" x14ac:dyDescent="0.25">
      <c r="A883" s="1"/>
      <c r="B883" s="1"/>
      <c r="C883" s="1"/>
      <c r="D883" s="1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 spans="1:26" x14ac:dyDescent="0.25">
      <c r="A884" s="1"/>
      <c r="B884" s="1"/>
      <c r="C884" s="1"/>
      <c r="D884" s="1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 spans="1:26" x14ac:dyDescent="0.25">
      <c r="A885" s="1"/>
      <c r="B885" s="1"/>
      <c r="C885" s="1"/>
      <c r="D885" s="1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 spans="1:26" x14ac:dyDescent="0.25">
      <c r="A886" s="1"/>
      <c r="B886" s="1"/>
      <c r="C886" s="1"/>
      <c r="D886" s="1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 spans="1:26" x14ac:dyDescent="0.25">
      <c r="A887" s="1"/>
      <c r="B887" s="1"/>
      <c r="C887" s="1"/>
      <c r="D887" s="1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 spans="1:26" x14ac:dyDescent="0.25">
      <c r="A888" s="1"/>
      <c r="B888" s="1"/>
      <c r="C888" s="1"/>
      <c r="D888" s="1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 spans="1:26" x14ac:dyDescent="0.25">
      <c r="A889" s="1"/>
      <c r="B889" s="1"/>
      <c r="C889" s="1"/>
      <c r="D889" s="1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 spans="1:26" x14ac:dyDescent="0.25">
      <c r="A890" s="1"/>
      <c r="B890" s="1"/>
      <c r="C890" s="1"/>
      <c r="D890" s="1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 spans="1:26" x14ac:dyDescent="0.25">
      <c r="A891" s="1"/>
      <c r="B891" s="1"/>
      <c r="C891" s="1"/>
      <c r="D891" s="1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 spans="1:26" x14ac:dyDescent="0.25">
      <c r="A892" s="1"/>
      <c r="B892" s="1"/>
      <c r="C892" s="1"/>
      <c r="D892" s="1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 spans="1:26" x14ac:dyDescent="0.25">
      <c r="A893" s="1"/>
      <c r="B893" s="1"/>
      <c r="C893" s="1"/>
      <c r="D893" s="1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 spans="1:26" x14ac:dyDescent="0.25">
      <c r="A894" s="1"/>
      <c r="B894" s="1"/>
      <c r="C894" s="1"/>
      <c r="D894" s="1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 spans="1:26" x14ac:dyDescent="0.25">
      <c r="A895" s="1"/>
      <c r="B895" s="1"/>
      <c r="C895" s="1"/>
      <c r="D895" s="1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 spans="1:26" x14ac:dyDescent="0.25">
      <c r="A896" s="1"/>
      <c r="B896" s="1"/>
      <c r="C896" s="1"/>
      <c r="D896" s="1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 spans="1:26" x14ac:dyDescent="0.25">
      <c r="A897" s="1"/>
      <c r="B897" s="1"/>
      <c r="C897" s="1"/>
      <c r="D897" s="1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 spans="1:26" x14ac:dyDescent="0.25">
      <c r="A898" s="1"/>
      <c r="B898" s="1"/>
      <c r="C898" s="1"/>
      <c r="D898" s="1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 spans="1:26" x14ac:dyDescent="0.25">
      <c r="A899" s="1"/>
      <c r="B899" s="1"/>
      <c r="C899" s="1"/>
      <c r="D899" s="1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 spans="1:26" x14ac:dyDescent="0.25">
      <c r="A900" s="1"/>
      <c r="B900" s="1"/>
      <c r="C900" s="1"/>
      <c r="D900" s="1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 spans="1:26" x14ac:dyDescent="0.25">
      <c r="A901" s="1"/>
      <c r="B901" s="1"/>
      <c r="C901" s="1"/>
      <c r="D901" s="1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 spans="1:26" x14ac:dyDescent="0.25">
      <c r="A902" s="1"/>
      <c r="B902" s="1"/>
      <c r="C902" s="1"/>
      <c r="D902" s="1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 spans="1:26" x14ac:dyDescent="0.25">
      <c r="A903" s="1"/>
      <c r="B903" s="1"/>
      <c r="C903" s="1"/>
      <c r="D903" s="1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 spans="1:26" x14ac:dyDescent="0.25">
      <c r="A904" s="1"/>
      <c r="B904" s="1"/>
      <c r="C904" s="1"/>
      <c r="D904" s="1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 spans="1:26" x14ac:dyDescent="0.25">
      <c r="A905" s="1"/>
      <c r="B905" s="1"/>
      <c r="C905" s="1"/>
      <c r="D905" s="1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 spans="1:26" x14ac:dyDescent="0.25">
      <c r="A906" s="1"/>
      <c r="B906" s="1"/>
      <c r="C906" s="1"/>
      <c r="D906" s="1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 spans="1:26" x14ac:dyDescent="0.25">
      <c r="A907" s="1"/>
      <c r="B907" s="1"/>
      <c r="C907" s="1"/>
      <c r="D907" s="1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 spans="1:26" x14ac:dyDescent="0.25">
      <c r="A908" s="1"/>
      <c r="B908" s="1"/>
      <c r="C908" s="1"/>
      <c r="D908" s="1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 spans="1:26" x14ac:dyDescent="0.25">
      <c r="A909" s="1"/>
      <c r="B909" s="1"/>
      <c r="C909" s="1"/>
      <c r="D909" s="1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 spans="1:26" x14ac:dyDescent="0.25">
      <c r="A910" s="1"/>
      <c r="B910" s="1"/>
      <c r="C910" s="1"/>
      <c r="D910" s="1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 spans="1:26" x14ac:dyDescent="0.25">
      <c r="A911" s="1"/>
      <c r="B911" s="1"/>
      <c r="C911" s="1"/>
      <c r="D911" s="1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 spans="1:26" x14ac:dyDescent="0.25">
      <c r="A912" s="1"/>
      <c r="B912" s="1"/>
      <c r="C912" s="1"/>
      <c r="D912" s="1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 spans="1:26" x14ac:dyDescent="0.25">
      <c r="A913" s="1"/>
      <c r="B913" s="1"/>
      <c r="C913" s="1"/>
      <c r="D913" s="1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 spans="1:26" x14ac:dyDescent="0.25">
      <c r="A914" s="1"/>
      <c r="B914" s="1"/>
      <c r="C914" s="1"/>
      <c r="D914" s="1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 spans="1:26" x14ac:dyDescent="0.25">
      <c r="A915" s="1"/>
      <c r="B915" s="1"/>
      <c r="C915" s="1"/>
      <c r="D915" s="1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 spans="1:26" x14ac:dyDescent="0.25">
      <c r="A916" s="1"/>
      <c r="B916" s="1"/>
      <c r="C916" s="1"/>
      <c r="D916" s="1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 spans="1:26" x14ac:dyDescent="0.25">
      <c r="A917" s="1"/>
      <c r="B917" s="1"/>
      <c r="C917" s="1"/>
      <c r="D917" s="1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 spans="1:26" x14ac:dyDescent="0.25">
      <c r="A918" s="1"/>
      <c r="B918" s="1"/>
      <c r="C918" s="1"/>
      <c r="D918" s="1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 spans="1:26" x14ac:dyDescent="0.25">
      <c r="A919" s="1"/>
      <c r="B919" s="1"/>
      <c r="C919" s="1"/>
      <c r="D919" s="1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 spans="1:26" x14ac:dyDescent="0.25">
      <c r="A920" s="1"/>
      <c r="B920" s="1"/>
      <c r="C920" s="1"/>
      <c r="D920" s="1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 spans="1:26" x14ac:dyDescent="0.25">
      <c r="A921" s="1"/>
      <c r="B921" s="1"/>
      <c r="C921" s="1"/>
      <c r="D921" s="1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 spans="1:26" x14ac:dyDescent="0.25">
      <c r="A922" s="1"/>
      <c r="B922" s="1"/>
      <c r="C922" s="1"/>
      <c r="D922" s="1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 spans="1:26" x14ac:dyDescent="0.25">
      <c r="A923" s="1"/>
      <c r="B923" s="1"/>
      <c r="C923" s="1"/>
      <c r="D923" s="1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 spans="1:26" x14ac:dyDescent="0.25">
      <c r="A924" s="1"/>
      <c r="B924" s="1"/>
      <c r="C924" s="1"/>
      <c r="D924" s="1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 spans="1:26" x14ac:dyDescent="0.25">
      <c r="A925" s="1"/>
      <c r="B925" s="1"/>
      <c r="C925" s="1"/>
      <c r="D925" s="1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 spans="1:26" x14ac:dyDescent="0.25">
      <c r="A926" s="1"/>
      <c r="B926" s="1"/>
      <c r="C926" s="1"/>
      <c r="D926" s="1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 spans="1:26" x14ac:dyDescent="0.25">
      <c r="A927" s="1"/>
      <c r="B927" s="1"/>
      <c r="C927" s="1"/>
      <c r="D927" s="1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 spans="1:26" x14ac:dyDescent="0.25">
      <c r="A928" s="1"/>
      <c r="B928" s="1"/>
      <c r="C928" s="1"/>
      <c r="D928" s="1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 spans="1:26" x14ac:dyDescent="0.25">
      <c r="A929" s="1"/>
      <c r="B929" s="1"/>
      <c r="C929" s="1"/>
      <c r="D929" s="1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 spans="1:26" x14ac:dyDescent="0.25">
      <c r="A930" s="1"/>
      <c r="B930" s="1"/>
      <c r="C930" s="1"/>
      <c r="D930" s="1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 spans="1:26" x14ac:dyDescent="0.25">
      <c r="A931" s="1"/>
      <c r="B931" s="1"/>
      <c r="C931" s="1"/>
      <c r="D931" s="1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 spans="1:26" x14ac:dyDescent="0.25">
      <c r="A932" s="1"/>
      <c r="B932" s="1"/>
      <c r="C932" s="1"/>
      <c r="D932" s="1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 spans="1:26" x14ac:dyDescent="0.25">
      <c r="A933" s="1"/>
      <c r="B933" s="1"/>
      <c r="C933" s="1"/>
      <c r="D933" s="1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 spans="1:26" x14ac:dyDescent="0.25">
      <c r="A934" s="1"/>
      <c r="B934" s="1"/>
      <c r="C934" s="1"/>
      <c r="D934" s="1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 spans="1:26" x14ac:dyDescent="0.25">
      <c r="A935" s="1"/>
      <c r="B935" s="1"/>
      <c r="C935" s="1"/>
      <c r="D935" s="1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 spans="1:26" x14ac:dyDescent="0.25">
      <c r="A936" s="1"/>
      <c r="B936" s="1"/>
      <c r="C936" s="1"/>
      <c r="D936" s="1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 spans="1:26" x14ac:dyDescent="0.25">
      <c r="A937" s="1"/>
      <c r="B937" s="1"/>
      <c r="C937" s="1"/>
      <c r="D937" s="1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 spans="1:26" x14ac:dyDescent="0.25">
      <c r="A938" s="1"/>
      <c r="B938" s="1"/>
      <c r="C938" s="1"/>
      <c r="D938" s="1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 spans="1:26" x14ac:dyDescent="0.25">
      <c r="A939" s="1"/>
      <c r="B939" s="1"/>
      <c r="C939" s="1"/>
      <c r="D939" s="1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 spans="1:26" x14ac:dyDescent="0.25">
      <c r="A940" s="1"/>
      <c r="B940" s="1"/>
      <c r="C940" s="1"/>
      <c r="D940" s="1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 spans="1:26" x14ac:dyDescent="0.25">
      <c r="A941" s="1"/>
      <c r="B941" s="1"/>
      <c r="C941" s="1"/>
      <c r="D941" s="1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 spans="1:26" x14ac:dyDescent="0.25">
      <c r="A942" s="1"/>
      <c r="B942" s="1"/>
      <c r="C942" s="1"/>
      <c r="D942" s="1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 spans="1:26" x14ac:dyDescent="0.25">
      <c r="A943" s="1"/>
      <c r="B943" s="1"/>
      <c r="C943" s="1"/>
      <c r="D943" s="1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 spans="1:26" x14ac:dyDescent="0.25">
      <c r="A944" s="1"/>
      <c r="B944" s="1"/>
      <c r="C944" s="1"/>
      <c r="D944" s="1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 spans="1:26" x14ac:dyDescent="0.25">
      <c r="A945" s="1"/>
      <c r="B945" s="1"/>
      <c r="C945" s="1"/>
      <c r="D945" s="1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 spans="1:26" x14ac:dyDescent="0.25">
      <c r="A946" s="1"/>
      <c r="B946" s="1"/>
      <c r="C946" s="1"/>
      <c r="D946" s="1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 spans="1:26" x14ac:dyDescent="0.25">
      <c r="A947" s="1"/>
      <c r="B947" s="1"/>
      <c r="C947" s="1"/>
      <c r="D947" s="1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 spans="1:26" x14ac:dyDescent="0.25">
      <c r="A948" s="1"/>
      <c r="B948" s="1"/>
      <c r="C948" s="1"/>
      <c r="D948" s="1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 spans="1:26" x14ac:dyDescent="0.25">
      <c r="A949" s="1"/>
      <c r="B949" s="1"/>
      <c r="C949" s="1"/>
      <c r="D949" s="1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 spans="1:26" x14ac:dyDescent="0.25">
      <c r="A950" s="1"/>
      <c r="B950" s="1"/>
      <c r="C950" s="1"/>
      <c r="D950" s="1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 spans="1:26" x14ac:dyDescent="0.25">
      <c r="A951" s="1"/>
      <c r="B951" s="1"/>
      <c r="C951" s="1"/>
      <c r="D951" s="1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 spans="1:26" x14ac:dyDescent="0.25">
      <c r="A952" s="1"/>
      <c r="B952" s="1"/>
      <c r="C952" s="1"/>
      <c r="D952" s="1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 spans="1:26" x14ac:dyDescent="0.25">
      <c r="A953" s="1"/>
      <c r="B953" s="1"/>
      <c r="C953" s="1"/>
      <c r="D953" s="1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 spans="1:26" x14ac:dyDescent="0.25">
      <c r="A954" s="1"/>
      <c r="B954" s="1"/>
      <c r="C954" s="1"/>
      <c r="D954" s="1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 spans="1:26" x14ac:dyDescent="0.25">
      <c r="A955" s="1"/>
      <c r="B955" s="1"/>
      <c r="C955" s="1"/>
      <c r="D955" s="1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 spans="1:26" x14ac:dyDescent="0.25">
      <c r="A956" s="1"/>
      <c r="B956" s="1"/>
      <c r="C956" s="1"/>
      <c r="D956" s="1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 spans="1:26" x14ac:dyDescent="0.25">
      <c r="A957" s="1"/>
      <c r="B957" s="1"/>
      <c r="C957" s="1"/>
      <c r="D957" s="1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 spans="1:26" x14ac:dyDescent="0.25">
      <c r="A958" s="1"/>
      <c r="B958" s="1"/>
      <c r="C958" s="1"/>
      <c r="D958" s="1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 spans="1:26" x14ac:dyDescent="0.25">
      <c r="A959" s="1"/>
      <c r="B959" s="1"/>
      <c r="C959" s="1"/>
      <c r="D959" s="1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 spans="1:26" x14ac:dyDescent="0.25">
      <c r="A960" s="1"/>
      <c r="B960" s="1"/>
      <c r="C960" s="1"/>
      <c r="D960" s="1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 spans="1:26" x14ac:dyDescent="0.25">
      <c r="A961" s="1"/>
      <c r="B961" s="1"/>
      <c r="C961" s="1"/>
      <c r="D961" s="1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 spans="1:26" x14ac:dyDescent="0.25">
      <c r="A962" s="1"/>
      <c r="B962" s="1"/>
      <c r="C962" s="1"/>
      <c r="D962" s="1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 spans="1:26" x14ac:dyDescent="0.25">
      <c r="A963" s="1"/>
      <c r="B963" s="1"/>
      <c r="C963" s="1"/>
      <c r="D963" s="1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 spans="1:26" x14ac:dyDescent="0.25">
      <c r="A964" s="1"/>
      <c r="B964" s="1"/>
      <c r="C964" s="1"/>
      <c r="D964" s="1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 spans="1:26" x14ac:dyDescent="0.25">
      <c r="A965" s="1"/>
      <c r="B965" s="1"/>
      <c r="C965" s="1"/>
      <c r="D965" s="1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 spans="1:26" x14ac:dyDescent="0.25">
      <c r="A966" s="1"/>
      <c r="B966" s="1"/>
      <c r="C966" s="1"/>
      <c r="D966" s="1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 spans="1:26" x14ac:dyDescent="0.25">
      <c r="A967" s="1"/>
      <c r="B967" s="1"/>
      <c r="C967" s="1"/>
      <c r="D967" s="1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 spans="1:26" x14ac:dyDescent="0.25">
      <c r="A968" s="1"/>
      <c r="B968" s="1"/>
      <c r="C968" s="1"/>
      <c r="D968" s="1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 spans="1:26" x14ac:dyDescent="0.25">
      <c r="A969" s="1"/>
      <c r="B969" s="1"/>
      <c r="C969" s="1"/>
      <c r="D969" s="1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 spans="1:26" x14ac:dyDescent="0.25">
      <c r="A970" s="1"/>
      <c r="B970" s="1"/>
      <c r="C970" s="1"/>
      <c r="D970" s="1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 spans="1:26" x14ac:dyDescent="0.25">
      <c r="A971" s="1"/>
      <c r="B971" s="1"/>
      <c r="C971" s="1"/>
      <c r="D971" s="1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 spans="1:26" x14ac:dyDescent="0.25">
      <c r="A972" s="1"/>
      <c r="B972" s="1"/>
      <c r="C972" s="1"/>
      <c r="D972" s="1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 spans="1:26" x14ac:dyDescent="0.25">
      <c r="A973" s="1"/>
      <c r="B973" s="1"/>
      <c r="C973" s="1"/>
      <c r="D973" s="1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 spans="1:26" x14ac:dyDescent="0.25">
      <c r="A974" s="1"/>
      <c r="B974" s="1"/>
      <c r="C974" s="1"/>
      <c r="D974" s="1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 spans="1:26" x14ac:dyDescent="0.25">
      <c r="A975" s="1"/>
      <c r="B975" s="1"/>
      <c r="C975" s="1"/>
      <c r="D975" s="1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 spans="1:26" x14ac:dyDescent="0.25">
      <c r="A976" s="1"/>
      <c r="B976" s="1"/>
      <c r="C976" s="1"/>
      <c r="D976" s="1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 spans="1:26" x14ac:dyDescent="0.25">
      <c r="A977" s="1"/>
      <c r="B977" s="1"/>
      <c r="C977" s="1"/>
      <c r="D977" s="1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 spans="1:26" x14ac:dyDescent="0.25">
      <c r="A978" s="1"/>
      <c r="B978" s="1"/>
      <c r="C978" s="1"/>
      <c r="D978" s="1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 spans="1:26" x14ac:dyDescent="0.25">
      <c r="A979" s="1"/>
      <c r="B979" s="1"/>
      <c r="C979" s="1"/>
      <c r="D979" s="1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 spans="1:26" x14ac:dyDescent="0.25">
      <c r="A980" s="1"/>
      <c r="B980" s="1"/>
      <c r="C980" s="1"/>
      <c r="D980" s="1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 spans="1:26" x14ac:dyDescent="0.25">
      <c r="A981" s="1"/>
      <c r="B981" s="1"/>
      <c r="C981" s="1"/>
      <c r="D981" s="1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 spans="1:26" x14ac:dyDescent="0.25">
      <c r="A982" s="1"/>
      <c r="B982" s="1"/>
      <c r="C982" s="1"/>
      <c r="D982" s="1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 spans="1:26" x14ac:dyDescent="0.25">
      <c r="A983" s="1"/>
      <c r="B983" s="1"/>
      <c r="C983" s="1"/>
      <c r="D983" s="1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 spans="1:26" x14ac:dyDescent="0.25">
      <c r="A984" s="1"/>
      <c r="B984" s="1"/>
      <c r="C984" s="1"/>
      <c r="D984" s="1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 spans="1:26" x14ac:dyDescent="0.25">
      <c r="A985" s="1"/>
      <c r="B985" s="1"/>
      <c r="C985" s="1"/>
      <c r="D985" s="1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 spans="1:26" x14ac:dyDescent="0.25">
      <c r="A986" s="1"/>
      <c r="B986" s="1"/>
      <c r="C986" s="1"/>
      <c r="D986" s="1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 spans="1:26" x14ac:dyDescent="0.25">
      <c r="A987" s="1"/>
      <c r="B987" s="1"/>
      <c r="C987" s="1"/>
      <c r="D987" s="1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 spans="1:26" x14ac:dyDescent="0.25">
      <c r="A988" s="1"/>
      <c r="B988" s="1"/>
      <c r="C988" s="1"/>
      <c r="D988" s="1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 spans="1:26" x14ac:dyDescent="0.25">
      <c r="A989" s="1"/>
      <c r="B989" s="1"/>
      <c r="C989" s="1"/>
      <c r="D989" s="1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 spans="1:26" x14ac:dyDescent="0.25">
      <c r="A990" s="1"/>
      <c r="B990" s="1"/>
      <c r="C990" s="1"/>
      <c r="D990" s="1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 spans="1:26" x14ac:dyDescent="0.25">
      <c r="A991" s="1"/>
      <c r="B991" s="1"/>
      <c r="C991" s="1"/>
      <c r="D991" s="1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 spans="1:26" x14ac:dyDescent="0.25">
      <c r="A992" s="1"/>
      <c r="B992" s="1"/>
      <c r="C992" s="1"/>
      <c r="D992" s="1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 spans="1:26" x14ac:dyDescent="0.25">
      <c r="A993" s="1"/>
      <c r="B993" s="1"/>
      <c r="C993" s="1"/>
      <c r="D993" s="1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 spans="1:26" x14ac:dyDescent="0.25">
      <c r="A994" s="1"/>
      <c r="B994" s="1"/>
      <c r="C994" s="1"/>
      <c r="D994" s="1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 spans="1:26" x14ac:dyDescent="0.25">
      <c r="A995" s="1"/>
      <c r="B995" s="1"/>
      <c r="C995" s="1"/>
      <c r="D995" s="1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 spans="1:26" x14ac:dyDescent="0.25">
      <c r="A996" s="1"/>
      <c r="B996" s="1"/>
      <c r="C996" s="1"/>
      <c r="D996" s="1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 spans="1:26" x14ac:dyDescent="0.25">
      <c r="A997" s="1"/>
      <c r="B997" s="1"/>
      <c r="C997" s="1"/>
      <c r="D997" s="1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 spans="1:26" x14ac:dyDescent="0.25">
      <c r="A998" s="1"/>
      <c r="B998" s="1"/>
      <c r="C998" s="1"/>
      <c r="D998" s="1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 spans="1:26" x14ac:dyDescent="0.25">
      <c r="A999" s="1"/>
      <c r="B999" s="1"/>
      <c r="C999" s="1"/>
      <c r="D999" s="1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 spans="1:26" x14ac:dyDescent="0.25">
      <c r="A1000" s="1"/>
      <c r="B1000" s="1"/>
      <c r="C1000" s="1"/>
      <c r="D1000" s="1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G4:K5"/>
    <mergeCell ref="F10:G10"/>
    <mergeCell ref="F14:I14"/>
    <mergeCell ref="I18:I19"/>
    <mergeCell ref="E31:F31"/>
    <mergeCell ref="E32:F32"/>
    <mergeCell ref="G37:L37"/>
    <mergeCell ref="G38:L38"/>
    <mergeCell ref="G39:L39"/>
    <mergeCell ref="G40:L40"/>
    <mergeCell ref="G41:L41"/>
  </mergeCells>
  <conditionalFormatting sqref="D31">
    <cfRule type="cellIs" dxfId="0" priority="1" operator="greaterThan">
      <formula>500</formula>
    </cfRule>
  </conditionalFormatting>
  <dataValidations count="12">
    <dataValidation type="list" allowBlank="1" showErrorMessage="1" sqref="D10">
      <formula1>"Phonosolar (Preferred),Jinko,Qcell (Additional Cost),Canadian Solar,JA Solar"</formula1>
    </dataValidation>
    <dataValidation type="list" allowBlank="1" showErrorMessage="1" sqref="D11">
      <formula1>"250.0,255.0,260.0,265.0,270.0,275.0,280.0,285.0,290.0,295.0,300.0,305.0,310.0,315.0,320.0,325.0,330.0,335.0,340.0,345.0"</formula1>
    </dataValidation>
    <dataValidation type="list" allowBlank="1" showErrorMessage="1" sqref="D18">
      <formula1>"Concrete,Slate,Rosemary,Flat Roof,Dekra,Ground Mounted,In Roof"</formula1>
    </dataValidation>
    <dataValidation type="list" allowBlank="1" showErrorMessage="1" sqref="D19">
      <formula1>"Black,Blue"</formula1>
    </dataValidation>
    <dataValidation type="list" allowBlank="1" showErrorMessage="1" sqref="D20">
      <formula1>"Yes,No"</formula1>
    </dataValidation>
    <dataValidation type="list" allowBlank="1" showErrorMessage="1" sqref="D21">
      <formula1>"0.0,2.5,5.0,7.5,10.0"</formula1>
    </dataValidation>
    <dataValidation type="list" allowBlank="1" showErrorMessage="1" sqref="D22">
      <formula1>'MCS Irradiation Zones'!$AN$2:$AN$370</formula1>
    </dataValidation>
    <dataValidation type="list" allowBlank="1" showErrorMessage="1" sqref="D23">
      <formula1>"Mr,Mrs,Miss,Ms."</formula1>
    </dataValidation>
    <dataValidation type="list" allowBlank="1" showErrorMessage="1" sqref="D32">
      <formula1>"0.15,0.175,0.2,0.225,0.25,0.275,0.3,0.325,0.35"</formula1>
    </dataValidation>
    <dataValidation type="list" allowBlank="1" showErrorMessage="1" sqref="D33">
      <formula1>"0.05,0.2"</formula1>
    </dataValidation>
    <dataValidation type="list" allowBlank="1" showErrorMessage="1" sqref="D34:D37">
      <formula1>'Lookup Data'!$A$3:$A$14</formula1>
    </dataValidation>
    <dataValidation type="list" allowBlank="1" showErrorMessage="1" sqref="D9">
      <formula1>"6.0,7.0,8.0,9.0,10.0,11.0,12.0,13.0,14.0,15.0,16.0,17.0,18.0,19.0,20.0"</formula1>
    </dataValidation>
  </dataValidation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showGridLines="0" zoomScale="100" zoomScaleNormal="100"/>
  </sheetViews>
  <sheetFormatPr defaultRowHeight="15" outlineLevelRow="0" outlineLevelCol="0" x14ac:dyDescent="0" defaultColWidth="12.63"/>
  <cols>
    <col min="1" max="13" width="12.88" customWidth="1"/>
    <col min="14" max="14" width="13.75" customWidth="1"/>
    <col min="15" max="26" width="14.25" customWidth="1"/>
  </cols>
  <sheetData>
    <row r="1" ht="152.25" customHeight="1" spans="1:26" x14ac:dyDescent="0.25">
      <c r="A1" s="50"/>
      <c r="B1"/>
      <c r="C1"/>
      <c r="D1"/>
      <c r="E1"/>
      <c r="F1"/>
      <c r="G1"/>
      <c r="H1"/>
      <c r="I1"/>
      <c r="J1"/>
      <c r="K1"/>
      <c r="L1"/>
      <c r="M1"/>
      <c r="N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ht="93.75" customHeight="1" spans="1:26" x14ac:dyDescent="0.25">
      <c r="A2" s="52" t="s">
        <v>94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ht="54" customHeight="1" spans="1:26" x14ac:dyDescent="0.25">
      <c r="A3" s="55">
        <f>Costing!L37</f>
        <v>4077.614625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56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ht="51" customHeight="1" spans="1:26" x14ac:dyDescent="0.25">
      <c r="A4" s="57" t="s">
        <v>95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9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ht="33" customHeight="1" spans="1:26" x14ac:dyDescent="0.25">
      <c r="A5" s="60" t="s">
        <v>96</v>
      </c>
      <c r="B5" s="29"/>
      <c r="C5" s="29"/>
      <c r="D5" s="29"/>
      <c r="E5" s="29"/>
      <c r="F5" s="29"/>
      <c r="G5" s="20"/>
      <c r="H5" s="61">
        <f>A3*60%</f>
        <v>2446.568775</v>
      </c>
      <c r="I5" s="29"/>
      <c r="J5" s="29"/>
      <c r="K5" s="29"/>
      <c r="L5" s="29"/>
      <c r="M5" s="29"/>
      <c r="N5" s="56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ht="33" customHeight="1" spans="1:26" x14ac:dyDescent="0.25">
      <c r="A6" s="60" t="s">
        <v>97</v>
      </c>
      <c r="B6" s="29"/>
      <c r="C6" s="29"/>
      <c r="D6" s="29"/>
      <c r="E6" s="29"/>
      <c r="F6" s="29"/>
      <c r="G6" s="20"/>
      <c r="H6" s="61">
        <f>A3*40%</f>
        <v>1631.04585</v>
      </c>
      <c r="I6" s="29"/>
      <c r="J6" s="29"/>
      <c r="K6" s="29"/>
      <c r="L6" s="29"/>
      <c r="M6" s="29"/>
      <c r="N6" s="56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ht="33" customHeight="1" spans="1:26" x14ac:dyDescent="0.25">
      <c r="A7" s="60" t="s">
        <v>98</v>
      </c>
      <c r="B7" s="29"/>
      <c r="C7" s="29"/>
      <c r="D7" s="29"/>
      <c r="E7" s="29"/>
      <c r="F7" s="29"/>
      <c r="G7" s="20"/>
      <c r="H7" s="62">
        <f>'Usage and Savings'!N12</f>
        <v>20</v>
      </c>
      <c r="I7" s="29"/>
      <c r="J7" s="29"/>
      <c r="K7" s="29"/>
      <c r="L7" s="29"/>
      <c r="M7" s="29"/>
      <c r="N7" s="56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ht="33" customHeight="1" spans="1:26" x14ac:dyDescent="0.25">
      <c r="A8" s="60" t="s">
        <v>99</v>
      </c>
      <c r="B8" s="29"/>
      <c r="C8" s="29"/>
      <c r="D8" s="29"/>
      <c r="E8" s="29"/>
      <c r="F8" s="29"/>
      <c r="G8" s="20"/>
      <c r="H8" s="63">
        <f>Costing!C1</f>
        <v>2.7</v>
      </c>
      <c r="I8" s="29"/>
      <c r="J8" s="29"/>
      <c r="K8" s="29"/>
      <c r="L8" s="29"/>
      <c r="M8" s="29"/>
      <c r="N8" s="56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ht="33" customHeight="1" spans="1:26" x14ac:dyDescent="0.25">
      <c r="A9" s="60" t="s">
        <v>19</v>
      </c>
      <c r="B9" s="29"/>
      <c r="C9" s="29"/>
      <c r="D9" s="29"/>
      <c r="E9" s="29"/>
      <c r="F9" s="29"/>
      <c r="G9" s="20"/>
      <c r="H9" s="64" t="str">
        <f>Input!D9&amp;" Panels"</f>
        <v>10 Panels</v>
      </c>
      <c r="I9" s="29"/>
      <c r="J9" s="29"/>
      <c r="K9" s="29"/>
      <c r="L9" s="29"/>
      <c r="M9" s="29"/>
      <c r="N9" s="56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ht="33" customHeight="1" spans="1:26" x14ac:dyDescent="0.25">
      <c r="A10" s="60" t="s">
        <v>100</v>
      </c>
      <c r="B10" s="29"/>
      <c r="C10" s="29"/>
      <c r="D10" s="29"/>
      <c r="E10" s="29"/>
      <c r="F10" s="29"/>
      <c r="G10" s="20"/>
      <c r="H10" s="64" t="str">
        <f>Input!D21&amp;" kWdc"</f>
        <v>0 kWdc</v>
      </c>
      <c r="I10" s="29"/>
      <c r="J10" s="29"/>
      <c r="K10" s="29"/>
      <c r="L10" s="29"/>
      <c r="M10" s="29"/>
      <c r="N10" s="56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ht="46.5" customHeight="1" spans="1:26" x14ac:dyDescent="0.25">
      <c r="A11" s="65" t="s">
        <v>101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9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ht="50.25" customHeight="1" spans="1:26" x14ac:dyDescent="0.25">
      <c r="A12" s="66" t="s">
        <v>0</v>
      </c>
      <c r="B12" s="67" t="s">
        <v>102</v>
      </c>
      <c r="C12" s="67" t="s">
        <v>103</v>
      </c>
      <c r="D12" s="67" t="s">
        <v>104</v>
      </c>
      <c r="E12" s="67" t="s">
        <v>105</v>
      </c>
      <c r="F12" s="67" t="s">
        <v>106</v>
      </c>
      <c r="G12" s="67" t="s">
        <v>107</v>
      </c>
      <c r="H12" s="67" t="s">
        <v>108</v>
      </c>
      <c r="I12" s="67" t="s">
        <v>109</v>
      </c>
      <c r="J12" s="67" t="s">
        <v>110</v>
      </c>
      <c r="K12" s="67" t="s">
        <v>111</v>
      </c>
      <c r="L12" s="67" t="s">
        <v>112</v>
      </c>
      <c r="M12" s="67" t="s">
        <v>113</v>
      </c>
      <c r="N12" s="68" t="s">
        <v>40</v>
      </c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ht="39" customHeight="1" spans="1:26" x14ac:dyDescent="0.25">
      <c r="A13" s="69" t="s">
        <v>114</v>
      </c>
      <c r="B13" s="70">
        <f>Calculation!KM3</f>
        <v>0</v>
      </c>
      <c r="C13" s="70">
        <f>Calculation!KN3</f>
        <v>0</v>
      </c>
      <c r="D13" s="70">
        <f>Calculation!KO3</f>
        <v>0</v>
      </c>
      <c r="E13" s="70">
        <f>Calculation!KP3</f>
        <v>0</v>
      </c>
      <c r="F13" s="70">
        <f>Calculation!KQ3</f>
        <v>0</v>
      </c>
      <c r="G13" s="70">
        <f>Calculation!KR3</f>
        <v>0</v>
      </c>
      <c r="H13" s="70">
        <f>Calculation!KS3</f>
        <v>0</v>
      </c>
      <c r="I13" s="70">
        <f>Calculation!KT3</f>
        <v>0</v>
      </c>
      <c r="J13" s="70">
        <f>Calculation!KU3</f>
        <v>0</v>
      </c>
      <c r="K13" s="70">
        <f>Calculation!KV3</f>
        <v>0</v>
      </c>
      <c r="L13" s="70">
        <f>Calculation!KW3</f>
        <v>0</v>
      </c>
      <c r="M13" s="70">
        <f>Calculation!KX3</f>
        <v>0</v>
      </c>
      <c r="N13" s="71">
        <f t="shared" ref="N13:N20" si="0">SUM(B13:M13)</f>
        <v>0</v>
      </c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ht="39" customHeight="1" spans="1:26" x14ac:dyDescent="0.25">
      <c r="A14" s="69" t="s">
        <v>115</v>
      </c>
      <c r="B14" s="70">
        <f>Calculation!KM4</f>
        <v>0</v>
      </c>
      <c r="C14" s="70">
        <f>Calculation!KN4</f>
        <v>0</v>
      </c>
      <c r="D14" s="70">
        <f>Calculation!KO4</f>
        <v>0</v>
      </c>
      <c r="E14" s="70">
        <f>Calculation!KP4</f>
        <v>0</v>
      </c>
      <c r="F14" s="70">
        <f>Calculation!KQ4</f>
        <v>0</v>
      </c>
      <c r="G14" s="70">
        <f>Calculation!KR4</f>
        <v>0</v>
      </c>
      <c r="H14" s="70">
        <f>Calculation!KS4</f>
        <v>0</v>
      </c>
      <c r="I14" s="70">
        <f>Calculation!KT4</f>
        <v>0</v>
      </c>
      <c r="J14" s="70">
        <f>Calculation!KU4</f>
        <v>0</v>
      </c>
      <c r="K14" s="70">
        <f>Calculation!KV4</f>
        <v>0</v>
      </c>
      <c r="L14" s="70">
        <f>Calculation!KW4</f>
        <v>0</v>
      </c>
      <c r="M14" s="70">
        <f>Calculation!KX4</f>
        <v>0</v>
      </c>
      <c r="N14" s="71">
        <f t="shared" si="0"/>
        <v>0</v>
      </c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ht="39" customHeight="1" spans="1:26" x14ac:dyDescent="0.25">
      <c r="A15" s="69" t="s">
        <v>116</v>
      </c>
      <c r="B15" s="70">
        <f>Calculation!KM5</f>
        <v>0</v>
      </c>
      <c r="C15" s="70">
        <f>Calculation!KN5</f>
        <v>0</v>
      </c>
      <c r="D15" s="70">
        <f>Calculation!KO5</f>
        <v>0</v>
      </c>
      <c r="E15" s="70">
        <f>Calculation!KP5</f>
        <v>0</v>
      </c>
      <c r="F15" s="70">
        <f>Calculation!KQ5</f>
        <v>0</v>
      </c>
      <c r="G15" s="70">
        <f>Calculation!KR5</f>
        <v>0</v>
      </c>
      <c r="H15" s="70">
        <f>Calculation!KS5</f>
        <v>0</v>
      </c>
      <c r="I15" s="70">
        <f>Calculation!KT5</f>
        <v>0</v>
      </c>
      <c r="J15" s="70">
        <f>Calculation!KU5</f>
        <v>0</v>
      </c>
      <c r="K15" s="70">
        <f>Calculation!KV5</f>
        <v>0</v>
      </c>
      <c r="L15" s="70">
        <f>Calculation!KW5</f>
        <v>0</v>
      </c>
      <c r="M15" s="70">
        <f>Calculation!KX5</f>
        <v>0</v>
      </c>
      <c r="N15" s="71">
        <f t="shared" si="0"/>
        <v>0</v>
      </c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ht="39" customHeight="1" spans="1:26" x14ac:dyDescent="0.25">
      <c r="A16" s="69" t="s">
        <v>117</v>
      </c>
      <c r="B16" s="70">
        <f>Calculation!KM6</f>
        <v>0</v>
      </c>
      <c r="C16" s="70">
        <f>Calculation!KN6</f>
        <v>0</v>
      </c>
      <c r="D16" s="70">
        <f>Calculation!KO6</f>
        <v>0</v>
      </c>
      <c r="E16" s="70">
        <f>Calculation!KP6</f>
        <v>0</v>
      </c>
      <c r="F16" s="70">
        <f>Calculation!KQ6</f>
        <v>0</v>
      </c>
      <c r="G16" s="70">
        <f>Calculation!KR6</f>
        <v>0</v>
      </c>
      <c r="H16" s="70">
        <f>Calculation!KS6</f>
        <v>0</v>
      </c>
      <c r="I16" s="70">
        <f>Calculation!KT6</f>
        <v>0</v>
      </c>
      <c r="J16" s="70">
        <f>Calculation!KU6</f>
        <v>0</v>
      </c>
      <c r="K16" s="70">
        <f>Calculation!KV6</f>
        <v>0</v>
      </c>
      <c r="L16" s="70">
        <f>Calculation!KW6</f>
        <v>0</v>
      </c>
      <c r="M16" s="70">
        <f>Calculation!KX6</f>
        <v>0</v>
      </c>
      <c r="N16" s="71">
        <f t="shared" si="0"/>
        <v>0</v>
      </c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ht="39" customHeight="1" spans="1:26" x14ac:dyDescent="0.25">
      <c r="A17" s="69" t="s">
        <v>118</v>
      </c>
      <c r="B17" s="70">
        <f>Calculation!KM7</f>
        <v>0</v>
      </c>
      <c r="C17" s="70">
        <f>Calculation!KN7</f>
        <v>0</v>
      </c>
      <c r="D17" s="70">
        <f>Calculation!KO7</f>
        <v>0</v>
      </c>
      <c r="E17" s="70">
        <f>Calculation!KP7</f>
        <v>0</v>
      </c>
      <c r="F17" s="70">
        <f>Calculation!KQ7</f>
        <v>0</v>
      </c>
      <c r="G17" s="70">
        <f>Calculation!KR7</f>
        <v>0</v>
      </c>
      <c r="H17" s="70">
        <f>Calculation!KS7</f>
        <v>0</v>
      </c>
      <c r="I17" s="70">
        <f>Calculation!KT7</f>
        <v>0</v>
      </c>
      <c r="J17" s="70">
        <f>Calculation!KU7</f>
        <v>0</v>
      </c>
      <c r="K17" s="70">
        <f>Calculation!KV7</f>
        <v>0</v>
      </c>
      <c r="L17" s="70">
        <f>Calculation!KW7</f>
        <v>0</v>
      </c>
      <c r="M17" s="70">
        <f>Calculation!KX7</f>
        <v>0</v>
      </c>
      <c r="N17" s="71">
        <f t="shared" si="0"/>
        <v>0</v>
      </c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ht="39" customHeight="1" spans="1:26" x14ac:dyDescent="0.25">
      <c r="A18" s="69" t="s">
        <v>119</v>
      </c>
      <c r="B18" s="70">
        <f>Calculation!KM8</f>
        <v>0</v>
      </c>
      <c r="C18" s="70">
        <f>Calculation!KN8</f>
        <v>0</v>
      </c>
      <c r="D18" s="70">
        <f>Calculation!KO8</f>
        <v>0</v>
      </c>
      <c r="E18" s="70">
        <f>Calculation!KP8</f>
        <v>0</v>
      </c>
      <c r="F18" s="70">
        <f>Calculation!KQ8</f>
        <v>0</v>
      </c>
      <c r="G18" s="70">
        <f>Calculation!KR8</f>
        <v>0</v>
      </c>
      <c r="H18" s="70">
        <f>Calculation!KS8</f>
        <v>0</v>
      </c>
      <c r="I18" s="70">
        <f>Calculation!KT8</f>
        <v>0</v>
      </c>
      <c r="J18" s="70">
        <f>Calculation!KU8</f>
        <v>0</v>
      </c>
      <c r="K18" s="70">
        <f>Calculation!KV8</f>
        <v>0</v>
      </c>
      <c r="L18" s="70">
        <f>Calculation!KW8</f>
        <v>0</v>
      </c>
      <c r="M18" s="70">
        <f>Calculation!KX8</f>
        <v>0</v>
      </c>
      <c r="N18" s="71">
        <f t="shared" si="0"/>
        <v>0</v>
      </c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ht="39" customHeight="1" spans="1:26" x14ac:dyDescent="0.25">
      <c r="A19" s="69" t="s">
        <v>120</v>
      </c>
      <c r="B19" s="70">
        <f>Calculation!KM9</f>
        <v>0</v>
      </c>
      <c r="C19" s="70">
        <f>Calculation!KN9</f>
        <v>0</v>
      </c>
      <c r="D19" s="70">
        <f>Calculation!KO9</f>
        <v>0</v>
      </c>
      <c r="E19" s="70">
        <f>Calculation!KP9</f>
        <v>0</v>
      </c>
      <c r="F19" s="70">
        <f>Calculation!KQ9</f>
        <v>0</v>
      </c>
      <c r="G19" s="70">
        <f>Calculation!KR9</f>
        <v>0</v>
      </c>
      <c r="H19" s="70">
        <f>Calculation!KS9</f>
        <v>0</v>
      </c>
      <c r="I19" s="70">
        <f>Calculation!KT9</f>
        <v>0</v>
      </c>
      <c r="J19" s="70">
        <f>Calculation!KU9</f>
        <v>0</v>
      </c>
      <c r="K19" s="70">
        <f>Calculation!KV9</f>
        <v>0</v>
      </c>
      <c r="L19" s="70">
        <f>Calculation!KW9</f>
        <v>0</v>
      </c>
      <c r="M19" s="70">
        <f>Calculation!KX9</f>
        <v>0</v>
      </c>
      <c r="N19" s="71">
        <f t="shared" si="0"/>
        <v>0</v>
      </c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ht="39" customHeight="1" spans="1:26" x14ac:dyDescent="0.25">
      <c r="A20" s="69" t="s">
        <v>121</v>
      </c>
      <c r="B20" s="70">
        <f>Calculation!KM10</f>
        <v>0</v>
      </c>
      <c r="C20" s="70">
        <f>Calculation!KN10</f>
        <v>0</v>
      </c>
      <c r="D20" s="70">
        <f>Calculation!KO10</f>
        <v>0</v>
      </c>
      <c r="E20" s="70">
        <f>Calculation!KP10</f>
        <v>0</v>
      </c>
      <c r="F20" s="70">
        <f>Calculation!KQ10</f>
        <v>0</v>
      </c>
      <c r="G20" s="70">
        <f>Calculation!KR10</f>
        <v>0</v>
      </c>
      <c r="H20" s="70">
        <f>Calculation!KS10</f>
        <v>0</v>
      </c>
      <c r="I20" s="70">
        <f>Calculation!KT10</f>
        <v>0</v>
      </c>
      <c r="J20" s="70">
        <f>Calculation!KU10</f>
        <v>0</v>
      </c>
      <c r="K20" s="70">
        <f>Calculation!KV10</f>
        <v>0</v>
      </c>
      <c r="L20" s="70">
        <f>Calculation!KW10</f>
        <v>0</v>
      </c>
      <c r="M20" s="70">
        <f>Calculation!KX10</f>
        <v>0</v>
      </c>
      <c r="N20" s="71">
        <f t="shared" si="0"/>
        <v>0</v>
      </c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51.75" customHeight="1" spans="1:26" x14ac:dyDescent="0.25">
      <c r="A21" s="65" t="s">
        <v>122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9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31.5" customHeight="1" spans="1:26" x14ac:dyDescent="0.25">
      <c r="A22" s="72" t="s">
        <v>123</v>
      </c>
      <c r="B22" s="29"/>
      <c r="C22" s="29"/>
      <c r="D22" s="29"/>
      <c r="E22" s="20"/>
      <c r="F22" s="73" t="s">
        <v>124</v>
      </c>
      <c r="G22" s="29"/>
      <c r="H22" s="29"/>
      <c r="I22" s="20"/>
      <c r="J22" s="73" t="s">
        <v>125</v>
      </c>
      <c r="K22" s="29"/>
      <c r="L22" s="29"/>
      <c r="M22" s="29"/>
      <c r="N22" s="56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ht="51" customHeight="1" spans="1:26" x14ac:dyDescent="0.25">
      <c r="A23" s="75" t="s">
        <v>126</v>
      </c>
      <c r="B23" s="20"/>
      <c r="C23" s="76" t="s">
        <v>127</v>
      </c>
      <c r="D23" s="77" t="s">
        <v>128</v>
      </c>
      <c r="E23" s="20"/>
      <c r="F23" s="77" t="s">
        <v>129</v>
      </c>
      <c r="G23" s="29"/>
      <c r="H23" s="29"/>
      <c r="I23" s="20"/>
      <c r="J23" s="77" t="s">
        <v>3</v>
      </c>
      <c r="K23" s="20"/>
      <c r="L23" s="76" t="s">
        <v>70</v>
      </c>
      <c r="M23" s="76" t="s">
        <v>36</v>
      </c>
      <c r="N23" s="78" t="s">
        <v>130</v>
      </c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ht="30" customHeight="1" spans="1:26" x14ac:dyDescent="0.25">
      <c r="A24" s="79" t="str">
        <f>'Usage and Savings'!B7</f>
        <v>0 kWh/annum</v>
      </c>
      <c r="B24" s="20"/>
      <c r="C24" s="80">
        <f>'Usage and Savings'!C7</f>
        <v>0.03</v>
      </c>
      <c r="D24" s="81" t="str">
        <f>Calculation!KZ9</f>
        <v>#DIV/0!</v>
      </c>
      <c r="E24" s="20"/>
      <c r="F24" s="82" t="str">
        <f>'Usage and Savings'!E7</f>
        <v>0.517kg saved per PV kWh</v>
      </c>
      <c r="G24" s="29"/>
      <c r="H24" s="29"/>
      <c r="I24" s="20"/>
      <c r="J24" s="82" t="str">
        <f>'Usage and Savings'!F7</f>
        <v>44059</v>
      </c>
      <c r="K24" s="20"/>
      <c r="L24" s="83">
        <f>'Usage and Savings'!G7</f>
      </c>
      <c r="M24" s="84">
        <f>'Usage and Savings'!H7</f>
        <v>10</v>
      </c>
      <c r="N24" s="85" t="str">
        <f>'Usage and Savings'!I7</f>
        <v>30⁰</v>
      </c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ht="46.5" customHeight="1" spans="1:26" x14ac:dyDescent="0.25">
      <c r="A25" s="75" t="s">
        <v>131</v>
      </c>
      <c r="B25" s="20"/>
      <c r="C25" s="76" t="s">
        <v>132</v>
      </c>
      <c r="D25" s="77" t="s">
        <v>133</v>
      </c>
      <c r="E25" s="20"/>
      <c r="F25" s="77" t="s">
        <v>134</v>
      </c>
      <c r="G25" s="29"/>
      <c r="H25" s="29"/>
      <c r="I25" s="20"/>
      <c r="J25" s="77" t="s">
        <v>135</v>
      </c>
      <c r="K25" s="29"/>
      <c r="L25" s="20"/>
      <c r="M25" s="76" t="s">
        <v>136</v>
      </c>
      <c r="N25" s="78" t="s">
        <v>137</v>
      </c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ht="32.25" customHeight="1" spans="1:26" x14ac:dyDescent="0.25">
      <c r="A26" s="86">
        <f>A3</f>
        <v>4077.614625</v>
      </c>
      <c r="B26" s="87"/>
      <c r="C26" s="88">
        <f>'Usage and Savings'!C9</f>
      </c>
      <c r="D26" s="89">
        <f>'Usage and Savings'!D9</f>
        <v>0.04</v>
      </c>
      <c r="E26" s="87"/>
      <c r="F26" s="90" t="str">
        <f>'Usage and Savings'!E9</f>
        <v>0 tonnes</v>
      </c>
      <c r="G26" s="91"/>
      <c r="H26" s="91"/>
      <c r="I26" s="87"/>
      <c r="J26" s="92" t="str">
        <f>'Usage and Savings'!F9</f>
        <v>, , </v>
      </c>
      <c r="K26" s="91"/>
      <c r="L26" s="87"/>
      <c r="M26" s="93">
        <f>'Usage and Savings'!H9</f>
      </c>
      <c r="N26" s="94" t="str">
        <f>'Usage and Savings'!I9</f>
        <v>0⁰</v>
      </c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ht="129.75" customHeight="1" spans="1:26" x14ac:dyDescent="0.25">
      <c r="A27" s="65" t="s">
        <v>138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9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74" customHeight="1" spans="1:26" x14ac:dyDescent="0.25">
      <c r="A28" s="95" t="s">
        <v>139</v>
      </c>
      <c r="B28" s="96" t="s">
        <v>140</v>
      </c>
      <c r="C28" s="96" t="s">
        <v>141</v>
      </c>
      <c r="D28" s="97" t="s">
        <v>142</v>
      </c>
      <c r="E28" s="20"/>
      <c r="F28" s="96" t="s">
        <v>143</v>
      </c>
      <c r="G28" s="96" t="s">
        <v>144</v>
      </c>
      <c r="H28" s="96" t="s">
        <v>145</v>
      </c>
      <c r="I28" s="97" t="s">
        <v>146</v>
      </c>
      <c r="J28" s="20"/>
      <c r="K28" s="96" t="s">
        <v>147</v>
      </c>
      <c r="L28" s="97" t="s">
        <v>148</v>
      </c>
      <c r="M28" s="20"/>
      <c r="N28" s="98" t="s">
        <v>149</v>
      </c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ht="48" customHeight="1" spans="1:26" x14ac:dyDescent="0.25">
      <c r="A29" s="99">
        <v>1</v>
      </c>
      <c r="B29" s="100" t="str">
        <f>'Usage and Savings'!C13</f>
        <v> kWh</v>
      </c>
      <c r="C29" s="101">
        <f>'Usage and Savings'!D13</f>
      </c>
      <c r="D29" s="102">
        <f>'Usage and Savings'!E13</f>
        <v>0</v>
      </c>
      <c r="E29" s="20"/>
      <c r="F29" s="103">
        <f>'Usage and Savings'!F13</f>
        <v>0</v>
      </c>
      <c r="G29" s="103">
        <f>'Usage and Savings'!G13</f>
        <v>1</v>
      </c>
      <c r="H29" s="103">
        <f>'Usage and Savings'!H13</f>
        <v>0</v>
      </c>
      <c r="I29" s="102">
        <f>'Usage and Savings'!I13</f>
        <v>0</v>
      </c>
      <c r="J29" s="20"/>
      <c r="K29" s="101">
        <f>'Usage and Savings'!J13</f>
        <v>0</v>
      </c>
      <c r="L29" s="102">
        <f>'Usage and Savings'!K13</f>
        <v>-4077.614625</v>
      </c>
      <c r="M29" s="20"/>
      <c r="N29" s="104">
        <f>'Usage and Savings'!L13</f>
        <v>0</v>
      </c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44.25" customHeight="1" spans="1:26" x14ac:dyDescent="0.25">
      <c r="A30" s="99">
        <v>2</v>
      </c>
      <c r="B30" s="100" t="str">
        <f>'Usage and Savings'!C14</f>
        <v> kWh</v>
      </c>
      <c r="C30" s="101">
        <f>'Usage and Savings'!D14</f>
        <v>0</v>
      </c>
      <c r="D30" s="102">
        <f>'Usage and Savings'!E14</f>
        <v>0</v>
      </c>
      <c r="E30" s="20"/>
      <c r="F30" s="103">
        <f>'Usage and Savings'!F14</f>
        <v>0</v>
      </c>
      <c r="G30" s="103">
        <f>'Usage and Savings'!G14</f>
        <v>0.995</v>
      </c>
      <c r="H30" s="103">
        <f>'Usage and Savings'!H14</f>
        <v>0</v>
      </c>
      <c r="I30" s="102">
        <f>'Usage and Savings'!I14</f>
        <v>0</v>
      </c>
      <c r="J30" s="20"/>
      <c r="K30" s="101">
        <f>'Usage and Savings'!J14</f>
        <v>0</v>
      </c>
      <c r="L30" s="102">
        <f>'Usage and Savings'!K14</f>
        <v>-4077.614625</v>
      </c>
      <c r="M30" s="20"/>
      <c r="N30" s="104">
        <f>'Usage and Savings'!L14</f>
        <v>0</v>
      </c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44.25" customHeight="1" spans="1:26" x14ac:dyDescent="0.25">
      <c r="A31" s="99">
        <v>3</v>
      </c>
      <c r="B31" s="100" t="str">
        <f>'Usage and Savings'!C15</f>
        <v> kWh</v>
      </c>
      <c r="C31" s="101">
        <f>'Usage and Savings'!D15</f>
        <v>0</v>
      </c>
      <c r="D31" s="102">
        <f>'Usage and Savings'!E15</f>
        <v>0</v>
      </c>
      <c r="E31" s="20"/>
      <c r="F31" s="103">
        <f>'Usage and Savings'!F15</f>
        <v>0</v>
      </c>
      <c r="G31" s="103">
        <f>'Usage and Savings'!G15</f>
        <v>0.99</v>
      </c>
      <c r="H31" s="103">
        <f>'Usage and Savings'!H15</f>
        <v>0</v>
      </c>
      <c r="I31" s="102">
        <f>'Usage and Savings'!I15</f>
        <v>0</v>
      </c>
      <c r="J31" s="20"/>
      <c r="K31" s="101">
        <f>'Usage and Savings'!J15</f>
        <v>0</v>
      </c>
      <c r="L31" s="102">
        <f>'Usage and Savings'!K15</f>
        <v>-4077.614625</v>
      </c>
      <c r="M31" s="20"/>
      <c r="N31" s="104">
        <f>'Usage and Savings'!L15</f>
        <v>0</v>
      </c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44.25" customHeight="1" spans="1:26" x14ac:dyDescent="0.25">
      <c r="A32" s="99">
        <v>4</v>
      </c>
      <c r="B32" s="100" t="str">
        <f>'Usage and Savings'!C16</f>
        <v> kWh</v>
      </c>
      <c r="C32" s="101">
        <f>'Usage and Savings'!D16</f>
        <v>0</v>
      </c>
      <c r="D32" s="102">
        <f>'Usage and Savings'!E16</f>
        <v>0</v>
      </c>
      <c r="E32" s="20"/>
      <c r="F32" s="103">
        <f>'Usage and Savings'!F16</f>
        <v>0</v>
      </c>
      <c r="G32" s="103">
        <f>'Usage and Savings'!G16</f>
        <v>0.985</v>
      </c>
      <c r="H32" s="103">
        <f>'Usage and Savings'!H16</f>
        <v>0</v>
      </c>
      <c r="I32" s="102">
        <f>'Usage and Savings'!I16</f>
        <v>0</v>
      </c>
      <c r="J32" s="20"/>
      <c r="K32" s="101">
        <f>'Usage and Savings'!J16</f>
        <v>0</v>
      </c>
      <c r="L32" s="102">
        <f>'Usage and Savings'!K16</f>
        <v>-4077.614625</v>
      </c>
      <c r="M32" s="20"/>
      <c r="N32" s="104">
        <f>'Usage and Savings'!L16</f>
        <v>0</v>
      </c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44.25" customHeight="1" spans="1:26" x14ac:dyDescent="0.25">
      <c r="A33" s="99">
        <v>5</v>
      </c>
      <c r="B33" s="100" t="str">
        <f>'Usage and Savings'!C17</f>
        <v> kWh</v>
      </c>
      <c r="C33" s="101">
        <f>'Usage and Savings'!D17</f>
        <v>0</v>
      </c>
      <c r="D33" s="102">
        <f>'Usage and Savings'!E17</f>
        <v>0</v>
      </c>
      <c r="E33" s="20"/>
      <c r="F33" s="103">
        <f>'Usage and Savings'!F17</f>
        <v>0</v>
      </c>
      <c r="G33" s="103">
        <f>'Usage and Savings'!G17</f>
        <v>0.98</v>
      </c>
      <c r="H33" s="103">
        <f>'Usage and Savings'!H17</f>
        <v>0</v>
      </c>
      <c r="I33" s="102">
        <f>'Usage and Savings'!I17</f>
        <v>0</v>
      </c>
      <c r="J33" s="20"/>
      <c r="K33" s="101">
        <f>'Usage and Savings'!J17</f>
        <v>0</v>
      </c>
      <c r="L33" s="102">
        <f>'Usage and Savings'!K17</f>
        <v>-4077.614625</v>
      </c>
      <c r="M33" s="20"/>
      <c r="N33" s="104">
        <f>'Usage and Savings'!L17</f>
        <v>0</v>
      </c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44.25" customHeight="1" spans="1:26" x14ac:dyDescent="0.25">
      <c r="A34" s="99">
        <v>6</v>
      </c>
      <c r="B34" s="100" t="str">
        <f>'Usage and Savings'!C18</f>
        <v> kWh</v>
      </c>
      <c r="C34" s="101">
        <f>'Usage and Savings'!D18</f>
        <v>0</v>
      </c>
      <c r="D34" s="102">
        <f>'Usage and Savings'!E18</f>
        <v>0</v>
      </c>
      <c r="E34" s="20"/>
      <c r="F34" s="103">
        <f>'Usage and Savings'!F18</f>
        <v>0</v>
      </c>
      <c r="G34" s="103">
        <f>'Usage and Savings'!G18</f>
        <v>0.975</v>
      </c>
      <c r="H34" s="103">
        <f>'Usage and Savings'!H18</f>
        <v>0</v>
      </c>
      <c r="I34" s="102">
        <f>'Usage and Savings'!I18</f>
        <v>0</v>
      </c>
      <c r="J34" s="20"/>
      <c r="K34" s="101">
        <f>'Usage and Savings'!J18</f>
        <v>0</v>
      </c>
      <c r="L34" s="102">
        <f>'Usage and Savings'!K18</f>
        <v>-4077.614625</v>
      </c>
      <c r="M34" s="20"/>
      <c r="N34" s="104">
        <f>'Usage and Savings'!L18</f>
        <v>0</v>
      </c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44.25" customHeight="1" spans="1:26" x14ac:dyDescent="0.25">
      <c r="A35" s="99">
        <v>7</v>
      </c>
      <c r="B35" s="100" t="str">
        <f>'Usage and Savings'!C19</f>
        <v> kWh</v>
      </c>
      <c r="C35" s="101">
        <f>'Usage and Savings'!D19</f>
        <v>0</v>
      </c>
      <c r="D35" s="102">
        <f>'Usage and Savings'!E19</f>
        <v>0</v>
      </c>
      <c r="E35" s="20"/>
      <c r="F35" s="103">
        <f>'Usage and Savings'!F19</f>
        <v>0</v>
      </c>
      <c r="G35" s="103">
        <f>'Usage and Savings'!G19</f>
        <v>0.97</v>
      </c>
      <c r="H35" s="103">
        <f>'Usage and Savings'!H19</f>
        <v>0</v>
      </c>
      <c r="I35" s="102">
        <f>'Usage and Savings'!I19</f>
        <v>0</v>
      </c>
      <c r="J35" s="20"/>
      <c r="K35" s="101">
        <f>'Usage and Savings'!J19</f>
        <v>0</v>
      </c>
      <c r="L35" s="102">
        <f>'Usage and Savings'!K19</f>
        <v>-4077.614625</v>
      </c>
      <c r="M35" s="20"/>
      <c r="N35" s="104">
        <f>'Usage and Savings'!L19</f>
        <v>0</v>
      </c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44.25" customHeight="1" spans="1:26" x14ac:dyDescent="0.25">
      <c r="A36" s="99">
        <v>8</v>
      </c>
      <c r="B36" s="100" t="str">
        <f>'Usage and Savings'!C20</f>
        <v> kWh</v>
      </c>
      <c r="C36" s="101">
        <f>'Usage and Savings'!D20</f>
        <v>0</v>
      </c>
      <c r="D36" s="102">
        <f>'Usage and Savings'!E20</f>
        <v>0</v>
      </c>
      <c r="E36" s="20"/>
      <c r="F36" s="103">
        <f>'Usage and Savings'!F20</f>
        <v>0</v>
      </c>
      <c r="G36" s="103">
        <f>'Usage and Savings'!G20</f>
        <v>0.965</v>
      </c>
      <c r="H36" s="103">
        <f>'Usage and Savings'!H20</f>
        <v>0</v>
      </c>
      <c r="I36" s="102">
        <f>'Usage and Savings'!I20</f>
        <v>0</v>
      </c>
      <c r="J36" s="20"/>
      <c r="K36" s="101">
        <f>'Usage and Savings'!J20</f>
        <v>0</v>
      </c>
      <c r="L36" s="102">
        <f>'Usage and Savings'!K20</f>
        <v>-4077.614625</v>
      </c>
      <c r="M36" s="20"/>
      <c r="N36" s="104">
        <f>'Usage and Savings'!L20</f>
        <v>0</v>
      </c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44.25" customHeight="1" spans="1:26" x14ac:dyDescent="0.25">
      <c r="A37" s="99">
        <v>9</v>
      </c>
      <c r="B37" s="100" t="str">
        <f>'Usage and Savings'!C21</f>
        <v> kWh</v>
      </c>
      <c r="C37" s="101">
        <f>'Usage and Savings'!D21</f>
        <v>0</v>
      </c>
      <c r="D37" s="102">
        <f>'Usage and Savings'!E21</f>
        <v>0</v>
      </c>
      <c r="E37" s="20"/>
      <c r="F37" s="103">
        <f>'Usage and Savings'!F21</f>
        <v>0</v>
      </c>
      <c r="G37" s="103">
        <f>'Usage and Savings'!G21</f>
        <v>0.96</v>
      </c>
      <c r="H37" s="103">
        <f>'Usage and Savings'!H21</f>
        <v>0</v>
      </c>
      <c r="I37" s="102">
        <f>'Usage and Savings'!I21</f>
        <v>0</v>
      </c>
      <c r="J37" s="20"/>
      <c r="K37" s="101">
        <f>'Usage and Savings'!J21</f>
        <v>0</v>
      </c>
      <c r="L37" s="102">
        <f>'Usage and Savings'!K21</f>
        <v>-4077.614625</v>
      </c>
      <c r="M37" s="20"/>
      <c r="N37" s="104">
        <f>'Usage and Savings'!L21</f>
        <v>0</v>
      </c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44.25" customHeight="1" spans="1:26" x14ac:dyDescent="0.25">
      <c r="A38" s="99">
        <v>10</v>
      </c>
      <c r="B38" s="100" t="str">
        <f>'Usage and Savings'!C22</f>
        <v> kWh</v>
      </c>
      <c r="C38" s="101">
        <f>'Usage and Savings'!D22</f>
        <v>0</v>
      </c>
      <c r="D38" s="102">
        <f>'Usage and Savings'!E22</f>
        <v>0</v>
      </c>
      <c r="E38" s="20"/>
      <c r="F38" s="103">
        <f>'Usage and Savings'!F22</f>
        <v>0</v>
      </c>
      <c r="G38" s="103">
        <f>'Usage and Savings'!G22</f>
        <v>0.955</v>
      </c>
      <c r="H38" s="103">
        <f>'Usage and Savings'!H22</f>
        <v>0</v>
      </c>
      <c r="I38" s="102">
        <f>'Usage and Savings'!I22</f>
        <v>0</v>
      </c>
      <c r="J38" s="20"/>
      <c r="K38" s="101">
        <f>'Usage and Savings'!J22</f>
        <v>0</v>
      </c>
      <c r="L38" s="102">
        <f>'Usage and Savings'!K22</f>
        <v>-4077.614625</v>
      </c>
      <c r="M38" s="20"/>
      <c r="N38" s="104">
        <f>'Usage and Savings'!L22</f>
        <v>0</v>
      </c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44.25" customHeight="1" spans="1:26" x14ac:dyDescent="0.25">
      <c r="A39" s="99">
        <v>11</v>
      </c>
      <c r="B39" s="100" t="str">
        <f>'Usage and Savings'!C23</f>
        <v> kWh</v>
      </c>
      <c r="C39" s="101">
        <f>'Usage and Savings'!D23</f>
        <v>0</v>
      </c>
      <c r="D39" s="102">
        <f>'Usage and Savings'!E23</f>
        <v>0</v>
      </c>
      <c r="E39" s="20"/>
      <c r="F39" s="103">
        <f>'Usage and Savings'!F23</f>
        <v>0</v>
      </c>
      <c r="G39" s="103">
        <f>'Usage and Savings'!G23</f>
        <v>0.95</v>
      </c>
      <c r="H39" s="103">
        <f>'Usage and Savings'!H23</f>
        <v>0</v>
      </c>
      <c r="I39" s="102">
        <f>'Usage and Savings'!I23</f>
        <v>0</v>
      </c>
      <c r="J39" s="20"/>
      <c r="K39" s="101">
        <f>'Usage and Savings'!J23</f>
        <v>0</v>
      </c>
      <c r="L39" s="102">
        <f>'Usage and Savings'!K23</f>
        <v>-4077.614625</v>
      </c>
      <c r="M39" s="20"/>
      <c r="N39" s="104">
        <f>'Usage and Savings'!L23</f>
        <v>0</v>
      </c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44.25" customHeight="1" spans="1:26" x14ac:dyDescent="0.25">
      <c r="A40" s="99">
        <v>12</v>
      </c>
      <c r="B40" s="100" t="str">
        <f>'Usage and Savings'!C24</f>
        <v> kWh</v>
      </c>
      <c r="C40" s="101">
        <f>'Usage and Savings'!D24</f>
        <v>0</v>
      </c>
      <c r="D40" s="102">
        <f>'Usage and Savings'!E24</f>
        <v>0</v>
      </c>
      <c r="E40" s="20"/>
      <c r="F40" s="103">
        <f>'Usage and Savings'!F24</f>
        <v>0</v>
      </c>
      <c r="G40" s="103">
        <f>'Usage and Savings'!G24</f>
        <v>0.945</v>
      </c>
      <c r="H40" s="103">
        <f>'Usage and Savings'!H24</f>
        <v>0</v>
      </c>
      <c r="I40" s="102">
        <f>'Usage and Savings'!I24</f>
        <v>0</v>
      </c>
      <c r="J40" s="20"/>
      <c r="K40" s="101">
        <f>'Usage and Savings'!J24</f>
        <v>0</v>
      </c>
      <c r="L40" s="102">
        <f>'Usage and Savings'!K24</f>
        <v>-4077.614625</v>
      </c>
      <c r="M40" s="20"/>
      <c r="N40" s="104">
        <f>'Usage and Savings'!L24</f>
        <v>0</v>
      </c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44.25" customHeight="1" spans="1:26" x14ac:dyDescent="0.25">
      <c r="A41" s="99">
        <v>13</v>
      </c>
      <c r="B41" s="100" t="str">
        <f>'Usage and Savings'!C25</f>
        <v> kWh</v>
      </c>
      <c r="C41" s="101">
        <f>'Usage and Savings'!D25</f>
        <v>0</v>
      </c>
      <c r="D41" s="102">
        <f>'Usage and Savings'!E25</f>
        <v>0</v>
      </c>
      <c r="E41" s="20"/>
      <c r="F41" s="103">
        <f>'Usage and Savings'!F25</f>
        <v>0</v>
      </c>
      <c r="G41" s="103">
        <f>'Usage and Savings'!G25</f>
        <v>0.94</v>
      </c>
      <c r="H41" s="103">
        <f>'Usage and Savings'!H25</f>
        <v>0</v>
      </c>
      <c r="I41" s="102">
        <f>'Usage and Savings'!I25</f>
        <v>0</v>
      </c>
      <c r="J41" s="20"/>
      <c r="K41" s="101">
        <f>'Usage and Savings'!J25</f>
        <v>0</v>
      </c>
      <c r="L41" s="102">
        <f>'Usage and Savings'!K25</f>
        <v>-4077.614625</v>
      </c>
      <c r="M41" s="20"/>
      <c r="N41" s="104">
        <f>'Usage and Savings'!L25</f>
        <v>0</v>
      </c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44.25" customHeight="1" spans="1:26" x14ac:dyDescent="0.25">
      <c r="A42" s="99">
        <v>14</v>
      </c>
      <c r="B42" s="100" t="str">
        <f>'Usage and Savings'!C26</f>
        <v> kWh</v>
      </c>
      <c r="C42" s="101">
        <f>'Usage and Savings'!D26</f>
        <v>0</v>
      </c>
      <c r="D42" s="102">
        <f>'Usage and Savings'!E26</f>
        <v>0</v>
      </c>
      <c r="E42" s="20"/>
      <c r="F42" s="103">
        <f>'Usage and Savings'!F26</f>
        <v>0</v>
      </c>
      <c r="G42" s="103">
        <f>'Usage and Savings'!G26</f>
        <v>0.935</v>
      </c>
      <c r="H42" s="103">
        <f>'Usage and Savings'!H26</f>
        <v>0</v>
      </c>
      <c r="I42" s="102">
        <f>'Usage and Savings'!I26</f>
        <v>0</v>
      </c>
      <c r="J42" s="20"/>
      <c r="K42" s="101">
        <f>'Usage and Savings'!J26</f>
        <v>0</v>
      </c>
      <c r="L42" s="102">
        <f>'Usage and Savings'!K26</f>
        <v>-4077.614625</v>
      </c>
      <c r="M42" s="20"/>
      <c r="N42" s="104">
        <f>'Usage and Savings'!L26</f>
        <v>0</v>
      </c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44.25" customHeight="1" spans="1:26" x14ac:dyDescent="0.25">
      <c r="A43" s="99">
        <v>15</v>
      </c>
      <c r="B43" s="100" t="str">
        <f>'Usage and Savings'!C27</f>
        <v> kWh</v>
      </c>
      <c r="C43" s="101">
        <f>'Usage and Savings'!D27</f>
        <v>0</v>
      </c>
      <c r="D43" s="102">
        <f>'Usage and Savings'!E27</f>
        <v>0</v>
      </c>
      <c r="E43" s="20"/>
      <c r="F43" s="103">
        <f>'Usage and Savings'!F27</f>
        <v>0</v>
      </c>
      <c r="G43" s="103">
        <f>'Usage and Savings'!G27</f>
        <v>0.93</v>
      </c>
      <c r="H43" s="103">
        <f>'Usage and Savings'!H27</f>
        <v>0</v>
      </c>
      <c r="I43" s="102">
        <f>'Usage and Savings'!I27</f>
        <v>0</v>
      </c>
      <c r="J43" s="20"/>
      <c r="K43" s="101">
        <f>'Usage and Savings'!J27</f>
        <v>0</v>
      </c>
      <c r="L43" s="102">
        <f>'Usage and Savings'!K27</f>
        <v>-4077.614625</v>
      </c>
      <c r="M43" s="20"/>
      <c r="N43" s="104">
        <f>'Usage and Savings'!L27</f>
        <v>0</v>
      </c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44.25" customHeight="1" spans="1:26" x14ac:dyDescent="0.25">
      <c r="A44" s="99">
        <v>16</v>
      </c>
      <c r="B44" s="100" t="str">
        <f>'Usage and Savings'!C28</f>
        <v> kWh</v>
      </c>
      <c r="C44" s="101">
        <f>'Usage and Savings'!D28</f>
        <v>0</v>
      </c>
      <c r="D44" s="102">
        <f>'Usage and Savings'!E28</f>
        <v>0</v>
      </c>
      <c r="E44" s="20"/>
      <c r="F44" s="103">
        <f>'Usage and Savings'!F28</f>
        <v>0</v>
      </c>
      <c r="G44" s="103">
        <f>'Usage and Savings'!G28</f>
        <v>0.925</v>
      </c>
      <c r="H44" s="103">
        <f>'Usage and Savings'!H28</f>
        <v>0</v>
      </c>
      <c r="I44" s="102">
        <f>'Usage and Savings'!I28</f>
        <v>0</v>
      </c>
      <c r="J44" s="20"/>
      <c r="K44" s="101">
        <f>'Usage and Savings'!J28</f>
        <v>0</v>
      </c>
      <c r="L44" s="102">
        <f>'Usage and Savings'!K28</f>
        <v>-4077.614625</v>
      </c>
      <c r="M44" s="20"/>
      <c r="N44" s="104">
        <f>'Usage and Savings'!L28</f>
        <v>0</v>
      </c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44.25" customHeight="1" spans="1:26" x14ac:dyDescent="0.25">
      <c r="A45" s="99">
        <v>17</v>
      </c>
      <c r="B45" s="100" t="str">
        <f>'Usage and Savings'!C29</f>
        <v> kWh</v>
      </c>
      <c r="C45" s="101">
        <f>'Usage and Savings'!D29</f>
        <v>0</v>
      </c>
      <c r="D45" s="102">
        <f>'Usage and Savings'!E29</f>
        <v>0</v>
      </c>
      <c r="E45" s="20"/>
      <c r="F45" s="103">
        <f>'Usage and Savings'!F29</f>
        <v>0</v>
      </c>
      <c r="G45" s="103">
        <f>'Usage and Savings'!G29</f>
        <v>0.92</v>
      </c>
      <c r="H45" s="103">
        <f>'Usage and Savings'!H29</f>
        <v>0</v>
      </c>
      <c r="I45" s="102">
        <f>'Usage and Savings'!I29</f>
        <v>0</v>
      </c>
      <c r="J45" s="20"/>
      <c r="K45" s="101">
        <f>'Usage and Savings'!J29</f>
        <v>0</v>
      </c>
      <c r="L45" s="102">
        <f>'Usage and Savings'!K29</f>
        <v>-4077.614625</v>
      </c>
      <c r="M45" s="20"/>
      <c r="N45" s="104">
        <f>'Usage and Savings'!L29</f>
        <v>0</v>
      </c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44.25" customHeight="1" spans="1:26" x14ac:dyDescent="0.25">
      <c r="A46" s="99">
        <v>18</v>
      </c>
      <c r="B46" s="100" t="str">
        <f>'Usage and Savings'!C30</f>
        <v> kWh</v>
      </c>
      <c r="C46" s="101">
        <f>'Usage and Savings'!D30</f>
        <v>0</v>
      </c>
      <c r="D46" s="102">
        <f>'Usage and Savings'!E30</f>
        <v>0</v>
      </c>
      <c r="E46" s="20"/>
      <c r="F46" s="103">
        <f>'Usage and Savings'!F30</f>
        <v>0</v>
      </c>
      <c r="G46" s="103">
        <f>'Usage and Savings'!G30</f>
        <v>0.915</v>
      </c>
      <c r="H46" s="103">
        <f>'Usage and Savings'!H30</f>
        <v>0</v>
      </c>
      <c r="I46" s="102">
        <f>'Usage and Savings'!I30</f>
        <v>0</v>
      </c>
      <c r="J46" s="20"/>
      <c r="K46" s="101">
        <f>'Usage and Savings'!J30</f>
        <v>0</v>
      </c>
      <c r="L46" s="102">
        <f>'Usage and Savings'!K30</f>
        <v>-4077.614625</v>
      </c>
      <c r="M46" s="20"/>
      <c r="N46" s="104">
        <f>'Usage and Savings'!L30</f>
        <v>0</v>
      </c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44.25" customHeight="1" spans="1:26" x14ac:dyDescent="0.25">
      <c r="A47" s="99">
        <v>19</v>
      </c>
      <c r="B47" s="100" t="str">
        <f>'Usage and Savings'!C31</f>
        <v> kWh</v>
      </c>
      <c r="C47" s="101">
        <f>'Usage and Savings'!D31</f>
        <v>0</v>
      </c>
      <c r="D47" s="102">
        <f>'Usage and Savings'!E31</f>
        <v>0</v>
      </c>
      <c r="E47" s="20"/>
      <c r="F47" s="103">
        <f>'Usage and Savings'!F31</f>
        <v>0</v>
      </c>
      <c r="G47" s="103">
        <f>'Usage and Savings'!G31</f>
        <v>0.91</v>
      </c>
      <c r="H47" s="103">
        <f>'Usage and Savings'!H31</f>
        <v>0</v>
      </c>
      <c r="I47" s="102">
        <f>'Usage and Savings'!I31</f>
        <v>0</v>
      </c>
      <c r="J47" s="20"/>
      <c r="K47" s="101">
        <f>'Usage and Savings'!J31</f>
        <v>0</v>
      </c>
      <c r="L47" s="102">
        <f>'Usage and Savings'!K31</f>
        <v>-4077.614625</v>
      </c>
      <c r="M47" s="20"/>
      <c r="N47" s="104">
        <f>'Usage and Savings'!L31</f>
        <v>0</v>
      </c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44.25" customHeight="1" spans="1:26" x14ac:dyDescent="0.25">
      <c r="A48" s="105">
        <v>20</v>
      </c>
      <c r="B48" s="106" t="str">
        <f>'Usage and Savings'!C32</f>
        <v> kWh</v>
      </c>
      <c r="C48" s="107">
        <f>'Usage and Savings'!D32</f>
        <v>0</v>
      </c>
      <c r="D48" s="108">
        <f>'Usage and Savings'!E32</f>
        <v>0</v>
      </c>
      <c r="E48" s="87"/>
      <c r="F48" s="109">
        <f>'Usage and Savings'!F32</f>
        <v>0</v>
      </c>
      <c r="G48" s="109">
        <f>'Usage and Savings'!G32</f>
        <v>0.905</v>
      </c>
      <c r="H48" s="109">
        <f>'Usage and Savings'!H32</f>
        <v>0</v>
      </c>
      <c r="I48" s="108">
        <f>'Usage and Savings'!I32</f>
        <v>0</v>
      </c>
      <c r="J48" s="87"/>
      <c r="K48" s="107">
        <f>'Usage and Savings'!J32</f>
        <v>0</v>
      </c>
      <c r="L48" s="108">
        <f>'Usage and Savings'!K32</f>
        <v>-4077.614625</v>
      </c>
      <c r="M48" s="87"/>
      <c r="N48" s="110">
        <f>'Usage and Savings'!L32</f>
        <v>0</v>
      </c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97.25" customHeight="1" spans="1:26" x14ac:dyDescent="0.25">
      <c r="A49" s="111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4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81" customHeight="1" spans="1:26" x14ac:dyDescent="0.25">
      <c r="A50" s="112" t="s">
        <v>150</v>
      </c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4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37.5" customHeight="1" spans="1:26" x14ac:dyDescent="0.25">
      <c r="A51" s="115" t="s">
        <v>151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56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48" customHeight="1" spans="1:26" x14ac:dyDescent="0.25">
      <c r="A52" s="116" t="s">
        <v>152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56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24.75" customHeight="1" spans="1:26" x14ac:dyDescent="0.25">
      <c r="A53" s="117" t="s">
        <v>153</v>
      </c>
      <c r="B53" s="20"/>
      <c r="C53" s="118" t="str">
        <f>Input!D3</f>
        <v>44059</v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56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30.75" customHeight="1" spans="1:26" x14ac:dyDescent="0.25">
      <c r="A54" s="119" t="s">
        <v>154</v>
      </c>
      <c r="B54" s="20"/>
      <c r="C54" s="120" t="s">
        <v>0</v>
      </c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56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 ht="30.75" customHeight="1" spans="1:26" x14ac:dyDescent="0.25">
      <c r="A55" s="117">
        <v>1</v>
      </c>
      <c r="B55" s="20"/>
      <c r="C55" s="118" t="str">
        <f>"Suplly,Installation, Commissioning and Handover of Solar Photovoltaic System ( "&amp;H8&amp;" kWdc )"</f>
        <v>Suplly,Installation, Commissioning and Handover of Solar Photovoltaic System ( 2.7 kWdc )</v>
      </c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56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30.75" customHeight="1" spans="1:26" x14ac:dyDescent="0.25">
      <c r="A56" s="117">
        <v>2</v>
      </c>
      <c r="B56" s="20"/>
      <c r="C56" s="118" t="str">
        <f>"Supply, Installation, Commissioning and Handover of Battery Storage System ( "&amp;Input!D21&amp;" kWdc )"</f>
        <v>Supply, Installation, Commissioning and Handover of Battery Storage System ( 0 kWdc )</v>
      </c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56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30.75" customHeight="1" spans="1:26" x14ac:dyDescent="0.25">
      <c r="A57" s="119" t="s">
        <v>154</v>
      </c>
      <c r="B57" s="20"/>
      <c r="C57" s="120" t="s">
        <v>155</v>
      </c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56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30.75" customHeight="1" spans="1:26" x14ac:dyDescent="0.25">
      <c r="A58" s="117">
        <v>3</v>
      </c>
      <c r="B58" s="20"/>
      <c r="C58" s="118" t="str">
        <f>Input!D34</f>
        <v>None</v>
      </c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56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30.75" customHeight="1" spans="1:26" x14ac:dyDescent="0.25">
      <c r="A59" s="117">
        <v>4</v>
      </c>
      <c r="B59" s="20"/>
      <c r="C59" s="118" t="str">
        <f>Input!D35</f>
        <v>None</v>
      </c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56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30.75" customHeight="1" spans="1:26" x14ac:dyDescent="0.25">
      <c r="A60" s="117">
        <v>5</v>
      </c>
      <c r="B60" s="20"/>
      <c r="C60" s="118" t="str">
        <f>Input!D36</f>
        <v>None</v>
      </c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56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30.75" customHeight="1" spans="1:26" x14ac:dyDescent="0.25">
      <c r="A61" s="117">
        <v>6</v>
      </c>
      <c r="B61" s="20"/>
      <c r="C61" s="118" t="str">
        <f>Input!D37</f>
        <v>None</v>
      </c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56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30.75" customHeight="1" spans="1:26" x14ac:dyDescent="0.25">
      <c r="A62" s="122" t="s">
        <v>39</v>
      </c>
      <c r="B62" s="123">
        <v>0.05</v>
      </c>
      <c r="C62" s="61">
        <f>Costing!K37</f>
        <v>194.172125</v>
      </c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56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30.75" customHeight="1" spans="1:26" x14ac:dyDescent="0.25">
      <c r="A63" s="119" t="s">
        <v>156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56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30.75" customHeight="1" spans="1:26" x14ac:dyDescent="0.25">
      <c r="A64" s="124">
        <f>Costing!L37</f>
        <v>4077.614625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56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47" customHeight="1" spans="1:26" x14ac:dyDescent="0.25">
      <c r="A65" s="125" t="s">
        <v>157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56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64.5" customHeight="1" spans="1:26" x14ac:dyDescent="0.25">
      <c r="A66" s="117" t="s">
        <v>158</v>
      </c>
      <c r="B66" s="20"/>
      <c r="C66" s="118" t="s">
        <v>159</v>
      </c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56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64.5" customHeight="1" spans="1:26" x14ac:dyDescent="0.25">
      <c r="A67" s="117" t="s">
        <v>160</v>
      </c>
      <c r="B67" s="20"/>
      <c r="C67" s="118" t="str">
        <f>CONCATENATE(Input!D26, " ", Input!D27, ", ", Input!D28, ", ", Input!D29)</f>
        <v> , , </v>
      </c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56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64.5" customHeight="1" spans="1:26" x14ac:dyDescent="0.25">
      <c r="A68" s="117" t="s">
        <v>161</v>
      </c>
      <c r="B68" s="20"/>
      <c r="C68" s="118" t="str">
        <f>CONCATENATE(Input!D23, " ",Input!D24, " ", Input!D25)</f>
        <v>  </v>
      </c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56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64.5" customHeight="1" spans="1:26" x14ac:dyDescent="0.25">
      <c r="A69" s="117" t="s">
        <v>162</v>
      </c>
      <c r="B69" s="20"/>
      <c r="C69" s="118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56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64.5" customHeight="1" spans="1:26" x14ac:dyDescent="0.25">
      <c r="A70" s="126" t="s">
        <v>163</v>
      </c>
      <c r="B70" s="87"/>
      <c r="C70" s="127">
        <f>TODAY()</f>
        <v>44059</v>
      </c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128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3.5" customHeight="1" spans="1:26" x14ac:dyDescent="0.25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3.5" customHeight="1" spans="1:26" x14ac:dyDescent="0.25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3.5" customHeight="1" spans="1:26" x14ac:dyDescent="0.25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3.5" customHeight="1" spans="1:26" x14ac:dyDescent="0.25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3.5" customHeight="1" spans="1:26" x14ac:dyDescent="0.2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3.5" customHeight="1" spans="1:26" x14ac:dyDescent="0.25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3.5" customHeight="1" spans="1:26" x14ac:dyDescent="0.25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3.5" customHeight="1" spans="1:26" x14ac:dyDescent="0.25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3.5" customHeight="1" spans="1:26" x14ac:dyDescent="0.25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3.5" customHeight="1" spans="1:26" x14ac:dyDescent="0.25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3.5" customHeight="1" spans="1:26" x14ac:dyDescent="0.25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3.5" customHeight="1" spans="1:26" x14ac:dyDescent="0.25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3.5" customHeight="1" spans="1:26" x14ac:dyDescent="0.25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3.5" customHeight="1" spans="1:26" x14ac:dyDescent="0.25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3.5" customHeight="1" spans="1:26" x14ac:dyDescent="0.2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3.5" customHeight="1" spans="1:26" x14ac:dyDescent="0.25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3.5" customHeight="1" spans="1:26" x14ac:dyDescent="0.25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3.5" customHeight="1" spans="1:26" x14ac:dyDescent="0.25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3.5" customHeight="1" spans="1:26" x14ac:dyDescent="0.25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3.5" customHeight="1" spans="1:26" x14ac:dyDescent="0.25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3.5" customHeight="1" spans="1:26" x14ac:dyDescent="0.25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3.5" customHeight="1" spans="1:26" x14ac:dyDescent="0.25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3.5" customHeight="1" spans="1:26" x14ac:dyDescent="0.25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3.5" customHeight="1" spans="1:26" x14ac:dyDescent="0.25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3.5" customHeight="1" spans="1:26" x14ac:dyDescent="0.2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3.5" customHeight="1" spans="1:26" x14ac:dyDescent="0.25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3.5" customHeight="1" spans="1:26" x14ac:dyDescent="0.25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3.5" customHeight="1" spans="1:26" x14ac:dyDescent="0.25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3.5" customHeight="1" spans="1:26" x14ac:dyDescent="0.25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3.5" customHeight="1" spans="1:26" x14ac:dyDescent="0.25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3.5" customHeight="1" spans="1:26" x14ac:dyDescent="0.25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3.5" customHeight="1" spans="1:26" x14ac:dyDescent="0.25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3.5" customHeight="1" spans="1:26" x14ac:dyDescent="0.25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3.5" customHeight="1" spans="1:26" x14ac:dyDescent="0.25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3.5" customHeight="1" spans="1:26" x14ac:dyDescent="0.2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3.5" customHeight="1" spans="1:26" x14ac:dyDescent="0.25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3.5" customHeight="1" spans="1:26" x14ac:dyDescent="0.25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3.5" customHeight="1" spans="1:26" x14ac:dyDescent="0.25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3.5" customHeight="1" spans="1:26" x14ac:dyDescent="0.25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3.5" customHeight="1" spans="1:26" x14ac:dyDescent="0.25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3.5" customHeight="1" spans="1:26" x14ac:dyDescent="0.25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3.5" customHeight="1" spans="1:26" x14ac:dyDescent="0.25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3.5" customHeight="1" spans="1:26" x14ac:dyDescent="0.25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3.5" customHeight="1" spans="1:26" x14ac:dyDescent="0.25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3.5" customHeight="1" spans="1:26" x14ac:dyDescent="0.2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3.5" customHeight="1" spans="1:26" x14ac:dyDescent="0.25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3.5" customHeight="1" spans="1:26" x14ac:dyDescent="0.25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3.5" customHeight="1" spans="1:26" x14ac:dyDescent="0.25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3.5" customHeight="1" spans="1:26" x14ac:dyDescent="0.25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3.5" customHeight="1" spans="1:26" x14ac:dyDescent="0.25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3.5" customHeight="1" spans="1:26" x14ac:dyDescent="0.25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3.5" customHeight="1" spans="1:26" x14ac:dyDescent="0.25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3.5" customHeight="1" spans="1:26" x14ac:dyDescent="0.25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3.5" customHeight="1" spans="1:26" x14ac:dyDescent="0.25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3.5" customHeight="1" spans="1:26" x14ac:dyDescent="0.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3.5" customHeight="1" spans="1:26" x14ac:dyDescent="0.25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3.5" customHeight="1" spans="1:26" x14ac:dyDescent="0.25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3.5" customHeight="1" spans="1:26" x14ac:dyDescent="0.25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3.5" customHeight="1" spans="1:26" x14ac:dyDescent="0.25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3.5" customHeight="1" spans="1:26" x14ac:dyDescent="0.25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3.5" customHeight="1" spans="1:26" x14ac:dyDescent="0.25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3.5" customHeight="1" spans="1:26" x14ac:dyDescent="0.25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3.5" customHeight="1" spans="1:26" x14ac:dyDescent="0.25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3.5" customHeight="1" spans="1:26" x14ac:dyDescent="0.25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3.5" customHeight="1" spans="1:26" x14ac:dyDescent="0.2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3.5" customHeight="1" spans="1:26" x14ac:dyDescent="0.25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3.5" customHeight="1" spans="1:26" x14ac:dyDescent="0.25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3.5" customHeight="1" spans="1:26" x14ac:dyDescent="0.25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3.5" customHeight="1" spans="1:26" x14ac:dyDescent="0.25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3.5" customHeight="1" spans="1:26" x14ac:dyDescent="0.25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3.5" customHeight="1" spans="1:26" x14ac:dyDescent="0.25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3.5" customHeight="1" spans="1:26" x14ac:dyDescent="0.25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3.5" customHeight="1" spans="1:26" x14ac:dyDescent="0.25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3.5" customHeight="1" spans="1:26" x14ac:dyDescent="0.25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3.5" customHeight="1" spans="1:26" x14ac:dyDescent="0.2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3.5" customHeight="1" spans="1:26" x14ac:dyDescent="0.25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3.5" customHeight="1" spans="1:26" x14ac:dyDescent="0.25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3.5" customHeight="1" spans="1:26" x14ac:dyDescent="0.25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3.5" customHeight="1" spans="1:26" x14ac:dyDescent="0.25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3.5" customHeight="1" spans="1:26" x14ac:dyDescent="0.25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3.5" customHeight="1" spans="1:26" x14ac:dyDescent="0.25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3.5" customHeight="1" spans="1:26" x14ac:dyDescent="0.25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3.5" customHeight="1" spans="1:26" x14ac:dyDescent="0.25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3.5" customHeight="1" spans="1:26" x14ac:dyDescent="0.25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3.5" customHeight="1" spans="1:26" x14ac:dyDescent="0.2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3.5" customHeight="1" spans="1:26" x14ac:dyDescent="0.25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3.5" customHeight="1" spans="1:26" x14ac:dyDescent="0.25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3.5" customHeight="1" spans="1:26" x14ac:dyDescent="0.25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3.5" customHeight="1" spans="1:26" x14ac:dyDescent="0.25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3.5" customHeight="1" spans="1:26" x14ac:dyDescent="0.25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3.5" customHeight="1" spans="1:26" x14ac:dyDescent="0.25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3.5" customHeight="1" spans="1:26" x14ac:dyDescent="0.25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3.5" customHeight="1" spans="1:26" x14ac:dyDescent="0.25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3.5" customHeight="1" spans="1:26" x14ac:dyDescent="0.25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3.5" customHeight="1" spans="1:26" x14ac:dyDescent="0.2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3.5" customHeight="1" spans="1:26" x14ac:dyDescent="0.25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3.5" customHeight="1" spans="1:26" x14ac:dyDescent="0.25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3.5" customHeight="1" spans="1:26" x14ac:dyDescent="0.25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3.5" customHeight="1" spans="1:26" x14ac:dyDescent="0.25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3.5" customHeight="1" spans="1:26" x14ac:dyDescent="0.25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3.5" customHeight="1" spans="1:26" x14ac:dyDescent="0.25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3.5" customHeight="1" spans="1:26" x14ac:dyDescent="0.25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3.5" customHeight="1" spans="1:26" x14ac:dyDescent="0.25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3.5" customHeight="1" spans="1:26" x14ac:dyDescent="0.25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3.5" customHeight="1" spans="1:26" x14ac:dyDescent="0.2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3.5" customHeight="1" spans="1:26" x14ac:dyDescent="0.25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3.5" customHeight="1" spans="1:26" x14ac:dyDescent="0.25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3.5" customHeight="1" spans="1:26" x14ac:dyDescent="0.25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3.5" customHeight="1" spans="1:26" x14ac:dyDescent="0.25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3.5" customHeight="1" spans="1:26" x14ac:dyDescent="0.25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3.5" customHeight="1" spans="1:26" x14ac:dyDescent="0.25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3.5" customHeight="1" spans="1:26" x14ac:dyDescent="0.25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3.5" customHeight="1" spans="1:26" x14ac:dyDescent="0.25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3.5" customHeight="1" spans="1:26" x14ac:dyDescent="0.25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3.5" customHeight="1" spans="1:26" x14ac:dyDescent="0.2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3.5" customHeight="1" spans="1:26" x14ac:dyDescent="0.25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3.5" customHeight="1" spans="1:26" x14ac:dyDescent="0.25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3.5" customHeight="1" spans="1:26" x14ac:dyDescent="0.25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3.5" customHeight="1" spans="1:26" x14ac:dyDescent="0.25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3.5" customHeight="1" spans="1:26" x14ac:dyDescent="0.25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3.5" customHeight="1" spans="1:26" x14ac:dyDescent="0.25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3.5" customHeight="1" spans="1:26" x14ac:dyDescent="0.25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3.5" customHeight="1" spans="1:26" x14ac:dyDescent="0.25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3.5" customHeight="1" spans="1:26" x14ac:dyDescent="0.25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3.5" customHeight="1" spans="1:26" x14ac:dyDescent="0.2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3.5" customHeight="1" spans="1:26" x14ac:dyDescent="0.25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3.5" customHeight="1" spans="1:26" x14ac:dyDescent="0.25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3.5" customHeight="1" spans="1:26" x14ac:dyDescent="0.25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3.5" customHeight="1" spans="1:26" x14ac:dyDescent="0.25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3.5" customHeight="1" spans="1:26" x14ac:dyDescent="0.25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3.5" customHeight="1" spans="1:26" x14ac:dyDescent="0.25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3.5" customHeight="1" spans="1:26" x14ac:dyDescent="0.25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3.5" customHeight="1" spans="1:26" x14ac:dyDescent="0.25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3.5" customHeight="1" spans="1:26" x14ac:dyDescent="0.25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3.5" customHeight="1" spans="1:26" x14ac:dyDescent="0.2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3.5" customHeight="1" spans="1:26" x14ac:dyDescent="0.25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3.5" customHeight="1" spans="1:26" x14ac:dyDescent="0.25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3.5" customHeight="1" spans="1:26" x14ac:dyDescent="0.25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3.5" customHeight="1" spans="1:26" x14ac:dyDescent="0.25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3.5" customHeight="1" spans="1:26" x14ac:dyDescent="0.25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3.5" customHeight="1" spans="1:26" x14ac:dyDescent="0.25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3.5" customHeight="1" spans="1:26" x14ac:dyDescent="0.25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3.5" customHeight="1" spans="1:26" x14ac:dyDescent="0.25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3.5" customHeight="1" spans="1:26" x14ac:dyDescent="0.25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3.5" customHeight="1" spans="1:26" x14ac:dyDescent="0.2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3.5" customHeight="1" spans="1:26" x14ac:dyDescent="0.25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3.5" customHeight="1" spans="1:26" x14ac:dyDescent="0.25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3.5" customHeight="1" spans="1:26" x14ac:dyDescent="0.25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3.5" customHeight="1" spans="1:26" x14ac:dyDescent="0.25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3.5" customHeight="1" spans="1:26" x14ac:dyDescent="0.25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3.5" customHeight="1" spans="1:26" x14ac:dyDescent="0.25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3.5" customHeight="1" spans="1:26" x14ac:dyDescent="0.25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3.5" customHeight="1" spans="1:26" x14ac:dyDescent="0.25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3.5" customHeight="1" spans="1:26" x14ac:dyDescent="0.25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3.5" customHeight="1" spans="1:26" x14ac:dyDescent="0.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3.5" customHeight="1" spans="1:26" x14ac:dyDescent="0.25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3.5" customHeight="1" spans="1:26" x14ac:dyDescent="0.25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3.5" customHeight="1" spans="1:26" x14ac:dyDescent="0.25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3.5" customHeight="1" spans="1:26" x14ac:dyDescent="0.25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3.5" customHeight="1" spans="1:26" x14ac:dyDescent="0.25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3.5" customHeight="1" spans="1:26" x14ac:dyDescent="0.25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3.5" customHeight="1" spans="1:26" x14ac:dyDescent="0.25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3.5" customHeight="1" spans="1:26" x14ac:dyDescent="0.25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3.5" customHeight="1" spans="1:26" x14ac:dyDescent="0.25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3.5" customHeight="1" spans="1:26" x14ac:dyDescent="0.2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13.5" customHeight="1" spans="1:26" x14ac:dyDescent="0.25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3.5" customHeight="1" spans="1:26" x14ac:dyDescent="0.25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3.5" customHeight="1" spans="1:26" x14ac:dyDescent="0.25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3.5" customHeight="1" spans="1:26" x14ac:dyDescent="0.25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3.5" customHeight="1" spans="1:26" x14ac:dyDescent="0.25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3.5" customHeight="1" spans="1:26" x14ac:dyDescent="0.25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3.5" customHeight="1" spans="1:26" x14ac:dyDescent="0.25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3.5" customHeight="1" spans="1:26" x14ac:dyDescent="0.25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3.5" customHeight="1" spans="1:26" x14ac:dyDescent="0.25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3.5" customHeight="1" spans="1:26" x14ac:dyDescent="0.2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3.5" customHeight="1" spans="1:26" x14ac:dyDescent="0.25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3.5" customHeight="1" spans="1:26" x14ac:dyDescent="0.25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3.5" customHeight="1" spans="1:26" x14ac:dyDescent="0.25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3.5" customHeight="1" spans="1:26" x14ac:dyDescent="0.25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3.5" customHeight="1" spans="1:26" x14ac:dyDescent="0.25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3.5" customHeight="1" spans="1:26" x14ac:dyDescent="0.25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3.5" customHeight="1" spans="1:26" x14ac:dyDescent="0.25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3.5" customHeight="1" spans="1:26" x14ac:dyDescent="0.25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3.5" customHeight="1" spans="1:26" x14ac:dyDescent="0.25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3.5" customHeight="1" spans="1:26" x14ac:dyDescent="0.2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3.5" customHeight="1" spans="1:26" x14ac:dyDescent="0.25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3.5" customHeight="1" spans="1:26" x14ac:dyDescent="0.25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3.5" customHeight="1" spans="1:26" x14ac:dyDescent="0.25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3.5" customHeight="1" spans="1:26" x14ac:dyDescent="0.25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3.5" customHeight="1" spans="1:26" x14ac:dyDescent="0.25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3.5" customHeight="1" spans="1:26" x14ac:dyDescent="0.25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3.5" customHeight="1" spans="1:26" x14ac:dyDescent="0.25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3.5" customHeight="1" spans="1:26" x14ac:dyDescent="0.25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3.5" customHeight="1" spans="1:26" x14ac:dyDescent="0.25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3.5" customHeight="1" spans="1:26" x14ac:dyDescent="0.2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3.5" customHeight="1" spans="1:26" x14ac:dyDescent="0.25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3.5" customHeight="1" spans="1:26" x14ac:dyDescent="0.25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3.5" customHeight="1" spans="1:26" x14ac:dyDescent="0.25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13.5" customHeight="1" spans="1:26" x14ac:dyDescent="0.25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13.5" customHeight="1" spans="1:26" x14ac:dyDescent="0.25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13.5" customHeight="1" spans="1:26" x14ac:dyDescent="0.25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13.5" customHeight="1" spans="1:26" x14ac:dyDescent="0.25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13.5" customHeight="1" spans="1:26" x14ac:dyDescent="0.25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13.5" customHeight="1" spans="1:26" x14ac:dyDescent="0.25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13.5" customHeight="1" spans="1:26" x14ac:dyDescent="0.2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13.5" customHeight="1" spans="1:26" x14ac:dyDescent="0.25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13.5" customHeight="1" spans="1:26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13.5" customHeight="1" spans="1:26" x14ac:dyDescent="0.25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13.5" customHeight="1" spans="1:26" x14ac:dyDescent="0.25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13.5" customHeight="1" spans="1:26" x14ac:dyDescent="0.25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13.5" customHeight="1" spans="1:26" x14ac:dyDescent="0.25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13.5" customHeight="1" spans="1:26" x14ac:dyDescent="0.25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13.5" customHeight="1" spans="1:26" x14ac:dyDescent="0.25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13.5" customHeight="1" spans="1:26" x14ac:dyDescent="0.25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13.5" customHeight="1" spans="1:26" x14ac:dyDescent="0.2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13.5" customHeight="1" spans="1:26" x14ac:dyDescent="0.25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13.5" customHeight="1" spans="1:26" x14ac:dyDescent="0.25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13.5" customHeight="1" spans="1:26" x14ac:dyDescent="0.25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13.5" customHeight="1" spans="1:26" x14ac:dyDescent="0.25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13.5" customHeight="1" spans="1:26" x14ac:dyDescent="0.25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13.5" customHeight="1" spans="1:26" x14ac:dyDescent="0.25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13.5" customHeight="1" spans="1:26" x14ac:dyDescent="0.25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13.5" customHeight="1" spans="1:26" x14ac:dyDescent="0.25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13.5" customHeight="1" spans="1:26" x14ac:dyDescent="0.25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13.5" customHeight="1" spans="1:26" x14ac:dyDescent="0.2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13.5" customHeight="1" spans="1:26" x14ac:dyDescent="0.25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ht="13.5" customHeight="1" spans="1:26" x14ac:dyDescent="0.25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13.5" customHeight="1" spans="1:26" x14ac:dyDescent="0.25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13.5" customHeight="1" spans="1:26" x14ac:dyDescent="0.25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13.5" customHeight="1" spans="1:26" x14ac:dyDescent="0.25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13.5" customHeight="1" spans="1:26" x14ac:dyDescent="0.25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13.5" customHeight="1" spans="1:26" x14ac:dyDescent="0.25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13.5" customHeight="1" spans="1:26" x14ac:dyDescent="0.25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13.5" customHeight="1" spans="1:26" x14ac:dyDescent="0.25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13.5" customHeight="1" spans="1:26" x14ac:dyDescent="0.2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13.5" customHeight="1" spans="1:26" x14ac:dyDescent="0.25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13.5" customHeight="1" spans="1:26" x14ac:dyDescent="0.25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13.5" customHeight="1" spans="1:26" x14ac:dyDescent="0.25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13.5" customHeight="1" spans="1:26" x14ac:dyDescent="0.25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13.5" customHeight="1" spans="1:26" x14ac:dyDescent="0.25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13.5" customHeight="1" spans="1:26" x14ac:dyDescent="0.25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13.5" customHeight="1" spans="1:26" x14ac:dyDescent="0.25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13.5" customHeight="1" spans="1:26" x14ac:dyDescent="0.25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13.5" customHeight="1" spans="1:26" x14ac:dyDescent="0.25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13.5" customHeight="1" spans="1:26" x14ac:dyDescent="0.2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13.5" customHeight="1" spans="1:26" x14ac:dyDescent="0.25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13.5" customHeight="1" spans="1:26" x14ac:dyDescent="0.25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13.5" customHeight="1" spans="1:26" x14ac:dyDescent="0.25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13.5" customHeight="1" spans="1:26" x14ac:dyDescent="0.25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13.5" customHeight="1" spans="1:26" x14ac:dyDescent="0.25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13.5" customHeight="1" spans="1:26" x14ac:dyDescent="0.25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13.5" customHeight="1" spans="1:26" x14ac:dyDescent="0.25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13.5" customHeight="1" spans="1:26" x14ac:dyDescent="0.25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13.5" customHeight="1" spans="1:26" x14ac:dyDescent="0.25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13.5" customHeight="1" spans="1:26" x14ac:dyDescent="0.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13.5" customHeight="1" spans="1:26" x14ac:dyDescent="0.25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13.5" customHeight="1" spans="1:26" x14ac:dyDescent="0.25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13.5" customHeight="1" spans="1:26" x14ac:dyDescent="0.25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13.5" customHeight="1" spans="1:26" x14ac:dyDescent="0.25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13.5" customHeight="1" spans="1:26" x14ac:dyDescent="0.25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13.5" customHeight="1" spans="1:26" x14ac:dyDescent="0.25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13.5" customHeight="1" spans="1:26" x14ac:dyDescent="0.25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13.5" customHeight="1" spans="1:26" x14ac:dyDescent="0.25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13.5" customHeight="1" spans="1:26" x14ac:dyDescent="0.25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13.5" customHeight="1" spans="1:26" x14ac:dyDescent="0.2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13.5" customHeight="1" spans="1:26" x14ac:dyDescent="0.25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13.5" customHeight="1" spans="1:26" x14ac:dyDescent="0.25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13.5" customHeight="1" spans="1:26" x14ac:dyDescent="0.25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13.5" customHeight="1" spans="1:26" x14ac:dyDescent="0.25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13.5" customHeight="1" spans="1:26" x14ac:dyDescent="0.25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13.5" customHeight="1" spans="1:26" x14ac:dyDescent="0.25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13.5" customHeight="1" spans="1:26" x14ac:dyDescent="0.25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13.5" customHeight="1" spans="1:26" x14ac:dyDescent="0.25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13.5" customHeight="1" spans="1:26" x14ac:dyDescent="0.25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13.5" customHeight="1" spans="1:26" x14ac:dyDescent="0.2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13.5" customHeight="1" spans="1:26" x14ac:dyDescent="0.25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13.5" customHeight="1" spans="1:26" x14ac:dyDescent="0.25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13.5" customHeight="1" spans="1:26" x14ac:dyDescent="0.25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13.5" customHeight="1" spans="1:26" x14ac:dyDescent="0.25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13.5" customHeight="1" spans="1:26" x14ac:dyDescent="0.25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13.5" customHeight="1" spans="1:26" x14ac:dyDescent="0.25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13.5" customHeight="1" spans="1:26" x14ac:dyDescent="0.25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13.5" customHeight="1" spans="1:26" x14ac:dyDescent="0.25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13.5" customHeight="1" spans="1:26" x14ac:dyDescent="0.25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3.5" customHeight="1" spans="1:26" x14ac:dyDescent="0.2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3.5" customHeight="1" spans="1:26" x14ac:dyDescent="0.25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3.5" customHeight="1" spans="1:26" x14ac:dyDescent="0.25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3.5" customHeight="1" spans="1:26" x14ac:dyDescent="0.25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3.5" customHeight="1" spans="1:26" x14ac:dyDescent="0.25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3.5" customHeight="1" spans="1:26" x14ac:dyDescent="0.25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3.5" customHeight="1" spans="1:26" x14ac:dyDescent="0.25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3.5" customHeight="1" spans="1:26" x14ac:dyDescent="0.25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3.5" customHeight="1" spans="1:26" x14ac:dyDescent="0.25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3.5" customHeight="1" spans="1:26" x14ac:dyDescent="0.25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3.5" customHeight="1" spans="1:26" x14ac:dyDescent="0.2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3.5" customHeight="1" spans="1:26" x14ac:dyDescent="0.25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3.5" customHeight="1" spans="1:26" x14ac:dyDescent="0.25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3.5" customHeight="1" spans="1:26" x14ac:dyDescent="0.25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3.5" customHeight="1" spans="1:26" x14ac:dyDescent="0.25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3.5" customHeight="1" spans="1:26" x14ac:dyDescent="0.25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3.5" customHeight="1" spans="1:26" x14ac:dyDescent="0.25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3.5" customHeight="1" spans="1:26" x14ac:dyDescent="0.25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3.5" customHeight="1" spans="1:26" x14ac:dyDescent="0.25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3.5" customHeight="1" spans="1:26" x14ac:dyDescent="0.25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3.5" customHeight="1" spans="1:26" x14ac:dyDescent="0.2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3.5" customHeight="1" spans="1:26" x14ac:dyDescent="0.25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3.5" customHeight="1" spans="1:26" x14ac:dyDescent="0.25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3.5" customHeight="1" spans="1:26" x14ac:dyDescent="0.25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3.5" customHeight="1" spans="1:26" x14ac:dyDescent="0.25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3.5" customHeight="1" spans="1:26" x14ac:dyDescent="0.25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3.5" customHeight="1" spans="1:26" x14ac:dyDescent="0.25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3.5" customHeight="1" spans="1:26" x14ac:dyDescent="0.25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3.5" customHeight="1" spans="1:26" x14ac:dyDescent="0.25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3.5" customHeight="1" spans="1:26" x14ac:dyDescent="0.25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3.5" customHeight="1" spans="1:26" x14ac:dyDescent="0.2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3.5" customHeight="1" spans="1:26" x14ac:dyDescent="0.25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3.5" customHeight="1" spans="1:26" x14ac:dyDescent="0.25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3.5" customHeight="1" spans="1:26" x14ac:dyDescent="0.25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3.5" customHeight="1" spans="1:26" x14ac:dyDescent="0.25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3.5" customHeight="1" spans="1:26" x14ac:dyDescent="0.25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3.5" customHeight="1" spans="1:26" x14ac:dyDescent="0.25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3.5" customHeight="1" spans="1:26" x14ac:dyDescent="0.25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3.5" customHeight="1" spans="1:26" x14ac:dyDescent="0.25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3.5" customHeight="1" spans="1:26" x14ac:dyDescent="0.25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3.5" customHeight="1" spans="1:26" x14ac:dyDescent="0.2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3.5" customHeight="1" spans="1:26" x14ac:dyDescent="0.25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3.5" customHeight="1" spans="1:26" x14ac:dyDescent="0.25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3.5" customHeight="1" spans="1:26" x14ac:dyDescent="0.25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3.5" customHeight="1" spans="1:26" x14ac:dyDescent="0.25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3.5" customHeight="1" spans="1:26" x14ac:dyDescent="0.25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3.5" customHeight="1" spans="1:26" x14ac:dyDescent="0.25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3.5" customHeight="1" spans="1:26" x14ac:dyDescent="0.25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3.5" customHeight="1" spans="1:26" x14ac:dyDescent="0.25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3.5" customHeight="1" spans="1:26" x14ac:dyDescent="0.25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3.5" customHeight="1" spans="1:26" x14ac:dyDescent="0.2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3.5" customHeight="1" spans="1:26" x14ac:dyDescent="0.25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3.5" customHeight="1" spans="1:26" x14ac:dyDescent="0.25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3.5" customHeight="1" spans="1:26" x14ac:dyDescent="0.25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3.5" customHeight="1" spans="1:26" x14ac:dyDescent="0.25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3.5" customHeight="1" spans="1:26" x14ac:dyDescent="0.25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3.5" customHeight="1" spans="1:26" x14ac:dyDescent="0.25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3.5" customHeight="1" spans="1:26" x14ac:dyDescent="0.25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3.5" customHeight="1" spans="1:26" x14ac:dyDescent="0.25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3.5" customHeight="1" spans="1:26" x14ac:dyDescent="0.25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3.5" customHeight="1" spans="1:26" x14ac:dyDescent="0.2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3.5" customHeight="1" spans="1:26" x14ac:dyDescent="0.25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3.5" customHeight="1" spans="1:26" x14ac:dyDescent="0.25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3.5" customHeight="1" spans="1:26" x14ac:dyDescent="0.25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3.5" customHeight="1" spans="1:26" x14ac:dyDescent="0.25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3.5" customHeight="1" spans="1:26" x14ac:dyDescent="0.25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3.5" customHeight="1" spans="1:26" x14ac:dyDescent="0.25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3.5" customHeight="1" spans="1:26" x14ac:dyDescent="0.25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3.5" customHeight="1" spans="1:26" x14ac:dyDescent="0.25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3.5" customHeight="1" spans="1:26" x14ac:dyDescent="0.25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3.5" customHeight="1" spans="1:26" x14ac:dyDescent="0.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3.5" customHeight="1" spans="1:26" x14ac:dyDescent="0.25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3.5" customHeight="1" spans="1:26" x14ac:dyDescent="0.25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3.5" customHeight="1" spans="1:26" x14ac:dyDescent="0.25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3.5" customHeight="1" spans="1:26" x14ac:dyDescent="0.25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3.5" customHeight="1" spans="1:26" x14ac:dyDescent="0.25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3.5" customHeight="1" spans="1:26" x14ac:dyDescent="0.25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3.5" customHeight="1" spans="1:26" x14ac:dyDescent="0.25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3.5" customHeight="1" spans="1:26" x14ac:dyDescent="0.25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3.5" customHeight="1" spans="1:26" x14ac:dyDescent="0.25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3.5" customHeight="1" spans="1:26" x14ac:dyDescent="0.2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3.5" customHeight="1" spans="1:26" x14ac:dyDescent="0.25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3.5" customHeight="1" spans="1:26" x14ac:dyDescent="0.25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3.5" customHeight="1" spans="1:26" x14ac:dyDescent="0.25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3.5" customHeight="1" spans="1:26" x14ac:dyDescent="0.25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3.5" customHeight="1" spans="1:26" x14ac:dyDescent="0.25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3.5" customHeight="1" spans="1:26" x14ac:dyDescent="0.25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3.5" customHeight="1" spans="1:26" x14ac:dyDescent="0.25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3.5" customHeight="1" spans="1:26" x14ac:dyDescent="0.25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3.5" customHeight="1" spans="1:26" x14ac:dyDescent="0.25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3.5" customHeight="1" spans="1:26" x14ac:dyDescent="0.2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3.5" customHeight="1" spans="1:26" x14ac:dyDescent="0.25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3.5" customHeight="1" spans="1:26" x14ac:dyDescent="0.25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3.5" customHeight="1" spans="1:26" x14ac:dyDescent="0.25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3.5" customHeight="1" spans="1:26" x14ac:dyDescent="0.25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3.5" customHeight="1" spans="1:26" x14ac:dyDescent="0.25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3.5" customHeight="1" spans="1:26" x14ac:dyDescent="0.25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3.5" customHeight="1" spans="1:26" x14ac:dyDescent="0.25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3.5" customHeight="1" spans="1:26" x14ac:dyDescent="0.25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3.5" customHeight="1" spans="1:26" x14ac:dyDescent="0.25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3.5" customHeight="1" spans="1:26" x14ac:dyDescent="0.2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3.5" customHeight="1" spans="1:26" x14ac:dyDescent="0.25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3.5" customHeight="1" spans="1:26" x14ac:dyDescent="0.25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3.5" customHeight="1" spans="1:26" x14ac:dyDescent="0.25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3.5" customHeight="1" spans="1:26" x14ac:dyDescent="0.25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3.5" customHeight="1" spans="1:26" x14ac:dyDescent="0.25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3.5" customHeight="1" spans="1:26" x14ac:dyDescent="0.25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3.5" customHeight="1" spans="1:26" x14ac:dyDescent="0.25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3.5" customHeight="1" spans="1:26" x14ac:dyDescent="0.25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3.5" customHeight="1" spans="1:26" x14ac:dyDescent="0.25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3.5" customHeight="1" spans="1:26" x14ac:dyDescent="0.2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3.5" customHeight="1" spans="1:26" x14ac:dyDescent="0.25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3.5" customHeight="1" spans="1:26" x14ac:dyDescent="0.25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3.5" customHeight="1" spans="1:26" x14ac:dyDescent="0.25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3.5" customHeight="1" spans="1:26" x14ac:dyDescent="0.25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3.5" customHeight="1" spans="1:26" x14ac:dyDescent="0.25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3.5" customHeight="1" spans="1:26" x14ac:dyDescent="0.25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3.5" customHeight="1" spans="1:26" x14ac:dyDescent="0.25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3.5" customHeight="1" spans="1:26" x14ac:dyDescent="0.25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3.5" customHeight="1" spans="1:26" x14ac:dyDescent="0.25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3.5" customHeight="1" spans="1:26" x14ac:dyDescent="0.2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3.5" customHeight="1" spans="1:26" x14ac:dyDescent="0.25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3.5" customHeight="1" spans="1:26" x14ac:dyDescent="0.25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3.5" customHeight="1" spans="1:26" x14ac:dyDescent="0.25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3.5" customHeight="1" spans="1:26" x14ac:dyDescent="0.25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3.5" customHeight="1" spans="1:26" x14ac:dyDescent="0.25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3.5" customHeight="1" spans="1:26" x14ac:dyDescent="0.25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3.5" customHeight="1" spans="1:26" x14ac:dyDescent="0.25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3.5" customHeight="1" spans="1:26" x14ac:dyDescent="0.25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3.5" customHeight="1" spans="1:26" x14ac:dyDescent="0.25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3.5" customHeight="1" spans="1:26" x14ac:dyDescent="0.2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3.5" customHeight="1" spans="1:26" x14ac:dyDescent="0.25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3.5" customHeight="1" spans="1:26" x14ac:dyDescent="0.25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3.5" customHeight="1" spans="1:26" x14ac:dyDescent="0.25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3.5" customHeight="1" spans="1:26" x14ac:dyDescent="0.25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3.5" customHeight="1" spans="1:26" x14ac:dyDescent="0.25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3.5" customHeight="1" spans="1:26" x14ac:dyDescent="0.25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3.5" customHeight="1" spans="1:26" x14ac:dyDescent="0.25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3.5" customHeight="1" spans="1:26" x14ac:dyDescent="0.25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3.5" customHeight="1" spans="1:26" x14ac:dyDescent="0.25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3.5" customHeight="1" spans="1:26" x14ac:dyDescent="0.2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3.5" customHeight="1" spans="1:26" x14ac:dyDescent="0.25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3.5" customHeight="1" spans="1:26" x14ac:dyDescent="0.25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3.5" customHeight="1" spans="1:26" x14ac:dyDescent="0.25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3.5" customHeight="1" spans="1:26" x14ac:dyDescent="0.25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3.5" customHeight="1" spans="1:26" x14ac:dyDescent="0.25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3.5" customHeight="1" spans="1:26" x14ac:dyDescent="0.25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3.5" customHeight="1" spans="1:26" x14ac:dyDescent="0.25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3.5" customHeight="1" spans="1:26" x14ac:dyDescent="0.25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3.5" customHeight="1" spans="1:26" x14ac:dyDescent="0.25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3.5" customHeight="1" spans="1:26" x14ac:dyDescent="0.2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3.5" customHeight="1" spans="1:26" x14ac:dyDescent="0.25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3.5" customHeight="1" spans="1:26" x14ac:dyDescent="0.25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3.5" customHeight="1" spans="1:26" x14ac:dyDescent="0.25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3.5" customHeight="1" spans="1:26" x14ac:dyDescent="0.25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3.5" customHeight="1" spans="1:26" x14ac:dyDescent="0.25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3.5" customHeight="1" spans="1:26" x14ac:dyDescent="0.25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3.5" customHeight="1" spans="1:26" x14ac:dyDescent="0.25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3.5" customHeight="1" spans="1:26" x14ac:dyDescent="0.25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3.5" customHeight="1" spans="1:26" x14ac:dyDescent="0.25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3.5" customHeight="1" spans="1:26" x14ac:dyDescent="0.2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3.5" customHeight="1" spans="1:26" x14ac:dyDescent="0.25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3.5" customHeight="1" spans="1:26" x14ac:dyDescent="0.25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3.5" customHeight="1" spans="1:26" x14ac:dyDescent="0.25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3.5" customHeight="1" spans="1:26" x14ac:dyDescent="0.25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3.5" customHeight="1" spans="1:26" x14ac:dyDescent="0.25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3.5" customHeight="1" spans="1:26" x14ac:dyDescent="0.25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3.5" customHeight="1" spans="1:26" x14ac:dyDescent="0.25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3.5" customHeight="1" spans="1:26" x14ac:dyDescent="0.25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3.5" customHeight="1" spans="1:26" x14ac:dyDescent="0.25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3.5" customHeight="1" spans="1:26" x14ac:dyDescent="0.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3.5" customHeight="1" spans="1:26" x14ac:dyDescent="0.25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3.5" customHeight="1" spans="1:26" x14ac:dyDescent="0.25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3.5" customHeight="1" spans="1:26" x14ac:dyDescent="0.25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3.5" customHeight="1" spans="1:26" x14ac:dyDescent="0.25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3.5" customHeight="1" spans="1:26" x14ac:dyDescent="0.25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3.5" customHeight="1" spans="1:26" x14ac:dyDescent="0.25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3.5" customHeight="1" spans="1:26" x14ac:dyDescent="0.25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3.5" customHeight="1" spans="1:26" x14ac:dyDescent="0.25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3.5" customHeight="1" spans="1:26" x14ac:dyDescent="0.25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3.5" customHeight="1" spans="1:26" x14ac:dyDescent="0.2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3.5" customHeight="1" spans="1:26" x14ac:dyDescent="0.25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3.5" customHeight="1" spans="1:26" x14ac:dyDescent="0.25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3.5" customHeight="1" spans="1:26" x14ac:dyDescent="0.25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3.5" customHeight="1" spans="1:26" x14ac:dyDescent="0.25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3.5" customHeight="1" spans="1:26" x14ac:dyDescent="0.25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3.5" customHeight="1" spans="1:26" x14ac:dyDescent="0.25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3.5" customHeight="1" spans="1:26" x14ac:dyDescent="0.25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3.5" customHeight="1" spans="1:26" x14ac:dyDescent="0.25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3.5" customHeight="1" spans="1:26" x14ac:dyDescent="0.25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3.5" customHeight="1" spans="1:26" x14ac:dyDescent="0.2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3.5" customHeight="1" spans="1:26" x14ac:dyDescent="0.25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3.5" customHeight="1" spans="1:26" x14ac:dyDescent="0.25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3.5" customHeight="1" spans="1:26" x14ac:dyDescent="0.25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3.5" customHeight="1" spans="1:26" x14ac:dyDescent="0.25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3.5" customHeight="1" spans="1:26" x14ac:dyDescent="0.25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3.5" customHeight="1" spans="1:26" x14ac:dyDescent="0.25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3.5" customHeight="1" spans="1:26" x14ac:dyDescent="0.25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3.5" customHeight="1" spans="1:26" x14ac:dyDescent="0.25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3.5" customHeight="1" spans="1:26" x14ac:dyDescent="0.25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3.5" customHeight="1" spans="1:26" x14ac:dyDescent="0.2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3.5" customHeight="1" spans="1:26" x14ac:dyDescent="0.25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3.5" customHeight="1" spans="1:26" x14ac:dyDescent="0.25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3.5" customHeight="1" spans="1:26" x14ac:dyDescent="0.25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3.5" customHeight="1" spans="1:26" x14ac:dyDescent="0.25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3.5" customHeight="1" spans="1:26" x14ac:dyDescent="0.25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3.5" customHeight="1" spans="1:26" x14ac:dyDescent="0.25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3.5" customHeight="1" spans="1:26" x14ac:dyDescent="0.25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3.5" customHeight="1" spans="1:26" x14ac:dyDescent="0.25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3.5" customHeight="1" spans="1:26" x14ac:dyDescent="0.25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3.5" customHeight="1" spans="1:26" x14ac:dyDescent="0.2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3.5" customHeight="1" spans="1:26" x14ac:dyDescent="0.25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3.5" customHeight="1" spans="1:26" x14ac:dyDescent="0.25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3.5" customHeight="1" spans="1:26" x14ac:dyDescent="0.25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3.5" customHeight="1" spans="1:26" x14ac:dyDescent="0.25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3.5" customHeight="1" spans="1:26" x14ac:dyDescent="0.25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3.5" customHeight="1" spans="1:26" x14ac:dyDescent="0.25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3.5" customHeight="1" spans="1:26" x14ac:dyDescent="0.25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3.5" customHeight="1" spans="1:26" x14ac:dyDescent="0.25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3.5" customHeight="1" spans="1:26" x14ac:dyDescent="0.25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3.5" customHeight="1" spans="1:26" x14ac:dyDescent="0.2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3.5" customHeight="1" spans="1:26" x14ac:dyDescent="0.25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3.5" customHeight="1" spans="1:26" x14ac:dyDescent="0.25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3.5" customHeight="1" spans="1:26" x14ac:dyDescent="0.25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3.5" customHeight="1" spans="1:26" x14ac:dyDescent="0.25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3.5" customHeight="1" spans="1:26" x14ac:dyDescent="0.25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3.5" customHeight="1" spans="1:26" x14ac:dyDescent="0.25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3.5" customHeight="1" spans="1:26" x14ac:dyDescent="0.25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3.5" customHeight="1" spans="1:26" x14ac:dyDescent="0.25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3.5" customHeight="1" spans="1:26" x14ac:dyDescent="0.25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3.5" customHeight="1" spans="1:26" x14ac:dyDescent="0.2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3.5" customHeight="1" spans="1:26" x14ac:dyDescent="0.25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3.5" customHeight="1" spans="1:26" x14ac:dyDescent="0.25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3.5" customHeight="1" spans="1:26" x14ac:dyDescent="0.25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3.5" customHeight="1" spans="1:26" x14ac:dyDescent="0.25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3.5" customHeight="1" spans="1:26" x14ac:dyDescent="0.25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3.5" customHeight="1" spans="1:26" x14ac:dyDescent="0.25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3.5" customHeight="1" spans="1:26" x14ac:dyDescent="0.25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3.5" customHeight="1" spans="1:26" x14ac:dyDescent="0.25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3.5" customHeight="1" spans="1:26" x14ac:dyDescent="0.25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3.5" customHeight="1" spans="1:26" x14ac:dyDescent="0.2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3.5" customHeight="1" spans="1:26" x14ac:dyDescent="0.25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3.5" customHeight="1" spans="1:26" x14ac:dyDescent="0.25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3.5" customHeight="1" spans="1:26" x14ac:dyDescent="0.25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3.5" customHeight="1" spans="1:26" x14ac:dyDescent="0.25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3.5" customHeight="1" spans="1:26" x14ac:dyDescent="0.25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3.5" customHeight="1" spans="1:26" x14ac:dyDescent="0.25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3.5" customHeight="1" spans="1:26" x14ac:dyDescent="0.25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3.5" customHeight="1" spans="1:26" x14ac:dyDescent="0.25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3.5" customHeight="1" spans="1:26" x14ac:dyDescent="0.25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3.5" customHeight="1" spans="1:26" x14ac:dyDescent="0.2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3.5" customHeight="1" spans="1:26" x14ac:dyDescent="0.25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3.5" customHeight="1" spans="1:26" x14ac:dyDescent="0.25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3.5" customHeight="1" spans="1:26" x14ac:dyDescent="0.25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3.5" customHeight="1" spans="1:26" x14ac:dyDescent="0.25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3.5" customHeight="1" spans="1:26" x14ac:dyDescent="0.25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3.5" customHeight="1" spans="1:26" x14ac:dyDescent="0.25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3.5" customHeight="1" spans="1:26" x14ac:dyDescent="0.25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3.5" customHeight="1" spans="1:26" x14ac:dyDescent="0.25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3.5" customHeight="1" spans="1:26" x14ac:dyDescent="0.25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3.5" customHeight="1" spans="1:26" x14ac:dyDescent="0.2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3.5" customHeight="1" spans="1:26" x14ac:dyDescent="0.25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3.5" customHeight="1" spans="1:26" x14ac:dyDescent="0.25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3.5" customHeight="1" spans="1:26" x14ac:dyDescent="0.25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3.5" customHeight="1" spans="1:26" x14ac:dyDescent="0.25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3.5" customHeight="1" spans="1:26" x14ac:dyDescent="0.25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3.5" customHeight="1" spans="1:26" x14ac:dyDescent="0.25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3.5" customHeight="1" spans="1:26" x14ac:dyDescent="0.25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3.5" customHeight="1" spans="1:26" x14ac:dyDescent="0.25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3.5" customHeight="1" spans="1:26" x14ac:dyDescent="0.25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3.5" customHeight="1" spans="1:26" x14ac:dyDescent="0.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3.5" customHeight="1" spans="1:26" x14ac:dyDescent="0.25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3.5" customHeight="1" spans="1:26" x14ac:dyDescent="0.25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3.5" customHeight="1" spans="1:26" x14ac:dyDescent="0.25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3.5" customHeight="1" spans="1:26" x14ac:dyDescent="0.25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3.5" customHeight="1" spans="1:26" x14ac:dyDescent="0.25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3.5" customHeight="1" spans="1:26" x14ac:dyDescent="0.25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3.5" customHeight="1" spans="1:26" x14ac:dyDescent="0.25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3.5" customHeight="1" spans="1:26" x14ac:dyDescent="0.25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3.5" customHeight="1" spans="1:26" x14ac:dyDescent="0.25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3.5" customHeight="1" spans="1:26" x14ac:dyDescent="0.2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3.5" customHeight="1" spans="1:26" x14ac:dyDescent="0.25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3.5" customHeight="1" spans="1:26" x14ac:dyDescent="0.25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3.5" customHeight="1" spans="1:26" x14ac:dyDescent="0.25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3.5" customHeight="1" spans="1:26" x14ac:dyDescent="0.25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3.5" customHeight="1" spans="1:26" x14ac:dyDescent="0.25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3.5" customHeight="1" spans="1:26" x14ac:dyDescent="0.25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3.5" customHeight="1" spans="1:26" x14ac:dyDescent="0.25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3.5" customHeight="1" spans="1:26" x14ac:dyDescent="0.25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3.5" customHeight="1" spans="1:26" x14ac:dyDescent="0.25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3.5" customHeight="1" spans="1:26" x14ac:dyDescent="0.2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3.5" customHeight="1" spans="1:26" x14ac:dyDescent="0.25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3.5" customHeight="1" spans="1:26" x14ac:dyDescent="0.25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3.5" customHeight="1" spans="1:26" x14ac:dyDescent="0.25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3.5" customHeight="1" spans="1:26" x14ac:dyDescent="0.25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3.5" customHeight="1" spans="1:26" x14ac:dyDescent="0.25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3.5" customHeight="1" spans="1:26" x14ac:dyDescent="0.25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3.5" customHeight="1" spans="1:26" x14ac:dyDescent="0.25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3.5" customHeight="1" spans="1:26" x14ac:dyDescent="0.25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3.5" customHeight="1" spans="1:26" x14ac:dyDescent="0.25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3.5" customHeight="1" spans="1:26" x14ac:dyDescent="0.2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3.5" customHeight="1" spans="1:26" x14ac:dyDescent="0.25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3.5" customHeight="1" spans="1:26" x14ac:dyDescent="0.25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3.5" customHeight="1" spans="1:26" x14ac:dyDescent="0.25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3.5" customHeight="1" spans="1:26" x14ac:dyDescent="0.25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3.5" customHeight="1" spans="1:26" x14ac:dyDescent="0.25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3.5" customHeight="1" spans="1:26" x14ac:dyDescent="0.25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3.5" customHeight="1" spans="1:26" x14ac:dyDescent="0.25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3.5" customHeight="1" spans="1:26" x14ac:dyDescent="0.25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3.5" customHeight="1" spans="1:26" x14ac:dyDescent="0.25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3.5" customHeight="1" spans="1:26" x14ac:dyDescent="0.2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3.5" customHeight="1" spans="1:26" x14ac:dyDescent="0.25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3.5" customHeight="1" spans="1:26" x14ac:dyDescent="0.25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3.5" customHeight="1" spans="1:26" x14ac:dyDescent="0.25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3.5" customHeight="1" spans="1:26" x14ac:dyDescent="0.25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3.5" customHeight="1" spans="1:26" x14ac:dyDescent="0.25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3.5" customHeight="1" spans="1:26" x14ac:dyDescent="0.25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3.5" customHeight="1" spans="1:26" x14ac:dyDescent="0.25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3.5" customHeight="1" spans="1:26" x14ac:dyDescent="0.25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3.5" customHeight="1" spans="1:26" x14ac:dyDescent="0.25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3.5" customHeight="1" spans="1:26" x14ac:dyDescent="0.2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3.5" customHeight="1" spans="1:26" x14ac:dyDescent="0.25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3.5" customHeight="1" spans="1:26" x14ac:dyDescent="0.25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3.5" customHeight="1" spans="1:26" x14ac:dyDescent="0.25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3.5" customHeight="1" spans="1:26" x14ac:dyDescent="0.25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3.5" customHeight="1" spans="1:26" x14ac:dyDescent="0.25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3.5" customHeight="1" spans="1:26" x14ac:dyDescent="0.25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3.5" customHeight="1" spans="1:26" x14ac:dyDescent="0.25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3.5" customHeight="1" spans="1:26" x14ac:dyDescent="0.25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3.5" customHeight="1" spans="1:26" x14ac:dyDescent="0.25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3.5" customHeight="1" spans="1:26" x14ac:dyDescent="0.2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3.5" customHeight="1" spans="1:26" x14ac:dyDescent="0.25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3.5" customHeight="1" spans="1:26" x14ac:dyDescent="0.25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3.5" customHeight="1" spans="1:26" x14ac:dyDescent="0.25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3.5" customHeight="1" spans="1:26" x14ac:dyDescent="0.25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3.5" customHeight="1" spans="1:26" x14ac:dyDescent="0.25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3.5" customHeight="1" spans="1:26" x14ac:dyDescent="0.25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3.5" customHeight="1" spans="1:26" x14ac:dyDescent="0.25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3.5" customHeight="1" spans="1:26" x14ac:dyDescent="0.25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3.5" customHeight="1" spans="1:26" x14ac:dyDescent="0.25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3.5" customHeight="1" spans="1:26" x14ac:dyDescent="0.2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3.5" customHeight="1" spans="1:26" x14ac:dyDescent="0.25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3.5" customHeight="1" spans="1:26" x14ac:dyDescent="0.25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3.5" customHeight="1" spans="1:26" x14ac:dyDescent="0.25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3.5" customHeight="1" spans="1:26" x14ac:dyDescent="0.25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3.5" customHeight="1" spans="1:26" x14ac:dyDescent="0.25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3.5" customHeight="1" spans="1:26" x14ac:dyDescent="0.25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3.5" customHeight="1" spans="1:26" x14ac:dyDescent="0.25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3.5" customHeight="1" spans="1:26" x14ac:dyDescent="0.25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3.5" customHeight="1" spans="1:26" x14ac:dyDescent="0.25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3.5" customHeight="1" spans="1:26" x14ac:dyDescent="0.2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3.5" customHeight="1" spans="1:26" x14ac:dyDescent="0.25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3.5" customHeight="1" spans="1:26" x14ac:dyDescent="0.25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3.5" customHeight="1" spans="1:26" x14ac:dyDescent="0.25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3.5" customHeight="1" spans="1:26" x14ac:dyDescent="0.25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3.5" customHeight="1" spans="1:26" x14ac:dyDescent="0.25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3.5" customHeight="1" spans="1:26" x14ac:dyDescent="0.25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3.5" customHeight="1" spans="1:26" x14ac:dyDescent="0.25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3.5" customHeight="1" spans="1:26" x14ac:dyDescent="0.25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3.5" customHeight="1" spans="1:26" x14ac:dyDescent="0.25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3.5" customHeight="1" spans="1:26" x14ac:dyDescent="0.2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3.5" customHeight="1" spans="1:26" x14ac:dyDescent="0.25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3.5" customHeight="1" spans="1:26" x14ac:dyDescent="0.25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3.5" customHeight="1" spans="1:26" x14ac:dyDescent="0.25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3.5" customHeight="1" spans="1:26" x14ac:dyDescent="0.25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3.5" customHeight="1" spans="1:26" x14ac:dyDescent="0.25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3.5" customHeight="1" spans="1:26" x14ac:dyDescent="0.25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3.5" customHeight="1" spans="1:26" x14ac:dyDescent="0.25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3.5" customHeight="1" spans="1:26" x14ac:dyDescent="0.25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3.5" customHeight="1" spans="1:26" x14ac:dyDescent="0.25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3.5" customHeight="1" spans="1:26" x14ac:dyDescent="0.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3.5" customHeight="1" spans="1:26" x14ac:dyDescent="0.25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3.5" customHeight="1" spans="1:26" x14ac:dyDescent="0.25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3.5" customHeight="1" spans="1:26" x14ac:dyDescent="0.25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3.5" customHeight="1" spans="1:26" x14ac:dyDescent="0.25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3.5" customHeight="1" spans="1:26" x14ac:dyDescent="0.25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3.5" customHeight="1" spans="1:26" x14ac:dyDescent="0.25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3.5" customHeight="1" spans="1:26" x14ac:dyDescent="0.25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3.5" customHeight="1" spans="1:26" x14ac:dyDescent="0.25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3.5" customHeight="1" spans="1:26" x14ac:dyDescent="0.25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3.5" customHeight="1" spans="1:26" x14ac:dyDescent="0.2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3.5" customHeight="1" spans="1:26" x14ac:dyDescent="0.25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3.5" customHeight="1" spans="1:26" x14ac:dyDescent="0.25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3.5" customHeight="1" spans="1:26" x14ac:dyDescent="0.25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3.5" customHeight="1" spans="1:26" x14ac:dyDescent="0.25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3.5" customHeight="1" spans="1:26" x14ac:dyDescent="0.25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3.5" customHeight="1" spans="1:26" x14ac:dyDescent="0.25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3.5" customHeight="1" spans="1:26" x14ac:dyDescent="0.25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3.5" customHeight="1" spans="1:26" x14ac:dyDescent="0.25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3.5" customHeight="1" spans="1:26" x14ac:dyDescent="0.25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3.5" customHeight="1" spans="1:26" x14ac:dyDescent="0.2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3.5" customHeight="1" spans="1:26" x14ac:dyDescent="0.25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3.5" customHeight="1" spans="1:26" x14ac:dyDescent="0.25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3.5" customHeight="1" spans="1:26" x14ac:dyDescent="0.25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3.5" customHeight="1" spans="1:26" x14ac:dyDescent="0.25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3.5" customHeight="1" spans="1:26" x14ac:dyDescent="0.25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3.5" customHeight="1" spans="1:26" x14ac:dyDescent="0.25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3.5" customHeight="1" spans="1:26" x14ac:dyDescent="0.25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3.5" customHeight="1" spans="1:26" x14ac:dyDescent="0.25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3.5" customHeight="1" spans="1:26" x14ac:dyDescent="0.25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3.5" customHeight="1" spans="1:26" x14ac:dyDescent="0.2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3.5" customHeight="1" spans="1:26" x14ac:dyDescent="0.25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3.5" customHeight="1" spans="1:26" x14ac:dyDescent="0.25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3.5" customHeight="1" spans="1:26" x14ac:dyDescent="0.25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3.5" customHeight="1" spans="1:26" x14ac:dyDescent="0.25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3.5" customHeight="1" spans="1:26" x14ac:dyDescent="0.25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3.5" customHeight="1" spans="1:26" x14ac:dyDescent="0.25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3.5" customHeight="1" spans="1:26" x14ac:dyDescent="0.25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3.5" customHeight="1" spans="1:26" x14ac:dyDescent="0.25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3.5" customHeight="1" spans="1:26" x14ac:dyDescent="0.25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3.5" customHeight="1" spans="1:26" x14ac:dyDescent="0.2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3.5" customHeight="1" spans="1:26" x14ac:dyDescent="0.25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3.5" customHeight="1" spans="1:26" x14ac:dyDescent="0.25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3.5" customHeight="1" spans="1:26" x14ac:dyDescent="0.25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3.5" customHeight="1" spans="1:26" x14ac:dyDescent="0.25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3.5" customHeight="1" spans="1:26" x14ac:dyDescent="0.25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3.5" customHeight="1" spans="1:26" x14ac:dyDescent="0.25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3.5" customHeight="1" spans="1:26" x14ac:dyDescent="0.25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3.5" customHeight="1" spans="1:26" x14ac:dyDescent="0.25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3.5" customHeight="1" spans="1:26" x14ac:dyDescent="0.25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3.5" customHeight="1" spans="1:26" x14ac:dyDescent="0.2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3.5" customHeight="1" spans="1:26" x14ac:dyDescent="0.25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3.5" customHeight="1" spans="1:26" x14ac:dyDescent="0.25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3.5" customHeight="1" spans="1:26" x14ac:dyDescent="0.25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3.5" customHeight="1" spans="1:26" x14ac:dyDescent="0.25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3.5" customHeight="1" spans="1:26" x14ac:dyDescent="0.25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3.5" customHeight="1" spans="1:26" x14ac:dyDescent="0.25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3.5" customHeight="1" spans="1:26" x14ac:dyDescent="0.25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3.5" customHeight="1" spans="1:26" x14ac:dyDescent="0.25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3.5" customHeight="1" spans="1:26" x14ac:dyDescent="0.25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3.5" customHeight="1" spans="1:26" x14ac:dyDescent="0.2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3.5" customHeight="1" spans="1:26" x14ac:dyDescent="0.25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3.5" customHeight="1" spans="1:26" x14ac:dyDescent="0.25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3.5" customHeight="1" spans="1:26" x14ac:dyDescent="0.25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3.5" customHeight="1" spans="1:26" x14ac:dyDescent="0.25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3.5" customHeight="1" spans="1:26" x14ac:dyDescent="0.25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3.5" customHeight="1" spans="1:26" x14ac:dyDescent="0.25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3.5" customHeight="1" spans="1:26" x14ac:dyDescent="0.25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3.5" customHeight="1" spans="1:26" x14ac:dyDescent="0.25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3.5" customHeight="1" spans="1:26" x14ac:dyDescent="0.25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3.5" customHeight="1" spans="1:26" x14ac:dyDescent="0.2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3.5" customHeight="1" spans="1:26" x14ac:dyDescent="0.25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3.5" customHeight="1" spans="1:26" x14ac:dyDescent="0.25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3.5" customHeight="1" spans="1:26" x14ac:dyDescent="0.25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3.5" customHeight="1" spans="1:26" x14ac:dyDescent="0.25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3.5" customHeight="1" spans="1:26" x14ac:dyDescent="0.25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3.5" customHeight="1" spans="1:26" x14ac:dyDescent="0.25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3.5" customHeight="1" spans="1:26" x14ac:dyDescent="0.25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3.5" customHeight="1" spans="1:26" x14ac:dyDescent="0.25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3.5" customHeight="1" spans="1:26" x14ac:dyDescent="0.25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3.5" customHeight="1" spans="1:26" x14ac:dyDescent="0.2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3.5" customHeight="1" spans="1:26" x14ac:dyDescent="0.25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3.5" customHeight="1" spans="1:26" x14ac:dyDescent="0.25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3.5" customHeight="1" spans="1:26" x14ac:dyDescent="0.25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3.5" customHeight="1" spans="1:26" x14ac:dyDescent="0.25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3.5" customHeight="1" spans="1:26" x14ac:dyDescent="0.25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3.5" customHeight="1" spans="1:26" x14ac:dyDescent="0.25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3.5" customHeight="1" spans="1:26" x14ac:dyDescent="0.25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3.5" customHeight="1" spans="1:26" x14ac:dyDescent="0.25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3.5" customHeight="1" spans="1:26" x14ac:dyDescent="0.25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3.5" customHeight="1" spans="1:26" x14ac:dyDescent="0.2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3.5" customHeight="1" spans="1:26" x14ac:dyDescent="0.25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3.5" customHeight="1" spans="1:26" x14ac:dyDescent="0.25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3.5" customHeight="1" spans="1:26" x14ac:dyDescent="0.25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3.5" customHeight="1" spans="1:26" x14ac:dyDescent="0.25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3.5" customHeight="1" spans="1:26" x14ac:dyDescent="0.25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3.5" customHeight="1" spans="1:26" x14ac:dyDescent="0.25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3.5" customHeight="1" spans="1:26" x14ac:dyDescent="0.25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3.5" customHeight="1" spans="1:26" x14ac:dyDescent="0.25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3.5" customHeight="1" spans="1:26" x14ac:dyDescent="0.25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3.5" customHeight="1" spans="1:26" x14ac:dyDescent="0.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3.5" customHeight="1" spans="1:26" x14ac:dyDescent="0.25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3.5" customHeight="1" spans="1:26" x14ac:dyDescent="0.25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3.5" customHeight="1" spans="1:26" x14ac:dyDescent="0.25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3.5" customHeight="1" spans="1:26" x14ac:dyDescent="0.25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3.5" customHeight="1" spans="1:26" x14ac:dyDescent="0.25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3.5" customHeight="1" spans="1:26" x14ac:dyDescent="0.25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3.5" customHeight="1" spans="1:26" x14ac:dyDescent="0.25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3.5" customHeight="1" spans="1:26" x14ac:dyDescent="0.25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3.5" customHeight="1" spans="1:26" x14ac:dyDescent="0.25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3.5" customHeight="1" spans="1:26" x14ac:dyDescent="0.2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3.5" customHeight="1" spans="1:26" x14ac:dyDescent="0.25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3.5" customHeight="1" spans="1:26" x14ac:dyDescent="0.25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3.5" customHeight="1" spans="1:26" x14ac:dyDescent="0.25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3.5" customHeight="1" spans="1:26" x14ac:dyDescent="0.25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3.5" customHeight="1" spans="1:26" x14ac:dyDescent="0.25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3.5" customHeight="1" spans="1:26" x14ac:dyDescent="0.25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3.5" customHeight="1" spans="1:26" x14ac:dyDescent="0.25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3.5" customHeight="1" spans="1:26" x14ac:dyDescent="0.25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3.5" customHeight="1" spans="1:26" x14ac:dyDescent="0.25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3.5" customHeight="1" spans="1:26" x14ac:dyDescent="0.2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3.5" customHeight="1" spans="1:26" x14ac:dyDescent="0.25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3.5" customHeight="1" spans="1:26" x14ac:dyDescent="0.25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3.5" customHeight="1" spans="1:26" x14ac:dyDescent="0.25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3.5" customHeight="1" spans="1:26" x14ac:dyDescent="0.25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3.5" customHeight="1" spans="1:26" x14ac:dyDescent="0.25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3.5" customHeight="1" spans="1:26" x14ac:dyDescent="0.25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3.5" customHeight="1" spans="1:26" x14ac:dyDescent="0.25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3.5" customHeight="1" spans="1:26" x14ac:dyDescent="0.25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3.5" customHeight="1" spans="1:26" x14ac:dyDescent="0.25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3.5" customHeight="1" spans="1:26" x14ac:dyDescent="0.2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3.5" customHeight="1" spans="1:26" x14ac:dyDescent="0.25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3.5" customHeight="1" spans="1:26" x14ac:dyDescent="0.25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3.5" customHeight="1" spans="1:26" x14ac:dyDescent="0.25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3.5" customHeight="1" spans="1:26" x14ac:dyDescent="0.25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3.5" customHeight="1" spans="1:26" x14ac:dyDescent="0.25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3.5" customHeight="1" spans="1:26" x14ac:dyDescent="0.25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3.5" customHeight="1" spans="1:26" x14ac:dyDescent="0.25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3.5" customHeight="1" spans="1:26" x14ac:dyDescent="0.25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3.5" customHeight="1" spans="1:26" x14ac:dyDescent="0.25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3.5" customHeight="1" spans="1:26" x14ac:dyDescent="0.2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3.5" customHeight="1" spans="1:26" x14ac:dyDescent="0.25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3.5" customHeight="1" spans="1:26" x14ac:dyDescent="0.25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3.5" customHeight="1" spans="1:26" x14ac:dyDescent="0.25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3.5" customHeight="1" spans="1:26" x14ac:dyDescent="0.25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3.5" customHeight="1" spans="1:26" x14ac:dyDescent="0.25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3.5" customHeight="1" spans="1:26" x14ac:dyDescent="0.25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3.5" customHeight="1" spans="1:26" x14ac:dyDescent="0.25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3.5" customHeight="1" spans="1:26" x14ac:dyDescent="0.25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3.5" customHeight="1" spans="1:26" x14ac:dyDescent="0.25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3.5" customHeight="1" spans="1:26" x14ac:dyDescent="0.2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3.5" customHeight="1" spans="1:26" x14ac:dyDescent="0.25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3.5" customHeight="1" spans="1:26" x14ac:dyDescent="0.25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3.5" customHeight="1" spans="1:26" x14ac:dyDescent="0.25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3.5" customHeight="1" spans="1:26" x14ac:dyDescent="0.25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3.5" customHeight="1" spans="1:26" x14ac:dyDescent="0.25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3.5" customHeight="1" spans="1:26" x14ac:dyDescent="0.25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3.5" customHeight="1" spans="1:26" x14ac:dyDescent="0.25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3.5" customHeight="1" spans="1:26" x14ac:dyDescent="0.25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3.5" customHeight="1" spans="1:26" x14ac:dyDescent="0.25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3.5" customHeight="1" spans="1:26" x14ac:dyDescent="0.2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3.5" customHeight="1" spans="1:26" x14ac:dyDescent="0.25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3.5" customHeight="1" spans="1:26" x14ac:dyDescent="0.25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3.5" customHeight="1" spans="1:26" x14ac:dyDescent="0.25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3.5" customHeight="1" spans="1:26" x14ac:dyDescent="0.25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3.5" customHeight="1" spans="1:26" x14ac:dyDescent="0.25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3.5" customHeight="1" spans="1:26" x14ac:dyDescent="0.25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3.5" customHeight="1" spans="1:26" x14ac:dyDescent="0.25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3.5" customHeight="1" spans="1:26" x14ac:dyDescent="0.25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3.5" customHeight="1" spans="1:26" x14ac:dyDescent="0.25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3.5" customHeight="1" spans="1:26" x14ac:dyDescent="0.2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3.5" customHeight="1" spans="1:26" x14ac:dyDescent="0.25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3.5" customHeight="1" spans="1:26" x14ac:dyDescent="0.25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3.5" customHeight="1" spans="1:26" x14ac:dyDescent="0.25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3.5" customHeight="1" spans="1:26" x14ac:dyDescent="0.25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3.5" customHeight="1" spans="1:26" x14ac:dyDescent="0.25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3.5" customHeight="1" spans="1:26" x14ac:dyDescent="0.25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3.5" customHeight="1" spans="1:26" x14ac:dyDescent="0.25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3.5" customHeight="1" spans="1:26" x14ac:dyDescent="0.25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3.5" customHeight="1" spans="1:26" x14ac:dyDescent="0.25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3.5" customHeight="1" spans="1:26" x14ac:dyDescent="0.2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3.5" customHeight="1" spans="1:26" x14ac:dyDescent="0.25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3.5" customHeight="1" spans="1:26" x14ac:dyDescent="0.25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3.5" customHeight="1" spans="1:26" x14ac:dyDescent="0.25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3.5" customHeight="1" spans="1:26" x14ac:dyDescent="0.25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3.5" customHeight="1" spans="1:26" x14ac:dyDescent="0.25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3.5" customHeight="1" spans="1:26" x14ac:dyDescent="0.25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3.5" customHeight="1" spans="1:26" x14ac:dyDescent="0.25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3.5" customHeight="1" spans="1:26" x14ac:dyDescent="0.25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3.5" customHeight="1" spans="1:26" x14ac:dyDescent="0.25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3.5" customHeight="1" spans="1:26" x14ac:dyDescent="0.2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3.5" customHeight="1" spans="1:26" x14ac:dyDescent="0.25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3.5" customHeight="1" spans="1:26" x14ac:dyDescent="0.25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3.5" customHeight="1" spans="1:26" x14ac:dyDescent="0.25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3.5" customHeight="1" spans="1:26" x14ac:dyDescent="0.25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3.5" customHeight="1" spans="1:26" x14ac:dyDescent="0.25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3.5" customHeight="1" spans="1:26" x14ac:dyDescent="0.25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3.5" customHeight="1" spans="1:26" x14ac:dyDescent="0.25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3.5" customHeight="1" spans="1:26" x14ac:dyDescent="0.25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3.5" customHeight="1" spans="1:26" x14ac:dyDescent="0.25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3.5" customHeight="1" spans="1:26" x14ac:dyDescent="0.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3.5" customHeight="1" spans="1:26" x14ac:dyDescent="0.25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3.5" customHeight="1" spans="1:26" x14ac:dyDescent="0.25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3.5" customHeight="1" spans="1:26" x14ac:dyDescent="0.25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3.5" customHeight="1" spans="1:26" x14ac:dyDescent="0.25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3.5" customHeight="1" spans="1:26" x14ac:dyDescent="0.25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3.5" customHeight="1" spans="1:26" x14ac:dyDescent="0.25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3.5" customHeight="1" spans="1:26" x14ac:dyDescent="0.25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3.5" customHeight="1" spans="1:26" x14ac:dyDescent="0.25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3.5" customHeight="1" spans="1:26" x14ac:dyDescent="0.25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3.5" customHeight="1" spans="1:26" x14ac:dyDescent="0.2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3.5" customHeight="1" spans="1:26" x14ac:dyDescent="0.25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3.5" customHeight="1" spans="1:26" x14ac:dyDescent="0.25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3.5" customHeight="1" spans="1:26" x14ac:dyDescent="0.25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3.5" customHeight="1" spans="1:26" x14ac:dyDescent="0.25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3.5" customHeight="1" spans="1:26" x14ac:dyDescent="0.25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3.5" customHeight="1" spans="1:26" x14ac:dyDescent="0.25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3.5" customHeight="1" spans="1:26" x14ac:dyDescent="0.25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3.5" customHeight="1" spans="1:26" x14ac:dyDescent="0.25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3.5" customHeight="1" spans="1:26" x14ac:dyDescent="0.25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3.5" customHeight="1" spans="1:26" x14ac:dyDescent="0.2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3.5" customHeight="1" spans="1:26" x14ac:dyDescent="0.25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3.5" customHeight="1" spans="1:26" x14ac:dyDescent="0.25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3.5" customHeight="1" spans="1:26" x14ac:dyDescent="0.25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3.5" customHeight="1" spans="1:26" x14ac:dyDescent="0.25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3.5" customHeight="1" spans="1:26" x14ac:dyDescent="0.25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3.5" customHeight="1" spans="1:26" x14ac:dyDescent="0.25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3.5" customHeight="1" spans="1:26" x14ac:dyDescent="0.25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3.5" customHeight="1" spans="1:26" x14ac:dyDescent="0.25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3.5" customHeight="1" spans="1:26" x14ac:dyDescent="0.25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3.5" customHeight="1" spans="1:26" x14ac:dyDescent="0.2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3.5" customHeight="1" spans="1:26" x14ac:dyDescent="0.25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3.5" customHeight="1" spans="1:26" x14ac:dyDescent="0.25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3.5" customHeight="1" spans="1:26" x14ac:dyDescent="0.25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3.5" customHeight="1" spans="1:26" x14ac:dyDescent="0.25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3.5" customHeight="1" spans="1:26" x14ac:dyDescent="0.25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3.5" customHeight="1" spans="1:26" x14ac:dyDescent="0.25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3.5" customHeight="1" spans="1:26" x14ac:dyDescent="0.25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3.5" customHeight="1" spans="1:26" x14ac:dyDescent="0.25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3.5" customHeight="1" spans="1:26" x14ac:dyDescent="0.25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3.5" customHeight="1" spans="1:26" x14ac:dyDescent="0.2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3.5" customHeight="1" spans="1:26" x14ac:dyDescent="0.25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3.5" customHeight="1" spans="1:26" x14ac:dyDescent="0.25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3.5" customHeight="1" spans="1:26" x14ac:dyDescent="0.25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3.5" customHeight="1" spans="1:26" x14ac:dyDescent="0.25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3.5" customHeight="1" spans="1:26" x14ac:dyDescent="0.25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3.5" customHeight="1" spans="1:26" x14ac:dyDescent="0.25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3.5" customHeight="1" spans="1:26" x14ac:dyDescent="0.25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3.5" customHeight="1" spans="1:26" x14ac:dyDescent="0.25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3.5" customHeight="1" spans="1:26" x14ac:dyDescent="0.25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3.5" customHeight="1" spans="1:26" x14ac:dyDescent="0.2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3.5" customHeight="1" spans="1:26" x14ac:dyDescent="0.25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13.5" customHeight="1" spans="1:26" x14ac:dyDescent="0.25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13.5" customHeight="1" spans="1:26" x14ac:dyDescent="0.25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13.5" customHeight="1" spans="1:26" x14ac:dyDescent="0.25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13.5" customHeight="1" spans="1:26" x14ac:dyDescent="0.25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13.5" customHeight="1" spans="1:26" x14ac:dyDescent="0.25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13.5" customHeight="1" spans="1:26" x14ac:dyDescent="0.25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13.5" customHeight="1" spans="1:26" x14ac:dyDescent="0.25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13.5" customHeight="1" spans="1:26" x14ac:dyDescent="0.25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13.5" customHeight="1" spans="1:26" x14ac:dyDescent="0.2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13.5" customHeight="1" spans="1:26" x14ac:dyDescent="0.25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13.5" customHeight="1" spans="1:26" x14ac:dyDescent="0.25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13.5" customHeight="1" spans="1:26" x14ac:dyDescent="0.25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13.5" customHeight="1" spans="1:26" x14ac:dyDescent="0.25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13.5" customHeight="1" spans="1:26" x14ac:dyDescent="0.25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ht="13.5" customHeight="1" spans="1:26" x14ac:dyDescent="0.25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ht="13.5" customHeight="1" spans="1:26" x14ac:dyDescent="0.25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ht="13.5" customHeight="1" spans="1:26" x14ac:dyDescent="0.25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ht="13.5" customHeight="1" spans="1:26" x14ac:dyDescent="0.25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ht="13.5" customHeight="1" spans="1:26" x14ac:dyDescent="0.2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ht="13.5" customHeight="1" spans="1:26" x14ac:dyDescent="0.25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ht="13.5" customHeight="1" spans="1:26" x14ac:dyDescent="0.25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ht="13.5" customHeight="1" spans="1:26" x14ac:dyDescent="0.25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ht="13.5" customHeight="1" spans="1:26" x14ac:dyDescent="0.25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ht="13.5" customHeight="1" spans="1:26" x14ac:dyDescent="0.25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mergeCells count="137">
    <mergeCell ref="A1:N1"/>
    <mergeCell ref="A2:N2"/>
    <mergeCell ref="A3:N3"/>
    <mergeCell ref="A4:N4"/>
    <mergeCell ref="A5:G5"/>
    <mergeCell ref="H5:N5"/>
    <mergeCell ref="A6:G6"/>
    <mergeCell ref="H6:N6"/>
    <mergeCell ref="A7:G7"/>
    <mergeCell ref="H7:N7"/>
    <mergeCell ref="A8:G8"/>
    <mergeCell ref="H8:N8"/>
    <mergeCell ref="A9:G9"/>
    <mergeCell ref="H9:N9"/>
    <mergeCell ref="A10:G10"/>
    <mergeCell ref="H10:N10"/>
    <mergeCell ref="A11:N11"/>
    <mergeCell ref="A21:N21"/>
    <mergeCell ref="A22:E22"/>
    <mergeCell ref="F22:I22"/>
    <mergeCell ref="J22:N22"/>
    <mergeCell ref="A23:B23"/>
    <mergeCell ref="D23:E23"/>
    <mergeCell ref="F23:I23"/>
    <mergeCell ref="J23:K23"/>
    <mergeCell ref="A24:B24"/>
    <mergeCell ref="D24:E24"/>
    <mergeCell ref="F24:I24"/>
    <mergeCell ref="J24:K24"/>
    <mergeCell ref="A25:B25"/>
    <mergeCell ref="D25:E25"/>
    <mergeCell ref="F25:I25"/>
    <mergeCell ref="J25:L25"/>
    <mergeCell ref="A26:B26"/>
    <mergeCell ref="D26:E26"/>
    <mergeCell ref="F26:I26"/>
    <mergeCell ref="J26:L26"/>
    <mergeCell ref="A27:N27"/>
    <mergeCell ref="D28:E28"/>
    <mergeCell ref="I28:J28"/>
    <mergeCell ref="L28:M28"/>
    <mergeCell ref="D29:E29"/>
    <mergeCell ref="I29:J29"/>
    <mergeCell ref="L29:M29"/>
    <mergeCell ref="D30:E30"/>
    <mergeCell ref="I30:J30"/>
    <mergeCell ref="L30:M30"/>
    <mergeCell ref="D31:E31"/>
    <mergeCell ref="I31:J31"/>
    <mergeCell ref="L31:M31"/>
    <mergeCell ref="D32:E32"/>
    <mergeCell ref="I32:J32"/>
    <mergeCell ref="L32:M32"/>
    <mergeCell ref="D33:E33"/>
    <mergeCell ref="I33:J33"/>
    <mergeCell ref="L33:M33"/>
    <mergeCell ref="D34:E34"/>
    <mergeCell ref="I34:J34"/>
    <mergeCell ref="L34:M34"/>
    <mergeCell ref="D35:E35"/>
    <mergeCell ref="I35:J35"/>
    <mergeCell ref="L35:M35"/>
    <mergeCell ref="D36:E36"/>
    <mergeCell ref="I36:J36"/>
    <mergeCell ref="L36:M36"/>
    <mergeCell ref="D37:E37"/>
    <mergeCell ref="I37:J37"/>
    <mergeCell ref="L37:M37"/>
    <mergeCell ref="D38:E38"/>
    <mergeCell ref="I38:J38"/>
    <mergeCell ref="L38:M38"/>
    <mergeCell ref="D39:E39"/>
    <mergeCell ref="I39:J39"/>
    <mergeCell ref="L39:M39"/>
    <mergeCell ref="D40:E40"/>
    <mergeCell ref="I40:J40"/>
    <mergeCell ref="L40:M40"/>
    <mergeCell ref="D41:E41"/>
    <mergeCell ref="I41:J41"/>
    <mergeCell ref="L41:M41"/>
    <mergeCell ref="D42:E42"/>
    <mergeCell ref="I42:J42"/>
    <mergeCell ref="L42:M42"/>
    <mergeCell ref="D43:E43"/>
    <mergeCell ref="I43:J43"/>
    <mergeCell ref="L43:M43"/>
    <mergeCell ref="D44:E44"/>
    <mergeCell ref="I44:J44"/>
    <mergeCell ref="L44:M44"/>
    <mergeCell ref="D45:E45"/>
    <mergeCell ref="I45:J45"/>
    <mergeCell ref="L45:M45"/>
    <mergeCell ref="D46:E46"/>
    <mergeCell ref="I46:J46"/>
    <mergeCell ref="L46:M46"/>
    <mergeCell ref="D47:E47"/>
    <mergeCell ref="I47:J47"/>
    <mergeCell ref="L47:M47"/>
    <mergeCell ref="D48:E48"/>
    <mergeCell ref="I48:J48"/>
    <mergeCell ref="L48:M48"/>
    <mergeCell ref="A49:N49"/>
    <mergeCell ref="A50:N50"/>
    <mergeCell ref="A51:N51"/>
    <mergeCell ref="A52:N52"/>
    <mergeCell ref="A53:B53"/>
    <mergeCell ref="C53:N53"/>
    <mergeCell ref="A54:B54"/>
    <mergeCell ref="C54:N54"/>
    <mergeCell ref="A55:B55"/>
    <mergeCell ref="C55:N55"/>
    <mergeCell ref="A56:B56"/>
    <mergeCell ref="C56:N56"/>
    <mergeCell ref="A57:B57"/>
    <mergeCell ref="C57:N57"/>
    <mergeCell ref="A58:B58"/>
    <mergeCell ref="C58:N58"/>
    <mergeCell ref="A59:B59"/>
    <mergeCell ref="C59:N59"/>
    <mergeCell ref="A60:B60"/>
    <mergeCell ref="C60:N60"/>
    <mergeCell ref="A61:B61"/>
    <mergeCell ref="C61:N61"/>
    <mergeCell ref="C62:N62"/>
    <mergeCell ref="A63:N63"/>
    <mergeCell ref="A64:N64"/>
    <mergeCell ref="A65:N65"/>
    <mergeCell ref="A66:B66"/>
    <mergeCell ref="C66:N66"/>
    <mergeCell ref="A67:B67"/>
    <mergeCell ref="C67:N67"/>
    <mergeCell ref="A68:B68"/>
    <mergeCell ref="C68:N68"/>
    <mergeCell ref="A69:B69"/>
    <mergeCell ref="C69:N69"/>
    <mergeCell ref="A70:B70"/>
    <mergeCell ref="C70:N70"/>
  </mergeCells>
  <conditionalFormatting sqref="L29:M4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9:M48">
    <cfRule type="colorScale" priority="2">
      <colorScale>
        <cfvo type="min"/>
        <cfvo type="max"/>
        <color rgb="FFFF0000"/>
        <color rgb="FF00B050"/>
      </colorScale>
    </cfRule>
  </conditionalFormatting>
  <conditionalFormatting sqref="B13:M1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M2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left="0" right="0" top="0" bottom="0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2.63"/>
  <cols>
    <col min="1" max="1" width="17.88" customWidth="1"/>
    <col min="2" max="13" width="14.38" customWidth="1"/>
    <col min="14" max="14" width="18.63" customWidth="1"/>
    <col min="15" max="26" width="14.25" customWidth="1"/>
  </cols>
  <sheetData>
    <row r="1" ht="96" customHeight="1" spans="1:26" x14ac:dyDescent="0.25">
      <c r="A1" s="129" t="s">
        <v>94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ht="54" customHeight="1" spans="1:26" x14ac:dyDescent="0.25">
      <c r="A2" s="55">
        <f>Costing!L37</f>
        <v>4077.614625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56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ht="51" customHeight="1" spans="1:26" x14ac:dyDescent="0.25">
      <c r="A3" s="57" t="s">
        <v>164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9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ht="33" customHeight="1" spans="1:26" x14ac:dyDescent="0.25">
      <c r="A4" s="115" t="s">
        <v>96</v>
      </c>
      <c r="B4" s="29"/>
      <c r="C4" s="29"/>
      <c r="D4" s="29"/>
      <c r="E4" s="29"/>
      <c r="F4" s="29"/>
      <c r="G4" s="20"/>
      <c r="H4" s="130">
        <f>A2*60%</f>
        <v>2446.568775</v>
      </c>
      <c r="I4" s="29"/>
      <c r="J4" s="29"/>
      <c r="K4" s="29"/>
      <c r="L4" s="29"/>
      <c r="M4" s="29"/>
      <c r="N4" s="56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ht="33" customHeight="1" spans="1:26" x14ac:dyDescent="0.25">
      <c r="A5" s="115" t="s">
        <v>97</v>
      </c>
      <c r="B5" s="29"/>
      <c r="C5" s="29"/>
      <c r="D5" s="29"/>
      <c r="E5" s="29"/>
      <c r="F5" s="29"/>
      <c r="G5" s="20"/>
      <c r="H5" s="130">
        <f>A2*40%</f>
        <v>1631.04585</v>
      </c>
      <c r="I5" s="29"/>
      <c r="J5" s="29"/>
      <c r="K5" s="29"/>
      <c r="L5" s="29"/>
      <c r="M5" s="29"/>
      <c r="N5" s="56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ht="33" customHeight="1" spans="1:26" x14ac:dyDescent="0.25">
      <c r="A6" s="115" t="s">
        <v>98</v>
      </c>
      <c r="B6" s="29"/>
      <c r="C6" s="29"/>
      <c r="D6" s="29"/>
      <c r="E6" s="29"/>
      <c r="F6" s="29"/>
      <c r="G6" s="20"/>
      <c r="H6" s="131">
        <f>'Usage and Savings'!N12</f>
        <v>20</v>
      </c>
      <c r="I6" s="29"/>
      <c r="J6" s="29"/>
      <c r="K6" s="29"/>
      <c r="L6" s="29"/>
      <c r="M6" s="29"/>
      <c r="N6" s="56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ht="33" customHeight="1" spans="1:26" x14ac:dyDescent="0.25">
      <c r="A7" s="115" t="s">
        <v>99</v>
      </c>
      <c r="B7" s="29"/>
      <c r="C7" s="29"/>
      <c r="D7" s="29"/>
      <c r="E7" s="29"/>
      <c r="F7" s="29"/>
      <c r="G7" s="20"/>
      <c r="H7" s="132">
        <f>Costing!C1</f>
        <v>2.7</v>
      </c>
      <c r="I7" s="29"/>
      <c r="J7" s="29"/>
      <c r="K7" s="29"/>
      <c r="L7" s="29"/>
      <c r="M7" s="29"/>
      <c r="N7" s="56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ht="33" customHeight="1" spans="1:26" x14ac:dyDescent="0.25">
      <c r="A8" s="115" t="s">
        <v>19</v>
      </c>
      <c r="B8" s="29"/>
      <c r="C8" s="29"/>
      <c r="D8" s="29"/>
      <c r="E8" s="29"/>
      <c r="F8" s="29"/>
      <c r="G8" s="20"/>
      <c r="H8" s="133" t="str">
        <f>Input!D9&amp;" Panels"</f>
        <v>10 Panels</v>
      </c>
      <c r="I8" s="29"/>
      <c r="J8" s="29"/>
      <c r="K8" s="29"/>
      <c r="L8" s="29"/>
      <c r="M8" s="29"/>
      <c r="N8" s="56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ht="33" customHeight="1" spans="1:26" x14ac:dyDescent="0.25">
      <c r="A9" s="115" t="s">
        <v>100</v>
      </c>
      <c r="B9" s="29"/>
      <c r="C9" s="29"/>
      <c r="D9" s="29"/>
      <c r="E9" s="29"/>
      <c r="F9" s="29"/>
      <c r="G9" s="20"/>
      <c r="H9" s="133" t="str">
        <f>Input!D21&amp;" kWdc"</f>
        <v>0 kWdc</v>
      </c>
      <c r="I9" s="29"/>
      <c r="J9" s="29"/>
      <c r="K9" s="29"/>
      <c r="L9" s="29"/>
      <c r="M9" s="29"/>
      <c r="N9" s="56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ht="46.5" customHeight="1" spans="1:26" x14ac:dyDescent="0.25">
      <c r="A10" s="134" t="s">
        <v>101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9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ht="50.25" customHeight="1" spans="1:26" x14ac:dyDescent="0.25">
      <c r="A11" s="135" t="s">
        <v>0</v>
      </c>
      <c r="B11" s="136" t="s">
        <v>102</v>
      </c>
      <c r="C11" s="136" t="s">
        <v>103</v>
      </c>
      <c r="D11" s="136" t="s">
        <v>104</v>
      </c>
      <c r="E11" s="136" t="s">
        <v>105</v>
      </c>
      <c r="F11" s="136" t="s">
        <v>106</v>
      </c>
      <c r="G11" s="136" t="s">
        <v>107</v>
      </c>
      <c r="H11" s="136" t="s">
        <v>108</v>
      </c>
      <c r="I11" s="136" t="s">
        <v>109</v>
      </c>
      <c r="J11" s="136" t="s">
        <v>110</v>
      </c>
      <c r="K11" s="136" t="s">
        <v>111</v>
      </c>
      <c r="L11" s="136" t="s">
        <v>112</v>
      </c>
      <c r="M11" s="136" t="s">
        <v>113</v>
      </c>
      <c r="N11" s="137" t="s">
        <v>40</v>
      </c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ht="52.5" customHeight="1" spans="1:26" x14ac:dyDescent="0.25">
      <c r="A12" s="138" t="s">
        <v>114</v>
      </c>
      <c r="B12" s="139">
        <f>Calculation!KM3</f>
        <v>0</v>
      </c>
      <c r="C12" s="139">
        <f>Calculation!KN3</f>
        <v>0</v>
      </c>
      <c r="D12" s="139">
        <f>Calculation!KO3</f>
        <v>0</v>
      </c>
      <c r="E12" s="139">
        <f>Calculation!KP3</f>
        <v>0</v>
      </c>
      <c r="F12" s="139">
        <f>Calculation!KQ3</f>
        <v>0</v>
      </c>
      <c r="G12" s="139">
        <f>Calculation!KR3</f>
        <v>0</v>
      </c>
      <c r="H12" s="139">
        <f>Calculation!KS3</f>
        <v>0</v>
      </c>
      <c r="I12" s="139">
        <f>Calculation!KT3</f>
        <v>0</v>
      </c>
      <c r="J12" s="139">
        <f>Calculation!KU3</f>
        <v>0</v>
      </c>
      <c r="K12" s="139">
        <f>Calculation!KV3</f>
        <v>0</v>
      </c>
      <c r="L12" s="139">
        <f>Calculation!KW3</f>
        <v>0</v>
      </c>
      <c r="M12" s="139">
        <f>Calculation!KX3</f>
        <v>0</v>
      </c>
      <c r="N12" s="140">
        <f t="shared" ref="N12:N19" si="0">SUM(B12:M12)</f>
        <v>0</v>
      </c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ht="52.5" customHeight="1" spans="1:26" x14ac:dyDescent="0.25">
      <c r="A13" s="138" t="s">
        <v>115</v>
      </c>
      <c r="B13" s="139">
        <f>Calculation!KM4</f>
        <v>0</v>
      </c>
      <c r="C13" s="139">
        <f>Calculation!KN4</f>
        <v>0</v>
      </c>
      <c r="D13" s="139">
        <f>Calculation!KO4</f>
        <v>0</v>
      </c>
      <c r="E13" s="139">
        <f>Calculation!KP4</f>
        <v>0</v>
      </c>
      <c r="F13" s="139">
        <f>Calculation!KQ4</f>
        <v>0</v>
      </c>
      <c r="G13" s="139">
        <f>Calculation!KR4</f>
        <v>0</v>
      </c>
      <c r="H13" s="139">
        <f>Calculation!KS4</f>
        <v>0</v>
      </c>
      <c r="I13" s="139">
        <f>Calculation!KT4</f>
        <v>0</v>
      </c>
      <c r="J13" s="139">
        <f>Calculation!KU4</f>
        <v>0</v>
      </c>
      <c r="K13" s="139">
        <f>Calculation!KV4</f>
        <v>0</v>
      </c>
      <c r="L13" s="139">
        <f>Calculation!KW4</f>
        <v>0</v>
      </c>
      <c r="M13" s="139">
        <f>Calculation!KX4</f>
        <v>0</v>
      </c>
      <c r="N13" s="140">
        <f t="shared" si="0"/>
        <v>0</v>
      </c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ht="52.5" customHeight="1" spans="1:26" x14ac:dyDescent="0.25">
      <c r="A14" s="138" t="s">
        <v>116</v>
      </c>
      <c r="B14" s="139">
        <f>Calculation!KM5</f>
        <v>0</v>
      </c>
      <c r="C14" s="139">
        <f>Calculation!KN5</f>
        <v>0</v>
      </c>
      <c r="D14" s="139">
        <f>Calculation!KO5</f>
        <v>0</v>
      </c>
      <c r="E14" s="139">
        <f>Calculation!KP5</f>
        <v>0</v>
      </c>
      <c r="F14" s="139">
        <f>Calculation!KQ5</f>
        <v>0</v>
      </c>
      <c r="G14" s="139">
        <f>Calculation!KR5</f>
        <v>0</v>
      </c>
      <c r="H14" s="139">
        <f>Calculation!KS5</f>
        <v>0</v>
      </c>
      <c r="I14" s="139">
        <f>Calculation!KT5</f>
        <v>0</v>
      </c>
      <c r="J14" s="139">
        <f>Calculation!KU5</f>
        <v>0</v>
      </c>
      <c r="K14" s="139">
        <f>Calculation!KV5</f>
        <v>0</v>
      </c>
      <c r="L14" s="139">
        <f>Calculation!KW5</f>
        <v>0</v>
      </c>
      <c r="M14" s="139">
        <f>Calculation!KX5</f>
        <v>0</v>
      </c>
      <c r="N14" s="140">
        <f t="shared" si="0"/>
        <v>0</v>
      </c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ht="52.5" customHeight="1" spans="1:26" x14ac:dyDescent="0.25">
      <c r="A15" s="138" t="s">
        <v>117</v>
      </c>
      <c r="B15" s="139">
        <f>Calculation!KM6</f>
        <v>0</v>
      </c>
      <c r="C15" s="139">
        <f>Calculation!KN6</f>
        <v>0</v>
      </c>
      <c r="D15" s="139">
        <f>Calculation!KO6</f>
        <v>0</v>
      </c>
      <c r="E15" s="139">
        <f>Calculation!KP6</f>
        <v>0</v>
      </c>
      <c r="F15" s="139">
        <f>Calculation!KQ6</f>
        <v>0</v>
      </c>
      <c r="G15" s="139">
        <f>Calculation!KR6</f>
        <v>0</v>
      </c>
      <c r="H15" s="139">
        <f>Calculation!KS6</f>
        <v>0</v>
      </c>
      <c r="I15" s="139">
        <f>Calculation!KT6</f>
        <v>0</v>
      </c>
      <c r="J15" s="139">
        <f>Calculation!KU6</f>
        <v>0</v>
      </c>
      <c r="K15" s="139">
        <f>Calculation!KV6</f>
        <v>0</v>
      </c>
      <c r="L15" s="139">
        <f>Calculation!KW6</f>
        <v>0</v>
      </c>
      <c r="M15" s="139">
        <f>Calculation!KX6</f>
        <v>0</v>
      </c>
      <c r="N15" s="140">
        <f t="shared" si="0"/>
        <v>0</v>
      </c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ht="52.5" customHeight="1" spans="1:26" x14ac:dyDescent="0.25">
      <c r="A16" s="138" t="s">
        <v>118</v>
      </c>
      <c r="B16" s="139">
        <f>Calculation!KM7</f>
        <v>0</v>
      </c>
      <c r="C16" s="139">
        <f>Calculation!KN7</f>
        <v>0</v>
      </c>
      <c r="D16" s="139">
        <f>Calculation!KO7</f>
        <v>0</v>
      </c>
      <c r="E16" s="139">
        <f>Calculation!KP7</f>
        <v>0</v>
      </c>
      <c r="F16" s="139">
        <f>Calculation!KQ7</f>
        <v>0</v>
      </c>
      <c r="G16" s="139">
        <f>Calculation!KR7</f>
        <v>0</v>
      </c>
      <c r="H16" s="139">
        <f>Calculation!KS7</f>
        <v>0</v>
      </c>
      <c r="I16" s="139">
        <f>Calculation!KT7</f>
        <v>0</v>
      </c>
      <c r="J16" s="139">
        <f>Calculation!KU7</f>
        <v>0</v>
      </c>
      <c r="K16" s="139">
        <f>Calculation!KV7</f>
        <v>0</v>
      </c>
      <c r="L16" s="139">
        <f>Calculation!KW7</f>
        <v>0</v>
      </c>
      <c r="M16" s="139">
        <f>Calculation!KX7</f>
        <v>0</v>
      </c>
      <c r="N16" s="140">
        <f t="shared" si="0"/>
        <v>0</v>
      </c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ht="52.5" customHeight="1" spans="1:26" x14ac:dyDescent="0.25">
      <c r="A17" s="138" t="s">
        <v>119</v>
      </c>
      <c r="B17" s="139">
        <f>Calculation!KM8</f>
        <v>0</v>
      </c>
      <c r="C17" s="139">
        <f>Calculation!KN8</f>
        <v>0</v>
      </c>
      <c r="D17" s="139">
        <f>Calculation!KO8</f>
        <v>0</v>
      </c>
      <c r="E17" s="139">
        <f>Calculation!KP8</f>
        <v>0</v>
      </c>
      <c r="F17" s="139">
        <f>Calculation!KQ8</f>
        <v>0</v>
      </c>
      <c r="G17" s="139">
        <f>Calculation!KR8</f>
        <v>0</v>
      </c>
      <c r="H17" s="139">
        <f>Calculation!KS8</f>
        <v>0</v>
      </c>
      <c r="I17" s="139">
        <f>Calculation!KT8</f>
        <v>0</v>
      </c>
      <c r="J17" s="139">
        <f>Calculation!KU8</f>
        <v>0</v>
      </c>
      <c r="K17" s="139">
        <f>Calculation!KV8</f>
        <v>0</v>
      </c>
      <c r="L17" s="139">
        <f>Calculation!KW8</f>
        <v>0</v>
      </c>
      <c r="M17" s="139">
        <f>Calculation!KX8</f>
        <v>0</v>
      </c>
      <c r="N17" s="140">
        <f t="shared" si="0"/>
        <v>0</v>
      </c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ht="52.5" customHeight="1" spans="1:26" x14ac:dyDescent="0.25">
      <c r="A18" s="138" t="s">
        <v>120</v>
      </c>
      <c r="B18" s="139">
        <f>Calculation!KM9</f>
        <v>0</v>
      </c>
      <c r="C18" s="139">
        <f>Calculation!KN9</f>
        <v>0</v>
      </c>
      <c r="D18" s="139">
        <f>Calculation!KO9</f>
        <v>0</v>
      </c>
      <c r="E18" s="139">
        <f>Calculation!KP9</f>
        <v>0</v>
      </c>
      <c r="F18" s="139">
        <f>Calculation!KQ9</f>
        <v>0</v>
      </c>
      <c r="G18" s="139">
        <f>Calculation!KR9</f>
        <v>0</v>
      </c>
      <c r="H18" s="139">
        <f>Calculation!KS9</f>
        <v>0</v>
      </c>
      <c r="I18" s="139">
        <f>Calculation!KT9</f>
        <v>0</v>
      </c>
      <c r="J18" s="139">
        <f>Calculation!KU9</f>
        <v>0</v>
      </c>
      <c r="K18" s="139">
        <f>Calculation!KV9</f>
        <v>0</v>
      </c>
      <c r="L18" s="139">
        <f>Calculation!KW9</f>
        <v>0</v>
      </c>
      <c r="M18" s="139">
        <f>Calculation!KX9</f>
        <v>0</v>
      </c>
      <c r="N18" s="140">
        <f t="shared" si="0"/>
        <v>0</v>
      </c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ht="80.25" customHeight="1" spans="1:26" x14ac:dyDescent="0.25">
      <c r="A19" s="138" t="s">
        <v>121</v>
      </c>
      <c r="B19" s="139">
        <f>Calculation!KM10</f>
        <v>0</v>
      </c>
      <c r="C19" s="139">
        <f>Calculation!KN10</f>
        <v>0</v>
      </c>
      <c r="D19" s="139">
        <f>Calculation!KO10</f>
        <v>0</v>
      </c>
      <c r="E19" s="139">
        <f>Calculation!KP10</f>
        <v>0</v>
      </c>
      <c r="F19" s="139">
        <f>Calculation!KQ10</f>
        <v>0</v>
      </c>
      <c r="G19" s="139">
        <f>Calculation!KR10</f>
        <v>0</v>
      </c>
      <c r="H19" s="139">
        <f>Calculation!KS10</f>
        <v>0</v>
      </c>
      <c r="I19" s="139">
        <f>Calculation!KT10</f>
        <v>0</v>
      </c>
      <c r="J19" s="139">
        <f>Calculation!KU10</f>
        <v>0</v>
      </c>
      <c r="K19" s="139">
        <f>Calculation!KV10</f>
        <v>0</v>
      </c>
      <c r="L19" s="139">
        <f>Calculation!KW10</f>
        <v>0</v>
      </c>
      <c r="M19" s="139">
        <f>Calculation!KX10</f>
        <v>0</v>
      </c>
      <c r="N19" s="140">
        <f t="shared" si="0"/>
        <v>0</v>
      </c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ht="53.25" customHeight="1" spans="1:26" x14ac:dyDescent="0.25">
      <c r="A20" s="134" t="s">
        <v>122</v>
      </c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9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31.5" customHeight="1" spans="1:26" x14ac:dyDescent="0.25">
      <c r="A21" s="72" t="s">
        <v>123</v>
      </c>
      <c r="B21" s="29"/>
      <c r="C21" s="29"/>
      <c r="D21" s="29"/>
      <c r="E21" s="20"/>
      <c r="F21" s="73" t="s">
        <v>124</v>
      </c>
      <c r="G21" s="29"/>
      <c r="H21" s="29"/>
      <c r="I21" s="20"/>
      <c r="J21" s="73" t="s">
        <v>125</v>
      </c>
      <c r="K21" s="29"/>
      <c r="L21" s="29"/>
      <c r="M21" s="29"/>
      <c r="N21" s="56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ht="51" customHeight="1" spans="1:26" x14ac:dyDescent="0.25">
      <c r="A22" s="141" t="s">
        <v>126</v>
      </c>
      <c r="B22" s="20"/>
      <c r="C22" s="142" t="s">
        <v>127</v>
      </c>
      <c r="D22" s="143" t="s">
        <v>128</v>
      </c>
      <c r="E22" s="20"/>
      <c r="F22" s="143" t="s">
        <v>129</v>
      </c>
      <c r="G22" s="29"/>
      <c r="H22" s="29"/>
      <c r="I22" s="20"/>
      <c r="J22" s="143" t="s">
        <v>3</v>
      </c>
      <c r="K22" s="20"/>
      <c r="L22" s="142" t="s">
        <v>70</v>
      </c>
      <c r="M22" s="142" t="s">
        <v>36</v>
      </c>
      <c r="N22" s="144" t="s">
        <v>130</v>
      </c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ht="30" customHeight="1" spans="1:26" x14ac:dyDescent="0.25">
      <c r="A23" s="79" t="str">
        <f>'Usage and Savings'!B7</f>
        <v>0 kWh/annum</v>
      </c>
      <c r="B23" s="20"/>
      <c r="C23" s="80">
        <f>'Usage and Savings'!C7</f>
        <v>0.03</v>
      </c>
      <c r="D23" s="81" t="str">
        <f>Calculation!KZ9</f>
        <v>#DIV/0!</v>
      </c>
      <c r="E23" s="20"/>
      <c r="F23" s="82" t="str">
        <f>'Usage and Savings'!E7</f>
        <v>0.517kg saved per PV kWh</v>
      </c>
      <c r="G23" s="29"/>
      <c r="H23" s="29"/>
      <c r="I23" s="20"/>
      <c r="J23" s="82" t="str">
        <f>'Usage and Savings'!F7</f>
        <v>44059</v>
      </c>
      <c r="K23" s="20"/>
      <c r="L23" s="83">
        <f>'Usage and Savings'!G7</f>
      </c>
      <c r="M23" s="84">
        <f>'Usage and Savings'!H7</f>
        <v>10</v>
      </c>
      <c r="N23" s="85" t="str">
        <f>'Usage and Savings'!I7</f>
        <v>30⁰</v>
      </c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ht="46.5" customHeight="1" spans="1:26" x14ac:dyDescent="0.25">
      <c r="A24" s="141" t="s">
        <v>131</v>
      </c>
      <c r="B24" s="20"/>
      <c r="C24" s="142" t="s">
        <v>132</v>
      </c>
      <c r="D24" s="143" t="s">
        <v>133</v>
      </c>
      <c r="E24" s="20"/>
      <c r="F24" s="143" t="s">
        <v>134</v>
      </c>
      <c r="G24" s="29"/>
      <c r="H24" s="29"/>
      <c r="I24" s="20"/>
      <c r="J24" s="143" t="s">
        <v>135</v>
      </c>
      <c r="K24" s="29"/>
      <c r="L24" s="20"/>
      <c r="M24" s="142" t="s">
        <v>136</v>
      </c>
      <c r="N24" s="144" t="s">
        <v>137</v>
      </c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ht="32.25" customHeight="1" spans="1:26" x14ac:dyDescent="0.25">
      <c r="A25" s="86">
        <f>A2</f>
        <v>4077.614625</v>
      </c>
      <c r="B25" s="87"/>
      <c r="C25" s="88">
        <f>'Usage and Savings'!C9</f>
      </c>
      <c r="D25" s="89">
        <f>'Usage and Savings'!D9</f>
        <v>0.04</v>
      </c>
      <c r="E25" s="87"/>
      <c r="F25" s="90" t="str">
        <f>'Usage and Savings'!E9</f>
        <v>0 tonnes</v>
      </c>
      <c r="G25" s="91"/>
      <c r="H25" s="91"/>
      <c r="I25" s="87"/>
      <c r="J25" s="92" t="str">
        <f>'Usage and Savings'!F9</f>
        <v>, , </v>
      </c>
      <c r="K25" s="91"/>
      <c r="L25" s="87"/>
      <c r="M25" s="93">
        <f>'Usage and Savings'!H9</f>
      </c>
      <c r="N25" s="94" t="str">
        <f>'Usage and Savings'!I9</f>
        <v>0⁰</v>
      </c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ht="129.75" customHeight="1" spans="1:26" x14ac:dyDescent="0.25">
      <c r="A26" s="134" t="s">
        <v>138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9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74" customHeight="1" spans="1:26" x14ac:dyDescent="0.25">
      <c r="A27" s="95" t="s">
        <v>139</v>
      </c>
      <c r="B27" s="96" t="s">
        <v>140</v>
      </c>
      <c r="C27" s="96" t="s">
        <v>141</v>
      </c>
      <c r="D27" s="97" t="s">
        <v>142</v>
      </c>
      <c r="E27" s="20"/>
      <c r="F27" s="96" t="s">
        <v>143</v>
      </c>
      <c r="G27" s="96" t="s">
        <v>144</v>
      </c>
      <c r="H27" s="96" t="s">
        <v>145</v>
      </c>
      <c r="I27" s="97" t="s">
        <v>146</v>
      </c>
      <c r="J27" s="20"/>
      <c r="K27" s="96" t="s">
        <v>147</v>
      </c>
      <c r="L27" s="97" t="s">
        <v>148</v>
      </c>
      <c r="M27" s="20"/>
      <c r="N27" s="98" t="s">
        <v>149</v>
      </c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ht="48" customHeight="1" spans="1:26" x14ac:dyDescent="0.25">
      <c r="A28" s="99">
        <v>1</v>
      </c>
      <c r="B28" s="100" t="str">
        <f>'Usage and Savings'!C13</f>
        <v> kWh</v>
      </c>
      <c r="C28" s="101">
        <f>'Usage and Savings'!D13</f>
      </c>
      <c r="D28" s="102">
        <f>'Usage and Savings'!E13</f>
        <v>0</v>
      </c>
      <c r="E28" s="20"/>
      <c r="F28" s="103">
        <f>'Usage and Savings'!F13</f>
        <v>0</v>
      </c>
      <c r="G28" s="103">
        <f>'Usage and Savings'!G13</f>
        <v>1</v>
      </c>
      <c r="H28" s="103">
        <f>'Usage and Savings'!H13</f>
        <v>0</v>
      </c>
      <c r="I28" s="102">
        <f>'Usage and Savings'!I13</f>
        <v>0</v>
      </c>
      <c r="J28" s="20"/>
      <c r="K28" s="101">
        <f>'Usage and Savings'!J13</f>
        <v>0</v>
      </c>
      <c r="L28" s="102">
        <f>'Usage and Savings'!K13</f>
        <v>-4077.614625</v>
      </c>
      <c r="M28" s="20"/>
      <c r="N28" s="104">
        <f>'Usage and Savings'!L13</f>
        <v>0</v>
      </c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44.25" customHeight="1" spans="1:26" x14ac:dyDescent="0.25">
      <c r="A29" s="99">
        <v>2</v>
      </c>
      <c r="B29" s="100" t="str">
        <f>'Usage and Savings'!C14</f>
        <v> kWh</v>
      </c>
      <c r="C29" s="101">
        <f>'Usage and Savings'!D14</f>
        <v>0</v>
      </c>
      <c r="D29" s="102">
        <f>'Usage and Savings'!E14</f>
        <v>0</v>
      </c>
      <c r="E29" s="20"/>
      <c r="F29" s="103">
        <f>'Usage and Savings'!F14</f>
        <v>0</v>
      </c>
      <c r="G29" s="103">
        <f>'Usage and Savings'!G14</f>
        <v>0.995</v>
      </c>
      <c r="H29" s="103">
        <f>'Usage and Savings'!H14</f>
        <v>0</v>
      </c>
      <c r="I29" s="102">
        <f>'Usage and Savings'!I14</f>
        <v>0</v>
      </c>
      <c r="J29" s="20"/>
      <c r="K29" s="101">
        <f>'Usage and Savings'!J14</f>
        <v>0</v>
      </c>
      <c r="L29" s="102">
        <f>'Usage and Savings'!K14</f>
        <v>-4077.614625</v>
      </c>
      <c r="M29" s="20"/>
      <c r="N29" s="104">
        <f>'Usage and Savings'!L14</f>
        <v>0</v>
      </c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44.25" customHeight="1" spans="1:26" x14ac:dyDescent="0.25">
      <c r="A30" s="99">
        <v>3</v>
      </c>
      <c r="B30" s="100" t="str">
        <f>'Usage and Savings'!C15</f>
        <v> kWh</v>
      </c>
      <c r="C30" s="101">
        <f>'Usage and Savings'!D15</f>
        <v>0</v>
      </c>
      <c r="D30" s="102">
        <f>'Usage and Savings'!E15</f>
        <v>0</v>
      </c>
      <c r="E30" s="20"/>
      <c r="F30" s="103">
        <f>'Usage and Savings'!F15</f>
        <v>0</v>
      </c>
      <c r="G30" s="103">
        <f>'Usage and Savings'!G15</f>
        <v>0.99</v>
      </c>
      <c r="H30" s="103">
        <f>'Usage and Savings'!H15</f>
        <v>0</v>
      </c>
      <c r="I30" s="102">
        <f>'Usage and Savings'!I15</f>
        <v>0</v>
      </c>
      <c r="J30" s="20"/>
      <c r="K30" s="101">
        <f>'Usage and Savings'!J15</f>
        <v>0</v>
      </c>
      <c r="L30" s="102">
        <f>'Usage and Savings'!K15</f>
        <v>-4077.614625</v>
      </c>
      <c r="M30" s="20"/>
      <c r="N30" s="104">
        <f>'Usage and Savings'!L15</f>
        <v>0</v>
      </c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44.25" customHeight="1" spans="1:26" x14ac:dyDescent="0.25">
      <c r="A31" s="99">
        <v>4</v>
      </c>
      <c r="B31" s="100" t="str">
        <f>'Usage and Savings'!C16</f>
        <v> kWh</v>
      </c>
      <c r="C31" s="101">
        <f>'Usage and Savings'!D16</f>
        <v>0</v>
      </c>
      <c r="D31" s="102">
        <f>'Usage and Savings'!E16</f>
        <v>0</v>
      </c>
      <c r="E31" s="20"/>
      <c r="F31" s="103">
        <f>'Usage and Savings'!F16</f>
        <v>0</v>
      </c>
      <c r="G31" s="103">
        <f>'Usage and Savings'!G16</f>
        <v>0.985</v>
      </c>
      <c r="H31" s="103">
        <f>'Usage and Savings'!H16</f>
        <v>0</v>
      </c>
      <c r="I31" s="102">
        <f>'Usage and Savings'!I16</f>
        <v>0</v>
      </c>
      <c r="J31" s="20"/>
      <c r="K31" s="101">
        <f>'Usage and Savings'!J16</f>
        <v>0</v>
      </c>
      <c r="L31" s="102">
        <f>'Usage and Savings'!K16</f>
        <v>-4077.614625</v>
      </c>
      <c r="M31" s="20"/>
      <c r="N31" s="104">
        <f>'Usage and Savings'!L16</f>
        <v>0</v>
      </c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44.25" customHeight="1" spans="1:26" x14ac:dyDescent="0.25">
      <c r="A32" s="99">
        <v>5</v>
      </c>
      <c r="B32" s="100" t="str">
        <f>'Usage and Savings'!C17</f>
        <v> kWh</v>
      </c>
      <c r="C32" s="101">
        <f>'Usage and Savings'!D17</f>
        <v>0</v>
      </c>
      <c r="D32" s="102">
        <f>'Usage and Savings'!E17</f>
        <v>0</v>
      </c>
      <c r="E32" s="20"/>
      <c r="F32" s="103">
        <f>'Usage and Savings'!F17</f>
        <v>0</v>
      </c>
      <c r="G32" s="103">
        <f>'Usage and Savings'!G17</f>
        <v>0.98</v>
      </c>
      <c r="H32" s="103">
        <f>'Usage and Savings'!H17</f>
        <v>0</v>
      </c>
      <c r="I32" s="102">
        <f>'Usage and Savings'!I17</f>
        <v>0</v>
      </c>
      <c r="J32" s="20"/>
      <c r="K32" s="101">
        <f>'Usage and Savings'!J17</f>
        <v>0</v>
      </c>
      <c r="L32" s="102">
        <f>'Usage and Savings'!K17</f>
        <v>-4077.614625</v>
      </c>
      <c r="M32" s="20"/>
      <c r="N32" s="104">
        <f>'Usage and Savings'!L17</f>
        <v>0</v>
      </c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44.25" customHeight="1" spans="1:26" x14ac:dyDescent="0.25">
      <c r="A33" s="99">
        <v>6</v>
      </c>
      <c r="B33" s="100" t="str">
        <f>'Usage and Savings'!C18</f>
        <v> kWh</v>
      </c>
      <c r="C33" s="101">
        <f>'Usage and Savings'!D18</f>
        <v>0</v>
      </c>
      <c r="D33" s="102">
        <f>'Usage and Savings'!E18</f>
        <v>0</v>
      </c>
      <c r="E33" s="20"/>
      <c r="F33" s="103">
        <f>'Usage and Savings'!F18</f>
        <v>0</v>
      </c>
      <c r="G33" s="103">
        <f>'Usage and Savings'!G18</f>
        <v>0.975</v>
      </c>
      <c r="H33" s="103">
        <f>'Usage and Savings'!H18</f>
        <v>0</v>
      </c>
      <c r="I33" s="102">
        <f>'Usage and Savings'!I18</f>
        <v>0</v>
      </c>
      <c r="J33" s="20"/>
      <c r="K33" s="101">
        <f>'Usage and Savings'!J18</f>
        <v>0</v>
      </c>
      <c r="L33" s="102">
        <f>'Usage and Savings'!K18</f>
        <v>-4077.614625</v>
      </c>
      <c r="M33" s="20"/>
      <c r="N33" s="104">
        <f>'Usage and Savings'!L18</f>
        <v>0</v>
      </c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44.25" customHeight="1" spans="1:26" x14ac:dyDescent="0.25">
      <c r="A34" s="99">
        <v>7</v>
      </c>
      <c r="B34" s="100" t="str">
        <f>'Usage and Savings'!C19</f>
        <v> kWh</v>
      </c>
      <c r="C34" s="101">
        <f>'Usage and Savings'!D19</f>
        <v>0</v>
      </c>
      <c r="D34" s="102">
        <f>'Usage and Savings'!E19</f>
        <v>0</v>
      </c>
      <c r="E34" s="20"/>
      <c r="F34" s="103">
        <f>'Usage and Savings'!F19</f>
        <v>0</v>
      </c>
      <c r="G34" s="103">
        <f>'Usage and Savings'!G19</f>
        <v>0.97</v>
      </c>
      <c r="H34" s="103">
        <f>'Usage and Savings'!H19</f>
        <v>0</v>
      </c>
      <c r="I34" s="102">
        <f>'Usage and Savings'!I19</f>
        <v>0</v>
      </c>
      <c r="J34" s="20"/>
      <c r="K34" s="101">
        <f>'Usage and Savings'!J19</f>
        <v>0</v>
      </c>
      <c r="L34" s="102">
        <f>'Usage and Savings'!K19</f>
        <v>-4077.614625</v>
      </c>
      <c r="M34" s="20"/>
      <c r="N34" s="104">
        <f>'Usage and Savings'!L19</f>
        <v>0</v>
      </c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44.25" customHeight="1" spans="1:26" x14ac:dyDescent="0.25">
      <c r="A35" s="99">
        <v>8</v>
      </c>
      <c r="B35" s="100" t="str">
        <f>'Usage and Savings'!C20</f>
        <v> kWh</v>
      </c>
      <c r="C35" s="101">
        <f>'Usage and Savings'!D20</f>
        <v>0</v>
      </c>
      <c r="D35" s="102">
        <f>'Usage and Savings'!E20</f>
        <v>0</v>
      </c>
      <c r="E35" s="20"/>
      <c r="F35" s="103">
        <f>'Usage and Savings'!F20</f>
        <v>0</v>
      </c>
      <c r="G35" s="103">
        <f>'Usage and Savings'!G20</f>
        <v>0.965</v>
      </c>
      <c r="H35" s="103">
        <f>'Usage and Savings'!H20</f>
        <v>0</v>
      </c>
      <c r="I35" s="102">
        <f>'Usage and Savings'!I20</f>
        <v>0</v>
      </c>
      <c r="J35" s="20"/>
      <c r="K35" s="101">
        <f>'Usage and Savings'!J20</f>
        <v>0</v>
      </c>
      <c r="L35" s="102">
        <f>'Usage and Savings'!K20</f>
        <v>-4077.614625</v>
      </c>
      <c r="M35" s="20"/>
      <c r="N35" s="104">
        <f>'Usage and Savings'!L20</f>
        <v>0</v>
      </c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44.25" customHeight="1" spans="1:26" x14ac:dyDescent="0.25">
      <c r="A36" s="99">
        <v>9</v>
      </c>
      <c r="B36" s="100" t="str">
        <f>'Usage and Savings'!C21</f>
        <v> kWh</v>
      </c>
      <c r="C36" s="101">
        <f>'Usage and Savings'!D21</f>
        <v>0</v>
      </c>
      <c r="D36" s="102">
        <f>'Usage and Savings'!E21</f>
        <v>0</v>
      </c>
      <c r="E36" s="20"/>
      <c r="F36" s="103">
        <f>'Usage and Savings'!F21</f>
        <v>0</v>
      </c>
      <c r="G36" s="103">
        <f>'Usage and Savings'!G21</f>
        <v>0.96</v>
      </c>
      <c r="H36" s="103">
        <f>'Usage and Savings'!H21</f>
        <v>0</v>
      </c>
      <c r="I36" s="102">
        <f>'Usage and Savings'!I21</f>
        <v>0</v>
      </c>
      <c r="J36" s="20"/>
      <c r="K36" s="101">
        <f>'Usage and Savings'!J21</f>
        <v>0</v>
      </c>
      <c r="L36" s="102">
        <f>'Usage and Savings'!K21</f>
        <v>-4077.614625</v>
      </c>
      <c r="M36" s="20"/>
      <c r="N36" s="104">
        <f>'Usage and Savings'!L21</f>
        <v>0</v>
      </c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44.25" customHeight="1" spans="1:26" x14ac:dyDescent="0.25">
      <c r="A37" s="99">
        <v>10</v>
      </c>
      <c r="B37" s="100" t="str">
        <f>'Usage and Savings'!C22</f>
        <v> kWh</v>
      </c>
      <c r="C37" s="101">
        <f>'Usage and Savings'!D22</f>
        <v>0</v>
      </c>
      <c r="D37" s="102">
        <f>'Usage and Savings'!E22</f>
        <v>0</v>
      </c>
      <c r="E37" s="20"/>
      <c r="F37" s="103">
        <f>'Usage and Savings'!F22</f>
        <v>0</v>
      </c>
      <c r="G37" s="103">
        <f>'Usage and Savings'!G22</f>
        <v>0.955</v>
      </c>
      <c r="H37" s="103">
        <f>'Usage and Savings'!H22</f>
        <v>0</v>
      </c>
      <c r="I37" s="102">
        <f>'Usage and Savings'!I22</f>
        <v>0</v>
      </c>
      <c r="J37" s="20"/>
      <c r="K37" s="101">
        <f>'Usage and Savings'!J22</f>
        <v>0</v>
      </c>
      <c r="L37" s="102">
        <f>'Usage and Savings'!K22</f>
        <v>-4077.614625</v>
      </c>
      <c r="M37" s="20"/>
      <c r="N37" s="104">
        <f>'Usage and Savings'!L22</f>
        <v>0</v>
      </c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44.25" customHeight="1" spans="1:26" x14ac:dyDescent="0.25">
      <c r="A38" s="99">
        <v>11</v>
      </c>
      <c r="B38" s="100" t="str">
        <f>'Usage and Savings'!C23</f>
        <v> kWh</v>
      </c>
      <c r="C38" s="101">
        <f>'Usage and Savings'!D23</f>
        <v>0</v>
      </c>
      <c r="D38" s="102">
        <f>'Usage and Savings'!E23</f>
        <v>0</v>
      </c>
      <c r="E38" s="20"/>
      <c r="F38" s="103">
        <f>'Usage and Savings'!F23</f>
        <v>0</v>
      </c>
      <c r="G38" s="103">
        <f>'Usage and Savings'!G23</f>
        <v>0.95</v>
      </c>
      <c r="H38" s="103">
        <f>'Usage and Savings'!H23</f>
        <v>0</v>
      </c>
      <c r="I38" s="102">
        <f>'Usage and Savings'!I23</f>
        <v>0</v>
      </c>
      <c r="J38" s="20"/>
      <c r="K38" s="101">
        <f>'Usage and Savings'!J23</f>
        <v>0</v>
      </c>
      <c r="L38" s="102">
        <f>'Usage and Savings'!K23</f>
        <v>-4077.614625</v>
      </c>
      <c r="M38" s="20"/>
      <c r="N38" s="104">
        <f>'Usage and Savings'!L23</f>
        <v>0</v>
      </c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44.25" customHeight="1" spans="1:26" x14ac:dyDescent="0.25">
      <c r="A39" s="99">
        <v>12</v>
      </c>
      <c r="B39" s="100" t="str">
        <f>'Usage and Savings'!C24</f>
        <v> kWh</v>
      </c>
      <c r="C39" s="101">
        <f>'Usage and Savings'!D24</f>
        <v>0</v>
      </c>
      <c r="D39" s="102">
        <f>'Usage and Savings'!E24</f>
        <v>0</v>
      </c>
      <c r="E39" s="20"/>
      <c r="F39" s="103">
        <f>'Usage and Savings'!F24</f>
        <v>0</v>
      </c>
      <c r="G39" s="103">
        <f>'Usage and Savings'!G24</f>
        <v>0.945</v>
      </c>
      <c r="H39" s="103">
        <f>'Usage and Savings'!H24</f>
        <v>0</v>
      </c>
      <c r="I39" s="102">
        <f>'Usage and Savings'!I24</f>
        <v>0</v>
      </c>
      <c r="J39" s="20"/>
      <c r="K39" s="101">
        <f>'Usage and Savings'!J24</f>
        <v>0</v>
      </c>
      <c r="L39" s="102">
        <f>'Usage and Savings'!K24</f>
        <v>-4077.614625</v>
      </c>
      <c r="M39" s="20"/>
      <c r="N39" s="104">
        <f>'Usage and Savings'!L24</f>
        <v>0</v>
      </c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44.25" customHeight="1" spans="1:26" x14ac:dyDescent="0.25">
      <c r="A40" s="99">
        <v>13</v>
      </c>
      <c r="B40" s="100" t="str">
        <f>'Usage and Savings'!C25</f>
        <v> kWh</v>
      </c>
      <c r="C40" s="101">
        <f>'Usage and Savings'!D25</f>
        <v>0</v>
      </c>
      <c r="D40" s="102">
        <f>'Usage and Savings'!E25</f>
        <v>0</v>
      </c>
      <c r="E40" s="20"/>
      <c r="F40" s="103">
        <f>'Usage and Savings'!F25</f>
        <v>0</v>
      </c>
      <c r="G40" s="103">
        <f>'Usage and Savings'!G25</f>
        <v>0.94</v>
      </c>
      <c r="H40" s="103">
        <f>'Usage and Savings'!H25</f>
        <v>0</v>
      </c>
      <c r="I40" s="102">
        <f>'Usage and Savings'!I25</f>
        <v>0</v>
      </c>
      <c r="J40" s="20"/>
      <c r="K40" s="101">
        <f>'Usage and Savings'!J25</f>
        <v>0</v>
      </c>
      <c r="L40" s="102">
        <f>'Usage and Savings'!K25</f>
        <v>-4077.614625</v>
      </c>
      <c r="M40" s="20"/>
      <c r="N40" s="104">
        <f>'Usage and Savings'!L25</f>
        <v>0</v>
      </c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44.25" customHeight="1" spans="1:26" x14ac:dyDescent="0.25">
      <c r="A41" s="99">
        <v>14</v>
      </c>
      <c r="B41" s="100" t="str">
        <f>'Usage and Savings'!C26</f>
        <v> kWh</v>
      </c>
      <c r="C41" s="101">
        <f>'Usage and Savings'!D26</f>
        <v>0</v>
      </c>
      <c r="D41" s="102">
        <f>'Usage and Savings'!E26</f>
        <v>0</v>
      </c>
      <c r="E41" s="20"/>
      <c r="F41" s="103">
        <f>'Usage and Savings'!F26</f>
        <v>0</v>
      </c>
      <c r="G41" s="103">
        <f>'Usage and Savings'!G26</f>
        <v>0.935</v>
      </c>
      <c r="H41" s="103">
        <f>'Usage and Savings'!H26</f>
        <v>0</v>
      </c>
      <c r="I41" s="102">
        <f>'Usage and Savings'!I26</f>
        <v>0</v>
      </c>
      <c r="J41" s="20"/>
      <c r="K41" s="101">
        <f>'Usage and Savings'!J26</f>
        <v>0</v>
      </c>
      <c r="L41" s="102">
        <f>'Usage and Savings'!K26</f>
        <v>-4077.614625</v>
      </c>
      <c r="M41" s="20"/>
      <c r="N41" s="104">
        <f>'Usage and Savings'!L26</f>
        <v>0</v>
      </c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44.25" customHeight="1" spans="1:26" x14ac:dyDescent="0.25">
      <c r="A42" s="99">
        <v>15</v>
      </c>
      <c r="B42" s="100" t="str">
        <f>'Usage and Savings'!C27</f>
        <v> kWh</v>
      </c>
      <c r="C42" s="101">
        <f>'Usage and Savings'!D27</f>
        <v>0</v>
      </c>
      <c r="D42" s="102">
        <f>'Usage and Savings'!E27</f>
        <v>0</v>
      </c>
      <c r="E42" s="20"/>
      <c r="F42" s="103">
        <f>'Usage and Savings'!F27</f>
        <v>0</v>
      </c>
      <c r="G42" s="103">
        <f>'Usage and Savings'!G27</f>
        <v>0.93</v>
      </c>
      <c r="H42" s="103">
        <f>'Usage and Savings'!H27</f>
        <v>0</v>
      </c>
      <c r="I42" s="102">
        <f>'Usage and Savings'!I27</f>
        <v>0</v>
      </c>
      <c r="J42" s="20"/>
      <c r="K42" s="101">
        <f>'Usage and Savings'!J27</f>
        <v>0</v>
      </c>
      <c r="L42" s="102">
        <f>'Usage and Savings'!K27</f>
        <v>-4077.614625</v>
      </c>
      <c r="M42" s="20"/>
      <c r="N42" s="104">
        <f>'Usage and Savings'!L27</f>
        <v>0</v>
      </c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44.25" customHeight="1" spans="1:26" x14ac:dyDescent="0.25">
      <c r="A43" s="99">
        <v>16</v>
      </c>
      <c r="B43" s="100" t="str">
        <f>'Usage and Savings'!C28</f>
        <v> kWh</v>
      </c>
      <c r="C43" s="101">
        <f>'Usage and Savings'!D28</f>
        <v>0</v>
      </c>
      <c r="D43" s="102">
        <f>'Usage and Savings'!E28</f>
        <v>0</v>
      </c>
      <c r="E43" s="20"/>
      <c r="F43" s="103">
        <f>'Usage and Savings'!F28</f>
        <v>0</v>
      </c>
      <c r="G43" s="103">
        <f>'Usage and Savings'!G28</f>
        <v>0.925</v>
      </c>
      <c r="H43" s="103">
        <f>'Usage and Savings'!H28</f>
        <v>0</v>
      </c>
      <c r="I43" s="102">
        <f>'Usage and Savings'!I28</f>
        <v>0</v>
      </c>
      <c r="J43" s="20"/>
      <c r="K43" s="101">
        <f>'Usage and Savings'!J28</f>
        <v>0</v>
      </c>
      <c r="L43" s="102">
        <f>'Usage and Savings'!K28</f>
        <v>-4077.614625</v>
      </c>
      <c r="M43" s="20"/>
      <c r="N43" s="104">
        <f>'Usage and Savings'!L28</f>
        <v>0</v>
      </c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44.25" customHeight="1" spans="1:26" x14ac:dyDescent="0.25">
      <c r="A44" s="99">
        <v>17</v>
      </c>
      <c r="B44" s="100" t="str">
        <f>'Usage and Savings'!C29</f>
        <v> kWh</v>
      </c>
      <c r="C44" s="101">
        <f>'Usage and Savings'!D29</f>
        <v>0</v>
      </c>
      <c r="D44" s="102">
        <f>'Usage and Savings'!E29</f>
        <v>0</v>
      </c>
      <c r="E44" s="20"/>
      <c r="F44" s="103">
        <f>'Usage and Savings'!F29</f>
        <v>0</v>
      </c>
      <c r="G44" s="103">
        <f>'Usage and Savings'!G29</f>
        <v>0.92</v>
      </c>
      <c r="H44" s="103">
        <f>'Usage and Savings'!H29</f>
        <v>0</v>
      </c>
      <c r="I44" s="102">
        <f>'Usage and Savings'!I29</f>
        <v>0</v>
      </c>
      <c r="J44" s="20"/>
      <c r="K44" s="101">
        <f>'Usage and Savings'!J29</f>
        <v>0</v>
      </c>
      <c r="L44" s="102">
        <f>'Usage and Savings'!K29</f>
        <v>-4077.614625</v>
      </c>
      <c r="M44" s="20"/>
      <c r="N44" s="104">
        <f>'Usage and Savings'!L29</f>
        <v>0</v>
      </c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44.25" customHeight="1" spans="1:26" x14ac:dyDescent="0.25">
      <c r="A45" s="99">
        <v>18</v>
      </c>
      <c r="B45" s="100" t="str">
        <f>'Usage and Savings'!C30</f>
        <v> kWh</v>
      </c>
      <c r="C45" s="101">
        <f>'Usage and Savings'!D30</f>
        <v>0</v>
      </c>
      <c r="D45" s="102">
        <f>'Usage and Savings'!E30</f>
        <v>0</v>
      </c>
      <c r="E45" s="20"/>
      <c r="F45" s="103">
        <f>'Usage and Savings'!F30</f>
        <v>0</v>
      </c>
      <c r="G45" s="103">
        <f>'Usage and Savings'!G30</f>
        <v>0.915</v>
      </c>
      <c r="H45" s="103">
        <f>'Usage and Savings'!H30</f>
        <v>0</v>
      </c>
      <c r="I45" s="102">
        <f>'Usage and Savings'!I30</f>
        <v>0</v>
      </c>
      <c r="J45" s="20"/>
      <c r="K45" s="101">
        <f>'Usage and Savings'!J30</f>
        <v>0</v>
      </c>
      <c r="L45" s="102">
        <f>'Usage and Savings'!K30</f>
        <v>-4077.614625</v>
      </c>
      <c r="M45" s="20"/>
      <c r="N45" s="104">
        <f>'Usage and Savings'!L30</f>
        <v>0</v>
      </c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44.25" customHeight="1" spans="1:26" x14ac:dyDescent="0.25">
      <c r="A46" s="99">
        <v>19</v>
      </c>
      <c r="B46" s="100" t="str">
        <f>'Usage and Savings'!C31</f>
        <v> kWh</v>
      </c>
      <c r="C46" s="101">
        <f>'Usage and Savings'!D31</f>
        <v>0</v>
      </c>
      <c r="D46" s="102">
        <f>'Usage and Savings'!E31</f>
        <v>0</v>
      </c>
      <c r="E46" s="20"/>
      <c r="F46" s="103">
        <f>'Usage and Savings'!F31</f>
        <v>0</v>
      </c>
      <c r="G46" s="103">
        <f>'Usage and Savings'!G31</f>
        <v>0.91</v>
      </c>
      <c r="H46" s="103">
        <f>'Usage and Savings'!H31</f>
        <v>0</v>
      </c>
      <c r="I46" s="102">
        <f>'Usage and Savings'!I31</f>
        <v>0</v>
      </c>
      <c r="J46" s="20"/>
      <c r="K46" s="101">
        <f>'Usage and Savings'!J31</f>
        <v>0</v>
      </c>
      <c r="L46" s="102">
        <f>'Usage and Savings'!K31</f>
        <v>-4077.614625</v>
      </c>
      <c r="M46" s="20"/>
      <c r="N46" s="104">
        <f>'Usage and Savings'!L31</f>
        <v>0</v>
      </c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44.25" customHeight="1" spans="1:26" x14ac:dyDescent="0.25">
      <c r="A47" s="105">
        <v>20</v>
      </c>
      <c r="B47" s="106" t="str">
        <f>'Usage and Savings'!C32</f>
        <v> kWh</v>
      </c>
      <c r="C47" s="107">
        <f>'Usage and Savings'!D32</f>
        <v>0</v>
      </c>
      <c r="D47" s="108">
        <f>'Usage and Savings'!E32</f>
        <v>0</v>
      </c>
      <c r="E47" s="87"/>
      <c r="F47" s="109">
        <f>'Usage and Savings'!F32</f>
        <v>0</v>
      </c>
      <c r="G47" s="109">
        <f>'Usage and Savings'!G32</f>
        <v>0.905</v>
      </c>
      <c r="H47" s="109">
        <f>'Usage and Savings'!H32</f>
        <v>0</v>
      </c>
      <c r="I47" s="108">
        <f>'Usage and Savings'!I32</f>
        <v>0</v>
      </c>
      <c r="J47" s="87"/>
      <c r="K47" s="107">
        <f>'Usage and Savings'!J32</f>
        <v>0</v>
      </c>
      <c r="L47" s="108">
        <f>'Usage and Savings'!K32</f>
        <v>-4077.614625</v>
      </c>
      <c r="M47" s="87"/>
      <c r="N47" s="110">
        <f>'Usage and Savings'!L32</f>
        <v>0</v>
      </c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81" customHeight="1" spans="1:26" x14ac:dyDescent="0.25">
      <c r="A48" s="145" t="s">
        <v>150</v>
      </c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4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37.5" customHeight="1" spans="1:26" x14ac:dyDescent="0.25">
      <c r="A49" s="115" t="s">
        <v>151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56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48" customHeight="1" spans="1:26" x14ac:dyDescent="0.25">
      <c r="A50" s="146" t="s">
        <v>165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56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24.75" customHeight="1" spans="1:26" x14ac:dyDescent="0.25">
      <c r="A51" s="147" t="s">
        <v>153</v>
      </c>
      <c r="B51" s="20"/>
      <c r="C51" s="148" t="str">
        <f>Input!D3</f>
        <v>44059</v>
      </c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56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30.75" customHeight="1" spans="1:26" x14ac:dyDescent="0.25">
      <c r="A52" s="149" t="s">
        <v>154</v>
      </c>
      <c r="B52" s="20"/>
      <c r="C52" s="150" t="s">
        <v>0</v>
      </c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56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ht="30.75" customHeight="1" spans="1:26" x14ac:dyDescent="0.25">
      <c r="A53" s="147">
        <v>1</v>
      </c>
      <c r="B53" s="20"/>
      <c r="C53" s="148" t="str">
        <f>"Suplly,Installation, Commissioning and Handover of Solar Photovoltaic System ( "&amp;H7&amp;" kWdc )"</f>
        <v>Suplly,Installation, Commissioning and Handover of Solar Photovoltaic System ( 2.7 kWdc )</v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56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30.75" customHeight="1" spans="1:26" x14ac:dyDescent="0.25">
      <c r="A54" s="147">
        <v>2</v>
      </c>
      <c r="B54" s="20"/>
      <c r="C54" s="148" t="str">
        <f>"Supply, Installation, Commissioning and Handover of Battery Storage System ( "&amp;Input!D21&amp;" kWdc )"</f>
        <v>Supply, Installation, Commissioning and Handover of Battery Storage System ( 0 kWdc )</v>
      </c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56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30.75" customHeight="1" spans="1:26" x14ac:dyDescent="0.25">
      <c r="A55" s="149" t="s">
        <v>154</v>
      </c>
      <c r="B55" s="20"/>
      <c r="C55" s="150" t="s">
        <v>155</v>
      </c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56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30.75" customHeight="1" spans="1:26" x14ac:dyDescent="0.25">
      <c r="A56" s="147">
        <v>3</v>
      </c>
      <c r="B56" s="20"/>
      <c r="C56" s="148" t="str">
        <f>Input!D34</f>
        <v>None</v>
      </c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56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30.75" customHeight="1" spans="1:26" x14ac:dyDescent="0.25">
      <c r="A57" s="147">
        <v>4</v>
      </c>
      <c r="B57" s="20"/>
      <c r="C57" s="148" t="str">
        <f>Input!D35</f>
        <v>None</v>
      </c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56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30.75" customHeight="1" spans="1:26" x14ac:dyDescent="0.25">
      <c r="A58" s="147">
        <v>5</v>
      </c>
      <c r="B58" s="20"/>
      <c r="C58" s="148" t="str">
        <f>Input!D36</f>
        <v>None</v>
      </c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56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30.75" customHeight="1" spans="1:26" x14ac:dyDescent="0.25">
      <c r="A59" s="147">
        <v>6</v>
      </c>
      <c r="B59" s="20"/>
      <c r="C59" s="148" t="str">
        <f>Input!D37</f>
        <v>None</v>
      </c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56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30.75" customHeight="1" spans="1:26" x14ac:dyDescent="0.25">
      <c r="A60" s="151" t="s">
        <v>39</v>
      </c>
      <c r="B60" s="152">
        <v>0.05</v>
      </c>
      <c r="C60" s="130">
        <f>Costing!K37</f>
        <v>194.172125</v>
      </c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56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30.75" customHeight="1" spans="1:26" x14ac:dyDescent="0.25">
      <c r="A61" s="149" t="s">
        <v>156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56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58.5" customHeight="1" spans="1:26" x14ac:dyDescent="0.25">
      <c r="A62" s="153">
        <f>Costing!L37</f>
        <v>4077.614625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56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64.5" customHeight="1" spans="1:26" x14ac:dyDescent="0.25">
      <c r="A63" s="117" t="str">
        <f>'Your Proposal'!A67:B67</f>
        <v>Address:</v>
      </c>
      <c r="B63" s="20"/>
      <c r="C63" s="154" t="str">
        <f>'Your Proposal'!C67:N67</f>
        <v> , , </v>
      </c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56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64.5" customHeight="1" spans="1:26" x14ac:dyDescent="0.25">
      <c r="A64" s="126" t="str">
        <f>'Your Proposal'!A68:B68</f>
        <v>Name:</v>
      </c>
      <c r="B64" s="87"/>
      <c r="C64" s="155" t="str">
        <f>'Your Proposal'!C68:N68</f>
        <v>  </v>
      </c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128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3.5" customHeight="1" spans="1:26" x14ac:dyDescent="0.2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3.5" customHeight="1" spans="1:26" x14ac:dyDescent="0.25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3.5" customHeight="1" spans="1:26" x14ac:dyDescent="0.25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3.5" customHeight="1" spans="1:26" x14ac:dyDescent="0.25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3.5" customHeight="1" spans="1:26" x14ac:dyDescent="0.25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3.5" customHeight="1" spans="1:26" x14ac:dyDescent="0.25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3.5" customHeight="1" spans="1:26" x14ac:dyDescent="0.25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3.5" customHeight="1" spans="1:26" x14ac:dyDescent="0.25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3.5" customHeight="1" spans="1:26" x14ac:dyDescent="0.25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3.5" customHeight="1" spans="1:26" x14ac:dyDescent="0.25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3.5" customHeight="1" spans="1:26" x14ac:dyDescent="0.2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3.5" customHeight="1" spans="1:26" x14ac:dyDescent="0.25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3.5" customHeight="1" spans="1:26" x14ac:dyDescent="0.25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3.5" customHeight="1" spans="1:26" x14ac:dyDescent="0.25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3.5" customHeight="1" spans="1:26" x14ac:dyDescent="0.25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3.5" customHeight="1" spans="1:26" x14ac:dyDescent="0.25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3.5" customHeight="1" spans="1:26" x14ac:dyDescent="0.25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3.5" customHeight="1" spans="1:26" x14ac:dyDescent="0.25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3.5" customHeight="1" spans="1:26" x14ac:dyDescent="0.25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3.5" customHeight="1" spans="1:26" x14ac:dyDescent="0.25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3.5" customHeight="1" spans="1:26" x14ac:dyDescent="0.2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3.5" customHeight="1" spans="1:26" x14ac:dyDescent="0.25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3.5" customHeight="1" spans="1:26" x14ac:dyDescent="0.25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3.5" customHeight="1" spans="1:26" x14ac:dyDescent="0.25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3.5" customHeight="1" spans="1:26" x14ac:dyDescent="0.25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3.5" customHeight="1" spans="1:26" x14ac:dyDescent="0.25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3.5" customHeight="1" spans="1:26" x14ac:dyDescent="0.25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3.5" customHeight="1" spans="1:26" x14ac:dyDescent="0.25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3.5" customHeight="1" spans="1:26" x14ac:dyDescent="0.25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3.5" customHeight="1" spans="1:26" x14ac:dyDescent="0.25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3.5" customHeight="1" spans="1:26" x14ac:dyDescent="0.2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3.5" customHeight="1" spans="1:26" x14ac:dyDescent="0.25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3.5" customHeight="1" spans="1:26" x14ac:dyDescent="0.25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3.5" customHeight="1" spans="1:26" x14ac:dyDescent="0.25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3.5" customHeight="1" spans="1:26" x14ac:dyDescent="0.25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3.5" customHeight="1" spans="1:26" x14ac:dyDescent="0.25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3.5" customHeight="1" spans="1:26" x14ac:dyDescent="0.25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3.5" customHeight="1" spans="1:26" x14ac:dyDescent="0.25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3.5" customHeight="1" spans="1:26" x14ac:dyDescent="0.25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3.5" customHeight="1" spans="1:26" x14ac:dyDescent="0.25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3.5" customHeight="1" spans="1:26" x14ac:dyDescent="0.2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3.5" customHeight="1" spans="1:26" x14ac:dyDescent="0.25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3.5" customHeight="1" spans="1:26" x14ac:dyDescent="0.25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3.5" customHeight="1" spans="1:26" x14ac:dyDescent="0.25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3.5" customHeight="1" spans="1:26" x14ac:dyDescent="0.25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3.5" customHeight="1" spans="1:26" x14ac:dyDescent="0.25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3.5" customHeight="1" spans="1:26" x14ac:dyDescent="0.25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3.5" customHeight="1" spans="1:26" x14ac:dyDescent="0.25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3.5" customHeight="1" spans="1:26" x14ac:dyDescent="0.25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3.5" customHeight="1" spans="1:26" x14ac:dyDescent="0.25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3.5" customHeight="1" spans="1:26" x14ac:dyDescent="0.2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3.5" customHeight="1" spans="1:26" x14ac:dyDescent="0.25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3.5" customHeight="1" spans="1:26" x14ac:dyDescent="0.25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3.5" customHeight="1" spans="1:26" x14ac:dyDescent="0.25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3.5" customHeight="1" spans="1:26" x14ac:dyDescent="0.25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3.5" customHeight="1" spans="1:26" x14ac:dyDescent="0.25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3.5" customHeight="1" spans="1:26" x14ac:dyDescent="0.25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3.5" customHeight="1" spans="1:26" x14ac:dyDescent="0.25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3.5" customHeight="1" spans="1:26" x14ac:dyDescent="0.25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3.5" customHeight="1" spans="1:26" x14ac:dyDescent="0.25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3.5" customHeight="1" spans="1:26" x14ac:dyDescent="0.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3.5" customHeight="1" spans="1:26" x14ac:dyDescent="0.25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3.5" customHeight="1" spans="1:26" x14ac:dyDescent="0.25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3.5" customHeight="1" spans="1:26" x14ac:dyDescent="0.25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3.5" customHeight="1" spans="1:26" x14ac:dyDescent="0.25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3.5" customHeight="1" spans="1:26" x14ac:dyDescent="0.25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3.5" customHeight="1" spans="1:26" x14ac:dyDescent="0.25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3.5" customHeight="1" spans="1:26" x14ac:dyDescent="0.25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3.5" customHeight="1" spans="1:26" x14ac:dyDescent="0.25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3.5" customHeight="1" spans="1:26" x14ac:dyDescent="0.25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3.5" customHeight="1" spans="1:26" x14ac:dyDescent="0.2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3.5" customHeight="1" spans="1:26" x14ac:dyDescent="0.25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3.5" customHeight="1" spans="1:26" x14ac:dyDescent="0.25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3.5" customHeight="1" spans="1:26" x14ac:dyDescent="0.25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3.5" customHeight="1" spans="1:26" x14ac:dyDescent="0.25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3.5" customHeight="1" spans="1:26" x14ac:dyDescent="0.25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3.5" customHeight="1" spans="1:26" x14ac:dyDescent="0.25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3.5" customHeight="1" spans="1:26" x14ac:dyDescent="0.25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3.5" customHeight="1" spans="1:26" x14ac:dyDescent="0.25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3.5" customHeight="1" spans="1:26" x14ac:dyDescent="0.25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3.5" customHeight="1" spans="1:26" x14ac:dyDescent="0.2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3.5" customHeight="1" spans="1:26" x14ac:dyDescent="0.25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3.5" customHeight="1" spans="1:26" x14ac:dyDescent="0.25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3.5" customHeight="1" spans="1:26" x14ac:dyDescent="0.25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3.5" customHeight="1" spans="1:26" x14ac:dyDescent="0.25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3.5" customHeight="1" spans="1:26" x14ac:dyDescent="0.25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3.5" customHeight="1" spans="1:26" x14ac:dyDescent="0.25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3.5" customHeight="1" spans="1:26" x14ac:dyDescent="0.25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3.5" customHeight="1" spans="1:26" x14ac:dyDescent="0.25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3.5" customHeight="1" spans="1:26" x14ac:dyDescent="0.25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3.5" customHeight="1" spans="1:26" x14ac:dyDescent="0.2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3.5" customHeight="1" spans="1:26" x14ac:dyDescent="0.25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3.5" customHeight="1" spans="1:26" x14ac:dyDescent="0.25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3.5" customHeight="1" spans="1:26" x14ac:dyDescent="0.25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3.5" customHeight="1" spans="1:26" x14ac:dyDescent="0.25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3.5" customHeight="1" spans="1:26" x14ac:dyDescent="0.25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3.5" customHeight="1" spans="1:26" x14ac:dyDescent="0.25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3.5" customHeight="1" spans="1:26" x14ac:dyDescent="0.25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3.5" customHeight="1" spans="1:26" x14ac:dyDescent="0.25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3.5" customHeight="1" spans="1:26" x14ac:dyDescent="0.25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3.5" customHeight="1" spans="1:26" x14ac:dyDescent="0.2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3.5" customHeight="1" spans="1:26" x14ac:dyDescent="0.25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3.5" customHeight="1" spans="1:26" x14ac:dyDescent="0.25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3.5" customHeight="1" spans="1:26" x14ac:dyDescent="0.25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3.5" customHeight="1" spans="1:26" x14ac:dyDescent="0.25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3.5" customHeight="1" spans="1:26" x14ac:dyDescent="0.25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3.5" customHeight="1" spans="1:26" x14ac:dyDescent="0.25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3.5" customHeight="1" spans="1:26" x14ac:dyDescent="0.25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3.5" customHeight="1" spans="1:26" x14ac:dyDescent="0.25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3.5" customHeight="1" spans="1:26" x14ac:dyDescent="0.25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3.5" customHeight="1" spans="1:26" x14ac:dyDescent="0.2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3.5" customHeight="1" spans="1:26" x14ac:dyDescent="0.25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3.5" customHeight="1" spans="1:26" x14ac:dyDescent="0.25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3.5" customHeight="1" spans="1:26" x14ac:dyDescent="0.25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3.5" customHeight="1" spans="1:26" x14ac:dyDescent="0.25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3.5" customHeight="1" spans="1:26" x14ac:dyDescent="0.25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3.5" customHeight="1" spans="1:26" x14ac:dyDescent="0.25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3.5" customHeight="1" spans="1:26" x14ac:dyDescent="0.25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3.5" customHeight="1" spans="1:26" x14ac:dyDescent="0.25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3.5" customHeight="1" spans="1:26" x14ac:dyDescent="0.25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3.5" customHeight="1" spans="1:26" x14ac:dyDescent="0.2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3.5" customHeight="1" spans="1:26" x14ac:dyDescent="0.25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3.5" customHeight="1" spans="1:26" x14ac:dyDescent="0.25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3.5" customHeight="1" spans="1:26" x14ac:dyDescent="0.25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3.5" customHeight="1" spans="1:26" x14ac:dyDescent="0.25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3.5" customHeight="1" spans="1:26" x14ac:dyDescent="0.25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3.5" customHeight="1" spans="1:26" x14ac:dyDescent="0.25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3.5" customHeight="1" spans="1:26" x14ac:dyDescent="0.25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3.5" customHeight="1" spans="1:26" x14ac:dyDescent="0.25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3.5" customHeight="1" spans="1:26" x14ac:dyDescent="0.25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3.5" customHeight="1" spans="1:26" x14ac:dyDescent="0.2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3.5" customHeight="1" spans="1:26" x14ac:dyDescent="0.25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3.5" customHeight="1" spans="1:26" x14ac:dyDescent="0.25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3.5" customHeight="1" spans="1:26" x14ac:dyDescent="0.25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3.5" customHeight="1" spans="1:26" x14ac:dyDescent="0.25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3.5" customHeight="1" spans="1:26" x14ac:dyDescent="0.25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3.5" customHeight="1" spans="1:26" x14ac:dyDescent="0.25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3.5" customHeight="1" spans="1:26" x14ac:dyDescent="0.25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3.5" customHeight="1" spans="1:26" x14ac:dyDescent="0.25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3.5" customHeight="1" spans="1:26" x14ac:dyDescent="0.25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3.5" customHeight="1" spans="1:26" x14ac:dyDescent="0.2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3.5" customHeight="1" spans="1:26" x14ac:dyDescent="0.25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3.5" customHeight="1" spans="1:26" x14ac:dyDescent="0.25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3.5" customHeight="1" spans="1:26" x14ac:dyDescent="0.25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3.5" customHeight="1" spans="1:26" x14ac:dyDescent="0.25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3.5" customHeight="1" spans="1:26" x14ac:dyDescent="0.25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3.5" customHeight="1" spans="1:26" x14ac:dyDescent="0.25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3.5" customHeight="1" spans="1:26" x14ac:dyDescent="0.25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3.5" customHeight="1" spans="1:26" x14ac:dyDescent="0.25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3.5" customHeight="1" spans="1:26" x14ac:dyDescent="0.25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3.5" customHeight="1" spans="1:26" x14ac:dyDescent="0.2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3.5" customHeight="1" spans="1:26" x14ac:dyDescent="0.25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3.5" customHeight="1" spans="1:26" x14ac:dyDescent="0.25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3.5" customHeight="1" spans="1:26" x14ac:dyDescent="0.25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3.5" customHeight="1" spans="1:26" x14ac:dyDescent="0.25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3.5" customHeight="1" spans="1:26" x14ac:dyDescent="0.25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3.5" customHeight="1" spans="1:26" x14ac:dyDescent="0.25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3.5" customHeight="1" spans="1:26" x14ac:dyDescent="0.25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3.5" customHeight="1" spans="1:26" x14ac:dyDescent="0.25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3.5" customHeight="1" spans="1:26" x14ac:dyDescent="0.25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3.5" customHeight="1" spans="1:26" x14ac:dyDescent="0.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3.5" customHeight="1" spans="1:26" x14ac:dyDescent="0.25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3.5" customHeight="1" spans="1:26" x14ac:dyDescent="0.25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3.5" customHeight="1" spans="1:26" x14ac:dyDescent="0.25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3.5" customHeight="1" spans="1:26" x14ac:dyDescent="0.25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3.5" customHeight="1" spans="1:26" x14ac:dyDescent="0.25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3.5" customHeight="1" spans="1:26" x14ac:dyDescent="0.25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3.5" customHeight="1" spans="1:26" x14ac:dyDescent="0.25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3.5" customHeight="1" spans="1:26" x14ac:dyDescent="0.25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3.5" customHeight="1" spans="1:26" x14ac:dyDescent="0.25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3.5" customHeight="1" spans="1:26" x14ac:dyDescent="0.2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13.5" customHeight="1" spans="1:26" x14ac:dyDescent="0.25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3.5" customHeight="1" spans="1:26" x14ac:dyDescent="0.25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3.5" customHeight="1" spans="1:26" x14ac:dyDescent="0.25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3.5" customHeight="1" spans="1:26" x14ac:dyDescent="0.25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3.5" customHeight="1" spans="1:26" x14ac:dyDescent="0.25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3.5" customHeight="1" spans="1:26" x14ac:dyDescent="0.25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3.5" customHeight="1" spans="1:26" x14ac:dyDescent="0.25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3.5" customHeight="1" spans="1:26" x14ac:dyDescent="0.25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3.5" customHeight="1" spans="1:26" x14ac:dyDescent="0.25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3.5" customHeight="1" spans="1:26" x14ac:dyDescent="0.2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3.5" customHeight="1" spans="1:26" x14ac:dyDescent="0.25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3.5" customHeight="1" spans="1:26" x14ac:dyDescent="0.25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3.5" customHeight="1" spans="1:26" x14ac:dyDescent="0.25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3.5" customHeight="1" spans="1:26" x14ac:dyDescent="0.25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3.5" customHeight="1" spans="1:26" x14ac:dyDescent="0.25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3.5" customHeight="1" spans="1:26" x14ac:dyDescent="0.25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3.5" customHeight="1" spans="1:26" x14ac:dyDescent="0.25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3.5" customHeight="1" spans="1:26" x14ac:dyDescent="0.25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3.5" customHeight="1" spans="1:26" x14ac:dyDescent="0.25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3.5" customHeight="1" spans="1:26" x14ac:dyDescent="0.2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3.5" customHeight="1" spans="1:26" x14ac:dyDescent="0.25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3.5" customHeight="1" spans="1:26" x14ac:dyDescent="0.25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3.5" customHeight="1" spans="1:26" x14ac:dyDescent="0.25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3.5" customHeight="1" spans="1:26" x14ac:dyDescent="0.25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3.5" customHeight="1" spans="1:26" x14ac:dyDescent="0.25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3.5" customHeight="1" spans="1:26" x14ac:dyDescent="0.25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3.5" customHeight="1" spans="1:26" x14ac:dyDescent="0.25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3.5" customHeight="1" spans="1:26" x14ac:dyDescent="0.25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3.5" customHeight="1" spans="1:26" x14ac:dyDescent="0.25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3.5" customHeight="1" spans="1:26" x14ac:dyDescent="0.2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3.5" customHeight="1" spans="1:26" x14ac:dyDescent="0.25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3.5" customHeight="1" spans="1:26" x14ac:dyDescent="0.25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3.5" customHeight="1" spans="1:26" x14ac:dyDescent="0.25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13.5" customHeight="1" spans="1:26" x14ac:dyDescent="0.25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13.5" customHeight="1" spans="1:26" x14ac:dyDescent="0.25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13.5" customHeight="1" spans="1:26" x14ac:dyDescent="0.25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13.5" customHeight="1" spans="1:26" x14ac:dyDescent="0.25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13.5" customHeight="1" spans="1:26" x14ac:dyDescent="0.25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13.5" customHeight="1" spans="1:26" x14ac:dyDescent="0.25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13.5" customHeight="1" spans="1:26" x14ac:dyDescent="0.2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13.5" customHeight="1" spans="1:26" x14ac:dyDescent="0.25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13.5" customHeight="1" spans="1:26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13.5" customHeight="1" spans="1:26" x14ac:dyDescent="0.25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13.5" customHeight="1" spans="1:26" x14ac:dyDescent="0.25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13.5" customHeight="1" spans="1:26" x14ac:dyDescent="0.25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13.5" customHeight="1" spans="1:26" x14ac:dyDescent="0.25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13.5" customHeight="1" spans="1:26" x14ac:dyDescent="0.25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13.5" customHeight="1" spans="1:26" x14ac:dyDescent="0.25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13.5" customHeight="1" spans="1:26" x14ac:dyDescent="0.25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13.5" customHeight="1" spans="1:26" x14ac:dyDescent="0.2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13.5" customHeight="1" spans="1:26" x14ac:dyDescent="0.25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13.5" customHeight="1" spans="1:26" x14ac:dyDescent="0.25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13.5" customHeight="1" spans="1:26" x14ac:dyDescent="0.25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13.5" customHeight="1" spans="1:26" x14ac:dyDescent="0.25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13.5" customHeight="1" spans="1:26" x14ac:dyDescent="0.25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13.5" customHeight="1" spans="1:26" x14ac:dyDescent="0.25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13.5" customHeight="1" spans="1:26" x14ac:dyDescent="0.25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13.5" customHeight="1" spans="1:26" x14ac:dyDescent="0.25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13.5" customHeight="1" spans="1:26" x14ac:dyDescent="0.25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13.5" customHeight="1" spans="1:26" x14ac:dyDescent="0.2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13.5" customHeight="1" spans="1:26" x14ac:dyDescent="0.25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ht="13.5" customHeight="1" spans="1:26" x14ac:dyDescent="0.25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13.5" customHeight="1" spans="1:26" x14ac:dyDescent="0.25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13.5" customHeight="1" spans="1:26" x14ac:dyDescent="0.25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13.5" customHeight="1" spans="1:26" x14ac:dyDescent="0.25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13.5" customHeight="1" spans="1:26" x14ac:dyDescent="0.25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13.5" customHeight="1" spans="1:26" x14ac:dyDescent="0.25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13.5" customHeight="1" spans="1:26" x14ac:dyDescent="0.25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13.5" customHeight="1" spans="1:26" x14ac:dyDescent="0.25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13.5" customHeight="1" spans="1:26" x14ac:dyDescent="0.2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13.5" customHeight="1" spans="1:26" x14ac:dyDescent="0.25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13.5" customHeight="1" spans="1:26" x14ac:dyDescent="0.25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13.5" customHeight="1" spans="1:26" x14ac:dyDescent="0.25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13.5" customHeight="1" spans="1:26" x14ac:dyDescent="0.25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13.5" customHeight="1" spans="1:26" x14ac:dyDescent="0.25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13.5" customHeight="1" spans="1:26" x14ac:dyDescent="0.25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13.5" customHeight="1" spans="1:26" x14ac:dyDescent="0.25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13.5" customHeight="1" spans="1:26" x14ac:dyDescent="0.25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13.5" customHeight="1" spans="1:26" x14ac:dyDescent="0.25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13.5" customHeight="1" spans="1:26" x14ac:dyDescent="0.2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13.5" customHeight="1" spans="1:26" x14ac:dyDescent="0.25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13.5" customHeight="1" spans="1:26" x14ac:dyDescent="0.25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13.5" customHeight="1" spans="1:26" x14ac:dyDescent="0.25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13.5" customHeight="1" spans="1:26" x14ac:dyDescent="0.25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13.5" customHeight="1" spans="1:26" x14ac:dyDescent="0.25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13.5" customHeight="1" spans="1:26" x14ac:dyDescent="0.25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13.5" customHeight="1" spans="1:26" x14ac:dyDescent="0.25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13.5" customHeight="1" spans="1:26" x14ac:dyDescent="0.25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13.5" customHeight="1" spans="1:26" x14ac:dyDescent="0.25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13.5" customHeight="1" spans="1:26" x14ac:dyDescent="0.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13.5" customHeight="1" spans="1:26" x14ac:dyDescent="0.25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13.5" customHeight="1" spans="1:26" x14ac:dyDescent="0.25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13.5" customHeight="1" spans="1:26" x14ac:dyDescent="0.25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13.5" customHeight="1" spans="1:26" x14ac:dyDescent="0.25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13.5" customHeight="1" spans="1:26" x14ac:dyDescent="0.25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13.5" customHeight="1" spans="1:26" x14ac:dyDescent="0.25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13.5" customHeight="1" spans="1:26" x14ac:dyDescent="0.25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13.5" customHeight="1" spans="1:26" x14ac:dyDescent="0.25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13.5" customHeight="1" spans="1:26" x14ac:dyDescent="0.25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13.5" customHeight="1" spans="1:26" x14ac:dyDescent="0.2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13.5" customHeight="1" spans="1:26" x14ac:dyDescent="0.25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13.5" customHeight="1" spans="1:26" x14ac:dyDescent="0.25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13.5" customHeight="1" spans="1:26" x14ac:dyDescent="0.25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13.5" customHeight="1" spans="1:26" x14ac:dyDescent="0.25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13.5" customHeight="1" spans="1:26" x14ac:dyDescent="0.25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13.5" customHeight="1" spans="1:26" x14ac:dyDescent="0.25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13.5" customHeight="1" spans="1:26" x14ac:dyDescent="0.25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13.5" customHeight="1" spans="1:26" x14ac:dyDescent="0.25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13.5" customHeight="1" spans="1:26" x14ac:dyDescent="0.25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13.5" customHeight="1" spans="1:26" x14ac:dyDescent="0.2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13.5" customHeight="1" spans="1:26" x14ac:dyDescent="0.25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13.5" customHeight="1" spans="1:26" x14ac:dyDescent="0.25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13.5" customHeight="1" spans="1:26" x14ac:dyDescent="0.25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13.5" customHeight="1" spans="1:26" x14ac:dyDescent="0.25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13.5" customHeight="1" spans="1:26" x14ac:dyDescent="0.25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13.5" customHeight="1" spans="1:26" x14ac:dyDescent="0.25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13.5" customHeight="1" spans="1:26" x14ac:dyDescent="0.25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13.5" customHeight="1" spans="1:26" x14ac:dyDescent="0.25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13.5" customHeight="1" spans="1:26" x14ac:dyDescent="0.25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3.5" customHeight="1" spans="1:26" x14ac:dyDescent="0.2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3.5" customHeight="1" spans="1:26" x14ac:dyDescent="0.25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3.5" customHeight="1" spans="1:26" x14ac:dyDescent="0.25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3.5" customHeight="1" spans="1:26" x14ac:dyDescent="0.25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3.5" customHeight="1" spans="1:26" x14ac:dyDescent="0.25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3.5" customHeight="1" spans="1:26" x14ac:dyDescent="0.25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3.5" customHeight="1" spans="1:26" x14ac:dyDescent="0.25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3.5" customHeight="1" spans="1:26" x14ac:dyDescent="0.25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3.5" customHeight="1" spans="1:26" x14ac:dyDescent="0.25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3.5" customHeight="1" spans="1:26" x14ac:dyDescent="0.25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3.5" customHeight="1" spans="1:26" x14ac:dyDescent="0.2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3.5" customHeight="1" spans="1:26" x14ac:dyDescent="0.25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3.5" customHeight="1" spans="1:26" x14ac:dyDescent="0.25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3.5" customHeight="1" spans="1:26" x14ac:dyDescent="0.25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3.5" customHeight="1" spans="1:26" x14ac:dyDescent="0.25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3.5" customHeight="1" spans="1:26" x14ac:dyDescent="0.25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3.5" customHeight="1" spans="1:26" x14ac:dyDescent="0.25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3.5" customHeight="1" spans="1:26" x14ac:dyDescent="0.25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3.5" customHeight="1" spans="1:26" x14ac:dyDescent="0.25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3.5" customHeight="1" spans="1:26" x14ac:dyDescent="0.25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3.5" customHeight="1" spans="1:26" x14ac:dyDescent="0.2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3.5" customHeight="1" spans="1:26" x14ac:dyDescent="0.25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3.5" customHeight="1" spans="1:26" x14ac:dyDescent="0.25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3.5" customHeight="1" spans="1:26" x14ac:dyDescent="0.25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3.5" customHeight="1" spans="1:26" x14ac:dyDescent="0.25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3.5" customHeight="1" spans="1:26" x14ac:dyDescent="0.25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3.5" customHeight="1" spans="1:26" x14ac:dyDescent="0.25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3.5" customHeight="1" spans="1:26" x14ac:dyDescent="0.25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3.5" customHeight="1" spans="1:26" x14ac:dyDescent="0.25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3.5" customHeight="1" spans="1:26" x14ac:dyDescent="0.25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3.5" customHeight="1" spans="1:26" x14ac:dyDescent="0.2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3.5" customHeight="1" spans="1:26" x14ac:dyDescent="0.25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3.5" customHeight="1" spans="1:26" x14ac:dyDescent="0.25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3.5" customHeight="1" spans="1:26" x14ac:dyDescent="0.25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3.5" customHeight="1" spans="1:26" x14ac:dyDescent="0.25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3.5" customHeight="1" spans="1:26" x14ac:dyDescent="0.25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3.5" customHeight="1" spans="1:26" x14ac:dyDescent="0.25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3.5" customHeight="1" spans="1:26" x14ac:dyDescent="0.25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3.5" customHeight="1" spans="1:26" x14ac:dyDescent="0.25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3.5" customHeight="1" spans="1:26" x14ac:dyDescent="0.25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3.5" customHeight="1" spans="1:26" x14ac:dyDescent="0.2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3.5" customHeight="1" spans="1:26" x14ac:dyDescent="0.25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3.5" customHeight="1" spans="1:26" x14ac:dyDescent="0.25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3.5" customHeight="1" spans="1:26" x14ac:dyDescent="0.25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3.5" customHeight="1" spans="1:26" x14ac:dyDescent="0.25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3.5" customHeight="1" spans="1:26" x14ac:dyDescent="0.25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3.5" customHeight="1" spans="1:26" x14ac:dyDescent="0.25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3.5" customHeight="1" spans="1:26" x14ac:dyDescent="0.25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3.5" customHeight="1" spans="1:26" x14ac:dyDescent="0.25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3.5" customHeight="1" spans="1:26" x14ac:dyDescent="0.25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3.5" customHeight="1" spans="1:26" x14ac:dyDescent="0.2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3.5" customHeight="1" spans="1:26" x14ac:dyDescent="0.25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3.5" customHeight="1" spans="1:26" x14ac:dyDescent="0.25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3.5" customHeight="1" spans="1:26" x14ac:dyDescent="0.25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3.5" customHeight="1" spans="1:26" x14ac:dyDescent="0.25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3.5" customHeight="1" spans="1:26" x14ac:dyDescent="0.25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3.5" customHeight="1" spans="1:26" x14ac:dyDescent="0.25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3.5" customHeight="1" spans="1:26" x14ac:dyDescent="0.25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3.5" customHeight="1" spans="1:26" x14ac:dyDescent="0.25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3.5" customHeight="1" spans="1:26" x14ac:dyDescent="0.25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3.5" customHeight="1" spans="1:26" x14ac:dyDescent="0.2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3.5" customHeight="1" spans="1:26" x14ac:dyDescent="0.25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3.5" customHeight="1" spans="1:26" x14ac:dyDescent="0.25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3.5" customHeight="1" spans="1:26" x14ac:dyDescent="0.25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3.5" customHeight="1" spans="1:26" x14ac:dyDescent="0.25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3.5" customHeight="1" spans="1:26" x14ac:dyDescent="0.25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3.5" customHeight="1" spans="1:26" x14ac:dyDescent="0.25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3.5" customHeight="1" spans="1:26" x14ac:dyDescent="0.25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3.5" customHeight="1" spans="1:26" x14ac:dyDescent="0.25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3.5" customHeight="1" spans="1:26" x14ac:dyDescent="0.25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3.5" customHeight="1" spans="1:26" x14ac:dyDescent="0.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3.5" customHeight="1" spans="1:26" x14ac:dyDescent="0.25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3.5" customHeight="1" spans="1:26" x14ac:dyDescent="0.25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3.5" customHeight="1" spans="1:26" x14ac:dyDescent="0.25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3.5" customHeight="1" spans="1:26" x14ac:dyDescent="0.25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3.5" customHeight="1" spans="1:26" x14ac:dyDescent="0.25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3.5" customHeight="1" spans="1:26" x14ac:dyDescent="0.25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3.5" customHeight="1" spans="1:26" x14ac:dyDescent="0.25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3.5" customHeight="1" spans="1:26" x14ac:dyDescent="0.25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3.5" customHeight="1" spans="1:26" x14ac:dyDescent="0.25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3.5" customHeight="1" spans="1:26" x14ac:dyDescent="0.2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3.5" customHeight="1" spans="1:26" x14ac:dyDescent="0.25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3.5" customHeight="1" spans="1:26" x14ac:dyDescent="0.25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3.5" customHeight="1" spans="1:26" x14ac:dyDescent="0.25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3.5" customHeight="1" spans="1:26" x14ac:dyDescent="0.25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3.5" customHeight="1" spans="1:26" x14ac:dyDescent="0.25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3.5" customHeight="1" spans="1:26" x14ac:dyDescent="0.25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3.5" customHeight="1" spans="1:26" x14ac:dyDescent="0.25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3.5" customHeight="1" spans="1:26" x14ac:dyDescent="0.25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3.5" customHeight="1" spans="1:26" x14ac:dyDescent="0.25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3.5" customHeight="1" spans="1:26" x14ac:dyDescent="0.2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3.5" customHeight="1" spans="1:26" x14ac:dyDescent="0.25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3.5" customHeight="1" spans="1:26" x14ac:dyDescent="0.25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3.5" customHeight="1" spans="1:26" x14ac:dyDescent="0.25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3.5" customHeight="1" spans="1:26" x14ac:dyDescent="0.25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3.5" customHeight="1" spans="1:26" x14ac:dyDescent="0.25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3.5" customHeight="1" spans="1:26" x14ac:dyDescent="0.25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3.5" customHeight="1" spans="1:26" x14ac:dyDescent="0.25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3.5" customHeight="1" spans="1:26" x14ac:dyDescent="0.25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3.5" customHeight="1" spans="1:26" x14ac:dyDescent="0.25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3.5" customHeight="1" spans="1:26" x14ac:dyDescent="0.2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3.5" customHeight="1" spans="1:26" x14ac:dyDescent="0.25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3.5" customHeight="1" spans="1:26" x14ac:dyDescent="0.25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3.5" customHeight="1" spans="1:26" x14ac:dyDescent="0.25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3.5" customHeight="1" spans="1:26" x14ac:dyDescent="0.25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3.5" customHeight="1" spans="1:26" x14ac:dyDescent="0.25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3.5" customHeight="1" spans="1:26" x14ac:dyDescent="0.25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3.5" customHeight="1" spans="1:26" x14ac:dyDescent="0.25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3.5" customHeight="1" spans="1:26" x14ac:dyDescent="0.25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3.5" customHeight="1" spans="1:26" x14ac:dyDescent="0.25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3.5" customHeight="1" spans="1:26" x14ac:dyDescent="0.2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3.5" customHeight="1" spans="1:26" x14ac:dyDescent="0.25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3.5" customHeight="1" spans="1:26" x14ac:dyDescent="0.25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3.5" customHeight="1" spans="1:26" x14ac:dyDescent="0.25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3.5" customHeight="1" spans="1:26" x14ac:dyDescent="0.25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3.5" customHeight="1" spans="1:26" x14ac:dyDescent="0.25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3.5" customHeight="1" spans="1:26" x14ac:dyDescent="0.25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3.5" customHeight="1" spans="1:26" x14ac:dyDescent="0.25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3.5" customHeight="1" spans="1:26" x14ac:dyDescent="0.25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3.5" customHeight="1" spans="1:26" x14ac:dyDescent="0.25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3.5" customHeight="1" spans="1:26" x14ac:dyDescent="0.2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3.5" customHeight="1" spans="1:26" x14ac:dyDescent="0.25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3.5" customHeight="1" spans="1:26" x14ac:dyDescent="0.25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3.5" customHeight="1" spans="1:26" x14ac:dyDescent="0.25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3.5" customHeight="1" spans="1:26" x14ac:dyDescent="0.25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3.5" customHeight="1" spans="1:26" x14ac:dyDescent="0.25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3.5" customHeight="1" spans="1:26" x14ac:dyDescent="0.25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3.5" customHeight="1" spans="1:26" x14ac:dyDescent="0.25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3.5" customHeight="1" spans="1:26" x14ac:dyDescent="0.25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3.5" customHeight="1" spans="1:26" x14ac:dyDescent="0.25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3.5" customHeight="1" spans="1:26" x14ac:dyDescent="0.2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3.5" customHeight="1" spans="1:26" x14ac:dyDescent="0.25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3.5" customHeight="1" spans="1:26" x14ac:dyDescent="0.25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3.5" customHeight="1" spans="1:26" x14ac:dyDescent="0.25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3.5" customHeight="1" spans="1:26" x14ac:dyDescent="0.25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3.5" customHeight="1" spans="1:26" x14ac:dyDescent="0.25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3.5" customHeight="1" spans="1:26" x14ac:dyDescent="0.25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3.5" customHeight="1" spans="1:26" x14ac:dyDescent="0.25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3.5" customHeight="1" spans="1:26" x14ac:dyDescent="0.25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3.5" customHeight="1" spans="1:26" x14ac:dyDescent="0.25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3.5" customHeight="1" spans="1:26" x14ac:dyDescent="0.2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3.5" customHeight="1" spans="1:26" x14ac:dyDescent="0.25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3.5" customHeight="1" spans="1:26" x14ac:dyDescent="0.25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3.5" customHeight="1" spans="1:26" x14ac:dyDescent="0.25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3.5" customHeight="1" spans="1:26" x14ac:dyDescent="0.25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3.5" customHeight="1" spans="1:26" x14ac:dyDescent="0.25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3.5" customHeight="1" spans="1:26" x14ac:dyDescent="0.25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3.5" customHeight="1" spans="1:26" x14ac:dyDescent="0.25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3.5" customHeight="1" spans="1:26" x14ac:dyDescent="0.25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3.5" customHeight="1" spans="1:26" x14ac:dyDescent="0.25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3.5" customHeight="1" spans="1:26" x14ac:dyDescent="0.2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3.5" customHeight="1" spans="1:26" x14ac:dyDescent="0.25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3.5" customHeight="1" spans="1:26" x14ac:dyDescent="0.25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3.5" customHeight="1" spans="1:26" x14ac:dyDescent="0.25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3.5" customHeight="1" spans="1:26" x14ac:dyDescent="0.25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3.5" customHeight="1" spans="1:26" x14ac:dyDescent="0.25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3.5" customHeight="1" spans="1:26" x14ac:dyDescent="0.25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3.5" customHeight="1" spans="1:26" x14ac:dyDescent="0.25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3.5" customHeight="1" spans="1:26" x14ac:dyDescent="0.25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3.5" customHeight="1" spans="1:26" x14ac:dyDescent="0.25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3.5" customHeight="1" spans="1:26" x14ac:dyDescent="0.2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3.5" customHeight="1" spans="1:26" x14ac:dyDescent="0.25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3.5" customHeight="1" spans="1:26" x14ac:dyDescent="0.25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3.5" customHeight="1" spans="1:26" x14ac:dyDescent="0.25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3.5" customHeight="1" spans="1:26" x14ac:dyDescent="0.25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3.5" customHeight="1" spans="1:26" x14ac:dyDescent="0.25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3.5" customHeight="1" spans="1:26" x14ac:dyDescent="0.25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3.5" customHeight="1" spans="1:26" x14ac:dyDescent="0.25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3.5" customHeight="1" spans="1:26" x14ac:dyDescent="0.25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3.5" customHeight="1" spans="1:26" x14ac:dyDescent="0.25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3.5" customHeight="1" spans="1:26" x14ac:dyDescent="0.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3.5" customHeight="1" spans="1:26" x14ac:dyDescent="0.25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3.5" customHeight="1" spans="1:26" x14ac:dyDescent="0.25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3.5" customHeight="1" spans="1:26" x14ac:dyDescent="0.25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3.5" customHeight="1" spans="1:26" x14ac:dyDescent="0.25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3.5" customHeight="1" spans="1:26" x14ac:dyDescent="0.25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3.5" customHeight="1" spans="1:26" x14ac:dyDescent="0.25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3.5" customHeight="1" spans="1:26" x14ac:dyDescent="0.25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3.5" customHeight="1" spans="1:26" x14ac:dyDescent="0.25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3.5" customHeight="1" spans="1:26" x14ac:dyDescent="0.25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3.5" customHeight="1" spans="1:26" x14ac:dyDescent="0.2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3.5" customHeight="1" spans="1:26" x14ac:dyDescent="0.25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3.5" customHeight="1" spans="1:26" x14ac:dyDescent="0.25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3.5" customHeight="1" spans="1:26" x14ac:dyDescent="0.25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3.5" customHeight="1" spans="1:26" x14ac:dyDescent="0.25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3.5" customHeight="1" spans="1:26" x14ac:dyDescent="0.25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3.5" customHeight="1" spans="1:26" x14ac:dyDescent="0.25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3.5" customHeight="1" spans="1:26" x14ac:dyDescent="0.25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3.5" customHeight="1" spans="1:26" x14ac:dyDescent="0.25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3.5" customHeight="1" spans="1:26" x14ac:dyDescent="0.25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3.5" customHeight="1" spans="1:26" x14ac:dyDescent="0.2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3.5" customHeight="1" spans="1:26" x14ac:dyDescent="0.25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3.5" customHeight="1" spans="1:26" x14ac:dyDescent="0.25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3.5" customHeight="1" spans="1:26" x14ac:dyDescent="0.25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3.5" customHeight="1" spans="1:26" x14ac:dyDescent="0.25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3.5" customHeight="1" spans="1:26" x14ac:dyDescent="0.25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3.5" customHeight="1" spans="1:26" x14ac:dyDescent="0.25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3.5" customHeight="1" spans="1:26" x14ac:dyDescent="0.25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3.5" customHeight="1" spans="1:26" x14ac:dyDescent="0.25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3.5" customHeight="1" spans="1:26" x14ac:dyDescent="0.25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3.5" customHeight="1" spans="1:26" x14ac:dyDescent="0.2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3.5" customHeight="1" spans="1:26" x14ac:dyDescent="0.25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3.5" customHeight="1" spans="1:26" x14ac:dyDescent="0.25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3.5" customHeight="1" spans="1:26" x14ac:dyDescent="0.25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3.5" customHeight="1" spans="1:26" x14ac:dyDescent="0.25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3.5" customHeight="1" spans="1:26" x14ac:dyDescent="0.25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3.5" customHeight="1" spans="1:26" x14ac:dyDescent="0.25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3.5" customHeight="1" spans="1:26" x14ac:dyDescent="0.25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3.5" customHeight="1" spans="1:26" x14ac:dyDescent="0.25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3.5" customHeight="1" spans="1:26" x14ac:dyDescent="0.25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3.5" customHeight="1" spans="1:26" x14ac:dyDescent="0.2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3.5" customHeight="1" spans="1:26" x14ac:dyDescent="0.25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3.5" customHeight="1" spans="1:26" x14ac:dyDescent="0.25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3.5" customHeight="1" spans="1:26" x14ac:dyDescent="0.25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3.5" customHeight="1" spans="1:26" x14ac:dyDescent="0.25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3.5" customHeight="1" spans="1:26" x14ac:dyDescent="0.25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3.5" customHeight="1" spans="1:26" x14ac:dyDescent="0.25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3.5" customHeight="1" spans="1:26" x14ac:dyDescent="0.25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3.5" customHeight="1" spans="1:26" x14ac:dyDescent="0.25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3.5" customHeight="1" spans="1:26" x14ac:dyDescent="0.25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3.5" customHeight="1" spans="1:26" x14ac:dyDescent="0.2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3.5" customHeight="1" spans="1:26" x14ac:dyDescent="0.25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3.5" customHeight="1" spans="1:26" x14ac:dyDescent="0.25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3.5" customHeight="1" spans="1:26" x14ac:dyDescent="0.25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3.5" customHeight="1" spans="1:26" x14ac:dyDescent="0.25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3.5" customHeight="1" spans="1:26" x14ac:dyDescent="0.25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3.5" customHeight="1" spans="1:26" x14ac:dyDescent="0.25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3.5" customHeight="1" spans="1:26" x14ac:dyDescent="0.25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3.5" customHeight="1" spans="1:26" x14ac:dyDescent="0.25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3.5" customHeight="1" spans="1:26" x14ac:dyDescent="0.25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3.5" customHeight="1" spans="1:26" x14ac:dyDescent="0.2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3.5" customHeight="1" spans="1:26" x14ac:dyDescent="0.25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3.5" customHeight="1" spans="1:26" x14ac:dyDescent="0.25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3.5" customHeight="1" spans="1:26" x14ac:dyDescent="0.25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3.5" customHeight="1" spans="1:26" x14ac:dyDescent="0.25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3.5" customHeight="1" spans="1:26" x14ac:dyDescent="0.25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3.5" customHeight="1" spans="1:26" x14ac:dyDescent="0.25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3.5" customHeight="1" spans="1:26" x14ac:dyDescent="0.25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3.5" customHeight="1" spans="1:26" x14ac:dyDescent="0.25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3.5" customHeight="1" spans="1:26" x14ac:dyDescent="0.25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3.5" customHeight="1" spans="1:26" x14ac:dyDescent="0.2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3.5" customHeight="1" spans="1:26" x14ac:dyDescent="0.25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3.5" customHeight="1" spans="1:26" x14ac:dyDescent="0.25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3.5" customHeight="1" spans="1:26" x14ac:dyDescent="0.25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3.5" customHeight="1" spans="1:26" x14ac:dyDescent="0.25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3.5" customHeight="1" spans="1:26" x14ac:dyDescent="0.25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3.5" customHeight="1" spans="1:26" x14ac:dyDescent="0.25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3.5" customHeight="1" spans="1:26" x14ac:dyDescent="0.25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3.5" customHeight="1" spans="1:26" x14ac:dyDescent="0.25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3.5" customHeight="1" spans="1:26" x14ac:dyDescent="0.25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3.5" customHeight="1" spans="1:26" x14ac:dyDescent="0.2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3.5" customHeight="1" spans="1:26" x14ac:dyDescent="0.25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3.5" customHeight="1" spans="1:26" x14ac:dyDescent="0.25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3.5" customHeight="1" spans="1:26" x14ac:dyDescent="0.25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3.5" customHeight="1" spans="1:26" x14ac:dyDescent="0.25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3.5" customHeight="1" spans="1:26" x14ac:dyDescent="0.25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3.5" customHeight="1" spans="1:26" x14ac:dyDescent="0.25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3.5" customHeight="1" spans="1:26" x14ac:dyDescent="0.25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3.5" customHeight="1" spans="1:26" x14ac:dyDescent="0.25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3.5" customHeight="1" spans="1:26" x14ac:dyDescent="0.25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3.5" customHeight="1" spans="1:26" x14ac:dyDescent="0.2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3.5" customHeight="1" spans="1:26" x14ac:dyDescent="0.25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3.5" customHeight="1" spans="1:26" x14ac:dyDescent="0.25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3.5" customHeight="1" spans="1:26" x14ac:dyDescent="0.25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3.5" customHeight="1" spans="1:26" x14ac:dyDescent="0.25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3.5" customHeight="1" spans="1:26" x14ac:dyDescent="0.25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3.5" customHeight="1" spans="1:26" x14ac:dyDescent="0.25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3.5" customHeight="1" spans="1:26" x14ac:dyDescent="0.25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3.5" customHeight="1" spans="1:26" x14ac:dyDescent="0.25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3.5" customHeight="1" spans="1:26" x14ac:dyDescent="0.25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3.5" customHeight="1" spans="1:26" x14ac:dyDescent="0.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3.5" customHeight="1" spans="1:26" x14ac:dyDescent="0.25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3.5" customHeight="1" spans="1:26" x14ac:dyDescent="0.25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3.5" customHeight="1" spans="1:26" x14ac:dyDescent="0.25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3.5" customHeight="1" spans="1:26" x14ac:dyDescent="0.25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3.5" customHeight="1" spans="1:26" x14ac:dyDescent="0.25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3.5" customHeight="1" spans="1:26" x14ac:dyDescent="0.25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3.5" customHeight="1" spans="1:26" x14ac:dyDescent="0.25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3.5" customHeight="1" spans="1:26" x14ac:dyDescent="0.25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3.5" customHeight="1" spans="1:26" x14ac:dyDescent="0.25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3.5" customHeight="1" spans="1:26" x14ac:dyDescent="0.2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3.5" customHeight="1" spans="1:26" x14ac:dyDescent="0.25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3.5" customHeight="1" spans="1:26" x14ac:dyDescent="0.25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3.5" customHeight="1" spans="1:26" x14ac:dyDescent="0.25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3.5" customHeight="1" spans="1:26" x14ac:dyDescent="0.25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3.5" customHeight="1" spans="1:26" x14ac:dyDescent="0.25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3.5" customHeight="1" spans="1:26" x14ac:dyDescent="0.25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3.5" customHeight="1" spans="1:26" x14ac:dyDescent="0.25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3.5" customHeight="1" spans="1:26" x14ac:dyDescent="0.25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3.5" customHeight="1" spans="1:26" x14ac:dyDescent="0.25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3.5" customHeight="1" spans="1:26" x14ac:dyDescent="0.2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3.5" customHeight="1" spans="1:26" x14ac:dyDescent="0.25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3.5" customHeight="1" spans="1:26" x14ac:dyDescent="0.25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3.5" customHeight="1" spans="1:26" x14ac:dyDescent="0.25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3.5" customHeight="1" spans="1:26" x14ac:dyDescent="0.25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3.5" customHeight="1" spans="1:26" x14ac:dyDescent="0.25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3.5" customHeight="1" spans="1:26" x14ac:dyDescent="0.25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3.5" customHeight="1" spans="1:26" x14ac:dyDescent="0.25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3.5" customHeight="1" spans="1:26" x14ac:dyDescent="0.25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3.5" customHeight="1" spans="1:26" x14ac:dyDescent="0.25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3.5" customHeight="1" spans="1:26" x14ac:dyDescent="0.2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3.5" customHeight="1" spans="1:26" x14ac:dyDescent="0.25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3.5" customHeight="1" spans="1:26" x14ac:dyDescent="0.25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3.5" customHeight="1" spans="1:26" x14ac:dyDescent="0.25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3.5" customHeight="1" spans="1:26" x14ac:dyDescent="0.25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3.5" customHeight="1" spans="1:26" x14ac:dyDescent="0.25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3.5" customHeight="1" spans="1:26" x14ac:dyDescent="0.25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3.5" customHeight="1" spans="1:26" x14ac:dyDescent="0.25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3.5" customHeight="1" spans="1:26" x14ac:dyDescent="0.25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3.5" customHeight="1" spans="1:26" x14ac:dyDescent="0.25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3.5" customHeight="1" spans="1:26" x14ac:dyDescent="0.2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3.5" customHeight="1" spans="1:26" x14ac:dyDescent="0.25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3.5" customHeight="1" spans="1:26" x14ac:dyDescent="0.25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3.5" customHeight="1" spans="1:26" x14ac:dyDescent="0.25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3.5" customHeight="1" spans="1:26" x14ac:dyDescent="0.25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3.5" customHeight="1" spans="1:26" x14ac:dyDescent="0.25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3.5" customHeight="1" spans="1:26" x14ac:dyDescent="0.25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3.5" customHeight="1" spans="1:26" x14ac:dyDescent="0.25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3.5" customHeight="1" spans="1:26" x14ac:dyDescent="0.25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3.5" customHeight="1" spans="1:26" x14ac:dyDescent="0.25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3.5" customHeight="1" spans="1:26" x14ac:dyDescent="0.2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3.5" customHeight="1" spans="1:26" x14ac:dyDescent="0.25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3.5" customHeight="1" spans="1:26" x14ac:dyDescent="0.25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3.5" customHeight="1" spans="1:26" x14ac:dyDescent="0.25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3.5" customHeight="1" spans="1:26" x14ac:dyDescent="0.25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3.5" customHeight="1" spans="1:26" x14ac:dyDescent="0.25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3.5" customHeight="1" spans="1:26" x14ac:dyDescent="0.25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3.5" customHeight="1" spans="1:26" x14ac:dyDescent="0.25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3.5" customHeight="1" spans="1:26" x14ac:dyDescent="0.25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3.5" customHeight="1" spans="1:26" x14ac:dyDescent="0.25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3.5" customHeight="1" spans="1:26" x14ac:dyDescent="0.2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3.5" customHeight="1" spans="1:26" x14ac:dyDescent="0.25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3.5" customHeight="1" spans="1:26" x14ac:dyDescent="0.25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3.5" customHeight="1" spans="1:26" x14ac:dyDescent="0.25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3.5" customHeight="1" spans="1:26" x14ac:dyDescent="0.25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3.5" customHeight="1" spans="1:26" x14ac:dyDescent="0.25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3.5" customHeight="1" spans="1:26" x14ac:dyDescent="0.25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3.5" customHeight="1" spans="1:26" x14ac:dyDescent="0.25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3.5" customHeight="1" spans="1:26" x14ac:dyDescent="0.25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3.5" customHeight="1" spans="1:26" x14ac:dyDescent="0.25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3.5" customHeight="1" spans="1:26" x14ac:dyDescent="0.2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3.5" customHeight="1" spans="1:26" x14ac:dyDescent="0.25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3.5" customHeight="1" spans="1:26" x14ac:dyDescent="0.25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3.5" customHeight="1" spans="1:26" x14ac:dyDescent="0.25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3.5" customHeight="1" spans="1:26" x14ac:dyDescent="0.25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3.5" customHeight="1" spans="1:26" x14ac:dyDescent="0.25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3.5" customHeight="1" spans="1:26" x14ac:dyDescent="0.25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3.5" customHeight="1" spans="1:26" x14ac:dyDescent="0.25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3.5" customHeight="1" spans="1:26" x14ac:dyDescent="0.25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3.5" customHeight="1" spans="1:26" x14ac:dyDescent="0.25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3.5" customHeight="1" spans="1:26" x14ac:dyDescent="0.2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3.5" customHeight="1" spans="1:26" x14ac:dyDescent="0.25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3.5" customHeight="1" spans="1:26" x14ac:dyDescent="0.25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3.5" customHeight="1" spans="1:26" x14ac:dyDescent="0.25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3.5" customHeight="1" spans="1:26" x14ac:dyDescent="0.25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3.5" customHeight="1" spans="1:26" x14ac:dyDescent="0.25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3.5" customHeight="1" spans="1:26" x14ac:dyDescent="0.25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3.5" customHeight="1" spans="1:26" x14ac:dyDescent="0.25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3.5" customHeight="1" spans="1:26" x14ac:dyDescent="0.25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3.5" customHeight="1" spans="1:26" x14ac:dyDescent="0.25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3.5" customHeight="1" spans="1:26" x14ac:dyDescent="0.2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3.5" customHeight="1" spans="1:26" x14ac:dyDescent="0.25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3.5" customHeight="1" spans="1:26" x14ac:dyDescent="0.25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3.5" customHeight="1" spans="1:26" x14ac:dyDescent="0.25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3.5" customHeight="1" spans="1:26" x14ac:dyDescent="0.25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3.5" customHeight="1" spans="1:26" x14ac:dyDescent="0.25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3.5" customHeight="1" spans="1:26" x14ac:dyDescent="0.25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3.5" customHeight="1" spans="1:26" x14ac:dyDescent="0.25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3.5" customHeight="1" spans="1:26" x14ac:dyDescent="0.25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3.5" customHeight="1" spans="1:26" x14ac:dyDescent="0.25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3.5" customHeight="1" spans="1:26" x14ac:dyDescent="0.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3.5" customHeight="1" spans="1:26" x14ac:dyDescent="0.25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3.5" customHeight="1" spans="1:26" x14ac:dyDescent="0.25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3.5" customHeight="1" spans="1:26" x14ac:dyDescent="0.25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3.5" customHeight="1" spans="1:26" x14ac:dyDescent="0.25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3.5" customHeight="1" spans="1:26" x14ac:dyDescent="0.25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3.5" customHeight="1" spans="1:26" x14ac:dyDescent="0.25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3.5" customHeight="1" spans="1:26" x14ac:dyDescent="0.25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3.5" customHeight="1" spans="1:26" x14ac:dyDescent="0.25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3.5" customHeight="1" spans="1:26" x14ac:dyDescent="0.25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3.5" customHeight="1" spans="1:26" x14ac:dyDescent="0.2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3.5" customHeight="1" spans="1:26" x14ac:dyDescent="0.25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3.5" customHeight="1" spans="1:26" x14ac:dyDescent="0.25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3.5" customHeight="1" spans="1:26" x14ac:dyDescent="0.25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3.5" customHeight="1" spans="1:26" x14ac:dyDescent="0.25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3.5" customHeight="1" spans="1:26" x14ac:dyDescent="0.25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3.5" customHeight="1" spans="1:26" x14ac:dyDescent="0.25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3.5" customHeight="1" spans="1:26" x14ac:dyDescent="0.25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3.5" customHeight="1" spans="1:26" x14ac:dyDescent="0.25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3.5" customHeight="1" spans="1:26" x14ac:dyDescent="0.25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3.5" customHeight="1" spans="1:26" x14ac:dyDescent="0.2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3.5" customHeight="1" spans="1:26" x14ac:dyDescent="0.25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3.5" customHeight="1" spans="1:26" x14ac:dyDescent="0.25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3.5" customHeight="1" spans="1:26" x14ac:dyDescent="0.25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3.5" customHeight="1" spans="1:26" x14ac:dyDescent="0.25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3.5" customHeight="1" spans="1:26" x14ac:dyDescent="0.25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3.5" customHeight="1" spans="1:26" x14ac:dyDescent="0.25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3.5" customHeight="1" spans="1:26" x14ac:dyDescent="0.25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3.5" customHeight="1" spans="1:26" x14ac:dyDescent="0.25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3.5" customHeight="1" spans="1:26" x14ac:dyDescent="0.25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3.5" customHeight="1" spans="1:26" x14ac:dyDescent="0.2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3.5" customHeight="1" spans="1:26" x14ac:dyDescent="0.25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3.5" customHeight="1" spans="1:26" x14ac:dyDescent="0.25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3.5" customHeight="1" spans="1:26" x14ac:dyDescent="0.25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3.5" customHeight="1" spans="1:26" x14ac:dyDescent="0.25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3.5" customHeight="1" spans="1:26" x14ac:dyDescent="0.25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3.5" customHeight="1" spans="1:26" x14ac:dyDescent="0.25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3.5" customHeight="1" spans="1:26" x14ac:dyDescent="0.25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3.5" customHeight="1" spans="1:26" x14ac:dyDescent="0.25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3.5" customHeight="1" spans="1:26" x14ac:dyDescent="0.25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3.5" customHeight="1" spans="1:26" x14ac:dyDescent="0.2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3.5" customHeight="1" spans="1:26" x14ac:dyDescent="0.25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3.5" customHeight="1" spans="1:26" x14ac:dyDescent="0.25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3.5" customHeight="1" spans="1:26" x14ac:dyDescent="0.25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3.5" customHeight="1" spans="1:26" x14ac:dyDescent="0.25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3.5" customHeight="1" spans="1:26" x14ac:dyDescent="0.25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3.5" customHeight="1" spans="1:26" x14ac:dyDescent="0.25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3.5" customHeight="1" spans="1:26" x14ac:dyDescent="0.25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3.5" customHeight="1" spans="1:26" x14ac:dyDescent="0.25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3.5" customHeight="1" spans="1:26" x14ac:dyDescent="0.25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3.5" customHeight="1" spans="1:26" x14ac:dyDescent="0.2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3.5" customHeight="1" spans="1:26" x14ac:dyDescent="0.25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3.5" customHeight="1" spans="1:26" x14ac:dyDescent="0.25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3.5" customHeight="1" spans="1:26" x14ac:dyDescent="0.25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3.5" customHeight="1" spans="1:26" x14ac:dyDescent="0.25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3.5" customHeight="1" spans="1:26" x14ac:dyDescent="0.25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3.5" customHeight="1" spans="1:26" x14ac:dyDescent="0.25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3.5" customHeight="1" spans="1:26" x14ac:dyDescent="0.25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3.5" customHeight="1" spans="1:26" x14ac:dyDescent="0.25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3.5" customHeight="1" spans="1:26" x14ac:dyDescent="0.25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3.5" customHeight="1" spans="1:26" x14ac:dyDescent="0.2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3.5" customHeight="1" spans="1:26" x14ac:dyDescent="0.25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3.5" customHeight="1" spans="1:26" x14ac:dyDescent="0.25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3.5" customHeight="1" spans="1:26" x14ac:dyDescent="0.25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3.5" customHeight="1" spans="1:26" x14ac:dyDescent="0.25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3.5" customHeight="1" spans="1:26" x14ac:dyDescent="0.25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3.5" customHeight="1" spans="1:26" x14ac:dyDescent="0.25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3.5" customHeight="1" spans="1:26" x14ac:dyDescent="0.25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3.5" customHeight="1" spans="1:26" x14ac:dyDescent="0.25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3.5" customHeight="1" spans="1:26" x14ac:dyDescent="0.25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3.5" customHeight="1" spans="1:26" x14ac:dyDescent="0.2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3.5" customHeight="1" spans="1:26" x14ac:dyDescent="0.25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3.5" customHeight="1" spans="1:26" x14ac:dyDescent="0.25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3.5" customHeight="1" spans="1:26" x14ac:dyDescent="0.25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3.5" customHeight="1" spans="1:26" x14ac:dyDescent="0.25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3.5" customHeight="1" spans="1:26" x14ac:dyDescent="0.25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3.5" customHeight="1" spans="1:26" x14ac:dyDescent="0.25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3.5" customHeight="1" spans="1:26" x14ac:dyDescent="0.25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3.5" customHeight="1" spans="1:26" x14ac:dyDescent="0.25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3.5" customHeight="1" spans="1:26" x14ac:dyDescent="0.25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3.5" customHeight="1" spans="1:26" x14ac:dyDescent="0.2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3.5" customHeight="1" spans="1:26" x14ac:dyDescent="0.25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3.5" customHeight="1" spans="1:26" x14ac:dyDescent="0.25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3.5" customHeight="1" spans="1:26" x14ac:dyDescent="0.25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3.5" customHeight="1" spans="1:26" x14ac:dyDescent="0.25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3.5" customHeight="1" spans="1:26" x14ac:dyDescent="0.25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3.5" customHeight="1" spans="1:26" x14ac:dyDescent="0.25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3.5" customHeight="1" spans="1:26" x14ac:dyDescent="0.25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3.5" customHeight="1" spans="1:26" x14ac:dyDescent="0.25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3.5" customHeight="1" spans="1:26" x14ac:dyDescent="0.25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3.5" customHeight="1" spans="1:26" x14ac:dyDescent="0.2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3.5" customHeight="1" spans="1:26" x14ac:dyDescent="0.25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3.5" customHeight="1" spans="1:26" x14ac:dyDescent="0.25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3.5" customHeight="1" spans="1:26" x14ac:dyDescent="0.25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3.5" customHeight="1" spans="1:26" x14ac:dyDescent="0.25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3.5" customHeight="1" spans="1:26" x14ac:dyDescent="0.25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3.5" customHeight="1" spans="1:26" x14ac:dyDescent="0.25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3.5" customHeight="1" spans="1:26" x14ac:dyDescent="0.25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3.5" customHeight="1" spans="1:26" x14ac:dyDescent="0.25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3.5" customHeight="1" spans="1:26" x14ac:dyDescent="0.25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3.5" customHeight="1" spans="1:26" x14ac:dyDescent="0.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3.5" customHeight="1" spans="1:26" x14ac:dyDescent="0.25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3.5" customHeight="1" spans="1:26" x14ac:dyDescent="0.25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3.5" customHeight="1" spans="1:26" x14ac:dyDescent="0.25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3.5" customHeight="1" spans="1:26" x14ac:dyDescent="0.25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3.5" customHeight="1" spans="1:26" x14ac:dyDescent="0.25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3.5" customHeight="1" spans="1:26" x14ac:dyDescent="0.25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3.5" customHeight="1" spans="1:26" x14ac:dyDescent="0.25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3.5" customHeight="1" spans="1:26" x14ac:dyDescent="0.25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3.5" customHeight="1" spans="1:26" x14ac:dyDescent="0.25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3.5" customHeight="1" spans="1:26" x14ac:dyDescent="0.2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3.5" customHeight="1" spans="1:26" x14ac:dyDescent="0.25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3.5" customHeight="1" spans="1:26" x14ac:dyDescent="0.25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3.5" customHeight="1" spans="1:26" x14ac:dyDescent="0.25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3.5" customHeight="1" spans="1:26" x14ac:dyDescent="0.25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3.5" customHeight="1" spans="1:26" x14ac:dyDescent="0.25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3.5" customHeight="1" spans="1:26" x14ac:dyDescent="0.25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3.5" customHeight="1" spans="1:26" x14ac:dyDescent="0.25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3.5" customHeight="1" spans="1:26" x14ac:dyDescent="0.25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3.5" customHeight="1" spans="1:26" x14ac:dyDescent="0.25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3.5" customHeight="1" spans="1:26" x14ac:dyDescent="0.2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3.5" customHeight="1" spans="1:26" x14ac:dyDescent="0.25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3.5" customHeight="1" spans="1:26" x14ac:dyDescent="0.25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3.5" customHeight="1" spans="1:26" x14ac:dyDescent="0.25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3.5" customHeight="1" spans="1:26" x14ac:dyDescent="0.25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3.5" customHeight="1" spans="1:26" x14ac:dyDescent="0.25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3.5" customHeight="1" spans="1:26" x14ac:dyDescent="0.25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3.5" customHeight="1" spans="1:26" x14ac:dyDescent="0.25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3.5" customHeight="1" spans="1:26" x14ac:dyDescent="0.25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3.5" customHeight="1" spans="1:26" x14ac:dyDescent="0.25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3.5" customHeight="1" spans="1:26" x14ac:dyDescent="0.2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3.5" customHeight="1" spans="1:26" x14ac:dyDescent="0.25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3.5" customHeight="1" spans="1:26" x14ac:dyDescent="0.25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3.5" customHeight="1" spans="1:26" x14ac:dyDescent="0.25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3.5" customHeight="1" spans="1:26" x14ac:dyDescent="0.25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3.5" customHeight="1" spans="1:26" x14ac:dyDescent="0.25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3.5" customHeight="1" spans="1:26" x14ac:dyDescent="0.25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3.5" customHeight="1" spans="1:26" x14ac:dyDescent="0.25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3.5" customHeight="1" spans="1:26" x14ac:dyDescent="0.25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3.5" customHeight="1" spans="1:26" x14ac:dyDescent="0.25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3.5" customHeight="1" spans="1:26" x14ac:dyDescent="0.2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3.5" customHeight="1" spans="1:26" x14ac:dyDescent="0.25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3.5" customHeight="1" spans="1:26" x14ac:dyDescent="0.25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3.5" customHeight="1" spans="1:26" x14ac:dyDescent="0.25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3.5" customHeight="1" spans="1:26" x14ac:dyDescent="0.25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3.5" customHeight="1" spans="1:26" x14ac:dyDescent="0.25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3.5" customHeight="1" spans="1:26" x14ac:dyDescent="0.25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3.5" customHeight="1" spans="1:26" x14ac:dyDescent="0.25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3.5" customHeight="1" spans="1:26" x14ac:dyDescent="0.25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3.5" customHeight="1" spans="1:26" x14ac:dyDescent="0.25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3.5" customHeight="1" spans="1:26" x14ac:dyDescent="0.2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3.5" customHeight="1" spans="1:26" x14ac:dyDescent="0.25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3.5" customHeight="1" spans="1:26" x14ac:dyDescent="0.25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3.5" customHeight="1" spans="1:26" x14ac:dyDescent="0.25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3.5" customHeight="1" spans="1:26" x14ac:dyDescent="0.25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3.5" customHeight="1" spans="1:26" x14ac:dyDescent="0.25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3.5" customHeight="1" spans="1:26" x14ac:dyDescent="0.25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3.5" customHeight="1" spans="1:26" x14ac:dyDescent="0.25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3.5" customHeight="1" spans="1:26" x14ac:dyDescent="0.25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3.5" customHeight="1" spans="1:26" x14ac:dyDescent="0.25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3.5" customHeight="1" spans="1:26" x14ac:dyDescent="0.2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3.5" customHeight="1" spans="1:26" x14ac:dyDescent="0.25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3.5" customHeight="1" spans="1:26" x14ac:dyDescent="0.25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3.5" customHeight="1" spans="1:26" x14ac:dyDescent="0.25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3.5" customHeight="1" spans="1:26" x14ac:dyDescent="0.25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3.5" customHeight="1" spans="1:26" x14ac:dyDescent="0.25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3.5" customHeight="1" spans="1:26" x14ac:dyDescent="0.25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3.5" customHeight="1" spans="1:26" x14ac:dyDescent="0.25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3.5" customHeight="1" spans="1:26" x14ac:dyDescent="0.25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3.5" customHeight="1" spans="1:26" x14ac:dyDescent="0.25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3.5" customHeight="1" spans="1:26" x14ac:dyDescent="0.2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3.5" customHeight="1" spans="1:26" x14ac:dyDescent="0.25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3.5" customHeight="1" spans="1:26" x14ac:dyDescent="0.25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3.5" customHeight="1" spans="1:26" x14ac:dyDescent="0.25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3.5" customHeight="1" spans="1:26" x14ac:dyDescent="0.25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3.5" customHeight="1" spans="1:26" x14ac:dyDescent="0.25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3.5" customHeight="1" spans="1:26" x14ac:dyDescent="0.25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3.5" customHeight="1" spans="1:26" x14ac:dyDescent="0.25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3.5" customHeight="1" spans="1:26" x14ac:dyDescent="0.25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3.5" customHeight="1" spans="1:26" x14ac:dyDescent="0.25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3.5" customHeight="1" spans="1:26" x14ac:dyDescent="0.2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3.5" customHeight="1" spans="1:26" x14ac:dyDescent="0.25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3.5" customHeight="1" spans="1:26" x14ac:dyDescent="0.25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3.5" customHeight="1" spans="1:26" x14ac:dyDescent="0.25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3.5" customHeight="1" spans="1:26" x14ac:dyDescent="0.25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3.5" customHeight="1" spans="1:26" x14ac:dyDescent="0.25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3.5" customHeight="1" spans="1:26" x14ac:dyDescent="0.25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3.5" customHeight="1" spans="1:26" x14ac:dyDescent="0.25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3.5" customHeight="1" spans="1:26" x14ac:dyDescent="0.25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3.5" customHeight="1" spans="1:26" x14ac:dyDescent="0.25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3.5" customHeight="1" spans="1:26" x14ac:dyDescent="0.2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3.5" customHeight="1" spans="1:26" x14ac:dyDescent="0.25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3.5" customHeight="1" spans="1:26" x14ac:dyDescent="0.25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3.5" customHeight="1" spans="1:26" x14ac:dyDescent="0.25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3.5" customHeight="1" spans="1:26" x14ac:dyDescent="0.25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3.5" customHeight="1" spans="1:26" x14ac:dyDescent="0.25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3.5" customHeight="1" spans="1:26" x14ac:dyDescent="0.25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3.5" customHeight="1" spans="1:26" x14ac:dyDescent="0.25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3.5" customHeight="1" spans="1:26" x14ac:dyDescent="0.25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3.5" customHeight="1" spans="1:26" x14ac:dyDescent="0.25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3.5" customHeight="1" spans="1:26" x14ac:dyDescent="0.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3.5" customHeight="1" spans="1:26" x14ac:dyDescent="0.25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3.5" customHeight="1" spans="1:26" x14ac:dyDescent="0.25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3.5" customHeight="1" spans="1:26" x14ac:dyDescent="0.25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3.5" customHeight="1" spans="1:26" x14ac:dyDescent="0.25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3.5" customHeight="1" spans="1:26" x14ac:dyDescent="0.25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3.5" customHeight="1" spans="1:26" x14ac:dyDescent="0.25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3.5" customHeight="1" spans="1:26" x14ac:dyDescent="0.25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3.5" customHeight="1" spans="1:26" x14ac:dyDescent="0.25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3.5" customHeight="1" spans="1:26" x14ac:dyDescent="0.25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3.5" customHeight="1" spans="1:26" x14ac:dyDescent="0.2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3.5" customHeight="1" spans="1:26" x14ac:dyDescent="0.25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3.5" customHeight="1" spans="1:26" x14ac:dyDescent="0.25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3.5" customHeight="1" spans="1:26" x14ac:dyDescent="0.25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3.5" customHeight="1" spans="1:26" x14ac:dyDescent="0.25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3.5" customHeight="1" spans="1:26" x14ac:dyDescent="0.25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3.5" customHeight="1" spans="1:26" x14ac:dyDescent="0.25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3.5" customHeight="1" spans="1:26" x14ac:dyDescent="0.25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3.5" customHeight="1" spans="1:26" x14ac:dyDescent="0.25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3.5" customHeight="1" spans="1:26" x14ac:dyDescent="0.25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3.5" customHeight="1" spans="1:26" x14ac:dyDescent="0.2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3.5" customHeight="1" spans="1:26" x14ac:dyDescent="0.25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3.5" customHeight="1" spans="1:26" x14ac:dyDescent="0.25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3.5" customHeight="1" spans="1:26" x14ac:dyDescent="0.25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3.5" customHeight="1" spans="1:26" x14ac:dyDescent="0.25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3.5" customHeight="1" spans="1:26" x14ac:dyDescent="0.25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3.5" customHeight="1" spans="1:26" x14ac:dyDescent="0.25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3.5" customHeight="1" spans="1:26" x14ac:dyDescent="0.25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3.5" customHeight="1" spans="1:26" x14ac:dyDescent="0.25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3.5" customHeight="1" spans="1:26" x14ac:dyDescent="0.25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3.5" customHeight="1" spans="1:26" x14ac:dyDescent="0.2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3.5" customHeight="1" spans="1:26" x14ac:dyDescent="0.25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3.5" customHeight="1" spans="1:26" x14ac:dyDescent="0.25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3.5" customHeight="1" spans="1:26" x14ac:dyDescent="0.25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3.5" customHeight="1" spans="1:26" x14ac:dyDescent="0.25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3.5" customHeight="1" spans="1:26" x14ac:dyDescent="0.25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3.5" customHeight="1" spans="1:26" x14ac:dyDescent="0.25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3.5" customHeight="1" spans="1:26" x14ac:dyDescent="0.25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3.5" customHeight="1" spans="1:26" x14ac:dyDescent="0.25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3.5" customHeight="1" spans="1:26" x14ac:dyDescent="0.25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3.5" customHeight="1" spans="1:26" x14ac:dyDescent="0.2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3.5" customHeight="1" spans="1:26" x14ac:dyDescent="0.25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3.5" customHeight="1" spans="1:26" x14ac:dyDescent="0.25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3.5" customHeight="1" spans="1:26" x14ac:dyDescent="0.25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3.5" customHeight="1" spans="1:26" x14ac:dyDescent="0.25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3.5" customHeight="1" spans="1:26" x14ac:dyDescent="0.25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3.5" customHeight="1" spans="1:26" x14ac:dyDescent="0.25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3.5" customHeight="1" spans="1:26" x14ac:dyDescent="0.25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3.5" customHeight="1" spans="1:26" x14ac:dyDescent="0.25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3.5" customHeight="1" spans="1:26" x14ac:dyDescent="0.25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3.5" customHeight="1" spans="1:26" x14ac:dyDescent="0.2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3.5" customHeight="1" spans="1:26" x14ac:dyDescent="0.25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13.5" customHeight="1" spans="1:26" x14ac:dyDescent="0.25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13.5" customHeight="1" spans="1:26" x14ac:dyDescent="0.25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13.5" customHeight="1" spans="1:26" x14ac:dyDescent="0.25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13.5" customHeight="1" spans="1:26" x14ac:dyDescent="0.25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13.5" customHeight="1" spans="1:26" x14ac:dyDescent="0.25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13.5" customHeight="1" spans="1:26" x14ac:dyDescent="0.25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13.5" customHeight="1" spans="1:26" x14ac:dyDescent="0.25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13.5" customHeight="1" spans="1:26" x14ac:dyDescent="0.25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13.5" customHeight="1" spans="1:26" x14ac:dyDescent="0.2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13.5" customHeight="1" spans="1:26" x14ac:dyDescent="0.25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13.5" customHeight="1" spans="1:26" x14ac:dyDescent="0.25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13.5" customHeight="1" spans="1:26" x14ac:dyDescent="0.25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13.5" customHeight="1" spans="1:26" x14ac:dyDescent="0.25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13.5" customHeight="1" spans="1:26" x14ac:dyDescent="0.25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ht="13.5" customHeight="1" spans="1:26" x14ac:dyDescent="0.25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ht="13.5" customHeight="1" spans="1:26" x14ac:dyDescent="0.25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ht="13.5" customHeight="1" spans="1:26" x14ac:dyDescent="0.25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ht="13.5" customHeight="1" spans="1:26" x14ac:dyDescent="0.25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ht="13.5" customHeight="1" spans="1:26" x14ac:dyDescent="0.2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ht="13.5" customHeight="1" spans="1:26" x14ac:dyDescent="0.25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ht="13.5" customHeight="1" spans="1:26" x14ac:dyDescent="0.25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ht="13.5" customHeight="1" spans="1:26" x14ac:dyDescent="0.25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ht="13.5" customHeight="1" spans="1:26" x14ac:dyDescent="0.25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ht="13.5" customHeight="1" spans="1:26" x14ac:dyDescent="0.25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mergeCells count="128">
    <mergeCell ref="A1:N1"/>
    <mergeCell ref="A2:N2"/>
    <mergeCell ref="A3:N3"/>
    <mergeCell ref="A4:G4"/>
    <mergeCell ref="H4:N4"/>
    <mergeCell ref="A5:G5"/>
    <mergeCell ref="H5:N5"/>
    <mergeCell ref="A6:G6"/>
    <mergeCell ref="H6:N6"/>
    <mergeCell ref="A7:G7"/>
    <mergeCell ref="H7:N7"/>
    <mergeCell ref="A8:G8"/>
    <mergeCell ref="H8:N8"/>
    <mergeCell ref="A9:G9"/>
    <mergeCell ref="H9:N9"/>
    <mergeCell ref="A10:N10"/>
    <mergeCell ref="A20:N20"/>
    <mergeCell ref="A21:E21"/>
    <mergeCell ref="F21:I21"/>
    <mergeCell ref="J21:N21"/>
    <mergeCell ref="A22:B22"/>
    <mergeCell ref="D22:E22"/>
    <mergeCell ref="F22:I22"/>
    <mergeCell ref="J22:K22"/>
    <mergeCell ref="A23:B23"/>
    <mergeCell ref="D23:E23"/>
    <mergeCell ref="F23:I23"/>
    <mergeCell ref="J23:K23"/>
    <mergeCell ref="A24:B24"/>
    <mergeCell ref="D24:E24"/>
    <mergeCell ref="F24:I24"/>
    <mergeCell ref="J24:L24"/>
    <mergeCell ref="A25:B25"/>
    <mergeCell ref="D25:E25"/>
    <mergeCell ref="F25:I25"/>
    <mergeCell ref="J25:L25"/>
    <mergeCell ref="A26:N26"/>
    <mergeCell ref="D27:E27"/>
    <mergeCell ref="I27:J27"/>
    <mergeCell ref="L27:M27"/>
    <mergeCell ref="D28:E28"/>
    <mergeCell ref="I28:J28"/>
    <mergeCell ref="L28:M28"/>
    <mergeCell ref="D29:E29"/>
    <mergeCell ref="I29:J29"/>
    <mergeCell ref="L29:M29"/>
    <mergeCell ref="D30:E30"/>
    <mergeCell ref="I30:J30"/>
    <mergeCell ref="L30:M30"/>
    <mergeCell ref="D31:E31"/>
    <mergeCell ref="I31:J31"/>
    <mergeCell ref="L31:M31"/>
    <mergeCell ref="D32:E32"/>
    <mergeCell ref="I32:J32"/>
    <mergeCell ref="L32:M32"/>
    <mergeCell ref="D33:E33"/>
    <mergeCell ref="I33:J33"/>
    <mergeCell ref="L33:M33"/>
    <mergeCell ref="D34:E34"/>
    <mergeCell ref="I34:J34"/>
    <mergeCell ref="L34:M34"/>
    <mergeCell ref="D35:E35"/>
    <mergeCell ref="I35:J35"/>
    <mergeCell ref="L35:M35"/>
    <mergeCell ref="D36:E36"/>
    <mergeCell ref="I36:J36"/>
    <mergeCell ref="L36:M36"/>
    <mergeCell ref="D37:E37"/>
    <mergeCell ref="I37:J37"/>
    <mergeCell ref="L37:M37"/>
    <mergeCell ref="D38:E38"/>
    <mergeCell ref="I38:J38"/>
    <mergeCell ref="L38:M38"/>
    <mergeCell ref="D39:E39"/>
    <mergeCell ref="I39:J39"/>
    <mergeCell ref="L39:M39"/>
    <mergeCell ref="D40:E40"/>
    <mergeCell ref="I40:J40"/>
    <mergeCell ref="L40:M40"/>
    <mergeCell ref="D41:E41"/>
    <mergeCell ref="I41:J41"/>
    <mergeCell ref="L41:M41"/>
    <mergeCell ref="D42:E42"/>
    <mergeCell ref="I42:J42"/>
    <mergeCell ref="L42:M42"/>
    <mergeCell ref="D43:E43"/>
    <mergeCell ref="I43:J43"/>
    <mergeCell ref="L43:M43"/>
    <mergeCell ref="D44:E44"/>
    <mergeCell ref="I44:J44"/>
    <mergeCell ref="L44:M44"/>
    <mergeCell ref="D45:E45"/>
    <mergeCell ref="I45:J45"/>
    <mergeCell ref="L45:M45"/>
    <mergeCell ref="D46:E46"/>
    <mergeCell ref="I46:J46"/>
    <mergeCell ref="L46:M46"/>
    <mergeCell ref="D47:E47"/>
    <mergeCell ref="I47:J47"/>
    <mergeCell ref="L47:M47"/>
    <mergeCell ref="A48:N48"/>
    <mergeCell ref="A49:N49"/>
    <mergeCell ref="A50:N50"/>
    <mergeCell ref="A51:B51"/>
    <mergeCell ref="C51:N51"/>
    <mergeCell ref="A52:B52"/>
    <mergeCell ref="C52:N52"/>
    <mergeCell ref="A53:B53"/>
    <mergeCell ref="C53:N53"/>
    <mergeCell ref="A54:B54"/>
    <mergeCell ref="C54:N54"/>
    <mergeCell ref="A55:B55"/>
    <mergeCell ref="C55:N55"/>
    <mergeCell ref="A56:B56"/>
    <mergeCell ref="C56:N56"/>
    <mergeCell ref="A57:B57"/>
    <mergeCell ref="C57:N57"/>
    <mergeCell ref="A58:B58"/>
    <mergeCell ref="C58:N58"/>
    <mergeCell ref="A59:B59"/>
    <mergeCell ref="C59:N59"/>
    <mergeCell ref="C60:N60"/>
    <mergeCell ref="A61:N61"/>
    <mergeCell ref="A62:N62"/>
    <mergeCell ref="A63:B63"/>
    <mergeCell ref="C63:N63"/>
    <mergeCell ref="A64:B64"/>
    <mergeCell ref="C64:N64"/>
  </mergeCells>
  <conditionalFormatting sqref="L28:M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8:M47">
    <cfRule type="colorScale" priority="2">
      <colorScale>
        <cfvo type="min"/>
        <cfvo type="max"/>
        <color rgb="FFFF0000"/>
        <color rgb="FF00B050"/>
      </colorScale>
    </cfRule>
  </conditionalFormatting>
  <conditionalFormatting sqref="B12:M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M1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left="0" right="0" top="0" bottom="0" header="0" footer="0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1000"/>
  <sheetViews>
    <sheetView workbookViewId="0" zoomScale="100" zoomScaleNormal="100"/>
  </sheetViews>
  <sheetFormatPr defaultRowHeight="15" outlineLevelRow="0" outlineLevelCol="0" x14ac:dyDescent="0" defaultColWidth="12.63"/>
  <cols>
    <col min="1" max="1" width="7.75" customWidth="1"/>
    <col min="2" max="2" width="29.5" customWidth="1"/>
    <col min="3" max="3" width="13.75" customWidth="1"/>
    <col min="4" max="4" width="11.38" customWidth="1"/>
    <col min="5" max="5" width="13.75" customWidth="1"/>
    <col min="6" max="6" width="15.5" customWidth="1"/>
    <col min="7" max="7" width="14.88" customWidth="1"/>
    <col min="8" max="8" width="12.38" customWidth="1"/>
    <col min="9" max="9" width="10.63" customWidth="1"/>
    <col min="10" max="10" width="7.75" customWidth="1"/>
    <col min="11" max="11" width="14" customWidth="1"/>
    <col min="12" max="12" width="14.88" customWidth="1"/>
    <col min="13" max="13" width="10.25" customWidth="1"/>
    <col min="14" max="15" width="16" customWidth="1"/>
    <col min="17" max="26" width="7.75" customWidth="1"/>
  </cols>
  <sheetData>
    <row r="1" ht="14.25" customHeight="1" spans="1:26" x14ac:dyDescent="0.25">
      <c r="A1" s="156" t="s">
        <v>166</v>
      </c>
      <c r="B1" s="58"/>
      <c r="C1" s="157">
        <f>Input!D12</f>
        <v>2.7</v>
      </c>
      <c r="D1" s="156" t="s">
        <v>46</v>
      </c>
      <c r="E1" s="158" t="str">
        <f>Input!D18</f>
        <v>In Roof</v>
      </c>
      <c r="F1" s="156" t="s">
        <v>51</v>
      </c>
      <c r="G1" s="158" t="str">
        <f>Input!D20</f>
        <v>No</v>
      </c>
      <c r="H1" s="156" t="s">
        <v>167</v>
      </c>
      <c r="I1" s="157">
        <f>Input!D21</f>
        <v>0</v>
      </c>
      <c r="J1" s="159" t="s">
        <v>77</v>
      </c>
      <c r="K1" s="160">
        <f>Input!D32</f>
        <v>0.325</v>
      </c>
      <c r="L1" s="156" t="s">
        <v>39</v>
      </c>
      <c r="M1" s="160">
        <f>Input!D33</f>
        <v>0.05</v>
      </c>
      <c r="N1" s="156" t="s">
        <v>168</v>
      </c>
      <c r="O1" s="161">
        <f>Input!D31</f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 spans="1:26" x14ac:dyDescent="0.25">
      <c r="A2" s="1"/>
      <c r="B2" s="156" t="s">
        <v>169</v>
      </c>
      <c r="C2" s="157">
        <f>Input!D9</f>
        <v>10</v>
      </c>
      <c r="D2" s="156" t="s">
        <v>170</v>
      </c>
      <c r="E2" s="158" t="str">
        <f>Input!D19</f>
        <v>Blue</v>
      </c>
      <c r="F2" s="1"/>
      <c r="G2" s="1"/>
      <c r="H2" s="1"/>
      <c r="I2" s="1"/>
      <c r="J2" s="1"/>
      <c r="K2" s="1"/>
      <c r="L2" s="1"/>
      <c r="M2" s="162">
        <f>H27/($C$1*1000)</f>
        <v>1.438312037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 spans="1:26" x14ac:dyDescent="0.25">
      <c r="A3" s="163" t="s">
        <v>171</v>
      </c>
      <c r="B3" s="164" t="s">
        <v>0</v>
      </c>
      <c r="C3" s="165" t="s">
        <v>172</v>
      </c>
      <c r="D3" s="165" t="s">
        <v>173</v>
      </c>
      <c r="E3" s="165" t="s">
        <v>174</v>
      </c>
      <c r="F3" s="165" t="s">
        <v>175</v>
      </c>
      <c r="G3" s="165" t="s">
        <v>77</v>
      </c>
      <c r="H3" s="165" t="s">
        <v>176</v>
      </c>
      <c r="I3" s="166" t="s">
        <v>177</v>
      </c>
      <c r="J3" s="165" t="s">
        <v>39</v>
      </c>
      <c r="K3" s="167" t="s">
        <v>178</v>
      </c>
      <c r="L3" s="1"/>
      <c r="M3" s="162">
        <f>K27/($C$1*1000)</f>
        <v>1.510227639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 spans="1:26" x14ac:dyDescent="0.25">
      <c r="A4" s="168"/>
      <c r="B4" s="169" t="s">
        <v>179</v>
      </c>
      <c r="C4" s="2" t="s">
        <v>180</v>
      </c>
      <c r="D4" s="170">
        <v>75.59</v>
      </c>
      <c r="E4" s="170">
        <f t="shared" ref="E4:E8" si="0">D4*$C$1</f>
        <v>204.093</v>
      </c>
      <c r="F4" s="170">
        <f t="shared" ref="F4:F10" si="1">SUMIFS(E4,C4,$E$1)</f>
        <v>0</v>
      </c>
      <c r="G4" s="170">
        <f t="shared" ref="G4:G26" si="2">F4*$K$1</f>
        <v>0</v>
      </c>
      <c r="H4" s="170">
        <f t="shared" ref="H4:H26" si="3">SUM(F4:G4)</f>
        <v>0</v>
      </c>
      <c r="I4" s="170">
        <f t="shared" ref="I4:I27" si="4">H4/($C$1*1000)</f>
        <v>0</v>
      </c>
      <c r="J4" s="170">
        <f t="shared" ref="J4:J26" si="5">H4*$M$1</f>
        <v>0</v>
      </c>
      <c r="K4" s="171">
        <f t="shared" ref="K4:K21" si="6">J4+H4</f>
        <v>0</v>
      </c>
      <c r="L4" s="1"/>
      <c r="M4" s="162">
        <f>F27/($C$1*1000)</f>
        <v>1.085518519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 spans="1:26" x14ac:dyDescent="0.25">
      <c r="A5" s="168"/>
      <c r="B5" s="169" t="s">
        <v>181</v>
      </c>
      <c r="C5" s="2" t="s">
        <v>182</v>
      </c>
      <c r="D5" s="170">
        <v>90.59</v>
      </c>
      <c r="E5" s="170">
        <f t="shared" si="0"/>
        <v>244.593</v>
      </c>
      <c r="F5" s="170">
        <f t="shared" si="1"/>
        <v>0</v>
      </c>
      <c r="G5" s="170">
        <f t="shared" si="2"/>
        <v>0</v>
      </c>
      <c r="H5" s="170">
        <f t="shared" si="3"/>
        <v>0</v>
      </c>
      <c r="I5" s="170">
        <f t="shared" si="4"/>
        <v>0</v>
      </c>
      <c r="J5" s="170">
        <f t="shared" si="5"/>
        <v>0</v>
      </c>
      <c r="K5" s="171">
        <f t="shared" si="6"/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 spans="1:26" x14ac:dyDescent="0.25">
      <c r="A6" s="168"/>
      <c r="B6" s="169" t="s">
        <v>183</v>
      </c>
      <c r="C6" s="2" t="s">
        <v>184</v>
      </c>
      <c r="D6" s="170">
        <v>90.59</v>
      </c>
      <c r="E6" s="170">
        <f t="shared" si="0"/>
        <v>244.593</v>
      </c>
      <c r="F6" s="170">
        <f t="shared" si="1"/>
        <v>0</v>
      </c>
      <c r="G6" s="170">
        <f t="shared" si="2"/>
        <v>0</v>
      </c>
      <c r="H6" s="170">
        <f t="shared" si="3"/>
        <v>0</v>
      </c>
      <c r="I6" s="170">
        <f t="shared" si="4"/>
        <v>0</v>
      </c>
      <c r="J6" s="170">
        <f t="shared" si="5"/>
        <v>0</v>
      </c>
      <c r="K6" s="171">
        <f t="shared" si="6"/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 spans="1:26" x14ac:dyDescent="0.25">
      <c r="A7" s="168"/>
      <c r="B7" s="169" t="s">
        <v>185</v>
      </c>
      <c r="C7" s="2" t="s">
        <v>185</v>
      </c>
      <c r="D7" s="170">
        <v>125</v>
      </c>
      <c r="E7" s="170">
        <f t="shared" si="0"/>
        <v>337.5</v>
      </c>
      <c r="F7" s="170">
        <f t="shared" si="1"/>
        <v>0</v>
      </c>
      <c r="G7" s="170">
        <f t="shared" si="2"/>
        <v>0</v>
      </c>
      <c r="H7" s="170">
        <f t="shared" si="3"/>
        <v>0</v>
      </c>
      <c r="I7" s="170">
        <f t="shared" si="4"/>
        <v>0</v>
      </c>
      <c r="J7" s="170">
        <f t="shared" si="5"/>
        <v>0</v>
      </c>
      <c r="K7" s="171">
        <f t="shared" si="6"/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 spans="1:26" x14ac:dyDescent="0.25">
      <c r="A8" s="168"/>
      <c r="B8" s="169" t="s">
        <v>186</v>
      </c>
      <c r="C8" s="2" t="s">
        <v>186</v>
      </c>
      <c r="D8" s="170">
        <v>130</v>
      </c>
      <c r="E8" s="170">
        <f t="shared" si="0"/>
        <v>351</v>
      </c>
      <c r="F8" s="170">
        <f t="shared" si="1"/>
        <v>0</v>
      </c>
      <c r="G8" s="170">
        <f t="shared" si="2"/>
        <v>0</v>
      </c>
      <c r="H8" s="170">
        <f t="shared" si="3"/>
        <v>0</v>
      </c>
      <c r="I8" s="170">
        <f t="shared" si="4"/>
        <v>0</v>
      </c>
      <c r="J8" s="170">
        <f t="shared" si="5"/>
        <v>0</v>
      </c>
      <c r="K8" s="171">
        <f t="shared" si="6"/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 spans="1:26" x14ac:dyDescent="0.25">
      <c r="A9" s="168"/>
      <c r="B9" s="169" t="s">
        <v>47</v>
      </c>
      <c r="C9" s="169" t="s">
        <v>47</v>
      </c>
      <c r="D9" s="170">
        <v>60</v>
      </c>
      <c r="E9" s="170">
        <f>D9*C2</f>
        <v>600</v>
      </c>
      <c r="F9" s="170">
        <f t="shared" si="1"/>
        <v>600</v>
      </c>
      <c r="G9" s="170">
        <f t="shared" si="2"/>
        <v>195</v>
      </c>
      <c r="H9" s="170">
        <f t="shared" si="3"/>
        <v>795</v>
      </c>
      <c r="I9" s="170">
        <f t="shared" si="4"/>
        <v>0.2944444444</v>
      </c>
      <c r="J9" s="170">
        <f t="shared" si="5"/>
        <v>39.75</v>
      </c>
      <c r="K9" s="171">
        <f t="shared" si="6"/>
        <v>834.75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 spans="1:26" x14ac:dyDescent="0.25">
      <c r="A10" s="168"/>
      <c r="B10" s="169" t="s">
        <v>187</v>
      </c>
      <c r="C10" s="2" t="s">
        <v>188</v>
      </c>
      <c r="D10" s="170">
        <v>80.59</v>
      </c>
      <c r="E10" s="170">
        <f t="shared" ref="E10:E14" si="7">D10*$C$1</f>
        <v>217.593</v>
      </c>
      <c r="F10" s="170">
        <f t="shared" si="1"/>
        <v>0</v>
      </c>
      <c r="G10" s="170">
        <f t="shared" si="2"/>
        <v>0</v>
      </c>
      <c r="H10" s="170">
        <f t="shared" si="3"/>
        <v>0</v>
      </c>
      <c r="I10" s="170">
        <f t="shared" si="4"/>
        <v>0</v>
      </c>
      <c r="J10" s="170">
        <f t="shared" si="5"/>
        <v>0</v>
      </c>
      <c r="K10" s="171">
        <f t="shared" si="6"/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 spans="1:26" x14ac:dyDescent="0.25">
      <c r="A11" s="168"/>
      <c r="B11" s="169" t="s">
        <v>189</v>
      </c>
      <c r="C11" s="2" t="s">
        <v>190</v>
      </c>
      <c r="D11" s="170">
        <v>40</v>
      </c>
      <c r="E11" s="170">
        <f t="shared" si="7"/>
        <v>108</v>
      </c>
      <c r="F11" s="170">
        <f>E11</f>
        <v>108</v>
      </c>
      <c r="G11" s="170">
        <f t="shared" si="2"/>
        <v>35.1</v>
      </c>
      <c r="H11" s="170">
        <f t="shared" si="3"/>
        <v>143.1</v>
      </c>
      <c r="I11" s="170">
        <f t="shared" si="4"/>
        <v>0.053</v>
      </c>
      <c r="J11" s="170">
        <f t="shared" si="5"/>
        <v>7.155</v>
      </c>
      <c r="K11" s="171">
        <f t="shared" si="6"/>
        <v>150.255</v>
      </c>
      <c r="L11" s="1"/>
      <c r="M11" s="2" t="s">
        <v>191</v>
      </c>
      <c r="N11" s="1"/>
      <c r="O11" s="17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 spans="1:26" x14ac:dyDescent="0.25">
      <c r="A12" s="168"/>
      <c r="B12" s="169" t="s">
        <v>192</v>
      </c>
      <c r="C12" s="2" t="s">
        <v>50</v>
      </c>
      <c r="D12" s="170">
        <v>210</v>
      </c>
      <c r="E12" s="170">
        <f t="shared" si="7"/>
        <v>567</v>
      </c>
      <c r="F12" s="170">
        <f t="shared" ref="F12:F13" si="8">SUMIFS(E12,C12,$E$2)</f>
        <v>567</v>
      </c>
      <c r="G12" s="170">
        <f t="shared" si="2"/>
        <v>184.275</v>
      </c>
      <c r="H12" s="170">
        <f t="shared" si="3"/>
        <v>751.275</v>
      </c>
      <c r="I12" s="170">
        <f t="shared" si="4"/>
        <v>0.27825</v>
      </c>
      <c r="J12" s="170">
        <f t="shared" si="5"/>
        <v>37.56375</v>
      </c>
      <c r="K12" s="171">
        <f t="shared" si="6"/>
        <v>788.83875</v>
      </c>
      <c r="L12" s="1"/>
      <c r="M12" s="170">
        <f t="shared" ref="M12:M13" si="9">E12/C$2</f>
        <v>56.7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 spans="1:26" x14ac:dyDescent="0.25">
      <c r="A13" s="168"/>
      <c r="B13" s="169" t="s">
        <v>193</v>
      </c>
      <c r="C13" s="2" t="s">
        <v>194</v>
      </c>
      <c r="D13" s="170">
        <v>260</v>
      </c>
      <c r="E13" s="170">
        <f t="shared" si="7"/>
        <v>702</v>
      </c>
      <c r="F13" s="170">
        <f t="shared" si="8"/>
        <v>0</v>
      </c>
      <c r="G13" s="170">
        <f t="shared" si="2"/>
        <v>0</v>
      </c>
      <c r="H13" s="170">
        <f t="shared" si="3"/>
        <v>0</v>
      </c>
      <c r="I13" s="170">
        <f t="shared" si="4"/>
        <v>0</v>
      </c>
      <c r="J13" s="170">
        <f t="shared" si="5"/>
        <v>0</v>
      </c>
      <c r="K13" s="171">
        <f t="shared" si="6"/>
        <v>0</v>
      </c>
      <c r="L13" s="1"/>
      <c r="M13" s="170">
        <f t="shared" si="9"/>
        <v>70.2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 spans="1:26" x14ac:dyDescent="0.25">
      <c r="A14" s="168"/>
      <c r="B14" s="169" t="s">
        <v>195</v>
      </c>
      <c r="C14" s="2" t="s">
        <v>190</v>
      </c>
      <c r="D14" s="170">
        <v>92</v>
      </c>
      <c r="E14" s="170">
        <f t="shared" si="7"/>
        <v>248.4</v>
      </c>
      <c r="F14" s="170">
        <f t="shared" ref="F14:F15" si="10">E14</f>
        <v>248.4</v>
      </c>
      <c r="G14" s="170">
        <f t="shared" si="2"/>
        <v>80.73</v>
      </c>
      <c r="H14" s="170">
        <f t="shared" si="3"/>
        <v>329.13</v>
      </c>
      <c r="I14" s="170">
        <f t="shared" si="4"/>
        <v>0.1219</v>
      </c>
      <c r="J14" s="170">
        <f t="shared" si="5"/>
        <v>16.4565</v>
      </c>
      <c r="K14" s="171">
        <f t="shared" si="6"/>
        <v>345.5865</v>
      </c>
      <c r="L14" s="1"/>
      <c r="M14" s="1"/>
      <c r="N14" s="1"/>
      <c r="O14" s="1"/>
      <c r="P14" s="172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 spans="1:26" x14ac:dyDescent="0.25">
      <c r="A15" s="168"/>
      <c r="B15" s="169" t="s">
        <v>196</v>
      </c>
      <c r="C15" s="2" t="s">
        <v>197</v>
      </c>
      <c r="D15" s="2" t="s">
        <v>198</v>
      </c>
      <c r="E15" s="170">
        <v>120.5</v>
      </c>
      <c r="F15" s="170">
        <f t="shared" si="10"/>
        <v>120.5</v>
      </c>
      <c r="G15" s="170">
        <f t="shared" si="2"/>
        <v>39.1625</v>
      </c>
      <c r="H15" s="170">
        <f t="shared" si="3"/>
        <v>159.6625</v>
      </c>
      <c r="I15" s="170">
        <f t="shared" si="4"/>
        <v>0.05913425926</v>
      </c>
      <c r="J15" s="170">
        <f t="shared" si="5"/>
        <v>7.983125</v>
      </c>
      <c r="K15" s="171">
        <f t="shared" si="6"/>
        <v>167.645625</v>
      </c>
      <c r="L15" s="1"/>
      <c r="M15" s="1"/>
      <c r="N15" s="1"/>
      <c r="O15" s="1"/>
      <c r="P15" s="172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 spans="1:26" x14ac:dyDescent="0.25">
      <c r="A16" s="168"/>
      <c r="B16" s="169" t="s">
        <v>199</v>
      </c>
      <c r="C16" s="173">
        <v>2.5</v>
      </c>
      <c r="D16" s="2" t="s">
        <v>198</v>
      </c>
      <c r="E16" s="170">
        <f>480+370</f>
        <v>850</v>
      </c>
      <c r="F16" s="170">
        <f t="shared" ref="F16:F19" si="11">SUMIFS(E16,C16,$I$1)</f>
        <v>0</v>
      </c>
      <c r="G16" s="170">
        <f t="shared" si="2"/>
        <v>0</v>
      </c>
      <c r="H16" s="170">
        <f t="shared" si="3"/>
        <v>0</v>
      </c>
      <c r="I16" s="170">
        <f t="shared" si="4"/>
        <v>0</v>
      </c>
      <c r="J16" s="170">
        <f t="shared" si="5"/>
        <v>0</v>
      </c>
      <c r="K16" s="171">
        <f t="shared" si="6"/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 spans="1:26" x14ac:dyDescent="0.25">
      <c r="A17" s="168"/>
      <c r="B17" s="169" t="s">
        <v>200</v>
      </c>
      <c r="C17" s="173">
        <v>5</v>
      </c>
      <c r="D17" s="2" t="s">
        <v>198</v>
      </c>
      <c r="E17" s="170">
        <f>960+370</f>
        <v>1330</v>
      </c>
      <c r="F17" s="170">
        <f t="shared" si="11"/>
        <v>0</v>
      </c>
      <c r="G17" s="170">
        <f t="shared" si="2"/>
        <v>0</v>
      </c>
      <c r="H17" s="170">
        <f t="shared" si="3"/>
        <v>0</v>
      </c>
      <c r="I17" s="170">
        <f t="shared" si="4"/>
        <v>0</v>
      </c>
      <c r="J17" s="170">
        <f t="shared" si="5"/>
        <v>0</v>
      </c>
      <c r="K17" s="171">
        <f t="shared" si="6"/>
        <v>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 spans="1:26" x14ac:dyDescent="0.25">
      <c r="A18" s="168"/>
      <c r="B18" s="169" t="s">
        <v>201</v>
      </c>
      <c r="C18" s="173">
        <v>7.5</v>
      </c>
      <c r="D18" s="2" t="s">
        <v>198</v>
      </c>
      <c r="E18" s="170">
        <f>1480+370</f>
        <v>1850</v>
      </c>
      <c r="F18" s="170">
        <f t="shared" si="11"/>
        <v>0</v>
      </c>
      <c r="G18" s="170">
        <f t="shared" si="2"/>
        <v>0</v>
      </c>
      <c r="H18" s="170">
        <f t="shared" si="3"/>
        <v>0</v>
      </c>
      <c r="I18" s="170">
        <f t="shared" si="4"/>
        <v>0</v>
      </c>
      <c r="J18" s="170">
        <f t="shared" si="5"/>
        <v>0</v>
      </c>
      <c r="K18" s="171">
        <f t="shared" si="6"/>
        <v>0</v>
      </c>
      <c r="L18" s="1"/>
      <c r="M18" s="1"/>
      <c r="N18" s="17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 spans="1:26" x14ac:dyDescent="0.25">
      <c r="A19" s="168"/>
      <c r="B19" s="169" t="s">
        <v>202</v>
      </c>
      <c r="C19" s="173">
        <v>10</v>
      </c>
      <c r="D19" s="2" t="s">
        <v>198</v>
      </c>
      <c r="E19" s="170">
        <f>1960+370</f>
        <v>2330</v>
      </c>
      <c r="F19" s="170">
        <f t="shared" si="11"/>
        <v>0</v>
      </c>
      <c r="G19" s="170">
        <f t="shared" si="2"/>
        <v>0</v>
      </c>
      <c r="H19" s="170">
        <f t="shared" si="3"/>
        <v>0</v>
      </c>
      <c r="I19" s="170">
        <f t="shared" si="4"/>
        <v>0</v>
      </c>
      <c r="J19" s="170">
        <f t="shared" si="5"/>
        <v>0</v>
      </c>
      <c r="K19" s="171">
        <f t="shared" si="6"/>
        <v>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 spans="1:26" x14ac:dyDescent="0.25">
      <c r="A20" s="168"/>
      <c r="B20" s="169" t="s">
        <v>203</v>
      </c>
      <c r="C20" s="2" t="s">
        <v>190</v>
      </c>
      <c r="D20" s="170">
        <v>160</v>
      </c>
      <c r="E20" s="170">
        <f>D20*$C$1</f>
        <v>432</v>
      </c>
      <c r="F20" s="170">
        <f>E20</f>
        <v>432</v>
      </c>
      <c r="G20" s="170">
        <f t="shared" si="2"/>
        <v>140.4</v>
      </c>
      <c r="H20" s="170">
        <f t="shared" si="3"/>
        <v>572.4</v>
      </c>
      <c r="I20" s="170">
        <f t="shared" si="4"/>
        <v>0.212</v>
      </c>
      <c r="J20" s="170">
        <f t="shared" si="5"/>
        <v>28.62</v>
      </c>
      <c r="K20" s="171">
        <f t="shared" si="6"/>
        <v>601.02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 spans="1:26" x14ac:dyDescent="0.25">
      <c r="A21" s="168"/>
      <c r="B21" s="169" t="s">
        <v>204</v>
      </c>
      <c r="C21" s="2" t="s">
        <v>197</v>
      </c>
      <c r="D21" s="2" t="s">
        <v>198</v>
      </c>
      <c r="E21" s="170">
        <v>500</v>
      </c>
      <c r="F21" s="170">
        <f>SUMIFS(E21,G1,"Yes")</f>
        <v>0</v>
      </c>
      <c r="G21" s="170">
        <f t="shared" si="2"/>
        <v>0</v>
      </c>
      <c r="H21" s="170">
        <f t="shared" si="3"/>
        <v>0</v>
      </c>
      <c r="I21" s="170">
        <f t="shared" si="4"/>
        <v>0</v>
      </c>
      <c r="J21" s="170">
        <f t="shared" si="5"/>
        <v>0</v>
      </c>
      <c r="K21" s="171">
        <f t="shared" si="6"/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 spans="1:26" x14ac:dyDescent="0.25">
      <c r="A22" s="168"/>
      <c r="B22" s="169" t="s">
        <v>205</v>
      </c>
      <c r="C22" s="2" t="s">
        <v>197</v>
      </c>
      <c r="D22" s="2" t="s">
        <v>198</v>
      </c>
      <c r="E22" s="170">
        <v>50</v>
      </c>
      <c r="F22" s="170">
        <f t="shared" ref="F22:F26" si="12">E22</f>
        <v>50</v>
      </c>
      <c r="G22" s="170">
        <f t="shared" si="2"/>
        <v>16.25</v>
      </c>
      <c r="H22" s="170">
        <f t="shared" si="3"/>
        <v>66.25</v>
      </c>
      <c r="I22" s="170">
        <f t="shared" si="4"/>
        <v>0.02453703704</v>
      </c>
      <c r="J22" s="170">
        <f t="shared" si="5"/>
        <v>3.3125</v>
      </c>
      <c r="K22" s="171">
        <f t="shared" ref="K22:K26" si="13">(J22+H22)</f>
        <v>69.5625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 spans="1:26" x14ac:dyDescent="0.25">
      <c r="A23" s="168"/>
      <c r="B23" s="169" t="s">
        <v>206</v>
      </c>
      <c r="C23" s="2" t="s">
        <v>197</v>
      </c>
      <c r="D23" s="2" t="s">
        <v>198</v>
      </c>
      <c r="E23" s="170">
        <f>50</f>
        <v>50</v>
      </c>
      <c r="F23" s="170">
        <f t="shared" si="12"/>
        <v>50</v>
      </c>
      <c r="G23" s="170">
        <f t="shared" si="2"/>
        <v>16.25</v>
      </c>
      <c r="H23" s="170">
        <f t="shared" si="3"/>
        <v>66.25</v>
      </c>
      <c r="I23" s="170">
        <f t="shared" si="4"/>
        <v>0.02453703704</v>
      </c>
      <c r="J23" s="170">
        <f t="shared" si="5"/>
        <v>3.3125</v>
      </c>
      <c r="K23" s="171">
        <f t="shared" si="13"/>
        <v>69.5625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 spans="1:26" x14ac:dyDescent="0.25">
      <c r="A24" s="168"/>
      <c r="B24" s="169" t="s">
        <v>207</v>
      </c>
      <c r="C24" s="2" t="s">
        <v>197</v>
      </c>
      <c r="D24" s="2" t="s">
        <v>198</v>
      </c>
      <c r="E24" s="170">
        <f>150</f>
        <v>150</v>
      </c>
      <c r="F24" s="170">
        <f t="shared" si="12"/>
        <v>150</v>
      </c>
      <c r="G24" s="170">
        <f t="shared" si="2"/>
        <v>48.75</v>
      </c>
      <c r="H24" s="170">
        <f t="shared" si="3"/>
        <v>198.75</v>
      </c>
      <c r="I24" s="170">
        <f t="shared" si="4"/>
        <v>0.07361111111</v>
      </c>
      <c r="J24" s="170">
        <f t="shared" si="5"/>
        <v>9.9375</v>
      </c>
      <c r="K24" s="171">
        <f t="shared" si="13"/>
        <v>208.6875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 spans="1:26" x14ac:dyDescent="0.25">
      <c r="A25" s="168"/>
      <c r="B25" s="169" t="s">
        <v>208</v>
      </c>
      <c r="C25" s="2" t="s">
        <v>197</v>
      </c>
      <c r="D25" s="2" t="s">
        <v>198</v>
      </c>
      <c r="E25" s="170">
        <v>500</v>
      </c>
      <c r="F25" s="170">
        <f t="shared" si="12"/>
        <v>500</v>
      </c>
      <c r="G25" s="170">
        <f t="shared" si="2"/>
        <v>162.5</v>
      </c>
      <c r="H25" s="170">
        <f t="shared" si="3"/>
        <v>662.5</v>
      </c>
      <c r="I25" s="170">
        <f t="shared" si="4"/>
        <v>0.2453703704</v>
      </c>
      <c r="J25" s="170">
        <f t="shared" si="5"/>
        <v>33.125</v>
      </c>
      <c r="K25" s="171">
        <f t="shared" si="13"/>
        <v>695.625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 spans="1:26" x14ac:dyDescent="0.25">
      <c r="A26" s="168"/>
      <c r="B26" s="169" t="s">
        <v>209</v>
      </c>
      <c r="C26" s="2" t="s">
        <v>197</v>
      </c>
      <c r="D26" s="2" t="s">
        <v>198</v>
      </c>
      <c r="E26" s="170">
        <f>35+70</f>
        <v>105</v>
      </c>
      <c r="F26" s="170">
        <f t="shared" si="12"/>
        <v>105</v>
      </c>
      <c r="G26" s="170">
        <f t="shared" si="2"/>
        <v>34.125</v>
      </c>
      <c r="H26" s="170">
        <f t="shared" si="3"/>
        <v>139.125</v>
      </c>
      <c r="I26" s="170">
        <f t="shared" si="4"/>
        <v>0.05152777778</v>
      </c>
      <c r="J26" s="170">
        <f t="shared" si="5"/>
        <v>6.95625</v>
      </c>
      <c r="K26" s="171">
        <f t="shared" si="13"/>
        <v>146.08125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 spans="1:26" x14ac:dyDescent="0.25">
      <c r="A27" s="174"/>
      <c r="B27" s="175"/>
      <c r="C27" s="176"/>
      <c r="D27" s="176"/>
      <c r="E27" s="176"/>
      <c r="F27" s="177">
        <f t="shared" ref="F27:H27" si="14">SUM(F4:F26)</f>
        <v>2930.9</v>
      </c>
      <c r="G27" s="177">
        <f t="shared" si="14"/>
        <v>952.5425</v>
      </c>
      <c r="H27" s="178">
        <f t="shared" si="14"/>
        <v>3883.4425</v>
      </c>
      <c r="I27" s="177">
        <f t="shared" si="4"/>
        <v>1.438312037</v>
      </c>
      <c r="J27" s="177">
        <f t="shared" ref="J27:K27" si="15">SUM(J4:J26)</f>
        <v>194.172125</v>
      </c>
      <c r="K27" s="179">
        <f t="shared" si="15"/>
        <v>4077.614625</v>
      </c>
      <c r="L27" s="1"/>
      <c r="M27" s="180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0" customHeight="1" spans="1:26" x14ac:dyDescent="0.25">
      <c r="A28" s="1"/>
      <c r="B28" s="1"/>
      <c r="C28" s="1"/>
      <c r="D28" s="1"/>
      <c r="E28" s="1"/>
      <c r="F28" s="1"/>
      <c r="G28" s="1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 spans="1:26" x14ac:dyDescent="0.25">
      <c r="A29" s="181" t="s">
        <v>210</v>
      </c>
      <c r="B29" s="5" t="s">
        <v>155</v>
      </c>
      <c r="C29" s="33" t="s">
        <v>172</v>
      </c>
      <c r="D29" s="20"/>
      <c r="E29" s="33" t="s">
        <v>174</v>
      </c>
      <c r="F29" s="20"/>
      <c r="G29" s="5" t="s">
        <v>77</v>
      </c>
      <c r="H29" s="182" t="s">
        <v>176</v>
      </c>
      <c r="I29" s="183" t="s">
        <v>211</v>
      </c>
      <c r="J29" s="20"/>
      <c r="K29" s="184" t="s">
        <v>39</v>
      </c>
      <c r="L29" s="5" t="s">
        <v>178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6.25" customHeight="1" spans="1:26" x14ac:dyDescent="0.25">
      <c r="A30" s="185"/>
      <c r="B30" s="2" t="str">
        <f>Input!D34</f>
        <v>None</v>
      </c>
      <c r="C30" s="186" t="str">
        <f>VLOOKUP(B30,'Lookup Data'!A:B,2,0)</f>
        <v>None</v>
      </c>
      <c r="D30" s="20"/>
      <c r="E30" s="187">
        <f>VLOOKUP(B30,'Lookup Data'!A:C,3,0)</f>
        <v>0</v>
      </c>
      <c r="F30" s="20"/>
      <c r="G30" s="170">
        <f t="shared" ref="G30:G33" si="16">E30*$K$1</f>
        <v>0</v>
      </c>
      <c r="H30" s="188">
        <f t="shared" ref="H30:H33" si="17">G30+E30</f>
        <v>0</v>
      </c>
      <c r="I30" s="189">
        <v>0.05</v>
      </c>
      <c r="J30" s="20"/>
      <c r="K30" s="188">
        <f t="shared" ref="K30:K33" si="18">H30*I30</f>
        <v>0</v>
      </c>
      <c r="L30" s="170">
        <f t="shared" ref="L30:L34" si="19">I30+H30</f>
        <v>0.05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6.25" customHeight="1" spans="1:26" x14ac:dyDescent="0.25">
      <c r="A31" s="185"/>
      <c r="B31" s="2" t="str">
        <f>Input!D35</f>
        <v>None</v>
      </c>
      <c r="C31" s="186" t="str">
        <f>VLOOKUP(B31,'Lookup Data'!A:B,2,0)</f>
        <v>None</v>
      </c>
      <c r="D31" s="20"/>
      <c r="E31" s="187">
        <f>VLOOKUP(B31,'Lookup Data'!A:C,3,0)</f>
        <v>0</v>
      </c>
      <c r="F31" s="20"/>
      <c r="G31" s="170">
        <f t="shared" si="16"/>
        <v>0</v>
      </c>
      <c r="H31" s="170">
        <f t="shared" si="17"/>
        <v>0</v>
      </c>
      <c r="I31" s="189">
        <f>VLOOKUP(B31,'Lookup Data'!A:D,4,0)</f>
        <v>0</v>
      </c>
      <c r="J31" s="20"/>
      <c r="K31" s="188">
        <f t="shared" si="18"/>
        <v>0</v>
      </c>
      <c r="L31" s="170">
        <f t="shared" si="19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6.25" customHeight="1" spans="1:26" x14ac:dyDescent="0.25">
      <c r="A32" s="185"/>
      <c r="B32" s="2" t="str">
        <f>Input!D36</f>
        <v>None</v>
      </c>
      <c r="C32" s="186" t="str">
        <f>VLOOKUP(B32,'Lookup Data'!A:B,2,0)</f>
        <v>None</v>
      </c>
      <c r="D32" s="20"/>
      <c r="E32" s="187">
        <f>VLOOKUP(B32,'Lookup Data'!A:C,3,0)</f>
        <v>0</v>
      </c>
      <c r="F32" s="20"/>
      <c r="G32" s="170">
        <f t="shared" si="16"/>
        <v>0</v>
      </c>
      <c r="H32" s="170">
        <f t="shared" si="17"/>
        <v>0</v>
      </c>
      <c r="I32" s="189">
        <f>VLOOKUP(B32,'Lookup Data'!A:D,4,0)</f>
        <v>0</v>
      </c>
      <c r="J32" s="20"/>
      <c r="K32" s="188">
        <f t="shared" si="18"/>
        <v>0</v>
      </c>
      <c r="L32" s="170">
        <f t="shared" si="19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6.25" customHeight="1" spans="1:26" x14ac:dyDescent="0.25">
      <c r="A33" s="39"/>
      <c r="B33" s="2" t="str">
        <f>Input!D37</f>
        <v>None</v>
      </c>
      <c r="C33" s="186" t="str">
        <f>VLOOKUP(B33,'Lookup Data'!A:B,2,0)</f>
        <v>None</v>
      </c>
      <c r="D33" s="20"/>
      <c r="E33" s="187">
        <f>VLOOKUP(B33,'Lookup Data'!A:C,3,0)</f>
        <v>0</v>
      </c>
      <c r="F33" s="20"/>
      <c r="G33" s="170">
        <f t="shared" si="16"/>
        <v>0</v>
      </c>
      <c r="H33" s="170">
        <f t="shared" si="17"/>
        <v>0</v>
      </c>
      <c r="I33" s="189">
        <f>VLOOKUP(B33,'Lookup Data'!A:D,4,0)</f>
        <v>0</v>
      </c>
      <c r="J33" s="20"/>
      <c r="K33" s="188">
        <f t="shared" si="18"/>
        <v>0</v>
      </c>
      <c r="L33" s="170">
        <f t="shared" si="19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 spans="1:26" x14ac:dyDescent="0.25">
      <c r="A34" s="1"/>
      <c r="B34" s="1"/>
      <c r="C34" s="1"/>
      <c r="D34" s="1"/>
      <c r="E34" s="190">
        <f>SUM(E30:E33)</f>
        <v>0</v>
      </c>
      <c r="F34" s="191"/>
      <c r="G34" s="192">
        <f t="shared" ref="G34:H34" si="20">SUM(G30:G33)</f>
        <v>0</v>
      </c>
      <c r="H34" s="192">
        <f t="shared" si="20"/>
        <v>0</v>
      </c>
      <c r="I34" s="193">
        <v>0</v>
      </c>
      <c r="J34" s="191"/>
      <c r="K34" s="192">
        <f>SUM(K30:K33)</f>
        <v>0</v>
      </c>
      <c r="L34" s="194">
        <f t="shared" si="19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 spans="1:26" x14ac:dyDescent="0.25">
      <c r="A35" s="1"/>
      <c r="B35" s="1"/>
      <c r="C35" s="1"/>
      <c r="D35" s="1"/>
      <c r="E35" s="195" t="s">
        <v>212</v>
      </c>
      <c r="F35" s="196"/>
      <c r="G35" s="197" t="s">
        <v>213</v>
      </c>
      <c r="H35" s="198" t="s">
        <v>176</v>
      </c>
      <c r="I35" s="199"/>
      <c r="J35" s="196"/>
      <c r="K35" s="197" t="s">
        <v>214</v>
      </c>
      <c r="L35" s="200" t="s">
        <v>178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75" customHeight="1" spans="1:26" x14ac:dyDescent="0.25">
      <c r="A36" s="1"/>
      <c r="B36" s="1"/>
      <c r="C36" s="1"/>
      <c r="D36" s="1"/>
      <c r="E36" s="201" t="s">
        <v>215</v>
      </c>
      <c r="F36" s="20"/>
      <c r="G36" s="202"/>
      <c r="H36" s="203">
        <f>-Input!D31</f>
        <v>0</v>
      </c>
      <c r="I36" s="204"/>
      <c r="J36" s="20"/>
      <c r="K36" s="202"/>
      <c r="L36" s="20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 spans="1:26" x14ac:dyDescent="0.25">
      <c r="A37" s="1"/>
      <c r="B37" s="1"/>
      <c r="C37" s="1"/>
      <c r="D37" s="1"/>
      <c r="E37" s="206">
        <f>F27+F34</f>
        <v>2930.9</v>
      </c>
      <c r="F37" s="87"/>
      <c r="G37" s="207">
        <f>G27+G34-G36</f>
        <v>952.5425</v>
      </c>
      <c r="H37" s="208">
        <f>H27+H34+H36</f>
        <v>3883.4425</v>
      </c>
      <c r="I37" s="209"/>
      <c r="J37" s="87"/>
      <c r="K37" s="208">
        <f>H37*5%</f>
        <v>194.172125</v>
      </c>
      <c r="L37" s="210">
        <f>K37+H37</f>
        <v>4077.614625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 spans="1:26" x14ac:dyDescent="0.25">
      <c r="A41" s="1"/>
      <c r="B41" s="1"/>
      <c r="C41" s="1"/>
      <c r="D41" s="1"/>
      <c r="E41" s="1"/>
      <c r="F41" s="1"/>
      <c r="G41" s="1" t="s">
        <v>216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A1:B1"/>
    <mergeCell ref="A3:A27"/>
    <mergeCell ref="C29:D29"/>
    <mergeCell ref="E29:F29"/>
    <mergeCell ref="I29:J29"/>
    <mergeCell ref="A29:A33"/>
    <mergeCell ref="C30:D30"/>
    <mergeCell ref="E30:F30"/>
    <mergeCell ref="I30:J30"/>
    <mergeCell ref="C31:D31"/>
    <mergeCell ref="E31:F31"/>
    <mergeCell ref="I31:J31"/>
    <mergeCell ref="C32:D32"/>
    <mergeCell ref="E32:F32"/>
    <mergeCell ref="I32:J32"/>
    <mergeCell ref="C33:D33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1000"/>
  <sheetViews>
    <sheetView workbookViewId="0" zoomScale="100" zoomScaleNormal="100"/>
  </sheetViews>
  <sheetFormatPr defaultRowHeight="15" outlineLevelRow="0" outlineLevelCol="0" x14ac:dyDescent="0" defaultColWidth="12.63"/>
  <cols>
    <col min="1" max="1" width="0.63" customWidth="1"/>
    <col min="2" max="8" width="12.88" customWidth="1"/>
    <col min="9" max="9" width="14.88" customWidth="1"/>
    <col min="10" max="12" width="12.88" customWidth="1"/>
    <col min="13" max="13" width="0.63" customWidth="1"/>
    <col min="14" max="21" width="3" customWidth="1"/>
    <col min="22" max="29" width="7.63" customWidth="1"/>
  </cols>
  <sheetData>
    <row r="1" ht="3" customHeight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4.25" customHeight="1" spans="2:13" x14ac:dyDescent="0.25">
      <c r="B2" s="211" t="s">
        <v>217</v>
      </c>
      <c r="C2"/>
      <c r="D2"/>
      <c r="E2"/>
      <c r="F2"/>
      <c r="G2"/>
      <c r="H2"/>
      <c r="I2"/>
      <c r="J2" s="1"/>
      <c r="K2" s="1"/>
      <c r="L2" s="1"/>
      <c r="M2" s="1"/>
    </row>
    <row r="3" ht="14.25" customHeight="1" spans="2:13" x14ac:dyDescent="0.25">
      <c r="B3"/>
      <c r="C3"/>
      <c r="D3"/>
      <c r="E3"/>
      <c r="F3"/>
      <c r="G3"/>
      <c r="H3"/>
      <c r="I3"/>
      <c r="J3" s="1"/>
      <c r="K3" s="1"/>
      <c r="L3" s="1"/>
      <c r="M3" s="1"/>
    </row>
    <row r="4" ht="14.25" customHeight="1" spans="2:13" x14ac:dyDescent="0.25">
      <c r="B4" s="212" t="s">
        <v>123</v>
      </c>
      <c r="C4" s="8"/>
      <c r="D4" s="9"/>
      <c r="E4" s="213" t="s">
        <v>124</v>
      </c>
      <c r="F4" s="212" t="s">
        <v>125</v>
      </c>
      <c r="G4" s="8"/>
      <c r="H4" s="8"/>
      <c r="I4" s="9"/>
      <c r="J4" s="1"/>
      <c r="K4" s="1"/>
      <c r="L4" s="1"/>
      <c r="M4" s="1"/>
    </row>
    <row r="5" ht="14.25" customHeight="1" spans="2:13" x14ac:dyDescent="0.25">
      <c r="B5" s="12"/>
      <c r="C5" s="13"/>
      <c r="D5" s="14"/>
      <c r="E5" s="39"/>
      <c r="F5" s="12"/>
      <c r="G5" s="13"/>
      <c r="H5" s="13"/>
      <c r="I5" s="14"/>
      <c r="J5" s="1"/>
      <c r="K5" s="1"/>
      <c r="L5" s="1"/>
      <c r="M5" s="1"/>
    </row>
    <row r="6" ht="45" customHeight="1" spans="2:13" x14ac:dyDescent="0.25">
      <c r="B6" s="214" t="s">
        <v>126</v>
      </c>
      <c r="C6" s="214" t="s">
        <v>218</v>
      </c>
      <c r="D6" s="214" t="s">
        <v>128</v>
      </c>
      <c r="E6" s="215" t="s">
        <v>219</v>
      </c>
      <c r="F6" s="214" t="s">
        <v>3</v>
      </c>
      <c r="G6" s="215" t="s">
        <v>70</v>
      </c>
      <c r="H6" s="215" t="s">
        <v>36</v>
      </c>
      <c r="I6" s="215" t="s">
        <v>130</v>
      </c>
      <c r="J6" s="1"/>
      <c r="K6" s="1"/>
      <c r="L6" s="1"/>
      <c r="M6" s="1"/>
    </row>
    <row r="7" ht="46.5" customHeight="1" spans="2:13" x14ac:dyDescent="0.25">
      <c r="B7" s="216" t="str">
        <f>Input!D14&amp;" "&amp;"kWh/annum"</f>
        <v>0 kWh/annum</v>
      </c>
      <c r="C7" s="217">
        <v>0.03</v>
      </c>
      <c r="D7" s="24">
        <f>H13</f>
        <v>0</v>
      </c>
      <c r="E7" s="216" t="s">
        <v>220</v>
      </c>
      <c r="F7" s="25" t="str">
        <f>Input!D3</f>
        <v>44059</v>
      </c>
      <c r="G7" s="25">
        <f>Input!D29</f>
      </c>
      <c r="H7" s="31">
        <f>Input!D15</f>
        <v>10</v>
      </c>
      <c r="I7" s="25" t="str">
        <f>Input!D16&amp;Input!C16</f>
        <v>30⁰</v>
      </c>
      <c r="J7" s="1"/>
      <c r="K7" s="1"/>
      <c r="L7" s="1"/>
      <c r="M7" s="1"/>
    </row>
    <row r="8" ht="45" customHeight="1" spans="2:13" x14ac:dyDescent="0.25">
      <c r="B8" s="214" t="s">
        <v>131</v>
      </c>
      <c r="C8" s="214" t="s">
        <v>132</v>
      </c>
      <c r="D8" s="214" t="s">
        <v>133</v>
      </c>
      <c r="E8" s="214" t="s">
        <v>134</v>
      </c>
      <c r="F8" s="218" t="s">
        <v>135</v>
      </c>
      <c r="G8" s="20"/>
      <c r="H8" s="214" t="s">
        <v>136</v>
      </c>
      <c r="I8" s="214" t="s">
        <v>221</v>
      </c>
      <c r="J8" s="1"/>
      <c r="K8" s="1"/>
      <c r="L8" s="1"/>
      <c r="M8" s="1"/>
    </row>
    <row r="9" ht="46.5" customHeight="1" spans="2:13" x14ac:dyDescent="0.25">
      <c r="B9" s="219" t="str">
        <f>"£"&amp;(ROUNDUP(#REF!,2))&amp;" Inc VAT"</f>
        <v>#REF!</v>
      </c>
      <c r="C9" s="220">
        <f>Input!D6</f>
      </c>
      <c r="D9" s="217">
        <v>0.04</v>
      </c>
      <c r="E9" s="221" t="str">
        <f>(ROUND(((SUM(F13:F32)*0.517)/1000),2)&amp;" tonnes")</f>
        <v>0 tonnes</v>
      </c>
      <c r="F9" s="222" t="str">
        <f>Input!D26&amp;Input!E25&amp;Input!D27&amp;", "&amp;Input!D28&amp;", "&amp;Input!D29</f>
        <v>, , </v>
      </c>
      <c r="G9" s="20"/>
      <c r="H9" s="24">
        <f>Input!D13</f>
      </c>
      <c r="I9" s="24" t="str">
        <f>Input!D17&amp;Input!C17</f>
        <v>0⁰</v>
      </c>
      <c r="J9" s="1"/>
      <c r="K9" s="1"/>
      <c r="L9" s="1"/>
      <c r="M9" s="1"/>
    </row>
    <row r="10" ht="3" customHeight="1" spans="2:13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ht="27" customHeight="1" spans="2:13" x14ac:dyDescent="0.25">
      <c r="B11" s="211" t="s">
        <v>222</v>
      </c>
      <c r="C11"/>
      <c r="D11"/>
      <c r="E11"/>
      <c r="F11"/>
      <c r="G11"/>
      <c r="H11"/>
      <c r="I11"/>
      <c r="J11" s="1"/>
      <c r="K11" s="1"/>
      <c r="L11" s="162"/>
      <c r="M11" s="1"/>
    </row>
    <row r="12" ht="71.25" customHeight="1" spans="2:30" x14ac:dyDescent="0.25">
      <c r="B12" s="223" t="s">
        <v>139</v>
      </c>
      <c r="C12" s="223" t="s">
        <v>140</v>
      </c>
      <c r="D12" s="223" t="s">
        <v>141</v>
      </c>
      <c r="E12" s="223" t="s">
        <v>142</v>
      </c>
      <c r="F12" s="223" t="s">
        <v>143</v>
      </c>
      <c r="G12" s="223" t="s">
        <v>144</v>
      </c>
      <c r="H12" s="223" t="s">
        <v>145</v>
      </c>
      <c r="I12" s="224" t="s">
        <v>146</v>
      </c>
      <c r="J12" s="223" t="s">
        <v>147</v>
      </c>
      <c r="K12" s="223" t="s">
        <v>148</v>
      </c>
      <c r="L12" s="223" t="s">
        <v>149</v>
      </c>
      <c r="M12" s="225"/>
      <c r="N12" s="226">
        <f>COUNTIF(K13:K32,"&lt;0.00001")</f>
        <v>20</v>
      </c>
      <c r="AD12" s="227"/>
    </row>
    <row r="13" ht="14.25" customHeight="1" spans="2:13" x14ac:dyDescent="0.25">
      <c r="B13" s="2">
        <v>1</v>
      </c>
      <c r="C13" s="228" t="str">
        <f>Input!D5&amp;" kWh"</f>
        <v> kWh</v>
      </c>
      <c r="D13" s="34">
        <f>Input!D6</f>
      </c>
      <c r="E13" s="170">
        <f>(D13*Input!$D$5)+(365*Input!$D$7)</f>
        <v>0</v>
      </c>
      <c r="F13" s="173">
        <f>Input!$D$14*G13</f>
        <v>0</v>
      </c>
      <c r="G13" s="229">
        <v>1</v>
      </c>
      <c r="H13" s="173">
        <f>Calculation!$KY$9</f>
        <v>0</v>
      </c>
      <c r="I13" s="170">
        <f t="shared" ref="I13:I32" si="0">H13*D13</f>
        <v>0</v>
      </c>
      <c r="J13" s="170">
        <f t="shared" ref="J13:J32" si="1">E13-I13</f>
        <v>0</v>
      </c>
      <c r="K13" s="170">
        <f>-Costing!L37+I13</f>
        <v>-4077.614625</v>
      </c>
      <c r="L13" s="170">
        <f>I13</f>
        <v>0</v>
      </c>
      <c r="M13" s="1"/>
    </row>
    <row r="14" ht="14.25" customHeight="1" spans="2:13" x14ac:dyDescent="0.25">
      <c r="B14" s="2">
        <v>2</v>
      </c>
      <c r="C14" s="228" t="str">
        <f t="shared" ref="C14:C32" si="2">C13</f>
        <v> kWh</v>
      </c>
      <c r="D14" s="34">
        <f t="shared" ref="D14:D32" si="3">(D13+(D13*$D$9))</f>
        <v>0</v>
      </c>
      <c r="E14" s="170">
        <f>(D14*Input!$D$5)+(365*Input!$D$7)</f>
        <v>0</v>
      </c>
      <c r="F14" s="173">
        <f>Input!$D$14*G14</f>
        <v>0</v>
      </c>
      <c r="G14" s="229">
        <f t="shared" ref="G14:G32" si="4">G13-0.005</f>
        <v>0.995</v>
      </c>
      <c r="H14" s="173">
        <f>Calculation!$KY$9</f>
        <v>0</v>
      </c>
      <c r="I14" s="170">
        <f t="shared" si="0"/>
        <v>0</v>
      </c>
      <c r="J14" s="170">
        <f t="shared" si="1"/>
        <v>0</v>
      </c>
      <c r="K14" s="170">
        <f t="shared" ref="K14:K32" si="5">K13+I14</f>
        <v>-4077.614625</v>
      </c>
      <c r="L14" s="170">
        <f t="shared" ref="L14:L32" si="6">L13+I14</f>
        <v>0</v>
      </c>
      <c r="M14" s="1"/>
    </row>
    <row r="15" ht="14.25" customHeight="1" spans="2:13" x14ac:dyDescent="0.25">
      <c r="B15" s="2">
        <v>3</v>
      </c>
      <c r="C15" s="228" t="str">
        <f t="shared" si="2"/>
        <v> kWh</v>
      </c>
      <c r="D15" s="34">
        <f t="shared" si="3"/>
        <v>0</v>
      </c>
      <c r="E15" s="170">
        <f>(D15*Input!$D$5)+(365*Input!$D$7)</f>
        <v>0</v>
      </c>
      <c r="F15" s="173">
        <f>Input!$D$14*G15</f>
        <v>0</v>
      </c>
      <c r="G15" s="229">
        <f t="shared" si="4"/>
        <v>0.99</v>
      </c>
      <c r="H15" s="173">
        <f>Calculation!$KY$9</f>
        <v>0</v>
      </c>
      <c r="I15" s="170">
        <f t="shared" si="0"/>
        <v>0</v>
      </c>
      <c r="J15" s="170">
        <f t="shared" si="1"/>
        <v>0</v>
      </c>
      <c r="K15" s="170">
        <f t="shared" si="5"/>
        <v>-4077.614625</v>
      </c>
      <c r="L15" s="170">
        <f t="shared" si="6"/>
        <v>0</v>
      </c>
      <c r="M15" s="1"/>
    </row>
    <row r="16" ht="14.25" customHeight="1" spans="2:13" x14ac:dyDescent="0.25">
      <c r="B16" s="2">
        <v>4</v>
      </c>
      <c r="C16" s="228" t="str">
        <f t="shared" si="2"/>
        <v> kWh</v>
      </c>
      <c r="D16" s="34">
        <f t="shared" si="3"/>
        <v>0</v>
      </c>
      <c r="E16" s="170">
        <f>(D16*Input!$D$5)+(365*Input!$D$7)</f>
        <v>0</v>
      </c>
      <c r="F16" s="173">
        <f>Input!$D$14*G16</f>
        <v>0</v>
      </c>
      <c r="G16" s="229">
        <f t="shared" si="4"/>
        <v>0.985</v>
      </c>
      <c r="H16" s="173">
        <f>Calculation!$KY$9</f>
        <v>0</v>
      </c>
      <c r="I16" s="170">
        <f t="shared" si="0"/>
        <v>0</v>
      </c>
      <c r="J16" s="170">
        <f t="shared" si="1"/>
        <v>0</v>
      </c>
      <c r="K16" s="170">
        <f t="shared" si="5"/>
        <v>-4077.614625</v>
      </c>
      <c r="L16" s="170">
        <f t="shared" si="6"/>
        <v>0</v>
      </c>
      <c r="M16" s="1"/>
    </row>
    <row r="17" ht="14.25" customHeight="1" spans="2:13" x14ac:dyDescent="0.25">
      <c r="B17" s="2">
        <v>5</v>
      </c>
      <c r="C17" s="228" t="str">
        <f t="shared" si="2"/>
        <v> kWh</v>
      </c>
      <c r="D17" s="34">
        <f t="shared" si="3"/>
        <v>0</v>
      </c>
      <c r="E17" s="170">
        <f>(D17*Input!$D$5)+(365*Input!$D$7)</f>
        <v>0</v>
      </c>
      <c r="F17" s="173">
        <f>Input!$D$14*G17</f>
        <v>0</v>
      </c>
      <c r="G17" s="229">
        <f t="shared" si="4"/>
        <v>0.98</v>
      </c>
      <c r="H17" s="173">
        <f>Calculation!$KY$9</f>
        <v>0</v>
      </c>
      <c r="I17" s="170">
        <f t="shared" si="0"/>
        <v>0</v>
      </c>
      <c r="J17" s="170">
        <f t="shared" si="1"/>
        <v>0</v>
      </c>
      <c r="K17" s="170">
        <f t="shared" si="5"/>
        <v>-4077.614625</v>
      </c>
      <c r="L17" s="170">
        <f t="shared" si="6"/>
        <v>0</v>
      </c>
      <c r="M17" s="1"/>
    </row>
    <row r="18" ht="14.25" customHeight="1" spans="2:13" x14ac:dyDescent="0.25">
      <c r="B18" s="2">
        <v>6</v>
      </c>
      <c r="C18" s="228" t="str">
        <f t="shared" si="2"/>
        <v> kWh</v>
      </c>
      <c r="D18" s="34">
        <f t="shared" si="3"/>
        <v>0</v>
      </c>
      <c r="E18" s="170">
        <f>(D18*Input!$D$5)+(365*Input!$D$7)</f>
        <v>0</v>
      </c>
      <c r="F18" s="173">
        <f>Input!$D$14*G18</f>
        <v>0</v>
      </c>
      <c r="G18" s="229">
        <f t="shared" si="4"/>
        <v>0.975</v>
      </c>
      <c r="H18" s="173">
        <f>Calculation!$KY$9</f>
        <v>0</v>
      </c>
      <c r="I18" s="170">
        <f t="shared" si="0"/>
        <v>0</v>
      </c>
      <c r="J18" s="170">
        <f t="shared" si="1"/>
        <v>0</v>
      </c>
      <c r="K18" s="170">
        <f t="shared" si="5"/>
        <v>-4077.614625</v>
      </c>
      <c r="L18" s="170">
        <f t="shared" si="6"/>
        <v>0</v>
      </c>
      <c r="M18" s="1"/>
    </row>
    <row r="19" ht="14.25" customHeight="1" spans="2:13" x14ac:dyDescent="0.25">
      <c r="B19" s="2">
        <v>7</v>
      </c>
      <c r="C19" s="228" t="str">
        <f t="shared" si="2"/>
        <v> kWh</v>
      </c>
      <c r="D19" s="34">
        <f t="shared" si="3"/>
        <v>0</v>
      </c>
      <c r="E19" s="170">
        <f>(D19*Input!$D$5)+(365*Input!$D$7)</f>
        <v>0</v>
      </c>
      <c r="F19" s="173">
        <f>Input!$D$14*G19</f>
        <v>0</v>
      </c>
      <c r="G19" s="229">
        <f t="shared" si="4"/>
        <v>0.97</v>
      </c>
      <c r="H19" s="173">
        <f>Calculation!$KY$9</f>
        <v>0</v>
      </c>
      <c r="I19" s="170">
        <f t="shared" si="0"/>
        <v>0</v>
      </c>
      <c r="J19" s="170">
        <f t="shared" si="1"/>
        <v>0</v>
      </c>
      <c r="K19" s="170">
        <f t="shared" si="5"/>
        <v>-4077.614625</v>
      </c>
      <c r="L19" s="170">
        <f t="shared" si="6"/>
        <v>0</v>
      </c>
      <c r="M19" s="1"/>
    </row>
    <row r="20" ht="14.25" customHeight="1" spans="2:13" x14ac:dyDescent="0.25">
      <c r="B20" s="2">
        <v>8</v>
      </c>
      <c r="C20" s="228" t="str">
        <f t="shared" si="2"/>
        <v> kWh</v>
      </c>
      <c r="D20" s="34">
        <f t="shared" si="3"/>
        <v>0</v>
      </c>
      <c r="E20" s="170">
        <f>(D20*Input!$D$5)+(365*Input!$D$7)</f>
        <v>0</v>
      </c>
      <c r="F20" s="173">
        <f>Input!$D$14*G20</f>
        <v>0</v>
      </c>
      <c r="G20" s="229">
        <f t="shared" si="4"/>
        <v>0.965</v>
      </c>
      <c r="H20" s="173">
        <f>Calculation!$KY$9</f>
        <v>0</v>
      </c>
      <c r="I20" s="170">
        <f t="shared" si="0"/>
        <v>0</v>
      </c>
      <c r="J20" s="170">
        <f t="shared" si="1"/>
        <v>0</v>
      </c>
      <c r="K20" s="170">
        <f t="shared" si="5"/>
        <v>-4077.614625</v>
      </c>
      <c r="L20" s="170">
        <f t="shared" si="6"/>
        <v>0</v>
      </c>
      <c r="M20" s="1"/>
    </row>
    <row r="21" ht="14.25" customHeight="1" spans="2:13" x14ac:dyDescent="0.25">
      <c r="B21" s="2">
        <v>9</v>
      </c>
      <c r="C21" s="228" t="str">
        <f t="shared" si="2"/>
        <v> kWh</v>
      </c>
      <c r="D21" s="34">
        <f t="shared" si="3"/>
        <v>0</v>
      </c>
      <c r="E21" s="170">
        <f>(D21*Input!$D$5)+(365*Input!$D$7)</f>
        <v>0</v>
      </c>
      <c r="F21" s="173">
        <f>Input!$D$14*G21</f>
        <v>0</v>
      </c>
      <c r="G21" s="229">
        <f t="shared" si="4"/>
        <v>0.96</v>
      </c>
      <c r="H21" s="173">
        <f>Calculation!$KY$9</f>
        <v>0</v>
      </c>
      <c r="I21" s="170">
        <f t="shared" si="0"/>
        <v>0</v>
      </c>
      <c r="J21" s="170">
        <f t="shared" si="1"/>
        <v>0</v>
      </c>
      <c r="K21" s="170">
        <f t="shared" si="5"/>
        <v>-4077.614625</v>
      </c>
      <c r="L21" s="170">
        <f t="shared" si="6"/>
        <v>0</v>
      </c>
      <c r="M21" s="1"/>
    </row>
    <row r="22" ht="14.25" customHeight="1" spans="2:13" x14ac:dyDescent="0.25">
      <c r="B22" s="2">
        <v>10</v>
      </c>
      <c r="C22" s="228" t="str">
        <f t="shared" si="2"/>
        <v> kWh</v>
      </c>
      <c r="D22" s="34">
        <f t="shared" si="3"/>
        <v>0</v>
      </c>
      <c r="E22" s="170">
        <f>(D22*Input!$D$5)+(365*Input!$D$7)</f>
        <v>0</v>
      </c>
      <c r="F22" s="173">
        <f>Input!$D$14*G22</f>
        <v>0</v>
      </c>
      <c r="G22" s="229">
        <f t="shared" si="4"/>
        <v>0.955</v>
      </c>
      <c r="H22" s="173">
        <f>Calculation!$KY$9</f>
        <v>0</v>
      </c>
      <c r="I22" s="170">
        <f t="shared" si="0"/>
        <v>0</v>
      </c>
      <c r="J22" s="170">
        <f t="shared" si="1"/>
        <v>0</v>
      </c>
      <c r="K22" s="170">
        <f t="shared" si="5"/>
        <v>-4077.614625</v>
      </c>
      <c r="L22" s="170">
        <f t="shared" si="6"/>
        <v>0</v>
      </c>
      <c r="M22" s="1"/>
    </row>
    <row r="23" ht="14.25" customHeight="1" spans="2:13" x14ac:dyDescent="0.25">
      <c r="B23" s="2">
        <v>11</v>
      </c>
      <c r="C23" s="228" t="str">
        <f t="shared" si="2"/>
        <v> kWh</v>
      </c>
      <c r="D23" s="34">
        <f t="shared" si="3"/>
        <v>0</v>
      </c>
      <c r="E23" s="170">
        <f>(D23*Input!$D$5)+(365*Input!$D$7)</f>
        <v>0</v>
      </c>
      <c r="F23" s="173">
        <f>Input!$D$14*G23</f>
        <v>0</v>
      </c>
      <c r="G23" s="229">
        <f t="shared" si="4"/>
        <v>0.95</v>
      </c>
      <c r="H23" s="173">
        <f>Calculation!$KY$9</f>
        <v>0</v>
      </c>
      <c r="I23" s="170">
        <f t="shared" si="0"/>
        <v>0</v>
      </c>
      <c r="J23" s="170">
        <f t="shared" si="1"/>
        <v>0</v>
      </c>
      <c r="K23" s="170">
        <f t="shared" si="5"/>
        <v>-4077.614625</v>
      </c>
      <c r="L23" s="170">
        <f t="shared" si="6"/>
        <v>0</v>
      </c>
      <c r="M23" s="1"/>
    </row>
    <row r="24" ht="14.25" customHeight="1" spans="2:13" x14ac:dyDescent="0.25">
      <c r="B24" s="2">
        <v>12</v>
      </c>
      <c r="C24" s="228" t="str">
        <f t="shared" si="2"/>
        <v> kWh</v>
      </c>
      <c r="D24" s="34">
        <f t="shared" si="3"/>
        <v>0</v>
      </c>
      <c r="E24" s="170">
        <f>(D24*Input!$D$5)+(365*Input!$D$7)</f>
        <v>0</v>
      </c>
      <c r="F24" s="173">
        <f>Input!$D$14*G24</f>
        <v>0</v>
      </c>
      <c r="G24" s="229">
        <f t="shared" si="4"/>
        <v>0.945</v>
      </c>
      <c r="H24" s="173">
        <f>Calculation!$KY$9</f>
        <v>0</v>
      </c>
      <c r="I24" s="170">
        <f t="shared" si="0"/>
        <v>0</v>
      </c>
      <c r="J24" s="170">
        <f t="shared" si="1"/>
        <v>0</v>
      </c>
      <c r="K24" s="170">
        <f t="shared" si="5"/>
        <v>-4077.614625</v>
      </c>
      <c r="L24" s="170">
        <f t="shared" si="6"/>
        <v>0</v>
      </c>
      <c r="M24" s="1"/>
    </row>
    <row r="25" ht="14.25" customHeight="1" spans="2:13" x14ac:dyDescent="0.25">
      <c r="B25" s="2">
        <v>13</v>
      </c>
      <c r="C25" s="228" t="str">
        <f t="shared" si="2"/>
        <v> kWh</v>
      </c>
      <c r="D25" s="34">
        <f t="shared" si="3"/>
        <v>0</v>
      </c>
      <c r="E25" s="170">
        <f>(D25*Input!$D$5)+(365*Input!$D$7)</f>
        <v>0</v>
      </c>
      <c r="F25" s="173">
        <f>Input!$D$14*G25</f>
        <v>0</v>
      </c>
      <c r="G25" s="229">
        <f t="shared" si="4"/>
        <v>0.94</v>
      </c>
      <c r="H25" s="173">
        <f>Calculation!$KY$9</f>
        <v>0</v>
      </c>
      <c r="I25" s="170">
        <f t="shared" si="0"/>
        <v>0</v>
      </c>
      <c r="J25" s="170">
        <f t="shared" si="1"/>
        <v>0</v>
      </c>
      <c r="K25" s="170">
        <f t="shared" si="5"/>
        <v>-4077.614625</v>
      </c>
      <c r="L25" s="170">
        <f t="shared" si="6"/>
        <v>0</v>
      </c>
      <c r="M25" s="1"/>
    </row>
    <row r="26" ht="14.25" customHeight="1" spans="2:13" x14ac:dyDescent="0.25">
      <c r="B26" s="2">
        <v>14</v>
      </c>
      <c r="C26" s="228" t="str">
        <f t="shared" si="2"/>
        <v> kWh</v>
      </c>
      <c r="D26" s="34">
        <f t="shared" si="3"/>
        <v>0</v>
      </c>
      <c r="E26" s="170">
        <f>(D26*Input!$D$5)+(365*Input!$D$7)</f>
        <v>0</v>
      </c>
      <c r="F26" s="173">
        <f>Input!$D$14*G26</f>
        <v>0</v>
      </c>
      <c r="G26" s="229">
        <f t="shared" si="4"/>
        <v>0.935</v>
      </c>
      <c r="H26" s="173">
        <f>Calculation!$KY$9</f>
        <v>0</v>
      </c>
      <c r="I26" s="170">
        <f t="shared" si="0"/>
        <v>0</v>
      </c>
      <c r="J26" s="170">
        <f t="shared" si="1"/>
        <v>0</v>
      </c>
      <c r="K26" s="170">
        <f t="shared" si="5"/>
        <v>-4077.614625</v>
      </c>
      <c r="L26" s="170">
        <f t="shared" si="6"/>
        <v>0</v>
      </c>
      <c r="M26" s="1"/>
    </row>
    <row r="27" ht="14.25" customHeight="1" spans="2:13" x14ac:dyDescent="0.25">
      <c r="B27" s="2">
        <v>15</v>
      </c>
      <c r="C27" s="228" t="str">
        <f t="shared" si="2"/>
        <v> kWh</v>
      </c>
      <c r="D27" s="34">
        <f t="shared" si="3"/>
        <v>0</v>
      </c>
      <c r="E27" s="170">
        <f>(D27*Input!$D$5)+(365*Input!$D$7)</f>
        <v>0</v>
      </c>
      <c r="F27" s="173">
        <f>Input!$D$14*G27</f>
        <v>0</v>
      </c>
      <c r="G27" s="229">
        <f t="shared" si="4"/>
        <v>0.93</v>
      </c>
      <c r="H27" s="173">
        <f>Calculation!$KY$9</f>
        <v>0</v>
      </c>
      <c r="I27" s="170">
        <f t="shared" si="0"/>
        <v>0</v>
      </c>
      <c r="J27" s="170">
        <f t="shared" si="1"/>
        <v>0</v>
      </c>
      <c r="K27" s="170">
        <f t="shared" si="5"/>
        <v>-4077.614625</v>
      </c>
      <c r="L27" s="170">
        <f t="shared" si="6"/>
        <v>0</v>
      </c>
      <c r="M27" s="1"/>
    </row>
    <row r="28" ht="14.25" customHeight="1" spans="2:13" x14ac:dyDescent="0.25">
      <c r="B28" s="2">
        <v>16</v>
      </c>
      <c r="C28" s="228" t="str">
        <f t="shared" si="2"/>
        <v> kWh</v>
      </c>
      <c r="D28" s="34">
        <f t="shared" si="3"/>
        <v>0</v>
      </c>
      <c r="E28" s="170">
        <f>(D28*Input!$D$5)+(365*Input!$D$7)</f>
        <v>0</v>
      </c>
      <c r="F28" s="173">
        <f>Input!$D$14*G28</f>
        <v>0</v>
      </c>
      <c r="G28" s="229">
        <f t="shared" si="4"/>
        <v>0.925</v>
      </c>
      <c r="H28" s="173">
        <f>Calculation!$KY$9</f>
        <v>0</v>
      </c>
      <c r="I28" s="170">
        <f t="shared" si="0"/>
        <v>0</v>
      </c>
      <c r="J28" s="170">
        <f t="shared" si="1"/>
        <v>0</v>
      </c>
      <c r="K28" s="170">
        <f t="shared" si="5"/>
        <v>-4077.614625</v>
      </c>
      <c r="L28" s="170">
        <f t="shared" si="6"/>
        <v>0</v>
      </c>
      <c r="M28" s="1"/>
    </row>
    <row r="29" ht="14.25" customHeight="1" spans="2:13" x14ac:dyDescent="0.25">
      <c r="B29" s="2">
        <v>17</v>
      </c>
      <c r="C29" s="228" t="str">
        <f t="shared" si="2"/>
        <v> kWh</v>
      </c>
      <c r="D29" s="34">
        <f t="shared" si="3"/>
        <v>0</v>
      </c>
      <c r="E29" s="170">
        <f>(D29*Input!$D$5)+(365*Input!$D$7)</f>
        <v>0</v>
      </c>
      <c r="F29" s="173">
        <f>Input!$D$14*G29</f>
        <v>0</v>
      </c>
      <c r="G29" s="229">
        <f t="shared" si="4"/>
        <v>0.92</v>
      </c>
      <c r="H29" s="173">
        <f>Calculation!$KY$9</f>
        <v>0</v>
      </c>
      <c r="I29" s="170">
        <f t="shared" si="0"/>
        <v>0</v>
      </c>
      <c r="J29" s="170">
        <f t="shared" si="1"/>
        <v>0</v>
      </c>
      <c r="K29" s="170">
        <f t="shared" si="5"/>
        <v>-4077.614625</v>
      </c>
      <c r="L29" s="170">
        <f t="shared" si="6"/>
        <v>0</v>
      </c>
      <c r="M29" s="1"/>
    </row>
    <row r="30" ht="14.25" customHeight="1" spans="2:13" x14ac:dyDescent="0.25">
      <c r="B30" s="2">
        <v>18</v>
      </c>
      <c r="C30" s="228" t="str">
        <f t="shared" si="2"/>
        <v> kWh</v>
      </c>
      <c r="D30" s="34">
        <f t="shared" si="3"/>
        <v>0</v>
      </c>
      <c r="E30" s="170">
        <f>(D30*Input!$D$5)+(365*Input!$D$7)</f>
        <v>0</v>
      </c>
      <c r="F30" s="173">
        <f>Input!$D$14*G30</f>
        <v>0</v>
      </c>
      <c r="G30" s="229">
        <f t="shared" si="4"/>
        <v>0.915</v>
      </c>
      <c r="H30" s="173">
        <f>Calculation!$KY$9</f>
        <v>0</v>
      </c>
      <c r="I30" s="170">
        <f t="shared" si="0"/>
        <v>0</v>
      </c>
      <c r="J30" s="170">
        <f t="shared" si="1"/>
        <v>0</v>
      </c>
      <c r="K30" s="170">
        <f t="shared" si="5"/>
        <v>-4077.614625</v>
      </c>
      <c r="L30" s="170">
        <f t="shared" si="6"/>
        <v>0</v>
      </c>
      <c r="M30" s="1"/>
    </row>
    <row r="31" ht="14.25" customHeight="1" spans="2:13" x14ac:dyDescent="0.25">
      <c r="B31" s="2">
        <v>19</v>
      </c>
      <c r="C31" s="228" t="str">
        <f t="shared" si="2"/>
        <v> kWh</v>
      </c>
      <c r="D31" s="34">
        <f t="shared" si="3"/>
        <v>0</v>
      </c>
      <c r="E31" s="170">
        <f>(D31*Input!$D$5)+(365*Input!$D$7)</f>
        <v>0</v>
      </c>
      <c r="F31" s="173">
        <f>Input!$D$14*G31</f>
        <v>0</v>
      </c>
      <c r="G31" s="229">
        <f t="shared" si="4"/>
        <v>0.91</v>
      </c>
      <c r="H31" s="173">
        <f>Calculation!$KY$9</f>
        <v>0</v>
      </c>
      <c r="I31" s="170">
        <f t="shared" si="0"/>
        <v>0</v>
      </c>
      <c r="J31" s="170">
        <f t="shared" si="1"/>
        <v>0</v>
      </c>
      <c r="K31" s="170">
        <f t="shared" si="5"/>
        <v>-4077.614625</v>
      </c>
      <c r="L31" s="170">
        <f t="shared" si="6"/>
        <v>0</v>
      </c>
      <c r="M31" s="1"/>
    </row>
    <row r="32" ht="14.25" customHeight="1" spans="2:13" x14ac:dyDescent="0.25">
      <c r="B32" s="2">
        <v>20</v>
      </c>
      <c r="C32" s="228" t="str">
        <f t="shared" si="2"/>
        <v> kWh</v>
      </c>
      <c r="D32" s="34">
        <f t="shared" si="3"/>
        <v>0</v>
      </c>
      <c r="E32" s="170">
        <f>(D32*Input!$D$5)+(365*Input!$D$7)</f>
        <v>0</v>
      </c>
      <c r="F32" s="173">
        <f>Input!$D$14*G32</f>
        <v>0</v>
      </c>
      <c r="G32" s="229">
        <f t="shared" si="4"/>
        <v>0.905</v>
      </c>
      <c r="H32" s="173">
        <f>Calculation!$KY$9</f>
        <v>0</v>
      </c>
      <c r="I32" s="170">
        <f t="shared" si="0"/>
        <v>0</v>
      </c>
      <c r="J32" s="170">
        <f t="shared" si="1"/>
        <v>0</v>
      </c>
      <c r="K32" s="170">
        <f t="shared" si="5"/>
        <v>-4077.614625</v>
      </c>
      <c r="L32" s="170">
        <f t="shared" si="6"/>
        <v>0</v>
      </c>
      <c r="M32" s="1"/>
    </row>
    <row r="33" ht="14.25" customHeight="1" spans="2:13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ht="14.25" customHeight="1" spans="2:13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ht="14.25" customHeight="1" spans="2:13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ht="14.25" customHeight="1" spans="2:13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ht="14.25" customHeight="1" spans="2:13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ht="14.25" customHeight="1" spans="2:13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ht="14.25" customHeight="1" spans="2:13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ht="14.25" customHeight="1" spans="2:13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ht="14.25" customHeight="1" spans="2:13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ht="14.25" customHeight="1" spans="2:13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ht="14.25" customHeight="1" spans="2:13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ht="14.25" customHeight="1" spans="2:13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ht="14.25" customHeight="1" spans="2:13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14.25" customHeight="1" spans="2:13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14.25" customHeight="1" spans="2:13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ht="14.25" customHeight="1" spans="2:13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4.25" customHeight="1" spans="2:13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ht="14.25" customHeight="1" spans="2:13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ht="14.25" customHeight="1" spans="2:13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ht="14.25" customHeight="1" spans="2:13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ht="14.25" customHeight="1" spans="2:13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ht="14.25" customHeight="1" spans="2:13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ht="14.25" customHeight="1" spans="2:13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ht="14.25" customHeight="1" spans="2:13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ht="14.25" customHeight="1" spans="2:13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ht="14.25" customHeight="1" spans="2:13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ht="14.25" customHeight="1" spans="2:13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ht="14.25" customHeight="1" spans="2:13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ht="14.25" customHeight="1" spans="2:13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ht="14.25" customHeight="1" spans="2:13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ht="14.25" customHeight="1" spans="2:13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ht="14.25" customHeight="1" spans="2:13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ht="14.25" customHeight="1" spans="2:13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ht="14.25" customHeight="1" spans="2:13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ht="14.25" customHeight="1" spans="2:13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14.25" customHeight="1" spans="2:13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14.25" customHeight="1" spans="2:13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14.25" customHeight="1" spans="2:13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ht="14.25" customHeight="1" spans="2:13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ht="14.25" customHeight="1" spans="2:13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ht="14.25" customHeight="1" spans="2:13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14.25" customHeight="1" spans="2:13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ht="14.25" customHeight="1" spans="2:13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ht="14.25" customHeight="1" spans="2:13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ht="14.25" customHeight="1" spans="2:13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ht="14.25" customHeight="1" spans="2:13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ht="14.25" customHeight="1" spans="2:13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ht="14.25" customHeight="1" spans="2:13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ht="14.25" customHeight="1" spans="2:13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ht="14.25" customHeight="1" spans="2:13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ht="14.25" customHeight="1" spans="2:13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ht="14.25" customHeight="1" spans="2:13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ht="14.25" customHeight="1" spans="2:13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ht="14.25" customHeight="1" spans="2:13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ht="14.25" customHeight="1" spans="2:13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ht="14.25" customHeight="1" spans="2:13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ht="14.25" customHeight="1" spans="2:13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ht="14.25" customHeight="1" spans="2:13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ht="14.25" customHeight="1" spans="2:13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ht="14.25" customHeight="1" spans="2:13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ht="14.25" customHeight="1" spans="2:13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ht="14.25" customHeight="1" spans="2:13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ht="14.25" customHeight="1" spans="2:13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ht="14.25" customHeight="1" spans="2:13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ht="14.25" customHeight="1" spans="2:13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ht="14.25" customHeight="1" spans="2:13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ht="14.25" customHeight="1" spans="2:13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ht="14.25" customHeight="1" spans="2:13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ht="14.25" customHeight="1" spans="2:13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ht="14.25" customHeight="1" spans="2:13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ht="14.25" customHeight="1" spans="2:13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ht="14.25" customHeight="1" spans="2:13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ht="14.25" customHeight="1" spans="2:13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ht="14.25" customHeight="1" spans="2:13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ht="14.25" customHeight="1" spans="2:13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ht="14.25" customHeight="1" spans="2:13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ht="14.25" customHeight="1" spans="2:13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ht="14.25" customHeight="1" spans="2:13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ht="14.25" customHeight="1" spans="2:13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ht="14.25" customHeight="1" spans="2:13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ht="14.25" customHeight="1" spans="2:13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ht="14.25" customHeight="1" spans="2:13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ht="14.25" customHeight="1" spans="2:13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ht="14.25" customHeight="1" spans="2:13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ht="14.25" customHeight="1" spans="2:13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ht="14.25" customHeight="1" spans="2:13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ht="14.25" customHeight="1" spans="2:13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ht="14.25" customHeight="1" spans="2:13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ht="14.25" customHeight="1" spans="2:13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ht="14.25" customHeight="1" spans="2:13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ht="14.25" customHeight="1" spans="2:13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ht="14.25" customHeight="1" spans="2:13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ht="14.25" customHeight="1" spans="2:13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ht="14.25" customHeight="1" spans="2:13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ht="14.25" customHeight="1" spans="2:13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ht="14.25" customHeight="1" spans="2:13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ht="14.25" customHeight="1" spans="2:13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ht="14.25" customHeight="1" spans="2:13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ht="14.25" customHeight="1" spans="2:13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ht="14.25" customHeight="1" spans="2:13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ht="14.25" customHeight="1" spans="2:13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ht="14.25" customHeight="1" spans="2:13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ht="14.25" customHeight="1" spans="2:13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ht="14.25" customHeight="1" spans="2:13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ht="14.25" customHeight="1" spans="2:13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ht="14.25" customHeight="1" spans="2:13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ht="14.25" customHeight="1" spans="2:13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ht="14.25" customHeight="1" spans="2:13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ht="14.25" customHeight="1" spans="2:13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ht="14.25" customHeight="1" spans="2:13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ht="14.25" customHeight="1" spans="2:13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ht="14.25" customHeight="1" spans="2:13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ht="14.25" customHeight="1" spans="2:13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ht="14.25" customHeight="1" spans="2:13" x14ac:dyDescent="0.2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ht="14.25" customHeight="1" spans="2:13" x14ac:dyDescent="0.2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ht="14.25" customHeight="1" spans="2:13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ht="14.25" customHeight="1" spans="2:13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ht="14.25" customHeight="1" spans="2:13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ht="14.25" customHeight="1" spans="2:13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ht="14.25" customHeight="1" spans="2:13" x14ac:dyDescent="0.2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ht="14.25" customHeight="1" spans="2:13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ht="14.25" customHeight="1" spans="2:13" x14ac:dyDescent="0.2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ht="14.25" customHeight="1" spans="2:13" x14ac:dyDescent="0.2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ht="14.25" customHeight="1" spans="2:13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ht="14.25" customHeight="1" spans="2:13" x14ac:dyDescent="0.2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ht="14.25" customHeight="1" spans="2:13" x14ac:dyDescent="0.2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ht="14.25" customHeight="1" spans="2:13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ht="14.25" customHeight="1" spans="2:13" x14ac:dyDescent="0.2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ht="14.25" customHeight="1" spans="2:13" x14ac:dyDescent="0.2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ht="14.25" customHeight="1" spans="2:13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ht="14.25" customHeight="1" spans="2:13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ht="14.25" customHeight="1" spans="2:13" x14ac:dyDescent="0.2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ht="14.25" customHeight="1" spans="2:13" x14ac:dyDescent="0.2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ht="14.25" customHeight="1" spans="2:13" x14ac:dyDescent="0.2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ht="14.25" customHeight="1" spans="2:13" x14ac:dyDescent="0.2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ht="14.25" customHeight="1" spans="2:13" x14ac:dyDescent="0.2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4.25" customHeight="1" spans="2:13" x14ac:dyDescent="0.2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4.25" customHeight="1" spans="2:13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4.25" customHeight="1" spans="2:13" x14ac:dyDescent="0.2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4.25" customHeight="1" spans="2:13" x14ac:dyDescent="0.2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4.25" customHeight="1" spans="2:13" x14ac:dyDescent="0.2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4.25" customHeight="1" spans="2:13" x14ac:dyDescent="0.2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4.25" customHeight="1" spans="2:13" x14ac:dyDescent="0.2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4.25" customHeight="1" spans="2:13" x14ac:dyDescent="0.2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4.25" customHeight="1" spans="2:13" x14ac:dyDescent="0.2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4.25" customHeight="1" spans="2:13" x14ac:dyDescent="0.2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4.25" customHeight="1" spans="2:13" x14ac:dyDescent="0.2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4.25" customHeight="1" spans="2:13" x14ac:dyDescent="0.2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4.25" customHeight="1" spans="2:13" x14ac:dyDescent="0.2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4.25" customHeight="1" spans="2:13" x14ac:dyDescent="0.2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4.25" customHeight="1" spans="2:13" x14ac:dyDescent="0.2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4.25" customHeight="1" spans="2:13" x14ac:dyDescent="0.2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4.25" customHeight="1" spans="2:13" x14ac:dyDescent="0.2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4.25" customHeight="1" spans="2:13" x14ac:dyDescent="0.2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4.25" customHeight="1" spans="2:13" x14ac:dyDescent="0.2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4.25" customHeight="1" spans="2:13" x14ac:dyDescent="0.2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4.25" customHeight="1" spans="2:13" x14ac:dyDescent="0.2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4.25" customHeight="1" spans="2:13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4.25" customHeight="1" spans="2:13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4.25" customHeight="1" spans="2:13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4.25" customHeight="1" spans="2:13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4.25" customHeight="1" spans="2:13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4.25" customHeight="1" spans="2:13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4.25" customHeight="1" spans="2:13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4.25" customHeight="1" spans="2:13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4.25" customHeight="1" spans="2:13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4.25" customHeight="1" spans="2:13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4.25" customHeight="1" spans="2:13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4.25" customHeight="1" spans="2:13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4.25" customHeight="1" spans="2:13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4.25" customHeight="1" spans="2:13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4.25" customHeight="1" spans="2:13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4.25" customHeight="1" spans="2:13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4.25" customHeight="1" spans="2:13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4.25" customHeight="1" spans="2:13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4.25" customHeight="1" spans="2:13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4.25" customHeight="1" spans="2:13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4.25" customHeight="1" spans="2:13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4.25" customHeight="1" spans="2:13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4.25" customHeight="1" spans="2:13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4.25" customHeight="1" spans="2:13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4.25" customHeight="1" spans="2:13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4.25" customHeight="1" spans="2:13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4.25" customHeight="1" spans="2:13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4.25" customHeight="1" spans="2:13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4.25" customHeight="1" spans="2:13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4.25" customHeight="1" spans="2:13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4.25" customHeight="1" spans="2:13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4.25" customHeight="1" spans="2:13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4.25" customHeight="1" spans="2:13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4.25" customHeight="1" spans="2:13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4.25" customHeight="1" spans="2:13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4.25" customHeight="1" spans="2:13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4.25" customHeight="1" spans="2:13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4.25" customHeight="1" spans="2:13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4.25" customHeight="1" spans="2:13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4.25" customHeight="1" spans="2:13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4.25" customHeight="1" spans="2:13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4.25" customHeight="1" spans="2:13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4.25" customHeight="1" spans="2:13" x14ac:dyDescent="0.2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4.25" customHeight="1" spans="2:13" x14ac:dyDescent="0.2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4.25" customHeight="1" spans="2:13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4.25" customHeight="1" spans="2:13" x14ac:dyDescent="0.2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4.25" customHeight="1" spans="2:13" x14ac:dyDescent="0.2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4.25" customHeight="1" spans="2:13" x14ac:dyDescent="0.2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4.25" customHeight="1" spans="2:13" x14ac:dyDescent="0.2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4.25" customHeight="1" spans="2:13" x14ac:dyDescent="0.2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4.25" customHeight="1" spans="2:13" x14ac:dyDescent="0.2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4.25" customHeight="1" spans="2:13" x14ac:dyDescent="0.2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4.25" customHeight="1" spans="2:13" x14ac:dyDescent="0.2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4.25" customHeight="1" spans="2:13" x14ac:dyDescent="0.2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4.25" customHeight="1" spans="2:13" x14ac:dyDescent="0.2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4.25" customHeight="1" spans="2:13" x14ac:dyDescent="0.2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4.25" customHeight="1" spans="2:13" x14ac:dyDescent="0.2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4.25" customHeight="1" spans="2:13" x14ac:dyDescent="0.2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4.25" customHeight="1" spans="2:13" x14ac:dyDescent="0.2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4.25" customHeight="1" spans="2:13" x14ac:dyDescent="0.2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4.25" customHeight="1" spans="2:13" x14ac:dyDescent="0.2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4.25" customHeight="1" spans="2:13" x14ac:dyDescent="0.2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4.25" customHeight="1" spans="2:13" x14ac:dyDescent="0.2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4.25" customHeight="1" spans="2:13" x14ac:dyDescent="0.2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4.25" customHeight="1" spans="2:13" x14ac:dyDescent="0.2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4.25" customHeight="1" spans="2:13" x14ac:dyDescent="0.2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4.25" customHeight="1" spans="2:13" x14ac:dyDescent="0.2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4.25" customHeight="1" spans="2:13" x14ac:dyDescent="0.2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4.25" customHeight="1" spans="2:13" x14ac:dyDescent="0.2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4.25" customHeight="1" spans="2:13" x14ac:dyDescent="0.2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4.25" customHeight="1" spans="2:13" x14ac:dyDescent="0.2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4.25" customHeight="1" spans="2:13" x14ac:dyDescent="0.2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4.25" customHeight="1" spans="2:13" x14ac:dyDescent="0.2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4.25" customHeight="1" spans="2:13" x14ac:dyDescent="0.2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4.25" customHeight="1" spans="2:13" x14ac:dyDescent="0.2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4.25" customHeight="1" spans="2:13" x14ac:dyDescent="0.2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4.25" customHeight="1" spans="2:13" x14ac:dyDescent="0.2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4.25" customHeight="1" spans="2:13" x14ac:dyDescent="0.2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4.25" customHeight="1" spans="2:13" x14ac:dyDescent="0.2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4.25" customHeight="1" spans="2:13" x14ac:dyDescent="0.2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4.25" customHeight="1" spans="2:13" x14ac:dyDescent="0.2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4.25" customHeight="1" spans="2:13" x14ac:dyDescent="0.2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4.25" customHeight="1" spans="2:13" x14ac:dyDescent="0.2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4.25" customHeight="1" spans="2:13" x14ac:dyDescent="0.2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4.25" customHeight="1" spans="2:13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4.25" customHeight="1" spans="2:13" x14ac:dyDescent="0.2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4.25" customHeight="1" spans="2:13" x14ac:dyDescent="0.2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4.25" customHeight="1" spans="2:13" x14ac:dyDescent="0.2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4.25" customHeight="1" spans="2:13" x14ac:dyDescent="0.2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4.25" customHeight="1" spans="2:13" x14ac:dyDescent="0.2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4.25" customHeight="1" spans="2:13" x14ac:dyDescent="0.2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4.25" customHeight="1" spans="2:13" x14ac:dyDescent="0.2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4.25" customHeight="1" spans="2:13" x14ac:dyDescent="0.2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4.25" customHeight="1" spans="2:13" x14ac:dyDescent="0.2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4.25" customHeight="1" spans="2:13" x14ac:dyDescent="0.2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4.25" customHeight="1" spans="2:13" x14ac:dyDescent="0.2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4.25" customHeight="1" spans="2:13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4.25" customHeight="1" spans="2:13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4.25" customHeight="1" spans="2:13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4.25" customHeight="1" spans="2:13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4.25" customHeight="1" spans="2:13" x14ac:dyDescent="0.2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4.25" customHeight="1" spans="2:13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4.25" customHeight="1" spans="2:13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4.25" customHeight="1" spans="2:13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4.25" customHeight="1" spans="2:13" x14ac:dyDescent="0.2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4.25" customHeight="1" spans="2:13" x14ac:dyDescent="0.2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4.25" customHeight="1" spans="2:13" x14ac:dyDescent="0.2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4.25" customHeight="1" spans="2:13" x14ac:dyDescent="0.2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4.25" customHeight="1" spans="2:13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4.25" customHeight="1" spans="2:13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4.25" customHeight="1" spans="2:13" x14ac:dyDescent="0.2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4.25" customHeight="1" spans="2:13" x14ac:dyDescent="0.2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4.25" customHeight="1" spans="2:13" x14ac:dyDescent="0.2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4.25" customHeight="1" spans="2:13" x14ac:dyDescent="0.2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4.25" customHeight="1" spans="2:13" x14ac:dyDescent="0.2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4.25" customHeight="1" spans="2:13" x14ac:dyDescent="0.2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4.25" customHeight="1" spans="2:13" x14ac:dyDescent="0.2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4.25" customHeight="1" spans="2:13" x14ac:dyDescent="0.2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4.25" customHeight="1" spans="2:13" x14ac:dyDescent="0.2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4.25" customHeight="1" spans="2:13" x14ac:dyDescent="0.2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4.25" customHeight="1" spans="2:13" x14ac:dyDescent="0.2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4.25" customHeight="1" spans="2:13" x14ac:dyDescent="0.2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4.25" customHeight="1" spans="2:13" x14ac:dyDescent="0.2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4.25" customHeight="1" spans="2:13" x14ac:dyDescent="0.2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4.25" customHeight="1" spans="2:13" x14ac:dyDescent="0.2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4.25" customHeight="1" spans="2:13" x14ac:dyDescent="0.2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4.25" customHeight="1" spans="2:13" x14ac:dyDescent="0.2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4.25" customHeight="1" spans="2:13" x14ac:dyDescent="0.2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4.25" customHeight="1" spans="2:13" x14ac:dyDescent="0.2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4.25" customHeight="1" spans="2:13" x14ac:dyDescent="0.2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4.25" customHeight="1" spans="2:13" x14ac:dyDescent="0.2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4.25" customHeight="1" spans="2:13" x14ac:dyDescent="0.2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4.25" customHeight="1" spans="2:13" x14ac:dyDescent="0.2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4.25" customHeight="1" spans="2:13" x14ac:dyDescent="0.2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4.25" customHeight="1" spans="2:13" x14ac:dyDescent="0.2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4.25" customHeight="1" spans="2:13" x14ac:dyDescent="0.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4.25" customHeight="1" spans="2:13" x14ac:dyDescent="0.2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4.25" customHeight="1" spans="2:13" x14ac:dyDescent="0.2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4.25" customHeight="1" spans="2:13" x14ac:dyDescent="0.2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4.25" customHeight="1" spans="2:13" x14ac:dyDescent="0.2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4.25" customHeight="1" spans="2:13" x14ac:dyDescent="0.2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4.25" customHeight="1" spans="2:13" x14ac:dyDescent="0.2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4.25" customHeight="1" spans="2:13" x14ac:dyDescent="0.2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4.25" customHeight="1" spans="2:13" x14ac:dyDescent="0.2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4.25" customHeight="1" spans="2:13" x14ac:dyDescent="0.2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4.25" customHeight="1" spans="2:13" x14ac:dyDescent="0.2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4.25" customHeight="1" spans="2:13" x14ac:dyDescent="0.2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4.25" customHeight="1" spans="2:13" x14ac:dyDescent="0.2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4.25" customHeight="1" spans="2:13" x14ac:dyDescent="0.2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4.25" customHeight="1" spans="2:13" x14ac:dyDescent="0.2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4.25" customHeight="1" spans="2:13" x14ac:dyDescent="0.2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4.25" customHeight="1" spans="2:13" x14ac:dyDescent="0.2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4.25" customHeight="1" spans="2:13" x14ac:dyDescent="0.2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4.25" customHeight="1" spans="2:13" x14ac:dyDescent="0.2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4.25" customHeight="1" spans="2:13" x14ac:dyDescent="0.2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4.25" customHeight="1" spans="2:13" x14ac:dyDescent="0.2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4.25" customHeight="1" spans="2:13" x14ac:dyDescent="0.2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4.25" customHeight="1" spans="2:13" x14ac:dyDescent="0.2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4.25" customHeight="1" spans="2:13" x14ac:dyDescent="0.2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4.25" customHeight="1" spans="2:13" x14ac:dyDescent="0.2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4.25" customHeight="1" spans="2:13" x14ac:dyDescent="0.2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4.25" customHeight="1" spans="2:13" x14ac:dyDescent="0.2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4.25" customHeight="1" spans="2:13" x14ac:dyDescent="0.2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4.25" customHeight="1" spans="2:13" x14ac:dyDescent="0.2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4.25" customHeight="1" spans="2:13" x14ac:dyDescent="0.2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4.25" customHeight="1" spans="2:13" x14ac:dyDescent="0.2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4.25" customHeight="1" spans="2:13" x14ac:dyDescent="0.2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4.25" customHeight="1" spans="2:13" x14ac:dyDescent="0.2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4.25" customHeight="1" spans="2:13" x14ac:dyDescent="0.2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4.25" customHeight="1" spans="2:13" x14ac:dyDescent="0.2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4.25" customHeight="1" spans="2:13" x14ac:dyDescent="0.2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4.25" customHeight="1" spans="2:13" x14ac:dyDescent="0.2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4.25" customHeight="1" spans="2:13" x14ac:dyDescent="0.2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4.25" customHeight="1" spans="2:13" x14ac:dyDescent="0.2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4.25" customHeight="1" spans="2:13" x14ac:dyDescent="0.2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4.25" customHeight="1" spans="2:13" x14ac:dyDescent="0.2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4.25" customHeight="1" spans="2:13" x14ac:dyDescent="0.2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4.25" customHeight="1" spans="2:13" x14ac:dyDescent="0.2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4.25" customHeight="1" spans="2:13" x14ac:dyDescent="0.2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ht="14.25" customHeight="1" spans="2:13" x14ac:dyDescent="0.2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ht="14.25" customHeight="1" spans="2:13" x14ac:dyDescent="0.2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ht="14.25" customHeight="1" spans="2:13" x14ac:dyDescent="0.2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ht="14.25" customHeight="1" spans="2:13" x14ac:dyDescent="0.2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ht="14.25" customHeight="1" spans="2:13" x14ac:dyDescent="0.2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ht="14.25" customHeight="1" spans="2:13" x14ac:dyDescent="0.2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ht="14.25" customHeight="1" spans="2:13" x14ac:dyDescent="0.2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ht="14.25" customHeight="1" spans="2:13" x14ac:dyDescent="0.2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ht="14.25" customHeight="1" spans="2:13" x14ac:dyDescent="0.2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ht="14.25" customHeight="1" spans="2:13" x14ac:dyDescent="0.2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ht="14.25" customHeight="1" spans="2:13" x14ac:dyDescent="0.2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ht="14.25" customHeight="1" spans="2:13" x14ac:dyDescent="0.2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ht="14.25" customHeight="1" spans="2:13" x14ac:dyDescent="0.2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ht="14.25" customHeight="1" spans="2:13" x14ac:dyDescent="0.2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ht="14.25" customHeight="1" spans="2:13" x14ac:dyDescent="0.2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ht="14.25" customHeight="1" spans="2:13" x14ac:dyDescent="0.2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ht="14.25" customHeight="1" spans="2:13" x14ac:dyDescent="0.2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ht="14.25" customHeight="1" spans="2:13" x14ac:dyDescent="0.2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ht="14.25" customHeight="1" spans="2:13" x14ac:dyDescent="0.2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ht="14.25" customHeight="1" spans="2:13" x14ac:dyDescent="0.2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ht="14.25" customHeight="1" spans="2:13" x14ac:dyDescent="0.2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ht="14.25" customHeight="1" spans="2:13" x14ac:dyDescent="0.2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ht="14.25" customHeight="1" spans="2:13" x14ac:dyDescent="0.2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ht="14.25" customHeight="1" spans="2:13" x14ac:dyDescent="0.2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ht="14.25" customHeight="1" spans="2:13" x14ac:dyDescent="0.2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ht="14.25" customHeight="1" spans="2:13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ht="14.25" customHeight="1" spans="2:13" x14ac:dyDescent="0.2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ht="14.25" customHeight="1" spans="2:13" x14ac:dyDescent="0.2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ht="14.25" customHeight="1" spans="2:13" x14ac:dyDescent="0.2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ht="14.25" customHeight="1" spans="2:13" x14ac:dyDescent="0.2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ht="14.25" customHeight="1" spans="2:13" x14ac:dyDescent="0.2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ht="14.25" customHeight="1" spans="2:13" x14ac:dyDescent="0.2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ht="14.25" customHeight="1" spans="2:13" x14ac:dyDescent="0.2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ht="14.25" customHeight="1" spans="2:13" x14ac:dyDescent="0.2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ht="14.25" customHeight="1" spans="2:13" x14ac:dyDescent="0.2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ht="14.25" customHeight="1" spans="2:13" x14ac:dyDescent="0.2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ht="14.25" customHeight="1" spans="2:13" x14ac:dyDescent="0.2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ht="14.25" customHeight="1" spans="2:13" x14ac:dyDescent="0.2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ht="14.25" customHeight="1" spans="2:13" x14ac:dyDescent="0.2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ht="14.25" customHeight="1" spans="2:13" x14ac:dyDescent="0.2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ht="14.25" customHeight="1" spans="2:13" x14ac:dyDescent="0.2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ht="14.25" customHeight="1" spans="2:13" x14ac:dyDescent="0.2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ht="14.25" customHeight="1" spans="2:13" x14ac:dyDescent="0.2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ht="14.25" customHeight="1" spans="2:13" x14ac:dyDescent="0.2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ht="14.25" customHeight="1" spans="2:13" x14ac:dyDescent="0.2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ht="14.25" customHeight="1" spans="2:13" x14ac:dyDescent="0.2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ht="14.25" customHeight="1" spans="2:13" x14ac:dyDescent="0.2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ht="14.25" customHeight="1" spans="2:13" x14ac:dyDescent="0.2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ht="14.25" customHeight="1" spans="2:13" x14ac:dyDescent="0.2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ht="14.25" customHeight="1" spans="2:13" x14ac:dyDescent="0.2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ht="14.25" customHeight="1" spans="2:13" x14ac:dyDescent="0.2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ht="14.25" customHeight="1" spans="2:13" x14ac:dyDescent="0.2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ht="14.25" customHeight="1" spans="2:13" x14ac:dyDescent="0.2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ht="14.25" customHeight="1" spans="2:13" x14ac:dyDescent="0.2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ht="14.25" customHeight="1" spans="2:13" x14ac:dyDescent="0.2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ht="14.25" customHeight="1" spans="2:13" x14ac:dyDescent="0.2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ht="14.25" customHeight="1" spans="2:13" x14ac:dyDescent="0.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ht="14.25" customHeight="1" spans="2:13" x14ac:dyDescent="0.2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ht="14.25" customHeight="1" spans="2:13" x14ac:dyDescent="0.2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ht="14.25" customHeight="1" spans="2:13" x14ac:dyDescent="0.2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ht="14.25" customHeight="1" spans="2:13" x14ac:dyDescent="0.2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ht="14.25" customHeight="1" spans="2:13" x14ac:dyDescent="0.2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ht="14.25" customHeight="1" spans="2:13" x14ac:dyDescent="0.2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ht="14.25" customHeight="1" spans="2:13" x14ac:dyDescent="0.2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ht="14.25" customHeight="1" spans="2:13" x14ac:dyDescent="0.2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ht="14.25" customHeight="1" spans="2:13" x14ac:dyDescent="0.2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ht="14.25" customHeight="1" spans="2:13" x14ac:dyDescent="0.2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ht="14.25" customHeight="1" spans="2:13" x14ac:dyDescent="0.2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ht="14.25" customHeight="1" spans="2:13" x14ac:dyDescent="0.2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ht="14.25" customHeight="1" spans="2:13" x14ac:dyDescent="0.2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ht="14.25" customHeight="1" spans="2:13" x14ac:dyDescent="0.2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ht="14.25" customHeight="1" spans="2:13" x14ac:dyDescent="0.2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ht="14.25" customHeight="1" spans="2:13" x14ac:dyDescent="0.2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ht="14.25" customHeight="1" spans="2:13" x14ac:dyDescent="0.2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ht="14.25" customHeight="1" spans="2:13" x14ac:dyDescent="0.2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ht="14.25" customHeight="1" spans="2:13" x14ac:dyDescent="0.2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ht="14.25" customHeight="1" spans="2:13" x14ac:dyDescent="0.2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ht="14.25" customHeight="1" spans="2:13" x14ac:dyDescent="0.2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ht="14.25" customHeight="1" spans="2:13" x14ac:dyDescent="0.2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ht="14.25" customHeight="1" spans="2:13" x14ac:dyDescent="0.2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ht="14.25" customHeight="1" spans="2:13" x14ac:dyDescent="0.2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ht="14.25" customHeight="1" spans="2:13" x14ac:dyDescent="0.2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ht="14.25" customHeight="1" spans="2:13" x14ac:dyDescent="0.2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ht="14.25" customHeight="1" spans="2:13" x14ac:dyDescent="0.2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ht="14.25" customHeight="1" spans="2:13" x14ac:dyDescent="0.2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ht="14.25" customHeight="1" spans="2:13" x14ac:dyDescent="0.2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ht="14.25" customHeight="1" spans="2:13" x14ac:dyDescent="0.2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ht="14.25" customHeight="1" spans="2:13" x14ac:dyDescent="0.2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ht="14.25" customHeight="1" spans="2:13" x14ac:dyDescent="0.2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ht="14.25" customHeight="1" spans="2:13" x14ac:dyDescent="0.2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ht="14.25" customHeight="1" spans="2:13" x14ac:dyDescent="0.2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ht="14.25" customHeight="1" spans="2:13" x14ac:dyDescent="0.2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ht="14.25" customHeight="1" spans="2:13" x14ac:dyDescent="0.2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ht="14.25" customHeight="1" spans="2:13" x14ac:dyDescent="0.2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ht="14.25" customHeight="1" spans="2:13" x14ac:dyDescent="0.2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ht="14.25" customHeight="1" spans="2:13" x14ac:dyDescent="0.2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ht="14.25" customHeight="1" spans="2:13" x14ac:dyDescent="0.2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ht="14.25" customHeight="1" spans="2:13" x14ac:dyDescent="0.2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ht="14.25" customHeight="1" spans="2:13" x14ac:dyDescent="0.2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ht="14.25" customHeight="1" spans="2:13" x14ac:dyDescent="0.2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ht="14.25" customHeight="1" spans="2:13" x14ac:dyDescent="0.2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ht="14.25" customHeight="1" spans="2:13" x14ac:dyDescent="0.2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ht="14.25" customHeight="1" spans="2:13" x14ac:dyDescent="0.2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ht="14.25" customHeight="1" spans="2:13" x14ac:dyDescent="0.2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ht="14.25" customHeight="1" spans="2:13" x14ac:dyDescent="0.2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ht="14.25" customHeight="1" spans="2:13" x14ac:dyDescent="0.2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ht="14.25" customHeight="1" spans="2:13" x14ac:dyDescent="0.2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ht="14.25" customHeight="1" spans="2:13" x14ac:dyDescent="0.2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ht="14.25" customHeight="1" spans="2:13" x14ac:dyDescent="0.2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ht="14.25" customHeight="1" spans="2:13" x14ac:dyDescent="0.2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ht="14.25" customHeight="1" spans="2:13" x14ac:dyDescent="0.2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ht="14.25" customHeight="1" spans="2:13" x14ac:dyDescent="0.2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ht="14.25" customHeight="1" spans="2:13" x14ac:dyDescent="0.2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ht="14.25" customHeight="1" spans="2:13" x14ac:dyDescent="0.2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ht="14.25" customHeight="1" spans="2:13" x14ac:dyDescent="0.2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ht="14.25" customHeight="1" spans="2:13" x14ac:dyDescent="0.2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ht="14.25" customHeight="1" spans="2:13" x14ac:dyDescent="0.2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ht="14.25" customHeight="1" spans="2:13" x14ac:dyDescent="0.2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ht="14.25" customHeight="1" spans="2:13" x14ac:dyDescent="0.2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ht="14.25" customHeight="1" spans="2:13" x14ac:dyDescent="0.2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ht="14.25" customHeight="1" spans="2:13" x14ac:dyDescent="0.2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ht="14.25" customHeight="1" spans="2:13" x14ac:dyDescent="0.2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ht="14.25" customHeight="1" spans="2:13" x14ac:dyDescent="0.2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ht="14.25" customHeight="1" spans="2:13" x14ac:dyDescent="0.2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ht="14.25" customHeight="1" spans="2:13" x14ac:dyDescent="0.2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ht="14.25" customHeight="1" spans="2:13" x14ac:dyDescent="0.2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ht="14.25" customHeight="1" spans="2:13" x14ac:dyDescent="0.2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ht="14.25" customHeight="1" spans="2:13" x14ac:dyDescent="0.2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ht="14.25" customHeight="1" spans="2:13" x14ac:dyDescent="0.2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ht="14.25" customHeight="1" spans="2:13" x14ac:dyDescent="0.2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ht="14.25" customHeight="1" spans="2:13" x14ac:dyDescent="0.2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ht="14.25" customHeight="1" spans="2:13" x14ac:dyDescent="0.2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ht="14.25" customHeight="1" spans="2:13" x14ac:dyDescent="0.2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ht="14.25" customHeight="1" spans="2:13" x14ac:dyDescent="0.2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ht="14.25" customHeight="1" spans="2:13" x14ac:dyDescent="0.2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ht="14.25" customHeight="1" spans="2:13" x14ac:dyDescent="0.2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ht="14.25" customHeight="1" spans="2:13" x14ac:dyDescent="0.2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ht="14.25" customHeight="1" spans="2:13" x14ac:dyDescent="0.2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ht="14.25" customHeight="1" spans="2:13" x14ac:dyDescent="0.2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ht="14.25" customHeight="1" spans="2:13" x14ac:dyDescent="0.2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ht="14.25" customHeight="1" spans="2:13" x14ac:dyDescent="0.2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ht="14.25" customHeight="1" spans="2:13" x14ac:dyDescent="0.2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ht="14.25" customHeight="1" spans="2:13" x14ac:dyDescent="0.2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ht="14.25" customHeight="1" spans="2:13" x14ac:dyDescent="0.2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ht="14.25" customHeight="1" spans="2:13" x14ac:dyDescent="0.2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ht="14.25" customHeight="1" spans="2:13" x14ac:dyDescent="0.2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ht="14.25" customHeight="1" spans="2:13" x14ac:dyDescent="0.2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ht="14.25" customHeight="1" spans="2:13" x14ac:dyDescent="0.2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ht="14.25" customHeight="1" spans="2:13" x14ac:dyDescent="0.2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ht="14.25" customHeight="1" spans="2:13" x14ac:dyDescent="0.2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ht="14.25" customHeight="1" spans="2:13" x14ac:dyDescent="0.2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ht="14.25" customHeight="1" spans="2:13" x14ac:dyDescent="0.2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ht="14.25" customHeight="1" spans="2:13" x14ac:dyDescent="0.2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ht="14.25" customHeight="1" spans="2:13" x14ac:dyDescent="0.2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ht="14.25" customHeight="1" spans="2:13" x14ac:dyDescent="0.2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ht="14.25" customHeight="1" spans="2:13" x14ac:dyDescent="0.2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ht="14.25" customHeight="1" spans="2:13" x14ac:dyDescent="0.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ht="14.25" customHeight="1" spans="2:13" x14ac:dyDescent="0.2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ht="14.25" customHeight="1" spans="2:13" x14ac:dyDescent="0.2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ht="14.25" customHeight="1" spans="2:13" x14ac:dyDescent="0.2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ht="14.25" customHeight="1" spans="2:13" x14ac:dyDescent="0.2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ht="14.25" customHeight="1" spans="2:13" x14ac:dyDescent="0.2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ht="14.25" customHeight="1" spans="2:13" x14ac:dyDescent="0.2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ht="14.25" customHeight="1" spans="2:13" x14ac:dyDescent="0.2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ht="14.25" customHeight="1" spans="2:13" x14ac:dyDescent="0.2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ht="14.25" customHeight="1" spans="2:13" x14ac:dyDescent="0.2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ht="14.25" customHeight="1" spans="2:13" x14ac:dyDescent="0.2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ht="14.25" customHeight="1" spans="2:13" x14ac:dyDescent="0.2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ht="14.25" customHeight="1" spans="2:13" x14ac:dyDescent="0.2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ht="14.25" customHeight="1" spans="2:13" x14ac:dyDescent="0.2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ht="14.25" customHeight="1" spans="2:13" x14ac:dyDescent="0.2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ht="14.25" customHeight="1" spans="2:13" x14ac:dyDescent="0.2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ht="14.25" customHeight="1" spans="2:13" x14ac:dyDescent="0.2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ht="14.25" customHeight="1" spans="2:13" x14ac:dyDescent="0.2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ht="14.25" customHeight="1" spans="2:13" x14ac:dyDescent="0.2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ht="14.25" customHeight="1" spans="2:13" x14ac:dyDescent="0.2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ht="14.25" customHeight="1" spans="2:13" x14ac:dyDescent="0.2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ht="14.25" customHeight="1" spans="2:13" x14ac:dyDescent="0.2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ht="14.25" customHeight="1" spans="2:13" x14ac:dyDescent="0.2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ht="14.25" customHeight="1" spans="2:13" x14ac:dyDescent="0.2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ht="14.25" customHeight="1" spans="2:13" x14ac:dyDescent="0.2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ht="14.25" customHeight="1" spans="2:13" x14ac:dyDescent="0.2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ht="14.25" customHeight="1" spans="2:13" x14ac:dyDescent="0.2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ht="14.25" customHeight="1" spans="2:13" x14ac:dyDescent="0.2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ht="14.25" customHeight="1" spans="2:13" x14ac:dyDescent="0.2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ht="14.25" customHeight="1" spans="2:13" x14ac:dyDescent="0.2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ht="14.25" customHeight="1" spans="2:13" x14ac:dyDescent="0.2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ht="14.25" customHeight="1" spans="2:13" x14ac:dyDescent="0.2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ht="14.25" customHeight="1" spans="2:13" x14ac:dyDescent="0.2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ht="14.25" customHeight="1" spans="2:13" x14ac:dyDescent="0.2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ht="14.25" customHeight="1" spans="2:13" x14ac:dyDescent="0.2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ht="14.25" customHeight="1" spans="2:13" x14ac:dyDescent="0.2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ht="14.25" customHeight="1" spans="2:13" x14ac:dyDescent="0.2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ht="14.25" customHeight="1" spans="2:13" x14ac:dyDescent="0.2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ht="14.25" customHeight="1" spans="2:13" x14ac:dyDescent="0.2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ht="14.25" customHeight="1" spans="2:13" x14ac:dyDescent="0.2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ht="14.25" customHeight="1" spans="2:13" x14ac:dyDescent="0.2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ht="14.25" customHeight="1" spans="2:13" x14ac:dyDescent="0.2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ht="14.25" customHeight="1" spans="2:13" x14ac:dyDescent="0.2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ht="14.25" customHeight="1" spans="2:13" x14ac:dyDescent="0.2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ht="14.25" customHeight="1" spans="2:13" x14ac:dyDescent="0.2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ht="14.25" customHeight="1" spans="2:13" x14ac:dyDescent="0.2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ht="14.25" customHeight="1" spans="2:13" x14ac:dyDescent="0.2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ht="14.25" customHeight="1" spans="2:13" x14ac:dyDescent="0.2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ht="14.25" customHeight="1" spans="2:13" x14ac:dyDescent="0.2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ht="14.25" customHeight="1" spans="2:13" x14ac:dyDescent="0.2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ht="14.25" customHeight="1" spans="2:13" x14ac:dyDescent="0.2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ht="14.25" customHeight="1" spans="2:13" x14ac:dyDescent="0.2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ht="14.25" customHeight="1" spans="2:13" x14ac:dyDescent="0.2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ht="14.25" customHeight="1" spans="2:13" x14ac:dyDescent="0.2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ht="14.25" customHeight="1" spans="2:13" x14ac:dyDescent="0.2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ht="14.25" customHeight="1" spans="2:13" x14ac:dyDescent="0.2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ht="14.25" customHeight="1" spans="2:13" x14ac:dyDescent="0.2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ht="14.25" customHeight="1" spans="2:13" x14ac:dyDescent="0.2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ht="14.25" customHeight="1" spans="2:13" x14ac:dyDescent="0.2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ht="14.25" customHeight="1" spans="2:13" x14ac:dyDescent="0.2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ht="14.25" customHeight="1" spans="2:13" x14ac:dyDescent="0.2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ht="14.25" customHeight="1" spans="2:13" x14ac:dyDescent="0.2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ht="14.25" customHeight="1" spans="2:13" x14ac:dyDescent="0.2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ht="14.25" customHeight="1" spans="2:13" x14ac:dyDescent="0.2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ht="14.25" customHeight="1" spans="2:13" x14ac:dyDescent="0.2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ht="14.25" customHeight="1" spans="2:13" x14ac:dyDescent="0.2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ht="14.25" customHeight="1" spans="2:13" x14ac:dyDescent="0.2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ht="14.25" customHeight="1" spans="2:13" x14ac:dyDescent="0.2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ht="14.25" customHeight="1" spans="2:13" x14ac:dyDescent="0.2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ht="14.25" customHeight="1" spans="2:13" x14ac:dyDescent="0.2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ht="14.25" customHeight="1" spans="2:13" x14ac:dyDescent="0.2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ht="14.25" customHeight="1" spans="2:13" x14ac:dyDescent="0.2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ht="14.25" customHeight="1" spans="2:13" x14ac:dyDescent="0.2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ht="14.25" customHeight="1" spans="2:13" x14ac:dyDescent="0.2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ht="14.25" customHeight="1" spans="2:13" x14ac:dyDescent="0.2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ht="14.25" customHeight="1" spans="2:13" x14ac:dyDescent="0.2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ht="14.25" customHeight="1" spans="2:13" x14ac:dyDescent="0.2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ht="14.25" customHeight="1" spans="2:13" x14ac:dyDescent="0.2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ht="14.25" customHeight="1" spans="2:13" x14ac:dyDescent="0.2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ht="14.25" customHeight="1" spans="2:13" x14ac:dyDescent="0.2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ht="14.25" customHeight="1" spans="2:13" x14ac:dyDescent="0.2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ht="14.25" customHeight="1" spans="2:13" x14ac:dyDescent="0.2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ht="14.25" customHeight="1" spans="2:13" x14ac:dyDescent="0.2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ht="14.25" customHeight="1" spans="2:13" x14ac:dyDescent="0.2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ht="14.25" customHeight="1" spans="2:13" x14ac:dyDescent="0.2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ht="14.25" customHeight="1" spans="2:13" x14ac:dyDescent="0.2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ht="14.25" customHeight="1" spans="2:13" x14ac:dyDescent="0.2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ht="14.25" customHeight="1" spans="2:13" x14ac:dyDescent="0.2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ht="14.25" customHeight="1" spans="2:13" x14ac:dyDescent="0.2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ht="14.25" customHeight="1" spans="2:13" x14ac:dyDescent="0.2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ht="14.25" customHeight="1" spans="2:13" x14ac:dyDescent="0.2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ht="14.25" customHeight="1" spans="2:13" x14ac:dyDescent="0.2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ht="14.25" customHeight="1" spans="2:13" x14ac:dyDescent="0.2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ht="14.25" customHeight="1" spans="2:13" x14ac:dyDescent="0.2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ht="14.25" customHeight="1" spans="2:13" x14ac:dyDescent="0.2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ht="14.25" customHeight="1" spans="2:13" x14ac:dyDescent="0.2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ht="14.25" customHeight="1" spans="2:13" x14ac:dyDescent="0.2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ht="14.25" customHeight="1" spans="2:13" x14ac:dyDescent="0.2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ht="14.25" customHeight="1" spans="2:13" x14ac:dyDescent="0.2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ht="14.25" customHeight="1" spans="2:13" x14ac:dyDescent="0.2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ht="14.25" customHeight="1" spans="2:13" x14ac:dyDescent="0.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ht="14.25" customHeight="1" spans="2:13" x14ac:dyDescent="0.2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ht="14.25" customHeight="1" spans="2:13" x14ac:dyDescent="0.2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ht="14.25" customHeight="1" spans="2:13" x14ac:dyDescent="0.2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ht="14.25" customHeight="1" spans="2:13" x14ac:dyDescent="0.2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ht="14.25" customHeight="1" spans="2:13" x14ac:dyDescent="0.2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ht="14.25" customHeight="1" spans="2:13" x14ac:dyDescent="0.2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ht="14.25" customHeight="1" spans="2:13" x14ac:dyDescent="0.2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ht="14.25" customHeight="1" spans="2:13" x14ac:dyDescent="0.2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ht="14.25" customHeight="1" spans="2:13" x14ac:dyDescent="0.2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ht="14.25" customHeight="1" spans="2:13" x14ac:dyDescent="0.2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ht="14.25" customHeight="1" spans="2:13" x14ac:dyDescent="0.2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ht="14.25" customHeight="1" spans="2:13" x14ac:dyDescent="0.2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ht="14.25" customHeight="1" spans="2:13" x14ac:dyDescent="0.2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ht="14.25" customHeight="1" spans="2:13" x14ac:dyDescent="0.2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ht="14.25" customHeight="1" spans="2:13" x14ac:dyDescent="0.2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ht="14.25" customHeight="1" spans="2:13" x14ac:dyDescent="0.2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ht="14.25" customHeight="1" spans="2:13" x14ac:dyDescent="0.2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ht="14.25" customHeight="1" spans="2:13" x14ac:dyDescent="0.2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ht="14.25" customHeight="1" spans="2:13" x14ac:dyDescent="0.2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ht="14.25" customHeight="1" spans="2:13" x14ac:dyDescent="0.2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ht="14.25" customHeight="1" spans="2:13" x14ac:dyDescent="0.2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ht="14.25" customHeight="1" spans="2:13" x14ac:dyDescent="0.2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ht="14.25" customHeight="1" spans="2:13" x14ac:dyDescent="0.2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ht="14.25" customHeight="1" spans="2:13" x14ac:dyDescent="0.2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ht="14.25" customHeight="1" spans="2:13" x14ac:dyDescent="0.2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ht="14.25" customHeight="1" spans="2:13" x14ac:dyDescent="0.2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ht="14.25" customHeight="1" spans="2:13" x14ac:dyDescent="0.2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ht="14.25" customHeight="1" spans="2:13" x14ac:dyDescent="0.2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ht="14.25" customHeight="1" spans="2:13" x14ac:dyDescent="0.2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ht="14.25" customHeight="1" spans="2:13" x14ac:dyDescent="0.2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ht="14.25" customHeight="1" spans="2:13" x14ac:dyDescent="0.2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ht="14.25" customHeight="1" spans="2:13" x14ac:dyDescent="0.2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ht="14.25" customHeight="1" spans="2:13" x14ac:dyDescent="0.2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ht="14.25" customHeight="1" spans="2:13" x14ac:dyDescent="0.2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ht="14.25" customHeight="1" spans="2:13" x14ac:dyDescent="0.2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ht="14.25" customHeight="1" spans="2:13" x14ac:dyDescent="0.2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ht="14.25" customHeight="1" spans="2:13" x14ac:dyDescent="0.2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ht="14.25" customHeight="1" spans="2:13" x14ac:dyDescent="0.2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ht="14.25" customHeight="1" spans="2:13" x14ac:dyDescent="0.2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ht="14.25" customHeight="1" spans="2:13" x14ac:dyDescent="0.2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ht="14.25" customHeight="1" spans="2:13" x14ac:dyDescent="0.2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ht="14.25" customHeight="1" spans="2:13" x14ac:dyDescent="0.2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ht="14.25" customHeight="1" spans="2:13" x14ac:dyDescent="0.2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ht="14.25" customHeight="1" spans="2:13" x14ac:dyDescent="0.2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ht="14.25" customHeight="1" spans="2:13" x14ac:dyDescent="0.2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ht="14.25" customHeight="1" spans="2:13" x14ac:dyDescent="0.2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ht="14.25" customHeight="1" spans="2:13" x14ac:dyDescent="0.2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ht="14.25" customHeight="1" spans="2:13" x14ac:dyDescent="0.2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ht="14.25" customHeight="1" spans="2:13" x14ac:dyDescent="0.2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ht="14.25" customHeight="1" spans="2:13" x14ac:dyDescent="0.2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ht="14.25" customHeight="1" spans="2:13" x14ac:dyDescent="0.2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ht="14.25" customHeight="1" spans="2:13" x14ac:dyDescent="0.2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ht="14.25" customHeight="1" spans="2:13" x14ac:dyDescent="0.2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ht="14.25" customHeight="1" spans="2:13" x14ac:dyDescent="0.2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ht="14.25" customHeight="1" spans="2:13" x14ac:dyDescent="0.2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ht="14.25" customHeight="1" spans="2:13" x14ac:dyDescent="0.2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ht="14.25" customHeight="1" spans="2:13" x14ac:dyDescent="0.2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ht="14.25" customHeight="1" spans="2:13" x14ac:dyDescent="0.2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ht="14.25" customHeight="1" spans="2:13" x14ac:dyDescent="0.2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ht="14.25" customHeight="1" spans="2:13" x14ac:dyDescent="0.2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ht="14.25" customHeight="1" spans="2:13" x14ac:dyDescent="0.2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ht="14.25" customHeight="1" spans="2:13" x14ac:dyDescent="0.2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ht="14.25" customHeight="1" spans="2:13" x14ac:dyDescent="0.2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ht="14.25" customHeight="1" spans="2:13" x14ac:dyDescent="0.2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ht="14.25" customHeight="1" spans="2:13" x14ac:dyDescent="0.2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ht="14.25" customHeight="1" spans="2:13" x14ac:dyDescent="0.2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ht="14.25" customHeight="1" spans="2:13" x14ac:dyDescent="0.2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ht="14.25" customHeight="1" spans="2:13" x14ac:dyDescent="0.2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ht="14.25" customHeight="1" spans="2:13" x14ac:dyDescent="0.2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ht="14.25" customHeight="1" spans="2:13" x14ac:dyDescent="0.2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ht="14.25" customHeight="1" spans="2:13" x14ac:dyDescent="0.2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ht="14.25" customHeight="1" spans="2:13" x14ac:dyDescent="0.2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ht="14.25" customHeight="1" spans="2:13" x14ac:dyDescent="0.2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ht="14.25" customHeight="1" spans="2:13" x14ac:dyDescent="0.2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ht="14.25" customHeight="1" spans="2:13" x14ac:dyDescent="0.2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ht="14.25" customHeight="1" spans="2:13" x14ac:dyDescent="0.2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ht="14.25" customHeight="1" spans="2:13" x14ac:dyDescent="0.2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ht="14.25" customHeight="1" spans="2:13" x14ac:dyDescent="0.2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ht="14.25" customHeight="1" spans="2:13" x14ac:dyDescent="0.2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ht="14.25" customHeight="1" spans="2:13" x14ac:dyDescent="0.2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ht="14.25" customHeight="1" spans="2:13" x14ac:dyDescent="0.2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ht="14.25" customHeight="1" spans="2:13" x14ac:dyDescent="0.2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ht="14.25" customHeight="1" spans="2:13" x14ac:dyDescent="0.2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ht="14.25" customHeight="1" spans="2:13" x14ac:dyDescent="0.2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ht="14.25" customHeight="1" spans="2:13" x14ac:dyDescent="0.2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ht="14.25" customHeight="1" spans="2:13" x14ac:dyDescent="0.2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ht="14.25" customHeight="1" spans="2:13" x14ac:dyDescent="0.2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ht="14.25" customHeight="1" spans="2:13" x14ac:dyDescent="0.2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ht="14.25" customHeight="1" spans="2:13" x14ac:dyDescent="0.2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ht="14.25" customHeight="1" spans="2:13" x14ac:dyDescent="0.2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ht="14.25" customHeight="1" spans="2:13" x14ac:dyDescent="0.2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ht="14.25" customHeight="1" spans="2:13" x14ac:dyDescent="0.2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ht="14.25" customHeight="1" spans="2:13" x14ac:dyDescent="0.2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ht="14.25" customHeight="1" spans="2:13" x14ac:dyDescent="0.2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ht="14.25" customHeight="1" spans="2:13" x14ac:dyDescent="0.2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ht="14.25" customHeight="1" spans="2:13" x14ac:dyDescent="0.2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ht="14.25" customHeight="1" spans="2:13" x14ac:dyDescent="0.2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ht="14.25" customHeight="1" spans="2:13" x14ac:dyDescent="0.2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ht="14.25" customHeight="1" spans="2:13" x14ac:dyDescent="0.2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ht="14.25" customHeight="1" spans="2:13" x14ac:dyDescent="0.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ht="14.25" customHeight="1" spans="2:13" x14ac:dyDescent="0.2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ht="14.25" customHeight="1" spans="2:13" x14ac:dyDescent="0.2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ht="14.25" customHeight="1" spans="2:13" x14ac:dyDescent="0.2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ht="14.25" customHeight="1" spans="2:13" x14ac:dyDescent="0.2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ht="14.25" customHeight="1" spans="2:13" x14ac:dyDescent="0.2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ht="14.25" customHeight="1" spans="2:13" x14ac:dyDescent="0.2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ht="14.25" customHeight="1" spans="2:13" x14ac:dyDescent="0.2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ht="14.25" customHeight="1" spans="2:13" x14ac:dyDescent="0.2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ht="14.25" customHeight="1" spans="2:13" x14ac:dyDescent="0.2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ht="14.25" customHeight="1" spans="2:13" x14ac:dyDescent="0.2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ht="14.25" customHeight="1" spans="2:13" x14ac:dyDescent="0.2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ht="14.25" customHeight="1" spans="2:13" x14ac:dyDescent="0.2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ht="14.25" customHeight="1" spans="2:13" x14ac:dyDescent="0.2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ht="14.25" customHeight="1" spans="2:13" x14ac:dyDescent="0.2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ht="14.25" customHeight="1" spans="2:13" x14ac:dyDescent="0.2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ht="14.25" customHeight="1" spans="2:13" x14ac:dyDescent="0.2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ht="14.25" customHeight="1" spans="2:13" x14ac:dyDescent="0.2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ht="14.25" customHeight="1" spans="2:13" x14ac:dyDescent="0.2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ht="14.25" customHeight="1" spans="2:13" x14ac:dyDescent="0.2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ht="14.25" customHeight="1" spans="2:13" x14ac:dyDescent="0.2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ht="14.25" customHeight="1" spans="2:13" x14ac:dyDescent="0.2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ht="14.25" customHeight="1" spans="2:13" x14ac:dyDescent="0.2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ht="14.25" customHeight="1" spans="2:13" x14ac:dyDescent="0.2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ht="14.25" customHeight="1" spans="2:13" x14ac:dyDescent="0.2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ht="14.25" customHeight="1" spans="2:13" x14ac:dyDescent="0.2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ht="14.25" customHeight="1" spans="2:13" x14ac:dyDescent="0.2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ht="14.25" customHeight="1" spans="2:13" x14ac:dyDescent="0.2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ht="14.25" customHeight="1" spans="2:13" x14ac:dyDescent="0.2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ht="14.25" customHeight="1" spans="2:13" x14ac:dyDescent="0.2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ht="14.25" customHeight="1" spans="2:13" x14ac:dyDescent="0.2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ht="14.25" customHeight="1" spans="2:13" x14ac:dyDescent="0.2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ht="14.25" customHeight="1" spans="2:13" x14ac:dyDescent="0.2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ht="14.25" customHeight="1" spans="2:13" x14ac:dyDescent="0.2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ht="14.25" customHeight="1" spans="2:13" x14ac:dyDescent="0.2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ht="14.25" customHeight="1" spans="2:13" x14ac:dyDescent="0.2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ht="14.25" customHeight="1" spans="2:13" x14ac:dyDescent="0.2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ht="14.25" customHeight="1" spans="2:13" x14ac:dyDescent="0.2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ht="14.25" customHeight="1" spans="2:13" x14ac:dyDescent="0.2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ht="14.25" customHeight="1" spans="2:13" x14ac:dyDescent="0.2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ht="14.25" customHeight="1" spans="2:13" x14ac:dyDescent="0.2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ht="14.25" customHeight="1" spans="2:13" x14ac:dyDescent="0.2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ht="14.25" customHeight="1" spans="2:13" x14ac:dyDescent="0.2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ht="14.25" customHeight="1" spans="2:13" x14ac:dyDescent="0.2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ht="14.25" customHeight="1" spans="2:13" x14ac:dyDescent="0.2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ht="14.25" customHeight="1" spans="2:13" x14ac:dyDescent="0.2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ht="14.25" customHeight="1" spans="2:13" x14ac:dyDescent="0.2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ht="14.25" customHeight="1" spans="2:13" x14ac:dyDescent="0.2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ht="14.25" customHeight="1" spans="2:13" x14ac:dyDescent="0.2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ht="14.25" customHeight="1" spans="2:13" x14ac:dyDescent="0.2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ht="14.25" customHeight="1" spans="2:13" x14ac:dyDescent="0.2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ht="14.25" customHeight="1" spans="2:13" x14ac:dyDescent="0.2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ht="14.25" customHeight="1" spans="2:13" x14ac:dyDescent="0.2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ht="14.25" customHeight="1" spans="2:13" x14ac:dyDescent="0.2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ht="14.25" customHeight="1" spans="2:13" x14ac:dyDescent="0.2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ht="14.25" customHeight="1" spans="2:13" x14ac:dyDescent="0.2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ht="14.25" customHeight="1" spans="2:13" x14ac:dyDescent="0.2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ht="14.25" customHeight="1" spans="2:13" x14ac:dyDescent="0.2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ht="14.25" customHeight="1" spans="2:13" x14ac:dyDescent="0.2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ht="14.25" customHeight="1" spans="2:13" x14ac:dyDescent="0.2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ht="14.25" customHeight="1" spans="2:13" x14ac:dyDescent="0.2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ht="14.25" customHeight="1" spans="2:13" x14ac:dyDescent="0.2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ht="14.25" customHeight="1" spans="2:13" x14ac:dyDescent="0.2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ht="14.25" customHeight="1" spans="2:13" x14ac:dyDescent="0.2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ht="14.25" customHeight="1" spans="2:13" x14ac:dyDescent="0.2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ht="14.25" customHeight="1" spans="2:13" x14ac:dyDescent="0.2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ht="14.25" customHeight="1" spans="2:13" x14ac:dyDescent="0.2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ht="14.25" customHeight="1" spans="2:13" x14ac:dyDescent="0.2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ht="14.25" customHeight="1" spans="2:13" x14ac:dyDescent="0.2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ht="14.25" customHeight="1" spans="2:13" x14ac:dyDescent="0.2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ht="14.25" customHeight="1" spans="2:13" x14ac:dyDescent="0.2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ht="14.25" customHeight="1" spans="2:13" x14ac:dyDescent="0.2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ht="14.25" customHeight="1" spans="2:13" x14ac:dyDescent="0.2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ht="14.25" customHeight="1" spans="2:13" x14ac:dyDescent="0.2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ht="14.25" customHeight="1" spans="2:13" x14ac:dyDescent="0.2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ht="14.25" customHeight="1" spans="2:13" x14ac:dyDescent="0.2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ht="14.25" customHeight="1" spans="2:13" x14ac:dyDescent="0.2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ht="14.25" customHeight="1" spans="2:13" x14ac:dyDescent="0.2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ht="14.25" customHeight="1" spans="2:13" x14ac:dyDescent="0.2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ht="14.25" customHeight="1" spans="2:13" x14ac:dyDescent="0.2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ht="14.25" customHeight="1" spans="2:13" x14ac:dyDescent="0.2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ht="14.25" customHeight="1" spans="2:13" x14ac:dyDescent="0.2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ht="14.25" customHeight="1" spans="2:13" x14ac:dyDescent="0.2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ht="14.25" customHeight="1" spans="2:13" x14ac:dyDescent="0.2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ht="14.25" customHeight="1" spans="2:13" x14ac:dyDescent="0.2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ht="14.25" customHeight="1" spans="2:13" x14ac:dyDescent="0.2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ht="14.25" customHeight="1" spans="2:13" x14ac:dyDescent="0.2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ht="14.25" customHeight="1" spans="2:13" x14ac:dyDescent="0.2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ht="14.25" customHeight="1" spans="2:13" x14ac:dyDescent="0.2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ht="14.25" customHeight="1" spans="2:13" x14ac:dyDescent="0.2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ht="14.25" customHeight="1" spans="2:13" x14ac:dyDescent="0.2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ht="14.25" customHeight="1" spans="2:13" x14ac:dyDescent="0.2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ht="14.25" customHeight="1" spans="2:13" x14ac:dyDescent="0.2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ht="14.25" customHeight="1" spans="2:13" x14ac:dyDescent="0.2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ht="14.25" customHeight="1" spans="2:13" x14ac:dyDescent="0.2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ht="14.25" customHeight="1" spans="2:13" x14ac:dyDescent="0.2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ht="14.25" customHeight="1" spans="2:13" x14ac:dyDescent="0.2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ht="14.25" customHeight="1" spans="2:13" x14ac:dyDescent="0.2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ht="14.25" customHeight="1" spans="2:13" x14ac:dyDescent="0.2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ht="14.25" customHeight="1" spans="2:13" x14ac:dyDescent="0.2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ht="14.25" customHeight="1" spans="2:13" x14ac:dyDescent="0.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ht="14.25" customHeight="1" spans="2:13" x14ac:dyDescent="0.2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ht="14.25" customHeight="1" spans="2:13" x14ac:dyDescent="0.2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ht="14.25" customHeight="1" spans="2:13" x14ac:dyDescent="0.2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ht="14.25" customHeight="1" spans="2:13" x14ac:dyDescent="0.2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ht="14.25" customHeight="1" spans="2:13" x14ac:dyDescent="0.2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ht="14.25" customHeight="1" spans="2:13" x14ac:dyDescent="0.2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ht="14.25" customHeight="1" spans="2:13" x14ac:dyDescent="0.2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ht="14.25" customHeight="1" spans="2:13" x14ac:dyDescent="0.2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ht="14.25" customHeight="1" spans="2:13" x14ac:dyDescent="0.2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ht="14.25" customHeight="1" spans="2:13" x14ac:dyDescent="0.2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ht="14.25" customHeight="1" spans="2:13" x14ac:dyDescent="0.2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ht="14.25" customHeight="1" spans="2:13" x14ac:dyDescent="0.2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ht="14.25" customHeight="1" spans="2:13" x14ac:dyDescent="0.2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ht="14.25" customHeight="1" spans="2:13" x14ac:dyDescent="0.2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ht="14.25" customHeight="1" spans="2:13" x14ac:dyDescent="0.2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ht="14.25" customHeight="1" spans="2:13" x14ac:dyDescent="0.2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ht="14.25" customHeight="1" spans="2:13" x14ac:dyDescent="0.2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ht="14.25" customHeight="1" spans="2:13" x14ac:dyDescent="0.2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ht="14.25" customHeight="1" spans="2:13" x14ac:dyDescent="0.2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ht="14.25" customHeight="1" spans="2:13" x14ac:dyDescent="0.2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ht="14.25" customHeight="1" spans="2:13" x14ac:dyDescent="0.2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ht="14.25" customHeight="1" spans="2:13" x14ac:dyDescent="0.2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ht="14.25" customHeight="1" spans="2:13" x14ac:dyDescent="0.2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ht="14.25" customHeight="1" spans="2:13" x14ac:dyDescent="0.2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ht="14.25" customHeight="1" spans="2:13" x14ac:dyDescent="0.2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ht="14.25" customHeight="1" spans="2:13" x14ac:dyDescent="0.2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ht="14.25" customHeight="1" spans="2:13" x14ac:dyDescent="0.2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ht="14.25" customHeight="1" spans="2:13" x14ac:dyDescent="0.2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ht="14.25" customHeight="1" spans="2:13" x14ac:dyDescent="0.2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ht="14.25" customHeight="1" spans="2:13" x14ac:dyDescent="0.2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ht="14.25" customHeight="1" spans="2:13" x14ac:dyDescent="0.2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ht="14.25" customHeight="1" spans="2:13" x14ac:dyDescent="0.2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ht="14.25" customHeight="1" spans="2:13" x14ac:dyDescent="0.2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ht="14.25" customHeight="1" spans="2:13" x14ac:dyDescent="0.2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ht="14.25" customHeight="1" spans="2:13" x14ac:dyDescent="0.2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ht="14.25" customHeight="1" spans="2:13" x14ac:dyDescent="0.2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ht="14.25" customHeight="1" spans="2:13" x14ac:dyDescent="0.2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ht="14.25" customHeight="1" spans="2:13" x14ac:dyDescent="0.2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ht="14.25" customHeight="1" spans="2:13" x14ac:dyDescent="0.2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ht="14.25" customHeight="1" spans="2:13" x14ac:dyDescent="0.2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ht="14.25" customHeight="1" spans="2:13" x14ac:dyDescent="0.2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ht="14.25" customHeight="1" spans="2:13" x14ac:dyDescent="0.2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ht="14.25" customHeight="1" spans="2:13" x14ac:dyDescent="0.2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ht="14.25" customHeight="1" spans="2:13" x14ac:dyDescent="0.2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ht="14.25" customHeight="1" spans="2:13" x14ac:dyDescent="0.2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ht="14.25" customHeight="1" spans="2:13" x14ac:dyDescent="0.2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ht="14.25" customHeight="1" spans="2:13" x14ac:dyDescent="0.2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ht="14.25" customHeight="1" spans="2:13" x14ac:dyDescent="0.2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ht="14.25" customHeight="1" spans="2:13" x14ac:dyDescent="0.2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ht="14.25" customHeight="1" spans="2:13" x14ac:dyDescent="0.2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ht="14.25" customHeight="1" spans="2:13" x14ac:dyDescent="0.2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ht="14.25" customHeight="1" spans="2:13" x14ac:dyDescent="0.2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ht="14.25" customHeight="1" spans="2:13" x14ac:dyDescent="0.2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ht="14.25" customHeight="1" spans="2:13" x14ac:dyDescent="0.2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ht="14.25" customHeight="1" spans="2:13" x14ac:dyDescent="0.2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ht="14.25" customHeight="1" spans="2:13" x14ac:dyDescent="0.2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ht="14.25" customHeight="1" spans="2:13" x14ac:dyDescent="0.2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ht="14.25" customHeight="1" spans="2:13" x14ac:dyDescent="0.2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ht="14.25" customHeight="1" spans="2:13" x14ac:dyDescent="0.2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ht="14.25" customHeight="1" spans="2:13" x14ac:dyDescent="0.2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ht="14.25" customHeight="1" spans="2:13" x14ac:dyDescent="0.2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ht="14.25" customHeight="1" spans="2:13" x14ac:dyDescent="0.2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ht="14.25" customHeight="1" spans="2:13" x14ac:dyDescent="0.2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ht="14.25" customHeight="1" spans="2:13" x14ac:dyDescent="0.2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ht="14.25" customHeight="1" spans="2:13" x14ac:dyDescent="0.2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ht="14.25" customHeight="1" spans="2:13" x14ac:dyDescent="0.2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ht="14.25" customHeight="1" spans="2:13" x14ac:dyDescent="0.2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ht="14.25" customHeight="1" spans="2:13" x14ac:dyDescent="0.2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ht="14.25" customHeight="1" spans="2:13" x14ac:dyDescent="0.2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ht="14.25" customHeight="1" spans="2:13" x14ac:dyDescent="0.2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ht="14.25" customHeight="1" spans="2:13" x14ac:dyDescent="0.2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ht="14.25" customHeight="1" spans="2:13" x14ac:dyDescent="0.2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ht="14.25" customHeight="1" spans="2:13" x14ac:dyDescent="0.2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ht="14.25" customHeight="1" spans="2:13" x14ac:dyDescent="0.2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ht="14.25" customHeight="1" spans="2:13" x14ac:dyDescent="0.2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ht="14.25" customHeight="1" spans="2:13" x14ac:dyDescent="0.2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ht="14.25" customHeight="1" spans="2:13" x14ac:dyDescent="0.2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ht="14.25" customHeight="1" spans="2:13" x14ac:dyDescent="0.2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ht="14.25" customHeight="1" spans="2:13" x14ac:dyDescent="0.2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ht="14.25" customHeight="1" spans="2:13" x14ac:dyDescent="0.2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ht="14.25" customHeight="1" spans="2:13" x14ac:dyDescent="0.2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ht="14.25" customHeight="1" spans="2:13" x14ac:dyDescent="0.2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ht="14.25" customHeight="1" spans="2:13" x14ac:dyDescent="0.2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ht="14.25" customHeight="1" spans="2:13" x14ac:dyDescent="0.2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ht="14.25" customHeight="1" spans="2:13" x14ac:dyDescent="0.2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ht="14.25" customHeight="1" spans="2:13" x14ac:dyDescent="0.2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ht="14.25" customHeight="1" spans="2:13" x14ac:dyDescent="0.2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ht="14.25" customHeight="1" spans="2:13" x14ac:dyDescent="0.2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ht="14.25" customHeight="1" spans="2:13" x14ac:dyDescent="0.2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ht="14.25" customHeight="1" spans="2:13" x14ac:dyDescent="0.2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ht="14.25" customHeight="1" spans="2:13" x14ac:dyDescent="0.2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ht="14.25" customHeight="1" spans="2:13" x14ac:dyDescent="0.2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ht="14.25" customHeight="1" spans="2:13" x14ac:dyDescent="0.2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ht="14.25" customHeight="1" spans="2:13" x14ac:dyDescent="0.2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ht="14.25" customHeight="1" spans="2:13" x14ac:dyDescent="0.2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ht="14.25" customHeight="1" spans="2:13" x14ac:dyDescent="0.2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ht="14.25" customHeight="1" spans="2:13" x14ac:dyDescent="0.2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ht="14.25" customHeight="1" spans="2:13" x14ac:dyDescent="0.2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ht="14.25" customHeight="1" spans="2:13" x14ac:dyDescent="0.2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ht="14.25" customHeight="1" spans="2:13" x14ac:dyDescent="0.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ht="14.25" customHeight="1" spans="2:13" x14ac:dyDescent="0.2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ht="14.25" customHeight="1" spans="2:13" x14ac:dyDescent="0.2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ht="14.25" customHeight="1" spans="2:13" x14ac:dyDescent="0.2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ht="14.25" customHeight="1" spans="2:13" x14ac:dyDescent="0.2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ht="14.25" customHeight="1" spans="2:13" x14ac:dyDescent="0.2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ht="14.25" customHeight="1" spans="2:13" x14ac:dyDescent="0.2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ht="14.25" customHeight="1" spans="2:13" x14ac:dyDescent="0.2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ht="14.25" customHeight="1" spans="2:13" x14ac:dyDescent="0.2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ht="14.25" customHeight="1" spans="2:13" x14ac:dyDescent="0.2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ht="14.25" customHeight="1" spans="2:13" x14ac:dyDescent="0.2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ht="14.25" customHeight="1" spans="2:13" x14ac:dyDescent="0.2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ht="14.25" customHeight="1" spans="2:13" x14ac:dyDescent="0.2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ht="14.25" customHeight="1" spans="2:13" x14ac:dyDescent="0.2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ht="14.25" customHeight="1" spans="2:13" x14ac:dyDescent="0.2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ht="14.25" customHeight="1" spans="2:13" x14ac:dyDescent="0.2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ht="14.25" customHeight="1" spans="2:13" x14ac:dyDescent="0.2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ht="14.25" customHeight="1" spans="2:13" x14ac:dyDescent="0.2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ht="14.25" customHeight="1" spans="2:13" x14ac:dyDescent="0.2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ht="14.25" customHeight="1" spans="2:13" x14ac:dyDescent="0.2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ht="14.25" customHeight="1" spans="2:13" x14ac:dyDescent="0.2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ht="14.25" customHeight="1" spans="2:13" x14ac:dyDescent="0.2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ht="14.25" customHeight="1" spans="2:13" x14ac:dyDescent="0.2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ht="14.25" customHeight="1" spans="2:13" x14ac:dyDescent="0.2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ht="14.25" customHeight="1" spans="2:13" x14ac:dyDescent="0.2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ht="14.25" customHeight="1" spans="2:13" x14ac:dyDescent="0.2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ht="14.25" customHeight="1" spans="2:13" x14ac:dyDescent="0.2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ht="14.25" customHeight="1" spans="2:13" x14ac:dyDescent="0.2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ht="14.25" customHeight="1" spans="2:13" x14ac:dyDescent="0.2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ht="14.25" customHeight="1" spans="2:13" x14ac:dyDescent="0.2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ht="14.25" customHeight="1" spans="2:13" x14ac:dyDescent="0.2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ht="14.25" customHeight="1" spans="2:13" x14ac:dyDescent="0.2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ht="14.25" customHeight="1" spans="2:13" x14ac:dyDescent="0.2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ht="14.25" customHeight="1" spans="2:13" x14ac:dyDescent="0.2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ht="14.25" customHeight="1" spans="2:13" x14ac:dyDescent="0.2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ht="14.25" customHeight="1" spans="2:13" x14ac:dyDescent="0.2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ht="14.25" customHeight="1" spans="2:13" x14ac:dyDescent="0.2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ht="14.25" customHeight="1" spans="2:13" x14ac:dyDescent="0.2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ht="14.25" customHeight="1" spans="2:13" x14ac:dyDescent="0.2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ht="14.25" customHeight="1" spans="2:13" x14ac:dyDescent="0.2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ht="14.25" customHeight="1" spans="2:13" x14ac:dyDescent="0.2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ht="14.25" customHeight="1" spans="2:13" x14ac:dyDescent="0.2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ht="14.25" customHeight="1" spans="2:13" x14ac:dyDescent="0.2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ht="14.25" customHeight="1" spans="2:13" x14ac:dyDescent="0.2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ht="14.25" customHeight="1" spans="2:13" x14ac:dyDescent="0.2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ht="14.25" customHeight="1" spans="2:13" x14ac:dyDescent="0.2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ht="14.25" customHeight="1" spans="2:13" x14ac:dyDescent="0.2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ht="14.25" customHeight="1" spans="2:13" x14ac:dyDescent="0.2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ht="14.25" customHeight="1" spans="2:13" x14ac:dyDescent="0.2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ht="14.25" customHeight="1" spans="2:13" x14ac:dyDescent="0.2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ht="14.25" customHeight="1" spans="2:13" x14ac:dyDescent="0.2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ht="14.25" customHeight="1" spans="2:13" x14ac:dyDescent="0.2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ht="14.25" customHeight="1" spans="2:13" x14ac:dyDescent="0.2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ht="14.25" customHeight="1" spans="2:13" x14ac:dyDescent="0.2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ht="14.25" customHeight="1" spans="2:13" x14ac:dyDescent="0.2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ht="14.25" customHeight="1" spans="2:13" x14ac:dyDescent="0.2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ht="14.25" customHeight="1" spans="2:13" x14ac:dyDescent="0.2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ht="14.25" customHeight="1" spans="2:13" x14ac:dyDescent="0.2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ht="14.25" customHeight="1" spans="2:13" x14ac:dyDescent="0.2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ht="14.25" customHeight="1" spans="2:13" x14ac:dyDescent="0.2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ht="14.25" customHeight="1" spans="2:13" x14ac:dyDescent="0.2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ht="14.25" customHeight="1" spans="2:13" x14ac:dyDescent="0.2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ht="14.25" customHeight="1" spans="2:13" x14ac:dyDescent="0.2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ht="14.25" customHeight="1" spans="2:13" x14ac:dyDescent="0.2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ht="14.25" customHeight="1" spans="2:13" x14ac:dyDescent="0.2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ht="14.25" customHeight="1" spans="2:13" x14ac:dyDescent="0.2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ht="14.25" customHeight="1" spans="2:13" x14ac:dyDescent="0.2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ht="14.25" customHeight="1" spans="2:13" x14ac:dyDescent="0.2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ht="14.25" customHeight="1" spans="2:13" x14ac:dyDescent="0.2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ht="14.25" customHeight="1" spans="2:13" x14ac:dyDescent="0.2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ht="14.25" customHeight="1" spans="2:13" x14ac:dyDescent="0.2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ht="14.25" customHeight="1" spans="2:13" x14ac:dyDescent="0.2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ht="14.25" customHeight="1" spans="2:13" x14ac:dyDescent="0.2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ht="14.25" customHeight="1" spans="2:13" x14ac:dyDescent="0.2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ht="14.25" customHeight="1" spans="2:13" x14ac:dyDescent="0.2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ht="14.25" customHeight="1" spans="2:13" x14ac:dyDescent="0.2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7">
    <mergeCell ref="B2:I3"/>
    <mergeCell ref="B4:D5"/>
    <mergeCell ref="F4:I5"/>
    <mergeCell ref="E4:E5"/>
    <mergeCell ref="F8:G8"/>
    <mergeCell ref="F9:G9"/>
    <mergeCell ref="B11:I11"/>
  </mergeCells>
  <conditionalFormatting sqref="K13:K32">
    <cfRule type="cellIs" dxfId="1" priority="1" operator="greaterThan">
      <formula>0</formula>
    </cfRule>
  </conditionalFormatting>
  <conditionalFormatting sqref="K13:K32">
    <cfRule type="cellIs" dxfId="2" priority="2" operator="equal">
      <formula>0</formula>
    </cfRule>
  </conditionalFormatting>
  <conditionalFormatting sqref="K13:K32">
    <cfRule type="cellIs" dxfId="3" priority="3" operator="lessThan">
      <formula>0</formula>
    </cfRule>
  </conditionalFormatting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521"/>
  <sheetViews>
    <sheetView workbookViewId="0" zoomScale="100" zoomScaleNormal="100"/>
  </sheetViews>
  <sheetFormatPr defaultRowHeight="15" outlineLevelRow="0" outlineLevelCol="0" x14ac:dyDescent="0" defaultColWidth="12.63"/>
  <cols>
    <col min="1" max="1" width="12" customWidth="1"/>
    <col min="2" max="3" width="6.38" customWidth="1"/>
    <col min="4" max="4" width="7.63" customWidth="1"/>
    <col min="5" max="6" width="13.25" customWidth="1"/>
  </cols>
  <sheetData>
    <row r="1" ht="33" customHeight="1" spans="1:6" x14ac:dyDescent="0.25">
      <c r="A1" s="230" t="s">
        <v>5</v>
      </c>
      <c r="B1" s="231" t="s">
        <v>223</v>
      </c>
      <c r="C1" s="231" t="s">
        <v>224</v>
      </c>
      <c r="D1" s="230" t="s">
        <v>225</v>
      </c>
      <c r="E1" s="231" t="s">
        <v>226</v>
      </c>
      <c r="F1" s="231" t="s">
        <v>227</v>
      </c>
    </row>
    <row r="2" ht="14.25" customHeight="1" spans="1:6" x14ac:dyDescent="0.25">
      <c r="A2" s="232">
        <v>43466</v>
      </c>
      <c r="B2" s="233">
        <v>1</v>
      </c>
      <c r="C2" s="233">
        <v>1</v>
      </c>
      <c r="D2" s="234">
        <v>0</v>
      </c>
      <c r="E2" s="235">
        <v>0</v>
      </c>
      <c r="F2" s="235">
        <v>0.000060793852198048374</v>
      </c>
    </row>
    <row r="3" ht="14.25" customHeight="1" spans="1:6" x14ac:dyDescent="0.25">
      <c r="A3" s="232">
        <v>43466</v>
      </c>
      <c r="B3" s="233">
        <v>1</v>
      </c>
      <c r="C3" s="233">
        <v>2</v>
      </c>
      <c r="D3" s="234">
        <v>0.020833333332120674</v>
      </c>
      <c r="E3" s="235">
        <v>0</v>
      </c>
      <c r="F3" s="235">
        <v>0.00005538550290860091</v>
      </c>
    </row>
    <row r="4" ht="14.25" customHeight="1" spans="1:6" x14ac:dyDescent="0.25">
      <c r="A4" s="232">
        <v>43466</v>
      </c>
      <c r="B4" s="233">
        <v>1</v>
      </c>
      <c r="C4" s="233">
        <v>3</v>
      </c>
      <c r="D4" s="234">
        <v>0.041666666667879326</v>
      </c>
      <c r="E4" s="235">
        <v>0</v>
      </c>
      <c r="F4" s="235">
        <v>0.00005288163749681968</v>
      </c>
    </row>
    <row r="5" ht="14.25" customHeight="1" spans="1:6" x14ac:dyDescent="0.25">
      <c r="A5" s="232">
        <v>43466</v>
      </c>
      <c r="B5" s="233">
        <v>1</v>
      </c>
      <c r="C5" s="233">
        <v>4</v>
      </c>
      <c r="D5" s="234">
        <v>0.0625</v>
      </c>
      <c r="E5" s="235">
        <v>0</v>
      </c>
      <c r="F5" s="235">
        <v>0.00004987699900268219</v>
      </c>
    </row>
    <row r="6" ht="14.25" customHeight="1" spans="1:6" x14ac:dyDescent="0.25">
      <c r="A6" s="232">
        <v>43466</v>
      </c>
      <c r="B6" s="233">
        <v>1</v>
      </c>
      <c r="C6" s="233">
        <v>5</v>
      </c>
      <c r="D6" s="234">
        <v>0.08333333333212067</v>
      </c>
      <c r="E6" s="235">
        <v>0</v>
      </c>
      <c r="F6" s="235">
        <v>0.000049075762070912194</v>
      </c>
    </row>
    <row r="7" ht="14.25" customHeight="1" spans="1:6" x14ac:dyDescent="0.25">
      <c r="A7" s="232">
        <v>43466</v>
      </c>
      <c r="B7" s="233">
        <v>1</v>
      </c>
      <c r="C7" s="233">
        <v>6</v>
      </c>
      <c r="D7" s="234">
        <v>0.10416666666787933</v>
      </c>
      <c r="E7" s="235">
        <v>0</v>
      </c>
      <c r="F7" s="235">
        <v>0.000041764475068510994</v>
      </c>
    </row>
    <row r="8" ht="14.25" customHeight="1" spans="1:6" x14ac:dyDescent="0.25">
      <c r="A8" s="232">
        <v>43466</v>
      </c>
      <c r="B8" s="233">
        <v>1</v>
      </c>
      <c r="C8" s="233">
        <v>7</v>
      </c>
      <c r="D8" s="234">
        <v>0.125</v>
      </c>
      <c r="E8" s="235">
        <v>0</v>
      </c>
      <c r="F8" s="235">
        <v>0.00003896014580731601</v>
      </c>
    </row>
    <row r="9" ht="14.25" customHeight="1" spans="1:6" x14ac:dyDescent="0.25">
      <c r="A9" s="232">
        <v>43466</v>
      </c>
      <c r="B9" s="233">
        <v>1</v>
      </c>
      <c r="C9" s="233">
        <v>8</v>
      </c>
      <c r="D9" s="234">
        <v>0.14583333333212067</v>
      </c>
      <c r="E9" s="235">
        <v>0</v>
      </c>
      <c r="F9" s="235">
        <v>0.000035955507313178524</v>
      </c>
    </row>
    <row r="10" ht="14.25" customHeight="1" spans="1:6" x14ac:dyDescent="0.25">
      <c r="A10" s="232">
        <v>43466</v>
      </c>
      <c r="B10" s="233">
        <v>1</v>
      </c>
      <c r="C10" s="233">
        <v>9</v>
      </c>
      <c r="D10" s="234">
        <v>0.16666666666787933</v>
      </c>
      <c r="E10" s="235">
        <v>0</v>
      </c>
      <c r="F10" s="235">
        <v>0.00003465349729905229</v>
      </c>
    </row>
    <row r="11" ht="14.25" customHeight="1" spans="1:6" x14ac:dyDescent="0.25">
      <c r="A11" s="232">
        <v>43466</v>
      </c>
      <c r="B11" s="233">
        <v>1</v>
      </c>
      <c r="C11" s="233">
        <v>10</v>
      </c>
      <c r="D11" s="234">
        <v>0.1875</v>
      </c>
      <c r="E11" s="235">
        <v>0</v>
      </c>
      <c r="F11" s="235">
        <v>0.00003415272421669604</v>
      </c>
    </row>
    <row r="12" ht="14.25" customHeight="1" spans="1:6" x14ac:dyDescent="0.25">
      <c r="A12" s="232">
        <v>43466</v>
      </c>
      <c r="B12" s="233">
        <v>1</v>
      </c>
      <c r="C12" s="233">
        <v>11</v>
      </c>
      <c r="D12" s="234">
        <v>0.20833333333212067</v>
      </c>
      <c r="E12" s="235">
        <v>0</v>
      </c>
      <c r="F12" s="235">
        <v>0.00003455334268258104</v>
      </c>
    </row>
    <row r="13" ht="14.25" customHeight="1" spans="1:6" x14ac:dyDescent="0.25">
      <c r="A13" s="232">
        <v>43466</v>
      </c>
      <c r="B13" s="233">
        <v>1</v>
      </c>
      <c r="C13" s="233">
        <v>12</v>
      </c>
      <c r="D13" s="234">
        <v>0.22916666666787933</v>
      </c>
      <c r="E13" s="235">
        <v>0</v>
      </c>
      <c r="F13" s="235">
        <v>0.00003505411576493728</v>
      </c>
    </row>
    <row r="14" ht="14.25" customHeight="1" spans="1:6" x14ac:dyDescent="0.25">
      <c r="A14" s="232">
        <v>43466</v>
      </c>
      <c r="B14" s="233">
        <v>1</v>
      </c>
      <c r="C14" s="233">
        <v>13</v>
      </c>
      <c r="D14" s="234">
        <v>0.25</v>
      </c>
      <c r="E14" s="235">
        <v>1.3378537954345449e-8</v>
      </c>
      <c r="F14" s="235">
        <v>0.00003525442499787978</v>
      </c>
    </row>
    <row r="15" ht="14.25" customHeight="1" spans="1:6" x14ac:dyDescent="0.25">
      <c r="A15" s="232">
        <v>43466</v>
      </c>
      <c r="B15" s="233">
        <v>1</v>
      </c>
      <c r="C15" s="233">
        <v>14</v>
      </c>
      <c r="D15" s="234">
        <v>0.2708333333321207</v>
      </c>
      <c r="E15" s="235">
        <v>0.0000024786053519748857</v>
      </c>
      <c r="F15" s="235">
        <v>0.00003685689886141978</v>
      </c>
    </row>
    <row r="16" ht="14.25" customHeight="1" spans="1:6" x14ac:dyDescent="0.25">
      <c r="A16" s="232">
        <v>43466</v>
      </c>
      <c r="B16" s="233">
        <v>1</v>
      </c>
      <c r="C16" s="233">
        <v>15</v>
      </c>
      <c r="D16" s="234">
        <v>0.2916666666678793</v>
      </c>
      <c r="E16" s="235">
        <v>0.0000166574511458842</v>
      </c>
      <c r="F16" s="235">
        <v>0.000038158908875546014</v>
      </c>
    </row>
    <row r="17" ht="14.25" customHeight="1" spans="1:6" x14ac:dyDescent="0.25">
      <c r="A17" s="232">
        <v>43466</v>
      </c>
      <c r="B17" s="233">
        <v>1</v>
      </c>
      <c r="C17" s="233">
        <v>16</v>
      </c>
      <c r="D17" s="234">
        <v>0.3125</v>
      </c>
      <c r="E17" s="235">
        <v>0.0000439999151553885</v>
      </c>
      <c r="F17" s="235">
        <v>0.00004366741278146473</v>
      </c>
    </row>
    <row r="18" ht="14.25" customHeight="1" spans="1:6" x14ac:dyDescent="0.25">
      <c r="A18" s="232">
        <v>43466</v>
      </c>
      <c r="B18" s="233">
        <v>1</v>
      </c>
      <c r="C18" s="233">
        <v>17</v>
      </c>
      <c r="D18" s="234">
        <v>0.3333333333321207</v>
      </c>
      <c r="E18" s="235">
        <v>0.00004433327921458818</v>
      </c>
      <c r="F18" s="235">
        <v>0.000050277617468567196</v>
      </c>
    </row>
    <row r="19" ht="14.25" customHeight="1" spans="1:6" x14ac:dyDescent="0.25">
      <c r="A19" s="232">
        <v>43466</v>
      </c>
      <c r="B19" s="233">
        <v>1</v>
      </c>
      <c r="C19" s="233">
        <v>18</v>
      </c>
      <c r="D19" s="234">
        <v>0.3541666666678793</v>
      </c>
      <c r="E19" s="235">
        <v>0.00005106070214891464</v>
      </c>
      <c r="F19" s="235">
        <v>0.00005358271981211842</v>
      </c>
    </row>
    <row r="20" ht="14.25" customHeight="1" spans="1:6" x14ac:dyDescent="0.25">
      <c r="A20" s="232">
        <v>43466</v>
      </c>
      <c r="B20" s="233">
        <v>1</v>
      </c>
      <c r="C20" s="233">
        <v>19</v>
      </c>
      <c r="D20" s="234">
        <v>0.375</v>
      </c>
      <c r="E20" s="235">
        <v>0.00009311512051236062</v>
      </c>
      <c r="F20" s="235">
        <v>0.00006580158302161085</v>
      </c>
    </row>
    <row r="21" ht="14.25" customHeight="1" spans="1:6" x14ac:dyDescent="0.25">
      <c r="A21" s="232">
        <v>43466</v>
      </c>
      <c r="B21" s="233">
        <v>1</v>
      </c>
      <c r="C21" s="233">
        <v>20</v>
      </c>
      <c r="D21" s="234">
        <v>0.3958333333321207</v>
      </c>
      <c r="E21" s="235">
        <v>0.00014593503227158537</v>
      </c>
      <c r="F21" s="235">
        <v>0.00007291256079106956</v>
      </c>
    </row>
    <row r="22" ht="14.25" customHeight="1" spans="1:6" x14ac:dyDescent="0.25">
      <c r="A22" s="232">
        <v>43466</v>
      </c>
      <c r="B22" s="233">
        <v>1</v>
      </c>
      <c r="C22" s="233">
        <v>21</v>
      </c>
      <c r="D22" s="234">
        <v>0.4166666666678793</v>
      </c>
      <c r="E22" s="235">
        <v>0.00017768886217645342</v>
      </c>
      <c r="F22" s="235">
        <v>0.0000718108600098858</v>
      </c>
    </row>
    <row r="23" ht="14.25" customHeight="1" spans="1:6" x14ac:dyDescent="0.25">
      <c r="A23" s="232">
        <v>43466</v>
      </c>
      <c r="B23" s="233">
        <v>1</v>
      </c>
      <c r="C23" s="233">
        <v>22</v>
      </c>
      <c r="D23" s="234">
        <v>0.4375</v>
      </c>
      <c r="E23" s="235">
        <v>0.00011875108118519138</v>
      </c>
      <c r="F23" s="235">
        <v>0.0000738139523393108</v>
      </c>
    </row>
    <row r="24" ht="14.25" customHeight="1" spans="1:6" x14ac:dyDescent="0.25">
      <c r="A24" s="232">
        <v>43466</v>
      </c>
      <c r="B24" s="233">
        <v>1</v>
      </c>
      <c r="C24" s="233">
        <v>23</v>
      </c>
      <c r="D24" s="234">
        <v>0.4583333333321207</v>
      </c>
      <c r="E24" s="235">
        <v>0.00007424234131046244</v>
      </c>
      <c r="F24" s="235">
        <v>0.00007832091008051702</v>
      </c>
    </row>
    <row r="25" ht="14.25" customHeight="1" spans="1:6" x14ac:dyDescent="0.25">
      <c r="A25" s="232">
        <v>43466</v>
      </c>
      <c r="B25" s="233">
        <v>1</v>
      </c>
      <c r="C25" s="233">
        <v>24</v>
      </c>
      <c r="D25" s="234">
        <v>0.4791666666678793</v>
      </c>
      <c r="E25" s="235">
        <v>0.00006184168270205019</v>
      </c>
      <c r="F25" s="235">
        <v>0.00007721920929933328</v>
      </c>
    </row>
    <row r="26" ht="14.25" customHeight="1" spans="1:6" x14ac:dyDescent="0.25">
      <c r="A26" s="232">
        <v>43466</v>
      </c>
      <c r="B26" s="233">
        <v>1</v>
      </c>
      <c r="C26" s="233">
        <v>25</v>
      </c>
      <c r="D26" s="234">
        <v>0.5</v>
      </c>
      <c r="E26" s="235">
        <v>0.00006268639147802657</v>
      </c>
      <c r="F26" s="235">
        <v>0.00008763528941234321</v>
      </c>
    </row>
    <row r="27" ht="14.25" customHeight="1" spans="1:6" x14ac:dyDescent="0.25">
      <c r="A27" s="232">
        <v>43466</v>
      </c>
      <c r="B27" s="233">
        <v>1</v>
      </c>
      <c r="C27" s="233">
        <v>26</v>
      </c>
      <c r="D27" s="234">
        <v>0.5208333333321207</v>
      </c>
      <c r="E27" s="235">
        <v>0.00007947883766731722</v>
      </c>
      <c r="F27" s="235">
        <v>0.00008883714480999821</v>
      </c>
    </row>
    <row r="28" ht="14.25" customHeight="1" spans="1:6" x14ac:dyDescent="0.25">
      <c r="A28" s="232">
        <v>43466</v>
      </c>
      <c r="B28" s="233">
        <v>1</v>
      </c>
      <c r="C28" s="233">
        <v>27</v>
      </c>
      <c r="D28" s="234">
        <v>0.5416666666678793</v>
      </c>
      <c r="E28" s="235">
        <v>0.00008741832057558402</v>
      </c>
      <c r="F28" s="235">
        <v>0.00009124085560530819</v>
      </c>
    </row>
    <row r="29" ht="14.25" customHeight="1" spans="1:6" x14ac:dyDescent="0.25">
      <c r="A29" s="232">
        <v>43466</v>
      </c>
      <c r="B29" s="233">
        <v>1</v>
      </c>
      <c r="C29" s="233">
        <v>28</v>
      </c>
      <c r="D29" s="234">
        <v>0.5625</v>
      </c>
      <c r="E29" s="235">
        <v>0.000055101143695370035</v>
      </c>
      <c r="F29" s="235">
        <v>0.00009224240177002067</v>
      </c>
    </row>
    <row r="30" ht="14.25" customHeight="1" spans="1:6" x14ac:dyDescent="0.25">
      <c r="A30" s="232">
        <v>43466</v>
      </c>
      <c r="B30" s="233">
        <v>1</v>
      </c>
      <c r="C30" s="233">
        <v>29</v>
      </c>
      <c r="D30" s="234">
        <v>0.5833333333321207</v>
      </c>
      <c r="E30" s="235">
        <v>0.000047846034845996527</v>
      </c>
      <c r="F30" s="235">
        <v>0.00009033946405706695</v>
      </c>
    </row>
    <row r="31" ht="14.25" customHeight="1" spans="1:6" x14ac:dyDescent="0.25">
      <c r="A31" s="232">
        <v>43466</v>
      </c>
      <c r="B31" s="233">
        <v>1</v>
      </c>
      <c r="C31" s="233">
        <v>30</v>
      </c>
      <c r="D31" s="234">
        <v>0.6041666666678793</v>
      </c>
      <c r="E31" s="235">
        <v>0.00004009588881960845</v>
      </c>
      <c r="F31" s="235">
        <v>0.00009274317485237694</v>
      </c>
    </row>
    <row r="32" ht="14.25" customHeight="1" spans="1:6" x14ac:dyDescent="0.25">
      <c r="A32" s="232">
        <v>43466</v>
      </c>
      <c r="B32" s="233">
        <v>1</v>
      </c>
      <c r="C32" s="233">
        <v>31</v>
      </c>
      <c r="D32" s="234">
        <v>0.625</v>
      </c>
      <c r="E32" s="235">
        <v>0.000023164835491923533</v>
      </c>
      <c r="F32" s="235">
        <v>0.00008943807250882569</v>
      </c>
    </row>
    <row r="33" ht="14.25" customHeight="1" spans="1:6" x14ac:dyDescent="0.25">
      <c r="A33" s="232">
        <v>43466</v>
      </c>
      <c r="B33" s="233">
        <v>1</v>
      </c>
      <c r="C33" s="233">
        <v>32</v>
      </c>
      <c r="D33" s="234">
        <v>0.6458333333321207</v>
      </c>
      <c r="E33" s="235">
        <v>0.000021215529511112948</v>
      </c>
      <c r="F33" s="235">
        <v>0.00009384487563356067</v>
      </c>
    </row>
    <row r="34" ht="14.25" customHeight="1" spans="1:6" x14ac:dyDescent="0.25">
      <c r="A34" s="232">
        <v>43466</v>
      </c>
      <c r="B34" s="233">
        <v>1</v>
      </c>
      <c r="C34" s="233">
        <v>33</v>
      </c>
      <c r="D34" s="234">
        <v>0.6666666666678793</v>
      </c>
      <c r="E34" s="235">
        <v>0.000012208439927453645</v>
      </c>
      <c r="F34" s="235">
        <v>0.00009725013259358315</v>
      </c>
    </row>
    <row r="35" ht="14.25" customHeight="1" spans="1:6" x14ac:dyDescent="0.25">
      <c r="A35" s="232">
        <v>43466</v>
      </c>
      <c r="B35" s="233">
        <v>1</v>
      </c>
      <c r="C35" s="233">
        <v>34</v>
      </c>
      <c r="D35" s="234">
        <v>0.6875</v>
      </c>
      <c r="E35" s="235">
        <v>0.000010323853991101423</v>
      </c>
      <c r="F35" s="235">
        <v>0.00010081563693995964</v>
      </c>
    </row>
    <row r="36" ht="14.25" customHeight="1" spans="1:6" x14ac:dyDescent="0.25">
      <c r="A36" s="232">
        <v>43466</v>
      </c>
      <c r="B36" s="233">
        <v>1</v>
      </c>
      <c r="C36" s="233">
        <v>35</v>
      </c>
      <c r="D36" s="234">
        <v>0.7083333333321207</v>
      </c>
      <c r="E36" s="235">
        <v>0.000005396976193481318</v>
      </c>
      <c r="F36" s="235">
        <v>0.00010669471292682195</v>
      </c>
    </row>
    <row r="37" ht="14.25" customHeight="1" spans="1:6" x14ac:dyDescent="0.25">
      <c r="A37" s="232">
        <v>43466</v>
      </c>
      <c r="B37" s="233">
        <v>1</v>
      </c>
      <c r="C37" s="233">
        <v>36</v>
      </c>
      <c r="D37" s="234">
        <v>0.7291666666678793</v>
      </c>
      <c r="E37" s="235">
        <v>0.0000012677551887336652</v>
      </c>
      <c r="F37" s="235">
        <v>0.00010720550147082534</v>
      </c>
    </row>
    <row r="38" ht="14.25" customHeight="1" spans="1:6" x14ac:dyDescent="0.25">
      <c r="A38" s="232">
        <v>43466</v>
      </c>
      <c r="B38" s="233">
        <v>1</v>
      </c>
      <c r="C38" s="233">
        <v>37</v>
      </c>
      <c r="D38" s="234">
        <v>0.75</v>
      </c>
      <c r="E38" s="235">
        <v>1.8563492064762277e-7</v>
      </c>
      <c r="F38" s="235">
        <v>0.00010257835818985362</v>
      </c>
    </row>
    <row r="39" ht="14.25" customHeight="1" spans="1:6" x14ac:dyDescent="0.25">
      <c r="A39" s="232">
        <v>43466</v>
      </c>
      <c r="B39" s="233">
        <v>1</v>
      </c>
      <c r="C39" s="233">
        <v>38</v>
      </c>
      <c r="D39" s="234">
        <v>0.7708333333321207</v>
      </c>
      <c r="E39" s="235">
        <v>0</v>
      </c>
      <c r="F39" s="235">
        <v>0.00010057526586042863</v>
      </c>
    </row>
    <row r="40" ht="14.25" customHeight="1" spans="1:6" x14ac:dyDescent="0.25">
      <c r="A40" s="232">
        <v>43466</v>
      </c>
      <c r="B40" s="233">
        <v>1</v>
      </c>
      <c r="C40" s="233">
        <v>39</v>
      </c>
      <c r="D40" s="234">
        <v>0.7916666666678793</v>
      </c>
      <c r="E40" s="235">
        <v>0</v>
      </c>
      <c r="F40" s="235">
        <v>0.00009694966874416941</v>
      </c>
    </row>
    <row r="41" ht="14.25" customHeight="1" spans="1:6" x14ac:dyDescent="0.25">
      <c r="A41" s="232">
        <v>43466</v>
      </c>
      <c r="B41" s="233">
        <v>1</v>
      </c>
      <c r="C41" s="233">
        <v>40</v>
      </c>
      <c r="D41" s="234">
        <v>0.8125</v>
      </c>
      <c r="E41" s="235">
        <v>0</v>
      </c>
      <c r="F41" s="235">
        <v>0.00009514688564768693</v>
      </c>
    </row>
    <row r="42" ht="14.25" customHeight="1" spans="1:6" x14ac:dyDescent="0.25">
      <c r="A42" s="232">
        <v>43466</v>
      </c>
      <c r="B42" s="233">
        <v>1</v>
      </c>
      <c r="C42" s="233">
        <v>41</v>
      </c>
      <c r="D42" s="234">
        <v>0.8333333333321207</v>
      </c>
      <c r="E42" s="235">
        <v>0</v>
      </c>
      <c r="F42" s="235">
        <v>0.00008903745404294072</v>
      </c>
    </row>
    <row r="43" ht="14.25" customHeight="1" spans="1:6" x14ac:dyDescent="0.25">
      <c r="A43" s="232">
        <v>43466</v>
      </c>
      <c r="B43" s="233">
        <v>1</v>
      </c>
      <c r="C43" s="233">
        <v>42</v>
      </c>
      <c r="D43" s="234">
        <v>0.8541666666678793</v>
      </c>
      <c r="E43" s="235">
        <v>0</v>
      </c>
      <c r="F43" s="235">
        <v>0.00008473080553467698</v>
      </c>
    </row>
    <row r="44" ht="14.25" customHeight="1" spans="1:6" x14ac:dyDescent="0.25">
      <c r="A44" s="232">
        <v>43466</v>
      </c>
      <c r="B44" s="233">
        <v>1</v>
      </c>
      <c r="C44" s="233">
        <v>43</v>
      </c>
      <c r="D44" s="234">
        <v>0.875</v>
      </c>
      <c r="E44" s="235">
        <v>0</v>
      </c>
      <c r="F44" s="235">
        <v>0.00008362910475349323</v>
      </c>
    </row>
    <row r="45" ht="14.25" customHeight="1" spans="1:6" x14ac:dyDescent="0.25">
      <c r="A45" s="232">
        <v>43466</v>
      </c>
      <c r="B45" s="233">
        <v>1</v>
      </c>
      <c r="C45" s="233">
        <v>44</v>
      </c>
      <c r="D45" s="234">
        <v>0.8958333333321207</v>
      </c>
      <c r="E45" s="235">
        <v>0</v>
      </c>
      <c r="F45" s="235">
        <v>0.00008372925936996448</v>
      </c>
    </row>
    <row r="46" ht="14.25" customHeight="1" spans="1:6" x14ac:dyDescent="0.25">
      <c r="A46" s="232">
        <v>43466</v>
      </c>
      <c r="B46" s="233">
        <v>1</v>
      </c>
      <c r="C46" s="233">
        <v>45</v>
      </c>
      <c r="D46" s="234">
        <v>0.9166666666678793</v>
      </c>
      <c r="E46" s="235">
        <v>0</v>
      </c>
      <c r="F46" s="235">
        <v>0.00007661828160050578</v>
      </c>
    </row>
    <row r="47" ht="14.25" customHeight="1" spans="1:6" x14ac:dyDescent="0.25">
      <c r="A47" s="232">
        <v>43466</v>
      </c>
      <c r="B47" s="233">
        <v>1</v>
      </c>
      <c r="C47" s="233">
        <v>46</v>
      </c>
      <c r="D47" s="234">
        <v>0.9375</v>
      </c>
      <c r="E47" s="235">
        <v>0</v>
      </c>
      <c r="F47" s="235">
        <v>0.00006910668536516208</v>
      </c>
    </row>
    <row r="48" ht="14.25" customHeight="1" spans="1:6" x14ac:dyDescent="0.25">
      <c r="A48" s="232">
        <v>43466</v>
      </c>
      <c r="B48" s="233">
        <v>1</v>
      </c>
      <c r="C48" s="233">
        <v>47</v>
      </c>
      <c r="D48" s="234">
        <v>0.9583333333321207</v>
      </c>
      <c r="E48" s="235">
        <v>0</v>
      </c>
      <c r="F48" s="235">
        <v>0.000059191378334508385</v>
      </c>
    </row>
    <row r="49" ht="14.25" customHeight="1" spans="1:6" x14ac:dyDescent="0.25">
      <c r="A49" s="232">
        <v>43466</v>
      </c>
      <c r="B49" s="233">
        <v>1</v>
      </c>
      <c r="C49" s="233">
        <v>48</v>
      </c>
      <c r="D49" s="234">
        <v>0.9791666666678793</v>
      </c>
      <c r="E49" s="235">
        <v>0</v>
      </c>
      <c r="F49" s="235">
        <v>0.000051479472866222185</v>
      </c>
    </row>
    <row r="50" ht="14.25" customHeight="1" spans="1:6" x14ac:dyDescent="0.25">
      <c r="A50" s="232">
        <v>43467</v>
      </c>
      <c r="B50" s="233">
        <v>2</v>
      </c>
      <c r="C50" s="233">
        <v>1</v>
      </c>
      <c r="D50" s="234">
        <v>0</v>
      </c>
      <c r="E50" s="235">
        <v>0</v>
      </c>
      <c r="F50" s="235">
        <v>0.00004747328820737221</v>
      </c>
    </row>
    <row r="51" ht="14.25" customHeight="1" spans="1:6" x14ac:dyDescent="0.25">
      <c r="A51" s="232">
        <v>43467</v>
      </c>
      <c r="B51" s="233">
        <v>2</v>
      </c>
      <c r="C51" s="233">
        <v>2</v>
      </c>
      <c r="D51" s="234">
        <v>0.020833333332120674</v>
      </c>
      <c r="E51" s="235">
        <v>0</v>
      </c>
      <c r="F51" s="235">
        <v>0.00004206493891792475</v>
      </c>
    </row>
    <row r="52" ht="14.25" customHeight="1" spans="1:6" x14ac:dyDescent="0.25">
      <c r="A52" s="232">
        <v>43467</v>
      </c>
      <c r="B52" s="233">
        <v>2</v>
      </c>
      <c r="C52" s="233">
        <v>3</v>
      </c>
      <c r="D52" s="234">
        <v>0.041666666667879326</v>
      </c>
      <c r="E52" s="235">
        <v>0</v>
      </c>
      <c r="F52" s="235">
        <v>0.00003885999119084477</v>
      </c>
    </row>
    <row r="53" ht="14.25" customHeight="1" spans="1:6" x14ac:dyDescent="0.25">
      <c r="A53" s="232">
        <v>43467</v>
      </c>
      <c r="B53" s="233">
        <v>2</v>
      </c>
      <c r="C53" s="233">
        <v>4</v>
      </c>
      <c r="D53" s="234">
        <v>0.0625</v>
      </c>
      <c r="E53" s="235">
        <v>0</v>
      </c>
      <c r="F53" s="235">
        <v>0.000035955507313178524</v>
      </c>
    </row>
    <row r="54" ht="14.25" customHeight="1" spans="1:6" x14ac:dyDescent="0.25">
      <c r="A54" s="232">
        <v>43467</v>
      </c>
      <c r="B54" s="233">
        <v>2</v>
      </c>
      <c r="C54" s="233">
        <v>5</v>
      </c>
      <c r="D54" s="234">
        <v>0.08333333333212067</v>
      </c>
      <c r="E54" s="235">
        <v>0</v>
      </c>
      <c r="F54" s="235">
        <v>0.00003425287883316729</v>
      </c>
    </row>
    <row r="55" ht="14.25" customHeight="1" spans="1:6" x14ac:dyDescent="0.25">
      <c r="A55" s="232">
        <v>43467</v>
      </c>
      <c r="B55" s="233">
        <v>2</v>
      </c>
      <c r="C55" s="233">
        <v>6</v>
      </c>
      <c r="D55" s="234">
        <v>0.10416666666787933</v>
      </c>
      <c r="E55" s="235">
        <v>0</v>
      </c>
      <c r="F55" s="235">
        <v>0.000032550250353156044</v>
      </c>
    </row>
    <row r="56" ht="14.25" customHeight="1" spans="1:6" x14ac:dyDescent="0.25">
      <c r="A56" s="232">
        <v>43467</v>
      </c>
      <c r="B56" s="233">
        <v>2</v>
      </c>
      <c r="C56" s="233">
        <v>7</v>
      </c>
      <c r="D56" s="234">
        <v>0.125</v>
      </c>
      <c r="E56" s="235">
        <v>0</v>
      </c>
      <c r="F56" s="235">
        <v>0.000032450095736684804</v>
      </c>
    </row>
    <row r="57" ht="14.25" customHeight="1" spans="1:6" x14ac:dyDescent="0.25">
      <c r="A57" s="232">
        <v>43467</v>
      </c>
      <c r="B57" s="233">
        <v>2</v>
      </c>
      <c r="C57" s="233">
        <v>8</v>
      </c>
      <c r="D57" s="234">
        <v>0.14583333333212067</v>
      </c>
      <c r="E57" s="235">
        <v>0</v>
      </c>
      <c r="F57" s="235">
        <v>0.00003174901342138605</v>
      </c>
    </row>
    <row r="58" ht="14.25" customHeight="1" spans="1:6" x14ac:dyDescent="0.25">
      <c r="A58" s="232">
        <v>43467</v>
      </c>
      <c r="B58" s="233">
        <v>2</v>
      </c>
      <c r="C58" s="233">
        <v>9</v>
      </c>
      <c r="D58" s="234">
        <v>0.16666666666787933</v>
      </c>
      <c r="E58" s="235">
        <v>0</v>
      </c>
      <c r="F58" s="235">
        <v>0.00003164885880491481</v>
      </c>
    </row>
    <row r="59" ht="14.25" customHeight="1" spans="1:6" x14ac:dyDescent="0.25">
      <c r="A59" s="232">
        <v>43467</v>
      </c>
      <c r="B59" s="233">
        <v>2</v>
      </c>
      <c r="C59" s="233">
        <v>10</v>
      </c>
      <c r="D59" s="234">
        <v>0.1875</v>
      </c>
      <c r="E59" s="235">
        <v>0</v>
      </c>
      <c r="F59" s="235">
        <v>0.00003194932265432856</v>
      </c>
    </row>
    <row r="60" ht="14.25" customHeight="1" spans="1:6" x14ac:dyDescent="0.25">
      <c r="A60" s="232">
        <v>43467</v>
      </c>
      <c r="B60" s="233">
        <v>2</v>
      </c>
      <c r="C60" s="233">
        <v>11</v>
      </c>
      <c r="D60" s="234">
        <v>0.20833333333212067</v>
      </c>
      <c r="E60" s="235">
        <v>0</v>
      </c>
      <c r="F60" s="235">
        <v>0.00003275055958609855</v>
      </c>
    </row>
    <row r="61" ht="14.25" customHeight="1" spans="1:6" x14ac:dyDescent="0.25">
      <c r="A61" s="232">
        <v>43467</v>
      </c>
      <c r="B61" s="233">
        <v>2</v>
      </c>
      <c r="C61" s="233">
        <v>12</v>
      </c>
      <c r="D61" s="234">
        <v>0.22916666666787933</v>
      </c>
      <c r="E61" s="235">
        <v>0</v>
      </c>
      <c r="F61" s="235">
        <v>0.000034953961148466035</v>
      </c>
    </row>
    <row r="62" ht="14.25" customHeight="1" spans="1:6" x14ac:dyDescent="0.25">
      <c r="A62" s="232">
        <v>43467</v>
      </c>
      <c r="B62" s="233">
        <v>2</v>
      </c>
      <c r="C62" s="233">
        <v>13</v>
      </c>
      <c r="D62" s="234">
        <v>0.25</v>
      </c>
      <c r="E62" s="235">
        <v>0</v>
      </c>
      <c r="F62" s="235">
        <v>0.000038759836574373515</v>
      </c>
    </row>
    <row r="63" ht="14.25" customHeight="1" spans="1:6" x14ac:dyDescent="0.25">
      <c r="A63" s="232">
        <v>43467</v>
      </c>
      <c r="B63" s="233">
        <v>2</v>
      </c>
      <c r="C63" s="233">
        <v>14</v>
      </c>
      <c r="D63" s="234">
        <v>0.2708333333321207</v>
      </c>
      <c r="E63" s="235">
        <v>0</v>
      </c>
      <c r="F63" s="235">
        <v>0.00004246555738380974</v>
      </c>
    </row>
    <row r="64" ht="14.25" customHeight="1" spans="1:6" x14ac:dyDescent="0.25">
      <c r="A64" s="232">
        <v>43467</v>
      </c>
      <c r="B64" s="233">
        <v>2</v>
      </c>
      <c r="C64" s="233">
        <v>15</v>
      </c>
      <c r="D64" s="234">
        <v>0.2916666666678793</v>
      </c>
      <c r="E64" s="235">
        <v>0</v>
      </c>
      <c r="F64" s="235">
        <v>0.000047573442823843464</v>
      </c>
    </row>
    <row r="65" ht="14.25" customHeight="1" spans="1:6" x14ac:dyDescent="0.25">
      <c r="A65" s="232">
        <v>43467</v>
      </c>
      <c r="B65" s="233">
        <v>2</v>
      </c>
      <c r="C65" s="233">
        <v>16</v>
      </c>
      <c r="D65" s="234">
        <v>0.3125</v>
      </c>
      <c r="E65" s="235">
        <v>1.5413062159384162e-8</v>
      </c>
      <c r="F65" s="235">
        <v>0.000055085039059187164</v>
      </c>
    </row>
    <row r="66" ht="14.25" customHeight="1" spans="1:6" x14ac:dyDescent="0.25">
      <c r="A66" s="232">
        <v>43467</v>
      </c>
      <c r="B66" s="233">
        <v>2</v>
      </c>
      <c r="C66" s="233">
        <v>17</v>
      </c>
      <c r="D66" s="234">
        <v>0.3333333333321207</v>
      </c>
      <c r="E66" s="235">
        <v>0.0000024130526146907707</v>
      </c>
      <c r="F66" s="235">
        <v>0.00006490019147336961</v>
      </c>
    </row>
    <row r="67" ht="14.25" customHeight="1" spans="1:6" x14ac:dyDescent="0.25">
      <c r="A67" s="232">
        <v>43467</v>
      </c>
      <c r="B67" s="233">
        <v>2</v>
      </c>
      <c r="C67" s="233">
        <v>18</v>
      </c>
      <c r="D67" s="234">
        <v>0.3541666666678793</v>
      </c>
      <c r="E67" s="235">
        <v>0.0000034821172958817006</v>
      </c>
      <c r="F67" s="235">
        <v>0.00007341333387342581</v>
      </c>
    </row>
    <row r="68" ht="14.25" customHeight="1" spans="1:6" x14ac:dyDescent="0.25">
      <c r="A68" s="232">
        <v>43467</v>
      </c>
      <c r="B68" s="233">
        <v>2</v>
      </c>
      <c r="C68" s="233">
        <v>19</v>
      </c>
      <c r="D68" s="234">
        <v>0.375</v>
      </c>
      <c r="E68" s="235">
        <v>0.000008151200851755153</v>
      </c>
      <c r="F68" s="235">
        <v>0.00007691874544991952</v>
      </c>
    </row>
    <row r="69" ht="14.25" customHeight="1" spans="1:6" x14ac:dyDescent="0.25">
      <c r="A69" s="232">
        <v>43467</v>
      </c>
      <c r="B69" s="233">
        <v>2</v>
      </c>
      <c r="C69" s="233">
        <v>20</v>
      </c>
      <c r="D69" s="234">
        <v>0.3958333333321207</v>
      </c>
      <c r="E69" s="235">
        <v>0.00001364720643218249</v>
      </c>
      <c r="F69" s="235">
        <v>0.00008002353856052826</v>
      </c>
    </row>
    <row r="70" ht="14.25" customHeight="1" spans="1:6" x14ac:dyDescent="0.25">
      <c r="A70" s="232">
        <v>43467</v>
      </c>
      <c r="B70" s="233">
        <v>2</v>
      </c>
      <c r="C70" s="233">
        <v>21</v>
      </c>
      <c r="D70" s="234">
        <v>0.4166666666678793</v>
      </c>
      <c r="E70" s="235">
        <v>0.000021186510719830982</v>
      </c>
      <c r="F70" s="235">
        <v>0.00007882168316287326</v>
      </c>
    </row>
    <row r="71" ht="14.25" customHeight="1" spans="1:6" x14ac:dyDescent="0.25">
      <c r="A71" s="232">
        <v>43467</v>
      </c>
      <c r="B71" s="233">
        <v>2</v>
      </c>
      <c r="C71" s="233">
        <v>22</v>
      </c>
      <c r="D71" s="234">
        <v>0.4375</v>
      </c>
      <c r="E71" s="235">
        <v>0.000026159963934092666</v>
      </c>
      <c r="F71" s="235">
        <v>0.00007982322932758575</v>
      </c>
    </row>
    <row r="72" ht="14.25" customHeight="1" spans="1:6" x14ac:dyDescent="0.25">
      <c r="A72" s="232">
        <v>43467</v>
      </c>
      <c r="B72" s="233">
        <v>2</v>
      </c>
      <c r="C72" s="233">
        <v>23</v>
      </c>
      <c r="D72" s="234">
        <v>0.4583333333321207</v>
      </c>
      <c r="E72" s="235">
        <v>0.000028033561080371374</v>
      </c>
      <c r="F72" s="235">
        <v>0.00007731936391580452</v>
      </c>
    </row>
    <row r="73" ht="14.25" customHeight="1" spans="1:6" x14ac:dyDescent="0.25">
      <c r="A73" s="232">
        <v>43467</v>
      </c>
      <c r="B73" s="233">
        <v>2</v>
      </c>
      <c r="C73" s="233">
        <v>24</v>
      </c>
      <c r="D73" s="234">
        <v>0.4791666666678793</v>
      </c>
      <c r="E73" s="235">
        <v>0.000036643705278226115</v>
      </c>
      <c r="F73" s="235">
        <v>0.0000756167354357933</v>
      </c>
    </row>
    <row r="74" ht="14.25" customHeight="1" spans="1:6" x14ac:dyDescent="0.25">
      <c r="A74" s="232">
        <v>43467</v>
      </c>
      <c r="B74" s="233">
        <v>2</v>
      </c>
      <c r="C74" s="233">
        <v>25</v>
      </c>
      <c r="D74" s="234">
        <v>0.5</v>
      </c>
      <c r="E74" s="235">
        <v>0.000040164433575191846</v>
      </c>
      <c r="F74" s="235">
        <v>0.00007731936391580452</v>
      </c>
    </row>
    <row r="75" ht="14.25" customHeight="1" spans="1:6" x14ac:dyDescent="0.25">
      <c r="A75" s="232">
        <v>43467</v>
      </c>
      <c r="B75" s="233">
        <v>2</v>
      </c>
      <c r="C75" s="233">
        <v>26</v>
      </c>
      <c r="D75" s="234">
        <v>0.5208333333321207</v>
      </c>
      <c r="E75" s="235">
        <v>0.00003546355533827646</v>
      </c>
      <c r="F75" s="235">
        <v>0.00007771998238168954</v>
      </c>
    </row>
    <row r="76" ht="14.25" customHeight="1" spans="1:6" x14ac:dyDescent="0.25">
      <c r="A76" s="232">
        <v>43467</v>
      </c>
      <c r="B76" s="233">
        <v>2</v>
      </c>
      <c r="C76" s="233">
        <v>27</v>
      </c>
      <c r="D76" s="234">
        <v>0.5416666666678793</v>
      </c>
      <c r="E76" s="235">
        <v>0.000034544929043987364</v>
      </c>
      <c r="F76" s="235">
        <v>0.00007761982776521827</v>
      </c>
    </row>
    <row r="77" ht="14.25" customHeight="1" spans="1:6" x14ac:dyDescent="0.25">
      <c r="A77" s="232">
        <v>43467</v>
      </c>
      <c r="B77" s="233">
        <v>2</v>
      </c>
      <c r="C77" s="233">
        <v>28</v>
      </c>
      <c r="D77" s="234">
        <v>0.5625</v>
      </c>
      <c r="E77" s="235">
        <v>0.0000302786936704522</v>
      </c>
      <c r="F77" s="235">
        <v>0.00007541642620285079</v>
      </c>
    </row>
    <row r="78" ht="14.25" customHeight="1" spans="1:6" x14ac:dyDescent="0.25">
      <c r="A78" s="232">
        <v>43467</v>
      </c>
      <c r="B78" s="233">
        <v>2</v>
      </c>
      <c r="C78" s="233">
        <v>29</v>
      </c>
      <c r="D78" s="234">
        <v>0.5833333333321207</v>
      </c>
      <c r="E78" s="235">
        <v>0.00002155978741286554</v>
      </c>
      <c r="F78" s="235">
        <v>0.00007421457080519578</v>
      </c>
    </row>
    <row r="79" ht="14.25" customHeight="1" spans="1:6" x14ac:dyDescent="0.25">
      <c r="A79" s="232">
        <v>43467</v>
      </c>
      <c r="B79" s="233">
        <v>2</v>
      </c>
      <c r="C79" s="233">
        <v>30</v>
      </c>
      <c r="D79" s="234">
        <v>0.6041666666678793</v>
      </c>
      <c r="E79" s="235">
        <v>0.00001452226588027261</v>
      </c>
      <c r="F79" s="235">
        <v>0.00007731936391580452</v>
      </c>
    </row>
    <row r="80" ht="14.25" customHeight="1" spans="1:6" x14ac:dyDescent="0.25">
      <c r="A80" s="232">
        <v>43467</v>
      </c>
      <c r="B80" s="233">
        <v>2</v>
      </c>
      <c r="C80" s="233">
        <v>31</v>
      </c>
      <c r="D80" s="234">
        <v>0.625</v>
      </c>
      <c r="E80" s="235">
        <v>0.000009993621250190123</v>
      </c>
      <c r="F80" s="235">
        <v>0.000078721528546402</v>
      </c>
    </row>
    <row r="81" ht="14.25" customHeight="1" spans="1:6" x14ac:dyDescent="0.25">
      <c r="A81" s="232">
        <v>43467</v>
      </c>
      <c r="B81" s="233">
        <v>2</v>
      </c>
      <c r="C81" s="233">
        <v>32</v>
      </c>
      <c r="D81" s="234">
        <v>0.6458333333321207</v>
      </c>
      <c r="E81" s="235">
        <v>0.000006463938094446856</v>
      </c>
      <c r="F81" s="235">
        <v>0.00008322848628760824</v>
      </c>
    </row>
    <row r="82" ht="14.25" customHeight="1" spans="1:6" x14ac:dyDescent="0.25">
      <c r="A82" s="232">
        <v>43467</v>
      </c>
      <c r="B82" s="233">
        <v>2</v>
      </c>
      <c r="C82" s="233">
        <v>33</v>
      </c>
      <c r="D82" s="234">
        <v>0.6666666666678793</v>
      </c>
      <c r="E82" s="235">
        <v>0.0000035782965109226263</v>
      </c>
      <c r="F82" s="235">
        <v>0.00008983869097471069</v>
      </c>
    </row>
    <row r="83" ht="14.25" customHeight="1" spans="1:6" x14ac:dyDescent="0.25">
      <c r="A83" s="232">
        <v>43467</v>
      </c>
      <c r="B83" s="233">
        <v>2</v>
      </c>
      <c r="C83" s="233">
        <v>34</v>
      </c>
      <c r="D83" s="234">
        <v>0.6875</v>
      </c>
      <c r="E83" s="235">
        <v>0.0000014949437249629884</v>
      </c>
      <c r="F83" s="235">
        <v>0.00010074552870842974</v>
      </c>
    </row>
    <row r="84" ht="14.25" customHeight="1" spans="1:6" x14ac:dyDescent="0.25">
      <c r="A84" s="232">
        <v>43467</v>
      </c>
      <c r="B84" s="233">
        <v>2</v>
      </c>
      <c r="C84" s="233">
        <v>35</v>
      </c>
      <c r="D84" s="234">
        <v>0.7083333333321207</v>
      </c>
      <c r="E84" s="235">
        <v>6.78051430515628e-7</v>
      </c>
      <c r="F84" s="235">
        <v>0.00011124173251461671</v>
      </c>
    </row>
    <row r="85" ht="14.25" customHeight="1" spans="1:6" x14ac:dyDescent="0.25">
      <c r="A85" s="232">
        <v>43467</v>
      </c>
      <c r="B85" s="233">
        <v>2</v>
      </c>
      <c r="C85" s="233">
        <v>36</v>
      </c>
      <c r="D85" s="234">
        <v>0.7291666666678793</v>
      </c>
      <c r="E85" s="235">
        <v>3.668308793933429e-8</v>
      </c>
      <c r="F85" s="235">
        <v>0.00011460692762805067</v>
      </c>
    </row>
    <row r="86" ht="14.25" customHeight="1" spans="1:6" x14ac:dyDescent="0.25">
      <c r="A86" s="232">
        <v>43467</v>
      </c>
      <c r="B86" s="233">
        <v>2</v>
      </c>
      <c r="C86" s="233">
        <v>37</v>
      </c>
      <c r="D86" s="234">
        <v>0.75</v>
      </c>
      <c r="E86" s="235">
        <v>0</v>
      </c>
      <c r="F86" s="235">
        <v>0.00011600909225864814</v>
      </c>
    </row>
    <row r="87" ht="14.25" customHeight="1" spans="1:6" x14ac:dyDescent="0.25">
      <c r="A87" s="232">
        <v>43467</v>
      </c>
      <c r="B87" s="233">
        <v>2</v>
      </c>
      <c r="C87" s="233">
        <v>38</v>
      </c>
      <c r="D87" s="234">
        <v>0.7708333333321207</v>
      </c>
      <c r="E87" s="235">
        <v>0</v>
      </c>
      <c r="F87" s="235">
        <v>0.00011146207267085345</v>
      </c>
    </row>
    <row r="88" ht="14.25" customHeight="1" spans="1:6" x14ac:dyDescent="0.25">
      <c r="A88" s="232">
        <v>43467</v>
      </c>
      <c r="B88" s="233">
        <v>2</v>
      </c>
      <c r="C88" s="233">
        <v>39</v>
      </c>
      <c r="D88" s="234">
        <v>0.7916666666678793</v>
      </c>
      <c r="E88" s="235">
        <v>0</v>
      </c>
      <c r="F88" s="235">
        <v>0.00010578330591693359</v>
      </c>
    </row>
    <row r="89" ht="14.25" customHeight="1" spans="1:6" x14ac:dyDescent="0.25">
      <c r="A89" s="232">
        <v>43467</v>
      </c>
      <c r="B89" s="233">
        <v>2</v>
      </c>
      <c r="C89" s="233">
        <v>40</v>
      </c>
      <c r="D89" s="234">
        <v>0.8125</v>
      </c>
      <c r="E89" s="235">
        <v>0</v>
      </c>
      <c r="F89" s="235">
        <v>0.00010062534316866428</v>
      </c>
    </row>
    <row r="90" ht="14.25" customHeight="1" spans="1:6" x14ac:dyDescent="0.25">
      <c r="A90" s="232">
        <v>43467</v>
      </c>
      <c r="B90" s="233">
        <v>2</v>
      </c>
      <c r="C90" s="233">
        <v>41</v>
      </c>
      <c r="D90" s="234">
        <v>0.8333333333321207</v>
      </c>
      <c r="E90" s="235">
        <v>0</v>
      </c>
      <c r="F90" s="235">
        <v>0.00009544734949710066</v>
      </c>
    </row>
    <row r="91" ht="14.25" customHeight="1" spans="1:6" x14ac:dyDescent="0.25">
      <c r="A91" s="232">
        <v>43467</v>
      </c>
      <c r="B91" s="233">
        <v>2</v>
      </c>
      <c r="C91" s="233">
        <v>42</v>
      </c>
      <c r="D91" s="234">
        <v>0.8541666666678793</v>
      </c>
      <c r="E91" s="235">
        <v>0</v>
      </c>
      <c r="F91" s="235">
        <v>0.0000900390002076532</v>
      </c>
    </row>
    <row r="92" ht="14.25" customHeight="1" spans="1:6" x14ac:dyDescent="0.25">
      <c r="A92" s="232">
        <v>43467</v>
      </c>
      <c r="B92" s="233">
        <v>2</v>
      </c>
      <c r="C92" s="233">
        <v>43</v>
      </c>
      <c r="D92" s="234">
        <v>0.875</v>
      </c>
      <c r="E92" s="235">
        <v>0</v>
      </c>
      <c r="F92" s="235">
        <v>0.00008583250631586071</v>
      </c>
    </row>
    <row r="93" ht="14.25" customHeight="1" spans="1:6" x14ac:dyDescent="0.25">
      <c r="A93" s="232">
        <v>43467</v>
      </c>
      <c r="B93" s="233">
        <v>2</v>
      </c>
      <c r="C93" s="233">
        <v>44</v>
      </c>
      <c r="D93" s="234">
        <v>0.8958333333321207</v>
      </c>
      <c r="E93" s="235">
        <v>0</v>
      </c>
      <c r="F93" s="235">
        <v>0.00008292802243819447</v>
      </c>
    </row>
    <row r="94" ht="14.25" customHeight="1" spans="1:6" x14ac:dyDescent="0.25">
      <c r="A94" s="232">
        <v>43467</v>
      </c>
      <c r="B94" s="233">
        <v>2</v>
      </c>
      <c r="C94" s="233">
        <v>45</v>
      </c>
      <c r="D94" s="234">
        <v>0.9166666666678793</v>
      </c>
      <c r="E94" s="235">
        <v>0</v>
      </c>
      <c r="F94" s="235">
        <v>0.00007771998238168954</v>
      </c>
    </row>
    <row r="95" ht="14.25" customHeight="1" spans="1:6" x14ac:dyDescent="0.25">
      <c r="A95" s="232">
        <v>43467</v>
      </c>
      <c r="B95" s="233">
        <v>2</v>
      </c>
      <c r="C95" s="233">
        <v>46</v>
      </c>
      <c r="D95" s="234">
        <v>0.9375</v>
      </c>
      <c r="E95" s="235">
        <v>0</v>
      </c>
      <c r="F95" s="235">
        <v>0.00007131008692752957</v>
      </c>
    </row>
    <row r="96" ht="14.25" customHeight="1" spans="1:6" x14ac:dyDescent="0.25">
      <c r="A96" s="232">
        <v>43467</v>
      </c>
      <c r="B96" s="233">
        <v>2</v>
      </c>
      <c r="C96" s="233">
        <v>47</v>
      </c>
      <c r="D96" s="234">
        <v>0.9583333333321207</v>
      </c>
      <c r="E96" s="235">
        <v>0</v>
      </c>
      <c r="F96" s="235">
        <v>0.0000646998822404271</v>
      </c>
    </row>
    <row r="97" ht="14.25" customHeight="1" spans="1:6" x14ac:dyDescent="0.25">
      <c r="A97" s="232">
        <v>43467</v>
      </c>
      <c r="B97" s="233">
        <v>2</v>
      </c>
      <c r="C97" s="233">
        <v>48</v>
      </c>
      <c r="D97" s="234">
        <v>0.9791666666678793</v>
      </c>
      <c r="E97" s="235">
        <v>0</v>
      </c>
      <c r="F97" s="235">
        <v>0.00005568596675801466</v>
      </c>
    </row>
    <row r="98" ht="14.25" customHeight="1" spans="1:6" x14ac:dyDescent="0.25">
      <c r="A98" s="232">
        <v>43468</v>
      </c>
      <c r="B98" s="233">
        <v>3</v>
      </c>
      <c r="C98" s="233">
        <v>1</v>
      </c>
      <c r="D98" s="234">
        <v>0</v>
      </c>
      <c r="E98" s="235">
        <v>0</v>
      </c>
      <c r="F98" s="235">
        <v>0.00004877529822149846</v>
      </c>
    </row>
    <row r="99" ht="14.25" customHeight="1" spans="1:6" x14ac:dyDescent="0.25">
      <c r="A99" s="232">
        <v>43468</v>
      </c>
      <c r="B99" s="233">
        <v>3</v>
      </c>
      <c r="C99" s="233">
        <v>2</v>
      </c>
      <c r="D99" s="234">
        <v>0.020833333332120674</v>
      </c>
      <c r="E99" s="235">
        <v>0</v>
      </c>
      <c r="F99" s="235">
        <v>0.000043366948932050984</v>
      </c>
    </row>
    <row r="100" ht="14.25" customHeight="1" spans="1:6" x14ac:dyDescent="0.25">
      <c r="A100" s="232">
        <v>43468</v>
      </c>
      <c r="B100" s="233">
        <v>3</v>
      </c>
      <c r="C100" s="233">
        <v>3</v>
      </c>
      <c r="D100" s="234">
        <v>0.041666666667879326</v>
      </c>
      <c r="E100" s="235">
        <v>0</v>
      </c>
      <c r="F100" s="235">
        <v>0.00003976138273908601</v>
      </c>
    </row>
    <row r="101" ht="14.25" customHeight="1" spans="1:6" x14ac:dyDescent="0.25">
      <c r="A101" s="232">
        <v>43468</v>
      </c>
      <c r="B101" s="233">
        <v>3</v>
      </c>
      <c r="C101" s="233">
        <v>4</v>
      </c>
      <c r="D101" s="234">
        <v>0.0625</v>
      </c>
      <c r="E101" s="235">
        <v>0</v>
      </c>
      <c r="F101" s="235">
        <v>0.00003715736271083352</v>
      </c>
    </row>
    <row r="102" ht="14.25" customHeight="1" spans="1:6" x14ac:dyDescent="0.25">
      <c r="A102" s="232">
        <v>43468</v>
      </c>
      <c r="B102" s="233">
        <v>3</v>
      </c>
      <c r="C102" s="233">
        <v>5</v>
      </c>
      <c r="D102" s="234">
        <v>0.08333333333212067</v>
      </c>
      <c r="E102" s="235">
        <v>0</v>
      </c>
      <c r="F102" s="235">
        <v>0.000034953961148466035</v>
      </c>
    </row>
    <row r="103" ht="14.25" customHeight="1" spans="1:6" x14ac:dyDescent="0.25">
      <c r="A103" s="232">
        <v>43468</v>
      </c>
      <c r="B103" s="233">
        <v>3</v>
      </c>
      <c r="C103" s="233">
        <v>6</v>
      </c>
      <c r="D103" s="234">
        <v>0.10416666666787933</v>
      </c>
      <c r="E103" s="235">
        <v>0</v>
      </c>
      <c r="F103" s="235">
        <v>0.000033551796517868546</v>
      </c>
    </row>
    <row r="104" ht="14.25" customHeight="1" spans="1:6" x14ac:dyDescent="0.25">
      <c r="A104" s="232">
        <v>43468</v>
      </c>
      <c r="B104" s="233">
        <v>3</v>
      </c>
      <c r="C104" s="233">
        <v>7</v>
      </c>
      <c r="D104" s="234">
        <v>0.125</v>
      </c>
      <c r="E104" s="235">
        <v>0</v>
      </c>
      <c r="F104" s="235">
        <v>0.000033151178051983545</v>
      </c>
    </row>
    <row r="105" ht="14.25" customHeight="1" spans="1:6" x14ac:dyDescent="0.25">
      <c r="A105" s="232">
        <v>43468</v>
      </c>
      <c r="B105" s="233">
        <v>3</v>
      </c>
      <c r="C105" s="233">
        <v>8</v>
      </c>
      <c r="D105" s="234">
        <v>0.14583333333212067</v>
      </c>
      <c r="E105" s="235">
        <v>0</v>
      </c>
      <c r="F105" s="235">
        <v>0.00003275055958609855</v>
      </c>
    </row>
    <row r="106" ht="14.25" customHeight="1" spans="1:6" x14ac:dyDescent="0.25">
      <c r="A106" s="232">
        <v>43468</v>
      </c>
      <c r="B106" s="233">
        <v>3</v>
      </c>
      <c r="C106" s="233">
        <v>9</v>
      </c>
      <c r="D106" s="234">
        <v>0.16666666666787933</v>
      </c>
      <c r="E106" s="235">
        <v>0</v>
      </c>
      <c r="F106" s="235">
        <v>0.000032450095736684804</v>
      </c>
    </row>
    <row r="107" ht="14.25" customHeight="1" spans="1:6" x14ac:dyDescent="0.25">
      <c r="A107" s="232">
        <v>43468</v>
      </c>
      <c r="B107" s="233">
        <v>3</v>
      </c>
      <c r="C107" s="233">
        <v>10</v>
      </c>
      <c r="D107" s="234">
        <v>0.1875</v>
      </c>
      <c r="E107" s="235">
        <v>0</v>
      </c>
      <c r="F107" s="235">
        <v>0.000032550250353156044</v>
      </c>
    </row>
    <row r="108" ht="14.25" customHeight="1" spans="1:6" x14ac:dyDescent="0.25">
      <c r="A108" s="232">
        <v>43468</v>
      </c>
      <c r="B108" s="233">
        <v>3</v>
      </c>
      <c r="C108" s="233">
        <v>11</v>
      </c>
      <c r="D108" s="234">
        <v>0.20833333333212067</v>
      </c>
      <c r="E108" s="235">
        <v>0</v>
      </c>
      <c r="F108" s="235">
        <v>0.00003285071420256979</v>
      </c>
    </row>
    <row r="109" ht="14.25" customHeight="1" spans="1:6" x14ac:dyDescent="0.25">
      <c r="A109" s="232">
        <v>43468</v>
      </c>
      <c r="B109" s="233">
        <v>3</v>
      </c>
      <c r="C109" s="233">
        <v>12</v>
      </c>
      <c r="D109" s="234">
        <v>0.22916666666787933</v>
      </c>
      <c r="E109" s="235">
        <v>0</v>
      </c>
      <c r="F109" s="235">
        <v>0.00003455334268258104</v>
      </c>
    </row>
    <row r="110" ht="14.25" customHeight="1" spans="1:6" x14ac:dyDescent="0.25">
      <c r="A110" s="232">
        <v>43468</v>
      </c>
      <c r="B110" s="233">
        <v>3</v>
      </c>
      <c r="C110" s="233">
        <v>13</v>
      </c>
      <c r="D110" s="234">
        <v>0.25</v>
      </c>
      <c r="E110" s="235">
        <v>0</v>
      </c>
      <c r="F110" s="235">
        <v>0.00003655643501200603</v>
      </c>
    </row>
    <row r="111" ht="14.25" customHeight="1" spans="1:6" x14ac:dyDescent="0.25">
      <c r="A111" s="232">
        <v>43468</v>
      </c>
      <c r="B111" s="233">
        <v>3</v>
      </c>
      <c r="C111" s="233">
        <v>14</v>
      </c>
      <c r="D111" s="234">
        <v>0.2708333333321207</v>
      </c>
      <c r="E111" s="235">
        <v>0</v>
      </c>
      <c r="F111" s="235">
        <v>0.000038359218108488515</v>
      </c>
    </row>
    <row r="112" ht="14.25" customHeight="1" spans="1:6" x14ac:dyDescent="0.25">
      <c r="A112" s="232">
        <v>43468</v>
      </c>
      <c r="B112" s="233">
        <v>3</v>
      </c>
      <c r="C112" s="233">
        <v>15</v>
      </c>
      <c r="D112" s="234">
        <v>0.2916666666678793</v>
      </c>
      <c r="E112" s="235">
        <v>2.2194809509513187e-9</v>
      </c>
      <c r="F112" s="235">
        <v>0.000043967876630878485</v>
      </c>
    </row>
    <row r="113" ht="14.25" customHeight="1" spans="1:6" x14ac:dyDescent="0.25">
      <c r="A113" s="232">
        <v>43468</v>
      </c>
      <c r="B113" s="233">
        <v>3</v>
      </c>
      <c r="C113" s="233">
        <v>16</v>
      </c>
      <c r="D113" s="234">
        <v>0.3125</v>
      </c>
      <c r="E113" s="235">
        <v>4.6239186478152475e-8</v>
      </c>
      <c r="F113" s="235">
        <v>0.000051479472866222185</v>
      </c>
    </row>
    <row r="114" ht="14.25" customHeight="1" spans="1:6" x14ac:dyDescent="0.25">
      <c r="A114" s="232">
        <v>43468</v>
      </c>
      <c r="B114" s="233">
        <v>3</v>
      </c>
      <c r="C114" s="233">
        <v>17</v>
      </c>
      <c r="D114" s="234">
        <v>0.3333333333321207</v>
      </c>
      <c r="E114" s="235">
        <v>0.0000022517649052930474</v>
      </c>
      <c r="F114" s="235">
        <v>0.00005969215141686463</v>
      </c>
    </row>
    <row r="115" ht="14.25" customHeight="1" spans="1:6" x14ac:dyDescent="0.25">
      <c r="A115" s="232">
        <v>43468</v>
      </c>
      <c r="B115" s="233">
        <v>3</v>
      </c>
      <c r="C115" s="233">
        <v>18</v>
      </c>
      <c r="D115" s="234">
        <v>0.3541666666678793</v>
      </c>
      <c r="E115" s="235">
        <v>0.000003147768418988486</v>
      </c>
      <c r="F115" s="235">
        <v>0.00006940714921457582</v>
      </c>
    </row>
    <row r="116" ht="14.25" customHeight="1" spans="1:6" x14ac:dyDescent="0.25">
      <c r="A116" s="232">
        <v>43468</v>
      </c>
      <c r="B116" s="233">
        <v>3</v>
      </c>
      <c r="C116" s="233">
        <v>19</v>
      </c>
      <c r="D116" s="234">
        <v>0.375</v>
      </c>
      <c r="E116" s="235">
        <v>0.000010375084151239846</v>
      </c>
      <c r="F116" s="235">
        <v>0.00007461518927108079</v>
      </c>
    </row>
    <row r="117" ht="14.25" customHeight="1" spans="1:6" x14ac:dyDescent="0.25">
      <c r="A117" s="232">
        <v>43468</v>
      </c>
      <c r="B117" s="233">
        <v>3</v>
      </c>
      <c r="C117" s="233">
        <v>20</v>
      </c>
      <c r="D117" s="234">
        <v>0.3958333333321207</v>
      </c>
      <c r="E117" s="235">
        <v>0.000015982180686671094</v>
      </c>
      <c r="F117" s="235">
        <v>0.00007982322932758575</v>
      </c>
    </row>
    <row r="118" ht="14.25" customHeight="1" spans="1:6" x14ac:dyDescent="0.25">
      <c r="A118" s="232">
        <v>43468</v>
      </c>
      <c r="B118" s="233">
        <v>3</v>
      </c>
      <c r="C118" s="233">
        <v>21</v>
      </c>
      <c r="D118" s="234">
        <v>0.4166666666678793</v>
      </c>
      <c r="E118" s="235">
        <v>0.000020803356172136815</v>
      </c>
      <c r="F118" s="235">
        <v>0.00008392956860290699</v>
      </c>
    </row>
    <row r="119" ht="14.25" customHeight="1" spans="1:6" x14ac:dyDescent="0.25">
      <c r="A119" s="232">
        <v>43468</v>
      </c>
      <c r="B119" s="233">
        <v>3</v>
      </c>
      <c r="C119" s="233">
        <v>22</v>
      </c>
      <c r="D119" s="234">
        <v>0.4375</v>
      </c>
      <c r="E119" s="235">
        <v>0.000028110312383459507</v>
      </c>
      <c r="F119" s="235">
        <v>0.00008423003245232074</v>
      </c>
    </row>
    <row r="120" ht="14.25" customHeight="1" spans="1:6" x14ac:dyDescent="0.25">
      <c r="A120" s="232">
        <v>43468</v>
      </c>
      <c r="B120" s="233">
        <v>3</v>
      </c>
      <c r="C120" s="233">
        <v>23</v>
      </c>
      <c r="D120" s="234">
        <v>0.4583333333321207</v>
      </c>
      <c r="E120" s="235">
        <v>0.000039160131080861115</v>
      </c>
      <c r="F120" s="235">
        <v>0.00008593266093233197</v>
      </c>
    </row>
    <row r="121" ht="14.25" customHeight="1" spans="1:6" x14ac:dyDescent="0.25">
      <c r="A121" s="232">
        <v>43468</v>
      </c>
      <c r="B121" s="233">
        <v>3</v>
      </c>
      <c r="C121" s="233">
        <v>24</v>
      </c>
      <c r="D121" s="234">
        <v>0.4791666666678793</v>
      </c>
      <c r="E121" s="235">
        <v>0.00003878099820407701</v>
      </c>
      <c r="F121" s="235">
        <v>0.00008843652634411321</v>
      </c>
    </row>
    <row r="122" ht="14.25" customHeight="1" spans="1:6" x14ac:dyDescent="0.25">
      <c r="A122" s="232">
        <v>43468</v>
      </c>
      <c r="B122" s="233">
        <v>3</v>
      </c>
      <c r="C122" s="233">
        <v>25</v>
      </c>
      <c r="D122" s="234">
        <v>0.5</v>
      </c>
      <c r="E122" s="235">
        <v>0.000042629515567951526</v>
      </c>
      <c r="F122" s="235">
        <v>0.0000900390002076532</v>
      </c>
    </row>
    <row r="123" ht="14.25" customHeight="1" spans="1:6" x14ac:dyDescent="0.25">
      <c r="A123" s="232">
        <v>43468</v>
      </c>
      <c r="B123" s="233">
        <v>3</v>
      </c>
      <c r="C123" s="233">
        <v>26</v>
      </c>
      <c r="D123" s="234">
        <v>0.5208333333321207</v>
      </c>
      <c r="E123" s="235">
        <v>0.00003492599690611878</v>
      </c>
      <c r="F123" s="235">
        <v>0.0000904396186735382</v>
      </c>
    </row>
    <row r="124" ht="14.25" customHeight="1" spans="1:6" x14ac:dyDescent="0.25">
      <c r="A124" s="232">
        <v>43468</v>
      </c>
      <c r="B124" s="233">
        <v>3</v>
      </c>
      <c r="C124" s="233">
        <v>27</v>
      </c>
      <c r="D124" s="234">
        <v>0.5416666666678793</v>
      </c>
      <c r="E124" s="235">
        <v>0.000038507188222526584</v>
      </c>
      <c r="F124" s="235">
        <v>0.00008973853635823944</v>
      </c>
    </row>
    <row r="125" ht="14.25" customHeight="1" spans="1:6" x14ac:dyDescent="0.25">
      <c r="A125" s="232">
        <v>43468</v>
      </c>
      <c r="B125" s="233">
        <v>3</v>
      </c>
      <c r="C125" s="233">
        <v>28</v>
      </c>
      <c r="D125" s="234">
        <v>0.5625</v>
      </c>
      <c r="E125" s="235">
        <v>0.000041013662288259975</v>
      </c>
      <c r="F125" s="235">
        <v>0.00008643343401468822</v>
      </c>
    </row>
    <row r="126" ht="14.25" customHeight="1" spans="1:6" x14ac:dyDescent="0.25">
      <c r="A126" s="232">
        <v>43468</v>
      </c>
      <c r="B126" s="233">
        <v>3</v>
      </c>
      <c r="C126" s="233">
        <v>29</v>
      </c>
      <c r="D126" s="234">
        <v>0.5833333333321207</v>
      </c>
      <c r="E126" s="235">
        <v>0.000028327170824870876</v>
      </c>
      <c r="F126" s="235">
        <v>0.00008493111476761948</v>
      </c>
    </row>
    <row r="127" ht="14.25" customHeight="1" spans="1:6" x14ac:dyDescent="0.25">
      <c r="A127" s="232">
        <v>43468</v>
      </c>
      <c r="B127" s="233">
        <v>3</v>
      </c>
      <c r="C127" s="233">
        <v>30</v>
      </c>
      <c r="D127" s="234">
        <v>0.6041666666678793</v>
      </c>
      <c r="E127" s="235">
        <v>0.000022735096575267855</v>
      </c>
      <c r="F127" s="235">
        <v>0.00008603281554880323</v>
      </c>
    </row>
    <row r="128" ht="14.25" customHeight="1" spans="1:6" x14ac:dyDescent="0.25">
      <c r="A128" s="232">
        <v>43468</v>
      </c>
      <c r="B128" s="233">
        <v>3</v>
      </c>
      <c r="C128" s="233">
        <v>31</v>
      </c>
      <c r="D128" s="234">
        <v>0.625</v>
      </c>
      <c r="E128" s="235">
        <v>0.000017065957967694374</v>
      </c>
      <c r="F128" s="235">
        <v>0.00008853668096058446</v>
      </c>
    </row>
    <row r="129" ht="14.25" customHeight="1" spans="1:6" x14ac:dyDescent="0.25">
      <c r="A129" s="232">
        <v>43468</v>
      </c>
      <c r="B129" s="233">
        <v>3</v>
      </c>
      <c r="C129" s="233">
        <v>32</v>
      </c>
      <c r="D129" s="234">
        <v>0.6458333333321207</v>
      </c>
      <c r="E129" s="235">
        <v>0.000010389671068300355</v>
      </c>
      <c r="F129" s="235">
        <v>0.00009474626718180191</v>
      </c>
    </row>
    <row r="130" ht="14.25" customHeight="1" spans="1:6" x14ac:dyDescent="0.25">
      <c r="A130" s="232">
        <v>43468</v>
      </c>
      <c r="B130" s="233">
        <v>3</v>
      </c>
      <c r="C130" s="233">
        <v>33</v>
      </c>
      <c r="D130" s="234">
        <v>0.6666666666678793</v>
      </c>
      <c r="E130" s="235">
        <v>0.000003168247405234372</v>
      </c>
      <c r="F130" s="235">
        <v>0.000102528280881618</v>
      </c>
    </row>
    <row r="131" ht="14.25" customHeight="1" spans="1:6" x14ac:dyDescent="0.25">
      <c r="A131" s="232">
        <v>43468</v>
      </c>
      <c r="B131" s="233">
        <v>3</v>
      </c>
      <c r="C131" s="233">
        <v>34</v>
      </c>
      <c r="D131" s="234">
        <v>0.6875</v>
      </c>
      <c r="E131" s="235">
        <v>0.0000016332913709056202</v>
      </c>
      <c r="F131" s="235">
        <v>0.00011062077389249495</v>
      </c>
    </row>
    <row r="132" ht="14.25" customHeight="1" spans="1:6" x14ac:dyDescent="0.25">
      <c r="A132" s="232">
        <v>43468</v>
      </c>
      <c r="B132" s="233">
        <v>3</v>
      </c>
      <c r="C132" s="233">
        <v>35</v>
      </c>
      <c r="D132" s="234">
        <v>0.7083333333321207</v>
      </c>
      <c r="E132" s="235">
        <v>5.279282050832262e-7</v>
      </c>
      <c r="F132" s="235">
        <v>0.00012012544699561653</v>
      </c>
    </row>
    <row r="133" ht="14.25" customHeight="1" spans="1:6" x14ac:dyDescent="0.25">
      <c r="A133" s="232">
        <v>43468</v>
      </c>
      <c r="B133" s="233">
        <v>3</v>
      </c>
      <c r="C133" s="233">
        <v>36</v>
      </c>
      <c r="D133" s="234">
        <v>0.7291666666678793</v>
      </c>
      <c r="E133" s="235">
        <v>1.9482110569461578e-8</v>
      </c>
      <c r="F133" s="235">
        <v>0.000119925137762674</v>
      </c>
    </row>
    <row r="134" ht="14.25" customHeight="1" spans="1:6" x14ac:dyDescent="0.25">
      <c r="A134" s="232">
        <v>43468</v>
      </c>
      <c r="B134" s="233">
        <v>3</v>
      </c>
      <c r="C134" s="233">
        <v>37</v>
      </c>
      <c r="D134" s="234">
        <v>0.75</v>
      </c>
      <c r="E134" s="235">
        <v>0</v>
      </c>
      <c r="F134" s="235">
        <v>0.00011704068480830203</v>
      </c>
    </row>
    <row r="135" ht="14.25" customHeight="1" spans="1:6" x14ac:dyDescent="0.25">
      <c r="A135" s="232">
        <v>43468</v>
      </c>
      <c r="B135" s="233">
        <v>3</v>
      </c>
      <c r="C135" s="233">
        <v>38</v>
      </c>
      <c r="D135" s="234">
        <v>0.7708333333321207</v>
      </c>
      <c r="E135" s="235">
        <v>0</v>
      </c>
      <c r="F135" s="235">
        <v>0.00011291431460968654</v>
      </c>
    </row>
    <row r="136" ht="14.25" customHeight="1" spans="1:6" x14ac:dyDescent="0.25">
      <c r="A136" s="232">
        <v>43468</v>
      </c>
      <c r="B136" s="233">
        <v>3</v>
      </c>
      <c r="C136" s="233">
        <v>39</v>
      </c>
      <c r="D136" s="234">
        <v>0.7916666666678793</v>
      </c>
      <c r="E136" s="235">
        <v>0</v>
      </c>
      <c r="F136" s="235">
        <v>0.00010807684663412522</v>
      </c>
    </row>
    <row r="137" ht="14.25" customHeight="1" spans="1:6" x14ac:dyDescent="0.25">
      <c r="A137" s="232">
        <v>43468</v>
      </c>
      <c r="B137" s="233">
        <v>3</v>
      </c>
      <c r="C137" s="233">
        <v>40</v>
      </c>
      <c r="D137" s="234">
        <v>0.8125</v>
      </c>
      <c r="E137" s="235">
        <v>0</v>
      </c>
      <c r="F137" s="235">
        <v>0.00010424092482327637</v>
      </c>
    </row>
    <row r="138" ht="14.25" customHeight="1" spans="1:6" x14ac:dyDescent="0.25">
      <c r="A138" s="232">
        <v>43468</v>
      </c>
      <c r="B138" s="233">
        <v>3</v>
      </c>
      <c r="C138" s="233">
        <v>41</v>
      </c>
      <c r="D138" s="234">
        <v>0.8333333333321207</v>
      </c>
      <c r="E138" s="235">
        <v>0</v>
      </c>
      <c r="F138" s="235">
        <v>0.00010005446185477816</v>
      </c>
    </row>
    <row r="139" ht="14.25" customHeight="1" spans="1:6" x14ac:dyDescent="0.25">
      <c r="A139" s="232">
        <v>43468</v>
      </c>
      <c r="B139" s="233">
        <v>3</v>
      </c>
      <c r="C139" s="233">
        <v>42</v>
      </c>
      <c r="D139" s="234">
        <v>0.8541666666678793</v>
      </c>
      <c r="E139" s="235">
        <v>0</v>
      </c>
      <c r="F139" s="235">
        <v>0.00009534719488062941</v>
      </c>
    </row>
    <row r="140" ht="14.25" customHeight="1" spans="1:6" x14ac:dyDescent="0.25">
      <c r="A140" s="232">
        <v>43468</v>
      </c>
      <c r="B140" s="233">
        <v>3</v>
      </c>
      <c r="C140" s="233">
        <v>43</v>
      </c>
      <c r="D140" s="234">
        <v>0.875</v>
      </c>
      <c r="E140" s="235">
        <v>0</v>
      </c>
      <c r="F140" s="235">
        <v>0.00009053977329000945</v>
      </c>
    </row>
    <row r="141" ht="14.25" customHeight="1" spans="1:6" x14ac:dyDescent="0.25">
      <c r="A141" s="232">
        <v>43468</v>
      </c>
      <c r="B141" s="233">
        <v>3</v>
      </c>
      <c r="C141" s="233">
        <v>44</v>
      </c>
      <c r="D141" s="234">
        <v>0.8958333333321207</v>
      </c>
      <c r="E141" s="235">
        <v>0</v>
      </c>
      <c r="F141" s="235">
        <v>0.00008433018706879199</v>
      </c>
    </row>
    <row r="142" ht="14.25" customHeight="1" spans="1:6" x14ac:dyDescent="0.25">
      <c r="A142" s="232">
        <v>43468</v>
      </c>
      <c r="B142" s="233">
        <v>3</v>
      </c>
      <c r="C142" s="233">
        <v>45</v>
      </c>
      <c r="D142" s="234">
        <v>0.9166666666678793</v>
      </c>
      <c r="E142" s="235">
        <v>0</v>
      </c>
      <c r="F142" s="235">
        <v>0.00007842106469698827</v>
      </c>
    </row>
    <row r="143" ht="14.25" customHeight="1" spans="1:6" x14ac:dyDescent="0.25">
      <c r="A143" s="232">
        <v>43468</v>
      </c>
      <c r="B143" s="233">
        <v>3</v>
      </c>
      <c r="C143" s="233">
        <v>46</v>
      </c>
      <c r="D143" s="234">
        <v>0.9375</v>
      </c>
      <c r="E143" s="235">
        <v>0</v>
      </c>
      <c r="F143" s="235">
        <v>0.00006940714921457582</v>
      </c>
    </row>
    <row r="144" ht="14.25" customHeight="1" spans="1:6" x14ac:dyDescent="0.25">
      <c r="A144" s="232">
        <v>43468</v>
      </c>
      <c r="B144" s="233">
        <v>3</v>
      </c>
      <c r="C144" s="233">
        <v>47</v>
      </c>
      <c r="D144" s="234">
        <v>0.9583333333321207</v>
      </c>
      <c r="E144" s="235">
        <v>0</v>
      </c>
      <c r="F144" s="235">
        <v>0.00005949184218392214</v>
      </c>
    </row>
    <row r="145" ht="14.25" customHeight="1" spans="1:6" x14ac:dyDescent="0.25">
      <c r="A145" s="232">
        <v>43468</v>
      </c>
      <c r="B145" s="233">
        <v>3</v>
      </c>
      <c r="C145" s="233">
        <v>48</v>
      </c>
      <c r="D145" s="234">
        <v>0.9791666666678793</v>
      </c>
      <c r="E145" s="235">
        <v>0</v>
      </c>
      <c r="F145" s="235">
        <v>0.00005037777208503844</v>
      </c>
    </row>
    <row r="146" ht="14.25" customHeight="1" spans="1:6" x14ac:dyDescent="0.25">
      <c r="A146" s="232">
        <v>43469</v>
      </c>
      <c r="B146" s="233">
        <v>4</v>
      </c>
      <c r="C146" s="233">
        <v>1</v>
      </c>
      <c r="D146" s="234">
        <v>0</v>
      </c>
      <c r="E146" s="235">
        <v>0</v>
      </c>
      <c r="F146" s="235">
        <v>0.00004326679431557974</v>
      </c>
    </row>
    <row r="147" ht="14.25" customHeight="1" spans="1:6" x14ac:dyDescent="0.25">
      <c r="A147" s="232">
        <v>43469</v>
      </c>
      <c r="B147" s="233">
        <v>4</v>
      </c>
      <c r="C147" s="233">
        <v>2</v>
      </c>
      <c r="D147" s="234">
        <v>0.020833333332120674</v>
      </c>
      <c r="E147" s="235">
        <v>0</v>
      </c>
      <c r="F147" s="235">
        <v>0.000038158908875546014</v>
      </c>
    </row>
    <row r="148" ht="14.25" customHeight="1" spans="1:6" x14ac:dyDescent="0.25">
      <c r="A148" s="232">
        <v>43469</v>
      </c>
      <c r="B148" s="233">
        <v>4</v>
      </c>
      <c r="C148" s="233">
        <v>3</v>
      </c>
      <c r="D148" s="234">
        <v>0.041666666667879326</v>
      </c>
      <c r="E148" s="235">
        <v>0</v>
      </c>
      <c r="F148" s="235">
        <v>0.000035554888847293536</v>
      </c>
    </row>
    <row r="149" ht="14.25" customHeight="1" spans="1:6" x14ac:dyDescent="0.25">
      <c r="A149" s="232">
        <v>43469</v>
      </c>
      <c r="B149" s="233">
        <v>4</v>
      </c>
      <c r="C149" s="233">
        <v>4</v>
      </c>
      <c r="D149" s="234">
        <v>0.0625</v>
      </c>
      <c r="E149" s="235">
        <v>0</v>
      </c>
      <c r="F149" s="235">
        <v>0.00003375210575081104</v>
      </c>
    </row>
    <row r="150" ht="14.25" customHeight="1" spans="1:6" x14ac:dyDescent="0.25">
      <c r="A150" s="232">
        <v>43469</v>
      </c>
      <c r="B150" s="233">
        <v>4</v>
      </c>
      <c r="C150" s="233">
        <v>5</v>
      </c>
      <c r="D150" s="234">
        <v>0.08333333333212067</v>
      </c>
      <c r="E150" s="235">
        <v>0</v>
      </c>
      <c r="F150" s="235">
        <v>0.00003214963188727106</v>
      </c>
    </row>
    <row r="151" ht="14.25" customHeight="1" spans="1:6" x14ac:dyDescent="0.25">
      <c r="A151" s="232">
        <v>43469</v>
      </c>
      <c r="B151" s="233">
        <v>4</v>
      </c>
      <c r="C151" s="233">
        <v>6</v>
      </c>
      <c r="D151" s="234">
        <v>0.10416666666787933</v>
      </c>
      <c r="E151" s="235">
        <v>0</v>
      </c>
      <c r="F151" s="235">
        <v>0.00003124824033902981</v>
      </c>
    </row>
    <row r="152" ht="14.25" customHeight="1" spans="1:6" x14ac:dyDescent="0.25">
      <c r="A152" s="232">
        <v>43469</v>
      </c>
      <c r="B152" s="233">
        <v>4</v>
      </c>
      <c r="C152" s="233">
        <v>7</v>
      </c>
      <c r="D152" s="234">
        <v>0.125</v>
      </c>
      <c r="E152" s="235">
        <v>0</v>
      </c>
      <c r="F152" s="235">
        <v>0.00003124824033902981</v>
      </c>
    </row>
    <row r="153" ht="14.25" customHeight="1" spans="1:6" x14ac:dyDescent="0.25">
      <c r="A153" s="232">
        <v>43469</v>
      </c>
      <c r="B153" s="233">
        <v>4</v>
      </c>
      <c r="C153" s="233">
        <v>8</v>
      </c>
      <c r="D153" s="234">
        <v>0.14583333333212067</v>
      </c>
      <c r="E153" s="235">
        <v>0</v>
      </c>
      <c r="F153" s="235">
        <v>0.00003094777648961606</v>
      </c>
    </row>
    <row r="154" ht="14.25" customHeight="1" spans="1:6" x14ac:dyDescent="0.25">
      <c r="A154" s="232">
        <v>43469</v>
      </c>
      <c r="B154" s="233">
        <v>4</v>
      </c>
      <c r="C154" s="233">
        <v>9</v>
      </c>
      <c r="D154" s="234">
        <v>0.16666666666787933</v>
      </c>
      <c r="E154" s="235">
        <v>0</v>
      </c>
      <c r="F154" s="235">
        <v>0.000031047931106087315</v>
      </c>
    </row>
    <row r="155" ht="14.25" customHeight="1" spans="1:6" x14ac:dyDescent="0.25">
      <c r="A155" s="232">
        <v>43469</v>
      </c>
      <c r="B155" s="233">
        <v>4</v>
      </c>
      <c r="C155" s="233">
        <v>10</v>
      </c>
      <c r="D155" s="234">
        <v>0.1875</v>
      </c>
      <c r="E155" s="235">
        <v>0</v>
      </c>
      <c r="F155" s="235">
        <v>0.000032049477270799804</v>
      </c>
    </row>
    <row r="156" ht="14.25" customHeight="1" spans="1:6" x14ac:dyDescent="0.25">
      <c r="A156" s="232">
        <v>43469</v>
      </c>
      <c r="B156" s="233">
        <v>4</v>
      </c>
      <c r="C156" s="233">
        <v>11</v>
      </c>
      <c r="D156" s="234">
        <v>0.20833333333212067</v>
      </c>
      <c r="E156" s="235">
        <v>0</v>
      </c>
      <c r="F156" s="235">
        <v>0.0000334516419013973</v>
      </c>
    </row>
    <row r="157" ht="14.25" customHeight="1" spans="1:6" x14ac:dyDescent="0.25">
      <c r="A157" s="232">
        <v>43469</v>
      </c>
      <c r="B157" s="233">
        <v>4</v>
      </c>
      <c r="C157" s="233">
        <v>12</v>
      </c>
      <c r="D157" s="234">
        <v>0.22916666666787933</v>
      </c>
      <c r="E157" s="235">
        <v>0</v>
      </c>
      <c r="F157" s="235">
        <v>0.00003655643501200603</v>
      </c>
    </row>
    <row r="158" ht="14.25" customHeight="1" spans="1:6" x14ac:dyDescent="0.25">
      <c r="A158" s="232">
        <v>43469</v>
      </c>
      <c r="B158" s="233">
        <v>4</v>
      </c>
      <c r="C158" s="233">
        <v>13</v>
      </c>
      <c r="D158" s="234">
        <v>0.25</v>
      </c>
      <c r="E158" s="235">
        <v>0</v>
      </c>
      <c r="F158" s="235">
        <v>0.000043967876630878485</v>
      </c>
    </row>
    <row r="159" ht="14.25" customHeight="1" spans="1:6" x14ac:dyDescent="0.25">
      <c r="A159" s="232">
        <v>43469</v>
      </c>
      <c r="B159" s="233">
        <v>4</v>
      </c>
      <c r="C159" s="233">
        <v>14</v>
      </c>
      <c r="D159" s="234">
        <v>0.2708333333321207</v>
      </c>
      <c r="E159" s="235">
        <v>0</v>
      </c>
      <c r="F159" s="235">
        <v>0.00005188009133210718</v>
      </c>
    </row>
    <row r="160" ht="14.25" customHeight="1" spans="1:6" x14ac:dyDescent="0.25">
      <c r="A160" s="232">
        <v>43469</v>
      </c>
      <c r="B160" s="233">
        <v>4</v>
      </c>
      <c r="C160" s="233">
        <v>15</v>
      </c>
      <c r="D160" s="234">
        <v>0.2916666666678793</v>
      </c>
      <c r="E160" s="235">
        <v>0</v>
      </c>
      <c r="F160" s="235">
        <v>0.00006249648067805962</v>
      </c>
    </row>
    <row r="161" ht="14.25" customHeight="1" spans="1:6" x14ac:dyDescent="0.25">
      <c r="A161" s="232">
        <v>43469</v>
      </c>
      <c r="B161" s="233">
        <v>4</v>
      </c>
      <c r="C161" s="233">
        <v>16</v>
      </c>
      <c r="D161" s="234">
        <v>0.3125</v>
      </c>
      <c r="E161" s="235">
        <v>0</v>
      </c>
      <c r="F161" s="235">
        <v>0.00007000807691340332</v>
      </c>
    </row>
    <row r="162" ht="14.25" customHeight="1" spans="1:6" x14ac:dyDescent="0.25">
      <c r="A162" s="232">
        <v>43469</v>
      </c>
      <c r="B162" s="233">
        <v>4</v>
      </c>
      <c r="C162" s="233">
        <v>17</v>
      </c>
      <c r="D162" s="234">
        <v>0.3333333333321207</v>
      </c>
      <c r="E162" s="235">
        <v>0.0000015074564508976732</v>
      </c>
      <c r="F162" s="235">
        <v>0.00007341333387342581</v>
      </c>
    </row>
    <row r="163" ht="14.25" customHeight="1" spans="1:6" x14ac:dyDescent="0.25">
      <c r="A163" s="232">
        <v>43469</v>
      </c>
      <c r="B163" s="233">
        <v>4</v>
      </c>
      <c r="C163" s="233">
        <v>18</v>
      </c>
      <c r="D163" s="234">
        <v>0.3541666666678793</v>
      </c>
      <c r="E163" s="235">
        <v>0.000004970080691250522</v>
      </c>
      <c r="F163" s="235">
        <v>0.00007311287002401206</v>
      </c>
    </row>
    <row r="164" ht="14.25" customHeight="1" spans="1:6" x14ac:dyDescent="0.25">
      <c r="A164" s="232">
        <v>43469</v>
      </c>
      <c r="B164" s="233">
        <v>4</v>
      </c>
      <c r="C164" s="233">
        <v>19</v>
      </c>
      <c r="D164" s="234">
        <v>0.375</v>
      </c>
      <c r="E164" s="235">
        <v>0.000012344016009919496</v>
      </c>
      <c r="F164" s="235">
        <v>0.0000732130246404833</v>
      </c>
    </row>
    <row r="165" ht="14.25" customHeight="1" spans="1:6" x14ac:dyDescent="0.25">
      <c r="A165" s="232">
        <v>43469</v>
      </c>
      <c r="B165" s="233">
        <v>4</v>
      </c>
      <c r="C165" s="233">
        <v>20</v>
      </c>
      <c r="D165" s="234">
        <v>0.3958333333321207</v>
      </c>
      <c r="E165" s="235">
        <v>0.000021948283718623604</v>
      </c>
      <c r="F165" s="235">
        <v>0.0000730127154075408</v>
      </c>
    </row>
    <row r="166" ht="14.25" customHeight="1" spans="1:6" x14ac:dyDescent="0.25">
      <c r="A166" s="232">
        <v>43469</v>
      </c>
      <c r="B166" s="233">
        <v>4</v>
      </c>
      <c r="C166" s="233">
        <v>21</v>
      </c>
      <c r="D166" s="234">
        <v>0.4166666666678793</v>
      </c>
      <c r="E166" s="235">
        <v>0.0000368925658752393</v>
      </c>
      <c r="F166" s="235">
        <v>0.00007171070539341455</v>
      </c>
    </row>
    <row r="167" ht="14.25" customHeight="1" spans="1:6" x14ac:dyDescent="0.25">
      <c r="A167" s="232">
        <v>43469</v>
      </c>
      <c r="B167" s="233">
        <v>4</v>
      </c>
      <c r="C167" s="233">
        <v>22</v>
      </c>
      <c r="D167" s="234">
        <v>0.4375</v>
      </c>
      <c r="E167" s="235">
        <v>0.00005051894243800099</v>
      </c>
      <c r="F167" s="235">
        <v>0.0000718108600098858</v>
      </c>
    </row>
    <row r="168" ht="14.25" customHeight="1" spans="1:6" x14ac:dyDescent="0.25">
      <c r="A168" s="232">
        <v>43469</v>
      </c>
      <c r="B168" s="233">
        <v>4</v>
      </c>
      <c r="C168" s="233">
        <v>23</v>
      </c>
      <c r="D168" s="234">
        <v>0.4583333333321207</v>
      </c>
      <c r="E168" s="235">
        <v>0.00005350145413455892</v>
      </c>
      <c r="F168" s="235">
        <v>0.00007110977769458707</v>
      </c>
    </row>
    <row r="169" ht="14.25" customHeight="1" spans="1:6" x14ac:dyDescent="0.25">
      <c r="A169" s="232">
        <v>43469</v>
      </c>
      <c r="B169" s="233">
        <v>4</v>
      </c>
      <c r="C169" s="233">
        <v>24</v>
      </c>
      <c r="D169" s="234">
        <v>0.4791666666678793</v>
      </c>
      <c r="E169" s="235">
        <v>0.00004781174180631236</v>
      </c>
      <c r="F169" s="235">
        <v>0.00007171070539341455</v>
      </c>
    </row>
    <row r="170" ht="14.25" customHeight="1" spans="1:6" x14ac:dyDescent="0.25">
      <c r="A170" s="232">
        <v>43469</v>
      </c>
      <c r="B170" s="233">
        <v>4</v>
      </c>
      <c r="C170" s="233">
        <v>25</v>
      </c>
      <c r="D170" s="234">
        <v>0.5</v>
      </c>
      <c r="E170" s="235">
        <v>0.00006484713249457888</v>
      </c>
      <c r="F170" s="235">
        <v>0.00007401426157225329</v>
      </c>
    </row>
    <row r="171" ht="14.25" customHeight="1" spans="1:6" x14ac:dyDescent="0.25">
      <c r="A171" s="232">
        <v>43469</v>
      </c>
      <c r="B171" s="233">
        <v>4</v>
      </c>
      <c r="C171" s="233">
        <v>26</v>
      </c>
      <c r="D171" s="234">
        <v>0.5208333333321207</v>
      </c>
      <c r="E171" s="235">
        <v>0.00006675950697575493</v>
      </c>
      <c r="F171" s="235">
        <v>0.00007411441618872453</v>
      </c>
    </row>
    <row r="172" ht="14.25" customHeight="1" spans="1:6" x14ac:dyDescent="0.25">
      <c r="A172" s="232">
        <v>43469</v>
      </c>
      <c r="B172" s="233">
        <v>4</v>
      </c>
      <c r="C172" s="233">
        <v>27</v>
      </c>
      <c r="D172" s="234">
        <v>0.5416666666678793</v>
      </c>
      <c r="E172" s="235">
        <v>0.00006849590020623295</v>
      </c>
      <c r="F172" s="235">
        <v>0.00007281240617459832</v>
      </c>
    </row>
    <row r="173" ht="14.25" customHeight="1" spans="1:6" x14ac:dyDescent="0.25">
      <c r="A173" s="232">
        <v>43469</v>
      </c>
      <c r="B173" s="233">
        <v>4</v>
      </c>
      <c r="C173" s="233">
        <v>28</v>
      </c>
      <c r="D173" s="234">
        <v>0.5625</v>
      </c>
      <c r="E173" s="235">
        <v>0.00007045522668113709</v>
      </c>
      <c r="F173" s="235">
        <v>0.00007131008692752957</v>
      </c>
    </row>
    <row r="174" ht="14.25" customHeight="1" spans="1:6" x14ac:dyDescent="0.25">
      <c r="A174" s="232">
        <v>43469</v>
      </c>
      <c r="B174" s="233">
        <v>4</v>
      </c>
      <c r="C174" s="233">
        <v>29</v>
      </c>
      <c r="D174" s="234">
        <v>0.5833333333321207</v>
      </c>
      <c r="E174" s="235">
        <v>0.00004162961886542567</v>
      </c>
      <c r="F174" s="235">
        <v>0.00007040869537928833</v>
      </c>
    </row>
    <row r="175" ht="14.25" customHeight="1" spans="1:6" x14ac:dyDescent="0.25">
      <c r="A175" s="232">
        <v>43469</v>
      </c>
      <c r="B175" s="233">
        <v>4</v>
      </c>
      <c r="C175" s="233">
        <v>30</v>
      </c>
      <c r="D175" s="234">
        <v>0.6041666666678793</v>
      </c>
      <c r="E175" s="235">
        <v>0.000026980812347831502</v>
      </c>
      <c r="F175" s="235">
        <v>0.00007251194232518454</v>
      </c>
    </row>
    <row r="176" ht="14.25" customHeight="1" spans="1:6" x14ac:dyDescent="0.25">
      <c r="A176" s="232">
        <v>43469</v>
      </c>
      <c r="B176" s="233">
        <v>4</v>
      </c>
      <c r="C176" s="233">
        <v>31</v>
      </c>
      <c r="D176" s="234">
        <v>0.625</v>
      </c>
      <c r="E176" s="235">
        <v>0.000018303751677331633</v>
      </c>
      <c r="F176" s="235">
        <v>0.00007531627158637955</v>
      </c>
    </row>
    <row r="177" ht="14.25" customHeight="1" spans="1:6" x14ac:dyDescent="0.25">
      <c r="A177" s="232">
        <v>43469</v>
      </c>
      <c r="B177" s="233">
        <v>4</v>
      </c>
      <c r="C177" s="233">
        <v>32</v>
      </c>
      <c r="D177" s="234">
        <v>0.6458333333321207</v>
      </c>
      <c r="E177" s="235">
        <v>0.000009440603933946023</v>
      </c>
      <c r="F177" s="235">
        <v>0.000082327094739367</v>
      </c>
    </row>
    <row r="178" ht="14.25" customHeight="1" spans="1:6" x14ac:dyDescent="0.25">
      <c r="A178" s="232">
        <v>43469</v>
      </c>
      <c r="B178" s="233">
        <v>4</v>
      </c>
      <c r="C178" s="233">
        <v>33</v>
      </c>
      <c r="D178" s="234">
        <v>0.6666666666678793</v>
      </c>
      <c r="E178" s="235">
        <v>0.0000018745366198243015</v>
      </c>
      <c r="F178" s="235">
        <v>0.00009154131945472191</v>
      </c>
    </row>
    <row r="179" ht="14.25" customHeight="1" spans="1:6" x14ac:dyDescent="0.25">
      <c r="A179" s="232">
        <v>43469</v>
      </c>
      <c r="B179" s="233">
        <v>4</v>
      </c>
      <c r="C179" s="233">
        <v>34</v>
      </c>
      <c r="D179" s="234">
        <v>0.6875</v>
      </c>
      <c r="E179" s="235">
        <v>0.000001011466791147426</v>
      </c>
      <c r="F179" s="235">
        <v>0.00010371010535597871</v>
      </c>
    </row>
    <row r="180" ht="14.25" customHeight="1" spans="1:6" x14ac:dyDescent="0.25">
      <c r="A180" s="232">
        <v>43469</v>
      </c>
      <c r="B180" s="233">
        <v>4</v>
      </c>
      <c r="C180" s="233">
        <v>35</v>
      </c>
      <c r="D180" s="234">
        <v>0.7083333333321207</v>
      </c>
      <c r="E180" s="235">
        <v>4.5277411399406896e-7</v>
      </c>
      <c r="F180" s="235">
        <v>0.00011451678847322656</v>
      </c>
    </row>
    <row r="181" ht="14.25" customHeight="1" spans="1:6" x14ac:dyDescent="0.25">
      <c r="A181" s="232">
        <v>43469</v>
      </c>
      <c r="B181" s="233">
        <v>4</v>
      </c>
      <c r="C181" s="233">
        <v>36</v>
      </c>
      <c r="D181" s="234">
        <v>0.7291666666678793</v>
      </c>
      <c r="E181" s="235">
        <v>3.076447207013077e-8</v>
      </c>
      <c r="F181" s="235">
        <v>0.00011610924687511942</v>
      </c>
    </row>
    <row r="182" ht="14.25" customHeight="1" spans="1:6" x14ac:dyDescent="0.25">
      <c r="A182" s="232">
        <v>43469</v>
      </c>
      <c r="B182" s="233">
        <v>4</v>
      </c>
      <c r="C182" s="233">
        <v>37</v>
      </c>
      <c r="D182" s="234">
        <v>0.75</v>
      </c>
      <c r="E182" s="235">
        <v>0</v>
      </c>
      <c r="F182" s="235">
        <v>0.00011642974164782741</v>
      </c>
    </row>
    <row r="183" ht="14.25" customHeight="1" spans="1:6" x14ac:dyDescent="0.25">
      <c r="A183" s="232">
        <v>43469</v>
      </c>
      <c r="B183" s="233">
        <v>4</v>
      </c>
      <c r="C183" s="233">
        <v>38</v>
      </c>
      <c r="D183" s="234">
        <v>0.7708333333321207</v>
      </c>
      <c r="E183" s="235">
        <v>0</v>
      </c>
      <c r="F183" s="235">
        <v>0.00011405607723745879</v>
      </c>
    </row>
    <row r="184" ht="14.25" customHeight="1" spans="1:6" x14ac:dyDescent="0.25">
      <c r="A184" s="232">
        <v>43469</v>
      </c>
      <c r="B184" s="233">
        <v>4</v>
      </c>
      <c r="C184" s="233">
        <v>39</v>
      </c>
      <c r="D184" s="234">
        <v>0.7916666666678793</v>
      </c>
      <c r="E184" s="235">
        <v>0</v>
      </c>
      <c r="F184" s="235">
        <v>0.00010888809902754233</v>
      </c>
    </row>
    <row r="185" ht="14.25" customHeight="1" spans="1:6" x14ac:dyDescent="0.25">
      <c r="A185" s="232">
        <v>43469</v>
      </c>
      <c r="B185" s="233">
        <v>4</v>
      </c>
      <c r="C185" s="233">
        <v>40</v>
      </c>
      <c r="D185" s="234">
        <v>0.8125</v>
      </c>
      <c r="E185" s="235">
        <v>0</v>
      </c>
      <c r="F185" s="235">
        <v>0.00010329947142844663</v>
      </c>
    </row>
    <row r="186" ht="14.25" customHeight="1" spans="1:6" x14ac:dyDescent="0.25">
      <c r="A186" s="232">
        <v>43469</v>
      </c>
      <c r="B186" s="233">
        <v>4</v>
      </c>
      <c r="C186" s="233">
        <v>41</v>
      </c>
      <c r="D186" s="234">
        <v>0.8333333333321207</v>
      </c>
      <c r="E186" s="235">
        <v>0</v>
      </c>
      <c r="F186" s="235">
        <v>0.00009915307030653687</v>
      </c>
    </row>
    <row r="187" ht="14.25" customHeight="1" spans="1:6" x14ac:dyDescent="0.25">
      <c r="A187" s="232">
        <v>43469</v>
      </c>
      <c r="B187" s="233">
        <v>4</v>
      </c>
      <c r="C187" s="233">
        <v>42</v>
      </c>
      <c r="D187" s="234">
        <v>0.8541666666678793</v>
      </c>
      <c r="E187" s="235">
        <v>0</v>
      </c>
      <c r="F187" s="235">
        <v>0.00009584796796298565</v>
      </c>
    </row>
    <row r="188" ht="14.25" customHeight="1" spans="1:6" x14ac:dyDescent="0.25">
      <c r="A188" s="232">
        <v>43469</v>
      </c>
      <c r="B188" s="233">
        <v>4</v>
      </c>
      <c r="C188" s="233">
        <v>43</v>
      </c>
      <c r="D188" s="234">
        <v>0.875</v>
      </c>
      <c r="E188" s="235">
        <v>0</v>
      </c>
      <c r="F188" s="235">
        <v>0.00009174162868766444</v>
      </c>
    </row>
    <row r="189" ht="14.25" customHeight="1" spans="1:6" x14ac:dyDescent="0.25">
      <c r="A189" s="232">
        <v>43469</v>
      </c>
      <c r="B189" s="233">
        <v>4</v>
      </c>
      <c r="C189" s="233">
        <v>44</v>
      </c>
      <c r="D189" s="234">
        <v>0.8958333333321207</v>
      </c>
      <c r="E189" s="235">
        <v>0</v>
      </c>
      <c r="F189" s="235">
        <v>0.00008623312478174573</v>
      </c>
    </row>
    <row r="190" ht="14.25" customHeight="1" spans="1:6" x14ac:dyDescent="0.25">
      <c r="A190" s="232">
        <v>43469</v>
      </c>
      <c r="B190" s="233">
        <v>4</v>
      </c>
      <c r="C190" s="233">
        <v>45</v>
      </c>
      <c r="D190" s="234">
        <v>0.9166666666678793</v>
      </c>
      <c r="E190" s="235">
        <v>0</v>
      </c>
      <c r="F190" s="235">
        <v>0.0000805243116428845</v>
      </c>
    </row>
    <row r="191" ht="14.25" customHeight="1" spans="1:6" x14ac:dyDescent="0.25">
      <c r="A191" s="232">
        <v>43469</v>
      </c>
      <c r="B191" s="233">
        <v>4</v>
      </c>
      <c r="C191" s="233">
        <v>46</v>
      </c>
      <c r="D191" s="234">
        <v>0.9375</v>
      </c>
      <c r="E191" s="235">
        <v>0</v>
      </c>
      <c r="F191" s="235">
        <v>0.00007040869537928833</v>
      </c>
    </row>
    <row r="192" ht="14.25" customHeight="1" spans="1:6" x14ac:dyDescent="0.25">
      <c r="A192" s="232">
        <v>43469</v>
      </c>
      <c r="B192" s="233">
        <v>4</v>
      </c>
      <c r="C192" s="233">
        <v>47</v>
      </c>
      <c r="D192" s="234">
        <v>0.9583333333321207</v>
      </c>
      <c r="E192" s="235">
        <v>0</v>
      </c>
      <c r="F192" s="235">
        <v>0.00006029307911569213</v>
      </c>
    </row>
    <row r="193" ht="14.25" customHeight="1" spans="1:6" x14ac:dyDescent="0.25">
      <c r="A193" s="232">
        <v>43469</v>
      </c>
      <c r="B193" s="233">
        <v>4</v>
      </c>
      <c r="C193" s="233">
        <v>48</v>
      </c>
      <c r="D193" s="234">
        <v>0.9791666666678793</v>
      </c>
      <c r="E193" s="235">
        <v>0</v>
      </c>
      <c r="F193" s="235">
        <v>0.00004987699900268219</v>
      </c>
    </row>
    <row r="194" ht="14.25" customHeight="1" spans="1:6" x14ac:dyDescent="0.25">
      <c r="A194" s="232">
        <v>43470</v>
      </c>
      <c r="B194" s="233">
        <v>5</v>
      </c>
      <c r="C194" s="233">
        <v>1</v>
      </c>
      <c r="D194" s="234">
        <v>0</v>
      </c>
      <c r="E194" s="235">
        <v>0</v>
      </c>
      <c r="F194" s="235">
        <v>0.00004316663969910849</v>
      </c>
    </row>
    <row r="195" ht="14.25" customHeight="1" spans="1:6" x14ac:dyDescent="0.25">
      <c r="A195" s="232">
        <v>43470</v>
      </c>
      <c r="B195" s="233">
        <v>5</v>
      </c>
      <c r="C195" s="233">
        <v>2</v>
      </c>
      <c r="D195" s="234">
        <v>0.020833333332120674</v>
      </c>
      <c r="E195" s="235">
        <v>0</v>
      </c>
      <c r="F195" s="235">
        <v>0.00003795859964260352</v>
      </c>
    </row>
    <row r="196" ht="14.25" customHeight="1" spans="1:6" x14ac:dyDescent="0.25">
      <c r="A196" s="232">
        <v>43470</v>
      </c>
      <c r="B196" s="233">
        <v>5</v>
      </c>
      <c r="C196" s="233">
        <v>3</v>
      </c>
      <c r="D196" s="234">
        <v>0.041666666667879326</v>
      </c>
      <c r="E196" s="235">
        <v>0</v>
      </c>
      <c r="F196" s="235">
        <v>0.00003575519808023604</v>
      </c>
    </row>
    <row r="197" ht="14.25" customHeight="1" spans="1:6" x14ac:dyDescent="0.25">
      <c r="A197" s="232">
        <v>43470</v>
      </c>
      <c r="B197" s="233">
        <v>5</v>
      </c>
      <c r="C197" s="233">
        <v>4</v>
      </c>
      <c r="D197" s="234">
        <v>0.0625</v>
      </c>
      <c r="E197" s="235">
        <v>0</v>
      </c>
      <c r="F197" s="235">
        <v>0.00003415272421669604</v>
      </c>
    </row>
    <row r="198" ht="14.25" customHeight="1" spans="1:6" x14ac:dyDescent="0.25">
      <c r="A198" s="232">
        <v>43470</v>
      </c>
      <c r="B198" s="233">
        <v>5</v>
      </c>
      <c r="C198" s="233">
        <v>5</v>
      </c>
      <c r="D198" s="234">
        <v>0.08333333333212067</v>
      </c>
      <c r="E198" s="235">
        <v>0</v>
      </c>
      <c r="F198" s="235">
        <v>0.000032249786503742304</v>
      </c>
    </row>
    <row r="199" ht="14.25" customHeight="1" spans="1:6" x14ac:dyDescent="0.25">
      <c r="A199" s="232">
        <v>43470</v>
      </c>
      <c r="B199" s="233">
        <v>5</v>
      </c>
      <c r="C199" s="233">
        <v>6</v>
      </c>
      <c r="D199" s="234">
        <v>0.10416666666787933</v>
      </c>
      <c r="E199" s="235">
        <v>0</v>
      </c>
      <c r="F199" s="235">
        <v>0.00003124824033902981</v>
      </c>
    </row>
    <row r="200" ht="14.25" customHeight="1" spans="1:6" x14ac:dyDescent="0.25">
      <c r="A200" s="232">
        <v>43470</v>
      </c>
      <c r="B200" s="233">
        <v>5</v>
      </c>
      <c r="C200" s="233">
        <v>7</v>
      </c>
      <c r="D200" s="234">
        <v>0.125</v>
      </c>
      <c r="E200" s="235">
        <v>0</v>
      </c>
      <c r="F200" s="235">
        <v>0.0000314485495719723</v>
      </c>
    </row>
    <row r="201" ht="14.25" customHeight="1" spans="1:6" x14ac:dyDescent="0.25">
      <c r="A201" s="232">
        <v>43470</v>
      </c>
      <c r="B201" s="233">
        <v>5</v>
      </c>
      <c r="C201" s="233">
        <v>8</v>
      </c>
      <c r="D201" s="234">
        <v>0.14583333333212067</v>
      </c>
      <c r="E201" s="235">
        <v>0</v>
      </c>
      <c r="F201" s="235">
        <v>0.00003124824033902981</v>
      </c>
    </row>
    <row r="202" ht="14.25" customHeight="1" spans="1:6" x14ac:dyDescent="0.25">
      <c r="A202" s="232">
        <v>43470</v>
      </c>
      <c r="B202" s="233">
        <v>5</v>
      </c>
      <c r="C202" s="233">
        <v>9</v>
      </c>
      <c r="D202" s="234">
        <v>0.16666666666787933</v>
      </c>
      <c r="E202" s="235">
        <v>0</v>
      </c>
      <c r="F202" s="235">
        <v>0.00003124824033902981</v>
      </c>
    </row>
    <row r="203" ht="14.25" customHeight="1" spans="1:6" x14ac:dyDescent="0.25">
      <c r="A203" s="232">
        <v>43470</v>
      </c>
      <c r="B203" s="233">
        <v>5</v>
      </c>
      <c r="C203" s="233">
        <v>10</v>
      </c>
      <c r="D203" s="234">
        <v>0.1875</v>
      </c>
      <c r="E203" s="235">
        <v>0</v>
      </c>
      <c r="F203" s="235">
        <v>0.000032450095736684804</v>
      </c>
    </row>
    <row r="204" ht="14.25" customHeight="1" spans="1:6" x14ac:dyDescent="0.25">
      <c r="A204" s="232">
        <v>43470</v>
      </c>
      <c r="B204" s="233">
        <v>5</v>
      </c>
      <c r="C204" s="233">
        <v>11</v>
      </c>
      <c r="D204" s="234">
        <v>0.20833333333212067</v>
      </c>
      <c r="E204" s="235">
        <v>0</v>
      </c>
      <c r="F204" s="235">
        <v>0.000033651951134339786</v>
      </c>
    </row>
    <row r="205" ht="14.25" customHeight="1" spans="1:6" x14ac:dyDescent="0.25">
      <c r="A205" s="232">
        <v>43470</v>
      </c>
      <c r="B205" s="233">
        <v>5</v>
      </c>
      <c r="C205" s="233">
        <v>12</v>
      </c>
      <c r="D205" s="234">
        <v>0.22916666666787933</v>
      </c>
      <c r="E205" s="235">
        <v>0</v>
      </c>
      <c r="F205" s="235">
        <v>0.00003715736271083352</v>
      </c>
    </row>
    <row r="206" ht="14.25" customHeight="1" spans="1:6" x14ac:dyDescent="0.25">
      <c r="A206" s="232">
        <v>43470</v>
      </c>
      <c r="B206" s="233">
        <v>5</v>
      </c>
      <c r="C206" s="233">
        <v>13</v>
      </c>
      <c r="D206" s="234">
        <v>0.25</v>
      </c>
      <c r="E206" s="235">
        <v>0</v>
      </c>
      <c r="F206" s="235">
        <v>0.000043867722014407224</v>
      </c>
    </row>
    <row r="207" ht="14.25" customHeight="1" spans="1:6" x14ac:dyDescent="0.25">
      <c r="A207" s="232">
        <v>43470</v>
      </c>
      <c r="B207" s="233">
        <v>5</v>
      </c>
      <c r="C207" s="233">
        <v>14</v>
      </c>
      <c r="D207" s="234">
        <v>0.2708333333321207</v>
      </c>
      <c r="E207" s="235">
        <v>0</v>
      </c>
      <c r="F207" s="235">
        <v>0.00005077839055092343</v>
      </c>
    </row>
    <row r="208" ht="14.25" customHeight="1" spans="1:6" x14ac:dyDescent="0.25">
      <c r="A208" s="232">
        <v>43470</v>
      </c>
      <c r="B208" s="233">
        <v>5</v>
      </c>
      <c r="C208" s="233">
        <v>15</v>
      </c>
      <c r="D208" s="234">
        <v>0.2916666666678793</v>
      </c>
      <c r="E208" s="235">
        <v>0</v>
      </c>
      <c r="F208" s="235">
        <v>0.000060894006814519635</v>
      </c>
    </row>
    <row r="209" ht="14.25" customHeight="1" spans="1:6" x14ac:dyDescent="0.25">
      <c r="A209" s="232">
        <v>43470</v>
      </c>
      <c r="B209" s="233">
        <v>5</v>
      </c>
      <c r="C209" s="233">
        <v>16</v>
      </c>
      <c r="D209" s="234">
        <v>0.3125</v>
      </c>
      <c r="E209" s="235">
        <v>6.59679060421642e-9</v>
      </c>
      <c r="F209" s="235">
        <v>0.00006910668536516208</v>
      </c>
    </row>
    <row r="210" ht="14.25" customHeight="1" spans="1:6" x14ac:dyDescent="0.25">
      <c r="A210" s="232">
        <v>43470</v>
      </c>
      <c r="B210" s="233">
        <v>5</v>
      </c>
      <c r="C210" s="233">
        <v>17</v>
      </c>
      <c r="D210" s="234">
        <v>0.3333333333321207</v>
      </c>
      <c r="E210" s="235">
        <v>0.0000012684314178798755</v>
      </c>
      <c r="F210" s="235">
        <v>0.00007191101462635705</v>
      </c>
    </row>
    <row r="211" ht="14.25" customHeight="1" spans="1:6" x14ac:dyDescent="0.25">
      <c r="A211" s="232">
        <v>43470</v>
      </c>
      <c r="B211" s="233">
        <v>5</v>
      </c>
      <c r="C211" s="233">
        <v>18</v>
      </c>
      <c r="D211" s="234">
        <v>0.3541666666678793</v>
      </c>
      <c r="E211" s="235">
        <v>0.000004035970592853114</v>
      </c>
      <c r="F211" s="235">
        <v>0.00007161055077694331</v>
      </c>
    </row>
    <row r="212" ht="14.25" customHeight="1" spans="1:6" x14ac:dyDescent="0.25">
      <c r="A212" s="232">
        <v>43470</v>
      </c>
      <c r="B212" s="233">
        <v>5</v>
      </c>
      <c r="C212" s="233">
        <v>19</v>
      </c>
      <c r="D212" s="234">
        <v>0.375</v>
      </c>
      <c r="E212" s="235">
        <v>0.000011885882942739578</v>
      </c>
      <c r="F212" s="235">
        <v>0.00007100962307811582</v>
      </c>
    </row>
    <row r="213" ht="14.25" customHeight="1" spans="1:6" x14ac:dyDescent="0.25">
      <c r="A213" s="232">
        <v>43470</v>
      </c>
      <c r="B213" s="233">
        <v>5</v>
      </c>
      <c r="C213" s="233">
        <v>20</v>
      </c>
      <c r="D213" s="234">
        <v>0.3958333333321207</v>
      </c>
      <c r="E213" s="235">
        <v>0.000024161545644361316</v>
      </c>
      <c r="F213" s="235">
        <v>0.00006970761306398956</v>
      </c>
    </row>
    <row r="214" ht="14.25" customHeight="1" spans="1:6" x14ac:dyDescent="0.25">
      <c r="A214" s="232">
        <v>43470</v>
      </c>
      <c r="B214" s="233">
        <v>5</v>
      </c>
      <c r="C214" s="233">
        <v>21</v>
      </c>
      <c r="D214" s="234">
        <v>0.4166666666678793</v>
      </c>
      <c r="E214" s="235">
        <v>0.00003925268498004801</v>
      </c>
      <c r="F214" s="235">
        <v>0.00006680312918632335</v>
      </c>
    </row>
    <row r="215" ht="14.25" customHeight="1" spans="1:6" x14ac:dyDescent="0.25">
      <c r="A215" s="232">
        <v>43470</v>
      </c>
      <c r="B215" s="233">
        <v>5</v>
      </c>
      <c r="C215" s="233">
        <v>22</v>
      </c>
      <c r="D215" s="234">
        <v>0.4375</v>
      </c>
      <c r="E215" s="235">
        <v>0.000048750760805328716</v>
      </c>
      <c r="F215" s="235">
        <v>0.00006630235610396709</v>
      </c>
    </row>
    <row r="216" ht="14.25" customHeight="1" spans="1:6" x14ac:dyDescent="0.25">
      <c r="A216" s="232">
        <v>43470</v>
      </c>
      <c r="B216" s="233">
        <v>5</v>
      </c>
      <c r="C216" s="233">
        <v>23</v>
      </c>
      <c r="D216" s="234">
        <v>0.4583333333321207</v>
      </c>
      <c r="E216" s="235">
        <v>0.00005082591496173663</v>
      </c>
      <c r="F216" s="235">
        <v>0.00006570142840513958</v>
      </c>
    </row>
    <row r="217" ht="14.25" customHeight="1" spans="1:6" x14ac:dyDescent="0.25">
      <c r="A217" s="232">
        <v>43470</v>
      </c>
      <c r="B217" s="233">
        <v>5</v>
      </c>
      <c r="C217" s="233">
        <v>24</v>
      </c>
      <c r="D217" s="234">
        <v>0.4791666666678793</v>
      </c>
      <c r="E217" s="235">
        <v>0.0000565683989280263</v>
      </c>
      <c r="F217" s="235">
        <v>0.00006580158302161085</v>
      </c>
    </row>
    <row r="218" ht="14.25" customHeight="1" spans="1:6" x14ac:dyDescent="0.25">
      <c r="A218" s="232">
        <v>43470</v>
      </c>
      <c r="B218" s="233">
        <v>5</v>
      </c>
      <c r="C218" s="233">
        <v>25</v>
      </c>
      <c r="D218" s="234">
        <v>0.5</v>
      </c>
      <c r="E218" s="235">
        <v>0.00006333562239223636</v>
      </c>
      <c r="F218" s="235">
        <v>0.00006740405688515083</v>
      </c>
    </row>
    <row r="219" ht="14.25" customHeight="1" spans="1:6" x14ac:dyDescent="0.25">
      <c r="A219" s="232">
        <v>43470</v>
      </c>
      <c r="B219" s="233">
        <v>5</v>
      </c>
      <c r="C219" s="233">
        <v>26</v>
      </c>
      <c r="D219" s="234">
        <v>0.5208333333321207</v>
      </c>
      <c r="E219" s="235">
        <v>0.000066464201687266</v>
      </c>
      <c r="F219" s="235">
        <v>0.00006740405688515083</v>
      </c>
    </row>
    <row r="220" ht="14.25" customHeight="1" spans="1:6" x14ac:dyDescent="0.25">
      <c r="A220" s="232">
        <v>43470</v>
      </c>
      <c r="B220" s="233">
        <v>5</v>
      </c>
      <c r="C220" s="233">
        <v>27</v>
      </c>
      <c r="D220" s="234">
        <v>0.5416666666678793</v>
      </c>
      <c r="E220" s="235">
        <v>0.00009908954138176812</v>
      </c>
      <c r="F220" s="235">
        <v>0.00006640251072043834</v>
      </c>
    </row>
    <row r="221" ht="14.25" customHeight="1" spans="1:6" x14ac:dyDescent="0.25">
      <c r="A221" s="232">
        <v>43470</v>
      </c>
      <c r="B221" s="233">
        <v>5</v>
      </c>
      <c r="C221" s="233">
        <v>28</v>
      </c>
      <c r="D221" s="234">
        <v>0.5625</v>
      </c>
      <c r="E221" s="235">
        <v>0.00011236450811043752</v>
      </c>
      <c r="F221" s="235">
        <v>0.0000653008099392546</v>
      </c>
    </row>
    <row r="222" ht="14.25" customHeight="1" spans="1:6" x14ac:dyDescent="0.25">
      <c r="A222" s="232">
        <v>43470</v>
      </c>
      <c r="B222" s="233">
        <v>5</v>
      </c>
      <c r="C222" s="233">
        <v>29</v>
      </c>
      <c r="D222" s="234">
        <v>0.5833333333321207</v>
      </c>
      <c r="E222" s="235">
        <v>0.00007777029238436052</v>
      </c>
      <c r="F222" s="235">
        <v>0.0000661020468710246</v>
      </c>
    </row>
    <row r="223" ht="14.25" customHeight="1" spans="1:6" x14ac:dyDescent="0.25">
      <c r="A223" s="232">
        <v>43470</v>
      </c>
      <c r="B223" s="233">
        <v>5</v>
      </c>
      <c r="C223" s="233">
        <v>30</v>
      </c>
      <c r="D223" s="234">
        <v>0.6041666666678793</v>
      </c>
      <c r="E223" s="235">
        <v>0.00004289484742077607</v>
      </c>
      <c r="F223" s="235">
        <v>0.00006870606689927708</v>
      </c>
    </row>
    <row r="224" ht="14.25" customHeight="1" spans="1:6" x14ac:dyDescent="0.25">
      <c r="A224" s="232">
        <v>43470</v>
      </c>
      <c r="B224" s="233">
        <v>5</v>
      </c>
      <c r="C224" s="233">
        <v>31</v>
      </c>
      <c r="D224" s="234">
        <v>0.625</v>
      </c>
      <c r="E224" s="235">
        <v>0.000019143476425634427</v>
      </c>
      <c r="F224" s="235">
        <v>0.00007110977769458707</v>
      </c>
    </row>
    <row r="225" ht="14.25" customHeight="1" spans="1:6" x14ac:dyDescent="0.25">
      <c r="A225" s="232">
        <v>43470</v>
      </c>
      <c r="B225" s="233">
        <v>5</v>
      </c>
      <c r="C225" s="233">
        <v>32</v>
      </c>
      <c r="D225" s="234">
        <v>0.6458333333321207</v>
      </c>
      <c r="E225" s="235">
        <v>0.000009406372886797196</v>
      </c>
      <c r="F225" s="235">
        <v>0.00007751967314874703</v>
      </c>
    </row>
    <row r="226" ht="14.25" customHeight="1" spans="1:6" x14ac:dyDescent="0.25">
      <c r="A226" s="232">
        <v>43470</v>
      </c>
      <c r="B226" s="233">
        <v>5</v>
      </c>
      <c r="C226" s="233">
        <v>33</v>
      </c>
      <c r="D226" s="234">
        <v>0.6666666666678793</v>
      </c>
      <c r="E226" s="235">
        <v>0.0000035210390452542407</v>
      </c>
      <c r="F226" s="235">
        <v>0.00008773544402881445</v>
      </c>
    </row>
    <row r="227" ht="14.25" customHeight="1" spans="1:6" x14ac:dyDescent="0.25">
      <c r="A227" s="232">
        <v>43470</v>
      </c>
      <c r="B227" s="233">
        <v>5</v>
      </c>
      <c r="C227" s="233">
        <v>34</v>
      </c>
      <c r="D227" s="234">
        <v>0.6875</v>
      </c>
      <c r="E227" s="235">
        <v>0.0000010499377942972488</v>
      </c>
      <c r="F227" s="235">
        <v>0.00010046509578231025</v>
      </c>
    </row>
    <row r="228" ht="14.25" customHeight="1" spans="1:6" x14ac:dyDescent="0.25">
      <c r="A228" s="232">
        <v>43470</v>
      </c>
      <c r="B228" s="233">
        <v>5</v>
      </c>
      <c r="C228" s="233">
        <v>35</v>
      </c>
      <c r="D228" s="234">
        <v>0.7083333333321207</v>
      </c>
      <c r="E228" s="235">
        <v>4.1769398451931064e-7</v>
      </c>
      <c r="F228" s="235">
        <v>0.00011156222728732469</v>
      </c>
    </row>
    <row r="229" ht="14.25" customHeight="1" spans="1:6" x14ac:dyDescent="0.25">
      <c r="A229" s="232">
        <v>43470</v>
      </c>
      <c r="B229" s="233">
        <v>5</v>
      </c>
      <c r="C229" s="233">
        <v>36</v>
      </c>
      <c r="D229" s="234">
        <v>0.7291666666678793</v>
      </c>
      <c r="E229" s="235">
        <v>3.1812560296968905e-8</v>
      </c>
      <c r="F229" s="235">
        <v>0.00011584884487229416</v>
      </c>
    </row>
    <row r="230" ht="14.25" customHeight="1" spans="1:6" x14ac:dyDescent="0.25">
      <c r="A230" s="232">
        <v>43470</v>
      </c>
      <c r="B230" s="233">
        <v>5</v>
      </c>
      <c r="C230" s="233">
        <v>37</v>
      </c>
      <c r="D230" s="234">
        <v>0.75</v>
      </c>
      <c r="E230" s="235">
        <v>0</v>
      </c>
      <c r="F230" s="235">
        <v>0.00011577873664076429</v>
      </c>
    </row>
    <row r="231" ht="14.25" customHeight="1" spans="1:6" x14ac:dyDescent="0.25">
      <c r="A231" s="232">
        <v>43470</v>
      </c>
      <c r="B231" s="233">
        <v>5</v>
      </c>
      <c r="C231" s="233">
        <v>38</v>
      </c>
      <c r="D231" s="234">
        <v>0.7708333333321207</v>
      </c>
      <c r="E231" s="235">
        <v>0</v>
      </c>
      <c r="F231" s="235">
        <v>0.0001126839589918027</v>
      </c>
    </row>
    <row r="232" ht="14.25" customHeight="1" spans="1:6" x14ac:dyDescent="0.25">
      <c r="A232" s="232">
        <v>43470</v>
      </c>
      <c r="B232" s="233">
        <v>5</v>
      </c>
      <c r="C232" s="233">
        <v>39</v>
      </c>
      <c r="D232" s="234">
        <v>0.7916666666678793</v>
      </c>
      <c r="E232" s="235">
        <v>0</v>
      </c>
      <c r="F232" s="235">
        <v>0.00010817700125059649</v>
      </c>
    </row>
    <row r="233" ht="14.25" customHeight="1" spans="1:6" x14ac:dyDescent="0.25">
      <c r="A233" s="232">
        <v>43470</v>
      </c>
      <c r="B233" s="233">
        <v>5</v>
      </c>
      <c r="C233" s="233">
        <v>40</v>
      </c>
      <c r="D233" s="234">
        <v>0.8125</v>
      </c>
      <c r="E233" s="235">
        <v>0</v>
      </c>
      <c r="F233" s="235">
        <v>0.00010309916219550412</v>
      </c>
    </row>
    <row r="234" ht="14.25" customHeight="1" spans="1:6" x14ac:dyDescent="0.25">
      <c r="A234" s="232">
        <v>43470</v>
      </c>
      <c r="B234" s="233">
        <v>5</v>
      </c>
      <c r="C234" s="233">
        <v>41</v>
      </c>
      <c r="D234" s="234">
        <v>0.8333333333321207</v>
      </c>
      <c r="E234" s="235">
        <v>0</v>
      </c>
      <c r="F234" s="235">
        <v>0.00009945353415595063</v>
      </c>
    </row>
    <row r="235" ht="14.25" customHeight="1" spans="1:6" x14ac:dyDescent="0.25">
      <c r="A235" s="232">
        <v>43470</v>
      </c>
      <c r="B235" s="233">
        <v>5</v>
      </c>
      <c r="C235" s="233">
        <v>42</v>
      </c>
      <c r="D235" s="234">
        <v>0.8541666666678793</v>
      </c>
      <c r="E235" s="235">
        <v>0</v>
      </c>
      <c r="F235" s="235">
        <v>0.00009504673103121566</v>
      </c>
    </row>
    <row r="236" ht="14.25" customHeight="1" spans="1:6" x14ac:dyDescent="0.25">
      <c r="A236" s="232">
        <v>43470</v>
      </c>
      <c r="B236" s="233">
        <v>5</v>
      </c>
      <c r="C236" s="233">
        <v>43</v>
      </c>
      <c r="D236" s="234">
        <v>0.875</v>
      </c>
      <c r="E236" s="235">
        <v>0</v>
      </c>
      <c r="F236" s="235">
        <v>0.00009084023713942319</v>
      </c>
    </row>
    <row r="237" ht="14.25" customHeight="1" spans="1:6" x14ac:dyDescent="0.25">
      <c r="A237" s="232">
        <v>43470</v>
      </c>
      <c r="B237" s="233">
        <v>5</v>
      </c>
      <c r="C237" s="233">
        <v>44</v>
      </c>
      <c r="D237" s="234">
        <v>0.8958333333321207</v>
      </c>
      <c r="E237" s="235">
        <v>0</v>
      </c>
      <c r="F237" s="235">
        <v>0.00008643343401468822</v>
      </c>
    </row>
    <row r="238" ht="14.25" customHeight="1" spans="1:6" x14ac:dyDescent="0.25">
      <c r="A238" s="232">
        <v>43470</v>
      </c>
      <c r="B238" s="233">
        <v>5</v>
      </c>
      <c r="C238" s="233">
        <v>45</v>
      </c>
      <c r="D238" s="234">
        <v>0.9166666666678793</v>
      </c>
      <c r="E238" s="235">
        <v>0</v>
      </c>
      <c r="F238" s="235">
        <v>0.0000805243116428845</v>
      </c>
    </row>
    <row r="239" ht="14.25" customHeight="1" spans="1:6" x14ac:dyDescent="0.25">
      <c r="A239" s="232">
        <v>43470</v>
      </c>
      <c r="B239" s="233">
        <v>5</v>
      </c>
      <c r="C239" s="233">
        <v>46</v>
      </c>
      <c r="D239" s="234">
        <v>0.9375</v>
      </c>
      <c r="E239" s="235">
        <v>0</v>
      </c>
      <c r="F239" s="235">
        <v>0.00007010823152987456</v>
      </c>
    </row>
    <row r="240" ht="14.25" customHeight="1" spans="1:6" x14ac:dyDescent="0.25">
      <c r="A240" s="232">
        <v>43470</v>
      </c>
      <c r="B240" s="233">
        <v>5</v>
      </c>
      <c r="C240" s="233">
        <v>47</v>
      </c>
      <c r="D240" s="234">
        <v>0.9583333333321207</v>
      </c>
      <c r="E240" s="235">
        <v>0</v>
      </c>
      <c r="F240" s="235">
        <v>0.00006029307911569213</v>
      </c>
    </row>
    <row r="241" ht="14.25" customHeight="1" spans="1:6" x14ac:dyDescent="0.25">
      <c r="A241" s="232">
        <v>43470</v>
      </c>
      <c r="B241" s="233">
        <v>5</v>
      </c>
      <c r="C241" s="233">
        <v>48</v>
      </c>
      <c r="D241" s="234">
        <v>0.9791666666678793</v>
      </c>
      <c r="E241" s="235">
        <v>0</v>
      </c>
      <c r="F241" s="235">
        <v>0.0000508785451673947</v>
      </c>
    </row>
    <row r="242" ht="14.25" customHeight="1" spans="1:6" x14ac:dyDescent="0.25">
      <c r="A242" s="232">
        <v>43471</v>
      </c>
      <c r="B242" s="233">
        <v>6</v>
      </c>
      <c r="C242" s="233">
        <v>1</v>
      </c>
      <c r="D242" s="234">
        <v>0</v>
      </c>
      <c r="E242" s="235">
        <v>0</v>
      </c>
      <c r="F242" s="235">
        <v>0.000043967876630878485</v>
      </c>
    </row>
    <row r="243" ht="14.25" customHeight="1" spans="1:6" x14ac:dyDescent="0.25">
      <c r="A243" s="232">
        <v>43471</v>
      </c>
      <c r="B243" s="233">
        <v>6</v>
      </c>
      <c r="C243" s="233">
        <v>2</v>
      </c>
      <c r="D243" s="234">
        <v>0.020833333332120674</v>
      </c>
      <c r="E243" s="235">
        <v>0</v>
      </c>
      <c r="F243" s="235">
        <v>0.00003845937272495976</v>
      </c>
    </row>
    <row r="244" ht="14.25" customHeight="1" spans="1:6" x14ac:dyDescent="0.25">
      <c r="A244" s="232">
        <v>43471</v>
      </c>
      <c r="B244" s="233">
        <v>6</v>
      </c>
      <c r="C244" s="233">
        <v>3</v>
      </c>
      <c r="D244" s="234">
        <v>0.041666666667879326</v>
      </c>
      <c r="E244" s="235">
        <v>0</v>
      </c>
      <c r="F244" s="235">
        <v>0.00003605566192964978</v>
      </c>
    </row>
    <row r="245" ht="14.25" customHeight="1" spans="1:6" x14ac:dyDescent="0.25">
      <c r="A245" s="232">
        <v>43471</v>
      </c>
      <c r="B245" s="233">
        <v>6</v>
      </c>
      <c r="C245" s="233">
        <v>4</v>
      </c>
      <c r="D245" s="234">
        <v>0.0625</v>
      </c>
      <c r="E245" s="235">
        <v>0</v>
      </c>
      <c r="F245" s="235">
        <v>0.00003425287883316729</v>
      </c>
    </row>
    <row r="246" ht="14.25" customHeight="1" spans="1:6" x14ac:dyDescent="0.25">
      <c r="A246" s="232">
        <v>43471</v>
      </c>
      <c r="B246" s="233">
        <v>6</v>
      </c>
      <c r="C246" s="233">
        <v>5</v>
      </c>
      <c r="D246" s="234">
        <v>0.08333333333212067</v>
      </c>
      <c r="E246" s="235">
        <v>0</v>
      </c>
      <c r="F246" s="235">
        <v>0.000032550250353156044</v>
      </c>
    </row>
    <row r="247" ht="14.25" customHeight="1" spans="1:6" x14ac:dyDescent="0.25">
      <c r="A247" s="232">
        <v>43471</v>
      </c>
      <c r="B247" s="233">
        <v>6</v>
      </c>
      <c r="C247" s="233">
        <v>6</v>
      </c>
      <c r="D247" s="234">
        <v>0.10416666666787933</v>
      </c>
      <c r="E247" s="235">
        <v>0</v>
      </c>
      <c r="F247" s="235">
        <v>0.00003164885880491481</v>
      </c>
    </row>
    <row r="248" ht="14.25" customHeight="1" spans="1:6" x14ac:dyDescent="0.25">
      <c r="A248" s="232">
        <v>43471</v>
      </c>
      <c r="B248" s="233">
        <v>6</v>
      </c>
      <c r="C248" s="233">
        <v>7</v>
      </c>
      <c r="D248" s="234">
        <v>0.125</v>
      </c>
      <c r="E248" s="235">
        <v>0</v>
      </c>
      <c r="F248" s="235">
        <v>0.000031548704188443556</v>
      </c>
    </row>
    <row r="249" ht="14.25" customHeight="1" spans="1:6" x14ac:dyDescent="0.25">
      <c r="A249" s="232">
        <v>43471</v>
      </c>
      <c r="B249" s="233">
        <v>6</v>
      </c>
      <c r="C249" s="233">
        <v>8</v>
      </c>
      <c r="D249" s="234">
        <v>0.14583333333212067</v>
      </c>
      <c r="E249" s="235">
        <v>0</v>
      </c>
      <c r="F249" s="235">
        <v>0.00003124824033902981</v>
      </c>
    </row>
    <row r="250" ht="14.25" customHeight="1" spans="1:6" x14ac:dyDescent="0.25">
      <c r="A250" s="232">
        <v>43471</v>
      </c>
      <c r="B250" s="233">
        <v>6</v>
      </c>
      <c r="C250" s="233">
        <v>9</v>
      </c>
      <c r="D250" s="234">
        <v>0.16666666666787933</v>
      </c>
      <c r="E250" s="235">
        <v>0</v>
      </c>
      <c r="F250" s="235">
        <v>0.000031148085722558555</v>
      </c>
    </row>
    <row r="251" ht="14.25" customHeight="1" spans="1:6" x14ac:dyDescent="0.25">
      <c r="A251" s="232">
        <v>43471</v>
      </c>
      <c r="B251" s="233">
        <v>6</v>
      </c>
      <c r="C251" s="233">
        <v>10</v>
      </c>
      <c r="D251" s="234">
        <v>0.1875</v>
      </c>
      <c r="E251" s="235">
        <v>0</v>
      </c>
      <c r="F251" s="235">
        <v>0.000032049477270799804</v>
      </c>
    </row>
    <row r="252" ht="14.25" customHeight="1" spans="1:6" x14ac:dyDescent="0.25">
      <c r="A252" s="232">
        <v>43471</v>
      </c>
      <c r="B252" s="233">
        <v>6</v>
      </c>
      <c r="C252" s="233">
        <v>11</v>
      </c>
      <c r="D252" s="234">
        <v>0.20833333333212067</v>
      </c>
      <c r="E252" s="235">
        <v>0</v>
      </c>
      <c r="F252" s="235">
        <v>0.00003375210575081104</v>
      </c>
    </row>
    <row r="253" ht="14.25" customHeight="1" spans="1:6" x14ac:dyDescent="0.25">
      <c r="A253" s="232">
        <v>43471</v>
      </c>
      <c r="B253" s="233">
        <v>6</v>
      </c>
      <c r="C253" s="233">
        <v>12</v>
      </c>
      <c r="D253" s="234">
        <v>0.22916666666787933</v>
      </c>
      <c r="E253" s="235">
        <v>0</v>
      </c>
      <c r="F253" s="235">
        <v>0.00003715736271083352</v>
      </c>
    </row>
    <row r="254" ht="14.25" customHeight="1" spans="1:6" x14ac:dyDescent="0.25">
      <c r="A254" s="232">
        <v>43471</v>
      </c>
      <c r="B254" s="233">
        <v>6</v>
      </c>
      <c r="C254" s="233">
        <v>13</v>
      </c>
      <c r="D254" s="234">
        <v>0.25</v>
      </c>
      <c r="E254" s="235">
        <v>0</v>
      </c>
      <c r="F254" s="235">
        <v>0.00004376756739793598</v>
      </c>
    </row>
    <row r="255" ht="14.25" customHeight="1" spans="1:6" x14ac:dyDescent="0.25">
      <c r="A255" s="232">
        <v>43471</v>
      </c>
      <c r="B255" s="233">
        <v>6</v>
      </c>
      <c r="C255" s="233">
        <v>14</v>
      </c>
      <c r="D255" s="234">
        <v>0.2708333333321207</v>
      </c>
      <c r="E255" s="235">
        <v>0</v>
      </c>
      <c r="F255" s="235">
        <v>0.0000508785451673947</v>
      </c>
    </row>
    <row r="256" ht="14.25" customHeight="1" spans="1:6" x14ac:dyDescent="0.25">
      <c r="A256" s="232">
        <v>43471</v>
      </c>
      <c r="B256" s="233">
        <v>6</v>
      </c>
      <c r="C256" s="233">
        <v>15</v>
      </c>
      <c r="D256" s="234">
        <v>0.2916666666678793</v>
      </c>
      <c r="E256" s="235">
        <v>4.377309653265101e-9</v>
      </c>
      <c r="F256" s="235">
        <v>0.00006149493451334712</v>
      </c>
    </row>
    <row r="257" ht="14.25" customHeight="1" spans="1:6" x14ac:dyDescent="0.25">
      <c r="A257" s="232">
        <v>43471</v>
      </c>
      <c r="B257" s="233">
        <v>6</v>
      </c>
      <c r="C257" s="233">
        <v>16</v>
      </c>
      <c r="D257" s="234">
        <v>0.3125</v>
      </c>
      <c r="E257" s="235">
        <v>4.71393093082605e-7</v>
      </c>
      <c r="F257" s="235">
        <v>0.00007040869537928833</v>
      </c>
    </row>
    <row r="258" ht="14.25" customHeight="1" spans="1:6" x14ac:dyDescent="0.25">
      <c r="A258" s="232">
        <v>43471</v>
      </c>
      <c r="B258" s="233">
        <v>6</v>
      </c>
      <c r="C258" s="233">
        <v>17</v>
      </c>
      <c r="D258" s="234">
        <v>0.3333333333321207</v>
      </c>
      <c r="E258" s="235">
        <v>0.000002985018505593732</v>
      </c>
      <c r="F258" s="235">
        <v>0.00007211132385929955</v>
      </c>
    </row>
    <row r="259" ht="14.25" customHeight="1" spans="1:6" x14ac:dyDescent="0.25">
      <c r="A259" s="232">
        <v>43471</v>
      </c>
      <c r="B259" s="233">
        <v>6</v>
      </c>
      <c r="C259" s="233">
        <v>18</v>
      </c>
      <c r="D259" s="234">
        <v>0.3541666666678793</v>
      </c>
      <c r="E259" s="235">
        <v>0.0000067442426080745695</v>
      </c>
      <c r="F259" s="235">
        <v>0.00007221147847577081</v>
      </c>
    </row>
    <row r="260" ht="14.25" customHeight="1" spans="1:6" x14ac:dyDescent="0.25">
      <c r="A260" s="232">
        <v>43471</v>
      </c>
      <c r="B260" s="233">
        <v>6</v>
      </c>
      <c r="C260" s="233">
        <v>19</v>
      </c>
      <c r="D260" s="234">
        <v>0.375</v>
      </c>
      <c r="E260" s="235">
        <v>0.000014498249829500699</v>
      </c>
      <c r="F260" s="235">
        <v>0.00007161055077694331</v>
      </c>
    </row>
    <row r="261" ht="14.25" customHeight="1" spans="1:6" x14ac:dyDescent="0.25">
      <c r="A261" s="232">
        <v>43471</v>
      </c>
      <c r="B261" s="233">
        <v>6</v>
      </c>
      <c r="C261" s="233">
        <v>20</v>
      </c>
      <c r="D261" s="234">
        <v>0.3958333333321207</v>
      </c>
      <c r="E261" s="235">
        <v>0.00002453162949110713</v>
      </c>
      <c r="F261" s="235">
        <v>0.00007100962307811582</v>
      </c>
    </row>
    <row r="262" ht="14.25" customHeight="1" spans="1:6" x14ac:dyDescent="0.25">
      <c r="A262" s="232">
        <v>43471</v>
      </c>
      <c r="B262" s="233">
        <v>6</v>
      </c>
      <c r="C262" s="233">
        <v>21</v>
      </c>
      <c r="D262" s="234">
        <v>0.4166666666678793</v>
      </c>
      <c r="E262" s="235">
        <v>0.00003455693949709252</v>
      </c>
      <c r="F262" s="235">
        <v>0.00006790482996750707</v>
      </c>
    </row>
    <row r="263" ht="14.25" customHeight="1" spans="1:6" x14ac:dyDescent="0.25">
      <c r="A263" s="232">
        <v>43471</v>
      </c>
      <c r="B263" s="233">
        <v>6</v>
      </c>
      <c r="C263" s="233">
        <v>22</v>
      </c>
      <c r="D263" s="234">
        <v>0.4375</v>
      </c>
      <c r="E263" s="235">
        <v>0.000043548477336177445</v>
      </c>
      <c r="F263" s="235">
        <v>0.00006810513920044957</v>
      </c>
    </row>
    <row r="264" ht="14.25" customHeight="1" spans="1:6" x14ac:dyDescent="0.25">
      <c r="A264" s="232">
        <v>43471</v>
      </c>
      <c r="B264" s="233">
        <v>6</v>
      </c>
      <c r="C264" s="233">
        <v>23</v>
      </c>
      <c r="D264" s="234">
        <v>0.4583333333321207</v>
      </c>
      <c r="E264" s="235">
        <v>0.00005215146085017136</v>
      </c>
      <c r="F264" s="235">
        <v>0.00006700343841926584</v>
      </c>
    </row>
    <row r="265" ht="14.25" customHeight="1" spans="1:6" x14ac:dyDescent="0.25">
      <c r="A265" s="232">
        <v>43471</v>
      </c>
      <c r="B265" s="233">
        <v>6</v>
      </c>
      <c r="C265" s="233">
        <v>24</v>
      </c>
      <c r="D265" s="234">
        <v>0.4791666666678793</v>
      </c>
      <c r="E265" s="235">
        <v>0.00005786489366991599</v>
      </c>
      <c r="F265" s="235">
        <v>0.00006710359303573709</v>
      </c>
    </row>
    <row r="266" ht="14.25" customHeight="1" spans="1:6" x14ac:dyDescent="0.25">
      <c r="A266" s="232">
        <v>43471</v>
      </c>
      <c r="B266" s="233">
        <v>6</v>
      </c>
      <c r="C266" s="233">
        <v>25</v>
      </c>
      <c r="D266" s="234">
        <v>0.5</v>
      </c>
      <c r="E266" s="235">
        <v>0.00006496471408668958</v>
      </c>
      <c r="F266" s="235">
        <v>0.00006930699459810458</v>
      </c>
    </row>
    <row r="267" ht="14.25" customHeight="1" spans="1:6" x14ac:dyDescent="0.25">
      <c r="A267" s="232">
        <v>43471</v>
      </c>
      <c r="B267" s="233">
        <v>6</v>
      </c>
      <c r="C267" s="233">
        <v>26</v>
      </c>
      <c r="D267" s="234">
        <v>0.5208333333321207</v>
      </c>
      <c r="E267" s="235">
        <v>0.00007221635832338133</v>
      </c>
      <c r="F267" s="235">
        <v>0.00006910668536516208</v>
      </c>
    </row>
    <row r="268" ht="14.25" customHeight="1" spans="1:6" x14ac:dyDescent="0.25">
      <c r="A268" s="232">
        <v>43471</v>
      </c>
      <c r="B268" s="233">
        <v>6</v>
      </c>
      <c r="C268" s="233">
        <v>27</v>
      </c>
      <c r="D268" s="234">
        <v>0.5416666666678793</v>
      </c>
      <c r="E268" s="235">
        <v>0.00006130303350917117</v>
      </c>
      <c r="F268" s="235">
        <v>0.00006780467535103583</v>
      </c>
    </row>
    <row r="269" ht="14.25" customHeight="1" spans="1:6" x14ac:dyDescent="0.25">
      <c r="A269" s="232">
        <v>43471</v>
      </c>
      <c r="B269" s="233">
        <v>6</v>
      </c>
      <c r="C269" s="233">
        <v>28</v>
      </c>
      <c r="D269" s="234">
        <v>0.5625</v>
      </c>
      <c r="E269" s="235">
        <v>0.00005298108716463756</v>
      </c>
      <c r="F269" s="235">
        <v>0.0000667029745698521</v>
      </c>
    </row>
    <row r="270" ht="14.25" customHeight="1" spans="1:6" x14ac:dyDescent="0.25">
      <c r="A270" s="232">
        <v>43471</v>
      </c>
      <c r="B270" s="233">
        <v>6</v>
      </c>
      <c r="C270" s="233">
        <v>29</v>
      </c>
      <c r="D270" s="234">
        <v>0.5833333333321207</v>
      </c>
      <c r="E270" s="235">
        <v>0.000042964034745670734</v>
      </c>
      <c r="F270" s="235">
        <v>0.00006600189225455336</v>
      </c>
    </row>
    <row r="271" ht="14.25" customHeight="1" spans="1:6" x14ac:dyDescent="0.25">
      <c r="A271" s="232">
        <v>43471</v>
      </c>
      <c r="B271" s="233">
        <v>6</v>
      </c>
      <c r="C271" s="233">
        <v>30</v>
      </c>
      <c r="D271" s="234">
        <v>0.6041666666678793</v>
      </c>
      <c r="E271" s="235">
        <v>0.00003006747946165677</v>
      </c>
      <c r="F271" s="235">
        <v>0.00006820529381692084</v>
      </c>
    </row>
    <row r="272" ht="14.25" customHeight="1" spans="1:6" x14ac:dyDescent="0.25">
      <c r="A272" s="232">
        <v>43471</v>
      </c>
      <c r="B272" s="233">
        <v>6</v>
      </c>
      <c r="C272" s="233">
        <v>31</v>
      </c>
      <c r="D272" s="234">
        <v>0.625</v>
      </c>
      <c r="E272" s="235">
        <v>0.00002813283998371857</v>
      </c>
      <c r="F272" s="235">
        <v>0.00007110977769458707</v>
      </c>
    </row>
    <row r="273" ht="14.25" customHeight="1" spans="1:6" x14ac:dyDescent="0.25">
      <c r="A273" s="232">
        <v>43471</v>
      </c>
      <c r="B273" s="233">
        <v>6</v>
      </c>
      <c r="C273" s="233">
        <v>32</v>
      </c>
      <c r="D273" s="234">
        <v>0.6458333333321207</v>
      </c>
      <c r="E273" s="235">
        <v>0.000015122663611733068</v>
      </c>
      <c r="F273" s="235">
        <v>0.00007731936391580452</v>
      </c>
    </row>
    <row r="274" ht="14.25" customHeight="1" spans="1:6" x14ac:dyDescent="0.25">
      <c r="A274" s="232">
        <v>43471</v>
      </c>
      <c r="B274" s="233">
        <v>6</v>
      </c>
      <c r="C274" s="233">
        <v>33</v>
      </c>
      <c r="D274" s="234">
        <v>0.6666666666678793</v>
      </c>
      <c r="E274" s="235">
        <v>0.000004864917287739377</v>
      </c>
      <c r="F274" s="235">
        <v>0.00008763528941234321</v>
      </c>
    </row>
    <row r="275" ht="14.25" customHeight="1" spans="1:6" x14ac:dyDescent="0.25">
      <c r="A275" s="232">
        <v>43471</v>
      </c>
      <c r="B275" s="233">
        <v>6</v>
      </c>
      <c r="C275" s="233">
        <v>34</v>
      </c>
      <c r="D275" s="234">
        <v>0.6875</v>
      </c>
      <c r="E275" s="235">
        <v>0.0000011853877845539166</v>
      </c>
      <c r="F275" s="235">
        <v>0.00010025477108772064</v>
      </c>
    </row>
    <row r="276" ht="14.25" customHeight="1" spans="1:6" x14ac:dyDescent="0.25">
      <c r="A276" s="232">
        <v>43471</v>
      </c>
      <c r="B276" s="233">
        <v>6</v>
      </c>
      <c r="C276" s="233">
        <v>35</v>
      </c>
      <c r="D276" s="234">
        <v>0.7083333333321207</v>
      </c>
      <c r="E276" s="235">
        <v>3.8360029102275296e-7</v>
      </c>
      <c r="F276" s="235">
        <v>0.00011149211905579483</v>
      </c>
    </row>
    <row r="277" ht="14.25" customHeight="1" spans="1:6" x14ac:dyDescent="0.25">
      <c r="A277" s="232">
        <v>43471</v>
      </c>
      <c r="B277" s="233">
        <v>6</v>
      </c>
      <c r="C277" s="233">
        <v>36</v>
      </c>
      <c r="D277" s="234">
        <v>0.7291666666678793</v>
      </c>
      <c r="E277" s="235">
        <v>4.667075221861523e-8</v>
      </c>
      <c r="F277" s="235">
        <v>0.00011507765432546556</v>
      </c>
    </row>
    <row r="278" ht="14.25" customHeight="1" spans="1:6" x14ac:dyDescent="0.25">
      <c r="A278" s="232">
        <v>43471</v>
      </c>
      <c r="B278" s="233">
        <v>6</v>
      </c>
      <c r="C278" s="233">
        <v>37</v>
      </c>
      <c r="D278" s="234">
        <v>0.75</v>
      </c>
      <c r="E278" s="235">
        <v>0</v>
      </c>
      <c r="F278" s="235">
        <v>0.00011576872117911716</v>
      </c>
    </row>
    <row r="279" ht="14.25" customHeight="1" spans="1:6" x14ac:dyDescent="0.25">
      <c r="A279" s="232">
        <v>43471</v>
      </c>
      <c r="B279" s="233">
        <v>6</v>
      </c>
      <c r="C279" s="233">
        <v>38</v>
      </c>
      <c r="D279" s="234">
        <v>0.7708333333321207</v>
      </c>
      <c r="E279" s="235">
        <v>0</v>
      </c>
      <c r="F279" s="235">
        <v>0.00011297440737956931</v>
      </c>
    </row>
    <row r="280" ht="14.25" customHeight="1" spans="1:6" x14ac:dyDescent="0.25">
      <c r="A280" s="232">
        <v>43471</v>
      </c>
      <c r="B280" s="233">
        <v>6</v>
      </c>
      <c r="C280" s="233">
        <v>39</v>
      </c>
      <c r="D280" s="234">
        <v>0.7916666666678793</v>
      </c>
      <c r="E280" s="235">
        <v>0</v>
      </c>
      <c r="F280" s="235">
        <v>0.0001087979598727182</v>
      </c>
    </row>
    <row r="281" ht="14.25" customHeight="1" spans="1:6" x14ac:dyDescent="0.25">
      <c r="A281" s="232">
        <v>43471</v>
      </c>
      <c r="B281" s="233">
        <v>6</v>
      </c>
      <c r="C281" s="233">
        <v>40</v>
      </c>
      <c r="D281" s="234">
        <v>0.8125</v>
      </c>
      <c r="E281" s="235">
        <v>0</v>
      </c>
      <c r="F281" s="235">
        <v>0.00010417081659174649</v>
      </c>
    </row>
    <row r="282" ht="14.25" customHeight="1" spans="1:6" x14ac:dyDescent="0.25">
      <c r="A282" s="232">
        <v>43471</v>
      </c>
      <c r="B282" s="233">
        <v>6</v>
      </c>
      <c r="C282" s="233">
        <v>41</v>
      </c>
      <c r="D282" s="234">
        <v>0.8333333333321207</v>
      </c>
      <c r="E282" s="235">
        <v>0</v>
      </c>
      <c r="F282" s="235">
        <v>0.00010005446185477816</v>
      </c>
    </row>
    <row r="283" ht="14.25" customHeight="1" spans="1:6" x14ac:dyDescent="0.25">
      <c r="A283" s="232">
        <v>43471</v>
      </c>
      <c r="B283" s="233">
        <v>6</v>
      </c>
      <c r="C283" s="233">
        <v>42</v>
      </c>
      <c r="D283" s="234">
        <v>0.8541666666678793</v>
      </c>
      <c r="E283" s="235">
        <v>0</v>
      </c>
      <c r="F283" s="235">
        <v>0.00009564765873004317</v>
      </c>
    </row>
    <row r="284" ht="14.25" customHeight="1" spans="1:6" x14ac:dyDescent="0.25">
      <c r="A284" s="232">
        <v>43471</v>
      </c>
      <c r="B284" s="233">
        <v>6</v>
      </c>
      <c r="C284" s="233">
        <v>43</v>
      </c>
      <c r="D284" s="234">
        <v>0.875</v>
      </c>
      <c r="E284" s="235">
        <v>0</v>
      </c>
      <c r="F284" s="235">
        <v>0.00009124085560530819</v>
      </c>
    </row>
    <row r="285" ht="14.25" customHeight="1" spans="1:6" x14ac:dyDescent="0.25">
      <c r="A285" s="232">
        <v>43471</v>
      </c>
      <c r="B285" s="233">
        <v>6</v>
      </c>
      <c r="C285" s="233">
        <v>44</v>
      </c>
      <c r="D285" s="234">
        <v>0.8958333333321207</v>
      </c>
      <c r="E285" s="235">
        <v>0</v>
      </c>
      <c r="F285" s="235">
        <v>0.00008593266093233197</v>
      </c>
    </row>
    <row r="286" ht="14.25" customHeight="1" spans="1:6" x14ac:dyDescent="0.25">
      <c r="A286" s="232">
        <v>43471</v>
      </c>
      <c r="B286" s="233">
        <v>6</v>
      </c>
      <c r="C286" s="233">
        <v>45</v>
      </c>
      <c r="D286" s="234">
        <v>0.9166666666678793</v>
      </c>
      <c r="E286" s="235">
        <v>0</v>
      </c>
      <c r="F286" s="235">
        <v>0.00008032400240994201</v>
      </c>
    </row>
    <row r="287" ht="14.25" customHeight="1" spans="1:6" x14ac:dyDescent="0.25">
      <c r="A287" s="232">
        <v>43471</v>
      </c>
      <c r="B287" s="233">
        <v>6</v>
      </c>
      <c r="C287" s="233">
        <v>46</v>
      </c>
      <c r="D287" s="234">
        <v>0.9375</v>
      </c>
      <c r="E287" s="235">
        <v>0</v>
      </c>
      <c r="F287" s="235">
        <v>0.00007030854076281706</v>
      </c>
    </row>
    <row r="288" ht="14.25" customHeight="1" spans="1:6" x14ac:dyDescent="0.25">
      <c r="A288" s="232">
        <v>43471</v>
      </c>
      <c r="B288" s="233">
        <v>6</v>
      </c>
      <c r="C288" s="233">
        <v>47</v>
      </c>
      <c r="D288" s="234">
        <v>0.9583333333321207</v>
      </c>
      <c r="E288" s="235">
        <v>0</v>
      </c>
      <c r="F288" s="235">
        <v>0.00006069369758157713</v>
      </c>
    </row>
    <row r="289" ht="14.25" customHeight="1" spans="1:6" x14ac:dyDescent="0.25">
      <c r="A289" s="232">
        <v>43471</v>
      </c>
      <c r="B289" s="233">
        <v>6</v>
      </c>
      <c r="C289" s="233">
        <v>48</v>
      </c>
      <c r="D289" s="234">
        <v>0.9791666666678793</v>
      </c>
      <c r="E289" s="235">
        <v>0</v>
      </c>
      <c r="F289" s="235">
        <v>0.00005188009133210718</v>
      </c>
    </row>
    <row r="290" ht="14.25" customHeight="1" spans="1:6" x14ac:dyDescent="0.25">
      <c r="A290" s="232">
        <v>43472</v>
      </c>
      <c r="B290" s="233">
        <v>7</v>
      </c>
      <c r="C290" s="233">
        <v>1</v>
      </c>
      <c r="D290" s="234">
        <v>0</v>
      </c>
      <c r="E290" s="235">
        <v>0</v>
      </c>
      <c r="F290" s="235">
        <v>0.000043567258164993484</v>
      </c>
    </row>
    <row r="291" ht="14.25" customHeight="1" spans="1:6" x14ac:dyDescent="0.25">
      <c r="A291" s="232">
        <v>43472</v>
      </c>
      <c r="B291" s="233">
        <v>7</v>
      </c>
      <c r="C291" s="233">
        <v>2</v>
      </c>
      <c r="D291" s="234">
        <v>0.020833333332120674</v>
      </c>
      <c r="E291" s="235">
        <v>0</v>
      </c>
      <c r="F291" s="235">
        <v>0.000038559527341431015</v>
      </c>
    </row>
    <row r="292" ht="14.25" customHeight="1" spans="1:6" x14ac:dyDescent="0.25">
      <c r="A292" s="232">
        <v>43472</v>
      </c>
      <c r="B292" s="233">
        <v>7</v>
      </c>
      <c r="C292" s="233">
        <v>3</v>
      </c>
      <c r="D292" s="234">
        <v>0.041666666667879326</v>
      </c>
      <c r="E292" s="235">
        <v>0</v>
      </c>
      <c r="F292" s="235">
        <v>0.00003605566192964978</v>
      </c>
    </row>
    <row r="293" ht="14.25" customHeight="1" spans="1:6" x14ac:dyDescent="0.25">
      <c r="A293" s="232">
        <v>43472</v>
      </c>
      <c r="B293" s="233">
        <v>7</v>
      </c>
      <c r="C293" s="233">
        <v>4</v>
      </c>
      <c r="D293" s="234">
        <v>0.0625</v>
      </c>
      <c r="E293" s="235">
        <v>0</v>
      </c>
      <c r="F293" s="235">
        <v>0.000033852260367282293</v>
      </c>
    </row>
    <row r="294" ht="14.25" customHeight="1" spans="1:6" x14ac:dyDescent="0.25">
      <c r="A294" s="232">
        <v>43472</v>
      </c>
      <c r="B294" s="233">
        <v>7</v>
      </c>
      <c r="C294" s="233">
        <v>5</v>
      </c>
      <c r="D294" s="234">
        <v>0.08333333333212067</v>
      </c>
      <c r="E294" s="235">
        <v>0</v>
      </c>
      <c r="F294" s="235">
        <v>0.00003285071420256979</v>
      </c>
    </row>
    <row r="295" ht="14.25" customHeight="1" spans="1:6" x14ac:dyDescent="0.25">
      <c r="A295" s="232">
        <v>43472</v>
      </c>
      <c r="B295" s="233">
        <v>7</v>
      </c>
      <c r="C295" s="233">
        <v>6</v>
      </c>
      <c r="D295" s="234">
        <v>0.10416666666787933</v>
      </c>
      <c r="E295" s="235">
        <v>0</v>
      </c>
      <c r="F295" s="235">
        <v>0.00003174901342138605</v>
      </c>
    </row>
    <row r="296" ht="14.25" customHeight="1" spans="1:6" x14ac:dyDescent="0.25">
      <c r="A296" s="232">
        <v>43472</v>
      </c>
      <c r="B296" s="233">
        <v>7</v>
      </c>
      <c r="C296" s="233">
        <v>7</v>
      </c>
      <c r="D296" s="234">
        <v>0.125</v>
      </c>
      <c r="E296" s="235">
        <v>0</v>
      </c>
      <c r="F296" s="235">
        <v>0.00003164885880491481</v>
      </c>
    </row>
    <row r="297" ht="14.25" customHeight="1" spans="1:6" x14ac:dyDescent="0.25">
      <c r="A297" s="232">
        <v>43472</v>
      </c>
      <c r="B297" s="233">
        <v>7</v>
      </c>
      <c r="C297" s="233">
        <v>8</v>
      </c>
      <c r="D297" s="234">
        <v>0.14583333333212067</v>
      </c>
      <c r="E297" s="235">
        <v>0</v>
      </c>
      <c r="F297" s="235">
        <v>0.00003124824033902981</v>
      </c>
    </row>
    <row r="298" ht="14.25" customHeight="1" spans="1:6" x14ac:dyDescent="0.25">
      <c r="A298" s="232">
        <v>43472</v>
      </c>
      <c r="B298" s="233">
        <v>7</v>
      </c>
      <c r="C298" s="233">
        <v>9</v>
      </c>
      <c r="D298" s="234">
        <v>0.16666666666787933</v>
      </c>
      <c r="E298" s="235">
        <v>0</v>
      </c>
      <c r="F298" s="235">
        <v>0.000031148085722558555</v>
      </c>
    </row>
    <row r="299" ht="14.25" customHeight="1" spans="1:6" x14ac:dyDescent="0.25">
      <c r="A299" s="232">
        <v>43472</v>
      </c>
      <c r="B299" s="233">
        <v>7</v>
      </c>
      <c r="C299" s="233">
        <v>10</v>
      </c>
      <c r="D299" s="234">
        <v>0.1875</v>
      </c>
      <c r="E299" s="235">
        <v>0</v>
      </c>
      <c r="F299" s="235">
        <v>0.00003234994112021355</v>
      </c>
    </row>
    <row r="300" ht="14.25" customHeight="1" spans="1:6" x14ac:dyDescent="0.25">
      <c r="A300" s="232">
        <v>43472</v>
      </c>
      <c r="B300" s="233">
        <v>7</v>
      </c>
      <c r="C300" s="233">
        <v>11</v>
      </c>
      <c r="D300" s="234">
        <v>0.20833333333212067</v>
      </c>
      <c r="E300" s="235">
        <v>0</v>
      </c>
      <c r="F300" s="235">
        <v>0.000033952414983753533</v>
      </c>
    </row>
    <row r="301" ht="14.25" customHeight="1" spans="1:6" x14ac:dyDescent="0.25">
      <c r="A301" s="232">
        <v>43472</v>
      </c>
      <c r="B301" s="233">
        <v>7</v>
      </c>
      <c r="C301" s="233">
        <v>12</v>
      </c>
      <c r="D301" s="234">
        <v>0.22916666666787933</v>
      </c>
      <c r="E301" s="235">
        <v>0</v>
      </c>
      <c r="F301" s="235">
        <v>0.00003665658962847728</v>
      </c>
    </row>
    <row r="302" ht="14.25" customHeight="1" spans="1:6" x14ac:dyDescent="0.25">
      <c r="A302" s="232">
        <v>43472</v>
      </c>
      <c r="B302" s="233">
        <v>7</v>
      </c>
      <c r="C302" s="233">
        <v>13</v>
      </c>
      <c r="D302" s="234">
        <v>0.25</v>
      </c>
      <c r="E302" s="235">
        <v>0</v>
      </c>
      <c r="F302" s="235">
        <v>0.00004416818586382098</v>
      </c>
    </row>
    <row r="303" ht="14.25" customHeight="1" spans="1:6" x14ac:dyDescent="0.25">
      <c r="A303" s="232">
        <v>43472</v>
      </c>
      <c r="B303" s="233">
        <v>7</v>
      </c>
      <c r="C303" s="233">
        <v>14</v>
      </c>
      <c r="D303" s="234">
        <v>0.2708333333321207</v>
      </c>
      <c r="E303" s="235">
        <v>0</v>
      </c>
      <c r="F303" s="235">
        <v>0.00005177993671563594</v>
      </c>
    </row>
    <row r="304" ht="14.25" customHeight="1" spans="1:6" x14ac:dyDescent="0.25">
      <c r="A304" s="232">
        <v>43472</v>
      </c>
      <c r="B304" s="233">
        <v>7</v>
      </c>
      <c r="C304" s="233">
        <v>15</v>
      </c>
      <c r="D304" s="234">
        <v>0.2916666666678793</v>
      </c>
      <c r="E304" s="235">
        <v>0</v>
      </c>
      <c r="F304" s="235">
        <v>0.00006169524374628963</v>
      </c>
    </row>
    <row r="305" ht="14.25" customHeight="1" spans="1:6" x14ac:dyDescent="0.25">
      <c r="A305" s="232">
        <v>43472</v>
      </c>
      <c r="B305" s="233">
        <v>7</v>
      </c>
      <c r="C305" s="233">
        <v>16</v>
      </c>
      <c r="D305" s="234">
        <v>0.3125</v>
      </c>
      <c r="E305" s="235">
        <v>0</v>
      </c>
      <c r="F305" s="235">
        <v>0.00007010823152987456</v>
      </c>
    </row>
    <row r="306" ht="14.25" customHeight="1" spans="1:6" x14ac:dyDescent="0.25">
      <c r="A306" s="232">
        <v>43472</v>
      </c>
      <c r="B306" s="233">
        <v>7</v>
      </c>
      <c r="C306" s="233">
        <v>17</v>
      </c>
      <c r="D306" s="234">
        <v>0.3333333333321207</v>
      </c>
      <c r="E306" s="235">
        <v>0.0000020525205352415335</v>
      </c>
      <c r="F306" s="235">
        <v>0.0000718108600098858</v>
      </c>
    </row>
    <row r="307" ht="14.25" customHeight="1" spans="1:6" x14ac:dyDescent="0.25">
      <c r="A307" s="232">
        <v>43472</v>
      </c>
      <c r="B307" s="233">
        <v>7</v>
      </c>
      <c r="C307" s="233">
        <v>18</v>
      </c>
      <c r="D307" s="234">
        <v>0.3541666666678793</v>
      </c>
      <c r="E307" s="235">
        <v>0.000006629358071409977</v>
      </c>
      <c r="F307" s="235">
        <v>0.0000724117877087133</v>
      </c>
    </row>
    <row r="308" ht="14.25" customHeight="1" spans="1:6" x14ac:dyDescent="0.25">
      <c r="A308" s="232">
        <v>43472</v>
      </c>
      <c r="B308" s="233">
        <v>7</v>
      </c>
      <c r="C308" s="233">
        <v>19</v>
      </c>
      <c r="D308" s="234">
        <v>0.375</v>
      </c>
      <c r="E308" s="235">
        <v>0.000016413681104803657</v>
      </c>
      <c r="F308" s="235">
        <v>0.00007261209694165581</v>
      </c>
    </row>
    <row r="309" ht="14.25" customHeight="1" spans="1:6" x14ac:dyDescent="0.25">
      <c r="A309" s="232">
        <v>43472</v>
      </c>
      <c r="B309" s="233">
        <v>7</v>
      </c>
      <c r="C309" s="233">
        <v>20</v>
      </c>
      <c r="D309" s="234">
        <v>0.3958333333321207</v>
      </c>
      <c r="E309" s="235">
        <v>0.00002443270905364141</v>
      </c>
      <c r="F309" s="235">
        <v>0.00007151039616047207</v>
      </c>
    </row>
    <row r="310" ht="14.25" customHeight="1" spans="1:6" x14ac:dyDescent="0.25">
      <c r="A310" s="232">
        <v>43472</v>
      </c>
      <c r="B310" s="233">
        <v>7</v>
      </c>
      <c r="C310" s="233">
        <v>21</v>
      </c>
      <c r="D310" s="234">
        <v>0.4166666666678793</v>
      </c>
      <c r="E310" s="235">
        <v>0.00003131497960595748</v>
      </c>
      <c r="F310" s="235">
        <v>0.00006910668536516208</v>
      </c>
    </row>
    <row r="311" ht="14.25" customHeight="1" spans="1:6" x14ac:dyDescent="0.25">
      <c r="A311" s="232">
        <v>43472</v>
      </c>
      <c r="B311" s="233">
        <v>7</v>
      </c>
      <c r="C311" s="233">
        <v>22</v>
      </c>
      <c r="D311" s="234">
        <v>0.4375</v>
      </c>
      <c r="E311" s="235">
        <v>0.00003931423127955142</v>
      </c>
      <c r="F311" s="235">
        <v>0.00006820529381692084</v>
      </c>
    </row>
    <row r="312" ht="14.25" customHeight="1" spans="1:6" x14ac:dyDescent="0.25">
      <c r="A312" s="232">
        <v>43472</v>
      </c>
      <c r="B312" s="233">
        <v>7</v>
      </c>
      <c r="C312" s="233">
        <v>23</v>
      </c>
      <c r="D312" s="234">
        <v>0.4583333333321207</v>
      </c>
      <c r="E312" s="235">
        <v>0.000055819472960407236</v>
      </c>
      <c r="F312" s="235">
        <v>0.0000669032838027946</v>
      </c>
    </row>
    <row r="313" ht="14.25" customHeight="1" spans="1:6" x14ac:dyDescent="0.25">
      <c r="A313" s="232">
        <v>43472</v>
      </c>
      <c r="B313" s="233">
        <v>7</v>
      </c>
      <c r="C313" s="233">
        <v>24</v>
      </c>
      <c r="D313" s="234">
        <v>0.4791666666678793</v>
      </c>
      <c r="E313" s="235">
        <v>0.000059794127495191424</v>
      </c>
      <c r="F313" s="235">
        <v>0.0000667029745698521</v>
      </c>
    </row>
    <row r="314" ht="14.25" customHeight="1" spans="1:6" x14ac:dyDescent="0.25">
      <c r="A314" s="232">
        <v>43472</v>
      </c>
      <c r="B314" s="233">
        <v>7</v>
      </c>
      <c r="C314" s="233">
        <v>25</v>
      </c>
      <c r="D314" s="234">
        <v>0.5</v>
      </c>
      <c r="E314" s="235">
        <v>0.00009101656191338745</v>
      </c>
      <c r="F314" s="235">
        <v>0.00006840560304986335</v>
      </c>
    </row>
    <row r="315" ht="14.25" customHeight="1" spans="1:6" x14ac:dyDescent="0.25">
      <c r="A315" s="232">
        <v>43472</v>
      </c>
      <c r="B315" s="233">
        <v>7</v>
      </c>
      <c r="C315" s="233">
        <v>26</v>
      </c>
      <c r="D315" s="234">
        <v>0.5208333333321207</v>
      </c>
      <c r="E315" s="235">
        <v>0.00013530116865086814</v>
      </c>
      <c r="F315" s="235">
        <v>0.00006870606689927708</v>
      </c>
    </row>
    <row r="316" ht="14.25" customHeight="1" spans="1:6" x14ac:dyDescent="0.25">
      <c r="A316" s="232">
        <v>43472</v>
      </c>
      <c r="B316" s="233">
        <v>7</v>
      </c>
      <c r="C316" s="233">
        <v>27</v>
      </c>
      <c r="D316" s="234">
        <v>0.5416666666678793</v>
      </c>
      <c r="E316" s="235">
        <v>0.00009175966015375606</v>
      </c>
      <c r="F316" s="235">
        <v>0.00006820529381692084</v>
      </c>
    </row>
    <row r="317" ht="14.25" customHeight="1" spans="1:6" x14ac:dyDescent="0.25">
      <c r="A317" s="232">
        <v>43472</v>
      </c>
      <c r="B317" s="233">
        <v>7</v>
      </c>
      <c r="C317" s="233">
        <v>28</v>
      </c>
      <c r="D317" s="234">
        <v>0.5625</v>
      </c>
      <c r="E317" s="235">
        <v>0.00007966047499771355</v>
      </c>
      <c r="F317" s="235">
        <v>0.00006680312918632335</v>
      </c>
    </row>
    <row r="318" ht="14.25" customHeight="1" spans="1:6" x14ac:dyDescent="0.25">
      <c r="A318" s="232">
        <v>43472</v>
      </c>
      <c r="B318" s="233">
        <v>7</v>
      </c>
      <c r="C318" s="233">
        <v>29</v>
      </c>
      <c r="D318" s="234">
        <v>0.5833333333321207</v>
      </c>
      <c r="E318" s="235">
        <v>0.00007706622730023053</v>
      </c>
      <c r="F318" s="235">
        <v>0.0000669032838027946</v>
      </c>
    </row>
    <row r="319" ht="14.25" customHeight="1" spans="1:6" x14ac:dyDescent="0.25">
      <c r="A319" s="232">
        <v>43472</v>
      </c>
      <c r="B319" s="233">
        <v>7</v>
      </c>
      <c r="C319" s="233">
        <v>30</v>
      </c>
      <c r="D319" s="234">
        <v>0.6041666666678793</v>
      </c>
      <c r="E319" s="235">
        <v>0.000056570899028643085</v>
      </c>
      <c r="F319" s="235">
        <v>0.00006960745844751831</v>
      </c>
    </row>
    <row r="320" ht="14.25" customHeight="1" spans="1:6" x14ac:dyDescent="0.25">
      <c r="A320" s="232">
        <v>43472</v>
      </c>
      <c r="B320" s="233">
        <v>7</v>
      </c>
      <c r="C320" s="233">
        <v>31</v>
      </c>
      <c r="D320" s="234">
        <v>0.625</v>
      </c>
      <c r="E320" s="235">
        <v>0.00003903230167293129</v>
      </c>
      <c r="F320" s="235">
        <v>0.00007171070539341455</v>
      </c>
    </row>
    <row r="321" ht="14.25" customHeight="1" spans="1:6" x14ac:dyDescent="0.25">
      <c r="A321" s="232">
        <v>43472</v>
      </c>
      <c r="B321" s="233">
        <v>7</v>
      </c>
      <c r="C321" s="233">
        <v>32</v>
      </c>
      <c r="D321" s="234">
        <v>0.6458333333321207</v>
      </c>
      <c r="E321" s="235">
        <v>0.000017529710601312386</v>
      </c>
      <c r="F321" s="235">
        <v>0.00007792029161463202</v>
      </c>
    </row>
    <row r="322" ht="14.25" customHeight="1" spans="1:6" x14ac:dyDescent="0.25">
      <c r="A322" s="232">
        <v>43472</v>
      </c>
      <c r="B322" s="233">
        <v>7</v>
      </c>
      <c r="C322" s="233">
        <v>33</v>
      </c>
      <c r="D322" s="234">
        <v>0.6666666666678793</v>
      </c>
      <c r="E322" s="235">
        <v>0.000004278748914005955</v>
      </c>
      <c r="F322" s="235">
        <v>0.00008773544402881445</v>
      </c>
    </row>
    <row r="323" ht="14.25" customHeight="1" spans="1:6" x14ac:dyDescent="0.25">
      <c r="A323" s="232">
        <v>43472</v>
      </c>
      <c r="B323" s="233">
        <v>7</v>
      </c>
      <c r="C323" s="233">
        <v>34</v>
      </c>
      <c r="D323" s="234">
        <v>0.6875</v>
      </c>
      <c r="E323" s="235">
        <v>0.0000010606652855601802</v>
      </c>
      <c r="F323" s="235">
        <v>0.00009985415262183563</v>
      </c>
    </row>
    <row r="324" ht="14.25" customHeight="1" spans="1:6" x14ac:dyDescent="0.25">
      <c r="A324" s="232">
        <v>43472</v>
      </c>
      <c r="B324" s="233">
        <v>7</v>
      </c>
      <c r="C324" s="233">
        <v>35</v>
      </c>
      <c r="D324" s="234">
        <v>0.7083333333321207</v>
      </c>
      <c r="E324" s="235">
        <v>3.5197268747169666e-7</v>
      </c>
      <c r="F324" s="235">
        <v>0.00011155221182567758</v>
      </c>
    </row>
    <row r="325" ht="14.25" customHeight="1" spans="1:6" x14ac:dyDescent="0.25">
      <c r="A325" s="232">
        <v>43472</v>
      </c>
      <c r="B325" s="233">
        <v>7</v>
      </c>
      <c r="C325" s="233">
        <v>36</v>
      </c>
      <c r="D325" s="234">
        <v>0.7291666666678793</v>
      </c>
      <c r="E325" s="235">
        <v>2.071515554221231e-8</v>
      </c>
      <c r="F325" s="235">
        <v>0.00011482726778428741</v>
      </c>
    </row>
    <row r="326" ht="14.25" customHeight="1" spans="1:6" x14ac:dyDescent="0.25">
      <c r="A326" s="232">
        <v>43472</v>
      </c>
      <c r="B326" s="233">
        <v>7</v>
      </c>
      <c r="C326" s="233">
        <v>37</v>
      </c>
      <c r="D326" s="234">
        <v>0.75</v>
      </c>
      <c r="E326" s="235">
        <v>0</v>
      </c>
      <c r="F326" s="235">
        <v>0.00011528797902005517</v>
      </c>
    </row>
    <row r="327" ht="14.25" customHeight="1" spans="1:6" x14ac:dyDescent="0.25">
      <c r="A327" s="232">
        <v>43472</v>
      </c>
      <c r="B327" s="233">
        <v>7</v>
      </c>
      <c r="C327" s="233">
        <v>38</v>
      </c>
      <c r="D327" s="234">
        <v>0.7708333333321207</v>
      </c>
      <c r="E327" s="235">
        <v>0</v>
      </c>
      <c r="F327" s="235">
        <v>0.00011255375799039006</v>
      </c>
    </row>
    <row r="328" ht="14.25" customHeight="1" spans="1:6" x14ac:dyDescent="0.25">
      <c r="A328" s="232">
        <v>43472</v>
      </c>
      <c r="B328" s="233">
        <v>7</v>
      </c>
      <c r="C328" s="233">
        <v>39</v>
      </c>
      <c r="D328" s="234">
        <v>0.7916666666678793</v>
      </c>
      <c r="E328" s="235">
        <v>0</v>
      </c>
      <c r="F328" s="235">
        <v>0.00010873786710283546</v>
      </c>
    </row>
    <row r="329" ht="14.25" customHeight="1" spans="1:6" x14ac:dyDescent="0.25">
      <c r="A329" s="232">
        <v>43472</v>
      </c>
      <c r="B329" s="233">
        <v>7</v>
      </c>
      <c r="C329" s="233">
        <v>40</v>
      </c>
      <c r="D329" s="234">
        <v>0.8125</v>
      </c>
      <c r="E329" s="235">
        <v>0</v>
      </c>
      <c r="F329" s="235">
        <v>0.00010278868288444327</v>
      </c>
    </row>
    <row r="330" ht="14.25" customHeight="1" spans="1:6" x14ac:dyDescent="0.25">
      <c r="A330" s="232">
        <v>43472</v>
      </c>
      <c r="B330" s="233">
        <v>7</v>
      </c>
      <c r="C330" s="233">
        <v>41</v>
      </c>
      <c r="D330" s="234">
        <v>0.8333333333321207</v>
      </c>
      <c r="E330" s="235">
        <v>0</v>
      </c>
      <c r="F330" s="235">
        <v>0.0000993533795394794</v>
      </c>
    </row>
    <row r="331" ht="14.25" customHeight="1" spans="1:6" x14ac:dyDescent="0.25">
      <c r="A331" s="232">
        <v>43472</v>
      </c>
      <c r="B331" s="233">
        <v>7</v>
      </c>
      <c r="C331" s="233">
        <v>42</v>
      </c>
      <c r="D331" s="234">
        <v>0.8541666666678793</v>
      </c>
      <c r="E331" s="235">
        <v>0</v>
      </c>
      <c r="F331" s="235">
        <v>0.00009504673103121566</v>
      </c>
    </row>
    <row r="332" ht="14.25" customHeight="1" spans="1:6" x14ac:dyDescent="0.25">
      <c r="A332" s="232">
        <v>43472</v>
      </c>
      <c r="B332" s="233">
        <v>7</v>
      </c>
      <c r="C332" s="233">
        <v>43</v>
      </c>
      <c r="D332" s="234">
        <v>0.875</v>
      </c>
      <c r="E332" s="235">
        <v>0</v>
      </c>
      <c r="F332" s="235">
        <v>0.0000900390002076532</v>
      </c>
    </row>
    <row r="333" ht="14.25" customHeight="1" spans="1:6" x14ac:dyDescent="0.25">
      <c r="A333" s="232">
        <v>43472</v>
      </c>
      <c r="B333" s="233">
        <v>7</v>
      </c>
      <c r="C333" s="233">
        <v>44</v>
      </c>
      <c r="D333" s="234">
        <v>0.8958333333321207</v>
      </c>
      <c r="E333" s="235">
        <v>0</v>
      </c>
      <c r="F333" s="235">
        <v>0.00008553204246644696</v>
      </c>
    </row>
    <row r="334" ht="14.25" customHeight="1" spans="1:6" x14ac:dyDescent="0.25">
      <c r="A334" s="232">
        <v>43472</v>
      </c>
      <c r="B334" s="233">
        <v>7</v>
      </c>
      <c r="C334" s="233">
        <v>45</v>
      </c>
      <c r="D334" s="234">
        <v>0.9166666666678793</v>
      </c>
      <c r="E334" s="235">
        <v>0</v>
      </c>
      <c r="F334" s="235">
        <v>0.00007982322932758575</v>
      </c>
    </row>
    <row r="335" ht="14.25" customHeight="1" spans="1:6" x14ac:dyDescent="0.25">
      <c r="A335" s="232">
        <v>43472</v>
      </c>
      <c r="B335" s="233">
        <v>7</v>
      </c>
      <c r="C335" s="233">
        <v>46</v>
      </c>
      <c r="D335" s="234">
        <v>0.9375</v>
      </c>
      <c r="E335" s="235">
        <v>0</v>
      </c>
      <c r="F335" s="235">
        <v>0.00007030854076281706</v>
      </c>
    </row>
    <row r="336" ht="14.25" customHeight="1" spans="1:6" x14ac:dyDescent="0.25">
      <c r="A336" s="232">
        <v>43472</v>
      </c>
      <c r="B336" s="233">
        <v>7</v>
      </c>
      <c r="C336" s="233">
        <v>47</v>
      </c>
      <c r="D336" s="234">
        <v>0.9583333333321207</v>
      </c>
      <c r="E336" s="235">
        <v>0</v>
      </c>
      <c r="F336" s="235">
        <v>0.00006069369758157713</v>
      </c>
    </row>
    <row r="337" ht="14.25" customHeight="1" spans="1:6" x14ac:dyDescent="0.25">
      <c r="A337" s="232">
        <v>43472</v>
      </c>
      <c r="B337" s="233">
        <v>7</v>
      </c>
      <c r="C337" s="233">
        <v>48</v>
      </c>
      <c r="D337" s="234">
        <v>0.9791666666678793</v>
      </c>
      <c r="E337" s="235">
        <v>0</v>
      </c>
      <c r="F337" s="235">
        <v>0.000051479472866222185</v>
      </c>
    </row>
    <row r="338" ht="14.25" customHeight="1" spans="1:6" x14ac:dyDescent="0.25">
      <c r="A338" s="232">
        <v>43473</v>
      </c>
      <c r="B338" s="233">
        <v>8</v>
      </c>
      <c r="C338" s="233">
        <v>1</v>
      </c>
      <c r="D338" s="234">
        <v>0</v>
      </c>
      <c r="E338" s="235">
        <v>0</v>
      </c>
      <c r="F338" s="235">
        <v>0.000043967876630878485</v>
      </c>
    </row>
    <row r="339" ht="14.25" customHeight="1" spans="1:6" x14ac:dyDescent="0.25">
      <c r="A339" s="232">
        <v>43473</v>
      </c>
      <c r="B339" s="233">
        <v>8</v>
      </c>
      <c r="C339" s="233">
        <v>2</v>
      </c>
      <c r="D339" s="234">
        <v>0.020833333332120674</v>
      </c>
      <c r="E339" s="235">
        <v>0</v>
      </c>
      <c r="F339" s="235">
        <v>0.000039561073506143503</v>
      </c>
    </row>
    <row r="340" ht="14.25" customHeight="1" spans="1:6" x14ac:dyDescent="0.25">
      <c r="A340" s="232">
        <v>43473</v>
      </c>
      <c r="B340" s="233">
        <v>8</v>
      </c>
      <c r="C340" s="233">
        <v>3</v>
      </c>
      <c r="D340" s="234">
        <v>0.041666666667879326</v>
      </c>
      <c r="E340" s="235">
        <v>0</v>
      </c>
      <c r="F340" s="235">
        <v>0.000037057208094362266</v>
      </c>
    </row>
    <row r="341" ht="14.25" customHeight="1" spans="1:6" x14ac:dyDescent="0.25">
      <c r="A341" s="232">
        <v>43473</v>
      </c>
      <c r="B341" s="233">
        <v>8</v>
      </c>
      <c r="C341" s="233">
        <v>4</v>
      </c>
      <c r="D341" s="234">
        <v>0.0625</v>
      </c>
      <c r="E341" s="235">
        <v>0</v>
      </c>
      <c r="F341" s="235">
        <v>0.00003465349729905229</v>
      </c>
    </row>
    <row r="342" ht="14.25" customHeight="1" spans="1:6" x14ac:dyDescent="0.25">
      <c r="A342" s="232">
        <v>43473</v>
      </c>
      <c r="B342" s="233">
        <v>8</v>
      </c>
      <c r="C342" s="233">
        <v>5</v>
      </c>
      <c r="D342" s="234">
        <v>0.08333333333212067</v>
      </c>
      <c r="E342" s="235">
        <v>0</v>
      </c>
      <c r="F342" s="235">
        <v>0.000033151178051983545</v>
      </c>
    </row>
    <row r="343" ht="14.25" customHeight="1" spans="1:6" x14ac:dyDescent="0.25">
      <c r="A343" s="232">
        <v>43473</v>
      </c>
      <c r="B343" s="233">
        <v>8</v>
      </c>
      <c r="C343" s="233">
        <v>6</v>
      </c>
      <c r="D343" s="234">
        <v>0.10416666666787933</v>
      </c>
      <c r="E343" s="235">
        <v>0</v>
      </c>
      <c r="F343" s="235">
        <v>0.00003174901342138605</v>
      </c>
    </row>
    <row r="344" ht="14.25" customHeight="1" spans="1:6" x14ac:dyDescent="0.25">
      <c r="A344" s="232">
        <v>43473</v>
      </c>
      <c r="B344" s="233">
        <v>8</v>
      </c>
      <c r="C344" s="233">
        <v>7</v>
      </c>
      <c r="D344" s="234">
        <v>0.125</v>
      </c>
      <c r="E344" s="235">
        <v>0</v>
      </c>
      <c r="F344" s="235">
        <v>0.000031548704188443556</v>
      </c>
    </row>
    <row r="345" ht="14.25" customHeight="1" spans="1:6" x14ac:dyDescent="0.25">
      <c r="A345" s="232">
        <v>43473</v>
      </c>
      <c r="B345" s="233">
        <v>8</v>
      </c>
      <c r="C345" s="233">
        <v>8</v>
      </c>
      <c r="D345" s="234">
        <v>0.14583333333212067</v>
      </c>
      <c r="E345" s="235">
        <v>0</v>
      </c>
      <c r="F345" s="235">
        <v>0.0000314485495719723</v>
      </c>
    </row>
    <row r="346" ht="14.25" customHeight="1" spans="1:6" x14ac:dyDescent="0.25">
      <c r="A346" s="232">
        <v>43473</v>
      </c>
      <c r="B346" s="233">
        <v>8</v>
      </c>
      <c r="C346" s="233">
        <v>9</v>
      </c>
      <c r="D346" s="234">
        <v>0.16666666666787933</v>
      </c>
      <c r="E346" s="235">
        <v>0</v>
      </c>
      <c r="F346" s="235">
        <v>0.00003124824033902981</v>
      </c>
    </row>
    <row r="347" ht="14.25" customHeight="1" spans="1:6" x14ac:dyDescent="0.25">
      <c r="A347" s="232">
        <v>43473</v>
      </c>
      <c r="B347" s="233">
        <v>8</v>
      </c>
      <c r="C347" s="233">
        <v>10</v>
      </c>
      <c r="D347" s="234">
        <v>0.1875</v>
      </c>
      <c r="E347" s="235">
        <v>0</v>
      </c>
      <c r="F347" s="235">
        <v>0.00003234994112021355</v>
      </c>
    </row>
    <row r="348" ht="14.25" customHeight="1" spans="1:6" x14ac:dyDescent="0.25">
      <c r="A348" s="232">
        <v>43473</v>
      </c>
      <c r="B348" s="233">
        <v>8</v>
      </c>
      <c r="C348" s="233">
        <v>11</v>
      </c>
      <c r="D348" s="234">
        <v>0.20833333333212067</v>
      </c>
      <c r="E348" s="235">
        <v>0</v>
      </c>
      <c r="F348" s="235">
        <v>0.000033952414983753533</v>
      </c>
    </row>
    <row r="349" ht="14.25" customHeight="1" spans="1:6" x14ac:dyDescent="0.25">
      <c r="A349" s="232">
        <v>43473</v>
      </c>
      <c r="B349" s="233">
        <v>8</v>
      </c>
      <c r="C349" s="233">
        <v>12</v>
      </c>
      <c r="D349" s="234">
        <v>0.22916666666787933</v>
      </c>
      <c r="E349" s="235">
        <v>0</v>
      </c>
      <c r="F349" s="235">
        <v>0.000036356125779063524</v>
      </c>
    </row>
    <row r="350" ht="14.25" customHeight="1" spans="1:6" x14ac:dyDescent="0.25">
      <c r="A350" s="232">
        <v>43473</v>
      </c>
      <c r="B350" s="233">
        <v>8</v>
      </c>
      <c r="C350" s="233">
        <v>13</v>
      </c>
      <c r="D350" s="234">
        <v>0.25</v>
      </c>
      <c r="E350" s="235">
        <v>0</v>
      </c>
      <c r="F350" s="235">
        <v>0.000043567258164993484</v>
      </c>
    </row>
    <row r="351" ht="14.25" customHeight="1" spans="1:6" x14ac:dyDescent="0.25">
      <c r="A351" s="232">
        <v>43473</v>
      </c>
      <c r="B351" s="233">
        <v>8</v>
      </c>
      <c r="C351" s="233">
        <v>14</v>
      </c>
      <c r="D351" s="234">
        <v>0.2708333333321207</v>
      </c>
      <c r="E351" s="235">
        <v>0</v>
      </c>
      <c r="F351" s="235">
        <v>0.00005077839055092343</v>
      </c>
    </row>
    <row r="352" ht="14.25" customHeight="1" spans="1:6" x14ac:dyDescent="0.25">
      <c r="A352" s="232">
        <v>43473</v>
      </c>
      <c r="B352" s="233">
        <v>8</v>
      </c>
      <c r="C352" s="233">
        <v>15</v>
      </c>
      <c r="D352" s="234">
        <v>0.2916666666678793</v>
      </c>
      <c r="E352" s="235">
        <v>0</v>
      </c>
      <c r="F352" s="235">
        <v>0.00006169524374628963</v>
      </c>
    </row>
    <row r="353" ht="14.25" customHeight="1" spans="1:6" x14ac:dyDescent="0.25">
      <c r="A353" s="232">
        <v>43473</v>
      </c>
      <c r="B353" s="233">
        <v>8</v>
      </c>
      <c r="C353" s="233">
        <v>16</v>
      </c>
      <c r="D353" s="234">
        <v>0.3125</v>
      </c>
      <c r="E353" s="235">
        <v>1.167693589194944e-7</v>
      </c>
      <c r="F353" s="235">
        <v>0.00006890637613221959</v>
      </c>
    </row>
    <row r="354" ht="14.25" customHeight="1" spans="1:6" x14ac:dyDescent="0.25">
      <c r="A354" s="232">
        <v>43473</v>
      </c>
      <c r="B354" s="233">
        <v>8</v>
      </c>
      <c r="C354" s="233">
        <v>17</v>
      </c>
      <c r="D354" s="234">
        <v>0.3333333333321207</v>
      </c>
      <c r="E354" s="235">
        <v>0.000002265161572382379</v>
      </c>
      <c r="F354" s="235">
        <v>0.00007291256079106956</v>
      </c>
    </row>
    <row r="355" ht="14.25" customHeight="1" spans="1:6" x14ac:dyDescent="0.25">
      <c r="A355" s="232">
        <v>43473</v>
      </c>
      <c r="B355" s="233">
        <v>8</v>
      </c>
      <c r="C355" s="233">
        <v>18</v>
      </c>
      <c r="D355" s="234">
        <v>0.3541666666678793</v>
      </c>
      <c r="E355" s="235">
        <v>0.000009598729907935444</v>
      </c>
      <c r="F355" s="235">
        <v>0.00007331317925695456</v>
      </c>
    </row>
    <row r="356" ht="14.25" customHeight="1" spans="1:6" x14ac:dyDescent="0.25">
      <c r="A356" s="232">
        <v>43473</v>
      </c>
      <c r="B356" s="233">
        <v>8</v>
      </c>
      <c r="C356" s="233">
        <v>19</v>
      </c>
      <c r="D356" s="234">
        <v>0.375</v>
      </c>
      <c r="E356" s="235">
        <v>0.00002260050600970327</v>
      </c>
      <c r="F356" s="235">
        <v>0.00007331317925695456</v>
      </c>
    </row>
    <row r="357" ht="14.25" customHeight="1" spans="1:6" x14ac:dyDescent="0.25">
      <c r="A357" s="232">
        <v>43473</v>
      </c>
      <c r="B357" s="233">
        <v>8</v>
      </c>
      <c r="C357" s="233">
        <v>20</v>
      </c>
      <c r="D357" s="234">
        <v>0.3958333333321207</v>
      </c>
      <c r="E357" s="235">
        <v>0.00003398149844039905</v>
      </c>
      <c r="F357" s="235">
        <v>0.00007311287002401206</v>
      </c>
    </row>
    <row r="358" ht="14.25" customHeight="1" spans="1:6" x14ac:dyDescent="0.25">
      <c r="A358" s="232">
        <v>43473</v>
      </c>
      <c r="B358" s="233">
        <v>8</v>
      </c>
      <c r="C358" s="233">
        <v>21</v>
      </c>
      <c r="D358" s="234">
        <v>0.4166666666678793</v>
      </c>
      <c r="E358" s="235">
        <v>0.000047954778324554704</v>
      </c>
      <c r="F358" s="235">
        <v>0.0000718108600098858</v>
      </c>
    </row>
    <row r="359" ht="14.25" customHeight="1" spans="1:6" x14ac:dyDescent="0.25">
      <c r="A359" s="232">
        <v>43473</v>
      </c>
      <c r="B359" s="233">
        <v>8</v>
      </c>
      <c r="C359" s="233">
        <v>22</v>
      </c>
      <c r="D359" s="234">
        <v>0.4375</v>
      </c>
      <c r="E359" s="235">
        <v>0.00006048033419398666</v>
      </c>
      <c r="F359" s="235">
        <v>0.00007060900461223083</v>
      </c>
    </row>
    <row r="360" ht="14.25" customHeight="1" spans="1:6" x14ac:dyDescent="0.25">
      <c r="A360" s="232">
        <v>43473</v>
      </c>
      <c r="B360" s="233">
        <v>8</v>
      </c>
      <c r="C360" s="233">
        <v>23</v>
      </c>
      <c r="D360" s="234">
        <v>0.4583333333321207</v>
      </c>
      <c r="E360" s="235">
        <v>0.00007029791976650156</v>
      </c>
      <c r="F360" s="235">
        <v>0.00007040869537928833</v>
      </c>
    </row>
    <row r="361" ht="14.25" customHeight="1" spans="1:6" x14ac:dyDescent="0.25">
      <c r="A361" s="232">
        <v>43473</v>
      </c>
      <c r="B361" s="233">
        <v>8</v>
      </c>
      <c r="C361" s="233">
        <v>24</v>
      </c>
      <c r="D361" s="234">
        <v>0.4791666666678793</v>
      </c>
      <c r="E361" s="235">
        <v>0.00008148640009471812</v>
      </c>
      <c r="F361" s="235">
        <v>0.00007080931384517331</v>
      </c>
    </row>
    <row r="362" ht="14.25" customHeight="1" spans="1:6" x14ac:dyDescent="0.25">
      <c r="A362" s="232">
        <v>43473</v>
      </c>
      <c r="B362" s="233">
        <v>8</v>
      </c>
      <c r="C362" s="233">
        <v>25</v>
      </c>
      <c r="D362" s="234">
        <v>0.5</v>
      </c>
      <c r="E362" s="235">
        <v>0.00009102366915018738</v>
      </c>
      <c r="F362" s="235">
        <v>0.00007271225155812705</v>
      </c>
    </row>
    <row r="363" ht="14.25" customHeight="1" spans="1:6" x14ac:dyDescent="0.25">
      <c r="A363" s="232">
        <v>43473</v>
      </c>
      <c r="B363" s="233">
        <v>8</v>
      </c>
      <c r="C363" s="233">
        <v>26</v>
      </c>
      <c r="D363" s="234">
        <v>0.5208333333321207</v>
      </c>
      <c r="E363" s="235">
        <v>0.00009716166230005378</v>
      </c>
      <c r="F363" s="235">
        <v>0.00007231163309224206</v>
      </c>
    </row>
    <row r="364" ht="14.25" customHeight="1" spans="1:6" x14ac:dyDescent="0.25">
      <c r="A364" s="232">
        <v>43473</v>
      </c>
      <c r="B364" s="233">
        <v>8</v>
      </c>
      <c r="C364" s="233">
        <v>27</v>
      </c>
      <c r="D364" s="234">
        <v>0.5416666666678793</v>
      </c>
      <c r="E364" s="235">
        <v>0.00010102952654310594</v>
      </c>
      <c r="F364" s="235">
        <v>0.00007171070539341455</v>
      </c>
    </row>
    <row r="365" ht="14.25" customHeight="1" spans="1:6" x14ac:dyDescent="0.25">
      <c r="A365" s="232">
        <v>43473</v>
      </c>
      <c r="B365" s="233">
        <v>8</v>
      </c>
      <c r="C365" s="233">
        <v>28</v>
      </c>
      <c r="D365" s="234">
        <v>0.5625</v>
      </c>
      <c r="E365" s="235">
        <v>0.00008128970133962108</v>
      </c>
      <c r="F365" s="235">
        <v>0.00006980776768046082</v>
      </c>
    </row>
    <row r="366" ht="14.25" customHeight="1" spans="1:6" x14ac:dyDescent="0.25">
      <c r="A366" s="232">
        <v>43473</v>
      </c>
      <c r="B366" s="233">
        <v>8</v>
      </c>
      <c r="C366" s="233">
        <v>29</v>
      </c>
      <c r="D366" s="234">
        <v>0.5833333333321207</v>
      </c>
      <c r="E366" s="235">
        <v>0.00006050075840108181</v>
      </c>
      <c r="F366" s="235">
        <v>0.00006870606689927708</v>
      </c>
    </row>
    <row r="367" ht="14.25" customHeight="1" spans="1:6" x14ac:dyDescent="0.25">
      <c r="A367" s="232">
        <v>43473</v>
      </c>
      <c r="B367" s="233">
        <v>8</v>
      </c>
      <c r="C367" s="233">
        <v>30</v>
      </c>
      <c r="D367" s="234">
        <v>0.6041666666678793</v>
      </c>
      <c r="E367" s="235">
        <v>0.000035779357925907646</v>
      </c>
      <c r="F367" s="235">
        <v>0.00007050884999575957</v>
      </c>
    </row>
    <row r="368" ht="14.25" customHeight="1" spans="1:6" x14ac:dyDescent="0.25">
      <c r="A368" s="232">
        <v>43473</v>
      </c>
      <c r="B368" s="233">
        <v>8</v>
      </c>
      <c r="C368" s="233">
        <v>31</v>
      </c>
      <c r="D368" s="234">
        <v>0.625</v>
      </c>
      <c r="E368" s="235">
        <v>0.00002297597485438868</v>
      </c>
      <c r="F368" s="235">
        <v>0.00007281240617459832</v>
      </c>
    </row>
    <row r="369" ht="14.25" customHeight="1" spans="1:6" x14ac:dyDescent="0.25">
      <c r="A369" s="232">
        <v>43473</v>
      </c>
      <c r="B369" s="233">
        <v>8</v>
      </c>
      <c r="C369" s="233">
        <v>32</v>
      </c>
      <c r="D369" s="234">
        <v>0.6458333333321207</v>
      </c>
      <c r="E369" s="235">
        <v>0.000010063521037332681</v>
      </c>
      <c r="F369" s="235">
        <v>0.00007852121931345951</v>
      </c>
    </row>
    <row r="370" ht="14.25" customHeight="1" spans="1:6" x14ac:dyDescent="0.25">
      <c r="A370" s="232">
        <v>43473</v>
      </c>
      <c r="B370" s="233">
        <v>8</v>
      </c>
      <c r="C370" s="233">
        <v>33</v>
      </c>
      <c r="D370" s="234">
        <v>0.6666666666678793</v>
      </c>
      <c r="E370" s="235">
        <v>0.000005232653209601097</v>
      </c>
      <c r="F370" s="235">
        <v>0.00008773544402881445</v>
      </c>
    </row>
    <row r="371" ht="14.25" customHeight="1" spans="1:6" x14ac:dyDescent="0.25">
      <c r="A371" s="232">
        <v>43473</v>
      </c>
      <c r="B371" s="233">
        <v>8</v>
      </c>
      <c r="C371" s="233">
        <v>34</v>
      </c>
      <c r="D371" s="234">
        <v>0.6875</v>
      </c>
      <c r="E371" s="235">
        <v>9.591856843027948e-7</v>
      </c>
      <c r="F371" s="235">
        <v>0.00009895276107359439</v>
      </c>
    </row>
    <row r="372" ht="14.25" customHeight="1" spans="1:6" x14ac:dyDescent="0.25">
      <c r="A372" s="232">
        <v>43473</v>
      </c>
      <c r="B372" s="233">
        <v>8</v>
      </c>
      <c r="C372" s="233">
        <v>35</v>
      </c>
      <c r="D372" s="234">
        <v>0.7083333333321207</v>
      </c>
      <c r="E372" s="235">
        <v>4.929097278571054e-7</v>
      </c>
      <c r="F372" s="235">
        <v>0.00010691505308305872</v>
      </c>
    </row>
    <row r="373" ht="14.25" customHeight="1" spans="1:6" x14ac:dyDescent="0.25">
      <c r="A373" s="232">
        <v>43473</v>
      </c>
      <c r="B373" s="233">
        <v>8</v>
      </c>
      <c r="C373" s="233">
        <v>36</v>
      </c>
      <c r="D373" s="234">
        <v>0.7291666666678793</v>
      </c>
      <c r="E373" s="235">
        <v>5.240441134190613e-8</v>
      </c>
      <c r="F373" s="235">
        <v>0.00011169242828873731</v>
      </c>
    </row>
    <row r="374" ht="14.25" customHeight="1" spans="1:6" x14ac:dyDescent="0.25">
      <c r="A374" s="232">
        <v>43473</v>
      </c>
      <c r="B374" s="233">
        <v>8</v>
      </c>
      <c r="C374" s="233">
        <v>37</v>
      </c>
      <c r="D374" s="234">
        <v>0.75</v>
      </c>
      <c r="E374" s="235">
        <v>2.2194809509513187e-9</v>
      </c>
      <c r="F374" s="235">
        <v>0.00011288426822474519</v>
      </c>
    </row>
    <row r="375" ht="14.25" customHeight="1" spans="1:6" x14ac:dyDescent="0.25">
      <c r="A375" s="232">
        <v>43473</v>
      </c>
      <c r="B375" s="233">
        <v>8</v>
      </c>
      <c r="C375" s="233">
        <v>38</v>
      </c>
      <c r="D375" s="234">
        <v>0.7708333333321207</v>
      </c>
      <c r="E375" s="235">
        <v>0</v>
      </c>
      <c r="F375" s="235">
        <v>0.00011104142328167419</v>
      </c>
    </row>
    <row r="376" ht="14.25" customHeight="1" spans="1:6" x14ac:dyDescent="0.25">
      <c r="A376" s="232">
        <v>43473</v>
      </c>
      <c r="B376" s="233">
        <v>8</v>
      </c>
      <c r="C376" s="233">
        <v>39</v>
      </c>
      <c r="D376" s="234">
        <v>0.7916666666678793</v>
      </c>
      <c r="E376" s="235">
        <v>0</v>
      </c>
      <c r="F376" s="235">
        <v>0.00010608376976634736</v>
      </c>
    </row>
    <row r="377" ht="14.25" customHeight="1" spans="1:6" x14ac:dyDescent="0.25">
      <c r="A377" s="232">
        <v>43473</v>
      </c>
      <c r="B377" s="233">
        <v>8</v>
      </c>
      <c r="C377" s="233">
        <v>40</v>
      </c>
      <c r="D377" s="234">
        <v>0.8125</v>
      </c>
      <c r="E377" s="235">
        <v>0</v>
      </c>
      <c r="F377" s="235">
        <v>0.00010017464739454362</v>
      </c>
    </row>
    <row r="378" ht="14.25" customHeight="1" spans="1:6" x14ac:dyDescent="0.25">
      <c r="A378" s="232">
        <v>43473</v>
      </c>
      <c r="B378" s="233">
        <v>8</v>
      </c>
      <c r="C378" s="233">
        <v>41</v>
      </c>
      <c r="D378" s="234">
        <v>0.8333333333321207</v>
      </c>
      <c r="E378" s="235">
        <v>0</v>
      </c>
      <c r="F378" s="235">
        <v>0.00009634874104534189</v>
      </c>
    </row>
    <row r="379" ht="14.25" customHeight="1" spans="1:6" x14ac:dyDescent="0.25">
      <c r="A379" s="232">
        <v>43473</v>
      </c>
      <c r="B379" s="233">
        <v>8</v>
      </c>
      <c r="C379" s="233">
        <v>42</v>
      </c>
      <c r="D379" s="234">
        <v>0.8541666666678793</v>
      </c>
      <c r="E379" s="235">
        <v>0</v>
      </c>
      <c r="F379" s="235">
        <v>0.00009234255638649195</v>
      </c>
    </row>
    <row r="380" ht="14.25" customHeight="1" spans="1:6" x14ac:dyDescent="0.25">
      <c r="A380" s="232">
        <v>43473</v>
      </c>
      <c r="B380" s="233">
        <v>8</v>
      </c>
      <c r="C380" s="233">
        <v>43</v>
      </c>
      <c r="D380" s="234">
        <v>0.875</v>
      </c>
      <c r="E380" s="235">
        <v>0</v>
      </c>
      <c r="F380" s="235">
        <v>0.0000880359078782282</v>
      </c>
    </row>
    <row r="381" ht="14.25" customHeight="1" spans="1:6" x14ac:dyDescent="0.25">
      <c r="A381" s="232">
        <v>43473</v>
      </c>
      <c r="B381" s="233">
        <v>8</v>
      </c>
      <c r="C381" s="233">
        <v>44</v>
      </c>
      <c r="D381" s="234">
        <v>0.8958333333321207</v>
      </c>
      <c r="E381" s="235">
        <v>0</v>
      </c>
      <c r="F381" s="235">
        <v>0.00008382941398643575</v>
      </c>
    </row>
    <row r="382" ht="14.25" customHeight="1" spans="1:6" x14ac:dyDescent="0.25">
      <c r="A382" s="232">
        <v>43473</v>
      </c>
      <c r="B382" s="233">
        <v>8</v>
      </c>
      <c r="C382" s="233">
        <v>45</v>
      </c>
      <c r="D382" s="234">
        <v>0.9166666666678793</v>
      </c>
      <c r="E382" s="235">
        <v>0</v>
      </c>
      <c r="F382" s="235">
        <v>0.00007962292009464326</v>
      </c>
    </row>
    <row r="383" ht="14.25" customHeight="1" spans="1:6" x14ac:dyDescent="0.25">
      <c r="A383" s="232">
        <v>43473</v>
      </c>
      <c r="B383" s="233">
        <v>8</v>
      </c>
      <c r="C383" s="233">
        <v>46</v>
      </c>
      <c r="D383" s="234">
        <v>0.9375</v>
      </c>
      <c r="E383" s="235">
        <v>0</v>
      </c>
      <c r="F383" s="235">
        <v>0.00007110977769458707</v>
      </c>
    </row>
    <row r="384" ht="14.25" customHeight="1" spans="1:6" x14ac:dyDescent="0.25">
      <c r="A384" s="232">
        <v>43473</v>
      </c>
      <c r="B384" s="233">
        <v>8</v>
      </c>
      <c r="C384" s="233">
        <v>47</v>
      </c>
      <c r="D384" s="234">
        <v>0.9583333333321207</v>
      </c>
      <c r="E384" s="235">
        <v>0</v>
      </c>
      <c r="F384" s="235">
        <v>0.00006269678991100212</v>
      </c>
    </row>
    <row r="385" ht="14.25" customHeight="1" spans="1:6" x14ac:dyDescent="0.25">
      <c r="A385" s="232">
        <v>43473</v>
      </c>
      <c r="B385" s="233">
        <v>8</v>
      </c>
      <c r="C385" s="233">
        <v>48</v>
      </c>
      <c r="D385" s="234">
        <v>0.9791666666678793</v>
      </c>
      <c r="E385" s="235">
        <v>0</v>
      </c>
      <c r="F385" s="235">
        <v>0.0000545842659768309</v>
      </c>
    </row>
    <row r="386" ht="14.25" customHeight="1" spans="1:6" x14ac:dyDescent="0.25">
      <c r="A386" s="232">
        <v>43474</v>
      </c>
      <c r="B386" s="233">
        <v>9</v>
      </c>
      <c r="C386" s="233">
        <v>1</v>
      </c>
      <c r="D386" s="234">
        <v>0</v>
      </c>
      <c r="E386" s="235">
        <v>0</v>
      </c>
      <c r="F386" s="235">
        <v>0.00004727297897442971</v>
      </c>
    </row>
    <row r="387" ht="14.25" customHeight="1" spans="1:6" x14ac:dyDescent="0.25">
      <c r="A387" s="232">
        <v>43474</v>
      </c>
      <c r="B387" s="233">
        <v>9</v>
      </c>
      <c r="C387" s="233">
        <v>2</v>
      </c>
      <c r="D387" s="234">
        <v>0.020833333332120674</v>
      </c>
      <c r="E387" s="235">
        <v>0</v>
      </c>
      <c r="F387" s="235">
        <v>0.00004206493891792475</v>
      </c>
    </row>
    <row r="388" ht="14.25" customHeight="1" spans="1:6" x14ac:dyDescent="0.25">
      <c r="A388" s="232">
        <v>43474</v>
      </c>
      <c r="B388" s="233">
        <v>9</v>
      </c>
      <c r="C388" s="233">
        <v>3</v>
      </c>
      <c r="D388" s="234">
        <v>0.041666666667879326</v>
      </c>
      <c r="E388" s="235">
        <v>0</v>
      </c>
      <c r="F388" s="235">
        <v>0.00003885999119084477</v>
      </c>
    </row>
    <row r="389" ht="14.25" customHeight="1" spans="1:6" x14ac:dyDescent="0.25">
      <c r="A389" s="232">
        <v>43474</v>
      </c>
      <c r="B389" s="233">
        <v>9</v>
      </c>
      <c r="C389" s="233">
        <v>4</v>
      </c>
      <c r="D389" s="234">
        <v>0.0625</v>
      </c>
      <c r="E389" s="235">
        <v>0</v>
      </c>
      <c r="F389" s="235">
        <v>0.00003615581654612103</v>
      </c>
    </row>
    <row r="390" ht="14.25" customHeight="1" spans="1:6" x14ac:dyDescent="0.25">
      <c r="A390" s="232">
        <v>43474</v>
      </c>
      <c r="B390" s="233">
        <v>9</v>
      </c>
      <c r="C390" s="233">
        <v>5</v>
      </c>
      <c r="D390" s="234">
        <v>0.08333333333212067</v>
      </c>
      <c r="E390" s="235">
        <v>0</v>
      </c>
      <c r="F390" s="235">
        <v>0.00003425287883316729</v>
      </c>
    </row>
    <row r="391" ht="14.25" customHeight="1" spans="1:6" x14ac:dyDescent="0.25">
      <c r="A391" s="232">
        <v>43474</v>
      </c>
      <c r="B391" s="233">
        <v>9</v>
      </c>
      <c r="C391" s="233">
        <v>6</v>
      </c>
      <c r="D391" s="234">
        <v>0.10416666666787933</v>
      </c>
      <c r="E391" s="235">
        <v>0</v>
      </c>
      <c r="F391" s="235">
        <v>0.000032550250353156044</v>
      </c>
    </row>
    <row r="392" ht="14.25" customHeight="1" spans="1:6" x14ac:dyDescent="0.25">
      <c r="A392" s="232">
        <v>43474</v>
      </c>
      <c r="B392" s="233">
        <v>9</v>
      </c>
      <c r="C392" s="233">
        <v>7</v>
      </c>
      <c r="D392" s="234">
        <v>0.125</v>
      </c>
      <c r="E392" s="235">
        <v>0</v>
      </c>
      <c r="F392" s="235">
        <v>0.00003234994112021355</v>
      </c>
    </row>
    <row r="393" ht="14.25" customHeight="1" spans="1:6" x14ac:dyDescent="0.25">
      <c r="A393" s="232">
        <v>43474</v>
      </c>
      <c r="B393" s="233">
        <v>9</v>
      </c>
      <c r="C393" s="233">
        <v>8</v>
      </c>
      <c r="D393" s="234">
        <v>0.14583333333212067</v>
      </c>
      <c r="E393" s="235">
        <v>0</v>
      </c>
      <c r="F393" s="235">
        <v>0.00003174901342138605</v>
      </c>
    </row>
    <row r="394" ht="14.25" customHeight="1" spans="1:6" x14ac:dyDescent="0.25">
      <c r="A394" s="232">
        <v>43474</v>
      </c>
      <c r="B394" s="233">
        <v>9</v>
      </c>
      <c r="C394" s="233">
        <v>9</v>
      </c>
      <c r="D394" s="234">
        <v>0.16666666666787933</v>
      </c>
      <c r="E394" s="235">
        <v>0</v>
      </c>
      <c r="F394" s="235">
        <v>0.00003164885880491481</v>
      </c>
    </row>
    <row r="395" ht="14.25" customHeight="1" spans="1:6" x14ac:dyDescent="0.25">
      <c r="A395" s="232">
        <v>43474</v>
      </c>
      <c r="B395" s="233">
        <v>9</v>
      </c>
      <c r="C395" s="233">
        <v>10</v>
      </c>
      <c r="D395" s="234">
        <v>0.1875</v>
      </c>
      <c r="E395" s="235">
        <v>0</v>
      </c>
      <c r="F395" s="235">
        <v>0.000032049477270799804</v>
      </c>
    </row>
    <row r="396" ht="14.25" customHeight="1" spans="1:6" x14ac:dyDescent="0.25">
      <c r="A396" s="232">
        <v>43474</v>
      </c>
      <c r="B396" s="233">
        <v>9</v>
      </c>
      <c r="C396" s="233">
        <v>11</v>
      </c>
      <c r="D396" s="234">
        <v>0.20833333333212067</v>
      </c>
      <c r="E396" s="235">
        <v>0</v>
      </c>
      <c r="F396" s="235">
        <v>0.000032950868819041045</v>
      </c>
    </row>
    <row r="397" ht="14.25" customHeight="1" spans="1:6" x14ac:dyDescent="0.25">
      <c r="A397" s="232">
        <v>43474</v>
      </c>
      <c r="B397" s="233">
        <v>9</v>
      </c>
      <c r="C397" s="233">
        <v>12</v>
      </c>
      <c r="D397" s="234">
        <v>0.22916666666787933</v>
      </c>
      <c r="E397" s="235">
        <v>0</v>
      </c>
      <c r="F397" s="235">
        <v>0.000034953961148466035</v>
      </c>
    </row>
    <row r="398" ht="14.25" customHeight="1" spans="1:6" x14ac:dyDescent="0.25">
      <c r="A398" s="232">
        <v>43474</v>
      </c>
      <c r="B398" s="233">
        <v>9</v>
      </c>
      <c r="C398" s="233">
        <v>13</v>
      </c>
      <c r="D398" s="234">
        <v>0.25</v>
      </c>
      <c r="E398" s="235">
        <v>0</v>
      </c>
      <c r="F398" s="235">
        <v>0.00003845937272495976</v>
      </c>
    </row>
    <row r="399" ht="14.25" customHeight="1" spans="1:6" x14ac:dyDescent="0.25">
      <c r="A399" s="232">
        <v>43474</v>
      </c>
      <c r="B399" s="233">
        <v>9</v>
      </c>
      <c r="C399" s="233">
        <v>14</v>
      </c>
      <c r="D399" s="234">
        <v>0.2708333333321207</v>
      </c>
      <c r="E399" s="235">
        <v>0</v>
      </c>
      <c r="F399" s="235">
        <v>0.00004206493891792475</v>
      </c>
    </row>
    <row r="400" ht="14.25" customHeight="1" spans="1:6" x14ac:dyDescent="0.25">
      <c r="A400" s="232">
        <v>43474</v>
      </c>
      <c r="B400" s="233">
        <v>9</v>
      </c>
      <c r="C400" s="233">
        <v>15</v>
      </c>
      <c r="D400" s="234">
        <v>0.2916666666678793</v>
      </c>
      <c r="E400" s="235">
        <v>2.2194809509513187e-9</v>
      </c>
      <c r="F400" s="235">
        <v>0.00004747328820737221</v>
      </c>
    </row>
    <row r="401" ht="14.25" customHeight="1" spans="1:6" x14ac:dyDescent="0.25">
      <c r="A401" s="232">
        <v>43474</v>
      </c>
      <c r="B401" s="233">
        <v>9</v>
      </c>
      <c r="C401" s="233">
        <v>16</v>
      </c>
      <c r="D401" s="234">
        <v>0.3125</v>
      </c>
      <c r="E401" s="235">
        <v>2.453759495773958e-8</v>
      </c>
      <c r="F401" s="235">
        <v>0.00005488472982624466</v>
      </c>
    </row>
    <row r="402" ht="14.25" customHeight="1" spans="1:6" x14ac:dyDescent="0.25">
      <c r="A402" s="232">
        <v>43474</v>
      </c>
      <c r="B402" s="233">
        <v>9</v>
      </c>
      <c r="C402" s="233">
        <v>17</v>
      </c>
      <c r="D402" s="234">
        <v>0.3333333333321207</v>
      </c>
      <c r="E402" s="235">
        <v>0.0000015084868540836163</v>
      </c>
      <c r="F402" s="235">
        <v>0.00006429926377454211</v>
      </c>
    </row>
    <row r="403" ht="14.25" customHeight="1" spans="1:6" x14ac:dyDescent="0.25">
      <c r="A403" s="232">
        <v>43474</v>
      </c>
      <c r="B403" s="233">
        <v>9</v>
      </c>
      <c r="C403" s="233">
        <v>18</v>
      </c>
      <c r="D403" s="234">
        <v>0.3541666666678793</v>
      </c>
      <c r="E403" s="235">
        <v>0.000003950194695046256</v>
      </c>
      <c r="F403" s="235">
        <v>0.00007271225155812705</v>
      </c>
    </row>
    <row r="404" ht="14.25" customHeight="1" spans="1:6" x14ac:dyDescent="0.25">
      <c r="A404" s="232">
        <v>43474</v>
      </c>
      <c r="B404" s="233">
        <v>9</v>
      </c>
      <c r="C404" s="233">
        <v>19</v>
      </c>
      <c r="D404" s="234">
        <v>0.375</v>
      </c>
      <c r="E404" s="235">
        <v>0.000010903872409538437</v>
      </c>
      <c r="F404" s="235">
        <v>0.00007621766313462079</v>
      </c>
    </row>
    <row r="405" ht="14.25" customHeight="1" spans="1:6" x14ac:dyDescent="0.25">
      <c r="A405" s="232">
        <v>43474</v>
      </c>
      <c r="B405" s="233">
        <v>9</v>
      </c>
      <c r="C405" s="233">
        <v>20</v>
      </c>
      <c r="D405" s="234">
        <v>0.3958333333321207</v>
      </c>
      <c r="E405" s="235">
        <v>0.000023293598027942195</v>
      </c>
      <c r="F405" s="235">
        <v>0.00007942261086170077</v>
      </c>
    </row>
    <row r="406" ht="14.25" customHeight="1" spans="1:6" x14ac:dyDescent="0.25">
      <c r="A406" s="232">
        <v>43474</v>
      </c>
      <c r="B406" s="233">
        <v>9</v>
      </c>
      <c r="C406" s="233">
        <v>21</v>
      </c>
      <c r="D406" s="234">
        <v>0.4166666666678793</v>
      </c>
      <c r="E406" s="235">
        <v>0.00004052579962668321</v>
      </c>
      <c r="F406" s="235">
        <v>0.000078721528546402</v>
      </c>
    </row>
    <row r="407" ht="14.25" customHeight="1" spans="1:6" x14ac:dyDescent="0.25">
      <c r="A407" s="232">
        <v>43474</v>
      </c>
      <c r="B407" s="233">
        <v>9</v>
      </c>
      <c r="C407" s="233">
        <v>22</v>
      </c>
      <c r="D407" s="234">
        <v>0.4375</v>
      </c>
      <c r="E407" s="235">
        <v>0.00007960395456549633</v>
      </c>
      <c r="F407" s="235">
        <v>0.00007922230162875826</v>
      </c>
    </row>
    <row r="408" ht="14.25" customHeight="1" spans="1:6" x14ac:dyDescent="0.25">
      <c r="A408" s="232">
        <v>43474</v>
      </c>
      <c r="B408" s="233">
        <v>9</v>
      </c>
      <c r="C408" s="233">
        <v>23</v>
      </c>
      <c r="D408" s="234">
        <v>0.4583333333321207</v>
      </c>
      <c r="E408" s="235">
        <v>0.00008274758246904667</v>
      </c>
      <c r="F408" s="235">
        <v>0.00007701890006639078</v>
      </c>
    </row>
    <row r="409" ht="14.25" customHeight="1" spans="1:6" x14ac:dyDescent="0.25">
      <c r="A409" s="232">
        <v>43474</v>
      </c>
      <c r="B409" s="233">
        <v>9</v>
      </c>
      <c r="C409" s="233">
        <v>24</v>
      </c>
      <c r="D409" s="234">
        <v>0.4791666666678793</v>
      </c>
      <c r="E409" s="235">
        <v>0.00010570600557645406</v>
      </c>
      <c r="F409" s="235">
        <v>0.00007541642620285079</v>
      </c>
    </row>
    <row r="410" ht="14.25" customHeight="1" spans="1:6" x14ac:dyDescent="0.25">
      <c r="A410" s="232">
        <v>43474</v>
      </c>
      <c r="B410" s="233">
        <v>9</v>
      </c>
      <c r="C410" s="233">
        <v>25</v>
      </c>
      <c r="D410" s="234">
        <v>0.5</v>
      </c>
      <c r="E410" s="235">
        <v>0.0001121153985940715</v>
      </c>
      <c r="F410" s="235">
        <v>0.00007691874544991952</v>
      </c>
    </row>
    <row r="411" ht="14.25" customHeight="1" spans="1:6" x14ac:dyDescent="0.25">
      <c r="A411" s="232">
        <v>43474</v>
      </c>
      <c r="B411" s="233">
        <v>9</v>
      </c>
      <c r="C411" s="233">
        <v>26</v>
      </c>
      <c r="D411" s="234">
        <v>0.5208333333321207</v>
      </c>
      <c r="E411" s="235">
        <v>0.0001305948810625034</v>
      </c>
      <c r="F411" s="235">
        <v>0.00007741951853227576</v>
      </c>
    </row>
    <row r="412" ht="14.25" customHeight="1" spans="1:6" x14ac:dyDescent="0.25">
      <c r="A412" s="232">
        <v>43474</v>
      </c>
      <c r="B412" s="233">
        <v>9</v>
      </c>
      <c r="C412" s="233">
        <v>27</v>
      </c>
      <c r="D412" s="234">
        <v>0.5416666666678793</v>
      </c>
      <c r="E412" s="235">
        <v>0.0001263779831791229</v>
      </c>
      <c r="F412" s="235">
        <v>0.00007701890006639078</v>
      </c>
    </row>
    <row r="413" ht="14.25" customHeight="1" spans="1:6" x14ac:dyDescent="0.25">
      <c r="A413" s="232">
        <v>43474</v>
      </c>
      <c r="B413" s="233">
        <v>9</v>
      </c>
      <c r="C413" s="233">
        <v>28</v>
      </c>
      <c r="D413" s="234">
        <v>0.5625</v>
      </c>
      <c r="E413" s="235">
        <v>0.00011637842173553204</v>
      </c>
      <c r="F413" s="235">
        <v>0.00007491565312049453</v>
      </c>
    </row>
    <row r="414" ht="14.25" customHeight="1" spans="1:6" x14ac:dyDescent="0.25">
      <c r="A414" s="232">
        <v>43474</v>
      </c>
      <c r="B414" s="233">
        <v>9</v>
      </c>
      <c r="C414" s="233">
        <v>29</v>
      </c>
      <c r="D414" s="234">
        <v>0.5833333333321207</v>
      </c>
      <c r="E414" s="235">
        <v>0.00007224991763547057</v>
      </c>
      <c r="F414" s="235">
        <v>0.0000738139523393108</v>
      </c>
    </row>
    <row r="415" ht="14.25" customHeight="1" spans="1:6" x14ac:dyDescent="0.25">
      <c r="A415" s="232">
        <v>43474</v>
      </c>
      <c r="B415" s="233">
        <v>9</v>
      </c>
      <c r="C415" s="233">
        <v>30</v>
      </c>
      <c r="D415" s="234">
        <v>0.6041666666678793</v>
      </c>
      <c r="E415" s="235">
        <v>0.000033221753458453194</v>
      </c>
      <c r="F415" s="235">
        <v>0.00007651812698403452</v>
      </c>
    </row>
    <row r="416" ht="14.25" customHeight="1" spans="1:6" x14ac:dyDescent="0.25">
      <c r="A416" s="232">
        <v>43474</v>
      </c>
      <c r="B416" s="233">
        <v>9</v>
      </c>
      <c r="C416" s="233">
        <v>31</v>
      </c>
      <c r="D416" s="234">
        <v>0.625</v>
      </c>
      <c r="E416" s="235">
        <v>0.000021551658246507886</v>
      </c>
      <c r="F416" s="235">
        <v>0.00007802044623110327</v>
      </c>
    </row>
    <row r="417" ht="14.25" customHeight="1" spans="1:6" x14ac:dyDescent="0.25">
      <c r="A417" s="232">
        <v>43474</v>
      </c>
      <c r="B417" s="233">
        <v>9</v>
      </c>
      <c r="C417" s="233">
        <v>32</v>
      </c>
      <c r="D417" s="234">
        <v>0.6458333333321207</v>
      </c>
      <c r="E417" s="235">
        <v>0.00001308114820580345</v>
      </c>
      <c r="F417" s="235">
        <v>0.00008202663088995325</v>
      </c>
    </row>
    <row r="418" ht="14.25" customHeight="1" spans="1:6" x14ac:dyDescent="0.25">
      <c r="A418" s="232">
        <v>43474</v>
      </c>
      <c r="B418" s="233">
        <v>9</v>
      </c>
      <c r="C418" s="233">
        <v>33</v>
      </c>
      <c r="D418" s="234">
        <v>0.6666666666678793</v>
      </c>
      <c r="E418" s="235">
        <v>0.0000061139301928872326</v>
      </c>
      <c r="F418" s="235">
        <v>0.00008783559864528572</v>
      </c>
    </row>
    <row r="419" ht="14.25" customHeight="1" spans="1:6" x14ac:dyDescent="0.25">
      <c r="A419" s="232">
        <v>43474</v>
      </c>
      <c r="B419" s="233">
        <v>9</v>
      </c>
      <c r="C419" s="233">
        <v>34</v>
      </c>
      <c r="D419" s="234">
        <v>0.6875</v>
      </c>
      <c r="E419" s="235">
        <v>0.0000013871755943445743</v>
      </c>
      <c r="F419" s="235">
        <v>0.0000987524518406519</v>
      </c>
    </row>
    <row r="420" ht="14.25" customHeight="1" spans="1:6" x14ac:dyDescent="0.25">
      <c r="A420" s="232">
        <v>43474</v>
      </c>
      <c r="B420" s="233">
        <v>9</v>
      </c>
      <c r="C420" s="233">
        <v>35</v>
      </c>
      <c r="D420" s="234">
        <v>0.7083333333321207</v>
      </c>
      <c r="E420" s="235">
        <v>9.159058057592442e-7</v>
      </c>
      <c r="F420" s="235">
        <v>0.00010978949057578358</v>
      </c>
    </row>
    <row r="421" ht="14.25" customHeight="1" spans="1:6" x14ac:dyDescent="0.25">
      <c r="A421" s="232">
        <v>43474</v>
      </c>
      <c r="B421" s="233">
        <v>9</v>
      </c>
      <c r="C421" s="233">
        <v>36</v>
      </c>
      <c r="D421" s="234">
        <v>0.7291666666678793</v>
      </c>
      <c r="E421" s="235">
        <v>1.1035752506119057e-7</v>
      </c>
      <c r="F421" s="235">
        <v>0.00011418627823887143</v>
      </c>
    </row>
    <row r="422" ht="14.25" customHeight="1" spans="1:6" x14ac:dyDescent="0.25">
      <c r="A422" s="232">
        <v>43474</v>
      </c>
      <c r="B422" s="233">
        <v>9</v>
      </c>
      <c r="C422" s="233">
        <v>37</v>
      </c>
      <c r="D422" s="234">
        <v>0.75</v>
      </c>
      <c r="E422" s="235">
        <v>6.59679060421642e-9</v>
      </c>
      <c r="F422" s="235">
        <v>0.00011560847379276316</v>
      </c>
    </row>
    <row r="423" ht="14.25" customHeight="1" spans="1:6" x14ac:dyDescent="0.25">
      <c r="A423" s="232">
        <v>43474</v>
      </c>
      <c r="B423" s="233">
        <v>9</v>
      </c>
      <c r="C423" s="233">
        <v>38</v>
      </c>
      <c r="D423" s="234">
        <v>0.7708333333321207</v>
      </c>
      <c r="E423" s="235">
        <v>0</v>
      </c>
      <c r="F423" s="235">
        <v>0.00011146207267085345</v>
      </c>
    </row>
    <row r="424" ht="14.25" customHeight="1" spans="1:6" x14ac:dyDescent="0.25">
      <c r="A424" s="232">
        <v>43474</v>
      </c>
      <c r="B424" s="233">
        <v>9</v>
      </c>
      <c r="C424" s="233">
        <v>39</v>
      </c>
      <c r="D424" s="234">
        <v>0.7916666666678793</v>
      </c>
      <c r="E424" s="235">
        <v>0</v>
      </c>
      <c r="F424" s="235">
        <v>0.00010569316676210947</v>
      </c>
    </row>
    <row r="425" ht="14.25" customHeight="1" spans="1:6" x14ac:dyDescent="0.25">
      <c r="A425" s="232">
        <v>43474</v>
      </c>
      <c r="B425" s="233">
        <v>9</v>
      </c>
      <c r="C425" s="233">
        <v>40</v>
      </c>
      <c r="D425" s="234">
        <v>0.8125</v>
      </c>
      <c r="E425" s="235">
        <v>0</v>
      </c>
      <c r="F425" s="235">
        <v>0.00009995430723830691</v>
      </c>
    </row>
    <row r="426" ht="14.25" customHeight="1" spans="1:6" x14ac:dyDescent="0.25">
      <c r="A426" s="232">
        <v>43474</v>
      </c>
      <c r="B426" s="233">
        <v>9</v>
      </c>
      <c r="C426" s="233">
        <v>41</v>
      </c>
      <c r="D426" s="234">
        <v>0.8333333333321207</v>
      </c>
      <c r="E426" s="235">
        <v>0</v>
      </c>
      <c r="F426" s="235">
        <v>0.00009484642179827317</v>
      </c>
    </row>
    <row r="427" ht="14.25" customHeight="1" spans="1:6" x14ac:dyDescent="0.25">
      <c r="A427" s="232">
        <v>43474</v>
      </c>
      <c r="B427" s="233">
        <v>9</v>
      </c>
      <c r="C427" s="233">
        <v>42</v>
      </c>
      <c r="D427" s="234">
        <v>0.8541666666678793</v>
      </c>
      <c r="E427" s="235">
        <v>0</v>
      </c>
      <c r="F427" s="235">
        <v>0.0000896383817417682</v>
      </c>
    </row>
    <row r="428" ht="14.25" customHeight="1" spans="1:6" x14ac:dyDescent="0.25">
      <c r="A428" s="232">
        <v>43474</v>
      </c>
      <c r="B428" s="233">
        <v>9</v>
      </c>
      <c r="C428" s="233">
        <v>43</v>
      </c>
      <c r="D428" s="234">
        <v>0.875</v>
      </c>
      <c r="E428" s="235">
        <v>0</v>
      </c>
      <c r="F428" s="235">
        <v>0.00008543188784997572</v>
      </c>
    </row>
    <row r="429" ht="14.25" customHeight="1" spans="1:6" x14ac:dyDescent="0.25">
      <c r="A429" s="232">
        <v>43474</v>
      </c>
      <c r="B429" s="233">
        <v>9</v>
      </c>
      <c r="C429" s="233">
        <v>44</v>
      </c>
      <c r="D429" s="234">
        <v>0.8958333333321207</v>
      </c>
      <c r="E429" s="235">
        <v>0</v>
      </c>
      <c r="F429" s="235">
        <v>0.00008192647627348199</v>
      </c>
    </row>
    <row r="430" ht="14.25" customHeight="1" spans="1:6" x14ac:dyDescent="0.25">
      <c r="A430" s="232">
        <v>43474</v>
      </c>
      <c r="B430" s="233">
        <v>9</v>
      </c>
      <c r="C430" s="233">
        <v>45</v>
      </c>
      <c r="D430" s="234">
        <v>0.9166666666678793</v>
      </c>
      <c r="E430" s="235">
        <v>0</v>
      </c>
      <c r="F430" s="235">
        <v>0.00007711905468286203</v>
      </c>
    </row>
    <row r="431" ht="14.25" customHeight="1" spans="1:6" x14ac:dyDescent="0.25">
      <c r="A431" s="232">
        <v>43474</v>
      </c>
      <c r="B431" s="233">
        <v>9</v>
      </c>
      <c r="C431" s="233">
        <v>46</v>
      </c>
      <c r="D431" s="234">
        <v>0.9375</v>
      </c>
      <c r="E431" s="235">
        <v>0</v>
      </c>
      <c r="F431" s="235">
        <v>0.00007080931384517331</v>
      </c>
    </row>
    <row r="432" ht="14.25" customHeight="1" spans="1:6" x14ac:dyDescent="0.25">
      <c r="A432" s="232">
        <v>43474</v>
      </c>
      <c r="B432" s="233">
        <v>9</v>
      </c>
      <c r="C432" s="233">
        <v>47</v>
      </c>
      <c r="D432" s="234">
        <v>0.9583333333321207</v>
      </c>
      <c r="E432" s="235">
        <v>0</v>
      </c>
      <c r="F432" s="235">
        <v>0.00006419910915807086</v>
      </c>
    </row>
    <row r="433" ht="14.25" customHeight="1" spans="1:6" x14ac:dyDescent="0.25">
      <c r="A433" s="232">
        <v>43474</v>
      </c>
      <c r="B433" s="233">
        <v>9</v>
      </c>
      <c r="C433" s="233">
        <v>48</v>
      </c>
      <c r="D433" s="234">
        <v>0.9791666666678793</v>
      </c>
      <c r="E433" s="235">
        <v>0</v>
      </c>
      <c r="F433" s="235">
        <v>0.00005568596675801466</v>
      </c>
    </row>
    <row r="434" ht="14.25" customHeight="1" spans="1:6" x14ac:dyDescent="0.25">
      <c r="A434" s="232">
        <v>43475</v>
      </c>
      <c r="B434" s="233">
        <v>10</v>
      </c>
      <c r="C434" s="233">
        <v>1</v>
      </c>
      <c r="D434" s="234">
        <v>0</v>
      </c>
      <c r="E434" s="235">
        <v>0</v>
      </c>
      <c r="F434" s="235">
        <v>0.00004797406128972845</v>
      </c>
    </row>
    <row r="435" ht="14.25" customHeight="1" spans="1:6" x14ac:dyDescent="0.25">
      <c r="A435" s="232">
        <v>43475</v>
      </c>
      <c r="B435" s="233">
        <v>10</v>
      </c>
      <c r="C435" s="233">
        <v>2</v>
      </c>
      <c r="D435" s="234">
        <v>0.020833333332120674</v>
      </c>
      <c r="E435" s="235">
        <v>0</v>
      </c>
      <c r="F435" s="235">
        <v>0.000042665866616752236</v>
      </c>
    </row>
    <row r="436" ht="14.25" customHeight="1" spans="1:6" x14ac:dyDescent="0.25">
      <c r="A436" s="232">
        <v>43475</v>
      </c>
      <c r="B436" s="233">
        <v>10</v>
      </c>
      <c r="C436" s="233">
        <v>3</v>
      </c>
      <c r="D436" s="234">
        <v>0.041666666667879326</v>
      </c>
      <c r="E436" s="235">
        <v>0</v>
      </c>
      <c r="F436" s="235">
        <v>0.00003916045504025851</v>
      </c>
    </row>
    <row r="437" ht="14.25" customHeight="1" spans="1:6" x14ac:dyDescent="0.25">
      <c r="A437" s="232">
        <v>43475</v>
      </c>
      <c r="B437" s="233">
        <v>10</v>
      </c>
      <c r="C437" s="233">
        <v>4</v>
      </c>
      <c r="D437" s="234">
        <v>0.0625</v>
      </c>
      <c r="E437" s="235">
        <v>0</v>
      </c>
      <c r="F437" s="235">
        <v>0.00003645628039553478</v>
      </c>
    </row>
    <row r="438" ht="14.25" customHeight="1" spans="1:6" x14ac:dyDescent="0.25">
      <c r="A438" s="232">
        <v>43475</v>
      </c>
      <c r="B438" s="233">
        <v>10</v>
      </c>
      <c r="C438" s="233">
        <v>5</v>
      </c>
      <c r="D438" s="234">
        <v>0.08333333333212067</v>
      </c>
      <c r="E438" s="235">
        <v>0</v>
      </c>
      <c r="F438" s="235">
        <v>0.00003435303344963854</v>
      </c>
    </row>
    <row r="439" ht="14.25" customHeight="1" spans="1:6" x14ac:dyDescent="0.25">
      <c r="A439" s="232">
        <v>43475</v>
      </c>
      <c r="B439" s="233">
        <v>10</v>
      </c>
      <c r="C439" s="233">
        <v>6</v>
      </c>
      <c r="D439" s="234">
        <v>0.10416666666787933</v>
      </c>
      <c r="E439" s="235">
        <v>0</v>
      </c>
      <c r="F439" s="235">
        <v>0.000032950868819041045</v>
      </c>
    </row>
    <row r="440" ht="14.25" customHeight="1" spans="1:6" x14ac:dyDescent="0.25">
      <c r="A440" s="232">
        <v>43475</v>
      </c>
      <c r="B440" s="233">
        <v>10</v>
      </c>
      <c r="C440" s="233">
        <v>7</v>
      </c>
      <c r="D440" s="234">
        <v>0.125</v>
      </c>
      <c r="E440" s="235">
        <v>0</v>
      </c>
      <c r="F440" s="235">
        <v>0.0000326504049696273</v>
      </c>
    </row>
    <row r="441" ht="14.25" customHeight="1" spans="1:6" x14ac:dyDescent="0.25">
      <c r="A441" s="232">
        <v>43475</v>
      </c>
      <c r="B441" s="233">
        <v>10</v>
      </c>
      <c r="C441" s="233">
        <v>8</v>
      </c>
      <c r="D441" s="234">
        <v>0.14583333333212067</v>
      </c>
      <c r="E441" s="235">
        <v>0</v>
      </c>
      <c r="F441" s="235">
        <v>0.000032249786503742304</v>
      </c>
    </row>
    <row r="442" ht="14.25" customHeight="1" spans="1:6" x14ac:dyDescent="0.25">
      <c r="A442" s="232">
        <v>43475</v>
      </c>
      <c r="B442" s="233">
        <v>10</v>
      </c>
      <c r="C442" s="233">
        <v>9</v>
      </c>
      <c r="D442" s="234">
        <v>0.16666666666787933</v>
      </c>
      <c r="E442" s="235">
        <v>0</v>
      </c>
      <c r="F442" s="235">
        <v>0.000032049477270799804</v>
      </c>
    </row>
    <row r="443" ht="14.25" customHeight="1" spans="1:6" x14ac:dyDescent="0.25">
      <c r="A443" s="232">
        <v>43475</v>
      </c>
      <c r="B443" s="233">
        <v>10</v>
      </c>
      <c r="C443" s="233">
        <v>10</v>
      </c>
      <c r="D443" s="234">
        <v>0.1875</v>
      </c>
      <c r="E443" s="235">
        <v>0</v>
      </c>
      <c r="F443" s="235">
        <v>0.00003214963188727106</v>
      </c>
    </row>
    <row r="444" ht="14.25" customHeight="1" spans="1:6" x14ac:dyDescent="0.25">
      <c r="A444" s="232">
        <v>43475</v>
      </c>
      <c r="B444" s="233">
        <v>10</v>
      </c>
      <c r="C444" s="233">
        <v>11</v>
      </c>
      <c r="D444" s="234">
        <v>0.20833333333212067</v>
      </c>
      <c r="E444" s="235">
        <v>0</v>
      </c>
      <c r="F444" s="235">
        <v>0.000032450095736684804</v>
      </c>
    </row>
    <row r="445" ht="14.25" customHeight="1" spans="1:6" x14ac:dyDescent="0.25">
      <c r="A445" s="232">
        <v>43475</v>
      </c>
      <c r="B445" s="233">
        <v>10</v>
      </c>
      <c r="C445" s="233">
        <v>12</v>
      </c>
      <c r="D445" s="234">
        <v>0.22916666666787933</v>
      </c>
      <c r="E445" s="235">
        <v>0</v>
      </c>
      <c r="F445" s="235">
        <v>0.00003415272421669604</v>
      </c>
    </row>
    <row r="446" ht="14.25" customHeight="1" spans="1:6" x14ac:dyDescent="0.25">
      <c r="A446" s="232">
        <v>43475</v>
      </c>
      <c r="B446" s="233">
        <v>10</v>
      </c>
      <c r="C446" s="233">
        <v>13</v>
      </c>
      <c r="D446" s="234">
        <v>0.25</v>
      </c>
      <c r="E446" s="235">
        <v>0</v>
      </c>
      <c r="F446" s="235">
        <v>0.00003605566192964978</v>
      </c>
    </row>
    <row r="447" ht="14.25" customHeight="1" spans="1:6" x14ac:dyDescent="0.25">
      <c r="A447" s="232">
        <v>43475</v>
      </c>
      <c r="B447" s="233">
        <v>10</v>
      </c>
      <c r="C447" s="233">
        <v>14</v>
      </c>
      <c r="D447" s="234">
        <v>0.2708333333321207</v>
      </c>
      <c r="E447" s="235">
        <v>0</v>
      </c>
      <c r="F447" s="235">
        <v>0.00003805875425907477</v>
      </c>
    </row>
    <row r="448" ht="14.25" customHeight="1" spans="1:6" x14ac:dyDescent="0.25">
      <c r="A448" s="232">
        <v>43475</v>
      </c>
      <c r="B448" s="233">
        <v>10</v>
      </c>
      <c r="C448" s="233">
        <v>15</v>
      </c>
      <c r="D448" s="234">
        <v>0.2916666666678793</v>
      </c>
      <c r="E448" s="235">
        <v>3.0826124318768324e-8</v>
      </c>
      <c r="F448" s="235">
        <v>0.00004366741278146473</v>
      </c>
    </row>
    <row r="449" ht="14.25" customHeight="1" spans="1:6" x14ac:dyDescent="0.25">
      <c r="A449" s="232">
        <v>43475</v>
      </c>
      <c r="B449" s="233">
        <v>10</v>
      </c>
      <c r="C449" s="233">
        <v>16</v>
      </c>
      <c r="D449" s="234">
        <v>0.3125</v>
      </c>
      <c r="E449" s="235">
        <v>7.136247779794865e-7</v>
      </c>
      <c r="F449" s="235">
        <v>0.00005117900901680845</v>
      </c>
    </row>
    <row r="450" ht="14.25" customHeight="1" spans="1:6" x14ac:dyDescent="0.25">
      <c r="A450" s="232">
        <v>43475</v>
      </c>
      <c r="B450" s="233">
        <v>10</v>
      </c>
      <c r="C450" s="233">
        <v>17</v>
      </c>
      <c r="D450" s="234">
        <v>0.3333333333321207</v>
      </c>
      <c r="E450" s="235">
        <v>0.000003253154447098349</v>
      </c>
      <c r="F450" s="235">
        <v>0.00005959199680039339</v>
      </c>
    </row>
    <row r="451" ht="14.25" customHeight="1" spans="1:6" x14ac:dyDescent="0.25">
      <c r="A451" s="232">
        <v>43475</v>
      </c>
      <c r="B451" s="233">
        <v>10</v>
      </c>
      <c r="C451" s="233">
        <v>18</v>
      </c>
      <c r="D451" s="234">
        <v>0.3541666666678793</v>
      </c>
      <c r="E451" s="235">
        <v>0.000009072441847696559</v>
      </c>
      <c r="F451" s="235">
        <v>0.00006880622151574834</v>
      </c>
    </row>
    <row r="452" ht="14.25" customHeight="1" spans="1:6" x14ac:dyDescent="0.25">
      <c r="A452" s="232">
        <v>43475</v>
      </c>
      <c r="B452" s="233">
        <v>10</v>
      </c>
      <c r="C452" s="233">
        <v>19</v>
      </c>
      <c r="D452" s="234">
        <v>0.375</v>
      </c>
      <c r="E452" s="235">
        <v>0.000016776134297027922</v>
      </c>
      <c r="F452" s="235">
        <v>0.00007401426157225329</v>
      </c>
    </row>
    <row r="453" ht="14.25" customHeight="1" spans="1:6" x14ac:dyDescent="0.25">
      <c r="A453" s="232">
        <v>43475</v>
      </c>
      <c r="B453" s="233">
        <v>10</v>
      </c>
      <c r="C453" s="233">
        <v>20</v>
      </c>
      <c r="D453" s="234">
        <v>0.3958333333321207</v>
      </c>
      <c r="E453" s="235">
        <v>0.00003386507998209002</v>
      </c>
      <c r="F453" s="235">
        <v>0.00007932245624522951</v>
      </c>
    </row>
    <row r="454" ht="14.25" customHeight="1" spans="1:6" x14ac:dyDescent="0.25">
      <c r="A454" s="232">
        <v>43475</v>
      </c>
      <c r="B454" s="233">
        <v>10</v>
      </c>
      <c r="C454" s="233">
        <v>21</v>
      </c>
      <c r="D454" s="234">
        <v>0.4166666666678793</v>
      </c>
      <c r="E454" s="235">
        <v>0.0000551766857411185</v>
      </c>
      <c r="F454" s="235">
        <v>0.00008312833167113699</v>
      </c>
    </row>
    <row r="455" ht="14.25" customHeight="1" spans="1:6" x14ac:dyDescent="0.25">
      <c r="A455" s="232">
        <v>43475</v>
      </c>
      <c r="B455" s="233">
        <v>10</v>
      </c>
      <c r="C455" s="233">
        <v>22</v>
      </c>
      <c r="D455" s="234">
        <v>0.4375</v>
      </c>
      <c r="E455" s="235">
        <v>0.00007226281853553564</v>
      </c>
      <c r="F455" s="235">
        <v>0.00008372925936996448</v>
      </c>
    </row>
    <row r="456" ht="14.25" customHeight="1" spans="1:6" x14ac:dyDescent="0.25">
      <c r="A456" s="232">
        <v>43475</v>
      </c>
      <c r="B456" s="233">
        <v>10</v>
      </c>
      <c r="C456" s="233">
        <v>23</v>
      </c>
      <c r="D456" s="234">
        <v>0.4583333333321207</v>
      </c>
      <c r="E456" s="235">
        <v>0.00007651558290601752</v>
      </c>
      <c r="F456" s="235">
        <v>0.00008503126938409072</v>
      </c>
    </row>
    <row r="457" ht="14.25" customHeight="1" spans="1:6" x14ac:dyDescent="0.25">
      <c r="A457" s="232">
        <v>43475</v>
      </c>
      <c r="B457" s="233">
        <v>10</v>
      </c>
      <c r="C457" s="233">
        <v>24</v>
      </c>
      <c r="D457" s="234">
        <v>0.4791666666678793</v>
      </c>
      <c r="E457" s="235">
        <v>0.00007839361692097465</v>
      </c>
      <c r="F457" s="235">
        <v>0.00008813606249469946</v>
      </c>
    </row>
    <row r="458" ht="14.25" customHeight="1" spans="1:6" x14ac:dyDescent="0.25">
      <c r="A458" s="232">
        <v>43475</v>
      </c>
      <c r="B458" s="233">
        <v>10</v>
      </c>
      <c r="C458" s="233">
        <v>25</v>
      </c>
      <c r="D458" s="234">
        <v>0.5</v>
      </c>
      <c r="E458" s="235">
        <v>0.00008737306745587246</v>
      </c>
      <c r="F458" s="235">
        <v>0.00008983869097471069</v>
      </c>
    </row>
    <row r="459" ht="14.25" customHeight="1" spans="1:6" x14ac:dyDescent="0.25">
      <c r="A459" s="232">
        <v>43475</v>
      </c>
      <c r="B459" s="233">
        <v>10</v>
      </c>
      <c r="C459" s="233">
        <v>26</v>
      </c>
      <c r="D459" s="234">
        <v>0.5208333333321207</v>
      </c>
      <c r="E459" s="235">
        <v>0.00008931780242197735</v>
      </c>
      <c r="F459" s="235">
        <v>0.00009013915482412445</v>
      </c>
    </row>
    <row r="460" ht="14.25" customHeight="1" spans="1:6" x14ac:dyDescent="0.25">
      <c r="A460" s="232">
        <v>43475</v>
      </c>
      <c r="B460" s="233">
        <v>10</v>
      </c>
      <c r="C460" s="233">
        <v>27</v>
      </c>
      <c r="D460" s="234">
        <v>0.5416666666678793</v>
      </c>
      <c r="E460" s="235">
        <v>0.00009056206245241506</v>
      </c>
      <c r="F460" s="235">
        <v>0.00008943807250882569</v>
      </c>
    </row>
    <row r="461" ht="14.25" customHeight="1" spans="1:6" x14ac:dyDescent="0.25">
      <c r="A461" s="232">
        <v>43475</v>
      </c>
      <c r="B461" s="233">
        <v>10</v>
      </c>
      <c r="C461" s="233">
        <v>28</v>
      </c>
      <c r="D461" s="234">
        <v>0.5625</v>
      </c>
      <c r="E461" s="235">
        <v>0.00007425675425667929</v>
      </c>
      <c r="F461" s="235">
        <v>0.00008603281554880323</v>
      </c>
    </row>
    <row r="462" ht="14.25" customHeight="1" spans="1:6" x14ac:dyDescent="0.25">
      <c r="A462" s="232">
        <v>43475</v>
      </c>
      <c r="B462" s="233">
        <v>10</v>
      </c>
      <c r="C462" s="233">
        <v>29</v>
      </c>
      <c r="D462" s="234">
        <v>0.5833333333321207</v>
      </c>
      <c r="E462" s="235">
        <v>0.000047629203306795153</v>
      </c>
      <c r="F462" s="235">
        <v>0.0000841298778358495</v>
      </c>
    </row>
    <row r="463" ht="14.25" customHeight="1" spans="1:6" x14ac:dyDescent="0.25">
      <c r="A463" s="232">
        <v>43475</v>
      </c>
      <c r="B463" s="233">
        <v>10</v>
      </c>
      <c r="C463" s="233">
        <v>30</v>
      </c>
      <c r="D463" s="234">
        <v>0.6041666666678793</v>
      </c>
      <c r="E463" s="235">
        <v>0.00003543336880470273</v>
      </c>
      <c r="F463" s="235">
        <v>0.00008483096015114823</v>
      </c>
    </row>
    <row r="464" ht="14.25" customHeight="1" spans="1:6" x14ac:dyDescent="0.25">
      <c r="A464" s="232">
        <v>43475</v>
      </c>
      <c r="B464" s="233">
        <v>10</v>
      </c>
      <c r="C464" s="233">
        <v>31</v>
      </c>
      <c r="D464" s="234">
        <v>0.625</v>
      </c>
      <c r="E464" s="235">
        <v>0.000021604708149351985</v>
      </c>
      <c r="F464" s="235">
        <v>0.00008763528941234321</v>
      </c>
    </row>
    <row r="465" ht="14.25" customHeight="1" spans="1:6" x14ac:dyDescent="0.25">
      <c r="A465" s="232">
        <v>43475</v>
      </c>
      <c r="B465" s="233">
        <v>10</v>
      </c>
      <c r="C465" s="233">
        <v>32</v>
      </c>
      <c r="D465" s="234">
        <v>0.6458333333321207</v>
      </c>
      <c r="E465" s="235">
        <v>0.000011320468241892266</v>
      </c>
      <c r="F465" s="235">
        <v>0.00009284332946884818</v>
      </c>
    </row>
    <row r="466" ht="14.25" customHeight="1" spans="1:6" x14ac:dyDescent="0.25">
      <c r="A466" s="232">
        <v>43475</v>
      </c>
      <c r="B466" s="233">
        <v>10</v>
      </c>
      <c r="C466" s="233">
        <v>33</v>
      </c>
      <c r="D466" s="234">
        <v>0.6666666666678793</v>
      </c>
      <c r="E466" s="235">
        <v>0.000004142498446746688</v>
      </c>
      <c r="F466" s="235">
        <v>0.00010022472470277927</v>
      </c>
    </row>
    <row r="467" ht="14.25" customHeight="1" spans="1:6" x14ac:dyDescent="0.25">
      <c r="A467" s="232">
        <v>43475</v>
      </c>
      <c r="B467" s="233">
        <v>10</v>
      </c>
      <c r="C467" s="233">
        <v>34</v>
      </c>
      <c r="D467" s="234">
        <v>0.6875</v>
      </c>
      <c r="E467" s="235">
        <v>5.25955333126825e-7</v>
      </c>
      <c r="F467" s="235">
        <v>0.00010872785164118836</v>
      </c>
    </row>
    <row r="468" ht="14.25" customHeight="1" spans="1:6" x14ac:dyDescent="0.25">
      <c r="A468" s="232">
        <v>43475</v>
      </c>
      <c r="B468" s="233">
        <v>10</v>
      </c>
      <c r="C468" s="233">
        <v>35</v>
      </c>
      <c r="D468" s="234">
        <v>0.7083333333321207</v>
      </c>
      <c r="E468" s="235">
        <v>1.9432788770551545e-7</v>
      </c>
      <c r="F468" s="235">
        <v>0.00011889354521302013</v>
      </c>
    </row>
    <row r="469" ht="14.25" customHeight="1" spans="1:6" x14ac:dyDescent="0.25">
      <c r="A469" s="232">
        <v>43475</v>
      </c>
      <c r="B469" s="233">
        <v>10</v>
      </c>
      <c r="C469" s="233">
        <v>36</v>
      </c>
      <c r="D469" s="234">
        <v>0.7291666666678793</v>
      </c>
      <c r="E469" s="235">
        <v>4.72872747049906e-8</v>
      </c>
      <c r="F469" s="235">
        <v>0.00011979493676126143</v>
      </c>
    </row>
    <row r="470" ht="14.25" customHeight="1" spans="1:6" x14ac:dyDescent="0.25">
      <c r="A470" s="232">
        <v>43475</v>
      </c>
      <c r="B470" s="233">
        <v>10</v>
      </c>
      <c r="C470" s="233">
        <v>37</v>
      </c>
      <c r="D470" s="234">
        <v>0.75</v>
      </c>
      <c r="E470" s="235">
        <v>8.81627155516774e-9</v>
      </c>
      <c r="F470" s="235">
        <v>0.00011664006634241704</v>
      </c>
    </row>
    <row r="471" ht="14.25" customHeight="1" spans="1:6" x14ac:dyDescent="0.25">
      <c r="A471" s="232">
        <v>43475</v>
      </c>
      <c r="B471" s="233">
        <v>10</v>
      </c>
      <c r="C471" s="233">
        <v>38</v>
      </c>
      <c r="D471" s="234">
        <v>0.7708333333321207</v>
      </c>
      <c r="E471" s="235">
        <v>0</v>
      </c>
      <c r="F471" s="235">
        <v>0.00011224327867932918</v>
      </c>
    </row>
    <row r="472" ht="14.25" customHeight="1" spans="1:6" x14ac:dyDescent="0.25">
      <c r="A472" s="232">
        <v>43475</v>
      </c>
      <c r="B472" s="233">
        <v>10</v>
      </c>
      <c r="C472" s="233">
        <v>39</v>
      </c>
      <c r="D472" s="234">
        <v>0.7916666666678793</v>
      </c>
      <c r="E472" s="235">
        <v>0</v>
      </c>
      <c r="F472" s="235">
        <v>0.00010721551693247246</v>
      </c>
    </row>
    <row r="473" ht="14.25" customHeight="1" spans="1:6" x14ac:dyDescent="0.25">
      <c r="A473" s="232">
        <v>43475</v>
      </c>
      <c r="B473" s="233">
        <v>10</v>
      </c>
      <c r="C473" s="233">
        <v>40</v>
      </c>
      <c r="D473" s="234">
        <v>0.8125</v>
      </c>
      <c r="E473" s="235">
        <v>0</v>
      </c>
      <c r="F473" s="235">
        <v>0.000103249394120211</v>
      </c>
    </row>
    <row r="474" ht="14.25" customHeight="1" spans="1:6" x14ac:dyDescent="0.25">
      <c r="A474" s="232">
        <v>43475</v>
      </c>
      <c r="B474" s="233">
        <v>10</v>
      </c>
      <c r="C474" s="233">
        <v>41</v>
      </c>
      <c r="D474" s="234">
        <v>0.8333333333321207</v>
      </c>
      <c r="E474" s="235">
        <v>0</v>
      </c>
      <c r="F474" s="235">
        <v>0.00009885260645712315</v>
      </c>
    </row>
    <row r="475" ht="14.25" customHeight="1" spans="1:6" x14ac:dyDescent="0.25">
      <c r="A475" s="232">
        <v>43475</v>
      </c>
      <c r="B475" s="233">
        <v>10</v>
      </c>
      <c r="C475" s="233">
        <v>42</v>
      </c>
      <c r="D475" s="234">
        <v>0.8541666666678793</v>
      </c>
      <c r="E475" s="235">
        <v>0</v>
      </c>
      <c r="F475" s="235">
        <v>0.00009404518486650317</v>
      </c>
    </row>
    <row r="476" ht="14.25" customHeight="1" spans="1:6" x14ac:dyDescent="0.25">
      <c r="A476" s="232">
        <v>43475</v>
      </c>
      <c r="B476" s="233">
        <v>10</v>
      </c>
      <c r="C476" s="233">
        <v>43</v>
      </c>
      <c r="D476" s="234">
        <v>0.875</v>
      </c>
      <c r="E476" s="235">
        <v>0</v>
      </c>
      <c r="F476" s="235">
        <v>0.00008913760865941194</v>
      </c>
    </row>
    <row r="477" ht="14.25" customHeight="1" spans="1:6" x14ac:dyDescent="0.25">
      <c r="A477" s="232">
        <v>43475</v>
      </c>
      <c r="B477" s="233">
        <v>10</v>
      </c>
      <c r="C477" s="233">
        <v>44</v>
      </c>
      <c r="D477" s="234">
        <v>0.8958333333321207</v>
      </c>
      <c r="E477" s="235">
        <v>0</v>
      </c>
      <c r="F477" s="235">
        <v>0.00008312833167113699</v>
      </c>
    </row>
    <row r="478" ht="14.25" customHeight="1" spans="1:6" x14ac:dyDescent="0.25">
      <c r="A478" s="232">
        <v>43475</v>
      </c>
      <c r="B478" s="233">
        <v>10</v>
      </c>
      <c r="C478" s="233">
        <v>45</v>
      </c>
      <c r="D478" s="234">
        <v>0.9166666666678793</v>
      </c>
      <c r="E478" s="235">
        <v>0</v>
      </c>
      <c r="F478" s="235">
        <v>0.00007741951853227576</v>
      </c>
    </row>
    <row r="479" ht="14.25" customHeight="1" spans="1:6" x14ac:dyDescent="0.25">
      <c r="A479" s="232">
        <v>43475</v>
      </c>
      <c r="B479" s="233">
        <v>10</v>
      </c>
      <c r="C479" s="233">
        <v>46</v>
      </c>
      <c r="D479" s="234">
        <v>0.9375</v>
      </c>
      <c r="E479" s="235">
        <v>0</v>
      </c>
      <c r="F479" s="235">
        <v>0.00006880622151574834</v>
      </c>
    </row>
    <row r="480" ht="14.25" customHeight="1" spans="1:6" x14ac:dyDescent="0.25">
      <c r="A480" s="232">
        <v>43475</v>
      </c>
      <c r="B480" s="233">
        <v>10</v>
      </c>
      <c r="C480" s="233">
        <v>47</v>
      </c>
      <c r="D480" s="234">
        <v>0.9583333333321207</v>
      </c>
      <c r="E480" s="235">
        <v>0</v>
      </c>
      <c r="F480" s="235">
        <v>0.00005869060525215214</v>
      </c>
    </row>
    <row r="481" ht="14.25" customHeight="1" spans="1:6" x14ac:dyDescent="0.25">
      <c r="A481" s="232">
        <v>43475</v>
      </c>
      <c r="B481" s="233">
        <v>10</v>
      </c>
      <c r="C481" s="233">
        <v>48</v>
      </c>
      <c r="D481" s="234">
        <v>0.9791666666678793</v>
      </c>
      <c r="E481" s="235">
        <v>0</v>
      </c>
      <c r="F481" s="235">
        <v>0.0000496766897697397</v>
      </c>
    </row>
    <row r="482" ht="14.25" customHeight="1" spans="1:6" x14ac:dyDescent="0.25">
      <c r="A482" s="232">
        <v>43476</v>
      </c>
      <c r="B482" s="233">
        <v>11</v>
      </c>
      <c r="C482" s="233">
        <v>1</v>
      </c>
      <c r="D482" s="234">
        <v>0</v>
      </c>
      <c r="E482" s="235">
        <v>0</v>
      </c>
      <c r="F482" s="235">
        <v>0.00004236540276733849</v>
      </c>
    </row>
    <row r="483" ht="14.25" customHeight="1" spans="1:6" x14ac:dyDescent="0.25">
      <c r="A483" s="232">
        <v>43476</v>
      </c>
      <c r="B483" s="233">
        <v>11</v>
      </c>
      <c r="C483" s="233">
        <v>2</v>
      </c>
      <c r="D483" s="234">
        <v>0.020833333332120674</v>
      </c>
      <c r="E483" s="235">
        <v>0</v>
      </c>
      <c r="F483" s="235">
        <v>0.000037457826560247266</v>
      </c>
    </row>
    <row r="484" ht="14.25" customHeight="1" spans="1:6" x14ac:dyDescent="0.25">
      <c r="A484" s="232">
        <v>43476</v>
      </c>
      <c r="B484" s="233">
        <v>11</v>
      </c>
      <c r="C484" s="233">
        <v>3</v>
      </c>
      <c r="D484" s="234">
        <v>0.041666666667879326</v>
      </c>
      <c r="E484" s="235">
        <v>0</v>
      </c>
      <c r="F484" s="235">
        <v>0.000034953961148466035</v>
      </c>
    </row>
    <row r="485" ht="14.25" customHeight="1" spans="1:6" x14ac:dyDescent="0.25">
      <c r="A485" s="232">
        <v>43476</v>
      </c>
      <c r="B485" s="233">
        <v>11</v>
      </c>
      <c r="C485" s="233">
        <v>4</v>
      </c>
      <c r="D485" s="234">
        <v>0.0625</v>
      </c>
      <c r="E485" s="235">
        <v>0</v>
      </c>
      <c r="F485" s="235">
        <v>0.000033151178051983545</v>
      </c>
    </row>
    <row r="486" ht="14.25" customHeight="1" spans="1:6" x14ac:dyDescent="0.25">
      <c r="A486" s="232">
        <v>43476</v>
      </c>
      <c r="B486" s="233">
        <v>11</v>
      </c>
      <c r="C486" s="233">
        <v>5</v>
      </c>
      <c r="D486" s="234">
        <v>0.08333333333212067</v>
      </c>
      <c r="E486" s="235">
        <v>0</v>
      </c>
      <c r="F486" s="235">
        <v>0.00003164885880491481</v>
      </c>
    </row>
    <row r="487" ht="14.25" customHeight="1" spans="1:6" x14ac:dyDescent="0.25">
      <c r="A487" s="232">
        <v>43476</v>
      </c>
      <c r="B487" s="233">
        <v>11</v>
      </c>
      <c r="C487" s="233">
        <v>6</v>
      </c>
      <c r="D487" s="234">
        <v>0.10416666666787933</v>
      </c>
      <c r="E487" s="235">
        <v>0</v>
      </c>
      <c r="F487" s="235">
        <v>0.00003074746725667356</v>
      </c>
    </row>
    <row r="488" ht="14.25" customHeight="1" spans="1:6" x14ac:dyDescent="0.25">
      <c r="A488" s="232">
        <v>43476</v>
      </c>
      <c r="B488" s="233">
        <v>11</v>
      </c>
      <c r="C488" s="233">
        <v>7</v>
      </c>
      <c r="D488" s="234">
        <v>0.125</v>
      </c>
      <c r="E488" s="235">
        <v>0</v>
      </c>
      <c r="F488" s="235">
        <v>0.000030847621873144815</v>
      </c>
    </row>
    <row r="489" ht="14.25" customHeight="1" spans="1:6" x14ac:dyDescent="0.25">
      <c r="A489" s="232">
        <v>43476</v>
      </c>
      <c r="B489" s="233">
        <v>11</v>
      </c>
      <c r="C489" s="233">
        <v>8</v>
      </c>
      <c r="D489" s="234">
        <v>0.14583333333212067</v>
      </c>
      <c r="E489" s="235">
        <v>0</v>
      </c>
      <c r="F489" s="235">
        <v>0.000030447003407259817</v>
      </c>
    </row>
    <row r="490" ht="14.25" customHeight="1" spans="1:6" x14ac:dyDescent="0.25">
      <c r="A490" s="232">
        <v>43476</v>
      </c>
      <c r="B490" s="233">
        <v>11</v>
      </c>
      <c r="C490" s="233">
        <v>9</v>
      </c>
      <c r="D490" s="234">
        <v>0.16666666666787933</v>
      </c>
      <c r="E490" s="235">
        <v>0</v>
      </c>
      <c r="F490" s="235">
        <v>0.00003064731264020231</v>
      </c>
    </row>
    <row r="491" ht="14.25" customHeight="1" spans="1:6" x14ac:dyDescent="0.25">
      <c r="A491" s="232">
        <v>43476</v>
      </c>
      <c r="B491" s="233">
        <v>11</v>
      </c>
      <c r="C491" s="233">
        <v>10</v>
      </c>
      <c r="D491" s="234">
        <v>0.1875</v>
      </c>
      <c r="E491" s="235">
        <v>0</v>
      </c>
      <c r="F491" s="235">
        <v>0.00003164885880491481</v>
      </c>
    </row>
    <row r="492" ht="14.25" customHeight="1" spans="1:6" x14ac:dyDescent="0.25">
      <c r="A492" s="232">
        <v>43476</v>
      </c>
      <c r="B492" s="233">
        <v>11</v>
      </c>
      <c r="C492" s="233">
        <v>11</v>
      </c>
      <c r="D492" s="234">
        <v>0.20833333333212067</v>
      </c>
      <c r="E492" s="235">
        <v>0</v>
      </c>
      <c r="F492" s="235">
        <v>0.000032950868819041045</v>
      </c>
    </row>
    <row r="493" ht="14.25" customHeight="1" spans="1:6" x14ac:dyDescent="0.25">
      <c r="A493" s="232">
        <v>43476</v>
      </c>
      <c r="B493" s="233">
        <v>11</v>
      </c>
      <c r="C493" s="233">
        <v>12</v>
      </c>
      <c r="D493" s="234">
        <v>0.22916666666787933</v>
      </c>
      <c r="E493" s="235">
        <v>0</v>
      </c>
      <c r="F493" s="235">
        <v>0.00003615581654612103</v>
      </c>
    </row>
    <row r="494" ht="14.25" customHeight="1" spans="1:6" x14ac:dyDescent="0.25">
      <c r="A494" s="232">
        <v>43476</v>
      </c>
      <c r="B494" s="233">
        <v>11</v>
      </c>
      <c r="C494" s="233">
        <v>13</v>
      </c>
      <c r="D494" s="234">
        <v>0.25</v>
      </c>
      <c r="E494" s="235">
        <v>0</v>
      </c>
      <c r="F494" s="235">
        <v>0.000043366948932050984</v>
      </c>
    </row>
    <row r="495" ht="14.25" customHeight="1" spans="1:6" x14ac:dyDescent="0.25">
      <c r="A495" s="232">
        <v>43476</v>
      </c>
      <c r="B495" s="233">
        <v>11</v>
      </c>
      <c r="C495" s="233">
        <v>14</v>
      </c>
      <c r="D495" s="234">
        <v>0.2708333333321207</v>
      </c>
      <c r="E495" s="235">
        <v>0</v>
      </c>
      <c r="F495" s="235">
        <v>0.00005097869978386593</v>
      </c>
    </row>
    <row r="496" ht="14.25" customHeight="1" spans="1:6" x14ac:dyDescent="0.25">
      <c r="A496" s="232">
        <v>43476</v>
      </c>
      <c r="B496" s="233">
        <v>11</v>
      </c>
      <c r="C496" s="233">
        <v>15</v>
      </c>
      <c r="D496" s="234">
        <v>0.2916666666678793</v>
      </c>
      <c r="E496" s="235">
        <v>1.763254311033548e-8</v>
      </c>
      <c r="F496" s="235">
        <v>0.00006119447066393338</v>
      </c>
    </row>
    <row r="497" ht="14.25" customHeight="1" spans="1:6" x14ac:dyDescent="0.25">
      <c r="A497" s="232">
        <v>43476</v>
      </c>
      <c r="B497" s="233">
        <v>11</v>
      </c>
      <c r="C497" s="233">
        <v>16</v>
      </c>
      <c r="D497" s="234">
        <v>0.3125</v>
      </c>
      <c r="E497" s="235">
        <v>9.691733485820758e-8</v>
      </c>
      <c r="F497" s="235">
        <v>0.00006840560304986335</v>
      </c>
    </row>
    <row r="498" ht="14.25" customHeight="1" spans="1:6" x14ac:dyDescent="0.25">
      <c r="A498" s="232">
        <v>43476</v>
      </c>
      <c r="B498" s="233">
        <v>11</v>
      </c>
      <c r="C498" s="233">
        <v>17</v>
      </c>
      <c r="D498" s="234">
        <v>0.3333333333321207</v>
      </c>
      <c r="E498" s="235">
        <v>0.000002994063739611457</v>
      </c>
      <c r="F498" s="235">
        <v>0.00007191101462635705</v>
      </c>
    </row>
    <row r="499" ht="14.25" customHeight="1" spans="1:6" x14ac:dyDescent="0.25">
      <c r="A499" s="232">
        <v>43476</v>
      </c>
      <c r="B499" s="233">
        <v>11</v>
      </c>
      <c r="C499" s="233">
        <v>18</v>
      </c>
      <c r="D499" s="234">
        <v>0.3541666666678793</v>
      </c>
      <c r="E499" s="235">
        <v>0.000004793582827754693</v>
      </c>
      <c r="F499" s="235">
        <v>0.00007211132385929955</v>
      </c>
    </row>
    <row r="500" ht="14.25" customHeight="1" spans="1:6" x14ac:dyDescent="0.25">
      <c r="A500" s="232">
        <v>43476</v>
      </c>
      <c r="B500" s="233">
        <v>11</v>
      </c>
      <c r="C500" s="233">
        <v>19</v>
      </c>
      <c r="D500" s="234">
        <v>0.375</v>
      </c>
      <c r="E500" s="235">
        <v>0.000009626906856714472</v>
      </c>
      <c r="F500" s="235">
        <v>0.0000720111692428283</v>
      </c>
    </row>
    <row r="501" ht="14.25" customHeight="1" spans="1:6" x14ac:dyDescent="0.25">
      <c r="A501" s="232">
        <v>43476</v>
      </c>
      <c r="B501" s="233">
        <v>11</v>
      </c>
      <c r="C501" s="233">
        <v>20</v>
      </c>
      <c r="D501" s="234">
        <v>0.3958333333321207</v>
      </c>
      <c r="E501" s="235">
        <v>0.000024782862879397116</v>
      </c>
      <c r="F501" s="235">
        <v>0.00007171070539341455</v>
      </c>
    </row>
    <row r="502" ht="14.25" customHeight="1" spans="1:6" x14ac:dyDescent="0.25">
      <c r="A502" s="232">
        <v>43476</v>
      </c>
      <c r="B502" s="233">
        <v>11</v>
      </c>
      <c r="C502" s="233">
        <v>21</v>
      </c>
      <c r="D502" s="234">
        <v>0.4166666666678793</v>
      </c>
      <c r="E502" s="235">
        <v>0.000046140341478053505</v>
      </c>
      <c r="F502" s="235">
        <v>0.00007050884999575957</v>
      </c>
    </row>
    <row r="503" ht="14.25" customHeight="1" spans="1:6" x14ac:dyDescent="0.25">
      <c r="A503" s="232">
        <v>43476</v>
      </c>
      <c r="B503" s="233">
        <v>11</v>
      </c>
      <c r="C503" s="233">
        <v>22</v>
      </c>
      <c r="D503" s="234">
        <v>0.4375</v>
      </c>
      <c r="E503" s="235">
        <v>0.00006898152240689354</v>
      </c>
      <c r="F503" s="235">
        <v>0.00007040869537928833</v>
      </c>
    </row>
    <row r="504" ht="14.25" customHeight="1" spans="1:6" x14ac:dyDescent="0.25">
      <c r="A504" s="232">
        <v>43476</v>
      </c>
      <c r="B504" s="233">
        <v>11</v>
      </c>
      <c r="C504" s="233">
        <v>23</v>
      </c>
      <c r="D504" s="234">
        <v>0.4583333333321207</v>
      </c>
      <c r="E504" s="235">
        <v>0.00005917323926800393</v>
      </c>
      <c r="F504" s="235">
        <v>0.00006950730383104707</v>
      </c>
    </row>
    <row r="505" ht="14.25" customHeight="1" spans="1:6" x14ac:dyDescent="0.25">
      <c r="A505" s="232">
        <v>43476</v>
      </c>
      <c r="B505" s="233">
        <v>11</v>
      </c>
      <c r="C505" s="233">
        <v>24</v>
      </c>
      <c r="D505" s="234">
        <v>0.4791666666678793</v>
      </c>
      <c r="E505" s="235">
        <v>0.00006046754047041206</v>
      </c>
      <c r="F505" s="235">
        <v>0.00007020838614634582</v>
      </c>
    </row>
    <row r="506" ht="14.25" customHeight="1" spans="1:6" x14ac:dyDescent="0.25">
      <c r="A506" s="232">
        <v>43476</v>
      </c>
      <c r="B506" s="233">
        <v>11</v>
      </c>
      <c r="C506" s="233">
        <v>25</v>
      </c>
      <c r="D506" s="234">
        <v>0.5</v>
      </c>
      <c r="E506" s="235">
        <v>0.00006750523161246831</v>
      </c>
      <c r="F506" s="235">
        <v>0.00007251194232518454</v>
      </c>
    </row>
    <row r="507" ht="14.25" customHeight="1" spans="1:6" x14ac:dyDescent="0.25">
      <c r="A507" s="232">
        <v>43476</v>
      </c>
      <c r="B507" s="233">
        <v>11</v>
      </c>
      <c r="C507" s="233">
        <v>26</v>
      </c>
      <c r="D507" s="234">
        <v>0.5208333333321207</v>
      </c>
      <c r="E507" s="235">
        <v>0.0000670723095225355</v>
      </c>
      <c r="F507" s="235">
        <v>0.00007271225155812705</v>
      </c>
    </row>
    <row r="508" ht="14.25" customHeight="1" spans="1:6" x14ac:dyDescent="0.25">
      <c r="A508" s="232">
        <v>43476</v>
      </c>
      <c r="B508" s="233">
        <v>11</v>
      </c>
      <c r="C508" s="233">
        <v>27</v>
      </c>
      <c r="D508" s="234">
        <v>0.5416666666678793</v>
      </c>
      <c r="E508" s="235">
        <v>0.00005632312851333347</v>
      </c>
      <c r="F508" s="235">
        <v>0.00007151039616047207</v>
      </c>
    </row>
    <row r="509" ht="14.25" customHeight="1" spans="1:6" x14ac:dyDescent="0.25">
      <c r="A509" s="232">
        <v>43476</v>
      </c>
      <c r="B509" s="233">
        <v>11</v>
      </c>
      <c r="C509" s="233">
        <v>28</v>
      </c>
      <c r="D509" s="234">
        <v>0.5625</v>
      </c>
      <c r="E509" s="235">
        <v>0.000051826982238494555</v>
      </c>
      <c r="F509" s="235">
        <v>0.00006980776768046082</v>
      </c>
    </row>
    <row r="510" ht="14.25" customHeight="1" spans="1:6" x14ac:dyDescent="0.25">
      <c r="A510" s="232">
        <v>43476</v>
      </c>
      <c r="B510" s="233">
        <v>11</v>
      </c>
      <c r="C510" s="233">
        <v>29</v>
      </c>
      <c r="D510" s="234">
        <v>0.5833333333321207</v>
      </c>
      <c r="E510" s="235">
        <v>0.00003911901389405232</v>
      </c>
      <c r="F510" s="235">
        <v>0.00006870606689927708</v>
      </c>
    </row>
    <row r="511" ht="14.25" customHeight="1" spans="1:6" x14ac:dyDescent="0.25">
      <c r="A511" s="232">
        <v>43476</v>
      </c>
      <c r="B511" s="233">
        <v>11</v>
      </c>
      <c r="C511" s="233">
        <v>30</v>
      </c>
      <c r="D511" s="234">
        <v>0.6041666666678793</v>
      </c>
      <c r="E511" s="235">
        <v>0.000029271225508680243</v>
      </c>
      <c r="F511" s="235">
        <v>0.00007060900461223083</v>
      </c>
    </row>
    <row r="512" ht="14.25" customHeight="1" spans="1:6" x14ac:dyDescent="0.25">
      <c r="A512" s="232">
        <v>43476</v>
      </c>
      <c r="B512" s="233">
        <v>11</v>
      </c>
      <c r="C512" s="233">
        <v>31</v>
      </c>
      <c r="D512" s="234">
        <v>0.625</v>
      </c>
      <c r="E512" s="235">
        <v>0.000021780592965428113</v>
      </c>
      <c r="F512" s="235">
        <v>0.00007331317925695456</v>
      </c>
    </row>
    <row r="513" ht="14.25" customHeight="1" spans="1:6" x14ac:dyDescent="0.25">
      <c r="A513" s="232">
        <v>43476</v>
      </c>
      <c r="B513" s="233">
        <v>11</v>
      </c>
      <c r="C513" s="233">
        <v>32</v>
      </c>
      <c r="D513" s="234">
        <v>0.6458333333321207</v>
      </c>
      <c r="E513" s="235">
        <v>0.000010021597722869914</v>
      </c>
      <c r="F513" s="235">
        <v>0.00007972307471111451</v>
      </c>
    </row>
    <row r="514" ht="14.25" customHeight="1" spans="1:6" x14ac:dyDescent="0.25">
      <c r="A514" s="232">
        <v>43476</v>
      </c>
      <c r="B514" s="233">
        <v>11</v>
      </c>
      <c r="C514" s="233">
        <v>33</v>
      </c>
      <c r="D514" s="234">
        <v>0.6666666666678793</v>
      </c>
      <c r="E514" s="235">
        <v>0.0000047008413782486464</v>
      </c>
      <c r="F514" s="235">
        <v>0.00008823621711117072</v>
      </c>
    </row>
    <row r="515" ht="14.25" customHeight="1" spans="1:6" x14ac:dyDescent="0.25">
      <c r="A515" s="232">
        <v>43476</v>
      </c>
      <c r="B515" s="233">
        <v>11</v>
      </c>
      <c r="C515" s="233">
        <v>34</v>
      </c>
      <c r="D515" s="234">
        <v>0.6875</v>
      </c>
      <c r="E515" s="235">
        <v>7.696666719910072e-7</v>
      </c>
      <c r="F515" s="235">
        <v>0.00010028481747266202</v>
      </c>
    </row>
    <row r="516" ht="14.25" customHeight="1" spans="1:6" x14ac:dyDescent="0.25">
      <c r="A516" s="232">
        <v>43476</v>
      </c>
      <c r="B516" s="233">
        <v>11</v>
      </c>
      <c r="C516" s="233">
        <v>35</v>
      </c>
      <c r="D516" s="234">
        <v>0.7083333333321207</v>
      </c>
      <c r="E516" s="235">
        <v>3.3162744542130954e-7</v>
      </c>
      <c r="F516" s="235">
        <v>0.00011199289213815105</v>
      </c>
    </row>
    <row r="517" ht="14.25" customHeight="1" spans="1:6" x14ac:dyDescent="0.25">
      <c r="A517" s="232">
        <v>43476</v>
      </c>
      <c r="B517" s="233">
        <v>11</v>
      </c>
      <c r="C517" s="233">
        <v>36</v>
      </c>
      <c r="D517" s="234">
        <v>0.7291666666678793</v>
      </c>
      <c r="E517" s="235">
        <v>8.107270695836068e-8</v>
      </c>
      <c r="F517" s="235">
        <v>0.00011428643285534268</v>
      </c>
    </row>
    <row r="518" ht="14.25" customHeight="1" spans="1:6" x14ac:dyDescent="0.25">
      <c r="A518" s="232">
        <v>43476</v>
      </c>
      <c r="B518" s="233">
        <v>11</v>
      </c>
      <c r="C518" s="233">
        <v>37</v>
      </c>
      <c r="D518" s="234">
        <v>0.75</v>
      </c>
      <c r="E518" s="235">
        <v>8.81627155516774e-9</v>
      </c>
      <c r="F518" s="235">
        <v>0.00011483728324593455</v>
      </c>
    </row>
    <row r="519" ht="14.25" customHeight="1" spans="1:6" x14ac:dyDescent="0.25">
      <c r="A519" s="232">
        <v>43476</v>
      </c>
      <c r="B519" s="233">
        <v>11</v>
      </c>
      <c r="C519" s="233">
        <v>38</v>
      </c>
      <c r="D519" s="234">
        <v>0.7708333333321207</v>
      </c>
      <c r="E519" s="235">
        <v>0</v>
      </c>
      <c r="F519" s="235">
        <v>0.00011219320137109358</v>
      </c>
    </row>
    <row r="520" ht="14.25" customHeight="1" spans="1:6" x14ac:dyDescent="0.25">
      <c r="A520" s="232">
        <v>43476</v>
      </c>
      <c r="B520" s="233">
        <v>11</v>
      </c>
      <c r="C520" s="233">
        <v>39</v>
      </c>
      <c r="D520" s="234">
        <v>0.7916666666678793</v>
      </c>
      <c r="E520" s="235">
        <v>0</v>
      </c>
      <c r="F520" s="235">
        <v>0.00010713539323929547</v>
      </c>
    </row>
    <row r="521" ht="14.25" customHeight="1" spans="1:6" x14ac:dyDescent="0.25">
      <c r="A521" s="232">
        <v>43476</v>
      </c>
      <c r="B521" s="233">
        <v>11</v>
      </c>
      <c r="C521" s="233">
        <v>40</v>
      </c>
      <c r="D521" s="234">
        <v>0.8125</v>
      </c>
      <c r="E521" s="235">
        <v>0</v>
      </c>
      <c r="F521" s="235">
        <v>0.00010149668833196415</v>
      </c>
    </row>
    <row r="522" ht="14.25" customHeight="1" spans="1:6" x14ac:dyDescent="0.25">
      <c r="A522" s="232">
        <v>43476</v>
      </c>
      <c r="B522" s="233">
        <v>11</v>
      </c>
      <c r="C522" s="233">
        <v>41</v>
      </c>
      <c r="D522" s="234">
        <v>0.8333333333321207</v>
      </c>
      <c r="E522" s="235">
        <v>0</v>
      </c>
      <c r="F522" s="235">
        <v>0.00009735028721005441</v>
      </c>
    </row>
    <row r="523" ht="14.25" customHeight="1" spans="1:6" x14ac:dyDescent="0.25">
      <c r="A523" s="232">
        <v>43476</v>
      </c>
      <c r="B523" s="233">
        <v>11</v>
      </c>
      <c r="C523" s="233">
        <v>42</v>
      </c>
      <c r="D523" s="234">
        <v>0.8541666666678793</v>
      </c>
      <c r="E523" s="235">
        <v>0</v>
      </c>
      <c r="F523" s="235">
        <v>0.00009384487563356067</v>
      </c>
    </row>
    <row r="524" ht="14.25" customHeight="1" spans="1:6" x14ac:dyDescent="0.25">
      <c r="A524" s="232">
        <v>43476</v>
      </c>
      <c r="B524" s="233">
        <v>11</v>
      </c>
      <c r="C524" s="233">
        <v>43</v>
      </c>
      <c r="D524" s="234">
        <v>0.875</v>
      </c>
      <c r="E524" s="235">
        <v>0</v>
      </c>
      <c r="F524" s="235">
        <v>0.00008973853635823944</v>
      </c>
    </row>
    <row r="525" ht="14.25" customHeight="1" spans="1:6" x14ac:dyDescent="0.25">
      <c r="A525" s="232">
        <v>43476</v>
      </c>
      <c r="B525" s="233">
        <v>11</v>
      </c>
      <c r="C525" s="233">
        <v>44</v>
      </c>
      <c r="D525" s="234">
        <v>0.8958333333321207</v>
      </c>
      <c r="E525" s="235">
        <v>0</v>
      </c>
      <c r="F525" s="235">
        <v>0.00008433018706879199</v>
      </c>
    </row>
    <row r="526" ht="14.25" customHeight="1" spans="1:6" x14ac:dyDescent="0.25">
      <c r="A526" s="232">
        <v>43476</v>
      </c>
      <c r="B526" s="233">
        <v>11</v>
      </c>
      <c r="C526" s="233">
        <v>45</v>
      </c>
      <c r="D526" s="234">
        <v>0.9166666666678793</v>
      </c>
      <c r="E526" s="235">
        <v>0</v>
      </c>
      <c r="F526" s="235">
        <v>0.000078721528546402</v>
      </c>
    </row>
    <row r="527" ht="14.25" customHeight="1" spans="1:6" x14ac:dyDescent="0.25">
      <c r="A527" s="232">
        <v>43476</v>
      </c>
      <c r="B527" s="233">
        <v>11</v>
      </c>
      <c r="C527" s="233">
        <v>46</v>
      </c>
      <c r="D527" s="234">
        <v>0.9375</v>
      </c>
      <c r="E527" s="235">
        <v>0</v>
      </c>
      <c r="F527" s="235">
        <v>0.00006890637613221959</v>
      </c>
    </row>
    <row r="528" ht="14.25" customHeight="1" spans="1:6" x14ac:dyDescent="0.25">
      <c r="A528" s="232">
        <v>43476</v>
      </c>
      <c r="B528" s="233">
        <v>11</v>
      </c>
      <c r="C528" s="233">
        <v>47</v>
      </c>
      <c r="D528" s="234">
        <v>0.9583333333321207</v>
      </c>
      <c r="E528" s="235">
        <v>0</v>
      </c>
      <c r="F528" s="235">
        <v>0.000058890914485094645</v>
      </c>
    </row>
    <row r="529" ht="14.25" customHeight="1" spans="1:6" x14ac:dyDescent="0.25">
      <c r="A529" s="232">
        <v>43476</v>
      </c>
      <c r="B529" s="233">
        <v>11</v>
      </c>
      <c r="C529" s="233">
        <v>48</v>
      </c>
      <c r="D529" s="234">
        <v>0.9791666666678793</v>
      </c>
      <c r="E529" s="235">
        <v>0</v>
      </c>
      <c r="F529" s="235">
        <v>0.000048675143605027206</v>
      </c>
    </row>
    <row r="530" ht="14.25" customHeight="1" spans="1:6" x14ac:dyDescent="0.25">
      <c r="A530" s="232">
        <v>43477</v>
      </c>
      <c r="B530" s="233">
        <v>12</v>
      </c>
      <c r="C530" s="233">
        <v>1</v>
      </c>
      <c r="D530" s="234">
        <v>0</v>
      </c>
      <c r="E530" s="235">
        <v>0</v>
      </c>
      <c r="F530" s="235">
        <v>0.00004206493891792475</v>
      </c>
    </row>
    <row r="531" ht="14.25" customHeight="1" spans="1:6" x14ac:dyDescent="0.25">
      <c r="A531" s="232">
        <v>43477</v>
      </c>
      <c r="B531" s="233">
        <v>12</v>
      </c>
      <c r="C531" s="233">
        <v>2</v>
      </c>
      <c r="D531" s="234">
        <v>0.020833333332120674</v>
      </c>
      <c r="E531" s="235">
        <v>0</v>
      </c>
      <c r="F531" s="235">
        <v>0.000037057208094362266</v>
      </c>
    </row>
    <row r="532" ht="14.25" customHeight="1" spans="1:6" x14ac:dyDescent="0.25">
      <c r="A532" s="232">
        <v>43477</v>
      </c>
      <c r="B532" s="233">
        <v>12</v>
      </c>
      <c r="C532" s="233">
        <v>3</v>
      </c>
      <c r="D532" s="234">
        <v>0.041666666667879326</v>
      </c>
      <c r="E532" s="235">
        <v>0</v>
      </c>
      <c r="F532" s="235">
        <v>0.000034953961148466035</v>
      </c>
    </row>
    <row r="533" ht="14.25" customHeight="1" spans="1:6" x14ac:dyDescent="0.25">
      <c r="A533" s="232">
        <v>43477</v>
      </c>
      <c r="B533" s="233">
        <v>12</v>
      </c>
      <c r="C533" s="233">
        <v>4</v>
      </c>
      <c r="D533" s="234">
        <v>0.0625</v>
      </c>
      <c r="E533" s="235">
        <v>0</v>
      </c>
      <c r="F533" s="235">
        <v>0.0000334516419013973</v>
      </c>
    </row>
    <row r="534" ht="14.25" customHeight="1" spans="1:6" x14ac:dyDescent="0.25">
      <c r="A534" s="232">
        <v>43477</v>
      </c>
      <c r="B534" s="233">
        <v>12</v>
      </c>
      <c r="C534" s="233">
        <v>5</v>
      </c>
      <c r="D534" s="234">
        <v>0.08333333333212067</v>
      </c>
      <c r="E534" s="235">
        <v>0</v>
      </c>
      <c r="F534" s="235">
        <v>0.00003164885880491481</v>
      </c>
    </row>
    <row r="535" ht="14.25" customHeight="1" spans="1:6" x14ac:dyDescent="0.25">
      <c r="A535" s="232">
        <v>43477</v>
      </c>
      <c r="B535" s="233">
        <v>12</v>
      </c>
      <c r="C535" s="233">
        <v>6</v>
      </c>
      <c r="D535" s="234">
        <v>0.10416666666787933</v>
      </c>
      <c r="E535" s="235">
        <v>0</v>
      </c>
      <c r="F535" s="235">
        <v>0.00003064731264020231</v>
      </c>
    </row>
    <row r="536" ht="14.25" customHeight="1" spans="1:6" x14ac:dyDescent="0.25">
      <c r="A536" s="232">
        <v>43477</v>
      </c>
      <c r="B536" s="233">
        <v>12</v>
      </c>
      <c r="C536" s="233">
        <v>7</v>
      </c>
      <c r="D536" s="234">
        <v>0.125</v>
      </c>
      <c r="E536" s="235">
        <v>0</v>
      </c>
      <c r="F536" s="235">
        <v>0.000030847621873144815</v>
      </c>
    </row>
    <row r="537" ht="14.25" customHeight="1" spans="1:6" x14ac:dyDescent="0.25">
      <c r="A537" s="232">
        <v>43477</v>
      </c>
      <c r="B537" s="233">
        <v>12</v>
      </c>
      <c r="C537" s="233">
        <v>8</v>
      </c>
      <c r="D537" s="234">
        <v>0.14583333333212067</v>
      </c>
      <c r="E537" s="235">
        <v>0</v>
      </c>
      <c r="F537" s="235">
        <v>0.00003074746725667356</v>
      </c>
    </row>
    <row r="538" ht="14.25" customHeight="1" spans="1:6" x14ac:dyDescent="0.25">
      <c r="A538" s="232">
        <v>43477</v>
      </c>
      <c r="B538" s="233">
        <v>12</v>
      </c>
      <c r="C538" s="233">
        <v>9</v>
      </c>
      <c r="D538" s="234">
        <v>0.16666666666787933</v>
      </c>
      <c r="E538" s="235">
        <v>0</v>
      </c>
      <c r="F538" s="235">
        <v>0.00003064731264020231</v>
      </c>
    </row>
    <row r="539" ht="14.25" customHeight="1" spans="1:6" x14ac:dyDescent="0.25">
      <c r="A539" s="232">
        <v>43477</v>
      </c>
      <c r="B539" s="233">
        <v>12</v>
      </c>
      <c r="C539" s="233">
        <v>10</v>
      </c>
      <c r="D539" s="234">
        <v>0.1875</v>
      </c>
      <c r="E539" s="235">
        <v>0</v>
      </c>
      <c r="F539" s="235">
        <v>0.00003194932265432856</v>
      </c>
    </row>
    <row r="540" ht="14.25" customHeight="1" spans="1:6" x14ac:dyDescent="0.25">
      <c r="A540" s="232">
        <v>43477</v>
      </c>
      <c r="B540" s="233">
        <v>12</v>
      </c>
      <c r="C540" s="233">
        <v>11</v>
      </c>
      <c r="D540" s="234">
        <v>0.20833333333212067</v>
      </c>
      <c r="E540" s="235">
        <v>0</v>
      </c>
      <c r="F540" s="235">
        <v>0.000032950868819041045</v>
      </c>
    </row>
    <row r="541" ht="14.25" customHeight="1" spans="1:6" x14ac:dyDescent="0.25">
      <c r="A541" s="232">
        <v>43477</v>
      </c>
      <c r="B541" s="233">
        <v>12</v>
      </c>
      <c r="C541" s="233">
        <v>12</v>
      </c>
      <c r="D541" s="234">
        <v>0.22916666666787933</v>
      </c>
      <c r="E541" s="235">
        <v>0</v>
      </c>
      <c r="F541" s="235">
        <v>0.00003655643501200603</v>
      </c>
    </row>
    <row r="542" ht="14.25" customHeight="1" spans="1:6" x14ac:dyDescent="0.25">
      <c r="A542" s="232">
        <v>43477</v>
      </c>
      <c r="B542" s="233">
        <v>12</v>
      </c>
      <c r="C542" s="233">
        <v>13</v>
      </c>
      <c r="D542" s="234">
        <v>0.25</v>
      </c>
      <c r="E542" s="235">
        <v>0</v>
      </c>
      <c r="F542" s="235">
        <v>0.00004316663969910849</v>
      </c>
    </row>
    <row r="543" ht="14.25" customHeight="1" spans="1:6" x14ac:dyDescent="0.25">
      <c r="A543" s="232">
        <v>43477</v>
      </c>
      <c r="B543" s="233">
        <v>12</v>
      </c>
      <c r="C543" s="233">
        <v>14</v>
      </c>
      <c r="D543" s="234">
        <v>0.2708333333321207</v>
      </c>
      <c r="E543" s="235">
        <v>0</v>
      </c>
      <c r="F543" s="235">
        <v>0.0000496766897697397</v>
      </c>
    </row>
    <row r="544" ht="14.25" customHeight="1" spans="1:6" x14ac:dyDescent="0.25">
      <c r="A544" s="232">
        <v>43477</v>
      </c>
      <c r="B544" s="233">
        <v>12</v>
      </c>
      <c r="C544" s="233">
        <v>15</v>
      </c>
      <c r="D544" s="234">
        <v>0.2916666666678793</v>
      </c>
      <c r="E544" s="235">
        <v>5.9494419935222856e-8</v>
      </c>
      <c r="F544" s="235">
        <v>0.000059391687567450885</v>
      </c>
    </row>
    <row r="545" ht="14.25" customHeight="1" spans="1:6" x14ac:dyDescent="0.25">
      <c r="A545" s="232">
        <v>43477</v>
      </c>
      <c r="B545" s="233">
        <v>12</v>
      </c>
      <c r="C545" s="233">
        <v>16</v>
      </c>
      <c r="D545" s="234">
        <v>0.3125</v>
      </c>
      <c r="E545" s="235">
        <v>2.9734879517883917e-7</v>
      </c>
      <c r="F545" s="235">
        <v>0.00006720374765220833</v>
      </c>
    </row>
    <row r="546" ht="14.25" customHeight="1" spans="1:6" x14ac:dyDescent="0.25">
      <c r="A546" s="232">
        <v>43477</v>
      </c>
      <c r="B546" s="233">
        <v>12</v>
      </c>
      <c r="C546" s="233">
        <v>17</v>
      </c>
      <c r="D546" s="234">
        <v>0.3333333333321207</v>
      </c>
      <c r="E546" s="235">
        <v>0.0000035982384030557155</v>
      </c>
      <c r="F546" s="235">
        <v>0.00007010823152987456</v>
      </c>
    </row>
    <row r="547" ht="14.25" customHeight="1" spans="1:6" x14ac:dyDescent="0.25">
      <c r="A547" s="232">
        <v>43477</v>
      </c>
      <c r="B547" s="233">
        <v>12</v>
      </c>
      <c r="C547" s="233">
        <v>18</v>
      </c>
      <c r="D547" s="234">
        <v>0.3541666666678793</v>
      </c>
      <c r="E547" s="235">
        <v>0.000011439122942050722</v>
      </c>
      <c r="F547" s="235">
        <v>0.00007030854076281706</v>
      </c>
    </row>
    <row r="548" ht="14.25" customHeight="1" spans="1:6" x14ac:dyDescent="0.25">
      <c r="A548" s="232">
        <v>43477</v>
      </c>
      <c r="B548" s="233">
        <v>12</v>
      </c>
      <c r="C548" s="233">
        <v>19</v>
      </c>
      <c r="D548" s="234">
        <v>0.375</v>
      </c>
      <c r="E548" s="235">
        <v>0.000026559453426023685</v>
      </c>
      <c r="F548" s="235">
        <v>0.00006960745844751831</v>
      </c>
    </row>
    <row r="549" ht="14.25" customHeight="1" spans="1:6" x14ac:dyDescent="0.25">
      <c r="A549" s="232">
        <v>43477</v>
      </c>
      <c r="B549" s="233">
        <v>12</v>
      </c>
      <c r="C549" s="233">
        <v>20</v>
      </c>
      <c r="D549" s="234">
        <v>0.3958333333321207</v>
      </c>
      <c r="E549" s="235">
        <v>0.00004360308252922671</v>
      </c>
      <c r="F549" s="235">
        <v>0.00006800498458397833</v>
      </c>
    </row>
    <row r="550" ht="14.25" customHeight="1" spans="1:6" x14ac:dyDescent="0.25">
      <c r="A550" s="232">
        <v>43477</v>
      </c>
      <c r="B550" s="233">
        <v>12</v>
      </c>
      <c r="C550" s="233">
        <v>21</v>
      </c>
      <c r="D550" s="234">
        <v>0.4166666666678793</v>
      </c>
      <c r="E550" s="235">
        <v>0.00006213378752029347</v>
      </c>
      <c r="F550" s="235">
        <v>0.0000653008099392546</v>
      </c>
    </row>
    <row r="551" ht="14.25" customHeight="1" spans="1:6" x14ac:dyDescent="0.25">
      <c r="A551" s="232">
        <v>43477</v>
      </c>
      <c r="B551" s="233">
        <v>12</v>
      </c>
      <c r="C551" s="233">
        <v>22</v>
      </c>
      <c r="D551" s="234">
        <v>0.4375</v>
      </c>
      <c r="E551" s="235">
        <v>0.00007325480501344428</v>
      </c>
      <c r="F551" s="235">
        <v>0.00006449957300748461</v>
      </c>
    </row>
    <row r="552" ht="14.25" customHeight="1" spans="1:6" x14ac:dyDescent="0.25">
      <c r="A552" s="232">
        <v>43477</v>
      </c>
      <c r="B552" s="233">
        <v>12</v>
      </c>
      <c r="C552" s="233">
        <v>23</v>
      </c>
      <c r="D552" s="234">
        <v>0.4583333333321207</v>
      </c>
      <c r="E552" s="235">
        <v>0.00010393878418452288</v>
      </c>
      <c r="F552" s="235">
        <v>0.00006379849069218586</v>
      </c>
    </row>
    <row r="553" ht="14.25" customHeight="1" spans="1:6" x14ac:dyDescent="0.25">
      <c r="A553" s="232">
        <v>43477</v>
      </c>
      <c r="B553" s="233">
        <v>12</v>
      </c>
      <c r="C553" s="233">
        <v>24</v>
      </c>
      <c r="D553" s="234">
        <v>0.4791666666678793</v>
      </c>
      <c r="E553" s="235">
        <v>0.00013095704402894473</v>
      </c>
      <c r="F553" s="235">
        <v>0.00006389864530865711</v>
      </c>
    </row>
    <row r="554" ht="14.25" customHeight="1" spans="1:6" x14ac:dyDescent="0.25">
      <c r="A554" s="232">
        <v>43477</v>
      </c>
      <c r="B554" s="233">
        <v>12</v>
      </c>
      <c r="C554" s="233">
        <v>25</v>
      </c>
      <c r="D554" s="234">
        <v>0.5</v>
      </c>
      <c r="E554" s="235">
        <v>0.00013174334459415253</v>
      </c>
      <c r="F554" s="235">
        <v>0.0000655011191721971</v>
      </c>
    </row>
    <row r="555" ht="14.25" customHeight="1" spans="1:6" x14ac:dyDescent="0.25">
      <c r="A555" s="232">
        <v>43477</v>
      </c>
      <c r="B555" s="233">
        <v>12</v>
      </c>
      <c r="C555" s="233">
        <v>26</v>
      </c>
      <c r="D555" s="234">
        <v>0.5208333333321207</v>
      </c>
      <c r="E555" s="235">
        <v>0.00012834113926492197</v>
      </c>
      <c r="F555" s="235">
        <v>0.00006570142840513958</v>
      </c>
    </row>
    <row r="556" ht="14.25" customHeight="1" spans="1:6" x14ac:dyDescent="0.25">
      <c r="A556" s="232">
        <v>43477</v>
      </c>
      <c r="B556" s="233">
        <v>12</v>
      </c>
      <c r="C556" s="233">
        <v>27</v>
      </c>
      <c r="D556" s="234">
        <v>0.5416666666678793</v>
      </c>
      <c r="E556" s="235">
        <v>0.0000917923534281787</v>
      </c>
      <c r="F556" s="235">
        <v>0.00006480003685689835</v>
      </c>
    </row>
    <row r="557" ht="14.25" customHeight="1" spans="1:6" x14ac:dyDescent="0.25">
      <c r="A557" s="232">
        <v>43477</v>
      </c>
      <c r="B557" s="233">
        <v>12</v>
      </c>
      <c r="C557" s="233">
        <v>28</v>
      </c>
      <c r="D557" s="234">
        <v>0.5625</v>
      </c>
      <c r="E557" s="235">
        <v>0.00007456962910778046</v>
      </c>
      <c r="F557" s="235">
        <v>0.0000634980268427721</v>
      </c>
    </row>
    <row r="558" ht="14.25" customHeight="1" spans="1:6" x14ac:dyDescent="0.25">
      <c r="A558" s="232">
        <v>43477</v>
      </c>
      <c r="B558" s="233">
        <v>12</v>
      </c>
      <c r="C558" s="233">
        <v>29</v>
      </c>
      <c r="D558" s="234">
        <v>0.5833333333321207</v>
      </c>
      <c r="E558" s="235">
        <v>0.00005047868754823787</v>
      </c>
      <c r="F558" s="235">
        <v>0.00006409895454159961</v>
      </c>
    </row>
    <row r="559" ht="14.25" customHeight="1" spans="1:6" x14ac:dyDescent="0.25">
      <c r="A559" s="232">
        <v>43477</v>
      </c>
      <c r="B559" s="233">
        <v>12</v>
      </c>
      <c r="C559" s="233">
        <v>30</v>
      </c>
      <c r="D559" s="234">
        <v>0.6041666666678793</v>
      </c>
      <c r="E559" s="235">
        <v>0.000035949747141474934</v>
      </c>
      <c r="F559" s="235">
        <v>0.00006640251072043834</v>
      </c>
    </row>
    <row r="560" ht="14.25" customHeight="1" spans="1:6" x14ac:dyDescent="0.25">
      <c r="A560" s="232">
        <v>43477</v>
      </c>
      <c r="B560" s="233">
        <v>12</v>
      </c>
      <c r="C560" s="233">
        <v>31</v>
      </c>
      <c r="D560" s="234">
        <v>0.625</v>
      </c>
      <c r="E560" s="235">
        <v>0.00002751707616866571</v>
      </c>
      <c r="F560" s="235">
        <v>0.00006880622151574834</v>
      </c>
    </row>
    <row r="561" ht="14.25" customHeight="1" spans="1:6" x14ac:dyDescent="0.25">
      <c r="A561" s="232">
        <v>43477</v>
      </c>
      <c r="B561" s="233">
        <v>12</v>
      </c>
      <c r="C561" s="233">
        <v>32</v>
      </c>
      <c r="D561" s="234">
        <v>0.6458333333321207</v>
      </c>
      <c r="E561" s="235">
        <v>0.000015510629016150553</v>
      </c>
      <c r="F561" s="235">
        <v>0.00007451503465460955</v>
      </c>
    </row>
    <row r="562" ht="14.25" customHeight="1" spans="1:6" x14ac:dyDescent="0.25">
      <c r="A562" s="232">
        <v>43477</v>
      </c>
      <c r="B562" s="233">
        <v>12</v>
      </c>
      <c r="C562" s="233">
        <v>33</v>
      </c>
      <c r="D562" s="234">
        <v>0.6666666666678793</v>
      </c>
      <c r="E562" s="235">
        <v>0.000004328855842268587</v>
      </c>
      <c r="F562" s="235">
        <v>0.00008392956860290699</v>
      </c>
    </row>
    <row r="563" ht="14.25" customHeight="1" spans="1:6" x14ac:dyDescent="0.25">
      <c r="A563" s="232">
        <v>43477</v>
      </c>
      <c r="B563" s="233">
        <v>12</v>
      </c>
      <c r="C563" s="233">
        <v>34</v>
      </c>
      <c r="D563" s="234">
        <v>0.6875</v>
      </c>
      <c r="E563" s="235">
        <v>6.1467291891624e-7</v>
      </c>
      <c r="F563" s="235">
        <v>0.00009644889566181314</v>
      </c>
    </row>
    <row r="564" ht="14.25" customHeight="1" spans="1:6" x14ac:dyDescent="0.25">
      <c r="A564" s="232">
        <v>43477</v>
      </c>
      <c r="B564" s="233">
        <v>12</v>
      </c>
      <c r="C564" s="233">
        <v>35</v>
      </c>
      <c r="D564" s="234">
        <v>0.7083333333321207</v>
      </c>
      <c r="E564" s="235">
        <v>2.838469527272187e-7</v>
      </c>
      <c r="F564" s="235">
        <v>0.00010856760425483434</v>
      </c>
    </row>
    <row r="565" ht="14.25" customHeight="1" spans="1:6" x14ac:dyDescent="0.25">
      <c r="A565" s="232">
        <v>43477</v>
      </c>
      <c r="B565" s="233">
        <v>12</v>
      </c>
      <c r="C565" s="233">
        <v>36</v>
      </c>
      <c r="D565" s="234">
        <v>0.7291666666678793</v>
      </c>
      <c r="E565" s="235">
        <v>6.356346834530026e-8</v>
      </c>
      <c r="F565" s="235">
        <v>0.00011360538146333818</v>
      </c>
    </row>
    <row r="566" ht="14.25" customHeight="1" spans="1:6" x14ac:dyDescent="0.25">
      <c r="A566" s="232">
        <v>43477</v>
      </c>
      <c r="B566" s="233">
        <v>12</v>
      </c>
      <c r="C566" s="233">
        <v>37</v>
      </c>
      <c r="D566" s="234">
        <v>0.75</v>
      </c>
      <c r="E566" s="235">
        <v>1.1035752506119058e-8</v>
      </c>
      <c r="F566" s="235">
        <v>0.00011380569069628069</v>
      </c>
    </row>
    <row r="567" ht="14.25" customHeight="1" spans="1:6" x14ac:dyDescent="0.25">
      <c r="A567" s="232">
        <v>43477</v>
      </c>
      <c r="B567" s="233">
        <v>12</v>
      </c>
      <c r="C567" s="233">
        <v>38</v>
      </c>
      <c r="D567" s="234">
        <v>0.7708333333321207</v>
      </c>
      <c r="E567" s="235">
        <v>0</v>
      </c>
      <c r="F567" s="235">
        <v>0.00011041044919790531</v>
      </c>
    </row>
    <row r="568" ht="14.25" customHeight="1" spans="1:6" x14ac:dyDescent="0.25">
      <c r="A568" s="232">
        <v>43477</v>
      </c>
      <c r="B568" s="233">
        <v>12</v>
      </c>
      <c r="C568" s="233">
        <v>39</v>
      </c>
      <c r="D568" s="234">
        <v>0.7916666666678793</v>
      </c>
      <c r="E568" s="235">
        <v>0</v>
      </c>
      <c r="F568" s="235">
        <v>0.00010606373884305311</v>
      </c>
    </row>
    <row r="569" ht="14.25" customHeight="1" spans="1:6" x14ac:dyDescent="0.25">
      <c r="A569" s="232">
        <v>43477</v>
      </c>
      <c r="B569" s="233">
        <v>12</v>
      </c>
      <c r="C569" s="233">
        <v>40</v>
      </c>
      <c r="D569" s="234">
        <v>0.8125</v>
      </c>
      <c r="E569" s="235">
        <v>0</v>
      </c>
      <c r="F569" s="235">
        <v>0.00010093582247972514</v>
      </c>
    </row>
    <row r="570" ht="14.25" customHeight="1" spans="1:6" x14ac:dyDescent="0.25">
      <c r="A570" s="232">
        <v>43477</v>
      </c>
      <c r="B570" s="233">
        <v>12</v>
      </c>
      <c r="C570" s="233">
        <v>41</v>
      </c>
      <c r="D570" s="234">
        <v>0.8333333333321207</v>
      </c>
      <c r="E570" s="235">
        <v>0</v>
      </c>
      <c r="F570" s="235">
        <v>0.00009725013259358315</v>
      </c>
    </row>
    <row r="571" ht="14.25" customHeight="1" spans="1:6" x14ac:dyDescent="0.25">
      <c r="A571" s="232">
        <v>43477</v>
      </c>
      <c r="B571" s="233">
        <v>12</v>
      </c>
      <c r="C571" s="233">
        <v>42</v>
      </c>
      <c r="D571" s="234">
        <v>0.8541666666678793</v>
      </c>
      <c r="E571" s="235">
        <v>0</v>
      </c>
      <c r="F571" s="235">
        <v>0.00009264302023590568</v>
      </c>
    </row>
    <row r="572" ht="14.25" customHeight="1" spans="1:6" x14ac:dyDescent="0.25">
      <c r="A572" s="232">
        <v>43477</v>
      </c>
      <c r="B572" s="233">
        <v>12</v>
      </c>
      <c r="C572" s="233">
        <v>43</v>
      </c>
      <c r="D572" s="234">
        <v>0.875</v>
      </c>
      <c r="E572" s="235">
        <v>0</v>
      </c>
      <c r="F572" s="235">
        <v>0.00008843652634411321</v>
      </c>
    </row>
    <row r="573" ht="14.25" customHeight="1" spans="1:6" x14ac:dyDescent="0.25">
      <c r="A573" s="232">
        <v>43477</v>
      </c>
      <c r="B573" s="233">
        <v>12</v>
      </c>
      <c r="C573" s="233">
        <v>44</v>
      </c>
      <c r="D573" s="234">
        <v>0.8958333333321207</v>
      </c>
      <c r="E573" s="235">
        <v>0</v>
      </c>
      <c r="F573" s="235">
        <v>0.0000841298778358495</v>
      </c>
    </row>
    <row r="574" ht="14.25" customHeight="1" spans="1:6" x14ac:dyDescent="0.25">
      <c r="A574" s="232">
        <v>43477</v>
      </c>
      <c r="B574" s="233">
        <v>12</v>
      </c>
      <c r="C574" s="233">
        <v>45</v>
      </c>
      <c r="D574" s="234">
        <v>0.9166666666678793</v>
      </c>
      <c r="E574" s="235">
        <v>0</v>
      </c>
      <c r="F574" s="235">
        <v>0.00007842106469698827</v>
      </c>
    </row>
    <row r="575" ht="14.25" customHeight="1" spans="1:6" x14ac:dyDescent="0.25">
      <c r="A575" s="232">
        <v>43477</v>
      </c>
      <c r="B575" s="233">
        <v>12</v>
      </c>
      <c r="C575" s="233">
        <v>46</v>
      </c>
      <c r="D575" s="234">
        <v>0.9375</v>
      </c>
      <c r="E575" s="235">
        <v>0</v>
      </c>
      <c r="F575" s="235">
        <v>0.00006830544843339208</v>
      </c>
    </row>
    <row r="576" ht="14.25" customHeight="1" spans="1:6" x14ac:dyDescent="0.25">
      <c r="A576" s="232">
        <v>43477</v>
      </c>
      <c r="B576" s="233">
        <v>12</v>
      </c>
      <c r="C576" s="233">
        <v>47</v>
      </c>
      <c r="D576" s="234">
        <v>0.9583333333321207</v>
      </c>
      <c r="E576" s="235">
        <v>0</v>
      </c>
      <c r="F576" s="235">
        <v>0.00005859045063568089</v>
      </c>
    </row>
    <row r="577" ht="14.25" customHeight="1" spans="1:6" x14ac:dyDescent="0.25">
      <c r="A577" s="232">
        <v>43477</v>
      </c>
      <c r="B577" s="233">
        <v>12</v>
      </c>
      <c r="C577" s="233">
        <v>48</v>
      </c>
      <c r="D577" s="234">
        <v>0.9791666666678793</v>
      </c>
      <c r="E577" s="235">
        <v>0</v>
      </c>
      <c r="F577" s="235">
        <v>0.000049476380536797194</v>
      </c>
    </row>
    <row r="578" ht="14.25" customHeight="1" spans="1:6" x14ac:dyDescent="0.25">
      <c r="A578" s="232">
        <v>43478</v>
      </c>
      <c r="B578" s="233">
        <v>13</v>
      </c>
      <c r="C578" s="233">
        <v>1</v>
      </c>
      <c r="D578" s="234">
        <v>0</v>
      </c>
      <c r="E578" s="235">
        <v>0</v>
      </c>
      <c r="F578" s="235">
        <v>0.00004276602123322348</v>
      </c>
    </row>
    <row r="579" ht="14.25" customHeight="1" spans="1:6" x14ac:dyDescent="0.25">
      <c r="A579" s="232">
        <v>43478</v>
      </c>
      <c r="B579" s="233">
        <v>13</v>
      </c>
      <c r="C579" s="233">
        <v>2</v>
      </c>
      <c r="D579" s="234">
        <v>0.020833333332120674</v>
      </c>
      <c r="E579" s="235">
        <v>0</v>
      </c>
      <c r="F579" s="235">
        <v>0.000037457826560247266</v>
      </c>
    </row>
    <row r="580" ht="14.25" customHeight="1" spans="1:6" x14ac:dyDescent="0.25">
      <c r="A580" s="232">
        <v>43478</v>
      </c>
      <c r="B580" s="233">
        <v>13</v>
      </c>
      <c r="C580" s="233">
        <v>3</v>
      </c>
      <c r="D580" s="234">
        <v>0.041666666667879326</v>
      </c>
      <c r="E580" s="235">
        <v>0</v>
      </c>
      <c r="F580" s="235">
        <v>0.00003525442499787978</v>
      </c>
    </row>
    <row r="581" ht="14.25" customHeight="1" spans="1:6" x14ac:dyDescent="0.25">
      <c r="A581" s="232">
        <v>43478</v>
      </c>
      <c r="B581" s="233">
        <v>13</v>
      </c>
      <c r="C581" s="233">
        <v>4</v>
      </c>
      <c r="D581" s="234">
        <v>0.0625</v>
      </c>
      <c r="E581" s="235">
        <v>0</v>
      </c>
      <c r="F581" s="235">
        <v>0.0000334516419013973</v>
      </c>
    </row>
    <row r="582" ht="14.25" customHeight="1" spans="1:6" x14ac:dyDescent="0.25">
      <c r="A582" s="232">
        <v>43478</v>
      </c>
      <c r="B582" s="233">
        <v>13</v>
      </c>
      <c r="C582" s="233">
        <v>5</v>
      </c>
      <c r="D582" s="234">
        <v>0.08333333333212067</v>
      </c>
      <c r="E582" s="235">
        <v>0</v>
      </c>
      <c r="F582" s="235">
        <v>0.0000318491680378573</v>
      </c>
    </row>
    <row r="583" ht="14.25" customHeight="1" spans="1:6" x14ac:dyDescent="0.25">
      <c r="A583" s="232">
        <v>43478</v>
      </c>
      <c r="B583" s="233">
        <v>13</v>
      </c>
      <c r="C583" s="233">
        <v>6</v>
      </c>
      <c r="D583" s="234">
        <v>0.10416666666787933</v>
      </c>
      <c r="E583" s="235">
        <v>0</v>
      </c>
      <c r="F583" s="235">
        <v>0.00003094777648961606</v>
      </c>
    </row>
    <row r="584" ht="14.25" customHeight="1" spans="1:6" x14ac:dyDescent="0.25">
      <c r="A584" s="232">
        <v>43478</v>
      </c>
      <c r="B584" s="233">
        <v>13</v>
      </c>
      <c r="C584" s="233">
        <v>7</v>
      </c>
      <c r="D584" s="234">
        <v>0.125</v>
      </c>
      <c r="E584" s="235">
        <v>0</v>
      </c>
      <c r="F584" s="235">
        <v>0.00003094777648961606</v>
      </c>
    </row>
    <row r="585" ht="14.25" customHeight="1" spans="1:6" x14ac:dyDescent="0.25">
      <c r="A585" s="232">
        <v>43478</v>
      </c>
      <c r="B585" s="233">
        <v>13</v>
      </c>
      <c r="C585" s="233">
        <v>8</v>
      </c>
      <c r="D585" s="234">
        <v>0.14583333333212067</v>
      </c>
      <c r="E585" s="235">
        <v>0</v>
      </c>
      <c r="F585" s="235">
        <v>0.00003054715802373107</v>
      </c>
    </row>
    <row r="586" ht="14.25" customHeight="1" spans="1:6" x14ac:dyDescent="0.25">
      <c r="A586" s="232">
        <v>43478</v>
      </c>
      <c r="B586" s="233">
        <v>13</v>
      </c>
      <c r="C586" s="233">
        <v>9</v>
      </c>
      <c r="D586" s="234">
        <v>0.16666666666787933</v>
      </c>
      <c r="E586" s="235">
        <v>0</v>
      </c>
      <c r="F586" s="235">
        <v>0.00003054715802373107</v>
      </c>
    </row>
    <row r="587" ht="14.25" customHeight="1" spans="1:6" x14ac:dyDescent="0.25">
      <c r="A587" s="232">
        <v>43478</v>
      </c>
      <c r="B587" s="233">
        <v>13</v>
      </c>
      <c r="C587" s="233">
        <v>10</v>
      </c>
      <c r="D587" s="234">
        <v>0.1875</v>
      </c>
      <c r="E587" s="235">
        <v>0</v>
      </c>
      <c r="F587" s="235">
        <v>0.0000314485495719723</v>
      </c>
    </row>
    <row r="588" ht="14.25" customHeight="1" spans="1:6" x14ac:dyDescent="0.25">
      <c r="A588" s="232">
        <v>43478</v>
      </c>
      <c r="B588" s="233">
        <v>13</v>
      </c>
      <c r="C588" s="233">
        <v>11</v>
      </c>
      <c r="D588" s="234">
        <v>0.20833333333212067</v>
      </c>
      <c r="E588" s="235">
        <v>0</v>
      </c>
      <c r="F588" s="235">
        <v>0.0000330510234355123</v>
      </c>
    </row>
    <row r="589" ht="14.25" customHeight="1" spans="1:6" x14ac:dyDescent="0.25">
      <c r="A589" s="232">
        <v>43478</v>
      </c>
      <c r="B589" s="233">
        <v>13</v>
      </c>
      <c r="C589" s="233">
        <v>12</v>
      </c>
      <c r="D589" s="234">
        <v>0.22916666666787933</v>
      </c>
      <c r="E589" s="235">
        <v>0</v>
      </c>
      <c r="F589" s="235">
        <v>0.00003655643501200603</v>
      </c>
    </row>
    <row r="590" ht="14.25" customHeight="1" spans="1:6" x14ac:dyDescent="0.25">
      <c r="A590" s="232">
        <v>43478</v>
      </c>
      <c r="B590" s="233">
        <v>13</v>
      </c>
      <c r="C590" s="233">
        <v>13</v>
      </c>
      <c r="D590" s="234">
        <v>0.25</v>
      </c>
      <c r="E590" s="235">
        <v>0</v>
      </c>
      <c r="F590" s="235">
        <v>0.00004296633046616598</v>
      </c>
    </row>
    <row r="591" ht="14.25" customHeight="1" spans="1:6" x14ac:dyDescent="0.25">
      <c r="A591" s="232">
        <v>43478</v>
      </c>
      <c r="B591" s="233">
        <v>13</v>
      </c>
      <c r="C591" s="233">
        <v>14</v>
      </c>
      <c r="D591" s="234">
        <v>0.2708333333321207</v>
      </c>
      <c r="E591" s="235">
        <v>0</v>
      </c>
      <c r="F591" s="235">
        <v>0.0000496766897697397</v>
      </c>
    </row>
    <row r="592" ht="14.25" customHeight="1" spans="1:6" x14ac:dyDescent="0.25">
      <c r="A592" s="232">
        <v>43478</v>
      </c>
      <c r="B592" s="233">
        <v>13</v>
      </c>
      <c r="C592" s="233">
        <v>15</v>
      </c>
      <c r="D592" s="234">
        <v>0.2916666666678793</v>
      </c>
      <c r="E592" s="235">
        <v>2.225029653328697e-7</v>
      </c>
      <c r="F592" s="235">
        <v>0.00005979230603333589</v>
      </c>
    </row>
    <row r="593" ht="14.25" customHeight="1" spans="1:6" x14ac:dyDescent="0.25">
      <c r="A593" s="232">
        <v>43478</v>
      </c>
      <c r="B593" s="233">
        <v>13</v>
      </c>
      <c r="C593" s="233">
        <v>16</v>
      </c>
      <c r="D593" s="234">
        <v>0.3125</v>
      </c>
      <c r="E593" s="235">
        <v>0.0000036182060283391886</v>
      </c>
      <c r="F593" s="235">
        <v>0.00006820529381692084</v>
      </c>
    </row>
    <row r="594" ht="14.25" customHeight="1" spans="1:6" x14ac:dyDescent="0.25">
      <c r="A594" s="232">
        <v>43478</v>
      </c>
      <c r="B594" s="233">
        <v>13</v>
      </c>
      <c r="C594" s="233">
        <v>17</v>
      </c>
      <c r="D594" s="234">
        <v>0.3333333333321207</v>
      </c>
      <c r="E594" s="235">
        <v>0.000004914982368554727</v>
      </c>
      <c r="F594" s="235">
        <v>0.00007010823152987456</v>
      </c>
    </row>
    <row r="595" ht="14.25" customHeight="1" spans="1:6" x14ac:dyDescent="0.25">
      <c r="A595" s="232">
        <v>43478</v>
      </c>
      <c r="B595" s="233">
        <v>13</v>
      </c>
      <c r="C595" s="233">
        <v>18</v>
      </c>
      <c r="D595" s="234">
        <v>0.3541666666678793</v>
      </c>
      <c r="E595" s="235">
        <v>0.000015946317649287827</v>
      </c>
      <c r="F595" s="235">
        <v>0.00007070915922870207</v>
      </c>
    </row>
    <row r="596" ht="14.25" customHeight="1" spans="1:6" x14ac:dyDescent="0.25">
      <c r="A596" s="232">
        <v>43478</v>
      </c>
      <c r="B596" s="233">
        <v>13</v>
      </c>
      <c r="C596" s="233">
        <v>19</v>
      </c>
      <c r="D596" s="234">
        <v>0.375</v>
      </c>
      <c r="E596" s="235">
        <v>0.00003744628295505673</v>
      </c>
      <c r="F596" s="235">
        <v>0.00006990792229693207</v>
      </c>
    </row>
    <row r="597" ht="14.25" customHeight="1" spans="1:6" x14ac:dyDescent="0.25">
      <c r="A597" s="232">
        <v>43478</v>
      </c>
      <c r="B597" s="233">
        <v>13</v>
      </c>
      <c r="C597" s="233">
        <v>20</v>
      </c>
      <c r="D597" s="234">
        <v>0.3958333333321207</v>
      </c>
      <c r="E597" s="235">
        <v>0.000056642355348310866</v>
      </c>
      <c r="F597" s="235">
        <v>0.00006910668536516208</v>
      </c>
    </row>
    <row r="598" ht="14.25" customHeight="1" spans="1:6" x14ac:dyDescent="0.25">
      <c r="A598" s="232">
        <v>43478</v>
      </c>
      <c r="B598" s="233">
        <v>13</v>
      </c>
      <c r="C598" s="233">
        <v>21</v>
      </c>
      <c r="D598" s="234">
        <v>0.4166666666678793</v>
      </c>
      <c r="E598" s="235">
        <v>0.00006691401162133224</v>
      </c>
      <c r="F598" s="235">
        <v>0.00006620220148749584</v>
      </c>
    </row>
    <row r="599" ht="14.25" customHeight="1" spans="1:6" x14ac:dyDescent="0.25">
      <c r="A599" s="232">
        <v>43478</v>
      </c>
      <c r="B599" s="233">
        <v>13</v>
      </c>
      <c r="C599" s="233">
        <v>22</v>
      </c>
      <c r="D599" s="234">
        <v>0.4375</v>
      </c>
      <c r="E599" s="235">
        <v>0.00007935585547577224</v>
      </c>
      <c r="F599" s="235">
        <v>0.00006600189225455336</v>
      </c>
    </row>
    <row r="600" ht="14.25" customHeight="1" spans="1:6" x14ac:dyDescent="0.25">
      <c r="A600" s="232">
        <v>43478</v>
      </c>
      <c r="B600" s="233">
        <v>13</v>
      </c>
      <c r="C600" s="233">
        <v>23</v>
      </c>
      <c r="D600" s="234">
        <v>0.4583333333321207</v>
      </c>
      <c r="E600" s="235">
        <v>0.0000974323851895103</v>
      </c>
      <c r="F600" s="235">
        <v>0.00006480003685689835</v>
      </c>
    </row>
    <row r="601" ht="14.25" customHeight="1" spans="1:6" x14ac:dyDescent="0.25">
      <c r="A601" s="232">
        <v>43478</v>
      </c>
      <c r="B601" s="233">
        <v>13</v>
      </c>
      <c r="C601" s="233">
        <v>24</v>
      </c>
      <c r="D601" s="234">
        <v>0.4791666666678793</v>
      </c>
      <c r="E601" s="235">
        <v>0.00010099842248994198</v>
      </c>
      <c r="F601" s="235">
        <v>0.00006490019147336961</v>
      </c>
    </row>
    <row r="602" ht="14.25" customHeight="1" spans="1:6" x14ac:dyDescent="0.25">
      <c r="A602" s="232">
        <v>43478</v>
      </c>
      <c r="B602" s="233">
        <v>13</v>
      </c>
      <c r="C602" s="233">
        <v>25</v>
      </c>
      <c r="D602" s="234">
        <v>0.5</v>
      </c>
      <c r="E602" s="235">
        <v>0.0001409153842564383</v>
      </c>
      <c r="F602" s="235">
        <v>0.00006720374765220833</v>
      </c>
    </row>
    <row r="603" ht="14.25" customHeight="1" spans="1:6" x14ac:dyDescent="0.25">
      <c r="A603" s="232">
        <v>43478</v>
      </c>
      <c r="B603" s="233">
        <v>13</v>
      </c>
      <c r="C603" s="233">
        <v>26</v>
      </c>
      <c r="D603" s="234">
        <v>0.5208333333321207</v>
      </c>
      <c r="E603" s="235">
        <v>0.00017966660390076648</v>
      </c>
      <c r="F603" s="235">
        <v>0.00006720374765220833</v>
      </c>
    </row>
    <row r="604" ht="14.25" customHeight="1" spans="1:6" x14ac:dyDescent="0.25">
      <c r="A604" s="232">
        <v>43478</v>
      </c>
      <c r="B604" s="233">
        <v>13</v>
      </c>
      <c r="C604" s="233">
        <v>27</v>
      </c>
      <c r="D604" s="234">
        <v>0.5416666666678793</v>
      </c>
      <c r="E604" s="235">
        <v>0.0001764269890584471</v>
      </c>
      <c r="F604" s="235">
        <v>0.00006590173763808209</v>
      </c>
    </row>
    <row r="605" ht="14.25" customHeight="1" spans="1:6" x14ac:dyDescent="0.25">
      <c r="A605" s="232">
        <v>43478</v>
      </c>
      <c r="B605" s="233">
        <v>13</v>
      </c>
      <c r="C605" s="233">
        <v>28</v>
      </c>
      <c r="D605" s="234">
        <v>0.5625</v>
      </c>
      <c r="E605" s="235">
        <v>0.00015452776852669327</v>
      </c>
      <c r="F605" s="235">
        <v>0.00006459972762395585</v>
      </c>
    </row>
    <row r="606" ht="14.25" customHeight="1" spans="1:6" x14ac:dyDescent="0.25">
      <c r="A606" s="232">
        <v>43478</v>
      </c>
      <c r="B606" s="233">
        <v>13</v>
      </c>
      <c r="C606" s="233">
        <v>29</v>
      </c>
      <c r="D606" s="234">
        <v>0.5833333333321207</v>
      </c>
      <c r="E606" s="235">
        <v>0.0001280399867459246</v>
      </c>
      <c r="F606" s="235">
        <v>0.00006379849069218586</v>
      </c>
    </row>
    <row r="607" ht="14.25" customHeight="1" spans="1:6" x14ac:dyDescent="0.25">
      <c r="A607" s="232">
        <v>43478</v>
      </c>
      <c r="B607" s="233">
        <v>13</v>
      </c>
      <c r="C607" s="233">
        <v>30</v>
      </c>
      <c r="D607" s="234">
        <v>0.6041666666678793</v>
      </c>
      <c r="E607" s="235">
        <v>0.00009782483331702777</v>
      </c>
      <c r="F607" s="235">
        <v>0.00006560127378866834</v>
      </c>
    </row>
    <row r="608" ht="14.25" customHeight="1" spans="1:6" x14ac:dyDescent="0.25">
      <c r="A608" s="232">
        <v>43478</v>
      </c>
      <c r="B608" s="233">
        <v>13</v>
      </c>
      <c r="C608" s="233">
        <v>31</v>
      </c>
      <c r="D608" s="234">
        <v>0.625</v>
      </c>
      <c r="E608" s="235">
        <v>0.000068959393212615</v>
      </c>
      <c r="F608" s="235">
        <v>0.00006850575766633457</v>
      </c>
    </row>
    <row r="609" ht="14.25" customHeight="1" spans="1:6" x14ac:dyDescent="0.25">
      <c r="A609" s="232">
        <v>43478</v>
      </c>
      <c r="B609" s="233">
        <v>13</v>
      </c>
      <c r="C609" s="233">
        <v>32</v>
      </c>
      <c r="D609" s="234">
        <v>0.6458333333321207</v>
      </c>
      <c r="E609" s="235">
        <v>0.000041720459608422434</v>
      </c>
      <c r="F609" s="235">
        <v>0.00007401426157225329</v>
      </c>
    </row>
    <row r="610" ht="14.25" customHeight="1" spans="1:6" x14ac:dyDescent="0.25">
      <c r="A610" s="232">
        <v>43478</v>
      </c>
      <c r="B610" s="233">
        <v>13</v>
      </c>
      <c r="C610" s="233">
        <v>33</v>
      </c>
      <c r="D610" s="234">
        <v>0.6666666666678793</v>
      </c>
      <c r="E610" s="235">
        <v>0.000018696244182751515</v>
      </c>
      <c r="F610" s="235">
        <v>0.00008352895013702199</v>
      </c>
    </row>
    <row r="611" ht="14.25" customHeight="1" spans="1:6" x14ac:dyDescent="0.25">
      <c r="A611" s="232">
        <v>43478</v>
      </c>
      <c r="B611" s="233">
        <v>13</v>
      </c>
      <c r="C611" s="233">
        <v>34</v>
      </c>
      <c r="D611" s="234">
        <v>0.6875</v>
      </c>
      <c r="E611" s="235">
        <v>0.000003146052595724855</v>
      </c>
      <c r="F611" s="235">
        <v>0.00009604827719592816</v>
      </c>
    </row>
    <row r="612" ht="14.25" customHeight="1" spans="1:6" x14ac:dyDescent="0.25">
      <c r="A612" s="232">
        <v>43478</v>
      </c>
      <c r="B612" s="233">
        <v>13</v>
      </c>
      <c r="C612" s="233">
        <v>35</v>
      </c>
      <c r="D612" s="234">
        <v>0.7083333333321207</v>
      </c>
      <c r="E612" s="235">
        <v>0.0000016359424175970345</v>
      </c>
      <c r="F612" s="235">
        <v>0.00010820704763553782</v>
      </c>
    </row>
    <row r="613" ht="14.25" customHeight="1" spans="1:6" x14ac:dyDescent="0.25">
      <c r="A613" s="232">
        <v>43478</v>
      </c>
      <c r="B613" s="233">
        <v>13</v>
      </c>
      <c r="C613" s="233">
        <v>36</v>
      </c>
      <c r="D613" s="234">
        <v>0.7291666666678793</v>
      </c>
      <c r="E613" s="235">
        <v>7.34586542516249e-7</v>
      </c>
      <c r="F613" s="235">
        <v>0.00011252371160544869</v>
      </c>
    </row>
    <row r="614" ht="14.25" customHeight="1" spans="1:6" x14ac:dyDescent="0.25">
      <c r="A614" s="232">
        <v>43478</v>
      </c>
      <c r="B614" s="233">
        <v>13</v>
      </c>
      <c r="C614" s="233">
        <v>37</v>
      </c>
      <c r="D614" s="234">
        <v>0.75</v>
      </c>
      <c r="E614" s="235">
        <v>3.941428255397716e-7</v>
      </c>
      <c r="F614" s="235">
        <v>0.00011350522684686693</v>
      </c>
    </row>
    <row r="615" ht="14.25" customHeight="1" spans="1:6" x14ac:dyDescent="0.25">
      <c r="A615" s="232">
        <v>43478</v>
      </c>
      <c r="B615" s="233">
        <v>13</v>
      </c>
      <c r="C615" s="233">
        <v>38</v>
      </c>
      <c r="D615" s="234">
        <v>0.7708333333321207</v>
      </c>
      <c r="E615" s="235">
        <v>3.676940108742685e-7</v>
      </c>
      <c r="F615" s="235">
        <v>0.0001104004337362582</v>
      </c>
    </row>
    <row r="616" ht="14.25" customHeight="1" spans="1:6" x14ac:dyDescent="0.25">
      <c r="A616" s="232">
        <v>43478</v>
      </c>
      <c r="B616" s="233">
        <v>13</v>
      </c>
      <c r="C616" s="233">
        <v>39</v>
      </c>
      <c r="D616" s="234">
        <v>0.7916666666678793</v>
      </c>
      <c r="E616" s="235">
        <v>3.676940108742685e-7</v>
      </c>
      <c r="F616" s="235">
        <v>0.00010640426453905534</v>
      </c>
    </row>
    <row r="617" ht="14.25" customHeight="1" spans="1:6" x14ac:dyDescent="0.25">
      <c r="A617" s="232">
        <v>43478</v>
      </c>
      <c r="B617" s="233">
        <v>13</v>
      </c>
      <c r="C617" s="233">
        <v>40</v>
      </c>
      <c r="D617" s="234">
        <v>0.8125</v>
      </c>
      <c r="E617" s="235">
        <v>3.676940108742685e-7</v>
      </c>
      <c r="F617" s="235">
        <v>0.00010174707487314225</v>
      </c>
    </row>
    <row r="618" ht="14.25" customHeight="1" spans="1:6" x14ac:dyDescent="0.25">
      <c r="A618" s="232">
        <v>43478</v>
      </c>
      <c r="B618" s="233">
        <v>13</v>
      </c>
      <c r="C618" s="233">
        <v>41</v>
      </c>
      <c r="D618" s="234">
        <v>0.8333333333321207</v>
      </c>
      <c r="E618" s="235">
        <v>3.676940108742685e-7</v>
      </c>
      <c r="F618" s="235">
        <v>0.00009765075105946816</v>
      </c>
    </row>
    <row r="619" ht="14.25" customHeight="1" spans="1:6" x14ac:dyDescent="0.25">
      <c r="A619" s="232">
        <v>43478</v>
      </c>
      <c r="B619" s="233">
        <v>13</v>
      </c>
      <c r="C619" s="233">
        <v>42</v>
      </c>
      <c r="D619" s="234">
        <v>0.8541666666678793</v>
      </c>
      <c r="E619" s="235">
        <v>3.7229018601019684e-7</v>
      </c>
      <c r="F619" s="235">
        <v>0.00009294348408531943</v>
      </c>
    </row>
    <row r="620" ht="14.25" customHeight="1" spans="1:6" x14ac:dyDescent="0.25">
      <c r="A620" s="232">
        <v>43478</v>
      </c>
      <c r="B620" s="233">
        <v>13</v>
      </c>
      <c r="C620" s="233">
        <v>43</v>
      </c>
      <c r="D620" s="234">
        <v>0.875</v>
      </c>
      <c r="E620" s="235">
        <v>3.7229018601019684e-7</v>
      </c>
      <c r="F620" s="235">
        <v>0.0000886368355770557</v>
      </c>
    </row>
    <row r="621" ht="14.25" customHeight="1" spans="1:6" x14ac:dyDescent="0.25">
      <c r="A621" s="232">
        <v>43478</v>
      </c>
      <c r="B621" s="233">
        <v>13</v>
      </c>
      <c r="C621" s="233">
        <v>44</v>
      </c>
      <c r="D621" s="234">
        <v>0.8958333333321207</v>
      </c>
      <c r="E621" s="235">
        <v>3.7229018601019684e-7</v>
      </c>
      <c r="F621" s="235">
        <v>0.00008342879552055075</v>
      </c>
    </row>
    <row r="622" ht="14.25" customHeight="1" spans="1:6" x14ac:dyDescent="0.25">
      <c r="A622" s="232">
        <v>43478</v>
      </c>
      <c r="B622" s="233">
        <v>13</v>
      </c>
      <c r="C622" s="233">
        <v>45</v>
      </c>
      <c r="D622" s="234">
        <v>0.9166666666678793</v>
      </c>
      <c r="E622" s="235">
        <v>5.505699933953615e-8</v>
      </c>
      <c r="F622" s="235">
        <v>0.00007792029161463202</v>
      </c>
    </row>
    <row r="623" ht="14.25" customHeight="1" spans="1:6" x14ac:dyDescent="0.25">
      <c r="A623" s="232">
        <v>43478</v>
      </c>
      <c r="B623" s="233">
        <v>13</v>
      </c>
      <c r="C623" s="233">
        <v>46</v>
      </c>
      <c r="D623" s="234">
        <v>0.9375</v>
      </c>
      <c r="E623" s="235">
        <v>0</v>
      </c>
      <c r="F623" s="235">
        <v>0.00006840560304986335</v>
      </c>
    </row>
    <row r="624" ht="14.25" customHeight="1" spans="1:6" x14ac:dyDescent="0.25">
      <c r="A624" s="232">
        <v>43478</v>
      </c>
      <c r="B624" s="233">
        <v>13</v>
      </c>
      <c r="C624" s="233">
        <v>47</v>
      </c>
      <c r="D624" s="234">
        <v>0.9583333333321207</v>
      </c>
      <c r="E624" s="235">
        <v>0</v>
      </c>
      <c r="F624" s="235">
        <v>0.00005879075986862339</v>
      </c>
    </row>
    <row r="625" ht="14.25" customHeight="1" spans="1:6" x14ac:dyDescent="0.25">
      <c r="A625" s="232">
        <v>43478</v>
      </c>
      <c r="B625" s="233">
        <v>13</v>
      </c>
      <c r="C625" s="233">
        <v>48</v>
      </c>
      <c r="D625" s="234">
        <v>0.9791666666678793</v>
      </c>
      <c r="E625" s="235">
        <v>0</v>
      </c>
      <c r="F625" s="235">
        <v>0.000050277617468567196</v>
      </c>
    </row>
    <row r="626" ht="14.25" customHeight="1" spans="1:6" x14ac:dyDescent="0.25">
      <c r="A626" s="232">
        <v>43479</v>
      </c>
      <c r="B626" s="233">
        <v>14</v>
      </c>
      <c r="C626" s="233">
        <v>1</v>
      </c>
      <c r="D626" s="234">
        <v>0</v>
      </c>
      <c r="E626" s="235">
        <v>0</v>
      </c>
      <c r="F626" s="235">
        <v>0.00004326679431557974</v>
      </c>
    </row>
    <row r="627" ht="14.25" customHeight="1" spans="1:6" x14ac:dyDescent="0.25">
      <c r="A627" s="232">
        <v>43479</v>
      </c>
      <c r="B627" s="233">
        <v>14</v>
      </c>
      <c r="C627" s="233">
        <v>2</v>
      </c>
      <c r="D627" s="234">
        <v>0.020833333332120674</v>
      </c>
      <c r="E627" s="235">
        <v>0</v>
      </c>
      <c r="F627" s="235">
        <v>0.00003825906349201726</v>
      </c>
    </row>
    <row r="628" ht="14.25" customHeight="1" spans="1:6" x14ac:dyDescent="0.25">
      <c r="A628" s="232">
        <v>43479</v>
      </c>
      <c r="B628" s="233">
        <v>14</v>
      </c>
      <c r="C628" s="233">
        <v>3</v>
      </c>
      <c r="D628" s="234">
        <v>0.041666666667879326</v>
      </c>
      <c r="E628" s="235">
        <v>0</v>
      </c>
      <c r="F628" s="235">
        <v>0.00003585535269670728</v>
      </c>
    </row>
    <row r="629" ht="14.25" customHeight="1" spans="1:6" x14ac:dyDescent="0.25">
      <c r="A629" s="232">
        <v>43479</v>
      </c>
      <c r="B629" s="233">
        <v>14</v>
      </c>
      <c r="C629" s="233">
        <v>4</v>
      </c>
      <c r="D629" s="234">
        <v>0.0625</v>
      </c>
      <c r="E629" s="235">
        <v>0</v>
      </c>
      <c r="F629" s="235">
        <v>0.000033651951134339786</v>
      </c>
    </row>
    <row r="630" ht="14.25" customHeight="1" spans="1:6" x14ac:dyDescent="0.25">
      <c r="A630" s="232">
        <v>43479</v>
      </c>
      <c r="B630" s="233">
        <v>14</v>
      </c>
      <c r="C630" s="233">
        <v>5</v>
      </c>
      <c r="D630" s="234">
        <v>0.08333333333212067</v>
      </c>
      <c r="E630" s="235">
        <v>0</v>
      </c>
      <c r="F630" s="235">
        <v>0.00003275055958609855</v>
      </c>
    </row>
    <row r="631" ht="14.25" customHeight="1" spans="1:6" x14ac:dyDescent="0.25">
      <c r="A631" s="232">
        <v>43479</v>
      </c>
      <c r="B631" s="233">
        <v>14</v>
      </c>
      <c r="C631" s="233">
        <v>6</v>
      </c>
      <c r="D631" s="234">
        <v>0.10416666666787933</v>
      </c>
      <c r="E631" s="235">
        <v>0</v>
      </c>
      <c r="F631" s="235">
        <v>0.00003164885880491481</v>
      </c>
    </row>
    <row r="632" ht="14.25" customHeight="1" spans="1:6" x14ac:dyDescent="0.25">
      <c r="A632" s="232">
        <v>43479</v>
      </c>
      <c r="B632" s="233">
        <v>14</v>
      </c>
      <c r="C632" s="233">
        <v>7</v>
      </c>
      <c r="D632" s="234">
        <v>0.125</v>
      </c>
      <c r="E632" s="235">
        <v>0</v>
      </c>
      <c r="F632" s="235">
        <v>0.000031548704188443556</v>
      </c>
    </row>
    <row r="633" ht="14.25" customHeight="1" spans="1:6" x14ac:dyDescent="0.25">
      <c r="A633" s="232">
        <v>43479</v>
      </c>
      <c r="B633" s="233">
        <v>14</v>
      </c>
      <c r="C633" s="233">
        <v>8</v>
      </c>
      <c r="D633" s="234">
        <v>0.14583333333212067</v>
      </c>
      <c r="E633" s="235">
        <v>0</v>
      </c>
      <c r="F633" s="235">
        <v>0.00003124824033902981</v>
      </c>
    </row>
    <row r="634" ht="14.25" customHeight="1" spans="1:6" x14ac:dyDescent="0.25">
      <c r="A634" s="232">
        <v>43479</v>
      </c>
      <c r="B634" s="233">
        <v>14</v>
      </c>
      <c r="C634" s="233">
        <v>9</v>
      </c>
      <c r="D634" s="234">
        <v>0.16666666666787933</v>
      </c>
      <c r="E634" s="235">
        <v>0</v>
      </c>
      <c r="F634" s="235">
        <v>0.000031148085722558555</v>
      </c>
    </row>
    <row r="635" ht="14.25" customHeight="1" spans="1:6" x14ac:dyDescent="0.25">
      <c r="A635" s="232">
        <v>43479</v>
      </c>
      <c r="B635" s="233">
        <v>14</v>
      </c>
      <c r="C635" s="233">
        <v>10</v>
      </c>
      <c r="D635" s="234">
        <v>0.1875</v>
      </c>
      <c r="E635" s="235">
        <v>0</v>
      </c>
      <c r="F635" s="235">
        <v>0.00003234994112021355</v>
      </c>
    </row>
    <row r="636" ht="14.25" customHeight="1" spans="1:6" x14ac:dyDescent="0.25">
      <c r="A636" s="232">
        <v>43479</v>
      </c>
      <c r="B636" s="233">
        <v>14</v>
      </c>
      <c r="C636" s="233">
        <v>11</v>
      </c>
      <c r="D636" s="234">
        <v>0.20833333333212067</v>
      </c>
      <c r="E636" s="235">
        <v>0</v>
      </c>
      <c r="F636" s="235">
        <v>0.000033952414983753533</v>
      </c>
    </row>
    <row r="637" ht="14.25" customHeight="1" spans="1:6" x14ac:dyDescent="0.25">
      <c r="A637" s="232">
        <v>43479</v>
      </c>
      <c r="B637" s="233">
        <v>14</v>
      </c>
      <c r="C637" s="233">
        <v>12</v>
      </c>
      <c r="D637" s="234">
        <v>0.22916666666787933</v>
      </c>
      <c r="E637" s="235">
        <v>0</v>
      </c>
      <c r="F637" s="235">
        <v>0.00003665658962847728</v>
      </c>
    </row>
    <row r="638" ht="14.25" customHeight="1" spans="1:6" x14ac:dyDescent="0.25">
      <c r="A638" s="232">
        <v>43479</v>
      </c>
      <c r="B638" s="233">
        <v>14</v>
      </c>
      <c r="C638" s="233">
        <v>13</v>
      </c>
      <c r="D638" s="234">
        <v>0.25</v>
      </c>
      <c r="E638" s="235">
        <v>0</v>
      </c>
      <c r="F638" s="235">
        <v>0.00004406803124734973</v>
      </c>
    </row>
    <row r="639" ht="14.25" customHeight="1" spans="1:6" x14ac:dyDescent="0.25">
      <c r="A639" s="232">
        <v>43479</v>
      </c>
      <c r="B639" s="233">
        <v>14</v>
      </c>
      <c r="C639" s="233">
        <v>14</v>
      </c>
      <c r="D639" s="234">
        <v>0.2708333333321207</v>
      </c>
      <c r="E639" s="235">
        <v>0</v>
      </c>
      <c r="F639" s="235">
        <v>0.000051479472866222185</v>
      </c>
    </row>
    <row r="640" ht="14.25" customHeight="1" spans="1:6" x14ac:dyDescent="0.25">
      <c r="A640" s="232">
        <v>43479</v>
      </c>
      <c r="B640" s="233">
        <v>14</v>
      </c>
      <c r="C640" s="233">
        <v>15</v>
      </c>
      <c r="D640" s="234">
        <v>0.2916666666678793</v>
      </c>
      <c r="E640" s="235">
        <v>2.2009852763600578e-8</v>
      </c>
      <c r="F640" s="235">
        <v>0.00006109431604746214</v>
      </c>
    </row>
    <row r="641" ht="14.25" customHeight="1" spans="1:6" x14ac:dyDescent="0.25">
      <c r="A641" s="232">
        <v>43479</v>
      </c>
      <c r="B641" s="233">
        <v>14</v>
      </c>
      <c r="C641" s="233">
        <v>16</v>
      </c>
      <c r="D641" s="234">
        <v>0.3125</v>
      </c>
      <c r="E641" s="235">
        <v>2.0265094127158293e-7</v>
      </c>
      <c r="F641" s="235">
        <v>0.00006930699459810458</v>
      </c>
    </row>
    <row r="642" ht="14.25" customHeight="1" spans="1:6" x14ac:dyDescent="0.25">
      <c r="A642" s="232">
        <v>43479</v>
      </c>
      <c r="B642" s="233">
        <v>14</v>
      </c>
      <c r="C642" s="233">
        <v>17</v>
      </c>
      <c r="D642" s="234">
        <v>0.3333333333321207</v>
      </c>
      <c r="E642" s="235">
        <v>0.000007791602745859392</v>
      </c>
      <c r="F642" s="235">
        <v>0.00007110977769458707</v>
      </c>
    </row>
    <row r="643" ht="14.25" customHeight="1" spans="1:6" x14ac:dyDescent="0.25">
      <c r="A643" s="232">
        <v>43479</v>
      </c>
      <c r="B643" s="233">
        <v>14</v>
      </c>
      <c r="C643" s="233">
        <v>18</v>
      </c>
      <c r="D643" s="234">
        <v>0.3541666666678793</v>
      </c>
      <c r="E643" s="235">
        <v>0.000019392254227466075</v>
      </c>
      <c r="F643" s="235">
        <v>0.00007221147847577081</v>
      </c>
    </row>
    <row r="644" ht="14.25" customHeight="1" spans="1:6" x14ac:dyDescent="0.25">
      <c r="A644" s="232">
        <v>43479</v>
      </c>
      <c r="B644" s="233">
        <v>14</v>
      </c>
      <c r="C644" s="233">
        <v>19</v>
      </c>
      <c r="D644" s="234">
        <v>0.375</v>
      </c>
      <c r="E644" s="235">
        <v>0.00004171421235275517</v>
      </c>
      <c r="F644" s="235">
        <v>0.0000724117877087133</v>
      </c>
    </row>
    <row r="645" ht="14.25" customHeight="1" spans="1:6" x14ac:dyDescent="0.25">
      <c r="A645" s="232">
        <v>43479</v>
      </c>
      <c r="B645" s="233">
        <v>14</v>
      </c>
      <c r="C645" s="233">
        <v>20</v>
      </c>
      <c r="D645" s="234">
        <v>0.3958333333321207</v>
      </c>
      <c r="E645" s="235">
        <v>0.00007328379814031074</v>
      </c>
      <c r="F645" s="235">
        <v>0.00007110977769458707</v>
      </c>
    </row>
    <row r="646" ht="14.25" customHeight="1" spans="1:6" x14ac:dyDescent="0.25">
      <c r="A646" s="232">
        <v>43479</v>
      </c>
      <c r="B646" s="233">
        <v>14</v>
      </c>
      <c r="C646" s="233">
        <v>21</v>
      </c>
      <c r="D646" s="234">
        <v>0.4166666666678793</v>
      </c>
      <c r="E646" s="235">
        <v>0.00009149858910602574</v>
      </c>
      <c r="F646" s="235">
        <v>0.00006880622151574834</v>
      </c>
    </row>
    <row r="647" ht="14.25" customHeight="1" spans="1:6" x14ac:dyDescent="0.25">
      <c r="A647" s="232">
        <v>43479</v>
      </c>
      <c r="B647" s="233">
        <v>14</v>
      </c>
      <c r="C647" s="233">
        <v>22</v>
      </c>
      <c r="D647" s="234">
        <v>0.4375</v>
      </c>
      <c r="E647" s="235">
        <v>0.0001246549574483492</v>
      </c>
      <c r="F647" s="235">
        <v>0.00006780467535103583</v>
      </c>
    </row>
    <row r="648" ht="14.25" customHeight="1" spans="1:6" x14ac:dyDescent="0.25">
      <c r="A648" s="232">
        <v>43479</v>
      </c>
      <c r="B648" s="233">
        <v>14</v>
      </c>
      <c r="C648" s="233">
        <v>23</v>
      </c>
      <c r="D648" s="234">
        <v>0.4583333333321207</v>
      </c>
      <c r="E648" s="235">
        <v>0.0001483715208954369</v>
      </c>
      <c r="F648" s="235">
        <v>0.00006640251072043834</v>
      </c>
    </row>
    <row r="649" ht="14.25" customHeight="1" spans="1:6" x14ac:dyDescent="0.25">
      <c r="A649" s="232">
        <v>43479</v>
      </c>
      <c r="B649" s="233">
        <v>14</v>
      </c>
      <c r="C649" s="233">
        <v>24</v>
      </c>
      <c r="D649" s="234">
        <v>0.4791666666678793</v>
      </c>
      <c r="E649" s="235">
        <v>0.0001600377912627455</v>
      </c>
      <c r="F649" s="235">
        <v>0.00006620220148749584</v>
      </c>
    </row>
    <row r="650" ht="14.25" customHeight="1" spans="1:6" x14ac:dyDescent="0.25">
      <c r="A650" s="232">
        <v>43479</v>
      </c>
      <c r="B650" s="233">
        <v>14</v>
      </c>
      <c r="C650" s="233">
        <v>25</v>
      </c>
      <c r="D650" s="234">
        <v>0.5</v>
      </c>
      <c r="E650" s="235">
        <v>0.00016857612580832264</v>
      </c>
      <c r="F650" s="235">
        <v>0.00006790482996750707</v>
      </c>
    </row>
    <row r="651" ht="14.25" customHeight="1" spans="1:6" x14ac:dyDescent="0.25">
      <c r="A651" s="232">
        <v>43479</v>
      </c>
      <c r="B651" s="233">
        <v>14</v>
      </c>
      <c r="C651" s="233">
        <v>26</v>
      </c>
      <c r="D651" s="234">
        <v>0.5208333333321207</v>
      </c>
      <c r="E651" s="235">
        <v>0.00016728608782525954</v>
      </c>
      <c r="F651" s="235">
        <v>0.00006830544843339208</v>
      </c>
    </row>
    <row r="652" ht="14.25" customHeight="1" spans="1:6" x14ac:dyDescent="0.25">
      <c r="A652" s="232">
        <v>43479</v>
      </c>
      <c r="B652" s="233">
        <v>14</v>
      </c>
      <c r="C652" s="233">
        <v>27</v>
      </c>
      <c r="D652" s="234">
        <v>0.5416666666678793</v>
      </c>
      <c r="E652" s="235">
        <v>0.0001352128797952633</v>
      </c>
      <c r="F652" s="235">
        <v>0.00006780467535103583</v>
      </c>
    </row>
    <row r="653" ht="14.25" customHeight="1" spans="1:6" x14ac:dyDescent="0.25">
      <c r="A653" s="232">
        <v>43479</v>
      </c>
      <c r="B653" s="233">
        <v>14</v>
      </c>
      <c r="C653" s="233">
        <v>28</v>
      </c>
      <c r="D653" s="234">
        <v>0.5625</v>
      </c>
      <c r="E653" s="235">
        <v>0.00009915589661622768</v>
      </c>
      <c r="F653" s="235">
        <v>0.00006620220148749584</v>
      </c>
    </row>
    <row r="654" ht="14.25" customHeight="1" spans="1:6" x14ac:dyDescent="0.25">
      <c r="A654" s="232">
        <v>43479</v>
      </c>
      <c r="B654" s="233">
        <v>14</v>
      </c>
      <c r="C654" s="233">
        <v>29</v>
      </c>
      <c r="D654" s="234">
        <v>0.5833333333321207</v>
      </c>
      <c r="E654" s="235">
        <v>0.00010761027798743898</v>
      </c>
      <c r="F654" s="235">
        <v>0.00006630235610396709</v>
      </c>
    </row>
    <row r="655" ht="14.25" customHeight="1" spans="1:6" x14ac:dyDescent="0.25">
      <c r="A655" s="232">
        <v>43479</v>
      </c>
      <c r="B655" s="233">
        <v>14</v>
      </c>
      <c r="C655" s="233">
        <v>30</v>
      </c>
      <c r="D655" s="234">
        <v>0.6041666666678793</v>
      </c>
      <c r="E655" s="235">
        <v>0.00007269119238729426</v>
      </c>
      <c r="F655" s="235">
        <v>0.00006870606689927708</v>
      </c>
    </row>
    <row r="656" ht="14.25" customHeight="1" spans="1:6" x14ac:dyDescent="0.25">
      <c r="A656" s="232">
        <v>43479</v>
      </c>
      <c r="B656" s="233">
        <v>14</v>
      </c>
      <c r="C656" s="233">
        <v>31</v>
      </c>
      <c r="D656" s="234">
        <v>0.625</v>
      </c>
      <c r="E656" s="235">
        <v>0.00004680837619315411</v>
      </c>
      <c r="F656" s="235">
        <v>0.00007080931384517331</v>
      </c>
    </row>
    <row r="657" ht="14.25" customHeight="1" spans="1:6" x14ac:dyDescent="0.25">
      <c r="A657" s="232">
        <v>43479</v>
      </c>
      <c r="B657" s="233">
        <v>14</v>
      </c>
      <c r="C657" s="233">
        <v>32</v>
      </c>
      <c r="D657" s="234">
        <v>0.6458333333321207</v>
      </c>
      <c r="E657" s="235">
        <v>0.0000261305156919673</v>
      </c>
      <c r="F657" s="235">
        <v>0.00007641797236756328</v>
      </c>
    </row>
    <row r="658" ht="14.25" customHeight="1" spans="1:6" x14ac:dyDescent="0.25">
      <c r="A658" s="232">
        <v>43479</v>
      </c>
      <c r="B658" s="233">
        <v>14</v>
      </c>
      <c r="C658" s="233">
        <v>33</v>
      </c>
      <c r="D658" s="234">
        <v>0.6666666666678793</v>
      </c>
      <c r="E658" s="235">
        <v>0.000010743536930056038</v>
      </c>
      <c r="F658" s="235">
        <v>0.00008543188784997572</v>
      </c>
    </row>
    <row r="659" ht="14.25" customHeight="1" spans="1:6" x14ac:dyDescent="0.25">
      <c r="A659" s="232">
        <v>43479</v>
      </c>
      <c r="B659" s="233">
        <v>14</v>
      </c>
      <c r="C659" s="233">
        <v>34</v>
      </c>
      <c r="D659" s="234">
        <v>0.6875</v>
      </c>
      <c r="E659" s="235">
        <v>0.0000037798377117187328</v>
      </c>
      <c r="F659" s="235">
        <v>0.00009735028721005441</v>
      </c>
    </row>
    <row r="660" ht="14.25" customHeight="1" spans="1:6" x14ac:dyDescent="0.25">
      <c r="A660" s="232">
        <v>43479</v>
      </c>
      <c r="B660" s="233">
        <v>14</v>
      </c>
      <c r="C660" s="233">
        <v>35</v>
      </c>
      <c r="D660" s="234">
        <v>0.7083333333321207</v>
      </c>
      <c r="E660" s="235">
        <v>0.0000021727485464840654</v>
      </c>
      <c r="F660" s="235">
        <v>0.00010994973796213757</v>
      </c>
    </row>
    <row r="661" ht="14.25" customHeight="1" spans="1:6" x14ac:dyDescent="0.25">
      <c r="A661" s="232">
        <v>43479</v>
      </c>
      <c r="B661" s="233">
        <v>14</v>
      </c>
      <c r="C661" s="233">
        <v>36</v>
      </c>
      <c r="D661" s="234">
        <v>0.7291666666678793</v>
      </c>
      <c r="E661" s="235">
        <v>6.763251675537768e-7</v>
      </c>
      <c r="F661" s="235">
        <v>0.0001140460617758117</v>
      </c>
    </row>
    <row r="662" ht="14.25" customHeight="1" spans="1:6" x14ac:dyDescent="0.25">
      <c r="A662" s="232">
        <v>43479</v>
      </c>
      <c r="B662" s="233">
        <v>14</v>
      </c>
      <c r="C662" s="233">
        <v>37</v>
      </c>
      <c r="D662" s="234">
        <v>0.75</v>
      </c>
      <c r="E662" s="235">
        <v>4.327987854355072e-8</v>
      </c>
      <c r="F662" s="235">
        <v>0.00011474714409111041</v>
      </c>
    </row>
    <row r="663" ht="14.25" customHeight="1" spans="1:6" x14ac:dyDescent="0.25">
      <c r="A663" s="232">
        <v>43479</v>
      </c>
      <c r="B663" s="233">
        <v>14</v>
      </c>
      <c r="C663" s="233">
        <v>38</v>
      </c>
      <c r="D663" s="234">
        <v>0.7708333333321207</v>
      </c>
      <c r="E663" s="235">
        <v>2.2194809509513187e-9</v>
      </c>
      <c r="F663" s="235">
        <v>0.00011182262929014995</v>
      </c>
    </row>
    <row r="664" ht="14.25" customHeight="1" spans="1:6" x14ac:dyDescent="0.25">
      <c r="A664" s="232">
        <v>43479</v>
      </c>
      <c r="B664" s="233">
        <v>14</v>
      </c>
      <c r="C664" s="233">
        <v>39</v>
      </c>
      <c r="D664" s="234">
        <v>0.7916666666678793</v>
      </c>
      <c r="E664" s="235">
        <v>0</v>
      </c>
      <c r="F664" s="235">
        <v>0.0001080267693258896</v>
      </c>
    </row>
    <row r="665" ht="14.25" customHeight="1" spans="1:6" x14ac:dyDescent="0.25">
      <c r="A665" s="232">
        <v>43479</v>
      </c>
      <c r="B665" s="233">
        <v>14</v>
      </c>
      <c r="C665" s="233">
        <v>40</v>
      </c>
      <c r="D665" s="234">
        <v>0.8125</v>
      </c>
      <c r="E665" s="235">
        <v>0</v>
      </c>
      <c r="F665" s="235">
        <v>0.00010199746141432036</v>
      </c>
    </row>
    <row r="666" ht="14.25" customHeight="1" spans="1:6" x14ac:dyDescent="0.25">
      <c r="A666" s="232">
        <v>43479</v>
      </c>
      <c r="B666" s="233">
        <v>14</v>
      </c>
      <c r="C666" s="233">
        <v>41</v>
      </c>
      <c r="D666" s="234">
        <v>0.8333333333321207</v>
      </c>
      <c r="E666" s="235">
        <v>0</v>
      </c>
      <c r="F666" s="235">
        <v>0.0000985521426077094</v>
      </c>
    </row>
    <row r="667" ht="14.25" customHeight="1" spans="1:6" x14ac:dyDescent="0.25">
      <c r="A667" s="232">
        <v>43479</v>
      </c>
      <c r="B667" s="233">
        <v>14</v>
      </c>
      <c r="C667" s="233">
        <v>42</v>
      </c>
      <c r="D667" s="234">
        <v>0.8541666666678793</v>
      </c>
      <c r="E667" s="235">
        <v>0</v>
      </c>
      <c r="F667" s="235">
        <v>0.00009394503025003191</v>
      </c>
    </row>
    <row r="668" ht="14.25" customHeight="1" spans="1:6" x14ac:dyDescent="0.25">
      <c r="A668" s="232">
        <v>43479</v>
      </c>
      <c r="B668" s="233">
        <v>14</v>
      </c>
      <c r="C668" s="233">
        <v>43</v>
      </c>
      <c r="D668" s="234">
        <v>0.875</v>
      </c>
      <c r="E668" s="235">
        <v>0</v>
      </c>
      <c r="F668" s="235">
        <v>0.00008903745404294072</v>
      </c>
    </row>
    <row r="669" ht="14.25" customHeight="1" spans="1:6" x14ac:dyDescent="0.25">
      <c r="A669" s="232">
        <v>43479</v>
      </c>
      <c r="B669" s="233">
        <v>14</v>
      </c>
      <c r="C669" s="233">
        <v>44</v>
      </c>
      <c r="D669" s="234">
        <v>0.8958333333321207</v>
      </c>
      <c r="E669" s="235">
        <v>0</v>
      </c>
      <c r="F669" s="235">
        <v>0.00008453049630173448</v>
      </c>
    </row>
    <row r="670" ht="14.25" customHeight="1" spans="1:6" x14ac:dyDescent="0.25">
      <c r="A670" s="232">
        <v>43479</v>
      </c>
      <c r="B670" s="233">
        <v>14</v>
      </c>
      <c r="C670" s="233">
        <v>45</v>
      </c>
      <c r="D670" s="234">
        <v>0.9166666666678793</v>
      </c>
      <c r="E670" s="235">
        <v>0</v>
      </c>
      <c r="F670" s="235">
        <v>0.00007882168316287326</v>
      </c>
    </row>
    <row r="671" ht="14.25" customHeight="1" spans="1:6" x14ac:dyDescent="0.25">
      <c r="A671" s="232">
        <v>43479</v>
      </c>
      <c r="B671" s="233">
        <v>14</v>
      </c>
      <c r="C671" s="233">
        <v>46</v>
      </c>
      <c r="D671" s="234">
        <v>0.9375</v>
      </c>
      <c r="E671" s="235">
        <v>0</v>
      </c>
      <c r="F671" s="235">
        <v>0.00006950730383104707</v>
      </c>
    </row>
    <row r="672" ht="14.25" customHeight="1" spans="1:6" x14ac:dyDescent="0.25">
      <c r="A672" s="232">
        <v>43479</v>
      </c>
      <c r="B672" s="233">
        <v>14</v>
      </c>
      <c r="C672" s="233">
        <v>47</v>
      </c>
      <c r="D672" s="234">
        <v>0.9583333333321207</v>
      </c>
      <c r="E672" s="235">
        <v>0</v>
      </c>
      <c r="F672" s="235">
        <v>0.000059992615266278386</v>
      </c>
    </row>
    <row r="673" ht="14.25" customHeight="1" spans="1:6" x14ac:dyDescent="0.25">
      <c r="A673" s="232">
        <v>43479</v>
      </c>
      <c r="B673" s="233">
        <v>14</v>
      </c>
      <c r="C673" s="233">
        <v>48</v>
      </c>
      <c r="D673" s="234">
        <v>0.9791666666678793</v>
      </c>
      <c r="E673" s="235">
        <v>0</v>
      </c>
      <c r="F673" s="235">
        <v>0.0000508785451673947</v>
      </c>
    </row>
    <row r="674" ht="14.25" customHeight="1" spans="1:6" x14ac:dyDescent="0.25">
      <c r="A674" s="232">
        <v>43480</v>
      </c>
      <c r="B674" s="233">
        <v>15</v>
      </c>
      <c r="C674" s="233">
        <v>1</v>
      </c>
      <c r="D674" s="234">
        <v>0</v>
      </c>
      <c r="E674" s="235">
        <v>0</v>
      </c>
      <c r="F674" s="235">
        <v>0.000043366948932050984</v>
      </c>
    </row>
    <row r="675" ht="14.25" customHeight="1" spans="1:6" x14ac:dyDescent="0.25">
      <c r="A675" s="232">
        <v>43480</v>
      </c>
      <c r="B675" s="233">
        <v>15</v>
      </c>
      <c r="C675" s="233">
        <v>2</v>
      </c>
      <c r="D675" s="234">
        <v>0.020833333332120674</v>
      </c>
      <c r="E675" s="235">
        <v>0</v>
      </c>
      <c r="F675" s="235">
        <v>0.00003906030042378726</v>
      </c>
    </row>
    <row r="676" ht="14.25" customHeight="1" spans="1:6" x14ac:dyDescent="0.25">
      <c r="A676" s="232">
        <v>43480</v>
      </c>
      <c r="B676" s="233">
        <v>15</v>
      </c>
      <c r="C676" s="233">
        <v>3</v>
      </c>
      <c r="D676" s="234">
        <v>0.041666666667879326</v>
      </c>
      <c r="E676" s="235">
        <v>0</v>
      </c>
      <c r="F676" s="235">
        <v>0.00003655643501200603</v>
      </c>
    </row>
    <row r="677" ht="14.25" customHeight="1" spans="1:6" x14ac:dyDescent="0.25">
      <c r="A677" s="232">
        <v>43480</v>
      </c>
      <c r="B677" s="233">
        <v>15</v>
      </c>
      <c r="C677" s="233">
        <v>4</v>
      </c>
      <c r="D677" s="234">
        <v>0.0625</v>
      </c>
      <c r="E677" s="235">
        <v>0</v>
      </c>
      <c r="F677" s="235">
        <v>0.00003435303344963854</v>
      </c>
    </row>
    <row r="678" ht="14.25" customHeight="1" spans="1:6" x14ac:dyDescent="0.25">
      <c r="A678" s="232">
        <v>43480</v>
      </c>
      <c r="B678" s="233">
        <v>15</v>
      </c>
      <c r="C678" s="233">
        <v>5</v>
      </c>
      <c r="D678" s="234">
        <v>0.08333333333212067</v>
      </c>
      <c r="E678" s="235">
        <v>0</v>
      </c>
      <c r="F678" s="235">
        <v>0.00003285071420256979</v>
      </c>
    </row>
    <row r="679" ht="14.25" customHeight="1" spans="1:6" x14ac:dyDescent="0.25">
      <c r="A679" s="232">
        <v>43480</v>
      </c>
      <c r="B679" s="233">
        <v>15</v>
      </c>
      <c r="C679" s="233">
        <v>6</v>
      </c>
      <c r="D679" s="234">
        <v>0.10416666666787933</v>
      </c>
      <c r="E679" s="235">
        <v>0</v>
      </c>
      <c r="F679" s="235">
        <v>0.000031548704188443556</v>
      </c>
    </row>
    <row r="680" ht="14.25" customHeight="1" spans="1:6" x14ac:dyDescent="0.25">
      <c r="A680" s="232">
        <v>43480</v>
      </c>
      <c r="B680" s="233">
        <v>15</v>
      </c>
      <c r="C680" s="233">
        <v>7</v>
      </c>
      <c r="D680" s="234">
        <v>0.125</v>
      </c>
      <c r="E680" s="235">
        <v>0</v>
      </c>
      <c r="F680" s="235">
        <v>0.00003134839495550106</v>
      </c>
    </row>
    <row r="681" ht="14.25" customHeight="1" spans="1:6" x14ac:dyDescent="0.25">
      <c r="A681" s="232">
        <v>43480</v>
      </c>
      <c r="B681" s="233">
        <v>15</v>
      </c>
      <c r="C681" s="233">
        <v>8</v>
      </c>
      <c r="D681" s="234">
        <v>0.14583333333212067</v>
      </c>
      <c r="E681" s="235">
        <v>0</v>
      </c>
      <c r="F681" s="235">
        <v>0.000031148085722558555</v>
      </c>
    </row>
    <row r="682" ht="14.25" customHeight="1" spans="1:6" x14ac:dyDescent="0.25">
      <c r="A682" s="232">
        <v>43480</v>
      </c>
      <c r="B682" s="233">
        <v>15</v>
      </c>
      <c r="C682" s="233">
        <v>9</v>
      </c>
      <c r="D682" s="234">
        <v>0.16666666666787933</v>
      </c>
      <c r="E682" s="235">
        <v>0</v>
      </c>
      <c r="F682" s="235">
        <v>0.00003094777648961606</v>
      </c>
    </row>
    <row r="683" ht="14.25" customHeight="1" spans="1:6" x14ac:dyDescent="0.25">
      <c r="A683" s="232">
        <v>43480</v>
      </c>
      <c r="B683" s="233">
        <v>15</v>
      </c>
      <c r="C683" s="233">
        <v>10</v>
      </c>
      <c r="D683" s="234">
        <v>0.1875</v>
      </c>
      <c r="E683" s="235">
        <v>0</v>
      </c>
      <c r="F683" s="235">
        <v>0.000032049477270799804</v>
      </c>
    </row>
    <row r="684" ht="14.25" customHeight="1" spans="1:6" x14ac:dyDescent="0.25">
      <c r="A684" s="232">
        <v>43480</v>
      </c>
      <c r="B684" s="233">
        <v>15</v>
      </c>
      <c r="C684" s="233">
        <v>11</v>
      </c>
      <c r="D684" s="234">
        <v>0.20833333333212067</v>
      </c>
      <c r="E684" s="235">
        <v>0</v>
      </c>
      <c r="F684" s="235">
        <v>0.000033651951134339786</v>
      </c>
    </row>
    <row r="685" ht="14.25" customHeight="1" spans="1:6" x14ac:dyDescent="0.25">
      <c r="A685" s="232">
        <v>43480</v>
      </c>
      <c r="B685" s="233">
        <v>15</v>
      </c>
      <c r="C685" s="233">
        <v>12</v>
      </c>
      <c r="D685" s="234">
        <v>0.22916666666787933</v>
      </c>
      <c r="E685" s="235">
        <v>0</v>
      </c>
      <c r="F685" s="235">
        <v>0.00003615581654612103</v>
      </c>
    </row>
    <row r="686" ht="14.25" customHeight="1" spans="1:6" x14ac:dyDescent="0.25">
      <c r="A686" s="232">
        <v>43480</v>
      </c>
      <c r="B686" s="233">
        <v>15</v>
      </c>
      <c r="C686" s="233">
        <v>13</v>
      </c>
      <c r="D686" s="234">
        <v>0.25</v>
      </c>
      <c r="E686" s="235">
        <v>0</v>
      </c>
      <c r="F686" s="235">
        <v>0.00004316663969910849</v>
      </c>
    </row>
    <row r="687" ht="14.25" customHeight="1" spans="1:6" x14ac:dyDescent="0.25">
      <c r="A687" s="232">
        <v>43480</v>
      </c>
      <c r="B687" s="233">
        <v>15</v>
      </c>
      <c r="C687" s="233">
        <v>14</v>
      </c>
      <c r="D687" s="234">
        <v>0.2708333333321207</v>
      </c>
      <c r="E687" s="235">
        <v>0</v>
      </c>
      <c r="F687" s="235">
        <v>0.000050077308235624696</v>
      </c>
    </row>
    <row r="688" ht="14.25" customHeight="1" spans="1:6" x14ac:dyDescent="0.25">
      <c r="A688" s="232">
        <v>43480</v>
      </c>
      <c r="B688" s="233">
        <v>15</v>
      </c>
      <c r="C688" s="233">
        <v>15</v>
      </c>
      <c r="D688" s="234">
        <v>0.2916666666678793</v>
      </c>
      <c r="E688" s="235">
        <v>1.0351412546242402e-7</v>
      </c>
      <c r="F688" s="235">
        <v>0.000060793852198048374</v>
      </c>
    </row>
    <row r="689" ht="14.25" customHeight="1" spans="1:6" x14ac:dyDescent="0.25">
      <c r="A689" s="232">
        <v>43480</v>
      </c>
      <c r="B689" s="233">
        <v>15</v>
      </c>
      <c r="C689" s="233">
        <v>16</v>
      </c>
      <c r="D689" s="234">
        <v>0.3125</v>
      </c>
      <c r="E689" s="235">
        <v>6.831069149039059e-7</v>
      </c>
      <c r="F689" s="235">
        <v>0.00006760436611809333</v>
      </c>
    </row>
    <row r="690" ht="14.25" customHeight="1" spans="1:6" x14ac:dyDescent="0.25">
      <c r="A690" s="232">
        <v>43480</v>
      </c>
      <c r="B690" s="233">
        <v>15</v>
      </c>
      <c r="C690" s="233">
        <v>17</v>
      </c>
      <c r="D690" s="234">
        <v>0.3333333333321207</v>
      </c>
      <c r="E690" s="235">
        <v>0.00000577007149360874</v>
      </c>
      <c r="F690" s="235">
        <v>0.0000718108600098858</v>
      </c>
    </row>
    <row r="691" ht="14.25" customHeight="1" spans="1:6" x14ac:dyDescent="0.25">
      <c r="A691" s="232">
        <v>43480</v>
      </c>
      <c r="B691" s="233">
        <v>15</v>
      </c>
      <c r="C691" s="233">
        <v>18</v>
      </c>
      <c r="D691" s="234">
        <v>0.3541666666678793</v>
      </c>
      <c r="E691" s="235">
        <v>0.000022726205592589383</v>
      </c>
      <c r="F691" s="235">
        <v>0.00007261209694165581</v>
      </c>
    </row>
    <row r="692" ht="14.25" customHeight="1" spans="1:6" x14ac:dyDescent="0.25">
      <c r="A692" s="232">
        <v>43480</v>
      </c>
      <c r="B692" s="233">
        <v>15</v>
      </c>
      <c r="C692" s="233">
        <v>19</v>
      </c>
      <c r="D692" s="234">
        <v>0.375</v>
      </c>
      <c r="E692" s="235">
        <v>0.00005187434384369639</v>
      </c>
      <c r="F692" s="235">
        <v>0.00007261209694165581</v>
      </c>
    </row>
    <row r="693" ht="14.25" customHeight="1" spans="1:6" x14ac:dyDescent="0.25">
      <c r="A693" s="232">
        <v>43480</v>
      </c>
      <c r="B693" s="233">
        <v>15</v>
      </c>
      <c r="C693" s="233">
        <v>20</v>
      </c>
      <c r="D693" s="234">
        <v>0.3958333333321207</v>
      </c>
      <c r="E693" s="235">
        <v>0.0000782300813398978</v>
      </c>
      <c r="F693" s="235">
        <v>0.00007221147847577081</v>
      </c>
    </row>
    <row r="694" ht="14.25" customHeight="1" spans="1:6" x14ac:dyDescent="0.25">
      <c r="A694" s="232">
        <v>43480</v>
      </c>
      <c r="B694" s="233">
        <v>15</v>
      </c>
      <c r="C694" s="233">
        <v>21</v>
      </c>
      <c r="D694" s="234">
        <v>0.4166666666678793</v>
      </c>
      <c r="E694" s="235">
        <v>0.00009282219337614002</v>
      </c>
      <c r="F694" s="235">
        <v>0.00007100962307811582</v>
      </c>
    </row>
    <row r="695" ht="14.25" customHeight="1" spans="1:6" x14ac:dyDescent="0.25">
      <c r="A695" s="232">
        <v>43480</v>
      </c>
      <c r="B695" s="233">
        <v>15</v>
      </c>
      <c r="C695" s="233">
        <v>22</v>
      </c>
      <c r="D695" s="234">
        <v>0.4375</v>
      </c>
      <c r="E695" s="235">
        <v>0.00012110906946155525</v>
      </c>
      <c r="F695" s="235">
        <v>0.00006960745844751831</v>
      </c>
    </row>
    <row r="696" ht="14.25" customHeight="1" spans="1:6" x14ac:dyDescent="0.25">
      <c r="A696" s="232">
        <v>43480</v>
      </c>
      <c r="B696" s="233">
        <v>15</v>
      </c>
      <c r="C696" s="233">
        <v>23</v>
      </c>
      <c r="D696" s="234">
        <v>0.4583333333321207</v>
      </c>
      <c r="E696" s="235">
        <v>0.00014161126593355774</v>
      </c>
      <c r="F696" s="235">
        <v>0.00006930699459810458</v>
      </c>
    </row>
    <row r="697" ht="14.25" customHeight="1" spans="1:6" x14ac:dyDescent="0.25">
      <c r="A697" s="232">
        <v>43480</v>
      </c>
      <c r="B697" s="233">
        <v>15</v>
      </c>
      <c r="C697" s="233">
        <v>24</v>
      </c>
      <c r="D697" s="234">
        <v>0.4791666666678793</v>
      </c>
      <c r="E697" s="235">
        <v>0.00016947108128836615</v>
      </c>
      <c r="F697" s="235">
        <v>0.00006970761306398956</v>
      </c>
    </row>
    <row r="698" ht="14.25" customHeight="1" spans="1:6" x14ac:dyDescent="0.25">
      <c r="A698" s="232">
        <v>43480</v>
      </c>
      <c r="B698" s="233">
        <v>15</v>
      </c>
      <c r="C698" s="233">
        <v>25</v>
      </c>
      <c r="D698" s="234">
        <v>0.5</v>
      </c>
      <c r="E698" s="235">
        <v>0.0001695192355984073</v>
      </c>
      <c r="F698" s="235">
        <v>0.00007161055077694331</v>
      </c>
    </row>
    <row r="699" ht="14.25" customHeight="1" spans="1:6" x14ac:dyDescent="0.25">
      <c r="A699" s="232">
        <v>43480</v>
      </c>
      <c r="B699" s="233">
        <v>15</v>
      </c>
      <c r="C699" s="233">
        <v>26</v>
      </c>
      <c r="D699" s="234">
        <v>0.5208333333321207</v>
      </c>
      <c r="E699" s="235">
        <v>0.00018509054086205296</v>
      </c>
      <c r="F699" s="235">
        <v>0.00007141024154400082</v>
      </c>
    </row>
    <row r="700" ht="14.25" customHeight="1" spans="1:6" x14ac:dyDescent="0.25">
      <c r="A700" s="232">
        <v>43480</v>
      </c>
      <c r="B700" s="233">
        <v>15</v>
      </c>
      <c r="C700" s="233">
        <v>27</v>
      </c>
      <c r="D700" s="234">
        <v>0.5416666666678793</v>
      </c>
      <c r="E700" s="235">
        <v>0.00014793719608766315</v>
      </c>
      <c r="F700" s="235">
        <v>0.00007080931384517331</v>
      </c>
    </row>
    <row r="701" ht="14.25" customHeight="1" spans="1:6" x14ac:dyDescent="0.25">
      <c r="A701" s="232">
        <v>43480</v>
      </c>
      <c r="B701" s="233">
        <v>15</v>
      </c>
      <c r="C701" s="233">
        <v>28</v>
      </c>
      <c r="D701" s="234">
        <v>0.5625</v>
      </c>
      <c r="E701" s="235">
        <v>0.0001440419037253726</v>
      </c>
      <c r="F701" s="235">
        <v>0.00006870606689927708</v>
      </c>
    </row>
    <row r="702" ht="14.25" customHeight="1" spans="1:6" x14ac:dyDescent="0.25">
      <c r="A702" s="232">
        <v>43480</v>
      </c>
      <c r="B702" s="233">
        <v>15</v>
      </c>
      <c r="C702" s="233">
        <v>29</v>
      </c>
      <c r="D702" s="234">
        <v>0.5833333333321207</v>
      </c>
      <c r="E702" s="235">
        <v>0.00012745115559922412</v>
      </c>
      <c r="F702" s="235">
        <v>0.00006750421150162208</v>
      </c>
    </row>
    <row r="703" ht="14.25" customHeight="1" spans="1:6" x14ac:dyDescent="0.25">
      <c r="A703" s="232">
        <v>43480</v>
      </c>
      <c r="B703" s="233">
        <v>15</v>
      </c>
      <c r="C703" s="233">
        <v>30</v>
      </c>
      <c r="D703" s="234">
        <v>0.6041666666678793</v>
      </c>
      <c r="E703" s="235">
        <v>0.00008427680928048502</v>
      </c>
      <c r="F703" s="235">
        <v>0.00006910668536516208</v>
      </c>
    </row>
    <row r="704" ht="14.25" customHeight="1" spans="1:6" x14ac:dyDescent="0.25">
      <c r="A704" s="232">
        <v>43480</v>
      </c>
      <c r="B704" s="233">
        <v>15</v>
      </c>
      <c r="C704" s="233">
        <v>31</v>
      </c>
      <c r="D704" s="234">
        <v>0.625</v>
      </c>
      <c r="E704" s="235">
        <v>0.000048192959567911493</v>
      </c>
      <c r="F704" s="235">
        <v>0.00007131008692752957</v>
      </c>
    </row>
    <row r="705" ht="14.25" customHeight="1" spans="1:6" x14ac:dyDescent="0.25">
      <c r="A705" s="232">
        <v>43480</v>
      </c>
      <c r="B705" s="233">
        <v>15</v>
      </c>
      <c r="C705" s="233">
        <v>32</v>
      </c>
      <c r="D705" s="234">
        <v>0.6458333333321207</v>
      </c>
      <c r="E705" s="235">
        <v>0.0000206249638948868</v>
      </c>
      <c r="F705" s="235">
        <v>0.00007631781775109203</v>
      </c>
    </row>
    <row r="706" ht="14.25" customHeight="1" spans="1:6" x14ac:dyDescent="0.25">
      <c r="A706" s="232">
        <v>43480</v>
      </c>
      <c r="B706" s="233">
        <v>15</v>
      </c>
      <c r="C706" s="233">
        <v>33</v>
      </c>
      <c r="D706" s="234">
        <v>0.6666666666678793</v>
      </c>
      <c r="E706" s="235">
        <v>0.00000949588794352918</v>
      </c>
      <c r="F706" s="235">
        <v>0.00008483096015114823</v>
      </c>
    </row>
    <row r="707" ht="14.25" customHeight="1" spans="1:6" x14ac:dyDescent="0.25">
      <c r="A707" s="232">
        <v>43480</v>
      </c>
      <c r="B707" s="233">
        <v>15</v>
      </c>
      <c r="C707" s="233">
        <v>34</v>
      </c>
      <c r="D707" s="234">
        <v>0.6875</v>
      </c>
      <c r="E707" s="235">
        <v>0.0000032735494459072834</v>
      </c>
      <c r="F707" s="235">
        <v>0.00009584796796298565</v>
      </c>
    </row>
    <row r="708" ht="14.25" customHeight="1" spans="1:6" x14ac:dyDescent="0.25">
      <c r="A708" s="232">
        <v>43480</v>
      </c>
      <c r="B708" s="233">
        <v>15</v>
      </c>
      <c r="C708" s="233">
        <v>35</v>
      </c>
      <c r="D708" s="234">
        <v>0.7083333333321207</v>
      </c>
      <c r="E708" s="235">
        <v>0.0000019104798807799852</v>
      </c>
      <c r="F708" s="235">
        <v>0.00010470163605904411</v>
      </c>
    </row>
    <row r="709" ht="14.25" customHeight="1" spans="1:6" x14ac:dyDescent="0.25">
      <c r="A709" s="232">
        <v>43480</v>
      </c>
      <c r="B709" s="233">
        <v>15</v>
      </c>
      <c r="C709" s="233">
        <v>36</v>
      </c>
      <c r="D709" s="234">
        <v>0.7291666666678793</v>
      </c>
      <c r="E709" s="235">
        <v>4.786680584218344e-7</v>
      </c>
      <c r="F709" s="235">
        <v>0.00011025020181155131</v>
      </c>
    </row>
    <row r="710" ht="14.25" customHeight="1" spans="1:6" x14ac:dyDescent="0.25">
      <c r="A710" s="232">
        <v>43480</v>
      </c>
      <c r="B710" s="233">
        <v>15</v>
      </c>
      <c r="C710" s="233">
        <v>37</v>
      </c>
      <c r="D710" s="234">
        <v>0.75</v>
      </c>
      <c r="E710" s="235">
        <v>9.309489544268031e-9</v>
      </c>
      <c r="F710" s="235">
        <v>0.00011171245921203158</v>
      </c>
    </row>
    <row r="711" ht="14.25" customHeight="1" spans="1:6" x14ac:dyDescent="0.25">
      <c r="A711" s="232">
        <v>43480</v>
      </c>
      <c r="B711" s="233">
        <v>15</v>
      </c>
      <c r="C711" s="233">
        <v>38</v>
      </c>
      <c r="D711" s="234">
        <v>0.7708333333321207</v>
      </c>
      <c r="E711" s="235">
        <v>0</v>
      </c>
      <c r="F711" s="235">
        <v>0.0001096492741127238</v>
      </c>
    </row>
    <row r="712" ht="14.25" customHeight="1" spans="1:6" x14ac:dyDescent="0.25">
      <c r="A712" s="232">
        <v>43480</v>
      </c>
      <c r="B712" s="233">
        <v>15</v>
      </c>
      <c r="C712" s="233">
        <v>39</v>
      </c>
      <c r="D712" s="234">
        <v>0.7916666666678793</v>
      </c>
      <c r="E712" s="235">
        <v>0</v>
      </c>
      <c r="F712" s="235">
        <v>0.00010478175975222111</v>
      </c>
    </row>
    <row r="713" ht="14.25" customHeight="1" spans="1:6" x14ac:dyDescent="0.25">
      <c r="A713" s="232">
        <v>43480</v>
      </c>
      <c r="B713" s="233">
        <v>15</v>
      </c>
      <c r="C713" s="233">
        <v>40</v>
      </c>
      <c r="D713" s="234">
        <v>0.8125</v>
      </c>
      <c r="E713" s="235">
        <v>0</v>
      </c>
      <c r="F713" s="235">
        <v>0.00009885260645712315</v>
      </c>
    </row>
    <row r="714" ht="14.25" customHeight="1" spans="1:6" x14ac:dyDescent="0.25">
      <c r="A714" s="232">
        <v>43480</v>
      </c>
      <c r="B714" s="233">
        <v>15</v>
      </c>
      <c r="C714" s="233">
        <v>41</v>
      </c>
      <c r="D714" s="234">
        <v>0.8333333333321207</v>
      </c>
      <c r="E714" s="235">
        <v>0</v>
      </c>
      <c r="F714" s="235">
        <v>0.00009504673103121566</v>
      </c>
    </row>
    <row r="715" ht="14.25" customHeight="1" spans="1:6" x14ac:dyDescent="0.25">
      <c r="A715" s="232">
        <v>43480</v>
      </c>
      <c r="B715" s="233">
        <v>15</v>
      </c>
      <c r="C715" s="233">
        <v>42</v>
      </c>
      <c r="D715" s="234">
        <v>0.8541666666678793</v>
      </c>
      <c r="E715" s="235">
        <v>0</v>
      </c>
      <c r="F715" s="235">
        <v>0.0000906399279064807</v>
      </c>
    </row>
    <row r="716" ht="14.25" customHeight="1" spans="1:6" x14ac:dyDescent="0.25">
      <c r="A716" s="232">
        <v>43480</v>
      </c>
      <c r="B716" s="233">
        <v>15</v>
      </c>
      <c r="C716" s="233">
        <v>43</v>
      </c>
      <c r="D716" s="234">
        <v>0.875</v>
      </c>
      <c r="E716" s="235">
        <v>0</v>
      </c>
      <c r="F716" s="235">
        <v>0.00008643343401468822</v>
      </c>
    </row>
    <row r="717" ht="14.25" customHeight="1" spans="1:6" x14ac:dyDescent="0.25">
      <c r="A717" s="232">
        <v>43480</v>
      </c>
      <c r="B717" s="233">
        <v>15</v>
      </c>
      <c r="C717" s="233">
        <v>44</v>
      </c>
      <c r="D717" s="234">
        <v>0.8958333333321207</v>
      </c>
      <c r="E717" s="235">
        <v>0</v>
      </c>
      <c r="F717" s="235">
        <v>0.00008222694012289575</v>
      </c>
    </row>
    <row r="718" ht="14.25" customHeight="1" spans="1:6" x14ac:dyDescent="0.25">
      <c r="A718" s="232">
        <v>43480</v>
      </c>
      <c r="B718" s="233">
        <v>15</v>
      </c>
      <c r="C718" s="233">
        <v>45</v>
      </c>
      <c r="D718" s="234">
        <v>0.9166666666678793</v>
      </c>
      <c r="E718" s="235">
        <v>0</v>
      </c>
      <c r="F718" s="235">
        <v>0.00007812060084757453</v>
      </c>
    </row>
    <row r="719" ht="14.25" customHeight="1" spans="1:6" x14ac:dyDescent="0.25">
      <c r="A719" s="232">
        <v>43480</v>
      </c>
      <c r="B719" s="233">
        <v>15</v>
      </c>
      <c r="C719" s="233">
        <v>46</v>
      </c>
      <c r="D719" s="234">
        <v>0.9375</v>
      </c>
      <c r="E719" s="235">
        <v>0</v>
      </c>
      <c r="F719" s="235">
        <v>0.00006990792229693207</v>
      </c>
    </row>
    <row r="720" ht="14.25" customHeight="1" spans="1:6" x14ac:dyDescent="0.25">
      <c r="A720" s="232">
        <v>43480</v>
      </c>
      <c r="B720" s="233">
        <v>15</v>
      </c>
      <c r="C720" s="233">
        <v>47</v>
      </c>
      <c r="D720" s="234">
        <v>0.9583333333321207</v>
      </c>
      <c r="E720" s="235">
        <v>0</v>
      </c>
      <c r="F720" s="235">
        <v>0.00006159508912981838</v>
      </c>
    </row>
    <row r="721" ht="14.25" customHeight="1" spans="1:6" x14ac:dyDescent="0.25">
      <c r="A721" s="232">
        <v>43480</v>
      </c>
      <c r="B721" s="233">
        <v>15</v>
      </c>
      <c r="C721" s="233">
        <v>48</v>
      </c>
      <c r="D721" s="234">
        <v>0.9791666666678793</v>
      </c>
      <c r="E721" s="235">
        <v>0</v>
      </c>
      <c r="F721" s="235">
        <v>0.00005368287442858966</v>
      </c>
    </row>
    <row r="722" ht="14.25" customHeight="1" spans="1:6" x14ac:dyDescent="0.25">
      <c r="A722" s="232">
        <v>43481</v>
      </c>
      <c r="B722" s="233">
        <v>16</v>
      </c>
      <c r="C722" s="233">
        <v>1</v>
      </c>
      <c r="D722" s="234">
        <v>0</v>
      </c>
      <c r="E722" s="235">
        <v>0</v>
      </c>
      <c r="F722" s="235">
        <v>0.00004667205127560222</v>
      </c>
    </row>
    <row r="723" ht="14.25" customHeight="1" spans="1:6" x14ac:dyDescent="0.25">
      <c r="A723" s="232">
        <v>43481</v>
      </c>
      <c r="B723" s="233">
        <v>16</v>
      </c>
      <c r="C723" s="233">
        <v>2</v>
      </c>
      <c r="D723" s="234">
        <v>0.020833333332120674</v>
      </c>
      <c r="E723" s="235">
        <v>0</v>
      </c>
      <c r="F723" s="235">
        <v>0.000041564165835568494</v>
      </c>
    </row>
    <row r="724" ht="14.25" customHeight="1" spans="1:6" x14ac:dyDescent="0.25">
      <c r="A724" s="232">
        <v>43481</v>
      </c>
      <c r="B724" s="233">
        <v>16</v>
      </c>
      <c r="C724" s="233">
        <v>3</v>
      </c>
      <c r="D724" s="234">
        <v>0.041666666667879326</v>
      </c>
      <c r="E724" s="235">
        <v>0</v>
      </c>
      <c r="F724" s="235">
        <v>0.00003865968195790226</v>
      </c>
    </row>
    <row r="725" ht="14.25" customHeight="1" spans="1:6" x14ac:dyDescent="0.25">
      <c r="A725" s="232">
        <v>43481</v>
      </c>
      <c r="B725" s="233">
        <v>16</v>
      </c>
      <c r="C725" s="233">
        <v>4</v>
      </c>
      <c r="D725" s="234">
        <v>0.0625</v>
      </c>
      <c r="E725" s="235">
        <v>0</v>
      </c>
      <c r="F725" s="235">
        <v>0.00003605566192964978</v>
      </c>
    </row>
    <row r="726" ht="14.25" customHeight="1" spans="1:6" x14ac:dyDescent="0.25">
      <c r="A726" s="232">
        <v>43481</v>
      </c>
      <c r="B726" s="233">
        <v>16</v>
      </c>
      <c r="C726" s="233">
        <v>5</v>
      </c>
      <c r="D726" s="234">
        <v>0.08333333333212067</v>
      </c>
      <c r="E726" s="235">
        <v>0</v>
      </c>
      <c r="F726" s="235">
        <v>0.00003405256960022479</v>
      </c>
    </row>
    <row r="727" ht="14.25" customHeight="1" spans="1:6" x14ac:dyDescent="0.25">
      <c r="A727" s="232">
        <v>43481</v>
      </c>
      <c r="B727" s="233">
        <v>16</v>
      </c>
      <c r="C727" s="233">
        <v>6</v>
      </c>
      <c r="D727" s="234">
        <v>0.10416666666787933</v>
      </c>
      <c r="E727" s="235">
        <v>0</v>
      </c>
      <c r="F727" s="235">
        <v>0.000032249786503742304</v>
      </c>
    </row>
    <row r="728" ht="14.25" customHeight="1" spans="1:6" x14ac:dyDescent="0.25">
      <c r="A728" s="232">
        <v>43481</v>
      </c>
      <c r="B728" s="233">
        <v>16</v>
      </c>
      <c r="C728" s="233">
        <v>7</v>
      </c>
      <c r="D728" s="234">
        <v>0.125</v>
      </c>
      <c r="E728" s="235">
        <v>0</v>
      </c>
      <c r="F728" s="235">
        <v>0.000032049477270799804</v>
      </c>
    </row>
    <row r="729" ht="14.25" customHeight="1" spans="1:6" x14ac:dyDescent="0.25">
      <c r="A729" s="232">
        <v>43481</v>
      </c>
      <c r="B729" s="233">
        <v>16</v>
      </c>
      <c r="C729" s="233">
        <v>8</v>
      </c>
      <c r="D729" s="234">
        <v>0.14583333333212067</v>
      </c>
      <c r="E729" s="235">
        <v>0</v>
      </c>
      <c r="F729" s="235">
        <v>0.0000314485495719723</v>
      </c>
    </row>
    <row r="730" ht="14.25" customHeight="1" spans="1:6" x14ac:dyDescent="0.25">
      <c r="A730" s="232">
        <v>43481</v>
      </c>
      <c r="B730" s="233">
        <v>16</v>
      </c>
      <c r="C730" s="233">
        <v>9</v>
      </c>
      <c r="D730" s="234">
        <v>0.16666666666787933</v>
      </c>
      <c r="E730" s="235">
        <v>0</v>
      </c>
      <c r="F730" s="235">
        <v>0.00003124824033902981</v>
      </c>
    </row>
    <row r="731" ht="14.25" customHeight="1" spans="1:6" x14ac:dyDescent="0.25">
      <c r="A731" s="232">
        <v>43481</v>
      </c>
      <c r="B731" s="233">
        <v>16</v>
      </c>
      <c r="C731" s="233">
        <v>10</v>
      </c>
      <c r="D731" s="234">
        <v>0.1875</v>
      </c>
      <c r="E731" s="235">
        <v>0</v>
      </c>
      <c r="F731" s="235">
        <v>0.0000318491680378573</v>
      </c>
    </row>
    <row r="732" ht="14.25" customHeight="1" spans="1:6" x14ac:dyDescent="0.25">
      <c r="A732" s="232">
        <v>43481</v>
      </c>
      <c r="B732" s="233">
        <v>16</v>
      </c>
      <c r="C732" s="233">
        <v>11</v>
      </c>
      <c r="D732" s="234">
        <v>0.20833333333212067</v>
      </c>
      <c r="E732" s="235">
        <v>0</v>
      </c>
      <c r="F732" s="235">
        <v>0.00003285071420256979</v>
      </c>
    </row>
    <row r="733" ht="14.25" customHeight="1" spans="1:6" x14ac:dyDescent="0.25">
      <c r="A733" s="232">
        <v>43481</v>
      </c>
      <c r="B733" s="233">
        <v>16</v>
      </c>
      <c r="C733" s="233">
        <v>12</v>
      </c>
      <c r="D733" s="234">
        <v>0.22916666666787933</v>
      </c>
      <c r="E733" s="235">
        <v>0</v>
      </c>
      <c r="F733" s="235">
        <v>0.000034753651915523535</v>
      </c>
    </row>
    <row r="734" ht="14.25" customHeight="1" spans="1:6" x14ac:dyDescent="0.25">
      <c r="A734" s="232">
        <v>43481</v>
      </c>
      <c r="B734" s="233">
        <v>16</v>
      </c>
      <c r="C734" s="233">
        <v>13</v>
      </c>
      <c r="D734" s="234">
        <v>0.25</v>
      </c>
      <c r="E734" s="235">
        <v>0</v>
      </c>
      <c r="F734" s="235">
        <v>0.00003785844502613227</v>
      </c>
    </row>
    <row r="735" ht="14.25" customHeight="1" spans="1:6" x14ac:dyDescent="0.25">
      <c r="A735" s="232">
        <v>43481</v>
      </c>
      <c r="B735" s="233">
        <v>16</v>
      </c>
      <c r="C735" s="233">
        <v>14</v>
      </c>
      <c r="D735" s="234">
        <v>0.2708333333321207</v>
      </c>
      <c r="E735" s="235">
        <v>0</v>
      </c>
      <c r="F735" s="235">
        <v>0.00004146401121909723</v>
      </c>
    </row>
    <row r="736" ht="14.25" customHeight="1" spans="1:6" x14ac:dyDescent="0.25">
      <c r="A736" s="232">
        <v>43481</v>
      </c>
      <c r="B736" s="233">
        <v>16</v>
      </c>
      <c r="C736" s="233">
        <v>15</v>
      </c>
      <c r="D736" s="234">
        <v>0.2916666666678793</v>
      </c>
      <c r="E736" s="235">
        <v>0</v>
      </c>
      <c r="F736" s="235">
        <v>0.0000470726697414872</v>
      </c>
    </row>
    <row r="737" ht="14.25" customHeight="1" spans="1:6" x14ac:dyDescent="0.25">
      <c r="A737" s="232">
        <v>43481</v>
      </c>
      <c r="B737" s="233">
        <v>16</v>
      </c>
      <c r="C737" s="233">
        <v>16</v>
      </c>
      <c r="D737" s="234">
        <v>0.3125</v>
      </c>
      <c r="E737" s="235">
        <v>2.14611477507265e-7</v>
      </c>
      <c r="F737" s="235">
        <v>0.00005428380212741717</v>
      </c>
    </row>
    <row r="738" ht="14.25" customHeight="1" spans="1:6" x14ac:dyDescent="0.25">
      <c r="A738" s="232">
        <v>43481</v>
      </c>
      <c r="B738" s="233">
        <v>16</v>
      </c>
      <c r="C738" s="233">
        <v>17</v>
      </c>
      <c r="D738" s="234">
        <v>0.3333333333321207</v>
      </c>
      <c r="E738" s="235">
        <v>0.000004870457952256322</v>
      </c>
      <c r="F738" s="235">
        <v>0.00006319756299335835</v>
      </c>
    </row>
    <row r="739" ht="14.25" customHeight="1" spans="1:6" x14ac:dyDescent="0.25">
      <c r="A739" s="232">
        <v>43481</v>
      </c>
      <c r="B739" s="233">
        <v>16</v>
      </c>
      <c r="C739" s="233">
        <v>18</v>
      </c>
      <c r="D739" s="234">
        <v>0.3541666666678793</v>
      </c>
      <c r="E739" s="235">
        <v>0.000018423471476376542</v>
      </c>
      <c r="F739" s="235">
        <v>0.00007141024154400082</v>
      </c>
    </row>
    <row r="740" ht="14.25" customHeight="1" spans="1:6" x14ac:dyDescent="0.25">
      <c r="A740" s="232">
        <v>43481</v>
      </c>
      <c r="B740" s="233">
        <v>16</v>
      </c>
      <c r="C740" s="233">
        <v>19</v>
      </c>
      <c r="D740" s="234">
        <v>0.375</v>
      </c>
      <c r="E740" s="235">
        <v>0.000039054357827572554</v>
      </c>
      <c r="F740" s="235">
        <v>0.00007481549850402329</v>
      </c>
    </row>
    <row r="741" ht="14.25" customHeight="1" spans="1:6" x14ac:dyDescent="0.25">
      <c r="A741" s="232">
        <v>43481</v>
      </c>
      <c r="B741" s="233">
        <v>16</v>
      </c>
      <c r="C741" s="233">
        <v>20</v>
      </c>
      <c r="D741" s="234">
        <v>0.3958333333321207</v>
      </c>
      <c r="E741" s="235">
        <v>0.00005774764336369879</v>
      </c>
      <c r="F741" s="235">
        <v>0.00007812060084757453</v>
      </c>
    </row>
    <row r="742" ht="14.25" customHeight="1" spans="1:6" x14ac:dyDescent="0.25">
      <c r="A742" s="232">
        <v>43481</v>
      </c>
      <c r="B742" s="233">
        <v>16</v>
      </c>
      <c r="C742" s="233">
        <v>21</v>
      </c>
      <c r="D742" s="234">
        <v>0.4166666666678793</v>
      </c>
      <c r="E742" s="235">
        <v>0.00007269036622603764</v>
      </c>
      <c r="F742" s="235">
        <v>0.00007771998238168954</v>
      </c>
    </row>
    <row r="743" ht="14.25" customHeight="1" spans="1:6" x14ac:dyDescent="0.25">
      <c r="A743" s="232">
        <v>43481</v>
      </c>
      <c r="B743" s="233">
        <v>16</v>
      </c>
      <c r="C743" s="233">
        <v>22</v>
      </c>
      <c r="D743" s="234">
        <v>0.4375</v>
      </c>
      <c r="E743" s="235">
        <v>0.00008626340290514794</v>
      </c>
      <c r="F743" s="235">
        <v>0.00007782013699816078</v>
      </c>
    </row>
    <row r="744" ht="14.25" customHeight="1" spans="1:6" x14ac:dyDescent="0.25">
      <c r="A744" s="232">
        <v>43481</v>
      </c>
      <c r="B744" s="233">
        <v>16</v>
      </c>
      <c r="C744" s="233">
        <v>23</v>
      </c>
      <c r="D744" s="234">
        <v>0.4583333333321207</v>
      </c>
      <c r="E744" s="235">
        <v>0.0001005637193840092</v>
      </c>
      <c r="F744" s="235">
        <v>0.00007601735390167828</v>
      </c>
    </row>
    <row r="745" ht="14.25" customHeight="1" spans="1:6" x14ac:dyDescent="0.25">
      <c r="A745" s="232">
        <v>43481</v>
      </c>
      <c r="B745" s="233">
        <v>16</v>
      </c>
      <c r="C745" s="233">
        <v>24</v>
      </c>
      <c r="D745" s="234">
        <v>0.4791666666678793</v>
      </c>
      <c r="E745" s="235">
        <v>0.00010547467895155181</v>
      </c>
      <c r="F745" s="235">
        <v>0.00007451503465460955</v>
      </c>
    </row>
    <row r="746" ht="14.25" customHeight="1" spans="1:6" x14ac:dyDescent="0.25">
      <c r="A746" s="232">
        <v>43481</v>
      </c>
      <c r="B746" s="233">
        <v>16</v>
      </c>
      <c r="C746" s="233">
        <v>25</v>
      </c>
      <c r="D746" s="234">
        <v>0.5</v>
      </c>
      <c r="E746" s="235">
        <v>0.00011365988216202675</v>
      </c>
      <c r="F746" s="235">
        <v>0.00007571689005226453</v>
      </c>
    </row>
    <row r="747" ht="14.25" customHeight="1" spans="1:6" x14ac:dyDescent="0.25">
      <c r="A747" s="232">
        <v>43481</v>
      </c>
      <c r="B747" s="233">
        <v>16</v>
      </c>
      <c r="C747" s="233">
        <v>26</v>
      </c>
      <c r="D747" s="234">
        <v>0.5208333333321207</v>
      </c>
      <c r="E747" s="235">
        <v>0.00011226311271675275</v>
      </c>
      <c r="F747" s="235">
        <v>0.00007631781775109203</v>
      </c>
    </row>
    <row r="748" ht="14.25" customHeight="1" spans="1:6" x14ac:dyDescent="0.25">
      <c r="A748" s="232">
        <v>43481</v>
      </c>
      <c r="B748" s="233">
        <v>16</v>
      </c>
      <c r="C748" s="233">
        <v>27</v>
      </c>
      <c r="D748" s="234">
        <v>0.5416666666678793</v>
      </c>
      <c r="E748" s="235">
        <v>0.00010072766276046196</v>
      </c>
      <c r="F748" s="235">
        <v>0.00007551658081932205</v>
      </c>
    </row>
    <row r="749" ht="14.25" customHeight="1" spans="1:6" x14ac:dyDescent="0.25">
      <c r="A749" s="232">
        <v>43481</v>
      </c>
      <c r="B749" s="233">
        <v>16</v>
      </c>
      <c r="C749" s="233">
        <v>28</v>
      </c>
      <c r="D749" s="234">
        <v>0.5625</v>
      </c>
      <c r="E749" s="235">
        <v>0.00008946312092940656</v>
      </c>
      <c r="F749" s="235">
        <v>0.00007371379772283956</v>
      </c>
    </row>
    <row r="750" ht="14.25" customHeight="1" spans="1:6" x14ac:dyDescent="0.25">
      <c r="A750" s="232">
        <v>43481</v>
      </c>
      <c r="B750" s="233">
        <v>16</v>
      </c>
      <c r="C750" s="233">
        <v>29</v>
      </c>
      <c r="D750" s="234">
        <v>0.5833333333321207</v>
      </c>
      <c r="E750" s="235">
        <v>0.0000719177823380177</v>
      </c>
      <c r="F750" s="235">
        <v>0.00007261209694165581</v>
      </c>
    </row>
    <row r="751" ht="14.25" customHeight="1" spans="1:6" x14ac:dyDescent="0.25">
      <c r="A751" s="232">
        <v>43481</v>
      </c>
      <c r="B751" s="233">
        <v>16</v>
      </c>
      <c r="C751" s="233">
        <v>30</v>
      </c>
      <c r="D751" s="234">
        <v>0.6041666666678793</v>
      </c>
      <c r="E751" s="235">
        <v>0.000047245586936123915</v>
      </c>
      <c r="F751" s="235">
        <v>0.00007481549850402329</v>
      </c>
    </row>
    <row r="752" ht="14.25" customHeight="1" spans="1:6" x14ac:dyDescent="0.25">
      <c r="A752" s="232">
        <v>43481</v>
      </c>
      <c r="B752" s="233">
        <v>16</v>
      </c>
      <c r="C752" s="233">
        <v>31</v>
      </c>
      <c r="D752" s="234">
        <v>0.625</v>
      </c>
      <c r="E752" s="235">
        <v>0.00002879826000502405</v>
      </c>
      <c r="F752" s="235">
        <v>0.00007631781775109203</v>
      </c>
    </row>
    <row r="753" ht="14.25" customHeight="1" spans="1:6" x14ac:dyDescent="0.25">
      <c r="A753" s="232">
        <v>43481</v>
      </c>
      <c r="B753" s="233">
        <v>16</v>
      </c>
      <c r="C753" s="233">
        <v>32</v>
      </c>
      <c r="D753" s="234">
        <v>0.6458333333321207</v>
      </c>
      <c r="E753" s="235">
        <v>0.000013790368813271837</v>
      </c>
      <c r="F753" s="235">
        <v>0.00007962292009464326</v>
      </c>
    </row>
    <row r="754" ht="14.25" customHeight="1" spans="1:6" x14ac:dyDescent="0.25">
      <c r="A754" s="232">
        <v>43481</v>
      </c>
      <c r="B754" s="233">
        <v>16</v>
      </c>
      <c r="C754" s="233">
        <v>33</v>
      </c>
      <c r="D754" s="234">
        <v>0.6666666666678793</v>
      </c>
      <c r="E754" s="235">
        <v>0.000007129583308546683</v>
      </c>
      <c r="F754" s="235">
        <v>0.00008463065091820574</v>
      </c>
    </row>
    <row r="755" ht="14.25" customHeight="1" spans="1:6" x14ac:dyDescent="0.25">
      <c r="A755" s="232">
        <v>43481</v>
      </c>
      <c r="B755" s="233">
        <v>16</v>
      </c>
      <c r="C755" s="233">
        <v>34</v>
      </c>
      <c r="D755" s="234">
        <v>0.6875</v>
      </c>
      <c r="E755" s="235">
        <v>0.0000025020332064571495</v>
      </c>
      <c r="F755" s="235">
        <v>0.00009564765873004317</v>
      </c>
    </row>
    <row r="756" ht="14.25" customHeight="1" spans="1:6" x14ac:dyDescent="0.25">
      <c r="A756" s="232">
        <v>43481</v>
      </c>
      <c r="B756" s="233">
        <v>16</v>
      </c>
      <c r="C756" s="233">
        <v>35</v>
      </c>
      <c r="D756" s="234">
        <v>0.7083333333321207</v>
      </c>
      <c r="E756" s="235">
        <v>0.000001063624593494782</v>
      </c>
      <c r="F756" s="235">
        <v>0.00010725557877906096</v>
      </c>
    </row>
    <row r="757" ht="14.25" customHeight="1" spans="1:6" x14ac:dyDescent="0.25">
      <c r="A757" s="232">
        <v>43481</v>
      </c>
      <c r="B757" s="233">
        <v>16</v>
      </c>
      <c r="C757" s="233">
        <v>36</v>
      </c>
      <c r="D757" s="234">
        <v>0.7291666666678793</v>
      </c>
      <c r="E757" s="235">
        <v>2.702834580269606e-7</v>
      </c>
      <c r="F757" s="235">
        <v>0.00011280414453156816</v>
      </c>
    </row>
    <row r="758" ht="14.25" customHeight="1" spans="1:6" x14ac:dyDescent="0.25">
      <c r="A758" s="232">
        <v>43481</v>
      </c>
      <c r="B758" s="233">
        <v>16</v>
      </c>
      <c r="C758" s="233">
        <v>37</v>
      </c>
      <c r="D758" s="234">
        <v>0.75</v>
      </c>
      <c r="E758" s="235">
        <v>1.1035752506119058e-8</v>
      </c>
      <c r="F758" s="235">
        <v>0.00011413620093063581</v>
      </c>
    </row>
    <row r="759" ht="14.25" customHeight="1" spans="1:6" x14ac:dyDescent="0.25">
      <c r="A759" s="232">
        <v>43481</v>
      </c>
      <c r="B759" s="233">
        <v>16</v>
      </c>
      <c r="C759" s="233">
        <v>38</v>
      </c>
      <c r="D759" s="234">
        <v>0.7708333333321207</v>
      </c>
      <c r="E759" s="235">
        <v>0</v>
      </c>
      <c r="F759" s="235">
        <v>0.00011060074296920068</v>
      </c>
    </row>
    <row r="760" ht="14.25" customHeight="1" spans="1:6" x14ac:dyDescent="0.25">
      <c r="A760" s="232">
        <v>43481</v>
      </c>
      <c r="B760" s="233">
        <v>16</v>
      </c>
      <c r="C760" s="233">
        <v>39</v>
      </c>
      <c r="D760" s="234">
        <v>0.7916666666678793</v>
      </c>
      <c r="E760" s="235">
        <v>0</v>
      </c>
      <c r="F760" s="235">
        <v>0.00010476172882892684</v>
      </c>
    </row>
    <row r="761" ht="14.25" customHeight="1" spans="1:6" x14ac:dyDescent="0.25">
      <c r="A761" s="232">
        <v>43481</v>
      </c>
      <c r="B761" s="233">
        <v>16</v>
      </c>
      <c r="C761" s="233">
        <v>40</v>
      </c>
      <c r="D761" s="234">
        <v>0.8125</v>
      </c>
      <c r="E761" s="235">
        <v>0</v>
      </c>
      <c r="F761" s="235">
        <v>0.0000985521426077094</v>
      </c>
    </row>
    <row r="762" ht="14.25" customHeight="1" spans="1:6" x14ac:dyDescent="0.25">
      <c r="A762" s="232">
        <v>43481</v>
      </c>
      <c r="B762" s="233">
        <v>16</v>
      </c>
      <c r="C762" s="233">
        <v>41</v>
      </c>
      <c r="D762" s="234">
        <v>0.8333333333321207</v>
      </c>
      <c r="E762" s="235">
        <v>0</v>
      </c>
      <c r="F762" s="235">
        <v>0.00009364456640061817</v>
      </c>
    </row>
    <row r="763" ht="14.25" customHeight="1" spans="1:6" x14ac:dyDescent="0.25">
      <c r="A763" s="232">
        <v>43481</v>
      </c>
      <c r="B763" s="233">
        <v>16</v>
      </c>
      <c r="C763" s="233">
        <v>42</v>
      </c>
      <c r="D763" s="234">
        <v>0.8541666666678793</v>
      </c>
      <c r="E763" s="235">
        <v>0</v>
      </c>
      <c r="F763" s="235">
        <v>0.0000886368355770557</v>
      </c>
    </row>
    <row r="764" ht="14.25" customHeight="1" spans="1:6" x14ac:dyDescent="0.25">
      <c r="A764" s="232">
        <v>43481</v>
      </c>
      <c r="B764" s="233">
        <v>16</v>
      </c>
      <c r="C764" s="233">
        <v>43</v>
      </c>
      <c r="D764" s="234">
        <v>0.875</v>
      </c>
      <c r="E764" s="235">
        <v>0</v>
      </c>
      <c r="F764" s="235">
        <v>0.00008443034168526323</v>
      </c>
    </row>
    <row r="765" ht="14.25" customHeight="1" spans="1:6" x14ac:dyDescent="0.25">
      <c r="A765" s="232">
        <v>43481</v>
      </c>
      <c r="B765" s="233">
        <v>16</v>
      </c>
      <c r="C765" s="233">
        <v>44</v>
      </c>
      <c r="D765" s="234">
        <v>0.8958333333321207</v>
      </c>
      <c r="E765" s="235">
        <v>0</v>
      </c>
      <c r="F765" s="235">
        <v>0.00008032400240994201</v>
      </c>
    </row>
    <row r="766" ht="14.25" customHeight="1" spans="1:6" x14ac:dyDescent="0.25">
      <c r="A766" s="232">
        <v>43481</v>
      </c>
      <c r="B766" s="233">
        <v>16</v>
      </c>
      <c r="C766" s="233">
        <v>45</v>
      </c>
      <c r="D766" s="234">
        <v>0.9166666666678793</v>
      </c>
      <c r="E766" s="235">
        <v>0</v>
      </c>
      <c r="F766" s="235">
        <v>0.00007601735390167828</v>
      </c>
    </row>
    <row r="767" ht="14.25" customHeight="1" spans="1:6" x14ac:dyDescent="0.25">
      <c r="A767" s="232">
        <v>43481</v>
      </c>
      <c r="B767" s="233">
        <v>16</v>
      </c>
      <c r="C767" s="233">
        <v>46</v>
      </c>
      <c r="D767" s="234">
        <v>0.9375</v>
      </c>
      <c r="E767" s="235">
        <v>0</v>
      </c>
      <c r="F767" s="235">
        <v>0.00006970761306398956</v>
      </c>
    </row>
    <row r="768" ht="14.25" customHeight="1" spans="1:6" x14ac:dyDescent="0.25">
      <c r="A768" s="232">
        <v>43481</v>
      </c>
      <c r="B768" s="233">
        <v>16</v>
      </c>
      <c r="C768" s="233">
        <v>47</v>
      </c>
      <c r="D768" s="234">
        <v>0.9583333333321207</v>
      </c>
      <c r="E768" s="235">
        <v>0</v>
      </c>
      <c r="F768" s="235">
        <v>0.00006309740837688711</v>
      </c>
    </row>
    <row r="769" ht="14.25" customHeight="1" spans="1:6" x14ac:dyDescent="0.25">
      <c r="A769" s="232">
        <v>43481</v>
      </c>
      <c r="B769" s="233">
        <v>16</v>
      </c>
      <c r="C769" s="233">
        <v>48</v>
      </c>
      <c r="D769" s="234">
        <v>0.9791666666678793</v>
      </c>
      <c r="E769" s="235">
        <v>0</v>
      </c>
      <c r="F769" s="235">
        <v>0.000055085039059187164</v>
      </c>
    </row>
    <row r="770" ht="14.25" customHeight="1" spans="1:6" x14ac:dyDescent="0.25">
      <c r="A770" s="232">
        <v>43482</v>
      </c>
      <c r="B770" s="233">
        <v>17</v>
      </c>
      <c r="C770" s="233">
        <v>1</v>
      </c>
      <c r="D770" s="234">
        <v>0</v>
      </c>
      <c r="E770" s="235">
        <v>0</v>
      </c>
      <c r="F770" s="235">
        <v>0.00004727297897442971</v>
      </c>
    </row>
    <row r="771" ht="14.25" customHeight="1" spans="1:6" x14ac:dyDescent="0.25">
      <c r="A771" s="232">
        <v>43482</v>
      </c>
      <c r="B771" s="233">
        <v>17</v>
      </c>
      <c r="C771" s="233">
        <v>2</v>
      </c>
      <c r="D771" s="234">
        <v>0.020833333332120674</v>
      </c>
      <c r="E771" s="235">
        <v>0</v>
      </c>
      <c r="F771" s="235">
        <v>0.00004186462968498224</v>
      </c>
    </row>
    <row r="772" ht="14.25" customHeight="1" spans="1:6" x14ac:dyDescent="0.25">
      <c r="A772" s="232">
        <v>43482</v>
      </c>
      <c r="B772" s="233">
        <v>17</v>
      </c>
      <c r="C772" s="233">
        <v>3</v>
      </c>
      <c r="D772" s="234">
        <v>0.041666666667879326</v>
      </c>
      <c r="E772" s="235">
        <v>0</v>
      </c>
      <c r="F772" s="235">
        <v>0.00003845937272495976</v>
      </c>
    </row>
    <row r="773" ht="14.25" customHeight="1" spans="1:6" x14ac:dyDescent="0.25">
      <c r="A773" s="232">
        <v>43482</v>
      </c>
      <c r="B773" s="233">
        <v>17</v>
      </c>
      <c r="C773" s="233">
        <v>4</v>
      </c>
      <c r="D773" s="234">
        <v>0.0625</v>
      </c>
      <c r="E773" s="235">
        <v>0</v>
      </c>
      <c r="F773" s="235">
        <v>0.00003575519808023604</v>
      </c>
    </row>
    <row r="774" ht="14.25" customHeight="1" spans="1:6" x14ac:dyDescent="0.25">
      <c r="A774" s="232">
        <v>43482</v>
      </c>
      <c r="B774" s="233">
        <v>17</v>
      </c>
      <c r="C774" s="233">
        <v>5</v>
      </c>
      <c r="D774" s="234">
        <v>0.08333333333212067</v>
      </c>
      <c r="E774" s="235">
        <v>0</v>
      </c>
      <c r="F774" s="235">
        <v>0.00003375210575081104</v>
      </c>
    </row>
    <row r="775" ht="14.25" customHeight="1" spans="1:6" x14ac:dyDescent="0.25">
      <c r="A775" s="232">
        <v>43482</v>
      </c>
      <c r="B775" s="233">
        <v>17</v>
      </c>
      <c r="C775" s="233">
        <v>6</v>
      </c>
      <c r="D775" s="234">
        <v>0.10416666666787933</v>
      </c>
      <c r="E775" s="235">
        <v>0</v>
      </c>
      <c r="F775" s="235">
        <v>0.000032249786503742304</v>
      </c>
    </row>
    <row r="776" ht="14.25" customHeight="1" spans="1:6" x14ac:dyDescent="0.25">
      <c r="A776" s="232">
        <v>43482</v>
      </c>
      <c r="B776" s="233">
        <v>17</v>
      </c>
      <c r="C776" s="233">
        <v>7</v>
      </c>
      <c r="D776" s="234">
        <v>0.125</v>
      </c>
      <c r="E776" s="235">
        <v>0</v>
      </c>
      <c r="F776" s="235">
        <v>0.000032049477270799804</v>
      </c>
    </row>
    <row r="777" ht="14.25" customHeight="1" spans="1:6" x14ac:dyDescent="0.25">
      <c r="A777" s="232">
        <v>43482</v>
      </c>
      <c r="B777" s="233">
        <v>17</v>
      </c>
      <c r="C777" s="233">
        <v>8</v>
      </c>
      <c r="D777" s="234">
        <v>0.14583333333212067</v>
      </c>
      <c r="E777" s="235">
        <v>0</v>
      </c>
      <c r="F777" s="235">
        <v>0.00003174901342138605</v>
      </c>
    </row>
    <row r="778" ht="14.25" customHeight="1" spans="1:6" x14ac:dyDescent="0.25">
      <c r="A778" s="232">
        <v>43482</v>
      </c>
      <c r="B778" s="233">
        <v>17</v>
      </c>
      <c r="C778" s="233">
        <v>9</v>
      </c>
      <c r="D778" s="234">
        <v>0.16666666666787933</v>
      </c>
      <c r="E778" s="235">
        <v>0</v>
      </c>
      <c r="F778" s="235">
        <v>0.000031548704188443556</v>
      </c>
    </row>
    <row r="779" ht="14.25" customHeight="1" spans="1:6" x14ac:dyDescent="0.25">
      <c r="A779" s="232">
        <v>43482</v>
      </c>
      <c r="B779" s="233">
        <v>17</v>
      </c>
      <c r="C779" s="233">
        <v>10</v>
      </c>
      <c r="D779" s="234">
        <v>0.1875</v>
      </c>
      <c r="E779" s="235">
        <v>0</v>
      </c>
      <c r="F779" s="235">
        <v>0.00003174901342138605</v>
      </c>
    </row>
    <row r="780" ht="14.25" customHeight="1" spans="1:6" x14ac:dyDescent="0.25">
      <c r="A780" s="232">
        <v>43482</v>
      </c>
      <c r="B780" s="233">
        <v>17</v>
      </c>
      <c r="C780" s="233">
        <v>11</v>
      </c>
      <c r="D780" s="234">
        <v>0.20833333333212067</v>
      </c>
      <c r="E780" s="235">
        <v>0</v>
      </c>
      <c r="F780" s="235">
        <v>0.00003194932265432856</v>
      </c>
    </row>
    <row r="781" ht="14.25" customHeight="1" spans="1:6" x14ac:dyDescent="0.25">
      <c r="A781" s="232">
        <v>43482</v>
      </c>
      <c r="B781" s="233">
        <v>17</v>
      </c>
      <c r="C781" s="233">
        <v>12</v>
      </c>
      <c r="D781" s="234">
        <v>0.22916666666787933</v>
      </c>
      <c r="E781" s="235">
        <v>0</v>
      </c>
      <c r="F781" s="235">
        <v>0.000033651951134339786</v>
      </c>
    </row>
    <row r="782" ht="14.25" customHeight="1" spans="1:6" x14ac:dyDescent="0.25">
      <c r="A782" s="232">
        <v>43482</v>
      </c>
      <c r="B782" s="233">
        <v>17</v>
      </c>
      <c r="C782" s="233">
        <v>13</v>
      </c>
      <c r="D782" s="234">
        <v>0.25</v>
      </c>
      <c r="E782" s="235">
        <v>0</v>
      </c>
      <c r="F782" s="235">
        <v>0.000035554888847293536</v>
      </c>
    </row>
    <row r="783" ht="14.25" customHeight="1" spans="1:6" x14ac:dyDescent="0.25">
      <c r="A783" s="232">
        <v>43482</v>
      </c>
      <c r="B783" s="233">
        <v>17</v>
      </c>
      <c r="C783" s="233">
        <v>14</v>
      </c>
      <c r="D783" s="234">
        <v>0.2708333333321207</v>
      </c>
      <c r="E783" s="235">
        <v>0</v>
      </c>
      <c r="F783" s="235">
        <v>0.00003775829040966103</v>
      </c>
    </row>
    <row r="784" ht="14.25" customHeight="1" spans="1:6" x14ac:dyDescent="0.25">
      <c r="A784" s="232">
        <v>43482</v>
      </c>
      <c r="B784" s="233">
        <v>17</v>
      </c>
      <c r="C784" s="233">
        <v>15</v>
      </c>
      <c r="D784" s="234">
        <v>0.2916666666678793</v>
      </c>
      <c r="E784" s="235">
        <v>1.1035752506119058e-8</v>
      </c>
      <c r="F784" s="235">
        <v>0.000043366948932050984</v>
      </c>
    </row>
    <row r="785" ht="14.25" customHeight="1" spans="1:6" x14ac:dyDescent="0.25">
      <c r="A785" s="232">
        <v>43482</v>
      </c>
      <c r="B785" s="233">
        <v>17</v>
      </c>
      <c r="C785" s="233">
        <v>16</v>
      </c>
      <c r="D785" s="234">
        <v>0.3125</v>
      </c>
      <c r="E785" s="235">
        <v>1.0431560469471198e-7</v>
      </c>
      <c r="F785" s="235">
        <v>0.00005077839055092343</v>
      </c>
    </row>
    <row r="786" ht="14.25" customHeight="1" spans="1:6" x14ac:dyDescent="0.25">
      <c r="A786" s="232">
        <v>43482</v>
      </c>
      <c r="B786" s="233">
        <v>17</v>
      </c>
      <c r="C786" s="233">
        <v>17</v>
      </c>
      <c r="D786" s="234">
        <v>0.3333333333321207</v>
      </c>
      <c r="E786" s="235">
        <v>0.000002407389760622081</v>
      </c>
      <c r="F786" s="235">
        <v>0.000059291532950979645</v>
      </c>
    </row>
    <row r="787" ht="14.25" customHeight="1" spans="1:6" x14ac:dyDescent="0.25">
      <c r="A787" s="232">
        <v>43482</v>
      </c>
      <c r="B787" s="233">
        <v>17</v>
      </c>
      <c r="C787" s="233">
        <v>18</v>
      </c>
      <c r="D787" s="234">
        <v>0.3541666666678793</v>
      </c>
      <c r="E787" s="235">
        <v>0.000006238667357462988</v>
      </c>
      <c r="F787" s="235">
        <v>0.00006820529381692084</v>
      </c>
    </row>
    <row r="788" ht="14.25" customHeight="1" spans="1:6" x14ac:dyDescent="0.25">
      <c r="A788" s="232">
        <v>43482</v>
      </c>
      <c r="B788" s="233">
        <v>17</v>
      </c>
      <c r="C788" s="233">
        <v>19</v>
      </c>
      <c r="D788" s="234">
        <v>0.375</v>
      </c>
      <c r="E788" s="235">
        <v>0.00001281421040107677</v>
      </c>
      <c r="F788" s="235">
        <v>0.00007331317925695456</v>
      </c>
    </row>
    <row r="789" ht="14.25" customHeight="1" spans="1:6" x14ac:dyDescent="0.25">
      <c r="A789" s="232">
        <v>43482</v>
      </c>
      <c r="B789" s="233">
        <v>17</v>
      </c>
      <c r="C789" s="233">
        <v>20</v>
      </c>
      <c r="D789" s="234">
        <v>0.3958333333321207</v>
      </c>
      <c r="E789" s="235">
        <v>0.00002339093238396473</v>
      </c>
      <c r="F789" s="235">
        <v>0.000078721528546402</v>
      </c>
    </row>
    <row r="790" ht="14.25" customHeight="1" spans="1:6" x14ac:dyDescent="0.25">
      <c r="A790" s="232">
        <v>43482</v>
      </c>
      <c r="B790" s="233">
        <v>17</v>
      </c>
      <c r="C790" s="233">
        <v>21</v>
      </c>
      <c r="D790" s="234">
        <v>0.4166666666678793</v>
      </c>
      <c r="E790" s="235">
        <v>0.000034408563950524815</v>
      </c>
      <c r="F790" s="235">
        <v>0.00008222694012289575</v>
      </c>
    </row>
    <row r="791" ht="14.25" customHeight="1" spans="1:6" x14ac:dyDescent="0.25">
      <c r="A791" s="232">
        <v>43482</v>
      </c>
      <c r="B791" s="233">
        <v>17</v>
      </c>
      <c r="C791" s="233">
        <v>22</v>
      </c>
      <c r="D791" s="234">
        <v>0.4375</v>
      </c>
      <c r="E791" s="235">
        <v>0.00004751697517139712</v>
      </c>
      <c r="F791" s="235">
        <v>0.00008322848628760824</v>
      </c>
    </row>
    <row r="792" ht="14.25" customHeight="1" spans="1:6" x14ac:dyDescent="0.25">
      <c r="A792" s="232">
        <v>43482</v>
      </c>
      <c r="B792" s="233">
        <v>17</v>
      </c>
      <c r="C792" s="233">
        <v>23</v>
      </c>
      <c r="D792" s="234">
        <v>0.4583333333321207</v>
      </c>
      <c r="E792" s="235">
        <v>0.00006528093598801455</v>
      </c>
      <c r="F792" s="235">
        <v>0.0000841298778358495</v>
      </c>
    </row>
    <row r="793" ht="14.25" customHeight="1" spans="1:6" x14ac:dyDescent="0.25">
      <c r="A793" s="232">
        <v>43482</v>
      </c>
      <c r="B793" s="233">
        <v>17</v>
      </c>
      <c r="C793" s="233">
        <v>24</v>
      </c>
      <c r="D793" s="234">
        <v>0.4791666666678793</v>
      </c>
      <c r="E793" s="235">
        <v>0.00007612403282764173</v>
      </c>
      <c r="F793" s="235">
        <v>0.00008763528941234321</v>
      </c>
    </row>
    <row r="794" ht="14.25" customHeight="1" spans="1:6" x14ac:dyDescent="0.25">
      <c r="A794" s="232">
        <v>43482</v>
      </c>
      <c r="B794" s="233">
        <v>17</v>
      </c>
      <c r="C794" s="233">
        <v>25</v>
      </c>
      <c r="D794" s="234">
        <v>0.5</v>
      </c>
      <c r="E794" s="235">
        <v>0.00007290469260740996</v>
      </c>
      <c r="F794" s="235">
        <v>0.00008943807250882569</v>
      </c>
    </row>
    <row r="795" ht="14.25" customHeight="1" spans="1:6" x14ac:dyDescent="0.25">
      <c r="A795" s="232">
        <v>43482</v>
      </c>
      <c r="B795" s="233">
        <v>17</v>
      </c>
      <c r="C795" s="233">
        <v>26</v>
      </c>
      <c r="D795" s="234">
        <v>0.5208333333321207</v>
      </c>
      <c r="E795" s="235">
        <v>0.0000675444320001817</v>
      </c>
      <c r="F795" s="235">
        <v>0.00008983869097471069</v>
      </c>
    </row>
    <row r="796" ht="14.25" customHeight="1" spans="1:6" x14ac:dyDescent="0.25">
      <c r="A796" s="232">
        <v>43482</v>
      </c>
      <c r="B796" s="233">
        <v>17</v>
      </c>
      <c r="C796" s="233">
        <v>27</v>
      </c>
      <c r="D796" s="234">
        <v>0.5416666666678793</v>
      </c>
      <c r="E796" s="235">
        <v>0.00006796290815403995</v>
      </c>
      <c r="F796" s="235">
        <v>0.00008893729942646948</v>
      </c>
    </row>
    <row r="797" ht="14.25" customHeight="1" spans="1:6" x14ac:dyDescent="0.25">
      <c r="A797" s="232">
        <v>43482</v>
      </c>
      <c r="B797" s="233">
        <v>17</v>
      </c>
      <c r="C797" s="233">
        <v>28</v>
      </c>
      <c r="D797" s="234">
        <v>0.5625</v>
      </c>
      <c r="E797" s="235">
        <v>0.00007171025606433525</v>
      </c>
      <c r="F797" s="235">
        <v>0.00008533173323350447</v>
      </c>
    </row>
    <row r="798" ht="14.25" customHeight="1" spans="1:6" x14ac:dyDescent="0.25">
      <c r="A798" s="232">
        <v>43482</v>
      </c>
      <c r="B798" s="233">
        <v>17</v>
      </c>
      <c r="C798" s="233">
        <v>29</v>
      </c>
      <c r="D798" s="234">
        <v>0.5833333333321207</v>
      </c>
      <c r="E798" s="235">
        <v>0.00006153432495037952</v>
      </c>
      <c r="F798" s="235">
        <v>0.00008302817705466573</v>
      </c>
    </row>
    <row r="799" ht="14.25" customHeight="1" spans="1:6" x14ac:dyDescent="0.25">
      <c r="A799" s="232">
        <v>43482</v>
      </c>
      <c r="B799" s="233">
        <v>17</v>
      </c>
      <c r="C799" s="233">
        <v>30</v>
      </c>
      <c r="D799" s="234">
        <v>0.6041666666678793</v>
      </c>
      <c r="E799" s="235">
        <v>0.00003660253499256912</v>
      </c>
      <c r="F799" s="235">
        <v>0.00008352895013702199</v>
      </c>
    </row>
    <row r="800" ht="14.25" customHeight="1" spans="1:6" x14ac:dyDescent="0.25">
      <c r="A800" s="232">
        <v>43482</v>
      </c>
      <c r="B800" s="233">
        <v>17</v>
      </c>
      <c r="C800" s="233">
        <v>31</v>
      </c>
      <c r="D800" s="234">
        <v>0.625</v>
      </c>
      <c r="E800" s="235">
        <v>0.000021527594197310003</v>
      </c>
      <c r="F800" s="235">
        <v>0.00008643343401468822</v>
      </c>
    </row>
    <row r="801" ht="14.25" customHeight="1" spans="1:6" x14ac:dyDescent="0.25">
      <c r="A801" s="232">
        <v>43482</v>
      </c>
      <c r="B801" s="233">
        <v>17</v>
      </c>
      <c r="C801" s="233">
        <v>32</v>
      </c>
      <c r="D801" s="234">
        <v>0.6458333333321207</v>
      </c>
      <c r="E801" s="235">
        <v>0.000011291863557459818</v>
      </c>
      <c r="F801" s="235">
        <v>0.0000906399279064807</v>
      </c>
    </row>
    <row r="802" ht="14.25" customHeight="1" spans="1:6" x14ac:dyDescent="0.25">
      <c r="A802" s="232">
        <v>43482</v>
      </c>
      <c r="B802" s="233">
        <v>17</v>
      </c>
      <c r="C802" s="233">
        <v>33</v>
      </c>
      <c r="D802" s="234">
        <v>0.6666666666678793</v>
      </c>
      <c r="E802" s="235">
        <v>0.000006809074150952337</v>
      </c>
      <c r="F802" s="235">
        <v>0.00009755059644299692</v>
      </c>
    </row>
    <row r="803" ht="14.25" customHeight="1" spans="1:6" x14ac:dyDescent="0.25">
      <c r="A803" s="232">
        <v>43482</v>
      </c>
      <c r="B803" s="233">
        <v>17</v>
      </c>
      <c r="C803" s="233">
        <v>34</v>
      </c>
      <c r="D803" s="234">
        <v>0.6875</v>
      </c>
      <c r="E803" s="235">
        <v>0.0000031224397844966796</v>
      </c>
      <c r="F803" s="235">
        <v>0.00010641428000070246</v>
      </c>
    </row>
    <row r="804" ht="14.25" customHeight="1" spans="1:6" x14ac:dyDescent="0.25">
      <c r="A804" s="232">
        <v>43482</v>
      </c>
      <c r="B804" s="233">
        <v>17</v>
      </c>
      <c r="C804" s="233">
        <v>35</v>
      </c>
      <c r="D804" s="234">
        <v>0.7083333333321207</v>
      </c>
      <c r="E804" s="235">
        <v>0.0000014020954385148578</v>
      </c>
      <c r="F804" s="235">
        <v>0.00011720093219465604</v>
      </c>
    </row>
    <row r="805" ht="14.25" customHeight="1" spans="1:6" x14ac:dyDescent="0.25">
      <c r="A805" s="232">
        <v>43482</v>
      </c>
      <c r="B805" s="233">
        <v>17</v>
      </c>
      <c r="C805" s="233">
        <v>36</v>
      </c>
      <c r="D805" s="234">
        <v>0.7291666666678793</v>
      </c>
      <c r="E805" s="235">
        <v>2.9432783499559987e-7</v>
      </c>
      <c r="F805" s="235">
        <v>0.00011929416367890515</v>
      </c>
    </row>
    <row r="806" ht="14.25" customHeight="1" spans="1:6" x14ac:dyDescent="0.25">
      <c r="A806" s="232">
        <v>43482</v>
      </c>
      <c r="B806" s="233">
        <v>17</v>
      </c>
      <c r="C806" s="233">
        <v>37</v>
      </c>
      <c r="D806" s="234">
        <v>0.75</v>
      </c>
      <c r="E806" s="235">
        <v>3.526508622067096e-8</v>
      </c>
      <c r="F806" s="235">
        <v>0.00011600909225864814</v>
      </c>
    </row>
    <row r="807" ht="14.25" customHeight="1" spans="1:6" x14ac:dyDescent="0.25">
      <c r="A807" s="232">
        <v>43482</v>
      </c>
      <c r="B807" s="233">
        <v>17</v>
      </c>
      <c r="C807" s="233">
        <v>38</v>
      </c>
      <c r="D807" s="234">
        <v>0.7708333333321207</v>
      </c>
      <c r="E807" s="235">
        <v>4.377309653265101e-9</v>
      </c>
      <c r="F807" s="235">
        <v>0.00011142201082426495</v>
      </c>
    </row>
    <row r="808" ht="14.25" customHeight="1" spans="1:6" x14ac:dyDescent="0.25">
      <c r="A808" s="232">
        <v>43482</v>
      </c>
      <c r="B808" s="233">
        <v>17</v>
      </c>
      <c r="C808" s="233">
        <v>39</v>
      </c>
      <c r="D808" s="234">
        <v>0.7916666666678793</v>
      </c>
      <c r="E808" s="235">
        <v>0</v>
      </c>
      <c r="F808" s="235">
        <v>0.00010625403261434848</v>
      </c>
    </row>
    <row r="809" ht="14.25" customHeight="1" spans="1:6" x14ac:dyDescent="0.25">
      <c r="A809" s="232">
        <v>43482</v>
      </c>
      <c r="B809" s="233">
        <v>17</v>
      </c>
      <c r="C809" s="233">
        <v>40</v>
      </c>
      <c r="D809" s="234">
        <v>0.8125</v>
      </c>
      <c r="E809" s="235">
        <v>0</v>
      </c>
      <c r="F809" s="235">
        <v>0.00010215770880067437</v>
      </c>
    </row>
    <row r="810" ht="14.25" customHeight="1" spans="1:6" x14ac:dyDescent="0.25">
      <c r="A810" s="232">
        <v>43482</v>
      </c>
      <c r="B810" s="233">
        <v>17</v>
      </c>
      <c r="C810" s="233">
        <v>41</v>
      </c>
      <c r="D810" s="234">
        <v>0.8333333333321207</v>
      </c>
      <c r="E810" s="235">
        <v>0</v>
      </c>
      <c r="F810" s="235">
        <v>0.00009765075105946816</v>
      </c>
    </row>
    <row r="811" ht="14.25" customHeight="1" spans="1:6" x14ac:dyDescent="0.25">
      <c r="A811" s="232">
        <v>43482</v>
      </c>
      <c r="B811" s="233">
        <v>17</v>
      </c>
      <c r="C811" s="233">
        <v>42</v>
      </c>
      <c r="D811" s="234">
        <v>0.8541666666678793</v>
      </c>
      <c r="E811" s="235">
        <v>0</v>
      </c>
      <c r="F811" s="235">
        <v>0.00009264302023590568</v>
      </c>
    </row>
    <row r="812" ht="14.25" customHeight="1" spans="1:6" x14ac:dyDescent="0.25">
      <c r="A812" s="232">
        <v>43482</v>
      </c>
      <c r="B812" s="233">
        <v>17</v>
      </c>
      <c r="C812" s="233">
        <v>43</v>
      </c>
      <c r="D812" s="234">
        <v>0.875</v>
      </c>
      <c r="E812" s="235">
        <v>0</v>
      </c>
      <c r="F812" s="235">
        <v>0.00008773544402881445</v>
      </c>
    </row>
    <row r="813" ht="14.25" customHeight="1" spans="1:6" x14ac:dyDescent="0.25">
      <c r="A813" s="232">
        <v>43482</v>
      </c>
      <c r="B813" s="233">
        <v>17</v>
      </c>
      <c r="C813" s="233">
        <v>44</v>
      </c>
      <c r="D813" s="234">
        <v>0.8958333333321207</v>
      </c>
      <c r="E813" s="235">
        <v>0</v>
      </c>
      <c r="F813" s="235">
        <v>0.00008202663088995325</v>
      </c>
    </row>
    <row r="814" ht="14.25" customHeight="1" spans="1:6" x14ac:dyDescent="0.25">
      <c r="A814" s="232">
        <v>43482</v>
      </c>
      <c r="B814" s="233">
        <v>17</v>
      </c>
      <c r="C814" s="233">
        <v>45</v>
      </c>
      <c r="D814" s="234">
        <v>0.9166666666678793</v>
      </c>
      <c r="E814" s="235">
        <v>0</v>
      </c>
      <c r="F814" s="235">
        <v>0.00007641797236756328</v>
      </c>
    </row>
    <row r="815" ht="14.25" customHeight="1" spans="1:6" x14ac:dyDescent="0.25">
      <c r="A815" s="232">
        <v>43482</v>
      </c>
      <c r="B815" s="233">
        <v>17</v>
      </c>
      <c r="C815" s="233">
        <v>46</v>
      </c>
      <c r="D815" s="234">
        <v>0.9375</v>
      </c>
      <c r="E815" s="235">
        <v>0</v>
      </c>
      <c r="F815" s="235">
        <v>0.00006810513920044957</v>
      </c>
    </row>
    <row r="816" ht="14.25" customHeight="1" spans="1:6" x14ac:dyDescent="0.25">
      <c r="A816" s="232">
        <v>43482</v>
      </c>
      <c r="B816" s="233">
        <v>17</v>
      </c>
      <c r="C816" s="233">
        <v>47</v>
      </c>
      <c r="D816" s="234">
        <v>0.9583333333321207</v>
      </c>
      <c r="E816" s="235">
        <v>0</v>
      </c>
      <c r="F816" s="235">
        <v>0.00005788936832038214</v>
      </c>
    </row>
    <row r="817" ht="14.25" customHeight="1" spans="1:6" x14ac:dyDescent="0.25">
      <c r="A817" s="232">
        <v>43482</v>
      </c>
      <c r="B817" s="233">
        <v>17</v>
      </c>
      <c r="C817" s="233">
        <v>48</v>
      </c>
      <c r="D817" s="234">
        <v>0.9791666666678793</v>
      </c>
      <c r="E817" s="235">
        <v>0</v>
      </c>
      <c r="F817" s="235">
        <v>0.00004887545283796971</v>
      </c>
    </row>
    <row r="818" ht="14.25" customHeight="1" spans="1:6" x14ac:dyDescent="0.25">
      <c r="A818" s="232">
        <v>43483</v>
      </c>
      <c r="B818" s="233">
        <v>18</v>
      </c>
      <c r="C818" s="233">
        <v>1</v>
      </c>
      <c r="D818" s="234">
        <v>0</v>
      </c>
      <c r="E818" s="235">
        <v>0</v>
      </c>
      <c r="F818" s="235">
        <v>0.00004226524815086724</v>
      </c>
    </row>
    <row r="819" ht="14.25" customHeight="1" spans="1:6" x14ac:dyDescent="0.25">
      <c r="A819" s="232">
        <v>43483</v>
      </c>
      <c r="B819" s="233">
        <v>18</v>
      </c>
      <c r="C819" s="233">
        <v>2</v>
      </c>
      <c r="D819" s="234">
        <v>0.020833333332120674</v>
      </c>
      <c r="E819" s="235">
        <v>0</v>
      </c>
      <c r="F819" s="235">
        <v>0.00003735767194377602</v>
      </c>
    </row>
    <row r="820" ht="14.25" customHeight="1" spans="1:6" x14ac:dyDescent="0.25">
      <c r="A820" s="232">
        <v>43483</v>
      </c>
      <c r="B820" s="233">
        <v>18</v>
      </c>
      <c r="C820" s="233">
        <v>3</v>
      </c>
      <c r="D820" s="234">
        <v>0.041666666667879326</v>
      </c>
      <c r="E820" s="235">
        <v>0</v>
      </c>
      <c r="F820" s="235">
        <v>0.000034953961148466035</v>
      </c>
    </row>
    <row r="821" ht="14.25" customHeight="1" spans="1:6" x14ac:dyDescent="0.25">
      <c r="A821" s="232">
        <v>43483</v>
      </c>
      <c r="B821" s="233">
        <v>18</v>
      </c>
      <c r="C821" s="233">
        <v>4</v>
      </c>
      <c r="D821" s="234">
        <v>0.0625</v>
      </c>
      <c r="E821" s="235">
        <v>0</v>
      </c>
      <c r="F821" s="235">
        <v>0.000033151178051983545</v>
      </c>
    </row>
    <row r="822" ht="14.25" customHeight="1" spans="1:6" x14ac:dyDescent="0.25">
      <c r="A822" s="232">
        <v>43483</v>
      </c>
      <c r="B822" s="233">
        <v>18</v>
      </c>
      <c r="C822" s="233">
        <v>5</v>
      </c>
      <c r="D822" s="234">
        <v>0.08333333333212067</v>
      </c>
      <c r="E822" s="235">
        <v>0</v>
      </c>
      <c r="F822" s="235">
        <v>0.00003164885880491481</v>
      </c>
    </row>
    <row r="823" ht="14.25" customHeight="1" spans="1:6" x14ac:dyDescent="0.25">
      <c r="A823" s="232">
        <v>43483</v>
      </c>
      <c r="B823" s="233">
        <v>18</v>
      </c>
      <c r="C823" s="233">
        <v>6</v>
      </c>
      <c r="D823" s="234">
        <v>0.10416666666787933</v>
      </c>
      <c r="E823" s="235">
        <v>0</v>
      </c>
      <c r="F823" s="235">
        <v>0.000030847621873144815</v>
      </c>
    </row>
    <row r="824" ht="14.25" customHeight="1" spans="1:6" x14ac:dyDescent="0.25">
      <c r="A824" s="232">
        <v>43483</v>
      </c>
      <c r="B824" s="233">
        <v>18</v>
      </c>
      <c r="C824" s="233">
        <v>7</v>
      </c>
      <c r="D824" s="234">
        <v>0.125</v>
      </c>
      <c r="E824" s="235">
        <v>0</v>
      </c>
      <c r="F824" s="235">
        <v>0.00003094777648961606</v>
      </c>
    </row>
    <row r="825" ht="14.25" customHeight="1" spans="1:6" x14ac:dyDescent="0.25">
      <c r="A825" s="232">
        <v>43483</v>
      </c>
      <c r="B825" s="233">
        <v>18</v>
      </c>
      <c r="C825" s="233">
        <v>8</v>
      </c>
      <c r="D825" s="234">
        <v>0.14583333333212067</v>
      </c>
      <c r="E825" s="235">
        <v>0</v>
      </c>
      <c r="F825" s="235">
        <v>0.00003054715802373107</v>
      </c>
    </row>
    <row r="826" ht="14.25" customHeight="1" spans="1:6" x14ac:dyDescent="0.25">
      <c r="A826" s="232">
        <v>43483</v>
      </c>
      <c r="B826" s="233">
        <v>18</v>
      </c>
      <c r="C826" s="233">
        <v>9</v>
      </c>
      <c r="D826" s="234">
        <v>0.16666666666787933</v>
      </c>
      <c r="E826" s="235">
        <v>0</v>
      </c>
      <c r="F826" s="235">
        <v>0.00003074746725667356</v>
      </c>
    </row>
    <row r="827" ht="14.25" customHeight="1" spans="1:6" x14ac:dyDescent="0.25">
      <c r="A827" s="232">
        <v>43483</v>
      </c>
      <c r="B827" s="233">
        <v>18</v>
      </c>
      <c r="C827" s="233">
        <v>10</v>
      </c>
      <c r="D827" s="234">
        <v>0.1875</v>
      </c>
      <c r="E827" s="235">
        <v>0</v>
      </c>
      <c r="F827" s="235">
        <v>0.00003174901342138605</v>
      </c>
    </row>
    <row r="828" ht="14.25" customHeight="1" spans="1:6" x14ac:dyDescent="0.25">
      <c r="A828" s="232">
        <v>43483</v>
      </c>
      <c r="B828" s="233">
        <v>18</v>
      </c>
      <c r="C828" s="233">
        <v>11</v>
      </c>
      <c r="D828" s="234">
        <v>0.20833333333212067</v>
      </c>
      <c r="E828" s="235">
        <v>0</v>
      </c>
      <c r="F828" s="235">
        <v>0.0000330510234355123</v>
      </c>
    </row>
    <row r="829" ht="14.25" customHeight="1" spans="1:6" x14ac:dyDescent="0.25">
      <c r="A829" s="232">
        <v>43483</v>
      </c>
      <c r="B829" s="233">
        <v>18</v>
      </c>
      <c r="C829" s="233">
        <v>12</v>
      </c>
      <c r="D829" s="234">
        <v>0.22916666666787933</v>
      </c>
      <c r="E829" s="235">
        <v>0</v>
      </c>
      <c r="F829" s="235">
        <v>0.00003645628039553478</v>
      </c>
    </row>
    <row r="830" ht="14.25" customHeight="1" spans="1:6" x14ac:dyDescent="0.25">
      <c r="A830" s="232">
        <v>43483</v>
      </c>
      <c r="B830" s="233">
        <v>18</v>
      </c>
      <c r="C830" s="233">
        <v>13</v>
      </c>
      <c r="D830" s="234">
        <v>0.25</v>
      </c>
      <c r="E830" s="235">
        <v>0</v>
      </c>
      <c r="F830" s="235">
        <v>0.000043567258164993484</v>
      </c>
    </row>
    <row r="831" ht="14.25" customHeight="1" spans="1:6" x14ac:dyDescent="0.25">
      <c r="A831" s="232">
        <v>43483</v>
      </c>
      <c r="B831" s="233">
        <v>18</v>
      </c>
      <c r="C831" s="233">
        <v>14</v>
      </c>
      <c r="D831" s="234">
        <v>0.2708333333321207</v>
      </c>
      <c r="E831" s="235">
        <v>0</v>
      </c>
      <c r="F831" s="235">
        <v>0.0000508785451673947</v>
      </c>
    </row>
    <row r="832" ht="14.25" customHeight="1" spans="1:6" x14ac:dyDescent="0.25">
      <c r="A832" s="232">
        <v>43483</v>
      </c>
      <c r="B832" s="233">
        <v>18</v>
      </c>
      <c r="C832" s="233">
        <v>15</v>
      </c>
      <c r="D832" s="234">
        <v>0.2916666666678793</v>
      </c>
      <c r="E832" s="235">
        <v>2.8606643367816995e-8</v>
      </c>
      <c r="F832" s="235">
        <v>0.000060894006814519635</v>
      </c>
    </row>
    <row r="833" ht="14.25" customHeight="1" spans="1:6" x14ac:dyDescent="0.25">
      <c r="A833" s="232">
        <v>43483</v>
      </c>
      <c r="B833" s="233">
        <v>18</v>
      </c>
      <c r="C833" s="233">
        <v>16</v>
      </c>
      <c r="D833" s="234">
        <v>0.3125</v>
      </c>
      <c r="E833" s="235">
        <v>2.044388564820715e-7</v>
      </c>
      <c r="F833" s="235">
        <v>0.00006790482996750707</v>
      </c>
    </row>
    <row r="834" ht="14.25" customHeight="1" spans="1:6" x14ac:dyDescent="0.25">
      <c r="A834" s="232">
        <v>43483</v>
      </c>
      <c r="B834" s="233">
        <v>18</v>
      </c>
      <c r="C834" s="233">
        <v>17</v>
      </c>
      <c r="D834" s="234">
        <v>0.3333333333321207</v>
      </c>
      <c r="E834" s="235">
        <v>0.000003423001035642962</v>
      </c>
      <c r="F834" s="235">
        <v>0.00007141024154400082</v>
      </c>
    </row>
    <row r="835" ht="14.25" customHeight="1" spans="1:6" x14ac:dyDescent="0.25">
      <c r="A835" s="232">
        <v>43483</v>
      </c>
      <c r="B835" s="233">
        <v>18</v>
      </c>
      <c r="C835" s="233">
        <v>18</v>
      </c>
      <c r="D835" s="234">
        <v>0.3541666666678793</v>
      </c>
      <c r="E835" s="235">
        <v>0.0000065629119153899795</v>
      </c>
      <c r="F835" s="235">
        <v>0.00007211132385929955</v>
      </c>
    </row>
    <row r="836" ht="14.25" customHeight="1" spans="1:6" x14ac:dyDescent="0.25">
      <c r="A836" s="232">
        <v>43483</v>
      </c>
      <c r="B836" s="233">
        <v>18</v>
      </c>
      <c r="C836" s="233">
        <v>19</v>
      </c>
      <c r="D836" s="234">
        <v>0.375</v>
      </c>
      <c r="E836" s="235">
        <v>0.00001491310414771203</v>
      </c>
      <c r="F836" s="235">
        <v>0.00007211132385929955</v>
      </c>
    </row>
    <row r="837" ht="14.25" customHeight="1" spans="1:6" x14ac:dyDescent="0.25">
      <c r="A837" s="232">
        <v>43483</v>
      </c>
      <c r="B837" s="233">
        <v>18</v>
      </c>
      <c r="C837" s="233">
        <v>20</v>
      </c>
      <c r="D837" s="234">
        <v>0.3958333333321207</v>
      </c>
      <c r="E837" s="235">
        <v>0.000025323080103018224</v>
      </c>
      <c r="F837" s="235">
        <v>0.00007171070539341455</v>
      </c>
    </row>
    <row r="838" ht="14.25" customHeight="1" spans="1:6" x14ac:dyDescent="0.25">
      <c r="A838" s="232">
        <v>43483</v>
      </c>
      <c r="B838" s="233">
        <v>18</v>
      </c>
      <c r="C838" s="233">
        <v>21</v>
      </c>
      <c r="D838" s="234">
        <v>0.4166666666678793</v>
      </c>
      <c r="E838" s="235">
        <v>0.00003652364401611866</v>
      </c>
      <c r="F838" s="235">
        <v>0.00007050884999575957</v>
      </c>
    </row>
    <row r="839" ht="14.25" customHeight="1" spans="1:6" x14ac:dyDescent="0.25">
      <c r="A839" s="232">
        <v>43483</v>
      </c>
      <c r="B839" s="233">
        <v>18</v>
      </c>
      <c r="C839" s="233">
        <v>22</v>
      </c>
      <c r="D839" s="234">
        <v>0.4375</v>
      </c>
      <c r="E839" s="235">
        <v>0.00005011164937775165</v>
      </c>
      <c r="F839" s="235">
        <v>0.00007040869537928833</v>
      </c>
    </row>
    <row r="840" ht="14.25" customHeight="1" spans="1:6" x14ac:dyDescent="0.25">
      <c r="A840" s="232">
        <v>43483</v>
      </c>
      <c r="B840" s="233">
        <v>18</v>
      </c>
      <c r="C840" s="233">
        <v>23</v>
      </c>
      <c r="D840" s="234">
        <v>0.4583333333321207</v>
      </c>
      <c r="E840" s="235">
        <v>0.00006152080145260007</v>
      </c>
      <c r="F840" s="235">
        <v>0.00006940714921457582</v>
      </c>
    </row>
    <row r="841" ht="14.25" customHeight="1" spans="1:6" x14ac:dyDescent="0.25">
      <c r="A841" s="232">
        <v>43483</v>
      </c>
      <c r="B841" s="233">
        <v>18</v>
      </c>
      <c r="C841" s="233">
        <v>24</v>
      </c>
      <c r="D841" s="234">
        <v>0.4791666666678793</v>
      </c>
      <c r="E841" s="235">
        <v>0.00005964129801257825</v>
      </c>
      <c r="F841" s="235">
        <v>0.00007000807691340332</v>
      </c>
    </row>
    <row r="842" ht="14.25" customHeight="1" spans="1:6" x14ac:dyDescent="0.25">
      <c r="A842" s="232">
        <v>43483</v>
      </c>
      <c r="B842" s="233">
        <v>18</v>
      </c>
      <c r="C842" s="233">
        <v>25</v>
      </c>
      <c r="D842" s="234">
        <v>0.5</v>
      </c>
      <c r="E842" s="235">
        <v>0.00006352679024153994</v>
      </c>
      <c r="F842" s="235">
        <v>0.0000724117877087133</v>
      </c>
    </row>
    <row r="843" ht="14.25" customHeight="1" spans="1:6" x14ac:dyDescent="0.25">
      <c r="A843" s="232">
        <v>43483</v>
      </c>
      <c r="B843" s="233">
        <v>18</v>
      </c>
      <c r="C843" s="233">
        <v>26</v>
      </c>
      <c r="D843" s="234">
        <v>0.5208333333321207</v>
      </c>
      <c r="E843" s="235">
        <v>0.00006835481737693066</v>
      </c>
      <c r="F843" s="235">
        <v>0.00007271225155812705</v>
      </c>
    </row>
    <row r="844" ht="14.25" customHeight="1" spans="1:6" x14ac:dyDescent="0.25">
      <c r="A844" s="232">
        <v>43483</v>
      </c>
      <c r="B844" s="233">
        <v>18</v>
      </c>
      <c r="C844" s="233">
        <v>27</v>
      </c>
      <c r="D844" s="234">
        <v>0.5416666666678793</v>
      </c>
      <c r="E844" s="235">
        <v>0.00008575412302455787</v>
      </c>
      <c r="F844" s="235">
        <v>0.00007151039616047207</v>
      </c>
    </row>
    <row r="845" ht="14.25" customHeight="1" spans="1:6" x14ac:dyDescent="0.25">
      <c r="A845" s="232">
        <v>43483</v>
      </c>
      <c r="B845" s="233">
        <v>18</v>
      </c>
      <c r="C845" s="233">
        <v>28</v>
      </c>
      <c r="D845" s="234">
        <v>0.5625</v>
      </c>
      <c r="E845" s="235">
        <v>0.00006226744365622172</v>
      </c>
      <c r="F845" s="235">
        <v>0.00006960745844751831</v>
      </c>
    </row>
    <row r="846" ht="14.25" customHeight="1" spans="1:6" x14ac:dyDescent="0.25">
      <c r="A846" s="232">
        <v>43483</v>
      </c>
      <c r="B846" s="233">
        <v>18</v>
      </c>
      <c r="C846" s="233">
        <v>29</v>
      </c>
      <c r="D846" s="234">
        <v>0.5833333333321207</v>
      </c>
      <c r="E846" s="235">
        <v>0.00005428722540028814</v>
      </c>
      <c r="F846" s="235">
        <v>0.00006840560304986335</v>
      </c>
    </row>
    <row r="847" ht="14.25" customHeight="1" spans="1:6" x14ac:dyDescent="0.25">
      <c r="A847" s="232">
        <v>43483</v>
      </c>
      <c r="B847" s="233">
        <v>18</v>
      </c>
      <c r="C847" s="233">
        <v>30</v>
      </c>
      <c r="D847" s="234">
        <v>0.6041666666678793</v>
      </c>
      <c r="E847" s="235">
        <v>0.000048516911056789005</v>
      </c>
      <c r="F847" s="235">
        <v>0.00007010823152987456</v>
      </c>
    </row>
    <row r="848" ht="14.25" customHeight="1" spans="1:6" x14ac:dyDescent="0.25">
      <c r="A848" s="232">
        <v>43483</v>
      </c>
      <c r="B848" s="233">
        <v>18</v>
      </c>
      <c r="C848" s="233">
        <v>31</v>
      </c>
      <c r="D848" s="234">
        <v>0.625</v>
      </c>
      <c r="E848" s="235">
        <v>0.00004349585485622228</v>
      </c>
      <c r="F848" s="235">
        <v>0.00007271225155812705</v>
      </c>
    </row>
    <row r="849" ht="14.25" customHeight="1" spans="1:6" x14ac:dyDescent="0.25">
      <c r="A849" s="232">
        <v>43483</v>
      </c>
      <c r="B849" s="233">
        <v>18</v>
      </c>
      <c r="C849" s="233">
        <v>32</v>
      </c>
      <c r="D849" s="234">
        <v>0.6458333333321207</v>
      </c>
      <c r="E849" s="235">
        <v>0.000019081200008796582</v>
      </c>
      <c r="F849" s="235">
        <v>0.00007852121931345951</v>
      </c>
    </row>
    <row r="850" ht="14.25" customHeight="1" spans="1:6" x14ac:dyDescent="0.25">
      <c r="A850" s="232">
        <v>43483</v>
      </c>
      <c r="B850" s="233">
        <v>18</v>
      </c>
      <c r="C850" s="233">
        <v>33</v>
      </c>
      <c r="D850" s="234">
        <v>0.6666666666678793</v>
      </c>
      <c r="E850" s="235">
        <v>0.000007133827539935786</v>
      </c>
      <c r="F850" s="235">
        <v>0.00008623312478174573</v>
      </c>
    </row>
    <row r="851" ht="14.25" customHeight="1" spans="1:6" x14ac:dyDescent="0.25">
      <c r="A851" s="232">
        <v>43483</v>
      </c>
      <c r="B851" s="233">
        <v>18</v>
      </c>
      <c r="C851" s="233">
        <v>34</v>
      </c>
      <c r="D851" s="234">
        <v>0.6875</v>
      </c>
      <c r="E851" s="235">
        <v>0.000001915597017416901</v>
      </c>
      <c r="F851" s="235">
        <v>0.00009795121490888191</v>
      </c>
    </row>
    <row r="852" ht="14.25" customHeight="1" spans="1:6" x14ac:dyDescent="0.25">
      <c r="A852" s="232">
        <v>43483</v>
      </c>
      <c r="B852" s="233">
        <v>18</v>
      </c>
      <c r="C852" s="233">
        <v>35</v>
      </c>
      <c r="D852" s="234">
        <v>0.7083333333321207</v>
      </c>
      <c r="E852" s="235">
        <v>0.0000010504926645349869</v>
      </c>
      <c r="F852" s="235">
        <v>0.00011065082027743633</v>
      </c>
    </row>
    <row r="853" ht="14.25" customHeight="1" spans="1:6" x14ac:dyDescent="0.25">
      <c r="A853" s="232">
        <v>43483</v>
      </c>
      <c r="B853" s="233">
        <v>18</v>
      </c>
      <c r="C853" s="233">
        <v>36</v>
      </c>
      <c r="D853" s="234">
        <v>0.7291666666678793</v>
      </c>
      <c r="E853" s="235">
        <v>2.3014784416392424e-7</v>
      </c>
      <c r="F853" s="235">
        <v>0.00011382572161957494</v>
      </c>
    </row>
    <row r="854" ht="14.25" customHeight="1" spans="1:6" x14ac:dyDescent="0.25">
      <c r="A854" s="232">
        <v>43483</v>
      </c>
      <c r="B854" s="233">
        <v>18</v>
      </c>
      <c r="C854" s="233">
        <v>37</v>
      </c>
      <c r="D854" s="234">
        <v>0.75</v>
      </c>
      <c r="E854" s="235">
        <v>4.876692867229148e-8</v>
      </c>
      <c r="F854" s="235">
        <v>0.00011465700493628631</v>
      </c>
    </row>
    <row r="855" ht="14.25" customHeight="1" spans="1:6" x14ac:dyDescent="0.25">
      <c r="A855" s="232">
        <v>43483</v>
      </c>
      <c r="B855" s="233">
        <v>18</v>
      </c>
      <c r="C855" s="233">
        <v>38</v>
      </c>
      <c r="D855" s="234">
        <v>0.7708333333321207</v>
      </c>
      <c r="E855" s="235">
        <v>4.377309653265101e-9</v>
      </c>
      <c r="F855" s="235">
        <v>0.0001118927375216798</v>
      </c>
    </row>
    <row r="856" ht="14.25" customHeight="1" spans="1:6" x14ac:dyDescent="0.25">
      <c r="A856" s="232">
        <v>43483</v>
      </c>
      <c r="B856" s="233">
        <v>18</v>
      </c>
      <c r="C856" s="233">
        <v>39</v>
      </c>
      <c r="D856" s="234">
        <v>0.7916666666678793</v>
      </c>
      <c r="E856" s="235">
        <v>0</v>
      </c>
      <c r="F856" s="235">
        <v>0.00010683492938988172</v>
      </c>
    </row>
    <row r="857" ht="14.25" customHeight="1" spans="1:6" x14ac:dyDescent="0.25">
      <c r="A857" s="232">
        <v>43483</v>
      </c>
      <c r="B857" s="233">
        <v>18</v>
      </c>
      <c r="C857" s="233">
        <v>40</v>
      </c>
      <c r="D857" s="234">
        <v>0.8125</v>
      </c>
      <c r="E857" s="235">
        <v>0</v>
      </c>
      <c r="F857" s="235">
        <v>0.00010111610078937336</v>
      </c>
    </row>
    <row r="858" ht="14.25" customHeight="1" spans="1:6" x14ac:dyDescent="0.25">
      <c r="A858" s="232">
        <v>43483</v>
      </c>
      <c r="B858" s="233">
        <v>18</v>
      </c>
      <c r="C858" s="233">
        <v>41</v>
      </c>
      <c r="D858" s="234">
        <v>0.8333333333321207</v>
      </c>
      <c r="E858" s="235">
        <v>0</v>
      </c>
      <c r="F858" s="235">
        <v>0.00009694966874416941</v>
      </c>
    </row>
    <row r="859" ht="14.25" customHeight="1" spans="1:6" x14ac:dyDescent="0.25">
      <c r="A859" s="232">
        <v>43483</v>
      </c>
      <c r="B859" s="233">
        <v>18</v>
      </c>
      <c r="C859" s="233">
        <v>42</v>
      </c>
      <c r="D859" s="234">
        <v>0.8541666666678793</v>
      </c>
      <c r="E859" s="235">
        <v>0</v>
      </c>
      <c r="F859" s="235">
        <v>0.00009314379331826193</v>
      </c>
    </row>
    <row r="860" ht="14.25" customHeight="1" spans="1:6" x14ac:dyDescent="0.25">
      <c r="A860" s="232">
        <v>43483</v>
      </c>
      <c r="B860" s="233">
        <v>18</v>
      </c>
      <c r="C860" s="233">
        <v>43</v>
      </c>
      <c r="D860" s="234">
        <v>0.875</v>
      </c>
      <c r="E860" s="235">
        <v>0</v>
      </c>
      <c r="F860" s="235">
        <v>0.00008913760865941194</v>
      </c>
    </row>
    <row r="861" ht="14.25" customHeight="1" spans="1:6" x14ac:dyDescent="0.25">
      <c r="A861" s="232">
        <v>43483</v>
      </c>
      <c r="B861" s="233">
        <v>18</v>
      </c>
      <c r="C861" s="233">
        <v>44</v>
      </c>
      <c r="D861" s="234">
        <v>0.8958333333321207</v>
      </c>
      <c r="E861" s="235">
        <v>0</v>
      </c>
      <c r="F861" s="235">
        <v>0.00008372925936996448</v>
      </c>
    </row>
    <row r="862" ht="14.25" customHeight="1" spans="1:6" x14ac:dyDescent="0.25">
      <c r="A862" s="232">
        <v>43483</v>
      </c>
      <c r="B862" s="233">
        <v>18</v>
      </c>
      <c r="C862" s="233">
        <v>45</v>
      </c>
      <c r="D862" s="234">
        <v>0.9166666666678793</v>
      </c>
      <c r="E862" s="235">
        <v>0</v>
      </c>
      <c r="F862" s="235">
        <v>0.00007812060084757453</v>
      </c>
    </row>
    <row r="863" ht="14.25" customHeight="1" spans="1:6" x14ac:dyDescent="0.25">
      <c r="A863" s="232">
        <v>43483</v>
      </c>
      <c r="B863" s="233">
        <v>18</v>
      </c>
      <c r="C863" s="233">
        <v>46</v>
      </c>
      <c r="D863" s="234">
        <v>0.9375</v>
      </c>
      <c r="E863" s="235">
        <v>0</v>
      </c>
      <c r="F863" s="235">
        <v>0.00006840560304986335</v>
      </c>
    </row>
    <row r="864" ht="14.25" customHeight="1" spans="1:6" x14ac:dyDescent="0.25">
      <c r="A864" s="232">
        <v>43483</v>
      </c>
      <c r="B864" s="233">
        <v>18</v>
      </c>
      <c r="C864" s="233">
        <v>47</v>
      </c>
      <c r="D864" s="234">
        <v>0.9583333333321207</v>
      </c>
      <c r="E864" s="235">
        <v>0</v>
      </c>
      <c r="F864" s="235">
        <v>0.000058490296019209644</v>
      </c>
    </row>
    <row r="865" ht="14.25" customHeight="1" spans="1:6" x14ac:dyDescent="0.25">
      <c r="A865" s="232">
        <v>43483</v>
      </c>
      <c r="B865" s="233">
        <v>18</v>
      </c>
      <c r="C865" s="233">
        <v>48</v>
      </c>
      <c r="D865" s="234">
        <v>0.9791666666678793</v>
      </c>
      <c r="E865" s="235">
        <v>0</v>
      </c>
      <c r="F865" s="235">
        <v>0.00004837467975561345</v>
      </c>
    </row>
    <row r="866" ht="14.25" customHeight="1" spans="1:6" x14ac:dyDescent="0.25">
      <c r="A866" s="232">
        <v>43484</v>
      </c>
      <c r="B866" s="233">
        <v>19</v>
      </c>
      <c r="C866" s="233">
        <v>1</v>
      </c>
      <c r="D866" s="234">
        <v>0</v>
      </c>
      <c r="E866" s="235">
        <v>0</v>
      </c>
      <c r="F866" s="235">
        <v>0.000042165093534395995</v>
      </c>
    </row>
    <row r="867" ht="14.25" customHeight="1" spans="1:6" x14ac:dyDescent="0.25">
      <c r="A867" s="232">
        <v>43484</v>
      </c>
      <c r="B867" s="233">
        <v>19</v>
      </c>
      <c r="C867" s="233">
        <v>2</v>
      </c>
      <c r="D867" s="234">
        <v>0.020833333332120674</v>
      </c>
      <c r="E867" s="235">
        <v>0</v>
      </c>
      <c r="F867" s="235">
        <v>0.000037057208094362266</v>
      </c>
    </row>
    <row r="868" ht="14.25" customHeight="1" spans="1:6" x14ac:dyDescent="0.25">
      <c r="A868" s="232">
        <v>43484</v>
      </c>
      <c r="B868" s="233">
        <v>19</v>
      </c>
      <c r="C868" s="233">
        <v>3</v>
      </c>
      <c r="D868" s="234">
        <v>0.041666666667879326</v>
      </c>
      <c r="E868" s="235">
        <v>0</v>
      </c>
      <c r="F868" s="235">
        <v>0.00003505411576493728</v>
      </c>
    </row>
    <row r="869" ht="14.25" customHeight="1" spans="1:6" x14ac:dyDescent="0.25">
      <c r="A869" s="232">
        <v>43484</v>
      </c>
      <c r="B869" s="233">
        <v>19</v>
      </c>
      <c r="C869" s="233">
        <v>4</v>
      </c>
      <c r="D869" s="234">
        <v>0.0625</v>
      </c>
      <c r="E869" s="235">
        <v>0</v>
      </c>
      <c r="F869" s="235">
        <v>0.000033551796517868546</v>
      </c>
    </row>
    <row r="870" ht="14.25" customHeight="1" spans="1:6" x14ac:dyDescent="0.25">
      <c r="A870" s="232">
        <v>43484</v>
      </c>
      <c r="B870" s="233">
        <v>19</v>
      </c>
      <c r="C870" s="233">
        <v>5</v>
      </c>
      <c r="D870" s="234">
        <v>0.08333333333212067</v>
      </c>
      <c r="E870" s="235">
        <v>0</v>
      </c>
      <c r="F870" s="235">
        <v>0.00003174901342138605</v>
      </c>
    </row>
    <row r="871" ht="14.25" customHeight="1" spans="1:6" x14ac:dyDescent="0.25">
      <c r="A871" s="232">
        <v>43484</v>
      </c>
      <c r="B871" s="233">
        <v>19</v>
      </c>
      <c r="C871" s="233">
        <v>6</v>
      </c>
      <c r="D871" s="234">
        <v>0.10416666666787933</v>
      </c>
      <c r="E871" s="235">
        <v>0</v>
      </c>
      <c r="F871" s="235">
        <v>0.00003074746725667356</v>
      </c>
    </row>
    <row r="872" ht="14.25" customHeight="1" spans="1:6" x14ac:dyDescent="0.25">
      <c r="A872" s="232">
        <v>43484</v>
      </c>
      <c r="B872" s="233">
        <v>19</v>
      </c>
      <c r="C872" s="233">
        <v>7</v>
      </c>
      <c r="D872" s="234">
        <v>0.125</v>
      </c>
      <c r="E872" s="235">
        <v>0</v>
      </c>
      <c r="F872" s="235">
        <v>0.000031047931106087315</v>
      </c>
    </row>
    <row r="873" ht="14.25" customHeight="1" spans="1:6" x14ac:dyDescent="0.25">
      <c r="A873" s="232">
        <v>43484</v>
      </c>
      <c r="B873" s="233">
        <v>19</v>
      </c>
      <c r="C873" s="233">
        <v>8</v>
      </c>
      <c r="D873" s="234">
        <v>0.14583333333212067</v>
      </c>
      <c r="E873" s="235">
        <v>0</v>
      </c>
      <c r="F873" s="235">
        <v>0.000030847621873144815</v>
      </c>
    </row>
    <row r="874" ht="14.25" customHeight="1" spans="1:6" x14ac:dyDescent="0.25">
      <c r="A874" s="232">
        <v>43484</v>
      </c>
      <c r="B874" s="233">
        <v>19</v>
      </c>
      <c r="C874" s="233">
        <v>9</v>
      </c>
      <c r="D874" s="234">
        <v>0.16666666666787933</v>
      </c>
      <c r="E874" s="235">
        <v>0</v>
      </c>
      <c r="F874" s="235">
        <v>0.00003094777648961606</v>
      </c>
    </row>
    <row r="875" ht="14.25" customHeight="1" spans="1:6" x14ac:dyDescent="0.25">
      <c r="A875" s="232">
        <v>43484</v>
      </c>
      <c r="B875" s="233">
        <v>19</v>
      </c>
      <c r="C875" s="233">
        <v>10</v>
      </c>
      <c r="D875" s="234">
        <v>0.1875</v>
      </c>
      <c r="E875" s="235">
        <v>0</v>
      </c>
      <c r="F875" s="235">
        <v>0.00003214963188727106</v>
      </c>
    </row>
    <row r="876" ht="14.25" customHeight="1" spans="1:6" x14ac:dyDescent="0.25">
      <c r="A876" s="232">
        <v>43484</v>
      </c>
      <c r="B876" s="233">
        <v>19</v>
      </c>
      <c r="C876" s="233">
        <v>11</v>
      </c>
      <c r="D876" s="234">
        <v>0.20833333333212067</v>
      </c>
      <c r="E876" s="235">
        <v>0</v>
      </c>
      <c r="F876" s="235">
        <v>0.000033151178051983545</v>
      </c>
    </row>
    <row r="877" ht="14.25" customHeight="1" spans="1:6" x14ac:dyDescent="0.25">
      <c r="A877" s="232">
        <v>43484</v>
      </c>
      <c r="B877" s="233">
        <v>19</v>
      </c>
      <c r="C877" s="233">
        <v>12</v>
      </c>
      <c r="D877" s="234">
        <v>0.22916666666787933</v>
      </c>
      <c r="E877" s="235">
        <v>0</v>
      </c>
      <c r="F877" s="235">
        <v>0.000036957053477891026</v>
      </c>
    </row>
    <row r="878" ht="14.25" customHeight="1" spans="1:6" x14ac:dyDescent="0.25">
      <c r="A878" s="232">
        <v>43484</v>
      </c>
      <c r="B878" s="233">
        <v>19</v>
      </c>
      <c r="C878" s="233">
        <v>13</v>
      </c>
      <c r="D878" s="234">
        <v>0.25</v>
      </c>
      <c r="E878" s="235">
        <v>0</v>
      </c>
      <c r="F878" s="235">
        <v>0.000043366948932050984</v>
      </c>
    </row>
    <row r="879" ht="14.25" customHeight="1" spans="1:6" x14ac:dyDescent="0.25">
      <c r="A879" s="232">
        <v>43484</v>
      </c>
      <c r="B879" s="233">
        <v>19</v>
      </c>
      <c r="C879" s="233">
        <v>14</v>
      </c>
      <c r="D879" s="234">
        <v>0.2708333333321207</v>
      </c>
      <c r="E879" s="235">
        <v>0</v>
      </c>
      <c r="F879" s="235">
        <v>0.0000496766897697397</v>
      </c>
    </row>
    <row r="880" ht="14.25" customHeight="1" spans="1:6" x14ac:dyDescent="0.25">
      <c r="A880" s="232">
        <v>43484</v>
      </c>
      <c r="B880" s="233">
        <v>19</v>
      </c>
      <c r="C880" s="233">
        <v>15</v>
      </c>
      <c r="D880" s="234">
        <v>0.2916666666678793</v>
      </c>
      <c r="E880" s="235">
        <v>1.1035752506119058e-8</v>
      </c>
      <c r="F880" s="235">
        <v>0.000059191378334508385</v>
      </c>
    </row>
    <row r="881" ht="14.25" customHeight="1" spans="1:6" x14ac:dyDescent="0.25">
      <c r="A881" s="232">
        <v>43484</v>
      </c>
      <c r="B881" s="233">
        <v>19</v>
      </c>
      <c r="C881" s="233">
        <v>16</v>
      </c>
      <c r="D881" s="234">
        <v>0.3125</v>
      </c>
      <c r="E881" s="235">
        <v>2.2712688398068494e-7</v>
      </c>
      <c r="F881" s="235">
        <v>0.0000669032838027946</v>
      </c>
    </row>
    <row r="882" ht="14.25" customHeight="1" spans="1:6" x14ac:dyDescent="0.25">
      <c r="A882" s="232">
        <v>43484</v>
      </c>
      <c r="B882" s="233">
        <v>19</v>
      </c>
      <c r="C882" s="233">
        <v>17</v>
      </c>
      <c r="D882" s="234">
        <v>0.3333333333321207</v>
      </c>
      <c r="E882" s="235">
        <v>0.000004273459207694427</v>
      </c>
      <c r="F882" s="235">
        <v>0.00006980776768046082</v>
      </c>
    </row>
    <row r="883" ht="14.25" customHeight="1" spans="1:6" x14ac:dyDescent="0.25">
      <c r="A883" s="232">
        <v>43484</v>
      </c>
      <c r="B883" s="233">
        <v>19</v>
      </c>
      <c r="C883" s="233">
        <v>18</v>
      </c>
      <c r="D883" s="234">
        <v>0.3541666666678793</v>
      </c>
      <c r="E883" s="235">
        <v>0.000013023207912299092</v>
      </c>
      <c r="F883" s="235">
        <v>0.00007050884999575957</v>
      </c>
    </row>
    <row r="884" ht="14.25" customHeight="1" spans="1:6" x14ac:dyDescent="0.25">
      <c r="A884" s="232">
        <v>43484</v>
      </c>
      <c r="B884" s="233">
        <v>19</v>
      </c>
      <c r="C884" s="233">
        <v>19</v>
      </c>
      <c r="D884" s="234">
        <v>0.375</v>
      </c>
      <c r="E884" s="235">
        <v>0.00002560809915919546</v>
      </c>
      <c r="F884" s="235">
        <v>0.00006980776768046082</v>
      </c>
    </row>
    <row r="885" ht="14.25" customHeight="1" spans="1:6" x14ac:dyDescent="0.25">
      <c r="A885" s="232">
        <v>43484</v>
      </c>
      <c r="B885" s="233">
        <v>19</v>
      </c>
      <c r="C885" s="233">
        <v>20</v>
      </c>
      <c r="D885" s="234">
        <v>0.3958333333321207</v>
      </c>
      <c r="E885" s="235">
        <v>0.00004288669373856487</v>
      </c>
      <c r="F885" s="235">
        <v>0.00006820529381692084</v>
      </c>
    </row>
    <row r="886" ht="14.25" customHeight="1" spans="1:6" x14ac:dyDescent="0.25">
      <c r="A886" s="232">
        <v>43484</v>
      </c>
      <c r="B886" s="233">
        <v>19</v>
      </c>
      <c r="C886" s="233">
        <v>21</v>
      </c>
      <c r="D886" s="234">
        <v>0.4166666666678793</v>
      </c>
      <c r="E886" s="235">
        <v>0.0000612554149985681</v>
      </c>
      <c r="F886" s="235">
        <v>0.0000655011191721971</v>
      </c>
    </row>
    <row r="887" ht="14.25" customHeight="1" spans="1:6" x14ac:dyDescent="0.25">
      <c r="A887" s="232">
        <v>43484</v>
      </c>
      <c r="B887" s="233">
        <v>19</v>
      </c>
      <c r="C887" s="233">
        <v>22</v>
      </c>
      <c r="D887" s="234">
        <v>0.4375</v>
      </c>
      <c r="E887" s="235">
        <v>0.00011236392957092866</v>
      </c>
      <c r="F887" s="235">
        <v>0.00006480003685689835</v>
      </c>
    </row>
    <row r="888" ht="14.25" customHeight="1" spans="1:6" x14ac:dyDescent="0.25">
      <c r="A888" s="232">
        <v>43484</v>
      </c>
      <c r="B888" s="233">
        <v>19</v>
      </c>
      <c r="C888" s="233">
        <v>23</v>
      </c>
      <c r="D888" s="234">
        <v>0.4583333333321207</v>
      </c>
      <c r="E888" s="235">
        <v>0.00016777720030265467</v>
      </c>
      <c r="F888" s="235">
        <v>0.00006389864530865711</v>
      </c>
    </row>
    <row r="889" ht="14.25" customHeight="1" spans="1:6" x14ac:dyDescent="0.25">
      <c r="A889" s="232">
        <v>43484</v>
      </c>
      <c r="B889" s="233">
        <v>19</v>
      </c>
      <c r="C889" s="233">
        <v>24</v>
      </c>
      <c r="D889" s="234">
        <v>0.4791666666678793</v>
      </c>
      <c r="E889" s="235">
        <v>0.000180368511822611</v>
      </c>
      <c r="F889" s="235">
        <v>0.00006389864530865711</v>
      </c>
    </row>
    <row r="890" ht="14.25" customHeight="1" spans="1:6" x14ac:dyDescent="0.25">
      <c r="A890" s="232">
        <v>43484</v>
      </c>
      <c r="B890" s="233">
        <v>19</v>
      </c>
      <c r="C890" s="233">
        <v>25</v>
      </c>
      <c r="D890" s="234">
        <v>0.5</v>
      </c>
      <c r="E890" s="235">
        <v>0.00018615518063984184</v>
      </c>
      <c r="F890" s="235">
        <v>0.00006560127378866834</v>
      </c>
    </row>
    <row r="891" ht="14.25" customHeight="1" spans="1:6" x14ac:dyDescent="0.25">
      <c r="A891" s="232">
        <v>43484</v>
      </c>
      <c r="B891" s="233">
        <v>19</v>
      </c>
      <c r="C891" s="233">
        <v>26</v>
      </c>
      <c r="D891" s="234">
        <v>0.5208333333321207</v>
      </c>
      <c r="E891" s="235">
        <v>0.00018531686136973545</v>
      </c>
      <c r="F891" s="235">
        <v>0.00006580158302161085</v>
      </c>
    </row>
    <row r="892" ht="14.25" customHeight="1" spans="1:6" x14ac:dyDescent="0.25">
      <c r="A892" s="232">
        <v>43484</v>
      </c>
      <c r="B892" s="233">
        <v>19</v>
      </c>
      <c r="C892" s="233">
        <v>27</v>
      </c>
      <c r="D892" s="234">
        <v>0.5416666666678793</v>
      </c>
      <c r="E892" s="235">
        <v>0.00017704011428090977</v>
      </c>
      <c r="F892" s="235">
        <v>0.00006500034608984085</v>
      </c>
    </row>
    <row r="893" ht="14.25" customHeight="1" spans="1:6" x14ac:dyDescent="0.25">
      <c r="A893" s="232">
        <v>43484</v>
      </c>
      <c r="B893" s="233">
        <v>19</v>
      </c>
      <c r="C893" s="233">
        <v>28</v>
      </c>
      <c r="D893" s="234">
        <v>0.5625</v>
      </c>
      <c r="E893" s="235">
        <v>0.00016249949876765197</v>
      </c>
      <c r="F893" s="235">
        <v>0.0000634980268427721</v>
      </c>
    </row>
    <row r="894" ht="14.25" customHeight="1" spans="1:6" x14ac:dyDescent="0.25">
      <c r="A894" s="232">
        <v>43484</v>
      </c>
      <c r="B894" s="233">
        <v>19</v>
      </c>
      <c r="C894" s="233">
        <v>29</v>
      </c>
      <c r="D894" s="234">
        <v>0.5833333333321207</v>
      </c>
      <c r="E894" s="235">
        <v>0.0001434695346983761</v>
      </c>
      <c r="F894" s="235">
        <v>0.00006399879992512835</v>
      </c>
    </row>
    <row r="895" ht="14.25" customHeight="1" spans="1:6" x14ac:dyDescent="0.25">
      <c r="A895" s="232">
        <v>43484</v>
      </c>
      <c r="B895" s="233">
        <v>19</v>
      </c>
      <c r="C895" s="233">
        <v>30</v>
      </c>
      <c r="D895" s="234">
        <v>0.6041666666678793</v>
      </c>
      <c r="E895" s="235">
        <v>0.00011322272310038081</v>
      </c>
      <c r="F895" s="235">
        <v>0.0000661020468710246</v>
      </c>
    </row>
    <row r="896" ht="14.25" customHeight="1" spans="1:6" x14ac:dyDescent="0.25">
      <c r="A896" s="232">
        <v>43484</v>
      </c>
      <c r="B896" s="233">
        <v>19</v>
      </c>
      <c r="C896" s="233">
        <v>31</v>
      </c>
      <c r="D896" s="234">
        <v>0.625</v>
      </c>
      <c r="E896" s="235">
        <v>0.00008423122977815617</v>
      </c>
      <c r="F896" s="235">
        <v>0.00006840560304986335</v>
      </c>
    </row>
    <row r="897" ht="14.25" customHeight="1" spans="1:6" x14ac:dyDescent="0.25">
      <c r="A897" s="232">
        <v>43484</v>
      </c>
      <c r="B897" s="233">
        <v>19</v>
      </c>
      <c r="C897" s="233">
        <v>32</v>
      </c>
      <c r="D897" s="234">
        <v>0.6458333333321207</v>
      </c>
      <c r="E897" s="235">
        <v>0.00004710936297097643</v>
      </c>
      <c r="F897" s="235">
        <v>0.00007351348848989705</v>
      </c>
    </row>
    <row r="898" ht="14.25" customHeight="1" spans="1:6" x14ac:dyDescent="0.25">
      <c r="A898" s="232">
        <v>43484</v>
      </c>
      <c r="B898" s="233">
        <v>19</v>
      </c>
      <c r="C898" s="233">
        <v>33</v>
      </c>
      <c r="D898" s="234">
        <v>0.6666666666678793</v>
      </c>
      <c r="E898" s="235">
        <v>0.000020850535441018694</v>
      </c>
      <c r="F898" s="235">
        <v>0.0000821267855064245</v>
      </c>
    </row>
    <row r="899" ht="14.25" customHeight="1" spans="1:6" x14ac:dyDescent="0.25">
      <c r="A899" s="232">
        <v>43484</v>
      </c>
      <c r="B899" s="233">
        <v>19</v>
      </c>
      <c r="C899" s="233">
        <v>34</v>
      </c>
      <c r="D899" s="234">
        <v>0.6875</v>
      </c>
      <c r="E899" s="235">
        <v>0.000005207272224423618</v>
      </c>
      <c r="F899" s="235">
        <v>0.00009444580333238818</v>
      </c>
    </row>
    <row r="900" ht="14.25" customHeight="1" spans="1:6" x14ac:dyDescent="0.25">
      <c r="A900" s="232">
        <v>43484</v>
      </c>
      <c r="B900" s="233">
        <v>19</v>
      </c>
      <c r="C900" s="233">
        <v>35</v>
      </c>
      <c r="D900" s="234">
        <v>0.7083333333321207</v>
      </c>
      <c r="E900" s="235">
        <v>0.0000023165215903068016</v>
      </c>
      <c r="F900" s="235">
        <v>0.00010741582616541498</v>
      </c>
    </row>
    <row r="901" ht="14.25" customHeight="1" spans="1:6" x14ac:dyDescent="0.25">
      <c r="A901" s="232">
        <v>43484</v>
      </c>
      <c r="B901" s="233">
        <v>19</v>
      </c>
      <c r="C901" s="233">
        <v>36</v>
      </c>
      <c r="D901" s="234">
        <v>0.7291666666678793</v>
      </c>
      <c r="E901" s="235">
        <v>4.855731102692385e-7</v>
      </c>
      <c r="F901" s="235">
        <v>0.00011334497946051294</v>
      </c>
    </row>
    <row r="902" ht="14.25" customHeight="1" spans="1:6" x14ac:dyDescent="0.25">
      <c r="A902" s="232">
        <v>43484</v>
      </c>
      <c r="B902" s="233">
        <v>19</v>
      </c>
      <c r="C902" s="233">
        <v>37</v>
      </c>
      <c r="D902" s="234">
        <v>0.75</v>
      </c>
      <c r="E902" s="235">
        <v>2.546237868730263e-8</v>
      </c>
      <c r="F902" s="235">
        <v>0.0001138157061579278</v>
      </c>
    </row>
    <row r="903" ht="14.25" customHeight="1" spans="1:6" x14ac:dyDescent="0.25">
      <c r="A903" s="232">
        <v>43484</v>
      </c>
      <c r="B903" s="233">
        <v>19</v>
      </c>
      <c r="C903" s="233">
        <v>38</v>
      </c>
      <c r="D903" s="234">
        <v>0.7708333333321207</v>
      </c>
      <c r="E903" s="235">
        <v>0</v>
      </c>
      <c r="F903" s="235">
        <v>0.00011034034096637546</v>
      </c>
    </row>
    <row r="904" ht="14.25" customHeight="1" spans="1:6" x14ac:dyDescent="0.25">
      <c r="A904" s="232">
        <v>43484</v>
      </c>
      <c r="B904" s="233">
        <v>19</v>
      </c>
      <c r="C904" s="233">
        <v>39</v>
      </c>
      <c r="D904" s="234">
        <v>0.7916666666678793</v>
      </c>
      <c r="E904" s="235">
        <v>0</v>
      </c>
      <c r="F904" s="235">
        <v>0.00010597359968822899</v>
      </c>
    </row>
    <row r="905" ht="14.25" customHeight="1" spans="1:6" x14ac:dyDescent="0.25">
      <c r="A905" s="232">
        <v>43484</v>
      </c>
      <c r="B905" s="233">
        <v>19</v>
      </c>
      <c r="C905" s="233">
        <v>40</v>
      </c>
      <c r="D905" s="234">
        <v>0.8125</v>
      </c>
      <c r="E905" s="235">
        <v>0</v>
      </c>
      <c r="F905" s="235">
        <v>0.000100765559631724</v>
      </c>
    </row>
    <row r="906" ht="14.25" customHeight="1" spans="1:6" x14ac:dyDescent="0.25">
      <c r="A906" s="232">
        <v>43484</v>
      </c>
      <c r="B906" s="233">
        <v>19</v>
      </c>
      <c r="C906" s="233">
        <v>41</v>
      </c>
      <c r="D906" s="234">
        <v>0.8333333333321207</v>
      </c>
      <c r="E906" s="235">
        <v>0</v>
      </c>
      <c r="F906" s="235">
        <v>0.00009704982336064065</v>
      </c>
    </row>
    <row r="907" ht="14.25" customHeight="1" spans="1:6" x14ac:dyDescent="0.25">
      <c r="A907" s="232">
        <v>43484</v>
      </c>
      <c r="B907" s="233">
        <v>19</v>
      </c>
      <c r="C907" s="233">
        <v>42</v>
      </c>
      <c r="D907" s="234">
        <v>0.8541666666678793</v>
      </c>
      <c r="E907" s="235">
        <v>0</v>
      </c>
      <c r="F907" s="235">
        <v>0.00009214224715354943</v>
      </c>
    </row>
    <row r="908" ht="14.25" customHeight="1" spans="1:6" x14ac:dyDescent="0.25">
      <c r="A908" s="232">
        <v>43484</v>
      </c>
      <c r="B908" s="233">
        <v>19</v>
      </c>
      <c r="C908" s="233">
        <v>43</v>
      </c>
      <c r="D908" s="234">
        <v>0.875</v>
      </c>
      <c r="E908" s="235">
        <v>0</v>
      </c>
      <c r="F908" s="235">
        <v>0.00008793575326175697</v>
      </c>
    </row>
    <row r="909" ht="14.25" customHeight="1" spans="1:6" x14ac:dyDescent="0.25">
      <c r="A909" s="232">
        <v>43484</v>
      </c>
      <c r="B909" s="233">
        <v>19</v>
      </c>
      <c r="C909" s="233">
        <v>44</v>
      </c>
      <c r="D909" s="234">
        <v>0.8958333333321207</v>
      </c>
      <c r="E909" s="235">
        <v>0</v>
      </c>
      <c r="F909" s="235">
        <v>0.00008372925936996448</v>
      </c>
    </row>
    <row r="910" ht="14.25" customHeight="1" spans="1:6" x14ac:dyDescent="0.25">
      <c r="A910" s="232">
        <v>43484</v>
      </c>
      <c r="B910" s="233">
        <v>19</v>
      </c>
      <c r="C910" s="233">
        <v>45</v>
      </c>
      <c r="D910" s="234">
        <v>0.9166666666678793</v>
      </c>
      <c r="E910" s="235">
        <v>0</v>
      </c>
      <c r="F910" s="235">
        <v>0.00007792029161463202</v>
      </c>
    </row>
    <row r="911" ht="14.25" customHeight="1" spans="1:6" x14ac:dyDescent="0.25">
      <c r="A911" s="232">
        <v>43484</v>
      </c>
      <c r="B911" s="233">
        <v>19</v>
      </c>
      <c r="C911" s="233">
        <v>46</v>
      </c>
      <c r="D911" s="234">
        <v>0.9375</v>
      </c>
      <c r="E911" s="235">
        <v>0</v>
      </c>
      <c r="F911" s="235">
        <v>0.00006800498458397833</v>
      </c>
    </row>
    <row r="912" ht="14.25" customHeight="1" spans="1:6" x14ac:dyDescent="0.25">
      <c r="A912" s="232">
        <v>43484</v>
      </c>
      <c r="B912" s="233">
        <v>19</v>
      </c>
      <c r="C912" s="233">
        <v>47</v>
      </c>
      <c r="D912" s="234">
        <v>0.9583333333321207</v>
      </c>
      <c r="E912" s="235">
        <v>0</v>
      </c>
      <c r="F912" s="235">
        <v>0.000058390141402738404</v>
      </c>
    </row>
    <row r="913" ht="14.25" customHeight="1" spans="1:6" x14ac:dyDescent="0.25">
      <c r="A913" s="232">
        <v>43484</v>
      </c>
      <c r="B913" s="233">
        <v>19</v>
      </c>
      <c r="C913" s="233">
        <v>48</v>
      </c>
      <c r="D913" s="234">
        <v>0.9791666666678793</v>
      </c>
      <c r="E913" s="235">
        <v>0</v>
      </c>
      <c r="F913" s="235">
        <v>0.0000492760713038547</v>
      </c>
    </row>
    <row r="914" ht="14.25" customHeight="1" spans="1:6" x14ac:dyDescent="0.25">
      <c r="A914" s="232">
        <v>43485</v>
      </c>
      <c r="B914" s="233">
        <v>20</v>
      </c>
      <c r="C914" s="233">
        <v>1</v>
      </c>
      <c r="D914" s="234">
        <v>0</v>
      </c>
      <c r="E914" s="235">
        <v>0</v>
      </c>
      <c r="F914" s="235">
        <v>0.000043066485082637236</v>
      </c>
    </row>
    <row r="915" ht="14.25" customHeight="1" spans="1:6" x14ac:dyDescent="0.25">
      <c r="A915" s="232">
        <v>43485</v>
      </c>
      <c r="B915" s="233">
        <v>20</v>
      </c>
      <c r="C915" s="233">
        <v>2</v>
      </c>
      <c r="D915" s="234">
        <v>0.020833333332120674</v>
      </c>
      <c r="E915" s="235">
        <v>0</v>
      </c>
      <c r="F915" s="235">
        <v>0.000037658135793189774</v>
      </c>
    </row>
    <row r="916" ht="14.25" customHeight="1" spans="1:6" x14ac:dyDescent="0.25">
      <c r="A916" s="232">
        <v>43485</v>
      </c>
      <c r="B916" s="233">
        <v>20</v>
      </c>
      <c r="C916" s="233">
        <v>3</v>
      </c>
      <c r="D916" s="234">
        <v>0.041666666667879326</v>
      </c>
      <c r="E916" s="235">
        <v>0</v>
      </c>
      <c r="F916" s="235">
        <v>0.000035554888847293536</v>
      </c>
    </row>
    <row r="917" ht="14.25" customHeight="1" spans="1:6" x14ac:dyDescent="0.25">
      <c r="A917" s="232">
        <v>43485</v>
      </c>
      <c r="B917" s="233">
        <v>20</v>
      </c>
      <c r="C917" s="233">
        <v>4</v>
      </c>
      <c r="D917" s="234">
        <v>0.0625</v>
      </c>
      <c r="E917" s="235">
        <v>0</v>
      </c>
      <c r="F917" s="235">
        <v>0.000033651951134339786</v>
      </c>
    </row>
    <row r="918" ht="14.25" customHeight="1" spans="1:6" x14ac:dyDescent="0.25">
      <c r="A918" s="232">
        <v>43485</v>
      </c>
      <c r="B918" s="233">
        <v>20</v>
      </c>
      <c r="C918" s="233">
        <v>5</v>
      </c>
      <c r="D918" s="234">
        <v>0.08333333333212067</v>
      </c>
      <c r="E918" s="235">
        <v>0</v>
      </c>
      <c r="F918" s="235">
        <v>0.00003214963188727106</v>
      </c>
    </row>
    <row r="919" ht="14.25" customHeight="1" spans="1:6" x14ac:dyDescent="0.25">
      <c r="A919" s="232">
        <v>43485</v>
      </c>
      <c r="B919" s="233">
        <v>20</v>
      </c>
      <c r="C919" s="233">
        <v>6</v>
      </c>
      <c r="D919" s="234">
        <v>0.10416666666787933</v>
      </c>
      <c r="E919" s="235">
        <v>0</v>
      </c>
      <c r="F919" s="235">
        <v>0.00003124824033902981</v>
      </c>
    </row>
    <row r="920" ht="14.25" customHeight="1" spans="1:6" x14ac:dyDescent="0.25">
      <c r="A920" s="232">
        <v>43485</v>
      </c>
      <c r="B920" s="233">
        <v>20</v>
      </c>
      <c r="C920" s="233">
        <v>7</v>
      </c>
      <c r="D920" s="234">
        <v>0.125</v>
      </c>
      <c r="E920" s="235">
        <v>0</v>
      </c>
      <c r="F920" s="235">
        <v>0.00003124824033902981</v>
      </c>
    </row>
    <row r="921" ht="14.25" customHeight="1" spans="1:6" x14ac:dyDescent="0.25">
      <c r="A921" s="232">
        <v>43485</v>
      </c>
      <c r="B921" s="233">
        <v>20</v>
      </c>
      <c r="C921" s="233">
        <v>8</v>
      </c>
      <c r="D921" s="234">
        <v>0.14583333333212067</v>
      </c>
      <c r="E921" s="235">
        <v>0</v>
      </c>
      <c r="F921" s="235">
        <v>0.00003094777648961606</v>
      </c>
    </row>
    <row r="922" ht="14.25" customHeight="1" spans="1:6" x14ac:dyDescent="0.25">
      <c r="A922" s="232">
        <v>43485</v>
      </c>
      <c r="B922" s="233">
        <v>20</v>
      </c>
      <c r="C922" s="233">
        <v>9</v>
      </c>
      <c r="D922" s="234">
        <v>0.16666666666787933</v>
      </c>
      <c r="E922" s="235">
        <v>0</v>
      </c>
      <c r="F922" s="235">
        <v>0.00003094777648961606</v>
      </c>
    </row>
    <row r="923" ht="14.25" customHeight="1" spans="1:6" x14ac:dyDescent="0.25">
      <c r="A923" s="232">
        <v>43485</v>
      </c>
      <c r="B923" s="233">
        <v>20</v>
      </c>
      <c r="C923" s="233">
        <v>10</v>
      </c>
      <c r="D923" s="234">
        <v>0.1875</v>
      </c>
      <c r="E923" s="235">
        <v>0</v>
      </c>
      <c r="F923" s="235">
        <v>0.0000318491680378573</v>
      </c>
    </row>
    <row r="924" ht="14.25" customHeight="1" spans="1:6" x14ac:dyDescent="0.25">
      <c r="A924" s="232">
        <v>43485</v>
      </c>
      <c r="B924" s="233">
        <v>20</v>
      </c>
      <c r="C924" s="233">
        <v>11</v>
      </c>
      <c r="D924" s="234">
        <v>0.20833333333212067</v>
      </c>
      <c r="E924" s="235">
        <v>0</v>
      </c>
      <c r="F924" s="235">
        <v>0.0000334516419013973</v>
      </c>
    </row>
    <row r="925" ht="14.25" customHeight="1" spans="1:6" x14ac:dyDescent="0.25">
      <c r="A925" s="232">
        <v>43485</v>
      </c>
      <c r="B925" s="233">
        <v>20</v>
      </c>
      <c r="C925" s="233">
        <v>12</v>
      </c>
      <c r="D925" s="234">
        <v>0.22916666666787933</v>
      </c>
      <c r="E925" s="235">
        <v>0</v>
      </c>
      <c r="F925" s="235">
        <v>0.00003715736271083352</v>
      </c>
    </row>
    <row r="926" ht="14.25" customHeight="1" spans="1:6" x14ac:dyDescent="0.25">
      <c r="A926" s="232">
        <v>43485</v>
      </c>
      <c r="B926" s="233">
        <v>20</v>
      </c>
      <c r="C926" s="233">
        <v>13</v>
      </c>
      <c r="D926" s="234">
        <v>0.25</v>
      </c>
      <c r="E926" s="235">
        <v>0</v>
      </c>
      <c r="F926" s="235">
        <v>0.00004346710354852223</v>
      </c>
    </row>
    <row r="927" ht="14.25" customHeight="1" spans="1:6" x14ac:dyDescent="0.25">
      <c r="A927" s="232">
        <v>43485</v>
      </c>
      <c r="B927" s="233">
        <v>20</v>
      </c>
      <c r="C927" s="233">
        <v>14</v>
      </c>
      <c r="D927" s="234">
        <v>0.2708333333321207</v>
      </c>
      <c r="E927" s="235">
        <v>0</v>
      </c>
      <c r="F927" s="235">
        <v>0.000049977153619153456</v>
      </c>
    </row>
    <row r="928" ht="14.25" customHeight="1" spans="1:6" x14ac:dyDescent="0.25">
      <c r="A928" s="232">
        <v>43485</v>
      </c>
      <c r="B928" s="233">
        <v>20</v>
      </c>
      <c r="C928" s="233">
        <v>15</v>
      </c>
      <c r="D928" s="234">
        <v>0.2916666666678793</v>
      </c>
      <c r="E928" s="235">
        <v>5.178788885553077e-9</v>
      </c>
      <c r="F928" s="235">
        <v>0.00005989246064980713</v>
      </c>
    </row>
    <row r="929" ht="14.25" customHeight="1" spans="1:6" x14ac:dyDescent="0.25">
      <c r="A929" s="232">
        <v>43485</v>
      </c>
      <c r="B929" s="233">
        <v>20</v>
      </c>
      <c r="C929" s="233">
        <v>16</v>
      </c>
      <c r="D929" s="234">
        <v>0.3125</v>
      </c>
      <c r="E929" s="235">
        <v>0.000004066505318042521</v>
      </c>
      <c r="F929" s="235">
        <v>0.00006830544843339208</v>
      </c>
    </row>
    <row r="930" ht="14.25" customHeight="1" spans="1:6" x14ac:dyDescent="0.25">
      <c r="A930" s="232">
        <v>43485</v>
      </c>
      <c r="B930" s="233">
        <v>20</v>
      </c>
      <c r="C930" s="233">
        <v>17</v>
      </c>
      <c r="D930" s="234">
        <v>0.3333333333321207</v>
      </c>
      <c r="E930" s="235">
        <v>0.000003981513379233706</v>
      </c>
      <c r="F930" s="235">
        <v>0.00007020838614634582</v>
      </c>
    </row>
    <row r="931" ht="14.25" customHeight="1" spans="1:6" x14ac:dyDescent="0.25">
      <c r="A931" s="232">
        <v>43485</v>
      </c>
      <c r="B931" s="233">
        <v>20</v>
      </c>
      <c r="C931" s="233">
        <v>18</v>
      </c>
      <c r="D931" s="234">
        <v>0.3541666666678793</v>
      </c>
      <c r="E931" s="235">
        <v>0.000014381743910906315</v>
      </c>
      <c r="F931" s="235">
        <v>0.00007131008692752957</v>
      </c>
    </row>
    <row r="932" ht="14.25" customHeight="1" spans="1:6" x14ac:dyDescent="0.25">
      <c r="A932" s="232">
        <v>43485</v>
      </c>
      <c r="B932" s="233">
        <v>20</v>
      </c>
      <c r="C932" s="233">
        <v>19</v>
      </c>
      <c r="D932" s="234">
        <v>0.375</v>
      </c>
      <c r="E932" s="235">
        <v>0.00003233595356733177</v>
      </c>
      <c r="F932" s="235">
        <v>0.00007060900461223083</v>
      </c>
    </row>
    <row r="933" ht="14.25" customHeight="1" spans="1:6" x14ac:dyDescent="0.25">
      <c r="A933" s="232">
        <v>43485</v>
      </c>
      <c r="B933" s="233">
        <v>20</v>
      </c>
      <c r="C933" s="233">
        <v>20</v>
      </c>
      <c r="D933" s="234">
        <v>0.3958333333321207</v>
      </c>
      <c r="E933" s="235">
        <v>0.000054548450719077526</v>
      </c>
      <c r="F933" s="235">
        <v>0.00006970761306398956</v>
      </c>
    </row>
    <row r="934" ht="14.25" customHeight="1" spans="1:6" x14ac:dyDescent="0.25">
      <c r="A934" s="232">
        <v>43485</v>
      </c>
      <c r="B934" s="233">
        <v>20</v>
      </c>
      <c r="C934" s="233">
        <v>21</v>
      </c>
      <c r="D934" s="234">
        <v>0.4166666666678793</v>
      </c>
      <c r="E934" s="235">
        <v>0.00007493638573841265</v>
      </c>
      <c r="F934" s="235">
        <v>0.00006680312918632335</v>
      </c>
    </row>
    <row r="935" ht="14.25" customHeight="1" spans="1:6" x14ac:dyDescent="0.25">
      <c r="A935" s="232">
        <v>43485</v>
      </c>
      <c r="B935" s="233">
        <v>20</v>
      </c>
      <c r="C935" s="233">
        <v>22</v>
      </c>
      <c r="D935" s="234">
        <v>0.4375</v>
      </c>
      <c r="E935" s="235">
        <v>0.00009294731688755612</v>
      </c>
      <c r="F935" s="235">
        <v>0.00006680312918632335</v>
      </c>
    </row>
    <row r="936" ht="14.25" customHeight="1" spans="1:6" x14ac:dyDescent="0.25">
      <c r="A936" s="232">
        <v>43485</v>
      </c>
      <c r="B936" s="233">
        <v>20</v>
      </c>
      <c r="C936" s="233">
        <v>23</v>
      </c>
      <c r="D936" s="234">
        <v>0.4583333333321207</v>
      </c>
      <c r="E936" s="235">
        <v>0.00010305449924545901</v>
      </c>
      <c r="F936" s="235">
        <v>0.00006540096455572584</v>
      </c>
    </row>
    <row r="937" ht="14.25" customHeight="1" spans="1:6" x14ac:dyDescent="0.25">
      <c r="A937" s="232">
        <v>43485</v>
      </c>
      <c r="B937" s="233">
        <v>20</v>
      </c>
      <c r="C937" s="233">
        <v>24</v>
      </c>
      <c r="D937" s="234">
        <v>0.4791666666678793</v>
      </c>
      <c r="E937" s="235">
        <v>0.00010784517156215278</v>
      </c>
      <c r="F937" s="235">
        <v>0.0000653008099392546</v>
      </c>
    </row>
    <row r="938" ht="14.25" customHeight="1" spans="1:6" x14ac:dyDescent="0.25">
      <c r="A938" s="232">
        <v>43485</v>
      </c>
      <c r="B938" s="233">
        <v>20</v>
      </c>
      <c r="C938" s="233">
        <v>25</v>
      </c>
      <c r="D938" s="234">
        <v>0.5</v>
      </c>
      <c r="E938" s="235">
        <v>0.0001152028011750334</v>
      </c>
      <c r="F938" s="235">
        <v>0.00006770452073456459</v>
      </c>
    </row>
    <row r="939" ht="14.25" customHeight="1" spans="1:6" x14ac:dyDescent="0.25">
      <c r="A939" s="232">
        <v>43485</v>
      </c>
      <c r="B939" s="233">
        <v>20</v>
      </c>
      <c r="C939" s="233">
        <v>26</v>
      </c>
      <c r="D939" s="234">
        <v>0.5208333333321207</v>
      </c>
      <c r="E939" s="235">
        <v>0.00011056008001535515</v>
      </c>
      <c r="F939" s="235">
        <v>0.00006770452073456459</v>
      </c>
    </row>
    <row r="940" ht="14.25" customHeight="1" spans="1:6" x14ac:dyDescent="0.25">
      <c r="A940" s="232">
        <v>43485</v>
      </c>
      <c r="B940" s="233">
        <v>20</v>
      </c>
      <c r="C940" s="233">
        <v>27</v>
      </c>
      <c r="D940" s="234">
        <v>0.5416666666678793</v>
      </c>
      <c r="E940" s="235">
        <v>0.00010788999559485517</v>
      </c>
      <c r="F940" s="235">
        <v>0.00006660281995338085</v>
      </c>
    </row>
    <row r="941" ht="14.25" customHeight="1" spans="1:6" x14ac:dyDescent="0.25">
      <c r="A941" s="232">
        <v>43485</v>
      </c>
      <c r="B941" s="233">
        <v>20</v>
      </c>
      <c r="C941" s="233">
        <v>28</v>
      </c>
      <c r="D941" s="234">
        <v>0.5625</v>
      </c>
      <c r="E941" s="235">
        <v>0.00009963866281756785</v>
      </c>
      <c r="F941" s="235">
        <v>0.00006500034608984085</v>
      </c>
    </row>
    <row r="942" ht="14.25" customHeight="1" spans="1:6" x14ac:dyDescent="0.25">
      <c r="A942" s="232">
        <v>43485</v>
      </c>
      <c r="B942" s="233">
        <v>20</v>
      </c>
      <c r="C942" s="233">
        <v>29</v>
      </c>
      <c r="D942" s="234">
        <v>0.5833333333321207</v>
      </c>
      <c r="E942" s="235">
        <v>0.00009005274879792386</v>
      </c>
      <c r="F942" s="235">
        <v>0.00006409895454159961</v>
      </c>
    </row>
    <row r="943" ht="14.25" customHeight="1" spans="1:6" x14ac:dyDescent="0.25">
      <c r="A943" s="232">
        <v>43485</v>
      </c>
      <c r="B943" s="233">
        <v>20</v>
      </c>
      <c r="C943" s="233">
        <v>30</v>
      </c>
      <c r="D943" s="234">
        <v>0.6041666666678793</v>
      </c>
      <c r="E943" s="235">
        <v>0.0000688606296792037</v>
      </c>
      <c r="F943" s="235">
        <v>0.00006580158302161085</v>
      </c>
    </row>
    <row r="944" ht="14.25" customHeight="1" spans="1:6" x14ac:dyDescent="0.25">
      <c r="A944" s="232">
        <v>43485</v>
      </c>
      <c r="B944" s="233">
        <v>20</v>
      </c>
      <c r="C944" s="233">
        <v>31</v>
      </c>
      <c r="D944" s="234">
        <v>0.625</v>
      </c>
      <c r="E944" s="235">
        <v>0.00004721327106852973</v>
      </c>
      <c r="F944" s="235">
        <v>0.00006850575766633457</v>
      </c>
    </row>
    <row r="945" ht="14.25" customHeight="1" spans="1:6" x14ac:dyDescent="0.25">
      <c r="A945" s="232">
        <v>43485</v>
      </c>
      <c r="B945" s="233">
        <v>20</v>
      </c>
      <c r="C945" s="233">
        <v>32</v>
      </c>
      <c r="D945" s="234">
        <v>0.6458333333321207</v>
      </c>
      <c r="E945" s="235">
        <v>0.000025364620002011353</v>
      </c>
      <c r="F945" s="235">
        <v>0.00007341333387342581</v>
      </c>
    </row>
    <row r="946" ht="14.25" customHeight="1" spans="1:6" x14ac:dyDescent="0.25">
      <c r="A946" s="232">
        <v>43485</v>
      </c>
      <c r="B946" s="233">
        <v>20</v>
      </c>
      <c r="C946" s="233">
        <v>33</v>
      </c>
      <c r="D946" s="234">
        <v>0.6666666666678793</v>
      </c>
      <c r="E946" s="235">
        <v>0.000008560639888449464</v>
      </c>
      <c r="F946" s="235">
        <v>0.0000821267855064245</v>
      </c>
    </row>
    <row r="947" ht="14.25" customHeight="1" spans="1:6" x14ac:dyDescent="0.25">
      <c r="A947" s="232">
        <v>43485</v>
      </c>
      <c r="B947" s="233">
        <v>20</v>
      </c>
      <c r="C947" s="233">
        <v>34</v>
      </c>
      <c r="D947" s="234">
        <v>0.6875</v>
      </c>
      <c r="E947" s="235">
        <v>0.000002368062870167782</v>
      </c>
      <c r="F947" s="235">
        <v>0.00009424549409944566</v>
      </c>
    </row>
    <row r="948" ht="14.25" customHeight="1" spans="1:6" x14ac:dyDescent="0.25">
      <c r="A948" s="232">
        <v>43485</v>
      </c>
      <c r="B948" s="233">
        <v>20</v>
      </c>
      <c r="C948" s="233">
        <v>35</v>
      </c>
      <c r="D948" s="234">
        <v>0.7083333333321207</v>
      </c>
      <c r="E948" s="235">
        <v>9.878539799192496e-7</v>
      </c>
      <c r="F948" s="235">
        <v>0.00010742584162706209</v>
      </c>
    </row>
    <row r="949" ht="14.25" customHeight="1" spans="1:6" x14ac:dyDescent="0.25">
      <c r="A949" s="232">
        <v>43485</v>
      </c>
      <c r="B949" s="233">
        <v>20</v>
      </c>
      <c r="C949" s="233">
        <v>36</v>
      </c>
      <c r="D949" s="234">
        <v>0.7291666666678793</v>
      </c>
      <c r="E949" s="235">
        <v>2.5055473846294883e-7</v>
      </c>
      <c r="F949" s="235">
        <v>0.00011271400537674406</v>
      </c>
    </row>
    <row r="950" ht="14.25" customHeight="1" spans="1:6" x14ac:dyDescent="0.25">
      <c r="A950" s="232">
        <v>43485</v>
      </c>
      <c r="B950" s="233">
        <v>20</v>
      </c>
      <c r="C950" s="233">
        <v>37</v>
      </c>
      <c r="D950" s="234">
        <v>0.75</v>
      </c>
      <c r="E950" s="235">
        <v>6.1652248637536626e-9</v>
      </c>
      <c r="F950" s="235">
        <v>0.00011399598446757606</v>
      </c>
    </row>
    <row r="951" ht="14.25" customHeight="1" spans="1:6" x14ac:dyDescent="0.25">
      <c r="A951" s="232">
        <v>43485</v>
      </c>
      <c r="B951" s="233">
        <v>20</v>
      </c>
      <c r="C951" s="233">
        <v>38</v>
      </c>
      <c r="D951" s="234">
        <v>0.7708333333321207</v>
      </c>
      <c r="E951" s="235">
        <v>0</v>
      </c>
      <c r="F951" s="235">
        <v>0.00011085112951037882</v>
      </c>
    </row>
    <row r="952" ht="14.25" customHeight="1" spans="1:6" x14ac:dyDescent="0.25">
      <c r="A952" s="232">
        <v>43485</v>
      </c>
      <c r="B952" s="233">
        <v>20</v>
      </c>
      <c r="C952" s="233">
        <v>39</v>
      </c>
      <c r="D952" s="234">
        <v>0.7916666666678793</v>
      </c>
      <c r="E952" s="235">
        <v>0</v>
      </c>
      <c r="F952" s="235">
        <v>0.00010678485208164609</v>
      </c>
    </row>
    <row r="953" ht="14.25" customHeight="1" spans="1:6" x14ac:dyDescent="0.25">
      <c r="A953" s="232">
        <v>43485</v>
      </c>
      <c r="B953" s="233">
        <v>20</v>
      </c>
      <c r="C953" s="233">
        <v>40</v>
      </c>
      <c r="D953" s="234">
        <v>0.8125</v>
      </c>
      <c r="E953" s="235">
        <v>0</v>
      </c>
      <c r="F953" s="235">
        <v>0.00010203752326090884</v>
      </c>
    </row>
    <row r="954" ht="14.25" customHeight="1" spans="1:6" x14ac:dyDescent="0.25">
      <c r="A954" s="232">
        <v>43485</v>
      </c>
      <c r="B954" s="233">
        <v>20</v>
      </c>
      <c r="C954" s="233">
        <v>41</v>
      </c>
      <c r="D954" s="234">
        <v>0.8333333333321207</v>
      </c>
      <c r="E954" s="235">
        <v>0</v>
      </c>
      <c r="F954" s="235">
        <v>0.00009795121490888191</v>
      </c>
    </row>
    <row r="955" ht="14.25" customHeight="1" spans="1:6" x14ac:dyDescent="0.25">
      <c r="A955" s="232">
        <v>43485</v>
      </c>
      <c r="B955" s="233">
        <v>20</v>
      </c>
      <c r="C955" s="233">
        <v>42</v>
      </c>
      <c r="D955" s="234">
        <v>0.8541666666678793</v>
      </c>
      <c r="E955" s="235">
        <v>0</v>
      </c>
      <c r="F955" s="235">
        <v>0.00009294348408531943</v>
      </c>
    </row>
    <row r="956" ht="14.25" customHeight="1" spans="1:6" x14ac:dyDescent="0.25">
      <c r="A956" s="232">
        <v>43485</v>
      </c>
      <c r="B956" s="233">
        <v>20</v>
      </c>
      <c r="C956" s="233">
        <v>43</v>
      </c>
      <c r="D956" s="234">
        <v>0.875</v>
      </c>
      <c r="E956" s="235">
        <v>0</v>
      </c>
      <c r="F956" s="235">
        <v>0.0000886368355770557</v>
      </c>
    </row>
    <row r="957" ht="14.25" customHeight="1" spans="1:6" x14ac:dyDescent="0.25">
      <c r="A957" s="232">
        <v>43485</v>
      </c>
      <c r="B957" s="233">
        <v>20</v>
      </c>
      <c r="C957" s="233">
        <v>44</v>
      </c>
      <c r="D957" s="234">
        <v>0.8958333333321207</v>
      </c>
      <c r="E957" s="235">
        <v>0</v>
      </c>
      <c r="F957" s="235">
        <v>0.00008342879552055075</v>
      </c>
    </row>
    <row r="958" ht="14.25" customHeight="1" spans="1:6" x14ac:dyDescent="0.25">
      <c r="A958" s="232">
        <v>43485</v>
      </c>
      <c r="B958" s="233">
        <v>20</v>
      </c>
      <c r="C958" s="233">
        <v>45</v>
      </c>
      <c r="D958" s="234">
        <v>0.9166666666678793</v>
      </c>
      <c r="E958" s="235">
        <v>0</v>
      </c>
      <c r="F958" s="235">
        <v>0.00007782013699816078</v>
      </c>
    </row>
    <row r="959" ht="14.25" customHeight="1" spans="1:6" x14ac:dyDescent="0.25">
      <c r="A959" s="232">
        <v>43485</v>
      </c>
      <c r="B959" s="233">
        <v>20</v>
      </c>
      <c r="C959" s="233">
        <v>46</v>
      </c>
      <c r="D959" s="234">
        <v>0.9375</v>
      </c>
      <c r="E959" s="235">
        <v>0</v>
      </c>
      <c r="F959" s="235">
        <v>0.00006840560304986335</v>
      </c>
    </row>
    <row r="960" ht="14.25" customHeight="1" spans="1:6" x14ac:dyDescent="0.25">
      <c r="A960" s="232">
        <v>43485</v>
      </c>
      <c r="B960" s="233">
        <v>20</v>
      </c>
      <c r="C960" s="233">
        <v>47</v>
      </c>
      <c r="D960" s="234">
        <v>0.9583333333321207</v>
      </c>
      <c r="E960" s="235">
        <v>0</v>
      </c>
      <c r="F960" s="235">
        <v>0.000058890914485094645</v>
      </c>
    </row>
    <row r="961" ht="14.25" customHeight="1" spans="1:6" x14ac:dyDescent="0.25">
      <c r="A961" s="232">
        <v>43485</v>
      </c>
      <c r="B961" s="233">
        <v>20</v>
      </c>
      <c r="C961" s="233">
        <v>48</v>
      </c>
      <c r="D961" s="234">
        <v>0.9791666666678793</v>
      </c>
      <c r="E961" s="235">
        <v>0</v>
      </c>
      <c r="F961" s="235">
        <v>0.00005047792670150969</v>
      </c>
    </row>
    <row r="962" ht="14.25" customHeight="1" spans="1:6" x14ac:dyDescent="0.25">
      <c r="A962" s="232">
        <v>43486</v>
      </c>
      <c r="B962" s="233">
        <v>21</v>
      </c>
      <c r="C962" s="233">
        <v>1</v>
      </c>
      <c r="D962" s="234">
        <v>0</v>
      </c>
      <c r="E962" s="235">
        <v>0</v>
      </c>
      <c r="F962" s="235">
        <v>0.000043366948932050984</v>
      </c>
    </row>
    <row r="963" ht="14.25" customHeight="1" spans="1:6" x14ac:dyDescent="0.25">
      <c r="A963" s="232">
        <v>43486</v>
      </c>
      <c r="B963" s="233">
        <v>21</v>
      </c>
      <c r="C963" s="233">
        <v>2</v>
      </c>
      <c r="D963" s="234">
        <v>0.020833333332120674</v>
      </c>
      <c r="E963" s="235">
        <v>0</v>
      </c>
      <c r="F963" s="235">
        <v>0.000038359218108488515</v>
      </c>
    </row>
    <row r="964" ht="14.25" customHeight="1" spans="1:6" x14ac:dyDescent="0.25">
      <c r="A964" s="232">
        <v>43486</v>
      </c>
      <c r="B964" s="233">
        <v>21</v>
      </c>
      <c r="C964" s="233">
        <v>3</v>
      </c>
      <c r="D964" s="234">
        <v>0.041666666667879326</v>
      </c>
      <c r="E964" s="235">
        <v>0</v>
      </c>
      <c r="F964" s="235">
        <v>0.00003605566192964978</v>
      </c>
    </row>
    <row r="965" ht="14.25" customHeight="1" spans="1:6" x14ac:dyDescent="0.25">
      <c r="A965" s="232">
        <v>43486</v>
      </c>
      <c r="B965" s="233">
        <v>21</v>
      </c>
      <c r="C965" s="233">
        <v>4</v>
      </c>
      <c r="D965" s="234">
        <v>0.0625</v>
      </c>
      <c r="E965" s="235">
        <v>0</v>
      </c>
      <c r="F965" s="235">
        <v>0.00003375210575081104</v>
      </c>
    </row>
    <row r="966" ht="14.25" customHeight="1" spans="1:6" x14ac:dyDescent="0.25">
      <c r="A966" s="232">
        <v>43486</v>
      </c>
      <c r="B966" s="233">
        <v>21</v>
      </c>
      <c r="C966" s="233">
        <v>5</v>
      </c>
      <c r="D966" s="234">
        <v>0.08333333333212067</v>
      </c>
      <c r="E966" s="235">
        <v>0</v>
      </c>
      <c r="F966" s="235">
        <v>0.00003285071420256979</v>
      </c>
    </row>
    <row r="967" ht="14.25" customHeight="1" spans="1:6" x14ac:dyDescent="0.25">
      <c r="A967" s="232">
        <v>43486</v>
      </c>
      <c r="B967" s="233">
        <v>21</v>
      </c>
      <c r="C967" s="233">
        <v>6</v>
      </c>
      <c r="D967" s="234">
        <v>0.10416666666787933</v>
      </c>
      <c r="E967" s="235">
        <v>0</v>
      </c>
      <c r="F967" s="235">
        <v>0.00003194932265432856</v>
      </c>
    </row>
    <row r="968" ht="14.25" customHeight="1" spans="1:6" x14ac:dyDescent="0.25">
      <c r="A968" s="232">
        <v>43486</v>
      </c>
      <c r="B968" s="233">
        <v>21</v>
      </c>
      <c r="C968" s="233">
        <v>7</v>
      </c>
      <c r="D968" s="234">
        <v>0.125</v>
      </c>
      <c r="E968" s="235">
        <v>0</v>
      </c>
      <c r="F968" s="235">
        <v>0.0000318491680378573</v>
      </c>
    </row>
    <row r="969" ht="14.25" customHeight="1" spans="1:6" x14ac:dyDescent="0.25">
      <c r="A969" s="232">
        <v>43486</v>
      </c>
      <c r="B969" s="233">
        <v>21</v>
      </c>
      <c r="C969" s="233">
        <v>8</v>
      </c>
      <c r="D969" s="234">
        <v>0.14583333333212067</v>
      </c>
      <c r="E969" s="235">
        <v>0</v>
      </c>
      <c r="F969" s="235">
        <v>0.0000314485495719723</v>
      </c>
    </row>
    <row r="970" ht="14.25" customHeight="1" spans="1:6" x14ac:dyDescent="0.25">
      <c r="A970" s="232">
        <v>43486</v>
      </c>
      <c r="B970" s="233">
        <v>21</v>
      </c>
      <c r="C970" s="233">
        <v>9</v>
      </c>
      <c r="D970" s="234">
        <v>0.16666666666787933</v>
      </c>
      <c r="E970" s="235">
        <v>0</v>
      </c>
      <c r="F970" s="235">
        <v>0.0000314485495719723</v>
      </c>
    </row>
    <row r="971" ht="14.25" customHeight="1" spans="1:6" x14ac:dyDescent="0.25">
      <c r="A971" s="232">
        <v>43486</v>
      </c>
      <c r="B971" s="233">
        <v>21</v>
      </c>
      <c r="C971" s="233">
        <v>10</v>
      </c>
      <c r="D971" s="234">
        <v>0.1875</v>
      </c>
      <c r="E971" s="235">
        <v>0</v>
      </c>
      <c r="F971" s="235">
        <v>0.0000326504049696273</v>
      </c>
    </row>
    <row r="972" ht="14.25" customHeight="1" spans="1:6" x14ac:dyDescent="0.25">
      <c r="A972" s="232">
        <v>43486</v>
      </c>
      <c r="B972" s="233">
        <v>21</v>
      </c>
      <c r="C972" s="233">
        <v>11</v>
      </c>
      <c r="D972" s="234">
        <v>0.20833333333212067</v>
      </c>
      <c r="E972" s="235">
        <v>0</v>
      </c>
      <c r="F972" s="235">
        <v>0.00003415272421669604</v>
      </c>
    </row>
    <row r="973" ht="14.25" customHeight="1" spans="1:6" x14ac:dyDescent="0.25">
      <c r="A973" s="232">
        <v>43486</v>
      </c>
      <c r="B973" s="233">
        <v>21</v>
      </c>
      <c r="C973" s="233">
        <v>12</v>
      </c>
      <c r="D973" s="234">
        <v>0.22916666666787933</v>
      </c>
      <c r="E973" s="235">
        <v>0</v>
      </c>
      <c r="F973" s="235">
        <v>0.00003715736271083352</v>
      </c>
    </row>
    <row r="974" ht="14.25" customHeight="1" spans="1:6" x14ac:dyDescent="0.25">
      <c r="A974" s="232">
        <v>43486</v>
      </c>
      <c r="B974" s="233">
        <v>21</v>
      </c>
      <c r="C974" s="233">
        <v>13</v>
      </c>
      <c r="D974" s="234">
        <v>0.25</v>
      </c>
      <c r="E974" s="235">
        <v>0</v>
      </c>
      <c r="F974" s="235">
        <v>0.00004446864971323474</v>
      </c>
    </row>
    <row r="975" ht="14.25" customHeight="1" spans="1:6" x14ac:dyDescent="0.25">
      <c r="A975" s="232">
        <v>43486</v>
      </c>
      <c r="B975" s="233">
        <v>21</v>
      </c>
      <c r="C975" s="233">
        <v>14</v>
      </c>
      <c r="D975" s="234">
        <v>0.2708333333321207</v>
      </c>
      <c r="E975" s="235">
        <v>0</v>
      </c>
      <c r="F975" s="235">
        <v>0.00005167978209916469</v>
      </c>
    </row>
    <row r="976" ht="14.25" customHeight="1" spans="1:6" x14ac:dyDescent="0.25">
      <c r="A976" s="232">
        <v>43486</v>
      </c>
      <c r="B976" s="233">
        <v>21</v>
      </c>
      <c r="C976" s="233">
        <v>15</v>
      </c>
      <c r="D976" s="234">
        <v>0.2916666666678793</v>
      </c>
      <c r="E976" s="235">
        <v>3.0826124318768324e-8</v>
      </c>
      <c r="F976" s="235">
        <v>0.00006109431604746214</v>
      </c>
    </row>
    <row r="977" ht="14.25" customHeight="1" spans="1:6" x14ac:dyDescent="0.25">
      <c r="A977" s="232">
        <v>43486</v>
      </c>
      <c r="B977" s="233">
        <v>21</v>
      </c>
      <c r="C977" s="233">
        <v>16</v>
      </c>
      <c r="D977" s="234">
        <v>0.3125</v>
      </c>
      <c r="E977" s="235">
        <v>0.0000014831246484329182</v>
      </c>
      <c r="F977" s="235">
        <v>0.00006920683998163334</v>
      </c>
    </row>
    <row r="978" ht="14.25" customHeight="1" spans="1:6" x14ac:dyDescent="0.25">
      <c r="A978" s="232">
        <v>43486</v>
      </c>
      <c r="B978" s="233">
        <v>21</v>
      </c>
      <c r="C978" s="233">
        <v>17</v>
      </c>
      <c r="D978" s="234">
        <v>0.3333333333321207</v>
      </c>
      <c r="E978" s="235">
        <v>0.000003000200445242286</v>
      </c>
      <c r="F978" s="235">
        <v>0.00007110977769458707</v>
      </c>
    </row>
    <row r="979" ht="14.25" customHeight="1" spans="1:6" x14ac:dyDescent="0.25">
      <c r="A979" s="232">
        <v>43486</v>
      </c>
      <c r="B979" s="233">
        <v>21</v>
      </c>
      <c r="C979" s="233">
        <v>18</v>
      </c>
      <c r="D979" s="234">
        <v>0.3541666666678793</v>
      </c>
      <c r="E979" s="235">
        <v>0.000007589327572925279</v>
      </c>
      <c r="F979" s="235">
        <v>0.00007251194232518454</v>
      </c>
    </row>
    <row r="980" ht="14.25" customHeight="1" spans="1:6" x14ac:dyDescent="0.25">
      <c r="A980" s="232">
        <v>43486</v>
      </c>
      <c r="B980" s="233">
        <v>21</v>
      </c>
      <c r="C980" s="233">
        <v>19</v>
      </c>
      <c r="D980" s="234">
        <v>0.375</v>
      </c>
      <c r="E980" s="235">
        <v>0.000013751894203363901</v>
      </c>
      <c r="F980" s="235">
        <v>0.00007281240617459832</v>
      </c>
    </row>
    <row r="981" ht="14.25" customHeight="1" spans="1:6" x14ac:dyDescent="0.25">
      <c r="A981" s="232">
        <v>43486</v>
      </c>
      <c r="B981" s="233">
        <v>21</v>
      </c>
      <c r="C981" s="233">
        <v>20</v>
      </c>
      <c r="D981" s="234">
        <v>0.3958333333321207</v>
      </c>
      <c r="E981" s="235">
        <v>0.00002156865461925466</v>
      </c>
      <c r="F981" s="235">
        <v>0.00007141024154400082</v>
      </c>
    </row>
    <row r="982" ht="14.25" customHeight="1" spans="1:6" x14ac:dyDescent="0.25">
      <c r="A982" s="232">
        <v>43486</v>
      </c>
      <c r="B982" s="233">
        <v>21</v>
      </c>
      <c r="C982" s="233">
        <v>21</v>
      </c>
      <c r="D982" s="234">
        <v>0.4166666666678793</v>
      </c>
      <c r="E982" s="235">
        <v>0.000031218624865052494</v>
      </c>
      <c r="F982" s="235">
        <v>0.00006920683998163334</v>
      </c>
    </row>
    <row r="983" ht="14.25" customHeight="1" spans="1:6" x14ac:dyDescent="0.25">
      <c r="A983" s="232">
        <v>43486</v>
      </c>
      <c r="B983" s="233">
        <v>21</v>
      </c>
      <c r="C983" s="233">
        <v>22</v>
      </c>
      <c r="D983" s="234">
        <v>0.4375</v>
      </c>
      <c r="E983" s="235">
        <v>0.000041080872337806285</v>
      </c>
      <c r="F983" s="235">
        <v>0.00006830544843339208</v>
      </c>
    </row>
    <row r="984" ht="14.25" customHeight="1" spans="1:6" x14ac:dyDescent="0.25">
      <c r="A984" s="232">
        <v>43486</v>
      </c>
      <c r="B984" s="233">
        <v>21</v>
      </c>
      <c r="C984" s="233">
        <v>23</v>
      </c>
      <c r="D984" s="234">
        <v>0.4583333333321207</v>
      </c>
      <c r="E984" s="235">
        <v>0.00005156606537922691</v>
      </c>
      <c r="F984" s="235">
        <v>0.00006680312918632335</v>
      </c>
    </row>
    <row r="985" ht="14.25" customHeight="1" spans="1:6" x14ac:dyDescent="0.25">
      <c r="A985" s="232">
        <v>43486</v>
      </c>
      <c r="B985" s="233">
        <v>21</v>
      </c>
      <c r="C985" s="233">
        <v>24</v>
      </c>
      <c r="D985" s="234">
        <v>0.4791666666678793</v>
      </c>
      <c r="E985" s="235">
        <v>0.00006030513611668218</v>
      </c>
      <c r="F985" s="235">
        <v>0.00006640251072043834</v>
      </c>
    </row>
    <row r="986" ht="14.25" customHeight="1" spans="1:6" x14ac:dyDescent="0.25">
      <c r="A986" s="232">
        <v>43486</v>
      </c>
      <c r="B986" s="233">
        <v>21</v>
      </c>
      <c r="C986" s="233">
        <v>25</v>
      </c>
      <c r="D986" s="234">
        <v>0.5</v>
      </c>
      <c r="E986" s="235">
        <v>0.00006373241374223589</v>
      </c>
      <c r="F986" s="235">
        <v>0.00006820529381692084</v>
      </c>
    </row>
    <row r="987" ht="14.25" customHeight="1" spans="1:6" x14ac:dyDescent="0.25">
      <c r="A987" s="232">
        <v>43486</v>
      </c>
      <c r="B987" s="233">
        <v>21</v>
      </c>
      <c r="C987" s="233">
        <v>26</v>
      </c>
      <c r="D987" s="234">
        <v>0.5208333333321207</v>
      </c>
      <c r="E987" s="235">
        <v>0.00006649555844650122</v>
      </c>
      <c r="F987" s="235">
        <v>0.00006860591228280583</v>
      </c>
    </row>
    <row r="988" ht="14.25" customHeight="1" spans="1:6" x14ac:dyDescent="0.25">
      <c r="A988" s="232">
        <v>43486</v>
      </c>
      <c r="B988" s="233">
        <v>21</v>
      </c>
      <c r="C988" s="233">
        <v>27</v>
      </c>
      <c r="D988" s="234">
        <v>0.5416666666678793</v>
      </c>
      <c r="E988" s="235">
        <v>0.00006812512155869553</v>
      </c>
      <c r="F988" s="235">
        <v>0.00006820529381692084</v>
      </c>
    </row>
    <row r="989" ht="14.25" customHeight="1" spans="1:6" x14ac:dyDescent="0.25">
      <c r="A989" s="232">
        <v>43486</v>
      </c>
      <c r="B989" s="233">
        <v>21</v>
      </c>
      <c r="C989" s="233">
        <v>28</v>
      </c>
      <c r="D989" s="234">
        <v>0.5625</v>
      </c>
      <c r="E989" s="235">
        <v>0.00008029866429101039</v>
      </c>
      <c r="F989" s="235">
        <v>0.0000665026653369096</v>
      </c>
    </row>
    <row r="990" ht="14.25" customHeight="1" spans="1:6" x14ac:dyDescent="0.25">
      <c r="A990" s="232">
        <v>43486</v>
      </c>
      <c r="B990" s="233">
        <v>21</v>
      </c>
      <c r="C990" s="233">
        <v>29</v>
      </c>
      <c r="D990" s="234">
        <v>0.5833333333321207</v>
      </c>
      <c r="E990" s="235">
        <v>0.0001032139105520504</v>
      </c>
      <c r="F990" s="235">
        <v>0.00006640251072043834</v>
      </c>
    </row>
    <row r="991" ht="14.25" customHeight="1" spans="1:6" x14ac:dyDescent="0.25">
      <c r="A991" s="232">
        <v>43486</v>
      </c>
      <c r="B991" s="233">
        <v>21</v>
      </c>
      <c r="C991" s="233">
        <v>30</v>
      </c>
      <c r="D991" s="234">
        <v>0.6041666666678793</v>
      </c>
      <c r="E991" s="235">
        <v>0.00008748088082013892</v>
      </c>
      <c r="F991" s="235">
        <v>0.00006870606689927708</v>
      </c>
    </row>
    <row r="992" ht="14.25" customHeight="1" spans="1:6" x14ac:dyDescent="0.25">
      <c r="A992" s="232">
        <v>43486</v>
      </c>
      <c r="B992" s="233">
        <v>21</v>
      </c>
      <c r="C992" s="233">
        <v>31</v>
      </c>
      <c r="D992" s="234">
        <v>0.625</v>
      </c>
      <c r="E992" s="235">
        <v>0.00006287336801920542</v>
      </c>
      <c r="F992" s="235">
        <v>0.00007060900461223083</v>
      </c>
    </row>
    <row r="993" ht="14.25" customHeight="1" spans="1:6" x14ac:dyDescent="0.25">
      <c r="A993" s="232">
        <v>43486</v>
      </c>
      <c r="B993" s="233">
        <v>21</v>
      </c>
      <c r="C993" s="233">
        <v>32</v>
      </c>
      <c r="D993" s="234">
        <v>0.6458333333321207</v>
      </c>
      <c r="E993" s="235">
        <v>0.000039756227056524336</v>
      </c>
      <c r="F993" s="235">
        <v>0.0000756167354357933</v>
      </c>
    </row>
    <row r="994" ht="14.25" customHeight="1" spans="1:6" x14ac:dyDescent="0.25">
      <c r="A994" s="232">
        <v>43486</v>
      </c>
      <c r="B994" s="233">
        <v>21</v>
      </c>
      <c r="C994" s="233">
        <v>33</v>
      </c>
      <c r="D994" s="234">
        <v>0.6666666666678793</v>
      </c>
      <c r="E994" s="235">
        <v>0.000015299516329894906</v>
      </c>
      <c r="F994" s="235">
        <v>0.00008392956860290699</v>
      </c>
    </row>
    <row r="995" ht="14.25" customHeight="1" spans="1:6" x14ac:dyDescent="0.25">
      <c r="A995" s="232">
        <v>43486</v>
      </c>
      <c r="B995" s="233">
        <v>21</v>
      </c>
      <c r="C995" s="233">
        <v>34</v>
      </c>
      <c r="D995" s="234">
        <v>0.6875</v>
      </c>
      <c r="E995" s="235">
        <v>0.000003838099086681205</v>
      </c>
      <c r="F995" s="235">
        <v>0.00009554750411357193</v>
      </c>
    </row>
    <row r="996" ht="14.25" customHeight="1" spans="1:6" x14ac:dyDescent="0.25">
      <c r="A996" s="232">
        <v>43486</v>
      </c>
      <c r="B996" s="233">
        <v>21</v>
      </c>
      <c r="C996" s="233">
        <v>35</v>
      </c>
      <c r="D996" s="234">
        <v>0.7083333333321207</v>
      </c>
      <c r="E996" s="235">
        <v>0.0000014910596332988235</v>
      </c>
      <c r="F996" s="235">
        <v>0.00010902831549060208</v>
      </c>
    </row>
    <row r="997" ht="14.25" customHeight="1" spans="1:6" x14ac:dyDescent="0.25">
      <c r="A997" s="232">
        <v>43486</v>
      </c>
      <c r="B997" s="233">
        <v>21</v>
      </c>
      <c r="C997" s="233">
        <v>36</v>
      </c>
      <c r="D997" s="234">
        <v>0.7291666666678793</v>
      </c>
      <c r="E997" s="235">
        <v>3.427865024247037e-7</v>
      </c>
      <c r="F997" s="235">
        <v>0.00011400599992922317</v>
      </c>
    </row>
    <row r="998" ht="14.25" customHeight="1" spans="1:6" x14ac:dyDescent="0.25">
      <c r="A998" s="232">
        <v>43486</v>
      </c>
      <c r="B998" s="233">
        <v>21</v>
      </c>
      <c r="C998" s="233">
        <v>37</v>
      </c>
      <c r="D998" s="234">
        <v>0.75</v>
      </c>
      <c r="E998" s="235">
        <v>1.763254311033548e-8</v>
      </c>
      <c r="F998" s="235">
        <v>0.00011498751517064145</v>
      </c>
    </row>
    <row r="999" ht="14.25" customHeight="1" spans="1:6" x14ac:dyDescent="0.25">
      <c r="A999" s="232">
        <v>43486</v>
      </c>
      <c r="B999" s="233">
        <v>21</v>
      </c>
      <c r="C999" s="233">
        <v>38</v>
      </c>
      <c r="D999" s="234">
        <v>0.7708333333321207</v>
      </c>
      <c r="E999" s="235">
        <v>0</v>
      </c>
      <c r="F999" s="235">
        <v>0.00011202293852309243</v>
      </c>
    </row>
    <row r="1000" ht="14.25" customHeight="1" spans="1:6" x14ac:dyDescent="0.25">
      <c r="A1000" s="232">
        <v>43486</v>
      </c>
      <c r="B1000" s="233">
        <v>21</v>
      </c>
      <c r="C1000" s="233">
        <v>39</v>
      </c>
      <c r="D1000" s="234">
        <v>0.7916666666678793</v>
      </c>
      <c r="E1000" s="235">
        <v>0</v>
      </c>
      <c r="F1000" s="235">
        <v>0.00010819703217389072</v>
      </c>
    </row>
    <row r="1001" ht="14.25" customHeight="1" spans="1:6" x14ac:dyDescent="0.25">
      <c r="A1001" s="232">
        <v>43486</v>
      </c>
      <c r="B1001" s="233">
        <v>21</v>
      </c>
      <c r="C1001" s="233">
        <v>40</v>
      </c>
      <c r="D1001" s="234">
        <v>0.8125</v>
      </c>
      <c r="E1001" s="235">
        <v>0</v>
      </c>
      <c r="F1001" s="235">
        <v>0.00010209761603079161</v>
      </c>
    </row>
    <row r="1002" ht="14.25" customHeight="1" spans="1:6" x14ac:dyDescent="0.25">
      <c r="A1002" s="232">
        <v>43486</v>
      </c>
      <c r="B1002" s="233">
        <v>21</v>
      </c>
      <c r="C1002" s="233">
        <v>41</v>
      </c>
      <c r="D1002" s="234">
        <v>0.8333333333321207</v>
      </c>
      <c r="E1002" s="235">
        <v>0</v>
      </c>
      <c r="F1002" s="235">
        <v>0.00009865229722418064</v>
      </c>
    </row>
    <row r="1003" ht="14.25" customHeight="1" spans="1:6" x14ac:dyDescent="0.25">
      <c r="A1003" s="232">
        <v>43486</v>
      </c>
      <c r="B1003" s="233">
        <v>21</v>
      </c>
      <c r="C1003" s="233">
        <v>42</v>
      </c>
      <c r="D1003" s="234">
        <v>0.8541666666678793</v>
      </c>
      <c r="E1003" s="235">
        <v>0</v>
      </c>
      <c r="F1003" s="235">
        <v>0.00009374472101708942</v>
      </c>
    </row>
    <row r="1004" ht="14.25" customHeight="1" spans="1:6" x14ac:dyDescent="0.25">
      <c r="A1004" s="232">
        <v>43486</v>
      </c>
      <c r="B1004" s="233">
        <v>21</v>
      </c>
      <c r="C1004" s="233">
        <v>43</v>
      </c>
      <c r="D1004" s="234">
        <v>0.875</v>
      </c>
      <c r="E1004" s="235">
        <v>0</v>
      </c>
      <c r="F1004" s="235">
        <v>0.00008883714480999821</v>
      </c>
    </row>
    <row r="1005" ht="14.25" customHeight="1" spans="1:6" x14ac:dyDescent="0.25">
      <c r="A1005" s="232">
        <v>43486</v>
      </c>
      <c r="B1005" s="233">
        <v>21</v>
      </c>
      <c r="C1005" s="233">
        <v>44</v>
      </c>
      <c r="D1005" s="234">
        <v>0.8958333333321207</v>
      </c>
      <c r="E1005" s="235">
        <v>0</v>
      </c>
      <c r="F1005" s="235">
        <v>0.00008433018706879199</v>
      </c>
    </row>
    <row r="1006" ht="14.25" customHeight="1" spans="1:6" x14ac:dyDescent="0.25">
      <c r="A1006" s="232">
        <v>43486</v>
      </c>
      <c r="B1006" s="233">
        <v>21</v>
      </c>
      <c r="C1006" s="233">
        <v>45</v>
      </c>
      <c r="D1006" s="234">
        <v>0.9166666666678793</v>
      </c>
      <c r="E1006" s="235">
        <v>0</v>
      </c>
      <c r="F1006" s="235">
        <v>0.00007862137392993077</v>
      </c>
    </row>
    <row r="1007" ht="14.25" customHeight="1" spans="1:6" x14ac:dyDescent="0.25">
      <c r="A1007" s="232">
        <v>43486</v>
      </c>
      <c r="B1007" s="233">
        <v>21</v>
      </c>
      <c r="C1007" s="233">
        <v>46</v>
      </c>
      <c r="D1007" s="234">
        <v>0.9375</v>
      </c>
      <c r="E1007" s="235">
        <v>0</v>
      </c>
      <c r="F1007" s="235">
        <v>0.00006950730383104707</v>
      </c>
    </row>
    <row r="1008" ht="14.25" customHeight="1" spans="1:6" x14ac:dyDescent="0.25">
      <c r="A1008" s="232">
        <v>43486</v>
      </c>
      <c r="B1008" s="233">
        <v>21</v>
      </c>
      <c r="C1008" s="233">
        <v>47</v>
      </c>
      <c r="D1008" s="234">
        <v>0.9583333333321207</v>
      </c>
      <c r="E1008" s="235">
        <v>0</v>
      </c>
      <c r="F1008" s="235">
        <v>0.000059992615266278386</v>
      </c>
    </row>
    <row r="1009" ht="14.25" customHeight="1" spans="1:6" x14ac:dyDescent="0.25">
      <c r="A1009" s="232">
        <v>43486</v>
      </c>
      <c r="B1009" s="233">
        <v>21</v>
      </c>
      <c r="C1009" s="233">
        <v>48</v>
      </c>
      <c r="D1009" s="234">
        <v>0.9791666666678793</v>
      </c>
      <c r="E1009" s="235">
        <v>0</v>
      </c>
      <c r="F1009" s="235">
        <v>0.0000508785451673947</v>
      </c>
    </row>
    <row r="1010" ht="14.25" customHeight="1" spans="1:6" x14ac:dyDescent="0.25">
      <c r="A1010" s="232">
        <v>43487</v>
      </c>
      <c r="B1010" s="233">
        <v>22</v>
      </c>
      <c r="C1010" s="233">
        <v>1</v>
      </c>
      <c r="D1010" s="234">
        <v>0</v>
      </c>
      <c r="E1010" s="235">
        <v>0</v>
      </c>
      <c r="F1010" s="235">
        <v>0.00004406803124734973</v>
      </c>
    </row>
    <row r="1011" ht="14.25" customHeight="1" spans="1:6" x14ac:dyDescent="0.25">
      <c r="A1011" s="232">
        <v>43487</v>
      </c>
      <c r="B1011" s="233">
        <v>22</v>
      </c>
      <c r="C1011" s="233">
        <v>2</v>
      </c>
      <c r="D1011" s="234">
        <v>0.020833333332120674</v>
      </c>
      <c r="E1011" s="235">
        <v>0</v>
      </c>
      <c r="F1011" s="235">
        <v>0.000039561073506143503</v>
      </c>
    </row>
    <row r="1012" ht="14.25" customHeight="1" spans="1:6" x14ac:dyDescent="0.25">
      <c r="A1012" s="232">
        <v>43487</v>
      </c>
      <c r="B1012" s="233">
        <v>22</v>
      </c>
      <c r="C1012" s="233">
        <v>3</v>
      </c>
      <c r="D1012" s="234">
        <v>0.041666666667879326</v>
      </c>
      <c r="E1012" s="235">
        <v>0</v>
      </c>
      <c r="F1012" s="235">
        <v>0.00003725751732730477</v>
      </c>
    </row>
    <row r="1013" ht="14.25" customHeight="1" spans="1:6" x14ac:dyDescent="0.25">
      <c r="A1013" s="232">
        <v>43487</v>
      </c>
      <c r="B1013" s="233">
        <v>22</v>
      </c>
      <c r="C1013" s="233">
        <v>4</v>
      </c>
      <c r="D1013" s="234">
        <v>0.0625</v>
      </c>
      <c r="E1013" s="235">
        <v>0</v>
      </c>
      <c r="F1013" s="235">
        <v>0.00003485380653199478</v>
      </c>
    </row>
    <row r="1014" ht="14.25" customHeight="1" spans="1:6" x14ac:dyDescent="0.25">
      <c r="A1014" s="232">
        <v>43487</v>
      </c>
      <c r="B1014" s="233">
        <v>22</v>
      </c>
      <c r="C1014" s="233">
        <v>5</v>
      </c>
      <c r="D1014" s="234">
        <v>0.08333333333212067</v>
      </c>
      <c r="E1014" s="235">
        <v>0</v>
      </c>
      <c r="F1014" s="235">
        <v>0.00003335148728492605</v>
      </c>
    </row>
    <row r="1015" ht="14.25" customHeight="1" spans="1:6" x14ac:dyDescent="0.25">
      <c r="A1015" s="232">
        <v>43487</v>
      </c>
      <c r="B1015" s="233">
        <v>22</v>
      </c>
      <c r="C1015" s="233">
        <v>6</v>
      </c>
      <c r="D1015" s="234">
        <v>0.10416666666787933</v>
      </c>
      <c r="E1015" s="235">
        <v>0</v>
      </c>
      <c r="F1015" s="235">
        <v>0.00003214963188727106</v>
      </c>
    </row>
    <row r="1016" ht="14.25" customHeight="1" spans="1:6" x14ac:dyDescent="0.25">
      <c r="A1016" s="232">
        <v>43487</v>
      </c>
      <c r="B1016" s="233">
        <v>22</v>
      </c>
      <c r="C1016" s="233">
        <v>7</v>
      </c>
      <c r="D1016" s="234">
        <v>0.125</v>
      </c>
      <c r="E1016" s="235">
        <v>0</v>
      </c>
      <c r="F1016" s="235">
        <v>0.00003194932265432856</v>
      </c>
    </row>
    <row r="1017" ht="14.25" customHeight="1" spans="1:6" x14ac:dyDescent="0.25">
      <c r="A1017" s="232">
        <v>43487</v>
      </c>
      <c r="B1017" s="233">
        <v>22</v>
      </c>
      <c r="C1017" s="233">
        <v>8</v>
      </c>
      <c r="D1017" s="234">
        <v>0.14583333333212067</v>
      </c>
      <c r="E1017" s="235">
        <v>0</v>
      </c>
      <c r="F1017" s="235">
        <v>0.0000318491680378573</v>
      </c>
    </row>
    <row r="1018" ht="14.25" customHeight="1" spans="1:6" x14ac:dyDescent="0.25">
      <c r="A1018" s="232">
        <v>43487</v>
      </c>
      <c r="B1018" s="233">
        <v>22</v>
      </c>
      <c r="C1018" s="233">
        <v>9</v>
      </c>
      <c r="D1018" s="234">
        <v>0.16666666666787933</v>
      </c>
      <c r="E1018" s="235">
        <v>0</v>
      </c>
      <c r="F1018" s="235">
        <v>0.00003174901342138605</v>
      </c>
    </row>
    <row r="1019" ht="14.25" customHeight="1" spans="1:6" x14ac:dyDescent="0.25">
      <c r="A1019" s="232">
        <v>43487</v>
      </c>
      <c r="B1019" s="233">
        <v>22</v>
      </c>
      <c r="C1019" s="233">
        <v>10</v>
      </c>
      <c r="D1019" s="234">
        <v>0.1875</v>
      </c>
      <c r="E1019" s="235">
        <v>0</v>
      </c>
      <c r="F1019" s="235">
        <v>0.00003285071420256979</v>
      </c>
    </row>
    <row r="1020" ht="14.25" customHeight="1" spans="1:6" x14ac:dyDescent="0.25">
      <c r="A1020" s="232">
        <v>43487</v>
      </c>
      <c r="B1020" s="233">
        <v>22</v>
      </c>
      <c r="C1020" s="233">
        <v>11</v>
      </c>
      <c r="D1020" s="234">
        <v>0.20833333333212067</v>
      </c>
      <c r="E1020" s="235">
        <v>0</v>
      </c>
      <c r="F1020" s="235">
        <v>0.00003435303344963854</v>
      </c>
    </row>
    <row r="1021" ht="14.25" customHeight="1" spans="1:6" x14ac:dyDescent="0.25">
      <c r="A1021" s="232">
        <v>43487</v>
      </c>
      <c r="B1021" s="233">
        <v>22</v>
      </c>
      <c r="C1021" s="233">
        <v>12</v>
      </c>
      <c r="D1021" s="234">
        <v>0.22916666666787933</v>
      </c>
      <c r="E1021" s="235">
        <v>0</v>
      </c>
      <c r="F1021" s="235">
        <v>0.00003715736271083352</v>
      </c>
    </row>
    <row r="1022" ht="14.25" customHeight="1" spans="1:6" x14ac:dyDescent="0.25">
      <c r="A1022" s="232">
        <v>43487</v>
      </c>
      <c r="B1022" s="233">
        <v>22</v>
      </c>
      <c r="C1022" s="233">
        <v>13</v>
      </c>
      <c r="D1022" s="234">
        <v>0.25</v>
      </c>
      <c r="E1022" s="235">
        <v>0</v>
      </c>
      <c r="F1022" s="235">
        <v>0.00004406803124734973</v>
      </c>
    </row>
    <row r="1023" ht="14.25" customHeight="1" spans="1:6" x14ac:dyDescent="0.25">
      <c r="A1023" s="232">
        <v>43487</v>
      </c>
      <c r="B1023" s="233">
        <v>22</v>
      </c>
      <c r="C1023" s="233">
        <v>14</v>
      </c>
      <c r="D1023" s="234">
        <v>0.2708333333321207</v>
      </c>
      <c r="E1023" s="235">
        <v>2.2009852763600578e-8</v>
      </c>
      <c r="F1023" s="235">
        <v>0.00005077839055092343</v>
      </c>
    </row>
    <row r="1024" ht="14.25" customHeight="1" spans="1:6" x14ac:dyDescent="0.25">
      <c r="A1024" s="232">
        <v>43487</v>
      </c>
      <c r="B1024" s="233">
        <v>22</v>
      </c>
      <c r="C1024" s="233">
        <v>15</v>
      </c>
      <c r="D1024" s="234">
        <v>0.2916666666678793</v>
      </c>
      <c r="E1024" s="235">
        <v>5.3205890574194104e-8</v>
      </c>
      <c r="F1024" s="235">
        <v>0.00006139477989687587</v>
      </c>
    </row>
    <row r="1025" ht="14.25" customHeight="1" spans="1:6" x14ac:dyDescent="0.25">
      <c r="A1025" s="232">
        <v>43487</v>
      </c>
      <c r="B1025" s="233">
        <v>22</v>
      </c>
      <c r="C1025" s="233">
        <v>16</v>
      </c>
      <c r="D1025" s="234">
        <v>0.3125</v>
      </c>
      <c r="E1025" s="235">
        <v>3.4056702147375234e-7</v>
      </c>
      <c r="F1025" s="235">
        <v>0.00006830544843339208</v>
      </c>
    </row>
    <row r="1026" ht="14.25" customHeight="1" spans="1:6" x14ac:dyDescent="0.25">
      <c r="A1026" s="232">
        <v>43487</v>
      </c>
      <c r="B1026" s="233">
        <v>22</v>
      </c>
      <c r="C1026" s="233">
        <v>17</v>
      </c>
      <c r="D1026" s="234">
        <v>0.3333333333321207</v>
      </c>
      <c r="E1026" s="235">
        <v>0.0000027347395841248394</v>
      </c>
      <c r="F1026" s="235">
        <v>0.00007251194232518454</v>
      </c>
    </row>
    <row r="1027" ht="14.25" customHeight="1" spans="1:6" x14ac:dyDescent="0.25">
      <c r="A1027" s="232">
        <v>43487</v>
      </c>
      <c r="B1027" s="233">
        <v>22</v>
      </c>
      <c r="C1027" s="233">
        <v>18</v>
      </c>
      <c r="D1027" s="234">
        <v>0.3541666666678793</v>
      </c>
      <c r="E1027" s="235">
        <v>0.000004913463363048107</v>
      </c>
      <c r="F1027" s="235">
        <v>0.0000738139523393108</v>
      </c>
    </row>
    <row r="1028" ht="14.25" customHeight="1" spans="1:6" x14ac:dyDescent="0.25">
      <c r="A1028" s="232">
        <v>43487</v>
      </c>
      <c r="B1028" s="233">
        <v>22</v>
      </c>
      <c r="C1028" s="233">
        <v>19</v>
      </c>
      <c r="D1028" s="234">
        <v>0.375</v>
      </c>
      <c r="E1028" s="235">
        <v>0.000011960447464438753</v>
      </c>
      <c r="F1028" s="235">
        <v>0.00007401426157225329</v>
      </c>
    </row>
    <row r="1029" ht="14.25" customHeight="1" spans="1:6" x14ac:dyDescent="0.25">
      <c r="A1029" s="232">
        <v>43487</v>
      </c>
      <c r="B1029" s="233">
        <v>22</v>
      </c>
      <c r="C1029" s="233">
        <v>20</v>
      </c>
      <c r="D1029" s="234">
        <v>0.3958333333321207</v>
      </c>
      <c r="E1029" s="235">
        <v>0.000031457419967766266</v>
      </c>
      <c r="F1029" s="235">
        <v>0.0000736136431063683</v>
      </c>
    </row>
    <row r="1030" ht="14.25" customHeight="1" spans="1:6" x14ac:dyDescent="0.25">
      <c r="A1030" s="232">
        <v>43487</v>
      </c>
      <c r="B1030" s="233">
        <v>22</v>
      </c>
      <c r="C1030" s="233">
        <v>21</v>
      </c>
      <c r="D1030" s="234">
        <v>0.4166666666678793</v>
      </c>
      <c r="E1030" s="235">
        <v>0.000046580919717412924</v>
      </c>
      <c r="F1030" s="235">
        <v>0.0000724117877087133</v>
      </c>
    </row>
    <row r="1031" ht="14.25" customHeight="1" spans="1:6" x14ac:dyDescent="0.25">
      <c r="A1031" s="232">
        <v>43487</v>
      </c>
      <c r="B1031" s="233">
        <v>22</v>
      </c>
      <c r="C1031" s="233">
        <v>22</v>
      </c>
      <c r="D1031" s="234">
        <v>0.4375</v>
      </c>
      <c r="E1031" s="235">
        <v>0.00007602955345778919</v>
      </c>
      <c r="F1031" s="235">
        <v>0.00007131008692752957</v>
      </c>
    </row>
    <row r="1032" ht="14.25" customHeight="1" spans="1:6" x14ac:dyDescent="0.25">
      <c r="A1032" s="232">
        <v>43487</v>
      </c>
      <c r="B1032" s="233">
        <v>22</v>
      </c>
      <c r="C1032" s="233">
        <v>23</v>
      </c>
      <c r="D1032" s="234">
        <v>0.4583333333321207</v>
      </c>
      <c r="E1032" s="235">
        <v>0.00009218148882712735</v>
      </c>
      <c r="F1032" s="235">
        <v>0.00007080931384517331</v>
      </c>
    </row>
    <row r="1033" ht="14.25" customHeight="1" spans="1:6" x14ac:dyDescent="0.25">
      <c r="A1033" s="232">
        <v>43487</v>
      </c>
      <c r="B1033" s="233">
        <v>22</v>
      </c>
      <c r="C1033" s="233">
        <v>24</v>
      </c>
      <c r="D1033" s="234">
        <v>0.4791666666678793</v>
      </c>
      <c r="E1033" s="235">
        <v>0.00008515582180433776</v>
      </c>
      <c r="F1033" s="235">
        <v>0.00007100962307811582</v>
      </c>
    </row>
    <row r="1034" ht="14.25" customHeight="1" spans="1:6" x14ac:dyDescent="0.25">
      <c r="A1034" s="232">
        <v>43487</v>
      </c>
      <c r="B1034" s="233">
        <v>22</v>
      </c>
      <c r="C1034" s="233">
        <v>25</v>
      </c>
      <c r="D1034" s="234">
        <v>0.5</v>
      </c>
      <c r="E1034" s="235">
        <v>0.00006928439266195002</v>
      </c>
      <c r="F1034" s="235">
        <v>0.0000730127154075408</v>
      </c>
    </row>
    <row r="1035" ht="14.25" customHeight="1" spans="1:6" x14ac:dyDescent="0.25">
      <c r="A1035" s="232">
        <v>43487</v>
      </c>
      <c r="B1035" s="233">
        <v>22</v>
      </c>
      <c r="C1035" s="233">
        <v>26</v>
      </c>
      <c r="D1035" s="234">
        <v>0.5208333333321207</v>
      </c>
      <c r="E1035" s="235">
        <v>0.000057898255180529173</v>
      </c>
      <c r="F1035" s="235">
        <v>0.00007271225155812705</v>
      </c>
    </row>
    <row r="1036" ht="14.25" customHeight="1" spans="1:6" x14ac:dyDescent="0.25">
      <c r="A1036" s="232">
        <v>43487</v>
      </c>
      <c r="B1036" s="233">
        <v>22</v>
      </c>
      <c r="C1036" s="233">
        <v>27</v>
      </c>
      <c r="D1036" s="234">
        <v>0.5416666666678793</v>
      </c>
      <c r="E1036" s="235">
        <v>0.00007529445609261132</v>
      </c>
      <c r="F1036" s="235">
        <v>0.00007221147847577081</v>
      </c>
    </row>
    <row r="1037" ht="14.25" customHeight="1" spans="1:6" x14ac:dyDescent="0.25">
      <c r="A1037" s="232">
        <v>43487</v>
      </c>
      <c r="B1037" s="233">
        <v>22</v>
      </c>
      <c r="C1037" s="233">
        <v>28</v>
      </c>
      <c r="D1037" s="234">
        <v>0.5625</v>
      </c>
      <c r="E1037" s="235">
        <v>0.00008972801991829471</v>
      </c>
      <c r="F1037" s="235">
        <v>0.00007000807691340332</v>
      </c>
    </row>
    <row r="1038" ht="14.25" customHeight="1" spans="1:6" x14ac:dyDescent="0.25">
      <c r="A1038" s="232">
        <v>43487</v>
      </c>
      <c r="B1038" s="233">
        <v>22</v>
      </c>
      <c r="C1038" s="233">
        <v>29</v>
      </c>
      <c r="D1038" s="234">
        <v>0.5833333333321207</v>
      </c>
      <c r="E1038" s="235">
        <v>0.00008770509504399339</v>
      </c>
      <c r="F1038" s="235">
        <v>0.00006860591228280583</v>
      </c>
    </row>
    <row r="1039" ht="14.25" customHeight="1" spans="1:6" x14ac:dyDescent="0.25">
      <c r="A1039" s="232">
        <v>43487</v>
      </c>
      <c r="B1039" s="233">
        <v>22</v>
      </c>
      <c r="C1039" s="233">
        <v>30</v>
      </c>
      <c r="D1039" s="234">
        <v>0.6041666666678793</v>
      </c>
      <c r="E1039" s="235">
        <v>0.0000656883172250896</v>
      </c>
      <c r="F1039" s="235">
        <v>0.00007010823152987456</v>
      </c>
    </row>
    <row r="1040" ht="14.25" customHeight="1" spans="1:6" x14ac:dyDescent="0.25">
      <c r="A1040" s="232">
        <v>43487</v>
      </c>
      <c r="B1040" s="233">
        <v>22</v>
      </c>
      <c r="C1040" s="233">
        <v>31</v>
      </c>
      <c r="D1040" s="234">
        <v>0.625</v>
      </c>
      <c r="E1040" s="235">
        <v>0.000046577550947256667</v>
      </c>
      <c r="F1040" s="235">
        <v>0.00007211132385929955</v>
      </c>
    </row>
    <row r="1041" ht="14.25" customHeight="1" spans="1:6" x14ac:dyDescent="0.25">
      <c r="A1041" s="232">
        <v>43487</v>
      </c>
      <c r="B1041" s="233">
        <v>22</v>
      </c>
      <c r="C1041" s="233">
        <v>32</v>
      </c>
      <c r="D1041" s="234">
        <v>0.6458333333321207</v>
      </c>
      <c r="E1041" s="235">
        <v>0.000025102136049981446</v>
      </c>
      <c r="F1041" s="235">
        <v>0.00007661828160050578</v>
      </c>
    </row>
    <row r="1042" ht="14.25" customHeight="1" spans="1:6" x14ac:dyDescent="0.25">
      <c r="A1042" s="232">
        <v>43487</v>
      </c>
      <c r="B1042" s="233">
        <v>22</v>
      </c>
      <c r="C1042" s="233">
        <v>33</v>
      </c>
      <c r="D1042" s="234">
        <v>0.6666666666678793</v>
      </c>
      <c r="E1042" s="235">
        <v>0.00000965261502961617</v>
      </c>
      <c r="F1042" s="235">
        <v>0.00008443034168526323</v>
      </c>
    </row>
    <row r="1043" ht="14.25" customHeight="1" spans="1:6" x14ac:dyDescent="0.25">
      <c r="A1043" s="232">
        <v>43487</v>
      </c>
      <c r="B1043" s="233">
        <v>22</v>
      </c>
      <c r="C1043" s="233">
        <v>34</v>
      </c>
      <c r="D1043" s="234">
        <v>0.6875</v>
      </c>
      <c r="E1043" s="235">
        <v>0.0000027658865588833933</v>
      </c>
      <c r="F1043" s="235">
        <v>0.00009494657641474442</v>
      </c>
    </row>
    <row r="1044" ht="14.25" customHeight="1" spans="1:6" x14ac:dyDescent="0.25">
      <c r="A1044" s="232">
        <v>43487</v>
      </c>
      <c r="B1044" s="233">
        <v>22</v>
      </c>
      <c r="C1044" s="233">
        <v>35</v>
      </c>
      <c r="D1044" s="234">
        <v>0.7083333333321207</v>
      </c>
      <c r="E1044" s="235">
        <v>7.327986273057603e-7</v>
      </c>
      <c r="F1044" s="235">
        <v>0.00010477174429057399</v>
      </c>
    </row>
    <row r="1045" ht="14.25" customHeight="1" spans="1:6" x14ac:dyDescent="0.25">
      <c r="A1045" s="232">
        <v>43487</v>
      </c>
      <c r="B1045" s="233">
        <v>22</v>
      </c>
      <c r="C1045" s="233">
        <v>36</v>
      </c>
      <c r="D1045" s="234">
        <v>0.7291666666678793</v>
      </c>
      <c r="E1045" s="235">
        <v>3.032057587994051e-7</v>
      </c>
      <c r="F1045" s="235">
        <v>0.00011133187166944082</v>
      </c>
    </row>
    <row r="1046" ht="14.25" customHeight="1" spans="1:6" x14ac:dyDescent="0.25">
      <c r="A1046" s="232">
        <v>43487</v>
      </c>
      <c r="B1046" s="233">
        <v>22</v>
      </c>
      <c r="C1046" s="233">
        <v>37</v>
      </c>
      <c r="D1046" s="234">
        <v>0.75</v>
      </c>
      <c r="E1046" s="235">
        <v>4.845866742910379e-8</v>
      </c>
      <c r="F1046" s="235">
        <v>0.00011306454653439343</v>
      </c>
    </row>
    <row r="1047" ht="14.25" customHeight="1" spans="1:6" x14ac:dyDescent="0.25">
      <c r="A1047" s="232">
        <v>43487</v>
      </c>
      <c r="B1047" s="233">
        <v>22</v>
      </c>
      <c r="C1047" s="233">
        <v>38</v>
      </c>
      <c r="D1047" s="234">
        <v>0.7708333333321207</v>
      </c>
      <c r="E1047" s="235">
        <v>1.1035752506119058e-8</v>
      </c>
      <c r="F1047" s="235">
        <v>0.00011105143874332131</v>
      </c>
    </row>
    <row r="1048" ht="14.25" customHeight="1" spans="1:6" x14ac:dyDescent="0.25">
      <c r="A1048" s="232">
        <v>43487</v>
      </c>
      <c r="B1048" s="233">
        <v>22</v>
      </c>
      <c r="C1048" s="233">
        <v>39</v>
      </c>
      <c r="D1048" s="234">
        <v>0.7916666666678793</v>
      </c>
      <c r="E1048" s="235">
        <v>0</v>
      </c>
      <c r="F1048" s="235">
        <v>0.00010604370791975884</v>
      </c>
    </row>
    <row r="1049" ht="14.25" customHeight="1" spans="1:6" x14ac:dyDescent="0.25">
      <c r="A1049" s="232">
        <v>43487</v>
      </c>
      <c r="B1049" s="233">
        <v>22</v>
      </c>
      <c r="C1049" s="233">
        <v>40</v>
      </c>
      <c r="D1049" s="234">
        <v>0.8125</v>
      </c>
      <c r="E1049" s="235">
        <v>0</v>
      </c>
      <c r="F1049" s="235">
        <v>0.00009995430723830691</v>
      </c>
    </row>
    <row r="1050" ht="14.25" customHeight="1" spans="1:6" x14ac:dyDescent="0.25">
      <c r="A1050" s="232">
        <v>43487</v>
      </c>
      <c r="B1050" s="233">
        <v>22</v>
      </c>
      <c r="C1050" s="233">
        <v>41</v>
      </c>
      <c r="D1050" s="234">
        <v>0.8333333333321207</v>
      </c>
      <c r="E1050" s="235">
        <v>0</v>
      </c>
      <c r="F1050" s="235">
        <v>0.0000961484318123994</v>
      </c>
    </row>
    <row r="1051" ht="14.25" customHeight="1" spans="1:6" x14ac:dyDescent="0.25">
      <c r="A1051" s="232">
        <v>43487</v>
      </c>
      <c r="B1051" s="233">
        <v>22</v>
      </c>
      <c r="C1051" s="233">
        <v>42</v>
      </c>
      <c r="D1051" s="234">
        <v>0.8541666666678793</v>
      </c>
      <c r="E1051" s="235">
        <v>0</v>
      </c>
      <c r="F1051" s="235">
        <v>0.00009154131945472191</v>
      </c>
    </row>
    <row r="1052" ht="14.25" customHeight="1" spans="1:6" x14ac:dyDescent="0.25">
      <c r="A1052" s="232">
        <v>43487</v>
      </c>
      <c r="B1052" s="233">
        <v>22</v>
      </c>
      <c r="C1052" s="233">
        <v>43</v>
      </c>
      <c r="D1052" s="234">
        <v>0.875</v>
      </c>
      <c r="E1052" s="235">
        <v>0</v>
      </c>
      <c r="F1052" s="235">
        <v>0.00008723467094645821</v>
      </c>
    </row>
    <row r="1053" ht="14.25" customHeight="1" spans="1:6" x14ac:dyDescent="0.25">
      <c r="A1053" s="232">
        <v>43487</v>
      </c>
      <c r="B1053" s="233">
        <v>22</v>
      </c>
      <c r="C1053" s="233">
        <v>44</v>
      </c>
      <c r="D1053" s="234">
        <v>0.8958333333321207</v>
      </c>
      <c r="E1053" s="235">
        <v>0</v>
      </c>
      <c r="F1053" s="235">
        <v>0.00008302817705466573</v>
      </c>
    </row>
    <row r="1054" ht="14.25" customHeight="1" spans="1:6" x14ac:dyDescent="0.25">
      <c r="A1054" s="232">
        <v>43487</v>
      </c>
      <c r="B1054" s="233">
        <v>22</v>
      </c>
      <c r="C1054" s="233">
        <v>45</v>
      </c>
      <c r="D1054" s="234">
        <v>0.9166666666678793</v>
      </c>
      <c r="E1054" s="235">
        <v>0</v>
      </c>
      <c r="F1054" s="235">
        <v>0.00007882168316287326</v>
      </c>
    </row>
    <row r="1055" ht="14.25" customHeight="1" spans="1:6" x14ac:dyDescent="0.25">
      <c r="A1055" s="232">
        <v>43487</v>
      </c>
      <c r="B1055" s="233">
        <v>22</v>
      </c>
      <c r="C1055" s="233">
        <v>46</v>
      </c>
      <c r="D1055" s="234">
        <v>0.9375</v>
      </c>
      <c r="E1055" s="235">
        <v>0</v>
      </c>
      <c r="F1055" s="235">
        <v>0.00007060900461223083</v>
      </c>
    </row>
    <row r="1056" ht="14.25" customHeight="1" spans="1:6" x14ac:dyDescent="0.25">
      <c r="A1056" s="232">
        <v>43487</v>
      </c>
      <c r="B1056" s="233">
        <v>22</v>
      </c>
      <c r="C1056" s="233">
        <v>47</v>
      </c>
      <c r="D1056" s="234">
        <v>0.9583333333321207</v>
      </c>
      <c r="E1056" s="235">
        <v>0</v>
      </c>
      <c r="F1056" s="235">
        <v>0.00006239632606158836</v>
      </c>
    </row>
    <row r="1057" ht="14.25" customHeight="1" spans="1:6" x14ac:dyDescent="0.25">
      <c r="A1057" s="232">
        <v>43487</v>
      </c>
      <c r="B1057" s="233">
        <v>22</v>
      </c>
      <c r="C1057" s="233">
        <v>48</v>
      </c>
      <c r="D1057" s="234">
        <v>0.9791666666678793</v>
      </c>
      <c r="E1057" s="235">
        <v>0</v>
      </c>
      <c r="F1057" s="235">
        <v>0.00005428380212741717</v>
      </c>
    </row>
    <row r="1058" ht="14.25" customHeight="1" spans="1:6" x14ac:dyDescent="0.25">
      <c r="A1058" s="232">
        <v>43488</v>
      </c>
      <c r="B1058" s="233">
        <v>23</v>
      </c>
      <c r="C1058" s="233">
        <v>1</v>
      </c>
      <c r="D1058" s="234">
        <v>0</v>
      </c>
      <c r="E1058" s="235">
        <v>0</v>
      </c>
      <c r="F1058" s="235">
        <v>0.000047673597440314705</v>
      </c>
    </row>
    <row r="1059" ht="14.25" customHeight="1" spans="1:6" x14ac:dyDescent="0.25">
      <c r="A1059" s="232">
        <v>43488</v>
      </c>
      <c r="B1059" s="233">
        <v>23</v>
      </c>
      <c r="C1059" s="233">
        <v>2</v>
      </c>
      <c r="D1059" s="234">
        <v>0.020833333332120674</v>
      </c>
      <c r="E1059" s="235">
        <v>0</v>
      </c>
      <c r="F1059" s="235">
        <v>0.000042665866616752236</v>
      </c>
    </row>
    <row r="1060" ht="14.25" customHeight="1" spans="1:6" x14ac:dyDescent="0.25">
      <c r="A1060" s="232">
        <v>43488</v>
      </c>
      <c r="B1060" s="233">
        <v>23</v>
      </c>
      <c r="C1060" s="233">
        <v>3</v>
      </c>
      <c r="D1060" s="234">
        <v>0.041666666667879326</v>
      </c>
      <c r="E1060" s="235">
        <v>0</v>
      </c>
      <c r="F1060" s="235">
        <v>0.00003946091888967226</v>
      </c>
    </row>
    <row r="1061" ht="14.25" customHeight="1" spans="1:6" x14ac:dyDescent="0.25">
      <c r="A1061" s="232">
        <v>43488</v>
      </c>
      <c r="B1061" s="233">
        <v>23</v>
      </c>
      <c r="C1061" s="233">
        <v>4</v>
      </c>
      <c r="D1061" s="234">
        <v>0.0625</v>
      </c>
      <c r="E1061" s="235">
        <v>0</v>
      </c>
      <c r="F1061" s="235">
        <v>0.00003725751732730477</v>
      </c>
    </row>
    <row r="1062" ht="14.25" customHeight="1" spans="1:6" x14ac:dyDescent="0.25">
      <c r="A1062" s="232">
        <v>43488</v>
      </c>
      <c r="B1062" s="233">
        <v>23</v>
      </c>
      <c r="C1062" s="233">
        <v>5</v>
      </c>
      <c r="D1062" s="234">
        <v>0.08333333333212067</v>
      </c>
      <c r="E1062" s="235">
        <v>0</v>
      </c>
      <c r="F1062" s="235">
        <v>0.000034953961148466035</v>
      </c>
    </row>
    <row r="1063" ht="14.25" customHeight="1" spans="1:6" x14ac:dyDescent="0.25">
      <c r="A1063" s="232">
        <v>43488</v>
      </c>
      <c r="B1063" s="233">
        <v>23</v>
      </c>
      <c r="C1063" s="233">
        <v>6</v>
      </c>
      <c r="D1063" s="234">
        <v>0.10416666666787933</v>
      </c>
      <c r="E1063" s="235">
        <v>0</v>
      </c>
      <c r="F1063" s="235">
        <v>0.0000330510234355123</v>
      </c>
    </row>
    <row r="1064" ht="14.25" customHeight="1" spans="1:6" x14ac:dyDescent="0.25">
      <c r="A1064" s="232">
        <v>43488</v>
      </c>
      <c r="B1064" s="233">
        <v>23</v>
      </c>
      <c r="C1064" s="233">
        <v>7</v>
      </c>
      <c r="D1064" s="234">
        <v>0.125</v>
      </c>
      <c r="E1064" s="235">
        <v>0</v>
      </c>
      <c r="F1064" s="235">
        <v>0.000032950868819041045</v>
      </c>
    </row>
    <row r="1065" ht="14.25" customHeight="1" spans="1:6" x14ac:dyDescent="0.25">
      <c r="A1065" s="232">
        <v>43488</v>
      </c>
      <c r="B1065" s="233">
        <v>23</v>
      </c>
      <c r="C1065" s="233">
        <v>8</v>
      </c>
      <c r="D1065" s="234">
        <v>0.14583333333212067</v>
      </c>
      <c r="E1065" s="235">
        <v>0</v>
      </c>
      <c r="F1065" s="235">
        <v>0.000032249786503742304</v>
      </c>
    </row>
    <row r="1066" ht="14.25" customHeight="1" spans="1:6" x14ac:dyDescent="0.25">
      <c r="A1066" s="232">
        <v>43488</v>
      </c>
      <c r="B1066" s="233">
        <v>23</v>
      </c>
      <c r="C1066" s="233">
        <v>9</v>
      </c>
      <c r="D1066" s="234">
        <v>0.16666666666787933</v>
      </c>
      <c r="E1066" s="235">
        <v>0</v>
      </c>
      <c r="F1066" s="235">
        <v>0.000032049477270799804</v>
      </c>
    </row>
    <row r="1067" ht="14.25" customHeight="1" spans="1:6" x14ac:dyDescent="0.25">
      <c r="A1067" s="232">
        <v>43488</v>
      </c>
      <c r="B1067" s="233">
        <v>23</v>
      </c>
      <c r="C1067" s="233">
        <v>10</v>
      </c>
      <c r="D1067" s="234">
        <v>0.1875</v>
      </c>
      <c r="E1067" s="235">
        <v>0</v>
      </c>
      <c r="F1067" s="235">
        <v>0.00003275055958609855</v>
      </c>
    </row>
    <row r="1068" ht="14.25" customHeight="1" spans="1:6" x14ac:dyDescent="0.25">
      <c r="A1068" s="232">
        <v>43488</v>
      </c>
      <c r="B1068" s="233">
        <v>23</v>
      </c>
      <c r="C1068" s="233">
        <v>11</v>
      </c>
      <c r="D1068" s="234">
        <v>0.20833333333212067</v>
      </c>
      <c r="E1068" s="235">
        <v>0</v>
      </c>
      <c r="F1068" s="235">
        <v>0.000033651951134339786</v>
      </c>
    </row>
    <row r="1069" ht="14.25" customHeight="1" spans="1:6" x14ac:dyDescent="0.25">
      <c r="A1069" s="232">
        <v>43488</v>
      </c>
      <c r="B1069" s="233">
        <v>23</v>
      </c>
      <c r="C1069" s="233">
        <v>12</v>
      </c>
      <c r="D1069" s="234">
        <v>0.22916666666787933</v>
      </c>
      <c r="E1069" s="235">
        <v>0</v>
      </c>
      <c r="F1069" s="235">
        <v>0.00003565504346376478</v>
      </c>
    </row>
    <row r="1070" ht="14.25" customHeight="1" spans="1:6" x14ac:dyDescent="0.25">
      <c r="A1070" s="232">
        <v>43488</v>
      </c>
      <c r="B1070" s="233">
        <v>23</v>
      </c>
      <c r="C1070" s="233">
        <v>13</v>
      </c>
      <c r="D1070" s="234">
        <v>0.25</v>
      </c>
      <c r="E1070" s="235">
        <v>0</v>
      </c>
      <c r="F1070" s="235">
        <v>0.000038559527341431015</v>
      </c>
    </row>
    <row r="1071" ht="14.25" customHeight="1" spans="1:6" x14ac:dyDescent="0.25">
      <c r="A1071" s="232">
        <v>43488</v>
      </c>
      <c r="B1071" s="233">
        <v>23</v>
      </c>
      <c r="C1071" s="233">
        <v>14</v>
      </c>
      <c r="D1071" s="234">
        <v>0.2708333333321207</v>
      </c>
      <c r="E1071" s="235">
        <v>2.2194809509513187e-9</v>
      </c>
      <c r="F1071" s="235">
        <v>0.00004206493891792475</v>
      </c>
    </row>
    <row r="1072" ht="14.25" customHeight="1" spans="1:6" x14ac:dyDescent="0.25">
      <c r="A1072" s="232">
        <v>43488</v>
      </c>
      <c r="B1072" s="233">
        <v>23</v>
      </c>
      <c r="C1072" s="233">
        <v>15</v>
      </c>
      <c r="D1072" s="234">
        <v>0.2916666666678793</v>
      </c>
      <c r="E1072" s="235">
        <v>5.0308234888229895e-8</v>
      </c>
      <c r="F1072" s="235">
        <v>0.000048274525139142206</v>
      </c>
    </row>
    <row r="1073" ht="14.25" customHeight="1" spans="1:6" x14ac:dyDescent="0.25">
      <c r="A1073" s="232">
        <v>43488</v>
      </c>
      <c r="B1073" s="233">
        <v>23</v>
      </c>
      <c r="C1073" s="233">
        <v>16</v>
      </c>
      <c r="D1073" s="234">
        <v>0.3125</v>
      </c>
      <c r="E1073" s="235">
        <v>0.00000413201836447534</v>
      </c>
      <c r="F1073" s="235">
        <v>0.00005518519367565842</v>
      </c>
    </row>
    <row r="1074" ht="14.25" customHeight="1" spans="1:6" x14ac:dyDescent="0.25">
      <c r="A1074" s="232">
        <v>43488</v>
      </c>
      <c r="B1074" s="233">
        <v>23</v>
      </c>
      <c r="C1074" s="233">
        <v>17</v>
      </c>
      <c r="D1074" s="234">
        <v>0.3333333333321207</v>
      </c>
      <c r="E1074" s="235">
        <v>0.000005602388186427121</v>
      </c>
      <c r="F1074" s="235">
        <v>0.00006419910915807086</v>
      </c>
    </row>
    <row r="1075" ht="14.25" customHeight="1" spans="1:6" x14ac:dyDescent="0.25">
      <c r="A1075" s="232">
        <v>43488</v>
      </c>
      <c r="B1075" s="233">
        <v>23</v>
      </c>
      <c r="C1075" s="233">
        <v>18</v>
      </c>
      <c r="D1075" s="234">
        <v>0.3541666666678793</v>
      </c>
      <c r="E1075" s="235">
        <v>0.000013030452958216412</v>
      </c>
      <c r="F1075" s="235">
        <v>0.00007281240617459832</v>
      </c>
    </row>
    <row r="1076" ht="14.25" customHeight="1" spans="1:6" x14ac:dyDescent="0.25">
      <c r="A1076" s="232">
        <v>43488</v>
      </c>
      <c r="B1076" s="233">
        <v>23</v>
      </c>
      <c r="C1076" s="233">
        <v>19</v>
      </c>
      <c r="D1076" s="234">
        <v>0.375</v>
      </c>
      <c r="E1076" s="235">
        <v>0.000027573910874179233</v>
      </c>
      <c r="F1076" s="235">
        <v>0.00007631781775109203</v>
      </c>
    </row>
    <row r="1077" ht="14.25" customHeight="1" spans="1:6" x14ac:dyDescent="0.25">
      <c r="A1077" s="232">
        <v>43488</v>
      </c>
      <c r="B1077" s="233">
        <v>23</v>
      </c>
      <c r="C1077" s="233">
        <v>20</v>
      </c>
      <c r="D1077" s="234">
        <v>0.3958333333321207</v>
      </c>
      <c r="E1077" s="235">
        <v>0.00004397954584235382</v>
      </c>
      <c r="F1077" s="235">
        <v>0.00007982322932758575</v>
      </c>
    </row>
    <row r="1078" ht="14.25" customHeight="1" spans="1:6" x14ac:dyDescent="0.25">
      <c r="A1078" s="232">
        <v>43488</v>
      </c>
      <c r="B1078" s="233">
        <v>23</v>
      </c>
      <c r="C1078" s="233">
        <v>21</v>
      </c>
      <c r="D1078" s="234">
        <v>0.4166666666678793</v>
      </c>
      <c r="E1078" s="235">
        <v>0.000059383268679886117</v>
      </c>
      <c r="F1078" s="235">
        <v>0.00008002353856052826</v>
      </c>
    </row>
    <row r="1079" ht="14.25" customHeight="1" spans="1:6" x14ac:dyDescent="0.25">
      <c r="A1079" s="232">
        <v>43488</v>
      </c>
      <c r="B1079" s="233">
        <v>23</v>
      </c>
      <c r="C1079" s="233">
        <v>22</v>
      </c>
      <c r="D1079" s="234">
        <v>0.4375</v>
      </c>
      <c r="E1079" s="235">
        <v>0.00006687393295217029</v>
      </c>
      <c r="F1079" s="235">
        <v>0.00007932245624522951</v>
      </c>
    </row>
    <row r="1080" ht="14.25" customHeight="1" spans="1:6" x14ac:dyDescent="0.25">
      <c r="A1080" s="232">
        <v>43488</v>
      </c>
      <c r="B1080" s="233">
        <v>23</v>
      </c>
      <c r="C1080" s="233">
        <v>23</v>
      </c>
      <c r="D1080" s="234">
        <v>0.4583333333321207</v>
      </c>
      <c r="E1080" s="235">
        <v>0.00007579765305564368</v>
      </c>
      <c r="F1080" s="235">
        <v>0.00007751967314874703</v>
      </c>
    </row>
    <row r="1081" ht="14.25" customHeight="1" spans="1:6" x14ac:dyDescent="0.25">
      <c r="A1081" s="232">
        <v>43488</v>
      </c>
      <c r="B1081" s="233">
        <v>23</v>
      </c>
      <c r="C1081" s="233">
        <v>24</v>
      </c>
      <c r="D1081" s="234">
        <v>0.4791666666678793</v>
      </c>
      <c r="E1081" s="235">
        <v>0.00007229922190811312</v>
      </c>
      <c r="F1081" s="235">
        <v>0.00007651812698403452</v>
      </c>
    </row>
    <row r="1082" ht="14.25" customHeight="1" spans="1:6" x14ac:dyDescent="0.25">
      <c r="A1082" s="232">
        <v>43488</v>
      </c>
      <c r="B1082" s="233">
        <v>23</v>
      </c>
      <c r="C1082" s="233">
        <v>25</v>
      </c>
      <c r="D1082" s="234">
        <v>0.5</v>
      </c>
      <c r="E1082" s="235">
        <v>0.00006788704278352563</v>
      </c>
      <c r="F1082" s="235">
        <v>0.00007782013699816078</v>
      </c>
    </row>
    <row r="1083" ht="14.25" customHeight="1" spans="1:6" x14ac:dyDescent="0.25">
      <c r="A1083" s="232">
        <v>43488</v>
      </c>
      <c r="B1083" s="233">
        <v>23</v>
      </c>
      <c r="C1083" s="233">
        <v>26</v>
      </c>
      <c r="D1083" s="234">
        <v>0.5208333333321207</v>
      </c>
      <c r="E1083" s="235">
        <v>0.00006674359703928325</v>
      </c>
      <c r="F1083" s="235">
        <v>0.00007802044623110327</v>
      </c>
    </row>
    <row r="1084" ht="14.25" customHeight="1" spans="1:6" x14ac:dyDescent="0.25">
      <c r="A1084" s="232">
        <v>43488</v>
      </c>
      <c r="B1084" s="233">
        <v>23</v>
      </c>
      <c r="C1084" s="233">
        <v>27</v>
      </c>
      <c r="D1084" s="234">
        <v>0.5416666666678793</v>
      </c>
      <c r="E1084" s="235">
        <v>0.0000681343813556237</v>
      </c>
      <c r="F1084" s="235">
        <v>0.00007741951853227576</v>
      </c>
    </row>
    <row r="1085" ht="14.25" customHeight="1" spans="1:6" x14ac:dyDescent="0.25">
      <c r="A1085" s="232">
        <v>43488</v>
      </c>
      <c r="B1085" s="233">
        <v>23</v>
      </c>
      <c r="C1085" s="233">
        <v>28</v>
      </c>
      <c r="D1085" s="234">
        <v>0.5625</v>
      </c>
      <c r="E1085" s="235">
        <v>0.0000656989836232967</v>
      </c>
      <c r="F1085" s="235">
        <v>0.0000750158077369658</v>
      </c>
    </row>
    <row r="1086" ht="14.25" customHeight="1" spans="1:6" x14ac:dyDescent="0.25">
      <c r="A1086" s="232">
        <v>43488</v>
      </c>
      <c r="B1086" s="233">
        <v>23</v>
      </c>
      <c r="C1086" s="233">
        <v>29</v>
      </c>
      <c r="D1086" s="234">
        <v>0.5833333333321207</v>
      </c>
      <c r="E1086" s="235">
        <v>0.000055144260472285734</v>
      </c>
      <c r="F1086" s="235">
        <v>0.00007391410695578205</v>
      </c>
    </row>
    <row r="1087" ht="14.25" customHeight="1" spans="1:6" x14ac:dyDescent="0.25">
      <c r="A1087" s="232">
        <v>43488</v>
      </c>
      <c r="B1087" s="233">
        <v>23</v>
      </c>
      <c r="C1087" s="233">
        <v>30</v>
      </c>
      <c r="D1087" s="234">
        <v>0.6041666666678793</v>
      </c>
      <c r="E1087" s="235">
        <v>0.00004236955829782207</v>
      </c>
      <c r="F1087" s="235">
        <v>0.00007661828160050578</v>
      </c>
    </row>
    <row r="1088" ht="14.25" customHeight="1" spans="1:6" x14ac:dyDescent="0.25">
      <c r="A1088" s="232">
        <v>43488</v>
      </c>
      <c r="B1088" s="233">
        <v>23</v>
      </c>
      <c r="C1088" s="233">
        <v>31</v>
      </c>
      <c r="D1088" s="234">
        <v>0.625</v>
      </c>
      <c r="E1088" s="235">
        <v>0.000029157376081127512</v>
      </c>
      <c r="F1088" s="235">
        <v>0.00007782013699816078</v>
      </c>
    </row>
    <row r="1089" ht="14.25" customHeight="1" spans="1:6" x14ac:dyDescent="0.25">
      <c r="A1089" s="232">
        <v>43488</v>
      </c>
      <c r="B1089" s="233">
        <v>23</v>
      </c>
      <c r="C1089" s="233">
        <v>32</v>
      </c>
      <c r="D1089" s="234">
        <v>0.6458333333321207</v>
      </c>
      <c r="E1089" s="235">
        <v>0.000014215040609971773</v>
      </c>
      <c r="F1089" s="235">
        <v>0.0000809249301087695</v>
      </c>
    </row>
    <row r="1090" ht="14.25" customHeight="1" spans="1:6" x14ac:dyDescent="0.25">
      <c r="A1090" s="232">
        <v>43488</v>
      </c>
      <c r="B1090" s="233">
        <v>23</v>
      </c>
      <c r="C1090" s="233">
        <v>33</v>
      </c>
      <c r="D1090" s="234">
        <v>0.6666666666678793</v>
      </c>
      <c r="E1090" s="235">
        <v>0.000008209625922066321</v>
      </c>
      <c r="F1090" s="235">
        <v>0.00008493111476761948</v>
      </c>
    </row>
    <row r="1091" ht="14.25" customHeight="1" spans="1:6" x14ac:dyDescent="0.25">
      <c r="A1091" s="232">
        <v>43488</v>
      </c>
      <c r="B1091" s="233">
        <v>23</v>
      </c>
      <c r="C1091" s="233">
        <v>34</v>
      </c>
      <c r="D1091" s="234">
        <v>0.6875</v>
      </c>
      <c r="E1091" s="235">
        <v>0.0000032745975341341223</v>
      </c>
      <c r="F1091" s="235">
        <v>0.00009554750411357193</v>
      </c>
    </row>
    <row r="1092" ht="14.25" customHeight="1" spans="1:6" x14ac:dyDescent="0.25">
      <c r="A1092" s="232">
        <v>43488</v>
      </c>
      <c r="B1092" s="233">
        <v>23</v>
      </c>
      <c r="C1092" s="233">
        <v>35</v>
      </c>
      <c r="D1092" s="234">
        <v>0.7083333333321207</v>
      </c>
      <c r="E1092" s="235">
        <v>0.0000010805173096214669</v>
      </c>
      <c r="F1092" s="235">
        <v>0.00010744587255035636</v>
      </c>
    </row>
    <row r="1093" ht="14.25" customHeight="1" spans="1:6" x14ac:dyDescent="0.25">
      <c r="A1093" s="232">
        <v>43488</v>
      </c>
      <c r="B1093" s="233">
        <v>23</v>
      </c>
      <c r="C1093" s="233">
        <v>36</v>
      </c>
      <c r="D1093" s="234">
        <v>0.7291666666678793</v>
      </c>
      <c r="E1093" s="235">
        <v>2.423549893941565e-7</v>
      </c>
      <c r="F1093" s="235">
        <v>0.00011382572161957494</v>
      </c>
    </row>
    <row r="1094" ht="14.25" customHeight="1" spans="1:6" x14ac:dyDescent="0.25">
      <c r="A1094" s="232">
        <v>43488</v>
      </c>
      <c r="B1094" s="233">
        <v>23</v>
      </c>
      <c r="C1094" s="233">
        <v>37</v>
      </c>
      <c r="D1094" s="234">
        <v>0.75</v>
      </c>
      <c r="E1094" s="235">
        <v>4.069048410077419e-9</v>
      </c>
      <c r="F1094" s="235">
        <v>0.00011610924687511942</v>
      </c>
    </row>
    <row r="1095" ht="14.25" customHeight="1" spans="1:6" x14ac:dyDescent="0.25">
      <c r="A1095" s="232">
        <v>43488</v>
      </c>
      <c r="B1095" s="233">
        <v>23</v>
      </c>
      <c r="C1095" s="233">
        <v>38</v>
      </c>
      <c r="D1095" s="234">
        <v>0.7708333333321207</v>
      </c>
      <c r="E1095" s="235">
        <v>2.2194809509513187e-9</v>
      </c>
      <c r="F1095" s="235">
        <v>0.00011296439191792219</v>
      </c>
    </row>
    <row r="1096" ht="14.25" customHeight="1" spans="1:6" x14ac:dyDescent="0.25">
      <c r="A1096" s="232">
        <v>43488</v>
      </c>
      <c r="B1096" s="233">
        <v>23</v>
      </c>
      <c r="C1096" s="233">
        <v>39</v>
      </c>
      <c r="D1096" s="234">
        <v>0.7916666666678793</v>
      </c>
      <c r="E1096" s="235">
        <v>0</v>
      </c>
      <c r="F1096" s="235">
        <v>0.00010714540870094259</v>
      </c>
    </row>
    <row r="1097" ht="14.25" customHeight="1" spans="1:6" x14ac:dyDescent="0.25">
      <c r="A1097" s="232">
        <v>43488</v>
      </c>
      <c r="B1097" s="233">
        <v>23</v>
      </c>
      <c r="C1097" s="233">
        <v>40</v>
      </c>
      <c r="D1097" s="234">
        <v>0.8125</v>
      </c>
      <c r="E1097" s="235">
        <v>0</v>
      </c>
      <c r="F1097" s="235">
        <v>0.00010018466285619077</v>
      </c>
    </row>
    <row r="1098" ht="14.25" customHeight="1" spans="1:6" x14ac:dyDescent="0.25">
      <c r="A1098" s="232">
        <v>43488</v>
      </c>
      <c r="B1098" s="233">
        <v>23</v>
      </c>
      <c r="C1098" s="233">
        <v>41</v>
      </c>
      <c r="D1098" s="234">
        <v>0.8333333333321207</v>
      </c>
      <c r="E1098" s="235">
        <v>0</v>
      </c>
      <c r="F1098" s="235">
        <v>0.00009514688564768693</v>
      </c>
    </row>
    <row r="1099" ht="14.25" customHeight="1" spans="1:6" x14ac:dyDescent="0.25">
      <c r="A1099" s="232">
        <v>43488</v>
      </c>
      <c r="B1099" s="233">
        <v>23</v>
      </c>
      <c r="C1099" s="233">
        <v>42</v>
      </c>
      <c r="D1099" s="234">
        <v>0.8541666666678793</v>
      </c>
      <c r="E1099" s="235">
        <v>0</v>
      </c>
      <c r="F1099" s="235">
        <v>0.00008993884559118193</v>
      </c>
    </row>
    <row r="1100" ht="14.25" customHeight="1" spans="1:6" x14ac:dyDescent="0.25">
      <c r="A1100" s="232">
        <v>43488</v>
      </c>
      <c r="B1100" s="233">
        <v>23</v>
      </c>
      <c r="C1100" s="233">
        <v>43</v>
      </c>
      <c r="D1100" s="234">
        <v>0.875</v>
      </c>
      <c r="E1100" s="235">
        <v>0</v>
      </c>
      <c r="F1100" s="235">
        <v>0.00008593266093233197</v>
      </c>
    </row>
    <row r="1101" ht="14.25" customHeight="1" spans="1:6" x14ac:dyDescent="0.25">
      <c r="A1101" s="232">
        <v>43488</v>
      </c>
      <c r="B1101" s="233">
        <v>23</v>
      </c>
      <c r="C1101" s="233">
        <v>44</v>
      </c>
      <c r="D1101" s="234">
        <v>0.8958333333321207</v>
      </c>
      <c r="E1101" s="235">
        <v>0</v>
      </c>
      <c r="F1101" s="235">
        <v>0.000081125239341712</v>
      </c>
    </row>
    <row r="1102" ht="14.25" customHeight="1" spans="1:6" x14ac:dyDescent="0.25">
      <c r="A1102" s="232">
        <v>43488</v>
      </c>
      <c r="B1102" s="233">
        <v>23</v>
      </c>
      <c r="C1102" s="233">
        <v>45</v>
      </c>
      <c r="D1102" s="234">
        <v>0.9166666666678793</v>
      </c>
      <c r="E1102" s="235">
        <v>0</v>
      </c>
      <c r="F1102" s="235">
        <v>0.00007711905468286203</v>
      </c>
    </row>
    <row r="1103" ht="14.25" customHeight="1" spans="1:6" x14ac:dyDescent="0.25">
      <c r="A1103" s="232">
        <v>43488</v>
      </c>
      <c r="B1103" s="233">
        <v>23</v>
      </c>
      <c r="C1103" s="233">
        <v>46</v>
      </c>
      <c r="D1103" s="234">
        <v>0.9375</v>
      </c>
      <c r="E1103" s="235">
        <v>0</v>
      </c>
      <c r="F1103" s="235">
        <v>0.00007080931384517331</v>
      </c>
    </row>
    <row r="1104" ht="14.25" customHeight="1" spans="1:6" x14ac:dyDescent="0.25">
      <c r="A1104" s="232">
        <v>43488</v>
      </c>
      <c r="B1104" s="233">
        <v>23</v>
      </c>
      <c r="C1104" s="233">
        <v>47</v>
      </c>
      <c r="D1104" s="234">
        <v>0.9583333333321207</v>
      </c>
      <c r="E1104" s="235">
        <v>0</v>
      </c>
      <c r="F1104" s="235">
        <v>0.00006399879992512835</v>
      </c>
    </row>
    <row r="1105" ht="14.25" customHeight="1" spans="1:6" x14ac:dyDescent="0.25">
      <c r="A1105" s="232">
        <v>43488</v>
      </c>
      <c r="B1105" s="233">
        <v>23</v>
      </c>
      <c r="C1105" s="233">
        <v>48</v>
      </c>
      <c r="D1105" s="234">
        <v>0.9791666666678793</v>
      </c>
      <c r="E1105" s="235">
        <v>0</v>
      </c>
      <c r="F1105" s="235">
        <v>0.000056487203689784654</v>
      </c>
    </row>
    <row r="1106" ht="14.25" customHeight="1" spans="1:6" x14ac:dyDescent="0.25">
      <c r="A1106" s="232">
        <v>43489</v>
      </c>
      <c r="B1106" s="233">
        <v>24</v>
      </c>
      <c r="C1106" s="233">
        <v>1</v>
      </c>
      <c r="D1106" s="234">
        <v>0</v>
      </c>
      <c r="E1106" s="235">
        <v>0</v>
      </c>
      <c r="F1106" s="235">
        <v>0.000048975607454440954</v>
      </c>
    </row>
    <row r="1107" ht="14.25" customHeight="1" spans="1:6" x14ac:dyDescent="0.25">
      <c r="A1107" s="232">
        <v>43489</v>
      </c>
      <c r="B1107" s="233">
        <v>24</v>
      </c>
      <c r="C1107" s="233">
        <v>2</v>
      </c>
      <c r="D1107" s="234">
        <v>0.020833333332120674</v>
      </c>
      <c r="E1107" s="235">
        <v>0</v>
      </c>
      <c r="F1107" s="235">
        <v>0.00004316663969910849</v>
      </c>
    </row>
    <row r="1108" ht="14.25" customHeight="1" spans="1:6" x14ac:dyDescent="0.25">
      <c r="A1108" s="232">
        <v>43489</v>
      </c>
      <c r="B1108" s="233">
        <v>24</v>
      </c>
      <c r="C1108" s="233">
        <v>3</v>
      </c>
      <c r="D1108" s="234">
        <v>0.041666666667879326</v>
      </c>
      <c r="E1108" s="235">
        <v>0</v>
      </c>
      <c r="F1108" s="235">
        <v>0.00003986153735555726</v>
      </c>
    </row>
    <row r="1109" ht="14.25" customHeight="1" spans="1:6" x14ac:dyDescent="0.25">
      <c r="A1109" s="232">
        <v>43489</v>
      </c>
      <c r="B1109" s="233">
        <v>24</v>
      </c>
      <c r="C1109" s="233">
        <v>4</v>
      </c>
      <c r="D1109" s="234">
        <v>0.0625</v>
      </c>
      <c r="E1109" s="235">
        <v>0</v>
      </c>
      <c r="F1109" s="235">
        <v>0.00003655643501200603</v>
      </c>
    </row>
    <row r="1110" ht="14.25" customHeight="1" spans="1:6" x14ac:dyDescent="0.25">
      <c r="A1110" s="232">
        <v>43489</v>
      </c>
      <c r="B1110" s="233">
        <v>24</v>
      </c>
      <c r="C1110" s="233">
        <v>5</v>
      </c>
      <c r="D1110" s="234">
        <v>0.08333333333212067</v>
      </c>
      <c r="E1110" s="235">
        <v>0</v>
      </c>
      <c r="F1110" s="235">
        <v>0.00003465349729905229</v>
      </c>
    </row>
    <row r="1111" ht="14.25" customHeight="1" spans="1:6" x14ac:dyDescent="0.25">
      <c r="A1111" s="232">
        <v>43489</v>
      </c>
      <c r="B1111" s="233">
        <v>24</v>
      </c>
      <c r="C1111" s="233">
        <v>6</v>
      </c>
      <c r="D1111" s="234">
        <v>0.10416666666787933</v>
      </c>
      <c r="E1111" s="235">
        <v>0</v>
      </c>
      <c r="F1111" s="235">
        <v>0.0000330510234355123</v>
      </c>
    </row>
    <row r="1112" ht="14.25" customHeight="1" spans="1:6" x14ac:dyDescent="0.25">
      <c r="A1112" s="232">
        <v>43489</v>
      </c>
      <c r="B1112" s="233">
        <v>24</v>
      </c>
      <c r="C1112" s="233">
        <v>7</v>
      </c>
      <c r="D1112" s="234">
        <v>0.125</v>
      </c>
      <c r="E1112" s="235">
        <v>0</v>
      </c>
      <c r="F1112" s="235">
        <v>0.00003275055958609855</v>
      </c>
    </row>
    <row r="1113" ht="14.25" customHeight="1" spans="1:6" x14ac:dyDescent="0.25">
      <c r="A1113" s="232">
        <v>43489</v>
      </c>
      <c r="B1113" s="233">
        <v>24</v>
      </c>
      <c r="C1113" s="233">
        <v>8</v>
      </c>
      <c r="D1113" s="234">
        <v>0.14583333333212067</v>
      </c>
      <c r="E1113" s="235">
        <v>0</v>
      </c>
      <c r="F1113" s="235">
        <v>0.00003275055958609855</v>
      </c>
    </row>
    <row r="1114" ht="14.25" customHeight="1" spans="1:6" x14ac:dyDescent="0.25">
      <c r="A1114" s="232">
        <v>43489</v>
      </c>
      <c r="B1114" s="233">
        <v>24</v>
      </c>
      <c r="C1114" s="233">
        <v>9</v>
      </c>
      <c r="D1114" s="234">
        <v>0.16666666666787933</v>
      </c>
      <c r="E1114" s="235">
        <v>0</v>
      </c>
      <c r="F1114" s="235">
        <v>0.0000326504049696273</v>
      </c>
    </row>
    <row r="1115" ht="14.25" customHeight="1" spans="1:6" x14ac:dyDescent="0.25">
      <c r="A1115" s="232">
        <v>43489</v>
      </c>
      <c r="B1115" s="233">
        <v>24</v>
      </c>
      <c r="C1115" s="233">
        <v>10</v>
      </c>
      <c r="D1115" s="234">
        <v>0.1875</v>
      </c>
      <c r="E1115" s="235">
        <v>0</v>
      </c>
      <c r="F1115" s="235">
        <v>0.00003275055958609855</v>
      </c>
    </row>
    <row r="1116" ht="14.25" customHeight="1" spans="1:6" x14ac:dyDescent="0.25">
      <c r="A1116" s="232">
        <v>43489</v>
      </c>
      <c r="B1116" s="233">
        <v>24</v>
      </c>
      <c r="C1116" s="233">
        <v>11</v>
      </c>
      <c r="D1116" s="234">
        <v>0.20833333333212067</v>
      </c>
      <c r="E1116" s="235">
        <v>0</v>
      </c>
      <c r="F1116" s="235">
        <v>0.0000330510234355123</v>
      </c>
    </row>
    <row r="1117" ht="14.25" customHeight="1" spans="1:6" x14ac:dyDescent="0.25">
      <c r="A1117" s="232">
        <v>43489</v>
      </c>
      <c r="B1117" s="233">
        <v>24</v>
      </c>
      <c r="C1117" s="233">
        <v>12</v>
      </c>
      <c r="D1117" s="234">
        <v>0.22916666666787933</v>
      </c>
      <c r="E1117" s="235">
        <v>0</v>
      </c>
      <c r="F1117" s="235">
        <v>0.00003485380653199478</v>
      </c>
    </row>
    <row r="1118" ht="14.25" customHeight="1" spans="1:6" x14ac:dyDescent="0.25">
      <c r="A1118" s="232">
        <v>43489</v>
      </c>
      <c r="B1118" s="233">
        <v>24</v>
      </c>
      <c r="C1118" s="233">
        <v>13</v>
      </c>
      <c r="D1118" s="234">
        <v>0.25</v>
      </c>
      <c r="E1118" s="235">
        <v>0</v>
      </c>
      <c r="F1118" s="235">
        <v>0.00003645628039553478</v>
      </c>
    </row>
    <row r="1119" ht="14.25" customHeight="1" spans="1:6" x14ac:dyDescent="0.25">
      <c r="A1119" s="232">
        <v>43489</v>
      </c>
      <c r="B1119" s="233">
        <v>24</v>
      </c>
      <c r="C1119" s="233">
        <v>14</v>
      </c>
      <c r="D1119" s="234">
        <v>0.2708333333321207</v>
      </c>
      <c r="E1119" s="235">
        <v>1.0573360641337533e-7</v>
      </c>
      <c r="F1119" s="235">
        <v>0.00003845937272495976</v>
      </c>
    </row>
    <row r="1120" ht="14.25" customHeight="1" spans="1:6" x14ac:dyDescent="0.25">
      <c r="A1120" s="232">
        <v>43489</v>
      </c>
      <c r="B1120" s="233">
        <v>24</v>
      </c>
      <c r="C1120" s="233">
        <v>15</v>
      </c>
      <c r="D1120" s="234">
        <v>0.2916666666678793</v>
      </c>
      <c r="E1120" s="235">
        <v>4.805176258809606e-7</v>
      </c>
      <c r="F1120" s="235">
        <v>0.00004376756739793598</v>
      </c>
    </row>
    <row r="1121" ht="14.25" customHeight="1" spans="1:6" x14ac:dyDescent="0.25">
      <c r="A1121" s="232">
        <v>43489</v>
      </c>
      <c r="B1121" s="233">
        <v>24</v>
      </c>
      <c r="C1121" s="233">
        <v>16</v>
      </c>
      <c r="D1121" s="234">
        <v>0.3125</v>
      </c>
      <c r="E1121" s="235">
        <v>0.0000011621448868175656</v>
      </c>
      <c r="F1121" s="235">
        <v>0.00005167978209916469</v>
      </c>
    </row>
    <row r="1122" ht="14.25" customHeight="1" spans="1:6" x14ac:dyDescent="0.25">
      <c r="A1122" s="232">
        <v>43489</v>
      </c>
      <c r="B1122" s="233">
        <v>24</v>
      </c>
      <c r="C1122" s="233">
        <v>17</v>
      </c>
      <c r="D1122" s="234">
        <v>0.3333333333321207</v>
      </c>
      <c r="E1122" s="235">
        <v>0.000003908401248161575</v>
      </c>
      <c r="F1122" s="235">
        <v>0.00006019292449922087</v>
      </c>
    </row>
    <row r="1123" ht="14.25" customHeight="1" spans="1:6" x14ac:dyDescent="0.25">
      <c r="A1123" s="232">
        <v>43489</v>
      </c>
      <c r="B1123" s="233">
        <v>24</v>
      </c>
      <c r="C1123" s="233">
        <v>18</v>
      </c>
      <c r="D1123" s="234">
        <v>0.3541666666678793</v>
      </c>
      <c r="E1123" s="235">
        <v>0.0000037415062981870798</v>
      </c>
      <c r="F1123" s="235">
        <v>0.00006960745844751831</v>
      </c>
    </row>
    <row r="1124" ht="14.25" customHeight="1" spans="1:6" x14ac:dyDescent="0.25">
      <c r="A1124" s="232">
        <v>43489</v>
      </c>
      <c r="B1124" s="233">
        <v>24</v>
      </c>
      <c r="C1124" s="233">
        <v>19</v>
      </c>
      <c r="D1124" s="234">
        <v>0.375</v>
      </c>
      <c r="E1124" s="235">
        <v>0.0000096201196973367</v>
      </c>
      <c r="F1124" s="235">
        <v>0.00007481549850402329</v>
      </c>
    </row>
    <row r="1125" ht="14.25" customHeight="1" spans="1:6" x14ac:dyDescent="0.25">
      <c r="A1125" s="232">
        <v>43489</v>
      </c>
      <c r="B1125" s="233">
        <v>24</v>
      </c>
      <c r="C1125" s="233">
        <v>20</v>
      </c>
      <c r="D1125" s="234">
        <v>0.3958333333321207</v>
      </c>
      <c r="E1125" s="235">
        <v>0.000018879151179589565</v>
      </c>
      <c r="F1125" s="235">
        <v>0.0000805243116428845</v>
      </c>
    </row>
    <row r="1126" ht="14.25" customHeight="1" spans="1:6" x14ac:dyDescent="0.25">
      <c r="A1126" s="232">
        <v>43489</v>
      </c>
      <c r="B1126" s="233">
        <v>24</v>
      </c>
      <c r="C1126" s="233">
        <v>21</v>
      </c>
      <c r="D1126" s="234">
        <v>0.4166666666678793</v>
      </c>
      <c r="E1126" s="235">
        <v>0.00004807630937770424</v>
      </c>
      <c r="F1126" s="235">
        <v>0.00008473080553467698</v>
      </c>
    </row>
    <row r="1127" ht="14.25" customHeight="1" spans="1:6" x14ac:dyDescent="0.25">
      <c r="A1127" s="232">
        <v>43489</v>
      </c>
      <c r="B1127" s="233">
        <v>24</v>
      </c>
      <c r="C1127" s="233">
        <v>22</v>
      </c>
      <c r="D1127" s="234">
        <v>0.4375</v>
      </c>
      <c r="E1127" s="235">
        <v>0.00004389407496552748</v>
      </c>
      <c r="F1127" s="235">
        <v>0.00008683405248057323</v>
      </c>
    </row>
    <row r="1128" ht="14.25" customHeight="1" spans="1:6" x14ac:dyDescent="0.25">
      <c r="A1128" s="232">
        <v>43489</v>
      </c>
      <c r="B1128" s="233">
        <v>24</v>
      </c>
      <c r="C1128" s="233">
        <v>23</v>
      </c>
      <c r="D1128" s="234">
        <v>0.4583333333321207</v>
      </c>
      <c r="E1128" s="235">
        <v>0.00004650987260937726</v>
      </c>
      <c r="F1128" s="235">
        <v>0.00008703436171351571</v>
      </c>
    </row>
    <row r="1129" ht="14.25" customHeight="1" spans="1:6" x14ac:dyDescent="0.25">
      <c r="A1129" s="232">
        <v>43489</v>
      </c>
      <c r="B1129" s="233">
        <v>24</v>
      </c>
      <c r="C1129" s="233">
        <v>24</v>
      </c>
      <c r="D1129" s="234">
        <v>0.4791666666678793</v>
      </c>
      <c r="E1129" s="235">
        <v>0.000048205170198487984</v>
      </c>
      <c r="F1129" s="235">
        <v>0.0000918417833041357</v>
      </c>
    </row>
    <row r="1130" ht="14.25" customHeight="1" spans="1:6" x14ac:dyDescent="0.25">
      <c r="A1130" s="232">
        <v>43489</v>
      </c>
      <c r="B1130" s="233">
        <v>24</v>
      </c>
      <c r="C1130" s="233">
        <v>25</v>
      </c>
      <c r="D1130" s="234">
        <v>0.5</v>
      </c>
      <c r="E1130" s="235">
        <v>0.00005256561375298817</v>
      </c>
      <c r="F1130" s="235">
        <v>0.00009294348408531943</v>
      </c>
    </row>
    <row r="1131" ht="14.25" customHeight="1" spans="1:6" x14ac:dyDescent="0.25">
      <c r="A1131" s="232">
        <v>43489</v>
      </c>
      <c r="B1131" s="233">
        <v>24</v>
      </c>
      <c r="C1131" s="233">
        <v>26</v>
      </c>
      <c r="D1131" s="234">
        <v>0.5208333333321207</v>
      </c>
      <c r="E1131" s="235">
        <v>0.00005468605358940781</v>
      </c>
      <c r="F1131" s="235">
        <v>0.00009324394793473318</v>
      </c>
    </row>
    <row r="1132" ht="14.25" customHeight="1" spans="1:6" x14ac:dyDescent="0.25">
      <c r="A1132" s="232">
        <v>43489</v>
      </c>
      <c r="B1132" s="233">
        <v>24</v>
      </c>
      <c r="C1132" s="233">
        <v>27</v>
      </c>
      <c r="D1132" s="234">
        <v>0.5416666666678793</v>
      </c>
      <c r="E1132" s="235">
        <v>0.00005838955779798509</v>
      </c>
      <c r="F1132" s="235">
        <v>0.00009274317485237694</v>
      </c>
    </row>
    <row r="1133" ht="14.25" customHeight="1" spans="1:6" x14ac:dyDescent="0.25">
      <c r="A1133" s="232">
        <v>43489</v>
      </c>
      <c r="B1133" s="233">
        <v>24</v>
      </c>
      <c r="C1133" s="233">
        <v>28</v>
      </c>
      <c r="D1133" s="234">
        <v>0.5625</v>
      </c>
      <c r="E1133" s="235">
        <v>0.00006580836063912748</v>
      </c>
      <c r="F1133" s="235">
        <v>0.0000892377632758832</v>
      </c>
    </row>
    <row r="1134" ht="14.25" customHeight="1" spans="1:6" x14ac:dyDescent="0.25">
      <c r="A1134" s="232">
        <v>43489</v>
      </c>
      <c r="B1134" s="233">
        <v>24</v>
      </c>
      <c r="C1134" s="233">
        <v>29</v>
      </c>
      <c r="D1134" s="234">
        <v>0.5833333333321207</v>
      </c>
      <c r="E1134" s="235">
        <v>0.000052292649483869715</v>
      </c>
      <c r="F1134" s="235">
        <v>0.00008673389786410197</v>
      </c>
    </row>
    <row r="1135" ht="14.25" customHeight="1" spans="1:6" x14ac:dyDescent="0.25">
      <c r="A1135" s="232">
        <v>43489</v>
      </c>
      <c r="B1135" s="233">
        <v>24</v>
      </c>
      <c r="C1135" s="233">
        <v>30</v>
      </c>
      <c r="D1135" s="234">
        <v>0.6041666666678793</v>
      </c>
      <c r="E1135" s="235">
        <v>0.00003391847361603325</v>
      </c>
      <c r="F1135" s="235">
        <v>0.00008663374324763073</v>
      </c>
    </row>
    <row r="1136" ht="14.25" customHeight="1" spans="1:6" x14ac:dyDescent="0.25">
      <c r="A1136" s="232">
        <v>43489</v>
      </c>
      <c r="B1136" s="233">
        <v>24</v>
      </c>
      <c r="C1136" s="233">
        <v>31</v>
      </c>
      <c r="D1136" s="234">
        <v>0.625</v>
      </c>
      <c r="E1136" s="235">
        <v>0.000015137556952988695</v>
      </c>
      <c r="F1136" s="235">
        <v>0.0000896383817417682</v>
      </c>
    </row>
    <row r="1137" ht="14.25" customHeight="1" spans="1:6" x14ac:dyDescent="0.25">
      <c r="A1137" s="232">
        <v>43489</v>
      </c>
      <c r="B1137" s="233">
        <v>24</v>
      </c>
      <c r="C1137" s="233">
        <v>32</v>
      </c>
      <c r="D1137" s="234">
        <v>0.6458333333321207</v>
      </c>
      <c r="E1137" s="235">
        <v>0.000010209158172437789</v>
      </c>
      <c r="F1137" s="235">
        <v>0.00009274317485237694</v>
      </c>
    </row>
    <row r="1138" ht="14.25" customHeight="1" spans="1:6" x14ac:dyDescent="0.25">
      <c r="A1138" s="232">
        <v>43489</v>
      </c>
      <c r="B1138" s="233">
        <v>24</v>
      </c>
      <c r="C1138" s="233">
        <v>33</v>
      </c>
      <c r="D1138" s="234">
        <v>0.6666666666678793</v>
      </c>
      <c r="E1138" s="235">
        <v>0.000006493639207043265</v>
      </c>
      <c r="F1138" s="235">
        <v>0.00009865229722418064</v>
      </c>
    </row>
    <row r="1139" ht="14.25" customHeight="1" spans="1:6" x14ac:dyDescent="0.25">
      <c r="A1139" s="232">
        <v>43489</v>
      </c>
      <c r="B1139" s="233">
        <v>24</v>
      </c>
      <c r="C1139" s="233">
        <v>34</v>
      </c>
      <c r="D1139" s="234">
        <v>0.6875</v>
      </c>
      <c r="E1139" s="235">
        <v>0.000002130085190426889</v>
      </c>
      <c r="F1139" s="235">
        <v>0.00010695511492964724</v>
      </c>
    </row>
    <row r="1140" ht="14.25" customHeight="1" spans="1:6" x14ac:dyDescent="0.25">
      <c r="A1140" s="232">
        <v>43489</v>
      </c>
      <c r="B1140" s="233">
        <v>24</v>
      </c>
      <c r="C1140" s="233">
        <v>35</v>
      </c>
      <c r="D1140" s="234">
        <v>0.7083333333321207</v>
      </c>
      <c r="E1140" s="235">
        <v>7.543769143288982e-7</v>
      </c>
      <c r="F1140" s="235">
        <v>0.00011826257112925129</v>
      </c>
    </row>
    <row r="1141" ht="14.25" customHeight="1" spans="1:6" x14ac:dyDescent="0.25">
      <c r="A1141" s="232">
        <v>43489</v>
      </c>
      <c r="B1141" s="233">
        <v>24</v>
      </c>
      <c r="C1141" s="233">
        <v>36</v>
      </c>
      <c r="D1141" s="234">
        <v>0.7291666666678793</v>
      </c>
      <c r="E1141" s="235">
        <v>3.3588145057729957e-7</v>
      </c>
      <c r="F1141" s="235">
        <v>0.000121767982705745</v>
      </c>
    </row>
    <row r="1142" ht="14.25" customHeight="1" spans="1:6" x14ac:dyDescent="0.25">
      <c r="A1142" s="232">
        <v>43489</v>
      </c>
      <c r="B1142" s="233">
        <v>24</v>
      </c>
      <c r="C1142" s="233">
        <v>37</v>
      </c>
      <c r="D1142" s="234">
        <v>0.75</v>
      </c>
      <c r="E1142" s="235">
        <v>1.5696662503116827e-7</v>
      </c>
      <c r="F1142" s="235">
        <v>0.00011813237012783864</v>
      </c>
    </row>
    <row r="1143" ht="14.25" customHeight="1" spans="1:6" x14ac:dyDescent="0.25">
      <c r="A1143" s="232">
        <v>43489</v>
      </c>
      <c r="B1143" s="233">
        <v>24</v>
      </c>
      <c r="C1143" s="233">
        <v>38</v>
      </c>
      <c r="D1143" s="234">
        <v>0.7708333333321207</v>
      </c>
      <c r="E1143" s="235">
        <v>2.2009852763600578e-8</v>
      </c>
      <c r="F1143" s="235">
        <v>0.00011307456199604057</v>
      </c>
    </row>
    <row r="1144" ht="14.25" customHeight="1" spans="1:6" x14ac:dyDescent="0.25">
      <c r="A1144" s="232">
        <v>43489</v>
      </c>
      <c r="B1144" s="233">
        <v>24</v>
      </c>
      <c r="C1144" s="233">
        <v>39</v>
      </c>
      <c r="D1144" s="234">
        <v>0.7916666666678793</v>
      </c>
      <c r="E1144" s="235">
        <v>0</v>
      </c>
      <c r="F1144" s="235">
        <v>0.00010762615086000463</v>
      </c>
    </row>
    <row r="1145" ht="14.25" customHeight="1" spans="1:6" x14ac:dyDescent="0.25">
      <c r="A1145" s="232">
        <v>43489</v>
      </c>
      <c r="B1145" s="233">
        <v>24</v>
      </c>
      <c r="C1145" s="233">
        <v>40</v>
      </c>
      <c r="D1145" s="234">
        <v>0.8125</v>
      </c>
      <c r="E1145" s="235">
        <v>0</v>
      </c>
      <c r="F1145" s="235">
        <v>0.00010356988889291898</v>
      </c>
    </row>
    <row r="1146" ht="14.25" customHeight="1" spans="1:6" x14ac:dyDescent="0.25">
      <c r="A1146" s="232">
        <v>43489</v>
      </c>
      <c r="B1146" s="233">
        <v>24</v>
      </c>
      <c r="C1146" s="233">
        <v>41</v>
      </c>
      <c r="D1146" s="234">
        <v>0.8333333333321207</v>
      </c>
      <c r="E1146" s="235">
        <v>0</v>
      </c>
      <c r="F1146" s="235">
        <v>0.00009905291569006564</v>
      </c>
    </row>
    <row r="1147" ht="14.25" customHeight="1" spans="1:6" x14ac:dyDescent="0.25">
      <c r="A1147" s="232">
        <v>43489</v>
      </c>
      <c r="B1147" s="233">
        <v>24</v>
      </c>
      <c r="C1147" s="233">
        <v>42</v>
      </c>
      <c r="D1147" s="234">
        <v>0.8541666666678793</v>
      </c>
      <c r="E1147" s="235">
        <v>0</v>
      </c>
      <c r="F1147" s="235">
        <v>0.00009374472101708942</v>
      </c>
    </row>
    <row r="1148" ht="14.25" customHeight="1" spans="1:6" x14ac:dyDescent="0.25">
      <c r="A1148" s="232">
        <v>43489</v>
      </c>
      <c r="B1148" s="233">
        <v>24</v>
      </c>
      <c r="C1148" s="233">
        <v>43</v>
      </c>
      <c r="D1148" s="234">
        <v>0.875</v>
      </c>
      <c r="E1148" s="235">
        <v>0</v>
      </c>
      <c r="F1148" s="235">
        <v>0.00008883714480999821</v>
      </c>
    </row>
    <row r="1149" ht="14.25" customHeight="1" spans="1:6" x14ac:dyDescent="0.25">
      <c r="A1149" s="232">
        <v>43489</v>
      </c>
      <c r="B1149" s="233">
        <v>24</v>
      </c>
      <c r="C1149" s="233">
        <v>44</v>
      </c>
      <c r="D1149" s="234">
        <v>0.8958333333321207</v>
      </c>
      <c r="E1149" s="235">
        <v>0</v>
      </c>
      <c r="F1149" s="235">
        <v>0.00008352895013702199</v>
      </c>
    </row>
    <row r="1150" ht="14.25" customHeight="1" spans="1:6" x14ac:dyDescent="0.25">
      <c r="A1150" s="232">
        <v>43489</v>
      </c>
      <c r="B1150" s="233">
        <v>24</v>
      </c>
      <c r="C1150" s="233">
        <v>45</v>
      </c>
      <c r="D1150" s="234">
        <v>0.9166666666678793</v>
      </c>
      <c r="E1150" s="235">
        <v>0</v>
      </c>
      <c r="F1150" s="235">
        <v>0.00007761982776521827</v>
      </c>
    </row>
    <row r="1151" ht="14.25" customHeight="1" spans="1:6" x14ac:dyDescent="0.25">
      <c r="A1151" s="232">
        <v>43489</v>
      </c>
      <c r="B1151" s="233">
        <v>24</v>
      </c>
      <c r="C1151" s="233">
        <v>46</v>
      </c>
      <c r="D1151" s="234">
        <v>0.9375</v>
      </c>
      <c r="E1151" s="235">
        <v>0</v>
      </c>
      <c r="F1151" s="235">
        <v>0.00006940714921457582</v>
      </c>
    </row>
    <row r="1152" ht="14.25" customHeight="1" spans="1:6" x14ac:dyDescent="0.25">
      <c r="A1152" s="232">
        <v>43489</v>
      </c>
      <c r="B1152" s="233">
        <v>24</v>
      </c>
      <c r="C1152" s="233">
        <v>47</v>
      </c>
      <c r="D1152" s="234">
        <v>0.9583333333321207</v>
      </c>
      <c r="E1152" s="235">
        <v>0</v>
      </c>
      <c r="F1152" s="235">
        <v>0.000058890914485094645</v>
      </c>
    </row>
    <row r="1153" ht="14.25" customHeight="1" spans="1:6" x14ac:dyDescent="0.25">
      <c r="A1153" s="232">
        <v>43489</v>
      </c>
      <c r="B1153" s="233">
        <v>24</v>
      </c>
      <c r="C1153" s="233">
        <v>48</v>
      </c>
      <c r="D1153" s="234">
        <v>0.9791666666678793</v>
      </c>
      <c r="E1153" s="235">
        <v>0</v>
      </c>
      <c r="F1153" s="235">
        <v>0.000049576535153268434</v>
      </c>
    </row>
    <row r="1154" ht="14.25" customHeight="1" spans="1:6" x14ac:dyDescent="0.25">
      <c r="A1154" s="232">
        <v>43490</v>
      </c>
      <c r="B1154" s="233">
        <v>25</v>
      </c>
      <c r="C1154" s="233">
        <v>1</v>
      </c>
      <c r="D1154" s="234">
        <v>0</v>
      </c>
      <c r="E1154" s="235">
        <v>0</v>
      </c>
      <c r="F1154" s="235">
        <v>0.00004316663969910849</v>
      </c>
    </row>
    <row r="1155" ht="14.25" customHeight="1" spans="1:6" x14ac:dyDescent="0.25">
      <c r="A1155" s="232">
        <v>43490</v>
      </c>
      <c r="B1155" s="233">
        <v>25</v>
      </c>
      <c r="C1155" s="233">
        <v>2</v>
      </c>
      <c r="D1155" s="234">
        <v>0.020833333332120674</v>
      </c>
      <c r="E1155" s="235">
        <v>0</v>
      </c>
      <c r="F1155" s="235">
        <v>0.00003795859964260352</v>
      </c>
    </row>
    <row r="1156" ht="14.25" customHeight="1" spans="1:6" x14ac:dyDescent="0.25">
      <c r="A1156" s="232">
        <v>43490</v>
      </c>
      <c r="B1156" s="233">
        <v>25</v>
      </c>
      <c r="C1156" s="233">
        <v>3</v>
      </c>
      <c r="D1156" s="234">
        <v>0.041666666667879326</v>
      </c>
      <c r="E1156" s="235">
        <v>0</v>
      </c>
      <c r="F1156" s="235">
        <v>0.00003575519808023604</v>
      </c>
    </row>
    <row r="1157" ht="14.25" customHeight="1" spans="1:6" x14ac:dyDescent="0.25">
      <c r="A1157" s="232">
        <v>43490</v>
      </c>
      <c r="B1157" s="233">
        <v>25</v>
      </c>
      <c r="C1157" s="233">
        <v>4</v>
      </c>
      <c r="D1157" s="234">
        <v>0.0625</v>
      </c>
      <c r="E1157" s="235">
        <v>0</v>
      </c>
      <c r="F1157" s="235">
        <v>0.000033852260367282293</v>
      </c>
    </row>
    <row r="1158" ht="14.25" customHeight="1" spans="1:6" x14ac:dyDescent="0.25">
      <c r="A1158" s="232">
        <v>43490</v>
      </c>
      <c r="B1158" s="233">
        <v>25</v>
      </c>
      <c r="C1158" s="233">
        <v>5</v>
      </c>
      <c r="D1158" s="234">
        <v>0.08333333333212067</v>
      </c>
      <c r="E1158" s="235">
        <v>0</v>
      </c>
      <c r="F1158" s="235">
        <v>0.00003234994112021355</v>
      </c>
    </row>
    <row r="1159" ht="14.25" customHeight="1" spans="1:6" x14ac:dyDescent="0.25">
      <c r="A1159" s="232">
        <v>43490</v>
      </c>
      <c r="B1159" s="233">
        <v>25</v>
      </c>
      <c r="C1159" s="233">
        <v>6</v>
      </c>
      <c r="D1159" s="234">
        <v>0.10416666666787933</v>
      </c>
      <c r="E1159" s="235">
        <v>0</v>
      </c>
      <c r="F1159" s="235">
        <v>0.000031548704188443556</v>
      </c>
    </row>
    <row r="1160" ht="14.25" customHeight="1" spans="1:6" x14ac:dyDescent="0.25">
      <c r="A1160" s="232">
        <v>43490</v>
      </c>
      <c r="B1160" s="233">
        <v>25</v>
      </c>
      <c r="C1160" s="233">
        <v>7</v>
      </c>
      <c r="D1160" s="234">
        <v>0.125</v>
      </c>
      <c r="E1160" s="235">
        <v>0</v>
      </c>
      <c r="F1160" s="235">
        <v>0.00003164885880491481</v>
      </c>
    </row>
    <row r="1161" ht="14.25" customHeight="1" spans="1:6" x14ac:dyDescent="0.25">
      <c r="A1161" s="232">
        <v>43490</v>
      </c>
      <c r="B1161" s="233">
        <v>25</v>
      </c>
      <c r="C1161" s="233">
        <v>8</v>
      </c>
      <c r="D1161" s="234">
        <v>0.14583333333212067</v>
      </c>
      <c r="E1161" s="235">
        <v>0</v>
      </c>
      <c r="F1161" s="235">
        <v>0.00003134839495550106</v>
      </c>
    </row>
    <row r="1162" ht="14.25" customHeight="1" spans="1:6" x14ac:dyDescent="0.25">
      <c r="A1162" s="232">
        <v>43490</v>
      </c>
      <c r="B1162" s="233">
        <v>25</v>
      </c>
      <c r="C1162" s="233">
        <v>9</v>
      </c>
      <c r="D1162" s="234">
        <v>0.16666666666787933</v>
      </c>
      <c r="E1162" s="235">
        <v>0</v>
      </c>
      <c r="F1162" s="235">
        <v>0.00003164885880491481</v>
      </c>
    </row>
    <row r="1163" ht="14.25" customHeight="1" spans="1:6" x14ac:dyDescent="0.25">
      <c r="A1163" s="232">
        <v>43490</v>
      </c>
      <c r="B1163" s="233">
        <v>25</v>
      </c>
      <c r="C1163" s="233">
        <v>10</v>
      </c>
      <c r="D1163" s="234">
        <v>0.1875</v>
      </c>
      <c r="E1163" s="235">
        <v>0</v>
      </c>
      <c r="F1163" s="235">
        <v>0.0000326504049696273</v>
      </c>
    </row>
    <row r="1164" ht="14.25" customHeight="1" spans="1:6" x14ac:dyDescent="0.25">
      <c r="A1164" s="232">
        <v>43490</v>
      </c>
      <c r="B1164" s="233">
        <v>25</v>
      </c>
      <c r="C1164" s="233">
        <v>11</v>
      </c>
      <c r="D1164" s="234">
        <v>0.20833333333212067</v>
      </c>
      <c r="E1164" s="235">
        <v>0</v>
      </c>
      <c r="F1164" s="235">
        <v>0.000033952414983753533</v>
      </c>
    </row>
    <row r="1165" ht="14.25" customHeight="1" spans="1:6" x14ac:dyDescent="0.25">
      <c r="A1165" s="232">
        <v>43490</v>
      </c>
      <c r="B1165" s="233">
        <v>25</v>
      </c>
      <c r="C1165" s="233">
        <v>12</v>
      </c>
      <c r="D1165" s="234">
        <v>0.22916666666787933</v>
      </c>
      <c r="E1165" s="235">
        <v>0</v>
      </c>
      <c r="F1165" s="235">
        <v>0.000037457826560247266</v>
      </c>
    </row>
    <row r="1166" ht="14.25" customHeight="1" spans="1:6" x14ac:dyDescent="0.25">
      <c r="A1166" s="232">
        <v>43490</v>
      </c>
      <c r="B1166" s="233">
        <v>25</v>
      </c>
      <c r="C1166" s="233">
        <v>13</v>
      </c>
      <c r="D1166" s="234">
        <v>0.25</v>
      </c>
      <c r="E1166" s="235">
        <v>0</v>
      </c>
      <c r="F1166" s="235">
        <v>0.00004456880432970597</v>
      </c>
    </row>
    <row r="1167" ht="14.25" customHeight="1" spans="1:6" x14ac:dyDescent="0.25">
      <c r="A1167" s="232">
        <v>43490</v>
      </c>
      <c r="B1167" s="233">
        <v>25</v>
      </c>
      <c r="C1167" s="233">
        <v>14</v>
      </c>
      <c r="D1167" s="234">
        <v>0.2708333333321207</v>
      </c>
      <c r="E1167" s="235">
        <v>0</v>
      </c>
      <c r="F1167" s="235">
        <v>0.00005177993671563594</v>
      </c>
    </row>
    <row r="1168" ht="14.25" customHeight="1" spans="1:6" x14ac:dyDescent="0.25">
      <c r="A1168" s="232">
        <v>43490</v>
      </c>
      <c r="B1168" s="233">
        <v>25</v>
      </c>
      <c r="C1168" s="233">
        <v>15</v>
      </c>
      <c r="D1168" s="234">
        <v>0.2916666666678793</v>
      </c>
      <c r="E1168" s="235">
        <v>2.5585683184577704e-8</v>
      </c>
      <c r="F1168" s="235">
        <v>0.00006179539836276087</v>
      </c>
    </row>
    <row r="1169" ht="14.25" customHeight="1" spans="1:6" x14ac:dyDescent="0.25">
      <c r="A1169" s="232">
        <v>43490</v>
      </c>
      <c r="B1169" s="233">
        <v>25</v>
      </c>
      <c r="C1169" s="233">
        <v>16</v>
      </c>
      <c r="D1169" s="234">
        <v>0.3125</v>
      </c>
      <c r="E1169" s="235">
        <v>0.0000014430350590812879</v>
      </c>
      <c r="F1169" s="235">
        <v>0.00006890637613221959</v>
      </c>
    </row>
    <row r="1170" ht="14.25" customHeight="1" spans="1:6" x14ac:dyDescent="0.25">
      <c r="A1170" s="232">
        <v>43490</v>
      </c>
      <c r="B1170" s="233">
        <v>25</v>
      </c>
      <c r="C1170" s="233">
        <v>17</v>
      </c>
      <c r="D1170" s="234">
        <v>0.3333333333321207</v>
      </c>
      <c r="E1170" s="235">
        <v>0.000007802147990133978</v>
      </c>
      <c r="F1170" s="235">
        <v>0.0000724117877087133</v>
      </c>
    </row>
    <row r="1171" ht="14.25" customHeight="1" spans="1:6" x14ac:dyDescent="0.25">
      <c r="A1171" s="232">
        <v>43490</v>
      </c>
      <c r="B1171" s="233">
        <v>25</v>
      </c>
      <c r="C1171" s="233">
        <v>18</v>
      </c>
      <c r="D1171" s="234">
        <v>0.3541666666678793</v>
      </c>
      <c r="E1171" s="235">
        <v>0.00001992912523651826</v>
      </c>
      <c r="F1171" s="235">
        <v>0.00007351348848989705</v>
      </c>
    </row>
    <row r="1172" ht="14.25" customHeight="1" spans="1:6" x14ac:dyDescent="0.25">
      <c r="A1172" s="232">
        <v>43490</v>
      </c>
      <c r="B1172" s="233">
        <v>25</v>
      </c>
      <c r="C1172" s="233">
        <v>19</v>
      </c>
      <c r="D1172" s="234">
        <v>0.375</v>
      </c>
      <c r="E1172" s="235">
        <v>0.000032044696337065524</v>
      </c>
      <c r="F1172" s="235">
        <v>0.0000738139523393108</v>
      </c>
    </row>
    <row r="1173" ht="14.25" customHeight="1" spans="1:6" x14ac:dyDescent="0.25">
      <c r="A1173" s="232">
        <v>43490</v>
      </c>
      <c r="B1173" s="233">
        <v>25</v>
      </c>
      <c r="C1173" s="233">
        <v>20</v>
      </c>
      <c r="D1173" s="234">
        <v>0.3958333333321207</v>
      </c>
      <c r="E1173" s="235">
        <v>0.00004259685202788311</v>
      </c>
      <c r="F1173" s="235">
        <v>0.00007331317925695456</v>
      </c>
    </row>
    <row r="1174" ht="14.25" customHeight="1" spans="1:6" x14ac:dyDescent="0.25">
      <c r="A1174" s="232">
        <v>43490</v>
      </c>
      <c r="B1174" s="233">
        <v>25</v>
      </c>
      <c r="C1174" s="233">
        <v>21</v>
      </c>
      <c r="D1174" s="234">
        <v>0.4166666666678793</v>
      </c>
      <c r="E1174" s="235">
        <v>0.000051128824588262806</v>
      </c>
      <c r="F1174" s="235">
        <v>0.00007211132385929955</v>
      </c>
    </row>
    <row r="1175" ht="14.25" customHeight="1" spans="1:6" x14ac:dyDescent="0.25">
      <c r="A1175" s="232">
        <v>43490</v>
      </c>
      <c r="B1175" s="233">
        <v>25</v>
      </c>
      <c r="C1175" s="233">
        <v>22</v>
      </c>
      <c r="D1175" s="234">
        <v>0.4375</v>
      </c>
      <c r="E1175" s="235">
        <v>0.000056894437876760514</v>
      </c>
      <c r="F1175" s="235">
        <v>0.0000724117877087133</v>
      </c>
    </row>
    <row r="1176" ht="14.25" customHeight="1" spans="1:6" x14ac:dyDescent="0.25">
      <c r="A1176" s="232">
        <v>43490</v>
      </c>
      <c r="B1176" s="233">
        <v>25</v>
      </c>
      <c r="C1176" s="233">
        <v>23</v>
      </c>
      <c r="D1176" s="234">
        <v>0.4583333333321207</v>
      </c>
      <c r="E1176" s="235">
        <v>0.0000591428291572197</v>
      </c>
      <c r="F1176" s="235">
        <v>0.00007120993231105831</v>
      </c>
    </row>
    <row r="1177" ht="14.25" customHeight="1" spans="1:6" x14ac:dyDescent="0.25">
      <c r="A1177" s="232">
        <v>43490</v>
      </c>
      <c r="B1177" s="233">
        <v>25</v>
      </c>
      <c r="C1177" s="233">
        <v>24</v>
      </c>
      <c r="D1177" s="234">
        <v>0.4791666666678793</v>
      </c>
      <c r="E1177" s="235">
        <v>0.000053371003804872915</v>
      </c>
      <c r="F1177" s="235">
        <v>0.00007151039616047207</v>
      </c>
    </row>
    <row r="1178" ht="14.25" customHeight="1" spans="1:6" x14ac:dyDescent="0.25">
      <c r="A1178" s="232">
        <v>43490</v>
      </c>
      <c r="B1178" s="233">
        <v>25</v>
      </c>
      <c r="C1178" s="233">
        <v>25</v>
      </c>
      <c r="D1178" s="234">
        <v>0.5</v>
      </c>
      <c r="E1178" s="235">
        <v>0.0000588891506303966</v>
      </c>
      <c r="F1178" s="235">
        <v>0.00007401426157225329</v>
      </c>
    </row>
    <row r="1179" ht="14.25" customHeight="1" spans="1:6" x14ac:dyDescent="0.25">
      <c r="A1179" s="232">
        <v>43490</v>
      </c>
      <c r="B1179" s="233">
        <v>25</v>
      </c>
      <c r="C1179" s="233">
        <v>26</v>
      </c>
      <c r="D1179" s="234">
        <v>0.5208333333321207</v>
      </c>
      <c r="E1179" s="235">
        <v>0.000055309550272046294</v>
      </c>
      <c r="F1179" s="235">
        <v>0.00007421457080519578</v>
      </c>
    </row>
    <row r="1180" ht="14.25" customHeight="1" spans="1:6" x14ac:dyDescent="0.25">
      <c r="A1180" s="232">
        <v>43490</v>
      </c>
      <c r="B1180" s="233">
        <v>25</v>
      </c>
      <c r="C1180" s="233">
        <v>27</v>
      </c>
      <c r="D1180" s="234">
        <v>0.5416666666678793</v>
      </c>
      <c r="E1180" s="235">
        <v>0.000052409225238978096</v>
      </c>
      <c r="F1180" s="235">
        <v>0.00007311287002401206</v>
      </c>
    </row>
    <row r="1181" ht="14.25" customHeight="1" spans="1:6" x14ac:dyDescent="0.25">
      <c r="A1181" s="232">
        <v>43490</v>
      </c>
      <c r="B1181" s="233">
        <v>25</v>
      </c>
      <c r="C1181" s="233">
        <v>28</v>
      </c>
      <c r="D1181" s="234">
        <v>0.5625</v>
      </c>
      <c r="E1181" s="235">
        <v>0.00004886250955675909</v>
      </c>
      <c r="F1181" s="235">
        <v>0.00007120993231105831</v>
      </c>
    </row>
    <row r="1182" ht="14.25" customHeight="1" spans="1:6" x14ac:dyDescent="0.25">
      <c r="A1182" s="232">
        <v>43490</v>
      </c>
      <c r="B1182" s="233">
        <v>25</v>
      </c>
      <c r="C1182" s="233">
        <v>29</v>
      </c>
      <c r="D1182" s="234">
        <v>0.5833333333321207</v>
      </c>
      <c r="E1182" s="235">
        <v>0.00004736114334407645</v>
      </c>
      <c r="F1182" s="235">
        <v>0.00006990792229693207</v>
      </c>
    </row>
    <row r="1183" ht="14.25" customHeight="1" spans="1:6" x14ac:dyDescent="0.25">
      <c r="A1183" s="232">
        <v>43490</v>
      </c>
      <c r="B1183" s="233">
        <v>25</v>
      </c>
      <c r="C1183" s="233">
        <v>30</v>
      </c>
      <c r="D1183" s="234">
        <v>0.6041666666678793</v>
      </c>
      <c r="E1183" s="235">
        <v>0.00003383993552778643</v>
      </c>
      <c r="F1183" s="235">
        <v>0.00007151039616047207</v>
      </c>
    </row>
    <row r="1184" ht="14.25" customHeight="1" spans="1:6" x14ac:dyDescent="0.25">
      <c r="A1184" s="232">
        <v>43490</v>
      </c>
      <c r="B1184" s="233">
        <v>25</v>
      </c>
      <c r="C1184" s="233">
        <v>31</v>
      </c>
      <c r="D1184" s="234">
        <v>0.625</v>
      </c>
      <c r="E1184" s="235">
        <v>0.000021723673486872864</v>
      </c>
      <c r="F1184" s="235">
        <v>0.00007391410695578205</v>
      </c>
    </row>
    <row r="1185" ht="14.25" customHeight="1" spans="1:6" x14ac:dyDescent="0.25">
      <c r="A1185" s="232">
        <v>43490</v>
      </c>
      <c r="B1185" s="233">
        <v>25</v>
      </c>
      <c r="C1185" s="233">
        <v>32</v>
      </c>
      <c r="D1185" s="234">
        <v>0.6458333333321207</v>
      </c>
      <c r="E1185" s="235">
        <v>0.000015255887509677722</v>
      </c>
      <c r="F1185" s="235">
        <v>0.00007912214701228701</v>
      </c>
    </row>
    <row r="1186" ht="14.25" customHeight="1" spans="1:6" x14ac:dyDescent="0.25">
      <c r="A1186" s="232">
        <v>43490</v>
      </c>
      <c r="B1186" s="233">
        <v>25</v>
      </c>
      <c r="C1186" s="233">
        <v>33</v>
      </c>
      <c r="D1186" s="234">
        <v>0.6666666666678793</v>
      </c>
      <c r="E1186" s="235">
        <v>0.000012459434837886383</v>
      </c>
      <c r="F1186" s="235">
        <v>0.00008623312478174573</v>
      </c>
    </row>
    <row r="1187" ht="14.25" customHeight="1" spans="1:6" x14ac:dyDescent="0.25">
      <c r="A1187" s="232">
        <v>43490</v>
      </c>
      <c r="B1187" s="233">
        <v>25</v>
      </c>
      <c r="C1187" s="233">
        <v>34</v>
      </c>
      <c r="D1187" s="234">
        <v>0.6875</v>
      </c>
      <c r="E1187" s="235">
        <v>0.000005943332278011061</v>
      </c>
      <c r="F1187" s="235">
        <v>0.00009745044182652563</v>
      </c>
    </row>
    <row r="1188" ht="14.25" customHeight="1" spans="1:6" x14ac:dyDescent="0.25">
      <c r="A1188" s="232">
        <v>43490</v>
      </c>
      <c r="B1188" s="233">
        <v>25</v>
      </c>
      <c r="C1188" s="233">
        <v>35</v>
      </c>
      <c r="D1188" s="234">
        <v>0.7083333333321207</v>
      </c>
      <c r="E1188" s="235">
        <v>0.0000017753998040151425</v>
      </c>
      <c r="F1188" s="235">
        <v>0.00011096129958849718</v>
      </c>
    </row>
    <row r="1189" ht="14.25" customHeight="1" spans="1:6" x14ac:dyDescent="0.25">
      <c r="A1189" s="232">
        <v>43490</v>
      </c>
      <c r="B1189" s="233">
        <v>25</v>
      </c>
      <c r="C1189" s="233">
        <v>36</v>
      </c>
      <c r="D1189" s="234">
        <v>0.7291666666678793</v>
      </c>
      <c r="E1189" s="235">
        <v>5.784830489660063e-7</v>
      </c>
      <c r="F1189" s="235">
        <v>0.00011511771617205402</v>
      </c>
    </row>
    <row r="1190" ht="14.25" customHeight="1" spans="1:6" x14ac:dyDescent="0.25">
      <c r="A1190" s="232">
        <v>43490</v>
      </c>
      <c r="B1190" s="233">
        <v>25</v>
      </c>
      <c r="C1190" s="233">
        <v>37</v>
      </c>
      <c r="D1190" s="234">
        <v>0.75</v>
      </c>
      <c r="E1190" s="235">
        <v>1.4660904726006211e-7</v>
      </c>
      <c r="F1190" s="235">
        <v>0.00011623944787653204</v>
      </c>
    </row>
    <row r="1191" ht="14.25" customHeight="1" spans="1:6" x14ac:dyDescent="0.25">
      <c r="A1191" s="232">
        <v>43490</v>
      </c>
      <c r="B1191" s="233">
        <v>25</v>
      </c>
      <c r="C1191" s="233">
        <v>38</v>
      </c>
      <c r="D1191" s="234">
        <v>0.7708333333321207</v>
      </c>
      <c r="E1191" s="235">
        <v>1.319358120843284e-8</v>
      </c>
      <c r="F1191" s="235">
        <v>0.00011360538146333818</v>
      </c>
    </row>
    <row r="1192" ht="14.25" customHeight="1" spans="1:6" x14ac:dyDescent="0.25">
      <c r="A1192" s="232">
        <v>43490</v>
      </c>
      <c r="B1192" s="233">
        <v>25</v>
      </c>
      <c r="C1192" s="233">
        <v>39</v>
      </c>
      <c r="D1192" s="234">
        <v>0.7916666666678793</v>
      </c>
      <c r="E1192" s="235">
        <v>0</v>
      </c>
      <c r="F1192" s="235">
        <v>0.00010838732594518609</v>
      </c>
    </row>
    <row r="1193" ht="14.25" customHeight="1" spans="1:6" x14ac:dyDescent="0.25">
      <c r="A1193" s="232">
        <v>43490</v>
      </c>
      <c r="B1193" s="233">
        <v>25</v>
      </c>
      <c r="C1193" s="233">
        <v>40</v>
      </c>
      <c r="D1193" s="234">
        <v>0.8125</v>
      </c>
      <c r="E1193" s="235">
        <v>0</v>
      </c>
      <c r="F1193" s="235">
        <v>0.00010257835818985362</v>
      </c>
    </row>
    <row r="1194" ht="14.25" customHeight="1" spans="1:6" x14ac:dyDescent="0.25">
      <c r="A1194" s="232">
        <v>43490</v>
      </c>
      <c r="B1194" s="233">
        <v>25</v>
      </c>
      <c r="C1194" s="233">
        <v>41</v>
      </c>
      <c r="D1194" s="234">
        <v>0.8333333333321207</v>
      </c>
      <c r="E1194" s="235">
        <v>0</v>
      </c>
      <c r="F1194" s="235">
        <v>0.00009845198799123815</v>
      </c>
    </row>
    <row r="1195" ht="14.25" customHeight="1" spans="1:6" x14ac:dyDescent="0.25">
      <c r="A1195" s="232">
        <v>43490</v>
      </c>
      <c r="B1195" s="233">
        <v>25</v>
      </c>
      <c r="C1195" s="233">
        <v>42</v>
      </c>
      <c r="D1195" s="234">
        <v>0.8541666666678793</v>
      </c>
      <c r="E1195" s="235">
        <v>0</v>
      </c>
      <c r="F1195" s="235">
        <v>0.00009434564871591693</v>
      </c>
    </row>
    <row r="1196" ht="14.25" customHeight="1" spans="1:6" x14ac:dyDescent="0.25">
      <c r="A1196" s="232">
        <v>43490</v>
      </c>
      <c r="B1196" s="233">
        <v>25</v>
      </c>
      <c r="C1196" s="233">
        <v>43</v>
      </c>
      <c r="D1196" s="234">
        <v>0.875</v>
      </c>
      <c r="E1196" s="235">
        <v>0</v>
      </c>
      <c r="F1196" s="235">
        <v>0.00009033946405706695</v>
      </c>
    </row>
    <row r="1197" ht="14.25" customHeight="1" spans="1:6" x14ac:dyDescent="0.25">
      <c r="A1197" s="232">
        <v>43490</v>
      </c>
      <c r="B1197" s="233">
        <v>25</v>
      </c>
      <c r="C1197" s="233">
        <v>44</v>
      </c>
      <c r="D1197" s="234">
        <v>0.8958333333321207</v>
      </c>
      <c r="E1197" s="235">
        <v>0</v>
      </c>
      <c r="F1197" s="235">
        <v>0.00008473080553467698</v>
      </c>
    </row>
    <row r="1198" ht="14.25" customHeight="1" spans="1:6" x14ac:dyDescent="0.25">
      <c r="A1198" s="232">
        <v>43490</v>
      </c>
      <c r="B1198" s="233">
        <v>25</v>
      </c>
      <c r="C1198" s="233">
        <v>45</v>
      </c>
      <c r="D1198" s="234">
        <v>0.9166666666678793</v>
      </c>
      <c r="E1198" s="235">
        <v>0</v>
      </c>
      <c r="F1198" s="235">
        <v>0.00007912214701228701</v>
      </c>
    </row>
    <row r="1199" ht="14.25" customHeight="1" spans="1:6" x14ac:dyDescent="0.25">
      <c r="A1199" s="232">
        <v>43490</v>
      </c>
      <c r="B1199" s="233">
        <v>25</v>
      </c>
      <c r="C1199" s="233">
        <v>46</v>
      </c>
      <c r="D1199" s="234">
        <v>0.9375</v>
      </c>
      <c r="E1199" s="235">
        <v>0</v>
      </c>
      <c r="F1199" s="235">
        <v>0.00006940714921457582</v>
      </c>
    </row>
    <row r="1200" ht="14.25" customHeight="1" spans="1:6" x14ac:dyDescent="0.25">
      <c r="A1200" s="232">
        <v>43490</v>
      </c>
      <c r="B1200" s="233">
        <v>25</v>
      </c>
      <c r="C1200" s="233">
        <v>47</v>
      </c>
      <c r="D1200" s="234">
        <v>0.9583333333321207</v>
      </c>
      <c r="E1200" s="235">
        <v>0</v>
      </c>
      <c r="F1200" s="235">
        <v>0.00005949184218392214</v>
      </c>
    </row>
    <row r="1201" ht="14.25" customHeight="1" spans="1:6" x14ac:dyDescent="0.25">
      <c r="A1201" s="232">
        <v>43490</v>
      </c>
      <c r="B1201" s="233">
        <v>25</v>
      </c>
      <c r="C1201" s="233">
        <v>48</v>
      </c>
      <c r="D1201" s="234">
        <v>0.9791666666678793</v>
      </c>
      <c r="E1201" s="235">
        <v>0</v>
      </c>
      <c r="F1201" s="235">
        <v>0.0000492760713038547</v>
      </c>
    </row>
    <row r="1202" ht="14.25" customHeight="1" spans="1:6" x14ac:dyDescent="0.25">
      <c r="A1202" s="232">
        <v>43491</v>
      </c>
      <c r="B1202" s="233">
        <v>26</v>
      </c>
      <c r="C1202" s="233">
        <v>1</v>
      </c>
      <c r="D1202" s="234">
        <v>0</v>
      </c>
      <c r="E1202" s="235">
        <v>0</v>
      </c>
      <c r="F1202" s="235">
        <v>0.00004296633046616598</v>
      </c>
    </row>
    <row r="1203" ht="14.25" customHeight="1" spans="1:6" x14ac:dyDescent="0.25">
      <c r="A1203" s="232">
        <v>43491</v>
      </c>
      <c r="B1203" s="233">
        <v>26</v>
      </c>
      <c r="C1203" s="233">
        <v>2</v>
      </c>
      <c r="D1203" s="234">
        <v>0.020833333332120674</v>
      </c>
      <c r="E1203" s="235">
        <v>0</v>
      </c>
      <c r="F1203" s="235">
        <v>0.000037658135793189774</v>
      </c>
    </row>
    <row r="1204" ht="14.25" customHeight="1" spans="1:6" x14ac:dyDescent="0.25">
      <c r="A1204" s="232">
        <v>43491</v>
      </c>
      <c r="B1204" s="233">
        <v>26</v>
      </c>
      <c r="C1204" s="233">
        <v>3</v>
      </c>
      <c r="D1204" s="234">
        <v>0.041666666667879326</v>
      </c>
      <c r="E1204" s="235">
        <v>0</v>
      </c>
      <c r="F1204" s="235">
        <v>0.00003575519808023604</v>
      </c>
    </row>
    <row r="1205" ht="14.25" customHeight="1" spans="1:6" x14ac:dyDescent="0.25">
      <c r="A1205" s="232">
        <v>43491</v>
      </c>
      <c r="B1205" s="233">
        <v>26</v>
      </c>
      <c r="C1205" s="233">
        <v>4</v>
      </c>
      <c r="D1205" s="234">
        <v>0.0625</v>
      </c>
      <c r="E1205" s="235">
        <v>0</v>
      </c>
      <c r="F1205" s="235">
        <v>0.00003415272421669604</v>
      </c>
    </row>
    <row r="1206" ht="14.25" customHeight="1" spans="1:6" x14ac:dyDescent="0.25">
      <c r="A1206" s="232">
        <v>43491</v>
      </c>
      <c r="B1206" s="233">
        <v>26</v>
      </c>
      <c r="C1206" s="233">
        <v>5</v>
      </c>
      <c r="D1206" s="234">
        <v>0.08333333333212067</v>
      </c>
      <c r="E1206" s="235">
        <v>0</v>
      </c>
      <c r="F1206" s="235">
        <v>0.000032249786503742304</v>
      </c>
    </row>
    <row r="1207" ht="14.25" customHeight="1" spans="1:6" x14ac:dyDescent="0.25">
      <c r="A1207" s="232">
        <v>43491</v>
      </c>
      <c r="B1207" s="233">
        <v>26</v>
      </c>
      <c r="C1207" s="233">
        <v>6</v>
      </c>
      <c r="D1207" s="234">
        <v>0.10416666666787933</v>
      </c>
      <c r="E1207" s="235">
        <v>0</v>
      </c>
      <c r="F1207" s="235">
        <v>0.00003134839495550106</v>
      </c>
    </row>
    <row r="1208" ht="14.25" customHeight="1" spans="1:6" x14ac:dyDescent="0.25">
      <c r="A1208" s="232">
        <v>43491</v>
      </c>
      <c r="B1208" s="233">
        <v>26</v>
      </c>
      <c r="C1208" s="233">
        <v>7</v>
      </c>
      <c r="D1208" s="234">
        <v>0.125</v>
      </c>
      <c r="E1208" s="235">
        <v>0</v>
      </c>
      <c r="F1208" s="235">
        <v>0.00003174901342138605</v>
      </c>
    </row>
    <row r="1209" ht="14.25" customHeight="1" spans="1:6" x14ac:dyDescent="0.25">
      <c r="A1209" s="232">
        <v>43491</v>
      </c>
      <c r="B1209" s="233">
        <v>26</v>
      </c>
      <c r="C1209" s="233">
        <v>8</v>
      </c>
      <c r="D1209" s="234">
        <v>0.14583333333212067</v>
      </c>
      <c r="E1209" s="235">
        <v>0</v>
      </c>
      <c r="F1209" s="235">
        <v>0.000031548704188443556</v>
      </c>
    </row>
    <row r="1210" ht="14.25" customHeight="1" spans="1:6" x14ac:dyDescent="0.25">
      <c r="A1210" s="232">
        <v>43491</v>
      </c>
      <c r="B1210" s="233">
        <v>26</v>
      </c>
      <c r="C1210" s="233">
        <v>9</v>
      </c>
      <c r="D1210" s="234">
        <v>0.16666666666787933</v>
      </c>
      <c r="E1210" s="235">
        <v>0</v>
      </c>
      <c r="F1210" s="235">
        <v>0.00003164885880491481</v>
      </c>
    </row>
    <row r="1211" ht="14.25" customHeight="1" spans="1:6" x14ac:dyDescent="0.25">
      <c r="A1211" s="232">
        <v>43491</v>
      </c>
      <c r="B1211" s="233">
        <v>26</v>
      </c>
      <c r="C1211" s="233">
        <v>10</v>
      </c>
      <c r="D1211" s="234">
        <v>0.1875</v>
      </c>
      <c r="E1211" s="235">
        <v>0</v>
      </c>
      <c r="F1211" s="235">
        <v>0.000032950868819041045</v>
      </c>
    </row>
    <row r="1212" ht="14.25" customHeight="1" spans="1:6" x14ac:dyDescent="0.25">
      <c r="A1212" s="232">
        <v>43491</v>
      </c>
      <c r="B1212" s="233">
        <v>26</v>
      </c>
      <c r="C1212" s="233">
        <v>11</v>
      </c>
      <c r="D1212" s="234">
        <v>0.20833333333212067</v>
      </c>
      <c r="E1212" s="235">
        <v>0</v>
      </c>
      <c r="F1212" s="235">
        <v>0.000033952414983753533</v>
      </c>
    </row>
    <row r="1213" ht="14.25" customHeight="1" spans="1:6" x14ac:dyDescent="0.25">
      <c r="A1213" s="232">
        <v>43491</v>
      </c>
      <c r="B1213" s="233">
        <v>26</v>
      </c>
      <c r="C1213" s="233">
        <v>12</v>
      </c>
      <c r="D1213" s="234">
        <v>0.22916666666787933</v>
      </c>
      <c r="E1213" s="235">
        <v>0</v>
      </c>
      <c r="F1213" s="235">
        <v>0.00003785844502613227</v>
      </c>
    </row>
    <row r="1214" ht="14.25" customHeight="1" spans="1:6" x14ac:dyDescent="0.25">
      <c r="A1214" s="232">
        <v>43491</v>
      </c>
      <c r="B1214" s="233">
        <v>26</v>
      </c>
      <c r="C1214" s="233">
        <v>13</v>
      </c>
      <c r="D1214" s="234">
        <v>0.25</v>
      </c>
      <c r="E1214" s="235">
        <v>2.2194809509513187e-9</v>
      </c>
      <c r="F1214" s="235">
        <v>0.00004436849509676348</v>
      </c>
    </row>
    <row r="1215" ht="14.25" customHeight="1" spans="1:6" x14ac:dyDescent="0.25">
      <c r="A1215" s="232">
        <v>43491</v>
      </c>
      <c r="B1215" s="233">
        <v>26</v>
      </c>
      <c r="C1215" s="233">
        <v>14</v>
      </c>
      <c r="D1215" s="234">
        <v>0.2708333333321207</v>
      </c>
      <c r="E1215" s="235">
        <v>3.0826124318768324e-8</v>
      </c>
      <c r="F1215" s="235">
        <v>0.00005047792670150969</v>
      </c>
    </row>
    <row r="1216" ht="14.25" customHeight="1" spans="1:6" x14ac:dyDescent="0.25">
      <c r="A1216" s="232">
        <v>43491</v>
      </c>
      <c r="B1216" s="233">
        <v>26</v>
      </c>
      <c r="C1216" s="233">
        <v>15</v>
      </c>
      <c r="D1216" s="234">
        <v>0.2916666666678793</v>
      </c>
      <c r="E1216" s="235">
        <v>3.218247378879413e-8</v>
      </c>
      <c r="F1216" s="235">
        <v>0.000059992615266278386</v>
      </c>
    </row>
    <row r="1217" ht="14.25" customHeight="1" spans="1:6" x14ac:dyDescent="0.25">
      <c r="A1217" s="232">
        <v>43491</v>
      </c>
      <c r="B1217" s="233">
        <v>26</v>
      </c>
      <c r="C1217" s="233">
        <v>16</v>
      </c>
      <c r="D1217" s="234">
        <v>0.3125</v>
      </c>
      <c r="E1217" s="235">
        <v>0.0000014217523732900912</v>
      </c>
      <c r="F1217" s="235">
        <v>0.00006770452073456459</v>
      </c>
    </row>
    <row r="1218" ht="14.25" customHeight="1" spans="1:6" x14ac:dyDescent="0.25">
      <c r="A1218" s="232">
        <v>43491</v>
      </c>
      <c r="B1218" s="233">
        <v>26</v>
      </c>
      <c r="C1218" s="233">
        <v>17</v>
      </c>
      <c r="D1218" s="234">
        <v>0.3333333333321207</v>
      </c>
      <c r="E1218" s="235">
        <v>0.000006419831347185338</v>
      </c>
      <c r="F1218" s="235">
        <v>0.00007070915922870207</v>
      </c>
    </row>
    <row r="1219" ht="14.25" customHeight="1" spans="1:6" x14ac:dyDescent="0.25">
      <c r="A1219" s="232">
        <v>43491</v>
      </c>
      <c r="B1219" s="233">
        <v>26</v>
      </c>
      <c r="C1219" s="233">
        <v>18</v>
      </c>
      <c r="D1219" s="234">
        <v>0.3541666666678793</v>
      </c>
      <c r="E1219" s="235">
        <v>0.000010003472351913162</v>
      </c>
      <c r="F1219" s="235">
        <v>0.00007171070539341455</v>
      </c>
    </row>
    <row r="1220" ht="14.25" customHeight="1" spans="1:6" x14ac:dyDescent="0.25">
      <c r="A1220" s="232">
        <v>43491</v>
      </c>
      <c r="B1220" s="233">
        <v>26</v>
      </c>
      <c r="C1220" s="233">
        <v>19</v>
      </c>
      <c r="D1220" s="234">
        <v>0.375</v>
      </c>
      <c r="E1220" s="235">
        <v>0.00001635079161353774</v>
      </c>
      <c r="F1220" s="235">
        <v>0.00007131008692752957</v>
      </c>
    </row>
    <row r="1221" ht="14.25" customHeight="1" spans="1:6" x14ac:dyDescent="0.25">
      <c r="A1221" s="232">
        <v>43491</v>
      </c>
      <c r="B1221" s="233">
        <v>26</v>
      </c>
      <c r="C1221" s="233">
        <v>20</v>
      </c>
      <c r="D1221" s="234">
        <v>0.3958333333321207</v>
      </c>
      <c r="E1221" s="235">
        <v>0.000027257923304381146</v>
      </c>
      <c r="F1221" s="235">
        <v>0.00006960745844751831</v>
      </c>
    </row>
    <row r="1222" ht="14.25" customHeight="1" spans="1:6" x14ac:dyDescent="0.25">
      <c r="A1222" s="232">
        <v>43491</v>
      </c>
      <c r="B1222" s="233">
        <v>26</v>
      </c>
      <c r="C1222" s="233">
        <v>21</v>
      </c>
      <c r="D1222" s="234">
        <v>0.4166666666678793</v>
      </c>
      <c r="E1222" s="235">
        <v>0.0000344149629735924</v>
      </c>
      <c r="F1222" s="235">
        <v>0.0000669032838027946</v>
      </c>
    </row>
    <row r="1223" ht="14.25" customHeight="1" spans="1:6" x14ac:dyDescent="0.25">
      <c r="A1223" s="232">
        <v>43491</v>
      </c>
      <c r="B1223" s="233">
        <v>26</v>
      </c>
      <c r="C1223" s="233">
        <v>22</v>
      </c>
      <c r="D1223" s="234">
        <v>0.4375</v>
      </c>
      <c r="E1223" s="235">
        <v>0.00004684401686013634</v>
      </c>
      <c r="F1223" s="235">
        <v>0.00006640251072043834</v>
      </c>
    </row>
    <row r="1224" ht="14.25" customHeight="1" spans="1:6" x14ac:dyDescent="0.25">
      <c r="A1224" s="232">
        <v>43491</v>
      </c>
      <c r="B1224" s="233">
        <v>26</v>
      </c>
      <c r="C1224" s="233">
        <v>23</v>
      </c>
      <c r="D1224" s="234">
        <v>0.4583333333321207</v>
      </c>
      <c r="E1224" s="235">
        <v>0.0000534926873640158</v>
      </c>
      <c r="F1224" s="235">
        <v>0.0000655011191721971</v>
      </c>
    </row>
    <row r="1225" ht="14.25" customHeight="1" spans="1:6" x14ac:dyDescent="0.25">
      <c r="A1225" s="232">
        <v>43491</v>
      </c>
      <c r="B1225" s="233">
        <v>26</v>
      </c>
      <c r="C1225" s="233">
        <v>24</v>
      </c>
      <c r="D1225" s="234">
        <v>0.4791666666678793</v>
      </c>
      <c r="E1225" s="235">
        <v>0.00004987030345485481</v>
      </c>
      <c r="F1225" s="235">
        <v>0.0000653008099392546</v>
      </c>
    </row>
    <row r="1226" ht="14.25" customHeight="1" spans="1:6" x14ac:dyDescent="0.25">
      <c r="A1226" s="232">
        <v>43491</v>
      </c>
      <c r="B1226" s="233">
        <v>26</v>
      </c>
      <c r="C1226" s="233">
        <v>25</v>
      </c>
      <c r="D1226" s="234">
        <v>0.5</v>
      </c>
      <c r="E1226" s="235">
        <v>0.00004838545557798128</v>
      </c>
      <c r="F1226" s="235">
        <v>0.00006710359303573709</v>
      </c>
    </row>
    <row r="1227" ht="14.25" customHeight="1" spans="1:6" x14ac:dyDescent="0.25">
      <c r="A1227" s="232">
        <v>43491</v>
      </c>
      <c r="B1227" s="233">
        <v>26</v>
      </c>
      <c r="C1227" s="233">
        <v>26</v>
      </c>
      <c r="D1227" s="234">
        <v>0.5208333333321207</v>
      </c>
      <c r="E1227" s="235">
        <v>0.00003416690877571144</v>
      </c>
      <c r="F1227" s="235">
        <v>0.00006710359303573709</v>
      </c>
    </row>
    <row r="1228" ht="14.25" customHeight="1" spans="1:6" x14ac:dyDescent="0.25">
      <c r="A1228" s="232">
        <v>43491</v>
      </c>
      <c r="B1228" s="233">
        <v>26</v>
      </c>
      <c r="C1228" s="233">
        <v>27</v>
      </c>
      <c r="D1228" s="234">
        <v>0.5416666666678793</v>
      </c>
      <c r="E1228" s="235">
        <v>0.00003917677155231322</v>
      </c>
      <c r="F1228" s="235">
        <v>0.00006640251072043834</v>
      </c>
    </row>
    <row r="1229" ht="14.25" customHeight="1" spans="1:6" x14ac:dyDescent="0.25">
      <c r="A1229" s="232">
        <v>43491</v>
      </c>
      <c r="B1229" s="233">
        <v>26</v>
      </c>
      <c r="C1229" s="233">
        <v>28</v>
      </c>
      <c r="D1229" s="234">
        <v>0.5625</v>
      </c>
      <c r="E1229" s="235">
        <v>0.000036835873083821374</v>
      </c>
      <c r="F1229" s="235">
        <v>0.00006480003685689835</v>
      </c>
    </row>
    <row r="1230" ht="14.25" customHeight="1" spans="1:6" x14ac:dyDescent="0.25">
      <c r="A1230" s="232">
        <v>43491</v>
      </c>
      <c r="B1230" s="233">
        <v>26</v>
      </c>
      <c r="C1230" s="233">
        <v>29</v>
      </c>
      <c r="D1230" s="234">
        <v>0.5833333333321207</v>
      </c>
      <c r="E1230" s="235">
        <v>0.00003866990826836843</v>
      </c>
      <c r="F1230" s="235">
        <v>0.00006520065532278334</v>
      </c>
    </row>
    <row r="1231" ht="14.25" customHeight="1" spans="1:6" x14ac:dyDescent="0.25">
      <c r="A1231" s="232">
        <v>43491</v>
      </c>
      <c r="B1231" s="233">
        <v>26</v>
      </c>
      <c r="C1231" s="233">
        <v>30</v>
      </c>
      <c r="D1231" s="234">
        <v>0.6041666666678793</v>
      </c>
      <c r="E1231" s="235">
        <v>0.000022045346142120436</v>
      </c>
      <c r="F1231" s="235">
        <v>0.00006730390226867957</v>
      </c>
    </row>
    <row r="1232" ht="14.25" customHeight="1" spans="1:6" x14ac:dyDescent="0.25">
      <c r="A1232" s="232">
        <v>43491</v>
      </c>
      <c r="B1232" s="233">
        <v>26</v>
      </c>
      <c r="C1232" s="233">
        <v>31</v>
      </c>
      <c r="D1232" s="234">
        <v>0.625</v>
      </c>
      <c r="E1232" s="235">
        <v>0.000013941282415529086</v>
      </c>
      <c r="F1232" s="235">
        <v>0.00006930699459810458</v>
      </c>
    </row>
    <row r="1233" ht="14.25" customHeight="1" spans="1:6" x14ac:dyDescent="0.25">
      <c r="A1233" s="232">
        <v>43491</v>
      </c>
      <c r="B1233" s="233">
        <v>26</v>
      </c>
      <c r="C1233" s="233">
        <v>32</v>
      </c>
      <c r="D1233" s="234">
        <v>0.6458333333321207</v>
      </c>
      <c r="E1233" s="235">
        <v>0.000008231036026033346</v>
      </c>
      <c r="F1233" s="235">
        <v>0.00007391410695578205</v>
      </c>
    </row>
    <row r="1234" ht="14.25" customHeight="1" spans="1:6" x14ac:dyDescent="0.25">
      <c r="A1234" s="232">
        <v>43491</v>
      </c>
      <c r="B1234" s="233">
        <v>26</v>
      </c>
      <c r="C1234" s="233">
        <v>33</v>
      </c>
      <c r="D1234" s="234">
        <v>0.6666666666678793</v>
      </c>
      <c r="E1234" s="235">
        <v>0.000006643558355389499</v>
      </c>
      <c r="F1234" s="235">
        <v>0.00008192647627348199</v>
      </c>
    </row>
    <row r="1235" ht="14.25" customHeight="1" spans="1:6" x14ac:dyDescent="0.25">
      <c r="A1235" s="232">
        <v>43491</v>
      </c>
      <c r="B1235" s="233">
        <v>26</v>
      </c>
      <c r="C1235" s="233">
        <v>34</v>
      </c>
      <c r="D1235" s="234">
        <v>0.6875</v>
      </c>
      <c r="E1235" s="235">
        <v>0.0000033778033983533588</v>
      </c>
      <c r="F1235" s="235">
        <v>0.00009364456640061817</v>
      </c>
    </row>
    <row r="1236" ht="14.25" customHeight="1" spans="1:6" x14ac:dyDescent="0.25">
      <c r="A1236" s="232">
        <v>43491</v>
      </c>
      <c r="B1236" s="233">
        <v>26</v>
      </c>
      <c r="C1236" s="233">
        <v>35</v>
      </c>
      <c r="D1236" s="234">
        <v>0.7083333333321207</v>
      </c>
      <c r="E1236" s="235">
        <v>0.0000012708994534141798</v>
      </c>
      <c r="F1236" s="235">
        <v>0.00010747591893529773</v>
      </c>
    </row>
    <row r="1237" ht="14.25" customHeight="1" spans="1:6" x14ac:dyDescent="0.25">
      <c r="A1237" s="232">
        <v>43491</v>
      </c>
      <c r="B1237" s="233">
        <v>26</v>
      </c>
      <c r="C1237" s="233">
        <v>36</v>
      </c>
      <c r="D1237" s="234">
        <v>0.7291666666678793</v>
      </c>
      <c r="E1237" s="235">
        <v>0.0000012347712357125838</v>
      </c>
      <c r="F1237" s="235">
        <v>0.00011433651016357829</v>
      </c>
    </row>
    <row r="1238" ht="14.25" customHeight="1" spans="1:6" x14ac:dyDescent="0.25">
      <c r="A1238" s="232">
        <v>43491</v>
      </c>
      <c r="B1238" s="233">
        <v>26</v>
      </c>
      <c r="C1238" s="233">
        <v>37</v>
      </c>
      <c r="D1238" s="234">
        <v>0.75</v>
      </c>
      <c r="E1238" s="235">
        <v>2.0702825092484804e-7</v>
      </c>
      <c r="F1238" s="235">
        <v>0.00011512773163370117</v>
      </c>
    </row>
    <row r="1239" ht="14.25" customHeight="1" spans="1:6" x14ac:dyDescent="0.25">
      <c r="A1239" s="232">
        <v>43491</v>
      </c>
      <c r="B1239" s="233">
        <v>26</v>
      </c>
      <c r="C1239" s="233">
        <v>38</v>
      </c>
      <c r="D1239" s="234">
        <v>0.7708333333321207</v>
      </c>
      <c r="E1239" s="235">
        <v>0</v>
      </c>
      <c r="F1239" s="235">
        <v>0.00011179258290520857</v>
      </c>
    </row>
    <row r="1240" ht="14.25" customHeight="1" spans="1:6" x14ac:dyDescent="0.25">
      <c r="A1240" s="232">
        <v>43491</v>
      </c>
      <c r="B1240" s="233">
        <v>26</v>
      </c>
      <c r="C1240" s="233">
        <v>39</v>
      </c>
      <c r="D1240" s="234">
        <v>0.7916666666678793</v>
      </c>
      <c r="E1240" s="235">
        <v>0</v>
      </c>
      <c r="F1240" s="235">
        <v>0.00010729564062564946</v>
      </c>
    </row>
    <row r="1241" ht="14.25" customHeight="1" spans="1:6" x14ac:dyDescent="0.25">
      <c r="A1241" s="232">
        <v>43491</v>
      </c>
      <c r="B1241" s="233">
        <v>26</v>
      </c>
      <c r="C1241" s="233">
        <v>40</v>
      </c>
      <c r="D1241" s="234">
        <v>0.8125</v>
      </c>
      <c r="E1241" s="235">
        <v>0</v>
      </c>
      <c r="F1241" s="235">
        <v>0.00010201749233761463</v>
      </c>
    </row>
    <row r="1242" ht="14.25" customHeight="1" spans="1:6" x14ac:dyDescent="0.25">
      <c r="A1242" s="232">
        <v>43491</v>
      </c>
      <c r="B1242" s="233">
        <v>26</v>
      </c>
      <c r="C1242" s="233">
        <v>41</v>
      </c>
      <c r="D1242" s="234">
        <v>0.8333333333321207</v>
      </c>
      <c r="E1242" s="235">
        <v>0</v>
      </c>
      <c r="F1242" s="235">
        <v>0.00009835183337476691</v>
      </c>
    </row>
    <row r="1243" ht="14.25" customHeight="1" spans="1:6" x14ac:dyDescent="0.25">
      <c r="A1243" s="232">
        <v>43491</v>
      </c>
      <c r="B1243" s="233">
        <v>26</v>
      </c>
      <c r="C1243" s="233">
        <v>42</v>
      </c>
      <c r="D1243" s="234">
        <v>0.8541666666678793</v>
      </c>
      <c r="E1243" s="235">
        <v>0</v>
      </c>
      <c r="F1243" s="235">
        <v>0.00009324394793473318</v>
      </c>
    </row>
    <row r="1244" ht="14.25" customHeight="1" spans="1:6" x14ac:dyDescent="0.25">
      <c r="A1244" s="232">
        <v>43491</v>
      </c>
      <c r="B1244" s="233">
        <v>26</v>
      </c>
      <c r="C1244" s="233">
        <v>43</v>
      </c>
      <c r="D1244" s="234">
        <v>0.875</v>
      </c>
      <c r="E1244" s="235">
        <v>0</v>
      </c>
      <c r="F1244" s="235">
        <v>0.00008903745404294072</v>
      </c>
    </row>
    <row r="1245" ht="14.25" customHeight="1" spans="1:6" x14ac:dyDescent="0.25">
      <c r="A1245" s="232">
        <v>43491</v>
      </c>
      <c r="B1245" s="233">
        <v>26</v>
      </c>
      <c r="C1245" s="233">
        <v>44</v>
      </c>
      <c r="D1245" s="234">
        <v>0.8958333333321207</v>
      </c>
      <c r="E1245" s="235">
        <v>0</v>
      </c>
      <c r="F1245" s="235">
        <v>0.00008453049630173448</v>
      </c>
    </row>
    <row r="1246" ht="14.25" customHeight="1" spans="1:6" x14ac:dyDescent="0.25">
      <c r="A1246" s="232">
        <v>43491</v>
      </c>
      <c r="B1246" s="233">
        <v>26</v>
      </c>
      <c r="C1246" s="233">
        <v>45</v>
      </c>
      <c r="D1246" s="234">
        <v>0.9166666666678793</v>
      </c>
      <c r="E1246" s="235">
        <v>0</v>
      </c>
      <c r="F1246" s="235">
        <v>0.000078721528546402</v>
      </c>
    </row>
    <row r="1247" ht="14.25" customHeight="1" spans="1:6" x14ac:dyDescent="0.25">
      <c r="A1247" s="232">
        <v>43491</v>
      </c>
      <c r="B1247" s="233">
        <v>26</v>
      </c>
      <c r="C1247" s="233">
        <v>46</v>
      </c>
      <c r="D1247" s="234">
        <v>0.9375</v>
      </c>
      <c r="E1247" s="235">
        <v>0</v>
      </c>
      <c r="F1247" s="235">
        <v>0.00006890637613221959</v>
      </c>
    </row>
    <row r="1248" ht="14.25" customHeight="1" spans="1:6" x14ac:dyDescent="0.25">
      <c r="A1248" s="232">
        <v>43491</v>
      </c>
      <c r="B1248" s="233">
        <v>26</v>
      </c>
      <c r="C1248" s="233">
        <v>47</v>
      </c>
      <c r="D1248" s="234">
        <v>0.9583333333321207</v>
      </c>
      <c r="E1248" s="235">
        <v>0</v>
      </c>
      <c r="F1248" s="235">
        <v>0.000059191378334508385</v>
      </c>
    </row>
    <row r="1249" ht="14.25" customHeight="1" spans="1:6" x14ac:dyDescent="0.25">
      <c r="A1249" s="232">
        <v>43491</v>
      </c>
      <c r="B1249" s="233">
        <v>26</v>
      </c>
      <c r="C1249" s="233">
        <v>48</v>
      </c>
      <c r="D1249" s="234">
        <v>0.9791666666678793</v>
      </c>
      <c r="E1249" s="235">
        <v>0</v>
      </c>
      <c r="F1249" s="235">
        <v>0.000050077308235624696</v>
      </c>
    </row>
    <row r="1250" ht="14.25" customHeight="1" spans="1:6" x14ac:dyDescent="0.25">
      <c r="A1250" s="232">
        <v>43492</v>
      </c>
      <c r="B1250" s="233">
        <v>27</v>
      </c>
      <c r="C1250" s="233">
        <v>1</v>
      </c>
      <c r="D1250" s="234">
        <v>0</v>
      </c>
      <c r="E1250" s="235">
        <v>0</v>
      </c>
      <c r="F1250" s="235">
        <v>0.00004326679431557974</v>
      </c>
    </row>
    <row r="1251" ht="14.25" customHeight="1" spans="1:6" x14ac:dyDescent="0.25">
      <c r="A1251" s="232">
        <v>43492</v>
      </c>
      <c r="B1251" s="233">
        <v>27</v>
      </c>
      <c r="C1251" s="233">
        <v>2</v>
      </c>
      <c r="D1251" s="234">
        <v>0.020833333332120674</v>
      </c>
      <c r="E1251" s="235">
        <v>0</v>
      </c>
      <c r="F1251" s="235">
        <v>0.00003775829040966103</v>
      </c>
    </row>
    <row r="1252" ht="14.25" customHeight="1" spans="1:6" x14ac:dyDescent="0.25">
      <c r="A1252" s="232">
        <v>43492</v>
      </c>
      <c r="B1252" s="233">
        <v>27</v>
      </c>
      <c r="C1252" s="233">
        <v>3</v>
      </c>
      <c r="D1252" s="234">
        <v>0.041666666667879326</v>
      </c>
      <c r="E1252" s="235">
        <v>0</v>
      </c>
      <c r="F1252" s="235">
        <v>0.00003575519808023604</v>
      </c>
    </row>
    <row r="1253" ht="14.25" customHeight="1" spans="1:6" x14ac:dyDescent="0.25">
      <c r="A1253" s="232">
        <v>43492</v>
      </c>
      <c r="B1253" s="233">
        <v>27</v>
      </c>
      <c r="C1253" s="233">
        <v>4</v>
      </c>
      <c r="D1253" s="234">
        <v>0.0625</v>
      </c>
      <c r="E1253" s="235">
        <v>0</v>
      </c>
      <c r="F1253" s="235">
        <v>0.000033852260367282293</v>
      </c>
    </row>
    <row r="1254" ht="14.25" customHeight="1" spans="1:6" x14ac:dyDescent="0.25">
      <c r="A1254" s="232">
        <v>43492</v>
      </c>
      <c r="B1254" s="233">
        <v>27</v>
      </c>
      <c r="C1254" s="233">
        <v>5</v>
      </c>
      <c r="D1254" s="234">
        <v>0.08333333333212067</v>
      </c>
      <c r="E1254" s="235">
        <v>0</v>
      </c>
      <c r="F1254" s="235">
        <v>0.000032249786503742304</v>
      </c>
    </row>
    <row r="1255" ht="14.25" customHeight="1" spans="1:6" x14ac:dyDescent="0.25">
      <c r="A1255" s="232">
        <v>43492</v>
      </c>
      <c r="B1255" s="233">
        <v>27</v>
      </c>
      <c r="C1255" s="233">
        <v>6</v>
      </c>
      <c r="D1255" s="234">
        <v>0.10416666666787933</v>
      </c>
      <c r="E1255" s="235">
        <v>0</v>
      </c>
      <c r="F1255" s="235">
        <v>0.0000314485495719723</v>
      </c>
    </row>
    <row r="1256" ht="14.25" customHeight="1" spans="1:6" x14ac:dyDescent="0.25">
      <c r="A1256" s="232">
        <v>43492</v>
      </c>
      <c r="B1256" s="233">
        <v>27</v>
      </c>
      <c r="C1256" s="233">
        <v>7</v>
      </c>
      <c r="D1256" s="234">
        <v>0.125</v>
      </c>
      <c r="E1256" s="235">
        <v>0</v>
      </c>
      <c r="F1256" s="235">
        <v>0.000031548704188443556</v>
      </c>
    </row>
    <row r="1257" ht="14.25" customHeight="1" spans="1:6" x14ac:dyDescent="0.25">
      <c r="A1257" s="232">
        <v>43492</v>
      </c>
      <c r="B1257" s="233">
        <v>27</v>
      </c>
      <c r="C1257" s="233">
        <v>8</v>
      </c>
      <c r="D1257" s="234">
        <v>0.14583333333212067</v>
      </c>
      <c r="E1257" s="235">
        <v>0</v>
      </c>
      <c r="F1257" s="235">
        <v>0.00003124824033902981</v>
      </c>
    </row>
    <row r="1258" ht="14.25" customHeight="1" spans="1:6" x14ac:dyDescent="0.25">
      <c r="A1258" s="232">
        <v>43492</v>
      </c>
      <c r="B1258" s="233">
        <v>27</v>
      </c>
      <c r="C1258" s="233">
        <v>9</v>
      </c>
      <c r="D1258" s="234">
        <v>0.16666666666787933</v>
      </c>
      <c r="E1258" s="235">
        <v>0</v>
      </c>
      <c r="F1258" s="235">
        <v>0.00003124824033902981</v>
      </c>
    </row>
    <row r="1259" ht="14.25" customHeight="1" spans="1:6" x14ac:dyDescent="0.25">
      <c r="A1259" s="232">
        <v>43492</v>
      </c>
      <c r="B1259" s="233">
        <v>27</v>
      </c>
      <c r="C1259" s="233">
        <v>10</v>
      </c>
      <c r="D1259" s="234">
        <v>0.1875</v>
      </c>
      <c r="E1259" s="235">
        <v>0</v>
      </c>
      <c r="F1259" s="235">
        <v>0.00003214963188727106</v>
      </c>
    </row>
    <row r="1260" ht="14.25" customHeight="1" spans="1:6" x14ac:dyDescent="0.25">
      <c r="A1260" s="232">
        <v>43492</v>
      </c>
      <c r="B1260" s="233">
        <v>27</v>
      </c>
      <c r="C1260" s="233">
        <v>11</v>
      </c>
      <c r="D1260" s="234">
        <v>0.20833333333212067</v>
      </c>
      <c r="E1260" s="235">
        <v>0</v>
      </c>
      <c r="F1260" s="235">
        <v>0.00003375210575081104</v>
      </c>
    </row>
    <row r="1261" ht="14.25" customHeight="1" spans="1:6" x14ac:dyDescent="0.25">
      <c r="A1261" s="232">
        <v>43492</v>
      </c>
      <c r="B1261" s="233">
        <v>27</v>
      </c>
      <c r="C1261" s="233">
        <v>12</v>
      </c>
      <c r="D1261" s="234">
        <v>0.22916666666787933</v>
      </c>
      <c r="E1261" s="235">
        <v>0</v>
      </c>
      <c r="F1261" s="235">
        <v>0.00003755798117671852</v>
      </c>
    </row>
    <row r="1262" ht="14.25" customHeight="1" spans="1:6" x14ac:dyDescent="0.25">
      <c r="A1262" s="232">
        <v>43492</v>
      </c>
      <c r="B1262" s="233">
        <v>27</v>
      </c>
      <c r="C1262" s="233">
        <v>13</v>
      </c>
      <c r="D1262" s="234">
        <v>0.25</v>
      </c>
      <c r="E1262" s="235">
        <v>0</v>
      </c>
      <c r="F1262" s="235">
        <v>0.00004376756739793598</v>
      </c>
    </row>
    <row r="1263" ht="14.25" customHeight="1" spans="1:6" x14ac:dyDescent="0.25">
      <c r="A1263" s="232">
        <v>43492</v>
      </c>
      <c r="B1263" s="233">
        <v>27</v>
      </c>
      <c r="C1263" s="233">
        <v>14</v>
      </c>
      <c r="D1263" s="234">
        <v>0.2708333333321207</v>
      </c>
      <c r="E1263" s="235">
        <v>4.845866742910379e-8</v>
      </c>
      <c r="F1263" s="235">
        <v>0.00005017746285209594</v>
      </c>
    </row>
    <row r="1264" ht="14.25" customHeight="1" spans="1:6" x14ac:dyDescent="0.25">
      <c r="A1264" s="232">
        <v>43492</v>
      </c>
      <c r="B1264" s="233">
        <v>27</v>
      </c>
      <c r="C1264" s="233">
        <v>15</v>
      </c>
      <c r="D1264" s="234">
        <v>0.2916666666678793</v>
      </c>
      <c r="E1264" s="235">
        <v>4.987050392290337e-7</v>
      </c>
      <c r="F1264" s="235">
        <v>0.00005989246064980713</v>
      </c>
    </row>
    <row r="1265" ht="14.25" customHeight="1" spans="1:6" x14ac:dyDescent="0.25">
      <c r="A1265" s="232">
        <v>43492</v>
      </c>
      <c r="B1265" s="233">
        <v>27</v>
      </c>
      <c r="C1265" s="233">
        <v>16</v>
      </c>
      <c r="D1265" s="234">
        <v>0.3125</v>
      </c>
      <c r="E1265" s="235">
        <v>0.0000024418606117869133</v>
      </c>
      <c r="F1265" s="235">
        <v>0.00006820529381692084</v>
      </c>
    </row>
    <row r="1266" ht="14.25" customHeight="1" spans="1:6" x14ac:dyDescent="0.25">
      <c r="A1266" s="232">
        <v>43492</v>
      </c>
      <c r="B1266" s="233">
        <v>27</v>
      </c>
      <c r="C1266" s="233">
        <v>17</v>
      </c>
      <c r="D1266" s="234">
        <v>0.3333333333321207</v>
      </c>
      <c r="E1266" s="235">
        <v>0.000007512340755329429</v>
      </c>
      <c r="F1266" s="235">
        <v>0.00007020838614634582</v>
      </c>
    </row>
    <row r="1267" ht="14.25" customHeight="1" spans="1:6" x14ac:dyDescent="0.25">
      <c r="A1267" s="232">
        <v>43492</v>
      </c>
      <c r="B1267" s="233">
        <v>27</v>
      </c>
      <c r="C1267" s="233">
        <v>18</v>
      </c>
      <c r="D1267" s="234">
        <v>0.3541666666678793</v>
      </c>
      <c r="E1267" s="235">
        <v>0.000015449710238803077</v>
      </c>
      <c r="F1267" s="235">
        <v>0.00007161055077694331</v>
      </c>
    </row>
    <row r="1268" ht="14.25" customHeight="1" spans="1:6" x14ac:dyDescent="0.25">
      <c r="A1268" s="232">
        <v>43492</v>
      </c>
      <c r="B1268" s="233">
        <v>27</v>
      </c>
      <c r="C1268" s="233">
        <v>19</v>
      </c>
      <c r="D1268" s="234">
        <v>0.375</v>
      </c>
      <c r="E1268" s="235">
        <v>0.000037180052638198914</v>
      </c>
      <c r="F1268" s="235">
        <v>0.00007100962307811582</v>
      </c>
    </row>
    <row r="1269" ht="14.25" customHeight="1" spans="1:6" x14ac:dyDescent="0.25">
      <c r="A1269" s="232">
        <v>43492</v>
      </c>
      <c r="B1269" s="233">
        <v>27</v>
      </c>
      <c r="C1269" s="233">
        <v>20</v>
      </c>
      <c r="D1269" s="234">
        <v>0.3958333333321207</v>
      </c>
      <c r="E1269" s="235">
        <v>0.0000675851633022793</v>
      </c>
      <c r="F1269" s="235">
        <v>0.00007010823152987456</v>
      </c>
    </row>
    <row r="1270" ht="14.25" customHeight="1" spans="1:6" x14ac:dyDescent="0.25">
      <c r="A1270" s="232">
        <v>43492</v>
      </c>
      <c r="B1270" s="233">
        <v>27</v>
      </c>
      <c r="C1270" s="233">
        <v>21</v>
      </c>
      <c r="D1270" s="234">
        <v>0.4166666666678793</v>
      </c>
      <c r="E1270" s="235">
        <v>0.00009009377804976976</v>
      </c>
      <c r="F1270" s="235">
        <v>0.00006710359303573709</v>
      </c>
    </row>
    <row r="1271" ht="14.25" customHeight="1" spans="1:6" x14ac:dyDescent="0.25">
      <c r="A1271" s="232">
        <v>43492</v>
      </c>
      <c r="B1271" s="233">
        <v>27</v>
      </c>
      <c r="C1271" s="233">
        <v>22</v>
      </c>
      <c r="D1271" s="234">
        <v>0.4375</v>
      </c>
      <c r="E1271" s="235">
        <v>0.00011448278167311731</v>
      </c>
      <c r="F1271" s="235">
        <v>0.00006730390226867957</v>
      </c>
    </row>
    <row r="1272" ht="14.25" customHeight="1" spans="1:6" x14ac:dyDescent="0.25">
      <c r="A1272" s="232">
        <v>43492</v>
      </c>
      <c r="B1272" s="233">
        <v>27</v>
      </c>
      <c r="C1272" s="233">
        <v>23</v>
      </c>
      <c r="D1272" s="234">
        <v>0.4583333333321207</v>
      </c>
      <c r="E1272" s="235">
        <v>0.00013014330279543105</v>
      </c>
      <c r="F1272" s="235">
        <v>0.00006580158302161085</v>
      </c>
    </row>
    <row r="1273" ht="14.25" customHeight="1" spans="1:6" x14ac:dyDescent="0.25">
      <c r="A1273" s="232">
        <v>43492</v>
      </c>
      <c r="B1273" s="233">
        <v>27</v>
      </c>
      <c r="C1273" s="233">
        <v>24</v>
      </c>
      <c r="D1273" s="234">
        <v>0.4791666666678793</v>
      </c>
      <c r="E1273" s="235">
        <v>0.00010549680245392904</v>
      </c>
      <c r="F1273" s="235">
        <v>0.0000655011191721971</v>
      </c>
    </row>
    <row r="1274" ht="14.25" customHeight="1" spans="1:6" x14ac:dyDescent="0.25">
      <c r="A1274" s="232">
        <v>43492</v>
      </c>
      <c r="B1274" s="233">
        <v>27</v>
      </c>
      <c r="C1274" s="233">
        <v>25</v>
      </c>
      <c r="D1274" s="234">
        <v>0.5</v>
      </c>
      <c r="E1274" s="235">
        <v>0.00014168137218474318</v>
      </c>
      <c r="F1274" s="235">
        <v>0.00006800498458397833</v>
      </c>
    </row>
    <row r="1275" ht="14.25" customHeight="1" spans="1:6" x14ac:dyDescent="0.25">
      <c r="A1275" s="232">
        <v>43492</v>
      </c>
      <c r="B1275" s="233">
        <v>27</v>
      </c>
      <c r="C1275" s="233">
        <v>26</v>
      </c>
      <c r="D1275" s="234">
        <v>0.5208333333321207</v>
      </c>
      <c r="E1275" s="235">
        <v>0.00008612922092203968</v>
      </c>
      <c r="F1275" s="235">
        <v>0.00006790482996750707</v>
      </c>
    </row>
    <row r="1276" ht="14.25" customHeight="1" spans="1:6" x14ac:dyDescent="0.25">
      <c r="A1276" s="232">
        <v>43492</v>
      </c>
      <c r="B1276" s="233">
        <v>27</v>
      </c>
      <c r="C1276" s="233">
        <v>27</v>
      </c>
      <c r="D1276" s="234">
        <v>0.5416666666678793</v>
      </c>
      <c r="E1276" s="235">
        <v>0.00006489286864970566</v>
      </c>
      <c r="F1276" s="235">
        <v>0.0000669032838027946</v>
      </c>
    </row>
    <row r="1277" ht="14.25" customHeight="1" spans="1:6" x14ac:dyDescent="0.25">
      <c r="A1277" s="232">
        <v>43492</v>
      </c>
      <c r="B1277" s="233">
        <v>27</v>
      </c>
      <c r="C1277" s="233">
        <v>28</v>
      </c>
      <c r="D1277" s="234">
        <v>0.5625</v>
      </c>
      <c r="E1277" s="235">
        <v>0.00006486092990592586</v>
      </c>
      <c r="F1277" s="235">
        <v>0.00006520065532278334</v>
      </c>
    </row>
    <row r="1278" ht="14.25" customHeight="1" spans="1:6" x14ac:dyDescent="0.25">
      <c r="A1278" s="232">
        <v>43492</v>
      </c>
      <c r="B1278" s="233">
        <v>27</v>
      </c>
      <c r="C1278" s="233">
        <v>29</v>
      </c>
      <c r="D1278" s="234">
        <v>0.5833333333321207</v>
      </c>
      <c r="E1278" s="235">
        <v>0.00005027047848160489</v>
      </c>
      <c r="F1278" s="235">
        <v>0.00006419910915807086</v>
      </c>
    </row>
    <row r="1279" ht="14.25" customHeight="1" spans="1:6" x14ac:dyDescent="0.25">
      <c r="A1279" s="232">
        <v>43492</v>
      </c>
      <c r="B1279" s="233">
        <v>27</v>
      </c>
      <c r="C1279" s="233">
        <v>30</v>
      </c>
      <c r="D1279" s="234">
        <v>0.6041666666678793</v>
      </c>
      <c r="E1279" s="235">
        <v>0.000038784853219742884</v>
      </c>
      <c r="F1279" s="235">
        <v>0.00006580158302161085</v>
      </c>
    </row>
    <row r="1280" ht="14.25" customHeight="1" spans="1:6" x14ac:dyDescent="0.25">
      <c r="A1280" s="232">
        <v>43492</v>
      </c>
      <c r="B1280" s="233">
        <v>27</v>
      </c>
      <c r="C1280" s="233">
        <v>31</v>
      </c>
      <c r="D1280" s="234">
        <v>0.625</v>
      </c>
      <c r="E1280" s="235">
        <v>0.00002958248105330533</v>
      </c>
      <c r="F1280" s="235">
        <v>0.00006830544843339208</v>
      </c>
    </row>
    <row r="1281" ht="14.25" customHeight="1" spans="1:6" x14ac:dyDescent="0.25">
      <c r="A1281" s="232">
        <v>43492</v>
      </c>
      <c r="B1281" s="233">
        <v>27</v>
      </c>
      <c r="C1281" s="233">
        <v>32</v>
      </c>
      <c r="D1281" s="234">
        <v>0.6458333333321207</v>
      </c>
      <c r="E1281" s="235">
        <v>0.000021484208661424012</v>
      </c>
      <c r="F1281" s="235">
        <v>0.00007271225155812705</v>
      </c>
    </row>
    <row r="1282" ht="14.25" customHeight="1" spans="1:6" x14ac:dyDescent="0.25">
      <c r="A1282" s="232">
        <v>43492</v>
      </c>
      <c r="B1282" s="233">
        <v>27</v>
      </c>
      <c r="C1282" s="233">
        <v>33</v>
      </c>
      <c r="D1282" s="234">
        <v>0.6666666666678793</v>
      </c>
      <c r="E1282" s="235">
        <v>0.000013420867501175328</v>
      </c>
      <c r="F1282" s="235">
        <v>0.00008072462087582698</v>
      </c>
    </row>
    <row r="1283" ht="14.25" customHeight="1" spans="1:6" x14ac:dyDescent="0.25">
      <c r="A1283" s="232">
        <v>43492</v>
      </c>
      <c r="B1283" s="233">
        <v>27</v>
      </c>
      <c r="C1283" s="233">
        <v>34</v>
      </c>
      <c r="D1283" s="234">
        <v>0.6875</v>
      </c>
      <c r="E1283" s="235">
        <v>0.000006073547970029645</v>
      </c>
      <c r="F1283" s="235">
        <v>0.00009234255638649195</v>
      </c>
    </row>
    <row r="1284" ht="14.25" customHeight="1" spans="1:6" x14ac:dyDescent="0.25">
      <c r="A1284" s="232">
        <v>43492</v>
      </c>
      <c r="B1284" s="233">
        <v>27</v>
      </c>
      <c r="C1284" s="233">
        <v>35</v>
      </c>
      <c r="D1284" s="234">
        <v>0.7083333333321207</v>
      </c>
      <c r="E1284" s="235">
        <v>0.0000031009231497221805</v>
      </c>
      <c r="F1284" s="235">
        <v>0.00010628407899928986</v>
      </c>
    </row>
    <row r="1285" ht="14.25" customHeight="1" spans="1:6" x14ac:dyDescent="0.25">
      <c r="A1285" s="232">
        <v>43492</v>
      </c>
      <c r="B1285" s="233">
        <v>27</v>
      </c>
      <c r="C1285" s="233">
        <v>36</v>
      </c>
      <c r="D1285" s="234">
        <v>0.7291666666678793</v>
      </c>
      <c r="E1285" s="235">
        <v>0.0000015297155931945589</v>
      </c>
      <c r="F1285" s="235">
        <v>0.00011240352606568319</v>
      </c>
    </row>
    <row r="1286" ht="14.25" customHeight="1" spans="1:6" x14ac:dyDescent="0.25">
      <c r="A1286" s="232">
        <v>43492</v>
      </c>
      <c r="B1286" s="233">
        <v>27</v>
      </c>
      <c r="C1286" s="233">
        <v>37</v>
      </c>
      <c r="D1286" s="234">
        <v>0.75</v>
      </c>
      <c r="E1286" s="235">
        <v>4.3292208993278227e-7</v>
      </c>
      <c r="F1286" s="235">
        <v>0.00011406609269910592</v>
      </c>
    </row>
    <row r="1287" ht="14.25" customHeight="1" spans="1:6" x14ac:dyDescent="0.25">
      <c r="A1287" s="232">
        <v>43492</v>
      </c>
      <c r="B1287" s="233">
        <v>27</v>
      </c>
      <c r="C1287" s="233">
        <v>38</v>
      </c>
      <c r="D1287" s="234">
        <v>0.7708333333321207</v>
      </c>
      <c r="E1287" s="235">
        <v>3.1319342307868604e-8</v>
      </c>
      <c r="F1287" s="235">
        <v>0.00011102139235837995</v>
      </c>
    </row>
    <row r="1288" ht="14.25" customHeight="1" spans="1:6" x14ac:dyDescent="0.25">
      <c r="A1288" s="232">
        <v>43492</v>
      </c>
      <c r="B1288" s="233">
        <v>27</v>
      </c>
      <c r="C1288" s="233">
        <v>39</v>
      </c>
      <c r="D1288" s="234">
        <v>0.7916666666678793</v>
      </c>
      <c r="E1288" s="235">
        <v>0</v>
      </c>
      <c r="F1288" s="235">
        <v>0.0001069450994680001</v>
      </c>
    </row>
    <row r="1289" ht="14.25" customHeight="1" spans="1:6" x14ac:dyDescent="0.25">
      <c r="A1289" s="232">
        <v>43492</v>
      </c>
      <c r="B1289" s="233">
        <v>27</v>
      </c>
      <c r="C1289" s="233">
        <v>40</v>
      </c>
      <c r="D1289" s="234">
        <v>0.8125</v>
      </c>
      <c r="E1289" s="235">
        <v>0</v>
      </c>
      <c r="F1289" s="235">
        <v>0.00010217773972396864</v>
      </c>
    </row>
    <row r="1290" ht="14.25" customHeight="1" spans="1:6" x14ac:dyDescent="0.25">
      <c r="A1290" s="232">
        <v>43492</v>
      </c>
      <c r="B1290" s="233">
        <v>27</v>
      </c>
      <c r="C1290" s="233">
        <v>41</v>
      </c>
      <c r="D1290" s="234">
        <v>0.8333333333321207</v>
      </c>
      <c r="E1290" s="235">
        <v>0</v>
      </c>
      <c r="F1290" s="235">
        <v>0.00009805136952535313</v>
      </c>
    </row>
    <row r="1291" ht="14.25" customHeight="1" spans="1:6" x14ac:dyDescent="0.25">
      <c r="A1291" s="232">
        <v>43492</v>
      </c>
      <c r="B1291" s="233">
        <v>27</v>
      </c>
      <c r="C1291" s="233">
        <v>42</v>
      </c>
      <c r="D1291" s="234">
        <v>0.8541666666678793</v>
      </c>
      <c r="E1291" s="235">
        <v>0</v>
      </c>
      <c r="F1291" s="235">
        <v>0.00009284332946884818</v>
      </c>
    </row>
    <row r="1292" ht="14.25" customHeight="1" spans="1:6" x14ac:dyDescent="0.25">
      <c r="A1292" s="232">
        <v>43492</v>
      </c>
      <c r="B1292" s="233">
        <v>27</v>
      </c>
      <c r="C1292" s="233">
        <v>43</v>
      </c>
      <c r="D1292" s="234">
        <v>0.875</v>
      </c>
      <c r="E1292" s="235">
        <v>0</v>
      </c>
      <c r="F1292" s="235">
        <v>0.00008853668096058446</v>
      </c>
    </row>
    <row r="1293" ht="14.25" customHeight="1" spans="1:6" x14ac:dyDescent="0.25">
      <c r="A1293" s="232">
        <v>43492</v>
      </c>
      <c r="B1293" s="233">
        <v>27</v>
      </c>
      <c r="C1293" s="233">
        <v>44</v>
      </c>
      <c r="D1293" s="234">
        <v>0.8958333333321207</v>
      </c>
      <c r="E1293" s="235">
        <v>0</v>
      </c>
      <c r="F1293" s="235">
        <v>0.00008332864090407948</v>
      </c>
    </row>
    <row r="1294" ht="14.25" customHeight="1" spans="1:6" x14ac:dyDescent="0.25">
      <c r="A1294" s="232">
        <v>43492</v>
      </c>
      <c r="B1294" s="233">
        <v>27</v>
      </c>
      <c r="C1294" s="233">
        <v>45</v>
      </c>
      <c r="D1294" s="234">
        <v>0.9166666666678793</v>
      </c>
      <c r="E1294" s="235">
        <v>0</v>
      </c>
      <c r="F1294" s="235">
        <v>0.00007771998238168954</v>
      </c>
    </row>
    <row r="1295" ht="14.25" customHeight="1" spans="1:6" x14ac:dyDescent="0.25">
      <c r="A1295" s="232">
        <v>43492</v>
      </c>
      <c r="B1295" s="233">
        <v>27</v>
      </c>
      <c r="C1295" s="233">
        <v>46</v>
      </c>
      <c r="D1295" s="234">
        <v>0.9375</v>
      </c>
      <c r="E1295" s="235">
        <v>0</v>
      </c>
      <c r="F1295" s="235">
        <v>0.00006840560304986335</v>
      </c>
    </row>
    <row r="1296" ht="14.25" customHeight="1" spans="1:6" x14ac:dyDescent="0.25">
      <c r="A1296" s="232">
        <v>43492</v>
      </c>
      <c r="B1296" s="233">
        <v>27</v>
      </c>
      <c r="C1296" s="233">
        <v>47</v>
      </c>
      <c r="D1296" s="234">
        <v>0.9583333333321207</v>
      </c>
      <c r="E1296" s="235">
        <v>0</v>
      </c>
      <c r="F1296" s="235">
        <v>0.000058890914485094645</v>
      </c>
    </row>
    <row r="1297" ht="14.25" customHeight="1" spans="1:6" x14ac:dyDescent="0.25">
      <c r="A1297" s="232">
        <v>43492</v>
      </c>
      <c r="B1297" s="233">
        <v>27</v>
      </c>
      <c r="C1297" s="233">
        <v>48</v>
      </c>
      <c r="D1297" s="234">
        <v>0.9791666666678793</v>
      </c>
      <c r="E1297" s="235">
        <v>0</v>
      </c>
      <c r="F1297" s="235">
        <v>0.00005047792670150969</v>
      </c>
    </row>
    <row r="1298" ht="14.25" customHeight="1" spans="1:6" x14ac:dyDescent="0.25">
      <c r="A1298" s="232">
        <v>43493</v>
      </c>
      <c r="B1298" s="233">
        <v>28</v>
      </c>
      <c r="C1298" s="233">
        <v>1</v>
      </c>
      <c r="D1298" s="234">
        <v>0</v>
      </c>
      <c r="E1298" s="235">
        <v>0</v>
      </c>
      <c r="F1298" s="235">
        <v>0.00004326679431557974</v>
      </c>
    </row>
    <row r="1299" ht="14.25" customHeight="1" spans="1:6" x14ac:dyDescent="0.25">
      <c r="A1299" s="232">
        <v>43493</v>
      </c>
      <c r="B1299" s="233">
        <v>28</v>
      </c>
      <c r="C1299" s="233">
        <v>2</v>
      </c>
      <c r="D1299" s="234">
        <v>0.020833333332120674</v>
      </c>
      <c r="E1299" s="235">
        <v>0</v>
      </c>
      <c r="F1299" s="235">
        <v>0.000038158908875546014</v>
      </c>
    </row>
    <row r="1300" ht="14.25" customHeight="1" spans="1:6" x14ac:dyDescent="0.25">
      <c r="A1300" s="232">
        <v>43493</v>
      </c>
      <c r="B1300" s="233">
        <v>28</v>
      </c>
      <c r="C1300" s="233">
        <v>3</v>
      </c>
      <c r="D1300" s="234">
        <v>0.041666666667879326</v>
      </c>
      <c r="E1300" s="235">
        <v>0</v>
      </c>
      <c r="F1300" s="235">
        <v>0.00003605566192964978</v>
      </c>
    </row>
    <row r="1301" ht="14.25" customHeight="1" spans="1:6" x14ac:dyDescent="0.25">
      <c r="A1301" s="232">
        <v>43493</v>
      </c>
      <c r="B1301" s="233">
        <v>28</v>
      </c>
      <c r="C1301" s="233">
        <v>4</v>
      </c>
      <c r="D1301" s="234">
        <v>0.0625</v>
      </c>
      <c r="E1301" s="235">
        <v>0</v>
      </c>
      <c r="F1301" s="235">
        <v>0.00003375210575081104</v>
      </c>
    </row>
    <row r="1302" ht="14.25" customHeight="1" spans="1:6" x14ac:dyDescent="0.25">
      <c r="A1302" s="232">
        <v>43493</v>
      </c>
      <c r="B1302" s="233">
        <v>28</v>
      </c>
      <c r="C1302" s="233">
        <v>5</v>
      </c>
      <c r="D1302" s="234">
        <v>0.08333333333212067</v>
      </c>
      <c r="E1302" s="235">
        <v>0</v>
      </c>
      <c r="F1302" s="235">
        <v>0.00003285071420256979</v>
      </c>
    </row>
    <row r="1303" ht="14.25" customHeight="1" spans="1:6" x14ac:dyDescent="0.25">
      <c r="A1303" s="232">
        <v>43493</v>
      </c>
      <c r="B1303" s="233">
        <v>28</v>
      </c>
      <c r="C1303" s="233">
        <v>6</v>
      </c>
      <c r="D1303" s="234">
        <v>0.10416666666787933</v>
      </c>
      <c r="E1303" s="235">
        <v>0</v>
      </c>
      <c r="F1303" s="235">
        <v>0.00003194932265432856</v>
      </c>
    </row>
    <row r="1304" ht="14.25" customHeight="1" spans="1:6" x14ac:dyDescent="0.25">
      <c r="A1304" s="232">
        <v>43493</v>
      </c>
      <c r="B1304" s="233">
        <v>28</v>
      </c>
      <c r="C1304" s="233">
        <v>7</v>
      </c>
      <c r="D1304" s="234">
        <v>0.125</v>
      </c>
      <c r="E1304" s="235">
        <v>0</v>
      </c>
      <c r="F1304" s="235">
        <v>0.0000318491680378573</v>
      </c>
    </row>
    <row r="1305" ht="14.25" customHeight="1" spans="1:6" x14ac:dyDescent="0.25">
      <c r="A1305" s="232">
        <v>43493</v>
      </c>
      <c r="B1305" s="233">
        <v>28</v>
      </c>
      <c r="C1305" s="233">
        <v>8</v>
      </c>
      <c r="D1305" s="234">
        <v>0.14583333333212067</v>
      </c>
      <c r="E1305" s="235">
        <v>0</v>
      </c>
      <c r="F1305" s="235">
        <v>0.000031548704188443556</v>
      </c>
    </row>
    <row r="1306" ht="14.25" customHeight="1" spans="1:6" x14ac:dyDescent="0.25">
      <c r="A1306" s="232">
        <v>43493</v>
      </c>
      <c r="B1306" s="233">
        <v>28</v>
      </c>
      <c r="C1306" s="233">
        <v>9</v>
      </c>
      <c r="D1306" s="234">
        <v>0.16666666666787933</v>
      </c>
      <c r="E1306" s="235">
        <v>0</v>
      </c>
      <c r="F1306" s="235">
        <v>0.000031548704188443556</v>
      </c>
    </row>
    <row r="1307" ht="14.25" customHeight="1" spans="1:6" x14ac:dyDescent="0.25">
      <c r="A1307" s="232">
        <v>43493</v>
      </c>
      <c r="B1307" s="233">
        <v>28</v>
      </c>
      <c r="C1307" s="233">
        <v>10</v>
      </c>
      <c r="D1307" s="234">
        <v>0.1875</v>
      </c>
      <c r="E1307" s="235">
        <v>0</v>
      </c>
      <c r="F1307" s="235">
        <v>0.00003275055958609855</v>
      </c>
    </row>
    <row r="1308" ht="14.25" customHeight="1" spans="1:6" x14ac:dyDescent="0.25">
      <c r="A1308" s="232">
        <v>43493</v>
      </c>
      <c r="B1308" s="233">
        <v>28</v>
      </c>
      <c r="C1308" s="233">
        <v>11</v>
      </c>
      <c r="D1308" s="234">
        <v>0.20833333333212067</v>
      </c>
      <c r="E1308" s="235">
        <v>0</v>
      </c>
      <c r="F1308" s="235">
        <v>0.00003425287883316729</v>
      </c>
    </row>
    <row r="1309" ht="14.25" customHeight="1" spans="1:6" x14ac:dyDescent="0.25">
      <c r="A1309" s="232">
        <v>43493</v>
      </c>
      <c r="B1309" s="233">
        <v>28</v>
      </c>
      <c r="C1309" s="233">
        <v>12</v>
      </c>
      <c r="D1309" s="234">
        <v>0.22916666666787933</v>
      </c>
      <c r="E1309" s="235">
        <v>0</v>
      </c>
      <c r="F1309" s="235">
        <v>0.00003735767194377602</v>
      </c>
    </row>
    <row r="1310" ht="14.25" customHeight="1" spans="1:6" x14ac:dyDescent="0.25">
      <c r="A1310" s="232">
        <v>43493</v>
      </c>
      <c r="B1310" s="233">
        <v>28</v>
      </c>
      <c r="C1310" s="233">
        <v>13</v>
      </c>
      <c r="D1310" s="234">
        <v>0.25</v>
      </c>
      <c r="E1310" s="235">
        <v>0</v>
      </c>
      <c r="F1310" s="235">
        <v>0.00004456880432970597</v>
      </c>
    </row>
    <row r="1311" ht="14.25" customHeight="1" spans="1:6" x14ac:dyDescent="0.25">
      <c r="A1311" s="232">
        <v>43493</v>
      </c>
      <c r="B1311" s="233">
        <v>28</v>
      </c>
      <c r="C1311" s="233">
        <v>14</v>
      </c>
      <c r="D1311" s="234">
        <v>0.2708333333321207</v>
      </c>
      <c r="E1311" s="235">
        <v>2.2009852763600578e-8</v>
      </c>
      <c r="F1311" s="235">
        <v>0.00005157962748269343</v>
      </c>
    </row>
    <row r="1312" ht="14.25" customHeight="1" spans="1:6" x14ac:dyDescent="0.25">
      <c r="A1312" s="232">
        <v>43493</v>
      </c>
      <c r="B1312" s="233">
        <v>28</v>
      </c>
      <c r="C1312" s="233">
        <v>15</v>
      </c>
      <c r="D1312" s="234">
        <v>0.2916666666678793</v>
      </c>
      <c r="E1312" s="235">
        <v>1.6202210941944626e-7</v>
      </c>
      <c r="F1312" s="235">
        <v>0.00006069369758157713</v>
      </c>
    </row>
    <row r="1313" ht="14.25" customHeight="1" spans="1:6" x14ac:dyDescent="0.25">
      <c r="A1313" s="232">
        <v>43493</v>
      </c>
      <c r="B1313" s="233">
        <v>28</v>
      </c>
      <c r="C1313" s="233">
        <v>16</v>
      </c>
      <c r="D1313" s="234">
        <v>0.3125</v>
      </c>
      <c r="E1313" s="235">
        <v>0.000002380315021192777</v>
      </c>
      <c r="F1313" s="235">
        <v>0.00006860591228280583</v>
      </c>
    </row>
    <row r="1314" ht="14.25" customHeight="1" spans="1:6" x14ac:dyDescent="0.25">
      <c r="A1314" s="232">
        <v>43493</v>
      </c>
      <c r="B1314" s="233">
        <v>28</v>
      </c>
      <c r="C1314" s="233">
        <v>17</v>
      </c>
      <c r="D1314" s="234">
        <v>0.3333333333321207</v>
      </c>
      <c r="E1314" s="235">
        <v>0.000008822207959132383</v>
      </c>
      <c r="F1314" s="235">
        <v>0.00007050884999575957</v>
      </c>
    </row>
    <row r="1315" ht="14.25" customHeight="1" spans="1:6" x14ac:dyDescent="0.25">
      <c r="A1315" s="232">
        <v>43493</v>
      </c>
      <c r="B1315" s="233">
        <v>28</v>
      </c>
      <c r="C1315" s="233">
        <v>18</v>
      </c>
      <c r="D1315" s="234">
        <v>0.3541666666678793</v>
      </c>
      <c r="E1315" s="235">
        <v>0.000026365909279016806</v>
      </c>
      <c r="F1315" s="235">
        <v>0.0000724117877087133</v>
      </c>
    </row>
    <row r="1316" ht="14.25" customHeight="1" spans="1:6" x14ac:dyDescent="0.25">
      <c r="A1316" s="232">
        <v>43493</v>
      </c>
      <c r="B1316" s="233">
        <v>28</v>
      </c>
      <c r="C1316" s="233">
        <v>19</v>
      </c>
      <c r="D1316" s="234">
        <v>0.375</v>
      </c>
      <c r="E1316" s="235">
        <v>0.00005082773141042697</v>
      </c>
      <c r="F1316" s="235">
        <v>0.00007271225155812705</v>
      </c>
    </row>
    <row r="1317" ht="14.25" customHeight="1" spans="1:6" x14ac:dyDescent="0.25">
      <c r="A1317" s="232">
        <v>43493</v>
      </c>
      <c r="B1317" s="233">
        <v>28</v>
      </c>
      <c r="C1317" s="233">
        <v>20</v>
      </c>
      <c r="D1317" s="234">
        <v>0.3958333333321207</v>
      </c>
      <c r="E1317" s="235">
        <v>0.00007187195593792837</v>
      </c>
      <c r="F1317" s="235">
        <v>0.00007120993231105831</v>
      </c>
    </row>
    <row r="1318" ht="14.25" customHeight="1" spans="1:6" x14ac:dyDescent="0.25">
      <c r="A1318" s="232">
        <v>43493</v>
      </c>
      <c r="B1318" s="233">
        <v>28</v>
      </c>
      <c r="C1318" s="233">
        <v>21</v>
      </c>
      <c r="D1318" s="234">
        <v>0.4166666666678793</v>
      </c>
      <c r="E1318" s="235">
        <v>0.0000912484836646504</v>
      </c>
      <c r="F1318" s="235">
        <v>0.00006900653074869083</v>
      </c>
    </row>
    <row r="1319" ht="14.25" customHeight="1" spans="1:6" x14ac:dyDescent="0.25">
      <c r="A1319" s="232">
        <v>43493</v>
      </c>
      <c r="B1319" s="233">
        <v>28</v>
      </c>
      <c r="C1319" s="233">
        <v>22</v>
      </c>
      <c r="D1319" s="234">
        <v>0.4375</v>
      </c>
      <c r="E1319" s="235">
        <v>0.00010886378958784262</v>
      </c>
      <c r="F1319" s="235">
        <v>0.00006820529381692084</v>
      </c>
    </row>
    <row r="1320" ht="14.25" customHeight="1" spans="1:6" x14ac:dyDescent="0.25">
      <c r="A1320" s="232">
        <v>43493</v>
      </c>
      <c r="B1320" s="233">
        <v>28</v>
      </c>
      <c r="C1320" s="233">
        <v>23</v>
      </c>
      <c r="D1320" s="234">
        <v>0.4583333333321207</v>
      </c>
      <c r="E1320" s="235">
        <v>0.00012329257763113102</v>
      </c>
      <c r="F1320" s="235">
        <v>0.0000665026653369096</v>
      </c>
    </row>
    <row r="1321" ht="14.25" customHeight="1" spans="1:6" x14ac:dyDescent="0.25">
      <c r="A1321" s="232">
        <v>43493</v>
      </c>
      <c r="B1321" s="233">
        <v>28</v>
      </c>
      <c r="C1321" s="233">
        <v>24</v>
      </c>
      <c r="D1321" s="234">
        <v>0.4791666666678793</v>
      </c>
      <c r="E1321" s="235">
        <v>0.00012693572535735223</v>
      </c>
      <c r="F1321" s="235">
        <v>0.00006600189225455336</v>
      </c>
    </row>
    <row r="1322" ht="14.25" customHeight="1" spans="1:6" x14ac:dyDescent="0.25">
      <c r="A1322" s="232">
        <v>43493</v>
      </c>
      <c r="B1322" s="233">
        <v>28</v>
      </c>
      <c r="C1322" s="233">
        <v>25</v>
      </c>
      <c r="D1322" s="234">
        <v>0.5</v>
      </c>
      <c r="E1322" s="235">
        <v>0.00012593196308058324</v>
      </c>
      <c r="F1322" s="235">
        <v>0.00006780467535103583</v>
      </c>
    </row>
    <row r="1323" ht="14.25" customHeight="1" spans="1:6" x14ac:dyDescent="0.25">
      <c r="A1323" s="232">
        <v>43493</v>
      </c>
      <c r="B1323" s="233">
        <v>28</v>
      </c>
      <c r="C1323" s="233">
        <v>26</v>
      </c>
      <c r="D1323" s="234">
        <v>0.5208333333321207</v>
      </c>
      <c r="E1323" s="235">
        <v>0.00012301741064508982</v>
      </c>
      <c r="F1323" s="235">
        <v>0.00006820529381692084</v>
      </c>
    </row>
    <row r="1324" ht="14.25" customHeight="1" spans="1:6" x14ac:dyDescent="0.25">
      <c r="A1324" s="232">
        <v>43493</v>
      </c>
      <c r="B1324" s="233">
        <v>28</v>
      </c>
      <c r="C1324" s="233">
        <v>27</v>
      </c>
      <c r="D1324" s="234">
        <v>0.5416666666678793</v>
      </c>
      <c r="E1324" s="235">
        <v>0.00013706122848924514</v>
      </c>
      <c r="F1324" s="235">
        <v>0.00006790482996750707</v>
      </c>
    </row>
    <row r="1325" ht="14.25" customHeight="1" spans="1:6" x14ac:dyDescent="0.25">
      <c r="A1325" s="232">
        <v>43493</v>
      </c>
      <c r="B1325" s="233">
        <v>28</v>
      </c>
      <c r="C1325" s="233">
        <v>28</v>
      </c>
      <c r="D1325" s="234">
        <v>0.5625</v>
      </c>
      <c r="E1325" s="235">
        <v>0.00011775658235086766</v>
      </c>
      <c r="F1325" s="235">
        <v>0.0000661020468710246</v>
      </c>
    </row>
    <row r="1326" ht="14.25" customHeight="1" spans="1:6" x14ac:dyDescent="0.25">
      <c r="A1326" s="232">
        <v>43493</v>
      </c>
      <c r="B1326" s="233">
        <v>28</v>
      </c>
      <c r="C1326" s="233">
        <v>29</v>
      </c>
      <c r="D1326" s="234">
        <v>0.5833333333321207</v>
      </c>
      <c r="E1326" s="235">
        <v>0.00010637540911303429</v>
      </c>
      <c r="F1326" s="235">
        <v>0.00006590173763808209</v>
      </c>
    </row>
    <row r="1327" ht="14.25" customHeight="1" spans="1:6" x14ac:dyDescent="0.25">
      <c r="A1327" s="232">
        <v>43493</v>
      </c>
      <c r="B1327" s="233">
        <v>28</v>
      </c>
      <c r="C1327" s="233">
        <v>30</v>
      </c>
      <c r="D1327" s="234">
        <v>0.6041666666678793</v>
      </c>
      <c r="E1327" s="235">
        <v>0.00007336046182828934</v>
      </c>
      <c r="F1327" s="235">
        <v>0.00006800498458397833</v>
      </c>
    </row>
    <row r="1328" ht="14.25" customHeight="1" spans="1:6" x14ac:dyDescent="0.25">
      <c r="A1328" s="232">
        <v>43493</v>
      </c>
      <c r="B1328" s="233">
        <v>28</v>
      </c>
      <c r="C1328" s="233">
        <v>31</v>
      </c>
      <c r="D1328" s="234">
        <v>0.625</v>
      </c>
      <c r="E1328" s="235">
        <v>0.00004563447599741277</v>
      </c>
      <c r="F1328" s="235">
        <v>0.00006970761306398956</v>
      </c>
    </row>
    <row r="1329" ht="14.25" customHeight="1" spans="1:6" x14ac:dyDescent="0.25">
      <c r="A1329" s="232">
        <v>43493</v>
      </c>
      <c r="B1329" s="233">
        <v>28</v>
      </c>
      <c r="C1329" s="233">
        <v>32</v>
      </c>
      <c r="D1329" s="234">
        <v>0.6458333333321207</v>
      </c>
      <c r="E1329" s="235">
        <v>0.000029822708041977923</v>
      </c>
      <c r="F1329" s="235">
        <v>0.00007421457080519578</v>
      </c>
    </row>
    <row r="1330" ht="14.25" customHeight="1" spans="1:6" x14ac:dyDescent="0.25">
      <c r="A1330" s="232">
        <v>43493</v>
      </c>
      <c r="B1330" s="233">
        <v>28</v>
      </c>
      <c r="C1330" s="233">
        <v>33</v>
      </c>
      <c r="D1330" s="234">
        <v>0.6666666666678793</v>
      </c>
      <c r="E1330" s="235">
        <v>0.000019294806396220437</v>
      </c>
      <c r="F1330" s="235">
        <v>0.0000817261670405395</v>
      </c>
    </row>
    <row r="1331" ht="14.25" customHeight="1" spans="1:6" x14ac:dyDescent="0.25">
      <c r="A1331" s="232">
        <v>43493</v>
      </c>
      <c r="B1331" s="233">
        <v>28</v>
      </c>
      <c r="C1331" s="233">
        <v>34</v>
      </c>
      <c r="D1331" s="234">
        <v>0.6875</v>
      </c>
      <c r="E1331" s="235">
        <v>0.000007928271058849153</v>
      </c>
      <c r="F1331" s="235">
        <v>0.00009284332946884818</v>
      </c>
    </row>
    <row r="1332" ht="14.25" customHeight="1" spans="1:6" x14ac:dyDescent="0.25">
      <c r="A1332" s="232">
        <v>43493</v>
      </c>
      <c r="B1332" s="233">
        <v>28</v>
      </c>
      <c r="C1332" s="233">
        <v>35</v>
      </c>
      <c r="D1332" s="234">
        <v>0.7083333333321207</v>
      </c>
      <c r="E1332" s="235">
        <v>0.0000033467306650400386</v>
      </c>
      <c r="F1332" s="235">
        <v>0.00010709533139270697</v>
      </c>
    </row>
    <row r="1333" ht="14.25" customHeight="1" spans="1:6" x14ac:dyDescent="0.25">
      <c r="A1333" s="232">
        <v>43493</v>
      </c>
      <c r="B1333" s="233">
        <v>28</v>
      </c>
      <c r="C1333" s="233">
        <v>36</v>
      </c>
      <c r="D1333" s="234">
        <v>0.7291666666678793</v>
      </c>
      <c r="E1333" s="235">
        <v>0.00000384247639633447</v>
      </c>
      <c r="F1333" s="235">
        <v>0.00011291431460968654</v>
      </c>
    </row>
    <row r="1334" ht="14.25" customHeight="1" spans="1:6" x14ac:dyDescent="0.25">
      <c r="A1334" s="232">
        <v>43493</v>
      </c>
      <c r="B1334" s="233">
        <v>28</v>
      </c>
      <c r="C1334" s="233">
        <v>37</v>
      </c>
      <c r="D1334" s="234">
        <v>0.75</v>
      </c>
      <c r="E1334" s="235">
        <v>1.8939570781451255e-7</v>
      </c>
      <c r="F1334" s="235">
        <v>0.00011434652562522543</v>
      </c>
    </row>
    <row r="1335" ht="14.25" customHeight="1" spans="1:6" x14ac:dyDescent="0.25">
      <c r="A1335" s="232">
        <v>43493</v>
      </c>
      <c r="B1335" s="233">
        <v>28</v>
      </c>
      <c r="C1335" s="233">
        <v>38</v>
      </c>
      <c r="D1335" s="234">
        <v>0.7708333333321207</v>
      </c>
      <c r="E1335" s="235">
        <v>2.4229333714551894e-8</v>
      </c>
      <c r="F1335" s="235">
        <v>0.00011147208813250056</v>
      </c>
    </row>
    <row r="1336" ht="14.25" customHeight="1" spans="1:6" x14ac:dyDescent="0.25">
      <c r="A1336" s="232">
        <v>43493</v>
      </c>
      <c r="B1336" s="233">
        <v>28</v>
      </c>
      <c r="C1336" s="233">
        <v>39</v>
      </c>
      <c r="D1336" s="234">
        <v>0.7916666666678793</v>
      </c>
      <c r="E1336" s="235">
        <v>2.2194809509513187e-9</v>
      </c>
      <c r="F1336" s="235">
        <v>0.00010769625909153446</v>
      </c>
    </row>
    <row r="1337" ht="14.25" customHeight="1" spans="1:6" x14ac:dyDescent="0.25">
      <c r="A1337" s="232">
        <v>43493</v>
      </c>
      <c r="B1337" s="233">
        <v>28</v>
      </c>
      <c r="C1337" s="233">
        <v>40</v>
      </c>
      <c r="D1337" s="234">
        <v>0.8125</v>
      </c>
      <c r="E1337" s="235">
        <v>0</v>
      </c>
      <c r="F1337" s="235">
        <v>0.00010159684294843539</v>
      </c>
    </row>
    <row r="1338" ht="14.25" customHeight="1" spans="1:6" x14ac:dyDescent="0.25">
      <c r="A1338" s="232">
        <v>43493</v>
      </c>
      <c r="B1338" s="233">
        <v>28</v>
      </c>
      <c r="C1338" s="233">
        <v>41</v>
      </c>
      <c r="D1338" s="234">
        <v>0.8333333333321207</v>
      </c>
      <c r="E1338" s="235">
        <v>0</v>
      </c>
      <c r="F1338" s="235">
        <v>0.00009825167875829564</v>
      </c>
    </row>
    <row r="1339" ht="14.25" customHeight="1" spans="1:6" x14ac:dyDescent="0.25">
      <c r="A1339" s="232">
        <v>43493</v>
      </c>
      <c r="B1339" s="233">
        <v>28</v>
      </c>
      <c r="C1339" s="233">
        <v>42</v>
      </c>
      <c r="D1339" s="234">
        <v>0.8541666666678793</v>
      </c>
      <c r="E1339" s="235">
        <v>0</v>
      </c>
      <c r="F1339" s="235">
        <v>0.00009314379331826193</v>
      </c>
    </row>
    <row r="1340" ht="14.25" customHeight="1" spans="1:6" x14ac:dyDescent="0.25">
      <c r="A1340" s="232">
        <v>43493</v>
      </c>
      <c r="B1340" s="233">
        <v>28</v>
      </c>
      <c r="C1340" s="233">
        <v>43</v>
      </c>
      <c r="D1340" s="234">
        <v>0.875</v>
      </c>
      <c r="E1340" s="235">
        <v>0</v>
      </c>
      <c r="F1340" s="235">
        <v>0.00008823621711117072</v>
      </c>
    </row>
    <row r="1341" ht="14.25" customHeight="1" spans="1:6" x14ac:dyDescent="0.25">
      <c r="A1341" s="232">
        <v>43493</v>
      </c>
      <c r="B1341" s="233">
        <v>28</v>
      </c>
      <c r="C1341" s="233">
        <v>44</v>
      </c>
      <c r="D1341" s="234">
        <v>0.8958333333321207</v>
      </c>
      <c r="E1341" s="235">
        <v>0</v>
      </c>
      <c r="F1341" s="235">
        <v>0.00008362910475349323</v>
      </c>
    </row>
    <row r="1342" ht="14.25" customHeight="1" spans="1:6" x14ac:dyDescent="0.25">
      <c r="A1342" s="232">
        <v>43493</v>
      </c>
      <c r="B1342" s="233">
        <v>28</v>
      </c>
      <c r="C1342" s="233">
        <v>45</v>
      </c>
      <c r="D1342" s="234">
        <v>0.9166666666678793</v>
      </c>
      <c r="E1342" s="235">
        <v>0</v>
      </c>
      <c r="F1342" s="235">
        <v>0.00007792029161463202</v>
      </c>
    </row>
    <row r="1343" ht="14.25" customHeight="1" spans="1:6" x14ac:dyDescent="0.25">
      <c r="A1343" s="232">
        <v>43493</v>
      </c>
      <c r="B1343" s="233">
        <v>28</v>
      </c>
      <c r="C1343" s="233">
        <v>46</v>
      </c>
      <c r="D1343" s="234">
        <v>0.9375</v>
      </c>
      <c r="E1343" s="235">
        <v>0</v>
      </c>
      <c r="F1343" s="235">
        <v>0.00006900653074869083</v>
      </c>
    </row>
    <row r="1344" ht="14.25" customHeight="1" spans="1:6" x14ac:dyDescent="0.25">
      <c r="A1344" s="232">
        <v>43493</v>
      </c>
      <c r="B1344" s="233">
        <v>28</v>
      </c>
      <c r="C1344" s="233">
        <v>47</v>
      </c>
      <c r="D1344" s="234">
        <v>0.9583333333321207</v>
      </c>
      <c r="E1344" s="235">
        <v>0</v>
      </c>
      <c r="F1344" s="235">
        <v>0.00005949184218392214</v>
      </c>
    </row>
    <row r="1345" ht="14.25" customHeight="1" spans="1:6" x14ac:dyDescent="0.25">
      <c r="A1345" s="232">
        <v>43493</v>
      </c>
      <c r="B1345" s="233">
        <v>28</v>
      </c>
      <c r="C1345" s="233">
        <v>48</v>
      </c>
      <c r="D1345" s="234">
        <v>0.9791666666678793</v>
      </c>
      <c r="E1345" s="235">
        <v>0</v>
      </c>
      <c r="F1345" s="235">
        <v>0.000050578081317980936</v>
      </c>
    </row>
    <row r="1346" ht="14.25" customHeight="1" spans="1:6" x14ac:dyDescent="0.25">
      <c r="A1346" s="232">
        <v>43494</v>
      </c>
      <c r="B1346" s="233">
        <v>29</v>
      </c>
      <c r="C1346" s="233">
        <v>1</v>
      </c>
      <c r="D1346" s="234">
        <v>0</v>
      </c>
      <c r="E1346" s="235">
        <v>0</v>
      </c>
      <c r="F1346" s="235">
        <v>0.00004376756739793598</v>
      </c>
    </row>
    <row r="1347" ht="14.25" customHeight="1" spans="1:6" x14ac:dyDescent="0.25">
      <c r="A1347" s="232">
        <v>43494</v>
      </c>
      <c r="B1347" s="233">
        <v>29</v>
      </c>
      <c r="C1347" s="233">
        <v>2</v>
      </c>
      <c r="D1347" s="234">
        <v>0.020833333332120674</v>
      </c>
      <c r="E1347" s="235">
        <v>0</v>
      </c>
      <c r="F1347" s="235">
        <v>0.000039260609656729756</v>
      </c>
    </row>
    <row r="1348" ht="14.25" customHeight="1" spans="1:6" x14ac:dyDescent="0.25">
      <c r="A1348" s="232">
        <v>43494</v>
      </c>
      <c r="B1348" s="233">
        <v>29</v>
      </c>
      <c r="C1348" s="233">
        <v>3</v>
      </c>
      <c r="D1348" s="234">
        <v>0.041666666667879326</v>
      </c>
      <c r="E1348" s="235">
        <v>0</v>
      </c>
      <c r="F1348" s="235">
        <v>0.000037057208094362266</v>
      </c>
    </row>
    <row r="1349" ht="14.25" customHeight="1" spans="1:6" x14ac:dyDescent="0.25">
      <c r="A1349" s="232">
        <v>43494</v>
      </c>
      <c r="B1349" s="233">
        <v>29</v>
      </c>
      <c r="C1349" s="233">
        <v>4</v>
      </c>
      <c r="D1349" s="234">
        <v>0.0625</v>
      </c>
      <c r="E1349" s="235">
        <v>0</v>
      </c>
      <c r="F1349" s="235">
        <v>0.00003465349729905229</v>
      </c>
    </row>
    <row r="1350" ht="14.25" customHeight="1" spans="1:6" x14ac:dyDescent="0.25">
      <c r="A1350" s="232">
        <v>43494</v>
      </c>
      <c r="B1350" s="233">
        <v>29</v>
      </c>
      <c r="C1350" s="233">
        <v>5</v>
      </c>
      <c r="D1350" s="234">
        <v>0.08333333333212067</v>
      </c>
      <c r="E1350" s="235">
        <v>0</v>
      </c>
      <c r="F1350" s="235">
        <v>0.0000332513326684548</v>
      </c>
    </row>
    <row r="1351" ht="14.25" customHeight="1" spans="1:6" x14ac:dyDescent="0.25">
      <c r="A1351" s="232">
        <v>43494</v>
      </c>
      <c r="B1351" s="233">
        <v>29</v>
      </c>
      <c r="C1351" s="233">
        <v>6</v>
      </c>
      <c r="D1351" s="234">
        <v>0.10416666666787933</v>
      </c>
      <c r="E1351" s="235">
        <v>0</v>
      </c>
      <c r="F1351" s="235">
        <v>0.00003194932265432856</v>
      </c>
    </row>
    <row r="1352" ht="14.25" customHeight="1" spans="1:6" x14ac:dyDescent="0.25">
      <c r="A1352" s="232">
        <v>43494</v>
      </c>
      <c r="B1352" s="233">
        <v>29</v>
      </c>
      <c r="C1352" s="233">
        <v>7</v>
      </c>
      <c r="D1352" s="234">
        <v>0.125</v>
      </c>
      <c r="E1352" s="235">
        <v>0</v>
      </c>
      <c r="F1352" s="235">
        <v>0.0000318491680378573</v>
      </c>
    </row>
    <row r="1353" ht="14.25" customHeight="1" spans="1:6" x14ac:dyDescent="0.25">
      <c r="A1353" s="232">
        <v>43494</v>
      </c>
      <c r="B1353" s="233">
        <v>29</v>
      </c>
      <c r="C1353" s="233">
        <v>8</v>
      </c>
      <c r="D1353" s="234">
        <v>0.14583333333212067</v>
      </c>
      <c r="E1353" s="235">
        <v>0</v>
      </c>
      <c r="F1353" s="235">
        <v>0.00003174901342138605</v>
      </c>
    </row>
    <row r="1354" ht="14.25" customHeight="1" spans="1:6" x14ac:dyDescent="0.25">
      <c r="A1354" s="232">
        <v>43494</v>
      </c>
      <c r="B1354" s="233">
        <v>29</v>
      </c>
      <c r="C1354" s="233">
        <v>9</v>
      </c>
      <c r="D1354" s="234">
        <v>0.16666666666787933</v>
      </c>
      <c r="E1354" s="235">
        <v>0</v>
      </c>
      <c r="F1354" s="235">
        <v>0.00003164885880491481</v>
      </c>
    </row>
    <row r="1355" ht="14.25" customHeight="1" spans="1:6" x14ac:dyDescent="0.25">
      <c r="A1355" s="232">
        <v>43494</v>
      </c>
      <c r="B1355" s="233">
        <v>29</v>
      </c>
      <c r="C1355" s="233">
        <v>10</v>
      </c>
      <c r="D1355" s="234">
        <v>0.1875</v>
      </c>
      <c r="E1355" s="235">
        <v>0</v>
      </c>
      <c r="F1355" s="235">
        <v>0.00003285071420256979</v>
      </c>
    </row>
    <row r="1356" ht="14.25" customHeight="1" spans="1:6" x14ac:dyDescent="0.25">
      <c r="A1356" s="232">
        <v>43494</v>
      </c>
      <c r="B1356" s="233">
        <v>29</v>
      </c>
      <c r="C1356" s="233">
        <v>11</v>
      </c>
      <c r="D1356" s="234">
        <v>0.20833333333212067</v>
      </c>
      <c r="E1356" s="235">
        <v>0</v>
      </c>
      <c r="F1356" s="235">
        <v>0.00003425287883316729</v>
      </c>
    </row>
    <row r="1357" ht="14.25" customHeight="1" spans="1:6" x14ac:dyDescent="0.25">
      <c r="A1357" s="232">
        <v>43494</v>
      </c>
      <c r="B1357" s="233">
        <v>29</v>
      </c>
      <c r="C1357" s="233">
        <v>12</v>
      </c>
      <c r="D1357" s="234">
        <v>0.22916666666787933</v>
      </c>
      <c r="E1357" s="235">
        <v>0</v>
      </c>
      <c r="F1357" s="235">
        <v>0.000037057208094362266</v>
      </c>
    </row>
    <row r="1358" ht="14.25" customHeight="1" spans="1:6" x14ac:dyDescent="0.25">
      <c r="A1358" s="232">
        <v>43494</v>
      </c>
      <c r="B1358" s="233">
        <v>29</v>
      </c>
      <c r="C1358" s="233">
        <v>13</v>
      </c>
      <c r="D1358" s="234">
        <v>0.25</v>
      </c>
      <c r="E1358" s="235">
        <v>0</v>
      </c>
      <c r="F1358" s="235">
        <v>0.000043967876630878485</v>
      </c>
    </row>
    <row r="1359" ht="14.25" customHeight="1" spans="1:6" x14ac:dyDescent="0.25">
      <c r="A1359" s="232">
        <v>43494</v>
      </c>
      <c r="B1359" s="233">
        <v>29</v>
      </c>
      <c r="C1359" s="233">
        <v>14</v>
      </c>
      <c r="D1359" s="234">
        <v>0.2708333333321207</v>
      </c>
      <c r="E1359" s="235">
        <v>2.8606643367816995e-8</v>
      </c>
      <c r="F1359" s="235">
        <v>0.00005047792670150969</v>
      </c>
    </row>
    <row r="1360" ht="14.25" customHeight="1" spans="1:6" x14ac:dyDescent="0.25">
      <c r="A1360" s="232">
        <v>43494</v>
      </c>
      <c r="B1360" s="233">
        <v>29</v>
      </c>
      <c r="C1360" s="233">
        <v>15</v>
      </c>
      <c r="D1360" s="234">
        <v>0.2916666666678793</v>
      </c>
      <c r="E1360" s="235">
        <v>1.1085074305029087e-7</v>
      </c>
      <c r="F1360" s="235">
        <v>0.000060793852198048374</v>
      </c>
    </row>
    <row r="1361" ht="14.25" customHeight="1" spans="1:6" x14ac:dyDescent="0.25">
      <c r="A1361" s="232">
        <v>43494</v>
      </c>
      <c r="B1361" s="233">
        <v>29</v>
      </c>
      <c r="C1361" s="233">
        <v>16</v>
      </c>
      <c r="D1361" s="234">
        <v>0.3125</v>
      </c>
      <c r="E1361" s="235">
        <v>0.0000016989074121567758</v>
      </c>
      <c r="F1361" s="235">
        <v>0.00006750421150162208</v>
      </c>
    </row>
    <row r="1362" ht="14.25" customHeight="1" spans="1:6" x14ac:dyDescent="0.25">
      <c r="A1362" s="232">
        <v>43494</v>
      </c>
      <c r="B1362" s="233">
        <v>29</v>
      </c>
      <c r="C1362" s="233">
        <v>17</v>
      </c>
      <c r="D1362" s="234">
        <v>0.3333333333321207</v>
      </c>
      <c r="E1362" s="235">
        <v>0.000003585792936749196</v>
      </c>
      <c r="F1362" s="235">
        <v>0.00007171070539341455</v>
      </c>
    </row>
    <row r="1363" ht="14.25" customHeight="1" spans="1:6" x14ac:dyDescent="0.25">
      <c r="A1363" s="232">
        <v>43494</v>
      </c>
      <c r="B1363" s="233">
        <v>29</v>
      </c>
      <c r="C1363" s="233">
        <v>18</v>
      </c>
      <c r="D1363" s="234">
        <v>0.3541666666678793</v>
      </c>
      <c r="E1363" s="235">
        <v>0.000008867487636949138</v>
      </c>
      <c r="F1363" s="235">
        <v>0.00007331317925695456</v>
      </c>
    </row>
    <row r="1364" ht="14.25" customHeight="1" spans="1:6" x14ac:dyDescent="0.25">
      <c r="A1364" s="232">
        <v>43494</v>
      </c>
      <c r="B1364" s="233">
        <v>29</v>
      </c>
      <c r="C1364" s="233">
        <v>19</v>
      </c>
      <c r="D1364" s="234">
        <v>0.375</v>
      </c>
      <c r="E1364" s="235">
        <v>0.000022114331212942434</v>
      </c>
      <c r="F1364" s="235">
        <v>0.00007351348848989705</v>
      </c>
    </row>
    <row r="1365" ht="14.25" customHeight="1" spans="1:6" x14ac:dyDescent="0.25">
      <c r="A1365" s="232">
        <v>43494</v>
      </c>
      <c r="B1365" s="233">
        <v>29</v>
      </c>
      <c r="C1365" s="233">
        <v>20</v>
      </c>
      <c r="D1365" s="234">
        <v>0.3958333333321207</v>
      </c>
      <c r="E1365" s="235">
        <v>0.000034806936385161486</v>
      </c>
      <c r="F1365" s="235">
        <v>0.0000730127154075408</v>
      </c>
    </row>
    <row r="1366" ht="14.25" customHeight="1" spans="1:6" x14ac:dyDescent="0.25">
      <c r="A1366" s="232">
        <v>43494</v>
      </c>
      <c r="B1366" s="233">
        <v>29</v>
      </c>
      <c r="C1366" s="233">
        <v>21</v>
      </c>
      <c r="D1366" s="234">
        <v>0.4166666666678793</v>
      </c>
      <c r="E1366" s="235">
        <v>0.00004604276569600908</v>
      </c>
      <c r="F1366" s="235">
        <v>0.0000718108600098858</v>
      </c>
    </row>
    <row r="1367" ht="14.25" customHeight="1" spans="1:6" x14ac:dyDescent="0.25">
      <c r="A1367" s="232">
        <v>43494</v>
      </c>
      <c r="B1367" s="233">
        <v>29</v>
      </c>
      <c r="C1367" s="233">
        <v>22</v>
      </c>
      <c r="D1367" s="234">
        <v>0.4375</v>
      </c>
      <c r="E1367" s="235">
        <v>0.000056997490616921834</v>
      </c>
      <c r="F1367" s="235">
        <v>0.00007070915922870207</v>
      </c>
    </row>
    <row r="1368" ht="14.25" customHeight="1" spans="1:6" x14ac:dyDescent="0.25">
      <c r="A1368" s="232">
        <v>43494</v>
      </c>
      <c r="B1368" s="233">
        <v>29</v>
      </c>
      <c r="C1368" s="233">
        <v>23</v>
      </c>
      <c r="D1368" s="234">
        <v>0.4583333333321207</v>
      </c>
      <c r="E1368" s="235">
        <v>0.00006319315789822945</v>
      </c>
      <c r="F1368" s="235">
        <v>0.00007000807691340332</v>
      </c>
    </row>
    <row r="1369" ht="14.25" customHeight="1" spans="1:6" x14ac:dyDescent="0.25">
      <c r="A1369" s="232">
        <v>43494</v>
      </c>
      <c r="B1369" s="233">
        <v>29</v>
      </c>
      <c r="C1369" s="233">
        <v>24</v>
      </c>
      <c r="D1369" s="234">
        <v>0.4791666666678793</v>
      </c>
      <c r="E1369" s="235">
        <v>0.00006893740624957109</v>
      </c>
      <c r="F1369" s="235">
        <v>0.00007010823152987456</v>
      </c>
    </row>
    <row r="1370" ht="14.25" customHeight="1" spans="1:6" x14ac:dyDescent="0.25">
      <c r="A1370" s="232">
        <v>43494</v>
      </c>
      <c r="B1370" s="233">
        <v>29</v>
      </c>
      <c r="C1370" s="233">
        <v>25</v>
      </c>
      <c r="D1370" s="234">
        <v>0.5</v>
      </c>
      <c r="E1370" s="235">
        <v>0.00008221028674854945</v>
      </c>
      <c r="F1370" s="235">
        <v>0.00007221147847577081</v>
      </c>
    </row>
    <row r="1371" ht="14.25" customHeight="1" spans="1:6" x14ac:dyDescent="0.25">
      <c r="A1371" s="232">
        <v>43494</v>
      </c>
      <c r="B1371" s="233">
        <v>29</v>
      </c>
      <c r="C1371" s="233">
        <v>26</v>
      </c>
      <c r="D1371" s="234">
        <v>0.5208333333321207</v>
      </c>
      <c r="E1371" s="235">
        <v>0.00009004529989538276</v>
      </c>
      <c r="F1371" s="235">
        <v>0.00007191101462635705</v>
      </c>
    </row>
    <row r="1372" ht="14.25" customHeight="1" spans="1:6" x14ac:dyDescent="0.25">
      <c r="A1372" s="232">
        <v>43494</v>
      </c>
      <c r="B1372" s="233">
        <v>29</v>
      </c>
      <c r="C1372" s="233">
        <v>27</v>
      </c>
      <c r="D1372" s="234">
        <v>0.5416666666678793</v>
      </c>
      <c r="E1372" s="235">
        <v>0.00007500549616706725</v>
      </c>
      <c r="F1372" s="235">
        <v>0.00007151039616047207</v>
      </c>
    </row>
    <row r="1373" ht="14.25" customHeight="1" spans="1:6" x14ac:dyDescent="0.25">
      <c r="A1373" s="232">
        <v>43494</v>
      </c>
      <c r="B1373" s="233">
        <v>29</v>
      </c>
      <c r="C1373" s="233">
        <v>28</v>
      </c>
      <c r="D1373" s="234">
        <v>0.5625</v>
      </c>
      <c r="E1373" s="235">
        <v>0.00008877822450674328</v>
      </c>
      <c r="F1373" s="235">
        <v>0.00006920683998163334</v>
      </c>
    </row>
    <row r="1374" ht="14.25" customHeight="1" spans="1:6" x14ac:dyDescent="0.25">
      <c r="A1374" s="232">
        <v>43494</v>
      </c>
      <c r="B1374" s="233">
        <v>29</v>
      </c>
      <c r="C1374" s="233">
        <v>29</v>
      </c>
      <c r="D1374" s="234">
        <v>0.5833333333321207</v>
      </c>
      <c r="E1374" s="235">
        <v>0.00009444452804604295</v>
      </c>
      <c r="F1374" s="235">
        <v>0.00006770452073456459</v>
      </c>
    </row>
    <row r="1375" ht="14.25" customHeight="1" spans="1:6" x14ac:dyDescent="0.25">
      <c r="A1375" s="232">
        <v>43494</v>
      </c>
      <c r="B1375" s="233">
        <v>29</v>
      </c>
      <c r="C1375" s="233">
        <v>30</v>
      </c>
      <c r="D1375" s="234">
        <v>0.6041666666678793</v>
      </c>
      <c r="E1375" s="235">
        <v>0.00007403496278065956</v>
      </c>
      <c r="F1375" s="235">
        <v>0.00006900653074869083</v>
      </c>
    </row>
    <row r="1376" ht="14.25" customHeight="1" spans="1:6" x14ac:dyDescent="0.25">
      <c r="A1376" s="232">
        <v>43494</v>
      </c>
      <c r="B1376" s="233">
        <v>29</v>
      </c>
      <c r="C1376" s="233">
        <v>31</v>
      </c>
      <c r="D1376" s="234">
        <v>0.625</v>
      </c>
      <c r="E1376" s="235">
        <v>0.000029090091496067187</v>
      </c>
      <c r="F1376" s="235">
        <v>0.00007080931384517331</v>
      </c>
    </row>
    <row r="1377" ht="14.25" customHeight="1" spans="1:6" x14ac:dyDescent="0.25">
      <c r="A1377" s="232">
        <v>43494</v>
      </c>
      <c r="B1377" s="233">
        <v>29</v>
      </c>
      <c r="C1377" s="233">
        <v>32</v>
      </c>
      <c r="D1377" s="234">
        <v>0.6458333333321207</v>
      </c>
      <c r="E1377" s="235">
        <v>0.000018720260698876654</v>
      </c>
      <c r="F1377" s="235">
        <v>0.00007481549850402329</v>
      </c>
    </row>
    <row r="1378" ht="14.25" customHeight="1" spans="1:6" x14ac:dyDescent="0.25">
      <c r="A1378" s="232">
        <v>43494</v>
      </c>
      <c r="B1378" s="233">
        <v>29</v>
      </c>
      <c r="C1378" s="233">
        <v>33</v>
      </c>
      <c r="D1378" s="234">
        <v>0.6666666666678793</v>
      </c>
      <c r="E1378" s="235">
        <v>0.000030232615763495787</v>
      </c>
      <c r="F1378" s="235">
        <v>0.00008182632165701075</v>
      </c>
    </row>
    <row r="1379" ht="14.25" customHeight="1" spans="1:6" x14ac:dyDescent="0.25">
      <c r="A1379" s="232">
        <v>43494</v>
      </c>
      <c r="B1379" s="233">
        <v>29</v>
      </c>
      <c r="C1379" s="233">
        <v>34</v>
      </c>
      <c r="D1379" s="234">
        <v>0.6875</v>
      </c>
      <c r="E1379" s="235">
        <v>0.0000070170739831785066</v>
      </c>
      <c r="F1379" s="235">
        <v>0.0000918417833041357</v>
      </c>
    </row>
    <row r="1380" ht="14.25" customHeight="1" spans="1:6" x14ac:dyDescent="0.25">
      <c r="A1380" s="232">
        <v>43494</v>
      </c>
      <c r="B1380" s="233">
        <v>29</v>
      </c>
      <c r="C1380" s="233">
        <v>35</v>
      </c>
      <c r="D1380" s="234">
        <v>0.7083333333321207</v>
      </c>
      <c r="E1380" s="235">
        <v>0.000003133722145997349</v>
      </c>
      <c r="F1380" s="235">
        <v>0.00010239807988020536</v>
      </c>
    </row>
    <row r="1381" ht="14.25" customHeight="1" spans="1:6" x14ac:dyDescent="0.25">
      <c r="A1381" s="232">
        <v>43494</v>
      </c>
      <c r="B1381" s="233">
        <v>29</v>
      </c>
      <c r="C1381" s="233">
        <v>36</v>
      </c>
      <c r="D1381" s="234">
        <v>0.7291666666678793</v>
      </c>
      <c r="E1381" s="235">
        <v>0.000001488038673115584</v>
      </c>
      <c r="F1381" s="235">
        <v>0.00010974942872919509</v>
      </c>
    </row>
    <row r="1382" ht="14.25" customHeight="1" spans="1:6" x14ac:dyDescent="0.25">
      <c r="A1382" s="232">
        <v>43494</v>
      </c>
      <c r="B1382" s="233">
        <v>29</v>
      </c>
      <c r="C1382" s="233">
        <v>37</v>
      </c>
      <c r="D1382" s="234">
        <v>0.75</v>
      </c>
      <c r="E1382" s="235">
        <v>2.3797767974089137e-7</v>
      </c>
      <c r="F1382" s="235">
        <v>0.00011196284575320966</v>
      </c>
    </row>
    <row r="1383" ht="14.25" customHeight="1" spans="1:6" x14ac:dyDescent="0.25">
      <c r="A1383" s="232">
        <v>43494</v>
      </c>
      <c r="B1383" s="233">
        <v>29</v>
      </c>
      <c r="C1383" s="233">
        <v>38</v>
      </c>
      <c r="D1383" s="234">
        <v>0.7708333333321207</v>
      </c>
      <c r="E1383" s="235">
        <v>2.2194809509513187e-9</v>
      </c>
      <c r="F1383" s="235">
        <v>0.0001100398771169617</v>
      </c>
    </row>
    <row r="1384" ht="14.25" customHeight="1" spans="1:6" x14ac:dyDescent="0.25">
      <c r="A1384" s="232">
        <v>43494</v>
      </c>
      <c r="B1384" s="233">
        <v>29</v>
      </c>
      <c r="C1384" s="233">
        <v>39</v>
      </c>
      <c r="D1384" s="234">
        <v>0.7916666666678793</v>
      </c>
      <c r="E1384" s="235">
        <v>0</v>
      </c>
      <c r="F1384" s="235">
        <v>0.0001051323009098705</v>
      </c>
    </row>
    <row r="1385" ht="14.25" customHeight="1" spans="1:6" x14ac:dyDescent="0.25">
      <c r="A1385" s="232">
        <v>43494</v>
      </c>
      <c r="B1385" s="233">
        <v>29</v>
      </c>
      <c r="C1385" s="233">
        <v>40</v>
      </c>
      <c r="D1385" s="234">
        <v>0.8125</v>
      </c>
      <c r="E1385" s="235">
        <v>0</v>
      </c>
      <c r="F1385" s="235">
        <v>0.00009905291569006564</v>
      </c>
    </row>
    <row r="1386" ht="14.25" customHeight="1" spans="1:6" x14ac:dyDescent="0.25">
      <c r="A1386" s="232">
        <v>43494</v>
      </c>
      <c r="B1386" s="233">
        <v>29</v>
      </c>
      <c r="C1386" s="233">
        <v>41</v>
      </c>
      <c r="D1386" s="234">
        <v>0.8333333333321207</v>
      </c>
      <c r="E1386" s="235">
        <v>0</v>
      </c>
      <c r="F1386" s="235">
        <v>0.00009524704026415818</v>
      </c>
    </row>
    <row r="1387" ht="14.25" customHeight="1" spans="1:6" x14ac:dyDescent="0.25">
      <c r="A1387" s="232">
        <v>43494</v>
      </c>
      <c r="B1387" s="233">
        <v>29</v>
      </c>
      <c r="C1387" s="233">
        <v>42</v>
      </c>
      <c r="D1387" s="234">
        <v>0.8541666666678793</v>
      </c>
      <c r="E1387" s="235">
        <v>0</v>
      </c>
      <c r="F1387" s="235">
        <v>0.00009053977329000945</v>
      </c>
    </row>
    <row r="1388" ht="14.25" customHeight="1" spans="1:6" x14ac:dyDescent="0.25">
      <c r="A1388" s="232">
        <v>43494</v>
      </c>
      <c r="B1388" s="233">
        <v>29</v>
      </c>
      <c r="C1388" s="233">
        <v>43</v>
      </c>
      <c r="D1388" s="234">
        <v>0.875</v>
      </c>
      <c r="E1388" s="235">
        <v>0</v>
      </c>
      <c r="F1388" s="235">
        <v>0.00008623312478174573</v>
      </c>
    </row>
    <row r="1389" ht="14.25" customHeight="1" spans="1:6" x14ac:dyDescent="0.25">
      <c r="A1389" s="232">
        <v>43494</v>
      </c>
      <c r="B1389" s="233">
        <v>29</v>
      </c>
      <c r="C1389" s="233">
        <v>44</v>
      </c>
      <c r="D1389" s="234">
        <v>0.8958333333321207</v>
      </c>
      <c r="E1389" s="235">
        <v>0</v>
      </c>
      <c r="F1389" s="235">
        <v>0.00008202663088995325</v>
      </c>
    </row>
    <row r="1390" ht="14.25" customHeight="1" spans="1:6" x14ac:dyDescent="0.25">
      <c r="A1390" s="232">
        <v>43494</v>
      </c>
      <c r="B1390" s="233">
        <v>29</v>
      </c>
      <c r="C1390" s="233">
        <v>45</v>
      </c>
      <c r="D1390" s="234">
        <v>0.9166666666678793</v>
      </c>
      <c r="E1390" s="235">
        <v>0</v>
      </c>
      <c r="F1390" s="235">
        <v>0.00007782013699816078</v>
      </c>
    </row>
    <row r="1391" ht="14.25" customHeight="1" spans="1:6" x14ac:dyDescent="0.25">
      <c r="A1391" s="232">
        <v>43494</v>
      </c>
      <c r="B1391" s="233">
        <v>29</v>
      </c>
      <c r="C1391" s="233">
        <v>46</v>
      </c>
      <c r="D1391" s="234">
        <v>0.9375</v>
      </c>
      <c r="E1391" s="235">
        <v>0</v>
      </c>
      <c r="F1391" s="235">
        <v>0.00006990792229693207</v>
      </c>
    </row>
    <row r="1392" ht="14.25" customHeight="1" spans="1:6" x14ac:dyDescent="0.25">
      <c r="A1392" s="232">
        <v>43494</v>
      </c>
      <c r="B1392" s="233">
        <v>29</v>
      </c>
      <c r="C1392" s="233">
        <v>47</v>
      </c>
      <c r="D1392" s="234">
        <v>0.9583333333321207</v>
      </c>
      <c r="E1392" s="235">
        <v>0</v>
      </c>
      <c r="F1392" s="235">
        <v>0.00006159508912981838</v>
      </c>
    </row>
    <row r="1393" ht="14.25" customHeight="1" spans="1:6" x14ac:dyDescent="0.25">
      <c r="A1393" s="232">
        <v>43494</v>
      </c>
      <c r="B1393" s="233">
        <v>29</v>
      </c>
      <c r="C1393" s="233">
        <v>48</v>
      </c>
      <c r="D1393" s="234">
        <v>0.9791666666678793</v>
      </c>
      <c r="E1393" s="235">
        <v>0</v>
      </c>
      <c r="F1393" s="235">
        <v>0.00005368287442858966</v>
      </c>
    </row>
    <row r="1394" ht="14.25" customHeight="1" spans="1:6" x14ac:dyDescent="0.25">
      <c r="A1394" s="232">
        <v>43495</v>
      </c>
      <c r="B1394" s="233">
        <v>30</v>
      </c>
      <c r="C1394" s="233">
        <v>1</v>
      </c>
      <c r="D1394" s="234">
        <v>0</v>
      </c>
      <c r="E1394" s="235">
        <v>0</v>
      </c>
      <c r="F1394" s="235">
        <v>0.00004747328820737221</v>
      </c>
    </row>
    <row r="1395" ht="14.25" customHeight="1" spans="1:6" x14ac:dyDescent="0.25">
      <c r="A1395" s="232">
        <v>43495</v>
      </c>
      <c r="B1395" s="233">
        <v>30</v>
      </c>
      <c r="C1395" s="233">
        <v>2</v>
      </c>
      <c r="D1395" s="234">
        <v>0.020833333332120674</v>
      </c>
      <c r="E1395" s="235">
        <v>0</v>
      </c>
      <c r="F1395" s="235">
        <v>0.00004256571200028099</v>
      </c>
    </row>
    <row r="1396" ht="14.25" customHeight="1" spans="1:6" x14ac:dyDescent="0.25">
      <c r="A1396" s="232">
        <v>43495</v>
      </c>
      <c r="B1396" s="233">
        <v>30</v>
      </c>
      <c r="C1396" s="233">
        <v>3</v>
      </c>
      <c r="D1396" s="234">
        <v>0.041666666667879326</v>
      </c>
      <c r="E1396" s="235">
        <v>0</v>
      </c>
      <c r="F1396" s="235">
        <v>0.000039561073506143503</v>
      </c>
    </row>
    <row r="1397" ht="14.25" customHeight="1" spans="1:6" x14ac:dyDescent="0.25">
      <c r="A1397" s="232">
        <v>43495</v>
      </c>
      <c r="B1397" s="233">
        <v>30</v>
      </c>
      <c r="C1397" s="233">
        <v>4</v>
      </c>
      <c r="D1397" s="234">
        <v>0.0625</v>
      </c>
      <c r="E1397" s="235">
        <v>0</v>
      </c>
      <c r="F1397" s="235">
        <v>0.00003735767194377602</v>
      </c>
    </row>
    <row r="1398" ht="14.25" customHeight="1" spans="1:6" x14ac:dyDescent="0.25">
      <c r="A1398" s="232">
        <v>43495</v>
      </c>
      <c r="B1398" s="233">
        <v>30</v>
      </c>
      <c r="C1398" s="233">
        <v>5</v>
      </c>
      <c r="D1398" s="234">
        <v>0.08333333333212067</v>
      </c>
      <c r="E1398" s="235">
        <v>0</v>
      </c>
      <c r="F1398" s="235">
        <v>0.00003505411576493728</v>
      </c>
    </row>
    <row r="1399" ht="14.25" customHeight="1" spans="1:6" x14ac:dyDescent="0.25">
      <c r="A1399" s="232">
        <v>43495</v>
      </c>
      <c r="B1399" s="233">
        <v>30</v>
      </c>
      <c r="C1399" s="233">
        <v>6</v>
      </c>
      <c r="D1399" s="234">
        <v>0.10416666666787933</v>
      </c>
      <c r="E1399" s="235">
        <v>0</v>
      </c>
      <c r="F1399" s="235">
        <v>0.0000330510234355123</v>
      </c>
    </row>
    <row r="1400" ht="14.25" customHeight="1" spans="1:6" x14ac:dyDescent="0.25">
      <c r="A1400" s="232">
        <v>43495</v>
      </c>
      <c r="B1400" s="233">
        <v>30</v>
      </c>
      <c r="C1400" s="233">
        <v>7</v>
      </c>
      <c r="D1400" s="234">
        <v>0.125</v>
      </c>
      <c r="E1400" s="235">
        <v>0</v>
      </c>
      <c r="F1400" s="235">
        <v>0.0000330510234355123</v>
      </c>
    </row>
    <row r="1401" ht="14.25" customHeight="1" spans="1:6" x14ac:dyDescent="0.25">
      <c r="A1401" s="232">
        <v>43495</v>
      </c>
      <c r="B1401" s="233">
        <v>30</v>
      </c>
      <c r="C1401" s="233">
        <v>8</v>
      </c>
      <c r="D1401" s="234">
        <v>0.14583333333212067</v>
      </c>
      <c r="E1401" s="235">
        <v>0</v>
      </c>
      <c r="F1401" s="235">
        <v>0.000032249786503742304</v>
      </c>
    </row>
    <row r="1402" ht="14.25" customHeight="1" spans="1:6" x14ac:dyDescent="0.25">
      <c r="A1402" s="232">
        <v>43495</v>
      </c>
      <c r="B1402" s="233">
        <v>30</v>
      </c>
      <c r="C1402" s="233">
        <v>9</v>
      </c>
      <c r="D1402" s="234">
        <v>0.16666666666787933</v>
      </c>
      <c r="E1402" s="235">
        <v>0</v>
      </c>
      <c r="F1402" s="235">
        <v>0.000032049477270799804</v>
      </c>
    </row>
    <row r="1403" ht="14.25" customHeight="1" spans="1:6" x14ac:dyDescent="0.25">
      <c r="A1403" s="232">
        <v>43495</v>
      </c>
      <c r="B1403" s="233">
        <v>30</v>
      </c>
      <c r="C1403" s="233">
        <v>10</v>
      </c>
      <c r="D1403" s="234">
        <v>0.1875</v>
      </c>
      <c r="E1403" s="235">
        <v>0</v>
      </c>
      <c r="F1403" s="235">
        <v>0.00003285071420256979</v>
      </c>
    </row>
    <row r="1404" ht="14.25" customHeight="1" spans="1:6" x14ac:dyDescent="0.25">
      <c r="A1404" s="232">
        <v>43495</v>
      </c>
      <c r="B1404" s="233">
        <v>30</v>
      </c>
      <c r="C1404" s="233">
        <v>11</v>
      </c>
      <c r="D1404" s="234">
        <v>0.20833333333212067</v>
      </c>
      <c r="E1404" s="235">
        <v>0</v>
      </c>
      <c r="F1404" s="235">
        <v>0.00003375210575081104</v>
      </c>
    </row>
    <row r="1405" ht="14.25" customHeight="1" spans="1:6" x14ac:dyDescent="0.25">
      <c r="A1405" s="232">
        <v>43495</v>
      </c>
      <c r="B1405" s="233">
        <v>30</v>
      </c>
      <c r="C1405" s="233">
        <v>12</v>
      </c>
      <c r="D1405" s="234">
        <v>0.22916666666787933</v>
      </c>
      <c r="E1405" s="235">
        <v>0</v>
      </c>
      <c r="F1405" s="235">
        <v>0.00003565504346376478</v>
      </c>
    </row>
    <row r="1406" ht="14.25" customHeight="1" spans="1:6" x14ac:dyDescent="0.25">
      <c r="A1406" s="232">
        <v>43495</v>
      </c>
      <c r="B1406" s="233">
        <v>30</v>
      </c>
      <c r="C1406" s="233">
        <v>13</v>
      </c>
      <c r="D1406" s="234">
        <v>0.25</v>
      </c>
      <c r="E1406" s="235">
        <v>0</v>
      </c>
      <c r="F1406" s="235">
        <v>0.00003825906349201726</v>
      </c>
    </row>
    <row r="1407" ht="14.25" customHeight="1" spans="1:6" x14ac:dyDescent="0.25">
      <c r="A1407" s="232">
        <v>43495</v>
      </c>
      <c r="B1407" s="233">
        <v>30</v>
      </c>
      <c r="C1407" s="233">
        <v>14</v>
      </c>
      <c r="D1407" s="234">
        <v>0.2708333333321207</v>
      </c>
      <c r="E1407" s="235">
        <v>8.81627155516774e-9</v>
      </c>
      <c r="F1407" s="235">
        <v>0.00004186462968498224</v>
      </c>
    </row>
    <row r="1408" ht="14.25" customHeight="1" spans="1:6" x14ac:dyDescent="0.25">
      <c r="A1408" s="232">
        <v>43495</v>
      </c>
      <c r="B1408" s="233">
        <v>30</v>
      </c>
      <c r="C1408" s="233">
        <v>15</v>
      </c>
      <c r="D1408" s="234">
        <v>0.2916666666678793</v>
      </c>
      <c r="E1408" s="235">
        <v>1.0493212718108735e-7</v>
      </c>
      <c r="F1408" s="235">
        <v>0.000048174370522670945</v>
      </c>
    </row>
    <row r="1409" ht="14.25" customHeight="1" spans="1:6" x14ac:dyDescent="0.25">
      <c r="A1409" s="232">
        <v>43495</v>
      </c>
      <c r="B1409" s="233">
        <v>30</v>
      </c>
      <c r="C1409" s="233">
        <v>16</v>
      </c>
      <c r="D1409" s="234">
        <v>0.3125</v>
      </c>
      <c r="E1409" s="235">
        <v>4.2348929589123904e-7</v>
      </c>
      <c r="F1409" s="235">
        <v>0.00005498488444271591</v>
      </c>
    </row>
    <row r="1410" ht="14.25" customHeight="1" spans="1:6" x14ac:dyDescent="0.25">
      <c r="A1410" s="232">
        <v>43495</v>
      </c>
      <c r="B1410" s="233">
        <v>30</v>
      </c>
      <c r="C1410" s="233">
        <v>17</v>
      </c>
      <c r="D1410" s="234">
        <v>0.3333333333321207</v>
      </c>
      <c r="E1410" s="235">
        <v>0.0000034475929155243977</v>
      </c>
      <c r="F1410" s="235">
        <v>0.0000636983360757146</v>
      </c>
    </row>
    <row r="1411" ht="14.25" customHeight="1" spans="1:6" x14ac:dyDescent="0.25">
      <c r="A1411" s="232">
        <v>43495</v>
      </c>
      <c r="B1411" s="233">
        <v>30</v>
      </c>
      <c r="C1411" s="233">
        <v>18</v>
      </c>
      <c r="D1411" s="234">
        <v>0.3541666666678793</v>
      </c>
      <c r="E1411" s="235">
        <v>0.000009230845185450845</v>
      </c>
      <c r="F1411" s="235">
        <v>0.00007221147847577081</v>
      </c>
    </row>
    <row r="1412" ht="14.25" customHeight="1" spans="1:6" x14ac:dyDescent="0.25">
      <c r="A1412" s="232">
        <v>43495</v>
      </c>
      <c r="B1412" s="233">
        <v>30</v>
      </c>
      <c r="C1412" s="233">
        <v>19</v>
      </c>
      <c r="D1412" s="234">
        <v>0.375</v>
      </c>
      <c r="E1412" s="235">
        <v>0.000016610742781580426</v>
      </c>
      <c r="F1412" s="235">
        <v>0.0000756167354357933</v>
      </c>
    </row>
    <row r="1413" ht="14.25" customHeight="1" spans="1:6" x14ac:dyDescent="0.25">
      <c r="A1413" s="232">
        <v>43495</v>
      </c>
      <c r="B1413" s="233">
        <v>30</v>
      </c>
      <c r="C1413" s="233">
        <v>20</v>
      </c>
      <c r="D1413" s="234">
        <v>0.3958333333321207</v>
      </c>
      <c r="E1413" s="235">
        <v>0.00002736784593486305</v>
      </c>
      <c r="F1413" s="235">
        <v>0.00007922230162875826</v>
      </c>
    </row>
    <row r="1414" ht="14.25" customHeight="1" spans="1:6" x14ac:dyDescent="0.25">
      <c r="A1414" s="232">
        <v>43495</v>
      </c>
      <c r="B1414" s="233">
        <v>30</v>
      </c>
      <c r="C1414" s="233">
        <v>21</v>
      </c>
      <c r="D1414" s="234">
        <v>0.4166666666678793</v>
      </c>
      <c r="E1414" s="235">
        <v>0.00005074993239430832</v>
      </c>
      <c r="F1414" s="235">
        <v>0.00007972307471111451</v>
      </c>
    </row>
    <row r="1415" ht="14.25" customHeight="1" spans="1:6" x14ac:dyDescent="0.25">
      <c r="A1415" s="232">
        <v>43495</v>
      </c>
      <c r="B1415" s="233">
        <v>30</v>
      </c>
      <c r="C1415" s="233">
        <v>22</v>
      </c>
      <c r="D1415" s="234">
        <v>0.4375</v>
      </c>
      <c r="E1415" s="235">
        <v>0.00007490085778092721</v>
      </c>
      <c r="F1415" s="235">
        <v>0.00007842106469698827</v>
      </c>
    </row>
    <row r="1416" ht="14.25" customHeight="1" spans="1:6" x14ac:dyDescent="0.25">
      <c r="A1416" s="232">
        <v>43495</v>
      </c>
      <c r="B1416" s="233">
        <v>30</v>
      </c>
      <c r="C1416" s="233">
        <v>23</v>
      </c>
      <c r="D1416" s="234">
        <v>0.4583333333321207</v>
      </c>
      <c r="E1416" s="235">
        <v>0.00009612224179281705</v>
      </c>
      <c r="F1416" s="235">
        <v>0.00007691874544991952</v>
      </c>
    </row>
    <row r="1417" ht="14.25" customHeight="1" spans="1:6" x14ac:dyDescent="0.25">
      <c r="A1417" s="232">
        <v>43495</v>
      </c>
      <c r="B1417" s="233">
        <v>30</v>
      </c>
      <c r="C1417" s="233">
        <v>24</v>
      </c>
      <c r="D1417" s="234">
        <v>0.4791666666678793</v>
      </c>
      <c r="E1417" s="235">
        <v>0.00010364852197545539</v>
      </c>
      <c r="F1417" s="235">
        <v>0.00007611750851814954</v>
      </c>
    </row>
    <row r="1418" ht="14.25" customHeight="1" spans="1:6" x14ac:dyDescent="0.25">
      <c r="A1418" s="232">
        <v>43495</v>
      </c>
      <c r="B1418" s="233">
        <v>30</v>
      </c>
      <c r="C1418" s="233">
        <v>25</v>
      </c>
      <c r="D1418" s="234">
        <v>0.5</v>
      </c>
      <c r="E1418" s="235">
        <v>0.00011215194866527418</v>
      </c>
      <c r="F1418" s="235">
        <v>0.00007721920929933328</v>
      </c>
    </row>
    <row r="1419" ht="14.25" customHeight="1" spans="1:6" x14ac:dyDescent="0.25">
      <c r="A1419" s="232">
        <v>43495</v>
      </c>
      <c r="B1419" s="233">
        <v>30</v>
      </c>
      <c r="C1419" s="233">
        <v>26</v>
      </c>
      <c r="D1419" s="234">
        <v>0.5208333333321207</v>
      </c>
      <c r="E1419" s="235">
        <v>0.00011841240196349628</v>
      </c>
      <c r="F1419" s="235">
        <v>0.00007751967314874703</v>
      </c>
    </row>
    <row r="1420" ht="14.25" customHeight="1" spans="1:6" x14ac:dyDescent="0.25">
      <c r="A1420" s="232">
        <v>43495</v>
      </c>
      <c r="B1420" s="233">
        <v>30</v>
      </c>
      <c r="C1420" s="233">
        <v>27</v>
      </c>
      <c r="D1420" s="234">
        <v>0.5416666666678793</v>
      </c>
      <c r="E1420" s="235">
        <v>0.0001117819233451709</v>
      </c>
      <c r="F1420" s="235">
        <v>0.00007671843621697703</v>
      </c>
    </row>
    <row r="1421" ht="14.25" customHeight="1" spans="1:6" x14ac:dyDescent="0.25">
      <c r="A1421" s="232">
        <v>43495</v>
      </c>
      <c r="B1421" s="233">
        <v>30</v>
      </c>
      <c r="C1421" s="233">
        <v>28</v>
      </c>
      <c r="D1421" s="234">
        <v>0.5625</v>
      </c>
      <c r="E1421" s="235">
        <v>0.00009657327976430639</v>
      </c>
      <c r="F1421" s="235">
        <v>0.00007441488003813829</v>
      </c>
    </row>
    <row r="1422" ht="14.25" customHeight="1" spans="1:6" x14ac:dyDescent="0.25">
      <c r="A1422" s="232">
        <v>43495</v>
      </c>
      <c r="B1422" s="233">
        <v>30</v>
      </c>
      <c r="C1422" s="233">
        <v>29</v>
      </c>
      <c r="D1422" s="234">
        <v>0.5833333333321207</v>
      </c>
      <c r="E1422" s="235">
        <v>0.00008218230407076864</v>
      </c>
      <c r="F1422" s="235">
        <v>0.0000732130246404833</v>
      </c>
    </row>
    <row r="1423" ht="14.25" customHeight="1" spans="1:6" x14ac:dyDescent="0.25">
      <c r="A1423" s="232">
        <v>43495</v>
      </c>
      <c r="B1423" s="233">
        <v>30</v>
      </c>
      <c r="C1423" s="233">
        <v>30</v>
      </c>
      <c r="D1423" s="234">
        <v>0.6041666666678793</v>
      </c>
      <c r="E1423" s="235">
        <v>0.00006197654050312342</v>
      </c>
      <c r="F1423" s="235">
        <v>0.0000756167354357933</v>
      </c>
    </row>
    <row r="1424" ht="14.25" customHeight="1" spans="1:6" x14ac:dyDescent="0.25">
      <c r="A1424" s="232">
        <v>43495</v>
      </c>
      <c r="B1424" s="233">
        <v>30</v>
      </c>
      <c r="C1424" s="233">
        <v>31</v>
      </c>
      <c r="D1424" s="234">
        <v>0.625</v>
      </c>
      <c r="E1424" s="235">
        <v>0.00004358698198578657</v>
      </c>
      <c r="F1424" s="235">
        <v>0.00007671843621697703</v>
      </c>
    </row>
    <row r="1425" ht="14.25" customHeight="1" spans="1:6" x14ac:dyDescent="0.25">
      <c r="A1425" s="232">
        <v>43495</v>
      </c>
      <c r="B1425" s="233">
        <v>30</v>
      </c>
      <c r="C1425" s="233">
        <v>32</v>
      </c>
      <c r="D1425" s="234">
        <v>0.6458333333321207</v>
      </c>
      <c r="E1425" s="235">
        <v>0.000026959172049546976</v>
      </c>
      <c r="F1425" s="235">
        <v>0.00007922230162875826</v>
      </c>
    </row>
    <row r="1426" ht="14.25" customHeight="1" spans="1:6" x14ac:dyDescent="0.25">
      <c r="A1426" s="232">
        <v>43495</v>
      </c>
      <c r="B1426" s="233">
        <v>30</v>
      </c>
      <c r="C1426" s="233">
        <v>33</v>
      </c>
      <c r="D1426" s="234">
        <v>0.6666666666678793</v>
      </c>
      <c r="E1426" s="235">
        <v>0.000008871800532001345</v>
      </c>
      <c r="F1426" s="235">
        <v>0.00008252740397230949</v>
      </c>
    </row>
    <row r="1427" ht="14.25" customHeight="1" spans="1:6" x14ac:dyDescent="0.25">
      <c r="A1427" s="232">
        <v>43495</v>
      </c>
      <c r="B1427" s="233">
        <v>30</v>
      </c>
      <c r="C1427" s="233">
        <v>34</v>
      </c>
      <c r="D1427" s="234">
        <v>0.6875</v>
      </c>
      <c r="E1427" s="235">
        <v>0.0000024137471864081968</v>
      </c>
      <c r="F1427" s="235">
        <v>0.00009284332946884818</v>
      </c>
    </row>
    <row r="1428" ht="14.25" customHeight="1" spans="1:6" x14ac:dyDescent="0.25">
      <c r="A1428" s="232">
        <v>43495</v>
      </c>
      <c r="B1428" s="233">
        <v>30</v>
      </c>
      <c r="C1428" s="233">
        <v>35</v>
      </c>
      <c r="D1428" s="234">
        <v>0.7083333333321207</v>
      </c>
      <c r="E1428" s="235">
        <v>0.0000011744136842964355</v>
      </c>
      <c r="F1428" s="235">
        <v>0.00010510225452492913</v>
      </c>
    </row>
    <row r="1429" ht="14.25" customHeight="1" spans="1:6" x14ac:dyDescent="0.25">
      <c r="A1429" s="232">
        <v>43495</v>
      </c>
      <c r="B1429" s="233">
        <v>30</v>
      </c>
      <c r="C1429" s="233">
        <v>36</v>
      </c>
      <c r="D1429" s="234">
        <v>0.7291666666678793</v>
      </c>
      <c r="E1429" s="235">
        <v>4.4494427841710186e-7</v>
      </c>
      <c r="F1429" s="235">
        <v>0.00011231338691085907</v>
      </c>
    </row>
    <row r="1430" ht="14.25" customHeight="1" spans="1:6" x14ac:dyDescent="0.25">
      <c r="A1430" s="232">
        <v>43495</v>
      </c>
      <c r="B1430" s="233">
        <v>30</v>
      </c>
      <c r="C1430" s="233">
        <v>37</v>
      </c>
      <c r="D1430" s="234">
        <v>0.75</v>
      </c>
      <c r="E1430" s="235">
        <v>1.1572127069265628e-7</v>
      </c>
      <c r="F1430" s="235">
        <v>0.00011499753063228854</v>
      </c>
    </row>
    <row r="1431" ht="14.25" customHeight="1" spans="1:6" x14ac:dyDescent="0.25">
      <c r="A1431" s="232">
        <v>43495</v>
      </c>
      <c r="B1431" s="233">
        <v>30</v>
      </c>
      <c r="C1431" s="233">
        <v>38</v>
      </c>
      <c r="D1431" s="234">
        <v>0.7708333333321207</v>
      </c>
      <c r="E1431" s="235">
        <v>1.763254311033548e-8</v>
      </c>
      <c r="F1431" s="235">
        <v>0.00011265391260686132</v>
      </c>
    </row>
    <row r="1432" ht="14.25" customHeight="1" spans="1:6" x14ac:dyDescent="0.25">
      <c r="A1432" s="232">
        <v>43495</v>
      </c>
      <c r="B1432" s="233">
        <v>30</v>
      </c>
      <c r="C1432" s="233">
        <v>39</v>
      </c>
      <c r="D1432" s="234">
        <v>0.7916666666678793</v>
      </c>
      <c r="E1432" s="235">
        <v>2.2194809509513187e-9</v>
      </c>
      <c r="F1432" s="235">
        <v>0.00010688500669811733</v>
      </c>
    </row>
    <row r="1433" ht="14.25" customHeight="1" spans="1:6" x14ac:dyDescent="0.25">
      <c r="A1433" s="232">
        <v>43495</v>
      </c>
      <c r="B1433" s="233">
        <v>30</v>
      </c>
      <c r="C1433" s="233">
        <v>40</v>
      </c>
      <c r="D1433" s="234">
        <v>0.8125</v>
      </c>
      <c r="E1433" s="235">
        <v>0</v>
      </c>
      <c r="F1433" s="235">
        <v>0.00009965384338889315</v>
      </c>
    </row>
    <row r="1434" ht="14.25" customHeight="1" spans="1:6" x14ac:dyDescent="0.25">
      <c r="A1434" s="232">
        <v>43495</v>
      </c>
      <c r="B1434" s="233">
        <v>30</v>
      </c>
      <c r="C1434" s="233">
        <v>41</v>
      </c>
      <c r="D1434" s="234">
        <v>0.8333333333321207</v>
      </c>
      <c r="E1434" s="235">
        <v>0</v>
      </c>
      <c r="F1434" s="235">
        <v>0.00009464611256533066</v>
      </c>
    </row>
    <row r="1435" ht="14.25" customHeight="1" spans="1:6" x14ac:dyDescent="0.25">
      <c r="A1435" s="232">
        <v>43495</v>
      </c>
      <c r="B1435" s="233">
        <v>30</v>
      </c>
      <c r="C1435" s="233">
        <v>42</v>
      </c>
      <c r="D1435" s="234">
        <v>0.8541666666678793</v>
      </c>
      <c r="E1435" s="235">
        <v>0</v>
      </c>
      <c r="F1435" s="235">
        <v>0.00008953822712529695</v>
      </c>
    </row>
    <row r="1436" ht="14.25" customHeight="1" spans="1:6" x14ac:dyDescent="0.25">
      <c r="A1436" s="232">
        <v>43495</v>
      </c>
      <c r="B1436" s="233">
        <v>30</v>
      </c>
      <c r="C1436" s="233">
        <v>43</v>
      </c>
      <c r="D1436" s="234">
        <v>0.875</v>
      </c>
      <c r="E1436" s="235">
        <v>0</v>
      </c>
      <c r="F1436" s="235">
        <v>0.00008563219708291823</v>
      </c>
    </row>
    <row r="1437" ht="14.25" customHeight="1" spans="1:6" x14ac:dyDescent="0.25">
      <c r="A1437" s="232">
        <v>43495</v>
      </c>
      <c r="B1437" s="233">
        <v>30</v>
      </c>
      <c r="C1437" s="233">
        <v>44</v>
      </c>
      <c r="D1437" s="234">
        <v>0.8958333333321207</v>
      </c>
      <c r="E1437" s="235">
        <v>0</v>
      </c>
      <c r="F1437" s="235">
        <v>0.00008032400240994201</v>
      </c>
    </row>
    <row r="1438" ht="14.25" customHeight="1" spans="1:6" x14ac:dyDescent="0.25">
      <c r="A1438" s="232">
        <v>43495</v>
      </c>
      <c r="B1438" s="233">
        <v>30</v>
      </c>
      <c r="C1438" s="233">
        <v>45</v>
      </c>
      <c r="D1438" s="234">
        <v>0.9166666666678793</v>
      </c>
      <c r="E1438" s="235">
        <v>0</v>
      </c>
      <c r="F1438" s="235">
        <v>0.00007651812698403452</v>
      </c>
    </row>
    <row r="1439" ht="14.25" customHeight="1" spans="1:6" x14ac:dyDescent="0.25">
      <c r="A1439" s="232">
        <v>43495</v>
      </c>
      <c r="B1439" s="233">
        <v>30</v>
      </c>
      <c r="C1439" s="233">
        <v>46</v>
      </c>
      <c r="D1439" s="234">
        <v>0.9375</v>
      </c>
      <c r="E1439" s="235">
        <v>0</v>
      </c>
      <c r="F1439" s="235">
        <v>0.00007030854076281706</v>
      </c>
    </row>
    <row r="1440" ht="14.25" customHeight="1" spans="1:6" x14ac:dyDescent="0.25">
      <c r="A1440" s="232">
        <v>43495</v>
      </c>
      <c r="B1440" s="233">
        <v>30</v>
      </c>
      <c r="C1440" s="233">
        <v>47</v>
      </c>
      <c r="D1440" s="234">
        <v>0.9583333333321207</v>
      </c>
      <c r="E1440" s="235">
        <v>0</v>
      </c>
      <c r="F1440" s="235">
        <v>0.00006339787222630086</v>
      </c>
    </row>
    <row r="1441" ht="14.25" customHeight="1" spans="1:6" x14ac:dyDescent="0.25">
      <c r="A1441" s="232">
        <v>43495</v>
      </c>
      <c r="B1441" s="233">
        <v>30</v>
      </c>
      <c r="C1441" s="233">
        <v>48</v>
      </c>
      <c r="D1441" s="234">
        <v>0.9791666666678793</v>
      </c>
      <c r="E1441" s="235">
        <v>0</v>
      </c>
      <c r="F1441" s="235">
        <v>0.000056286894456842146</v>
      </c>
    </row>
    <row r="1442" ht="14.25" customHeight="1" spans="1:6" x14ac:dyDescent="0.25">
      <c r="A1442" s="232">
        <v>43496</v>
      </c>
      <c r="B1442" s="233">
        <v>31</v>
      </c>
      <c r="C1442" s="233">
        <v>1</v>
      </c>
      <c r="D1442" s="234">
        <v>0</v>
      </c>
      <c r="E1442" s="235">
        <v>0</v>
      </c>
      <c r="F1442" s="235">
        <v>0.0000480742159061997</v>
      </c>
    </row>
    <row r="1443" ht="14.25" customHeight="1" spans="1:6" x14ac:dyDescent="0.25">
      <c r="A1443" s="232">
        <v>43496</v>
      </c>
      <c r="B1443" s="233">
        <v>31</v>
      </c>
      <c r="C1443" s="233">
        <v>2</v>
      </c>
      <c r="D1443" s="234">
        <v>0.020833333332120674</v>
      </c>
      <c r="E1443" s="235">
        <v>0</v>
      </c>
      <c r="F1443" s="235">
        <v>0.00004246555738380974</v>
      </c>
    </row>
    <row r="1444" ht="14.25" customHeight="1" spans="1:6" x14ac:dyDescent="0.25">
      <c r="A1444" s="232">
        <v>43496</v>
      </c>
      <c r="B1444" s="233">
        <v>31</v>
      </c>
      <c r="C1444" s="233">
        <v>3</v>
      </c>
      <c r="D1444" s="234">
        <v>0.041666666667879326</v>
      </c>
      <c r="E1444" s="235">
        <v>0</v>
      </c>
      <c r="F1444" s="235">
        <v>0.000039260609656729756</v>
      </c>
    </row>
    <row r="1445" ht="14.25" customHeight="1" spans="1:6" x14ac:dyDescent="0.25">
      <c r="A1445" s="232">
        <v>43496</v>
      </c>
      <c r="B1445" s="233">
        <v>31</v>
      </c>
      <c r="C1445" s="233">
        <v>4</v>
      </c>
      <c r="D1445" s="234">
        <v>0.0625</v>
      </c>
      <c r="E1445" s="235">
        <v>0</v>
      </c>
      <c r="F1445" s="235">
        <v>0.000035955507313178524</v>
      </c>
    </row>
    <row r="1446" ht="14.25" customHeight="1" spans="1:6" x14ac:dyDescent="0.25">
      <c r="A1446" s="232">
        <v>43496</v>
      </c>
      <c r="B1446" s="233">
        <v>31</v>
      </c>
      <c r="C1446" s="233">
        <v>5</v>
      </c>
      <c r="D1446" s="234">
        <v>0.08333333333212067</v>
      </c>
      <c r="E1446" s="235">
        <v>0</v>
      </c>
      <c r="F1446" s="235">
        <v>0.00003405256960022479</v>
      </c>
    </row>
    <row r="1447" ht="14.25" customHeight="1" spans="1:6" x14ac:dyDescent="0.25">
      <c r="A1447" s="232">
        <v>43496</v>
      </c>
      <c r="B1447" s="233">
        <v>31</v>
      </c>
      <c r="C1447" s="233">
        <v>6</v>
      </c>
      <c r="D1447" s="234">
        <v>0.10416666666787933</v>
      </c>
      <c r="E1447" s="235">
        <v>0</v>
      </c>
      <c r="F1447" s="235">
        <v>0.000032450095736684804</v>
      </c>
    </row>
    <row r="1448" ht="14.25" customHeight="1" spans="1:6" x14ac:dyDescent="0.25">
      <c r="A1448" s="232">
        <v>43496</v>
      </c>
      <c r="B1448" s="233">
        <v>31</v>
      </c>
      <c r="C1448" s="233">
        <v>7</v>
      </c>
      <c r="D1448" s="234">
        <v>0.125</v>
      </c>
      <c r="E1448" s="235">
        <v>0</v>
      </c>
      <c r="F1448" s="235">
        <v>0.000032249786503742304</v>
      </c>
    </row>
    <row r="1449" ht="14.25" customHeight="1" spans="1:6" x14ac:dyDescent="0.25">
      <c r="A1449" s="232">
        <v>43496</v>
      </c>
      <c r="B1449" s="233">
        <v>31</v>
      </c>
      <c r="C1449" s="233">
        <v>8</v>
      </c>
      <c r="D1449" s="234">
        <v>0.14583333333212067</v>
      </c>
      <c r="E1449" s="235">
        <v>0</v>
      </c>
      <c r="F1449" s="235">
        <v>0.000032249786503742304</v>
      </c>
    </row>
    <row r="1450" ht="14.25" customHeight="1" spans="1:6" x14ac:dyDescent="0.25">
      <c r="A1450" s="232">
        <v>43496</v>
      </c>
      <c r="B1450" s="233">
        <v>31</v>
      </c>
      <c r="C1450" s="233">
        <v>9</v>
      </c>
      <c r="D1450" s="234">
        <v>0.16666666666787933</v>
      </c>
      <c r="E1450" s="235">
        <v>0</v>
      </c>
      <c r="F1450" s="235">
        <v>0.00003214963188727106</v>
      </c>
    </row>
    <row r="1451" ht="14.25" customHeight="1" spans="1:6" x14ac:dyDescent="0.25">
      <c r="A1451" s="232">
        <v>43496</v>
      </c>
      <c r="B1451" s="233">
        <v>31</v>
      </c>
      <c r="C1451" s="233">
        <v>10</v>
      </c>
      <c r="D1451" s="234">
        <v>0.1875</v>
      </c>
      <c r="E1451" s="235">
        <v>0</v>
      </c>
      <c r="F1451" s="235">
        <v>0.000032249786503742304</v>
      </c>
    </row>
    <row r="1452" ht="14.25" customHeight="1" spans="1:6" x14ac:dyDescent="0.25">
      <c r="A1452" s="232">
        <v>43496</v>
      </c>
      <c r="B1452" s="233">
        <v>31</v>
      </c>
      <c r="C1452" s="233">
        <v>11</v>
      </c>
      <c r="D1452" s="234">
        <v>0.20833333333212067</v>
      </c>
      <c r="E1452" s="235">
        <v>0</v>
      </c>
      <c r="F1452" s="235">
        <v>0.000032550250353156044</v>
      </c>
    </row>
    <row r="1453" ht="14.25" customHeight="1" spans="1:6" x14ac:dyDescent="0.25">
      <c r="A1453" s="232">
        <v>43496</v>
      </c>
      <c r="B1453" s="233">
        <v>31</v>
      </c>
      <c r="C1453" s="233">
        <v>12</v>
      </c>
      <c r="D1453" s="234">
        <v>0.22916666666787933</v>
      </c>
      <c r="E1453" s="235">
        <v>0</v>
      </c>
      <c r="F1453" s="235">
        <v>0.000034453188066109795</v>
      </c>
    </row>
    <row r="1454" ht="14.25" customHeight="1" spans="1:6" x14ac:dyDescent="0.25">
      <c r="A1454" s="232">
        <v>43496</v>
      </c>
      <c r="B1454" s="233">
        <v>31</v>
      </c>
      <c r="C1454" s="233">
        <v>13</v>
      </c>
      <c r="D1454" s="234">
        <v>0.25</v>
      </c>
      <c r="E1454" s="235">
        <v>0</v>
      </c>
      <c r="F1454" s="235">
        <v>0.000035955507313178524</v>
      </c>
    </row>
    <row r="1455" ht="14.25" customHeight="1" spans="1:6" x14ac:dyDescent="0.25">
      <c r="A1455" s="232">
        <v>43496</v>
      </c>
      <c r="B1455" s="233">
        <v>31</v>
      </c>
      <c r="C1455" s="233">
        <v>14</v>
      </c>
      <c r="D1455" s="234">
        <v>0.2708333333321207</v>
      </c>
      <c r="E1455" s="235">
        <v>4.2601703808537816e-8</v>
      </c>
      <c r="F1455" s="235">
        <v>0.00003805875425907477</v>
      </c>
    </row>
    <row r="1456" ht="14.25" customHeight="1" spans="1:6" x14ac:dyDescent="0.25">
      <c r="A1456" s="232">
        <v>43496</v>
      </c>
      <c r="B1456" s="233">
        <v>31</v>
      </c>
      <c r="C1456" s="233">
        <v>15</v>
      </c>
      <c r="D1456" s="234">
        <v>0.2916666666678793</v>
      </c>
      <c r="E1456" s="235">
        <v>3.680022721174562e-7</v>
      </c>
      <c r="F1456" s="235">
        <v>0.00004346710354852223</v>
      </c>
    </row>
    <row r="1457" ht="14.25" customHeight="1" spans="1:6" x14ac:dyDescent="0.25">
      <c r="A1457" s="232">
        <v>43496</v>
      </c>
      <c r="B1457" s="233">
        <v>31</v>
      </c>
      <c r="C1457" s="233">
        <v>16</v>
      </c>
      <c r="D1457" s="234">
        <v>0.3125</v>
      </c>
      <c r="E1457" s="235">
        <v>0.000008018372463414747</v>
      </c>
      <c r="F1457" s="235">
        <v>0.00005137931824975094</v>
      </c>
    </row>
    <row r="1458" ht="14.25" customHeight="1" spans="1:6" x14ac:dyDescent="0.25">
      <c r="A1458" s="232">
        <v>43496</v>
      </c>
      <c r="B1458" s="233">
        <v>31</v>
      </c>
      <c r="C1458" s="233">
        <v>17</v>
      </c>
      <c r="D1458" s="234">
        <v>0.3333333333321207</v>
      </c>
      <c r="E1458" s="235">
        <v>0.000005771852764732746</v>
      </c>
      <c r="F1458" s="235">
        <v>0.00005979230603333589</v>
      </c>
    </row>
    <row r="1459" ht="14.25" customHeight="1" spans="1:6" x14ac:dyDescent="0.25">
      <c r="A1459" s="232">
        <v>43496</v>
      </c>
      <c r="B1459" s="233">
        <v>31</v>
      </c>
      <c r="C1459" s="233">
        <v>18</v>
      </c>
      <c r="D1459" s="234">
        <v>0.3541666666678793</v>
      </c>
      <c r="E1459" s="235">
        <v>0.000011722344283186538</v>
      </c>
      <c r="F1459" s="235">
        <v>0.00006880622151574834</v>
      </c>
    </row>
    <row r="1460" ht="14.25" customHeight="1" spans="1:6" x14ac:dyDescent="0.25">
      <c r="A1460" s="232">
        <v>43496</v>
      </c>
      <c r="B1460" s="233">
        <v>31</v>
      </c>
      <c r="C1460" s="233">
        <v>19</v>
      </c>
      <c r="D1460" s="234">
        <v>0.375</v>
      </c>
      <c r="E1460" s="235">
        <v>0.000016034586657661865</v>
      </c>
      <c r="F1460" s="235">
        <v>0.00007391410695578205</v>
      </c>
    </row>
    <row r="1461" ht="14.25" customHeight="1" spans="1:6" x14ac:dyDescent="0.25">
      <c r="A1461" s="232">
        <v>43496</v>
      </c>
      <c r="B1461" s="233">
        <v>31</v>
      </c>
      <c r="C1461" s="233">
        <v>20</v>
      </c>
      <c r="D1461" s="234">
        <v>0.3958333333321207</v>
      </c>
      <c r="E1461" s="235">
        <v>0.000025524506887331897</v>
      </c>
      <c r="F1461" s="235">
        <v>0.00007972307471111451</v>
      </c>
    </row>
    <row r="1462" ht="14.25" customHeight="1" spans="1:6" x14ac:dyDescent="0.25">
      <c r="A1462" s="232">
        <v>43496</v>
      </c>
      <c r="B1462" s="233">
        <v>31</v>
      </c>
      <c r="C1462" s="233">
        <v>21</v>
      </c>
      <c r="D1462" s="234">
        <v>0.4166666666678793</v>
      </c>
      <c r="E1462" s="235">
        <v>0.00003693289232727428</v>
      </c>
      <c r="F1462" s="235">
        <v>0.00008352895013702199</v>
      </c>
    </row>
    <row r="1463" ht="14.25" customHeight="1" spans="1:6" x14ac:dyDescent="0.25">
      <c r="A1463" s="232">
        <v>43496</v>
      </c>
      <c r="B1463" s="233">
        <v>31</v>
      </c>
      <c r="C1463" s="233">
        <v>22</v>
      </c>
      <c r="D1463" s="234">
        <v>0.4375</v>
      </c>
      <c r="E1463" s="235">
        <v>0.00005076113705730058</v>
      </c>
      <c r="F1463" s="235">
        <v>0.00008583250631586071</v>
      </c>
    </row>
    <row r="1464" ht="14.25" customHeight="1" spans="1:6" x14ac:dyDescent="0.25">
      <c r="A1464" s="232">
        <v>43496</v>
      </c>
      <c r="B1464" s="233">
        <v>31</v>
      </c>
      <c r="C1464" s="233">
        <v>23</v>
      </c>
      <c r="D1464" s="234">
        <v>0.4583333333321207</v>
      </c>
      <c r="E1464" s="235">
        <v>0.0000590461749911379</v>
      </c>
      <c r="F1464" s="235">
        <v>0.00008573235169938947</v>
      </c>
    </row>
    <row r="1465" ht="14.25" customHeight="1" spans="1:6" x14ac:dyDescent="0.25">
      <c r="A1465" s="232">
        <v>43496</v>
      </c>
      <c r="B1465" s="233">
        <v>31</v>
      </c>
      <c r="C1465" s="233">
        <v>24</v>
      </c>
      <c r="D1465" s="234">
        <v>0.4791666666678793</v>
      </c>
      <c r="E1465" s="235">
        <v>0.00005697729034360139</v>
      </c>
      <c r="F1465" s="235">
        <v>0.00009094039175589444</v>
      </c>
    </row>
    <row r="1466" ht="14.25" customHeight="1" spans="1:6" x14ac:dyDescent="0.25">
      <c r="A1466" s="232">
        <v>43496</v>
      </c>
      <c r="B1466" s="233">
        <v>31</v>
      </c>
      <c r="C1466" s="233">
        <v>25</v>
      </c>
      <c r="D1466" s="234">
        <v>0.5</v>
      </c>
      <c r="E1466" s="235">
        <v>0.00008149742402438437</v>
      </c>
      <c r="F1466" s="235">
        <v>0.0000918417833041357</v>
      </c>
    </row>
    <row r="1467" ht="14.25" customHeight="1" spans="1:6" x14ac:dyDescent="0.25">
      <c r="A1467" s="232">
        <v>43496</v>
      </c>
      <c r="B1467" s="233">
        <v>31</v>
      </c>
      <c r="C1467" s="233">
        <v>26</v>
      </c>
      <c r="D1467" s="234">
        <v>0.5208333333321207</v>
      </c>
      <c r="E1467" s="235">
        <v>0.00009740933029973315</v>
      </c>
      <c r="F1467" s="235">
        <v>0.00009224240177002067</v>
      </c>
    </row>
    <row r="1468" ht="14.25" customHeight="1" spans="1:6" x14ac:dyDescent="0.25">
      <c r="A1468" s="232">
        <v>43496</v>
      </c>
      <c r="B1468" s="233">
        <v>31</v>
      </c>
      <c r="C1468" s="233">
        <v>27</v>
      </c>
      <c r="D1468" s="234">
        <v>0.5416666666678793</v>
      </c>
      <c r="E1468" s="235">
        <v>0.00008556573389736101</v>
      </c>
      <c r="F1468" s="235">
        <v>0.00009124085560530819</v>
      </c>
    </row>
    <row r="1469" ht="14.25" customHeight="1" spans="1:6" x14ac:dyDescent="0.25">
      <c r="A1469" s="232">
        <v>43496</v>
      </c>
      <c r="B1469" s="233">
        <v>31</v>
      </c>
      <c r="C1469" s="233">
        <v>28</v>
      </c>
      <c r="D1469" s="234">
        <v>0.5625</v>
      </c>
      <c r="E1469" s="235">
        <v>0.00005050367289922183</v>
      </c>
      <c r="F1469" s="235">
        <v>0.00008783559864528572</v>
      </c>
    </row>
    <row r="1470" ht="14.25" customHeight="1" spans="1:6" x14ac:dyDescent="0.25">
      <c r="A1470" s="232">
        <v>43496</v>
      </c>
      <c r="B1470" s="233">
        <v>31</v>
      </c>
      <c r="C1470" s="233">
        <v>29</v>
      </c>
      <c r="D1470" s="234">
        <v>0.5833333333321207</v>
      </c>
      <c r="E1470" s="235">
        <v>0.00004798449491446832</v>
      </c>
      <c r="F1470" s="235">
        <v>0.00008503126938409072</v>
      </c>
    </row>
    <row r="1471" ht="14.25" customHeight="1" spans="1:6" x14ac:dyDescent="0.25">
      <c r="A1471" s="232">
        <v>43496</v>
      </c>
      <c r="B1471" s="233">
        <v>31</v>
      </c>
      <c r="C1471" s="233">
        <v>30</v>
      </c>
      <c r="D1471" s="234">
        <v>0.6041666666678793</v>
      </c>
      <c r="E1471" s="235">
        <v>0.0000372267164783958</v>
      </c>
      <c r="F1471" s="235">
        <v>0.00008473080553467698</v>
      </c>
    </row>
    <row r="1472" ht="14.25" customHeight="1" spans="1:6" x14ac:dyDescent="0.25">
      <c r="A1472" s="232">
        <v>43496</v>
      </c>
      <c r="B1472" s="233">
        <v>31</v>
      </c>
      <c r="C1472" s="233">
        <v>31</v>
      </c>
      <c r="D1472" s="234">
        <v>0.625</v>
      </c>
      <c r="E1472" s="235">
        <v>0.000030028060703919655</v>
      </c>
      <c r="F1472" s="235">
        <v>0.00008783559864528572</v>
      </c>
    </row>
    <row r="1473" ht="14.25" customHeight="1" spans="1:6" x14ac:dyDescent="0.25">
      <c r="A1473" s="232">
        <v>43496</v>
      </c>
      <c r="B1473" s="233">
        <v>31</v>
      </c>
      <c r="C1473" s="233">
        <v>32</v>
      </c>
      <c r="D1473" s="234">
        <v>0.6458333333321207</v>
      </c>
      <c r="E1473" s="235">
        <v>0.000026276866837696665</v>
      </c>
      <c r="F1473" s="235">
        <v>0.00009013915482412445</v>
      </c>
    </row>
    <row r="1474" ht="14.25" customHeight="1" spans="1:6" x14ac:dyDescent="0.25">
      <c r="A1474" s="232">
        <v>43496</v>
      </c>
      <c r="B1474" s="233">
        <v>31</v>
      </c>
      <c r="C1474" s="233">
        <v>33</v>
      </c>
      <c r="D1474" s="234">
        <v>0.6666666666678793</v>
      </c>
      <c r="E1474" s="235">
        <v>0.000013943361234000429</v>
      </c>
      <c r="F1474" s="235">
        <v>0.00009544734949710066</v>
      </c>
    </row>
    <row r="1475" ht="14.25" customHeight="1" spans="1:6" x14ac:dyDescent="0.25">
      <c r="A1475" s="232">
        <v>43496</v>
      </c>
      <c r="B1475" s="233">
        <v>31</v>
      </c>
      <c r="C1475" s="233">
        <v>34</v>
      </c>
      <c r="D1475" s="234">
        <v>0.6875</v>
      </c>
      <c r="E1475" s="235">
        <v>0.000006941446462809043</v>
      </c>
      <c r="F1475" s="235">
        <v>0.00010396049189715685</v>
      </c>
    </row>
    <row r="1476" ht="14.25" customHeight="1" spans="1:6" x14ac:dyDescent="0.25">
      <c r="A1476" s="232">
        <v>43496</v>
      </c>
      <c r="B1476" s="233">
        <v>31</v>
      </c>
      <c r="C1476" s="233">
        <v>35</v>
      </c>
      <c r="D1476" s="234">
        <v>0.7083333333321207</v>
      </c>
      <c r="E1476" s="235">
        <v>0.0000024416756550410016</v>
      </c>
      <c r="F1476" s="235">
        <v>0.00011543821094476204</v>
      </c>
    </row>
    <row r="1477" ht="14.25" customHeight="1" spans="1:6" x14ac:dyDescent="0.25">
      <c r="A1477" s="232">
        <v>43496</v>
      </c>
      <c r="B1477" s="233">
        <v>31</v>
      </c>
      <c r="C1477" s="233">
        <v>36</v>
      </c>
      <c r="D1477" s="234">
        <v>0.7291666666678793</v>
      </c>
      <c r="E1477" s="235">
        <v>0.0000012177552150886234</v>
      </c>
      <c r="F1477" s="235">
        <v>0.0001199551841476154</v>
      </c>
    </row>
    <row r="1478" ht="14.25" customHeight="1" spans="1:6" x14ac:dyDescent="0.25">
      <c r="A1478" s="232">
        <v>43496</v>
      </c>
      <c r="B1478" s="233">
        <v>31</v>
      </c>
      <c r="C1478" s="233">
        <v>37</v>
      </c>
      <c r="D1478" s="234">
        <v>0.75</v>
      </c>
      <c r="E1478" s="235">
        <v>3.6165209050778987e-7</v>
      </c>
      <c r="F1478" s="235">
        <v>0.00011674022095888827</v>
      </c>
    </row>
    <row r="1479" ht="14.25" customHeight="1" spans="1:6" x14ac:dyDescent="0.25">
      <c r="A1479" s="232">
        <v>43496</v>
      </c>
      <c r="B1479" s="233">
        <v>31</v>
      </c>
      <c r="C1479" s="233">
        <v>38</v>
      </c>
      <c r="D1479" s="234">
        <v>0.7708333333321207</v>
      </c>
      <c r="E1479" s="235">
        <v>3.212082154015658e-8</v>
      </c>
      <c r="F1479" s="235">
        <v>0.00011186269113673844</v>
      </c>
    </row>
    <row r="1480" ht="14.25" customHeight="1" spans="1:6" x14ac:dyDescent="0.25">
      <c r="A1480" s="232">
        <v>43496</v>
      </c>
      <c r="B1480" s="233">
        <v>31</v>
      </c>
      <c r="C1480" s="233">
        <v>39</v>
      </c>
      <c r="D1480" s="234">
        <v>0.7916666666678793</v>
      </c>
      <c r="E1480" s="235">
        <v>0</v>
      </c>
      <c r="F1480" s="235">
        <v>0.00010650441915552661</v>
      </c>
    </row>
    <row r="1481" ht="14.25" customHeight="1" spans="1:6" x14ac:dyDescent="0.25">
      <c r="A1481" s="232">
        <v>43496</v>
      </c>
      <c r="B1481" s="233">
        <v>31</v>
      </c>
      <c r="C1481" s="233">
        <v>40</v>
      </c>
      <c r="D1481" s="234">
        <v>0.8125</v>
      </c>
      <c r="E1481" s="235">
        <v>0</v>
      </c>
      <c r="F1481" s="235">
        <v>0.00010241811080349963</v>
      </c>
    </row>
    <row r="1482" ht="14.25" customHeight="1" spans="1:6" x14ac:dyDescent="0.25">
      <c r="A1482" s="232">
        <v>43496</v>
      </c>
      <c r="B1482" s="233">
        <v>31</v>
      </c>
      <c r="C1482" s="233">
        <v>41</v>
      </c>
      <c r="D1482" s="234">
        <v>0.8333333333321207</v>
      </c>
      <c r="E1482" s="235">
        <v>0</v>
      </c>
      <c r="F1482" s="235">
        <v>0.00009785106029241065</v>
      </c>
    </row>
    <row r="1483" ht="14.25" customHeight="1" spans="1:6" x14ac:dyDescent="0.25">
      <c r="A1483" s="232">
        <v>43496</v>
      </c>
      <c r="B1483" s="233">
        <v>31</v>
      </c>
      <c r="C1483" s="233">
        <v>42</v>
      </c>
      <c r="D1483" s="234">
        <v>0.8541666666678793</v>
      </c>
      <c r="E1483" s="235">
        <v>0</v>
      </c>
      <c r="F1483" s="235">
        <v>0.00009254286561943443</v>
      </c>
    </row>
    <row r="1484" ht="14.25" customHeight="1" spans="1:6" x14ac:dyDescent="0.25">
      <c r="A1484" s="232">
        <v>43496</v>
      </c>
      <c r="B1484" s="233">
        <v>31</v>
      </c>
      <c r="C1484" s="233">
        <v>43</v>
      </c>
      <c r="D1484" s="234">
        <v>0.875</v>
      </c>
      <c r="E1484" s="235">
        <v>0</v>
      </c>
      <c r="F1484" s="235">
        <v>0.00008753513479587196</v>
      </c>
    </row>
    <row r="1485" ht="14.25" customHeight="1" spans="1:6" x14ac:dyDescent="0.25">
      <c r="A1485" s="232">
        <v>43496</v>
      </c>
      <c r="B1485" s="233">
        <v>31</v>
      </c>
      <c r="C1485" s="233">
        <v>44</v>
      </c>
      <c r="D1485" s="234">
        <v>0.8958333333321207</v>
      </c>
      <c r="E1485" s="235">
        <v>0</v>
      </c>
      <c r="F1485" s="235">
        <v>0.00008242724935583825</v>
      </c>
    </row>
    <row r="1486" ht="14.25" customHeight="1" spans="1:6" x14ac:dyDescent="0.25">
      <c r="A1486" s="232">
        <v>43496</v>
      </c>
      <c r="B1486" s="233">
        <v>31</v>
      </c>
      <c r="C1486" s="233">
        <v>45</v>
      </c>
      <c r="D1486" s="234">
        <v>0.9166666666678793</v>
      </c>
      <c r="E1486" s="235">
        <v>0</v>
      </c>
      <c r="F1486" s="235">
        <v>0.00007671843621697703</v>
      </c>
    </row>
    <row r="1487" ht="14.25" customHeight="1" spans="1:6" x14ac:dyDescent="0.25">
      <c r="A1487" s="232">
        <v>43496</v>
      </c>
      <c r="B1487" s="233">
        <v>31</v>
      </c>
      <c r="C1487" s="233">
        <v>46</v>
      </c>
      <c r="D1487" s="234">
        <v>0.9375</v>
      </c>
      <c r="E1487" s="235">
        <v>0</v>
      </c>
      <c r="F1487" s="235">
        <v>0.00006860591228280583</v>
      </c>
    </row>
    <row r="1488" ht="14.25" customHeight="1" spans="1:6" x14ac:dyDescent="0.25">
      <c r="A1488" s="232">
        <v>43496</v>
      </c>
      <c r="B1488" s="233">
        <v>31</v>
      </c>
      <c r="C1488" s="233">
        <v>47</v>
      </c>
      <c r="D1488" s="234">
        <v>0.9583333333321207</v>
      </c>
      <c r="E1488" s="235">
        <v>0</v>
      </c>
      <c r="F1488" s="235">
        <v>0.00005798952293685338</v>
      </c>
    </row>
    <row r="1489" ht="14.25" customHeight="1" spans="1:6" x14ac:dyDescent="0.25">
      <c r="A1489" s="232">
        <v>43496</v>
      </c>
      <c r="B1489" s="233">
        <v>31</v>
      </c>
      <c r="C1489" s="233">
        <v>48</v>
      </c>
      <c r="D1489" s="234">
        <v>0.9791666666678793</v>
      </c>
      <c r="E1489" s="235">
        <v>0</v>
      </c>
      <c r="F1489" s="235">
        <v>0.00004877529822149846</v>
      </c>
    </row>
    <row r="1490" ht="14.25" customHeight="1" spans="1:6" x14ac:dyDescent="0.25">
      <c r="A1490" s="232">
        <v>43497</v>
      </c>
      <c r="B1490" s="233">
        <v>32</v>
      </c>
      <c r="C1490" s="233">
        <v>1</v>
      </c>
      <c r="D1490" s="234">
        <v>0</v>
      </c>
      <c r="E1490" s="235">
        <v>0</v>
      </c>
      <c r="F1490" s="235">
        <v>0.00004316663969910849</v>
      </c>
    </row>
    <row r="1491" ht="14.25" customHeight="1" spans="1:6" x14ac:dyDescent="0.25">
      <c r="A1491" s="232">
        <v>43497</v>
      </c>
      <c r="B1491" s="233">
        <v>32</v>
      </c>
      <c r="C1491" s="233">
        <v>2</v>
      </c>
      <c r="D1491" s="234">
        <v>0.020833333332120674</v>
      </c>
      <c r="E1491" s="235">
        <v>0</v>
      </c>
      <c r="F1491" s="235">
        <v>0.00003805875425907477</v>
      </c>
    </row>
    <row r="1492" ht="14.25" customHeight="1" spans="1:6" x14ac:dyDescent="0.25">
      <c r="A1492" s="232">
        <v>43497</v>
      </c>
      <c r="B1492" s="233">
        <v>32</v>
      </c>
      <c r="C1492" s="233">
        <v>3</v>
      </c>
      <c r="D1492" s="234">
        <v>0.041666666667879326</v>
      </c>
      <c r="E1492" s="235">
        <v>0</v>
      </c>
      <c r="F1492" s="235">
        <v>0.00003585535269670728</v>
      </c>
    </row>
    <row r="1493" ht="14.25" customHeight="1" spans="1:6" x14ac:dyDescent="0.25">
      <c r="A1493" s="232">
        <v>43497</v>
      </c>
      <c r="B1493" s="233">
        <v>32</v>
      </c>
      <c r="C1493" s="233">
        <v>4</v>
      </c>
      <c r="D1493" s="234">
        <v>0.0625</v>
      </c>
      <c r="E1493" s="235">
        <v>0</v>
      </c>
      <c r="F1493" s="235">
        <v>0.000033952414983753533</v>
      </c>
    </row>
    <row r="1494" ht="14.25" customHeight="1" spans="1:6" x14ac:dyDescent="0.25">
      <c r="A1494" s="232">
        <v>43497</v>
      </c>
      <c r="B1494" s="233">
        <v>32</v>
      </c>
      <c r="C1494" s="233">
        <v>5</v>
      </c>
      <c r="D1494" s="234">
        <v>0.08333333333212067</v>
      </c>
      <c r="E1494" s="235">
        <v>0</v>
      </c>
      <c r="F1494" s="235">
        <v>0.00003234994112021355</v>
      </c>
    </row>
    <row r="1495" ht="14.25" customHeight="1" spans="1:6" x14ac:dyDescent="0.25">
      <c r="A1495" s="232">
        <v>43497</v>
      </c>
      <c r="B1495" s="233">
        <v>32</v>
      </c>
      <c r="C1495" s="233">
        <v>6</v>
      </c>
      <c r="D1495" s="234">
        <v>0.10416666666787933</v>
      </c>
      <c r="E1495" s="235">
        <v>0</v>
      </c>
      <c r="F1495" s="235">
        <v>0.00003164885880491481</v>
      </c>
    </row>
    <row r="1496" ht="14.25" customHeight="1" spans="1:6" x14ac:dyDescent="0.25">
      <c r="A1496" s="232">
        <v>43497</v>
      </c>
      <c r="B1496" s="233">
        <v>32</v>
      </c>
      <c r="C1496" s="233">
        <v>7</v>
      </c>
      <c r="D1496" s="234">
        <v>0.125</v>
      </c>
      <c r="E1496" s="235">
        <v>0</v>
      </c>
      <c r="F1496" s="235">
        <v>0.0000318491680378573</v>
      </c>
    </row>
    <row r="1497" ht="14.25" customHeight="1" spans="1:6" x14ac:dyDescent="0.25">
      <c r="A1497" s="232">
        <v>43497</v>
      </c>
      <c r="B1497" s="233">
        <v>32</v>
      </c>
      <c r="C1497" s="233">
        <v>8</v>
      </c>
      <c r="D1497" s="234">
        <v>0.14583333333212067</v>
      </c>
      <c r="E1497" s="235">
        <v>0</v>
      </c>
      <c r="F1497" s="235">
        <v>0.000031548704188443556</v>
      </c>
    </row>
    <row r="1498" ht="14.25" customHeight="1" spans="1:6" x14ac:dyDescent="0.25">
      <c r="A1498" s="232">
        <v>43497</v>
      </c>
      <c r="B1498" s="233">
        <v>32</v>
      </c>
      <c r="C1498" s="233">
        <v>9</v>
      </c>
      <c r="D1498" s="234">
        <v>0.16666666666787933</v>
      </c>
      <c r="E1498" s="235">
        <v>0</v>
      </c>
      <c r="F1498" s="235">
        <v>0.0000318491680378573</v>
      </c>
    </row>
    <row r="1499" ht="14.25" customHeight="1" spans="1:6" x14ac:dyDescent="0.25">
      <c r="A1499" s="232">
        <v>43497</v>
      </c>
      <c r="B1499" s="233">
        <v>32</v>
      </c>
      <c r="C1499" s="233">
        <v>10</v>
      </c>
      <c r="D1499" s="234">
        <v>0.1875</v>
      </c>
      <c r="E1499" s="235">
        <v>0</v>
      </c>
      <c r="F1499" s="235">
        <v>0.00003285071420256979</v>
      </c>
    </row>
    <row r="1500" ht="14.25" customHeight="1" spans="1:6" x14ac:dyDescent="0.25">
      <c r="A1500" s="232">
        <v>43497</v>
      </c>
      <c r="B1500" s="233">
        <v>32</v>
      </c>
      <c r="C1500" s="233">
        <v>11</v>
      </c>
      <c r="D1500" s="234">
        <v>0.20833333333212067</v>
      </c>
      <c r="E1500" s="235">
        <v>0</v>
      </c>
      <c r="F1500" s="235">
        <v>0.00003415272421669604</v>
      </c>
    </row>
    <row r="1501" ht="14.25" customHeight="1" spans="1:6" x14ac:dyDescent="0.25">
      <c r="A1501" s="232">
        <v>43497</v>
      </c>
      <c r="B1501" s="233">
        <v>32</v>
      </c>
      <c r="C1501" s="233">
        <v>12</v>
      </c>
      <c r="D1501" s="234">
        <v>0.22916666666787933</v>
      </c>
      <c r="E1501" s="235">
        <v>0</v>
      </c>
      <c r="F1501" s="235">
        <v>0.00003775829040966103</v>
      </c>
    </row>
    <row r="1502" ht="14.25" customHeight="1" spans="1:6" x14ac:dyDescent="0.25">
      <c r="A1502" s="232">
        <v>43497</v>
      </c>
      <c r="B1502" s="233">
        <v>32</v>
      </c>
      <c r="C1502" s="233">
        <v>13</v>
      </c>
      <c r="D1502" s="234">
        <v>0.25</v>
      </c>
      <c r="E1502" s="235">
        <v>0</v>
      </c>
      <c r="F1502" s="235">
        <v>0.00004476911356264847</v>
      </c>
    </row>
    <row r="1503" ht="14.25" customHeight="1" spans="1:6" x14ac:dyDescent="0.25">
      <c r="A1503" s="232">
        <v>43497</v>
      </c>
      <c r="B1503" s="233">
        <v>32</v>
      </c>
      <c r="C1503" s="233">
        <v>14</v>
      </c>
      <c r="D1503" s="234">
        <v>0.2708333333321207</v>
      </c>
      <c r="E1503" s="235">
        <v>4.463622801357652e-8</v>
      </c>
      <c r="F1503" s="235">
        <v>0.00005188009133210718</v>
      </c>
    </row>
    <row r="1504" ht="14.25" customHeight="1" spans="1:6" x14ac:dyDescent="0.25">
      <c r="A1504" s="232">
        <v>43497</v>
      </c>
      <c r="B1504" s="233">
        <v>32</v>
      </c>
      <c r="C1504" s="233">
        <v>15</v>
      </c>
      <c r="D1504" s="234">
        <v>0.2916666666678793</v>
      </c>
      <c r="E1504" s="235">
        <v>4.736742262821939e-7</v>
      </c>
      <c r="F1504" s="235">
        <v>0.00006169524374628963</v>
      </c>
    </row>
    <row r="1505" ht="14.25" customHeight="1" spans="1:6" x14ac:dyDescent="0.25">
      <c r="A1505" s="232">
        <v>43497</v>
      </c>
      <c r="B1505" s="233">
        <v>32</v>
      </c>
      <c r="C1505" s="233">
        <v>16</v>
      </c>
      <c r="D1505" s="234">
        <v>0.3125</v>
      </c>
      <c r="E1505" s="235">
        <v>0.0000020908560563736173</v>
      </c>
      <c r="F1505" s="235">
        <v>0.00006860591228280583</v>
      </c>
    </row>
    <row r="1506" ht="14.25" customHeight="1" spans="1:6" x14ac:dyDescent="0.25">
      <c r="A1506" s="232">
        <v>43497</v>
      </c>
      <c r="B1506" s="233">
        <v>32</v>
      </c>
      <c r="C1506" s="233">
        <v>17</v>
      </c>
      <c r="D1506" s="234">
        <v>0.3333333333321207</v>
      </c>
      <c r="E1506" s="235">
        <v>0.000005855607059414776</v>
      </c>
      <c r="F1506" s="235">
        <v>0.00007221147847577081</v>
      </c>
    </row>
    <row r="1507" ht="14.25" customHeight="1" spans="1:6" x14ac:dyDescent="0.25">
      <c r="A1507" s="232">
        <v>43497</v>
      </c>
      <c r="B1507" s="233">
        <v>32</v>
      </c>
      <c r="C1507" s="233">
        <v>18</v>
      </c>
      <c r="D1507" s="234">
        <v>0.3541666666678793</v>
      </c>
      <c r="E1507" s="235">
        <v>0.0000113145297173152</v>
      </c>
      <c r="F1507" s="235">
        <v>0.0000736136431063683</v>
      </c>
    </row>
    <row r="1508" ht="14.25" customHeight="1" spans="1:6" x14ac:dyDescent="0.25">
      <c r="A1508" s="232">
        <v>43497</v>
      </c>
      <c r="B1508" s="233">
        <v>32</v>
      </c>
      <c r="C1508" s="233">
        <v>19</v>
      </c>
      <c r="D1508" s="234">
        <v>0.375</v>
      </c>
      <c r="E1508" s="235">
        <v>0.00002360635470534193</v>
      </c>
      <c r="F1508" s="235">
        <v>0.00007391410695578205</v>
      </c>
    </row>
    <row r="1509" ht="14.25" customHeight="1" spans="1:6" x14ac:dyDescent="0.25">
      <c r="A1509" s="232">
        <v>43497</v>
      </c>
      <c r="B1509" s="233">
        <v>32</v>
      </c>
      <c r="C1509" s="233">
        <v>20</v>
      </c>
      <c r="D1509" s="234">
        <v>0.3958333333321207</v>
      </c>
      <c r="E1509" s="235">
        <v>0.00003470265355471887</v>
      </c>
      <c r="F1509" s="235">
        <v>0.00007331317925695456</v>
      </c>
    </row>
    <row r="1510" ht="14.25" customHeight="1" spans="1:6" x14ac:dyDescent="0.25">
      <c r="A1510" s="232">
        <v>43497</v>
      </c>
      <c r="B1510" s="233">
        <v>32</v>
      </c>
      <c r="C1510" s="233">
        <v>21</v>
      </c>
      <c r="D1510" s="234">
        <v>0.4166666666678793</v>
      </c>
      <c r="E1510" s="235">
        <v>0.000050729826457809146</v>
      </c>
      <c r="F1510" s="235">
        <v>0.00007211132385929955</v>
      </c>
    </row>
    <row r="1511" ht="14.25" customHeight="1" spans="1:6" x14ac:dyDescent="0.25">
      <c r="A1511" s="232">
        <v>43497</v>
      </c>
      <c r="B1511" s="233">
        <v>32</v>
      </c>
      <c r="C1511" s="233">
        <v>22</v>
      </c>
      <c r="D1511" s="234">
        <v>0.4375</v>
      </c>
      <c r="E1511" s="235">
        <v>0.0000573944889533635</v>
      </c>
      <c r="F1511" s="235">
        <v>0.00007251194232518454</v>
      </c>
    </row>
    <row r="1512" ht="14.25" customHeight="1" spans="1:6" x14ac:dyDescent="0.25">
      <c r="A1512" s="232">
        <v>43497</v>
      </c>
      <c r="B1512" s="233">
        <v>32</v>
      </c>
      <c r="C1512" s="233">
        <v>23</v>
      </c>
      <c r="D1512" s="234">
        <v>0.4583333333321207</v>
      </c>
      <c r="E1512" s="235">
        <v>0.00006444135005403345</v>
      </c>
      <c r="F1512" s="235">
        <v>0.00007120993231105831</v>
      </c>
    </row>
    <row r="1513" ht="14.25" customHeight="1" spans="1:6" x14ac:dyDescent="0.25">
      <c r="A1513" s="232">
        <v>43497</v>
      </c>
      <c r="B1513" s="233">
        <v>32</v>
      </c>
      <c r="C1513" s="233">
        <v>24</v>
      </c>
      <c r="D1513" s="234">
        <v>0.4791666666678793</v>
      </c>
      <c r="E1513" s="235">
        <v>0.00006359713410888831</v>
      </c>
      <c r="F1513" s="235">
        <v>0.00007141024154400082</v>
      </c>
    </row>
    <row r="1514" ht="14.25" customHeight="1" spans="1:6" x14ac:dyDescent="0.25">
      <c r="A1514" s="232">
        <v>43497</v>
      </c>
      <c r="B1514" s="233">
        <v>32</v>
      </c>
      <c r="C1514" s="233">
        <v>25</v>
      </c>
      <c r="D1514" s="234">
        <v>0.5</v>
      </c>
      <c r="E1514" s="235">
        <v>0.000064455899279108</v>
      </c>
      <c r="F1514" s="235">
        <v>0.00007391410695578205</v>
      </c>
    </row>
    <row r="1515" ht="14.25" customHeight="1" spans="1:6" x14ac:dyDescent="0.25">
      <c r="A1515" s="232">
        <v>43497</v>
      </c>
      <c r="B1515" s="233">
        <v>32</v>
      </c>
      <c r="C1515" s="233">
        <v>26</v>
      </c>
      <c r="D1515" s="234">
        <v>0.5208333333321207</v>
      </c>
      <c r="E1515" s="235">
        <v>0.00006755274167586873</v>
      </c>
      <c r="F1515" s="235">
        <v>0.00007411441618872453</v>
      </c>
    </row>
    <row r="1516" ht="14.25" customHeight="1" spans="1:6" x14ac:dyDescent="0.25">
      <c r="A1516" s="232">
        <v>43497</v>
      </c>
      <c r="B1516" s="233">
        <v>32</v>
      </c>
      <c r="C1516" s="233">
        <v>27</v>
      </c>
      <c r="D1516" s="234">
        <v>0.5416666666678793</v>
      </c>
      <c r="E1516" s="235">
        <v>0.00007541247405272535</v>
      </c>
      <c r="F1516" s="235">
        <v>0.0000730127154075408</v>
      </c>
    </row>
    <row r="1517" ht="14.25" customHeight="1" spans="1:6" x14ac:dyDescent="0.25">
      <c r="A1517" s="232">
        <v>43497</v>
      </c>
      <c r="B1517" s="233">
        <v>32</v>
      </c>
      <c r="C1517" s="233">
        <v>28</v>
      </c>
      <c r="D1517" s="234">
        <v>0.5625</v>
      </c>
      <c r="E1517" s="235">
        <v>0.0000745067843574409</v>
      </c>
      <c r="F1517" s="235">
        <v>0.00007100962307811582</v>
      </c>
    </row>
    <row r="1518" ht="14.25" customHeight="1" spans="1:6" x14ac:dyDescent="0.25">
      <c r="A1518" s="232">
        <v>43497</v>
      </c>
      <c r="B1518" s="233">
        <v>32</v>
      </c>
      <c r="C1518" s="233">
        <v>29</v>
      </c>
      <c r="D1518" s="234">
        <v>0.5833333333321207</v>
      </c>
      <c r="E1518" s="235">
        <v>0.00006799238648405485</v>
      </c>
      <c r="F1518" s="235">
        <v>0.00006960745844751831</v>
      </c>
    </row>
    <row r="1519" ht="14.25" customHeight="1" spans="1:6" x14ac:dyDescent="0.25">
      <c r="A1519" s="232">
        <v>43497</v>
      </c>
      <c r="B1519" s="233">
        <v>32</v>
      </c>
      <c r="C1519" s="233">
        <v>30</v>
      </c>
      <c r="D1519" s="234">
        <v>0.6041666666678793</v>
      </c>
      <c r="E1519" s="235">
        <v>0.00007015890885903046</v>
      </c>
      <c r="F1519" s="235">
        <v>0.00007110977769458707</v>
      </c>
    </row>
    <row r="1520" ht="14.25" customHeight="1" spans="1:6" x14ac:dyDescent="0.25">
      <c r="A1520" s="232">
        <v>43497</v>
      </c>
      <c r="B1520" s="233">
        <v>32</v>
      </c>
      <c r="C1520" s="233">
        <v>31</v>
      </c>
      <c r="D1520" s="234">
        <v>0.625</v>
      </c>
      <c r="E1520" s="235">
        <v>0.000052338694880217175</v>
      </c>
      <c r="F1520" s="235">
        <v>0.00007331317925695456</v>
      </c>
    </row>
    <row r="1521" ht="14.25" customHeight="1" spans="1:6" x14ac:dyDescent="0.25">
      <c r="A1521" s="232">
        <v>43497</v>
      </c>
      <c r="B1521" s="233">
        <v>32</v>
      </c>
      <c r="C1521" s="233">
        <v>32</v>
      </c>
      <c r="D1521" s="234">
        <v>0.6458333333321207</v>
      </c>
      <c r="E1521" s="235">
        <v>0.000034607675530491655</v>
      </c>
      <c r="F1521" s="235">
        <v>0.00007802044623110327</v>
      </c>
    </row>
    <row r="1522" ht="14.25" customHeight="1" spans="1:6" x14ac:dyDescent="0.25">
      <c r="A1522" s="232">
        <v>43497</v>
      </c>
      <c r="B1522" s="233">
        <v>32</v>
      </c>
      <c r="C1522" s="233">
        <v>33</v>
      </c>
      <c r="D1522" s="234">
        <v>0.6666666666678793</v>
      </c>
      <c r="E1522" s="235">
        <v>0.000017729236045775153</v>
      </c>
      <c r="F1522" s="235">
        <v>0.00008443034168526323</v>
      </c>
    </row>
    <row r="1523" ht="14.25" customHeight="1" spans="1:6" x14ac:dyDescent="0.25">
      <c r="A1523" s="232">
        <v>43497</v>
      </c>
      <c r="B1523" s="233">
        <v>32</v>
      </c>
      <c r="C1523" s="233">
        <v>34</v>
      </c>
      <c r="D1523" s="234">
        <v>0.6875</v>
      </c>
      <c r="E1523" s="235">
        <v>0.000007367212925079821</v>
      </c>
      <c r="F1523" s="235">
        <v>0.00009514688564768693</v>
      </c>
    </row>
    <row r="1524" ht="14.25" customHeight="1" spans="1:6" x14ac:dyDescent="0.25">
      <c r="A1524" s="232">
        <v>43497</v>
      </c>
      <c r="B1524" s="233">
        <v>32</v>
      </c>
      <c r="C1524" s="233">
        <v>35</v>
      </c>
      <c r="D1524" s="234">
        <v>0.7083333333321207</v>
      </c>
      <c r="E1524" s="235">
        <v>0.000002408136831782181</v>
      </c>
      <c r="F1524" s="235">
        <v>0.00010926868657013307</v>
      </c>
    </row>
    <row r="1525" ht="14.25" customHeight="1" spans="1:6" x14ac:dyDescent="0.25">
      <c r="A1525" s="232">
        <v>43497</v>
      </c>
      <c r="B1525" s="233">
        <v>32</v>
      </c>
      <c r="C1525" s="233">
        <v>36</v>
      </c>
      <c r="D1525" s="234">
        <v>0.7291666666678793</v>
      </c>
      <c r="E1525" s="235">
        <v>8.57397821802222e-7</v>
      </c>
      <c r="F1525" s="235">
        <v>0.00011420630916216569</v>
      </c>
    </row>
    <row r="1526" ht="14.25" customHeight="1" spans="1:6" x14ac:dyDescent="0.25">
      <c r="A1526" s="232">
        <v>43497</v>
      </c>
      <c r="B1526" s="233">
        <v>32</v>
      </c>
      <c r="C1526" s="233">
        <v>37</v>
      </c>
      <c r="D1526" s="234">
        <v>0.75</v>
      </c>
      <c r="E1526" s="235">
        <v>3.216397811420286e-7</v>
      </c>
      <c r="F1526" s="235">
        <v>0.00011581879848735278</v>
      </c>
    </row>
    <row r="1527" ht="14.25" customHeight="1" spans="1:6" x14ac:dyDescent="0.25">
      <c r="A1527" s="232">
        <v>43497</v>
      </c>
      <c r="B1527" s="233">
        <v>32</v>
      </c>
      <c r="C1527" s="233">
        <v>38</v>
      </c>
      <c r="D1527" s="234">
        <v>0.7708333333321207</v>
      </c>
      <c r="E1527" s="235">
        <v>5.99259856756856e-8</v>
      </c>
      <c r="F1527" s="235">
        <v>0.00011338504130710143</v>
      </c>
    </row>
    <row r="1528" ht="14.25" customHeight="1" spans="1:6" x14ac:dyDescent="0.25">
      <c r="A1528" s="232">
        <v>43497</v>
      </c>
      <c r="B1528" s="233">
        <v>32</v>
      </c>
      <c r="C1528" s="233">
        <v>39</v>
      </c>
      <c r="D1528" s="234">
        <v>0.7916666666678793</v>
      </c>
      <c r="E1528" s="235">
        <v>4.747223145090322e-9</v>
      </c>
      <c r="F1528" s="235">
        <v>0.00010821706309718495</v>
      </c>
    </row>
    <row r="1529" ht="14.25" customHeight="1" spans="1:6" x14ac:dyDescent="0.25">
      <c r="A1529" s="232">
        <v>43497</v>
      </c>
      <c r="B1529" s="233">
        <v>32</v>
      </c>
      <c r="C1529" s="233">
        <v>40</v>
      </c>
      <c r="D1529" s="234">
        <v>0.8125</v>
      </c>
      <c r="E1529" s="235">
        <v>0</v>
      </c>
      <c r="F1529" s="235">
        <v>0.00010243814172679387</v>
      </c>
    </row>
    <row r="1530" ht="14.25" customHeight="1" spans="1:6" x14ac:dyDescent="0.25">
      <c r="A1530" s="232">
        <v>43497</v>
      </c>
      <c r="B1530" s="233">
        <v>32</v>
      </c>
      <c r="C1530" s="233">
        <v>41</v>
      </c>
      <c r="D1530" s="234">
        <v>0.8333333333321207</v>
      </c>
      <c r="E1530" s="235">
        <v>0</v>
      </c>
      <c r="F1530" s="235">
        <v>0.00009835183337476691</v>
      </c>
    </row>
    <row r="1531" ht="14.25" customHeight="1" spans="1:6" x14ac:dyDescent="0.25">
      <c r="A1531" s="232">
        <v>43497</v>
      </c>
      <c r="B1531" s="233">
        <v>32</v>
      </c>
      <c r="C1531" s="233">
        <v>42</v>
      </c>
      <c r="D1531" s="234">
        <v>0.8541666666678793</v>
      </c>
      <c r="E1531" s="235">
        <v>0</v>
      </c>
      <c r="F1531" s="235">
        <v>0.0000941453394829744</v>
      </c>
    </row>
    <row r="1532" ht="14.25" customHeight="1" spans="1:6" x14ac:dyDescent="0.25">
      <c r="A1532" s="232">
        <v>43497</v>
      </c>
      <c r="B1532" s="233">
        <v>32</v>
      </c>
      <c r="C1532" s="233">
        <v>43</v>
      </c>
      <c r="D1532" s="234">
        <v>0.875</v>
      </c>
      <c r="E1532" s="235">
        <v>0</v>
      </c>
      <c r="F1532" s="235">
        <v>0.0000900390002076532</v>
      </c>
    </row>
    <row r="1533" ht="14.25" customHeight="1" spans="1:6" x14ac:dyDescent="0.25">
      <c r="A1533" s="232">
        <v>43497</v>
      </c>
      <c r="B1533" s="233">
        <v>32</v>
      </c>
      <c r="C1533" s="233">
        <v>44</v>
      </c>
      <c r="D1533" s="234">
        <v>0.8958333333321207</v>
      </c>
      <c r="E1533" s="235">
        <v>0</v>
      </c>
      <c r="F1533" s="235">
        <v>0.00008443034168526323</v>
      </c>
    </row>
    <row r="1534" ht="14.25" customHeight="1" spans="1:6" x14ac:dyDescent="0.25">
      <c r="A1534" s="232">
        <v>43497</v>
      </c>
      <c r="B1534" s="233">
        <v>32</v>
      </c>
      <c r="C1534" s="233">
        <v>45</v>
      </c>
      <c r="D1534" s="234">
        <v>0.9166666666678793</v>
      </c>
      <c r="E1534" s="235">
        <v>0</v>
      </c>
      <c r="F1534" s="235">
        <v>0.000078721528546402</v>
      </c>
    </row>
    <row r="1535" ht="14.25" customHeight="1" spans="1:6" x14ac:dyDescent="0.25">
      <c r="A1535" s="232">
        <v>43497</v>
      </c>
      <c r="B1535" s="233">
        <v>32</v>
      </c>
      <c r="C1535" s="233">
        <v>46</v>
      </c>
      <c r="D1535" s="234">
        <v>0.9375</v>
      </c>
      <c r="E1535" s="235">
        <v>0</v>
      </c>
      <c r="F1535" s="235">
        <v>0.00006920683998163334</v>
      </c>
    </row>
    <row r="1536" ht="14.25" customHeight="1" spans="1:6" x14ac:dyDescent="0.25">
      <c r="A1536" s="232">
        <v>43497</v>
      </c>
      <c r="B1536" s="233">
        <v>32</v>
      </c>
      <c r="C1536" s="233">
        <v>47</v>
      </c>
      <c r="D1536" s="234">
        <v>0.9583333333321207</v>
      </c>
      <c r="E1536" s="235">
        <v>0</v>
      </c>
      <c r="F1536" s="235">
        <v>0.000059291532950979645</v>
      </c>
    </row>
    <row r="1537" ht="14.25" customHeight="1" spans="1:6" x14ac:dyDescent="0.25">
      <c r="A1537" s="232">
        <v>43497</v>
      </c>
      <c r="B1537" s="233">
        <v>32</v>
      </c>
      <c r="C1537" s="233">
        <v>48</v>
      </c>
      <c r="D1537" s="234">
        <v>0.9791666666678793</v>
      </c>
      <c r="E1537" s="235">
        <v>0</v>
      </c>
      <c r="F1537" s="235">
        <v>0.000049175916687383454</v>
      </c>
    </row>
    <row r="1538" ht="14.25" customHeight="1" spans="1:6" x14ac:dyDescent="0.25">
      <c r="A1538" s="232">
        <v>43498</v>
      </c>
      <c r="B1538" s="233">
        <v>33</v>
      </c>
      <c r="C1538" s="233">
        <v>1</v>
      </c>
      <c r="D1538" s="234">
        <v>0</v>
      </c>
      <c r="E1538" s="235">
        <v>0</v>
      </c>
      <c r="F1538" s="235">
        <v>0.000043366948932050984</v>
      </c>
    </row>
    <row r="1539" ht="14.25" customHeight="1" spans="1:6" x14ac:dyDescent="0.25">
      <c r="A1539" s="232">
        <v>43498</v>
      </c>
      <c r="B1539" s="233">
        <v>33</v>
      </c>
      <c r="C1539" s="233">
        <v>2</v>
      </c>
      <c r="D1539" s="234">
        <v>0.020833333332120674</v>
      </c>
      <c r="E1539" s="235">
        <v>0</v>
      </c>
      <c r="F1539" s="235">
        <v>0.00003785844502613227</v>
      </c>
    </row>
    <row r="1540" ht="14.25" customHeight="1" spans="1:6" x14ac:dyDescent="0.25">
      <c r="A1540" s="232">
        <v>43498</v>
      </c>
      <c r="B1540" s="233">
        <v>33</v>
      </c>
      <c r="C1540" s="233">
        <v>3</v>
      </c>
      <c r="D1540" s="234">
        <v>0.041666666667879326</v>
      </c>
      <c r="E1540" s="235">
        <v>0</v>
      </c>
      <c r="F1540" s="235">
        <v>0.00003615581654612103</v>
      </c>
    </row>
    <row r="1541" ht="14.25" customHeight="1" spans="1:6" x14ac:dyDescent="0.25">
      <c r="A1541" s="232">
        <v>43498</v>
      </c>
      <c r="B1541" s="233">
        <v>33</v>
      </c>
      <c r="C1541" s="233">
        <v>4</v>
      </c>
      <c r="D1541" s="234">
        <v>0.0625</v>
      </c>
      <c r="E1541" s="235">
        <v>0</v>
      </c>
      <c r="F1541" s="235">
        <v>0.000034453188066109795</v>
      </c>
    </row>
    <row r="1542" ht="14.25" customHeight="1" spans="1:6" x14ac:dyDescent="0.25">
      <c r="A1542" s="232">
        <v>43498</v>
      </c>
      <c r="B1542" s="233">
        <v>33</v>
      </c>
      <c r="C1542" s="233">
        <v>5</v>
      </c>
      <c r="D1542" s="234">
        <v>0.08333333333212067</v>
      </c>
      <c r="E1542" s="235">
        <v>0</v>
      </c>
      <c r="F1542" s="235">
        <v>0.000032550250353156044</v>
      </c>
    </row>
    <row r="1543" ht="14.25" customHeight="1" spans="1:6" x14ac:dyDescent="0.25">
      <c r="A1543" s="232">
        <v>43498</v>
      </c>
      <c r="B1543" s="233">
        <v>33</v>
      </c>
      <c r="C1543" s="233">
        <v>6</v>
      </c>
      <c r="D1543" s="234">
        <v>0.10416666666787933</v>
      </c>
      <c r="E1543" s="235">
        <v>0</v>
      </c>
      <c r="F1543" s="235">
        <v>0.00003174901342138605</v>
      </c>
    </row>
    <row r="1544" ht="14.25" customHeight="1" spans="1:6" x14ac:dyDescent="0.25">
      <c r="A1544" s="232">
        <v>43498</v>
      </c>
      <c r="B1544" s="233">
        <v>33</v>
      </c>
      <c r="C1544" s="233">
        <v>7</v>
      </c>
      <c r="D1544" s="234">
        <v>0.125</v>
      </c>
      <c r="E1544" s="235">
        <v>0</v>
      </c>
      <c r="F1544" s="235">
        <v>0.000032049477270799804</v>
      </c>
    </row>
    <row r="1545" ht="14.25" customHeight="1" spans="1:6" x14ac:dyDescent="0.25">
      <c r="A1545" s="232">
        <v>43498</v>
      </c>
      <c r="B1545" s="233">
        <v>33</v>
      </c>
      <c r="C1545" s="233">
        <v>8</v>
      </c>
      <c r="D1545" s="234">
        <v>0.14583333333212067</v>
      </c>
      <c r="E1545" s="235">
        <v>0</v>
      </c>
      <c r="F1545" s="235">
        <v>0.000032049477270799804</v>
      </c>
    </row>
    <row r="1546" ht="14.25" customHeight="1" spans="1:6" x14ac:dyDescent="0.25">
      <c r="A1546" s="232">
        <v>43498</v>
      </c>
      <c r="B1546" s="233">
        <v>33</v>
      </c>
      <c r="C1546" s="233">
        <v>9</v>
      </c>
      <c r="D1546" s="234">
        <v>0.16666666666787933</v>
      </c>
      <c r="E1546" s="235">
        <v>0</v>
      </c>
      <c r="F1546" s="235">
        <v>0.00003214963188727106</v>
      </c>
    </row>
    <row r="1547" ht="14.25" customHeight="1" spans="1:6" x14ac:dyDescent="0.25">
      <c r="A1547" s="232">
        <v>43498</v>
      </c>
      <c r="B1547" s="233">
        <v>33</v>
      </c>
      <c r="C1547" s="233">
        <v>10</v>
      </c>
      <c r="D1547" s="234">
        <v>0.1875</v>
      </c>
      <c r="E1547" s="235">
        <v>0</v>
      </c>
      <c r="F1547" s="235">
        <v>0.0000334516419013973</v>
      </c>
    </row>
    <row r="1548" ht="14.25" customHeight="1" spans="1:6" x14ac:dyDescent="0.25">
      <c r="A1548" s="232">
        <v>43498</v>
      </c>
      <c r="B1548" s="233">
        <v>33</v>
      </c>
      <c r="C1548" s="233">
        <v>11</v>
      </c>
      <c r="D1548" s="234">
        <v>0.20833333333212067</v>
      </c>
      <c r="E1548" s="235">
        <v>0</v>
      </c>
      <c r="F1548" s="235">
        <v>0.000034453188066109795</v>
      </c>
    </row>
    <row r="1549" ht="14.25" customHeight="1" spans="1:6" x14ac:dyDescent="0.25">
      <c r="A1549" s="232">
        <v>43498</v>
      </c>
      <c r="B1549" s="233">
        <v>33</v>
      </c>
      <c r="C1549" s="233">
        <v>12</v>
      </c>
      <c r="D1549" s="234">
        <v>0.22916666666787933</v>
      </c>
      <c r="E1549" s="235">
        <v>0</v>
      </c>
      <c r="F1549" s="235">
        <v>0.00003845937272495976</v>
      </c>
    </row>
    <row r="1550" ht="14.25" customHeight="1" spans="1:6" x14ac:dyDescent="0.25">
      <c r="A1550" s="232">
        <v>43498</v>
      </c>
      <c r="B1550" s="233">
        <v>33</v>
      </c>
      <c r="C1550" s="233">
        <v>13</v>
      </c>
      <c r="D1550" s="234">
        <v>0.25</v>
      </c>
      <c r="E1550" s="235">
        <v>0</v>
      </c>
      <c r="F1550" s="235">
        <v>0.00004486926817911972</v>
      </c>
    </row>
    <row r="1551" ht="14.25" customHeight="1" spans="1:6" x14ac:dyDescent="0.25">
      <c r="A1551" s="232">
        <v>43498</v>
      </c>
      <c r="B1551" s="233">
        <v>33</v>
      </c>
      <c r="C1551" s="233">
        <v>14</v>
      </c>
      <c r="D1551" s="234">
        <v>0.2708333333321207</v>
      </c>
      <c r="E1551" s="235">
        <v>4.815040618591611e-8</v>
      </c>
      <c r="F1551" s="235">
        <v>0.00005097869978386593</v>
      </c>
    </row>
    <row r="1552" ht="14.25" customHeight="1" spans="1:6" x14ac:dyDescent="0.25">
      <c r="A1552" s="232">
        <v>43498</v>
      </c>
      <c r="B1552" s="233">
        <v>33</v>
      </c>
      <c r="C1552" s="233">
        <v>15</v>
      </c>
      <c r="D1552" s="234">
        <v>0.2916666666678793</v>
      </c>
      <c r="E1552" s="235">
        <v>7.841549504208285e-7</v>
      </c>
      <c r="F1552" s="235">
        <v>0.000060393233732163374</v>
      </c>
    </row>
    <row r="1553" ht="14.25" customHeight="1" spans="1:6" x14ac:dyDescent="0.25">
      <c r="A1553" s="232">
        <v>43498</v>
      </c>
      <c r="B1553" s="233">
        <v>33</v>
      </c>
      <c r="C1553" s="233">
        <v>16</v>
      </c>
      <c r="D1553" s="234">
        <v>0.3125</v>
      </c>
      <c r="E1553" s="235">
        <v>0.000004217938039303831</v>
      </c>
      <c r="F1553" s="235">
        <v>0.00006800498458397833</v>
      </c>
    </row>
    <row r="1554" ht="14.25" customHeight="1" spans="1:6" x14ac:dyDescent="0.25">
      <c r="A1554" s="232">
        <v>43498</v>
      </c>
      <c r="B1554" s="233">
        <v>33</v>
      </c>
      <c r="C1554" s="233">
        <v>17</v>
      </c>
      <c r="D1554" s="234">
        <v>0.3333333333321207</v>
      </c>
      <c r="E1554" s="235">
        <v>0.000008660946080659905</v>
      </c>
      <c r="F1554" s="235">
        <v>0.00007090946846164457</v>
      </c>
    </row>
    <row r="1555" ht="14.25" customHeight="1" spans="1:6" x14ac:dyDescent="0.25">
      <c r="A1555" s="232">
        <v>43498</v>
      </c>
      <c r="B1555" s="233">
        <v>33</v>
      </c>
      <c r="C1555" s="233">
        <v>18</v>
      </c>
      <c r="D1555" s="234">
        <v>0.3541666666678793</v>
      </c>
      <c r="E1555" s="235">
        <v>0.00001721788659437188</v>
      </c>
      <c r="F1555" s="235">
        <v>0.00007221147847577081</v>
      </c>
    </row>
    <row r="1556" ht="14.25" customHeight="1" spans="1:6" x14ac:dyDescent="0.25">
      <c r="A1556" s="232">
        <v>43498</v>
      </c>
      <c r="B1556" s="233">
        <v>33</v>
      </c>
      <c r="C1556" s="233">
        <v>19</v>
      </c>
      <c r="D1556" s="234">
        <v>0.375</v>
      </c>
      <c r="E1556" s="235">
        <v>0.00003018800697697962</v>
      </c>
      <c r="F1556" s="235">
        <v>0.0000720111692428283</v>
      </c>
    </row>
    <row r="1557" ht="14.25" customHeight="1" spans="1:6" x14ac:dyDescent="0.25">
      <c r="A1557" s="232">
        <v>43498</v>
      </c>
      <c r="B1557" s="233">
        <v>33</v>
      </c>
      <c r="C1557" s="233">
        <v>20</v>
      </c>
      <c r="D1557" s="234">
        <v>0.3958333333321207</v>
      </c>
      <c r="E1557" s="235">
        <v>0.000050805995727762185</v>
      </c>
      <c r="F1557" s="235">
        <v>0.00007030854076281706</v>
      </c>
    </row>
    <row r="1558" ht="14.25" customHeight="1" spans="1:6" x14ac:dyDescent="0.25">
      <c r="A1558" s="232">
        <v>43498</v>
      </c>
      <c r="B1558" s="233">
        <v>33</v>
      </c>
      <c r="C1558" s="233">
        <v>21</v>
      </c>
      <c r="D1558" s="234">
        <v>0.4166666666678793</v>
      </c>
      <c r="E1558" s="235">
        <v>0.00008929714813822476</v>
      </c>
      <c r="F1558" s="235">
        <v>0.00006750421150162208</v>
      </c>
    </row>
    <row r="1559" ht="14.25" customHeight="1" spans="1:6" x14ac:dyDescent="0.25">
      <c r="A1559" s="232">
        <v>43498</v>
      </c>
      <c r="B1559" s="233">
        <v>33</v>
      </c>
      <c r="C1559" s="233">
        <v>22</v>
      </c>
      <c r="D1559" s="234">
        <v>0.4375</v>
      </c>
      <c r="E1559" s="235">
        <v>0.00013734451375509263</v>
      </c>
      <c r="F1559" s="235">
        <v>0.00006720374765220833</v>
      </c>
    </row>
    <row r="1560" ht="14.25" customHeight="1" spans="1:6" x14ac:dyDescent="0.25">
      <c r="A1560" s="232">
        <v>43498</v>
      </c>
      <c r="B1560" s="233">
        <v>33</v>
      </c>
      <c r="C1560" s="233">
        <v>23</v>
      </c>
      <c r="D1560" s="234">
        <v>0.4583333333321207</v>
      </c>
      <c r="E1560" s="235">
        <v>0.0001589766464686593</v>
      </c>
      <c r="F1560" s="235">
        <v>0.00006620220148749584</v>
      </c>
    </row>
    <row r="1561" ht="14.25" customHeight="1" spans="1:6" x14ac:dyDescent="0.25">
      <c r="A1561" s="232">
        <v>43498</v>
      </c>
      <c r="B1561" s="233">
        <v>33</v>
      </c>
      <c r="C1561" s="233">
        <v>24</v>
      </c>
      <c r="D1561" s="234">
        <v>0.4791666666678793</v>
      </c>
      <c r="E1561" s="235">
        <v>0.00015532429433685047</v>
      </c>
      <c r="F1561" s="235">
        <v>0.00006580158302161085</v>
      </c>
    </row>
    <row r="1562" ht="14.25" customHeight="1" spans="1:6" x14ac:dyDescent="0.25">
      <c r="A1562" s="232">
        <v>43498</v>
      </c>
      <c r="B1562" s="233">
        <v>33</v>
      </c>
      <c r="C1562" s="233">
        <v>25</v>
      </c>
      <c r="D1562" s="234">
        <v>0.5</v>
      </c>
      <c r="E1562" s="235">
        <v>0.00014904579701852927</v>
      </c>
      <c r="F1562" s="235">
        <v>0.00006760436611809333</v>
      </c>
    </row>
    <row r="1563" ht="14.25" customHeight="1" spans="1:6" x14ac:dyDescent="0.25">
      <c r="A1563" s="232">
        <v>43498</v>
      </c>
      <c r="B1563" s="233">
        <v>33</v>
      </c>
      <c r="C1563" s="233">
        <v>26</v>
      </c>
      <c r="D1563" s="234">
        <v>0.5208333333321207</v>
      </c>
      <c r="E1563" s="235">
        <v>0.00014188300710314954</v>
      </c>
      <c r="F1563" s="235">
        <v>0.00006760436611809333</v>
      </c>
    </row>
    <row r="1564" ht="14.25" customHeight="1" spans="1:6" x14ac:dyDescent="0.25">
      <c r="A1564" s="232">
        <v>43498</v>
      </c>
      <c r="B1564" s="233">
        <v>33</v>
      </c>
      <c r="C1564" s="233">
        <v>27</v>
      </c>
      <c r="D1564" s="234">
        <v>0.5416666666678793</v>
      </c>
      <c r="E1564" s="235">
        <v>0.0001588945012022285</v>
      </c>
      <c r="F1564" s="235">
        <v>0.00006700343841926584</v>
      </c>
    </row>
    <row r="1565" ht="14.25" customHeight="1" spans="1:6" x14ac:dyDescent="0.25">
      <c r="A1565" s="232">
        <v>43498</v>
      </c>
      <c r="B1565" s="233">
        <v>33</v>
      </c>
      <c r="C1565" s="233">
        <v>28</v>
      </c>
      <c r="D1565" s="234">
        <v>0.5625</v>
      </c>
      <c r="E1565" s="235">
        <v>0.00018468343025828865</v>
      </c>
      <c r="F1565" s="235">
        <v>0.0000653008099392546</v>
      </c>
    </row>
    <row r="1566" ht="14.25" customHeight="1" spans="1:6" x14ac:dyDescent="0.25">
      <c r="A1566" s="232">
        <v>43498</v>
      </c>
      <c r="B1566" s="233">
        <v>33</v>
      </c>
      <c r="C1566" s="233">
        <v>29</v>
      </c>
      <c r="D1566" s="234">
        <v>0.5833333333321207</v>
      </c>
      <c r="E1566" s="235">
        <v>0.00016199486059919504</v>
      </c>
      <c r="F1566" s="235">
        <v>0.00006560127378866834</v>
      </c>
    </row>
    <row r="1567" ht="14.25" customHeight="1" spans="1:6" x14ac:dyDescent="0.25">
      <c r="A1567" s="232">
        <v>43498</v>
      </c>
      <c r="B1567" s="233">
        <v>33</v>
      </c>
      <c r="C1567" s="233">
        <v>30</v>
      </c>
      <c r="D1567" s="234">
        <v>0.6041666666678793</v>
      </c>
      <c r="E1567" s="235">
        <v>0.000138546395306973</v>
      </c>
      <c r="F1567" s="235">
        <v>0.00006760436611809333</v>
      </c>
    </row>
    <row r="1568" ht="14.25" customHeight="1" spans="1:6" x14ac:dyDescent="0.25">
      <c r="A1568" s="232">
        <v>43498</v>
      </c>
      <c r="B1568" s="233">
        <v>33</v>
      </c>
      <c r="C1568" s="233">
        <v>31</v>
      </c>
      <c r="D1568" s="234">
        <v>0.625</v>
      </c>
      <c r="E1568" s="235">
        <v>0.00011325139503168835</v>
      </c>
      <c r="F1568" s="235">
        <v>0.00006940714921457582</v>
      </c>
    </row>
    <row r="1569" ht="14.25" customHeight="1" spans="1:6" x14ac:dyDescent="0.25">
      <c r="A1569" s="232">
        <v>43498</v>
      </c>
      <c r="B1569" s="233">
        <v>33</v>
      </c>
      <c r="C1569" s="233">
        <v>32</v>
      </c>
      <c r="D1569" s="234">
        <v>0.6458333333321207</v>
      </c>
      <c r="E1569" s="235">
        <v>0.00006874135021215967</v>
      </c>
      <c r="F1569" s="235">
        <v>0.0000736136431063683</v>
      </c>
    </row>
    <row r="1570" ht="14.25" customHeight="1" spans="1:6" x14ac:dyDescent="0.25">
      <c r="A1570" s="232">
        <v>43498</v>
      </c>
      <c r="B1570" s="233">
        <v>33</v>
      </c>
      <c r="C1570" s="233">
        <v>33</v>
      </c>
      <c r="D1570" s="234">
        <v>0.6666666666678793</v>
      </c>
      <c r="E1570" s="235">
        <v>0.000028985194729232587</v>
      </c>
      <c r="F1570" s="235">
        <v>0.0000809249301087695</v>
      </c>
    </row>
    <row r="1571" ht="14.25" customHeight="1" spans="1:6" x14ac:dyDescent="0.25">
      <c r="A1571" s="232">
        <v>43498</v>
      </c>
      <c r="B1571" s="233">
        <v>33</v>
      </c>
      <c r="C1571" s="233">
        <v>34</v>
      </c>
      <c r="D1571" s="234">
        <v>0.6875</v>
      </c>
      <c r="E1571" s="235">
        <v>0.000014071811518119735</v>
      </c>
      <c r="F1571" s="235">
        <v>0.00009214224715354943</v>
      </c>
    </row>
    <row r="1572" ht="14.25" customHeight="1" spans="1:6" x14ac:dyDescent="0.25">
      <c r="A1572" s="232">
        <v>43498</v>
      </c>
      <c r="B1572" s="233">
        <v>33</v>
      </c>
      <c r="C1572" s="233">
        <v>35</v>
      </c>
      <c r="D1572" s="234">
        <v>0.7083333333321207</v>
      </c>
      <c r="E1572" s="235">
        <v>0.0000041712678383184545</v>
      </c>
      <c r="F1572" s="235">
        <v>0.00010646435730893811</v>
      </c>
    </row>
    <row r="1573" ht="14.25" customHeight="1" spans="1:6" x14ac:dyDescent="0.25">
      <c r="A1573" s="232">
        <v>43498</v>
      </c>
      <c r="B1573" s="233">
        <v>33</v>
      </c>
      <c r="C1573" s="233">
        <v>36</v>
      </c>
      <c r="D1573" s="234">
        <v>0.7291666666678793</v>
      </c>
      <c r="E1573" s="235">
        <v>0.0000018355107464367404</v>
      </c>
      <c r="F1573" s="235">
        <v>0.0001141462163922829</v>
      </c>
    </row>
    <row r="1574" ht="14.25" customHeight="1" spans="1:6" x14ac:dyDescent="0.25">
      <c r="A1574" s="232">
        <v>43498</v>
      </c>
      <c r="B1574" s="233">
        <v>33</v>
      </c>
      <c r="C1574" s="233">
        <v>37</v>
      </c>
      <c r="D1574" s="234">
        <v>0.75</v>
      </c>
      <c r="E1574" s="235">
        <v>5.417999610266719e-7</v>
      </c>
      <c r="F1574" s="235">
        <v>0.0001154181800214678</v>
      </c>
    </row>
    <row r="1575" ht="14.25" customHeight="1" spans="1:6" x14ac:dyDescent="0.25">
      <c r="A1575" s="232">
        <v>43498</v>
      </c>
      <c r="B1575" s="233">
        <v>33</v>
      </c>
      <c r="C1575" s="233">
        <v>38</v>
      </c>
      <c r="D1575" s="234">
        <v>0.7708333333321207</v>
      </c>
      <c r="E1575" s="235">
        <v>6.942043196586625e-8</v>
      </c>
      <c r="F1575" s="235">
        <v>0.00011234343329580045</v>
      </c>
    </row>
    <row r="1576" ht="14.25" customHeight="1" spans="1:6" x14ac:dyDescent="0.25">
      <c r="A1576" s="232">
        <v>43498</v>
      </c>
      <c r="B1576" s="233">
        <v>33</v>
      </c>
      <c r="C1576" s="233">
        <v>39</v>
      </c>
      <c r="D1576" s="234">
        <v>0.7916666666678793</v>
      </c>
      <c r="E1576" s="235">
        <v>1.2022188484319644e-8</v>
      </c>
      <c r="F1576" s="235">
        <v>0.00010782646009294707</v>
      </c>
    </row>
    <row r="1577" ht="14.25" customHeight="1" spans="1:6" x14ac:dyDescent="0.25">
      <c r="A1577" s="232">
        <v>43498</v>
      </c>
      <c r="B1577" s="233">
        <v>33</v>
      </c>
      <c r="C1577" s="233">
        <v>40</v>
      </c>
      <c r="D1577" s="234">
        <v>0.8125</v>
      </c>
      <c r="E1577" s="235">
        <v>0</v>
      </c>
      <c r="F1577" s="235">
        <v>0.0001025683427282065</v>
      </c>
    </row>
    <row r="1578" ht="14.25" customHeight="1" spans="1:6" x14ac:dyDescent="0.25">
      <c r="A1578" s="232">
        <v>43498</v>
      </c>
      <c r="B1578" s="233">
        <v>33</v>
      </c>
      <c r="C1578" s="233">
        <v>41</v>
      </c>
      <c r="D1578" s="234">
        <v>0.8333333333321207</v>
      </c>
      <c r="E1578" s="235">
        <v>0</v>
      </c>
      <c r="F1578" s="235">
        <v>0.00009885260645712315</v>
      </c>
    </row>
    <row r="1579" ht="14.25" customHeight="1" spans="1:6" x14ac:dyDescent="0.25">
      <c r="A1579" s="232">
        <v>43498</v>
      </c>
      <c r="B1579" s="233">
        <v>33</v>
      </c>
      <c r="C1579" s="233">
        <v>42</v>
      </c>
      <c r="D1579" s="234">
        <v>0.8541666666678793</v>
      </c>
      <c r="E1579" s="235">
        <v>0</v>
      </c>
      <c r="F1579" s="235">
        <v>0.00009364456640061817</v>
      </c>
    </row>
    <row r="1580" ht="14.25" customHeight="1" spans="1:6" x14ac:dyDescent="0.25">
      <c r="A1580" s="232">
        <v>43498</v>
      </c>
      <c r="B1580" s="233">
        <v>33</v>
      </c>
      <c r="C1580" s="233">
        <v>43</v>
      </c>
      <c r="D1580" s="234">
        <v>0.875</v>
      </c>
      <c r="E1580" s="235">
        <v>0</v>
      </c>
      <c r="F1580" s="235">
        <v>0.00008943807250882569</v>
      </c>
    </row>
    <row r="1581" ht="14.25" customHeight="1" spans="1:6" x14ac:dyDescent="0.25">
      <c r="A1581" s="232">
        <v>43498</v>
      </c>
      <c r="B1581" s="233">
        <v>33</v>
      </c>
      <c r="C1581" s="233">
        <v>44</v>
      </c>
      <c r="D1581" s="234">
        <v>0.8958333333321207</v>
      </c>
      <c r="E1581" s="235">
        <v>0</v>
      </c>
      <c r="F1581" s="235">
        <v>0.00008493111476761948</v>
      </c>
    </row>
    <row r="1582" ht="14.25" customHeight="1" spans="1:6" x14ac:dyDescent="0.25">
      <c r="A1582" s="232">
        <v>43498</v>
      </c>
      <c r="B1582" s="233">
        <v>33</v>
      </c>
      <c r="C1582" s="233">
        <v>45</v>
      </c>
      <c r="D1582" s="234">
        <v>0.9166666666678793</v>
      </c>
      <c r="E1582" s="235">
        <v>0</v>
      </c>
      <c r="F1582" s="235">
        <v>0.00007902199239581575</v>
      </c>
    </row>
    <row r="1583" ht="14.25" customHeight="1" spans="1:6" x14ac:dyDescent="0.25">
      <c r="A1583" s="232">
        <v>43498</v>
      </c>
      <c r="B1583" s="233">
        <v>33</v>
      </c>
      <c r="C1583" s="233">
        <v>46</v>
      </c>
      <c r="D1583" s="234">
        <v>0.9375</v>
      </c>
      <c r="E1583" s="235">
        <v>0</v>
      </c>
      <c r="F1583" s="235">
        <v>0.00006920683998163334</v>
      </c>
    </row>
    <row r="1584" ht="14.25" customHeight="1" spans="1:6" x14ac:dyDescent="0.25">
      <c r="A1584" s="232">
        <v>43498</v>
      </c>
      <c r="B1584" s="233">
        <v>33</v>
      </c>
      <c r="C1584" s="233">
        <v>47</v>
      </c>
      <c r="D1584" s="234">
        <v>0.9583333333321207</v>
      </c>
      <c r="E1584" s="235">
        <v>0</v>
      </c>
      <c r="F1584" s="235">
        <v>0.00005949184218392214</v>
      </c>
    </row>
    <row r="1585" ht="14.25" customHeight="1" spans="1:6" x14ac:dyDescent="0.25">
      <c r="A1585" s="232">
        <v>43498</v>
      </c>
      <c r="B1585" s="233">
        <v>33</v>
      </c>
      <c r="C1585" s="233">
        <v>48</v>
      </c>
      <c r="D1585" s="234">
        <v>0.9791666666678793</v>
      </c>
      <c r="E1585" s="235">
        <v>0</v>
      </c>
      <c r="F1585" s="235">
        <v>0.00005037777208503844</v>
      </c>
    </row>
    <row r="1586" ht="14.25" customHeight="1" spans="1:6" x14ac:dyDescent="0.25">
      <c r="A1586" s="232">
        <v>43499</v>
      </c>
      <c r="B1586" s="233">
        <v>34</v>
      </c>
      <c r="C1586" s="233">
        <v>1</v>
      </c>
      <c r="D1586" s="234">
        <v>0</v>
      </c>
      <c r="E1586" s="235">
        <v>0</v>
      </c>
      <c r="F1586" s="235">
        <v>0.000043867722014407224</v>
      </c>
    </row>
    <row r="1587" ht="14.25" customHeight="1" spans="1:6" x14ac:dyDescent="0.25">
      <c r="A1587" s="232">
        <v>43499</v>
      </c>
      <c r="B1587" s="233">
        <v>34</v>
      </c>
      <c r="C1587" s="233">
        <v>2</v>
      </c>
      <c r="D1587" s="234">
        <v>0.020833333332120674</v>
      </c>
      <c r="E1587" s="235">
        <v>0</v>
      </c>
      <c r="F1587" s="235">
        <v>0.00003825906349201726</v>
      </c>
    </row>
    <row r="1588" ht="14.25" customHeight="1" spans="1:6" x14ac:dyDescent="0.25">
      <c r="A1588" s="232">
        <v>43499</v>
      </c>
      <c r="B1588" s="233">
        <v>34</v>
      </c>
      <c r="C1588" s="233">
        <v>3</v>
      </c>
      <c r="D1588" s="234">
        <v>0.041666666667879326</v>
      </c>
      <c r="E1588" s="235">
        <v>0</v>
      </c>
      <c r="F1588" s="235">
        <v>0.000036356125779063524</v>
      </c>
    </row>
    <row r="1589" ht="14.25" customHeight="1" spans="1:6" x14ac:dyDescent="0.25">
      <c r="A1589" s="232">
        <v>43499</v>
      </c>
      <c r="B1589" s="233">
        <v>34</v>
      </c>
      <c r="C1589" s="233">
        <v>4</v>
      </c>
      <c r="D1589" s="234">
        <v>0.0625</v>
      </c>
      <c r="E1589" s="235">
        <v>0</v>
      </c>
      <c r="F1589" s="235">
        <v>0.00003435303344963854</v>
      </c>
    </row>
    <row r="1590" ht="14.25" customHeight="1" spans="1:6" x14ac:dyDescent="0.25">
      <c r="A1590" s="232">
        <v>43499</v>
      </c>
      <c r="B1590" s="233">
        <v>34</v>
      </c>
      <c r="C1590" s="233">
        <v>5</v>
      </c>
      <c r="D1590" s="234">
        <v>0.08333333333212067</v>
      </c>
      <c r="E1590" s="235">
        <v>0</v>
      </c>
      <c r="F1590" s="235">
        <v>0.00003275055958609855</v>
      </c>
    </row>
    <row r="1591" ht="14.25" customHeight="1" spans="1:6" x14ac:dyDescent="0.25">
      <c r="A1591" s="232">
        <v>43499</v>
      </c>
      <c r="B1591" s="233">
        <v>34</v>
      </c>
      <c r="C1591" s="233">
        <v>6</v>
      </c>
      <c r="D1591" s="234">
        <v>0.10416666666787933</v>
      </c>
      <c r="E1591" s="235">
        <v>0</v>
      </c>
      <c r="F1591" s="235">
        <v>0.000032049477270799804</v>
      </c>
    </row>
    <row r="1592" ht="14.25" customHeight="1" spans="1:6" x14ac:dyDescent="0.25">
      <c r="A1592" s="232">
        <v>43499</v>
      </c>
      <c r="B1592" s="233">
        <v>34</v>
      </c>
      <c r="C1592" s="233">
        <v>7</v>
      </c>
      <c r="D1592" s="234">
        <v>0.125</v>
      </c>
      <c r="E1592" s="235">
        <v>0</v>
      </c>
      <c r="F1592" s="235">
        <v>0.000032049477270799804</v>
      </c>
    </row>
    <row r="1593" ht="14.25" customHeight="1" spans="1:6" x14ac:dyDescent="0.25">
      <c r="A1593" s="232">
        <v>43499</v>
      </c>
      <c r="B1593" s="233">
        <v>34</v>
      </c>
      <c r="C1593" s="233">
        <v>8</v>
      </c>
      <c r="D1593" s="234">
        <v>0.14583333333212067</v>
      </c>
      <c r="E1593" s="235">
        <v>0</v>
      </c>
      <c r="F1593" s="235">
        <v>0.00003174901342138605</v>
      </c>
    </row>
    <row r="1594" ht="14.25" customHeight="1" spans="1:6" x14ac:dyDescent="0.25">
      <c r="A1594" s="232">
        <v>43499</v>
      </c>
      <c r="B1594" s="233">
        <v>34</v>
      </c>
      <c r="C1594" s="233">
        <v>9</v>
      </c>
      <c r="D1594" s="234">
        <v>0.16666666666787933</v>
      </c>
      <c r="E1594" s="235">
        <v>0</v>
      </c>
      <c r="F1594" s="235">
        <v>0.0000318491680378573</v>
      </c>
    </row>
    <row r="1595" ht="14.25" customHeight="1" spans="1:6" x14ac:dyDescent="0.25">
      <c r="A1595" s="232">
        <v>43499</v>
      </c>
      <c r="B1595" s="233">
        <v>34</v>
      </c>
      <c r="C1595" s="233">
        <v>10</v>
      </c>
      <c r="D1595" s="234">
        <v>0.1875</v>
      </c>
      <c r="E1595" s="235">
        <v>0</v>
      </c>
      <c r="F1595" s="235">
        <v>0.00003285071420256979</v>
      </c>
    </row>
    <row r="1596" ht="14.25" customHeight="1" spans="1:6" x14ac:dyDescent="0.25">
      <c r="A1596" s="232">
        <v>43499</v>
      </c>
      <c r="B1596" s="233">
        <v>34</v>
      </c>
      <c r="C1596" s="233">
        <v>11</v>
      </c>
      <c r="D1596" s="234">
        <v>0.20833333333212067</v>
      </c>
      <c r="E1596" s="235">
        <v>0</v>
      </c>
      <c r="F1596" s="235">
        <v>0.00003435303344963854</v>
      </c>
    </row>
    <row r="1597" ht="14.25" customHeight="1" spans="1:6" x14ac:dyDescent="0.25">
      <c r="A1597" s="232">
        <v>43499</v>
      </c>
      <c r="B1597" s="233">
        <v>34</v>
      </c>
      <c r="C1597" s="233">
        <v>12</v>
      </c>
      <c r="D1597" s="234">
        <v>0.22916666666787933</v>
      </c>
      <c r="E1597" s="235">
        <v>0</v>
      </c>
      <c r="F1597" s="235">
        <v>0.000038359218108488515</v>
      </c>
    </row>
    <row r="1598" ht="14.25" customHeight="1" spans="1:6" x14ac:dyDescent="0.25">
      <c r="A1598" s="232">
        <v>43499</v>
      </c>
      <c r="B1598" s="233">
        <v>34</v>
      </c>
      <c r="C1598" s="233">
        <v>13</v>
      </c>
      <c r="D1598" s="234">
        <v>0.25</v>
      </c>
      <c r="E1598" s="235">
        <v>2.8051773130079166e-8</v>
      </c>
      <c r="F1598" s="235">
        <v>0.00004456880432970597</v>
      </c>
    </row>
    <row r="1599" ht="14.25" customHeight="1" spans="1:6" x14ac:dyDescent="0.25">
      <c r="A1599" s="232">
        <v>43499</v>
      </c>
      <c r="B1599" s="233">
        <v>34</v>
      </c>
      <c r="C1599" s="233">
        <v>14</v>
      </c>
      <c r="D1599" s="234">
        <v>0.2708333333321207</v>
      </c>
      <c r="E1599" s="235">
        <v>2.3125758463939988e-7</v>
      </c>
      <c r="F1599" s="235">
        <v>0.0000508785451673947</v>
      </c>
    </row>
    <row r="1600" ht="14.25" customHeight="1" spans="1:6" x14ac:dyDescent="0.25">
      <c r="A1600" s="232">
        <v>43499</v>
      </c>
      <c r="B1600" s="233">
        <v>34</v>
      </c>
      <c r="C1600" s="233">
        <v>15</v>
      </c>
      <c r="D1600" s="234">
        <v>0.2916666666678793</v>
      </c>
      <c r="E1600" s="235">
        <v>0.000001070283036347636</v>
      </c>
      <c r="F1600" s="235">
        <v>0.00006059354296510588</v>
      </c>
    </row>
    <row r="1601" ht="14.25" customHeight="1" spans="1:6" x14ac:dyDescent="0.25">
      <c r="A1601" s="232">
        <v>43499</v>
      </c>
      <c r="B1601" s="233">
        <v>34</v>
      </c>
      <c r="C1601" s="233">
        <v>16</v>
      </c>
      <c r="D1601" s="234">
        <v>0.3125</v>
      </c>
      <c r="E1601" s="235">
        <v>0.000006171305752414121</v>
      </c>
      <c r="F1601" s="235">
        <v>0.00006890637613221959</v>
      </c>
    </row>
    <row r="1602" ht="14.25" customHeight="1" spans="1:6" x14ac:dyDescent="0.25">
      <c r="A1602" s="232">
        <v>43499</v>
      </c>
      <c r="B1602" s="233">
        <v>34</v>
      </c>
      <c r="C1602" s="233">
        <v>17</v>
      </c>
      <c r="D1602" s="234">
        <v>0.3333333333321207</v>
      </c>
      <c r="E1602" s="235">
        <v>0.000014153016607734971</v>
      </c>
      <c r="F1602" s="235">
        <v>0.00007080931384517331</v>
      </c>
    </row>
    <row r="1603" ht="14.25" customHeight="1" spans="1:6" x14ac:dyDescent="0.25">
      <c r="A1603" s="232">
        <v>43499</v>
      </c>
      <c r="B1603" s="233">
        <v>34</v>
      </c>
      <c r="C1603" s="233">
        <v>18</v>
      </c>
      <c r="D1603" s="234">
        <v>0.3541666666678793</v>
      </c>
      <c r="E1603" s="235">
        <v>0.000027861383858044444</v>
      </c>
      <c r="F1603" s="235">
        <v>0.00007251194232518454</v>
      </c>
    </row>
    <row r="1604" ht="14.25" customHeight="1" spans="1:6" x14ac:dyDescent="0.25">
      <c r="A1604" s="232">
        <v>43499</v>
      </c>
      <c r="B1604" s="233">
        <v>34</v>
      </c>
      <c r="C1604" s="233">
        <v>19</v>
      </c>
      <c r="D1604" s="234">
        <v>0.375</v>
      </c>
      <c r="E1604" s="235">
        <v>0.00004716060102080416</v>
      </c>
      <c r="F1604" s="235">
        <v>0.00007211132385929955</v>
      </c>
    </row>
    <row r="1605" ht="14.25" customHeight="1" spans="1:6" x14ac:dyDescent="0.25">
      <c r="A1605" s="232">
        <v>43499</v>
      </c>
      <c r="B1605" s="233">
        <v>34</v>
      </c>
      <c r="C1605" s="233">
        <v>20</v>
      </c>
      <c r="D1605" s="234">
        <v>0.3958333333321207</v>
      </c>
      <c r="E1605" s="235">
        <v>0.00006479119264780158</v>
      </c>
      <c r="F1605" s="235">
        <v>0.00007120993231105831</v>
      </c>
    </row>
    <row r="1606" ht="14.25" customHeight="1" spans="1:6" x14ac:dyDescent="0.25">
      <c r="A1606" s="232">
        <v>43499</v>
      </c>
      <c r="B1606" s="233">
        <v>34</v>
      </c>
      <c r="C1606" s="233">
        <v>21</v>
      </c>
      <c r="D1606" s="234">
        <v>0.4166666666678793</v>
      </c>
      <c r="E1606" s="235">
        <v>0.00008092801385987586</v>
      </c>
      <c r="F1606" s="235">
        <v>0.00006820529381692084</v>
      </c>
    </row>
    <row r="1607" ht="14.25" customHeight="1" spans="1:6" x14ac:dyDescent="0.25">
      <c r="A1607" s="232">
        <v>43499</v>
      </c>
      <c r="B1607" s="233">
        <v>34</v>
      </c>
      <c r="C1607" s="233">
        <v>22</v>
      </c>
      <c r="D1607" s="234">
        <v>0.4375</v>
      </c>
      <c r="E1607" s="235">
        <v>0.00009818444374183927</v>
      </c>
      <c r="F1607" s="235">
        <v>0.00006850575766633457</v>
      </c>
    </row>
    <row r="1608" ht="14.25" customHeight="1" spans="1:6" x14ac:dyDescent="0.25">
      <c r="A1608" s="232">
        <v>43499</v>
      </c>
      <c r="B1608" s="233">
        <v>34</v>
      </c>
      <c r="C1608" s="233">
        <v>23</v>
      </c>
      <c r="D1608" s="234">
        <v>0.4583333333321207</v>
      </c>
      <c r="E1608" s="235">
        <v>0.00010785396516230897</v>
      </c>
      <c r="F1608" s="235">
        <v>0.0000669032838027946</v>
      </c>
    </row>
    <row r="1609" ht="14.25" customHeight="1" spans="1:6" x14ac:dyDescent="0.25">
      <c r="A1609" s="232">
        <v>43499</v>
      </c>
      <c r="B1609" s="233">
        <v>34</v>
      </c>
      <c r="C1609" s="233">
        <v>24</v>
      </c>
      <c r="D1609" s="234">
        <v>0.4791666666678793</v>
      </c>
      <c r="E1609" s="235">
        <v>0.00011219720332028106</v>
      </c>
      <c r="F1609" s="235">
        <v>0.0000665026653369096</v>
      </c>
    </row>
    <row r="1610" ht="14.25" customHeight="1" spans="1:6" x14ac:dyDescent="0.25">
      <c r="A1610" s="232">
        <v>43499</v>
      </c>
      <c r="B1610" s="233">
        <v>34</v>
      </c>
      <c r="C1610" s="233">
        <v>25</v>
      </c>
      <c r="D1610" s="234">
        <v>0.5</v>
      </c>
      <c r="E1610" s="235">
        <v>0.00010929982986272502</v>
      </c>
      <c r="F1610" s="235">
        <v>0.00006900653074869083</v>
      </c>
    </row>
    <row r="1611" ht="14.25" customHeight="1" spans="1:6" x14ac:dyDescent="0.25">
      <c r="A1611" s="232">
        <v>43499</v>
      </c>
      <c r="B1611" s="233">
        <v>34</v>
      </c>
      <c r="C1611" s="233">
        <v>26</v>
      </c>
      <c r="D1611" s="234">
        <v>0.5208333333321207</v>
      </c>
      <c r="E1611" s="235">
        <v>0.00010758664676416381</v>
      </c>
      <c r="F1611" s="235">
        <v>0.00006880622151574834</v>
      </c>
    </row>
    <row r="1612" ht="14.25" customHeight="1" spans="1:6" x14ac:dyDescent="0.25">
      <c r="A1612" s="232">
        <v>43499</v>
      </c>
      <c r="B1612" s="233">
        <v>34</v>
      </c>
      <c r="C1612" s="233">
        <v>27</v>
      </c>
      <c r="D1612" s="234">
        <v>0.5416666666678793</v>
      </c>
      <c r="E1612" s="235">
        <v>0.00010793055451095834</v>
      </c>
      <c r="F1612" s="235">
        <v>0.00006780467535103583</v>
      </c>
    </row>
    <row r="1613" ht="14.25" customHeight="1" spans="1:6" x14ac:dyDescent="0.25">
      <c r="A1613" s="232">
        <v>43499</v>
      </c>
      <c r="B1613" s="233">
        <v>34</v>
      </c>
      <c r="C1613" s="233">
        <v>28</v>
      </c>
      <c r="D1613" s="234">
        <v>0.5625</v>
      </c>
      <c r="E1613" s="235">
        <v>0.00010306880176878726</v>
      </c>
      <c r="F1613" s="235">
        <v>0.00006620220148749584</v>
      </c>
    </row>
    <row r="1614" ht="14.25" customHeight="1" spans="1:6" x14ac:dyDescent="0.25">
      <c r="A1614" s="232">
        <v>43499</v>
      </c>
      <c r="B1614" s="233">
        <v>34</v>
      </c>
      <c r="C1614" s="233">
        <v>29</v>
      </c>
      <c r="D1614" s="234">
        <v>0.5833333333321207</v>
      </c>
      <c r="E1614" s="235">
        <v>0.00009688996901392628</v>
      </c>
      <c r="F1614" s="235">
        <v>0.00006500034608984085</v>
      </c>
    </row>
    <row r="1615" ht="14.25" customHeight="1" spans="1:6" x14ac:dyDescent="0.25">
      <c r="A1615" s="232">
        <v>43499</v>
      </c>
      <c r="B1615" s="233">
        <v>34</v>
      </c>
      <c r="C1615" s="233">
        <v>30</v>
      </c>
      <c r="D1615" s="234">
        <v>0.6041666666678793</v>
      </c>
      <c r="E1615" s="235">
        <v>0.00008472532135616256</v>
      </c>
      <c r="F1615" s="235">
        <v>0.00006660281995338085</v>
      </c>
    </row>
    <row r="1616" ht="14.25" customHeight="1" spans="1:6" x14ac:dyDescent="0.25">
      <c r="A1616" s="232">
        <v>43499</v>
      </c>
      <c r="B1616" s="233">
        <v>34</v>
      </c>
      <c r="C1616" s="233">
        <v>31</v>
      </c>
      <c r="D1616" s="234">
        <v>0.625</v>
      </c>
      <c r="E1616" s="235">
        <v>0.00006067849636300452</v>
      </c>
      <c r="F1616" s="235">
        <v>0.00006880622151574834</v>
      </c>
    </row>
    <row r="1617" ht="14.25" customHeight="1" spans="1:6" x14ac:dyDescent="0.25">
      <c r="A1617" s="232">
        <v>43499</v>
      </c>
      <c r="B1617" s="233">
        <v>34</v>
      </c>
      <c r="C1617" s="233">
        <v>32</v>
      </c>
      <c r="D1617" s="234">
        <v>0.6458333333321207</v>
      </c>
      <c r="E1617" s="235">
        <v>0.000039780262968784276</v>
      </c>
      <c r="F1617" s="235">
        <v>0.00007281240617459832</v>
      </c>
    </row>
    <row r="1618" ht="14.25" customHeight="1" spans="1:6" x14ac:dyDescent="0.25">
      <c r="A1618" s="232">
        <v>43499</v>
      </c>
      <c r="B1618" s="233">
        <v>34</v>
      </c>
      <c r="C1618" s="233">
        <v>33</v>
      </c>
      <c r="D1618" s="234">
        <v>0.6666666666678793</v>
      </c>
      <c r="E1618" s="235">
        <v>0.00002214449663040831</v>
      </c>
      <c r="F1618" s="235">
        <v>0.00008022384779347077</v>
      </c>
    </row>
    <row r="1619" ht="14.25" customHeight="1" spans="1:6" x14ac:dyDescent="0.25">
      <c r="A1619" s="232">
        <v>43499</v>
      </c>
      <c r="B1619" s="233">
        <v>34</v>
      </c>
      <c r="C1619" s="233">
        <v>34</v>
      </c>
      <c r="D1619" s="234">
        <v>0.6875</v>
      </c>
      <c r="E1619" s="235">
        <v>0.000010775051017548877</v>
      </c>
      <c r="F1619" s="235">
        <v>0.00009134101022177944</v>
      </c>
    </row>
    <row r="1620" ht="14.25" customHeight="1" spans="1:6" x14ac:dyDescent="0.25">
      <c r="A1620" s="232">
        <v>43499</v>
      </c>
      <c r="B1620" s="233">
        <v>34</v>
      </c>
      <c r="C1620" s="233">
        <v>35</v>
      </c>
      <c r="D1620" s="234">
        <v>0.7083333333321207</v>
      </c>
      <c r="E1620" s="235">
        <v>0.000004515903908202282</v>
      </c>
      <c r="F1620" s="235">
        <v>0.00010573322860869797</v>
      </c>
    </row>
    <row r="1621" ht="14.25" customHeight="1" spans="1:6" x14ac:dyDescent="0.25">
      <c r="A1621" s="232">
        <v>43499</v>
      </c>
      <c r="B1621" s="233">
        <v>34</v>
      </c>
      <c r="C1621" s="233">
        <v>36</v>
      </c>
      <c r="D1621" s="234">
        <v>0.7291666666678793</v>
      </c>
      <c r="E1621" s="235">
        <v>0.00000193588060721865</v>
      </c>
      <c r="F1621" s="235">
        <v>0.00011267394353015556</v>
      </c>
    </row>
    <row r="1622" ht="14.25" customHeight="1" spans="1:6" x14ac:dyDescent="0.25">
      <c r="A1622" s="232">
        <v>43499</v>
      </c>
      <c r="B1622" s="233">
        <v>34</v>
      </c>
      <c r="C1622" s="233">
        <v>37</v>
      </c>
      <c r="D1622" s="234">
        <v>0.75</v>
      </c>
      <c r="E1622" s="235">
        <v>5.366828243897564e-7</v>
      </c>
      <c r="F1622" s="235">
        <v>0.00011480723686099317</v>
      </c>
    </row>
    <row r="1623" ht="14.25" customHeight="1" spans="1:6" x14ac:dyDescent="0.25">
      <c r="A1623" s="232">
        <v>43499</v>
      </c>
      <c r="B1623" s="233">
        <v>34</v>
      </c>
      <c r="C1623" s="233">
        <v>38</v>
      </c>
      <c r="D1623" s="234">
        <v>0.7708333333321207</v>
      </c>
      <c r="E1623" s="235">
        <v>8.298392666612432e-8</v>
      </c>
      <c r="F1623" s="235">
        <v>0.00011208303129297517</v>
      </c>
    </row>
    <row r="1624" ht="14.25" customHeight="1" spans="1:6" x14ac:dyDescent="0.25">
      <c r="A1624" s="232">
        <v>43499</v>
      </c>
      <c r="B1624" s="233">
        <v>34</v>
      </c>
      <c r="C1624" s="233">
        <v>39</v>
      </c>
      <c r="D1624" s="234">
        <v>0.7916666666678793</v>
      </c>
      <c r="E1624" s="235">
        <v>3.4648563734295586e-8</v>
      </c>
      <c r="F1624" s="235">
        <v>0.00010794664563271258</v>
      </c>
    </row>
    <row r="1625" ht="14.25" customHeight="1" spans="1:6" x14ac:dyDescent="0.25">
      <c r="A1625" s="232">
        <v>43499</v>
      </c>
      <c r="B1625" s="233">
        <v>34</v>
      </c>
      <c r="C1625" s="233">
        <v>40</v>
      </c>
      <c r="D1625" s="234">
        <v>0.8125</v>
      </c>
      <c r="E1625" s="235">
        <v>0</v>
      </c>
      <c r="F1625" s="235">
        <v>0.00010318930135032824</v>
      </c>
    </row>
    <row r="1626" ht="14.25" customHeight="1" spans="1:6" x14ac:dyDescent="0.25">
      <c r="A1626" s="232">
        <v>43499</v>
      </c>
      <c r="B1626" s="233">
        <v>34</v>
      </c>
      <c r="C1626" s="233">
        <v>41</v>
      </c>
      <c r="D1626" s="234">
        <v>0.8333333333321207</v>
      </c>
      <c r="E1626" s="235">
        <v>0</v>
      </c>
      <c r="F1626" s="235">
        <v>0.00009915307030653687</v>
      </c>
    </row>
    <row r="1627" ht="14.25" customHeight="1" spans="1:6" x14ac:dyDescent="0.25">
      <c r="A1627" s="232">
        <v>43499</v>
      </c>
      <c r="B1627" s="233">
        <v>34</v>
      </c>
      <c r="C1627" s="233">
        <v>42</v>
      </c>
      <c r="D1627" s="234">
        <v>0.8541666666678793</v>
      </c>
      <c r="E1627" s="235">
        <v>0</v>
      </c>
      <c r="F1627" s="235">
        <v>0.00009374472101708942</v>
      </c>
    </row>
    <row r="1628" ht="14.25" customHeight="1" spans="1:6" x14ac:dyDescent="0.25">
      <c r="A1628" s="232">
        <v>43499</v>
      </c>
      <c r="B1628" s="233">
        <v>34</v>
      </c>
      <c r="C1628" s="233">
        <v>43</v>
      </c>
      <c r="D1628" s="234">
        <v>0.875</v>
      </c>
      <c r="E1628" s="235">
        <v>0</v>
      </c>
      <c r="F1628" s="235">
        <v>0.00008943807250882569</v>
      </c>
    </row>
    <row r="1629" ht="14.25" customHeight="1" spans="1:6" x14ac:dyDescent="0.25">
      <c r="A1629" s="232">
        <v>43499</v>
      </c>
      <c r="B1629" s="233">
        <v>34</v>
      </c>
      <c r="C1629" s="233">
        <v>44</v>
      </c>
      <c r="D1629" s="234">
        <v>0.8958333333321207</v>
      </c>
      <c r="E1629" s="235">
        <v>0</v>
      </c>
      <c r="F1629" s="235">
        <v>0.00008402972321937824</v>
      </c>
    </row>
    <row r="1630" ht="14.25" customHeight="1" spans="1:6" x14ac:dyDescent="0.25">
      <c r="A1630" s="232">
        <v>43499</v>
      </c>
      <c r="B1630" s="233">
        <v>34</v>
      </c>
      <c r="C1630" s="233">
        <v>45</v>
      </c>
      <c r="D1630" s="234">
        <v>0.9166666666678793</v>
      </c>
      <c r="E1630" s="235">
        <v>0</v>
      </c>
      <c r="F1630" s="235">
        <v>0.00007842106469698827</v>
      </c>
    </row>
    <row r="1631" ht="14.25" customHeight="1" spans="1:6" x14ac:dyDescent="0.25">
      <c r="A1631" s="232">
        <v>43499</v>
      </c>
      <c r="B1631" s="233">
        <v>34</v>
      </c>
      <c r="C1631" s="233">
        <v>46</v>
      </c>
      <c r="D1631" s="234">
        <v>0.9375</v>
      </c>
      <c r="E1631" s="235">
        <v>0</v>
      </c>
      <c r="F1631" s="235">
        <v>0.00006910668536516208</v>
      </c>
    </row>
    <row r="1632" ht="14.25" customHeight="1" spans="1:6" x14ac:dyDescent="0.25">
      <c r="A1632" s="232">
        <v>43499</v>
      </c>
      <c r="B1632" s="233">
        <v>34</v>
      </c>
      <c r="C1632" s="233">
        <v>47</v>
      </c>
      <c r="D1632" s="234">
        <v>0.9583333333321207</v>
      </c>
      <c r="E1632" s="235">
        <v>0</v>
      </c>
      <c r="F1632" s="235">
        <v>0.00005959199680039339</v>
      </c>
    </row>
    <row r="1633" ht="14.25" customHeight="1" spans="1:6" x14ac:dyDescent="0.25">
      <c r="A1633" s="232">
        <v>43499</v>
      </c>
      <c r="B1633" s="233">
        <v>34</v>
      </c>
      <c r="C1633" s="233">
        <v>48</v>
      </c>
      <c r="D1633" s="234">
        <v>0.9791666666678793</v>
      </c>
      <c r="E1633" s="235">
        <v>0</v>
      </c>
      <c r="F1633" s="235">
        <v>0.000051078854400337184</v>
      </c>
    </row>
    <row r="1634" ht="14.25" customHeight="1" spans="1:6" x14ac:dyDescent="0.25">
      <c r="A1634" s="232">
        <v>43500</v>
      </c>
      <c r="B1634" s="233">
        <v>35</v>
      </c>
      <c r="C1634" s="233">
        <v>1</v>
      </c>
      <c r="D1634" s="234">
        <v>0</v>
      </c>
      <c r="E1634" s="235">
        <v>0</v>
      </c>
      <c r="F1634" s="235">
        <v>0.000043366948932050984</v>
      </c>
    </row>
    <row r="1635" ht="14.25" customHeight="1" spans="1:6" x14ac:dyDescent="0.25">
      <c r="A1635" s="232">
        <v>43500</v>
      </c>
      <c r="B1635" s="233">
        <v>35</v>
      </c>
      <c r="C1635" s="233">
        <v>2</v>
      </c>
      <c r="D1635" s="234">
        <v>0.020833333332120674</v>
      </c>
      <c r="E1635" s="235">
        <v>0</v>
      </c>
      <c r="F1635" s="235">
        <v>0.00003825906349201726</v>
      </c>
    </row>
    <row r="1636" ht="14.25" customHeight="1" spans="1:6" x14ac:dyDescent="0.25">
      <c r="A1636" s="232">
        <v>43500</v>
      </c>
      <c r="B1636" s="233">
        <v>35</v>
      </c>
      <c r="C1636" s="233">
        <v>3</v>
      </c>
      <c r="D1636" s="234">
        <v>0.041666666667879326</v>
      </c>
      <c r="E1636" s="235">
        <v>0</v>
      </c>
      <c r="F1636" s="235">
        <v>0.00003625597116259227</v>
      </c>
    </row>
    <row r="1637" ht="14.25" customHeight="1" spans="1:6" x14ac:dyDescent="0.25">
      <c r="A1637" s="232">
        <v>43500</v>
      </c>
      <c r="B1637" s="233">
        <v>35</v>
      </c>
      <c r="C1637" s="233">
        <v>4</v>
      </c>
      <c r="D1637" s="234">
        <v>0.0625</v>
      </c>
      <c r="E1637" s="235">
        <v>0</v>
      </c>
      <c r="F1637" s="235">
        <v>0.000033852260367282293</v>
      </c>
    </row>
    <row r="1638" ht="14.25" customHeight="1" spans="1:6" x14ac:dyDescent="0.25">
      <c r="A1638" s="232">
        <v>43500</v>
      </c>
      <c r="B1638" s="233">
        <v>35</v>
      </c>
      <c r="C1638" s="233">
        <v>5</v>
      </c>
      <c r="D1638" s="234">
        <v>0.08333333333212067</v>
      </c>
      <c r="E1638" s="235">
        <v>0</v>
      </c>
      <c r="F1638" s="235">
        <v>0.000032950868819041045</v>
      </c>
    </row>
    <row r="1639" ht="14.25" customHeight="1" spans="1:6" x14ac:dyDescent="0.25">
      <c r="A1639" s="232">
        <v>43500</v>
      </c>
      <c r="B1639" s="233">
        <v>35</v>
      </c>
      <c r="C1639" s="233">
        <v>6</v>
      </c>
      <c r="D1639" s="234">
        <v>0.10416666666787933</v>
      </c>
      <c r="E1639" s="235">
        <v>0</v>
      </c>
      <c r="F1639" s="235">
        <v>0.000032049477270799804</v>
      </c>
    </row>
    <row r="1640" ht="14.25" customHeight="1" spans="1:6" x14ac:dyDescent="0.25">
      <c r="A1640" s="232">
        <v>43500</v>
      </c>
      <c r="B1640" s="233">
        <v>35</v>
      </c>
      <c r="C1640" s="233">
        <v>7</v>
      </c>
      <c r="D1640" s="234">
        <v>0.125</v>
      </c>
      <c r="E1640" s="235">
        <v>0</v>
      </c>
      <c r="F1640" s="235">
        <v>0.000032049477270799804</v>
      </c>
    </row>
    <row r="1641" ht="14.25" customHeight="1" spans="1:6" x14ac:dyDescent="0.25">
      <c r="A1641" s="232">
        <v>43500</v>
      </c>
      <c r="B1641" s="233">
        <v>35</v>
      </c>
      <c r="C1641" s="233">
        <v>8</v>
      </c>
      <c r="D1641" s="234">
        <v>0.14583333333212067</v>
      </c>
      <c r="E1641" s="235">
        <v>0</v>
      </c>
      <c r="F1641" s="235">
        <v>0.00003174901342138605</v>
      </c>
    </row>
    <row r="1642" ht="14.25" customHeight="1" spans="1:6" x14ac:dyDescent="0.25">
      <c r="A1642" s="232">
        <v>43500</v>
      </c>
      <c r="B1642" s="233">
        <v>35</v>
      </c>
      <c r="C1642" s="233">
        <v>9</v>
      </c>
      <c r="D1642" s="234">
        <v>0.16666666666787933</v>
      </c>
      <c r="E1642" s="235">
        <v>0</v>
      </c>
      <c r="F1642" s="235">
        <v>0.0000318491680378573</v>
      </c>
    </row>
    <row r="1643" ht="14.25" customHeight="1" spans="1:6" x14ac:dyDescent="0.25">
      <c r="A1643" s="232">
        <v>43500</v>
      </c>
      <c r="B1643" s="233">
        <v>35</v>
      </c>
      <c r="C1643" s="233">
        <v>10</v>
      </c>
      <c r="D1643" s="234">
        <v>0.1875</v>
      </c>
      <c r="E1643" s="235">
        <v>0</v>
      </c>
      <c r="F1643" s="235">
        <v>0.0000330510234355123</v>
      </c>
    </row>
    <row r="1644" ht="14.25" customHeight="1" spans="1:6" x14ac:dyDescent="0.25">
      <c r="A1644" s="232">
        <v>43500</v>
      </c>
      <c r="B1644" s="233">
        <v>35</v>
      </c>
      <c r="C1644" s="233">
        <v>11</v>
      </c>
      <c r="D1644" s="234">
        <v>0.20833333333212067</v>
      </c>
      <c r="E1644" s="235">
        <v>0</v>
      </c>
      <c r="F1644" s="235">
        <v>0.000034453188066109795</v>
      </c>
    </row>
    <row r="1645" ht="14.25" customHeight="1" spans="1:6" x14ac:dyDescent="0.25">
      <c r="A1645" s="232">
        <v>43500</v>
      </c>
      <c r="B1645" s="233">
        <v>35</v>
      </c>
      <c r="C1645" s="233">
        <v>12</v>
      </c>
      <c r="D1645" s="234">
        <v>0.22916666666787933</v>
      </c>
      <c r="E1645" s="235">
        <v>0</v>
      </c>
      <c r="F1645" s="235">
        <v>0.000037658135793189774</v>
      </c>
    </row>
    <row r="1646" ht="14.25" customHeight="1" spans="1:6" x14ac:dyDescent="0.25">
      <c r="A1646" s="232">
        <v>43500</v>
      </c>
      <c r="B1646" s="233">
        <v>35</v>
      </c>
      <c r="C1646" s="233">
        <v>13</v>
      </c>
      <c r="D1646" s="234">
        <v>0.25</v>
      </c>
      <c r="E1646" s="235">
        <v>0</v>
      </c>
      <c r="F1646" s="235">
        <v>0.00004476911356264847</v>
      </c>
    </row>
    <row r="1647" ht="14.25" customHeight="1" spans="1:6" x14ac:dyDescent="0.25">
      <c r="A1647" s="232">
        <v>43500</v>
      </c>
      <c r="B1647" s="233">
        <v>35</v>
      </c>
      <c r="C1647" s="233">
        <v>14</v>
      </c>
      <c r="D1647" s="234">
        <v>0.2708333333321207</v>
      </c>
      <c r="E1647" s="235">
        <v>4.278666055445042e-8</v>
      </c>
      <c r="F1647" s="235">
        <v>0.00005167978209916469</v>
      </c>
    </row>
    <row r="1648" ht="14.25" customHeight="1" spans="1:6" x14ac:dyDescent="0.25">
      <c r="A1648" s="232">
        <v>43500</v>
      </c>
      <c r="B1648" s="233">
        <v>35</v>
      </c>
      <c r="C1648" s="233">
        <v>15</v>
      </c>
      <c r="D1648" s="234">
        <v>0.2916666666678793</v>
      </c>
      <c r="E1648" s="235">
        <v>9.138712815542056e-7</v>
      </c>
      <c r="F1648" s="235">
        <v>0.00006069369758157713</v>
      </c>
    </row>
    <row r="1649" ht="14.25" customHeight="1" spans="1:6" x14ac:dyDescent="0.25">
      <c r="A1649" s="232">
        <v>43500</v>
      </c>
      <c r="B1649" s="233">
        <v>35</v>
      </c>
      <c r="C1649" s="233">
        <v>16</v>
      </c>
      <c r="D1649" s="234">
        <v>0.3125</v>
      </c>
      <c r="E1649" s="235">
        <v>0.000005009448360235092</v>
      </c>
      <c r="F1649" s="235">
        <v>0.00006860591228280583</v>
      </c>
    </row>
    <row r="1650" ht="14.25" customHeight="1" spans="1:6" x14ac:dyDescent="0.25">
      <c r="A1650" s="232">
        <v>43500</v>
      </c>
      <c r="B1650" s="233">
        <v>35</v>
      </c>
      <c r="C1650" s="233">
        <v>17</v>
      </c>
      <c r="D1650" s="234">
        <v>0.3333333333321207</v>
      </c>
      <c r="E1650" s="235">
        <v>0.000011220446495011797</v>
      </c>
      <c r="F1650" s="235">
        <v>0.00007040869537928833</v>
      </c>
    </row>
    <row r="1651" ht="14.25" customHeight="1" spans="1:6" x14ac:dyDescent="0.25">
      <c r="A1651" s="232">
        <v>43500</v>
      </c>
      <c r="B1651" s="233">
        <v>35</v>
      </c>
      <c r="C1651" s="233">
        <v>18</v>
      </c>
      <c r="D1651" s="234">
        <v>0.3541666666678793</v>
      </c>
      <c r="E1651" s="235">
        <v>0.00001741680690586812</v>
      </c>
      <c r="F1651" s="235">
        <v>0.00007251194232518454</v>
      </c>
    </row>
    <row r="1652" ht="14.25" customHeight="1" spans="1:6" x14ac:dyDescent="0.25">
      <c r="A1652" s="232">
        <v>43500</v>
      </c>
      <c r="B1652" s="233">
        <v>35</v>
      </c>
      <c r="C1652" s="233">
        <v>19</v>
      </c>
      <c r="D1652" s="234">
        <v>0.375</v>
      </c>
      <c r="E1652" s="235">
        <v>0.00002995652917102691</v>
      </c>
      <c r="F1652" s="235">
        <v>0.00007291256079106956</v>
      </c>
    </row>
    <row r="1653" ht="14.25" customHeight="1" spans="1:6" x14ac:dyDescent="0.25">
      <c r="A1653" s="232">
        <v>43500</v>
      </c>
      <c r="B1653" s="233">
        <v>35</v>
      </c>
      <c r="C1653" s="233">
        <v>20</v>
      </c>
      <c r="D1653" s="234">
        <v>0.3958333333321207</v>
      </c>
      <c r="E1653" s="235">
        <v>0.00004293553459281945</v>
      </c>
      <c r="F1653" s="235">
        <v>0.00007131008692752957</v>
      </c>
    </row>
    <row r="1654" ht="14.25" customHeight="1" spans="1:6" x14ac:dyDescent="0.25">
      <c r="A1654" s="232">
        <v>43500</v>
      </c>
      <c r="B1654" s="233">
        <v>35</v>
      </c>
      <c r="C1654" s="233">
        <v>21</v>
      </c>
      <c r="D1654" s="234">
        <v>0.4166666666678793</v>
      </c>
      <c r="E1654" s="235">
        <v>0.00005619874046338829</v>
      </c>
      <c r="F1654" s="235">
        <v>0.00006910668536516208</v>
      </c>
    </row>
    <row r="1655" ht="14.25" customHeight="1" spans="1:6" x14ac:dyDescent="0.25">
      <c r="A1655" s="232">
        <v>43500</v>
      </c>
      <c r="B1655" s="233">
        <v>35</v>
      </c>
      <c r="C1655" s="233">
        <v>22</v>
      </c>
      <c r="D1655" s="234">
        <v>0.4375</v>
      </c>
      <c r="E1655" s="235">
        <v>0.00005824604872349491</v>
      </c>
      <c r="F1655" s="235">
        <v>0.00006840560304986335</v>
      </c>
    </row>
    <row r="1656" ht="14.25" customHeight="1" spans="1:6" x14ac:dyDescent="0.25">
      <c r="A1656" s="232">
        <v>43500</v>
      </c>
      <c r="B1656" s="233">
        <v>35</v>
      </c>
      <c r="C1656" s="233">
        <v>23</v>
      </c>
      <c r="D1656" s="234">
        <v>0.4583333333321207</v>
      </c>
      <c r="E1656" s="235">
        <v>0.00006777576224336605</v>
      </c>
      <c r="F1656" s="235">
        <v>0.00006660281995338085</v>
      </c>
    </row>
    <row r="1657" ht="14.25" customHeight="1" spans="1:6" x14ac:dyDescent="0.25">
      <c r="A1657" s="232">
        <v>43500</v>
      </c>
      <c r="B1657" s="233">
        <v>35</v>
      </c>
      <c r="C1657" s="233">
        <v>24</v>
      </c>
      <c r="D1657" s="234">
        <v>0.4791666666678793</v>
      </c>
      <c r="E1657" s="235">
        <v>0.000074670960795691</v>
      </c>
      <c r="F1657" s="235">
        <v>0.00006590173763808209</v>
      </c>
    </row>
    <row r="1658" ht="14.25" customHeight="1" spans="1:6" x14ac:dyDescent="0.25">
      <c r="A1658" s="232">
        <v>43500</v>
      </c>
      <c r="B1658" s="233">
        <v>35</v>
      </c>
      <c r="C1658" s="233">
        <v>25</v>
      </c>
      <c r="D1658" s="234">
        <v>0.5</v>
      </c>
      <c r="E1658" s="235">
        <v>0.00008244684512274889</v>
      </c>
      <c r="F1658" s="235">
        <v>0.00006770452073456459</v>
      </c>
    </row>
    <row r="1659" ht="14.25" customHeight="1" spans="1:6" x14ac:dyDescent="0.25">
      <c r="A1659" s="232">
        <v>43500</v>
      </c>
      <c r="B1659" s="233">
        <v>35</v>
      </c>
      <c r="C1659" s="233">
        <v>26</v>
      </c>
      <c r="D1659" s="234">
        <v>0.5208333333321207</v>
      </c>
      <c r="E1659" s="235">
        <v>0.00007147833523395744</v>
      </c>
      <c r="F1659" s="235">
        <v>0.00006810513920044957</v>
      </c>
    </row>
    <row r="1660" ht="14.25" customHeight="1" spans="1:6" x14ac:dyDescent="0.25">
      <c r="A1660" s="232">
        <v>43500</v>
      </c>
      <c r="B1660" s="233">
        <v>35</v>
      </c>
      <c r="C1660" s="233">
        <v>27</v>
      </c>
      <c r="D1660" s="234">
        <v>0.5416666666678793</v>
      </c>
      <c r="E1660" s="235">
        <v>0.00007690649470610566</v>
      </c>
      <c r="F1660" s="235">
        <v>0.00006790482996750707</v>
      </c>
    </row>
    <row r="1661" ht="14.25" customHeight="1" spans="1:6" x14ac:dyDescent="0.25">
      <c r="A1661" s="232">
        <v>43500</v>
      </c>
      <c r="B1661" s="233">
        <v>35</v>
      </c>
      <c r="C1661" s="233">
        <v>28</v>
      </c>
      <c r="D1661" s="234">
        <v>0.5625</v>
      </c>
      <c r="E1661" s="235">
        <v>0.00007026300060459099</v>
      </c>
      <c r="F1661" s="235">
        <v>0.00006600189225455336</v>
      </c>
    </row>
    <row r="1662" ht="14.25" customHeight="1" spans="1:6" x14ac:dyDescent="0.25">
      <c r="A1662" s="232">
        <v>43500</v>
      </c>
      <c r="B1662" s="233">
        <v>35</v>
      </c>
      <c r="C1662" s="233">
        <v>29</v>
      </c>
      <c r="D1662" s="234">
        <v>0.5833333333321207</v>
      </c>
      <c r="E1662" s="235">
        <v>0.00006333094846116527</v>
      </c>
      <c r="F1662" s="235">
        <v>0.00006570142840513958</v>
      </c>
    </row>
    <row r="1663" ht="14.25" customHeight="1" spans="1:6" x14ac:dyDescent="0.25">
      <c r="A1663" s="232">
        <v>43500</v>
      </c>
      <c r="B1663" s="233">
        <v>35</v>
      </c>
      <c r="C1663" s="233">
        <v>30</v>
      </c>
      <c r="D1663" s="234">
        <v>0.6041666666678793</v>
      </c>
      <c r="E1663" s="235">
        <v>0.00005731272762742188</v>
      </c>
      <c r="F1663" s="235">
        <v>0.00006770452073456459</v>
      </c>
    </row>
    <row r="1664" ht="14.25" customHeight="1" spans="1:6" x14ac:dyDescent="0.25">
      <c r="A1664" s="232">
        <v>43500</v>
      </c>
      <c r="B1664" s="233">
        <v>35</v>
      </c>
      <c r="C1664" s="233">
        <v>31</v>
      </c>
      <c r="D1664" s="234">
        <v>0.625</v>
      </c>
      <c r="E1664" s="235">
        <v>0.000043739893189298256</v>
      </c>
      <c r="F1664" s="235">
        <v>0.00006920683998163334</v>
      </c>
    </row>
    <row r="1665" ht="14.25" customHeight="1" spans="1:6" x14ac:dyDescent="0.25">
      <c r="A1665" s="232">
        <v>43500</v>
      </c>
      <c r="B1665" s="233">
        <v>35</v>
      </c>
      <c r="C1665" s="233">
        <v>32</v>
      </c>
      <c r="D1665" s="234">
        <v>0.6458333333321207</v>
      </c>
      <c r="E1665" s="235">
        <v>0.000026171678353744305</v>
      </c>
      <c r="F1665" s="235">
        <v>0.00007331317925695456</v>
      </c>
    </row>
    <row r="1666" ht="14.25" customHeight="1" spans="1:6" x14ac:dyDescent="0.25">
      <c r="A1666" s="232">
        <v>43500</v>
      </c>
      <c r="B1666" s="233">
        <v>35</v>
      </c>
      <c r="C1666" s="233">
        <v>33</v>
      </c>
      <c r="D1666" s="234">
        <v>0.6666666666678793</v>
      </c>
      <c r="E1666" s="235">
        <v>0.00002107284217228876</v>
      </c>
      <c r="F1666" s="235">
        <v>0.00008022384779347077</v>
      </c>
    </row>
    <row r="1667" ht="14.25" customHeight="1" spans="1:6" x14ac:dyDescent="0.25">
      <c r="A1667" s="232">
        <v>43500</v>
      </c>
      <c r="B1667" s="233">
        <v>35</v>
      </c>
      <c r="C1667" s="233">
        <v>34</v>
      </c>
      <c r="D1667" s="234">
        <v>0.6875</v>
      </c>
      <c r="E1667" s="235">
        <v>0.0000102312615042983</v>
      </c>
      <c r="F1667" s="235">
        <v>0.00009084023713942319</v>
      </c>
    </row>
    <row r="1668" ht="14.25" customHeight="1" spans="1:6" x14ac:dyDescent="0.25">
      <c r="A1668" s="232">
        <v>43500</v>
      </c>
      <c r="B1668" s="233">
        <v>35</v>
      </c>
      <c r="C1668" s="233">
        <v>35</v>
      </c>
      <c r="D1668" s="234">
        <v>0.7083333333321207</v>
      </c>
      <c r="E1668" s="235">
        <v>0.000003563376666752343</v>
      </c>
      <c r="F1668" s="235">
        <v>0.0001054628111442256</v>
      </c>
    </row>
    <row r="1669" ht="14.25" customHeight="1" spans="1:6" x14ac:dyDescent="0.25">
      <c r="A1669" s="232">
        <v>43500</v>
      </c>
      <c r="B1669" s="233">
        <v>35</v>
      </c>
      <c r="C1669" s="233">
        <v>36</v>
      </c>
      <c r="D1669" s="234">
        <v>0.7291666666678793</v>
      </c>
      <c r="E1669" s="235">
        <v>0.0000013974715198670427</v>
      </c>
      <c r="F1669" s="235">
        <v>0.0001120029075997982</v>
      </c>
    </row>
    <row r="1670" ht="14.25" customHeight="1" spans="1:6" x14ac:dyDescent="0.25">
      <c r="A1670" s="232">
        <v>43500</v>
      </c>
      <c r="B1670" s="233">
        <v>35</v>
      </c>
      <c r="C1670" s="233">
        <v>37</v>
      </c>
      <c r="D1670" s="234">
        <v>0.75</v>
      </c>
      <c r="E1670" s="235">
        <v>3.696668828306696e-7</v>
      </c>
      <c r="F1670" s="235">
        <v>0.00011396593808263468</v>
      </c>
    </row>
    <row r="1671" ht="14.25" customHeight="1" spans="1:6" x14ac:dyDescent="0.25">
      <c r="A1671" s="232">
        <v>43500</v>
      </c>
      <c r="B1671" s="233">
        <v>35</v>
      </c>
      <c r="C1671" s="233">
        <v>38</v>
      </c>
      <c r="D1671" s="234">
        <v>0.7708333333321207</v>
      </c>
      <c r="E1671" s="235">
        <v>1.2040684158910904e-7</v>
      </c>
      <c r="F1671" s="235">
        <v>0.00011138194897767643</v>
      </c>
    </row>
    <row r="1672" ht="14.25" customHeight="1" spans="1:6" x14ac:dyDescent="0.25">
      <c r="A1672" s="232">
        <v>43500</v>
      </c>
      <c r="B1672" s="233">
        <v>35</v>
      </c>
      <c r="C1672" s="233">
        <v>39</v>
      </c>
      <c r="D1672" s="234">
        <v>0.7916666666678793</v>
      </c>
      <c r="E1672" s="235">
        <v>1.6769411629409965e-8</v>
      </c>
      <c r="F1672" s="235">
        <v>0.00010765619724494596</v>
      </c>
    </row>
    <row r="1673" ht="14.25" customHeight="1" spans="1:6" x14ac:dyDescent="0.25">
      <c r="A1673" s="232">
        <v>43500</v>
      </c>
      <c r="B1673" s="233">
        <v>35</v>
      </c>
      <c r="C1673" s="233">
        <v>40</v>
      </c>
      <c r="D1673" s="234">
        <v>0.8125</v>
      </c>
      <c r="E1673" s="235">
        <v>0</v>
      </c>
      <c r="F1673" s="235">
        <v>0.00010161687387172963</v>
      </c>
    </row>
    <row r="1674" ht="14.25" customHeight="1" spans="1:6" x14ac:dyDescent="0.25">
      <c r="A1674" s="232">
        <v>43500</v>
      </c>
      <c r="B1674" s="233">
        <v>35</v>
      </c>
      <c r="C1674" s="233">
        <v>41</v>
      </c>
      <c r="D1674" s="234">
        <v>0.8333333333321207</v>
      </c>
      <c r="E1674" s="235">
        <v>0</v>
      </c>
      <c r="F1674" s="235">
        <v>0.00009825167875829564</v>
      </c>
    </row>
    <row r="1675" ht="14.25" customHeight="1" spans="1:6" x14ac:dyDescent="0.25">
      <c r="A1675" s="232">
        <v>43500</v>
      </c>
      <c r="B1675" s="233">
        <v>35</v>
      </c>
      <c r="C1675" s="233">
        <v>42</v>
      </c>
      <c r="D1675" s="234">
        <v>0.8541666666678793</v>
      </c>
      <c r="E1675" s="235">
        <v>0</v>
      </c>
      <c r="F1675" s="235">
        <v>0.00009304363870179069</v>
      </c>
    </row>
    <row r="1676" ht="14.25" customHeight="1" spans="1:6" x14ac:dyDescent="0.25">
      <c r="A1676" s="232">
        <v>43500</v>
      </c>
      <c r="B1676" s="233">
        <v>35</v>
      </c>
      <c r="C1676" s="233">
        <v>43</v>
      </c>
      <c r="D1676" s="234">
        <v>0.875</v>
      </c>
      <c r="E1676" s="235">
        <v>0</v>
      </c>
      <c r="F1676" s="235">
        <v>0.00008813606249469946</v>
      </c>
    </row>
    <row r="1677" ht="14.25" customHeight="1" spans="1:6" x14ac:dyDescent="0.25">
      <c r="A1677" s="232">
        <v>43500</v>
      </c>
      <c r="B1677" s="233">
        <v>35</v>
      </c>
      <c r="C1677" s="233">
        <v>44</v>
      </c>
      <c r="D1677" s="234">
        <v>0.8958333333321207</v>
      </c>
      <c r="E1677" s="235">
        <v>0</v>
      </c>
      <c r="F1677" s="235">
        <v>0.00008352895013702199</v>
      </c>
    </row>
    <row r="1678" ht="14.25" customHeight="1" spans="1:6" x14ac:dyDescent="0.25">
      <c r="A1678" s="232">
        <v>43500</v>
      </c>
      <c r="B1678" s="233">
        <v>35</v>
      </c>
      <c r="C1678" s="233">
        <v>45</v>
      </c>
      <c r="D1678" s="234">
        <v>0.9166666666678793</v>
      </c>
      <c r="E1678" s="235">
        <v>0</v>
      </c>
      <c r="F1678" s="235">
        <v>0.00007782013699816078</v>
      </c>
    </row>
    <row r="1679" ht="14.25" customHeight="1" spans="1:6" x14ac:dyDescent="0.25">
      <c r="A1679" s="232">
        <v>43500</v>
      </c>
      <c r="B1679" s="233">
        <v>35</v>
      </c>
      <c r="C1679" s="233">
        <v>46</v>
      </c>
      <c r="D1679" s="234">
        <v>0.9375</v>
      </c>
      <c r="E1679" s="235">
        <v>0</v>
      </c>
      <c r="F1679" s="235">
        <v>0.00006890637613221959</v>
      </c>
    </row>
    <row r="1680" ht="14.25" customHeight="1" spans="1:6" x14ac:dyDescent="0.25">
      <c r="A1680" s="232">
        <v>43500</v>
      </c>
      <c r="B1680" s="233">
        <v>35</v>
      </c>
      <c r="C1680" s="233">
        <v>47</v>
      </c>
      <c r="D1680" s="234">
        <v>0.9583333333321207</v>
      </c>
      <c r="E1680" s="235">
        <v>0</v>
      </c>
      <c r="F1680" s="235">
        <v>0.000059391687567450885</v>
      </c>
    </row>
    <row r="1681" ht="14.25" customHeight="1" spans="1:6" x14ac:dyDescent="0.25">
      <c r="A1681" s="232">
        <v>43500</v>
      </c>
      <c r="B1681" s="233">
        <v>35</v>
      </c>
      <c r="C1681" s="233">
        <v>48</v>
      </c>
      <c r="D1681" s="234">
        <v>0.9791666666678793</v>
      </c>
      <c r="E1681" s="235">
        <v>0</v>
      </c>
      <c r="F1681" s="235">
        <v>0.00005047792670150969</v>
      </c>
    </row>
    <row r="1682" ht="14.25" customHeight="1" spans="1:6" x14ac:dyDescent="0.25">
      <c r="A1682" s="232">
        <v>43501</v>
      </c>
      <c r="B1682" s="233">
        <v>36</v>
      </c>
      <c r="C1682" s="233">
        <v>1</v>
      </c>
      <c r="D1682" s="234">
        <v>0</v>
      </c>
      <c r="E1682" s="235">
        <v>0</v>
      </c>
      <c r="F1682" s="235">
        <v>0.00004366741278146473</v>
      </c>
    </row>
    <row r="1683" ht="14.25" customHeight="1" spans="1:6" x14ac:dyDescent="0.25">
      <c r="A1683" s="232">
        <v>43501</v>
      </c>
      <c r="B1683" s="233">
        <v>36</v>
      </c>
      <c r="C1683" s="233">
        <v>2</v>
      </c>
      <c r="D1683" s="234">
        <v>0.020833333332120674</v>
      </c>
      <c r="E1683" s="235">
        <v>0</v>
      </c>
      <c r="F1683" s="235">
        <v>0.00003916045504025851</v>
      </c>
    </row>
    <row r="1684" ht="14.25" customHeight="1" spans="1:6" x14ac:dyDescent="0.25">
      <c r="A1684" s="232">
        <v>43501</v>
      </c>
      <c r="B1684" s="233">
        <v>36</v>
      </c>
      <c r="C1684" s="233">
        <v>3</v>
      </c>
      <c r="D1684" s="234">
        <v>0.041666666667879326</v>
      </c>
      <c r="E1684" s="235">
        <v>0</v>
      </c>
      <c r="F1684" s="235">
        <v>0.000037057208094362266</v>
      </c>
    </row>
    <row r="1685" ht="14.25" customHeight="1" spans="1:6" x14ac:dyDescent="0.25">
      <c r="A1685" s="232">
        <v>43501</v>
      </c>
      <c r="B1685" s="233">
        <v>36</v>
      </c>
      <c r="C1685" s="233">
        <v>4</v>
      </c>
      <c r="D1685" s="234">
        <v>0.0625</v>
      </c>
      <c r="E1685" s="235">
        <v>0</v>
      </c>
      <c r="F1685" s="235">
        <v>0.00003465349729905229</v>
      </c>
    </row>
    <row r="1686" ht="14.25" customHeight="1" spans="1:6" x14ac:dyDescent="0.25">
      <c r="A1686" s="232">
        <v>43501</v>
      </c>
      <c r="B1686" s="233">
        <v>36</v>
      </c>
      <c r="C1686" s="233">
        <v>5</v>
      </c>
      <c r="D1686" s="234">
        <v>0.08333333333212067</v>
      </c>
      <c r="E1686" s="235">
        <v>0</v>
      </c>
      <c r="F1686" s="235">
        <v>0.0000332513326684548</v>
      </c>
    </row>
    <row r="1687" ht="14.25" customHeight="1" spans="1:6" x14ac:dyDescent="0.25">
      <c r="A1687" s="232">
        <v>43501</v>
      </c>
      <c r="B1687" s="233">
        <v>36</v>
      </c>
      <c r="C1687" s="233">
        <v>6</v>
      </c>
      <c r="D1687" s="234">
        <v>0.10416666666787933</v>
      </c>
      <c r="E1687" s="235">
        <v>0</v>
      </c>
      <c r="F1687" s="235">
        <v>0.000032049477270799804</v>
      </c>
    </row>
    <row r="1688" ht="14.25" customHeight="1" spans="1:6" x14ac:dyDescent="0.25">
      <c r="A1688" s="232">
        <v>43501</v>
      </c>
      <c r="B1688" s="233">
        <v>36</v>
      </c>
      <c r="C1688" s="233">
        <v>7</v>
      </c>
      <c r="D1688" s="234">
        <v>0.125</v>
      </c>
      <c r="E1688" s="235">
        <v>0</v>
      </c>
      <c r="F1688" s="235">
        <v>0.00003194932265432856</v>
      </c>
    </row>
    <row r="1689" ht="14.25" customHeight="1" spans="1:6" x14ac:dyDescent="0.25">
      <c r="A1689" s="232">
        <v>43501</v>
      </c>
      <c r="B1689" s="233">
        <v>36</v>
      </c>
      <c r="C1689" s="233">
        <v>8</v>
      </c>
      <c r="D1689" s="234">
        <v>0.14583333333212067</v>
      </c>
      <c r="E1689" s="235">
        <v>0</v>
      </c>
      <c r="F1689" s="235">
        <v>0.00003174901342138605</v>
      </c>
    </row>
    <row r="1690" ht="14.25" customHeight="1" spans="1:6" x14ac:dyDescent="0.25">
      <c r="A1690" s="232">
        <v>43501</v>
      </c>
      <c r="B1690" s="233">
        <v>36</v>
      </c>
      <c r="C1690" s="233">
        <v>9</v>
      </c>
      <c r="D1690" s="234">
        <v>0.16666666666787933</v>
      </c>
      <c r="E1690" s="235">
        <v>0</v>
      </c>
      <c r="F1690" s="235">
        <v>0.00003174901342138605</v>
      </c>
    </row>
    <row r="1691" ht="14.25" customHeight="1" spans="1:6" x14ac:dyDescent="0.25">
      <c r="A1691" s="232">
        <v>43501</v>
      </c>
      <c r="B1691" s="233">
        <v>36</v>
      </c>
      <c r="C1691" s="233">
        <v>10</v>
      </c>
      <c r="D1691" s="234">
        <v>0.1875</v>
      </c>
      <c r="E1691" s="235">
        <v>0</v>
      </c>
      <c r="F1691" s="235">
        <v>0.000032950868819041045</v>
      </c>
    </row>
    <row r="1692" ht="14.25" customHeight="1" spans="1:6" x14ac:dyDescent="0.25">
      <c r="A1692" s="232">
        <v>43501</v>
      </c>
      <c r="B1692" s="233">
        <v>36</v>
      </c>
      <c r="C1692" s="233">
        <v>11</v>
      </c>
      <c r="D1692" s="234">
        <v>0.20833333333212067</v>
      </c>
      <c r="E1692" s="235">
        <v>0</v>
      </c>
      <c r="F1692" s="235">
        <v>0.00003425287883316729</v>
      </c>
    </row>
    <row r="1693" ht="14.25" customHeight="1" spans="1:6" x14ac:dyDescent="0.25">
      <c r="A1693" s="232">
        <v>43501</v>
      </c>
      <c r="B1693" s="233">
        <v>36</v>
      </c>
      <c r="C1693" s="233">
        <v>12</v>
      </c>
      <c r="D1693" s="234">
        <v>0.22916666666787933</v>
      </c>
      <c r="E1693" s="235">
        <v>0</v>
      </c>
      <c r="F1693" s="235">
        <v>0.00003725751732730477</v>
      </c>
    </row>
    <row r="1694" ht="14.25" customHeight="1" spans="1:6" x14ac:dyDescent="0.25">
      <c r="A1694" s="232">
        <v>43501</v>
      </c>
      <c r="B1694" s="233">
        <v>36</v>
      </c>
      <c r="C1694" s="233">
        <v>13</v>
      </c>
      <c r="D1694" s="234">
        <v>0.25</v>
      </c>
      <c r="E1694" s="235">
        <v>2.5363735089482573e-7</v>
      </c>
      <c r="F1694" s="235">
        <v>0.00004406803124734973</v>
      </c>
    </row>
    <row r="1695" ht="14.25" customHeight="1" spans="1:6" x14ac:dyDescent="0.25">
      <c r="A1695" s="232">
        <v>43501</v>
      </c>
      <c r="B1695" s="233">
        <v>36</v>
      </c>
      <c r="C1695" s="233">
        <v>14</v>
      </c>
      <c r="D1695" s="234">
        <v>0.2708333333321207</v>
      </c>
      <c r="E1695" s="235">
        <v>5.922931526608144e-7</v>
      </c>
      <c r="F1695" s="235">
        <v>0.00005047792670150969</v>
      </c>
    </row>
    <row r="1696" ht="14.25" customHeight="1" spans="1:6" x14ac:dyDescent="0.25">
      <c r="A1696" s="232">
        <v>43501</v>
      </c>
      <c r="B1696" s="233">
        <v>36</v>
      </c>
      <c r="C1696" s="233">
        <v>15</v>
      </c>
      <c r="D1696" s="234">
        <v>0.2916666666678793</v>
      </c>
      <c r="E1696" s="235">
        <v>0.0000010197281924648556</v>
      </c>
      <c r="F1696" s="235">
        <v>0.00006059354296510588</v>
      </c>
    </row>
    <row r="1697" ht="14.25" customHeight="1" spans="1:6" x14ac:dyDescent="0.25">
      <c r="A1697" s="232">
        <v>43501</v>
      </c>
      <c r="B1697" s="233">
        <v>36</v>
      </c>
      <c r="C1697" s="233">
        <v>16</v>
      </c>
      <c r="D1697" s="234">
        <v>0.3125</v>
      </c>
      <c r="E1697" s="235">
        <v>0.0000018927884454127585</v>
      </c>
      <c r="F1697" s="235">
        <v>0.00006710359303573709</v>
      </c>
    </row>
    <row r="1698" ht="14.25" customHeight="1" spans="1:6" x14ac:dyDescent="0.25">
      <c r="A1698" s="232">
        <v>43501</v>
      </c>
      <c r="B1698" s="233">
        <v>36</v>
      </c>
      <c r="C1698" s="233">
        <v>17</v>
      </c>
      <c r="D1698" s="234">
        <v>0.3333333333321207</v>
      </c>
      <c r="E1698" s="235">
        <v>0.00000480247459983654</v>
      </c>
      <c r="F1698" s="235">
        <v>0.00007131008692752957</v>
      </c>
    </row>
    <row r="1699" ht="14.25" customHeight="1" spans="1:6" x14ac:dyDescent="0.25">
      <c r="A1699" s="232">
        <v>43501</v>
      </c>
      <c r="B1699" s="233">
        <v>36</v>
      </c>
      <c r="C1699" s="233">
        <v>18</v>
      </c>
      <c r="D1699" s="234">
        <v>0.3541666666678793</v>
      </c>
      <c r="E1699" s="235">
        <v>0.000010241043009710982</v>
      </c>
      <c r="F1699" s="235">
        <v>0.00007311287002401206</v>
      </c>
    </row>
    <row r="1700" ht="14.25" customHeight="1" spans="1:6" x14ac:dyDescent="0.25">
      <c r="A1700" s="232">
        <v>43501</v>
      </c>
      <c r="B1700" s="233">
        <v>36</v>
      </c>
      <c r="C1700" s="233">
        <v>19</v>
      </c>
      <c r="D1700" s="234">
        <v>0.375</v>
      </c>
      <c r="E1700" s="235">
        <v>0.000020106820482625435</v>
      </c>
      <c r="F1700" s="235">
        <v>0.00007331317925695456</v>
      </c>
    </row>
    <row r="1701" ht="14.25" customHeight="1" spans="1:6" x14ac:dyDescent="0.25">
      <c r="A1701" s="232">
        <v>43501</v>
      </c>
      <c r="B1701" s="233">
        <v>36</v>
      </c>
      <c r="C1701" s="233">
        <v>20</v>
      </c>
      <c r="D1701" s="234">
        <v>0.3958333333321207</v>
      </c>
      <c r="E1701" s="235">
        <v>0.000030806893754629776</v>
      </c>
      <c r="F1701" s="235">
        <v>0.00007271225155812705</v>
      </c>
    </row>
    <row r="1702" ht="14.25" customHeight="1" spans="1:6" x14ac:dyDescent="0.25">
      <c r="A1702" s="232">
        <v>43501</v>
      </c>
      <c r="B1702" s="233">
        <v>36</v>
      </c>
      <c r="C1702" s="233">
        <v>21</v>
      </c>
      <c r="D1702" s="234">
        <v>0.4166666666678793</v>
      </c>
      <c r="E1702" s="235">
        <v>0.00004329766175841177</v>
      </c>
      <c r="F1702" s="235">
        <v>0.00007161055077694331</v>
      </c>
    </row>
    <row r="1703" ht="14.25" customHeight="1" spans="1:6" x14ac:dyDescent="0.25">
      <c r="A1703" s="232">
        <v>43501</v>
      </c>
      <c r="B1703" s="233">
        <v>36</v>
      </c>
      <c r="C1703" s="233">
        <v>22</v>
      </c>
      <c r="D1703" s="234">
        <v>0.4375</v>
      </c>
      <c r="E1703" s="235">
        <v>0.00005052732960472607</v>
      </c>
      <c r="F1703" s="235">
        <v>0.00007040869537928833</v>
      </c>
    </row>
    <row r="1704" ht="14.25" customHeight="1" spans="1:6" x14ac:dyDescent="0.25">
      <c r="A1704" s="232">
        <v>43501</v>
      </c>
      <c r="B1704" s="233">
        <v>36</v>
      </c>
      <c r="C1704" s="233">
        <v>23</v>
      </c>
      <c r="D1704" s="234">
        <v>0.4583333333321207</v>
      </c>
      <c r="E1704" s="235">
        <v>0.00006808985885111954</v>
      </c>
      <c r="F1704" s="235">
        <v>0.00006970761306398956</v>
      </c>
    </row>
    <row r="1705" ht="14.25" customHeight="1" spans="1:6" x14ac:dyDescent="0.25">
      <c r="A1705" s="232">
        <v>43501</v>
      </c>
      <c r="B1705" s="233">
        <v>36</v>
      </c>
      <c r="C1705" s="233">
        <v>24</v>
      </c>
      <c r="D1705" s="234">
        <v>0.4791666666678793</v>
      </c>
      <c r="E1705" s="235">
        <v>0.00007702832104263576</v>
      </c>
      <c r="F1705" s="235">
        <v>0.00006970761306398956</v>
      </c>
    </row>
    <row r="1706" ht="14.25" customHeight="1" spans="1:6" x14ac:dyDescent="0.25">
      <c r="A1706" s="232">
        <v>43501</v>
      </c>
      <c r="B1706" s="233">
        <v>36</v>
      </c>
      <c r="C1706" s="233">
        <v>25</v>
      </c>
      <c r="D1706" s="234">
        <v>0.5</v>
      </c>
      <c r="E1706" s="235">
        <v>0.00008162388000596086</v>
      </c>
      <c r="F1706" s="235">
        <v>0.00007171070539341455</v>
      </c>
    </row>
    <row r="1707" ht="14.25" customHeight="1" spans="1:6" x14ac:dyDescent="0.25">
      <c r="A1707" s="232">
        <v>43501</v>
      </c>
      <c r="B1707" s="233">
        <v>36</v>
      </c>
      <c r="C1707" s="233">
        <v>26</v>
      </c>
      <c r="D1707" s="234">
        <v>0.5208333333321207</v>
      </c>
      <c r="E1707" s="235">
        <v>0.00007360034476443469</v>
      </c>
      <c r="F1707" s="235">
        <v>0.00007151039616047207</v>
      </c>
    </row>
    <row r="1708" ht="14.25" customHeight="1" spans="1:6" x14ac:dyDescent="0.25">
      <c r="A1708" s="232">
        <v>43501</v>
      </c>
      <c r="B1708" s="233">
        <v>36</v>
      </c>
      <c r="C1708" s="233">
        <v>27</v>
      </c>
      <c r="D1708" s="234">
        <v>0.5416666666678793</v>
      </c>
      <c r="E1708" s="235">
        <v>0.00007707985816297263</v>
      </c>
      <c r="F1708" s="235">
        <v>0.00007100962307811582</v>
      </c>
    </row>
    <row r="1709" ht="14.25" customHeight="1" spans="1:6" x14ac:dyDescent="0.25">
      <c r="A1709" s="232">
        <v>43501</v>
      </c>
      <c r="B1709" s="233">
        <v>36</v>
      </c>
      <c r="C1709" s="233">
        <v>28</v>
      </c>
      <c r="D1709" s="234">
        <v>0.5625</v>
      </c>
      <c r="E1709" s="235">
        <v>0.00007282567594125579</v>
      </c>
      <c r="F1709" s="235">
        <v>0.00006870606689927708</v>
      </c>
    </row>
    <row r="1710" ht="14.25" customHeight="1" spans="1:6" x14ac:dyDescent="0.25">
      <c r="A1710" s="232">
        <v>43501</v>
      </c>
      <c r="B1710" s="233">
        <v>36</v>
      </c>
      <c r="C1710" s="233">
        <v>29</v>
      </c>
      <c r="D1710" s="234">
        <v>0.5833333333321207</v>
      </c>
      <c r="E1710" s="235">
        <v>0.00006714805214234364</v>
      </c>
      <c r="F1710" s="235">
        <v>0.00006720374765220833</v>
      </c>
    </row>
    <row r="1711" ht="14.25" customHeight="1" spans="1:6" x14ac:dyDescent="0.25">
      <c r="A1711" s="232">
        <v>43501</v>
      </c>
      <c r="B1711" s="233">
        <v>36</v>
      </c>
      <c r="C1711" s="233">
        <v>30</v>
      </c>
      <c r="D1711" s="234">
        <v>0.6041666666678793</v>
      </c>
      <c r="E1711" s="235">
        <v>0.00005068195818638027</v>
      </c>
      <c r="F1711" s="235">
        <v>0.00006830544843339208</v>
      </c>
    </row>
    <row r="1712" ht="14.25" customHeight="1" spans="1:6" x14ac:dyDescent="0.25">
      <c r="A1712" s="232">
        <v>43501</v>
      </c>
      <c r="B1712" s="233">
        <v>36</v>
      </c>
      <c r="C1712" s="233">
        <v>31</v>
      </c>
      <c r="D1712" s="234">
        <v>0.625</v>
      </c>
      <c r="E1712" s="235">
        <v>0.000039718965634781285</v>
      </c>
      <c r="F1712" s="235">
        <v>0.00007000807691340332</v>
      </c>
    </row>
    <row r="1713" ht="14.25" customHeight="1" spans="1:6" x14ac:dyDescent="0.25">
      <c r="A1713" s="232">
        <v>43501</v>
      </c>
      <c r="B1713" s="233">
        <v>36</v>
      </c>
      <c r="C1713" s="233">
        <v>32</v>
      </c>
      <c r="D1713" s="234">
        <v>0.6458333333321207</v>
      </c>
      <c r="E1713" s="235">
        <v>0.000025132470663473337</v>
      </c>
      <c r="F1713" s="235">
        <v>0.00007351348848989705</v>
      </c>
    </row>
    <row r="1714" ht="14.25" customHeight="1" spans="1:6" x14ac:dyDescent="0.25">
      <c r="A1714" s="232">
        <v>43501</v>
      </c>
      <c r="B1714" s="233">
        <v>36</v>
      </c>
      <c r="C1714" s="233">
        <v>33</v>
      </c>
      <c r="D1714" s="234">
        <v>0.6666666666678793</v>
      </c>
      <c r="E1714" s="235">
        <v>0.000017146542243966815</v>
      </c>
      <c r="F1714" s="235">
        <v>0.00007982322932758575</v>
      </c>
    </row>
    <row r="1715" ht="14.25" customHeight="1" spans="1:6" x14ac:dyDescent="0.25">
      <c r="A1715" s="232">
        <v>43501</v>
      </c>
      <c r="B1715" s="233">
        <v>36</v>
      </c>
      <c r="C1715" s="233">
        <v>34</v>
      </c>
      <c r="D1715" s="234">
        <v>0.6875</v>
      </c>
      <c r="E1715" s="235">
        <v>0.000012119182981727681</v>
      </c>
      <c r="F1715" s="235">
        <v>0.00008943807250882569</v>
      </c>
    </row>
    <row r="1716" ht="14.25" customHeight="1" spans="1:6" x14ac:dyDescent="0.25">
      <c r="A1716" s="232">
        <v>43501</v>
      </c>
      <c r="B1716" s="233">
        <v>36</v>
      </c>
      <c r="C1716" s="233">
        <v>35</v>
      </c>
      <c r="D1716" s="234">
        <v>0.7083333333321207</v>
      </c>
      <c r="E1716" s="235">
        <v>0.000005780083266514973</v>
      </c>
      <c r="F1716" s="235">
        <v>0.00010032487931925052</v>
      </c>
    </row>
    <row r="1717" ht="14.25" customHeight="1" spans="1:6" x14ac:dyDescent="0.25">
      <c r="A1717" s="232">
        <v>43501</v>
      </c>
      <c r="B1717" s="233">
        <v>36</v>
      </c>
      <c r="C1717" s="233">
        <v>36</v>
      </c>
      <c r="D1717" s="234">
        <v>0.7291666666678793</v>
      </c>
      <c r="E1717" s="235">
        <v>0.0000028598012053007744</v>
      </c>
      <c r="F1717" s="235">
        <v>0.00010834726409859758</v>
      </c>
    </row>
    <row r="1718" ht="14.25" customHeight="1" spans="1:6" x14ac:dyDescent="0.25">
      <c r="A1718" s="232">
        <v>43501</v>
      </c>
      <c r="B1718" s="233">
        <v>36</v>
      </c>
      <c r="C1718" s="233">
        <v>37</v>
      </c>
      <c r="D1718" s="234">
        <v>0.75</v>
      </c>
      <c r="E1718" s="235">
        <v>0.0000010885321019443468</v>
      </c>
      <c r="F1718" s="235">
        <v>0.00011112154697485119</v>
      </c>
    </row>
    <row r="1719" ht="14.25" customHeight="1" spans="1:6" x14ac:dyDescent="0.25">
      <c r="A1719" s="232">
        <v>43501</v>
      </c>
      <c r="B1719" s="233">
        <v>36</v>
      </c>
      <c r="C1719" s="233">
        <v>38</v>
      </c>
      <c r="D1719" s="234">
        <v>0.7708333333321207</v>
      </c>
      <c r="E1719" s="235">
        <v>1.0468551818653718e-7</v>
      </c>
      <c r="F1719" s="235">
        <v>0.00010948902672636982</v>
      </c>
    </row>
    <row r="1720" ht="14.25" customHeight="1" spans="1:6" x14ac:dyDescent="0.25">
      <c r="A1720" s="232">
        <v>43501</v>
      </c>
      <c r="B1720" s="233">
        <v>36</v>
      </c>
      <c r="C1720" s="233">
        <v>39</v>
      </c>
      <c r="D1720" s="234">
        <v>0.7916666666678793</v>
      </c>
      <c r="E1720" s="235">
        <v>2.4229333714551894e-8</v>
      </c>
      <c r="F1720" s="235">
        <v>0.00010467158967410273</v>
      </c>
    </row>
    <row r="1721" ht="14.25" customHeight="1" spans="1:6" x14ac:dyDescent="0.25">
      <c r="A1721" s="232">
        <v>43501</v>
      </c>
      <c r="B1721" s="233">
        <v>36</v>
      </c>
      <c r="C1721" s="233">
        <v>40</v>
      </c>
      <c r="D1721" s="234">
        <v>0.8125</v>
      </c>
      <c r="E1721" s="235">
        <v>0</v>
      </c>
      <c r="F1721" s="235">
        <v>0.0000987524518406519</v>
      </c>
    </row>
    <row r="1722" ht="14.25" customHeight="1" spans="1:6" x14ac:dyDescent="0.25">
      <c r="A1722" s="232">
        <v>43501</v>
      </c>
      <c r="B1722" s="233">
        <v>36</v>
      </c>
      <c r="C1722" s="233">
        <v>41</v>
      </c>
      <c r="D1722" s="234">
        <v>0.8333333333321207</v>
      </c>
      <c r="E1722" s="235">
        <v>0</v>
      </c>
      <c r="F1722" s="235">
        <v>0.00009494657641474442</v>
      </c>
    </row>
    <row r="1723" ht="14.25" customHeight="1" spans="1:6" x14ac:dyDescent="0.25">
      <c r="A1723" s="232">
        <v>43501</v>
      </c>
      <c r="B1723" s="233">
        <v>36</v>
      </c>
      <c r="C1723" s="233">
        <v>42</v>
      </c>
      <c r="D1723" s="234">
        <v>0.8541666666678793</v>
      </c>
      <c r="E1723" s="235">
        <v>0</v>
      </c>
      <c r="F1723" s="235">
        <v>0.0000900390002076532</v>
      </c>
    </row>
    <row r="1724" ht="14.25" customHeight="1" spans="1:6" x14ac:dyDescent="0.25">
      <c r="A1724" s="232">
        <v>43501</v>
      </c>
      <c r="B1724" s="233">
        <v>36</v>
      </c>
      <c r="C1724" s="233">
        <v>43</v>
      </c>
      <c r="D1724" s="234">
        <v>0.875</v>
      </c>
      <c r="E1724" s="235">
        <v>0</v>
      </c>
      <c r="F1724" s="235">
        <v>0.00008583250631586071</v>
      </c>
    </row>
    <row r="1725" ht="14.25" customHeight="1" spans="1:6" x14ac:dyDescent="0.25">
      <c r="A1725" s="232">
        <v>43501</v>
      </c>
      <c r="B1725" s="233">
        <v>36</v>
      </c>
      <c r="C1725" s="233">
        <v>44</v>
      </c>
      <c r="D1725" s="234">
        <v>0.8958333333321207</v>
      </c>
      <c r="E1725" s="235">
        <v>0</v>
      </c>
      <c r="F1725" s="235">
        <v>0.000081525857807597</v>
      </c>
    </row>
    <row r="1726" ht="14.25" customHeight="1" spans="1:6" x14ac:dyDescent="0.25">
      <c r="A1726" s="232">
        <v>43501</v>
      </c>
      <c r="B1726" s="233">
        <v>36</v>
      </c>
      <c r="C1726" s="233">
        <v>45</v>
      </c>
      <c r="D1726" s="234">
        <v>0.9166666666678793</v>
      </c>
      <c r="E1726" s="235">
        <v>0</v>
      </c>
      <c r="F1726" s="235">
        <v>0.00007731936391580452</v>
      </c>
    </row>
    <row r="1727" ht="14.25" customHeight="1" spans="1:6" x14ac:dyDescent="0.25">
      <c r="A1727" s="232">
        <v>43501</v>
      </c>
      <c r="B1727" s="233">
        <v>36</v>
      </c>
      <c r="C1727" s="233">
        <v>46</v>
      </c>
      <c r="D1727" s="234">
        <v>0.9375</v>
      </c>
      <c r="E1727" s="235">
        <v>0</v>
      </c>
      <c r="F1727" s="235">
        <v>0.00006950730383104707</v>
      </c>
    </row>
    <row r="1728" ht="14.25" customHeight="1" spans="1:6" x14ac:dyDescent="0.25">
      <c r="A1728" s="232">
        <v>43501</v>
      </c>
      <c r="B1728" s="233">
        <v>36</v>
      </c>
      <c r="C1728" s="233">
        <v>47</v>
      </c>
      <c r="D1728" s="234">
        <v>0.9583333333321207</v>
      </c>
      <c r="E1728" s="235">
        <v>0</v>
      </c>
      <c r="F1728" s="235">
        <v>0.00006129462528040462</v>
      </c>
    </row>
    <row r="1729" ht="14.25" customHeight="1" spans="1:6" x14ac:dyDescent="0.25">
      <c r="A1729" s="232">
        <v>43501</v>
      </c>
      <c r="B1729" s="233">
        <v>36</v>
      </c>
      <c r="C1729" s="233">
        <v>48</v>
      </c>
      <c r="D1729" s="234">
        <v>0.9791666666678793</v>
      </c>
      <c r="E1729" s="235">
        <v>0</v>
      </c>
      <c r="F1729" s="235">
        <v>0.00005348256519564716</v>
      </c>
    </row>
    <row r="1730" ht="14.25" customHeight="1" spans="1:6" x14ac:dyDescent="0.25">
      <c r="A1730" s="232">
        <v>43502</v>
      </c>
      <c r="B1730" s="233">
        <v>37</v>
      </c>
      <c r="C1730" s="233">
        <v>1</v>
      </c>
      <c r="D1730" s="234">
        <v>0</v>
      </c>
      <c r="E1730" s="235">
        <v>0</v>
      </c>
      <c r="F1730" s="235">
        <v>0.000046972515125015957</v>
      </c>
    </row>
    <row r="1731" ht="14.25" customHeight="1" spans="1:6" x14ac:dyDescent="0.25">
      <c r="A1731" s="232">
        <v>43502</v>
      </c>
      <c r="B1731" s="233">
        <v>37</v>
      </c>
      <c r="C1731" s="233">
        <v>2</v>
      </c>
      <c r="D1731" s="234">
        <v>0.020833333332120674</v>
      </c>
      <c r="E1731" s="235">
        <v>0</v>
      </c>
      <c r="F1731" s="235">
        <v>0.000042165093534395995</v>
      </c>
    </row>
    <row r="1732" ht="14.25" customHeight="1" spans="1:6" x14ac:dyDescent="0.25">
      <c r="A1732" s="232">
        <v>43502</v>
      </c>
      <c r="B1732" s="233">
        <v>37</v>
      </c>
      <c r="C1732" s="233">
        <v>3</v>
      </c>
      <c r="D1732" s="234">
        <v>0.041666666667879326</v>
      </c>
      <c r="E1732" s="235">
        <v>0</v>
      </c>
      <c r="F1732" s="235">
        <v>0.000039360764273201</v>
      </c>
    </row>
    <row r="1733" ht="14.25" customHeight="1" spans="1:6" x14ac:dyDescent="0.25">
      <c r="A1733" s="232">
        <v>43502</v>
      </c>
      <c r="B1733" s="233">
        <v>37</v>
      </c>
      <c r="C1733" s="233">
        <v>4</v>
      </c>
      <c r="D1733" s="234">
        <v>0.0625</v>
      </c>
      <c r="E1733" s="235">
        <v>0</v>
      </c>
      <c r="F1733" s="235">
        <v>0.00003725751732730477</v>
      </c>
    </row>
    <row r="1734" ht="14.25" customHeight="1" spans="1:6" x14ac:dyDescent="0.25">
      <c r="A1734" s="232">
        <v>43502</v>
      </c>
      <c r="B1734" s="233">
        <v>37</v>
      </c>
      <c r="C1734" s="233">
        <v>5</v>
      </c>
      <c r="D1734" s="234">
        <v>0.08333333333212067</v>
      </c>
      <c r="E1734" s="235">
        <v>0</v>
      </c>
      <c r="F1734" s="235">
        <v>0.00003485380653199478</v>
      </c>
    </row>
    <row r="1735" ht="14.25" customHeight="1" spans="1:6" x14ac:dyDescent="0.25">
      <c r="A1735" s="232">
        <v>43502</v>
      </c>
      <c r="B1735" s="233">
        <v>37</v>
      </c>
      <c r="C1735" s="233">
        <v>6</v>
      </c>
      <c r="D1735" s="234">
        <v>0.10416666666787933</v>
      </c>
      <c r="E1735" s="235">
        <v>0</v>
      </c>
      <c r="F1735" s="235">
        <v>0.00003285071420256979</v>
      </c>
    </row>
    <row r="1736" ht="14.25" customHeight="1" spans="1:6" x14ac:dyDescent="0.25">
      <c r="A1736" s="232">
        <v>43502</v>
      </c>
      <c r="B1736" s="233">
        <v>37</v>
      </c>
      <c r="C1736" s="233">
        <v>7</v>
      </c>
      <c r="D1736" s="234">
        <v>0.125</v>
      </c>
      <c r="E1736" s="235">
        <v>0</v>
      </c>
      <c r="F1736" s="235">
        <v>0.00003285071420256979</v>
      </c>
    </row>
    <row r="1737" ht="14.25" customHeight="1" spans="1:6" x14ac:dyDescent="0.25">
      <c r="A1737" s="232">
        <v>43502</v>
      </c>
      <c r="B1737" s="233">
        <v>37</v>
      </c>
      <c r="C1737" s="233">
        <v>8</v>
      </c>
      <c r="D1737" s="234">
        <v>0.14583333333212067</v>
      </c>
      <c r="E1737" s="235">
        <v>0</v>
      </c>
      <c r="F1737" s="235">
        <v>0.00003214963188727106</v>
      </c>
    </row>
    <row r="1738" ht="14.25" customHeight="1" spans="1:6" x14ac:dyDescent="0.25">
      <c r="A1738" s="232">
        <v>43502</v>
      </c>
      <c r="B1738" s="233">
        <v>37</v>
      </c>
      <c r="C1738" s="233">
        <v>9</v>
      </c>
      <c r="D1738" s="234">
        <v>0.16666666666787933</v>
      </c>
      <c r="E1738" s="235">
        <v>0</v>
      </c>
      <c r="F1738" s="235">
        <v>0.0000318491680378573</v>
      </c>
    </row>
    <row r="1739" ht="14.25" customHeight="1" spans="1:6" x14ac:dyDescent="0.25">
      <c r="A1739" s="232">
        <v>43502</v>
      </c>
      <c r="B1739" s="233">
        <v>37</v>
      </c>
      <c r="C1739" s="233">
        <v>10</v>
      </c>
      <c r="D1739" s="234">
        <v>0.1875</v>
      </c>
      <c r="E1739" s="235">
        <v>0</v>
      </c>
      <c r="F1739" s="235">
        <v>0.00003275055958609855</v>
      </c>
    </row>
    <row r="1740" ht="14.25" customHeight="1" spans="1:6" x14ac:dyDescent="0.25">
      <c r="A1740" s="232">
        <v>43502</v>
      </c>
      <c r="B1740" s="233">
        <v>37</v>
      </c>
      <c r="C1740" s="233">
        <v>11</v>
      </c>
      <c r="D1740" s="234">
        <v>0.20833333333212067</v>
      </c>
      <c r="E1740" s="235">
        <v>0</v>
      </c>
      <c r="F1740" s="235">
        <v>0.000033651951134339786</v>
      </c>
    </row>
    <row r="1741" ht="14.25" customHeight="1" spans="1:6" x14ac:dyDescent="0.25">
      <c r="A1741" s="232">
        <v>43502</v>
      </c>
      <c r="B1741" s="233">
        <v>37</v>
      </c>
      <c r="C1741" s="233">
        <v>12</v>
      </c>
      <c r="D1741" s="234">
        <v>0.22916666666787933</v>
      </c>
      <c r="E1741" s="235">
        <v>0</v>
      </c>
      <c r="F1741" s="235">
        <v>0.00003545473423082228</v>
      </c>
    </row>
    <row r="1742" ht="14.25" customHeight="1" spans="1:6" x14ac:dyDescent="0.25">
      <c r="A1742" s="232">
        <v>43502</v>
      </c>
      <c r="B1742" s="233">
        <v>37</v>
      </c>
      <c r="C1742" s="233">
        <v>13</v>
      </c>
      <c r="D1742" s="234">
        <v>0.25</v>
      </c>
      <c r="E1742" s="235">
        <v>5.357580406601933e-8</v>
      </c>
      <c r="F1742" s="235">
        <v>0.00003795859964260352</v>
      </c>
    </row>
    <row r="1743" ht="14.25" customHeight="1" spans="1:6" x14ac:dyDescent="0.25">
      <c r="A1743" s="232">
        <v>43502</v>
      </c>
      <c r="B1743" s="233">
        <v>37</v>
      </c>
      <c r="C1743" s="233">
        <v>14</v>
      </c>
      <c r="D1743" s="234">
        <v>0.2708333333321207</v>
      </c>
      <c r="E1743" s="235">
        <v>1.744142113955911e-7</v>
      </c>
      <c r="F1743" s="235">
        <v>0.000041363856602626</v>
      </c>
    </row>
    <row r="1744" ht="14.25" customHeight="1" spans="1:6" x14ac:dyDescent="0.25">
      <c r="A1744" s="232">
        <v>43502</v>
      </c>
      <c r="B1744" s="233">
        <v>37</v>
      </c>
      <c r="C1744" s="233">
        <v>15</v>
      </c>
      <c r="D1744" s="234">
        <v>0.2916666666678793</v>
      </c>
      <c r="E1744" s="235">
        <v>6.950057988909505e-7</v>
      </c>
      <c r="F1744" s="235">
        <v>0.00004797406128972845</v>
      </c>
    </row>
    <row r="1745" ht="14.25" customHeight="1" spans="1:6" x14ac:dyDescent="0.25">
      <c r="A1745" s="232">
        <v>43502</v>
      </c>
      <c r="B1745" s="233">
        <v>37</v>
      </c>
      <c r="C1745" s="233">
        <v>16</v>
      </c>
      <c r="D1745" s="234">
        <v>0.3125</v>
      </c>
      <c r="E1745" s="235">
        <v>0.000003886315824654596</v>
      </c>
      <c r="F1745" s="235">
        <v>0.000054684420593302164</v>
      </c>
    </row>
    <row r="1746" ht="14.25" customHeight="1" spans="1:6" x14ac:dyDescent="0.25">
      <c r="A1746" s="232">
        <v>43502</v>
      </c>
      <c r="B1746" s="233">
        <v>37</v>
      </c>
      <c r="C1746" s="233">
        <v>17</v>
      </c>
      <c r="D1746" s="234">
        <v>0.3333333333321207</v>
      </c>
      <c r="E1746" s="235">
        <v>0.000007222443084088268</v>
      </c>
      <c r="F1746" s="235">
        <v>0.00006299725376041584</v>
      </c>
    </row>
    <row r="1747" ht="14.25" customHeight="1" spans="1:6" x14ac:dyDescent="0.25">
      <c r="A1747" s="232">
        <v>43502</v>
      </c>
      <c r="B1747" s="233">
        <v>37</v>
      </c>
      <c r="C1747" s="233">
        <v>18</v>
      </c>
      <c r="D1747" s="234">
        <v>0.3541666666678793</v>
      </c>
      <c r="E1747" s="235">
        <v>0.00001839771150423691</v>
      </c>
      <c r="F1747" s="235">
        <v>0.00007120993231105831</v>
      </c>
    </row>
    <row r="1748" ht="14.25" customHeight="1" spans="1:6" x14ac:dyDescent="0.25">
      <c r="A1748" s="232">
        <v>43502</v>
      </c>
      <c r="B1748" s="233">
        <v>37</v>
      </c>
      <c r="C1748" s="233">
        <v>19</v>
      </c>
      <c r="D1748" s="234">
        <v>0.375</v>
      </c>
      <c r="E1748" s="235">
        <v>0.00005075923980887726</v>
      </c>
      <c r="F1748" s="235">
        <v>0.00007451503465460955</v>
      </c>
    </row>
    <row r="1749" ht="14.25" customHeight="1" spans="1:6" x14ac:dyDescent="0.25">
      <c r="A1749" s="232">
        <v>43502</v>
      </c>
      <c r="B1749" s="233">
        <v>37</v>
      </c>
      <c r="C1749" s="233">
        <v>20</v>
      </c>
      <c r="D1749" s="234">
        <v>0.3958333333321207</v>
      </c>
      <c r="E1749" s="235">
        <v>0.00008316353526363207</v>
      </c>
      <c r="F1749" s="235">
        <v>0.00007822075546404577</v>
      </c>
    </row>
    <row r="1750" ht="14.25" customHeight="1" spans="1:6" x14ac:dyDescent="0.25">
      <c r="A1750" s="232">
        <v>43502</v>
      </c>
      <c r="B1750" s="233">
        <v>37</v>
      </c>
      <c r="C1750" s="233">
        <v>21</v>
      </c>
      <c r="D1750" s="234">
        <v>0.4166666666678793</v>
      </c>
      <c r="E1750" s="235">
        <v>0.00009416562720060518</v>
      </c>
      <c r="F1750" s="235">
        <v>0.000078721528546402</v>
      </c>
    </row>
    <row r="1751" ht="14.25" customHeight="1" spans="1:6" x14ac:dyDescent="0.25">
      <c r="A1751" s="232">
        <v>43502</v>
      </c>
      <c r="B1751" s="233">
        <v>37</v>
      </c>
      <c r="C1751" s="233">
        <v>22</v>
      </c>
      <c r="D1751" s="234">
        <v>0.4375</v>
      </c>
      <c r="E1751" s="235">
        <v>0.00008639775759421686</v>
      </c>
      <c r="F1751" s="235">
        <v>0.00007711905468286203</v>
      </c>
    </row>
    <row r="1752" ht="14.25" customHeight="1" spans="1:6" x14ac:dyDescent="0.25">
      <c r="A1752" s="232">
        <v>43502</v>
      </c>
      <c r="B1752" s="233">
        <v>37</v>
      </c>
      <c r="C1752" s="233">
        <v>23</v>
      </c>
      <c r="D1752" s="234">
        <v>0.4583333333321207</v>
      </c>
      <c r="E1752" s="235">
        <v>0.00013755373587235096</v>
      </c>
      <c r="F1752" s="235">
        <v>0.00007591719928520704</v>
      </c>
    </row>
    <row r="1753" ht="14.25" customHeight="1" spans="1:6" x14ac:dyDescent="0.25">
      <c r="A1753" s="232">
        <v>43502</v>
      </c>
      <c r="B1753" s="233">
        <v>37</v>
      </c>
      <c r="C1753" s="233">
        <v>24</v>
      </c>
      <c r="D1753" s="234">
        <v>0.4791666666678793</v>
      </c>
      <c r="E1753" s="235">
        <v>0.00013758106264569013</v>
      </c>
      <c r="F1753" s="235">
        <v>0.00007521611696990828</v>
      </c>
    </row>
    <row r="1754" ht="14.25" customHeight="1" spans="1:6" x14ac:dyDescent="0.25">
      <c r="A1754" s="232">
        <v>43502</v>
      </c>
      <c r="B1754" s="233">
        <v>37</v>
      </c>
      <c r="C1754" s="233">
        <v>25</v>
      </c>
      <c r="D1754" s="234">
        <v>0.5</v>
      </c>
      <c r="E1754" s="235">
        <v>0.00012860020845988624</v>
      </c>
      <c r="F1754" s="235">
        <v>0.00007611750851814954</v>
      </c>
    </row>
    <row r="1755" ht="14.25" customHeight="1" spans="1:6" x14ac:dyDescent="0.25">
      <c r="A1755" s="232">
        <v>43502</v>
      </c>
      <c r="B1755" s="233">
        <v>37</v>
      </c>
      <c r="C1755" s="233">
        <v>26</v>
      </c>
      <c r="D1755" s="234">
        <v>0.5208333333321207</v>
      </c>
      <c r="E1755" s="235">
        <v>0.000115399170450297</v>
      </c>
      <c r="F1755" s="235">
        <v>0.00007651812698403452</v>
      </c>
    </row>
    <row r="1756" ht="14.25" customHeight="1" spans="1:6" x14ac:dyDescent="0.25">
      <c r="A1756" s="232">
        <v>43502</v>
      </c>
      <c r="B1756" s="233">
        <v>37</v>
      </c>
      <c r="C1756" s="233">
        <v>27</v>
      </c>
      <c r="D1756" s="234">
        <v>0.5416666666678793</v>
      </c>
      <c r="E1756" s="235">
        <v>0.00013728728733745446</v>
      </c>
      <c r="F1756" s="235">
        <v>0.00007551658081932205</v>
      </c>
    </row>
    <row r="1757" ht="14.25" customHeight="1" spans="1:6" x14ac:dyDescent="0.25">
      <c r="A1757" s="232">
        <v>43502</v>
      </c>
      <c r="B1757" s="233">
        <v>37</v>
      </c>
      <c r="C1757" s="233">
        <v>28</v>
      </c>
      <c r="D1757" s="234">
        <v>0.5625</v>
      </c>
      <c r="E1757" s="235">
        <v>0.00010908428904564336</v>
      </c>
      <c r="F1757" s="235">
        <v>0.0000732130246404833</v>
      </c>
    </row>
    <row r="1758" ht="14.25" customHeight="1" spans="1:6" x14ac:dyDescent="0.25">
      <c r="A1758" s="232">
        <v>43502</v>
      </c>
      <c r="B1758" s="233">
        <v>37</v>
      </c>
      <c r="C1758" s="233">
        <v>29</v>
      </c>
      <c r="D1758" s="234">
        <v>0.5833333333321207</v>
      </c>
      <c r="E1758" s="235">
        <v>0.00008680451649565022</v>
      </c>
      <c r="F1758" s="235">
        <v>0.0000720111692428283</v>
      </c>
    </row>
    <row r="1759" ht="14.25" customHeight="1" spans="1:6" x14ac:dyDescent="0.25">
      <c r="A1759" s="232">
        <v>43502</v>
      </c>
      <c r="B1759" s="233">
        <v>37</v>
      </c>
      <c r="C1759" s="233">
        <v>30</v>
      </c>
      <c r="D1759" s="234">
        <v>0.6041666666678793</v>
      </c>
      <c r="E1759" s="235">
        <v>0.00006031757733166948</v>
      </c>
      <c r="F1759" s="235">
        <v>0.00007401426157225329</v>
      </c>
    </row>
    <row r="1760" ht="14.25" customHeight="1" spans="1:6" x14ac:dyDescent="0.25">
      <c r="A1760" s="232">
        <v>43502</v>
      </c>
      <c r="B1760" s="233">
        <v>37</v>
      </c>
      <c r="C1760" s="233">
        <v>31</v>
      </c>
      <c r="D1760" s="234">
        <v>0.625</v>
      </c>
      <c r="E1760" s="235">
        <v>0.000044545027156045704</v>
      </c>
      <c r="F1760" s="235">
        <v>0.0000750158077369658</v>
      </c>
    </row>
    <row r="1761" ht="14.25" customHeight="1" spans="1:6" x14ac:dyDescent="0.25">
      <c r="A1761" s="232">
        <v>43502</v>
      </c>
      <c r="B1761" s="233">
        <v>37</v>
      </c>
      <c r="C1761" s="233">
        <v>32</v>
      </c>
      <c r="D1761" s="234">
        <v>0.6458333333321207</v>
      </c>
      <c r="E1761" s="235">
        <v>0.000029382223965013037</v>
      </c>
      <c r="F1761" s="235">
        <v>0.00007711905468286203</v>
      </c>
    </row>
    <row r="1762" ht="14.25" customHeight="1" spans="1:6" x14ac:dyDescent="0.25">
      <c r="A1762" s="232">
        <v>43502</v>
      </c>
      <c r="B1762" s="233">
        <v>37</v>
      </c>
      <c r="C1762" s="233">
        <v>33</v>
      </c>
      <c r="D1762" s="234">
        <v>0.6666666666678793</v>
      </c>
      <c r="E1762" s="235">
        <v>0.000018656181924212733</v>
      </c>
      <c r="F1762" s="235">
        <v>0.00007972307471111451</v>
      </c>
    </row>
    <row r="1763" ht="14.25" customHeight="1" spans="1:6" x14ac:dyDescent="0.25">
      <c r="A1763" s="232">
        <v>43502</v>
      </c>
      <c r="B1763" s="233">
        <v>37</v>
      </c>
      <c r="C1763" s="233">
        <v>34</v>
      </c>
      <c r="D1763" s="234">
        <v>0.6875</v>
      </c>
      <c r="E1763" s="235">
        <v>0.000012448183668487178</v>
      </c>
      <c r="F1763" s="235">
        <v>0.00008973853635823944</v>
      </c>
    </row>
    <row r="1764" ht="14.25" customHeight="1" spans="1:6" x14ac:dyDescent="0.25">
      <c r="A1764" s="232">
        <v>43502</v>
      </c>
      <c r="B1764" s="233">
        <v>37</v>
      </c>
      <c r="C1764" s="233">
        <v>35</v>
      </c>
      <c r="D1764" s="234">
        <v>0.7083333333321207</v>
      </c>
      <c r="E1764" s="235">
        <v>0.000005555792385971615</v>
      </c>
      <c r="F1764" s="235">
        <v>0.00010213767787738011</v>
      </c>
    </row>
    <row r="1765" ht="14.25" customHeight="1" spans="1:6" x14ac:dyDescent="0.25">
      <c r="A1765" s="232">
        <v>43502</v>
      </c>
      <c r="B1765" s="233">
        <v>37</v>
      </c>
      <c r="C1765" s="233">
        <v>36</v>
      </c>
      <c r="D1765" s="234">
        <v>0.7291666666678793</v>
      </c>
      <c r="E1765" s="235">
        <v>0.0000028632537312244753</v>
      </c>
      <c r="F1765" s="235">
        <v>0.0001099998152703732</v>
      </c>
    </row>
    <row r="1766" ht="14.25" customHeight="1" spans="1:6" x14ac:dyDescent="0.25">
      <c r="A1766" s="232">
        <v>43502</v>
      </c>
      <c r="B1766" s="233">
        <v>37</v>
      </c>
      <c r="C1766" s="233">
        <v>37</v>
      </c>
      <c r="D1766" s="234">
        <v>0.75</v>
      </c>
      <c r="E1766" s="235">
        <v>9.438342743920483e-7</v>
      </c>
      <c r="F1766" s="235">
        <v>0.0001130545310727463</v>
      </c>
    </row>
    <row r="1767" ht="14.25" customHeight="1" spans="1:6" x14ac:dyDescent="0.25">
      <c r="A1767" s="232">
        <v>43502</v>
      </c>
      <c r="B1767" s="233">
        <v>37</v>
      </c>
      <c r="C1767" s="233">
        <v>38</v>
      </c>
      <c r="D1767" s="234">
        <v>0.7708333333321207</v>
      </c>
      <c r="E1767" s="235">
        <v>1.5228105413471545e-7</v>
      </c>
      <c r="F1767" s="235">
        <v>0.0001116423509805017</v>
      </c>
    </row>
    <row r="1768" ht="14.25" customHeight="1" spans="1:6" x14ac:dyDescent="0.25">
      <c r="A1768" s="232">
        <v>43502</v>
      </c>
      <c r="B1768" s="233">
        <v>37</v>
      </c>
      <c r="C1768" s="233">
        <v>39</v>
      </c>
      <c r="D1768" s="234">
        <v>0.7916666666678793</v>
      </c>
      <c r="E1768" s="235">
        <v>2.1886548266325506e-8</v>
      </c>
      <c r="F1768" s="235">
        <v>0.00010600364607317034</v>
      </c>
    </row>
    <row r="1769" ht="14.25" customHeight="1" spans="1:6" x14ac:dyDescent="0.25">
      <c r="A1769" s="232">
        <v>43502</v>
      </c>
      <c r="B1769" s="233">
        <v>37</v>
      </c>
      <c r="C1769" s="233">
        <v>40</v>
      </c>
      <c r="D1769" s="234">
        <v>0.8125</v>
      </c>
      <c r="E1769" s="235">
        <v>0</v>
      </c>
      <c r="F1769" s="235">
        <v>0.0000987524518406519</v>
      </c>
    </row>
    <row r="1770" ht="14.25" customHeight="1" spans="1:6" x14ac:dyDescent="0.25">
      <c r="A1770" s="232">
        <v>43502</v>
      </c>
      <c r="B1770" s="233">
        <v>37</v>
      </c>
      <c r="C1770" s="233">
        <v>41</v>
      </c>
      <c r="D1770" s="234">
        <v>0.8333333333321207</v>
      </c>
      <c r="E1770" s="235">
        <v>0</v>
      </c>
      <c r="F1770" s="235">
        <v>0.00009384487563356067</v>
      </c>
    </row>
    <row r="1771" ht="14.25" customHeight="1" spans="1:6" x14ac:dyDescent="0.25">
      <c r="A1771" s="232">
        <v>43502</v>
      </c>
      <c r="B1771" s="233">
        <v>37</v>
      </c>
      <c r="C1771" s="233">
        <v>42</v>
      </c>
      <c r="D1771" s="234">
        <v>0.8541666666678793</v>
      </c>
      <c r="E1771" s="235">
        <v>0</v>
      </c>
      <c r="F1771" s="235">
        <v>0.00008893729942646948</v>
      </c>
    </row>
    <row r="1772" ht="14.25" customHeight="1" spans="1:6" x14ac:dyDescent="0.25">
      <c r="A1772" s="232">
        <v>43502</v>
      </c>
      <c r="B1772" s="233">
        <v>37</v>
      </c>
      <c r="C1772" s="233">
        <v>43</v>
      </c>
      <c r="D1772" s="234">
        <v>0.875</v>
      </c>
      <c r="E1772" s="235">
        <v>0</v>
      </c>
      <c r="F1772" s="235">
        <v>0.00008493111476761948</v>
      </c>
    </row>
    <row r="1773" ht="14.25" customHeight="1" spans="1:6" x14ac:dyDescent="0.25">
      <c r="A1773" s="232">
        <v>43502</v>
      </c>
      <c r="B1773" s="233">
        <v>37</v>
      </c>
      <c r="C1773" s="233">
        <v>44</v>
      </c>
      <c r="D1773" s="234">
        <v>0.8958333333321207</v>
      </c>
      <c r="E1773" s="235">
        <v>0</v>
      </c>
      <c r="F1773" s="235">
        <v>0.00007942261086170077</v>
      </c>
    </row>
    <row r="1774" ht="14.25" customHeight="1" spans="1:6" x14ac:dyDescent="0.25">
      <c r="A1774" s="232">
        <v>43502</v>
      </c>
      <c r="B1774" s="233">
        <v>37</v>
      </c>
      <c r="C1774" s="233">
        <v>45</v>
      </c>
      <c r="D1774" s="234">
        <v>0.9166666666678793</v>
      </c>
      <c r="E1774" s="235">
        <v>0</v>
      </c>
      <c r="F1774" s="235">
        <v>0.0000756167354357933</v>
      </c>
    </row>
    <row r="1775" ht="14.25" customHeight="1" spans="1:6" x14ac:dyDescent="0.25">
      <c r="A1775" s="232">
        <v>43502</v>
      </c>
      <c r="B1775" s="233">
        <v>37</v>
      </c>
      <c r="C1775" s="233">
        <v>46</v>
      </c>
      <c r="D1775" s="234">
        <v>0.9375</v>
      </c>
      <c r="E1775" s="235">
        <v>0</v>
      </c>
      <c r="F1775" s="235">
        <v>0.00006940714921457582</v>
      </c>
    </row>
    <row r="1776" ht="14.25" customHeight="1" spans="1:6" x14ac:dyDescent="0.25">
      <c r="A1776" s="232">
        <v>43502</v>
      </c>
      <c r="B1776" s="233">
        <v>37</v>
      </c>
      <c r="C1776" s="233">
        <v>47</v>
      </c>
      <c r="D1776" s="234">
        <v>0.9583333333321207</v>
      </c>
      <c r="E1776" s="235">
        <v>0</v>
      </c>
      <c r="F1776" s="235">
        <v>0.00006249648067805962</v>
      </c>
    </row>
    <row r="1777" ht="14.25" customHeight="1" spans="1:6" x14ac:dyDescent="0.25">
      <c r="A1777" s="232">
        <v>43502</v>
      </c>
      <c r="B1777" s="233">
        <v>37</v>
      </c>
      <c r="C1777" s="233">
        <v>48</v>
      </c>
      <c r="D1777" s="234">
        <v>0.9791666666678793</v>
      </c>
      <c r="E1777" s="235">
        <v>0</v>
      </c>
      <c r="F1777" s="235">
        <v>0.00005568596675801466</v>
      </c>
    </row>
    <row r="1778" ht="14.25" customHeight="1" spans="1:6" x14ac:dyDescent="0.25">
      <c r="A1778" s="232">
        <v>43503</v>
      </c>
      <c r="B1778" s="233">
        <v>38</v>
      </c>
      <c r="C1778" s="233">
        <v>1</v>
      </c>
      <c r="D1778" s="234">
        <v>0</v>
      </c>
      <c r="E1778" s="235">
        <v>0</v>
      </c>
      <c r="F1778" s="235">
        <v>0.00004747328820737221</v>
      </c>
    </row>
    <row r="1779" ht="14.25" customHeight="1" spans="1:6" x14ac:dyDescent="0.25">
      <c r="A1779" s="232">
        <v>43503</v>
      </c>
      <c r="B1779" s="233">
        <v>38</v>
      </c>
      <c r="C1779" s="233">
        <v>2</v>
      </c>
      <c r="D1779" s="234">
        <v>0.020833333332120674</v>
      </c>
      <c r="E1779" s="235">
        <v>0</v>
      </c>
      <c r="F1779" s="235">
        <v>0.00004186462968498224</v>
      </c>
    </row>
    <row r="1780" ht="14.25" customHeight="1" spans="1:6" x14ac:dyDescent="0.25">
      <c r="A1780" s="232">
        <v>43503</v>
      </c>
      <c r="B1780" s="233">
        <v>38</v>
      </c>
      <c r="C1780" s="233">
        <v>3</v>
      </c>
      <c r="D1780" s="234">
        <v>0.041666666667879326</v>
      </c>
      <c r="E1780" s="235">
        <v>0</v>
      </c>
      <c r="F1780" s="235">
        <v>0.000038759836574373515</v>
      </c>
    </row>
    <row r="1781" ht="14.25" customHeight="1" spans="1:6" x14ac:dyDescent="0.25">
      <c r="A1781" s="232">
        <v>43503</v>
      </c>
      <c r="B1781" s="233">
        <v>38</v>
      </c>
      <c r="C1781" s="233">
        <v>4</v>
      </c>
      <c r="D1781" s="234">
        <v>0.0625</v>
      </c>
      <c r="E1781" s="235">
        <v>0</v>
      </c>
      <c r="F1781" s="235">
        <v>0.000035554888847293536</v>
      </c>
    </row>
    <row r="1782" ht="14.25" customHeight="1" spans="1:6" x14ac:dyDescent="0.25">
      <c r="A1782" s="232">
        <v>43503</v>
      </c>
      <c r="B1782" s="233">
        <v>38</v>
      </c>
      <c r="C1782" s="233">
        <v>5</v>
      </c>
      <c r="D1782" s="234">
        <v>0.08333333333212067</v>
      </c>
      <c r="E1782" s="235">
        <v>0</v>
      </c>
      <c r="F1782" s="235">
        <v>0.00003375210575081104</v>
      </c>
    </row>
    <row r="1783" ht="14.25" customHeight="1" spans="1:6" x14ac:dyDescent="0.25">
      <c r="A1783" s="232">
        <v>43503</v>
      </c>
      <c r="B1783" s="233">
        <v>38</v>
      </c>
      <c r="C1783" s="233">
        <v>6</v>
      </c>
      <c r="D1783" s="234">
        <v>0.10416666666787933</v>
      </c>
      <c r="E1783" s="235">
        <v>0</v>
      </c>
      <c r="F1783" s="235">
        <v>0.000032049477270799804</v>
      </c>
    </row>
    <row r="1784" ht="14.25" customHeight="1" spans="1:6" x14ac:dyDescent="0.25">
      <c r="A1784" s="232">
        <v>43503</v>
      </c>
      <c r="B1784" s="233">
        <v>38</v>
      </c>
      <c r="C1784" s="233">
        <v>7</v>
      </c>
      <c r="D1784" s="234">
        <v>0.125</v>
      </c>
      <c r="E1784" s="235">
        <v>0</v>
      </c>
      <c r="F1784" s="235">
        <v>0.0000318491680378573</v>
      </c>
    </row>
    <row r="1785" ht="14.25" customHeight="1" spans="1:6" x14ac:dyDescent="0.25">
      <c r="A1785" s="232">
        <v>43503</v>
      </c>
      <c r="B1785" s="233">
        <v>38</v>
      </c>
      <c r="C1785" s="233">
        <v>8</v>
      </c>
      <c r="D1785" s="234">
        <v>0.14583333333212067</v>
      </c>
      <c r="E1785" s="235">
        <v>0</v>
      </c>
      <c r="F1785" s="235">
        <v>0.0000318491680378573</v>
      </c>
    </row>
    <row r="1786" ht="14.25" customHeight="1" spans="1:6" x14ac:dyDescent="0.25">
      <c r="A1786" s="232">
        <v>43503</v>
      </c>
      <c r="B1786" s="233">
        <v>38</v>
      </c>
      <c r="C1786" s="233">
        <v>9</v>
      </c>
      <c r="D1786" s="234">
        <v>0.16666666666787933</v>
      </c>
      <c r="E1786" s="235">
        <v>0</v>
      </c>
      <c r="F1786" s="235">
        <v>0.00003164885880491481</v>
      </c>
    </row>
    <row r="1787" ht="14.25" customHeight="1" spans="1:6" x14ac:dyDescent="0.25">
      <c r="A1787" s="232">
        <v>43503</v>
      </c>
      <c r="B1787" s="233">
        <v>38</v>
      </c>
      <c r="C1787" s="233">
        <v>10</v>
      </c>
      <c r="D1787" s="234">
        <v>0.1875</v>
      </c>
      <c r="E1787" s="235">
        <v>0</v>
      </c>
      <c r="F1787" s="235">
        <v>0.0000318491680378573</v>
      </c>
    </row>
    <row r="1788" ht="14.25" customHeight="1" spans="1:6" x14ac:dyDescent="0.25">
      <c r="A1788" s="232">
        <v>43503</v>
      </c>
      <c r="B1788" s="233">
        <v>38</v>
      </c>
      <c r="C1788" s="233">
        <v>11</v>
      </c>
      <c r="D1788" s="234">
        <v>0.20833333333212067</v>
      </c>
      <c r="E1788" s="235">
        <v>0</v>
      </c>
      <c r="F1788" s="235">
        <v>0.00003214963188727106</v>
      </c>
    </row>
    <row r="1789" ht="14.25" customHeight="1" spans="1:6" x14ac:dyDescent="0.25">
      <c r="A1789" s="232">
        <v>43503</v>
      </c>
      <c r="B1789" s="233">
        <v>38</v>
      </c>
      <c r="C1789" s="233">
        <v>12</v>
      </c>
      <c r="D1789" s="234">
        <v>0.22916666666787933</v>
      </c>
      <c r="E1789" s="235">
        <v>0</v>
      </c>
      <c r="F1789" s="235">
        <v>0.00003405256960022479</v>
      </c>
    </row>
    <row r="1790" ht="14.25" customHeight="1" spans="1:6" x14ac:dyDescent="0.25">
      <c r="A1790" s="232">
        <v>43503</v>
      </c>
      <c r="B1790" s="233">
        <v>38</v>
      </c>
      <c r="C1790" s="233">
        <v>13</v>
      </c>
      <c r="D1790" s="234">
        <v>0.25</v>
      </c>
      <c r="E1790" s="235">
        <v>4.1202197764465727e-7</v>
      </c>
      <c r="F1790" s="235">
        <v>0.00003565504346376478</v>
      </c>
    </row>
    <row r="1791" ht="14.25" customHeight="1" spans="1:6" x14ac:dyDescent="0.25">
      <c r="A1791" s="232">
        <v>43503</v>
      </c>
      <c r="B1791" s="233">
        <v>38</v>
      </c>
      <c r="C1791" s="233">
        <v>14</v>
      </c>
      <c r="D1791" s="234">
        <v>0.2708333333321207</v>
      </c>
      <c r="E1791" s="235">
        <v>9.866825871951365e-7</v>
      </c>
      <c r="F1791" s="235">
        <v>0.00003775829040966103</v>
      </c>
    </row>
    <row r="1792" ht="14.25" customHeight="1" spans="1:6" x14ac:dyDescent="0.25">
      <c r="A1792" s="232">
        <v>43503</v>
      </c>
      <c r="B1792" s="233">
        <v>38</v>
      </c>
      <c r="C1792" s="233">
        <v>15</v>
      </c>
      <c r="D1792" s="234">
        <v>0.2916666666678793</v>
      </c>
      <c r="E1792" s="235">
        <v>0.000001916213539903276</v>
      </c>
      <c r="F1792" s="235">
        <v>0.00004316663969910849</v>
      </c>
    </row>
    <row r="1793" ht="14.25" customHeight="1" spans="1:6" x14ac:dyDescent="0.25">
      <c r="A1793" s="232">
        <v>43503</v>
      </c>
      <c r="B1793" s="233">
        <v>38</v>
      </c>
      <c r="C1793" s="233">
        <v>16</v>
      </c>
      <c r="D1793" s="234">
        <v>0.3125</v>
      </c>
      <c r="E1793" s="235">
        <v>0.000006705844457662235</v>
      </c>
      <c r="F1793" s="235">
        <v>0.000051078854400337184</v>
      </c>
    </row>
    <row r="1794" ht="14.25" customHeight="1" spans="1:6" x14ac:dyDescent="0.25">
      <c r="A1794" s="232">
        <v>43503</v>
      </c>
      <c r="B1794" s="233">
        <v>38</v>
      </c>
      <c r="C1794" s="233">
        <v>17</v>
      </c>
      <c r="D1794" s="234">
        <v>0.3333333333321207</v>
      </c>
      <c r="E1794" s="235">
        <v>0.000019586311643917082</v>
      </c>
      <c r="F1794" s="235">
        <v>0.000059291532950979645</v>
      </c>
    </row>
    <row r="1795" ht="14.25" customHeight="1" spans="1:6" x14ac:dyDescent="0.25">
      <c r="A1795" s="232">
        <v>43503</v>
      </c>
      <c r="B1795" s="233">
        <v>38</v>
      </c>
      <c r="C1795" s="233">
        <v>18</v>
      </c>
      <c r="D1795" s="234">
        <v>0.3541666666678793</v>
      </c>
      <c r="E1795" s="235">
        <v>0.0000383637702129073</v>
      </c>
      <c r="F1795" s="235">
        <v>0.00006810513920044957</v>
      </c>
    </row>
    <row r="1796" ht="14.25" customHeight="1" spans="1:6" x14ac:dyDescent="0.25">
      <c r="A1796" s="232">
        <v>43503</v>
      </c>
      <c r="B1796" s="233">
        <v>38</v>
      </c>
      <c r="C1796" s="233">
        <v>19</v>
      </c>
      <c r="D1796" s="234">
        <v>0.375</v>
      </c>
      <c r="E1796" s="235">
        <v>0.00006237921417804567</v>
      </c>
      <c r="F1796" s="235">
        <v>0.00007311287002401206</v>
      </c>
    </row>
    <row r="1797" ht="14.25" customHeight="1" spans="1:6" x14ac:dyDescent="0.25">
      <c r="A1797" s="232">
        <v>43503</v>
      </c>
      <c r="B1797" s="233">
        <v>38</v>
      </c>
      <c r="C1797" s="233">
        <v>20</v>
      </c>
      <c r="D1797" s="234">
        <v>0.3958333333321207</v>
      </c>
      <c r="E1797" s="235">
        <v>0.00008481307842438709</v>
      </c>
      <c r="F1797" s="235">
        <v>0.00007902199239581575</v>
      </c>
    </row>
    <row r="1798" ht="14.25" customHeight="1" spans="1:6" x14ac:dyDescent="0.25">
      <c r="A1798" s="232">
        <v>43503</v>
      </c>
      <c r="B1798" s="233">
        <v>38</v>
      </c>
      <c r="C1798" s="233">
        <v>21</v>
      </c>
      <c r="D1798" s="234">
        <v>0.4166666666678793</v>
      </c>
      <c r="E1798" s="235">
        <v>0.00010106741264861219</v>
      </c>
      <c r="F1798" s="235">
        <v>0.00008252740397230949</v>
      </c>
    </row>
    <row r="1799" ht="14.25" customHeight="1" spans="1:6" x14ac:dyDescent="0.25">
      <c r="A1799" s="232">
        <v>43503</v>
      </c>
      <c r="B1799" s="233">
        <v>38</v>
      </c>
      <c r="C1799" s="233">
        <v>22</v>
      </c>
      <c r="D1799" s="234">
        <v>0.4375</v>
      </c>
      <c r="E1799" s="235">
        <v>0.00011457834327628544</v>
      </c>
      <c r="F1799" s="235">
        <v>0.00008503126938409072</v>
      </c>
    </row>
    <row r="1800" ht="14.25" customHeight="1" spans="1:6" x14ac:dyDescent="0.25">
      <c r="A1800" s="232">
        <v>43503</v>
      </c>
      <c r="B1800" s="233">
        <v>38</v>
      </c>
      <c r="C1800" s="233">
        <v>23</v>
      </c>
      <c r="D1800" s="234">
        <v>0.4583333333321207</v>
      </c>
      <c r="E1800" s="235">
        <v>0.00011746017595649527</v>
      </c>
      <c r="F1800" s="235">
        <v>0.00008453049630173448</v>
      </c>
    </row>
    <row r="1801" ht="14.25" customHeight="1" spans="1:6" x14ac:dyDescent="0.25">
      <c r="A1801" s="232">
        <v>43503</v>
      </c>
      <c r="B1801" s="233">
        <v>38</v>
      </c>
      <c r="C1801" s="233">
        <v>24</v>
      </c>
      <c r="D1801" s="234">
        <v>0.4791666666678793</v>
      </c>
      <c r="E1801" s="235">
        <v>0.00011868228915494014</v>
      </c>
      <c r="F1801" s="235">
        <v>0.0000900390002076532</v>
      </c>
    </row>
    <row r="1802" ht="14.25" customHeight="1" spans="1:6" x14ac:dyDescent="0.25">
      <c r="A1802" s="232">
        <v>43503</v>
      </c>
      <c r="B1802" s="233">
        <v>38</v>
      </c>
      <c r="C1802" s="233">
        <v>25</v>
      </c>
      <c r="D1802" s="234">
        <v>0.5</v>
      </c>
      <c r="E1802" s="235">
        <v>0.0001270633579461452</v>
      </c>
      <c r="F1802" s="235">
        <v>0.00009084023713942319</v>
      </c>
    </row>
    <row r="1803" ht="14.25" customHeight="1" spans="1:6" x14ac:dyDescent="0.25">
      <c r="A1803" s="232">
        <v>43503</v>
      </c>
      <c r="B1803" s="233">
        <v>38</v>
      </c>
      <c r="C1803" s="233">
        <v>26</v>
      </c>
      <c r="D1803" s="234">
        <v>0.5208333333321207</v>
      </c>
      <c r="E1803" s="235">
        <v>0.0001195196895668686</v>
      </c>
      <c r="F1803" s="235">
        <v>0.00009114070098883693</v>
      </c>
    </row>
    <row r="1804" ht="14.25" customHeight="1" spans="1:6" x14ac:dyDescent="0.25">
      <c r="A1804" s="232">
        <v>43503</v>
      </c>
      <c r="B1804" s="233">
        <v>38</v>
      </c>
      <c r="C1804" s="233">
        <v>27</v>
      </c>
      <c r="D1804" s="234">
        <v>0.5416666666678793</v>
      </c>
      <c r="E1804" s="235">
        <v>0.00012012971281246434</v>
      </c>
      <c r="F1804" s="235">
        <v>0.00008953822712529695</v>
      </c>
    </row>
    <row r="1805" ht="14.25" customHeight="1" spans="1:6" x14ac:dyDescent="0.25">
      <c r="A1805" s="232">
        <v>43503</v>
      </c>
      <c r="B1805" s="233">
        <v>38</v>
      </c>
      <c r="C1805" s="233">
        <v>28</v>
      </c>
      <c r="D1805" s="234">
        <v>0.5625</v>
      </c>
      <c r="E1805" s="235">
        <v>0.00010343760391945209</v>
      </c>
      <c r="F1805" s="235">
        <v>0.00008653358863115947</v>
      </c>
    </row>
    <row r="1806" ht="14.25" customHeight="1" spans="1:6" x14ac:dyDescent="0.25">
      <c r="A1806" s="232">
        <v>43503</v>
      </c>
      <c r="B1806" s="233">
        <v>38</v>
      </c>
      <c r="C1806" s="233">
        <v>29</v>
      </c>
      <c r="D1806" s="234">
        <v>0.5833333333321207</v>
      </c>
      <c r="E1806" s="235">
        <v>0.00007556436743637283</v>
      </c>
      <c r="F1806" s="235">
        <v>0.00008332864090407948</v>
      </c>
    </row>
    <row r="1807" ht="14.25" customHeight="1" spans="1:6" x14ac:dyDescent="0.25">
      <c r="A1807" s="232">
        <v>43503</v>
      </c>
      <c r="B1807" s="233">
        <v>38</v>
      </c>
      <c r="C1807" s="233">
        <v>30</v>
      </c>
      <c r="D1807" s="234">
        <v>0.6041666666678793</v>
      </c>
      <c r="E1807" s="235">
        <v>0.0000509704601577012</v>
      </c>
      <c r="F1807" s="235">
        <v>0.00008302817705466573</v>
      </c>
    </row>
    <row r="1808" ht="14.25" customHeight="1" spans="1:6" x14ac:dyDescent="0.25">
      <c r="A1808" s="232">
        <v>43503</v>
      </c>
      <c r="B1808" s="233">
        <v>38</v>
      </c>
      <c r="C1808" s="233">
        <v>31</v>
      </c>
      <c r="D1808" s="234">
        <v>0.625</v>
      </c>
      <c r="E1808" s="235">
        <v>0.00003311697766969987</v>
      </c>
      <c r="F1808" s="235">
        <v>0.00008623312478174573</v>
      </c>
    </row>
    <row r="1809" ht="14.25" customHeight="1" spans="1:6" x14ac:dyDescent="0.25">
      <c r="A1809" s="232">
        <v>43503</v>
      </c>
      <c r="B1809" s="233">
        <v>38</v>
      </c>
      <c r="C1809" s="233">
        <v>32</v>
      </c>
      <c r="D1809" s="234">
        <v>0.6458333333321207</v>
      </c>
      <c r="E1809" s="235">
        <v>0.0000202842231545486</v>
      </c>
      <c r="F1809" s="235">
        <v>0.00008783559864528572</v>
      </c>
    </row>
    <row r="1810" ht="14.25" customHeight="1" spans="1:6" x14ac:dyDescent="0.25">
      <c r="A1810" s="232">
        <v>43503</v>
      </c>
      <c r="B1810" s="233">
        <v>38</v>
      </c>
      <c r="C1810" s="233">
        <v>33</v>
      </c>
      <c r="D1810" s="234">
        <v>0.6666666666678793</v>
      </c>
      <c r="E1810" s="235">
        <v>0.00001645304564095973</v>
      </c>
      <c r="F1810" s="235">
        <v>0.00009274317485237694</v>
      </c>
    </row>
    <row r="1811" ht="14.25" customHeight="1" spans="1:6" x14ac:dyDescent="0.25">
      <c r="A1811" s="232">
        <v>43503</v>
      </c>
      <c r="B1811" s="233">
        <v>38</v>
      </c>
      <c r="C1811" s="233">
        <v>34</v>
      </c>
      <c r="D1811" s="234">
        <v>0.6875</v>
      </c>
      <c r="E1811" s="235">
        <v>0.000009650664113834176</v>
      </c>
      <c r="F1811" s="235">
        <v>0.00010105600801949065</v>
      </c>
    </row>
    <row r="1812" ht="14.25" customHeight="1" spans="1:6" x14ac:dyDescent="0.25">
      <c r="A1812" s="232">
        <v>43503</v>
      </c>
      <c r="B1812" s="233">
        <v>38</v>
      </c>
      <c r="C1812" s="233">
        <v>35</v>
      </c>
      <c r="D1812" s="234">
        <v>0.7083333333321207</v>
      </c>
      <c r="E1812" s="235">
        <v>0.0000032995050425836855</v>
      </c>
      <c r="F1812" s="235">
        <v>0.00011242355698897745</v>
      </c>
    </row>
    <row r="1813" ht="14.25" customHeight="1" spans="1:6" x14ac:dyDescent="0.25">
      <c r="A1813" s="232">
        <v>43503</v>
      </c>
      <c r="B1813" s="233">
        <v>38</v>
      </c>
      <c r="C1813" s="233">
        <v>36</v>
      </c>
      <c r="D1813" s="234">
        <v>0.7291666666678793</v>
      </c>
      <c r="E1813" s="235">
        <v>0.000001670652633579968</v>
      </c>
      <c r="F1813" s="235">
        <v>0.00011774176712360079</v>
      </c>
    </row>
    <row r="1814" ht="14.25" customHeight="1" spans="1:6" x14ac:dyDescent="0.25">
      <c r="A1814" s="232">
        <v>43503</v>
      </c>
      <c r="B1814" s="233">
        <v>38</v>
      </c>
      <c r="C1814" s="233">
        <v>37</v>
      </c>
      <c r="D1814" s="234">
        <v>0.75</v>
      </c>
      <c r="E1814" s="235">
        <v>5.447592689612738e-7</v>
      </c>
      <c r="F1814" s="235">
        <v>0.00011522788625017242</v>
      </c>
    </row>
    <row r="1815" ht="14.25" customHeight="1" spans="1:6" x14ac:dyDescent="0.25">
      <c r="A1815" s="232">
        <v>43503</v>
      </c>
      <c r="B1815" s="233">
        <v>38</v>
      </c>
      <c r="C1815" s="233">
        <v>38</v>
      </c>
      <c r="D1815" s="234">
        <v>0.7708333333321207</v>
      </c>
      <c r="E1815" s="235">
        <v>1.6473480835949787e-7</v>
      </c>
      <c r="F1815" s="235">
        <v>0.0001107209285089662</v>
      </c>
    </row>
    <row r="1816" ht="14.25" customHeight="1" spans="1:6" x14ac:dyDescent="0.25">
      <c r="A1816" s="232">
        <v>43503</v>
      </c>
      <c r="B1816" s="233">
        <v>38</v>
      </c>
      <c r="C1816" s="233">
        <v>39</v>
      </c>
      <c r="D1816" s="234">
        <v>0.7916666666678793</v>
      </c>
      <c r="E1816" s="235">
        <v>3.4648563734295586e-8</v>
      </c>
      <c r="F1816" s="235">
        <v>0.00010558299668399111</v>
      </c>
    </row>
    <row r="1817" ht="14.25" customHeight="1" spans="1:6" x14ac:dyDescent="0.25">
      <c r="A1817" s="232">
        <v>43503</v>
      </c>
      <c r="B1817" s="233">
        <v>38</v>
      </c>
      <c r="C1817" s="233">
        <v>40</v>
      </c>
      <c r="D1817" s="234">
        <v>0.8125</v>
      </c>
      <c r="E1817" s="235">
        <v>0</v>
      </c>
      <c r="F1817" s="235">
        <v>0.00010153675017855264</v>
      </c>
    </row>
    <row r="1818" ht="14.25" customHeight="1" spans="1:6" x14ac:dyDescent="0.25">
      <c r="A1818" s="232">
        <v>43503</v>
      </c>
      <c r="B1818" s="233">
        <v>38</v>
      </c>
      <c r="C1818" s="233">
        <v>41</v>
      </c>
      <c r="D1818" s="234">
        <v>0.8333333333321207</v>
      </c>
      <c r="E1818" s="235">
        <v>0</v>
      </c>
      <c r="F1818" s="235">
        <v>0.00009704982336064065</v>
      </c>
    </row>
    <row r="1819" ht="14.25" customHeight="1" spans="1:6" x14ac:dyDescent="0.25">
      <c r="A1819" s="232">
        <v>43503</v>
      </c>
      <c r="B1819" s="233">
        <v>38</v>
      </c>
      <c r="C1819" s="233">
        <v>42</v>
      </c>
      <c r="D1819" s="234">
        <v>0.8541666666678793</v>
      </c>
      <c r="E1819" s="235">
        <v>0</v>
      </c>
      <c r="F1819" s="235">
        <v>0.00009174162868766444</v>
      </c>
    </row>
    <row r="1820" ht="14.25" customHeight="1" spans="1:6" x14ac:dyDescent="0.25">
      <c r="A1820" s="232">
        <v>43503</v>
      </c>
      <c r="B1820" s="233">
        <v>38</v>
      </c>
      <c r="C1820" s="233">
        <v>43</v>
      </c>
      <c r="D1820" s="234">
        <v>0.875</v>
      </c>
      <c r="E1820" s="235">
        <v>0</v>
      </c>
      <c r="F1820" s="235">
        <v>0.00008673389786410197</v>
      </c>
    </row>
    <row r="1821" ht="14.25" customHeight="1" spans="1:6" x14ac:dyDescent="0.25">
      <c r="A1821" s="232">
        <v>43503</v>
      </c>
      <c r="B1821" s="233">
        <v>38</v>
      </c>
      <c r="C1821" s="233">
        <v>44</v>
      </c>
      <c r="D1821" s="234">
        <v>0.8958333333321207</v>
      </c>
      <c r="E1821" s="235">
        <v>0</v>
      </c>
      <c r="F1821" s="235">
        <v>0.0000817261670405395</v>
      </c>
    </row>
    <row r="1822" ht="14.25" customHeight="1" spans="1:6" x14ac:dyDescent="0.25">
      <c r="A1822" s="232">
        <v>43503</v>
      </c>
      <c r="B1822" s="233">
        <v>38</v>
      </c>
      <c r="C1822" s="233">
        <v>45</v>
      </c>
      <c r="D1822" s="234">
        <v>0.9166666666678793</v>
      </c>
      <c r="E1822" s="235">
        <v>0</v>
      </c>
      <c r="F1822" s="235">
        <v>0.00007601735390167828</v>
      </c>
    </row>
    <row r="1823" ht="14.25" customHeight="1" spans="1:6" x14ac:dyDescent="0.25">
      <c r="A1823" s="232">
        <v>43503</v>
      </c>
      <c r="B1823" s="233">
        <v>38</v>
      </c>
      <c r="C1823" s="233">
        <v>46</v>
      </c>
      <c r="D1823" s="234">
        <v>0.9375</v>
      </c>
      <c r="E1823" s="235">
        <v>0</v>
      </c>
      <c r="F1823" s="235">
        <v>0.00006800498458397833</v>
      </c>
    </row>
    <row r="1824" ht="14.25" customHeight="1" spans="1:6" x14ac:dyDescent="0.25">
      <c r="A1824" s="232">
        <v>43503</v>
      </c>
      <c r="B1824" s="233">
        <v>38</v>
      </c>
      <c r="C1824" s="233">
        <v>47</v>
      </c>
      <c r="D1824" s="234">
        <v>0.9583333333321207</v>
      </c>
      <c r="E1824" s="235">
        <v>0</v>
      </c>
      <c r="F1824" s="235">
        <v>0.00005728844062155465</v>
      </c>
    </row>
    <row r="1825" ht="14.25" customHeight="1" spans="1:6" x14ac:dyDescent="0.25">
      <c r="A1825" s="232">
        <v>43503</v>
      </c>
      <c r="B1825" s="233">
        <v>38</v>
      </c>
      <c r="C1825" s="233">
        <v>48</v>
      </c>
      <c r="D1825" s="234">
        <v>0.9791666666678793</v>
      </c>
      <c r="E1825" s="235">
        <v>0</v>
      </c>
      <c r="F1825" s="235">
        <v>0.000048274525139142206</v>
      </c>
    </row>
    <row r="1826" ht="14.25" customHeight="1" spans="1:6" x14ac:dyDescent="0.25">
      <c r="A1826" s="232">
        <v>43504</v>
      </c>
      <c r="B1826" s="233">
        <v>39</v>
      </c>
      <c r="C1826" s="233">
        <v>1</v>
      </c>
      <c r="D1826" s="234">
        <v>0</v>
      </c>
      <c r="E1826" s="235">
        <v>0</v>
      </c>
      <c r="F1826" s="235">
        <v>0.000043066485082637236</v>
      </c>
    </row>
    <row r="1827" ht="14.25" customHeight="1" spans="1:6" x14ac:dyDescent="0.25">
      <c r="A1827" s="232">
        <v>43504</v>
      </c>
      <c r="B1827" s="233">
        <v>39</v>
      </c>
      <c r="C1827" s="233">
        <v>2</v>
      </c>
      <c r="D1827" s="234">
        <v>0.020833333332120674</v>
      </c>
      <c r="E1827" s="235">
        <v>0</v>
      </c>
      <c r="F1827" s="235">
        <v>0.00003795859964260352</v>
      </c>
    </row>
    <row r="1828" ht="14.25" customHeight="1" spans="1:6" x14ac:dyDescent="0.25">
      <c r="A1828" s="232">
        <v>43504</v>
      </c>
      <c r="B1828" s="233">
        <v>39</v>
      </c>
      <c r="C1828" s="233">
        <v>3</v>
      </c>
      <c r="D1828" s="234">
        <v>0.041666666667879326</v>
      </c>
      <c r="E1828" s="235">
        <v>0</v>
      </c>
      <c r="F1828" s="235">
        <v>0.00003585535269670728</v>
      </c>
    </row>
    <row r="1829" ht="14.25" customHeight="1" spans="1:6" x14ac:dyDescent="0.25">
      <c r="A1829" s="232">
        <v>43504</v>
      </c>
      <c r="B1829" s="233">
        <v>39</v>
      </c>
      <c r="C1829" s="233">
        <v>4</v>
      </c>
      <c r="D1829" s="234">
        <v>0.0625</v>
      </c>
      <c r="E1829" s="235">
        <v>0</v>
      </c>
      <c r="F1829" s="235">
        <v>0.000033852260367282293</v>
      </c>
    </row>
    <row r="1830" ht="14.25" customHeight="1" spans="1:6" x14ac:dyDescent="0.25">
      <c r="A1830" s="232">
        <v>43504</v>
      </c>
      <c r="B1830" s="233">
        <v>39</v>
      </c>
      <c r="C1830" s="233">
        <v>5</v>
      </c>
      <c r="D1830" s="234">
        <v>0.08333333333212067</v>
      </c>
      <c r="E1830" s="235">
        <v>0</v>
      </c>
      <c r="F1830" s="235">
        <v>0.00003234994112021355</v>
      </c>
    </row>
    <row r="1831" ht="14.25" customHeight="1" spans="1:6" x14ac:dyDescent="0.25">
      <c r="A1831" s="232">
        <v>43504</v>
      </c>
      <c r="B1831" s="233">
        <v>39</v>
      </c>
      <c r="C1831" s="233">
        <v>6</v>
      </c>
      <c r="D1831" s="234">
        <v>0.10416666666787933</v>
      </c>
      <c r="E1831" s="235">
        <v>0</v>
      </c>
      <c r="F1831" s="235">
        <v>0.00003164885880491481</v>
      </c>
    </row>
    <row r="1832" ht="14.25" customHeight="1" spans="1:6" x14ac:dyDescent="0.25">
      <c r="A1832" s="232">
        <v>43504</v>
      </c>
      <c r="B1832" s="233">
        <v>39</v>
      </c>
      <c r="C1832" s="233">
        <v>7</v>
      </c>
      <c r="D1832" s="234">
        <v>0.125</v>
      </c>
      <c r="E1832" s="235">
        <v>0</v>
      </c>
      <c r="F1832" s="235">
        <v>0.0000318491680378573</v>
      </c>
    </row>
    <row r="1833" ht="14.25" customHeight="1" spans="1:6" x14ac:dyDescent="0.25">
      <c r="A1833" s="232">
        <v>43504</v>
      </c>
      <c r="B1833" s="233">
        <v>39</v>
      </c>
      <c r="C1833" s="233">
        <v>8</v>
      </c>
      <c r="D1833" s="234">
        <v>0.14583333333212067</v>
      </c>
      <c r="E1833" s="235">
        <v>0</v>
      </c>
      <c r="F1833" s="235">
        <v>0.000031548704188443556</v>
      </c>
    </row>
    <row r="1834" ht="14.25" customHeight="1" spans="1:6" x14ac:dyDescent="0.25">
      <c r="A1834" s="232">
        <v>43504</v>
      </c>
      <c r="B1834" s="233">
        <v>39</v>
      </c>
      <c r="C1834" s="233">
        <v>9</v>
      </c>
      <c r="D1834" s="234">
        <v>0.16666666666787933</v>
      </c>
      <c r="E1834" s="235">
        <v>0</v>
      </c>
      <c r="F1834" s="235">
        <v>0.00003194932265432856</v>
      </c>
    </row>
    <row r="1835" ht="14.25" customHeight="1" spans="1:6" x14ac:dyDescent="0.25">
      <c r="A1835" s="232">
        <v>43504</v>
      </c>
      <c r="B1835" s="233">
        <v>39</v>
      </c>
      <c r="C1835" s="233">
        <v>10</v>
      </c>
      <c r="D1835" s="234">
        <v>0.1875</v>
      </c>
      <c r="E1835" s="235">
        <v>0</v>
      </c>
      <c r="F1835" s="235">
        <v>0.000032950868819041045</v>
      </c>
    </row>
    <row r="1836" ht="14.25" customHeight="1" spans="1:6" x14ac:dyDescent="0.25">
      <c r="A1836" s="232">
        <v>43504</v>
      </c>
      <c r="B1836" s="233">
        <v>39</v>
      </c>
      <c r="C1836" s="233">
        <v>11</v>
      </c>
      <c r="D1836" s="234">
        <v>0.20833333333212067</v>
      </c>
      <c r="E1836" s="235">
        <v>0</v>
      </c>
      <c r="F1836" s="235">
        <v>0.00003415272421669604</v>
      </c>
    </row>
    <row r="1837" ht="14.25" customHeight="1" spans="1:6" x14ac:dyDescent="0.25">
      <c r="A1837" s="232">
        <v>43504</v>
      </c>
      <c r="B1837" s="233">
        <v>39</v>
      </c>
      <c r="C1837" s="233">
        <v>12</v>
      </c>
      <c r="D1837" s="234">
        <v>0.22916666666787933</v>
      </c>
      <c r="E1837" s="235">
        <v>0</v>
      </c>
      <c r="F1837" s="235">
        <v>0.00003785844502613227</v>
      </c>
    </row>
    <row r="1838" ht="14.25" customHeight="1" spans="1:6" x14ac:dyDescent="0.25">
      <c r="A1838" s="232">
        <v>43504</v>
      </c>
      <c r="B1838" s="233">
        <v>39</v>
      </c>
      <c r="C1838" s="233">
        <v>13</v>
      </c>
      <c r="D1838" s="234">
        <v>0.25</v>
      </c>
      <c r="E1838" s="235">
        <v>4.975336465049206e-8</v>
      </c>
      <c r="F1838" s="235">
        <v>0.00004486926817911972</v>
      </c>
    </row>
    <row r="1839" ht="14.25" customHeight="1" spans="1:6" x14ac:dyDescent="0.25">
      <c r="A1839" s="232">
        <v>43504</v>
      </c>
      <c r="B1839" s="233">
        <v>39</v>
      </c>
      <c r="C1839" s="233">
        <v>14</v>
      </c>
      <c r="D1839" s="234">
        <v>0.2708333333321207</v>
      </c>
      <c r="E1839" s="235">
        <v>1.403821701476709e-7</v>
      </c>
      <c r="F1839" s="235">
        <v>0.00005188009133210718</v>
      </c>
    </row>
    <row r="1840" ht="14.25" customHeight="1" spans="1:6" x14ac:dyDescent="0.25">
      <c r="A1840" s="232">
        <v>43504</v>
      </c>
      <c r="B1840" s="233">
        <v>39</v>
      </c>
      <c r="C1840" s="233">
        <v>15</v>
      </c>
      <c r="D1840" s="234">
        <v>0.2916666666678793</v>
      </c>
      <c r="E1840" s="235">
        <v>4.328604376841448e-7</v>
      </c>
      <c r="F1840" s="235">
        <v>0.00006149493451334712</v>
      </c>
    </row>
    <row r="1841" ht="14.25" customHeight="1" spans="1:6" x14ac:dyDescent="0.25">
      <c r="A1841" s="232">
        <v>43504</v>
      </c>
      <c r="B1841" s="233">
        <v>39</v>
      </c>
      <c r="C1841" s="233">
        <v>16</v>
      </c>
      <c r="D1841" s="234">
        <v>0.3125</v>
      </c>
      <c r="E1841" s="235">
        <v>0.000003637056784005601</v>
      </c>
      <c r="F1841" s="235">
        <v>0.00006830544843339208</v>
      </c>
    </row>
    <row r="1842" ht="14.25" customHeight="1" spans="1:6" x14ac:dyDescent="0.25">
      <c r="A1842" s="232">
        <v>43504</v>
      </c>
      <c r="B1842" s="233">
        <v>39</v>
      </c>
      <c r="C1842" s="233">
        <v>17</v>
      </c>
      <c r="D1842" s="234">
        <v>0.3333333333321207</v>
      </c>
      <c r="E1842" s="235">
        <v>0.000009454189533762633</v>
      </c>
      <c r="F1842" s="235">
        <v>0.00007171070539341455</v>
      </c>
    </row>
    <row r="1843" ht="14.25" customHeight="1" spans="1:6" x14ac:dyDescent="0.25">
      <c r="A1843" s="232">
        <v>43504</v>
      </c>
      <c r="B1843" s="233">
        <v>39</v>
      </c>
      <c r="C1843" s="233">
        <v>18</v>
      </c>
      <c r="D1843" s="234">
        <v>0.3541666666678793</v>
      </c>
      <c r="E1843" s="235">
        <v>0.00002517259796497866</v>
      </c>
      <c r="F1843" s="235">
        <v>0.00007331317925695456</v>
      </c>
    </row>
    <row r="1844" ht="14.25" customHeight="1" spans="1:6" x14ac:dyDescent="0.25">
      <c r="A1844" s="232">
        <v>43504</v>
      </c>
      <c r="B1844" s="233">
        <v>39</v>
      </c>
      <c r="C1844" s="233">
        <v>19</v>
      </c>
      <c r="D1844" s="234">
        <v>0.375</v>
      </c>
      <c r="E1844" s="235">
        <v>0.00005198520661377021</v>
      </c>
      <c r="F1844" s="235">
        <v>0.0000736136431063683</v>
      </c>
    </row>
    <row r="1845" ht="14.25" customHeight="1" spans="1:6" x14ac:dyDescent="0.25">
      <c r="A1845" s="232">
        <v>43504</v>
      </c>
      <c r="B1845" s="233">
        <v>39</v>
      </c>
      <c r="C1845" s="233">
        <v>20</v>
      </c>
      <c r="D1845" s="234">
        <v>0.3958333333321207</v>
      </c>
      <c r="E1845" s="235">
        <v>0.00006893085642787658</v>
      </c>
      <c r="F1845" s="235">
        <v>0.0000730127154075408</v>
      </c>
    </row>
    <row r="1846" ht="14.25" customHeight="1" spans="1:6" x14ac:dyDescent="0.25">
      <c r="A1846" s="232">
        <v>43504</v>
      </c>
      <c r="B1846" s="233">
        <v>39</v>
      </c>
      <c r="C1846" s="233">
        <v>21</v>
      </c>
      <c r="D1846" s="234">
        <v>0.4166666666678793</v>
      </c>
      <c r="E1846" s="235">
        <v>0.0000831419574093092</v>
      </c>
      <c r="F1846" s="235">
        <v>0.0000718108600098858</v>
      </c>
    </row>
    <row r="1847" ht="14.25" customHeight="1" spans="1:6" x14ac:dyDescent="0.25">
      <c r="A1847" s="232">
        <v>43504</v>
      </c>
      <c r="B1847" s="233">
        <v>39</v>
      </c>
      <c r="C1847" s="233">
        <v>22</v>
      </c>
      <c r="D1847" s="234">
        <v>0.4375</v>
      </c>
      <c r="E1847" s="235">
        <v>0.00009571122495223711</v>
      </c>
      <c r="F1847" s="235">
        <v>0.00007211132385929955</v>
      </c>
    </row>
    <row r="1848" ht="14.25" customHeight="1" spans="1:6" x14ac:dyDescent="0.25">
      <c r="A1848" s="232">
        <v>43504</v>
      </c>
      <c r="B1848" s="233">
        <v>39</v>
      </c>
      <c r="C1848" s="233">
        <v>23</v>
      </c>
      <c r="D1848" s="234">
        <v>0.4583333333321207</v>
      </c>
      <c r="E1848" s="235">
        <v>0.00010477733565679561</v>
      </c>
      <c r="F1848" s="235">
        <v>0.00007080931384517331</v>
      </c>
    </row>
    <row r="1849" ht="14.25" customHeight="1" spans="1:6" x14ac:dyDescent="0.25">
      <c r="A1849" s="232">
        <v>43504</v>
      </c>
      <c r="B1849" s="233">
        <v>39</v>
      </c>
      <c r="C1849" s="233">
        <v>24</v>
      </c>
      <c r="D1849" s="234">
        <v>0.4791666666678793</v>
      </c>
      <c r="E1849" s="235">
        <v>0.00010955897057600132</v>
      </c>
      <c r="F1849" s="235">
        <v>0.00007080931384517331</v>
      </c>
    </row>
    <row r="1850" ht="14.25" customHeight="1" spans="1:6" x14ac:dyDescent="0.25">
      <c r="A1850" s="232">
        <v>43504</v>
      </c>
      <c r="B1850" s="233">
        <v>39</v>
      </c>
      <c r="C1850" s="233">
        <v>25</v>
      </c>
      <c r="D1850" s="234">
        <v>0.5</v>
      </c>
      <c r="E1850" s="235">
        <v>0.00012368894913254236</v>
      </c>
      <c r="F1850" s="235">
        <v>0.00007331317925695456</v>
      </c>
    </row>
    <row r="1851" ht="14.25" customHeight="1" spans="1:6" x14ac:dyDescent="0.25">
      <c r="A1851" s="232">
        <v>43504</v>
      </c>
      <c r="B1851" s="233">
        <v>39</v>
      </c>
      <c r="C1851" s="233">
        <v>26</v>
      </c>
      <c r="D1851" s="234">
        <v>0.5208333333321207</v>
      </c>
      <c r="E1851" s="235">
        <v>0.00011470668548613088</v>
      </c>
      <c r="F1851" s="235">
        <v>0.00007351348848989705</v>
      </c>
    </row>
    <row r="1852" ht="14.25" customHeight="1" spans="1:6" x14ac:dyDescent="0.25">
      <c r="A1852" s="232">
        <v>43504</v>
      </c>
      <c r="B1852" s="233">
        <v>39</v>
      </c>
      <c r="C1852" s="233">
        <v>27</v>
      </c>
      <c r="D1852" s="234">
        <v>0.5416666666678793</v>
      </c>
      <c r="E1852" s="235">
        <v>0.00014036140414959157</v>
      </c>
      <c r="F1852" s="235">
        <v>0.0000724117877087133</v>
      </c>
    </row>
    <row r="1853" ht="14.25" customHeight="1" spans="1:6" x14ac:dyDescent="0.25">
      <c r="A1853" s="232">
        <v>43504</v>
      </c>
      <c r="B1853" s="233">
        <v>39</v>
      </c>
      <c r="C1853" s="233">
        <v>28</v>
      </c>
      <c r="D1853" s="234">
        <v>0.5625</v>
      </c>
      <c r="E1853" s="235">
        <v>0.0001453961445452556</v>
      </c>
      <c r="F1853" s="235">
        <v>0.00007040869537928833</v>
      </c>
    </row>
    <row r="1854" ht="14.25" customHeight="1" spans="1:6" x14ac:dyDescent="0.25">
      <c r="A1854" s="232">
        <v>43504</v>
      </c>
      <c r="B1854" s="233">
        <v>39</v>
      </c>
      <c r="C1854" s="233">
        <v>29</v>
      </c>
      <c r="D1854" s="234">
        <v>0.5833333333321207</v>
      </c>
      <c r="E1854" s="235">
        <v>0.00012600633137010953</v>
      </c>
      <c r="F1854" s="235">
        <v>0.00006890637613221959</v>
      </c>
    </row>
    <row r="1855" ht="14.25" customHeight="1" spans="1:6" x14ac:dyDescent="0.25">
      <c r="A1855" s="232">
        <v>43504</v>
      </c>
      <c r="B1855" s="233">
        <v>39</v>
      </c>
      <c r="C1855" s="233">
        <v>30</v>
      </c>
      <c r="D1855" s="234">
        <v>0.6041666666678793</v>
      </c>
      <c r="E1855" s="235">
        <v>0.00010258658138729472</v>
      </c>
      <c r="F1855" s="235">
        <v>0.00007030854076281706</v>
      </c>
    </row>
    <row r="1856" ht="14.25" customHeight="1" spans="1:6" x14ac:dyDescent="0.25">
      <c r="A1856" s="232">
        <v>43504</v>
      </c>
      <c r="B1856" s="233">
        <v>39</v>
      </c>
      <c r="C1856" s="233">
        <v>31</v>
      </c>
      <c r="D1856" s="234">
        <v>0.625</v>
      </c>
      <c r="E1856" s="235">
        <v>0.00006761335107040333</v>
      </c>
      <c r="F1856" s="235">
        <v>0.00007231163309224206</v>
      </c>
    </row>
    <row r="1857" ht="14.25" customHeight="1" spans="1:6" x14ac:dyDescent="0.25">
      <c r="A1857" s="232">
        <v>43504</v>
      </c>
      <c r="B1857" s="233">
        <v>39</v>
      </c>
      <c r="C1857" s="233">
        <v>32</v>
      </c>
      <c r="D1857" s="234">
        <v>0.6458333333321207</v>
      </c>
      <c r="E1857" s="235">
        <v>0.00003539006563145217</v>
      </c>
      <c r="F1857" s="235">
        <v>0.00007671843621697703</v>
      </c>
    </row>
    <row r="1858" ht="14.25" customHeight="1" spans="1:6" x14ac:dyDescent="0.25">
      <c r="A1858" s="232">
        <v>43504</v>
      </c>
      <c r="B1858" s="233">
        <v>39</v>
      </c>
      <c r="C1858" s="233">
        <v>33</v>
      </c>
      <c r="D1858" s="234">
        <v>0.6666666666678793</v>
      </c>
      <c r="E1858" s="235">
        <v>0.000038959930340485156</v>
      </c>
      <c r="F1858" s="235">
        <v>0.00008242724935583825</v>
      </c>
    </row>
    <row r="1859" ht="14.25" customHeight="1" spans="1:6" x14ac:dyDescent="0.25">
      <c r="A1859" s="232">
        <v>43504</v>
      </c>
      <c r="B1859" s="233">
        <v>39</v>
      </c>
      <c r="C1859" s="233">
        <v>34</v>
      </c>
      <c r="D1859" s="234">
        <v>0.6875</v>
      </c>
      <c r="E1859" s="235">
        <v>0.000016554867024366718</v>
      </c>
      <c r="F1859" s="235">
        <v>0.00009254286561943443</v>
      </c>
    </row>
    <row r="1860" ht="14.25" customHeight="1" spans="1:6" x14ac:dyDescent="0.25">
      <c r="A1860" s="232">
        <v>43504</v>
      </c>
      <c r="B1860" s="233">
        <v>39</v>
      </c>
      <c r="C1860" s="233">
        <v>35</v>
      </c>
      <c r="D1860" s="234">
        <v>0.7083333333321207</v>
      </c>
      <c r="E1860" s="235">
        <v>0.000004231563737485963</v>
      </c>
      <c r="F1860" s="235">
        <v>0.00010692506854470586</v>
      </c>
    </row>
    <row r="1861" ht="14.25" customHeight="1" spans="1:6" x14ac:dyDescent="0.25">
      <c r="A1861" s="232">
        <v>43504</v>
      </c>
      <c r="B1861" s="233">
        <v>39</v>
      </c>
      <c r="C1861" s="233">
        <v>36</v>
      </c>
      <c r="D1861" s="234">
        <v>0.7291666666678793</v>
      </c>
      <c r="E1861" s="235">
        <v>0.000001219419825801837</v>
      </c>
      <c r="F1861" s="235">
        <v>0.00011252371160544869</v>
      </c>
    </row>
    <row r="1862" ht="14.25" customHeight="1" spans="1:6" x14ac:dyDescent="0.25">
      <c r="A1862" s="232">
        <v>43504</v>
      </c>
      <c r="B1862" s="233">
        <v>39</v>
      </c>
      <c r="C1862" s="233">
        <v>37</v>
      </c>
      <c r="D1862" s="234">
        <v>0.75</v>
      </c>
      <c r="E1862" s="235">
        <v>3.4482102662974237e-7</v>
      </c>
      <c r="F1862" s="235">
        <v>0.0001147771904760518</v>
      </c>
    </row>
    <row r="1863" ht="14.25" customHeight="1" spans="1:6" x14ac:dyDescent="0.25">
      <c r="A1863" s="232">
        <v>43504</v>
      </c>
      <c r="B1863" s="233">
        <v>39</v>
      </c>
      <c r="C1863" s="233">
        <v>38</v>
      </c>
      <c r="D1863" s="234">
        <v>0.7708333333321207</v>
      </c>
      <c r="E1863" s="235">
        <v>4.5561011743139566e-8</v>
      </c>
      <c r="F1863" s="235">
        <v>0.00011273403630003833</v>
      </c>
    </row>
    <row r="1864" ht="14.25" customHeight="1" spans="1:6" x14ac:dyDescent="0.25">
      <c r="A1864" s="232">
        <v>43504</v>
      </c>
      <c r="B1864" s="233">
        <v>39</v>
      </c>
      <c r="C1864" s="233">
        <v>39</v>
      </c>
      <c r="D1864" s="234">
        <v>0.7916666666678793</v>
      </c>
      <c r="E1864" s="235">
        <v>7.644878831054543e-9</v>
      </c>
      <c r="F1864" s="235">
        <v>0.00010769625909153446</v>
      </c>
    </row>
    <row r="1865" ht="14.25" customHeight="1" spans="1:6" x14ac:dyDescent="0.25">
      <c r="A1865" s="232">
        <v>43504</v>
      </c>
      <c r="B1865" s="233">
        <v>39</v>
      </c>
      <c r="C1865" s="233">
        <v>40</v>
      </c>
      <c r="D1865" s="234">
        <v>0.8125</v>
      </c>
      <c r="E1865" s="235">
        <v>0</v>
      </c>
      <c r="F1865" s="235">
        <v>0.00010202750779926174</v>
      </c>
    </row>
    <row r="1866" ht="14.25" customHeight="1" spans="1:6" x14ac:dyDescent="0.25">
      <c r="A1866" s="232">
        <v>43504</v>
      </c>
      <c r="B1866" s="233">
        <v>39</v>
      </c>
      <c r="C1866" s="233">
        <v>41</v>
      </c>
      <c r="D1866" s="234">
        <v>0.8333333333321207</v>
      </c>
      <c r="E1866" s="235">
        <v>0</v>
      </c>
      <c r="F1866" s="235">
        <v>0.00009795121490888191</v>
      </c>
    </row>
    <row r="1867" ht="14.25" customHeight="1" spans="1:6" x14ac:dyDescent="0.25">
      <c r="A1867" s="232">
        <v>43504</v>
      </c>
      <c r="B1867" s="233">
        <v>39</v>
      </c>
      <c r="C1867" s="233">
        <v>42</v>
      </c>
      <c r="D1867" s="234">
        <v>0.8541666666678793</v>
      </c>
      <c r="E1867" s="235">
        <v>0</v>
      </c>
      <c r="F1867" s="235">
        <v>0.00009364456640061817</v>
      </c>
    </row>
    <row r="1868" ht="14.25" customHeight="1" spans="1:6" x14ac:dyDescent="0.25">
      <c r="A1868" s="232">
        <v>43504</v>
      </c>
      <c r="B1868" s="233">
        <v>39</v>
      </c>
      <c r="C1868" s="233">
        <v>43</v>
      </c>
      <c r="D1868" s="234">
        <v>0.875</v>
      </c>
      <c r="E1868" s="235">
        <v>0</v>
      </c>
      <c r="F1868" s="235">
        <v>0.0000896383817417682</v>
      </c>
    </row>
    <row r="1869" ht="14.25" customHeight="1" spans="1:6" x14ac:dyDescent="0.25">
      <c r="A1869" s="232">
        <v>43504</v>
      </c>
      <c r="B1869" s="233">
        <v>39</v>
      </c>
      <c r="C1869" s="233">
        <v>44</v>
      </c>
      <c r="D1869" s="234">
        <v>0.8958333333321207</v>
      </c>
      <c r="E1869" s="235">
        <v>0</v>
      </c>
      <c r="F1869" s="235">
        <v>0.00008402972321937824</v>
      </c>
    </row>
    <row r="1870" ht="14.25" customHeight="1" spans="1:6" x14ac:dyDescent="0.25">
      <c r="A1870" s="232">
        <v>43504</v>
      </c>
      <c r="B1870" s="233">
        <v>39</v>
      </c>
      <c r="C1870" s="233">
        <v>45</v>
      </c>
      <c r="D1870" s="234">
        <v>0.9166666666678793</v>
      </c>
      <c r="E1870" s="235">
        <v>0</v>
      </c>
      <c r="F1870" s="235">
        <v>0.00007832091008051702</v>
      </c>
    </row>
    <row r="1871" ht="14.25" customHeight="1" spans="1:6" x14ac:dyDescent="0.25">
      <c r="A1871" s="232">
        <v>43504</v>
      </c>
      <c r="B1871" s="233">
        <v>39</v>
      </c>
      <c r="C1871" s="233">
        <v>46</v>
      </c>
      <c r="D1871" s="234">
        <v>0.9375</v>
      </c>
      <c r="E1871" s="235">
        <v>0</v>
      </c>
      <c r="F1871" s="235">
        <v>0.00006880622151574834</v>
      </c>
    </row>
    <row r="1872" ht="14.25" customHeight="1" spans="1:6" x14ac:dyDescent="0.25">
      <c r="A1872" s="232">
        <v>43504</v>
      </c>
      <c r="B1872" s="233">
        <v>39</v>
      </c>
      <c r="C1872" s="233">
        <v>47</v>
      </c>
      <c r="D1872" s="234">
        <v>0.9583333333321207</v>
      </c>
      <c r="E1872" s="235">
        <v>0</v>
      </c>
      <c r="F1872" s="235">
        <v>0.000058890914485094645</v>
      </c>
    </row>
    <row r="1873" ht="14.25" customHeight="1" spans="1:6" x14ac:dyDescent="0.25">
      <c r="A1873" s="232">
        <v>43504</v>
      </c>
      <c r="B1873" s="233">
        <v>39</v>
      </c>
      <c r="C1873" s="233">
        <v>48</v>
      </c>
      <c r="D1873" s="234">
        <v>0.9791666666678793</v>
      </c>
      <c r="E1873" s="235">
        <v>0</v>
      </c>
      <c r="F1873" s="235">
        <v>0.00004887545283796971</v>
      </c>
    </row>
    <row r="1874" ht="14.25" customHeight="1" spans="1:6" x14ac:dyDescent="0.25">
      <c r="A1874" s="232">
        <v>43505</v>
      </c>
      <c r="B1874" s="233">
        <v>40</v>
      </c>
      <c r="C1874" s="233">
        <v>1</v>
      </c>
      <c r="D1874" s="234">
        <v>0</v>
      </c>
      <c r="E1874" s="235">
        <v>0</v>
      </c>
      <c r="F1874" s="235">
        <v>0.000043066485082637236</v>
      </c>
    </row>
    <row r="1875" ht="14.25" customHeight="1" spans="1:6" x14ac:dyDescent="0.25">
      <c r="A1875" s="232">
        <v>43505</v>
      </c>
      <c r="B1875" s="233">
        <v>40</v>
      </c>
      <c r="C1875" s="233">
        <v>2</v>
      </c>
      <c r="D1875" s="234">
        <v>0.020833333332120674</v>
      </c>
      <c r="E1875" s="235">
        <v>0</v>
      </c>
      <c r="F1875" s="235">
        <v>0.000037658135793189774</v>
      </c>
    </row>
    <row r="1876" ht="14.25" customHeight="1" spans="1:6" x14ac:dyDescent="0.25">
      <c r="A1876" s="232">
        <v>43505</v>
      </c>
      <c r="B1876" s="233">
        <v>40</v>
      </c>
      <c r="C1876" s="233">
        <v>3</v>
      </c>
      <c r="D1876" s="234">
        <v>0.041666666667879326</v>
      </c>
      <c r="E1876" s="235">
        <v>0</v>
      </c>
      <c r="F1876" s="235">
        <v>0.000035955507313178524</v>
      </c>
    </row>
    <row r="1877" ht="14.25" customHeight="1" spans="1:6" x14ac:dyDescent="0.25">
      <c r="A1877" s="232">
        <v>43505</v>
      </c>
      <c r="B1877" s="233">
        <v>40</v>
      </c>
      <c r="C1877" s="233">
        <v>4</v>
      </c>
      <c r="D1877" s="234">
        <v>0.0625</v>
      </c>
      <c r="E1877" s="235">
        <v>0</v>
      </c>
      <c r="F1877" s="235">
        <v>0.00003435303344963854</v>
      </c>
    </row>
    <row r="1878" ht="14.25" customHeight="1" spans="1:6" x14ac:dyDescent="0.25">
      <c r="A1878" s="232">
        <v>43505</v>
      </c>
      <c r="B1878" s="233">
        <v>40</v>
      </c>
      <c r="C1878" s="233">
        <v>5</v>
      </c>
      <c r="D1878" s="234">
        <v>0.08333333333212067</v>
      </c>
      <c r="E1878" s="235">
        <v>0</v>
      </c>
      <c r="F1878" s="235">
        <v>0.000032450095736684804</v>
      </c>
    </row>
    <row r="1879" ht="14.25" customHeight="1" spans="1:6" x14ac:dyDescent="0.25">
      <c r="A1879" s="232">
        <v>43505</v>
      </c>
      <c r="B1879" s="233">
        <v>40</v>
      </c>
      <c r="C1879" s="233">
        <v>6</v>
      </c>
      <c r="D1879" s="234">
        <v>0.10416666666787933</v>
      </c>
      <c r="E1879" s="235">
        <v>0</v>
      </c>
      <c r="F1879" s="235">
        <v>0.00003164885880491481</v>
      </c>
    </row>
    <row r="1880" ht="14.25" customHeight="1" spans="1:6" x14ac:dyDescent="0.25">
      <c r="A1880" s="232">
        <v>43505</v>
      </c>
      <c r="B1880" s="233">
        <v>40</v>
      </c>
      <c r="C1880" s="233">
        <v>7</v>
      </c>
      <c r="D1880" s="234">
        <v>0.125</v>
      </c>
      <c r="E1880" s="235">
        <v>0</v>
      </c>
      <c r="F1880" s="235">
        <v>0.00003194932265432856</v>
      </c>
    </row>
    <row r="1881" ht="14.25" customHeight="1" spans="1:6" x14ac:dyDescent="0.25">
      <c r="A1881" s="232">
        <v>43505</v>
      </c>
      <c r="B1881" s="233">
        <v>40</v>
      </c>
      <c r="C1881" s="233">
        <v>8</v>
      </c>
      <c r="D1881" s="234">
        <v>0.14583333333212067</v>
      </c>
      <c r="E1881" s="235">
        <v>0</v>
      </c>
      <c r="F1881" s="235">
        <v>0.00003194932265432856</v>
      </c>
    </row>
    <row r="1882" ht="14.25" customHeight="1" spans="1:6" x14ac:dyDescent="0.25">
      <c r="A1882" s="232">
        <v>43505</v>
      </c>
      <c r="B1882" s="233">
        <v>40</v>
      </c>
      <c r="C1882" s="233">
        <v>9</v>
      </c>
      <c r="D1882" s="234">
        <v>0.16666666666787933</v>
      </c>
      <c r="E1882" s="235">
        <v>0</v>
      </c>
      <c r="F1882" s="235">
        <v>0.000032049477270799804</v>
      </c>
    </row>
    <row r="1883" ht="14.25" customHeight="1" spans="1:6" x14ac:dyDescent="0.25">
      <c r="A1883" s="232">
        <v>43505</v>
      </c>
      <c r="B1883" s="233">
        <v>40</v>
      </c>
      <c r="C1883" s="233">
        <v>10</v>
      </c>
      <c r="D1883" s="234">
        <v>0.1875</v>
      </c>
      <c r="E1883" s="235">
        <v>0</v>
      </c>
      <c r="F1883" s="235">
        <v>0.0000334516419013973</v>
      </c>
    </row>
    <row r="1884" ht="14.25" customHeight="1" spans="1:6" x14ac:dyDescent="0.25">
      <c r="A1884" s="232">
        <v>43505</v>
      </c>
      <c r="B1884" s="233">
        <v>40</v>
      </c>
      <c r="C1884" s="233">
        <v>11</v>
      </c>
      <c r="D1884" s="234">
        <v>0.20833333333212067</v>
      </c>
      <c r="E1884" s="235">
        <v>0</v>
      </c>
      <c r="F1884" s="235">
        <v>0.00003435303344963854</v>
      </c>
    </row>
    <row r="1885" ht="14.25" customHeight="1" spans="1:6" x14ac:dyDescent="0.25">
      <c r="A1885" s="232">
        <v>43505</v>
      </c>
      <c r="B1885" s="233">
        <v>40</v>
      </c>
      <c r="C1885" s="233">
        <v>12</v>
      </c>
      <c r="D1885" s="234">
        <v>0.22916666666787933</v>
      </c>
      <c r="E1885" s="235">
        <v>2.527742194139002e-9</v>
      </c>
      <c r="F1885" s="235">
        <v>0.000038359218108488515</v>
      </c>
    </row>
    <row r="1886" ht="14.25" customHeight="1" spans="1:6" x14ac:dyDescent="0.25">
      <c r="A1886" s="232">
        <v>43505</v>
      </c>
      <c r="B1886" s="233">
        <v>40</v>
      </c>
      <c r="C1886" s="233">
        <v>13</v>
      </c>
      <c r="D1886" s="234">
        <v>0.25</v>
      </c>
      <c r="E1886" s="235">
        <v>4.593092523496479e-8</v>
      </c>
      <c r="F1886" s="235">
        <v>0.00004476911356264847</v>
      </c>
    </row>
    <row r="1887" ht="14.25" customHeight="1" spans="1:6" x14ac:dyDescent="0.25">
      <c r="A1887" s="232">
        <v>43505</v>
      </c>
      <c r="B1887" s="233">
        <v>40</v>
      </c>
      <c r="C1887" s="233">
        <v>14</v>
      </c>
      <c r="D1887" s="234">
        <v>0.2708333333321207</v>
      </c>
      <c r="E1887" s="235">
        <v>2.0018485132608143e-7</v>
      </c>
      <c r="F1887" s="235">
        <v>0.00005077839055092343</v>
      </c>
    </row>
    <row r="1888" ht="14.25" customHeight="1" spans="1:6" x14ac:dyDescent="0.25">
      <c r="A1888" s="232">
        <v>43505</v>
      </c>
      <c r="B1888" s="233">
        <v>40</v>
      </c>
      <c r="C1888" s="233">
        <v>15</v>
      </c>
      <c r="D1888" s="234">
        <v>0.2916666666678793</v>
      </c>
      <c r="E1888" s="235">
        <v>5.674472964598871e-7</v>
      </c>
      <c r="F1888" s="235">
        <v>0.000059992615266278386</v>
      </c>
    </row>
    <row r="1889" ht="14.25" customHeight="1" spans="1:6" x14ac:dyDescent="0.25">
      <c r="A1889" s="232">
        <v>43505</v>
      </c>
      <c r="B1889" s="233">
        <v>40</v>
      </c>
      <c r="C1889" s="233">
        <v>16</v>
      </c>
      <c r="D1889" s="234">
        <v>0.3125</v>
      </c>
      <c r="E1889" s="235">
        <v>0.000002560109476423973</v>
      </c>
      <c r="F1889" s="235">
        <v>0.00006740405688515083</v>
      </c>
    </row>
    <row r="1890" ht="14.25" customHeight="1" spans="1:6" x14ac:dyDescent="0.25">
      <c r="A1890" s="232">
        <v>43505</v>
      </c>
      <c r="B1890" s="233">
        <v>40</v>
      </c>
      <c r="C1890" s="233">
        <v>17</v>
      </c>
      <c r="D1890" s="234">
        <v>0.3333333333321207</v>
      </c>
      <c r="E1890" s="235">
        <v>0.000007631533087986372</v>
      </c>
      <c r="F1890" s="235">
        <v>0.00007020838614634582</v>
      </c>
    </row>
    <row r="1891" ht="14.25" customHeight="1" spans="1:6" x14ac:dyDescent="0.25">
      <c r="A1891" s="232">
        <v>43505</v>
      </c>
      <c r="B1891" s="233">
        <v>40</v>
      </c>
      <c r="C1891" s="233">
        <v>18</v>
      </c>
      <c r="D1891" s="234">
        <v>0.3541666666678793</v>
      </c>
      <c r="E1891" s="235">
        <v>0.00002389284289702668</v>
      </c>
      <c r="F1891" s="235">
        <v>0.00007171070539341455</v>
      </c>
    </row>
    <row r="1892" ht="14.25" customHeight="1" spans="1:6" x14ac:dyDescent="0.25">
      <c r="A1892" s="232">
        <v>43505</v>
      </c>
      <c r="B1892" s="233">
        <v>40</v>
      </c>
      <c r="C1892" s="233">
        <v>19</v>
      </c>
      <c r="D1892" s="234">
        <v>0.375</v>
      </c>
      <c r="E1892" s="235">
        <v>0.00007578648701731539</v>
      </c>
      <c r="F1892" s="235">
        <v>0.00007141024154400082</v>
      </c>
    </row>
    <row r="1893" ht="14.25" customHeight="1" spans="1:6" x14ac:dyDescent="0.25">
      <c r="A1893" s="232">
        <v>43505</v>
      </c>
      <c r="B1893" s="233">
        <v>40</v>
      </c>
      <c r="C1893" s="233">
        <v>20</v>
      </c>
      <c r="D1893" s="234">
        <v>0.3958333333321207</v>
      </c>
      <c r="E1893" s="235">
        <v>0.00011838283789852416</v>
      </c>
      <c r="F1893" s="235">
        <v>0.00006960745844751831</v>
      </c>
    </row>
    <row r="1894" ht="14.25" customHeight="1" spans="1:6" x14ac:dyDescent="0.25">
      <c r="A1894" s="232">
        <v>43505</v>
      </c>
      <c r="B1894" s="233">
        <v>40</v>
      </c>
      <c r="C1894" s="233">
        <v>21</v>
      </c>
      <c r="D1894" s="234">
        <v>0.4166666666678793</v>
      </c>
      <c r="E1894" s="235">
        <v>0.00015532469611896448</v>
      </c>
      <c r="F1894" s="235">
        <v>0.0000669032838027946</v>
      </c>
    </row>
    <row r="1895" ht="14.25" customHeight="1" spans="1:6" x14ac:dyDescent="0.25">
      <c r="A1895" s="232">
        <v>43505</v>
      </c>
      <c r="B1895" s="233">
        <v>40</v>
      </c>
      <c r="C1895" s="233">
        <v>22</v>
      </c>
      <c r="D1895" s="234">
        <v>0.4375</v>
      </c>
      <c r="E1895" s="235">
        <v>0.00018133748673053508</v>
      </c>
      <c r="F1895" s="235">
        <v>0.0000665026653369096</v>
      </c>
    </row>
    <row r="1896" ht="14.25" customHeight="1" spans="1:6" x14ac:dyDescent="0.25">
      <c r="A1896" s="232">
        <v>43505</v>
      </c>
      <c r="B1896" s="233">
        <v>40</v>
      </c>
      <c r="C1896" s="233">
        <v>23</v>
      </c>
      <c r="D1896" s="234">
        <v>0.4583333333321207</v>
      </c>
      <c r="E1896" s="235">
        <v>0.00016721358054219972</v>
      </c>
      <c r="F1896" s="235">
        <v>0.0000653008099392546</v>
      </c>
    </row>
    <row r="1897" ht="14.25" customHeight="1" spans="1:6" x14ac:dyDescent="0.25">
      <c r="A1897" s="232">
        <v>43505</v>
      </c>
      <c r="B1897" s="233">
        <v>40</v>
      </c>
      <c r="C1897" s="233">
        <v>24</v>
      </c>
      <c r="D1897" s="234">
        <v>0.4791666666678793</v>
      </c>
      <c r="E1897" s="235">
        <v>0.0001703192753466771</v>
      </c>
      <c r="F1897" s="235">
        <v>0.00006490019147336961</v>
      </c>
    </row>
    <row r="1898" ht="14.25" customHeight="1" spans="1:6" x14ac:dyDescent="0.25">
      <c r="A1898" s="232">
        <v>43505</v>
      </c>
      <c r="B1898" s="233">
        <v>40</v>
      </c>
      <c r="C1898" s="233">
        <v>25</v>
      </c>
      <c r="D1898" s="234">
        <v>0.5</v>
      </c>
      <c r="E1898" s="235">
        <v>0.0002418794001332245</v>
      </c>
      <c r="F1898" s="235">
        <v>0.0000667029745698521</v>
      </c>
    </row>
    <row r="1899" ht="14.25" customHeight="1" spans="1:6" x14ac:dyDescent="0.25">
      <c r="A1899" s="232">
        <v>43505</v>
      </c>
      <c r="B1899" s="233">
        <v>40</v>
      </c>
      <c r="C1899" s="233">
        <v>26</v>
      </c>
      <c r="D1899" s="234">
        <v>0.5208333333321207</v>
      </c>
      <c r="E1899" s="235">
        <v>0.0002232450154345671</v>
      </c>
      <c r="F1899" s="235">
        <v>0.0000667029745698521</v>
      </c>
    </row>
    <row r="1900" ht="14.25" customHeight="1" spans="1:6" x14ac:dyDescent="0.25">
      <c r="A1900" s="232">
        <v>43505</v>
      </c>
      <c r="B1900" s="233">
        <v>40</v>
      </c>
      <c r="C1900" s="233">
        <v>27</v>
      </c>
      <c r="D1900" s="234">
        <v>0.5416666666678793</v>
      </c>
      <c r="E1900" s="235">
        <v>0.0002498723133598759</v>
      </c>
      <c r="F1900" s="235">
        <v>0.00006600189225455336</v>
      </c>
    </row>
    <row r="1901" ht="14.25" customHeight="1" spans="1:6" x14ac:dyDescent="0.25">
      <c r="A1901" s="232">
        <v>43505</v>
      </c>
      <c r="B1901" s="233">
        <v>40</v>
      </c>
      <c r="C1901" s="233">
        <v>28</v>
      </c>
      <c r="D1901" s="234">
        <v>0.5625</v>
      </c>
      <c r="E1901" s="235">
        <v>0.0002184835696751099</v>
      </c>
      <c r="F1901" s="235">
        <v>0.00006439941839101337</v>
      </c>
    </row>
    <row r="1902" ht="14.25" customHeight="1" spans="1:6" x14ac:dyDescent="0.25">
      <c r="A1902" s="232">
        <v>43505</v>
      </c>
      <c r="B1902" s="233">
        <v>40</v>
      </c>
      <c r="C1902" s="233">
        <v>29</v>
      </c>
      <c r="D1902" s="234">
        <v>0.5833333333321207</v>
      </c>
      <c r="E1902" s="235">
        <v>0.00020071032927434455</v>
      </c>
      <c r="F1902" s="235">
        <v>0.00006459972762395585</v>
      </c>
    </row>
    <row r="1903" ht="14.25" customHeight="1" spans="1:6" x14ac:dyDescent="0.25">
      <c r="A1903" s="232">
        <v>43505</v>
      </c>
      <c r="B1903" s="233">
        <v>40</v>
      </c>
      <c r="C1903" s="233">
        <v>30</v>
      </c>
      <c r="D1903" s="234">
        <v>0.6041666666678793</v>
      </c>
      <c r="E1903" s="235">
        <v>0.00014806006870943882</v>
      </c>
      <c r="F1903" s="235">
        <v>0.00006640251072043834</v>
      </c>
    </row>
    <row r="1904" ht="14.25" customHeight="1" spans="1:6" x14ac:dyDescent="0.25">
      <c r="A1904" s="232">
        <v>43505</v>
      </c>
      <c r="B1904" s="233">
        <v>40</v>
      </c>
      <c r="C1904" s="233">
        <v>31</v>
      </c>
      <c r="D1904" s="234">
        <v>0.625</v>
      </c>
      <c r="E1904" s="235">
        <v>0.00012833561356761578</v>
      </c>
      <c r="F1904" s="235">
        <v>0.00006810513920044957</v>
      </c>
    </row>
    <row r="1905" ht="14.25" customHeight="1" spans="1:6" x14ac:dyDescent="0.25">
      <c r="A1905" s="232">
        <v>43505</v>
      </c>
      <c r="B1905" s="233">
        <v>40</v>
      </c>
      <c r="C1905" s="233">
        <v>32</v>
      </c>
      <c r="D1905" s="234">
        <v>0.6458333333321207</v>
      </c>
      <c r="E1905" s="235">
        <v>0.0001018165525593043</v>
      </c>
      <c r="F1905" s="235">
        <v>0.00007191101462635705</v>
      </c>
    </row>
    <row r="1906" ht="14.25" customHeight="1" spans="1:6" x14ac:dyDescent="0.25">
      <c r="A1906" s="232">
        <v>43505</v>
      </c>
      <c r="B1906" s="233">
        <v>40</v>
      </c>
      <c r="C1906" s="233">
        <v>33</v>
      </c>
      <c r="D1906" s="234">
        <v>0.6666666666678793</v>
      </c>
      <c r="E1906" s="235">
        <v>0.000060158636193955165</v>
      </c>
      <c r="F1906" s="235">
        <v>0.00007852121931345951</v>
      </c>
    </row>
    <row r="1907" ht="14.25" customHeight="1" spans="1:6" x14ac:dyDescent="0.25">
      <c r="A1907" s="232">
        <v>43505</v>
      </c>
      <c r="B1907" s="233">
        <v>40</v>
      </c>
      <c r="C1907" s="233">
        <v>34</v>
      </c>
      <c r="D1907" s="234">
        <v>0.6875</v>
      </c>
      <c r="E1907" s="235">
        <v>0.000030466559025429693</v>
      </c>
      <c r="F1907" s="235">
        <v>0.00008913760865941194</v>
      </c>
    </row>
    <row r="1908" ht="14.25" customHeight="1" spans="1:6" x14ac:dyDescent="0.25">
      <c r="A1908" s="232">
        <v>43505</v>
      </c>
      <c r="B1908" s="233">
        <v>40</v>
      </c>
      <c r="C1908" s="233">
        <v>35</v>
      </c>
      <c r="D1908" s="234">
        <v>0.7083333333321207</v>
      </c>
      <c r="E1908" s="235">
        <v>0.000006285693357591408</v>
      </c>
      <c r="F1908" s="235">
        <v>0.00010373013627927298</v>
      </c>
    </row>
    <row r="1909" ht="14.25" customHeight="1" spans="1:6" x14ac:dyDescent="0.25">
      <c r="A1909" s="232">
        <v>43505</v>
      </c>
      <c r="B1909" s="233">
        <v>40</v>
      </c>
      <c r="C1909" s="233">
        <v>36</v>
      </c>
      <c r="D1909" s="234">
        <v>0.7291666666678793</v>
      </c>
      <c r="E1909" s="235">
        <v>0.000001319111511848734</v>
      </c>
      <c r="F1909" s="235">
        <v>0.00011201292306144532</v>
      </c>
    </row>
    <row r="1910" ht="14.25" customHeight="1" spans="1:6" x14ac:dyDescent="0.25">
      <c r="A1910" s="232">
        <v>43505</v>
      </c>
      <c r="B1910" s="233">
        <v>40</v>
      </c>
      <c r="C1910" s="233">
        <v>37</v>
      </c>
      <c r="D1910" s="234">
        <v>0.75</v>
      </c>
      <c r="E1910" s="235">
        <v>7.345248902676116e-7</v>
      </c>
      <c r="F1910" s="235">
        <v>0.00011395592262098755</v>
      </c>
    </row>
    <row r="1911" ht="14.25" customHeight="1" spans="1:6" x14ac:dyDescent="0.25">
      <c r="A1911" s="232">
        <v>43505</v>
      </c>
      <c r="B1911" s="233">
        <v>40</v>
      </c>
      <c r="C1911" s="233">
        <v>38</v>
      </c>
      <c r="D1911" s="234">
        <v>0.7708333333321207</v>
      </c>
      <c r="E1911" s="235">
        <v>1.7897647779476883e-7</v>
      </c>
      <c r="F1911" s="235">
        <v>0.00011128179436120519</v>
      </c>
    </row>
    <row r="1912" ht="14.25" customHeight="1" spans="1:6" x14ac:dyDescent="0.25">
      <c r="A1912" s="232">
        <v>43505</v>
      </c>
      <c r="B1912" s="233">
        <v>40</v>
      </c>
      <c r="C1912" s="233">
        <v>39</v>
      </c>
      <c r="D1912" s="234">
        <v>0.7916666666678793</v>
      </c>
      <c r="E1912" s="235">
        <v>7.620217931599527e-8</v>
      </c>
      <c r="F1912" s="235">
        <v>0.0001069450994680001</v>
      </c>
    </row>
    <row r="1913" ht="14.25" customHeight="1" spans="1:6" x14ac:dyDescent="0.25">
      <c r="A1913" s="232">
        <v>43505</v>
      </c>
      <c r="B1913" s="233">
        <v>40</v>
      </c>
      <c r="C1913" s="233">
        <v>40</v>
      </c>
      <c r="D1913" s="234">
        <v>0.8125</v>
      </c>
      <c r="E1913" s="235">
        <v>2.527742194139002e-9</v>
      </c>
      <c r="F1913" s="235">
        <v>0.00010181718310467212</v>
      </c>
    </row>
    <row r="1914" ht="14.25" customHeight="1" spans="1:6" x14ac:dyDescent="0.25">
      <c r="A1914" s="232">
        <v>43505</v>
      </c>
      <c r="B1914" s="233">
        <v>40</v>
      </c>
      <c r="C1914" s="233">
        <v>41</v>
      </c>
      <c r="D1914" s="234">
        <v>0.8333333333321207</v>
      </c>
      <c r="E1914" s="235">
        <v>0</v>
      </c>
      <c r="F1914" s="235">
        <v>0.00009815152414182439</v>
      </c>
    </row>
    <row r="1915" ht="14.25" customHeight="1" spans="1:6" x14ac:dyDescent="0.25">
      <c r="A1915" s="232">
        <v>43505</v>
      </c>
      <c r="B1915" s="233">
        <v>40</v>
      </c>
      <c r="C1915" s="233">
        <v>42</v>
      </c>
      <c r="D1915" s="234">
        <v>0.8541666666678793</v>
      </c>
      <c r="E1915" s="235">
        <v>0</v>
      </c>
      <c r="F1915" s="235">
        <v>0.00009284332946884818</v>
      </c>
    </row>
    <row r="1916" ht="14.25" customHeight="1" spans="1:6" x14ac:dyDescent="0.25">
      <c r="A1916" s="232">
        <v>43505</v>
      </c>
      <c r="B1916" s="233">
        <v>40</v>
      </c>
      <c r="C1916" s="233">
        <v>43</v>
      </c>
      <c r="D1916" s="234">
        <v>0.875</v>
      </c>
      <c r="E1916" s="235">
        <v>0</v>
      </c>
      <c r="F1916" s="235">
        <v>0.00008873699019352696</v>
      </c>
    </row>
    <row r="1917" ht="14.25" customHeight="1" spans="1:6" x14ac:dyDescent="0.25">
      <c r="A1917" s="232">
        <v>43505</v>
      </c>
      <c r="B1917" s="233">
        <v>40</v>
      </c>
      <c r="C1917" s="233">
        <v>44</v>
      </c>
      <c r="D1917" s="234">
        <v>0.8958333333321207</v>
      </c>
      <c r="E1917" s="235">
        <v>0</v>
      </c>
      <c r="F1917" s="235">
        <v>0.00008423003245232074</v>
      </c>
    </row>
    <row r="1918" ht="14.25" customHeight="1" spans="1:6" x14ac:dyDescent="0.25">
      <c r="A1918" s="232">
        <v>43505</v>
      </c>
      <c r="B1918" s="233">
        <v>40</v>
      </c>
      <c r="C1918" s="233">
        <v>45</v>
      </c>
      <c r="D1918" s="234">
        <v>0.9166666666678793</v>
      </c>
      <c r="E1918" s="235">
        <v>0</v>
      </c>
      <c r="F1918" s="235">
        <v>0.00007832091008051702</v>
      </c>
    </row>
    <row r="1919" ht="14.25" customHeight="1" spans="1:6" x14ac:dyDescent="0.25">
      <c r="A1919" s="232">
        <v>43505</v>
      </c>
      <c r="B1919" s="233">
        <v>40</v>
      </c>
      <c r="C1919" s="233">
        <v>46</v>
      </c>
      <c r="D1919" s="234">
        <v>0.9375</v>
      </c>
      <c r="E1919" s="235">
        <v>0</v>
      </c>
      <c r="F1919" s="235">
        <v>0.00006860591228280583</v>
      </c>
    </row>
    <row r="1920" ht="14.25" customHeight="1" spans="1:6" x14ac:dyDescent="0.25">
      <c r="A1920" s="232">
        <v>43505</v>
      </c>
      <c r="B1920" s="233">
        <v>40</v>
      </c>
      <c r="C1920" s="233">
        <v>47</v>
      </c>
      <c r="D1920" s="234">
        <v>0.9583333333321207</v>
      </c>
      <c r="E1920" s="235">
        <v>0</v>
      </c>
      <c r="F1920" s="235">
        <v>0.000058890914485094645</v>
      </c>
    </row>
    <row r="1921" ht="14.25" customHeight="1" spans="1:6" x14ac:dyDescent="0.25">
      <c r="A1921" s="232">
        <v>43505</v>
      </c>
      <c r="B1921" s="233">
        <v>40</v>
      </c>
      <c r="C1921" s="233">
        <v>48</v>
      </c>
      <c r="D1921" s="234">
        <v>0.9791666666678793</v>
      </c>
      <c r="E1921" s="235">
        <v>0</v>
      </c>
      <c r="F1921" s="235">
        <v>0.00004987699900268219</v>
      </c>
    </row>
    <row r="1922" ht="14.25" customHeight="1" spans="1:6" x14ac:dyDescent="0.25">
      <c r="A1922" s="232">
        <v>43506</v>
      </c>
      <c r="B1922" s="233">
        <v>41</v>
      </c>
      <c r="C1922" s="233">
        <v>1</v>
      </c>
      <c r="D1922" s="234">
        <v>0</v>
      </c>
      <c r="E1922" s="235">
        <v>0</v>
      </c>
      <c r="F1922" s="235">
        <v>0.00004366741278146473</v>
      </c>
    </row>
    <row r="1923" ht="14.25" customHeight="1" spans="1:6" x14ac:dyDescent="0.25">
      <c r="A1923" s="232">
        <v>43506</v>
      </c>
      <c r="B1923" s="233">
        <v>41</v>
      </c>
      <c r="C1923" s="233">
        <v>2</v>
      </c>
      <c r="D1923" s="234">
        <v>0.020833333332120674</v>
      </c>
      <c r="E1923" s="235">
        <v>0</v>
      </c>
      <c r="F1923" s="235">
        <v>0.00003805875425907477</v>
      </c>
    </row>
    <row r="1924" ht="14.25" customHeight="1" spans="1:6" x14ac:dyDescent="0.25">
      <c r="A1924" s="232">
        <v>43506</v>
      </c>
      <c r="B1924" s="233">
        <v>41</v>
      </c>
      <c r="C1924" s="233">
        <v>3</v>
      </c>
      <c r="D1924" s="234">
        <v>0.041666666667879326</v>
      </c>
      <c r="E1924" s="235">
        <v>0</v>
      </c>
      <c r="F1924" s="235">
        <v>0.00003615581654612103</v>
      </c>
    </row>
    <row r="1925" ht="14.25" customHeight="1" spans="1:6" x14ac:dyDescent="0.25">
      <c r="A1925" s="232">
        <v>43506</v>
      </c>
      <c r="B1925" s="233">
        <v>41</v>
      </c>
      <c r="C1925" s="233">
        <v>4</v>
      </c>
      <c r="D1925" s="234">
        <v>0.0625</v>
      </c>
      <c r="E1925" s="235">
        <v>0</v>
      </c>
      <c r="F1925" s="235">
        <v>0.00003425287883316729</v>
      </c>
    </row>
    <row r="1926" ht="14.25" customHeight="1" spans="1:6" x14ac:dyDescent="0.25">
      <c r="A1926" s="232">
        <v>43506</v>
      </c>
      <c r="B1926" s="233">
        <v>41</v>
      </c>
      <c r="C1926" s="233">
        <v>5</v>
      </c>
      <c r="D1926" s="234">
        <v>0.08333333333212067</v>
      </c>
      <c r="E1926" s="235">
        <v>0</v>
      </c>
      <c r="F1926" s="235">
        <v>0.0000326504049696273</v>
      </c>
    </row>
    <row r="1927" ht="14.25" customHeight="1" spans="1:6" x14ac:dyDescent="0.25">
      <c r="A1927" s="232">
        <v>43506</v>
      </c>
      <c r="B1927" s="233">
        <v>41</v>
      </c>
      <c r="C1927" s="233">
        <v>6</v>
      </c>
      <c r="D1927" s="234">
        <v>0.10416666666787933</v>
      </c>
      <c r="E1927" s="235">
        <v>0</v>
      </c>
      <c r="F1927" s="235">
        <v>0.00003194932265432856</v>
      </c>
    </row>
    <row r="1928" ht="14.25" customHeight="1" spans="1:6" x14ac:dyDescent="0.25">
      <c r="A1928" s="232">
        <v>43506</v>
      </c>
      <c r="B1928" s="233">
        <v>41</v>
      </c>
      <c r="C1928" s="233">
        <v>7</v>
      </c>
      <c r="D1928" s="234">
        <v>0.125</v>
      </c>
      <c r="E1928" s="235">
        <v>0</v>
      </c>
      <c r="F1928" s="235">
        <v>0.00003194932265432856</v>
      </c>
    </row>
    <row r="1929" ht="14.25" customHeight="1" spans="1:6" x14ac:dyDescent="0.25">
      <c r="A1929" s="232">
        <v>43506</v>
      </c>
      <c r="B1929" s="233">
        <v>41</v>
      </c>
      <c r="C1929" s="233">
        <v>8</v>
      </c>
      <c r="D1929" s="234">
        <v>0.14583333333212067</v>
      </c>
      <c r="E1929" s="235">
        <v>0</v>
      </c>
      <c r="F1929" s="235">
        <v>0.00003164885880491481</v>
      </c>
    </row>
    <row r="1930" ht="14.25" customHeight="1" spans="1:6" x14ac:dyDescent="0.25">
      <c r="A1930" s="232">
        <v>43506</v>
      </c>
      <c r="B1930" s="233">
        <v>41</v>
      </c>
      <c r="C1930" s="233">
        <v>9</v>
      </c>
      <c r="D1930" s="234">
        <v>0.16666666666787933</v>
      </c>
      <c r="E1930" s="235">
        <v>0</v>
      </c>
      <c r="F1930" s="235">
        <v>0.0000318491680378573</v>
      </c>
    </row>
    <row r="1931" ht="14.25" customHeight="1" spans="1:6" x14ac:dyDescent="0.25">
      <c r="A1931" s="232">
        <v>43506</v>
      </c>
      <c r="B1931" s="233">
        <v>41</v>
      </c>
      <c r="C1931" s="233">
        <v>10</v>
      </c>
      <c r="D1931" s="234">
        <v>0.1875</v>
      </c>
      <c r="E1931" s="235">
        <v>0</v>
      </c>
      <c r="F1931" s="235">
        <v>0.00003285071420256979</v>
      </c>
    </row>
    <row r="1932" ht="14.25" customHeight="1" spans="1:6" x14ac:dyDescent="0.25">
      <c r="A1932" s="232">
        <v>43506</v>
      </c>
      <c r="B1932" s="233">
        <v>41</v>
      </c>
      <c r="C1932" s="233">
        <v>11</v>
      </c>
      <c r="D1932" s="234">
        <v>0.20833333333212067</v>
      </c>
      <c r="E1932" s="235">
        <v>0</v>
      </c>
      <c r="F1932" s="235">
        <v>0.00003425287883316729</v>
      </c>
    </row>
    <row r="1933" ht="14.25" customHeight="1" spans="1:6" x14ac:dyDescent="0.25">
      <c r="A1933" s="232">
        <v>43506</v>
      </c>
      <c r="B1933" s="233">
        <v>41</v>
      </c>
      <c r="C1933" s="233">
        <v>12</v>
      </c>
      <c r="D1933" s="234">
        <v>0.22916666666787933</v>
      </c>
      <c r="E1933" s="235">
        <v>1.49814964189214e-8</v>
      </c>
      <c r="F1933" s="235">
        <v>0.00003825906349201726</v>
      </c>
    </row>
    <row r="1934" ht="14.25" customHeight="1" spans="1:6" x14ac:dyDescent="0.25">
      <c r="A1934" s="232">
        <v>43506</v>
      </c>
      <c r="B1934" s="233">
        <v>41</v>
      </c>
      <c r="C1934" s="233">
        <v>13</v>
      </c>
      <c r="D1934" s="234">
        <v>0.25</v>
      </c>
      <c r="E1934" s="235">
        <v>1.2731189343651314e-7</v>
      </c>
      <c r="F1934" s="235">
        <v>0.00004446864971323474</v>
      </c>
    </row>
    <row r="1935" ht="14.25" customHeight="1" spans="1:6" x14ac:dyDescent="0.25">
      <c r="A1935" s="232">
        <v>43506</v>
      </c>
      <c r="B1935" s="233">
        <v>41</v>
      </c>
      <c r="C1935" s="233">
        <v>14</v>
      </c>
      <c r="D1935" s="234">
        <v>0.2708333333321207</v>
      </c>
      <c r="E1935" s="235">
        <v>3.9303308506429603e-7</v>
      </c>
      <c r="F1935" s="235">
        <v>0.00005067823593445219</v>
      </c>
    </row>
    <row r="1936" ht="14.25" customHeight="1" spans="1:6" x14ac:dyDescent="0.25">
      <c r="A1936" s="232">
        <v>43506</v>
      </c>
      <c r="B1936" s="233">
        <v>41</v>
      </c>
      <c r="C1936" s="233">
        <v>15</v>
      </c>
      <c r="D1936" s="234">
        <v>0.2916666666678793</v>
      </c>
      <c r="E1936" s="235">
        <v>0.0000012270647046328915</v>
      </c>
      <c r="F1936" s="235">
        <v>0.00006019292449922087</v>
      </c>
    </row>
    <row r="1937" ht="14.25" customHeight="1" spans="1:6" x14ac:dyDescent="0.25">
      <c r="A1937" s="232">
        <v>43506</v>
      </c>
      <c r="B1937" s="233">
        <v>41</v>
      </c>
      <c r="C1937" s="233">
        <v>16</v>
      </c>
      <c r="D1937" s="234">
        <v>0.3125</v>
      </c>
      <c r="E1937" s="235">
        <v>0.000005480101648565366</v>
      </c>
      <c r="F1937" s="235">
        <v>0.00006840560304986335</v>
      </c>
    </row>
    <row r="1938" ht="14.25" customHeight="1" spans="1:6" x14ac:dyDescent="0.25">
      <c r="A1938" s="232">
        <v>43506</v>
      </c>
      <c r="B1938" s="233">
        <v>41</v>
      </c>
      <c r="C1938" s="233">
        <v>17</v>
      </c>
      <c r="D1938" s="234">
        <v>0.3333333333321207</v>
      </c>
      <c r="E1938" s="235">
        <v>0.0000159168618609278</v>
      </c>
      <c r="F1938" s="235">
        <v>0.00007010823152987456</v>
      </c>
    </row>
    <row r="1939" ht="14.25" customHeight="1" spans="1:6" x14ac:dyDescent="0.25">
      <c r="A1939" s="232">
        <v>43506</v>
      </c>
      <c r="B1939" s="233">
        <v>41</v>
      </c>
      <c r="C1939" s="233">
        <v>18</v>
      </c>
      <c r="D1939" s="234">
        <v>0.3541666666678793</v>
      </c>
      <c r="E1939" s="235">
        <v>0.000037089154973511986</v>
      </c>
      <c r="F1939" s="235">
        <v>0.00007191101462635705</v>
      </c>
    </row>
    <row r="1940" ht="14.25" customHeight="1" spans="1:6" x14ac:dyDescent="0.25">
      <c r="A1940" s="232">
        <v>43506</v>
      </c>
      <c r="B1940" s="233">
        <v>41</v>
      </c>
      <c r="C1940" s="233">
        <v>19</v>
      </c>
      <c r="D1940" s="234">
        <v>0.375</v>
      </c>
      <c r="E1940" s="235">
        <v>0.00006064918566279918</v>
      </c>
      <c r="F1940" s="235">
        <v>0.00007151039616047207</v>
      </c>
    </row>
    <row r="1941" ht="14.25" customHeight="1" spans="1:6" x14ac:dyDescent="0.25">
      <c r="A1941" s="232">
        <v>43506</v>
      </c>
      <c r="B1941" s="233">
        <v>41</v>
      </c>
      <c r="C1941" s="233">
        <v>20</v>
      </c>
      <c r="D1941" s="234">
        <v>0.3958333333321207</v>
      </c>
      <c r="E1941" s="235">
        <v>0.00008461221113059152</v>
      </c>
      <c r="F1941" s="235">
        <v>0.00007050884999575957</v>
      </c>
    </row>
    <row r="1942" ht="14.25" customHeight="1" spans="1:6" x14ac:dyDescent="0.25">
      <c r="A1942" s="232">
        <v>43506</v>
      </c>
      <c r="B1942" s="233">
        <v>41</v>
      </c>
      <c r="C1942" s="233">
        <v>21</v>
      </c>
      <c r="D1942" s="234">
        <v>0.4166666666678793</v>
      </c>
      <c r="E1942" s="235">
        <v>0.00011784168523388303</v>
      </c>
      <c r="F1942" s="235">
        <v>0.00006750421150162208</v>
      </c>
    </row>
    <row r="1943" ht="14.25" customHeight="1" spans="1:6" x14ac:dyDescent="0.25">
      <c r="A1943" s="232">
        <v>43506</v>
      </c>
      <c r="B1943" s="233">
        <v>41</v>
      </c>
      <c r="C1943" s="233">
        <v>22</v>
      </c>
      <c r="D1943" s="234">
        <v>0.4375</v>
      </c>
      <c r="E1943" s="235">
        <v>0.00015146948305679186</v>
      </c>
      <c r="F1943" s="235">
        <v>0.00006790482996750707</v>
      </c>
    </row>
    <row r="1944" ht="14.25" customHeight="1" spans="1:6" x14ac:dyDescent="0.25">
      <c r="A1944" s="232">
        <v>43506</v>
      </c>
      <c r="B1944" s="233">
        <v>41</v>
      </c>
      <c r="C1944" s="233">
        <v>23</v>
      </c>
      <c r="D1944" s="234">
        <v>0.4583333333321207</v>
      </c>
      <c r="E1944" s="235">
        <v>0.00016614060732866737</v>
      </c>
      <c r="F1944" s="235">
        <v>0.00006620220148749584</v>
      </c>
    </row>
    <row r="1945" ht="14.25" customHeight="1" spans="1:6" x14ac:dyDescent="0.25">
      <c r="A1945" s="232">
        <v>43506</v>
      </c>
      <c r="B1945" s="233">
        <v>41</v>
      </c>
      <c r="C1945" s="233">
        <v>24</v>
      </c>
      <c r="D1945" s="234">
        <v>0.4791666666678793</v>
      </c>
      <c r="E1945" s="235">
        <v>0.00021283331156740748</v>
      </c>
      <c r="F1945" s="235">
        <v>0.00006560127378866834</v>
      </c>
    </row>
    <row r="1946" ht="14.25" customHeight="1" spans="1:6" x14ac:dyDescent="0.25">
      <c r="A1946" s="232">
        <v>43506</v>
      </c>
      <c r="B1946" s="233">
        <v>41</v>
      </c>
      <c r="C1946" s="233">
        <v>25</v>
      </c>
      <c r="D1946" s="234">
        <v>0.5</v>
      </c>
      <c r="E1946" s="235">
        <v>0.00023148427944424168</v>
      </c>
      <c r="F1946" s="235">
        <v>0.00006810513920044957</v>
      </c>
    </row>
    <row r="1947" ht="14.25" customHeight="1" spans="1:6" x14ac:dyDescent="0.25">
      <c r="A1947" s="232">
        <v>43506</v>
      </c>
      <c r="B1947" s="233">
        <v>41</v>
      </c>
      <c r="C1947" s="233">
        <v>26</v>
      </c>
      <c r="D1947" s="234">
        <v>0.5208333333321207</v>
      </c>
      <c r="E1947" s="235">
        <v>0.00020091545887535712</v>
      </c>
      <c r="F1947" s="235">
        <v>0.00006800498458397833</v>
      </c>
    </row>
    <row r="1948" ht="14.25" customHeight="1" spans="1:6" x14ac:dyDescent="0.25">
      <c r="A1948" s="232">
        <v>43506</v>
      </c>
      <c r="B1948" s="233">
        <v>41</v>
      </c>
      <c r="C1948" s="233">
        <v>27</v>
      </c>
      <c r="D1948" s="234">
        <v>0.5416666666678793</v>
      </c>
      <c r="E1948" s="235">
        <v>0.0001713640651781633</v>
      </c>
      <c r="F1948" s="235">
        <v>0.0000669032838027946</v>
      </c>
    </row>
    <row r="1949" ht="14.25" customHeight="1" spans="1:6" x14ac:dyDescent="0.25">
      <c r="A1949" s="232">
        <v>43506</v>
      </c>
      <c r="B1949" s="233">
        <v>41</v>
      </c>
      <c r="C1949" s="233">
        <v>28</v>
      </c>
      <c r="D1949" s="234">
        <v>0.5625</v>
      </c>
      <c r="E1949" s="235">
        <v>0.00017148664730594427</v>
      </c>
      <c r="F1949" s="235">
        <v>0.0000653008099392546</v>
      </c>
    </row>
    <row r="1950" ht="14.25" customHeight="1" spans="1:6" x14ac:dyDescent="0.25">
      <c r="A1950" s="232">
        <v>43506</v>
      </c>
      <c r="B1950" s="233">
        <v>41</v>
      </c>
      <c r="C1950" s="233">
        <v>29</v>
      </c>
      <c r="D1950" s="234">
        <v>0.5833333333321207</v>
      </c>
      <c r="E1950" s="235">
        <v>0.0001402358142841916</v>
      </c>
      <c r="F1950" s="235">
        <v>0.00006409895454159961</v>
      </c>
    </row>
    <row r="1951" ht="14.25" customHeight="1" spans="1:6" x14ac:dyDescent="0.25">
      <c r="A1951" s="232">
        <v>43506</v>
      </c>
      <c r="B1951" s="233">
        <v>41</v>
      </c>
      <c r="C1951" s="233">
        <v>30</v>
      </c>
      <c r="D1951" s="234">
        <v>0.6041666666678793</v>
      </c>
      <c r="E1951" s="235">
        <v>0.00010786325624354302</v>
      </c>
      <c r="F1951" s="235">
        <v>0.0000655011191721971</v>
      </c>
    </row>
    <row r="1952" ht="14.25" customHeight="1" spans="1:6" x14ac:dyDescent="0.25">
      <c r="A1952" s="232">
        <v>43506</v>
      </c>
      <c r="B1952" s="233">
        <v>41</v>
      </c>
      <c r="C1952" s="233">
        <v>31</v>
      </c>
      <c r="D1952" s="234">
        <v>0.625</v>
      </c>
      <c r="E1952" s="235">
        <v>0.00007743666686123006</v>
      </c>
      <c r="F1952" s="235">
        <v>0.00006760436611809333</v>
      </c>
    </row>
    <row r="1953" ht="14.25" customHeight="1" spans="1:6" x14ac:dyDescent="0.25">
      <c r="A1953" s="232">
        <v>43506</v>
      </c>
      <c r="B1953" s="233">
        <v>41</v>
      </c>
      <c r="C1953" s="233">
        <v>32</v>
      </c>
      <c r="D1953" s="234">
        <v>0.6458333333321207</v>
      </c>
      <c r="E1953" s="235">
        <v>0.00006788603354440588</v>
      </c>
      <c r="F1953" s="235">
        <v>0.00007120993231105831</v>
      </c>
    </row>
    <row r="1954" ht="14.25" customHeight="1" spans="1:6" x14ac:dyDescent="0.25">
      <c r="A1954" s="232">
        <v>43506</v>
      </c>
      <c r="B1954" s="233">
        <v>41</v>
      </c>
      <c r="C1954" s="233">
        <v>33</v>
      </c>
      <c r="D1954" s="234">
        <v>0.6666666666678793</v>
      </c>
      <c r="E1954" s="235">
        <v>0.000045361313189437656</v>
      </c>
      <c r="F1954" s="235">
        <v>0.00007812060084757453</v>
      </c>
    </row>
    <row r="1955" ht="14.25" customHeight="1" spans="1:6" x14ac:dyDescent="0.25">
      <c r="A1955" s="232">
        <v>43506</v>
      </c>
      <c r="B1955" s="233">
        <v>41</v>
      </c>
      <c r="C1955" s="233">
        <v>34</v>
      </c>
      <c r="D1955" s="234">
        <v>0.6875</v>
      </c>
      <c r="E1955" s="235">
        <v>0.000020531119054109975</v>
      </c>
      <c r="F1955" s="235">
        <v>0.0000886368355770557</v>
      </c>
    </row>
    <row r="1956" ht="14.25" customHeight="1" spans="1:6" x14ac:dyDescent="0.25">
      <c r="A1956" s="232">
        <v>43506</v>
      </c>
      <c r="B1956" s="233">
        <v>41</v>
      </c>
      <c r="C1956" s="233">
        <v>35</v>
      </c>
      <c r="D1956" s="234">
        <v>0.7083333333321207</v>
      </c>
      <c r="E1956" s="235">
        <v>0.000009052766635460427</v>
      </c>
      <c r="F1956" s="235">
        <v>0.000103169270427034</v>
      </c>
    </row>
    <row r="1957" ht="14.25" customHeight="1" spans="1:6" x14ac:dyDescent="0.25">
      <c r="A1957" s="232">
        <v>43506</v>
      </c>
      <c r="B1957" s="233">
        <v>41</v>
      </c>
      <c r="C1957" s="233">
        <v>36</v>
      </c>
      <c r="D1957" s="234">
        <v>0.7291666666678793</v>
      </c>
      <c r="E1957" s="235">
        <v>0.0000018437721477541703</v>
      </c>
      <c r="F1957" s="235">
        <v>0.00011066083573908345</v>
      </c>
    </row>
    <row r="1958" ht="14.25" customHeight="1" spans="1:6" x14ac:dyDescent="0.25">
      <c r="A1958" s="232">
        <v>43506</v>
      </c>
      <c r="B1958" s="233">
        <v>41</v>
      </c>
      <c r="C1958" s="233">
        <v>37</v>
      </c>
      <c r="D1958" s="234">
        <v>0.75</v>
      </c>
      <c r="E1958" s="235">
        <v>8.189268186523992e-7</v>
      </c>
      <c r="F1958" s="235">
        <v>0.00011342510315368993</v>
      </c>
    </row>
    <row r="1959" ht="14.25" customHeight="1" spans="1:6" x14ac:dyDescent="0.25">
      <c r="A1959" s="232">
        <v>43506</v>
      </c>
      <c r="B1959" s="233">
        <v>41</v>
      </c>
      <c r="C1959" s="233">
        <v>38</v>
      </c>
      <c r="D1959" s="234">
        <v>0.7708333333321207</v>
      </c>
      <c r="E1959" s="235">
        <v>1.839703099344093e-7</v>
      </c>
      <c r="F1959" s="235">
        <v>0.00011109150058990981</v>
      </c>
    </row>
    <row r="1960" ht="14.25" customHeight="1" spans="1:6" x14ac:dyDescent="0.25">
      <c r="A1960" s="232">
        <v>43506</v>
      </c>
      <c r="B1960" s="233">
        <v>41</v>
      </c>
      <c r="C1960" s="233">
        <v>39</v>
      </c>
      <c r="D1960" s="234">
        <v>0.7916666666678793</v>
      </c>
      <c r="E1960" s="235">
        <v>4.4204662273113766e-8</v>
      </c>
      <c r="F1960" s="235">
        <v>0.00010712537777764836</v>
      </c>
    </row>
    <row r="1961" ht="14.25" customHeight="1" spans="1:6" x14ac:dyDescent="0.25">
      <c r="A1961" s="232">
        <v>43506</v>
      </c>
      <c r="B1961" s="233">
        <v>41</v>
      </c>
      <c r="C1961" s="233">
        <v>40</v>
      </c>
      <c r="D1961" s="234">
        <v>0.8125</v>
      </c>
      <c r="E1961" s="235">
        <v>2.527742194139002e-9</v>
      </c>
      <c r="F1961" s="235">
        <v>0.00010249823449667663</v>
      </c>
    </row>
    <row r="1962" ht="14.25" customHeight="1" spans="1:6" x14ac:dyDescent="0.25">
      <c r="A1962" s="232">
        <v>43506</v>
      </c>
      <c r="B1962" s="233">
        <v>41</v>
      </c>
      <c r="C1962" s="233">
        <v>41</v>
      </c>
      <c r="D1962" s="234">
        <v>0.8333333333321207</v>
      </c>
      <c r="E1962" s="235">
        <v>0</v>
      </c>
      <c r="F1962" s="235">
        <v>0.00009845198799123815</v>
      </c>
    </row>
    <row r="1963" ht="14.25" customHeight="1" spans="1:6" x14ac:dyDescent="0.25">
      <c r="A1963" s="232">
        <v>43506</v>
      </c>
      <c r="B1963" s="233">
        <v>41</v>
      </c>
      <c r="C1963" s="233">
        <v>42</v>
      </c>
      <c r="D1963" s="234">
        <v>0.8541666666678793</v>
      </c>
      <c r="E1963" s="235">
        <v>0</v>
      </c>
      <c r="F1963" s="235">
        <v>0.00009304363870179069</v>
      </c>
    </row>
    <row r="1964" ht="14.25" customHeight="1" spans="1:6" x14ac:dyDescent="0.25">
      <c r="A1964" s="232">
        <v>43506</v>
      </c>
      <c r="B1964" s="233">
        <v>41</v>
      </c>
      <c r="C1964" s="233">
        <v>43</v>
      </c>
      <c r="D1964" s="234">
        <v>0.875</v>
      </c>
      <c r="E1964" s="235">
        <v>0</v>
      </c>
      <c r="F1964" s="235">
        <v>0.00008883714480999821</v>
      </c>
    </row>
    <row r="1965" ht="14.25" customHeight="1" spans="1:6" x14ac:dyDescent="0.25">
      <c r="A1965" s="232">
        <v>43506</v>
      </c>
      <c r="B1965" s="233">
        <v>41</v>
      </c>
      <c r="C1965" s="233">
        <v>44</v>
      </c>
      <c r="D1965" s="234">
        <v>0.8958333333321207</v>
      </c>
      <c r="E1965" s="235">
        <v>0</v>
      </c>
      <c r="F1965" s="235">
        <v>0.00008342879552055075</v>
      </c>
    </row>
    <row r="1966" ht="14.25" customHeight="1" spans="1:6" x14ac:dyDescent="0.25">
      <c r="A1966" s="232">
        <v>43506</v>
      </c>
      <c r="B1966" s="233">
        <v>41</v>
      </c>
      <c r="C1966" s="233">
        <v>45</v>
      </c>
      <c r="D1966" s="234">
        <v>0.9166666666678793</v>
      </c>
      <c r="E1966" s="235">
        <v>0</v>
      </c>
      <c r="F1966" s="235">
        <v>0.00007771998238168954</v>
      </c>
    </row>
    <row r="1967" ht="14.25" customHeight="1" spans="1:6" x14ac:dyDescent="0.25">
      <c r="A1967" s="232">
        <v>43506</v>
      </c>
      <c r="B1967" s="233">
        <v>41</v>
      </c>
      <c r="C1967" s="233">
        <v>46</v>
      </c>
      <c r="D1967" s="234">
        <v>0.9375</v>
      </c>
      <c r="E1967" s="235">
        <v>0</v>
      </c>
      <c r="F1967" s="235">
        <v>0.00006850575766633457</v>
      </c>
    </row>
    <row r="1968" ht="14.25" customHeight="1" spans="1:6" x14ac:dyDescent="0.25">
      <c r="A1968" s="232">
        <v>43506</v>
      </c>
      <c r="B1968" s="233">
        <v>41</v>
      </c>
      <c r="C1968" s="233">
        <v>47</v>
      </c>
      <c r="D1968" s="234">
        <v>0.9583333333321207</v>
      </c>
      <c r="E1968" s="235">
        <v>0</v>
      </c>
      <c r="F1968" s="235">
        <v>0.000058991069101565885</v>
      </c>
    </row>
    <row r="1969" ht="14.25" customHeight="1" spans="1:6" x14ac:dyDescent="0.25">
      <c r="A1969" s="232">
        <v>43506</v>
      </c>
      <c r="B1969" s="233">
        <v>41</v>
      </c>
      <c r="C1969" s="233">
        <v>48</v>
      </c>
      <c r="D1969" s="234">
        <v>0.9791666666678793</v>
      </c>
      <c r="E1969" s="235">
        <v>0</v>
      </c>
      <c r="F1969" s="235">
        <v>0.000050578081317980936</v>
      </c>
    </row>
    <row r="1970" ht="14.25" customHeight="1" spans="1:6" x14ac:dyDescent="0.25">
      <c r="A1970" s="232">
        <v>43507</v>
      </c>
      <c r="B1970" s="233">
        <v>42</v>
      </c>
      <c r="C1970" s="233">
        <v>1</v>
      </c>
      <c r="D1970" s="234">
        <v>0</v>
      </c>
      <c r="E1970" s="235">
        <v>0</v>
      </c>
      <c r="F1970" s="235">
        <v>0.00004346710354852223</v>
      </c>
    </row>
    <row r="1971" ht="14.25" customHeight="1" spans="1:6" x14ac:dyDescent="0.25">
      <c r="A1971" s="232">
        <v>43507</v>
      </c>
      <c r="B1971" s="233">
        <v>42</v>
      </c>
      <c r="C1971" s="233">
        <v>2</v>
      </c>
      <c r="D1971" s="234">
        <v>0.020833333332120674</v>
      </c>
      <c r="E1971" s="235">
        <v>0</v>
      </c>
      <c r="F1971" s="235">
        <v>0.000038359218108488515</v>
      </c>
    </row>
    <row r="1972" ht="14.25" customHeight="1" spans="1:6" x14ac:dyDescent="0.25">
      <c r="A1972" s="232">
        <v>43507</v>
      </c>
      <c r="B1972" s="233">
        <v>42</v>
      </c>
      <c r="C1972" s="233">
        <v>3</v>
      </c>
      <c r="D1972" s="234">
        <v>0.041666666667879326</v>
      </c>
      <c r="E1972" s="235">
        <v>0</v>
      </c>
      <c r="F1972" s="235">
        <v>0.000036356125779063524</v>
      </c>
    </row>
    <row r="1973" ht="14.25" customHeight="1" spans="1:6" x14ac:dyDescent="0.25">
      <c r="A1973" s="232">
        <v>43507</v>
      </c>
      <c r="B1973" s="233">
        <v>42</v>
      </c>
      <c r="C1973" s="233">
        <v>4</v>
      </c>
      <c r="D1973" s="234">
        <v>0.0625</v>
      </c>
      <c r="E1973" s="235">
        <v>0</v>
      </c>
      <c r="F1973" s="235">
        <v>0.00003405256960022479</v>
      </c>
    </row>
    <row r="1974" ht="14.25" customHeight="1" spans="1:6" x14ac:dyDescent="0.25">
      <c r="A1974" s="232">
        <v>43507</v>
      </c>
      <c r="B1974" s="233">
        <v>42</v>
      </c>
      <c r="C1974" s="233">
        <v>5</v>
      </c>
      <c r="D1974" s="234">
        <v>0.08333333333212067</v>
      </c>
      <c r="E1974" s="235">
        <v>0</v>
      </c>
      <c r="F1974" s="235">
        <v>0.0000330510234355123</v>
      </c>
    </row>
    <row r="1975" ht="14.25" customHeight="1" spans="1:6" x14ac:dyDescent="0.25">
      <c r="A1975" s="232">
        <v>43507</v>
      </c>
      <c r="B1975" s="233">
        <v>42</v>
      </c>
      <c r="C1975" s="233">
        <v>6</v>
      </c>
      <c r="D1975" s="234">
        <v>0.10416666666787933</v>
      </c>
      <c r="E1975" s="235">
        <v>0</v>
      </c>
      <c r="F1975" s="235">
        <v>0.000032249786503742304</v>
      </c>
    </row>
    <row r="1976" ht="14.25" customHeight="1" spans="1:6" x14ac:dyDescent="0.25">
      <c r="A1976" s="232">
        <v>43507</v>
      </c>
      <c r="B1976" s="233">
        <v>42</v>
      </c>
      <c r="C1976" s="233">
        <v>7</v>
      </c>
      <c r="D1976" s="234">
        <v>0.125</v>
      </c>
      <c r="E1976" s="235">
        <v>0</v>
      </c>
      <c r="F1976" s="235">
        <v>0.000032249786503742304</v>
      </c>
    </row>
    <row r="1977" ht="14.25" customHeight="1" spans="1:6" x14ac:dyDescent="0.25">
      <c r="A1977" s="232">
        <v>43507</v>
      </c>
      <c r="B1977" s="233">
        <v>42</v>
      </c>
      <c r="C1977" s="233">
        <v>8</v>
      </c>
      <c r="D1977" s="234">
        <v>0.14583333333212067</v>
      </c>
      <c r="E1977" s="235">
        <v>0</v>
      </c>
      <c r="F1977" s="235">
        <v>0.00003194932265432856</v>
      </c>
    </row>
    <row r="1978" ht="14.25" customHeight="1" spans="1:6" x14ac:dyDescent="0.25">
      <c r="A1978" s="232">
        <v>43507</v>
      </c>
      <c r="B1978" s="233">
        <v>42</v>
      </c>
      <c r="C1978" s="233">
        <v>9</v>
      </c>
      <c r="D1978" s="234">
        <v>0.16666666666787933</v>
      </c>
      <c r="E1978" s="235">
        <v>0</v>
      </c>
      <c r="F1978" s="235">
        <v>0.000032049477270799804</v>
      </c>
    </row>
    <row r="1979" ht="14.25" customHeight="1" spans="1:6" x14ac:dyDescent="0.25">
      <c r="A1979" s="232">
        <v>43507</v>
      </c>
      <c r="B1979" s="233">
        <v>42</v>
      </c>
      <c r="C1979" s="233">
        <v>10</v>
      </c>
      <c r="D1979" s="234">
        <v>0.1875</v>
      </c>
      <c r="E1979" s="235">
        <v>0</v>
      </c>
      <c r="F1979" s="235">
        <v>0.0000332513326684548</v>
      </c>
    </row>
    <row r="1980" ht="14.25" customHeight="1" spans="1:6" x14ac:dyDescent="0.25">
      <c r="A1980" s="232">
        <v>43507</v>
      </c>
      <c r="B1980" s="233">
        <v>42</v>
      </c>
      <c r="C1980" s="233">
        <v>11</v>
      </c>
      <c r="D1980" s="234">
        <v>0.20833333333212067</v>
      </c>
      <c r="E1980" s="235">
        <v>0</v>
      </c>
      <c r="F1980" s="235">
        <v>0.00003465349729905229</v>
      </c>
    </row>
    <row r="1981" ht="14.25" customHeight="1" spans="1:6" x14ac:dyDescent="0.25">
      <c r="A1981" s="232">
        <v>43507</v>
      </c>
      <c r="B1981" s="233">
        <v>42</v>
      </c>
      <c r="C1981" s="233">
        <v>12</v>
      </c>
      <c r="D1981" s="234">
        <v>0.22916666666787933</v>
      </c>
      <c r="E1981" s="235">
        <v>0</v>
      </c>
      <c r="F1981" s="235">
        <v>0.00003785844502613227</v>
      </c>
    </row>
    <row r="1982" ht="14.25" customHeight="1" spans="1:6" x14ac:dyDescent="0.25">
      <c r="A1982" s="232">
        <v>43507</v>
      </c>
      <c r="B1982" s="233">
        <v>42</v>
      </c>
      <c r="C1982" s="233">
        <v>13</v>
      </c>
      <c r="D1982" s="234">
        <v>0.25</v>
      </c>
      <c r="E1982" s="235">
        <v>8.797775880576479e-8</v>
      </c>
      <c r="F1982" s="235">
        <v>0.00004506957741206223</v>
      </c>
    </row>
    <row r="1983" ht="14.25" customHeight="1" spans="1:6" x14ac:dyDescent="0.25">
      <c r="A1983" s="232">
        <v>43507</v>
      </c>
      <c r="B1983" s="233">
        <v>42</v>
      </c>
      <c r="C1983" s="233">
        <v>14</v>
      </c>
      <c r="D1983" s="234">
        <v>0.2708333333321207</v>
      </c>
      <c r="E1983" s="235">
        <v>1.6066575994942048e-7</v>
      </c>
      <c r="F1983" s="235">
        <v>0.000051980245948578425</v>
      </c>
    </row>
    <row r="1984" ht="14.25" customHeight="1" spans="1:6" x14ac:dyDescent="0.25">
      <c r="A1984" s="232">
        <v>43507</v>
      </c>
      <c r="B1984" s="233">
        <v>42</v>
      </c>
      <c r="C1984" s="233">
        <v>15</v>
      </c>
      <c r="D1984" s="234">
        <v>0.2916666666678793</v>
      </c>
      <c r="E1984" s="235">
        <v>0.0000061206414515460246</v>
      </c>
      <c r="F1984" s="235">
        <v>0.000060894006814519635</v>
      </c>
    </row>
    <row r="1985" ht="14.25" customHeight="1" spans="1:6" x14ac:dyDescent="0.25">
      <c r="A1985" s="232">
        <v>43507</v>
      </c>
      <c r="B1985" s="233">
        <v>42</v>
      </c>
      <c r="C1985" s="233">
        <v>16</v>
      </c>
      <c r="D1985" s="234">
        <v>0.3125</v>
      </c>
      <c r="E1985" s="235">
        <v>0.000005014771645250786</v>
      </c>
      <c r="F1985" s="235">
        <v>0.00006860591228280583</v>
      </c>
    </row>
    <row r="1986" ht="14.25" customHeight="1" spans="1:6" x14ac:dyDescent="0.25">
      <c r="A1986" s="232">
        <v>43507</v>
      </c>
      <c r="B1986" s="233">
        <v>42</v>
      </c>
      <c r="C1986" s="233">
        <v>17</v>
      </c>
      <c r="D1986" s="234">
        <v>0.3333333333321207</v>
      </c>
      <c r="E1986" s="235">
        <v>0.00001917442062459804</v>
      </c>
      <c r="F1986" s="235">
        <v>0.00007030854076281706</v>
      </c>
    </row>
    <row r="1987" ht="14.25" customHeight="1" spans="1:6" x14ac:dyDescent="0.25">
      <c r="A1987" s="232">
        <v>43507</v>
      </c>
      <c r="B1987" s="233">
        <v>42</v>
      </c>
      <c r="C1987" s="233">
        <v>18</v>
      </c>
      <c r="D1987" s="234">
        <v>0.3541666666678793</v>
      </c>
      <c r="E1987" s="235">
        <v>0.000050745180754834355</v>
      </c>
      <c r="F1987" s="235">
        <v>0.00007251194232518454</v>
      </c>
    </row>
    <row r="1988" ht="14.25" customHeight="1" spans="1:6" x14ac:dyDescent="0.25">
      <c r="A1988" s="232">
        <v>43507</v>
      </c>
      <c r="B1988" s="233">
        <v>42</v>
      </c>
      <c r="C1988" s="233">
        <v>19</v>
      </c>
      <c r="D1988" s="234">
        <v>0.375</v>
      </c>
      <c r="E1988" s="235">
        <v>0.00010390767142710793</v>
      </c>
      <c r="F1988" s="235">
        <v>0.0000730127154075408</v>
      </c>
    </row>
    <row r="1989" ht="14.25" customHeight="1" spans="1:6" x14ac:dyDescent="0.25">
      <c r="A1989" s="232">
        <v>43507</v>
      </c>
      <c r="B1989" s="233">
        <v>42</v>
      </c>
      <c r="C1989" s="233">
        <v>20</v>
      </c>
      <c r="D1989" s="234">
        <v>0.3958333333321207</v>
      </c>
      <c r="E1989" s="235">
        <v>0.00012280192726732092</v>
      </c>
      <c r="F1989" s="235">
        <v>0.00007141024154400082</v>
      </c>
    </row>
    <row r="1990" ht="14.25" customHeight="1" spans="1:6" x14ac:dyDescent="0.25">
      <c r="A1990" s="232">
        <v>43507</v>
      </c>
      <c r="B1990" s="233">
        <v>42</v>
      </c>
      <c r="C1990" s="233">
        <v>21</v>
      </c>
      <c r="D1990" s="234">
        <v>0.4166666666678793</v>
      </c>
      <c r="E1990" s="235">
        <v>0.0001589444930363957</v>
      </c>
      <c r="F1990" s="235">
        <v>0.00006910668536516208</v>
      </c>
    </row>
    <row r="1991" ht="14.25" customHeight="1" spans="1:6" x14ac:dyDescent="0.25">
      <c r="A1991" s="232">
        <v>43507</v>
      </c>
      <c r="B1991" s="233">
        <v>42</v>
      </c>
      <c r="C1991" s="233">
        <v>22</v>
      </c>
      <c r="D1991" s="234">
        <v>0.4375</v>
      </c>
      <c r="E1991" s="235">
        <v>0.00018323499888098598</v>
      </c>
      <c r="F1991" s="235">
        <v>0.00006850575766633457</v>
      </c>
    </row>
    <row r="1992" ht="14.25" customHeight="1" spans="1:6" x14ac:dyDescent="0.25">
      <c r="A1992" s="232">
        <v>43507</v>
      </c>
      <c r="B1992" s="233">
        <v>42</v>
      </c>
      <c r="C1992" s="233">
        <v>23</v>
      </c>
      <c r="D1992" s="234">
        <v>0.4583333333321207</v>
      </c>
      <c r="E1992" s="235">
        <v>0.00018125776271432146</v>
      </c>
      <c r="F1992" s="235">
        <v>0.00006660281995338085</v>
      </c>
    </row>
    <row r="1993" ht="14.25" customHeight="1" spans="1:6" x14ac:dyDescent="0.25">
      <c r="A1993" s="232">
        <v>43507</v>
      </c>
      <c r="B1993" s="233">
        <v>42</v>
      </c>
      <c r="C1993" s="233">
        <v>24</v>
      </c>
      <c r="D1993" s="234">
        <v>0.4791666666678793</v>
      </c>
      <c r="E1993" s="235">
        <v>0.00017786762668719084</v>
      </c>
      <c r="F1993" s="235">
        <v>0.00006580158302161085</v>
      </c>
    </row>
    <row r="1994" ht="14.25" customHeight="1" spans="1:6" x14ac:dyDescent="0.25">
      <c r="A1994" s="232">
        <v>43507</v>
      </c>
      <c r="B1994" s="233">
        <v>42</v>
      </c>
      <c r="C1994" s="233">
        <v>25</v>
      </c>
      <c r="D1994" s="234">
        <v>0.5</v>
      </c>
      <c r="E1994" s="235">
        <v>0.00017037118137414603</v>
      </c>
      <c r="F1994" s="235">
        <v>0.00006760436611809333</v>
      </c>
    </row>
    <row r="1995" ht="14.25" customHeight="1" spans="1:6" x14ac:dyDescent="0.25">
      <c r="A1995" s="232">
        <v>43507</v>
      </c>
      <c r="B1995" s="233">
        <v>42</v>
      </c>
      <c r="C1995" s="233">
        <v>26</v>
      </c>
      <c r="D1995" s="234">
        <v>0.5208333333321207</v>
      </c>
      <c r="E1995" s="235">
        <v>0.00016802792398503002</v>
      </c>
      <c r="F1995" s="235">
        <v>0.00006800498458397833</v>
      </c>
    </row>
    <row r="1996" ht="14.25" customHeight="1" spans="1:6" x14ac:dyDescent="0.25">
      <c r="A1996" s="232">
        <v>43507</v>
      </c>
      <c r="B1996" s="233">
        <v>42</v>
      </c>
      <c r="C1996" s="233">
        <v>27</v>
      </c>
      <c r="D1996" s="234">
        <v>0.5416666666678793</v>
      </c>
      <c r="E1996" s="235">
        <v>0.00017010771075883836</v>
      </c>
      <c r="F1996" s="235">
        <v>0.00006770452073456459</v>
      </c>
    </row>
    <row r="1997" ht="14.25" customHeight="1" spans="1:6" x14ac:dyDescent="0.25">
      <c r="A1997" s="232">
        <v>43507</v>
      </c>
      <c r="B1997" s="233">
        <v>42</v>
      </c>
      <c r="C1997" s="233">
        <v>28</v>
      </c>
      <c r="D1997" s="234">
        <v>0.5625</v>
      </c>
      <c r="E1997" s="235">
        <v>0.00015198219953697185</v>
      </c>
      <c r="F1997" s="235">
        <v>0.00006580158302161085</v>
      </c>
    </row>
    <row r="1998" ht="14.25" customHeight="1" spans="1:6" x14ac:dyDescent="0.25">
      <c r="A1998" s="232">
        <v>43507</v>
      </c>
      <c r="B1998" s="233">
        <v>42</v>
      </c>
      <c r="C1998" s="233">
        <v>29</v>
      </c>
      <c r="D1998" s="234">
        <v>0.5833333333321207</v>
      </c>
      <c r="E1998" s="235">
        <v>0.00012618813992970878</v>
      </c>
      <c r="F1998" s="235">
        <v>0.0000655011191721971</v>
      </c>
    </row>
    <row r="1999" ht="14.25" customHeight="1" spans="1:6" x14ac:dyDescent="0.25">
      <c r="A1999" s="232">
        <v>43507</v>
      </c>
      <c r="B1999" s="233">
        <v>42</v>
      </c>
      <c r="C1999" s="233">
        <v>30</v>
      </c>
      <c r="D1999" s="234">
        <v>0.6041666666678793</v>
      </c>
      <c r="E1999" s="235">
        <v>0.00011306767391751484</v>
      </c>
      <c r="F1999" s="235">
        <v>0.00006740405688515083</v>
      </c>
    </row>
    <row r="2000" ht="14.25" customHeight="1" spans="1:6" x14ac:dyDescent="0.25">
      <c r="A2000" s="232">
        <v>43507</v>
      </c>
      <c r="B2000" s="233">
        <v>42</v>
      </c>
      <c r="C2000" s="233">
        <v>31</v>
      </c>
      <c r="D2000" s="234">
        <v>0.625</v>
      </c>
      <c r="E2000" s="235">
        <v>0.00010209508931850462</v>
      </c>
      <c r="F2000" s="235">
        <v>0.00006880622151574834</v>
      </c>
    </row>
    <row r="2001" ht="14.25" customHeight="1" spans="1:6" x14ac:dyDescent="0.25">
      <c r="A2001" s="232">
        <v>43507</v>
      </c>
      <c r="B2001" s="233">
        <v>42</v>
      </c>
      <c r="C2001" s="233">
        <v>32</v>
      </c>
      <c r="D2001" s="234">
        <v>0.6458333333321207</v>
      </c>
      <c r="E2001" s="235">
        <v>0.0000756987085191523</v>
      </c>
      <c r="F2001" s="235">
        <v>0.00007251194232518454</v>
      </c>
    </row>
    <row r="2002" ht="14.25" customHeight="1" spans="1:6" x14ac:dyDescent="0.25">
      <c r="A2002" s="232">
        <v>43507</v>
      </c>
      <c r="B2002" s="233">
        <v>42</v>
      </c>
      <c r="C2002" s="233">
        <v>33</v>
      </c>
      <c r="D2002" s="234">
        <v>0.6666666666678793</v>
      </c>
      <c r="E2002" s="235">
        <v>0.00004479039317947948</v>
      </c>
      <c r="F2002" s="235">
        <v>0.00007892183777934451</v>
      </c>
    </row>
    <row r="2003" ht="14.25" customHeight="1" spans="1:6" x14ac:dyDescent="0.25">
      <c r="A2003" s="232">
        <v>43507</v>
      </c>
      <c r="B2003" s="233">
        <v>42</v>
      </c>
      <c r="C2003" s="233">
        <v>34</v>
      </c>
      <c r="D2003" s="234">
        <v>0.6875</v>
      </c>
      <c r="E2003" s="235">
        <v>0.000015919654651433003</v>
      </c>
      <c r="F2003" s="235">
        <v>0.00008883714480999821</v>
      </c>
    </row>
    <row r="2004" ht="14.25" customHeight="1" spans="1:6" x14ac:dyDescent="0.25">
      <c r="A2004" s="232">
        <v>43507</v>
      </c>
      <c r="B2004" s="233">
        <v>42</v>
      </c>
      <c r="C2004" s="233">
        <v>35</v>
      </c>
      <c r="D2004" s="234">
        <v>0.7083333333321207</v>
      </c>
      <c r="E2004" s="235">
        <v>0.0000037028957054190883</v>
      </c>
      <c r="F2004" s="235">
        <v>0.0001036600280477431</v>
      </c>
    </row>
    <row r="2005" ht="14.25" customHeight="1" spans="1:6" x14ac:dyDescent="0.25">
      <c r="A2005" s="232">
        <v>43507</v>
      </c>
      <c r="B2005" s="233">
        <v>42</v>
      </c>
      <c r="C2005" s="233">
        <v>36</v>
      </c>
      <c r="D2005" s="234">
        <v>0.7291666666678793</v>
      </c>
      <c r="E2005" s="235">
        <v>0.0000012796540727207101</v>
      </c>
      <c r="F2005" s="235">
        <v>0.00011077100581720182</v>
      </c>
    </row>
    <row r="2006" ht="14.25" customHeight="1" spans="1:6" x14ac:dyDescent="0.25">
      <c r="A2006" s="232">
        <v>43507</v>
      </c>
      <c r="B2006" s="233">
        <v>42</v>
      </c>
      <c r="C2006" s="233">
        <v>37</v>
      </c>
      <c r="D2006" s="234">
        <v>0.75</v>
      </c>
      <c r="E2006" s="235">
        <v>5.305792517746403e-7</v>
      </c>
      <c r="F2006" s="235">
        <v>0.00011335499492216005</v>
      </c>
    </row>
    <row r="2007" ht="14.25" customHeight="1" spans="1:6" x14ac:dyDescent="0.25">
      <c r="A2007" s="232">
        <v>43507</v>
      </c>
      <c r="B2007" s="233">
        <v>42</v>
      </c>
      <c r="C2007" s="233">
        <v>38</v>
      </c>
      <c r="D2007" s="234">
        <v>0.7708333333321207</v>
      </c>
      <c r="E2007" s="235">
        <v>1.6670768031589905e-7</v>
      </c>
      <c r="F2007" s="235">
        <v>0.00011123171705296957</v>
      </c>
    </row>
    <row r="2008" ht="14.25" customHeight="1" spans="1:6" x14ac:dyDescent="0.25">
      <c r="A2008" s="232">
        <v>43507</v>
      </c>
      <c r="B2008" s="233">
        <v>42</v>
      </c>
      <c r="C2008" s="233">
        <v>39</v>
      </c>
      <c r="D2008" s="234">
        <v>0.7916666666678793</v>
      </c>
      <c r="E2008" s="235">
        <v>5.585693726560819e-8</v>
      </c>
      <c r="F2008" s="235">
        <v>0.00010760611993671036</v>
      </c>
    </row>
    <row r="2009" ht="14.25" customHeight="1" spans="1:6" x14ac:dyDescent="0.25">
      <c r="A2009" s="232">
        <v>43507</v>
      </c>
      <c r="B2009" s="233">
        <v>42</v>
      </c>
      <c r="C2009" s="233">
        <v>40</v>
      </c>
      <c r="D2009" s="234">
        <v>0.8125</v>
      </c>
      <c r="E2009" s="235">
        <v>0</v>
      </c>
      <c r="F2009" s="235">
        <v>0.00010168698210325952</v>
      </c>
    </row>
    <row r="2010" ht="14.25" customHeight="1" spans="1:6" x14ac:dyDescent="0.25">
      <c r="A2010" s="232">
        <v>43507</v>
      </c>
      <c r="B2010" s="233">
        <v>42</v>
      </c>
      <c r="C2010" s="233">
        <v>41</v>
      </c>
      <c r="D2010" s="234">
        <v>0.8333333333321207</v>
      </c>
      <c r="E2010" s="235">
        <v>0</v>
      </c>
      <c r="F2010" s="235">
        <v>0.00009835183337476691</v>
      </c>
    </row>
    <row r="2011" ht="14.25" customHeight="1" spans="1:6" x14ac:dyDescent="0.25">
      <c r="A2011" s="232">
        <v>43507</v>
      </c>
      <c r="B2011" s="233">
        <v>42</v>
      </c>
      <c r="C2011" s="233">
        <v>42</v>
      </c>
      <c r="D2011" s="234">
        <v>0.8541666666678793</v>
      </c>
      <c r="E2011" s="235">
        <v>0</v>
      </c>
      <c r="F2011" s="235">
        <v>0.00009304363870179069</v>
      </c>
    </row>
    <row r="2012" ht="14.25" customHeight="1" spans="1:6" x14ac:dyDescent="0.25">
      <c r="A2012" s="232">
        <v>43507</v>
      </c>
      <c r="B2012" s="233">
        <v>42</v>
      </c>
      <c r="C2012" s="233">
        <v>43</v>
      </c>
      <c r="D2012" s="234">
        <v>0.875</v>
      </c>
      <c r="E2012" s="235">
        <v>0</v>
      </c>
      <c r="F2012" s="235">
        <v>0.00008833637172764196</v>
      </c>
    </row>
    <row r="2013" ht="14.25" customHeight="1" spans="1:6" x14ac:dyDescent="0.25">
      <c r="A2013" s="232">
        <v>43507</v>
      </c>
      <c r="B2013" s="233">
        <v>42</v>
      </c>
      <c r="C2013" s="233">
        <v>44</v>
      </c>
      <c r="D2013" s="234">
        <v>0.8958333333321207</v>
      </c>
      <c r="E2013" s="235">
        <v>0</v>
      </c>
      <c r="F2013" s="235">
        <v>0.00008352895013702199</v>
      </c>
    </row>
    <row r="2014" ht="14.25" customHeight="1" spans="1:6" x14ac:dyDescent="0.25">
      <c r="A2014" s="232">
        <v>43507</v>
      </c>
      <c r="B2014" s="233">
        <v>42</v>
      </c>
      <c r="C2014" s="233">
        <v>45</v>
      </c>
      <c r="D2014" s="234">
        <v>0.9166666666678793</v>
      </c>
      <c r="E2014" s="235">
        <v>0</v>
      </c>
      <c r="F2014" s="235">
        <v>0.00007782013699816078</v>
      </c>
    </row>
    <row r="2015" ht="14.25" customHeight="1" spans="1:6" x14ac:dyDescent="0.25">
      <c r="A2015" s="232">
        <v>43507</v>
      </c>
      <c r="B2015" s="233">
        <v>42</v>
      </c>
      <c r="C2015" s="233">
        <v>46</v>
      </c>
      <c r="D2015" s="234">
        <v>0.9375</v>
      </c>
      <c r="E2015" s="235">
        <v>0</v>
      </c>
      <c r="F2015" s="235">
        <v>0.00006890637613221959</v>
      </c>
    </row>
    <row r="2016" ht="14.25" customHeight="1" spans="1:6" x14ac:dyDescent="0.25">
      <c r="A2016" s="232">
        <v>43507</v>
      </c>
      <c r="B2016" s="233">
        <v>42</v>
      </c>
      <c r="C2016" s="233">
        <v>47</v>
      </c>
      <c r="D2016" s="234">
        <v>0.9583333333321207</v>
      </c>
      <c r="E2016" s="235">
        <v>0</v>
      </c>
      <c r="F2016" s="235">
        <v>0.000059391687567450885</v>
      </c>
    </row>
    <row r="2017" ht="14.25" customHeight="1" spans="1:6" x14ac:dyDescent="0.25">
      <c r="A2017" s="232">
        <v>43507</v>
      </c>
      <c r="B2017" s="233">
        <v>42</v>
      </c>
      <c r="C2017" s="233">
        <v>48</v>
      </c>
      <c r="D2017" s="234">
        <v>0.9791666666678793</v>
      </c>
      <c r="E2017" s="235">
        <v>0</v>
      </c>
      <c r="F2017" s="235">
        <v>0.000050578081317980936</v>
      </c>
    </row>
    <row r="2018" ht="14.25" customHeight="1" spans="1:6" x14ac:dyDescent="0.25">
      <c r="A2018" s="232">
        <v>43508</v>
      </c>
      <c r="B2018" s="233">
        <v>43</v>
      </c>
      <c r="C2018" s="233">
        <v>1</v>
      </c>
      <c r="D2018" s="234">
        <v>0</v>
      </c>
      <c r="E2018" s="235">
        <v>0</v>
      </c>
      <c r="F2018" s="235">
        <v>0.00004366741278146473</v>
      </c>
    </row>
    <row r="2019" ht="14.25" customHeight="1" spans="1:6" x14ac:dyDescent="0.25">
      <c r="A2019" s="232">
        <v>43508</v>
      </c>
      <c r="B2019" s="233">
        <v>43</v>
      </c>
      <c r="C2019" s="233">
        <v>2</v>
      </c>
      <c r="D2019" s="234">
        <v>0.020833333332120674</v>
      </c>
      <c r="E2019" s="235">
        <v>0</v>
      </c>
      <c r="F2019" s="235">
        <v>0.00003916045504025851</v>
      </c>
    </row>
    <row r="2020" ht="14.25" customHeight="1" spans="1:6" x14ac:dyDescent="0.25">
      <c r="A2020" s="232">
        <v>43508</v>
      </c>
      <c r="B2020" s="233">
        <v>43</v>
      </c>
      <c r="C2020" s="233">
        <v>3</v>
      </c>
      <c r="D2020" s="234">
        <v>0.041666666667879326</v>
      </c>
      <c r="E2020" s="235">
        <v>0</v>
      </c>
      <c r="F2020" s="235">
        <v>0.000037057208094362266</v>
      </c>
    </row>
    <row r="2021" ht="14.25" customHeight="1" spans="1:6" x14ac:dyDescent="0.25">
      <c r="A2021" s="232">
        <v>43508</v>
      </c>
      <c r="B2021" s="233">
        <v>43</v>
      </c>
      <c r="C2021" s="233">
        <v>4</v>
      </c>
      <c r="D2021" s="234">
        <v>0.0625</v>
      </c>
      <c r="E2021" s="235">
        <v>0</v>
      </c>
      <c r="F2021" s="235">
        <v>0.000034753651915523535</v>
      </c>
    </row>
    <row r="2022" ht="14.25" customHeight="1" spans="1:6" x14ac:dyDescent="0.25">
      <c r="A2022" s="232">
        <v>43508</v>
      </c>
      <c r="B2022" s="233">
        <v>43</v>
      </c>
      <c r="C2022" s="233">
        <v>5</v>
      </c>
      <c r="D2022" s="234">
        <v>0.08333333333212067</v>
      </c>
      <c r="E2022" s="235">
        <v>0</v>
      </c>
      <c r="F2022" s="235">
        <v>0.0000332513326684548</v>
      </c>
    </row>
    <row r="2023" ht="14.25" customHeight="1" spans="1:6" x14ac:dyDescent="0.25">
      <c r="A2023" s="232">
        <v>43508</v>
      </c>
      <c r="B2023" s="233">
        <v>43</v>
      </c>
      <c r="C2023" s="233">
        <v>6</v>
      </c>
      <c r="D2023" s="234">
        <v>0.10416666666787933</v>
      </c>
      <c r="E2023" s="235">
        <v>0</v>
      </c>
      <c r="F2023" s="235">
        <v>0.000032049477270799804</v>
      </c>
    </row>
    <row r="2024" ht="14.25" customHeight="1" spans="1:6" x14ac:dyDescent="0.25">
      <c r="A2024" s="232">
        <v>43508</v>
      </c>
      <c r="B2024" s="233">
        <v>43</v>
      </c>
      <c r="C2024" s="233">
        <v>7</v>
      </c>
      <c r="D2024" s="234">
        <v>0.125</v>
      </c>
      <c r="E2024" s="235">
        <v>0</v>
      </c>
      <c r="F2024" s="235">
        <v>0.000032049477270799804</v>
      </c>
    </row>
    <row r="2025" ht="14.25" customHeight="1" spans="1:6" x14ac:dyDescent="0.25">
      <c r="A2025" s="232">
        <v>43508</v>
      </c>
      <c r="B2025" s="233">
        <v>43</v>
      </c>
      <c r="C2025" s="233">
        <v>8</v>
      </c>
      <c r="D2025" s="234">
        <v>0.14583333333212067</v>
      </c>
      <c r="E2025" s="235">
        <v>0</v>
      </c>
      <c r="F2025" s="235">
        <v>0.0000318491680378573</v>
      </c>
    </row>
    <row r="2026" ht="14.25" customHeight="1" spans="1:6" x14ac:dyDescent="0.25">
      <c r="A2026" s="232">
        <v>43508</v>
      </c>
      <c r="B2026" s="233">
        <v>43</v>
      </c>
      <c r="C2026" s="233">
        <v>9</v>
      </c>
      <c r="D2026" s="234">
        <v>0.16666666666787933</v>
      </c>
      <c r="E2026" s="235">
        <v>0</v>
      </c>
      <c r="F2026" s="235">
        <v>0.0000318491680378573</v>
      </c>
    </row>
    <row r="2027" ht="14.25" customHeight="1" spans="1:6" x14ac:dyDescent="0.25">
      <c r="A2027" s="232">
        <v>43508</v>
      </c>
      <c r="B2027" s="233">
        <v>43</v>
      </c>
      <c r="C2027" s="233">
        <v>10</v>
      </c>
      <c r="D2027" s="234">
        <v>0.1875</v>
      </c>
      <c r="E2027" s="235">
        <v>0</v>
      </c>
      <c r="F2027" s="235">
        <v>0.0000330510234355123</v>
      </c>
    </row>
    <row r="2028" ht="14.25" customHeight="1" spans="1:6" x14ac:dyDescent="0.25">
      <c r="A2028" s="232">
        <v>43508</v>
      </c>
      <c r="B2028" s="233">
        <v>43</v>
      </c>
      <c r="C2028" s="233">
        <v>11</v>
      </c>
      <c r="D2028" s="234">
        <v>0.20833333333212067</v>
      </c>
      <c r="E2028" s="235">
        <v>0</v>
      </c>
      <c r="F2028" s="235">
        <v>0.00003435303344963854</v>
      </c>
    </row>
    <row r="2029" ht="14.25" customHeight="1" spans="1:6" x14ac:dyDescent="0.25">
      <c r="A2029" s="232">
        <v>43508</v>
      </c>
      <c r="B2029" s="233">
        <v>43</v>
      </c>
      <c r="C2029" s="233">
        <v>12</v>
      </c>
      <c r="D2029" s="234">
        <v>0.22916666666787933</v>
      </c>
      <c r="E2029" s="235">
        <v>1.5289757662109087e-8</v>
      </c>
      <c r="F2029" s="235">
        <v>0.00003735767194377602</v>
      </c>
    </row>
    <row r="2030" ht="14.25" customHeight="1" spans="1:6" x14ac:dyDescent="0.25">
      <c r="A2030" s="232">
        <v>43508</v>
      </c>
      <c r="B2030" s="233">
        <v>43</v>
      </c>
      <c r="C2030" s="233">
        <v>13</v>
      </c>
      <c r="D2030" s="234">
        <v>0.25</v>
      </c>
      <c r="E2030" s="235">
        <v>9.562263763681932e-8</v>
      </c>
      <c r="F2030" s="235">
        <v>0.00004416818586382098</v>
      </c>
    </row>
    <row r="2031" ht="14.25" customHeight="1" spans="1:6" x14ac:dyDescent="0.25">
      <c r="A2031" s="232">
        <v>43508</v>
      </c>
      <c r="B2031" s="233">
        <v>43</v>
      </c>
      <c r="C2031" s="233">
        <v>14</v>
      </c>
      <c r="D2031" s="234">
        <v>0.2708333333321207</v>
      </c>
      <c r="E2031" s="235">
        <v>2.777433801121025e-7</v>
      </c>
      <c r="F2031" s="235">
        <v>0.000050578081317980936</v>
      </c>
    </row>
    <row r="2032" ht="14.25" customHeight="1" spans="1:6" x14ac:dyDescent="0.25">
      <c r="A2032" s="232">
        <v>43508</v>
      </c>
      <c r="B2032" s="233">
        <v>43</v>
      </c>
      <c r="C2032" s="233">
        <v>15</v>
      </c>
      <c r="D2032" s="234">
        <v>0.2916666666678793</v>
      </c>
      <c r="E2032" s="235">
        <v>0.0000021751505296135135</v>
      </c>
      <c r="F2032" s="235">
        <v>0.00006059354296510588</v>
      </c>
    </row>
    <row r="2033" ht="14.25" customHeight="1" spans="1:6" x14ac:dyDescent="0.25">
      <c r="A2033" s="232">
        <v>43508</v>
      </c>
      <c r="B2033" s="233">
        <v>43</v>
      </c>
      <c r="C2033" s="233">
        <v>16</v>
      </c>
      <c r="D2033" s="234">
        <v>0.3125</v>
      </c>
      <c r="E2033" s="235">
        <v>0.00000417576932659803</v>
      </c>
      <c r="F2033" s="235">
        <v>0.00006700343841926584</v>
      </c>
    </row>
    <row r="2034" ht="14.25" customHeight="1" spans="1:6" x14ac:dyDescent="0.25">
      <c r="A2034" s="232">
        <v>43508</v>
      </c>
      <c r="B2034" s="233">
        <v>43</v>
      </c>
      <c r="C2034" s="233">
        <v>17</v>
      </c>
      <c r="D2034" s="234">
        <v>0.3333333333321207</v>
      </c>
      <c r="E2034" s="235">
        <v>0.000013145756581101414</v>
      </c>
      <c r="F2034" s="235">
        <v>0.00007100962307811582</v>
      </c>
    </row>
    <row r="2035" ht="14.25" customHeight="1" spans="1:6" x14ac:dyDescent="0.25">
      <c r="A2035" s="232">
        <v>43508</v>
      </c>
      <c r="B2035" s="233">
        <v>43</v>
      </c>
      <c r="C2035" s="233">
        <v>18</v>
      </c>
      <c r="D2035" s="234">
        <v>0.3541666666678793</v>
      </c>
      <c r="E2035" s="235">
        <v>0.000030164646112247835</v>
      </c>
      <c r="F2035" s="235">
        <v>0.00007291256079106956</v>
      </c>
    </row>
    <row r="2036" ht="14.25" customHeight="1" spans="1:6" x14ac:dyDescent="0.25">
      <c r="A2036" s="232">
        <v>43508</v>
      </c>
      <c r="B2036" s="233">
        <v>43</v>
      </c>
      <c r="C2036" s="233">
        <v>19</v>
      </c>
      <c r="D2036" s="234">
        <v>0.375</v>
      </c>
      <c r="E2036" s="235">
        <v>0.000049200520220760095</v>
      </c>
      <c r="F2036" s="235">
        <v>0.00007311287002401206</v>
      </c>
    </row>
    <row r="2037" ht="14.25" customHeight="1" spans="1:6" x14ac:dyDescent="0.25">
      <c r="A2037" s="232">
        <v>43508</v>
      </c>
      <c r="B2037" s="233">
        <v>43</v>
      </c>
      <c r="C2037" s="233">
        <v>20</v>
      </c>
      <c r="D2037" s="234">
        <v>0.3958333333321207</v>
      </c>
      <c r="E2037" s="235">
        <v>0.00007634933615785406</v>
      </c>
      <c r="F2037" s="235">
        <v>0.00007251194232518454</v>
      </c>
    </row>
    <row r="2038" ht="14.25" customHeight="1" spans="1:6" x14ac:dyDescent="0.25">
      <c r="A2038" s="232">
        <v>43508</v>
      </c>
      <c r="B2038" s="233">
        <v>43</v>
      </c>
      <c r="C2038" s="233">
        <v>21</v>
      </c>
      <c r="D2038" s="234">
        <v>0.4166666666678793</v>
      </c>
      <c r="E2038" s="235">
        <v>0.00008854185234766969</v>
      </c>
      <c r="F2038" s="235">
        <v>0.00007131008692752957</v>
      </c>
    </row>
    <row r="2039" ht="14.25" customHeight="1" spans="1:6" x14ac:dyDescent="0.25">
      <c r="A2039" s="232">
        <v>43508</v>
      </c>
      <c r="B2039" s="233">
        <v>43</v>
      </c>
      <c r="C2039" s="233">
        <v>22</v>
      </c>
      <c r="D2039" s="234">
        <v>0.4375</v>
      </c>
      <c r="E2039" s="235">
        <v>0.00010423327713973735</v>
      </c>
      <c r="F2039" s="235">
        <v>0.00007020838614634582</v>
      </c>
    </row>
    <row r="2040" ht="14.25" customHeight="1" spans="1:6" x14ac:dyDescent="0.25">
      <c r="A2040" s="232">
        <v>43508</v>
      </c>
      <c r="B2040" s="233">
        <v>43</v>
      </c>
      <c r="C2040" s="233">
        <v>23</v>
      </c>
      <c r="D2040" s="234">
        <v>0.4583333333321207</v>
      </c>
      <c r="E2040" s="235">
        <v>0.00011245897307646138</v>
      </c>
      <c r="F2040" s="235">
        <v>0.00006940714921457582</v>
      </c>
    </row>
    <row r="2041" ht="14.25" customHeight="1" spans="1:6" x14ac:dyDescent="0.25">
      <c r="A2041" s="232">
        <v>43508</v>
      </c>
      <c r="B2041" s="233">
        <v>43</v>
      </c>
      <c r="C2041" s="233">
        <v>24</v>
      </c>
      <c r="D2041" s="234">
        <v>0.4791666666678793</v>
      </c>
      <c r="E2041" s="235">
        <v>0.00012872021795628136</v>
      </c>
      <c r="F2041" s="235">
        <v>0.00006930699459810458</v>
      </c>
    </row>
    <row r="2042" ht="14.25" customHeight="1" spans="1:6" x14ac:dyDescent="0.25">
      <c r="A2042" s="232">
        <v>43508</v>
      </c>
      <c r="B2042" s="233">
        <v>43</v>
      </c>
      <c r="C2042" s="233">
        <v>25</v>
      </c>
      <c r="D2042" s="234">
        <v>0.5</v>
      </c>
      <c r="E2042" s="235">
        <v>0.00013380510664754954</v>
      </c>
      <c r="F2042" s="235">
        <v>0.00007131008692752957</v>
      </c>
    </row>
    <row r="2043" ht="14.25" customHeight="1" spans="1:6" x14ac:dyDescent="0.25">
      <c r="A2043" s="232">
        <v>43508</v>
      </c>
      <c r="B2043" s="233">
        <v>43</v>
      </c>
      <c r="C2043" s="233">
        <v>26</v>
      </c>
      <c r="D2043" s="234">
        <v>0.5208333333321207</v>
      </c>
      <c r="E2043" s="235">
        <v>0.00012574742181710758</v>
      </c>
      <c r="F2043" s="235">
        <v>0.00007100962307811582</v>
      </c>
    </row>
    <row r="2044" ht="14.25" customHeight="1" spans="1:6" x14ac:dyDescent="0.25">
      <c r="A2044" s="232">
        <v>43508</v>
      </c>
      <c r="B2044" s="233">
        <v>43</v>
      </c>
      <c r="C2044" s="233">
        <v>27</v>
      </c>
      <c r="D2044" s="234">
        <v>0.5416666666678793</v>
      </c>
      <c r="E2044" s="235">
        <v>0.00012004994601407194</v>
      </c>
      <c r="F2044" s="235">
        <v>0.00007060900461223083</v>
      </c>
    </row>
    <row r="2045" ht="14.25" customHeight="1" spans="1:6" x14ac:dyDescent="0.25">
      <c r="A2045" s="232">
        <v>43508</v>
      </c>
      <c r="B2045" s="233">
        <v>43</v>
      </c>
      <c r="C2045" s="233">
        <v>28</v>
      </c>
      <c r="D2045" s="234">
        <v>0.5625</v>
      </c>
      <c r="E2045" s="235">
        <v>0.00009997358687748273</v>
      </c>
      <c r="F2045" s="235">
        <v>0.00006830544843339208</v>
      </c>
    </row>
    <row r="2046" ht="14.25" customHeight="1" spans="1:6" x14ac:dyDescent="0.25">
      <c r="A2046" s="232">
        <v>43508</v>
      </c>
      <c r="B2046" s="233">
        <v>43</v>
      </c>
      <c r="C2046" s="233">
        <v>29</v>
      </c>
      <c r="D2046" s="234">
        <v>0.5833333333321207</v>
      </c>
      <c r="E2046" s="235">
        <v>0.00010609602998981676</v>
      </c>
      <c r="F2046" s="235">
        <v>0.0000667029745698521</v>
      </c>
    </row>
    <row r="2047" ht="14.25" customHeight="1" spans="1:6" x14ac:dyDescent="0.25">
      <c r="A2047" s="232">
        <v>43508</v>
      </c>
      <c r="B2047" s="233">
        <v>43</v>
      </c>
      <c r="C2047" s="233">
        <v>30</v>
      </c>
      <c r="D2047" s="234">
        <v>0.6041666666678793</v>
      </c>
      <c r="E2047" s="235">
        <v>0.00008740526858581691</v>
      </c>
      <c r="F2047" s="235">
        <v>0.00006770452073456459</v>
      </c>
    </row>
    <row r="2048" ht="14.25" customHeight="1" spans="1:6" x14ac:dyDescent="0.25">
      <c r="A2048" s="232">
        <v>43508</v>
      </c>
      <c r="B2048" s="233">
        <v>43</v>
      </c>
      <c r="C2048" s="233">
        <v>31</v>
      </c>
      <c r="D2048" s="234">
        <v>0.625</v>
      </c>
      <c r="E2048" s="235">
        <v>0.00005489274935606036</v>
      </c>
      <c r="F2048" s="235">
        <v>0.00006920683998163334</v>
      </c>
    </row>
    <row r="2049" ht="14.25" customHeight="1" spans="1:6" x14ac:dyDescent="0.25">
      <c r="A2049" s="232">
        <v>43508</v>
      </c>
      <c r="B2049" s="233">
        <v>43</v>
      </c>
      <c r="C2049" s="233">
        <v>32</v>
      </c>
      <c r="D2049" s="234">
        <v>0.6458333333321207</v>
      </c>
      <c r="E2049" s="235">
        <v>0.000054274987275017275</v>
      </c>
      <c r="F2049" s="235">
        <v>0.0000724117877087133</v>
      </c>
    </row>
    <row r="2050" ht="14.25" customHeight="1" spans="1:6" x14ac:dyDescent="0.25">
      <c r="A2050" s="232">
        <v>43508</v>
      </c>
      <c r="B2050" s="233">
        <v>43</v>
      </c>
      <c r="C2050" s="233">
        <v>33</v>
      </c>
      <c r="D2050" s="234">
        <v>0.6666666666678793</v>
      </c>
      <c r="E2050" s="235">
        <v>0.0000208670018697298</v>
      </c>
      <c r="F2050" s="235">
        <v>0.00007832091008051702</v>
      </c>
    </row>
    <row r="2051" ht="14.25" customHeight="1" spans="1:6" x14ac:dyDescent="0.25">
      <c r="A2051" s="232">
        <v>43508</v>
      </c>
      <c r="B2051" s="233">
        <v>43</v>
      </c>
      <c r="C2051" s="233">
        <v>34</v>
      </c>
      <c r="D2051" s="234">
        <v>0.6875</v>
      </c>
      <c r="E2051" s="235">
        <v>0.000012237820498776914</v>
      </c>
      <c r="F2051" s="235">
        <v>0.00008723467094645821</v>
      </c>
    </row>
    <row r="2052" ht="14.25" customHeight="1" spans="1:6" x14ac:dyDescent="0.25">
      <c r="A2052" s="232">
        <v>43508</v>
      </c>
      <c r="B2052" s="233">
        <v>43</v>
      </c>
      <c r="C2052" s="233">
        <v>35</v>
      </c>
      <c r="D2052" s="234">
        <v>0.7083333333321207</v>
      </c>
      <c r="E2052" s="235">
        <v>0.0000039559781860761755</v>
      </c>
      <c r="F2052" s="235">
        <v>0.00009825167875829564</v>
      </c>
    </row>
    <row r="2053" ht="14.25" customHeight="1" spans="1:6" x14ac:dyDescent="0.25">
      <c r="A2053" s="232">
        <v>43508</v>
      </c>
      <c r="B2053" s="233">
        <v>43</v>
      </c>
      <c r="C2053" s="233">
        <v>36</v>
      </c>
      <c r="D2053" s="234">
        <v>0.7291666666678793</v>
      </c>
      <c r="E2053" s="235">
        <v>0.000001122810752186817</v>
      </c>
      <c r="F2053" s="235">
        <v>0.00010676482115835184</v>
      </c>
    </row>
    <row r="2054" ht="14.25" customHeight="1" spans="1:6" x14ac:dyDescent="0.25">
      <c r="A2054" s="232">
        <v>43508</v>
      </c>
      <c r="B2054" s="233">
        <v>43</v>
      </c>
      <c r="C2054" s="233">
        <v>37</v>
      </c>
      <c r="D2054" s="234">
        <v>0.75</v>
      </c>
      <c r="E2054" s="235">
        <v>4.1442641534152136e-7</v>
      </c>
      <c r="F2054" s="235">
        <v>0.00011019010904166857</v>
      </c>
    </row>
    <row r="2055" ht="14.25" customHeight="1" spans="1:6" x14ac:dyDescent="0.25">
      <c r="A2055" s="232">
        <v>43508</v>
      </c>
      <c r="B2055" s="233">
        <v>43</v>
      </c>
      <c r="C2055" s="233">
        <v>38</v>
      </c>
      <c r="D2055" s="234">
        <v>0.7708333333321207</v>
      </c>
      <c r="E2055" s="235">
        <v>1.2737354568515066e-7</v>
      </c>
      <c r="F2055" s="235">
        <v>0.00010902831549060208</v>
      </c>
    </row>
    <row r="2056" ht="14.25" customHeight="1" spans="1:6" x14ac:dyDescent="0.25">
      <c r="A2056" s="232">
        <v>43508</v>
      </c>
      <c r="B2056" s="233">
        <v>43</v>
      </c>
      <c r="C2056" s="233">
        <v>39</v>
      </c>
      <c r="D2056" s="234">
        <v>0.7916666666678793</v>
      </c>
      <c r="E2056" s="235">
        <v>4.7410579202265666e-8</v>
      </c>
      <c r="F2056" s="235">
        <v>0.00010434107943974762</v>
      </c>
    </row>
    <row r="2057" ht="14.25" customHeight="1" spans="1:6" x14ac:dyDescent="0.25">
      <c r="A2057" s="232">
        <v>43508</v>
      </c>
      <c r="B2057" s="233">
        <v>43</v>
      </c>
      <c r="C2057" s="233">
        <v>40</v>
      </c>
      <c r="D2057" s="234">
        <v>0.8125</v>
      </c>
      <c r="E2057" s="235">
        <v>5.11713663691554e-9</v>
      </c>
      <c r="F2057" s="235">
        <v>0.0000985521426077094</v>
      </c>
    </row>
    <row r="2058" ht="14.25" customHeight="1" spans="1:6" x14ac:dyDescent="0.25">
      <c r="A2058" s="232">
        <v>43508</v>
      </c>
      <c r="B2058" s="233">
        <v>43</v>
      </c>
      <c r="C2058" s="233">
        <v>41</v>
      </c>
      <c r="D2058" s="234">
        <v>0.8333333333321207</v>
      </c>
      <c r="E2058" s="235">
        <v>0</v>
      </c>
      <c r="F2058" s="235">
        <v>0.00009474626718180191</v>
      </c>
    </row>
    <row r="2059" ht="14.25" customHeight="1" spans="1:6" x14ac:dyDescent="0.25">
      <c r="A2059" s="232">
        <v>43508</v>
      </c>
      <c r="B2059" s="233">
        <v>43</v>
      </c>
      <c r="C2059" s="233">
        <v>42</v>
      </c>
      <c r="D2059" s="234">
        <v>0.8541666666678793</v>
      </c>
      <c r="E2059" s="235">
        <v>0</v>
      </c>
      <c r="F2059" s="235">
        <v>0.00008983869097471069</v>
      </c>
    </row>
    <row r="2060" ht="14.25" customHeight="1" spans="1:6" x14ac:dyDescent="0.25">
      <c r="A2060" s="232">
        <v>43508</v>
      </c>
      <c r="B2060" s="233">
        <v>43</v>
      </c>
      <c r="C2060" s="233">
        <v>43</v>
      </c>
      <c r="D2060" s="234">
        <v>0.875</v>
      </c>
      <c r="E2060" s="235">
        <v>0</v>
      </c>
      <c r="F2060" s="235">
        <v>0.00008573235169938947</v>
      </c>
    </row>
    <row r="2061" ht="14.25" customHeight="1" spans="1:6" x14ac:dyDescent="0.25">
      <c r="A2061" s="232">
        <v>43508</v>
      </c>
      <c r="B2061" s="233">
        <v>43</v>
      </c>
      <c r="C2061" s="233">
        <v>44</v>
      </c>
      <c r="D2061" s="234">
        <v>0.8958333333321207</v>
      </c>
      <c r="E2061" s="235">
        <v>0</v>
      </c>
      <c r="F2061" s="235">
        <v>0.00008142570319112574</v>
      </c>
    </row>
    <row r="2062" ht="14.25" customHeight="1" spans="1:6" x14ac:dyDescent="0.25">
      <c r="A2062" s="232">
        <v>43508</v>
      </c>
      <c r="B2062" s="233">
        <v>43</v>
      </c>
      <c r="C2062" s="233">
        <v>45</v>
      </c>
      <c r="D2062" s="234">
        <v>0.9166666666678793</v>
      </c>
      <c r="E2062" s="235">
        <v>0</v>
      </c>
      <c r="F2062" s="235">
        <v>0.00007711905468286203</v>
      </c>
    </row>
    <row r="2063" ht="14.25" customHeight="1" spans="1:6" x14ac:dyDescent="0.25">
      <c r="A2063" s="232">
        <v>43508</v>
      </c>
      <c r="B2063" s="233">
        <v>43</v>
      </c>
      <c r="C2063" s="233">
        <v>46</v>
      </c>
      <c r="D2063" s="234">
        <v>0.9375</v>
      </c>
      <c r="E2063" s="235">
        <v>0</v>
      </c>
      <c r="F2063" s="235">
        <v>0.00006930699459810458</v>
      </c>
    </row>
    <row r="2064" ht="14.25" customHeight="1" spans="1:6" x14ac:dyDescent="0.25">
      <c r="A2064" s="232">
        <v>43508</v>
      </c>
      <c r="B2064" s="233">
        <v>43</v>
      </c>
      <c r="C2064" s="233">
        <v>47</v>
      </c>
      <c r="D2064" s="234">
        <v>0.9583333333321207</v>
      </c>
      <c r="E2064" s="235">
        <v>0</v>
      </c>
      <c r="F2064" s="235">
        <v>0.00006109431604746214</v>
      </c>
    </row>
    <row r="2065" ht="14.25" customHeight="1" spans="1:6" x14ac:dyDescent="0.25">
      <c r="A2065" s="232">
        <v>43508</v>
      </c>
      <c r="B2065" s="233">
        <v>43</v>
      </c>
      <c r="C2065" s="233">
        <v>48</v>
      </c>
      <c r="D2065" s="234">
        <v>0.9791666666678793</v>
      </c>
      <c r="E2065" s="235">
        <v>0</v>
      </c>
      <c r="F2065" s="235">
        <v>0.000053282255962704675</v>
      </c>
    </row>
    <row r="2066" ht="14.25" customHeight="1" spans="1:6" x14ac:dyDescent="0.25">
      <c r="A2066" s="232">
        <v>43509</v>
      </c>
      <c r="B2066" s="233">
        <v>44</v>
      </c>
      <c r="C2066" s="233">
        <v>1</v>
      </c>
      <c r="D2066" s="234">
        <v>0</v>
      </c>
      <c r="E2066" s="235">
        <v>0</v>
      </c>
      <c r="F2066" s="235">
        <v>0.00004677220589207346</v>
      </c>
    </row>
    <row r="2067" ht="14.25" customHeight="1" spans="1:6" x14ac:dyDescent="0.25">
      <c r="A2067" s="232">
        <v>43509</v>
      </c>
      <c r="B2067" s="233">
        <v>44</v>
      </c>
      <c r="C2067" s="233">
        <v>2</v>
      </c>
      <c r="D2067" s="234">
        <v>0.020833333332120674</v>
      </c>
      <c r="E2067" s="235">
        <v>0</v>
      </c>
      <c r="F2067" s="235">
        <v>0.000041964784301453494</v>
      </c>
    </row>
    <row r="2068" ht="14.25" customHeight="1" spans="1:6" x14ac:dyDescent="0.25">
      <c r="A2068" s="232">
        <v>43509</v>
      </c>
      <c r="B2068" s="233">
        <v>44</v>
      </c>
      <c r="C2068" s="233">
        <v>3</v>
      </c>
      <c r="D2068" s="234">
        <v>0.041666666667879326</v>
      </c>
      <c r="E2068" s="235">
        <v>0</v>
      </c>
      <c r="F2068" s="235">
        <v>0.000039360764273201</v>
      </c>
    </row>
    <row r="2069" ht="14.25" customHeight="1" spans="1:6" x14ac:dyDescent="0.25">
      <c r="A2069" s="232">
        <v>43509</v>
      </c>
      <c r="B2069" s="233">
        <v>44</v>
      </c>
      <c r="C2069" s="233">
        <v>4</v>
      </c>
      <c r="D2069" s="234">
        <v>0.0625</v>
      </c>
      <c r="E2069" s="235">
        <v>0</v>
      </c>
      <c r="F2069" s="235">
        <v>0.00003725751732730477</v>
      </c>
    </row>
    <row r="2070" ht="14.25" customHeight="1" spans="1:6" x14ac:dyDescent="0.25">
      <c r="A2070" s="232">
        <v>43509</v>
      </c>
      <c r="B2070" s="233">
        <v>44</v>
      </c>
      <c r="C2070" s="233">
        <v>5</v>
      </c>
      <c r="D2070" s="234">
        <v>0.08333333333212067</v>
      </c>
      <c r="E2070" s="235">
        <v>0</v>
      </c>
      <c r="F2070" s="235">
        <v>0.00003485380653199478</v>
      </c>
    </row>
    <row r="2071" ht="14.25" customHeight="1" spans="1:6" x14ac:dyDescent="0.25">
      <c r="A2071" s="232">
        <v>43509</v>
      </c>
      <c r="B2071" s="233">
        <v>44</v>
      </c>
      <c r="C2071" s="233">
        <v>6</v>
      </c>
      <c r="D2071" s="234">
        <v>0.10416666666787933</v>
      </c>
      <c r="E2071" s="235">
        <v>0</v>
      </c>
      <c r="F2071" s="235">
        <v>0.000032950868819041045</v>
      </c>
    </row>
    <row r="2072" ht="14.25" customHeight="1" spans="1:6" x14ac:dyDescent="0.25">
      <c r="A2072" s="232">
        <v>43509</v>
      </c>
      <c r="B2072" s="233">
        <v>44</v>
      </c>
      <c r="C2072" s="233">
        <v>7</v>
      </c>
      <c r="D2072" s="234">
        <v>0.125</v>
      </c>
      <c r="E2072" s="235">
        <v>0</v>
      </c>
      <c r="F2072" s="235">
        <v>0.000032950868819041045</v>
      </c>
    </row>
    <row r="2073" ht="14.25" customHeight="1" spans="1:6" x14ac:dyDescent="0.25">
      <c r="A2073" s="232">
        <v>43509</v>
      </c>
      <c r="B2073" s="233">
        <v>44</v>
      </c>
      <c r="C2073" s="233">
        <v>8</v>
      </c>
      <c r="D2073" s="234">
        <v>0.14583333333212067</v>
      </c>
      <c r="E2073" s="235">
        <v>0</v>
      </c>
      <c r="F2073" s="235">
        <v>0.00003214963188727106</v>
      </c>
    </row>
    <row r="2074" ht="14.25" customHeight="1" spans="1:6" x14ac:dyDescent="0.25">
      <c r="A2074" s="232">
        <v>43509</v>
      </c>
      <c r="B2074" s="233">
        <v>44</v>
      </c>
      <c r="C2074" s="233">
        <v>9</v>
      </c>
      <c r="D2074" s="234">
        <v>0.16666666666787933</v>
      </c>
      <c r="E2074" s="235">
        <v>0</v>
      </c>
      <c r="F2074" s="235">
        <v>0.0000318491680378573</v>
      </c>
    </row>
    <row r="2075" ht="14.25" customHeight="1" spans="1:6" x14ac:dyDescent="0.25">
      <c r="A2075" s="232">
        <v>43509</v>
      </c>
      <c r="B2075" s="233">
        <v>44</v>
      </c>
      <c r="C2075" s="233">
        <v>10</v>
      </c>
      <c r="D2075" s="234">
        <v>0.1875</v>
      </c>
      <c r="E2075" s="235">
        <v>0</v>
      </c>
      <c r="F2075" s="235">
        <v>0.00003285071420256979</v>
      </c>
    </row>
    <row r="2076" ht="14.25" customHeight="1" spans="1:6" x14ac:dyDescent="0.25">
      <c r="A2076" s="232">
        <v>43509</v>
      </c>
      <c r="B2076" s="233">
        <v>44</v>
      </c>
      <c r="C2076" s="233">
        <v>11</v>
      </c>
      <c r="D2076" s="234">
        <v>0.20833333333212067</v>
      </c>
      <c r="E2076" s="235">
        <v>0</v>
      </c>
      <c r="F2076" s="235">
        <v>0.000033651951134339786</v>
      </c>
    </row>
    <row r="2077" ht="14.25" customHeight="1" spans="1:6" x14ac:dyDescent="0.25">
      <c r="A2077" s="232">
        <v>43509</v>
      </c>
      <c r="B2077" s="233">
        <v>44</v>
      </c>
      <c r="C2077" s="233">
        <v>12</v>
      </c>
      <c r="D2077" s="234">
        <v>0.22916666666787933</v>
      </c>
      <c r="E2077" s="235">
        <v>1.7879152104885624e-8</v>
      </c>
      <c r="F2077" s="235">
        <v>0.000035354579614351036</v>
      </c>
    </row>
    <row r="2078" ht="14.25" customHeight="1" spans="1:6" x14ac:dyDescent="0.25">
      <c r="A2078" s="232">
        <v>43509</v>
      </c>
      <c r="B2078" s="233">
        <v>44</v>
      </c>
      <c r="C2078" s="233">
        <v>13</v>
      </c>
      <c r="D2078" s="234">
        <v>0.25</v>
      </c>
      <c r="E2078" s="235">
        <v>3.548086909090233e-7</v>
      </c>
      <c r="F2078" s="235">
        <v>0.00003785844502613227</v>
      </c>
    </row>
    <row r="2079" ht="14.25" customHeight="1" spans="1:6" x14ac:dyDescent="0.25">
      <c r="A2079" s="232">
        <v>43509</v>
      </c>
      <c r="B2079" s="233">
        <v>44</v>
      </c>
      <c r="C2079" s="233">
        <v>14</v>
      </c>
      <c r="D2079" s="234">
        <v>0.2708333333321207</v>
      </c>
      <c r="E2079" s="235">
        <v>0.0000010596788495819799</v>
      </c>
      <c r="F2079" s="235">
        <v>0.000041263701986154747</v>
      </c>
    </row>
    <row r="2080" ht="14.25" customHeight="1" spans="1:6" x14ac:dyDescent="0.25">
      <c r="A2080" s="232">
        <v>43509</v>
      </c>
      <c r="B2080" s="233">
        <v>44</v>
      </c>
      <c r="C2080" s="233">
        <v>15</v>
      </c>
      <c r="D2080" s="234">
        <v>0.2916666666678793</v>
      </c>
      <c r="E2080" s="235">
        <v>0.00000205375970661362</v>
      </c>
      <c r="F2080" s="235">
        <v>0.0000480742159061997</v>
      </c>
    </row>
    <row r="2081" ht="14.25" customHeight="1" spans="1:6" x14ac:dyDescent="0.25">
      <c r="A2081" s="232">
        <v>43509</v>
      </c>
      <c r="B2081" s="233">
        <v>44</v>
      </c>
      <c r="C2081" s="233">
        <v>16</v>
      </c>
      <c r="D2081" s="234">
        <v>0.3125</v>
      </c>
      <c r="E2081" s="235">
        <v>0.000004349468807719385</v>
      </c>
      <c r="F2081" s="235">
        <v>0.0000545842659768309</v>
      </c>
    </row>
    <row r="2082" ht="14.25" customHeight="1" spans="1:6" x14ac:dyDescent="0.25">
      <c r="A2082" s="232">
        <v>43509</v>
      </c>
      <c r="B2082" s="233">
        <v>44</v>
      </c>
      <c r="C2082" s="233">
        <v>17</v>
      </c>
      <c r="D2082" s="234">
        <v>0.3333333333321207</v>
      </c>
      <c r="E2082" s="235">
        <v>0.000010210245157129156</v>
      </c>
      <c r="F2082" s="235">
        <v>0.00006279694452747336</v>
      </c>
    </row>
    <row r="2083" ht="14.25" customHeight="1" spans="1:6" x14ac:dyDescent="0.25">
      <c r="A2083" s="232">
        <v>43509</v>
      </c>
      <c r="B2083" s="233">
        <v>44</v>
      </c>
      <c r="C2083" s="233">
        <v>18</v>
      </c>
      <c r="D2083" s="234">
        <v>0.3541666666678793</v>
      </c>
      <c r="E2083" s="235">
        <v>0.0000225878303217404</v>
      </c>
      <c r="F2083" s="235">
        <v>0.00007090946846164457</v>
      </c>
    </row>
    <row r="2084" ht="14.25" customHeight="1" spans="1:6" x14ac:dyDescent="0.25">
      <c r="A2084" s="232">
        <v>43509</v>
      </c>
      <c r="B2084" s="233">
        <v>44</v>
      </c>
      <c r="C2084" s="233">
        <v>19</v>
      </c>
      <c r="D2084" s="234">
        <v>0.375</v>
      </c>
      <c r="E2084" s="235">
        <v>0.000037559669381156296</v>
      </c>
      <c r="F2084" s="235">
        <v>0.00007401426157225329</v>
      </c>
    </row>
    <row r="2085" ht="14.25" customHeight="1" spans="1:6" x14ac:dyDescent="0.25">
      <c r="A2085" s="232">
        <v>43509</v>
      </c>
      <c r="B2085" s="233">
        <v>44</v>
      </c>
      <c r="C2085" s="233">
        <v>20</v>
      </c>
      <c r="D2085" s="234">
        <v>0.3958333333321207</v>
      </c>
      <c r="E2085" s="235">
        <v>0.00007804062962612938</v>
      </c>
      <c r="F2085" s="235">
        <v>0.00007782013699816078</v>
      </c>
    </row>
    <row r="2086" ht="14.25" customHeight="1" spans="1:6" x14ac:dyDescent="0.25">
      <c r="A2086" s="232">
        <v>43509</v>
      </c>
      <c r="B2086" s="233">
        <v>44</v>
      </c>
      <c r="C2086" s="233">
        <v>21</v>
      </c>
      <c r="D2086" s="234">
        <v>0.4166666666678793</v>
      </c>
      <c r="E2086" s="235">
        <v>0.00013107445101354765</v>
      </c>
      <c r="F2086" s="235">
        <v>0.00007822075546404577</v>
      </c>
    </row>
    <row r="2087" ht="14.25" customHeight="1" spans="1:6" x14ac:dyDescent="0.25">
      <c r="A2087" s="232">
        <v>43509</v>
      </c>
      <c r="B2087" s="233">
        <v>44</v>
      </c>
      <c r="C2087" s="233">
        <v>22</v>
      </c>
      <c r="D2087" s="234">
        <v>0.4375</v>
      </c>
      <c r="E2087" s="235">
        <v>0.00015344789295050428</v>
      </c>
      <c r="F2087" s="235">
        <v>0.00007631781775109203</v>
      </c>
    </row>
    <row r="2088" ht="14.25" customHeight="1" spans="1:6" x14ac:dyDescent="0.25">
      <c r="A2088" s="232">
        <v>43509</v>
      </c>
      <c r="B2088" s="233">
        <v>44</v>
      </c>
      <c r="C2088" s="233">
        <v>23</v>
      </c>
      <c r="D2088" s="234">
        <v>0.4583333333321207</v>
      </c>
      <c r="E2088" s="235">
        <v>0.0001669215885345075</v>
      </c>
      <c r="F2088" s="235">
        <v>0.00007531627158637955</v>
      </c>
    </row>
    <row r="2089" ht="14.25" customHeight="1" spans="1:6" x14ac:dyDescent="0.25">
      <c r="A2089" s="232">
        <v>43509</v>
      </c>
      <c r="B2089" s="233">
        <v>44</v>
      </c>
      <c r="C2089" s="233">
        <v>24</v>
      </c>
      <c r="D2089" s="234">
        <v>0.4791666666678793</v>
      </c>
      <c r="E2089" s="235">
        <v>0.00018657368199268267</v>
      </c>
      <c r="F2089" s="235">
        <v>0.00007471534388755204</v>
      </c>
    </row>
    <row r="2090" ht="14.25" customHeight="1" spans="1:6" x14ac:dyDescent="0.25">
      <c r="A2090" s="232">
        <v>43509</v>
      </c>
      <c r="B2090" s="233">
        <v>44</v>
      </c>
      <c r="C2090" s="233">
        <v>25</v>
      </c>
      <c r="D2090" s="234">
        <v>0.5</v>
      </c>
      <c r="E2090" s="235">
        <v>0.00015330800711164634</v>
      </c>
      <c r="F2090" s="235">
        <v>0.0000756167354357933</v>
      </c>
    </row>
    <row r="2091" ht="14.25" customHeight="1" spans="1:6" x14ac:dyDescent="0.25">
      <c r="A2091" s="232">
        <v>43509</v>
      </c>
      <c r="B2091" s="233">
        <v>44</v>
      </c>
      <c r="C2091" s="233">
        <v>26</v>
      </c>
      <c r="D2091" s="234">
        <v>0.5208333333321207</v>
      </c>
      <c r="E2091" s="235">
        <v>0.0001414214295671447</v>
      </c>
      <c r="F2091" s="235">
        <v>0.00007591719928520704</v>
      </c>
    </row>
    <row r="2092" ht="14.25" customHeight="1" spans="1:6" x14ac:dyDescent="0.25">
      <c r="A2092" s="232">
        <v>43509</v>
      </c>
      <c r="B2092" s="233">
        <v>44</v>
      </c>
      <c r="C2092" s="233">
        <v>27</v>
      </c>
      <c r="D2092" s="234">
        <v>0.5416666666678793</v>
      </c>
      <c r="E2092" s="235">
        <v>0.00011000815050945204</v>
      </c>
      <c r="F2092" s="235">
        <v>0.00007491565312049453</v>
      </c>
    </row>
    <row r="2093" ht="14.25" customHeight="1" spans="1:6" x14ac:dyDescent="0.25">
      <c r="A2093" s="232">
        <v>43509</v>
      </c>
      <c r="B2093" s="233">
        <v>44</v>
      </c>
      <c r="C2093" s="233">
        <v>28</v>
      </c>
      <c r="D2093" s="234">
        <v>0.5625</v>
      </c>
      <c r="E2093" s="235">
        <v>0.0001390021271286642</v>
      </c>
      <c r="F2093" s="235">
        <v>0.00007261209694165581</v>
      </c>
    </row>
    <row r="2094" ht="14.25" customHeight="1" spans="1:6" x14ac:dyDescent="0.25">
      <c r="A2094" s="232">
        <v>43509</v>
      </c>
      <c r="B2094" s="233">
        <v>44</v>
      </c>
      <c r="C2094" s="233">
        <v>29</v>
      </c>
      <c r="D2094" s="234">
        <v>0.5833333333321207</v>
      </c>
      <c r="E2094" s="235">
        <v>0.00012436752106785874</v>
      </c>
      <c r="F2094" s="235">
        <v>0.00007131008692752957</v>
      </c>
    </row>
    <row r="2095" ht="14.25" customHeight="1" spans="1:6" x14ac:dyDescent="0.25">
      <c r="A2095" s="232">
        <v>43509</v>
      </c>
      <c r="B2095" s="233">
        <v>44</v>
      </c>
      <c r="C2095" s="233">
        <v>30</v>
      </c>
      <c r="D2095" s="234">
        <v>0.6041666666678793</v>
      </c>
      <c r="E2095" s="235">
        <v>0.00007098517128106116</v>
      </c>
      <c r="F2095" s="235">
        <v>0.0000730127154075408</v>
      </c>
    </row>
    <row r="2096" ht="14.25" customHeight="1" spans="1:6" x14ac:dyDescent="0.25">
      <c r="A2096" s="232">
        <v>43509</v>
      </c>
      <c r="B2096" s="233">
        <v>44</v>
      </c>
      <c r="C2096" s="233">
        <v>31</v>
      </c>
      <c r="D2096" s="234">
        <v>0.625</v>
      </c>
      <c r="E2096" s="235">
        <v>0.0000626434439564453</v>
      </c>
      <c r="F2096" s="235">
        <v>0.00007401426157225329</v>
      </c>
    </row>
    <row r="2097" ht="14.25" customHeight="1" spans="1:6" x14ac:dyDescent="0.25">
      <c r="A2097" s="232">
        <v>43509</v>
      </c>
      <c r="B2097" s="233">
        <v>44</v>
      </c>
      <c r="C2097" s="233">
        <v>32</v>
      </c>
      <c r="D2097" s="234">
        <v>0.6458333333321207</v>
      </c>
      <c r="E2097" s="235">
        <v>0.00004937228217569584</v>
      </c>
      <c r="F2097" s="235">
        <v>0.0000756167354357933</v>
      </c>
    </row>
    <row r="2098" ht="14.25" customHeight="1" spans="1:6" x14ac:dyDescent="0.25">
      <c r="A2098" s="232">
        <v>43509</v>
      </c>
      <c r="B2098" s="233">
        <v>44</v>
      </c>
      <c r="C2098" s="233">
        <v>33</v>
      </c>
      <c r="D2098" s="234">
        <v>0.6666666666678793</v>
      </c>
      <c r="E2098" s="235">
        <v>0.000019288087889820417</v>
      </c>
      <c r="F2098" s="235">
        <v>0.00007771998238168954</v>
      </c>
    </row>
    <row r="2099" ht="14.25" customHeight="1" spans="1:6" x14ac:dyDescent="0.25">
      <c r="A2099" s="232">
        <v>43509</v>
      </c>
      <c r="B2099" s="233">
        <v>44</v>
      </c>
      <c r="C2099" s="233">
        <v>34</v>
      </c>
      <c r="D2099" s="234">
        <v>0.6875</v>
      </c>
      <c r="E2099" s="235">
        <v>0.000012470357394500028</v>
      </c>
      <c r="F2099" s="235">
        <v>0.00008723467094645821</v>
      </c>
    </row>
    <row r="2100" ht="14.25" customHeight="1" spans="1:6" x14ac:dyDescent="0.25">
      <c r="A2100" s="232">
        <v>43509</v>
      </c>
      <c r="B2100" s="233">
        <v>44</v>
      </c>
      <c r="C2100" s="233">
        <v>35</v>
      </c>
      <c r="D2100" s="234">
        <v>0.7083333333321207</v>
      </c>
      <c r="E2100" s="235">
        <v>0.00000525135358219946</v>
      </c>
      <c r="F2100" s="235">
        <v>0.0000995536887724219</v>
      </c>
    </row>
    <row r="2101" ht="14.25" customHeight="1" spans="1:6" x14ac:dyDescent="0.25">
      <c r="A2101" s="232">
        <v>43509</v>
      </c>
      <c r="B2101" s="233">
        <v>44</v>
      </c>
      <c r="C2101" s="233">
        <v>36</v>
      </c>
      <c r="D2101" s="234">
        <v>0.7291666666678793</v>
      </c>
      <c r="E2101" s="235">
        <v>0.0000012850178183521758</v>
      </c>
      <c r="F2101" s="235">
        <v>0.00010781644463129997</v>
      </c>
    </row>
    <row r="2102" ht="14.25" customHeight="1" spans="1:6" x14ac:dyDescent="0.25">
      <c r="A2102" s="232">
        <v>43509</v>
      </c>
      <c r="B2102" s="233">
        <v>44</v>
      </c>
      <c r="C2102" s="233">
        <v>37</v>
      </c>
      <c r="D2102" s="234">
        <v>0.75</v>
      </c>
      <c r="E2102" s="235">
        <v>5.33415255211967e-7</v>
      </c>
      <c r="F2102" s="235">
        <v>0.00011155221182567758</v>
      </c>
    </row>
    <row r="2103" ht="14.25" customHeight="1" spans="1:6" x14ac:dyDescent="0.25">
      <c r="A2103" s="232">
        <v>43509</v>
      </c>
      <c r="B2103" s="233">
        <v>44</v>
      </c>
      <c r="C2103" s="233">
        <v>38</v>
      </c>
      <c r="D2103" s="234">
        <v>0.7708333333321207</v>
      </c>
      <c r="E2103" s="235">
        <v>1.7207142594736475e-7</v>
      </c>
      <c r="F2103" s="235">
        <v>0.00011109150058990981</v>
      </c>
    </row>
    <row r="2104" ht="14.25" customHeight="1" spans="1:6" x14ac:dyDescent="0.25">
      <c r="A2104" s="232">
        <v>43509</v>
      </c>
      <c r="B2104" s="233">
        <v>44</v>
      </c>
      <c r="C2104" s="233">
        <v>39</v>
      </c>
      <c r="D2104" s="234">
        <v>0.7916666666678793</v>
      </c>
      <c r="E2104" s="235">
        <v>1.0246603723558588e-7</v>
      </c>
      <c r="F2104" s="235">
        <v>0.0001056631203771681</v>
      </c>
    </row>
    <row r="2105" ht="14.25" customHeight="1" spans="1:6" x14ac:dyDescent="0.25">
      <c r="A2105" s="232">
        <v>43509</v>
      </c>
      <c r="B2105" s="233">
        <v>44</v>
      </c>
      <c r="C2105" s="233">
        <v>40</v>
      </c>
      <c r="D2105" s="234">
        <v>0.8125</v>
      </c>
      <c r="E2105" s="235">
        <v>5.11713663691554e-9</v>
      </c>
      <c r="F2105" s="235">
        <v>0.0000985521426077094</v>
      </c>
    </row>
    <row r="2106" ht="14.25" customHeight="1" spans="1:6" x14ac:dyDescent="0.25">
      <c r="A2106" s="232">
        <v>43509</v>
      </c>
      <c r="B2106" s="233">
        <v>44</v>
      </c>
      <c r="C2106" s="233">
        <v>41</v>
      </c>
      <c r="D2106" s="234">
        <v>0.8333333333321207</v>
      </c>
      <c r="E2106" s="235">
        <v>0</v>
      </c>
      <c r="F2106" s="235">
        <v>0.00009354441178414693</v>
      </c>
    </row>
    <row r="2107" ht="14.25" customHeight="1" spans="1:6" x14ac:dyDescent="0.25">
      <c r="A2107" s="232">
        <v>43509</v>
      </c>
      <c r="B2107" s="233">
        <v>44</v>
      </c>
      <c r="C2107" s="233">
        <v>42</v>
      </c>
      <c r="D2107" s="234">
        <v>0.8541666666678793</v>
      </c>
      <c r="E2107" s="235">
        <v>0</v>
      </c>
      <c r="F2107" s="235">
        <v>0.00008873699019352696</v>
      </c>
    </row>
    <row r="2108" ht="14.25" customHeight="1" spans="1:6" x14ac:dyDescent="0.25">
      <c r="A2108" s="232">
        <v>43509</v>
      </c>
      <c r="B2108" s="233">
        <v>44</v>
      </c>
      <c r="C2108" s="233">
        <v>43</v>
      </c>
      <c r="D2108" s="234">
        <v>0.875</v>
      </c>
      <c r="E2108" s="235">
        <v>0</v>
      </c>
      <c r="F2108" s="235">
        <v>0.00008483096015114823</v>
      </c>
    </row>
    <row r="2109" ht="14.25" customHeight="1" spans="1:6" x14ac:dyDescent="0.25">
      <c r="A2109" s="232">
        <v>43509</v>
      </c>
      <c r="B2109" s="233">
        <v>44</v>
      </c>
      <c r="C2109" s="233">
        <v>44</v>
      </c>
      <c r="D2109" s="234">
        <v>0.8958333333321207</v>
      </c>
      <c r="E2109" s="235">
        <v>0</v>
      </c>
      <c r="F2109" s="235">
        <v>0.00007912214701228701</v>
      </c>
    </row>
    <row r="2110" ht="14.25" customHeight="1" spans="1:6" x14ac:dyDescent="0.25">
      <c r="A2110" s="232">
        <v>43509</v>
      </c>
      <c r="B2110" s="233">
        <v>44</v>
      </c>
      <c r="C2110" s="233">
        <v>45</v>
      </c>
      <c r="D2110" s="234">
        <v>0.9166666666678793</v>
      </c>
      <c r="E2110" s="235">
        <v>0</v>
      </c>
      <c r="F2110" s="235">
        <v>0.00007521611696990828</v>
      </c>
    </row>
    <row r="2111" ht="14.25" customHeight="1" spans="1:6" x14ac:dyDescent="0.25">
      <c r="A2111" s="232">
        <v>43509</v>
      </c>
      <c r="B2111" s="233">
        <v>44</v>
      </c>
      <c r="C2111" s="233">
        <v>46</v>
      </c>
      <c r="D2111" s="234">
        <v>0.9375</v>
      </c>
      <c r="E2111" s="235">
        <v>0</v>
      </c>
      <c r="F2111" s="235">
        <v>0.00006900653074869083</v>
      </c>
    </row>
    <row r="2112" ht="14.25" customHeight="1" spans="1:6" x14ac:dyDescent="0.25">
      <c r="A2112" s="232">
        <v>43509</v>
      </c>
      <c r="B2112" s="233">
        <v>44</v>
      </c>
      <c r="C2112" s="233">
        <v>47</v>
      </c>
      <c r="D2112" s="234">
        <v>0.9583333333321207</v>
      </c>
      <c r="E2112" s="235">
        <v>0</v>
      </c>
      <c r="F2112" s="235">
        <v>0.00006199570759570338</v>
      </c>
    </row>
    <row r="2113" ht="14.25" customHeight="1" spans="1:6" x14ac:dyDescent="0.25">
      <c r="A2113" s="232">
        <v>43509</v>
      </c>
      <c r="B2113" s="233">
        <v>44</v>
      </c>
      <c r="C2113" s="233">
        <v>48</v>
      </c>
      <c r="D2113" s="234">
        <v>0.9791666666678793</v>
      </c>
      <c r="E2113" s="235">
        <v>0</v>
      </c>
      <c r="F2113" s="235">
        <v>0.000055285348292129665</v>
      </c>
    </row>
    <row r="2114" ht="14.25" customHeight="1" spans="1:6" x14ac:dyDescent="0.25">
      <c r="A2114" s="232">
        <v>43510</v>
      </c>
      <c r="B2114" s="233">
        <v>45</v>
      </c>
      <c r="C2114" s="233">
        <v>1</v>
      </c>
      <c r="D2114" s="234">
        <v>0</v>
      </c>
      <c r="E2114" s="235">
        <v>0</v>
      </c>
      <c r="F2114" s="235">
        <v>0.00004677220589207346</v>
      </c>
    </row>
    <row r="2115" ht="14.25" customHeight="1" spans="1:6" x14ac:dyDescent="0.25">
      <c r="A2115" s="232">
        <v>43510</v>
      </c>
      <c r="B2115" s="233">
        <v>45</v>
      </c>
      <c r="C2115" s="233">
        <v>2</v>
      </c>
      <c r="D2115" s="234">
        <v>0.020833333332120674</v>
      </c>
      <c r="E2115" s="235">
        <v>0</v>
      </c>
      <c r="F2115" s="235">
        <v>0.000041363856602626</v>
      </c>
    </row>
    <row r="2116" ht="14.25" customHeight="1" spans="1:6" x14ac:dyDescent="0.25">
      <c r="A2116" s="232">
        <v>43510</v>
      </c>
      <c r="B2116" s="233">
        <v>45</v>
      </c>
      <c r="C2116" s="233">
        <v>3</v>
      </c>
      <c r="D2116" s="234">
        <v>0.041666666667879326</v>
      </c>
      <c r="E2116" s="235">
        <v>0</v>
      </c>
      <c r="F2116" s="235">
        <v>0.000038359218108488515</v>
      </c>
    </row>
    <row r="2117" ht="14.25" customHeight="1" spans="1:6" x14ac:dyDescent="0.25">
      <c r="A2117" s="232">
        <v>43510</v>
      </c>
      <c r="B2117" s="233">
        <v>45</v>
      </c>
      <c r="C2117" s="233">
        <v>4</v>
      </c>
      <c r="D2117" s="234">
        <v>0.0625</v>
      </c>
      <c r="E2117" s="235">
        <v>0</v>
      </c>
      <c r="F2117" s="235">
        <v>0.00003515427038140853</v>
      </c>
    </row>
    <row r="2118" ht="14.25" customHeight="1" spans="1:6" x14ac:dyDescent="0.25">
      <c r="A2118" s="232">
        <v>43510</v>
      </c>
      <c r="B2118" s="233">
        <v>45</v>
      </c>
      <c r="C2118" s="233">
        <v>5</v>
      </c>
      <c r="D2118" s="234">
        <v>0.08333333333212067</v>
      </c>
      <c r="E2118" s="235">
        <v>0</v>
      </c>
      <c r="F2118" s="235">
        <v>0.0000334516419013973</v>
      </c>
    </row>
    <row r="2119" ht="14.25" customHeight="1" spans="1:6" x14ac:dyDescent="0.25">
      <c r="A2119" s="232">
        <v>43510</v>
      </c>
      <c r="B2119" s="233">
        <v>45</v>
      </c>
      <c r="C2119" s="233">
        <v>6</v>
      </c>
      <c r="D2119" s="234">
        <v>0.10416666666787933</v>
      </c>
      <c r="E2119" s="235">
        <v>0</v>
      </c>
      <c r="F2119" s="235">
        <v>0.00003164885880491481</v>
      </c>
    </row>
    <row r="2120" ht="14.25" customHeight="1" spans="1:6" x14ac:dyDescent="0.25">
      <c r="A2120" s="232">
        <v>43510</v>
      </c>
      <c r="B2120" s="233">
        <v>45</v>
      </c>
      <c r="C2120" s="233">
        <v>7</v>
      </c>
      <c r="D2120" s="234">
        <v>0.125</v>
      </c>
      <c r="E2120" s="235">
        <v>0</v>
      </c>
      <c r="F2120" s="235">
        <v>0.000031548704188443556</v>
      </c>
    </row>
    <row r="2121" ht="14.25" customHeight="1" spans="1:6" x14ac:dyDescent="0.25">
      <c r="A2121" s="232">
        <v>43510</v>
      </c>
      <c r="B2121" s="233">
        <v>45</v>
      </c>
      <c r="C2121" s="233">
        <v>8</v>
      </c>
      <c r="D2121" s="234">
        <v>0.14583333333212067</v>
      </c>
      <c r="E2121" s="235">
        <v>0</v>
      </c>
      <c r="F2121" s="235">
        <v>0.0000314485495719723</v>
      </c>
    </row>
    <row r="2122" ht="14.25" customHeight="1" spans="1:6" x14ac:dyDescent="0.25">
      <c r="A2122" s="232">
        <v>43510</v>
      </c>
      <c r="B2122" s="233">
        <v>45</v>
      </c>
      <c r="C2122" s="233">
        <v>9</v>
      </c>
      <c r="D2122" s="234">
        <v>0.16666666666787933</v>
      </c>
      <c r="E2122" s="235">
        <v>0</v>
      </c>
      <c r="F2122" s="235">
        <v>0.00003124824033902981</v>
      </c>
    </row>
    <row r="2123" ht="14.25" customHeight="1" spans="1:6" x14ac:dyDescent="0.25">
      <c r="A2123" s="232">
        <v>43510</v>
      </c>
      <c r="B2123" s="233">
        <v>45</v>
      </c>
      <c r="C2123" s="233">
        <v>10</v>
      </c>
      <c r="D2123" s="234">
        <v>0.1875</v>
      </c>
      <c r="E2123" s="235">
        <v>0</v>
      </c>
      <c r="F2123" s="235">
        <v>0.0000314485495719723</v>
      </c>
    </row>
    <row r="2124" ht="14.25" customHeight="1" spans="1:6" x14ac:dyDescent="0.25">
      <c r="A2124" s="232">
        <v>43510</v>
      </c>
      <c r="B2124" s="233">
        <v>45</v>
      </c>
      <c r="C2124" s="233">
        <v>11</v>
      </c>
      <c r="D2124" s="234">
        <v>0.20833333333212067</v>
      </c>
      <c r="E2124" s="235">
        <v>0</v>
      </c>
      <c r="F2124" s="235">
        <v>0.00003174901342138605</v>
      </c>
    </row>
    <row r="2125" ht="14.25" customHeight="1" spans="1:6" x14ac:dyDescent="0.25">
      <c r="A2125" s="232">
        <v>43510</v>
      </c>
      <c r="B2125" s="233">
        <v>45</v>
      </c>
      <c r="C2125" s="233">
        <v>12</v>
      </c>
      <c r="D2125" s="234">
        <v>0.22916666666787933</v>
      </c>
      <c r="E2125" s="235">
        <v>6.023424691887329e-8</v>
      </c>
      <c r="F2125" s="235">
        <v>0.00003375210575081104</v>
      </c>
    </row>
    <row r="2126" ht="14.25" customHeight="1" spans="1:6" x14ac:dyDescent="0.25">
      <c r="A2126" s="232">
        <v>43510</v>
      </c>
      <c r="B2126" s="233">
        <v>45</v>
      </c>
      <c r="C2126" s="233">
        <v>13</v>
      </c>
      <c r="D2126" s="234">
        <v>0.25</v>
      </c>
      <c r="E2126" s="235">
        <v>4.6658421768887727e-7</v>
      </c>
      <c r="F2126" s="235">
        <v>0.00003525442499787978</v>
      </c>
    </row>
    <row r="2127" ht="14.25" customHeight="1" spans="1:6" x14ac:dyDescent="0.25">
      <c r="A2127" s="232">
        <v>43510</v>
      </c>
      <c r="B2127" s="233">
        <v>45</v>
      </c>
      <c r="C2127" s="233">
        <v>14</v>
      </c>
      <c r="D2127" s="234">
        <v>0.2708333333321207</v>
      </c>
      <c r="E2127" s="235">
        <v>0.0000012766331125374712</v>
      </c>
      <c r="F2127" s="235">
        <v>0.000037457826560247266</v>
      </c>
    </row>
    <row r="2128" ht="14.25" customHeight="1" spans="1:6" x14ac:dyDescent="0.25">
      <c r="A2128" s="232">
        <v>43510</v>
      </c>
      <c r="B2128" s="233">
        <v>45</v>
      </c>
      <c r="C2128" s="233">
        <v>15</v>
      </c>
      <c r="D2128" s="234">
        <v>0.2916666666678793</v>
      </c>
      <c r="E2128" s="235">
        <v>0.0000033122655853112054</v>
      </c>
      <c r="F2128" s="235">
        <v>0.00004276602123322348</v>
      </c>
    </row>
    <row r="2129" ht="14.25" customHeight="1" spans="1:6" x14ac:dyDescent="0.25">
      <c r="A2129" s="232">
        <v>43510</v>
      </c>
      <c r="B2129" s="233">
        <v>45</v>
      </c>
      <c r="C2129" s="233">
        <v>16</v>
      </c>
      <c r="D2129" s="234">
        <v>0.3125</v>
      </c>
      <c r="E2129" s="235">
        <v>0.00000764956958660345</v>
      </c>
      <c r="F2129" s="235">
        <v>0.00005077839055092343</v>
      </c>
    </row>
    <row r="2130" ht="14.25" customHeight="1" spans="1:6" x14ac:dyDescent="0.25">
      <c r="A2130" s="232">
        <v>43510</v>
      </c>
      <c r="B2130" s="233">
        <v>45</v>
      </c>
      <c r="C2130" s="233">
        <v>17</v>
      </c>
      <c r="D2130" s="234">
        <v>0.3333333333321207</v>
      </c>
      <c r="E2130" s="235">
        <v>0.000024763827998085748</v>
      </c>
      <c r="F2130" s="235">
        <v>0.00005879075986862339</v>
      </c>
    </row>
    <row r="2131" ht="14.25" customHeight="1" spans="1:6" x14ac:dyDescent="0.25">
      <c r="A2131" s="232">
        <v>43510</v>
      </c>
      <c r="B2131" s="233">
        <v>45</v>
      </c>
      <c r="C2131" s="233">
        <v>18</v>
      </c>
      <c r="D2131" s="234">
        <v>0.3541666666678793</v>
      </c>
      <c r="E2131" s="235">
        <v>0.00006555793076640932</v>
      </c>
      <c r="F2131" s="235">
        <v>0.00006730390226867957</v>
      </c>
    </row>
    <row r="2132" ht="14.25" customHeight="1" spans="1:6" x14ac:dyDescent="0.25">
      <c r="A2132" s="232">
        <v>43510</v>
      </c>
      <c r="B2132" s="233">
        <v>45</v>
      </c>
      <c r="C2132" s="233">
        <v>19</v>
      </c>
      <c r="D2132" s="234">
        <v>0.375</v>
      </c>
      <c r="E2132" s="235">
        <v>0.00010343215745163629</v>
      </c>
      <c r="F2132" s="235">
        <v>0.00007211132385929955</v>
      </c>
    </row>
    <row r="2133" ht="14.25" customHeight="1" spans="1:6" x14ac:dyDescent="0.25">
      <c r="A2133" s="232">
        <v>43510</v>
      </c>
      <c r="B2133" s="233">
        <v>45</v>
      </c>
      <c r="C2133" s="233">
        <v>20</v>
      </c>
      <c r="D2133" s="234">
        <v>0.3958333333321207</v>
      </c>
      <c r="E2133" s="235">
        <v>0.00015955177804223472</v>
      </c>
      <c r="F2133" s="235">
        <v>0.00007812060084757453</v>
      </c>
    </row>
    <row r="2134" ht="14.25" customHeight="1" spans="1:6" x14ac:dyDescent="0.25">
      <c r="A2134" s="232">
        <v>43510</v>
      </c>
      <c r="B2134" s="233">
        <v>45</v>
      </c>
      <c r="C2134" s="233">
        <v>21</v>
      </c>
      <c r="D2134" s="234">
        <v>0.4166666666678793</v>
      </c>
      <c r="E2134" s="235">
        <v>0.00020005795520654717</v>
      </c>
      <c r="F2134" s="235">
        <v>0.00008122539395818325</v>
      </c>
    </row>
    <row r="2135" ht="14.25" customHeight="1" spans="1:6" x14ac:dyDescent="0.25">
      <c r="A2135" s="232">
        <v>43510</v>
      </c>
      <c r="B2135" s="233">
        <v>45</v>
      </c>
      <c r="C2135" s="233">
        <v>22</v>
      </c>
      <c r="D2135" s="234">
        <v>0.4375</v>
      </c>
      <c r="E2135" s="235">
        <v>0.00022577730592634112</v>
      </c>
      <c r="F2135" s="235">
        <v>0.00008392956860290699</v>
      </c>
    </row>
    <row r="2136" ht="14.25" customHeight="1" spans="1:6" x14ac:dyDescent="0.25">
      <c r="A2136" s="232">
        <v>43510</v>
      </c>
      <c r="B2136" s="233">
        <v>45</v>
      </c>
      <c r="C2136" s="233">
        <v>23</v>
      </c>
      <c r="D2136" s="234">
        <v>0.4583333333321207</v>
      </c>
      <c r="E2136" s="235">
        <v>0.00024952883744403713</v>
      </c>
      <c r="F2136" s="235">
        <v>0.00008312833167113699</v>
      </c>
    </row>
    <row r="2137" ht="14.25" customHeight="1" spans="1:6" x14ac:dyDescent="0.25">
      <c r="A2137" s="232">
        <v>43510</v>
      </c>
      <c r="B2137" s="233">
        <v>45</v>
      </c>
      <c r="C2137" s="233">
        <v>24</v>
      </c>
      <c r="D2137" s="234">
        <v>0.4791666666678793</v>
      </c>
      <c r="E2137" s="235">
        <v>0.00025451976810838184</v>
      </c>
      <c r="F2137" s="235">
        <v>0.00008873699019352696</v>
      </c>
    </row>
    <row r="2138" ht="14.25" customHeight="1" spans="1:6" x14ac:dyDescent="0.25">
      <c r="A2138" s="232">
        <v>43510</v>
      </c>
      <c r="B2138" s="233">
        <v>45</v>
      </c>
      <c r="C2138" s="233">
        <v>25</v>
      </c>
      <c r="D2138" s="234">
        <v>0.5</v>
      </c>
      <c r="E2138" s="235">
        <v>0.0002333176781972953</v>
      </c>
      <c r="F2138" s="235">
        <v>0.00008933791789235445</v>
      </c>
    </row>
    <row r="2139" ht="14.25" customHeight="1" spans="1:6" x14ac:dyDescent="0.25">
      <c r="A2139" s="232">
        <v>43510</v>
      </c>
      <c r="B2139" s="233">
        <v>45</v>
      </c>
      <c r="C2139" s="233">
        <v>26</v>
      </c>
      <c r="D2139" s="234">
        <v>0.5208333333321207</v>
      </c>
      <c r="E2139" s="235">
        <v>0.0001978970580807164</v>
      </c>
      <c r="F2139" s="235">
        <v>0.0000896383817417682</v>
      </c>
    </row>
    <row r="2140" ht="14.25" customHeight="1" spans="1:6" x14ac:dyDescent="0.25">
      <c r="A2140" s="232">
        <v>43510</v>
      </c>
      <c r="B2140" s="233">
        <v>45</v>
      </c>
      <c r="C2140" s="233">
        <v>27</v>
      </c>
      <c r="D2140" s="234">
        <v>0.5416666666678793</v>
      </c>
      <c r="E2140" s="235">
        <v>0.00019043925726873752</v>
      </c>
      <c r="F2140" s="235">
        <v>0.00008723467094645821</v>
      </c>
    </row>
    <row r="2141" ht="14.25" customHeight="1" spans="1:6" x14ac:dyDescent="0.25">
      <c r="A2141" s="232">
        <v>43510</v>
      </c>
      <c r="B2141" s="233">
        <v>45</v>
      </c>
      <c r="C2141" s="233">
        <v>28</v>
      </c>
      <c r="D2141" s="234">
        <v>0.5625</v>
      </c>
      <c r="E2141" s="235">
        <v>0.0001636499345039242</v>
      </c>
      <c r="F2141" s="235">
        <v>0.00008453049630173448</v>
      </c>
    </row>
    <row r="2142" ht="14.25" customHeight="1" spans="1:6" x14ac:dyDescent="0.25">
      <c r="A2142" s="232">
        <v>43510</v>
      </c>
      <c r="B2142" s="233">
        <v>45</v>
      </c>
      <c r="C2142" s="233">
        <v>29</v>
      </c>
      <c r="D2142" s="234">
        <v>0.5833333333321207</v>
      </c>
      <c r="E2142" s="235">
        <v>0.00015105748399680679</v>
      </c>
      <c r="F2142" s="235">
        <v>0.00008122539395818325</v>
      </c>
    </row>
    <row r="2143" ht="14.25" customHeight="1" spans="1:6" x14ac:dyDescent="0.25">
      <c r="A2143" s="232">
        <v>43510</v>
      </c>
      <c r="B2143" s="233">
        <v>45</v>
      </c>
      <c r="C2143" s="233">
        <v>30</v>
      </c>
      <c r="D2143" s="234">
        <v>0.6041666666678793</v>
      </c>
      <c r="E2143" s="235">
        <v>0.00011802367394311626</v>
      </c>
      <c r="F2143" s="235">
        <v>0.00008082477549229825</v>
      </c>
    </row>
    <row r="2144" ht="14.25" customHeight="1" spans="1:6" x14ac:dyDescent="0.25">
      <c r="A2144" s="232">
        <v>43510</v>
      </c>
      <c r="B2144" s="233">
        <v>45</v>
      </c>
      <c r="C2144" s="233">
        <v>31</v>
      </c>
      <c r="D2144" s="234">
        <v>0.625</v>
      </c>
      <c r="E2144" s="235">
        <v>0.00012205816762660204</v>
      </c>
      <c r="F2144" s="235">
        <v>0.0000841298778358495</v>
      </c>
    </row>
    <row r="2145" ht="14.25" customHeight="1" spans="1:6" x14ac:dyDescent="0.25">
      <c r="A2145" s="232">
        <v>43510</v>
      </c>
      <c r="B2145" s="233">
        <v>45</v>
      </c>
      <c r="C2145" s="233">
        <v>32</v>
      </c>
      <c r="D2145" s="234">
        <v>0.6458333333321207</v>
      </c>
      <c r="E2145" s="235">
        <v>0.00008464655470165734</v>
      </c>
      <c r="F2145" s="235">
        <v>0.00008543188784997572</v>
      </c>
    </row>
    <row r="2146" ht="14.25" customHeight="1" spans="1:6" x14ac:dyDescent="0.25">
      <c r="A2146" s="232">
        <v>43510</v>
      </c>
      <c r="B2146" s="233">
        <v>45</v>
      </c>
      <c r="C2146" s="233">
        <v>33</v>
      </c>
      <c r="D2146" s="234">
        <v>0.6666666666678793</v>
      </c>
      <c r="E2146" s="235">
        <v>0.000044654178756443244</v>
      </c>
      <c r="F2146" s="235">
        <v>0.00008973853635823944</v>
      </c>
    </row>
    <row r="2147" ht="14.25" customHeight="1" spans="1:6" x14ac:dyDescent="0.25">
      <c r="A2147" s="232">
        <v>43510</v>
      </c>
      <c r="B2147" s="233">
        <v>45</v>
      </c>
      <c r="C2147" s="233">
        <v>34</v>
      </c>
      <c r="D2147" s="234">
        <v>0.6875</v>
      </c>
      <c r="E2147" s="235">
        <v>0.000020598456732105917</v>
      </c>
      <c r="F2147" s="235">
        <v>0.00009785106029241065</v>
      </c>
    </row>
    <row r="2148" ht="14.25" customHeight="1" spans="1:6" x14ac:dyDescent="0.25">
      <c r="A2148" s="232">
        <v>43510</v>
      </c>
      <c r="B2148" s="233">
        <v>45</v>
      </c>
      <c r="C2148" s="233">
        <v>35</v>
      </c>
      <c r="D2148" s="234">
        <v>0.7083333333321207</v>
      </c>
      <c r="E2148" s="235">
        <v>0.0000089720460012888</v>
      </c>
      <c r="F2148" s="235">
        <v>0.0001087979598727182</v>
      </c>
    </row>
    <row r="2149" ht="14.25" customHeight="1" spans="1:6" x14ac:dyDescent="0.25">
      <c r="A2149" s="232">
        <v>43510</v>
      </c>
      <c r="B2149" s="233">
        <v>45</v>
      </c>
      <c r="C2149" s="233">
        <v>36</v>
      </c>
      <c r="D2149" s="234">
        <v>0.7291666666678793</v>
      </c>
      <c r="E2149" s="235">
        <v>0.000003479529608605292</v>
      </c>
      <c r="F2149" s="235">
        <v>0.0001146970667828748</v>
      </c>
    </row>
    <row r="2150" ht="14.25" customHeight="1" spans="1:6" x14ac:dyDescent="0.25">
      <c r="A2150" s="232">
        <v>43510</v>
      </c>
      <c r="B2150" s="233">
        <v>45</v>
      </c>
      <c r="C2150" s="233">
        <v>37</v>
      </c>
      <c r="D2150" s="234">
        <v>0.75</v>
      </c>
      <c r="E2150" s="235">
        <v>9.33106783129117e-7</v>
      </c>
      <c r="F2150" s="235">
        <v>0.00011322479392074745</v>
      </c>
    </row>
    <row r="2151" ht="14.25" customHeight="1" spans="1:6" x14ac:dyDescent="0.25">
      <c r="A2151" s="232">
        <v>43510</v>
      </c>
      <c r="B2151" s="233">
        <v>45</v>
      </c>
      <c r="C2151" s="233">
        <v>38</v>
      </c>
      <c r="D2151" s="234">
        <v>0.7708333333321207</v>
      </c>
      <c r="E2151" s="235">
        <v>3.0949428816043385e-7</v>
      </c>
      <c r="F2151" s="235">
        <v>0.00010931876387836871</v>
      </c>
    </row>
    <row r="2152" ht="14.25" customHeight="1" spans="1:6" x14ac:dyDescent="0.25">
      <c r="A2152" s="232">
        <v>43510</v>
      </c>
      <c r="B2152" s="233">
        <v>45</v>
      </c>
      <c r="C2152" s="233">
        <v>39</v>
      </c>
      <c r="D2152" s="234">
        <v>0.7916666666678793</v>
      </c>
      <c r="E2152" s="235">
        <v>8.828602004895246e-8</v>
      </c>
      <c r="F2152" s="235">
        <v>0.00010456141959598436</v>
      </c>
    </row>
    <row r="2153" ht="14.25" customHeight="1" spans="1:6" x14ac:dyDescent="0.25">
      <c r="A2153" s="232">
        <v>43510</v>
      </c>
      <c r="B2153" s="233">
        <v>45</v>
      </c>
      <c r="C2153" s="233">
        <v>40</v>
      </c>
      <c r="D2153" s="234">
        <v>0.8125</v>
      </c>
      <c r="E2153" s="235">
        <v>5.11713663691554e-9</v>
      </c>
      <c r="F2153" s="235">
        <v>0.00010061532770701713</v>
      </c>
    </row>
    <row r="2154" ht="14.25" customHeight="1" spans="1:6" x14ac:dyDescent="0.25">
      <c r="A2154" s="232">
        <v>43510</v>
      </c>
      <c r="B2154" s="233">
        <v>45</v>
      </c>
      <c r="C2154" s="233">
        <v>41</v>
      </c>
      <c r="D2154" s="234">
        <v>0.8333333333321207</v>
      </c>
      <c r="E2154" s="235">
        <v>0</v>
      </c>
      <c r="F2154" s="235">
        <v>0.00009624858642887066</v>
      </c>
    </row>
    <row r="2155" ht="14.25" customHeight="1" spans="1:6" x14ac:dyDescent="0.25">
      <c r="A2155" s="232">
        <v>43510</v>
      </c>
      <c r="B2155" s="233">
        <v>45</v>
      </c>
      <c r="C2155" s="233">
        <v>42</v>
      </c>
      <c r="D2155" s="234">
        <v>0.8541666666678793</v>
      </c>
      <c r="E2155" s="235">
        <v>0</v>
      </c>
      <c r="F2155" s="235">
        <v>0.00009114070098883693</v>
      </c>
    </row>
    <row r="2156" ht="14.25" customHeight="1" spans="1:6" x14ac:dyDescent="0.25">
      <c r="A2156" s="232">
        <v>43510</v>
      </c>
      <c r="B2156" s="233">
        <v>45</v>
      </c>
      <c r="C2156" s="233">
        <v>43</v>
      </c>
      <c r="D2156" s="234">
        <v>0.875</v>
      </c>
      <c r="E2156" s="235">
        <v>0</v>
      </c>
      <c r="F2156" s="235">
        <v>0.00008593266093233197</v>
      </c>
    </row>
    <row r="2157" ht="14.25" customHeight="1" spans="1:6" x14ac:dyDescent="0.25">
      <c r="A2157" s="232">
        <v>43510</v>
      </c>
      <c r="B2157" s="233">
        <v>45</v>
      </c>
      <c r="C2157" s="233">
        <v>44</v>
      </c>
      <c r="D2157" s="234">
        <v>0.8958333333321207</v>
      </c>
      <c r="E2157" s="235">
        <v>0</v>
      </c>
      <c r="F2157" s="235">
        <v>0.000081125239341712</v>
      </c>
    </row>
    <row r="2158" ht="14.25" customHeight="1" spans="1:6" x14ac:dyDescent="0.25">
      <c r="A2158" s="232">
        <v>43510</v>
      </c>
      <c r="B2158" s="233">
        <v>45</v>
      </c>
      <c r="C2158" s="233">
        <v>45</v>
      </c>
      <c r="D2158" s="234">
        <v>0.9166666666678793</v>
      </c>
      <c r="E2158" s="235">
        <v>0</v>
      </c>
      <c r="F2158" s="235">
        <v>0.00007541642620285079</v>
      </c>
    </row>
    <row r="2159" ht="14.25" customHeight="1" spans="1:6" x14ac:dyDescent="0.25">
      <c r="A2159" s="232">
        <v>43510</v>
      </c>
      <c r="B2159" s="233">
        <v>45</v>
      </c>
      <c r="C2159" s="233">
        <v>46</v>
      </c>
      <c r="D2159" s="234">
        <v>0.9375</v>
      </c>
      <c r="E2159" s="235">
        <v>0</v>
      </c>
      <c r="F2159" s="235">
        <v>0.00006720374765220833</v>
      </c>
    </row>
    <row r="2160" ht="14.25" customHeight="1" spans="1:6" x14ac:dyDescent="0.25">
      <c r="A2160" s="232">
        <v>43510</v>
      </c>
      <c r="B2160" s="233">
        <v>45</v>
      </c>
      <c r="C2160" s="233">
        <v>47</v>
      </c>
      <c r="D2160" s="234">
        <v>0.9583333333321207</v>
      </c>
      <c r="E2160" s="235">
        <v>0</v>
      </c>
      <c r="F2160" s="235">
        <v>0.000056387049073313414</v>
      </c>
    </row>
    <row r="2161" ht="14.25" customHeight="1" spans="1:6" x14ac:dyDescent="0.25">
      <c r="A2161" s="232">
        <v>43510</v>
      </c>
      <c r="B2161" s="233">
        <v>45</v>
      </c>
      <c r="C2161" s="233">
        <v>48</v>
      </c>
      <c r="D2161" s="234">
        <v>0.9791666666678793</v>
      </c>
      <c r="E2161" s="235">
        <v>0</v>
      </c>
      <c r="F2161" s="235">
        <v>0.000047773752056785965</v>
      </c>
    </row>
    <row r="2162" ht="14.25" customHeight="1" spans="1:6" x14ac:dyDescent="0.25">
      <c r="A2162" s="232">
        <v>43511</v>
      </c>
      <c r="B2162" s="233">
        <v>46</v>
      </c>
      <c r="C2162" s="233">
        <v>1</v>
      </c>
      <c r="D2162" s="234">
        <v>0</v>
      </c>
      <c r="E2162" s="235">
        <v>0</v>
      </c>
      <c r="F2162" s="235">
        <v>0.000041764475068510994</v>
      </c>
    </row>
    <row r="2163" ht="14.25" customHeight="1" spans="1:6" x14ac:dyDescent="0.25">
      <c r="A2163" s="232">
        <v>43511</v>
      </c>
      <c r="B2163" s="233">
        <v>46</v>
      </c>
      <c r="C2163" s="233">
        <v>2</v>
      </c>
      <c r="D2163" s="234">
        <v>0.020833333332120674</v>
      </c>
      <c r="E2163" s="235">
        <v>0</v>
      </c>
      <c r="F2163" s="235">
        <v>0.000036957053477891026</v>
      </c>
    </row>
    <row r="2164" ht="14.25" customHeight="1" spans="1:6" x14ac:dyDescent="0.25">
      <c r="A2164" s="232">
        <v>43511</v>
      </c>
      <c r="B2164" s="233">
        <v>46</v>
      </c>
      <c r="C2164" s="233">
        <v>3</v>
      </c>
      <c r="D2164" s="234">
        <v>0.041666666667879326</v>
      </c>
      <c r="E2164" s="235">
        <v>0</v>
      </c>
      <c r="F2164" s="235">
        <v>0.00003485380653199478</v>
      </c>
    </row>
    <row r="2165" ht="14.25" customHeight="1" spans="1:6" x14ac:dyDescent="0.25">
      <c r="A2165" s="232">
        <v>43511</v>
      </c>
      <c r="B2165" s="233">
        <v>46</v>
      </c>
      <c r="C2165" s="233">
        <v>4</v>
      </c>
      <c r="D2165" s="234">
        <v>0.0625</v>
      </c>
      <c r="E2165" s="235">
        <v>0</v>
      </c>
      <c r="F2165" s="235">
        <v>0.0000330510234355123</v>
      </c>
    </row>
    <row r="2166" ht="14.25" customHeight="1" spans="1:6" x14ac:dyDescent="0.25">
      <c r="A2166" s="232">
        <v>43511</v>
      </c>
      <c r="B2166" s="233">
        <v>46</v>
      </c>
      <c r="C2166" s="233">
        <v>5</v>
      </c>
      <c r="D2166" s="234">
        <v>0.08333333333212067</v>
      </c>
      <c r="E2166" s="235">
        <v>0</v>
      </c>
      <c r="F2166" s="235">
        <v>0.000031548704188443556</v>
      </c>
    </row>
    <row r="2167" ht="14.25" customHeight="1" spans="1:6" x14ac:dyDescent="0.25">
      <c r="A2167" s="232">
        <v>43511</v>
      </c>
      <c r="B2167" s="233">
        <v>46</v>
      </c>
      <c r="C2167" s="233">
        <v>6</v>
      </c>
      <c r="D2167" s="234">
        <v>0.10416666666787933</v>
      </c>
      <c r="E2167" s="235">
        <v>0</v>
      </c>
      <c r="F2167" s="235">
        <v>0.000030847621873144815</v>
      </c>
    </row>
    <row r="2168" ht="14.25" customHeight="1" spans="1:6" x14ac:dyDescent="0.25">
      <c r="A2168" s="232">
        <v>43511</v>
      </c>
      <c r="B2168" s="233">
        <v>46</v>
      </c>
      <c r="C2168" s="233">
        <v>7</v>
      </c>
      <c r="D2168" s="234">
        <v>0.125</v>
      </c>
      <c r="E2168" s="235">
        <v>0</v>
      </c>
      <c r="F2168" s="235">
        <v>0.000031047931106087315</v>
      </c>
    </row>
    <row r="2169" ht="14.25" customHeight="1" spans="1:6" x14ac:dyDescent="0.25">
      <c r="A2169" s="232">
        <v>43511</v>
      </c>
      <c r="B2169" s="233">
        <v>46</v>
      </c>
      <c r="C2169" s="233">
        <v>8</v>
      </c>
      <c r="D2169" s="234">
        <v>0.14583333333212067</v>
      </c>
      <c r="E2169" s="235">
        <v>0</v>
      </c>
      <c r="F2169" s="235">
        <v>0.00003064731264020231</v>
      </c>
    </row>
    <row r="2170" ht="14.25" customHeight="1" spans="1:6" x14ac:dyDescent="0.25">
      <c r="A2170" s="232">
        <v>43511</v>
      </c>
      <c r="B2170" s="233">
        <v>46</v>
      </c>
      <c r="C2170" s="233">
        <v>9</v>
      </c>
      <c r="D2170" s="234">
        <v>0.16666666666787933</v>
      </c>
      <c r="E2170" s="235">
        <v>0</v>
      </c>
      <c r="F2170" s="235">
        <v>0.000031148085722558555</v>
      </c>
    </row>
    <row r="2171" ht="14.25" customHeight="1" spans="1:6" x14ac:dyDescent="0.25">
      <c r="A2171" s="232">
        <v>43511</v>
      </c>
      <c r="B2171" s="233">
        <v>46</v>
      </c>
      <c r="C2171" s="233">
        <v>10</v>
      </c>
      <c r="D2171" s="234">
        <v>0.1875</v>
      </c>
      <c r="E2171" s="235">
        <v>0</v>
      </c>
      <c r="F2171" s="235">
        <v>0.000032249786503742304</v>
      </c>
    </row>
    <row r="2172" ht="14.25" customHeight="1" spans="1:6" x14ac:dyDescent="0.25">
      <c r="A2172" s="232">
        <v>43511</v>
      </c>
      <c r="B2172" s="233">
        <v>46</v>
      </c>
      <c r="C2172" s="233">
        <v>11</v>
      </c>
      <c r="D2172" s="234">
        <v>0.20833333333212067</v>
      </c>
      <c r="E2172" s="235">
        <v>0</v>
      </c>
      <c r="F2172" s="235">
        <v>0.0000332513326684548</v>
      </c>
    </row>
    <row r="2173" ht="14.25" customHeight="1" spans="1:6" x14ac:dyDescent="0.25">
      <c r="A2173" s="232">
        <v>43511</v>
      </c>
      <c r="B2173" s="233">
        <v>46</v>
      </c>
      <c r="C2173" s="233">
        <v>12</v>
      </c>
      <c r="D2173" s="234">
        <v>0.22916666666787933</v>
      </c>
      <c r="E2173" s="235">
        <v>2.0406894299024625e-8</v>
      </c>
      <c r="F2173" s="235">
        <v>0.00003685689886141978</v>
      </c>
    </row>
    <row r="2174" ht="14.25" customHeight="1" spans="1:6" x14ac:dyDescent="0.25">
      <c r="A2174" s="232">
        <v>43511</v>
      </c>
      <c r="B2174" s="233">
        <v>46</v>
      </c>
      <c r="C2174" s="233">
        <v>13</v>
      </c>
      <c r="D2174" s="234">
        <v>0.25</v>
      </c>
      <c r="E2174" s="235">
        <v>1.5517870982067973e-7</v>
      </c>
      <c r="F2174" s="235">
        <v>0.00004376756739793598</v>
      </c>
    </row>
    <row r="2175" ht="14.25" customHeight="1" spans="1:6" x14ac:dyDescent="0.25">
      <c r="A2175" s="232">
        <v>43511</v>
      </c>
      <c r="B2175" s="233">
        <v>46</v>
      </c>
      <c r="C2175" s="233">
        <v>14</v>
      </c>
      <c r="D2175" s="234">
        <v>0.2708333333321207</v>
      </c>
      <c r="E2175" s="235">
        <v>4.797161466486724e-7</v>
      </c>
      <c r="F2175" s="235">
        <v>0.00005067823593445219</v>
      </c>
    </row>
    <row r="2176" ht="14.25" customHeight="1" spans="1:6" x14ac:dyDescent="0.25">
      <c r="A2176" s="232">
        <v>43511</v>
      </c>
      <c r="B2176" s="233">
        <v>46</v>
      </c>
      <c r="C2176" s="233">
        <v>15</v>
      </c>
      <c r="D2176" s="234">
        <v>0.2916666666678793</v>
      </c>
      <c r="E2176" s="235">
        <v>0.000003899965591599559</v>
      </c>
      <c r="F2176" s="235">
        <v>0.00005989246064980713</v>
      </c>
    </row>
    <row r="2177" ht="14.25" customHeight="1" spans="1:6" x14ac:dyDescent="0.25">
      <c r="A2177" s="232">
        <v>43511</v>
      </c>
      <c r="B2177" s="233">
        <v>46</v>
      </c>
      <c r="C2177" s="233">
        <v>16</v>
      </c>
      <c r="D2177" s="234">
        <v>0.3125</v>
      </c>
      <c r="E2177" s="235">
        <v>0.000007812480307428791</v>
      </c>
      <c r="F2177" s="235">
        <v>0.00006630235610396709</v>
      </c>
    </row>
    <row r="2178" ht="14.25" customHeight="1" spans="1:6" x14ac:dyDescent="0.25">
      <c r="A2178" s="232">
        <v>43511</v>
      </c>
      <c r="B2178" s="233">
        <v>46</v>
      </c>
      <c r="C2178" s="233">
        <v>17</v>
      </c>
      <c r="D2178" s="234">
        <v>0.3333333333321207</v>
      </c>
      <c r="E2178" s="235">
        <v>0.00002795986927644553</v>
      </c>
      <c r="F2178" s="235">
        <v>0.00006960745844751831</v>
      </c>
    </row>
    <row r="2179" ht="14.25" customHeight="1" spans="1:6" x14ac:dyDescent="0.25">
      <c r="A2179" s="232">
        <v>43511</v>
      </c>
      <c r="B2179" s="233">
        <v>46</v>
      </c>
      <c r="C2179" s="233">
        <v>18</v>
      </c>
      <c r="D2179" s="234">
        <v>0.3541666666678793</v>
      </c>
      <c r="E2179" s="235">
        <v>0.0000702723945840643</v>
      </c>
      <c r="F2179" s="235">
        <v>0.00007110977769458707</v>
      </c>
    </row>
    <row r="2180" ht="14.25" customHeight="1" spans="1:6" x14ac:dyDescent="0.25">
      <c r="A2180" s="232">
        <v>43511</v>
      </c>
      <c r="B2180" s="233">
        <v>46</v>
      </c>
      <c r="C2180" s="233">
        <v>19</v>
      </c>
      <c r="D2180" s="234">
        <v>0.375</v>
      </c>
      <c r="E2180" s="235">
        <v>0.00011744181365835479</v>
      </c>
      <c r="F2180" s="235">
        <v>0.00007120993231105831</v>
      </c>
    </row>
    <row r="2181" ht="14.25" customHeight="1" spans="1:6" x14ac:dyDescent="0.25">
      <c r="A2181" s="232">
        <v>43511</v>
      </c>
      <c r="B2181" s="233">
        <v>46</v>
      </c>
      <c r="C2181" s="233">
        <v>20</v>
      </c>
      <c r="D2181" s="234">
        <v>0.3958333333321207</v>
      </c>
      <c r="E2181" s="235">
        <v>0.00016786431745161484</v>
      </c>
      <c r="F2181" s="235">
        <v>0.00007050884999575957</v>
      </c>
    </row>
    <row r="2182" ht="14.25" customHeight="1" spans="1:6" x14ac:dyDescent="0.25">
      <c r="A2182" s="232">
        <v>43511</v>
      </c>
      <c r="B2182" s="233">
        <v>46</v>
      </c>
      <c r="C2182" s="233">
        <v>21</v>
      </c>
      <c r="D2182" s="234">
        <v>0.4166666666678793</v>
      </c>
      <c r="E2182" s="235">
        <v>0.00017552025168426043</v>
      </c>
      <c r="F2182" s="235">
        <v>0.00006930699459810458</v>
      </c>
    </row>
    <row r="2183" ht="14.25" customHeight="1" spans="1:6" x14ac:dyDescent="0.25">
      <c r="A2183" s="232">
        <v>43511</v>
      </c>
      <c r="B2183" s="233">
        <v>46</v>
      </c>
      <c r="C2183" s="233">
        <v>22</v>
      </c>
      <c r="D2183" s="234">
        <v>0.4375</v>
      </c>
      <c r="E2183" s="235">
        <v>0.00017675143018309778</v>
      </c>
      <c r="F2183" s="235">
        <v>0.00006930699459810458</v>
      </c>
    </row>
    <row r="2184" ht="14.25" customHeight="1" spans="1:6" x14ac:dyDescent="0.25">
      <c r="A2184" s="232">
        <v>43511</v>
      </c>
      <c r="B2184" s="233">
        <v>46</v>
      </c>
      <c r="C2184" s="233">
        <v>23</v>
      </c>
      <c r="D2184" s="234">
        <v>0.4583333333321207</v>
      </c>
      <c r="E2184" s="235">
        <v>0.00023764372974777883</v>
      </c>
      <c r="F2184" s="235">
        <v>0.00006780467535103583</v>
      </c>
    </row>
    <row r="2185" ht="14.25" customHeight="1" spans="1:6" x14ac:dyDescent="0.25">
      <c r="A2185" s="232">
        <v>43511</v>
      </c>
      <c r="B2185" s="233">
        <v>46</v>
      </c>
      <c r="C2185" s="233">
        <v>24</v>
      </c>
      <c r="D2185" s="234">
        <v>0.4791666666678793</v>
      </c>
      <c r="E2185" s="235">
        <v>0.00022058318256242278</v>
      </c>
      <c r="F2185" s="235">
        <v>0.00006790482996750707</v>
      </c>
    </row>
    <row r="2186" ht="14.25" customHeight="1" spans="1:6" x14ac:dyDescent="0.25">
      <c r="A2186" s="232">
        <v>43511</v>
      </c>
      <c r="B2186" s="233">
        <v>46</v>
      </c>
      <c r="C2186" s="233">
        <v>25</v>
      </c>
      <c r="D2186" s="234">
        <v>0.5</v>
      </c>
      <c r="E2186" s="235">
        <v>0.0002117342604121866</v>
      </c>
      <c r="F2186" s="235">
        <v>0.00007030854076281706</v>
      </c>
    </row>
    <row r="2187" ht="14.25" customHeight="1" spans="1:6" x14ac:dyDescent="0.25">
      <c r="A2187" s="232">
        <v>43511</v>
      </c>
      <c r="B2187" s="233">
        <v>46</v>
      </c>
      <c r="C2187" s="233">
        <v>26</v>
      </c>
      <c r="D2187" s="234">
        <v>0.5208333333321207</v>
      </c>
      <c r="E2187" s="235">
        <v>0.00023100387804721891</v>
      </c>
      <c r="F2187" s="235">
        <v>0.00007070915922870207</v>
      </c>
    </row>
    <row r="2188" ht="14.25" customHeight="1" spans="1:6" x14ac:dyDescent="0.25">
      <c r="A2188" s="232">
        <v>43511</v>
      </c>
      <c r="B2188" s="233">
        <v>46</v>
      </c>
      <c r="C2188" s="233">
        <v>27</v>
      </c>
      <c r="D2188" s="234">
        <v>0.5416666666678793</v>
      </c>
      <c r="E2188" s="235">
        <v>0.0002569866944606402</v>
      </c>
      <c r="F2188" s="235">
        <v>0.00006960745844751831</v>
      </c>
    </row>
    <row r="2189" ht="14.25" customHeight="1" spans="1:6" x14ac:dyDescent="0.25">
      <c r="A2189" s="232">
        <v>43511</v>
      </c>
      <c r="B2189" s="233">
        <v>46</v>
      </c>
      <c r="C2189" s="233">
        <v>28</v>
      </c>
      <c r="D2189" s="234">
        <v>0.5625</v>
      </c>
      <c r="E2189" s="235">
        <v>0.00022996203087386258</v>
      </c>
      <c r="F2189" s="235">
        <v>0.00006750421150162208</v>
      </c>
    </row>
    <row r="2190" ht="14.25" customHeight="1" spans="1:6" x14ac:dyDescent="0.25">
      <c r="A2190" s="232">
        <v>43511</v>
      </c>
      <c r="B2190" s="233">
        <v>46</v>
      </c>
      <c r="C2190" s="233">
        <v>29</v>
      </c>
      <c r="D2190" s="234">
        <v>0.5833333333321207</v>
      </c>
      <c r="E2190" s="235">
        <v>0.00018277988525011832</v>
      </c>
      <c r="F2190" s="235">
        <v>0.00006600189225455336</v>
      </c>
    </row>
    <row r="2191" ht="14.25" customHeight="1" spans="1:6" x14ac:dyDescent="0.25">
      <c r="A2191" s="232">
        <v>43511</v>
      </c>
      <c r="B2191" s="233">
        <v>46</v>
      </c>
      <c r="C2191" s="233">
        <v>30</v>
      </c>
      <c r="D2191" s="234">
        <v>0.6041666666678793</v>
      </c>
      <c r="E2191" s="235">
        <v>0.00014177068738917221</v>
      </c>
      <c r="F2191" s="235">
        <v>0.00006710359303573709</v>
      </c>
    </row>
    <row r="2192" ht="14.25" customHeight="1" spans="1:6" x14ac:dyDescent="0.25">
      <c r="A2192" s="232">
        <v>43511</v>
      </c>
      <c r="B2192" s="233">
        <v>46</v>
      </c>
      <c r="C2192" s="233">
        <v>31</v>
      </c>
      <c r="D2192" s="234">
        <v>0.625</v>
      </c>
      <c r="E2192" s="235">
        <v>0.00010809593291942597</v>
      </c>
      <c r="F2192" s="235">
        <v>0.00006910668536516208</v>
      </c>
    </row>
    <row r="2193" ht="14.25" customHeight="1" spans="1:6" x14ac:dyDescent="0.25">
      <c r="A2193" s="232">
        <v>43511</v>
      </c>
      <c r="B2193" s="233">
        <v>46</v>
      </c>
      <c r="C2193" s="233">
        <v>32</v>
      </c>
      <c r="D2193" s="234">
        <v>0.6458333333321207</v>
      </c>
      <c r="E2193" s="235">
        <v>0.00008246747889122323</v>
      </c>
      <c r="F2193" s="235">
        <v>0.00007311287002401206</v>
      </c>
    </row>
    <row r="2194" ht="14.25" customHeight="1" spans="1:6" x14ac:dyDescent="0.25">
      <c r="A2194" s="232">
        <v>43511</v>
      </c>
      <c r="B2194" s="233">
        <v>46</v>
      </c>
      <c r="C2194" s="233">
        <v>33</v>
      </c>
      <c r="D2194" s="234">
        <v>0.6666666666678793</v>
      </c>
      <c r="E2194" s="235">
        <v>0.000048961562594614213</v>
      </c>
      <c r="F2194" s="235">
        <v>0.00007832091008051702</v>
      </c>
    </row>
    <row r="2195" ht="14.25" customHeight="1" spans="1:6" x14ac:dyDescent="0.25">
      <c r="A2195" s="232">
        <v>43511</v>
      </c>
      <c r="B2195" s="233">
        <v>46</v>
      </c>
      <c r="C2195" s="233">
        <v>34</v>
      </c>
      <c r="D2195" s="234">
        <v>0.6875</v>
      </c>
      <c r="E2195" s="235">
        <v>0.000019723725899691777</v>
      </c>
      <c r="F2195" s="235">
        <v>0.00008793575326175697</v>
      </c>
    </row>
    <row r="2196" ht="14.25" customHeight="1" spans="1:6" x14ac:dyDescent="0.25">
      <c r="A2196" s="232">
        <v>43511</v>
      </c>
      <c r="B2196" s="233">
        <v>46</v>
      </c>
      <c r="C2196" s="233">
        <v>35</v>
      </c>
      <c r="D2196" s="234">
        <v>0.7083333333321207</v>
      </c>
      <c r="E2196" s="235">
        <v>0.000007358587831912407</v>
      </c>
      <c r="F2196" s="235">
        <v>0.00010216772426232149</v>
      </c>
    </row>
    <row r="2197" ht="14.25" customHeight="1" spans="1:6" x14ac:dyDescent="0.25">
      <c r="A2197" s="232">
        <v>43511</v>
      </c>
      <c r="B2197" s="233">
        <v>46</v>
      </c>
      <c r="C2197" s="233">
        <v>36</v>
      </c>
      <c r="D2197" s="234">
        <v>0.7291666666678793</v>
      </c>
      <c r="E2197" s="235">
        <v>0.000001341429625855522</v>
      </c>
      <c r="F2197" s="235">
        <v>0.00010804680024918384</v>
      </c>
    </row>
    <row r="2198" ht="14.25" customHeight="1" spans="1:6" x14ac:dyDescent="0.25">
      <c r="A2198" s="232">
        <v>43511</v>
      </c>
      <c r="B2198" s="233">
        <v>46</v>
      </c>
      <c r="C2198" s="233">
        <v>37</v>
      </c>
      <c r="D2198" s="234">
        <v>0.75</v>
      </c>
      <c r="E2198" s="235">
        <v>4.832303248210121e-7</v>
      </c>
      <c r="F2198" s="235">
        <v>0.00011110151605155695</v>
      </c>
    </row>
    <row r="2199" ht="14.25" customHeight="1" spans="1:6" x14ac:dyDescent="0.25">
      <c r="A2199" s="232">
        <v>43511</v>
      </c>
      <c r="B2199" s="233">
        <v>46</v>
      </c>
      <c r="C2199" s="233">
        <v>38</v>
      </c>
      <c r="D2199" s="234">
        <v>0.7708333333321207</v>
      </c>
      <c r="E2199" s="235">
        <v>2.405054219350304e-7</v>
      </c>
      <c r="F2199" s="235">
        <v>0.00010945898034142845</v>
      </c>
    </row>
    <row r="2200" ht="14.25" customHeight="1" spans="1:6" x14ac:dyDescent="0.25">
      <c r="A2200" s="232">
        <v>43511</v>
      </c>
      <c r="B2200" s="233">
        <v>46</v>
      </c>
      <c r="C2200" s="233">
        <v>39</v>
      </c>
      <c r="D2200" s="234">
        <v>0.7916666666678793</v>
      </c>
      <c r="E2200" s="235">
        <v>9.660907361501989e-8</v>
      </c>
      <c r="F2200" s="235">
        <v>0.00010481180613716249</v>
      </c>
    </row>
    <row r="2201" ht="14.25" customHeight="1" spans="1:6" x14ac:dyDescent="0.25">
      <c r="A2201" s="232">
        <v>43511</v>
      </c>
      <c r="B2201" s="233">
        <v>46</v>
      </c>
      <c r="C2201" s="233">
        <v>40</v>
      </c>
      <c r="D2201" s="234">
        <v>0.8125</v>
      </c>
      <c r="E2201" s="235">
        <v>5.11713663691554e-9</v>
      </c>
      <c r="F2201" s="235">
        <v>0.0000993533795394794</v>
      </c>
    </row>
    <row r="2202" ht="14.25" customHeight="1" spans="1:6" x14ac:dyDescent="0.25">
      <c r="A2202" s="232">
        <v>43511</v>
      </c>
      <c r="B2202" s="233">
        <v>46</v>
      </c>
      <c r="C2202" s="233">
        <v>41</v>
      </c>
      <c r="D2202" s="234">
        <v>0.8333333333321207</v>
      </c>
      <c r="E2202" s="235">
        <v>0</v>
      </c>
      <c r="F2202" s="235">
        <v>0.00009534719488062941</v>
      </c>
    </row>
    <row r="2203" ht="14.25" customHeight="1" spans="1:6" x14ac:dyDescent="0.25">
      <c r="A2203" s="232">
        <v>43511</v>
      </c>
      <c r="B2203" s="233">
        <v>46</v>
      </c>
      <c r="C2203" s="233">
        <v>42</v>
      </c>
      <c r="D2203" s="234">
        <v>0.8541666666678793</v>
      </c>
      <c r="E2203" s="235">
        <v>0</v>
      </c>
      <c r="F2203" s="235">
        <v>0.00009114070098883693</v>
      </c>
    </row>
    <row r="2204" ht="14.25" customHeight="1" spans="1:6" x14ac:dyDescent="0.25">
      <c r="A2204" s="232">
        <v>43511</v>
      </c>
      <c r="B2204" s="233">
        <v>46</v>
      </c>
      <c r="C2204" s="233">
        <v>43</v>
      </c>
      <c r="D2204" s="234">
        <v>0.875</v>
      </c>
      <c r="E2204" s="235">
        <v>0</v>
      </c>
      <c r="F2204" s="235">
        <v>0.00008723467094645821</v>
      </c>
    </row>
    <row r="2205" ht="14.25" customHeight="1" spans="1:6" x14ac:dyDescent="0.25">
      <c r="A2205" s="232">
        <v>43511</v>
      </c>
      <c r="B2205" s="233">
        <v>46</v>
      </c>
      <c r="C2205" s="233">
        <v>44</v>
      </c>
      <c r="D2205" s="234">
        <v>0.8958333333321207</v>
      </c>
      <c r="E2205" s="235">
        <v>0</v>
      </c>
      <c r="F2205" s="235">
        <v>0.0000817261670405395</v>
      </c>
    </row>
    <row r="2206" ht="14.25" customHeight="1" spans="1:6" x14ac:dyDescent="0.25">
      <c r="A2206" s="232">
        <v>43511</v>
      </c>
      <c r="B2206" s="233">
        <v>46</v>
      </c>
      <c r="C2206" s="233">
        <v>45</v>
      </c>
      <c r="D2206" s="234">
        <v>0.9166666666678793</v>
      </c>
      <c r="E2206" s="235">
        <v>0</v>
      </c>
      <c r="F2206" s="235">
        <v>0.00007601735390167828</v>
      </c>
    </row>
    <row r="2207" ht="14.25" customHeight="1" spans="1:6" x14ac:dyDescent="0.25">
      <c r="A2207" s="232">
        <v>43511</v>
      </c>
      <c r="B2207" s="233">
        <v>46</v>
      </c>
      <c r="C2207" s="233">
        <v>46</v>
      </c>
      <c r="D2207" s="234">
        <v>0.9375</v>
      </c>
      <c r="E2207" s="235">
        <v>0</v>
      </c>
      <c r="F2207" s="235">
        <v>0.00006680312918632335</v>
      </c>
    </row>
    <row r="2208" ht="14.25" customHeight="1" spans="1:6" x14ac:dyDescent="0.25">
      <c r="A2208" s="232">
        <v>43511</v>
      </c>
      <c r="B2208" s="233">
        <v>46</v>
      </c>
      <c r="C2208" s="233">
        <v>47</v>
      </c>
      <c r="D2208" s="234">
        <v>0.9583333333321207</v>
      </c>
      <c r="E2208" s="235">
        <v>0</v>
      </c>
      <c r="F2208" s="235">
        <v>0.000056887822155669654</v>
      </c>
    </row>
    <row r="2209" ht="14.25" customHeight="1" spans="1:6" x14ac:dyDescent="0.25">
      <c r="A2209" s="232">
        <v>43511</v>
      </c>
      <c r="B2209" s="233">
        <v>46</v>
      </c>
      <c r="C2209" s="233">
        <v>48</v>
      </c>
      <c r="D2209" s="234">
        <v>0.9791666666678793</v>
      </c>
      <c r="E2209" s="235">
        <v>0</v>
      </c>
      <c r="F2209" s="235">
        <v>0.000047172824357958464</v>
      </c>
    </row>
    <row r="2210" ht="14.25" customHeight="1" spans="1:6" x14ac:dyDescent="0.25">
      <c r="A2210" s="232">
        <v>43512</v>
      </c>
      <c r="B2210" s="233">
        <v>47</v>
      </c>
      <c r="C2210" s="233">
        <v>1</v>
      </c>
      <c r="D2210" s="234">
        <v>0</v>
      </c>
      <c r="E2210" s="235">
        <v>0</v>
      </c>
      <c r="F2210" s="235">
        <v>0.000041564165835568494</v>
      </c>
    </row>
    <row r="2211" ht="14.25" customHeight="1" spans="1:6" x14ac:dyDescent="0.25">
      <c r="A2211" s="232">
        <v>43512</v>
      </c>
      <c r="B2211" s="233">
        <v>47</v>
      </c>
      <c r="C2211" s="233">
        <v>2</v>
      </c>
      <c r="D2211" s="234">
        <v>0.020833333332120674</v>
      </c>
      <c r="E2211" s="235">
        <v>0</v>
      </c>
      <c r="F2211" s="235">
        <v>0.00003665658962847728</v>
      </c>
    </row>
    <row r="2212" ht="14.25" customHeight="1" spans="1:6" x14ac:dyDescent="0.25">
      <c r="A2212" s="232">
        <v>43512</v>
      </c>
      <c r="B2212" s="233">
        <v>47</v>
      </c>
      <c r="C2212" s="233">
        <v>3</v>
      </c>
      <c r="D2212" s="234">
        <v>0.041666666667879326</v>
      </c>
      <c r="E2212" s="235">
        <v>0</v>
      </c>
      <c r="F2212" s="235">
        <v>0.00003485380653199478</v>
      </c>
    </row>
    <row r="2213" ht="14.25" customHeight="1" spans="1:6" x14ac:dyDescent="0.25">
      <c r="A2213" s="232">
        <v>43512</v>
      </c>
      <c r="B2213" s="233">
        <v>47</v>
      </c>
      <c r="C2213" s="233">
        <v>4</v>
      </c>
      <c r="D2213" s="234">
        <v>0.0625</v>
      </c>
      <c r="E2213" s="235">
        <v>0</v>
      </c>
      <c r="F2213" s="235">
        <v>0.00003335148728492605</v>
      </c>
    </row>
    <row r="2214" ht="14.25" customHeight="1" spans="1:6" x14ac:dyDescent="0.25">
      <c r="A2214" s="232">
        <v>43512</v>
      </c>
      <c r="B2214" s="233">
        <v>47</v>
      </c>
      <c r="C2214" s="233">
        <v>5</v>
      </c>
      <c r="D2214" s="234">
        <v>0.08333333333212067</v>
      </c>
      <c r="E2214" s="235">
        <v>0</v>
      </c>
      <c r="F2214" s="235">
        <v>0.000031548704188443556</v>
      </c>
    </row>
    <row r="2215" ht="14.25" customHeight="1" spans="1:6" x14ac:dyDescent="0.25">
      <c r="A2215" s="232">
        <v>43512</v>
      </c>
      <c r="B2215" s="233">
        <v>47</v>
      </c>
      <c r="C2215" s="233">
        <v>6</v>
      </c>
      <c r="D2215" s="234">
        <v>0.10416666666787933</v>
      </c>
      <c r="E2215" s="235">
        <v>0</v>
      </c>
      <c r="F2215" s="235">
        <v>0.00003074746725667356</v>
      </c>
    </row>
    <row r="2216" ht="14.25" customHeight="1" spans="1:6" x14ac:dyDescent="0.25">
      <c r="A2216" s="232">
        <v>43512</v>
      </c>
      <c r="B2216" s="233">
        <v>47</v>
      </c>
      <c r="C2216" s="233">
        <v>7</v>
      </c>
      <c r="D2216" s="234">
        <v>0.125</v>
      </c>
      <c r="E2216" s="235">
        <v>0</v>
      </c>
      <c r="F2216" s="235">
        <v>0.000031148085722558555</v>
      </c>
    </row>
    <row r="2217" ht="14.25" customHeight="1" spans="1:6" x14ac:dyDescent="0.25">
      <c r="A2217" s="232">
        <v>43512</v>
      </c>
      <c r="B2217" s="233">
        <v>47</v>
      </c>
      <c r="C2217" s="233">
        <v>8</v>
      </c>
      <c r="D2217" s="234">
        <v>0.14583333333212067</v>
      </c>
      <c r="E2217" s="235">
        <v>0</v>
      </c>
      <c r="F2217" s="235">
        <v>0.00003094777648961606</v>
      </c>
    </row>
    <row r="2218" ht="14.25" customHeight="1" spans="1:6" x14ac:dyDescent="0.25">
      <c r="A2218" s="232">
        <v>43512</v>
      </c>
      <c r="B2218" s="233">
        <v>47</v>
      </c>
      <c r="C2218" s="233">
        <v>9</v>
      </c>
      <c r="D2218" s="234">
        <v>0.16666666666787933</v>
      </c>
      <c r="E2218" s="235">
        <v>0</v>
      </c>
      <c r="F2218" s="235">
        <v>0.00003124824033902981</v>
      </c>
    </row>
    <row r="2219" ht="14.25" customHeight="1" spans="1:6" x14ac:dyDescent="0.25">
      <c r="A2219" s="232">
        <v>43512</v>
      </c>
      <c r="B2219" s="233">
        <v>47</v>
      </c>
      <c r="C2219" s="233">
        <v>10</v>
      </c>
      <c r="D2219" s="234">
        <v>0.1875</v>
      </c>
      <c r="E2219" s="235">
        <v>0</v>
      </c>
      <c r="F2219" s="235">
        <v>0.000032550250353156044</v>
      </c>
    </row>
    <row r="2220" ht="14.25" customHeight="1" spans="1:6" x14ac:dyDescent="0.25">
      <c r="A2220" s="232">
        <v>43512</v>
      </c>
      <c r="B2220" s="233">
        <v>47</v>
      </c>
      <c r="C2220" s="233">
        <v>11</v>
      </c>
      <c r="D2220" s="234">
        <v>0.20833333333212067</v>
      </c>
      <c r="E2220" s="235">
        <v>0</v>
      </c>
      <c r="F2220" s="235">
        <v>0.0000332513326684548</v>
      </c>
    </row>
    <row r="2221" ht="14.25" customHeight="1" spans="1:6" x14ac:dyDescent="0.25">
      <c r="A2221" s="232">
        <v>43512</v>
      </c>
      <c r="B2221" s="233">
        <v>47</v>
      </c>
      <c r="C2221" s="233">
        <v>12</v>
      </c>
      <c r="D2221" s="234">
        <v>0.22916666666787933</v>
      </c>
      <c r="E2221" s="235">
        <v>6.331685935075014e-8</v>
      </c>
      <c r="F2221" s="235">
        <v>0.00003725751732730477</v>
      </c>
    </row>
    <row r="2222" ht="14.25" customHeight="1" spans="1:6" x14ac:dyDescent="0.25">
      <c r="A2222" s="232">
        <v>43512</v>
      </c>
      <c r="B2222" s="233">
        <v>47</v>
      </c>
      <c r="C2222" s="233">
        <v>13</v>
      </c>
      <c r="D2222" s="234">
        <v>0.25</v>
      </c>
      <c r="E2222" s="235">
        <v>5.816273136465206e-7</v>
      </c>
      <c r="F2222" s="235">
        <v>0.000043567258164993484</v>
      </c>
    </row>
    <row r="2223" ht="14.25" customHeight="1" spans="1:6" x14ac:dyDescent="0.25">
      <c r="A2223" s="232">
        <v>43512</v>
      </c>
      <c r="B2223" s="233">
        <v>47</v>
      </c>
      <c r="C2223" s="233">
        <v>14</v>
      </c>
      <c r="D2223" s="234">
        <v>0.2708333333321207</v>
      </c>
      <c r="E2223" s="235">
        <v>0.0000016815650815888118</v>
      </c>
      <c r="F2223" s="235">
        <v>0.000049476380536797194</v>
      </c>
    </row>
    <row r="2224" ht="14.25" customHeight="1" spans="1:6" x14ac:dyDescent="0.25">
      <c r="A2224" s="232">
        <v>43512</v>
      </c>
      <c r="B2224" s="233">
        <v>47</v>
      </c>
      <c r="C2224" s="233">
        <v>15</v>
      </c>
      <c r="D2224" s="234">
        <v>0.2916666666678793</v>
      </c>
      <c r="E2224" s="235">
        <v>0.000004988662462715239</v>
      </c>
      <c r="F2224" s="235">
        <v>0.00005828998678626714</v>
      </c>
    </row>
    <row r="2225" ht="14.25" customHeight="1" spans="1:6" x14ac:dyDescent="0.25">
      <c r="A2225" s="232">
        <v>43512</v>
      </c>
      <c r="B2225" s="233">
        <v>47</v>
      </c>
      <c r="C2225" s="233">
        <v>16</v>
      </c>
      <c r="D2225" s="234">
        <v>0.3125</v>
      </c>
      <c r="E2225" s="235">
        <v>0.00001571266050147996</v>
      </c>
      <c r="F2225" s="235">
        <v>0.0000653008099392546</v>
      </c>
    </row>
    <row r="2226" ht="14.25" customHeight="1" spans="1:6" x14ac:dyDescent="0.25">
      <c r="A2226" s="232">
        <v>43512</v>
      </c>
      <c r="B2226" s="233">
        <v>47</v>
      </c>
      <c r="C2226" s="233">
        <v>17</v>
      </c>
      <c r="D2226" s="234">
        <v>0.3333333333321207</v>
      </c>
      <c r="E2226" s="235">
        <v>0.00003839680484268008</v>
      </c>
      <c r="F2226" s="235">
        <v>0.00006790482996750707</v>
      </c>
    </row>
    <row r="2227" ht="14.25" customHeight="1" spans="1:6" x14ac:dyDescent="0.25">
      <c r="A2227" s="232">
        <v>43512</v>
      </c>
      <c r="B2227" s="233">
        <v>47</v>
      </c>
      <c r="C2227" s="233">
        <v>18</v>
      </c>
      <c r="D2227" s="234">
        <v>0.3541666666678793</v>
      </c>
      <c r="E2227" s="235">
        <v>0.00005929627399129259</v>
      </c>
      <c r="F2227" s="235">
        <v>0.00006940714921457582</v>
      </c>
    </row>
    <row r="2228" ht="14.25" customHeight="1" spans="1:6" x14ac:dyDescent="0.25">
      <c r="A2228" s="232">
        <v>43512</v>
      </c>
      <c r="B2228" s="233">
        <v>47</v>
      </c>
      <c r="C2228" s="233">
        <v>19</v>
      </c>
      <c r="D2228" s="234">
        <v>0.375</v>
      </c>
      <c r="E2228" s="235">
        <v>0.00008582999472350985</v>
      </c>
      <c r="F2228" s="235">
        <v>0.00006880622151574834</v>
      </c>
    </row>
    <row r="2229" ht="14.25" customHeight="1" spans="1:6" x14ac:dyDescent="0.25">
      <c r="A2229" s="232">
        <v>43512</v>
      </c>
      <c r="B2229" s="233">
        <v>47</v>
      </c>
      <c r="C2229" s="233">
        <v>20</v>
      </c>
      <c r="D2229" s="234">
        <v>0.3958333333321207</v>
      </c>
      <c r="E2229" s="235">
        <v>0.0001167155261747657</v>
      </c>
      <c r="F2229" s="235">
        <v>0.0000669032838027946</v>
      </c>
    </row>
    <row r="2230" ht="14.25" customHeight="1" spans="1:6" x14ac:dyDescent="0.25">
      <c r="A2230" s="232">
        <v>43512</v>
      </c>
      <c r="B2230" s="233">
        <v>47</v>
      </c>
      <c r="C2230" s="233">
        <v>21</v>
      </c>
      <c r="D2230" s="234">
        <v>0.4166666666678793</v>
      </c>
      <c r="E2230" s="235">
        <v>0.0001413701616586391</v>
      </c>
      <c r="F2230" s="235">
        <v>0.00006419910915807086</v>
      </c>
    </row>
    <row r="2231" ht="14.25" customHeight="1" spans="1:6" x14ac:dyDescent="0.25">
      <c r="A2231" s="232">
        <v>43512</v>
      </c>
      <c r="B2231" s="233">
        <v>47</v>
      </c>
      <c r="C2231" s="233">
        <v>22</v>
      </c>
      <c r="D2231" s="234">
        <v>0.4375</v>
      </c>
      <c r="E2231" s="235">
        <v>0.0001624096538640041</v>
      </c>
      <c r="F2231" s="235">
        <v>0.0000634980268427721</v>
      </c>
    </row>
    <row r="2232" ht="14.25" customHeight="1" spans="1:6" x14ac:dyDescent="0.25">
      <c r="A2232" s="232">
        <v>43512</v>
      </c>
      <c r="B2232" s="233">
        <v>47</v>
      </c>
      <c r="C2232" s="233">
        <v>23</v>
      </c>
      <c r="D2232" s="234">
        <v>0.4583333333321207</v>
      </c>
      <c r="E2232" s="235">
        <v>0.0001621972886047173</v>
      </c>
      <c r="F2232" s="235">
        <v>0.00006219601682864587</v>
      </c>
    </row>
    <row r="2233" ht="14.25" customHeight="1" spans="1:6" x14ac:dyDescent="0.25">
      <c r="A2233" s="232">
        <v>43512</v>
      </c>
      <c r="B2233" s="233">
        <v>47</v>
      </c>
      <c r="C2233" s="233">
        <v>24</v>
      </c>
      <c r="D2233" s="234">
        <v>0.4791666666678793</v>
      </c>
      <c r="E2233" s="235">
        <v>0.00018135865908005698</v>
      </c>
      <c r="F2233" s="235">
        <v>0.00006179539836276087</v>
      </c>
    </row>
    <row r="2234" ht="14.25" customHeight="1" spans="1:6" x14ac:dyDescent="0.25">
      <c r="A2234" s="232">
        <v>43512</v>
      </c>
      <c r="B2234" s="233">
        <v>47</v>
      </c>
      <c r="C2234" s="233">
        <v>25</v>
      </c>
      <c r="D2234" s="234">
        <v>0.5</v>
      </c>
      <c r="E2234" s="235">
        <v>0.0001831002636335491</v>
      </c>
      <c r="F2234" s="235">
        <v>0.0000634980268427721</v>
      </c>
    </row>
    <row r="2235" ht="14.25" customHeight="1" spans="1:6" x14ac:dyDescent="0.25">
      <c r="A2235" s="232">
        <v>43512</v>
      </c>
      <c r="B2235" s="233">
        <v>47</v>
      </c>
      <c r="C2235" s="233">
        <v>26</v>
      </c>
      <c r="D2235" s="234">
        <v>0.5208333333321207</v>
      </c>
      <c r="E2235" s="235">
        <v>0.00017744374020204853</v>
      </c>
      <c r="F2235" s="235">
        <v>0.0000636983360757146</v>
      </c>
    </row>
    <row r="2236" ht="14.25" customHeight="1" spans="1:6" x14ac:dyDescent="0.25">
      <c r="A2236" s="232">
        <v>43512</v>
      </c>
      <c r="B2236" s="233">
        <v>47</v>
      </c>
      <c r="C2236" s="233">
        <v>27</v>
      </c>
      <c r="D2236" s="234">
        <v>0.5416666666678793</v>
      </c>
      <c r="E2236" s="235">
        <v>0.0001552978520210741</v>
      </c>
      <c r="F2236" s="235">
        <v>0.00006299725376041584</v>
      </c>
    </row>
    <row r="2237" ht="14.25" customHeight="1" spans="1:6" x14ac:dyDescent="0.25">
      <c r="A2237" s="232">
        <v>43512</v>
      </c>
      <c r="B2237" s="233">
        <v>47</v>
      </c>
      <c r="C2237" s="233">
        <v>28</v>
      </c>
      <c r="D2237" s="234">
        <v>0.5625</v>
      </c>
      <c r="E2237" s="235">
        <v>0.00015625487441650447</v>
      </c>
      <c r="F2237" s="235">
        <v>0.00006129462528040462</v>
      </c>
    </row>
    <row r="2238" ht="14.25" customHeight="1" spans="1:6" x14ac:dyDescent="0.25">
      <c r="A2238" s="232">
        <v>43512</v>
      </c>
      <c r="B2238" s="233">
        <v>47</v>
      </c>
      <c r="C2238" s="233">
        <v>29</v>
      </c>
      <c r="D2238" s="234">
        <v>0.5833333333321207</v>
      </c>
      <c r="E2238" s="235">
        <v>0.00013017640152744662</v>
      </c>
      <c r="F2238" s="235">
        <v>0.00006149493451334712</v>
      </c>
    </row>
    <row r="2239" ht="14.25" customHeight="1" spans="1:6" x14ac:dyDescent="0.25">
      <c r="A2239" s="232">
        <v>43512</v>
      </c>
      <c r="B2239" s="233">
        <v>47</v>
      </c>
      <c r="C2239" s="233">
        <v>30</v>
      </c>
      <c r="D2239" s="234">
        <v>0.6041666666678793</v>
      </c>
      <c r="E2239" s="235">
        <v>0.0001027946704831847</v>
      </c>
      <c r="F2239" s="235">
        <v>0.00006309740837688711</v>
      </c>
    </row>
    <row r="2240" ht="14.25" customHeight="1" spans="1:6" x14ac:dyDescent="0.25">
      <c r="A2240" s="232">
        <v>43512</v>
      </c>
      <c r="B2240" s="233">
        <v>47</v>
      </c>
      <c r="C2240" s="233">
        <v>31</v>
      </c>
      <c r="D2240" s="234">
        <v>0.625</v>
      </c>
      <c r="E2240" s="235">
        <v>0.00007552366687747578</v>
      </c>
      <c r="F2240" s="235">
        <v>0.00006459972762395585</v>
      </c>
    </row>
    <row r="2241" ht="14.25" customHeight="1" spans="1:6" x14ac:dyDescent="0.25">
      <c r="A2241" s="232">
        <v>43512</v>
      </c>
      <c r="B2241" s="233">
        <v>47</v>
      </c>
      <c r="C2241" s="233">
        <v>32</v>
      </c>
      <c r="D2241" s="234">
        <v>0.6458333333321207</v>
      </c>
      <c r="E2241" s="235">
        <v>0.00005714288369984547</v>
      </c>
      <c r="F2241" s="235">
        <v>0.00006820529381692084</v>
      </c>
    </row>
    <row r="2242" ht="14.25" customHeight="1" spans="1:6" x14ac:dyDescent="0.25">
      <c r="A2242" s="232">
        <v>43512</v>
      </c>
      <c r="B2242" s="233">
        <v>47</v>
      </c>
      <c r="C2242" s="233">
        <v>33</v>
      </c>
      <c r="D2242" s="234">
        <v>0.6666666666678793</v>
      </c>
      <c r="E2242" s="235">
        <v>0.00003121194022355591</v>
      </c>
      <c r="F2242" s="235">
        <v>0.00007421457080519578</v>
      </c>
    </row>
    <row r="2243" ht="14.25" customHeight="1" spans="1:6" x14ac:dyDescent="0.25">
      <c r="A2243" s="232">
        <v>43512</v>
      </c>
      <c r="B2243" s="233">
        <v>47</v>
      </c>
      <c r="C2243" s="233">
        <v>34</v>
      </c>
      <c r="D2243" s="234">
        <v>0.6875</v>
      </c>
      <c r="E2243" s="235">
        <v>0.00001594202383298765</v>
      </c>
      <c r="F2243" s="235">
        <v>0.00008443034168526323</v>
      </c>
    </row>
    <row r="2244" ht="14.25" customHeight="1" spans="1:6" x14ac:dyDescent="0.25">
      <c r="A2244" s="232">
        <v>43512</v>
      </c>
      <c r="B2244" s="233">
        <v>47</v>
      </c>
      <c r="C2244" s="233">
        <v>35</v>
      </c>
      <c r="D2244" s="234">
        <v>0.7083333333321207</v>
      </c>
      <c r="E2244" s="235">
        <v>0.0000067999964157257365</v>
      </c>
      <c r="F2244" s="235">
        <v>0.0000987524518406519</v>
      </c>
    </row>
    <row r="2245" ht="14.25" customHeight="1" spans="1:6" x14ac:dyDescent="0.25">
      <c r="A2245" s="232">
        <v>43512</v>
      </c>
      <c r="B2245" s="233">
        <v>47</v>
      </c>
      <c r="C2245" s="233">
        <v>36</v>
      </c>
      <c r="D2245" s="234">
        <v>0.7291666666678793</v>
      </c>
      <c r="E2245" s="235">
        <v>0.000003286743027115716</v>
      </c>
      <c r="F2245" s="235">
        <v>0.00010728562516400234</v>
      </c>
    </row>
    <row r="2246" ht="14.25" customHeight="1" spans="1:6" x14ac:dyDescent="0.25">
      <c r="A2246" s="232">
        <v>43512</v>
      </c>
      <c r="B2246" s="233">
        <v>47</v>
      </c>
      <c r="C2246" s="233">
        <v>37</v>
      </c>
      <c r="D2246" s="234">
        <v>0.75</v>
      </c>
      <c r="E2246" s="235">
        <v>0.0000018517869400770502</v>
      </c>
      <c r="F2246" s="235">
        <v>0.00011004989257860882</v>
      </c>
    </row>
    <row r="2247" ht="14.25" customHeight="1" spans="1:6" x14ac:dyDescent="0.25">
      <c r="A2247" s="232">
        <v>43512</v>
      </c>
      <c r="B2247" s="233">
        <v>47</v>
      </c>
      <c r="C2247" s="233">
        <v>38</v>
      </c>
      <c r="D2247" s="234">
        <v>0.7708333333321207</v>
      </c>
      <c r="E2247" s="235">
        <v>4.961772970348947e-7</v>
      </c>
      <c r="F2247" s="235">
        <v>0.0001077964137080057</v>
      </c>
    </row>
    <row r="2248" ht="14.25" customHeight="1" spans="1:6" x14ac:dyDescent="0.25">
      <c r="A2248" s="232">
        <v>43512</v>
      </c>
      <c r="B2248" s="233">
        <v>47</v>
      </c>
      <c r="C2248" s="233">
        <v>39</v>
      </c>
      <c r="D2248" s="234">
        <v>0.7916666666678793</v>
      </c>
      <c r="E2248" s="235">
        <v>1.122687447689542e-7</v>
      </c>
      <c r="F2248" s="235">
        <v>0.00010387035274233273</v>
      </c>
    </row>
    <row r="2249" ht="14.25" customHeight="1" spans="1:6" x14ac:dyDescent="0.25">
      <c r="A2249" s="232">
        <v>43512</v>
      </c>
      <c r="B2249" s="233">
        <v>47</v>
      </c>
      <c r="C2249" s="233">
        <v>40</v>
      </c>
      <c r="D2249" s="234">
        <v>0.8125</v>
      </c>
      <c r="E2249" s="235">
        <v>2.2194809509513187e-9</v>
      </c>
      <c r="F2249" s="235">
        <v>0.00009905291569006564</v>
      </c>
    </row>
    <row r="2250" ht="14.25" customHeight="1" spans="1:6" x14ac:dyDescent="0.25">
      <c r="A2250" s="232">
        <v>43512</v>
      </c>
      <c r="B2250" s="233">
        <v>47</v>
      </c>
      <c r="C2250" s="233">
        <v>41</v>
      </c>
      <c r="D2250" s="234">
        <v>0.8333333333321207</v>
      </c>
      <c r="E2250" s="235">
        <v>0</v>
      </c>
      <c r="F2250" s="235">
        <v>0.00009544734949710066</v>
      </c>
    </row>
    <row r="2251" ht="14.25" customHeight="1" spans="1:6" x14ac:dyDescent="0.25">
      <c r="A2251" s="232">
        <v>43512</v>
      </c>
      <c r="B2251" s="233">
        <v>47</v>
      </c>
      <c r="C2251" s="233">
        <v>42</v>
      </c>
      <c r="D2251" s="234">
        <v>0.8541666666678793</v>
      </c>
      <c r="E2251" s="235">
        <v>0</v>
      </c>
      <c r="F2251" s="235">
        <v>0.00009013915482412445</v>
      </c>
    </row>
    <row r="2252" ht="14.25" customHeight="1" spans="1:6" x14ac:dyDescent="0.25">
      <c r="A2252" s="232">
        <v>43512</v>
      </c>
      <c r="B2252" s="233">
        <v>47</v>
      </c>
      <c r="C2252" s="233">
        <v>43</v>
      </c>
      <c r="D2252" s="234">
        <v>0.875</v>
      </c>
      <c r="E2252" s="235">
        <v>0</v>
      </c>
      <c r="F2252" s="235">
        <v>0.00008623312478174573</v>
      </c>
    </row>
    <row r="2253" ht="14.25" customHeight="1" spans="1:6" x14ac:dyDescent="0.25">
      <c r="A2253" s="232">
        <v>43512</v>
      </c>
      <c r="B2253" s="233">
        <v>47</v>
      </c>
      <c r="C2253" s="233">
        <v>44</v>
      </c>
      <c r="D2253" s="234">
        <v>0.8958333333321207</v>
      </c>
      <c r="E2253" s="235">
        <v>0</v>
      </c>
      <c r="F2253" s="235">
        <v>0.0000817261670405395</v>
      </c>
    </row>
    <row r="2254" ht="14.25" customHeight="1" spans="1:6" x14ac:dyDescent="0.25">
      <c r="A2254" s="232">
        <v>43512</v>
      </c>
      <c r="B2254" s="233">
        <v>47</v>
      </c>
      <c r="C2254" s="233">
        <v>45</v>
      </c>
      <c r="D2254" s="234">
        <v>0.9166666666678793</v>
      </c>
      <c r="E2254" s="235">
        <v>0</v>
      </c>
      <c r="F2254" s="235">
        <v>0.00007591719928520704</v>
      </c>
    </row>
    <row r="2255" ht="14.25" customHeight="1" spans="1:6" x14ac:dyDescent="0.25">
      <c r="A2255" s="232">
        <v>43512</v>
      </c>
      <c r="B2255" s="233">
        <v>47</v>
      </c>
      <c r="C2255" s="233">
        <v>46</v>
      </c>
      <c r="D2255" s="234">
        <v>0.9375</v>
      </c>
      <c r="E2255" s="235">
        <v>0</v>
      </c>
      <c r="F2255" s="235">
        <v>0.00006640251072043834</v>
      </c>
    </row>
    <row r="2256" ht="14.25" customHeight="1" spans="1:6" x14ac:dyDescent="0.25">
      <c r="A2256" s="232">
        <v>43512</v>
      </c>
      <c r="B2256" s="233">
        <v>47</v>
      </c>
      <c r="C2256" s="233">
        <v>47</v>
      </c>
      <c r="D2256" s="234">
        <v>0.9583333333321207</v>
      </c>
      <c r="E2256" s="235">
        <v>0</v>
      </c>
      <c r="F2256" s="235">
        <v>0.0000567876675391984</v>
      </c>
    </row>
    <row r="2257" ht="14.25" customHeight="1" spans="1:6" x14ac:dyDescent="0.25">
      <c r="A2257" s="232">
        <v>43512</v>
      </c>
      <c r="B2257" s="233">
        <v>47</v>
      </c>
      <c r="C2257" s="233">
        <v>48</v>
      </c>
      <c r="D2257" s="234">
        <v>0.9791666666678793</v>
      </c>
      <c r="E2257" s="235">
        <v>0</v>
      </c>
      <c r="F2257" s="235">
        <v>0.0000480742159061997</v>
      </c>
    </row>
    <row r="2258" ht="14.25" customHeight="1" spans="1:6" x14ac:dyDescent="0.25">
      <c r="A2258" s="232">
        <v>43513</v>
      </c>
      <c r="B2258" s="233">
        <v>48</v>
      </c>
      <c r="C2258" s="233">
        <v>1</v>
      </c>
      <c r="D2258" s="234">
        <v>0</v>
      </c>
      <c r="E2258" s="235">
        <v>0</v>
      </c>
      <c r="F2258" s="235">
        <v>0.00004206493891792475</v>
      </c>
    </row>
    <row r="2259" ht="14.25" customHeight="1" spans="1:6" x14ac:dyDescent="0.25">
      <c r="A2259" s="232">
        <v>43513</v>
      </c>
      <c r="B2259" s="233">
        <v>48</v>
      </c>
      <c r="C2259" s="233">
        <v>2</v>
      </c>
      <c r="D2259" s="234">
        <v>0.020833333332120674</v>
      </c>
      <c r="E2259" s="235">
        <v>0</v>
      </c>
      <c r="F2259" s="235">
        <v>0.000036957053477891026</v>
      </c>
    </row>
    <row r="2260" ht="14.25" customHeight="1" spans="1:6" x14ac:dyDescent="0.25">
      <c r="A2260" s="232">
        <v>43513</v>
      </c>
      <c r="B2260" s="233">
        <v>48</v>
      </c>
      <c r="C2260" s="233">
        <v>3</v>
      </c>
      <c r="D2260" s="234">
        <v>0.041666666667879326</v>
      </c>
      <c r="E2260" s="235">
        <v>0</v>
      </c>
      <c r="F2260" s="235">
        <v>0.00003505411576493728</v>
      </c>
    </row>
    <row r="2261" ht="14.25" customHeight="1" spans="1:6" x14ac:dyDescent="0.25">
      <c r="A2261" s="232">
        <v>43513</v>
      </c>
      <c r="B2261" s="233">
        <v>48</v>
      </c>
      <c r="C2261" s="233">
        <v>4</v>
      </c>
      <c r="D2261" s="234">
        <v>0.0625</v>
      </c>
      <c r="E2261" s="235">
        <v>0</v>
      </c>
      <c r="F2261" s="235">
        <v>0.0000332513326684548</v>
      </c>
    </row>
    <row r="2262" ht="14.25" customHeight="1" spans="1:6" x14ac:dyDescent="0.25">
      <c r="A2262" s="232">
        <v>43513</v>
      </c>
      <c r="B2262" s="233">
        <v>48</v>
      </c>
      <c r="C2262" s="233">
        <v>5</v>
      </c>
      <c r="D2262" s="234">
        <v>0.08333333333212067</v>
      </c>
      <c r="E2262" s="235">
        <v>0</v>
      </c>
      <c r="F2262" s="235">
        <v>0.00003164885880491481</v>
      </c>
    </row>
    <row r="2263" ht="14.25" customHeight="1" spans="1:6" x14ac:dyDescent="0.25">
      <c r="A2263" s="232">
        <v>43513</v>
      </c>
      <c r="B2263" s="233">
        <v>48</v>
      </c>
      <c r="C2263" s="233">
        <v>6</v>
      </c>
      <c r="D2263" s="234">
        <v>0.10416666666787933</v>
      </c>
      <c r="E2263" s="235">
        <v>0</v>
      </c>
      <c r="F2263" s="235">
        <v>0.00003094777648961606</v>
      </c>
    </row>
    <row r="2264" ht="14.25" customHeight="1" spans="1:6" x14ac:dyDescent="0.25">
      <c r="A2264" s="232">
        <v>43513</v>
      </c>
      <c r="B2264" s="233">
        <v>48</v>
      </c>
      <c r="C2264" s="233">
        <v>7</v>
      </c>
      <c r="D2264" s="234">
        <v>0.125</v>
      </c>
      <c r="E2264" s="235">
        <v>0</v>
      </c>
      <c r="F2264" s="235">
        <v>0.000031047931106087315</v>
      </c>
    </row>
    <row r="2265" ht="14.25" customHeight="1" spans="1:6" x14ac:dyDescent="0.25">
      <c r="A2265" s="232">
        <v>43513</v>
      </c>
      <c r="B2265" s="233">
        <v>48</v>
      </c>
      <c r="C2265" s="233">
        <v>8</v>
      </c>
      <c r="D2265" s="234">
        <v>0.14583333333212067</v>
      </c>
      <c r="E2265" s="235">
        <v>0</v>
      </c>
      <c r="F2265" s="235">
        <v>0.00003064731264020231</v>
      </c>
    </row>
    <row r="2266" ht="14.25" customHeight="1" spans="1:6" x14ac:dyDescent="0.25">
      <c r="A2266" s="232">
        <v>43513</v>
      </c>
      <c r="B2266" s="233">
        <v>48</v>
      </c>
      <c r="C2266" s="233">
        <v>9</v>
      </c>
      <c r="D2266" s="234">
        <v>0.16666666666787933</v>
      </c>
      <c r="E2266" s="235">
        <v>0</v>
      </c>
      <c r="F2266" s="235">
        <v>0.000030847621873144815</v>
      </c>
    </row>
    <row r="2267" ht="14.25" customHeight="1" spans="1:6" x14ac:dyDescent="0.25">
      <c r="A2267" s="232">
        <v>43513</v>
      </c>
      <c r="B2267" s="233">
        <v>48</v>
      </c>
      <c r="C2267" s="233">
        <v>10</v>
      </c>
      <c r="D2267" s="234">
        <v>0.1875</v>
      </c>
      <c r="E2267" s="235">
        <v>0</v>
      </c>
      <c r="F2267" s="235">
        <v>0.00003194932265432856</v>
      </c>
    </row>
    <row r="2268" ht="14.25" customHeight="1" spans="1:6" x14ac:dyDescent="0.25">
      <c r="A2268" s="232">
        <v>43513</v>
      </c>
      <c r="B2268" s="233">
        <v>48</v>
      </c>
      <c r="C2268" s="233">
        <v>11</v>
      </c>
      <c r="D2268" s="234">
        <v>0.20833333333212067</v>
      </c>
      <c r="E2268" s="235">
        <v>0</v>
      </c>
      <c r="F2268" s="235">
        <v>0.000033151178051983545</v>
      </c>
    </row>
    <row r="2269" ht="14.25" customHeight="1" spans="1:6" x14ac:dyDescent="0.25">
      <c r="A2269" s="232">
        <v>43513</v>
      </c>
      <c r="B2269" s="233">
        <v>48</v>
      </c>
      <c r="C2269" s="233">
        <v>12</v>
      </c>
      <c r="D2269" s="234">
        <v>0.22916666666787933</v>
      </c>
      <c r="E2269" s="235">
        <v>8.242905642838648e-8</v>
      </c>
      <c r="F2269" s="235">
        <v>0.000037057208094362266</v>
      </c>
    </row>
    <row r="2270" ht="14.25" customHeight="1" spans="1:6" x14ac:dyDescent="0.25">
      <c r="A2270" s="232">
        <v>43513</v>
      </c>
      <c r="B2270" s="233">
        <v>48</v>
      </c>
      <c r="C2270" s="233">
        <v>13</v>
      </c>
      <c r="D2270" s="234">
        <v>0.25</v>
      </c>
      <c r="E2270" s="235">
        <v>6.211464050231816e-7</v>
      </c>
      <c r="F2270" s="235">
        <v>0.00004326679431557974</v>
      </c>
    </row>
    <row r="2271" ht="14.25" customHeight="1" spans="1:6" x14ac:dyDescent="0.25">
      <c r="A2271" s="232">
        <v>43513</v>
      </c>
      <c r="B2271" s="233">
        <v>48</v>
      </c>
      <c r="C2271" s="233">
        <v>14</v>
      </c>
      <c r="D2271" s="234">
        <v>0.2708333333321207</v>
      </c>
      <c r="E2271" s="235">
        <v>0.0000012764481557915585</v>
      </c>
      <c r="F2271" s="235">
        <v>0.0000492760713038547</v>
      </c>
    </row>
    <row r="2272" ht="14.25" customHeight="1" spans="1:6" x14ac:dyDescent="0.25">
      <c r="A2272" s="232">
        <v>43513</v>
      </c>
      <c r="B2272" s="233">
        <v>48</v>
      </c>
      <c r="C2272" s="233">
        <v>15</v>
      </c>
      <c r="D2272" s="234">
        <v>0.2916666666678793</v>
      </c>
      <c r="E2272" s="235">
        <v>0.000003916994651491709</v>
      </c>
      <c r="F2272" s="235">
        <v>0.000058390141402738404</v>
      </c>
    </row>
    <row r="2273" ht="14.25" customHeight="1" spans="1:6" x14ac:dyDescent="0.25">
      <c r="A2273" s="232">
        <v>43513</v>
      </c>
      <c r="B2273" s="233">
        <v>48</v>
      </c>
      <c r="C2273" s="233">
        <v>16</v>
      </c>
      <c r="D2273" s="234">
        <v>0.3125</v>
      </c>
      <c r="E2273" s="235">
        <v>0.000008868528930345476</v>
      </c>
      <c r="F2273" s="235">
        <v>0.0000661020468710246</v>
      </c>
    </row>
    <row r="2274" ht="14.25" customHeight="1" spans="1:6" x14ac:dyDescent="0.25">
      <c r="A2274" s="232">
        <v>43513</v>
      </c>
      <c r="B2274" s="233">
        <v>48</v>
      </c>
      <c r="C2274" s="233">
        <v>17</v>
      </c>
      <c r="D2274" s="234">
        <v>0.3333333333321207</v>
      </c>
      <c r="E2274" s="235">
        <v>0.000016473580791995724</v>
      </c>
      <c r="F2274" s="235">
        <v>0.00006770452073456459</v>
      </c>
    </row>
    <row r="2275" ht="14.25" customHeight="1" spans="1:6" x14ac:dyDescent="0.25">
      <c r="A2275" s="232">
        <v>43513</v>
      </c>
      <c r="B2275" s="233">
        <v>48</v>
      </c>
      <c r="C2275" s="233">
        <v>18</v>
      </c>
      <c r="D2275" s="234">
        <v>0.3541666666678793</v>
      </c>
      <c r="E2275" s="235">
        <v>0.00003069874123033113</v>
      </c>
      <c r="F2275" s="235">
        <v>0.00006950730383104707</v>
      </c>
    </row>
    <row r="2276" ht="14.25" customHeight="1" spans="1:6" x14ac:dyDescent="0.25">
      <c r="A2276" s="232">
        <v>43513</v>
      </c>
      <c r="B2276" s="233">
        <v>48</v>
      </c>
      <c r="C2276" s="233">
        <v>19</v>
      </c>
      <c r="D2276" s="234">
        <v>0.375</v>
      </c>
      <c r="E2276" s="235">
        <v>0.000048413911668626705</v>
      </c>
      <c r="F2276" s="235">
        <v>0.00006870606689927708</v>
      </c>
    </row>
    <row r="2277" ht="14.25" customHeight="1" spans="1:6" x14ac:dyDescent="0.25">
      <c r="A2277" s="232">
        <v>43513</v>
      </c>
      <c r="B2277" s="233">
        <v>48</v>
      </c>
      <c r="C2277" s="233">
        <v>20</v>
      </c>
      <c r="D2277" s="234">
        <v>0.3958333333321207</v>
      </c>
      <c r="E2277" s="235">
        <v>0.00007987953681410915</v>
      </c>
      <c r="F2277" s="235">
        <v>0.00006760436611809333</v>
      </c>
    </row>
    <row r="2278" ht="14.25" customHeight="1" spans="1:6" x14ac:dyDescent="0.25">
      <c r="A2278" s="232">
        <v>43513</v>
      </c>
      <c r="B2278" s="233">
        <v>48</v>
      </c>
      <c r="C2278" s="233">
        <v>21</v>
      </c>
      <c r="D2278" s="234">
        <v>0.4166666666678793</v>
      </c>
      <c r="E2278" s="235">
        <v>0.00012305860656743525</v>
      </c>
      <c r="F2278" s="235">
        <v>0.0000646998822404271</v>
      </c>
    </row>
    <row r="2279" ht="14.25" customHeight="1" spans="1:6" x14ac:dyDescent="0.25">
      <c r="A2279" s="232">
        <v>43513</v>
      </c>
      <c r="B2279" s="233">
        <v>48</v>
      </c>
      <c r="C2279" s="233">
        <v>22</v>
      </c>
      <c r="D2279" s="234">
        <v>0.4375</v>
      </c>
      <c r="E2279" s="235">
        <v>0.00014438444154579963</v>
      </c>
      <c r="F2279" s="235">
        <v>0.00006459972762395585</v>
      </c>
    </row>
    <row r="2280" ht="14.25" customHeight="1" spans="1:6" x14ac:dyDescent="0.25">
      <c r="A2280" s="232">
        <v>43513</v>
      </c>
      <c r="B2280" s="233">
        <v>48</v>
      </c>
      <c r="C2280" s="233">
        <v>23</v>
      </c>
      <c r="D2280" s="234">
        <v>0.4583333333321207</v>
      </c>
      <c r="E2280" s="235">
        <v>0.00011420669646846272</v>
      </c>
      <c r="F2280" s="235">
        <v>0.00006279694452747336</v>
      </c>
    </row>
    <row r="2281" ht="14.25" customHeight="1" spans="1:6" x14ac:dyDescent="0.25">
      <c r="A2281" s="232">
        <v>43513</v>
      </c>
      <c r="B2281" s="233">
        <v>48</v>
      </c>
      <c r="C2281" s="233">
        <v>24</v>
      </c>
      <c r="D2281" s="234">
        <v>0.4791666666678793</v>
      </c>
      <c r="E2281" s="235">
        <v>0.000144846437310855</v>
      </c>
      <c r="F2281" s="235">
        <v>0.00006229617144511711</v>
      </c>
    </row>
    <row r="2282" ht="14.25" customHeight="1" spans="1:6" x14ac:dyDescent="0.25">
      <c r="A2282" s="232">
        <v>43513</v>
      </c>
      <c r="B2282" s="233">
        <v>48</v>
      </c>
      <c r="C2282" s="233">
        <v>25</v>
      </c>
      <c r="D2282" s="234">
        <v>0.5</v>
      </c>
      <c r="E2282" s="235">
        <v>0.00016689481891024404</v>
      </c>
      <c r="F2282" s="235">
        <v>0.00006459972762395585</v>
      </c>
    </row>
    <row r="2283" ht="14.25" customHeight="1" spans="1:6" x14ac:dyDescent="0.25">
      <c r="A2283" s="232">
        <v>43513</v>
      </c>
      <c r="B2283" s="233">
        <v>48</v>
      </c>
      <c r="C2283" s="233">
        <v>26</v>
      </c>
      <c r="D2283" s="234">
        <v>0.5208333333321207</v>
      </c>
      <c r="E2283" s="235">
        <v>0.00015789090682654302</v>
      </c>
      <c r="F2283" s="235">
        <v>0.0000646998822404271</v>
      </c>
    </row>
    <row r="2284" ht="14.25" customHeight="1" spans="1:6" x14ac:dyDescent="0.25">
      <c r="A2284" s="232">
        <v>43513</v>
      </c>
      <c r="B2284" s="233">
        <v>48</v>
      </c>
      <c r="C2284" s="233">
        <v>27</v>
      </c>
      <c r="D2284" s="234">
        <v>0.5416666666678793</v>
      </c>
      <c r="E2284" s="235">
        <v>0.00008722729491196499</v>
      </c>
      <c r="F2284" s="235">
        <v>0.00006359818145924337</v>
      </c>
    </row>
    <row r="2285" ht="14.25" customHeight="1" spans="1:6" x14ac:dyDescent="0.25">
      <c r="A2285" s="232">
        <v>43513</v>
      </c>
      <c r="B2285" s="233">
        <v>48</v>
      </c>
      <c r="C2285" s="233">
        <v>28</v>
      </c>
      <c r="D2285" s="234">
        <v>0.5625</v>
      </c>
      <c r="E2285" s="235">
        <v>0.0001263417044726615</v>
      </c>
      <c r="F2285" s="235">
        <v>0.00006189555297923212</v>
      </c>
    </row>
    <row r="2286" ht="14.25" customHeight="1" spans="1:6" x14ac:dyDescent="0.25">
      <c r="A2286" s="232">
        <v>43513</v>
      </c>
      <c r="B2286" s="233">
        <v>48</v>
      </c>
      <c r="C2286" s="233">
        <v>29</v>
      </c>
      <c r="D2286" s="234">
        <v>0.5833333333321207</v>
      </c>
      <c r="E2286" s="235">
        <v>0.00011979652514608389</v>
      </c>
      <c r="F2286" s="235">
        <v>0.000060793852198048374</v>
      </c>
    </row>
    <row r="2287" ht="14.25" customHeight="1" spans="1:6" x14ac:dyDescent="0.25">
      <c r="A2287" s="232">
        <v>43513</v>
      </c>
      <c r="B2287" s="233">
        <v>48</v>
      </c>
      <c r="C2287" s="233">
        <v>30</v>
      </c>
      <c r="D2287" s="234">
        <v>0.6041666666678793</v>
      </c>
      <c r="E2287" s="235">
        <v>0.00008690241936332365</v>
      </c>
      <c r="F2287" s="235">
        <v>0.00006189555297923212</v>
      </c>
    </row>
    <row r="2288" ht="14.25" customHeight="1" spans="1:6" x14ac:dyDescent="0.25">
      <c r="A2288" s="232">
        <v>43513</v>
      </c>
      <c r="B2288" s="233">
        <v>48</v>
      </c>
      <c r="C2288" s="233">
        <v>31</v>
      </c>
      <c r="D2288" s="234">
        <v>0.625</v>
      </c>
      <c r="E2288" s="235">
        <v>0.0000661100705120782</v>
      </c>
      <c r="F2288" s="235">
        <v>0.00006389864530865711</v>
      </c>
    </row>
    <row r="2289" ht="14.25" customHeight="1" spans="1:6" x14ac:dyDescent="0.25">
      <c r="A2289" s="232">
        <v>43513</v>
      </c>
      <c r="B2289" s="233">
        <v>48</v>
      </c>
      <c r="C2289" s="233">
        <v>32</v>
      </c>
      <c r="D2289" s="234">
        <v>0.6458333333321207</v>
      </c>
      <c r="E2289" s="235">
        <v>0.00006797702881445492</v>
      </c>
      <c r="F2289" s="235">
        <v>0.00006720374765220833</v>
      </c>
    </row>
    <row r="2290" ht="14.25" customHeight="1" spans="1:6" x14ac:dyDescent="0.25">
      <c r="A2290" s="232">
        <v>43513</v>
      </c>
      <c r="B2290" s="233">
        <v>48</v>
      </c>
      <c r="C2290" s="233">
        <v>33</v>
      </c>
      <c r="D2290" s="234">
        <v>0.6666666666678793</v>
      </c>
      <c r="E2290" s="235">
        <v>0.00005115298663535916</v>
      </c>
      <c r="F2290" s="235">
        <v>0.00007351348848989705</v>
      </c>
    </row>
    <row r="2291" ht="14.25" customHeight="1" spans="1:6" x14ac:dyDescent="0.25">
      <c r="A2291" s="232">
        <v>43513</v>
      </c>
      <c r="B2291" s="233">
        <v>48</v>
      </c>
      <c r="C2291" s="233">
        <v>34</v>
      </c>
      <c r="D2291" s="234">
        <v>0.6875</v>
      </c>
      <c r="E2291" s="235">
        <v>0.000019388725636696358</v>
      </c>
      <c r="F2291" s="235">
        <v>0.00008352895013702199</v>
      </c>
    </row>
    <row r="2292" ht="14.25" customHeight="1" spans="1:6" x14ac:dyDescent="0.25">
      <c r="A2292" s="232">
        <v>43513</v>
      </c>
      <c r="B2292" s="233">
        <v>48</v>
      </c>
      <c r="C2292" s="233">
        <v>35</v>
      </c>
      <c r="D2292" s="234">
        <v>0.7083333333321207</v>
      </c>
      <c r="E2292" s="235">
        <v>0.000013350422074399317</v>
      </c>
      <c r="F2292" s="235">
        <v>0.00009775090567593941</v>
      </c>
    </row>
    <row r="2293" ht="14.25" customHeight="1" spans="1:6" x14ac:dyDescent="0.25">
      <c r="A2293" s="232">
        <v>43513</v>
      </c>
      <c r="B2293" s="233">
        <v>48</v>
      </c>
      <c r="C2293" s="233">
        <v>36</v>
      </c>
      <c r="D2293" s="234">
        <v>0.7291666666678793</v>
      </c>
      <c r="E2293" s="235">
        <v>0.000003151601298102234</v>
      </c>
      <c r="F2293" s="235">
        <v>0.00010552290391410836</v>
      </c>
    </row>
    <row r="2294" ht="14.25" customHeight="1" spans="1:6" x14ac:dyDescent="0.25">
      <c r="A2294" s="232">
        <v>43513</v>
      </c>
      <c r="B2294" s="233">
        <v>48</v>
      </c>
      <c r="C2294" s="233">
        <v>37</v>
      </c>
      <c r="D2294" s="234">
        <v>0.75</v>
      </c>
      <c r="E2294" s="235">
        <v>0.0000017707142331186895</v>
      </c>
      <c r="F2294" s="235">
        <v>0.00010918856287695608</v>
      </c>
    </row>
    <row r="2295" ht="14.25" customHeight="1" spans="1:6" x14ac:dyDescent="0.25">
      <c r="A2295" s="232">
        <v>43513</v>
      </c>
      <c r="B2295" s="233">
        <v>48</v>
      </c>
      <c r="C2295" s="233">
        <v>38</v>
      </c>
      <c r="D2295" s="234">
        <v>0.7708333333321207</v>
      </c>
      <c r="E2295" s="235">
        <v>3.796545471099505e-7</v>
      </c>
      <c r="F2295" s="235">
        <v>0.00010732568701059084</v>
      </c>
    </row>
    <row r="2296" ht="14.25" customHeight="1" spans="1:6" x14ac:dyDescent="0.25">
      <c r="A2296" s="232">
        <v>43513</v>
      </c>
      <c r="B2296" s="233">
        <v>48</v>
      </c>
      <c r="C2296" s="233">
        <v>39</v>
      </c>
      <c r="D2296" s="234">
        <v>0.7916666666678793</v>
      </c>
      <c r="E2296" s="235">
        <v>5.5178762530595286e-8</v>
      </c>
      <c r="F2296" s="235">
        <v>0.00010381025997244996</v>
      </c>
    </row>
    <row r="2297" ht="14.25" customHeight="1" spans="1:6" x14ac:dyDescent="0.25">
      <c r="A2297" s="232">
        <v>43513</v>
      </c>
      <c r="B2297" s="233">
        <v>48</v>
      </c>
      <c r="C2297" s="233">
        <v>40</v>
      </c>
      <c r="D2297" s="234">
        <v>0.8125</v>
      </c>
      <c r="E2297" s="235">
        <v>2.2194809509513187e-9</v>
      </c>
      <c r="F2297" s="235">
        <v>0.00009945353415595063</v>
      </c>
    </row>
    <row r="2298" ht="14.25" customHeight="1" spans="1:6" x14ac:dyDescent="0.25">
      <c r="A2298" s="232">
        <v>43513</v>
      </c>
      <c r="B2298" s="233">
        <v>48</v>
      </c>
      <c r="C2298" s="233">
        <v>41</v>
      </c>
      <c r="D2298" s="234">
        <v>0.8333333333321207</v>
      </c>
      <c r="E2298" s="235">
        <v>0</v>
      </c>
      <c r="F2298" s="235">
        <v>0.00009554750411357193</v>
      </c>
    </row>
    <row r="2299" ht="14.25" customHeight="1" spans="1:6" x14ac:dyDescent="0.25">
      <c r="A2299" s="232">
        <v>43513</v>
      </c>
      <c r="B2299" s="233">
        <v>48</v>
      </c>
      <c r="C2299" s="233">
        <v>42</v>
      </c>
      <c r="D2299" s="234">
        <v>0.8541666666678793</v>
      </c>
      <c r="E2299" s="235">
        <v>0</v>
      </c>
      <c r="F2299" s="235">
        <v>0.00009023930944059568</v>
      </c>
    </row>
    <row r="2300" ht="14.25" customHeight="1" spans="1:6" x14ac:dyDescent="0.25">
      <c r="A2300" s="232">
        <v>43513</v>
      </c>
      <c r="B2300" s="233">
        <v>48</v>
      </c>
      <c r="C2300" s="233">
        <v>43</v>
      </c>
      <c r="D2300" s="234">
        <v>0.875</v>
      </c>
      <c r="E2300" s="235">
        <v>0</v>
      </c>
      <c r="F2300" s="235">
        <v>0.00008613297016527447</v>
      </c>
    </row>
    <row r="2301" ht="14.25" customHeight="1" spans="1:6" x14ac:dyDescent="0.25">
      <c r="A2301" s="232">
        <v>43513</v>
      </c>
      <c r="B2301" s="233">
        <v>48</v>
      </c>
      <c r="C2301" s="233">
        <v>44</v>
      </c>
      <c r="D2301" s="234">
        <v>0.8958333333321207</v>
      </c>
      <c r="E2301" s="235">
        <v>0</v>
      </c>
      <c r="F2301" s="235">
        <v>0.00008082477549229825</v>
      </c>
    </row>
    <row r="2302" ht="14.25" customHeight="1" spans="1:6" x14ac:dyDescent="0.25">
      <c r="A2302" s="232">
        <v>43513</v>
      </c>
      <c r="B2302" s="233">
        <v>48</v>
      </c>
      <c r="C2302" s="233">
        <v>45</v>
      </c>
      <c r="D2302" s="234">
        <v>0.9166666666678793</v>
      </c>
      <c r="E2302" s="235">
        <v>0</v>
      </c>
      <c r="F2302" s="235">
        <v>0.00007521611696990828</v>
      </c>
    </row>
    <row r="2303" ht="14.25" customHeight="1" spans="1:6" x14ac:dyDescent="0.25">
      <c r="A2303" s="232">
        <v>43513</v>
      </c>
      <c r="B2303" s="233">
        <v>48</v>
      </c>
      <c r="C2303" s="233">
        <v>46</v>
      </c>
      <c r="D2303" s="234">
        <v>0.9375</v>
      </c>
      <c r="E2303" s="235">
        <v>0</v>
      </c>
      <c r="F2303" s="235">
        <v>0.00006620220148749584</v>
      </c>
    </row>
    <row r="2304" ht="14.25" customHeight="1" spans="1:6" x14ac:dyDescent="0.25">
      <c r="A2304" s="232">
        <v>43513</v>
      </c>
      <c r="B2304" s="233">
        <v>48</v>
      </c>
      <c r="C2304" s="233">
        <v>47</v>
      </c>
      <c r="D2304" s="234">
        <v>0.9583333333321207</v>
      </c>
      <c r="E2304" s="235">
        <v>0</v>
      </c>
      <c r="F2304" s="235">
        <v>0.0000567876675391984</v>
      </c>
    </row>
    <row r="2305" ht="14.25" customHeight="1" spans="1:6" x14ac:dyDescent="0.25">
      <c r="A2305" s="232">
        <v>43513</v>
      </c>
      <c r="B2305" s="233">
        <v>48</v>
      </c>
      <c r="C2305" s="233">
        <v>48</v>
      </c>
      <c r="D2305" s="234">
        <v>0.9791666666678793</v>
      </c>
      <c r="E2305" s="235">
        <v>0</v>
      </c>
      <c r="F2305" s="235">
        <v>0.000048675143605027206</v>
      </c>
    </row>
    <row r="2306" ht="14.25" customHeight="1" spans="1:6" x14ac:dyDescent="0.25">
      <c r="A2306" s="232">
        <v>43514</v>
      </c>
      <c r="B2306" s="233">
        <v>49</v>
      </c>
      <c r="C2306" s="233">
        <v>1</v>
      </c>
      <c r="D2306" s="234">
        <v>0</v>
      </c>
      <c r="E2306" s="235">
        <v>0</v>
      </c>
      <c r="F2306" s="235">
        <v>0.000042165093534395995</v>
      </c>
    </row>
    <row r="2307" ht="14.25" customHeight="1" spans="1:6" x14ac:dyDescent="0.25">
      <c r="A2307" s="232">
        <v>43514</v>
      </c>
      <c r="B2307" s="233">
        <v>49</v>
      </c>
      <c r="C2307" s="233">
        <v>2</v>
      </c>
      <c r="D2307" s="234">
        <v>0.020833333332120674</v>
      </c>
      <c r="E2307" s="235">
        <v>0</v>
      </c>
      <c r="F2307" s="235">
        <v>0.000037457826560247266</v>
      </c>
    </row>
    <row r="2308" ht="14.25" customHeight="1" spans="1:6" x14ac:dyDescent="0.25">
      <c r="A2308" s="232">
        <v>43514</v>
      </c>
      <c r="B2308" s="233">
        <v>49</v>
      </c>
      <c r="C2308" s="233">
        <v>3</v>
      </c>
      <c r="D2308" s="234">
        <v>0.041666666667879326</v>
      </c>
      <c r="E2308" s="235">
        <v>0</v>
      </c>
      <c r="F2308" s="235">
        <v>0.00003545473423082228</v>
      </c>
    </row>
    <row r="2309" ht="14.25" customHeight="1" spans="1:6" x14ac:dyDescent="0.25">
      <c r="A2309" s="232">
        <v>43514</v>
      </c>
      <c r="B2309" s="233">
        <v>49</v>
      </c>
      <c r="C2309" s="233">
        <v>4</v>
      </c>
      <c r="D2309" s="234">
        <v>0.0625</v>
      </c>
      <c r="E2309" s="235">
        <v>0</v>
      </c>
      <c r="F2309" s="235">
        <v>0.0000332513326684548</v>
      </c>
    </row>
    <row r="2310" ht="14.25" customHeight="1" spans="1:6" x14ac:dyDescent="0.25">
      <c r="A2310" s="232">
        <v>43514</v>
      </c>
      <c r="B2310" s="233">
        <v>49</v>
      </c>
      <c r="C2310" s="233">
        <v>5</v>
      </c>
      <c r="D2310" s="234">
        <v>0.08333333333212067</v>
      </c>
      <c r="E2310" s="235">
        <v>0</v>
      </c>
      <c r="F2310" s="235">
        <v>0.000032249786503742304</v>
      </c>
    </row>
    <row r="2311" ht="14.25" customHeight="1" spans="1:6" x14ac:dyDescent="0.25">
      <c r="A2311" s="232">
        <v>43514</v>
      </c>
      <c r="B2311" s="233">
        <v>49</v>
      </c>
      <c r="C2311" s="233">
        <v>6</v>
      </c>
      <c r="D2311" s="234">
        <v>0.10416666666787933</v>
      </c>
      <c r="E2311" s="235">
        <v>0</v>
      </c>
      <c r="F2311" s="235">
        <v>0.0000314485495719723</v>
      </c>
    </row>
    <row r="2312" ht="14.25" customHeight="1" spans="1:6" x14ac:dyDescent="0.25">
      <c r="A2312" s="232">
        <v>43514</v>
      </c>
      <c r="B2312" s="233">
        <v>49</v>
      </c>
      <c r="C2312" s="233">
        <v>7</v>
      </c>
      <c r="D2312" s="234">
        <v>0.125</v>
      </c>
      <c r="E2312" s="235">
        <v>0</v>
      </c>
      <c r="F2312" s="235">
        <v>0.000031548704188443556</v>
      </c>
    </row>
    <row r="2313" ht="14.25" customHeight="1" spans="1:6" x14ac:dyDescent="0.25">
      <c r="A2313" s="232">
        <v>43514</v>
      </c>
      <c r="B2313" s="233">
        <v>49</v>
      </c>
      <c r="C2313" s="233">
        <v>8</v>
      </c>
      <c r="D2313" s="234">
        <v>0.14583333333212067</v>
      </c>
      <c r="E2313" s="235">
        <v>0</v>
      </c>
      <c r="F2313" s="235">
        <v>0.000031047931106087315</v>
      </c>
    </row>
    <row r="2314" ht="14.25" customHeight="1" spans="1:6" x14ac:dyDescent="0.25">
      <c r="A2314" s="232">
        <v>43514</v>
      </c>
      <c r="B2314" s="233">
        <v>49</v>
      </c>
      <c r="C2314" s="233">
        <v>9</v>
      </c>
      <c r="D2314" s="234">
        <v>0.16666666666787933</v>
      </c>
      <c r="E2314" s="235">
        <v>0</v>
      </c>
      <c r="F2314" s="235">
        <v>0.00003124824033902981</v>
      </c>
    </row>
    <row r="2315" ht="14.25" customHeight="1" spans="1:6" x14ac:dyDescent="0.25">
      <c r="A2315" s="232">
        <v>43514</v>
      </c>
      <c r="B2315" s="233">
        <v>49</v>
      </c>
      <c r="C2315" s="233">
        <v>10</v>
      </c>
      <c r="D2315" s="234">
        <v>0.1875</v>
      </c>
      <c r="E2315" s="235">
        <v>0</v>
      </c>
      <c r="F2315" s="235">
        <v>0.000032550250353156044</v>
      </c>
    </row>
    <row r="2316" ht="14.25" customHeight="1" spans="1:6" x14ac:dyDescent="0.25">
      <c r="A2316" s="232">
        <v>43514</v>
      </c>
      <c r="B2316" s="233">
        <v>49</v>
      </c>
      <c r="C2316" s="233">
        <v>11</v>
      </c>
      <c r="D2316" s="234">
        <v>0.20833333333212067</v>
      </c>
      <c r="E2316" s="235">
        <v>4.377309653265101e-9</v>
      </c>
      <c r="F2316" s="235">
        <v>0.00003375210575081104</v>
      </c>
    </row>
    <row r="2317" ht="14.25" customHeight="1" spans="1:6" x14ac:dyDescent="0.25">
      <c r="A2317" s="232">
        <v>43514</v>
      </c>
      <c r="B2317" s="233">
        <v>49</v>
      </c>
      <c r="C2317" s="233">
        <v>12</v>
      </c>
      <c r="D2317" s="234">
        <v>0.22916666666787933</v>
      </c>
      <c r="E2317" s="235">
        <v>1.9858189286150551e-7</v>
      </c>
      <c r="F2317" s="235">
        <v>0.00003685689886141978</v>
      </c>
    </row>
    <row r="2318" ht="14.25" customHeight="1" spans="1:6" x14ac:dyDescent="0.25">
      <c r="A2318" s="232">
        <v>43514</v>
      </c>
      <c r="B2318" s="233">
        <v>49</v>
      </c>
      <c r="C2318" s="233">
        <v>13</v>
      </c>
      <c r="D2318" s="234">
        <v>0.25</v>
      </c>
      <c r="E2318" s="235">
        <v>5.717629538645148e-7</v>
      </c>
      <c r="F2318" s="235">
        <v>0.00004406803124734973</v>
      </c>
    </row>
    <row r="2319" ht="14.25" customHeight="1" spans="1:6" x14ac:dyDescent="0.25">
      <c r="A2319" s="232">
        <v>43514</v>
      </c>
      <c r="B2319" s="233">
        <v>49</v>
      </c>
      <c r="C2319" s="233">
        <v>14</v>
      </c>
      <c r="D2319" s="234">
        <v>0.2708333333321207</v>
      </c>
      <c r="E2319" s="235">
        <v>0.0000011308255445096967</v>
      </c>
      <c r="F2319" s="235">
        <v>0.0000508785451673947</v>
      </c>
    </row>
    <row r="2320" ht="14.25" customHeight="1" spans="1:6" x14ac:dyDescent="0.25">
      <c r="A2320" s="232">
        <v>43514</v>
      </c>
      <c r="B2320" s="233">
        <v>49</v>
      </c>
      <c r="C2320" s="233">
        <v>15</v>
      </c>
      <c r="D2320" s="234">
        <v>0.2916666666678793</v>
      </c>
      <c r="E2320" s="235">
        <v>0.000006340898965089493</v>
      </c>
      <c r="F2320" s="235">
        <v>0.000059391687567450885</v>
      </c>
    </row>
    <row r="2321" ht="14.25" customHeight="1" spans="1:6" x14ac:dyDescent="0.25">
      <c r="A2321" s="232">
        <v>43514</v>
      </c>
      <c r="B2321" s="233">
        <v>49</v>
      </c>
      <c r="C2321" s="233">
        <v>16</v>
      </c>
      <c r="D2321" s="234">
        <v>0.3125</v>
      </c>
      <c r="E2321" s="235">
        <v>0.000007839250422605672</v>
      </c>
      <c r="F2321" s="235">
        <v>0.00006680312918632335</v>
      </c>
    </row>
    <row r="2322" ht="14.25" customHeight="1" spans="1:6" x14ac:dyDescent="0.25">
      <c r="A2322" s="232">
        <v>43514</v>
      </c>
      <c r="B2322" s="233">
        <v>49</v>
      </c>
      <c r="C2322" s="233">
        <v>17</v>
      </c>
      <c r="D2322" s="234">
        <v>0.3333333333321207</v>
      </c>
      <c r="E2322" s="235">
        <v>0.000031028298853352765</v>
      </c>
      <c r="F2322" s="235">
        <v>0.00006830544843339208</v>
      </c>
    </row>
    <row r="2323" ht="14.25" customHeight="1" spans="1:6" x14ac:dyDescent="0.25">
      <c r="A2323" s="232">
        <v>43514</v>
      </c>
      <c r="B2323" s="233">
        <v>49</v>
      </c>
      <c r="C2323" s="233">
        <v>18</v>
      </c>
      <c r="D2323" s="234">
        <v>0.3541666666678793</v>
      </c>
      <c r="E2323" s="235">
        <v>0.00006989048890959899</v>
      </c>
      <c r="F2323" s="235">
        <v>0.00007040869537928833</v>
      </c>
    </row>
    <row r="2324" ht="14.25" customHeight="1" spans="1:6" x14ac:dyDescent="0.25">
      <c r="A2324" s="232">
        <v>43514</v>
      </c>
      <c r="B2324" s="233">
        <v>49</v>
      </c>
      <c r="C2324" s="233">
        <v>19</v>
      </c>
      <c r="D2324" s="234">
        <v>0.375</v>
      </c>
      <c r="E2324" s="235">
        <v>0.00008777778239242507</v>
      </c>
      <c r="F2324" s="235">
        <v>0.00007060900461223083</v>
      </c>
    </row>
    <row r="2325" ht="14.25" customHeight="1" spans="1:6" x14ac:dyDescent="0.25">
      <c r="A2325" s="232">
        <v>43514</v>
      </c>
      <c r="B2325" s="233">
        <v>49</v>
      </c>
      <c r="C2325" s="233">
        <v>20</v>
      </c>
      <c r="D2325" s="234">
        <v>0.3958333333321207</v>
      </c>
      <c r="E2325" s="235">
        <v>0.00013985645054083524</v>
      </c>
      <c r="F2325" s="235">
        <v>0.00006890637613221959</v>
      </c>
    </row>
    <row r="2326" ht="14.25" customHeight="1" spans="1:6" x14ac:dyDescent="0.25">
      <c r="A2326" s="232">
        <v>43514</v>
      </c>
      <c r="B2326" s="233">
        <v>49</v>
      </c>
      <c r="C2326" s="233">
        <v>21</v>
      </c>
      <c r="D2326" s="234">
        <v>0.4166666666678793</v>
      </c>
      <c r="E2326" s="235">
        <v>0.00019977761807389273</v>
      </c>
      <c r="F2326" s="235">
        <v>0.0000667029745698521</v>
      </c>
    </row>
    <row r="2327" ht="14.25" customHeight="1" spans="1:6" x14ac:dyDescent="0.25">
      <c r="A2327" s="232">
        <v>43514</v>
      </c>
      <c r="B2327" s="233">
        <v>49</v>
      </c>
      <c r="C2327" s="233">
        <v>22</v>
      </c>
      <c r="D2327" s="234">
        <v>0.4375</v>
      </c>
      <c r="E2327" s="235">
        <v>0.00023384683508925172</v>
      </c>
      <c r="F2327" s="235">
        <v>0.00006570142840513958</v>
      </c>
    </row>
    <row r="2328" ht="14.25" customHeight="1" spans="1:6" x14ac:dyDescent="0.25">
      <c r="A2328" s="232">
        <v>43514</v>
      </c>
      <c r="B2328" s="233">
        <v>49</v>
      </c>
      <c r="C2328" s="233">
        <v>23</v>
      </c>
      <c r="D2328" s="234">
        <v>0.4583333333321207</v>
      </c>
      <c r="E2328" s="235">
        <v>0.00019572165250142672</v>
      </c>
      <c r="F2328" s="235">
        <v>0.0000636983360757146</v>
      </c>
    </row>
    <row r="2329" ht="14.25" customHeight="1" spans="1:6" x14ac:dyDescent="0.25">
      <c r="A2329" s="232">
        <v>43514</v>
      </c>
      <c r="B2329" s="233">
        <v>49</v>
      </c>
      <c r="C2329" s="233">
        <v>24</v>
      </c>
      <c r="D2329" s="234">
        <v>0.4791666666678793</v>
      </c>
      <c r="E2329" s="235">
        <v>0.00018711334435021835</v>
      </c>
      <c r="F2329" s="235">
        <v>0.00006299725376041584</v>
      </c>
    </row>
    <row r="2330" ht="14.25" customHeight="1" spans="1:6" x14ac:dyDescent="0.25">
      <c r="A2330" s="232">
        <v>43514</v>
      </c>
      <c r="B2330" s="233">
        <v>49</v>
      </c>
      <c r="C2330" s="233">
        <v>25</v>
      </c>
      <c r="D2330" s="234">
        <v>0.5</v>
      </c>
      <c r="E2330" s="235">
        <v>0.00018213669300037318</v>
      </c>
      <c r="F2330" s="235">
        <v>0.00006459972762395585</v>
      </c>
    </row>
    <row r="2331" ht="14.25" customHeight="1" spans="1:6" x14ac:dyDescent="0.25">
      <c r="A2331" s="232">
        <v>43514</v>
      </c>
      <c r="B2331" s="233">
        <v>49</v>
      </c>
      <c r="C2331" s="233">
        <v>26</v>
      </c>
      <c r="D2331" s="234">
        <v>0.5208333333321207</v>
      </c>
      <c r="E2331" s="235">
        <v>0.0001860959573026416</v>
      </c>
      <c r="F2331" s="235">
        <v>0.00006520065532278334</v>
      </c>
    </row>
    <row r="2332" ht="14.25" customHeight="1" spans="1:6" x14ac:dyDescent="0.25">
      <c r="A2332" s="232">
        <v>43514</v>
      </c>
      <c r="B2332" s="233">
        <v>49</v>
      </c>
      <c r="C2332" s="233">
        <v>27</v>
      </c>
      <c r="D2332" s="234">
        <v>0.5416666666678793</v>
      </c>
      <c r="E2332" s="235">
        <v>0.000172994583850986</v>
      </c>
      <c r="F2332" s="235">
        <v>0.00006480003685689835</v>
      </c>
    </row>
    <row r="2333" ht="14.25" customHeight="1" spans="1:6" x14ac:dyDescent="0.25">
      <c r="A2333" s="232">
        <v>43514</v>
      </c>
      <c r="B2333" s="233">
        <v>49</v>
      </c>
      <c r="C2333" s="233">
        <v>28</v>
      </c>
      <c r="D2333" s="234">
        <v>0.5625</v>
      </c>
      <c r="E2333" s="235">
        <v>0.00015117505757758918</v>
      </c>
      <c r="F2333" s="235">
        <v>0.00006299725376041584</v>
      </c>
    </row>
    <row r="2334" ht="14.25" customHeight="1" spans="1:6" x14ac:dyDescent="0.25">
      <c r="A2334" s="232">
        <v>43514</v>
      </c>
      <c r="B2334" s="233">
        <v>49</v>
      </c>
      <c r="C2334" s="233">
        <v>29</v>
      </c>
      <c r="D2334" s="234">
        <v>0.5833333333321207</v>
      </c>
      <c r="E2334" s="235">
        <v>0.00013325332722504432</v>
      </c>
      <c r="F2334" s="235">
        <v>0.00006259663529453087</v>
      </c>
    </row>
    <row r="2335" ht="14.25" customHeight="1" spans="1:6" x14ac:dyDescent="0.25">
      <c r="A2335" s="232">
        <v>43514</v>
      </c>
      <c r="B2335" s="233">
        <v>49</v>
      </c>
      <c r="C2335" s="233">
        <v>30</v>
      </c>
      <c r="D2335" s="234">
        <v>0.6041666666678793</v>
      </c>
      <c r="E2335" s="235">
        <v>0.00011825097542708355</v>
      </c>
      <c r="F2335" s="235">
        <v>0.00006429926377454211</v>
      </c>
    </row>
    <row r="2336" ht="14.25" customHeight="1" spans="1:6" x14ac:dyDescent="0.25">
      <c r="A2336" s="232">
        <v>43514</v>
      </c>
      <c r="B2336" s="233">
        <v>49</v>
      </c>
      <c r="C2336" s="233">
        <v>31</v>
      </c>
      <c r="D2336" s="234">
        <v>0.625</v>
      </c>
      <c r="E2336" s="235">
        <v>0.00009299079646622711</v>
      </c>
      <c r="F2336" s="235">
        <v>0.0000655011191721971</v>
      </c>
    </row>
    <row r="2337" ht="14.25" customHeight="1" spans="1:6" x14ac:dyDescent="0.25">
      <c r="A2337" s="232">
        <v>43514</v>
      </c>
      <c r="B2337" s="233">
        <v>49</v>
      </c>
      <c r="C2337" s="233">
        <v>32</v>
      </c>
      <c r="D2337" s="234">
        <v>0.6458333333321207</v>
      </c>
      <c r="E2337" s="235">
        <v>0.00007214812824435737</v>
      </c>
      <c r="F2337" s="235">
        <v>0.00006900653074869083</v>
      </c>
    </row>
    <row r="2338" ht="14.25" customHeight="1" spans="1:6" x14ac:dyDescent="0.25">
      <c r="A2338" s="232">
        <v>43514</v>
      </c>
      <c r="B2338" s="233">
        <v>49</v>
      </c>
      <c r="C2338" s="233">
        <v>33</v>
      </c>
      <c r="D2338" s="234">
        <v>0.6666666666678793</v>
      </c>
      <c r="E2338" s="235">
        <v>0.00004591894452370013</v>
      </c>
      <c r="F2338" s="235">
        <v>0.00007481549850402329</v>
      </c>
    </row>
    <row r="2339" ht="14.25" customHeight="1" spans="1:6" x14ac:dyDescent="0.25">
      <c r="A2339" s="232">
        <v>43514</v>
      </c>
      <c r="B2339" s="233">
        <v>49</v>
      </c>
      <c r="C2339" s="233">
        <v>34</v>
      </c>
      <c r="D2339" s="234">
        <v>0.6875</v>
      </c>
      <c r="E2339" s="235">
        <v>0.00002080825726286759</v>
      </c>
      <c r="F2339" s="235">
        <v>0.00008423003245232074</v>
      </c>
    </row>
    <row r="2340" ht="14.25" customHeight="1" spans="1:6" x14ac:dyDescent="0.25">
      <c r="A2340" s="232">
        <v>43514</v>
      </c>
      <c r="B2340" s="233">
        <v>49</v>
      </c>
      <c r="C2340" s="233">
        <v>35</v>
      </c>
      <c r="D2340" s="234">
        <v>0.7083333333321207</v>
      </c>
      <c r="E2340" s="235">
        <v>0.000006782162931120403</v>
      </c>
      <c r="F2340" s="235">
        <v>0.0000987524518406519</v>
      </c>
    </row>
    <row r="2341" ht="14.25" customHeight="1" spans="1:6" x14ac:dyDescent="0.25">
      <c r="A2341" s="232">
        <v>43514</v>
      </c>
      <c r="B2341" s="233">
        <v>49</v>
      </c>
      <c r="C2341" s="233">
        <v>36</v>
      </c>
      <c r="D2341" s="234">
        <v>0.7291666666678793</v>
      </c>
      <c r="E2341" s="235">
        <v>0.0000020102332190755195</v>
      </c>
      <c r="F2341" s="235">
        <v>0.00010614386253623009</v>
      </c>
    </row>
    <row r="2342" ht="14.25" customHeight="1" spans="1:6" x14ac:dyDescent="0.25">
      <c r="A2342" s="232">
        <v>43514</v>
      </c>
      <c r="B2342" s="233">
        <v>49</v>
      </c>
      <c r="C2342" s="233">
        <v>37</v>
      </c>
      <c r="D2342" s="234">
        <v>0.75</v>
      </c>
      <c r="E2342" s="235">
        <v>8.939576052442813e-7</v>
      </c>
      <c r="F2342" s="235">
        <v>0.00010960921226613532</v>
      </c>
    </row>
    <row r="2343" ht="14.25" customHeight="1" spans="1:6" x14ac:dyDescent="0.25">
      <c r="A2343" s="232">
        <v>43514</v>
      </c>
      <c r="B2343" s="233">
        <v>49</v>
      </c>
      <c r="C2343" s="233">
        <v>38</v>
      </c>
      <c r="D2343" s="234">
        <v>0.7708333333321207</v>
      </c>
      <c r="E2343" s="235">
        <v>4.239208616317018e-7</v>
      </c>
      <c r="F2343" s="235">
        <v>0.0001080267693258896</v>
      </c>
    </row>
    <row r="2344" ht="14.25" customHeight="1" spans="1:6" x14ac:dyDescent="0.25">
      <c r="A2344" s="232">
        <v>43514</v>
      </c>
      <c r="B2344" s="233">
        <v>49</v>
      </c>
      <c r="C2344" s="233">
        <v>39</v>
      </c>
      <c r="D2344" s="234">
        <v>0.7916666666678793</v>
      </c>
      <c r="E2344" s="235">
        <v>1.5277427212381578e-7</v>
      </c>
      <c r="F2344" s="235">
        <v>0.00010480179067551536</v>
      </c>
    </row>
    <row r="2345" ht="14.25" customHeight="1" spans="1:6" x14ac:dyDescent="0.25">
      <c r="A2345" s="232">
        <v>43514</v>
      </c>
      <c r="B2345" s="233">
        <v>49</v>
      </c>
      <c r="C2345" s="233">
        <v>40</v>
      </c>
      <c r="D2345" s="234">
        <v>0.8125</v>
      </c>
      <c r="E2345" s="235">
        <v>1.2392101976144866e-8</v>
      </c>
      <c r="F2345" s="235">
        <v>0.00009915307030653687</v>
      </c>
    </row>
    <row r="2346" ht="14.25" customHeight="1" spans="1:6" x14ac:dyDescent="0.25">
      <c r="A2346" s="232">
        <v>43514</v>
      </c>
      <c r="B2346" s="233">
        <v>49</v>
      </c>
      <c r="C2346" s="233">
        <v>41</v>
      </c>
      <c r="D2346" s="234">
        <v>0.8333333333321207</v>
      </c>
      <c r="E2346" s="235">
        <v>0</v>
      </c>
      <c r="F2346" s="235">
        <v>0.0000959481225794569</v>
      </c>
    </row>
    <row r="2347" ht="14.25" customHeight="1" spans="1:6" x14ac:dyDescent="0.25">
      <c r="A2347" s="232">
        <v>43514</v>
      </c>
      <c r="B2347" s="233">
        <v>49</v>
      </c>
      <c r="C2347" s="233">
        <v>42</v>
      </c>
      <c r="D2347" s="234">
        <v>0.8541666666678793</v>
      </c>
      <c r="E2347" s="235">
        <v>0</v>
      </c>
      <c r="F2347" s="235">
        <v>0.00009074008252295195</v>
      </c>
    </row>
    <row r="2348" ht="14.25" customHeight="1" spans="1:6" x14ac:dyDescent="0.25">
      <c r="A2348" s="232">
        <v>43514</v>
      </c>
      <c r="B2348" s="233">
        <v>49</v>
      </c>
      <c r="C2348" s="233">
        <v>43</v>
      </c>
      <c r="D2348" s="234">
        <v>0.875</v>
      </c>
      <c r="E2348" s="235">
        <v>0</v>
      </c>
      <c r="F2348" s="235">
        <v>0.00008613297016527447</v>
      </c>
    </row>
    <row r="2349" ht="14.25" customHeight="1" spans="1:6" x14ac:dyDescent="0.25">
      <c r="A2349" s="232">
        <v>43514</v>
      </c>
      <c r="B2349" s="233">
        <v>49</v>
      </c>
      <c r="C2349" s="233">
        <v>44</v>
      </c>
      <c r="D2349" s="234">
        <v>0.8958333333321207</v>
      </c>
      <c r="E2349" s="235">
        <v>0</v>
      </c>
      <c r="F2349" s="235">
        <v>0.00008142570319112574</v>
      </c>
    </row>
    <row r="2350" ht="14.25" customHeight="1" spans="1:6" x14ac:dyDescent="0.25">
      <c r="A2350" s="232">
        <v>43514</v>
      </c>
      <c r="B2350" s="233">
        <v>49</v>
      </c>
      <c r="C2350" s="233">
        <v>45</v>
      </c>
      <c r="D2350" s="234">
        <v>0.9166666666678793</v>
      </c>
      <c r="E2350" s="235">
        <v>0</v>
      </c>
      <c r="F2350" s="235">
        <v>0.00007571689005226453</v>
      </c>
    </row>
    <row r="2351" ht="14.25" customHeight="1" spans="1:6" x14ac:dyDescent="0.25">
      <c r="A2351" s="232">
        <v>43514</v>
      </c>
      <c r="B2351" s="233">
        <v>49</v>
      </c>
      <c r="C2351" s="233">
        <v>46</v>
      </c>
      <c r="D2351" s="234">
        <v>0.9375</v>
      </c>
      <c r="E2351" s="235">
        <v>0</v>
      </c>
      <c r="F2351" s="235">
        <v>0.00006700343841926584</v>
      </c>
    </row>
    <row r="2352" ht="14.25" customHeight="1" spans="1:6" x14ac:dyDescent="0.25">
      <c r="A2352" s="232">
        <v>43514</v>
      </c>
      <c r="B2352" s="233">
        <v>49</v>
      </c>
      <c r="C2352" s="233">
        <v>47</v>
      </c>
      <c r="D2352" s="234">
        <v>0.9583333333321207</v>
      </c>
      <c r="E2352" s="235">
        <v>0</v>
      </c>
      <c r="F2352" s="235">
        <v>0.00005758890447096841</v>
      </c>
    </row>
    <row r="2353" ht="14.25" customHeight="1" spans="1:6" x14ac:dyDescent="0.25">
      <c r="A2353" s="232">
        <v>43514</v>
      </c>
      <c r="B2353" s="233">
        <v>49</v>
      </c>
      <c r="C2353" s="233">
        <v>48</v>
      </c>
      <c r="D2353" s="234">
        <v>0.9791666666678793</v>
      </c>
      <c r="E2353" s="235">
        <v>0</v>
      </c>
      <c r="F2353" s="235">
        <v>0.000048975607454440954</v>
      </c>
    </row>
    <row r="2354" ht="14.25" customHeight="1" spans="1:6" x14ac:dyDescent="0.25">
      <c r="A2354" s="232">
        <v>43515</v>
      </c>
      <c r="B2354" s="233">
        <v>50</v>
      </c>
      <c r="C2354" s="233">
        <v>1</v>
      </c>
      <c r="D2354" s="234">
        <v>0</v>
      </c>
      <c r="E2354" s="235">
        <v>0</v>
      </c>
      <c r="F2354" s="235">
        <v>0.00004316663969910849</v>
      </c>
    </row>
    <row r="2355" ht="14.25" customHeight="1" spans="1:6" x14ac:dyDescent="0.25">
      <c r="A2355" s="232">
        <v>43515</v>
      </c>
      <c r="B2355" s="233">
        <v>50</v>
      </c>
      <c r="C2355" s="233">
        <v>2</v>
      </c>
      <c r="D2355" s="234">
        <v>0.020833333332120674</v>
      </c>
      <c r="E2355" s="235">
        <v>0</v>
      </c>
      <c r="F2355" s="235">
        <v>0.00003896014580731601</v>
      </c>
    </row>
    <row r="2356" ht="14.25" customHeight="1" spans="1:6" x14ac:dyDescent="0.25">
      <c r="A2356" s="232">
        <v>43515</v>
      </c>
      <c r="B2356" s="233">
        <v>50</v>
      </c>
      <c r="C2356" s="233">
        <v>3</v>
      </c>
      <c r="D2356" s="234">
        <v>0.041666666667879326</v>
      </c>
      <c r="E2356" s="235">
        <v>0</v>
      </c>
      <c r="F2356" s="235">
        <v>0.00003685689886141978</v>
      </c>
    </row>
    <row r="2357" ht="14.25" customHeight="1" spans="1:6" x14ac:dyDescent="0.25">
      <c r="A2357" s="232">
        <v>43515</v>
      </c>
      <c r="B2357" s="233">
        <v>50</v>
      </c>
      <c r="C2357" s="233">
        <v>4</v>
      </c>
      <c r="D2357" s="234">
        <v>0.0625</v>
      </c>
      <c r="E2357" s="235">
        <v>0</v>
      </c>
      <c r="F2357" s="235">
        <v>0.000034453188066109795</v>
      </c>
    </row>
    <row r="2358" ht="14.25" customHeight="1" spans="1:6" x14ac:dyDescent="0.25">
      <c r="A2358" s="232">
        <v>43515</v>
      </c>
      <c r="B2358" s="233">
        <v>50</v>
      </c>
      <c r="C2358" s="233">
        <v>5</v>
      </c>
      <c r="D2358" s="234">
        <v>0.08333333333212067</v>
      </c>
      <c r="E2358" s="235">
        <v>0</v>
      </c>
      <c r="F2358" s="235">
        <v>0.000032950868819041045</v>
      </c>
    </row>
    <row r="2359" ht="14.25" customHeight="1" spans="1:6" x14ac:dyDescent="0.25">
      <c r="A2359" s="232">
        <v>43515</v>
      </c>
      <c r="B2359" s="233">
        <v>50</v>
      </c>
      <c r="C2359" s="233">
        <v>6</v>
      </c>
      <c r="D2359" s="234">
        <v>0.10416666666787933</v>
      </c>
      <c r="E2359" s="235">
        <v>0</v>
      </c>
      <c r="F2359" s="235">
        <v>0.0000318491680378573</v>
      </c>
    </row>
    <row r="2360" ht="14.25" customHeight="1" spans="1:6" x14ac:dyDescent="0.25">
      <c r="A2360" s="232">
        <v>43515</v>
      </c>
      <c r="B2360" s="233">
        <v>50</v>
      </c>
      <c r="C2360" s="233">
        <v>7</v>
      </c>
      <c r="D2360" s="234">
        <v>0.125</v>
      </c>
      <c r="E2360" s="235">
        <v>0</v>
      </c>
      <c r="F2360" s="235">
        <v>0.00003174901342138605</v>
      </c>
    </row>
    <row r="2361" ht="14.25" customHeight="1" spans="1:6" x14ac:dyDescent="0.25">
      <c r="A2361" s="232">
        <v>43515</v>
      </c>
      <c r="B2361" s="233">
        <v>50</v>
      </c>
      <c r="C2361" s="233">
        <v>8</v>
      </c>
      <c r="D2361" s="234">
        <v>0.14583333333212067</v>
      </c>
      <c r="E2361" s="235">
        <v>0</v>
      </c>
      <c r="F2361" s="235">
        <v>0.00003164885880491481</v>
      </c>
    </row>
    <row r="2362" ht="14.25" customHeight="1" spans="1:6" x14ac:dyDescent="0.25">
      <c r="A2362" s="232">
        <v>43515</v>
      </c>
      <c r="B2362" s="233">
        <v>50</v>
      </c>
      <c r="C2362" s="233">
        <v>9</v>
      </c>
      <c r="D2362" s="234">
        <v>0.16666666666787933</v>
      </c>
      <c r="E2362" s="235">
        <v>0</v>
      </c>
      <c r="F2362" s="235">
        <v>0.00003174901342138605</v>
      </c>
    </row>
    <row r="2363" ht="14.25" customHeight="1" spans="1:6" x14ac:dyDescent="0.25">
      <c r="A2363" s="232">
        <v>43515</v>
      </c>
      <c r="B2363" s="233">
        <v>50</v>
      </c>
      <c r="C2363" s="233">
        <v>10</v>
      </c>
      <c r="D2363" s="234">
        <v>0.1875</v>
      </c>
      <c r="E2363" s="235">
        <v>0</v>
      </c>
      <c r="F2363" s="235">
        <v>0.000032950868819041045</v>
      </c>
    </row>
    <row r="2364" ht="14.25" customHeight="1" spans="1:6" x14ac:dyDescent="0.25">
      <c r="A2364" s="232">
        <v>43515</v>
      </c>
      <c r="B2364" s="233">
        <v>50</v>
      </c>
      <c r="C2364" s="233">
        <v>11</v>
      </c>
      <c r="D2364" s="234">
        <v>0.20833333333212067</v>
      </c>
      <c r="E2364" s="235">
        <v>0</v>
      </c>
      <c r="F2364" s="235">
        <v>0.00003415272421669604</v>
      </c>
    </row>
    <row r="2365" ht="14.25" customHeight="1" spans="1:6" x14ac:dyDescent="0.25">
      <c r="A2365" s="232">
        <v>43515</v>
      </c>
      <c r="B2365" s="233">
        <v>50</v>
      </c>
      <c r="C2365" s="233">
        <v>12</v>
      </c>
      <c r="D2365" s="234">
        <v>0.22916666666787933</v>
      </c>
      <c r="E2365" s="235">
        <v>8.53267121143507e-8</v>
      </c>
      <c r="F2365" s="235">
        <v>0.000037057208094362266</v>
      </c>
    </row>
    <row r="2366" ht="14.25" customHeight="1" spans="1:6" x14ac:dyDescent="0.25">
      <c r="A2366" s="232">
        <v>43515</v>
      </c>
      <c r="B2366" s="233">
        <v>50</v>
      </c>
      <c r="C2366" s="233">
        <v>13</v>
      </c>
      <c r="D2366" s="234">
        <v>0.25</v>
      </c>
      <c r="E2366" s="235">
        <v>4.975952987535582e-7</v>
      </c>
      <c r="F2366" s="235">
        <v>0.000043967876630878485</v>
      </c>
    </row>
    <row r="2367" ht="14.25" customHeight="1" spans="1:6" x14ac:dyDescent="0.25">
      <c r="A2367" s="232">
        <v>43515</v>
      </c>
      <c r="B2367" s="233">
        <v>50</v>
      </c>
      <c r="C2367" s="233">
        <v>14</v>
      </c>
      <c r="D2367" s="234">
        <v>0.2708333333321207</v>
      </c>
      <c r="E2367" s="235">
        <v>0.0000010531437112264009</v>
      </c>
      <c r="F2367" s="235">
        <v>0.000050277617468567196</v>
      </c>
    </row>
    <row r="2368" ht="14.25" customHeight="1" spans="1:6" x14ac:dyDescent="0.25">
      <c r="A2368" s="232">
        <v>43515</v>
      </c>
      <c r="B2368" s="233">
        <v>50</v>
      </c>
      <c r="C2368" s="233">
        <v>15</v>
      </c>
      <c r="D2368" s="234">
        <v>0.2916666666678793</v>
      </c>
      <c r="E2368" s="235">
        <v>0.000005243811712593168</v>
      </c>
      <c r="F2368" s="235">
        <v>0.000060092769882749627</v>
      </c>
    </row>
    <row r="2369" ht="14.25" customHeight="1" spans="1:6" x14ac:dyDescent="0.25">
      <c r="A2369" s="232">
        <v>43515</v>
      </c>
      <c r="B2369" s="233">
        <v>50</v>
      </c>
      <c r="C2369" s="233">
        <v>16</v>
      </c>
      <c r="D2369" s="234">
        <v>0.3125</v>
      </c>
      <c r="E2369" s="235">
        <v>0.000018550818822028058</v>
      </c>
      <c r="F2369" s="235">
        <v>0.00006640251072043834</v>
      </c>
    </row>
    <row r="2370" ht="14.25" customHeight="1" spans="1:6" x14ac:dyDescent="0.25">
      <c r="A2370" s="232">
        <v>43515</v>
      </c>
      <c r="B2370" s="233">
        <v>50</v>
      </c>
      <c r="C2370" s="233">
        <v>17</v>
      </c>
      <c r="D2370" s="234">
        <v>0.3333333333321207</v>
      </c>
      <c r="E2370" s="235">
        <v>0.00004064746251799645</v>
      </c>
      <c r="F2370" s="235">
        <v>0.00007020838614634582</v>
      </c>
    </row>
    <row r="2371" ht="14.25" customHeight="1" spans="1:6" x14ac:dyDescent="0.25">
      <c r="A2371" s="232">
        <v>43515</v>
      </c>
      <c r="B2371" s="233">
        <v>50</v>
      </c>
      <c r="C2371" s="233">
        <v>18</v>
      </c>
      <c r="D2371" s="234">
        <v>0.3541666666678793</v>
      </c>
      <c r="E2371" s="235">
        <v>0.00006979250766958456</v>
      </c>
      <c r="F2371" s="235">
        <v>0.0000720111692428283</v>
      </c>
    </row>
    <row r="2372" ht="14.25" customHeight="1" spans="1:6" x14ac:dyDescent="0.25">
      <c r="A2372" s="232">
        <v>43515</v>
      </c>
      <c r="B2372" s="233">
        <v>50</v>
      </c>
      <c r="C2372" s="233">
        <v>19</v>
      </c>
      <c r="D2372" s="234">
        <v>0.375</v>
      </c>
      <c r="E2372" s="235">
        <v>0.00010363412095093845</v>
      </c>
      <c r="F2372" s="235">
        <v>0.00007211132385929955</v>
      </c>
    </row>
    <row r="2373" ht="14.25" customHeight="1" spans="1:6" x14ac:dyDescent="0.25">
      <c r="A2373" s="232">
        <v>43515</v>
      </c>
      <c r="B2373" s="233">
        <v>50</v>
      </c>
      <c r="C2373" s="233">
        <v>20</v>
      </c>
      <c r="D2373" s="234">
        <v>0.3958333333321207</v>
      </c>
      <c r="E2373" s="235">
        <v>0.00013092531866740602</v>
      </c>
      <c r="F2373" s="235">
        <v>0.00007141024154400082</v>
      </c>
    </row>
    <row r="2374" ht="14.25" customHeight="1" spans="1:6" x14ac:dyDescent="0.25">
      <c r="A2374" s="232">
        <v>43515</v>
      </c>
      <c r="B2374" s="233">
        <v>50</v>
      </c>
      <c r="C2374" s="233">
        <v>21</v>
      </c>
      <c r="D2374" s="234">
        <v>0.4166666666678793</v>
      </c>
      <c r="E2374" s="235">
        <v>0.0001393407442209324</v>
      </c>
      <c r="F2374" s="235">
        <v>0.00007020838614634582</v>
      </c>
    </row>
    <row r="2375" ht="14.25" customHeight="1" spans="1:6" x14ac:dyDescent="0.25">
      <c r="A2375" s="232">
        <v>43515</v>
      </c>
      <c r="B2375" s="233">
        <v>50</v>
      </c>
      <c r="C2375" s="233">
        <v>22</v>
      </c>
      <c r="D2375" s="234">
        <v>0.4375</v>
      </c>
      <c r="E2375" s="235">
        <v>0.00015041310452486252</v>
      </c>
      <c r="F2375" s="235">
        <v>0.00006910668536516208</v>
      </c>
    </row>
    <row r="2376" ht="14.25" customHeight="1" spans="1:6" x14ac:dyDescent="0.25">
      <c r="A2376" s="232">
        <v>43515</v>
      </c>
      <c r="B2376" s="233">
        <v>50</v>
      </c>
      <c r="C2376" s="233">
        <v>23</v>
      </c>
      <c r="D2376" s="234">
        <v>0.4583333333321207</v>
      </c>
      <c r="E2376" s="235">
        <v>0.0001588936959541635</v>
      </c>
      <c r="F2376" s="235">
        <v>0.00006810513920044957</v>
      </c>
    </row>
    <row r="2377" ht="14.25" customHeight="1" spans="1:6" x14ac:dyDescent="0.25">
      <c r="A2377" s="232">
        <v>43515</v>
      </c>
      <c r="B2377" s="233">
        <v>50</v>
      </c>
      <c r="C2377" s="233">
        <v>24</v>
      </c>
      <c r="D2377" s="234">
        <v>0.4791666666678793</v>
      </c>
      <c r="E2377" s="235">
        <v>0.00015994194895017298</v>
      </c>
      <c r="F2377" s="235">
        <v>0.00006800498458397833</v>
      </c>
    </row>
    <row r="2378" ht="14.25" customHeight="1" spans="1:6" x14ac:dyDescent="0.25">
      <c r="A2378" s="232">
        <v>43515</v>
      </c>
      <c r="B2378" s="233">
        <v>50</v>
      </c>
      <c r="C2378" s="233">
        <v>25</v>
      </c>
      <c r="D2378" s="234">
        <v>0.5</v>
      </c>
      <c r="E2378" s="235">
        <v>0.0001427926699901127</v>
      </c>
      <c r="F2378" s="235">
        <v>0.00006990792229693207</v>
      </c>
    </row>
    <row r="2379" ht="14.25" customHeight="1" spans="1:6" x14ac:dyDescent="0.25">
      <c r="A2379" s="232">
        <v>43515</v>
      </c>
      <c r="B2379" s="233">
        <v>50</v>
      </c>
      <c r="C2379" s="233">
        <v>26</v>
      </c>
      <c r="D2379" s="234">
        <v>0.5208333333321207</v>
      </c>
      <c r="E2379" s="235">
        <v>0.00013398186747654888</v>
      </c>
      <c r="F2379" s="235">
        <v>0.00006960745844751831</v>
      </c>
    </row>
    <row r="2380" ht="14.25" customHeight="1" spans="1:6" x14ac:dyDescent="0.25">
      <c r="A2380" s="232">
        <v>43515</v>
      </c>
      <c r="B2380" s="233">
        <v>50</v>
      </c>
      <c r="C2380" s="233">
        <v>27</v>
      </c>
      <c r="D2380" s="234">
        <v>0.5416666666678793</v>
      </c>
      <c r="E2380" s="235">
        <v>0.00011494133867711346</v>
      </c>
      <c r="F2380" s="235">
        <v>0.00006910668536516208</v>
      </c>
    </row>
    <row r="2381" ht="14.25" customHeight="1" spans="1:6" x14ac:dyDescent="0.25">
      <c r="A2381" s="232">
        <v>43515</v>
      </c>
      <c r="B2381" s="233">
        <v>50</v>
      </c>
      <c r="C2381" s="233">
        <v>28</v>
      </c>
      <c r="D2381" s="234">
        <v>0.5625</v>
      </c>
      <c r="E2381" s="235">
        <v>0.00009290588713093835</v>
      </c>
      <c r="F2381" s="235">
        <v>0.0000669032838027946</v>
      </c>
    </row>
    <row r="2382" ht="14.25" customHeight="1" spans="1:6" x14ac:dyDescent="0.25">
      <c r="A2382" s="232">
        <v>43515</v>
      </c>
      <c r="B2382" s="233">
        <v>50</v>
      </c>
      <c r="C2382" s="233">
        <v>29</v>
      </c>
      <c r="D2382" s="234">
        <v>0.5833333333321207</v>
      </c>
      <c r="E2382" s="235">
        <v>0.00007352581921068145</v>
      </c>
      <c r="F2382" s="235">
        <v>0.0000653008099392546</v>
      </c>
    </row>
    <row r="2383" ht="14.25" customHeight="1" spans="1:6" x14ac:dyDescent="0.25">
      <c r="A2383" s="232">
        <v>43515</v>
      </c>
      <c r="B2383" s="233">
        <v>50</v>
      </c>
      <c r="C2383" s="233">
        <v>30</v>
      </c>
      <c r="D2383" s="234">
        <v>0.6041666666678793</v>
      </c>
      <c r="E2383" s="235">
        <v>0.00006128525300151756</v>
      </c>
      <c r="F2383" s="235">
        <v>0.00006630235610396709</v>
      </c>
    </row>
    <row r="2384" ht="14.25" customHeight="1" spans="1:6" x14ac:dyDescent="0.25">
      <c r="A2384" s="232">
        <v>43515</v>
      </c>
      <c r="B2384" s="233">
        <v>50</v>
      </c>
      <c r="C2384" s="233">
        <v>31</v>
      </c>
      <c r="D2384" s="234">
        <v>0.625</v>
      </c>
      <c r="E2384" s="235">
        <v>0.00004417734438842937</v>
      </c>
      <c r="F2384" s="235">
        <v>0.00006760436611809333</v>
      </c>
    </row>
    <row r="2385" ht="14.25" customHeight="1" spans="1:6" x14ac:dyDescent="0.25">
      <c r="A2385" s="232">
        <v>43515</v>
      </c>
      <c r="B2385" s="233">
        <v>50</v>
      </c>
      <c r="C2385" s="233">
        <v>32</v>
      </c>
      <c r="D2385" s="234">
        <v>0.6458333333321207</v>
      </c>
      <c r="E2385" s="235">
        <v>0.00003332593526661332</v>
      </c>
      <c r="F2385" s="235">
        <v>0.00007060900461223083</v>
      </c>
    </row>
    <row r="2386" ht="14.25" customHeight="1" spans="1:6" x14ac:dyDescent="0.25">
      <c r="A2386" s="232">
        <v>43515</v>
      </c>
      <c r="B2386" s="233">
        <v>50</v>
      </c>
      <c r="C2386" s="233">
        <v>33</v>
      </c>
      <c r="D2386" s="234">
        <v>0.6666666666678793</v>
      </c>
      <c r="E2386" s="235">
        <v>0.000022837468023391596</v>
      </c>
      <c r="F2386" s="235">
        <v>0.00007591719928520704</v>
      </c>
    </row>
    <row r="2387" ht="14.25" customHeight="1" spans="1:6" x14ac:dyDescent="0.25">
      <c r="A2387" s="232">
        <v>43515</v>
      </c>
      <c r="B2387" s="233">
        <v>50</v>
      </c>
      <c r="C2387" s="233">
        <v>34</v>
      </c>
      <c r="D2387" s="234">
        <v>0.6875</v>
      </c>
      <c r="E2387" s="235">
        <v>0.00001529748241710943</v>
      </c>
      <c r="F2387" s="235">
        <v>0.00008423003245232074</v>
      </c>
    </row>
    <row r="2388" ht="14.25" customHeight="1" spans="1:6" x14ac:dyDescent="0.25">
      <c r="A2388" s="232">
        <v>43515</v>
      </c>
      <c r="B2388" s="233">
        <v>50</v>
      </c>
      <c r="C2388" s="233">
        <v>35</v>
      </c>
      <c r="D2388" s="234">
        <v>0.7083333333321207</v>
      </c>
      <c r="E2388" s="235">
        <v>0.000009728063902361945</v>
      </c>
      <c r="F2388" s="235">
        <v>0.00009494657641474442</v>
      </c>
    </row>
    <row r="2389" ht="14.25" customHeight="1" spans="1:6" x14ac:dyDescent="0.25">
      <c r="A2389" s="232">
        <v>43515</v>
      </c>
      <c r="B2389" s="233">
        <v>50</v>
      </c>
      <c r="C2389" s="233">
        <v>36</v>
      </c>
      <c r="D2389" s="234">
        <v>0.7291666666678793</v>
      </c>
      <c r="E2389" s="235">
        <v>0.0000036692335776629906</v>
      </c>
      <c r="F2389" s="235">
        <v>0.00010382027543409713</v>
      </c>
    </row>
    <row r="2390" ht="14.25" customHeight="1" spans="1:6" x14ac:dyDescent="0.25">
      <c r="A2390" s="232">
        <v>43515</v>
      </c>
      <c r="B2390" s="233">
        <v>50</v>
      </c>
      <c r="C2390" s="233">
        <v>37</v>
      </c>
      <c r="D2390" s="234">
        <v>0.75</v>
      </c>
      <c r="E2390" s="235">
        <v>0.0000024042527401180163</v>
      </c>
      <c r="F2390" s="235">
        <v>0.00010807684663412522</v>
      </c>
    </row>
    <row r="2391" ht="14.25" customHeight="1" spans="1:6" x14ac:dyDescent="0.25">
      <c r="A2391" s="232">
        <v>43515</v>
      </c>
      <c r="B2391" s="233">
        <v>50</v>
      </c>
      <c r="C2391" s="233">
        <v>38</v>
      </c>
      <c r="D2391" s="234">
        <v>0.7708333333321207</v>
      </c>
      <c r="E2391" s="235">
        <v>9.416147934410971e-7</v>
      </c>
      <c r="F2391" s="235">
        <v>0.00010757607355176897</v>
      </c>
    </row>
    <row r="2392" ht="14.25" customHeight="1" spans="1:6" x14ac:dyDescent="0.25">
      <c r="A2392" s="232">
        <v>43515</v>
      </c>
      <c r="B2392" s="233">
        <v>50</v>
      </c>
      <c r="C2392" s="233">
        <v>39</v>
      </c>
      <c r="D2392" s="234">
        <v>0.7916666666678793</v>
      </c>
      <c r="E2392" s="235">
        <v>1.3156589859250315e-7</v>
      </c>
      <c r="F2392" s="235">
        <v>0.00010314923950373974</v>
      </c>
    </row>
    <row r="2393" ht="14.25" customHeight="1" spans="1:6" x14ac:dyDescent="0.25">
      <c r="A2393" s="232">
        <v>43515</v>
      </c>
      <c r="B2393" s="233">
        <v>50</v>
      </c>
      <c r="C2393" s="233">
        <v>40</v>
      </c>
      <c r="D2393" s="234">
        <v>0.8125</v>
      </c>
      <c r="E2393" s="235">
        <v>1.6337845888947205e-8</v>
      </c>
      <c r="F2393" s="235">
        <v>0.00009755059644299692</v>
      </c>
    </row>
    <row r="2394" ht="14.25" customHeight="1" spans="1:6" x14ac:dyDescent="0.25">
      <c r="A2394" s="232">
        <v>43515</v>
      </c>
      <c r="B2394" s="233">
        <v>50</v>
      </c>
      <c r="C2394" s="233">
        <v>41</v>
      </c>
      <c r="D2394" s="234">
        <v>0.8333333333321207</v>
      </c>
      <c r="E2394" s="235">
        <v>0</v>
      </c>
      <c r="F2394" s="235">
        <v>0.00009394503025003191</v>
      </c>
    </row>
    <row r="2395" ht="14.25" customHeight="1" spans="1:6" x14ac:dyDescent="0.25">
      <c r="A2395" s="232">
        <v>43515</v>
      </c>
      <c r="B2395" s="233">
        <v>50</v>
      </c>
      <c r="C2395" s="233">
        <v>42</v>
      </c>
      <c r="D2395" s="234">
        <v>0.8541666666678793</v>
      </c>
      <c r="E2395" s="235">
        <v>0</v>
      </c>
      <c r="F2395" s="235">
        <v>0.00008903745404294072</v>
      </c>
    </row>
    <row r="2396" ht="14.25" customHeight="1" spans="1:6" x14ac:dyDescent="0.25">
      <c r="A2396" s="232">
        <v>43515</v>
      </c>
      <c r="B2396" s="233">
        <v>50</v>
      </c>
      <c r="C2396" s="233">
        <v>43</v>
      </c>
      <c r="D2396" s="234">
        <v>0.875</v>
      </c>
      <c r="E2396" s="235">
        <v>0</v>
      </c>
      <c r="F2396" s="235">
        <v>0.00008503126938409072</v>
      </c>
    </row>
    <row r="2397" ht="14.25" customHeight="1" spans="1:6" x14ac:dyDescent="0.25">
      <c r="A2397" s="232">
        <v>43515</v>
      </c>
      <c r="B2397" s="233">
        <v>50</v>
      </c>
      <c r="C2397" s="233">
        <v>44</v>
      </c>
      <c r="D2397" s="234">
        <v>0.8958333333321207</v>
      </c>
      <c r="E2397" s="235">
        <v>0</v>
      </c>
      <c r="F2397" s="235">
        <v>0.00008062446625935576</v>
      </c>
    </row>
    <row r="2398" ht="14.25" customHeight="1" spans="1:6" x14ac:dyDescent="0.25">
      <c r="A2398" s="232">
        <v>43515</v>
      </c>
      <c r="B2398" s="233">
        <v>50</v>
      </c>
      <c r="C2398" s="233">
        <v>45</v>
      </c>
      <c r="D2398" s="234">
        <v>0.9166666666678793</v>
      </c>
      <c r="E2398" s="235">
        <v>0</v>
      </c>
      <c r="F2398" s="235">
        <v>0.00007641797236756328</v>
      </c>
    </row>
    <row r="2399" ht="14.25" customHeight="1" spans="1:6" x14ac:dyDescent="0.25">
      <c r="A2399" s="232">
        <v>43515</v>
      </c>
      <c r="B2399" s="233">
        <v>50</v>
      </c>
      <c r="C2399" s="233">
        <v>46</v>
      </c>
      <c r="D2399" s="234">
        <v>0.9375</v>
      </c>
      <c r="E2399" s="235">
        <v>0</v>
      </c>
      <c r="F2399" s="235">
        <v>0.00006860591228280583</v>
      </c>
    </row>
    <row r="2400" ht="14.25" customHeight="1" spans="1:6" x14ac:dyDescent="0.25">
      <c r="A2400" s="232">
        <v>43515</v>
      </c>
      <c r="B2400" s="233">
        <v>50</v>
      </c>
      <c r="C2400" s="233">
        <v>47</v>
      </c>
      <c r="D2400" s="234">
        <v>0.9583333333321207</v>
      </c>
      <c r="E2400" s="235">
        <v>0</v>
      </c>
      <c r="F2400" s="235">
        <v>0.000060393233732163374</v>
      </c>
    </row>
    <row r="2401" ht="14.25" customHeight="1" spans="1:6" x14ac:dyDescent="0.25">
      <c r="A2401" s="232">
        <v>43515</v>
      </c>
      <c r="B2401" s="233">
        <v>50</v>
      </c>
      <c r="C2401" s="233">
        <v>48</v>
      </c>
      <c r="D2401" s="234">
        <v>0.9791666666678793</v>
      </c>
      <c r="E2401" s="235">
        <v>0</v>
      </c>
      <c r="F2401" s="235">
        <v>0.000052681328263877173</v>
      </c>
    </row>
    <row r="2402" ht="14.25" customHeight="1" spans="1:6" x14ac:dyDescent="0.25">
      <c r="A2402" s="232">
        <v>43516</v>
      </c>
      <c r="B2402" s="233">
        <v>51</v>
      </c>
      <c r="C2402" s="233">
        <v>1</v>
      </c>
      <c r="D2402" s="234">
        <v>0</v>
      </c>
      <c r="E2402" s="235">
        <v>0</v>
      </c>
      <c r="F2402" s="235">
        <v>0.00004677220589207346</v>
      </c>
    </row>
    <row r="2403" ht="14.25" customHeight="1" spans="1:6" x14ac:dyDescent="0.25">
      <c r="A2403" s="232">
        <v>43516</v>
      </c>
      <c r="B2403" s="233">
        <v>51</v>
      </c>
      <c r="C2403" s="233">
        <v>2</v>
      </c>
      <c r="D2403" s="234">
        <v>0.020833333332120674</v>
      </c>
      <c r="E2403" s="235">
        <v>0</v>
      </c>
      <c r="F2403" s="235">
        <v>0.000041964784301453494</v>
      </c>
    </row>
    <row r="2404" ht="14.25" customHeight="1" spans="1:6" x14ac:dyDescent="0.25">
      <c r="A2404" s="232">
        <v>43516</v>
      </c>
      <c r="B2404" s="233">
        <v>51</v>
      </c>
      <c r="C2404" s="233">
        <v>3</v>
      </c>
      <c r="D2404" s="234">
        <v>0.041666666667879326</v>
      </c>
      <c r="E2404" s="235">
        <v>0</v>
      </c>
      <c r="F2404" s="235">
        <v>0.00003946091888967226</v>
      </c>
    </row>
    <row r="2405" ht="14.25" customHeight="1" spans="1:6" x14ac:dyDescent="0.25">
      <c r="A2405" s="232">
        <v>43516</v>
      </c>
      <c r="B2405" s="233">
        <v>51</v>
      </c>
      <c r="C2405" s="233">
        <v>4</v>
      </c>
      <c r="D2405" s="234">
        <v>0.0625</v>
      </c>
      <c r="E2405" s="235">
        <v>0</v>
      </c>
      <c r="F2405" s="235">
        <v>0.00003735767194377602</v>
      </c>
    </row>
    <row r="2406" ht="14.25" customHeight="1" spans="1:6" x14ac:dyDescent="0.25">
      <c r="A2406" s="232">
        <v>43516</v>
      </c>
      <c r="B2406" s="233">
        <v>51</v>
      </c>
      <c r="C2406" s="233">
        <v>5</v>
      </c>
      <c r="D2406" s="234">
        <v>0.08333333333212067</v>
      </c>
      <c r="E2406" s="235">
        <v>0</v>
      </c>
      <c r="F2406" s="235">
        <v>0.000034953961148466035</v>
      </c>
    </row>
    <row r="2407" ht="14.25" customHeight="1" spans="1:6" x14ac:dyDescent="0.25">
      <c r="A2407" s="232">
        <v>43516</v>
      </c>
      <c r="B2407" s="233">
        <v>51</v>
      </c>
      <c r="C2407" s="233">
        <v>6</v>
      </c>
      <c r="D2407" s="234">
        <v>0.10416666666787933</v>
      </c>
      <c r="E2407" s="235">
        <v>0</v>
      </c>
      <c r="F2407" s="235">
        <v>0.0000330510234355123</v>
      </c>
    </row>
    <row r="2408" ht="14.25" customHeight="1" spans="1:6" x14ac:dyDescent="0.25">
      <c r="A2408" s="232">
        <v>43516</v>
      </c>
      <c r="B2408" s="233">
        <v>51</v>
      </c>
      <c r="C2408" s="233">
        <v>7</v>
      </c>
      <c r="D2408" s="234">
        <v>0.125</v>
      </c>
      <c r="E2408" s="235">
        <v>0</v>
      </c>
      <c r="F2408" s="235">
        <v>0.000033151178051983545</v>
      </c>
    </row>
    <row r="2409" ht="14.25" customHeight="1" spans="1:6" x14ac:dyDescent="0.25">
      <c r="A2409" s="232">
        <v>43516</v>
      </c>
      <c r="B2409" s="233">
        <v>51</v>
      </c>
      <c r="C2409" s="233">
        <v>8</v>
      </c>
      <c r="D2409" s="234">
        <v>0.14583333333212067</v>
      </c>
      <c r="E2409" s="235">
        <v>0</v>
      </c>
      <c r="F2409" s="235">
        <v>0.000032249786503742304</v>
      </c>
    </row>
    <row r="2410" ht="14.25" customHeight="1" spans="1:6" x14ac:dyDescent="0.25">
      <c r="A2410" s="232">
        <v>43516</v>
      </c>
      <c r="B2410" s="233">
        <v>51</v>
      </c>
      <c r="C2410" s="233">
        <v>9</v>
      </c>
      <c r="D2410" s="234">
        <v>0.16666666666787933</v>
      </c>
      <c r="E2410" s="235">
        <v>0</v>
      </c>
      <c r="F2410" s="235">
        <v>0.00003194932265432856</v>
      </c>
    </row>
    <row r="2411" ht="14.25" customHeight="1" spans="1:6" x14ac:dyDescent="0.25">
      <c r="A2411" s="232">
        <v>43516</v>
      </c>
      <c r="B2411" s="233">
        <v>51</v>
      </c>
      <c r="C2411" s="233">
        <v>10</v>
      </c>
      <c r="D2411" s="234">
        <v>0.1875</v>
      </c>
      <c r="E2411" s="235">
        <v>0</v>
      </c>
      <c r="F2411" s="235">
        <v>0.000032950868819041045</v>
      </c>
    </row>
    <row r="2412" ht="14.25" customHeight="1" spans="1:6" x14ac:dyDescent="0.25">
      <c r="A2412" s="232">
        <v>43516</v>
      </c>
      <c r="B2412" s="233">
        <v>51</v>
      </c>
      <c r="C2412" s="233">
        <v>11</v>
      </c>
      <c r="D2412" s="234">
        <v>0.20833333333212067</v>
      </c>
      <c r="E2412" s="235">
        <v>2.527742194139002e-9</v>
      </c>
      <c r="F2412" s="235">
        <v>0.000033651951134339786</v>
      </c>
    </row>
    <row r="2413" ht="14.25" customHeight="1" spans="1:6" x14ac:dyDescent="0.25">
      <c r="A2413" s="232">
        <v>43516</v>
      </c>
      <c r="B2413" s="233">
        <v>51</v>
      </c>
      <c r="C2413" s="233">
        <v>12</v>
      </c>
      <c r="D2413" s="234">
        <v>0.22916666666787933</v>
      </c>
      <c r="E2413" s="235">
        <v>1.255239782260246e-7</v>
      </c>
      <c r="F2413" s="235">
        <v>0.000035354579614351036</v>
      </c>
    </row>
    <row r="2414" ht="14.25" customHeight="1" spans="1:6" x14ac:dyDescent="0.25">
      <c r="A2414" s="232">
        <v>43516</v>
      </c>
      <c r="B2414" s="233">
        <v>51</v>
      </c>
      <c r="C2414" s="233">
        <v>13</v>
      </c>
      <c r="D2414" s="234">
        <v>0.25</v>
      </c>
      <c r="E2414" s="235">
        <v>5.506162325818398e-7</v>
      </c>
      <c r="F2414" s="235">
        <v>0.00003795859964260352</v>
      </c>
    </row>
    <row r="2415" ht="14.25" customHeight="1" spans="1:6" x14ac:dyDescent="0.25">
      <c r="A2415" s="232">
        <v>43516</v>
      </c>
      <c r="B2415" s="233">
        <v>51</v>
      </c>
      <c r="C2415" s="233">
        <v>14</v>
      </c>
      <c r="D2415" s="234">
        <v>0.2708333333321207</v>
      </c>
      <c r="E2415" s="235">
        <v>0.0000016626994935057258</v>
      </c>
      <c r="F2415" s="235">
        <v>0.000041263701986154747</v>
      </c>
    </row>
    <row r="2416" ht="14.25" customHeight="1" spans="1:6" x14ac:dyDescent="0.25">
      <c r="A2416" s="232">
        <v>43516</v>
      </c>
      <c r="B2416" s="233">
        <v>51</v>
      </c>
      <c r="C2416" s="233">
        <v>15</v>
      </c>
      <c r="D2416" s="234">
        <v>0.2916666666678793</v>
      </c>
      <c r="E2416" s="235">
        <v>0.0000035887484768716576</v>
      </c>
      <c r="F2416" s="235">
        <v>0.000048274525139142206</v>
      </c>
    </row>
    <row r="2417" ht="14.25" customHeight="1" spans="1:6" x14ac:dyDescent="0.25">
      <c r="A2417" s="232">
        <v>43516</v>
      </c>
      <c r="B2417" s="233">
        <v>51</v>
      </c>
      <c r="C2417" s="233">
        <v>16</v>
      </c>
      <c r="D2417" s="234">
        <v>0.3125</v>
      </c>
      <c r="E2417" s="235">
        <v>0.00000841766270736272</v>
      </c>
      <c r="F2417" s="235">
        <v>0.00005478457520977341</v>
      </c>
    </row>
    <row r="2418" ht="14.25" customHeight="1" spans="1:6" x14ac:dyDescent="0.25">
      <c r="A2418" s="232">
        <v>43516</v>
      </c>
      <c r="B2418" s="233">
        <v>51</v>
      </c>
      <c r="C2418" s="233">
        <v>17</v>
      </c>
      <c r="D2418" s="234">
        <v>0.3333333333321207</v>
      </c>
      <c r="E2418" s="235">
        <v>0.000018590511411320823</v>
      </c>
      <c r="F2418" s="235">
        <v>0.0000628970991439446</v>
      </c>
    </row>
    <row r="2419" ht="14.25" customHeight="1" spans="1:6" x14ac:dyDescent="0.25">
      <c r="A2419" s="232">
        <v>43516</v>
      </c>
      <c r="B2419" s="233">
        <v>51</v>
      </c>
      <c r="C2419" s="233">
        <v>18</v>
      </c>
      <c r="D2419" s="234">
        <v>0.3541666666678793</v>
      </c>
      <c r="E2419" s="235">
        <v>0.00003365519914040038</v>
      </c>
      <c r="F2419" s="235">
        <v>0.00007080931384517331</v>
      </c>
    </row>
    <row r="2420" ht="14.25" customHeight="1" spans="1:6" x14ac:dyDescent="0.25">
      <c r="A2420" s="232">
        <v>43516</v>
      </c>
      <c r="B2420" s="233">
        <v>51</v>
      </c>
      <c r="C2420" s="233">
        <v>19</v>
      </c>
      <c r="D2420" s="234">
        <v>0.375</v>
      </c>
      <c r="E2420" s="235">
        <v>0.000053652553704294635</v>
      </c>
      <c r="F2420" s="235">
        <v>0.00007391410695578205</v>
      </c>
    </row>
    <row r="2421" ht="14.25" customHeight="1" spans="1:6" x14ac:dyDescent="0.25">
      <c r="A2421" s="232">
        <v>43516</v>
      </c>
      <c r="B2421" s="233">
        <v>51</v>
      </c>
      <c r="C2421" s="233">
        <v>20</v>
      </c>
      <c r="D2421" s="234">
        <v>0.3958333333321207</v>
      </c>
      <c r="E2421" s="235">
        <v>0.00006957658566538092</v>
      </c>
      <c r="F2421" s="235">
        <v>0.00007782013699816078</v>
      </c>
    </row>
    <row r="2422" ht="14.25" customHeight="1" spans="1:6" x14ac:dyDescent="0.25">
      <c r="A2422" s="232">
        <v>43516</v>
      </c>
      <c r="B2422" s="233">
        <v>51</v>
      </c>
      <c r="C2422" s="233">
        <v>21</v>
      </c>
      <c r="D2422" s="234">
        <v>0.4166666666678793</v>
      </c>
      <c r="E2422" s="235">
        <v>0.00007823325482726581</v>
      </c>
      <c r="F2422" s="235">
        <v>0.00007802044623110327</v>
      </c>
    </row>
    <row r="2423" ht="14.25" customHeight="1" spans="1:6" x14ac:dyDescent="0.25">
      <c r="A2423" s="232">
        <v>43516</v>
      </c>
      <c r="B2423" s="233">
        <v>51</v>
      </c>
      <c r="C2423" s="233">
        <v>22</v>
      </c>
      <c r="D2423" s="234">
        <v>0.4375</v>
      </c>
      <c r="E2423" s="235">
        <v>0.00008638427352292513</v>
      </c>
      <c r="F2423" s="235">
        <v>0.00007571689005226453</v>
      </c>
    </row>
    <row r="2424" ht="14.25" customHeight="1" spans="1:6" x14ac:dyDescent="0.25">
      <c r="A2424" s="232">
        <v>43516</v>
      </c>
      <c r="B2424" s="233">
        <v>51</v>
      </c>
      <c r="C2424" s="233">
        <v>23</v>
      </c>
      <c r="D2424" s="234">
        <v>0.4583333333321207</v>
      </c>
      <c r="E2424" s="235">
        <v>0.0001007240404145232</v>
      </c>
      <c r="F2424" s="235">
        <v>0.00007491565312049453</v>
      </c>
    </row>
    <row r="2425" ht="14.25" customHeight="1" spans="1:6" x14ac:dyDescent="0.25">
      <c r="A2425" s="232">
        <v>43516</v>
      </c>
      <c r="B2425" s="233">
        <v>51</v>
      </c>
      <c r="C2425" s="233">
        <v>24</v>
      </c>
      <c r="D2425" s="234">
        <v>0.4791666666678793</v>
      </c>
      <c r="E2425" s="235">
        <v>0.00009960786027839476</v>
      </c>
      <c r="F2425" s="235">
        <v>0.00007431472542166704</v>
      </c>
    </row>
    <row r="2426" ht="14.25" customHeight="1" spans="1:6" x14ac:dyDescent="0.25">
      <c r="A2426" s="232">
        <v>43516</v>
      </c>
      <c r="B2426" s="233">
        <v>51</v>
      </c>
      <c r="C2426" s="233">
        <v>25</v>
      </c>
      <c r="D2426" s="234">
        <v>0.5</v>
      </c>
      <c r="E2426" s="235">
        <v>0.0000810985110530754</v>
      </c>
      <c r="F2426" s="235">
        <v>0.00007541642620285079</v>
      </c>
    </row>
    <row r="2427" ht="14.25" customHeight="1" spans="1:6" x14ac:dyDescent="0.25">
      <c r="A2427" s="232">
        <v>43516</v>
      </c>
      <c r="B2427" s="233">
        <v>51</v>
      </c>
      <c r="C2427" s="233">
        <v>26</v>
      </c>
      <c r="D2427" s="234">
        <v>0.5208333333321207</v>
      </c>
      <c r="E2427" s="235">
        <v>0.00007560130281531808</v>
      </c>
      <c r="F2427" s="235">
        <v>0.0000756167354357933</v>
      </c>
    </row>
    <row r="2428" ht="14.25" customHeight="1" spans="1:6" x14ac:dyDescent="0.25">
      <c r="A2428" s="232">
        <v>43516</v>
      </c>
      <c r="B2428" s="233">
        <v>51</v>
      </c>
      <c r="C2428" s="233">
        <v>27</v>
      </c>
      <c r="D2428" s="234">
        <v>0.5416666666678793</v>
      </c>
      <c r="E2428" s="235">
        <v>0.00006244349687767107</v>
      </c>
      <c r="F2428" s="235">
        <v>0.00007471534388755204</v>
      </c>
    </row>
    <row r="2429" ht="14.25" customHeight="1" spans="1:6" x14ac:dyDescent="0.25">
      <c r="A2429" s="232">
        <v>43516</v>
      </c>
      <c r="B2429" s="233">
        <v>51</v>
      </c>
      <c r="C2429" s="233">
        <v>28</v>
      </c>
      <c r="D2429" s="234">
        <v>0.5625</v>
      </c>
      <c r="E2429" s="235">
        <v>0.00005265728284740269</v>
      </c>
      <c r="F2429" s="235">
        <v>0.00007211132385929955</v>
      </c>
    </row>
    <row r="2430" ht="14.25" customHeight="1" spans="1:6" x14ac:dyDescent="0.25">
      <c r="A2430" s="232">
        <v>43516</v>
      </c>
      <c r="B2430" s="233">
        <v>51</v>
      </c>
      <c r="C2430" s="233">
        <v>29</v>
      </c>
      <c r="D2430" s="234">
        <v>0.5833333333321207</v>
      </c>
      <c r="E2430" s="235">
        <v>0.00004717967904288514</v>
      </c>
      <c r="F2430" s="235">
        <v>0.00007070915922870207</v>
      </c>
    </row>
    <row r="2431" ht="14.25" customHeight="1" spans="1:6" x14ac:dyDescent="0.25">
      <c r="A2431" s="232">
        <v>43516</v>
      </c>
      <c r="B2431" s="233">
        <v>51</v>
      </c>
      <c r="C2431" s="233">
        <v>30</v>
      </c>
      <c r="D2431" s="234">
        <v>0.6041666666678793</v>
      </c>
      <c r="E2431" s="235">
        <v>0.00004183670689051387</v>
      </c>
      <c r="F2431" s="235">
        <v>0.00007231163309224206</v>
      </c>
    </row>
    <row r="2432" ht="14.25" customHeight="1" spans="1:6" x14ac:dyDescent="0.25">
      <c r="A2432" s="232">
        <v>43516</v>
      </c>
      <c r="B2432" s="233">
        <v>51</v>
      </c>
      <c r="C2432" s="233">
        <v>31</v>
      </c>
      <c r="D2432" s="234">
        <v>0.625</v>
      </c>
      <c r="E2432" s="235">
        <v>0.000036697624998564266</v>
      </c>
      <c r="F2432" s="235">
        <v>0.00007311287002401206</v>
      </c>
    </row>
    <row r="2433" ht="14.25" customHeight="1" spans="1:6" x14ac:dyDescent="0.25">
      <c r="A2433" s="232">
        <v>43516</v>
      </c>
      <c r="B2433" s="233">
        <v>51</v>
      </c>
      <c r="C2433" s="233">
        <v>32</v>
      </c>
      <c r="D2433" s="234">
        <v>0.6458333333321207</v>
      </c>
      <c r="E2433" s="235">
        <v>0.000035904040690496275</v>
      </c>
      <c r="F2433" s="235">
        <v>0.00007441488003813829</v>
      </c>
    </row>
    <row r="2434" ht="14.25" customHeight="1" spans="1:6" x14ac:dyDescent="0.25">
      <c r="A2434" s="232">
        <v>43516</v>
      </c>
      <c r="B2434" s="233">
        <v>51</v>
      </c>
      <c r="C2434" s="233">
        <v>33</v>
      </c>
      <c r="D2434" s="234">
        <v>0.6666666666678793</v>
      </c>
      <c r="E2434" s="235">
        <v>0.00002685772157030434</v>
      </c>
      <c r="F2434" s="235">
        <v>0.00007621766313462079</v>
      </c>
    </row>
    <row r="2435" ht="14.25" customHeight="1" spans="1:6" x14ac:dyDescent="0.25">
      <c r="A2435" s="232">
        <v>43516</v>
      </c>
      <c r="B2435" s="233">
        <v>51</v>
      </c>
      <c r="C2435" s="233">
        <v>34</v>
      </c>
      <c r="D2435" s="234">
        <v>0.6875</v>
      </c>
      <c r="E2435" s="235">
        <v>0.00001661712037379003</v>
      </c>
      <c r="F2435" s="235">
        <v>0.00008503126938409072</v>
      </c>
    </row>
    <row r="2436" ht="14.25" customHeight="1" spans="1:6" x14ac:dyDescent="0.25">
      <c r="A2436" s="232">
        <v>43516</v>
      </c>
      <c r="B2436" s="233">
        <v>51</v>
      </c>
      <c r="C2436" s="233">
        <v>35</v>
      </c>
      <c r="D2436" s="234">
        <v>0.7083333333321207</v>
      </c>
      <c r="E2436" s="235">
        <v>0.000010026328860223508</v>
      </c>
      <c r="F2436" s="235">
        <v>0.00009725013259358315</v>
      </c>
    </row>
    <row r="2437" ht="14.25" customHeight="1" spans="1:6" x14ac:dyDescent="0.25">
      <c r="A2437" s="232">
        <v>43516</v>
      </c>
      <c r="B2437" s="233">
        <v>51</v>
      </c>
      <c r="C2437" s="233">
        <v>36</v>
      </c>
      <c r="D2437" s="234">
        <v>0.7291666666678793</v>
      </c>
      <c r="E2437" s="235">
        <v>0.000004352463797064175</v>
      </c>
      <c r="F2437" s="235">
        <v>0.00010552290391410836</v>
      </c>
    </row>
    <row r="2438" ht="14.25" customHeight="1" spans="1:6" x14ac:dyDescent="0.25">
      <c r="A2438" s="232">
        <v>43516</v>
      </c>
      <c r="B2438" s="233">
        <v>51</v>
      </c>
      <c r="C2438" s="233">
        <v>37</v>
      </c>
      <c r="D2438" s="234">
        <v>0.75</v>
      </c>
      <c r="E2438" s="235">
        <v>0.0000022002454493764076</v>
      </c>
      <c r="F2438" s="235">
        <v>0.00011016006265672717</v>
      </c>
    </row>
    <row r="2439" ht="14.25" customHeight="1" spans="1:6" x14ac:dyDescent="0.25">
      <c r="A2439" s="232">
        <v>43516</v>
      </c>
      <c r="B2439" s="233">
        <v>51</v>
      </c>
      <c r="C2439" s="233">
        <v>38</v>
      </c>
      <c r="D2439" s="234">
        <v>0.7708333333321207</v>
      </c>
      <c r="E2439" s="235">
        <v>9.99382950414469e-7</v>
      </c>
      <c r="F2439" s="235">
        <v>0.00011071091304731905</v>
      </c>
    </row>
    <row r="2440" ht="14.25" customHeight="1" spans="1:6" x14ac:dyDescent="0.25">
      <c r="A2440" s="232">
        <v>43516</v>
      </c>
      <c r="B2440" s="233">
        <v>51</v>
      </c>
      <c r="C2440" s="233">
        <v>39</v>
      </c>
      <c r="D2440" s="234">
        <v>0.7916666666678793</v>
      </c>
      <c r="E2440" s="235">
        <v>1.395190386667454e-7</v>
      </c>
      <c r="F2440" s="235">
        <v>0.00010556296576069685</v>
      </c>
    </row>
    <row r="2441" ht="14.25" customHeight="1" spans="1:6" x14ac:dyDescent="0.25">
      <c r="A2441" s="232">
        <v>43516</v>
      </c>
      <c r="B2441" s="233">
        <v>51</v>
      </c>
      <c r="C2441" s="233">
        <v>40</v>
      </c>
      <c r="D2441" s="234">
        <v>0.8125</v>
      </c>
      <c r="E2441" s="235">
        <v>1.0172621025193547e-8</v>
      </c>
      <c r="F2441" s="235">
        <v>0.0000987524518406519</v>
      </c>
    </row>
    <row r="2442" ht="14.25" customHeight="1" spans="1:6" x14ac:dyDescent="0.25">
      <c r="A2442" s="232">
        <v>43516</v>
      </c>
      <c r="B2442" s="233">
        <v>51</v>
      </c>
      <c r="C2442" s="233">
        <v>41</v>
      </c>
      <c r="D2442" s="234">
        <v>0.8333333333321207</v>
      </c>
      <c r="E2442" s="235">
        <v>0</v>
      </c>
      <c r="F2442" s="235">
        <v>0.00009364456640061817</v>
      </c>
    </row>
    <row r="2443" ht="14.25" customHeight="1" spans="1:6" x14ac:dyDescent="0.25">
      <c r="A2443" s="232">
        <v>43516</v>
      </c>
      <c r="B2443" s="233">
        <v>51</v>
      </c>
      <c r="C2443" s="233">
        <v>42</v>
      </c>
      <c r="D2443" s="234">
        <v>0.8541666666678793</v>
      </c>
      <c r="E2443" s="235">
        <v>0</v>
      </c>
      <c r="F2443" s="235">
        <v>0.00008883714480999821</v>
      </c>
    </row>
    <row r="2444" ht="14.25" customHeight="1" spans="1:6" x14ac:dyDescent="0.25">
      <c r="A2444" s="232">
        <v>43516</v>
      </c>
      <c r="B2444" s="233">
        <v>51</v>
      </c>
      <c r="C2444" s="233">
        <v>43</v>
      </c>
      <c r="D2444" s="234">
        <v>0.875</v>
      </c>
      <c r="E2444" s="235">
        <v>0</v>
      </c>
      <c r="F2444" s="235">
        <v>0.00008503126938409072</v>
      </c>
    </row>
    <row r="2445" ht="14.25" customHeight="1" spans="1:6" x14ac:dyDescent="0.25">
      <c r="A2445" s="232">
        <v>43516</v>
      </c>
      <c r="B2445" s="233">
        <v>51</v>
      </c>
      <c r="C2445" s="233">
        <v>44</v>
      </c>
      <c r="D2445" s="234">
        <v>0.8958333333321207</v>
      </c>
      <c r="E2445" s="235">
        <v>0</v>
      </c>
      <c r="F2445" s="235">
        <v>0.00007932245624522951</v>
      </c>
    </row>
    <row r="2446" ht="14.25" customHeight="1" spans="1:6" x14ac:dyDescent="0.25">
      <c r="A2446" s="232">
        <v>43516</v>
      </c>
      <c r="B2446" s="233">
        <v>51</v>
      </c>
      <c r="C2446" s="233">
        <v>45</v>
      </c>
      <c r="D2446" s="234">
        <v>0.9166666666678793</v>
      </c>
      <c r="E2446" s="235">
        <v>0</v>
      </c>
      <c r="F2446" s="235">
        <v>0.00007511596235343704</v>
      </c>
    </row>
    <row r="2447" ht="14.25" customHeight="1" spans="1:6" x14ac:dyDescent="0.25">
      <c r="A2447" s="232">
        <v>43516</v>
      </c>
      <c r="B2447" s="233">
        <v>51</v>
      </c>
      <c r="C2447" s="233">
        <v>46</v>
      </c>
      <c r="D2447" s="234">
        <v>0.9375</v>
      </c>
      <c r="E2447" s="235">
        <v>0</v>
      </c>
      <c r="F2447" s="235">
        <v>0.00006880622151574834</v>
      </c>
    </row>
    <row r="2448" ht="14.25" customHeight="1" spans="1:6" x14ac:dyDescent="0.25">
      <c r="A2448" s="232">
        <v>43516</v>
      </c>
      <c r="B2448" s="233">
        <v>51</v>
      </c>
      <c r="C2448" s="233">
        <v>47</v>
      </c>
      <c r="D2448" s="234">
        <v>0.9583333333321207</v>
      </c>
      <c r="E2448" s="235">
        <v>0</v>
      </c>
      <c r="F2448" s="235">
        <v>0.00006169524374628963</v>
      </c>
    </row>
    <row r="2449" ht="14.25" customHeight="1" spans="1:6" x14ac:dyDescent="0.25">
      <c r="A2449" s="232">
        <v>43516</v>
      </c>
      <c r="B2449" s="233">
        <v>51</v>
      </c>
      <c r="C2449" s="233">
        <v>48</v>
      </c>
      <c r="D2449" s="234">
        <v>0.9791666666678793</v>
      </c>
      <c r="E2449" s="235">
        <v>0</v>
      </c>
      <c r="F2449" s="235">
        <v>0.000055085039059187164</v>
      </c>
    </row>
    <row r="2450" ht="14.25" customHeight="1" spans="1:6" x14ac:dyDescent="0.25">
      <c r="A2450" s="232">
        <v>43517</v>
      </c>
      <c r="B2450" s="233">
        <v>52</v>
      </c>
      <c r="C2450" s="233">
        <v>1</v>
      </c>
      <c r="D2450" s="234">
        <v>0</v>
      </c>
      <c r="E2450" s="235">
        <v>0</v>
      </c>
      <c r="F2450" s="235">
        <v>0.00004687236050854471</v>
      </c>
    </row>
    <row r="2451" ht="14.25" customHeight="1" spans="1:6" x14ac:dyDescent="0.25">
      <c r="A2451" s="232">
        <v>43517</v>
      </c>
      <c r="B2451" s="233">
        <v>52</v>
      </c>
      <c r="C2451" s="233">
        <v>2</v>
      </c>
      <c r="D2451" s="234">
        <v>0.020833333332120674</v>
      </c>
      <c r="E2451" s="235">
        <v>0</v>
      </c>
      <c r="F2451" s="235">
        <v>0.00004146401121909723</v>
      </c>
    </row>
    <row r="2452" ht="14.25" customHeight="1" spans="1:6" x14ac:dyDescent="0.25">
      <c r="A2452" s="232">
        <v>43517</v>
      </c>
      <c r="B2452" s="233">
        <v>52</v>
      </c>
      <c r="C2452" s="233">
        <v>3</v>
      </c>
      <c r="D2452" s="234">
        <v>0.041666666667879326</v>
      </c>
      <c r="E2452" s="235">
        <v>0</v>
      </c>
      <c r="F2452" s="235">
        <v>0.00003845937272495976</v>
      </c>
    </row>
    <row r="2453" ht="14.25" customHeight="1" spans="1:6" x14ac:dyDescent="0.25">
      <c r="A2453" s="232">
        <v>43517</v>
      </c>
      <c r="B2453" s="233">
        <v>52</v>
      </c>
      <c r="C2453" s="233">
        <v>4</v>
      </c>
      <c r="D2453" s="234">
        <v>0.0625</v>
      </c>
      <c r="E2453" s="235">
        <v>0</v>
      </c>
      <c r="F2453" s="235">
        <v>0.000035354579614351036</v>
      </c>
    </row>
    <row r="2454" ht="14.25" customHeight="1" spans="1:6" x14ac:dyDescent="0.25">
      <c r="A2454" s="232">
        <v>43517</v>
      </c>
      <c r="B2454" s="233">
        <v>52</v>
      </c>
      <c r="C2454" s="233">
        <v>5</v>
      </c>
      <c r="D2454" s="234">
        <v>0.08333333333212067</v>
      </c>
      <c r="E2454" s="235">
        <v>0</v>
      </c>
      <c r="F2454" s="235">
        <v>0.000033651951134339786</v>
      </c>
    </row>
    <row r="2455" ht="14.25" customHeight="1" spans="1:6" x14ac:dyDescent="0.25">
      <c r="A2455" s="232">
        <v>43517</v>
      </c>
      <c r="B2455" s="233">
        <v>52</v>
      </c>
      <c r="C2455" s="233">
        <v>6</v>
      </c>
      <c r="D2455" s="234">
        <v>0.10416666666787933</v>
      </c>
      <c r="E2455" s="235">
        <v>0</v>
      </c>
      <c r="F2455" s="235">
        <v>0.00003174901342138605</v>
      </c>
    </row>
    <row r="2456" ht="14.25" customHeight="1" spans="1:6" x14ac:dyDescent="0.25">
      <c r="A2456" s="232">
        <v>43517</v>
      </c>
      <c r="B2456" s="233">
        <v>52</v>
      </c>
      <c r="C2456" s="233">
        <v>7</v>
      </c>
      <c r="D2456" s="234">
        <v>0.125</v>
      </c>
      <c r="E2456" s="235">
        <v>0</v>
      </c>
      <c r="F2456" s="235">
        <v>0.00003164885880491481</v>
      </c>
    </row>
    <row r="2457" ht="14.25" customHeight="1" spans="1:6" x14ac:dyDescent="0.25">
      <c r="A2457" s="232">
        <v>43517</v>
      </c>
      <c r="B2457" s="233">
        <v>52</v>
      </c>
      <c r="C2457" s="233">
        <v>8</v>
      </c>
      <c r="D2457" s="234">
        <v>0.14583333333212067</v>
      </c>
      <c r="E2457" s="235">
        <v>0</v>
      </c>
      <c r="F2457" s="235">
        <v>0.000031548704188443556</v>
      </c>
    </row>
    <row r="2458" ht="14.25" customHeight="1" spans="1:6" x14ac:dyDescent="0.25">
      <c r="A2458" s="232">
        <v>43517</v>
      </c>
      <c r="B2458" s="233">
        <v>52</v>
      </c>
      <c r="C2458" s="233">
        <v>9</v>
      </c>
      <c r="D2458" s="234">
        <v>0.16666666666787933</v>
      </c>
      <c r="E2458" s="235">
        <v>0</v>
      </c>
      <c r="F2458" s="235">
        <v>0.00003124824033902981</v>
      </c>
    </row>
    <row r="2459" ht="14.25" customHeight="1" spans="1:6" x14ac:dyDescent="0.25">
      <c r="A2459" s="232">
        <v>43517</v>
      </c>
      <c r="B2459" s="233">
        <v>52</v>
      </c>
      <c r="C2459" s="233">
        <v>10</v>
      </c>
      <c r="D2459" s="234">
        <v>0.1875</v>
      </c>
      <c r="E2459" s="235">
        <v>0</v>
      </c>
      <c r="F2459" s="235">
        <v>0.000031548704188443556</v>
      </c>
    </row>
    <row r="2460" ht="14.25" customHeight="1" spans="1:6" x14ac:dyDescent="0.25">
      <c r="A2460" s="232">
        <v>43517</v>
      </c>
      <c r="B2460" s="233">
        <v>52</v>
      </c>
      <c r="C2460" s="233">
        <v>11</v>
      </c>
      <c r="D2460" s="234">
        <v>0.20833333333212067</v>
      </c>
      <c r="E2460" s="235">
        <v>3.569665196113371e-8</v>
      </c>
      <c r="F2460" s="235">
        <v>0.0000318491680378573</v>
      </c>
    </row>
    <row r="2461" ht="14.25" customHeight="1" spans="1:6" x14ac:dyDescent="0.25">
      <c r="A2461" s="232">
        <v>43517</v>
      </c>
      <c r="B2461" s="233">
        <v>52</v>
      </c>
      <c r="C2461" s="233">
        <v>12</v>
      </c>
      <c r="D2461" s="234">
        <v>0.22916666666787933</v>
      </c>
      <c r="E2461" s="235">
        <v>1.7552395187106678e-7</v>
      </c>
      <c r="F2461" s="235">
        <v>0.000033952414983753533</v>
      </c>
    </row>
    <row r="2462" ht="14.25" customHeight="1" spans="1:6" x14ac:dyDescent="0.25">
      <c r="A2462" s="232">
        <v>43517</v>
      </c>
      <c r="B2462" s="233">
        <v>52</v>
      </c>
      <c r="C2462" s="233">
        <v>13</v>
      </c>
      <c r="D2462" s="234">
        <v>0.25</v>
      </c>
      <c r="E2462" s="235">
        <v>2.6276188369318117e-7</v>
      </c>
      <c r="F2462" s="235">
        <v>0.000035354579614351036</v>
      </c>
    </row>
    <row r="2463" ht="14.25" customHeight="1" spans="1:6" x14ac:dyDescent="0.25">
      <c r="A2463" s="232">
        <v>43517</v>
      </c>
      <c r="B2463" s="233">
        <v>52</v>
      </c>
      <c r="C2463" s="233">
        <v>14</v>
      </c>
      <c r="D2463" s="234">
        <v>0.2708333333321207</v>
      </c>
      <c r="E2463" s="235">
        <v>5.775582652364431e-7</v>
      </c>
      <c r="F2463" s="235">
        <v>0.000037457826560247266</v>
      </c>
    </row>
    <row r="2464" ht="14.25" customHeight="1" spans="1:6" x14ac:dyDescent="0.25">
      <c r="A2464" s="232">
        <v>43517</v>
      </c>
      <c r="B2464" s="233">
        <v>52</v>
      </c>
      <c r="C2464" s="233">
        <v>15</v>
      </c>
      <c r="D2464" s="234">
        <v>0.2916666666678793</v>
      </c>
      <c r="E2464" s="235">
        <v>0.000003509298915952453</v>
      </c>
      <c r="F2464" s="235">
        <v>0.000042665866616752236</v>
      </c>
    </row>
    <row r="2465" ht="14.25" customHeight="1" spans="1:6" x14ac:dyDescent="0.25">
      <c r="A2465" s="232">
        <v>43517</v>
      </c>
      <c r="B2465" s="233">
        <v>52</v>
      </c>
      <c r="C2465" s="233">
        <v>16</v>
      </c>
      <c r="D2465" s="234">
        <v>0.3125</v>
      </c>
      <c r="E2465" s="235">
        <v>0.000005342718778285904</v>
      </c>
      <c r="F2465" s="235">
        <v>0.0000508785451673947</v>
      </c>
    </row>
    <row r="2466" ht="14.25" customHeight="1" spans="1:6" x14ac:dyDescent="0.25">
      <c r="A2466" s="232">
        <v>43517</v>
      </c>
      <c r="B2466" s="233">
        <v>52</v>
      </c>
      <c r="C2466" s="233">
        <v>17</v>
      </c>
      <c r="D2466" s="234">
        <v>0.3333333333321207</v>
      </c>
      <c r="E2466" s="235">
        <v>0.000020212103366993956</v>
      </c>
      <c r="F2466" s="235">
        <v>0.000058490296019209644</v>
      </c>
    </row>
    <row r="2467" ht="14.25" customHeight="1" spans="1:6" x14ac:dyDescent="0.25">
      <c r="A2467" s="232">
        <v>43517</v>
      </c>
      <c r="B2467" s="233">
        <v>52</v>
      </c>
      <c r="C2467" s="233">
        <v>18</v>
      </c>
      <c r="D2467" s="234">
        <v>0.3541666666678793</v>
      </c>
      <c r="E2467" s="235">
        <v>0.00004399609817614307</v>
      </c>
      <c r="F2467" s="235">
        <v>0.00006720374765220833</v>
      </c>
    </row>
    <row r="2468" ht="14.25" customHeight="1" spans="1:6" x14ac:dyDescent="0.25">
      <c r="A2468" s="232">
        <v>43517</v>
      </c>
      <c r="B2468" s="233">
        <v>52</v>
      </c>
      <c r="C2468" s="233">
        <v>19</v>
      </c>
      <c r="D2468" s="234">
        <v>0.375</v>
      </c>
      <c r="E2468" s="235">
        <v>0.00008876977824376959</v>
      </c>
      <c r="F2468" s="235">
        <v>0.00007191101462635705</v>
      </c>
    </row>
    <row r="2469" ht="14.25" customHeight="1" spans="1:6" x14ac:dyDescent="0.25">
      <c r="A2469" s="232">
        <v>43517</v>
      </c>
      <c r="B2469" s="233">
        <v>52</v>
      </c>
      <c r="C2469" s="233">
        <v>20</v>
      </c>
      <c r="D2469" s="234">
        <v>0.3958333333321207</v>
      </c>
      <c r="E2469" s="235">
        <v>0.00011724589780256124</v>
      </c>
      <c r="F2469" s="235">
        <v>0.00007792029161463202</v>
      </c>
    </row>
    <row r="2470" ht="14.25" customHeight="1" spans="1:6" x14ac:dyDescent="0.25">
      <c r="A2470" s="232">
        <v>43517</v>
      </c>
      <c r="B2470" s="233">
        <v>52</v>
      </c>
      <c r="C2470" s="233">
        <v>21</v>
      </c>
      <c r="D2470" s="234">
        <v>0.4166666666678793</v>
      </c>
      <c r="E2470" s="235">
        <v>0.0001389342469133893</v>
      </c>
      <c r="F2470" s="235">
        <v>0.0000809249301087695</v>
      </c>
    </row>
    <row r="2471" ht="14.25" customHeight="1" spans="1:6" x14ac:dyDescent="0.25">
      <c r="A2471" s="232">
        <v>43517</v>
      </c>
      <c r="B2471" s="233">
        <v>52</v>
      </c>
      <c r="C2471" s="233">
        <v>22</v>
      </c>
      <c r="D2471" s="234">
        <v>0.4375</v>
      </c>
      <c r="E2471" s="235">
        <v>0.00012100501954473047</v>
      </c>
      <c r="F2471" s="235">
        <v>0.00008382941398643575</v>
      </c>
    </row>
    <row r="2472" ht="14.25" customHeight="1" spans="1:6" x14ac:dyDescent="0.25">
      <c r="A2472" s="232">
        <v>43517</v>
      </c>
      <c r="B2472" s="233">
        <v>52</v>
      </c>
      <c r="C2472" s="233">
        <v>23</v>
      </c>
      <c r="D2472" s="234">
        <v>0.4583333333321207</v>
      </c>
      <c r="E2472" s="235">
        <v>0.00017241811456252397</v>
      </c>
      <c r="F2472" s="235">
        <v>0.00008292802243819447</v>
      </c>
    </row>
    <row r="2473" ht="14.25" customHeight="1" spans="1:6" x14ac:dyDescent="0.25">
      <c r="A2473" s="232">
        <v>43517</v>
      </c>
      <c r="B2473" s="233">
        <v>52</v>
      </c>
      <c r="C2473" s="233">
        <v>24</v>
      </c>
      <c r="D2473" s="234">
        <v>0.4791666666678793</v>
      </c>
      <c r="E2473" s="235">
        <v>0.0001512638176924864</v>
      </c>
      <c r="F2473" s="235">
        <v>0.00008853668096058446</v>
      </c>
    </row>
    <row r="2474" ht="14.25" customHeight="1" spans="1:6" x14ac:dyDescent="0.25">
      <c r="A2474" s="232">
        <v>43517</v>
      </c>
      <c r="B2474" s="233">
        <v>52</v>
      </c>
      <c r="C2474" s="233">
        <v>25</v>
      </c>
      <c r="D2474" s="234">
        <v>0.5</v>
      </c>
      <c r="E2474" s="235">
        <v>0.00013358415207661726</v>
      </c>
      <c r="F2474" s="235">
        <v>0.0000886368355770557</v>
      </c>
    </row>
    <row r="2475" ht="14.25" customHeight="1" spans="1:6" x14ac:dyDescent="0.25">
      <c r="A2475" s="232">
        <v>43517</v>
      </c>
      <c r="B2475" s="233">
        <v>52</v>
      </c>
      <c r="C2475" s="233">
        <v>26</v>
      </c>
      <c r="D2475" s="234">
        <v>0.5208333333321207</v>
      </c>
      <c r="E2475" s="235">
        <v>0.00013680466040112167</v>
      </c>
      <c r="F2475" s="235">
        <v>0.00008893729942646948</v>
      </c>
    </row>
    <row r="2476" ht="14.25" customHeight="1" spans="1:6" x14ac:dyDescent="0.25">
      <c r="A2476" s="232">
        <v>43517</v>
      </c>
      <c r="B2476" s="233">
        <v>52</v>
      </c>
      <c r="C2476" s="233">
        <v>27</v>
      </c>
      <c r="D2476" s="234">
        <v>0.5416666666678793</v>
      </c>
      <c r="E2476" s="235">
        <v>0.00010640863089759358</v>
      </c>
      <c r="F2476" s="235">
        <v>0.00008583250631586071</v>
      </c>
    </row>
    <row r="2477" ht="14.25" customHeight="1" spans="1:6" x14ac:dyDescent="0.25">
      <c r="A2477" s="232">
        <v>43517</v>
      </c>
      <c r="B2477" s="233">
        <v>52</v>
      </c>
      <c r="C2477" s="233">
        <v>28</v>
      </c>
      <c r="D2477" s="234">
        <v>0.5625</v>
      </c>
      <c r="E2477" s="235">
        <v>0.00009703120057532699</v>
      </c>
      <c r="F2477" s="235">
        <v>0.00008362910475349323</v>
      </c>
    </row>
    <row r="2478" ht="14.25" customHeight="1" spans="1:6" x14ac:dyDescent="0.25">
      <c r="A2478" s="232">
        <v>43517</v>
      </c>
      <c r="B2478" s="233">
        <v>52</v>
      </c>
      <c r="C2478" s="233">
        <v>29</v>
      </c>
      <c r="D2478" s="234">
        <v>0.5833333333321207</v>
      </c>
      <c r="E2478" s="235">
        <v>0.0000840873284313657</v>
      </c>
      <c r="F2478" s="235">
        <v>0.00008032400240994201</v>
      </c>
    </row>
    <row r="2479" ht="14.25" customHeight="1" spans="1:6" x14ac:dyDescent="0.25">
      <c r="A2479" s="232">
        <v>43517</v>
      </c>
      <c r="B2479" s="233">
        <v>52</v>
      </c>
      <c r="C2479" s="233">
        <v>30</v>
      </c>
      <c r="D2479" s="234">
        <v>0.6041666666678793</v>
      </c>
      <c r="E2479" s="235">
        <v>0.00006509033943425416</v>
      </c>
      <c r="F2479" s="235">
        <v>0.00007992338394405702</v>
      </c>
    </row>
    <row r="2480" ht="14.25" customHeight="1" spans="1:6" x14ac:dyDescent="0.25">
      <c r="A2480" s="232">
        <v>43517</v>
      </c>
      <c r="B2480" s="233">
        <v>52</v>
      </c>
      <c r="C2480" s="233">
        <v>31</v>
      </c>
      <c r="D2480" s="234">
        <v>0.625</v>
      </c>
      <c r="E2480" s="235">
        <v>0.00005515724819511411</v>
      </c>
      <c r="F2480" s="235">
        <v>0.00008322848628760824</v>
      </c>
    </row>
    <row r="2481" ht="14.25" customHeight="1" spans="1:6" x14ac:dyDescent="0.25">
      <c r="A2481" s="232">
        <v>43517</v>
      </c>
      <c r="B2481" s="233">
        <v>52</v>
      </c>
      <c r="C2481" s="233">
        <v>32</v>
      </c>
      <c r="D2481" s="234">
        <v>0.6458333333321207</v>
      </c>
      <c r="E2481" s="235">
        <v>0.00004874711670028557</v>
      </c>
      <c r="F2481" s="235">
        <v>0.00008423003245232074</v>
      </c>
    </row>
    <row r="2482" ht="14.25" customHeight="1" spans="1:6" x14ac:dyDescent="0.25">
      <c r="A2482" s="232">
        <v>43517</v>
      </c>
      <c r="B2482" s="233">
        <v>52</v>
      </c>
      <c r="C2482" s="233">
        <v>33</v>
      </c>
      <c r="D2482" s="234">
        <v>0.6666666666678793</v>
      </c>
      <c r="E2482" s="235">
        <v>0.00003975195552397904</v>
      </c>
      <c r="F2482" s="235">
        <v>0.00008793575326175697</v>
      </c>
    </row>
    <row r="2483" ht="14.25" customHeight="1" spans="1:6" x14ac:dyDescent="0.25">
      <c r="A2483" s="232">
        <v>43517</v>
      </c>
      <c r="B2483" s="233">
        <v>52</v>
      </c>
      <c r="C2483" s="233">
        <v>34</v>
      </c>
      <c r="D2483" s="234">
        <v>0.6875</v>
      </c>
      <c r="E2483" s="235">
        <v>0.00002310175877264394</v>
      </c>
      <c r="F2483" s="235">
        <v>0.00009544734949710066</v>
      </c>
    </row>
    <row r="2484" ht="14.25" customHeight="1" spans="1:6" x14ac:dyDescent="0.25">
      <c r="A2484" s="232">
        <v>43517</v>
      </c>
      <c r="B2484" s="233">
        <v>52</v>
      </c>
      <c r="C2484" s="233">
        <v>35</v>
      </c>
      <c r="D2484" s="234">
        <v>0.7083333333321207</v>
      </c>
      <c r="E2484" s="235">
        <v>0.000012159984097807514</v>
      </c>
      <c r="F2484" s="235">
        <v>0.00010570318222375662</v>
      </c>
    </row>
    <row r="2485" ht="14.25" customHeight="1" spans="1:6" x14ac:dyDescent="0.25">
      <c r="A2485" s="232">
        <v>43517</v>
      </c>
      <c r="B2485" s="233">
        <v>52</v>
      </c>
      <c r="C2485" s="233">
        <v>36</v>
      </c>
      <c r="D2485" s="234">
        <v>0.7291666666678793</v>
      </c>
      <c r="E2485" s="235">
        <v>0.000004006656334456231</v>
      </c>
      <c r="F2485" s="235">
        <v>0.0001120429694463867</v>
      </c>
    </row>
    <row r="2486" ht="14.25" customHeight="1" spans="1:6" x14ac:dyDescent="0.25">
      <c r="A2486" s="232">
        <v>43517</v>
      </c>
      <c r="B2486" s="233">
        <v>52</v>
      </c>
      <c r="C2486" s="233">
        <v>37</v>
      </c>
      <c r="D2486" s="234">
        <v>0.75</v>
      </c>
      <c r="E2486" s="235">
        <v>0.0000012116516424735076</v>
      </c>
      <c r="F2486" s="235">
        <v>0.0001117725519819143</v>
      </c>
    </row>
    <row r="2487" ht="14.25" customHeight="1" spans="1:6" x14ac:dyDescent="0.25">
      <c r="A2487" s="232">
        <v>43517</v>
      </c>
      <c r="B2487" s="233">
        <v>52</v>
      </c>
      <c r="C2487" s="233">
        <v>38</v>
      </c>
      <c r="D2487" s="234">
        <v>0.7708333333321207</v>
      </c>
      <c r="E2487" s="235">
        <v>4.89765463176591e-7</v>
      </c>
      <c r="F2487" s="235">
        <v>0.00010856760425483434</v>
      </c>
    </row>
    <row r="2488" ht="14.25" customHeight="1" spans="1:6" x14ac:dyDescent="0.25">
      <c r="A2488" s="232">
        <v>43517</v>
      </c>
      <c r="B2488" s="233">
        <v>52</v>
      </c>
      <c r="C2488" s="233">
        <v>39</v>
      </c>
      <c r="D2488" s="234">
        <v>0.7916666666678793</v>
      </c>
      <c r="E2488" s="235">
        <v>1.192971011136334e-7</v>
      </c>
      <c r="F2488" s="235">
        <v>0.00010426095574657061</v>
      </c>
    </row>
    <row r="2489" ht="14.25" customHeight="1" spans="1:6" x14ac:dyDescent="0.25">
      <c r="A2489" s="232">
        <v>43517</v>
      </c>
      <c r="B2489" s="233">
        <v>52</v>
      </c>
      <c r="C2489" s="233">
        <v>40</v>
      </c>
      <c r="D2489" s="234">
        <v>0.8125</v>
      </c>
      <c r="E2489" s="235">
        <v>6.473486106941347e-9</v>
      </c>
      <c r="F2489" s="235">
        <v>0.00010051517309054589</v>
      </c>
    </row>
    <row r="2490" ht="14.25" customHeight="1" spans="1:6" x14ac:dyDescent="0.25">
      <c r="A2490" s="232">
        <v>43517</v>
      </c>
      <c r="B2490" s="233">
        <v>52</v>
      </c>
      <c r="C2490" s="233">
        <v>41</v>
      </c>
      <c r="D2490" s="234">
        <v>0.8333333333321207</v>
      </c>
      <c r="E2490" s="235">
        <v>0</v>
      </c>
      <c r="F2490" s="235">
        <v>0.00009644889566181314</v>
      </c>
    </row>
    <row r="2491" ht="14.25" customHeight="1" spans="1:6" x14ac:dyDescent="0.25">
      <c r="A2491" s="232">
        <v>43517</v>
      </c>
      <c r="B2491" s="233">
        <v>52</v>
      </c>
      <c r="C2491" s="233">
        <v>42</v>
      </c>
      <c r="D2491" s="234">
        <v>0.8541666666678793</v>
      </c>
      <c r="E2491" s="235">
        <v>0</v>
      </c>
      <c r="F2491" s="235">
        <v>0.00009144116483825068</v>
      </c>
    </row>
    <row r="2492" ht="14.25" customHeight="1" spans="1:6" x14ac:dyDescent="0.25">
      <c r="A2492" s="232">
        <v>43517</v>
      </c>
      <c r="B2492" s="233">
        <v>52</v>
      </c>
      <c r="C2492" s="233">
        <v>43</v>
      </c>
      <c r="D2492" s="234">
        <v>0.875</v>
      </c>
      <c r="E2492" s="235">
        <v>0</v>
      </c>
      <c r="F2492" s="235">
        <v>0.00008623312478174573</v>
      </c>
    </row>
    <row r="2493" ht="14.25" customHeight="1" spans="1:6" x14ac:dyDescent="0.25">
      <c r="A2493" s="232">
        <v>43517</v>
      </c>
      <c r="B2493" s="233">
        <v>52</v>
      </c>
      <c r="C2493" s="233">
        <v>44</v>
      </c>
      <c r="D2493" s="234">
        <v>0.8958333333321207</v>
      </c>
      <c r="E2493" s="235">
        <v>0</v>
      </c>
      <c r="F2493" s="235">
        <v>0.00008142570319112574</v>
      </c>
    </row>
    <row r="2494" ht="14.25" customHeight="1" spans="1:6" x14ac:dyDescent="0.25">
      <c r="A2494" s="232">
        <v>43517</v>
      </c>
      <c r="B2494" s="233">
        <v>52</v>
      </c>
      <c r="C2494" s="233">
        <v>45</v>
      </c>
      <c r="D2494" s="234">
        <v>0.9166666666678793</v>
      </c>
      <c r="E2494" s="235">
        <v>0</v>
      </c>
      <c r="F2494" s="235">
        <v>0.0000756167354357933</v>
      </c>
    </row>
    <row r="2495" ht="14.25" customHeight="1" spans="1:6" x14ac:dyDescent="0.25">
      <c r="A2495" s="232">
        <v>43517</v>
      </c>
      <c r="B2495" s="233">
        <v>52</v>
      </c>
      <c r="C2495" s="233">
        <v>46</v>
      </c>
      <c r="D2495" s="234">
        <v>0.9375</v>
      </c>
      <c r="E2495" s="235">
        <v>0</v>
      </c>
      <c r="F2495" s="235">
        <v>0.00006710359303573709</v>
      </c>
    </row>
    <row r="2496" ht="14.25" customHeight="1" spans="1:6" x14ac:dyDescent="0.25">
      <c r="A2496" s="232">
        <v>43517</v>
      </c>
      <c r="B2496" s="233">
        <v>52</v>
      </c>
      <c r="C2496" s="233">
        <v>47</v>
      </c>
      <c r="D2496" s="234">
        <v>0.9583333333321207</v>
      </c>
      <c r="E2496" s="235">
        <v>0</v>
      </c>
      <c r="F2496" s="235">
        <v>0.000056286894456842146</v>
      </c>
    </row>
    <row r="2497" ht="14.25" customHeight="1" spans="1:6" x14ac:dyDescent="0.25">
      <c r="A2497" s="232">
        <v>43517</v>
      </c>
      <c r="B2497" s="233">
        <v>52</v>
      </c>
      <c r="C2497" s="233">
        <v>48</v>
      </c>
      <c r="D2497" s="234">
        <v>0.9791666666678793</v>
      </c>
      <c r="E2497" s="235">
        <v>0</v>
      </c>
      <c r="F2497" s="235">
        <v>0.000047773752056785965</v>
      </c>
    </row>
    <row r="2498" ht="14.25" customHeight="1" spans="1:6" x14ac:dyDescent="0.25">
      <c r="A2498" s="232">
        <v>43518</v>
      </c>
      <c r="B2498" s="233">
        <v>53</v>
      </c>
      <c r="C2498" s="233">
        <v>1</v>
      </c>
      <c r="D2498" s="234">
        <v>0</v>
      </c>
      <c r="E2498" s="235">
        <v>0</v>
      </c>
      <c r="F2498" s="235">
        <v>0.000041964784301453494</v>
      </c>
    </row>
    <row r="2499" ht="14.25" customHeight="1" spans="1:6" x14ac:dyDescent="0.25">
      <c r="A2499" s="232">
        <v>43518</v>
      </c>
      <c r="B2499" s="233">
        <v>53</v>
      </c>
      <c r="C2499" s="233">
        <v>2</v>
      </c>
      <c r="D2499" s="234">
        <v>0.020833333332120674</v>
      </c>
      <c r="E2499" s="235">
        <v>0</v>
      </c>
      <c r="F2499" s="235">
        <v>0.00003725751732730477</v>
      </c>
    </row>
    <row r="2500" ht="14.25" customHeight="1" spans="1:6" x14ac:dyDescent="0.25">
      <c r="A2500" s="232">
        <v>43518</v>
      </c>
      <c r="B2500" s="233">
        <v>53</v>
      </c>
      <c r="C2500" s="233">
        <v>3</v>
      </c>
      <c r="D2500" s="234">
        <v>0.041666666667879326</v>
      </c>
      <c r="E2500" s="235">
        <v>0</v>
      </c>
      <c r="F2500" s="235">
        <v>0.00003515427038140853</v>
      </c>
    </row>
    <row r="2501" ht="14.25" customHeight="1" spans="1:6" x14ac:dyDescent="0.25">
      <c r="A2501" s="232">
        <v>43518</v>
      </c>
      <c r="B2501" s="233">
        <v>53</v>
      </c>
      <c r="C2501" s="233">
        <v>4</v>
      </c>
      <c r="D2501" s="234">
        <v>0.0625</v>
      </c>
      <c r="E2501" s="235">
        <v>0</v>
      </c>
      <c r="F2501" s="235">
        <v>0.0000332513326684548</v>
      </c>
    </row>
    <row r="2502" ht="14.25" customHeight="1" spans="1:6" x14ac:dyDescent="0.25">
      <c r="A2502" s="232">
        <v>43518</v>
      </c>
      <c r="B2502" s="233">
        <v>53</v>
      </c>
      <c r="C2502" s="233">
        <v>5</v>
      </c>
      <c r="D2502" s="234">
        <v>0.08333333333212067</v>
      </c>
      <c r="E2502" s="235">
        <v>0</v>
      </c>
      <c r="F2502" s="235">
        <v>0.00003174901342138605</v>
      </c>
    </row>
    <row r="2503" ht="14.25" customHeight="1" spans="1:6" x14ac:dyDescent="0.25">
      <c r="A2503" s="232">
        <v>43518</v>
      </c>
      <c r="B2503" s="233">
        <v>53</v>
      </c>
      <c r="C2503" s="233">
        <v>6</v>
      </c>
      <c r="D2503" s="234">
        <v>0.10416666666787933</v>
      </c>
      <c r="E2503" s="235">
        <v>0</v>
      </c>
      <c r="F2503" s="235">
        <v>0.000031047931106087315</v>
      </c>
    </row>
    <row r="2504" ht="14.25" customHeight="1" spans="1:6" x14ac:dyDescent="0.25">
      <c r="A2504" s="232">
        <v>43518</v>
      </c>
      <c r="B2504" s="233">
        <v>53</v>
      </c>
      <c r="C2504" s="233">
        <v>7</v>
      </c>
      <c r="D2504" s="234">
        <v>0.125</v>
      </c>
      <c r="E2504" s="235">
        <v>0</v>
      </c>
      <c r="F2504" s="235">
        <v>0.00003124824033902981</v>
      </c>
    </row>
    <row r="2505" ht="14.25" customHeight="1" spans="1:6" x14ac:dyDescent="0.25">
      <c r="A2505" s="232">
        <v>43518</v>
      </c>
      <c r="B2505" s="233">
        <v>53</v>
      </c>
      <c r="C2505" s="233">
        <v>8</v>
      </c>
      <c r="D2505" s="234">
        <v>0.14583333333212067</v>
      </c>
      <c r="E2505" s="235">
        <v>0</v>
      </c>
      <c r="F2505" s="235">
        <v>0.00003094777648961606</v>
      </c>
    </row>
    <row r="2506" ht="14.25" customHeight="1" spans="1:6" x14ac:dyDescent="0.25">
      <c r="A2506" s="232">
        <v>43518</v>
      </c>
      <c r="B2506" s="233">
        <v>53</v>
      </c>
      <c r="C2506" s="233">
        <v>9</v>
      </c>
      <c r="D2506" s="234">
        <v>0.16666666666787933</v>
      </c>
      <c r="E2506" s="235">
        <v>0</v>
      </c>
      <c r="F2506" s="235">
        <v>0.00003134839495550106</v>
      </c>
    </row>
    <row r="2507" ht="14.25" customHeight="1" spans="1:6" x14ac:dyDescent="0.25">
      <c r="A2507" s="232">
        <v>43518</v>
      </c>
      <c r="B2507" s="233">
        <v>53</v>
      </c>
      <c r="C2507" s="233">
        <v>10</v>
      </c>
      <c r="D2507" s="234">
        <v>0.1875</v>
      </c>
      <c r="E2507" s="235">
        <v>0</v>
      </c>
      <c r="F2507" s="235">
        <v>0.000032550250353156044</v>
      </c>
    </row>
    <row r="2508" ht="14.25" customHeight="1" spans="1:6" x14ac:dyDescent="0.25">
      <c r="A2508" s="232">
        <v>43518</v>
      </c>
      <c r="B2508" s="233">
        <v>53</v>
      </c>
      <c r="C2508" s="233">
        <v>11</v>
      </c>
      <c r="D2508" s="234">
        <v>0.20833333333212067</v>
      </c>
      <c r="E2508" s="235">
        <v>0</v>
      </c>
      <c r="F2508" s="235">
        <v>0.0000334516419013973</v>
      </c>
    </row>
    <row r="2509" ht="14.25" customHeight="1" spans="1:6" x14ac:dyDescent="0.25">
      <c r="A2509" s="232">
        <v>43518</v>
      </c>
      <c r="B2509" s="233">
        <v>53</v>
      </c>
      <c r="C2509" s="233">
        <v>12</v>
      </c>
      <c r="D2509" s="234">
        <v>0.22916666666787933</v>
      </c>
      <c r="E2509" s="235">
        <v>7.90998350019595e-8</v>
      </c>
      <c r="F2509" s="235">
        <v>0.000037057208094362266</v>
      </c>
    </row>
    <row r="2510" ht="14.25" customHeight="1" spans="1:6" x14ac:dyDescent="0.25">
      <c r="A2510" s="232">
        <v>43518</v>
      </c>
      <c r="B2510" s="233">
        <v>53</v>
      </c>
      <c r="C2510" s="233">
        <v>13</v>
      </c>
      <c r="D2510" s="234">
        <v>0.25</v>
      </c>
      <c r="E2510" s="235">
        <v>1.5998758521440756e-7</v>
      </c>
      <c r="F2510" s="235">
        <v>0.00004406803124734973</v>
      </c>
    </row>
    <row r="2511" ht="14.25" customHeight="1" spans="1:6" x14ac:dyDescent="0.25">
      <c r="A2511" s="232">
        <v>43518</v>
      </c>
      <c r="B2511" s="233">
        <v>53</v>
      </c>
      <c r="C2511" s="233">
        <v>14</v>
      </c>
      <c r="D2511" s="234">
        <v>0.2708333333321207</v>
      </c>
      <c r="E2511" s="235">
        <v>3.6528957317740454e-7</v>
      </c>
      <c r="F2511" s="235">
        <v>0.000051078854400337184</v>
      </c>
    </row>
    <row r="2512" ht="14.25" customHeight="1" spans="1:6" x14ac:dyDescent="0.25">
      <c r="A2512" s="232">
        <v>43518</v>
      </c>
      <c r="B2512" s="233">
        <v>53</v>
      </c>
      <c r="C2512" s="233">
        <v>15</v>
      </c>
      <c r="D2512" s="234">
        <v>0.2916666666678793</v>
      </c>
      <c r="E2512" s="235">
        <v>0.000001968510032885584</v>
      </c>
      <c r="F2512" s="235">
        <v>0.00006029307911569213</v>
      </c>
    </row>
    <row r="2513" ht="14.25" customHeight="1" spans="1:6" x14ac:dyDescent="0.25">
      <c r="A2513" s="232">
        <v>43518</v>
      </c>
      <c r="B2513" s="233">
        <v>53</v>
      </c>
      <c r="C2513" s="233">
        <v>16</v>
      </c>
      <c r="D2513" s="234">
        <v>0.3125</v>
      </c>
      <c r="E2513" s="235">
        <v>0.000006512181460159276</v>
      </c>
      <c r="F2513" s="235">
        <v>0.0000667029745698521</v>
      </c>
    </row>
    <row r="2514" ht="14.25" customHeight="1" spans="1:6" x14ac:dyDescent="0.25">
      <c r="A2514" s="232">
        <v>43518</v>
      </c>
      <c r="B2514" s="233">
        <v>53</v>
      </c>
      <c r="C2514" s="233">
        <v>17</v>
      </c>
      <c r="D2514" s="234">
        <v>0.3333333333321207</v>
      </c>
      <c r="E2514" s="235">
        <v>0.000035693637933861</v>
      </c>
      <c r="F2514" s="235">
        <v>0.00006970761306398956</v>
      </c>
    </row>
    <row r="2515" ht="14.25" customHeight="1" spans="1:6" x14ac:dyDescent="0.25">
      <c r="A2515" s="232">
        <v>43518</v>
      </c>
      <c r="B2515" s="233">
        <v>53</v>
      </c>
      <c r="C2515" s="233">
        <v>18</v>
      </c>
      <c r="D2515" s="234">
        <v>0.3541666666678793</v>
      </c>
      <c r="E2515" s="235">
        <v>0.00007303678276184625</v>
      </c>
      <c r="F2515" s="235">
        <v>0.00007120993231105831</v>
      </c>
    </row>
    <row r="2516" ht="14.25" customHeight="1" spans="1:6" x14ac:dyDescent="0.25">
      <c r="A2516" s="232">
        <v>43518</v>
      </c>
      <c r="B2516" s="233">
        <v>53</v>
      </c>
      <c r="C2516" s="233">
        <v>19</v>
      </c>
      <c r="D2516" s="234">
        <v>0.375</v>
      </c>
      <c r="E2516" s="235">
        <v>0.00011046588190004651</v>
      </c>
      <c r="F2516" s="235">
        <v>0.00007131008692752957</v>
      </c>
    </row>
    <row r="2517" ht="14.25" customHeight="1" spans="1:6" x14ac:dyDescent="0.25">
      <c r="A2517" s="232">
        <v>43518</v>
      </c>
      <c r="B2517" s="233">
        <v>53</v>
      </c>
      <c r="C2517" s="233">
        <v>20</v>
      </c>
      <c r="D2517" s="234">
        <v>0.3958333333321207</v>
      </c>
      <c r="E2517" s="235">
        <v>0.00013926294669728043</v>
      </c>
      <c r="F2517" s="235">
        <v>0.00007060900461223083</v>
      </c>
    </row>
    <row r="2518" ht="14.25" customHeight="1" spans="1:6" x14ac:dyDescent="0.25">
      <c r="A2518" s="232">
        <v>43518</v>
      </c>
      <c r="B2518" s="233">
        <v>53</v>
      </c>
      <c r="C2518" s="233">
        <v>21</v>
      </c>
      <c r="D2518" s="234">
        <v>0.4166666666678793</v>
      </c>
      <c r="E2518" s="235">
        <v>0.00017038158856920953</v>
      </c>
      <c r="F2518" s="235">
        <v>0.00006930699459810458</v>
      </c>
    </row>
    <row r="2519" ht="14.25" customHeight="1" spans="1:6" x14ac:dyDescent="0.25">
      <c r="A2519" s="232">
        <v>43518</v>
      </c>
      <c r="B2519" s="233">
        <v>53</v>
      </c>
      <c r="C2519" s="233">
        <v>22</v>
      </c>
      <c r="D2519" s="234">
        <v>0.4375</v>
      </c>
      <c r="E2519" s="235">
        <v>0.00019969914183701619</v>
      </c>
      <c r="F2519" s="235">
        <v>0.00006940714921457582</v>
      </c>
    </row>
    <row r="2520" ht="14.25" customHeight="1" spans="1:6" x14ac:dyDescent="0.25">
      <c r="A2520" s="232">
        <v>43518</v>
      </c>
      <c r="B2520" s="233">
        <v>53</v>
      </c>
      <c r="C2520" s="233">
        <v>23</v>
      </c>
      <c r="D2520" s="234">
        <v>0.4583333333321207</v>
      </c>
      <c r="E2520" s="235">
        <v>0.00021777360226692575</v>
      </c>
      <c r="F2520" s="235">
        <v>0.00006790482996750707</v>
      </c>
    </row>
    <row r="2521" ht="14.25" customHeight="1" spans="1:6" x14ac:dyDescent="0.25">
      <c r="A2521" s="232">
        <v>43518</v>
      </c>
      <c r="B2521" s="233">
        <v>53</v>
      </c>
      <c r="C2521" s="233">
        <v>24</v>
      </c>
      <c r="D2521" s="234">
        <v>0.4791666666678793</v>
      </c>
      <c r="E2521" s="235">
        <v>0.00023235089290589992</v>
      </c>
      <c r="F2521" s="235">
        <v>0.00006790482996750707</v>
      </c>
    </row>
    <row r="2522" ht="14.25" customHeight="1" spans="1:6" x14ac:dyDescent="0.25">
      <c r="A2522" s="232">
        <v>43518</v>
      </c>
      <c r="B2522" s="233">
        <v>53</v>
      </c>
      <c r="C2522" s="233">
        <v>25</v>
      </c>
      <c r="D2522" s="234">
        <v>0.5</v>
      </c>
      <c r="E2522" s="235">
        <v>0.0002218675925619422</v>
      </c>
      <c r="F2522" s="235">
        <v>0.00007020838614634582</v>
      </c>
    </row>
    <row r="2523" ht="14.25" customHeight="1" spans="1:6" x14ac:dyDescent="0.25">
      <c r="A2523" s="232">
        <v>43518</v>
      </c>
      <c r="B2523" s="233">
        <v>53</v>
      </c>
      <c r="C2523" s="233">
        <v>26</v>
      </c>
      <c r="D2523" s="234">
        <v>0.5208333333321207</v>
      </c>
      <c r="E2523" s="235">
        <v>0.0002312902379896446</v>
      </c>
      <c r="F2523" s="235">
        <v>0.00007050884999575957</v>
      </c>
    </row>
    <row r="2524" ht="14.25" customHeight="1" spans="1:6" x14ac:dyDescent="0.25">
      <c r="A2524" s="232">
        <v>43518</v>
      </c>
      <c r="B2524" s="233">
        <v>53</v>
      </c>
      <c r="C2524" s="233">
        <v>27</v>
      </c>
      <c r="D2524" s="234">
        <v>0.5416666666678793</v>
      </c>
      <c r="E2524" s="235">
        <v>0.00021736734341575904</v>
      </c>
      <c r="F2524" s="235">
        <v>0.00006930699459810458</v>
      </c>
    </row>
    <row r="2525" ht="14.25" customHeight="1" spans="1:6" x14ac:dyDescent="0.25">
      <c r="A2525" s="232">
        <v>43518</v>
      </c>
      <c r="B2525" s="233">
        <v>53</v>
      </c>
      <c r="C2525" s="233">
        <v>28</v>
      </c>
      <c r="D2525" s="234">
        <v>0.5625</v>
      </c>
      <c r="E2525" s="235">
        <v>0.00018538500919400698</v>
      </c>
      <c r="F2525" s="235">
        <v>0.00006740405688515083</v>
      </c>
    </row>
    <row r="2526" ht="14.25" customHeight="1" spans="1:6" x14ac:dyDescent="0.25">
      <c r="A2526" s="232">
        <v>43518</v>
      </c>
      <c r="B2526" s="233">
        <v>53</v>
      </c>
      <c r="C2526" s="233">
        <v>29</v>
      </c>
      <c r="D2526" s="234">
        <v>0.5833333333321207</v>
      </c>
      <c r="E2526" s="235">
        <v>0.00018282771156558607</v>
      </c>
      <c r="F2526" s="235">
        <v>0.00006590173763808209</v>
      </c>
    </row>
    <row r="2527" ht="14.25" customHeight="1" spans="1:6" x14ac:dyDescent="0.25">
      <c r="A2527" s="232">
        <v>43518</v>
      </c>
      <c r="B2527" s="233">
        <v>53</v>
      </c>
      <c r="C2527" s="233">
        <v>30</v>
      </c>
      <c r="D2527" s="234">
        <v>0.6041666666678793</v>
      </c>
      <c r="E2527" s="235">
        <v>0.0001709024704219689</v>
      </c>
      <c r="F2527" s="235">
        <v>0.00006700343841926584</v>
      </c>
    </row>
    <row r="2528" ht="14.25" customHeight="1" spans="1:6" x14ac:dyDescent="0.25">
      <c r="A2528" s="232">
        <v>43518</v>
      </c>
      <c r="B2528" s="233">
        <v>53</v>
      </c>
      <c r="C2528" s="233">
        <v>31</v>
      </c>
      <c r="D2528" s="234">
        <v>0.625</v>
      </c>
      <c r="E2528" s="235">
        <v>0.0001432484355843898</v>
      </c>
      <c r="F2528" s="235">
        <v>0.00006870606689927708</v>
      </c>
    </row>
    <row r="2529" ht="14.25" customHeight="1" spans="1:6" x14ac:dyDescent="0.25">
      <c r="A2529" s="232">
        <v>43518</v>
      </c>
      <c r="B2529" s="233">
        <v>53</v>
      </c>
      <c r="C2529" s="233">
        <v>32</v>
      </c>
      <c r="D2529" s="234">
        <v>0.6458333333321207</v>
      </c>
      <c r="E2529" s="235">
        <v>0.0001198436635887905</v>
      </c>
      <c r="F2529" s="235">
        <v>0.00007271225155812705</v>
      </c>
    </row>
    <row r="2530" ht="14.25" customHeight="1" spans="1:6" x14ac:dyDescent="0.25">
      <c r="A2530" s="232">
        <v>43518</v>
      </c>
      <c r="B2530" s="233">
        <v>53</v>
      </c>
      <c r="C2530" s="233">
        <v>33</v>
      </c>
      <c r="D2530" s="234">
        <v>0.6666666666678793</v>
      </c>
      <c r="E2530" s="235">
        <v>0.00008538551134539869</v>
      </c>
      <c r="F2530" s="235">
        <v>0.00007741951853227576</v>
      </c>
    </row>
    <row r="2531" ht="14.25" customHeight="1" spans="1:6" x14ac:dyDescent="0.25">
      <c r="A2531" s="232">
        <v>43518</v>
      </c>
      <c r="B2531" s="233">
        <v>53</v>
      </c>
      <c r="C2531" s="233">
        <v>34</v>
      </c>
      <c r="D2531" s="234">
        <v>0.6875</v>
      </c>
      <c r="E2531" s="235">
        <v>0.00004637609757536201</v>
      </c>
      <c r="F2531" s="235">
        <v>0.00008643343401468822</v>
      </c>
    </row>
    <row r="2532" ht="14.25" customHeight="1" spans="1:6" x14ac:dyDescent="0.25">
      <c r="A2532" s="232">
        <v>43518</v>
      </c>
      <c r="B2532" s="233">
        <v>53</v>
      </c>
      <c r="C2532" s="233">
        <v>35</v>
      </c>
      <c r="D2532" s="234">
        <v>0.7083333333321207</v>
      </c>
      <c r="E2532" s="235">
        <v>0.000023791037677502438</v>
      </c>
      <c r="F2532" s="235">
        <v>0.00010027480201101486</v>
      </c>
    </row>
    <row r="2533" ht="14.25" customHeight="1" spans="1:6" x14ac:dyDescent="0.25">
      <c r="A2533" s="232">
        <v>43518</v>
      </c>
      <c r="B2533" s="233">
        <v>53</v>
      </c>
      <c r="C2533" s="233">
        <v>36</v>
      </c>
      <c r="D2533" s="234">
        <v>0.7291666666678793</v>
      </c>
      <c r="E2533" s="235">
        <v>0.000006624657420600587</v>
      </c>
      <c r="F2533" s="235">
        <v>0.00010650441915552661</v>
      </c>
    </row>
    <row r="2534" ht="14.25" customHeight="1" spans="1:6" x14ac:dyDescent="0.25">
      <c r="A2534" s="232">
        <v>43518</v>
      </c>
      <c r="B2534" s="233">
        <v>53</v>
      </c>
      <c r="C2534" s="233">
        <v>37</v>
      </c>
      <c r="D2534" s="234">
        <v>0.75</v>
      </c>
      <c r="E2534" s="235">
        <v>0.000001736250626130307</v>
      </c>
      <c r="F2534" s="235">
        <v>0.00011032031004308119</v>
      </c>
    </row>
    <row r="2535" ht="14.25" customHeight="1" spans="1:6" x14ac:dyDescent="0.25">
      <c r="A2535" s="232">
        <v>43518</v>
      </c>
      <c r="B2535" s="233">
        <v>53</v>
      </c>
      <c r="C2535" s="233">
        <v>38</v>
      </c>
      <c r="D2535" s="234">
        <v>0.7708333333321207</v>
      </c>
      <c r="E2535" s="235">
        <v>5.495681443550015e-7</v>
      </c>
      <c r="F2535" s="235">
        <v>0.00010943894941813422</v>
      </c>
    </row>
    <row r="2536" ht="14.25" customHeight="1" spans="1:6" x14ac:dyDescent="0.25">
      <c r="A2536" s="232">
        <v>43518</v>
      </c>
      <c r="B2536" s="233">
        <v>53</v>
      </c>
      <c r="C2536" s="233">
        <v>39</v>
      </c>
      <c r="D2536" s="234">
        <v>0.7916666666678793</v>
      </c>
      <c r="E2536" s="235">
        <v>1.4987661643785155e-7</v>
      </c>
      <c r="F2536" s="235">
        <v>0.00010493199167692798</v>
      </c>
    </row>
    <row r="2537" ht="14.25" customHeight="1" spans="1:6" x14ac:dyDescent="0.25">
      <c r="A2537" s="232">
        <v>43518</v>
      </c>
      <c r="B2537" s="233">
        <v>53</v>
      </c>
      <c r="C2537" s="233">
        <v>40</v>
      </c>
      <c r="D2537" s="234">
        <v>0.8125</v>
      </c>
      <c r="E2537" s="235">
        <v>2.5832292179127847e-8</v>
      </c>
      <c r="F2537" s="235">
        <v>0.00009975399800536438</v>
      </c>
    </row>
    <row r="2538" ht="14.25" customHeight="1" spans="1:6" x14ac:dyDescent="0.25">
      <c r="A2538" s="232">
        <v>43518</v>
      </c>
      <c r="B2538" s="233">
        <v>53</v>
      </c>
      <c r="C2538" s="233">
        <v>41</v>
      </c>
      <c r="D2538" s="234">
        <v>0.8333333333321207</v>
      </c>
      <c r="E2538" s="235">
        <v>0</v>
      </c>
      <c r="F2538" s="235">
        <v>0.00009574781334651442</v>
      </c>
    </row>
    <row r="2539" ht="14.25" customHeight="1" spans="1:6" x14ac:dyDescent="0.25">
      <c r="A2539" s="232">
        <v>43518</v>
      </c>
      <c r="B2539" s="233">
        <v>53</v>
      </c>
      <c r="C2539" s="233">
        <v>42</v>
      </c>
      <c r="D2539" s="234">
        <v>0.8541666666678793</v>
      </c>
      <c r="E2539" s="235">
        <v>0</v>
      </c>
      <c r="F2539" s="235">
        <v>0.00009164147407119316</v>
      </c>
    </row>
    <row r="2540" ht="14.25" customHeight="1" spans="1:6" x14ac:dyDescent="0.25">
      <c r="A2540" s="232">
        <v>43518</v>
      </c>
      <c r="B2540" s="233">
        <v>53</v>
      </c>
      <c r="C2540" s="233">
        <v>43</v>
      </c>
      <c r="D2540" s="234">
        <v>0.875</v>
      </c>
      <c r="E2540" s="235">
        <v>0</v>
      </c>
      <c r="F2540" s="235">
        <v>0.00008783559864528572</v>
      </c>
    </row>
    <row r="2541" ht="14.25" customHeight="1" spans="1:6" x14ac:dyDescent="0.25">
      <c r="A2541" s="232">
        <v>43518</v>
      </c>
      <c r="B2541" s="233">
        <v>53</v>
      </c>
      <c r="C2541" s="233">
        <v>44</v>
      </c>
      <c r="D2541" s="234">
        <v>0.8958333333321207</v>
      </c>
      <c r="E2541" s="235">
        <v>0</v>
      </c>
      <c r="F2541" s="235">
        <v>0.0000821267855064245</v>
      </c>
    </row>
    <row r="2542" ht="14.25" customHeight="1" spans="1:6" x14ac:dyDescent="0.25">
      <c r="A2542" s="232">
        <v>43518</v>
      </c>
      <c r="B2542" s="233">
        <v>53</v>
      </c>
      <c r="C2542" s="233">
        <v>45</v>
      </c>
      <c r="D2542" s="234">
        <v>0.9166666666678793</v>
      </c>
      <c r="E2542" s="235">
        <v>0</v>
      </c>
      <c r="F2542" s="235">
        <v>0.00007641797236756328</v>
      </c>
    </row>
    <row r="2543" ht="14.25" customHeight="1" spans="1:6" x14ac:dyDescent="0.25">
      <c r="A2543" s="232">
        <v>43518</v>
      </c>
      <c r="B2543" s="233">
        <v>53</v>
      </c>
      <c r="C2543" s="233">
        <v>46</v>
      </c>
      <c r="D2543" s="234">
        <v>0.9375</v>
      </c>
      <c r="E2543" s="235">
        <v>0</v>
      </c>
      <c r="F2543" s="235">
        <v>0.00006710359303573709</v>
      </c>
    </row>
    <row r="2544" ht="14.25" customHeight="1" spans="1:6" x14ac:dyDescent="0.25">
      <c r="A2544" s="232">
        <v>43518</v>
      </c>
      <c r="B2544" s="233">
        <v>53</v>
      </c>
      <c r="C2544" s="233">
        <v>47</v>
      </c>
      <c r="D2544" s="234">
        <v>0.9583333333321207</v>
      </c>
      <c r="E2544" s="235">
        <v>0</v>
      </c>
      <c r="F2544" s="235">
        <v>0.0000571882860050834</v>
      </c>
    </row>
    <row r="2545" ht="14.25" customHeight="1" spans="1:6" x14ac:dyDescent="0.25">
      <c r="A2545" s="232">
        <v>43518</v>
      </c>
      <c r="B2545" s="233">
        <v>53</v>
      </c>
      <c r="C2545" s="233">
        <v>48</v>
      </c>
      <c r="D2545" s="234">
        <v>0.9791666666678793</v>
      </c>
      <c r="E2545" s="235">
        <v>0</v>
      </c>
      <c r="F2545" s="235">
        <v>0.00004737313359090096</v>
      </c>
    </row>
    <row r="2546" ht="14.25" customHeight="1" spans="1:6" x14ac:dyDescent="0.25">
      <c r="A2546" s="232">
        <v>43519</v>
      </c>
      <c r="B2546" s="233">
        <v>54</v>
      </c>
      <c r="C2546" s="233">
        <v>1</v>
      </c>
      <c r="D2546" s="234">
        <v>0</v>
      </c>
      <c r="E2546" s="235">
        <v>0</v>
      </c>
      <c r="F2546" s="235">
        <v>0.000041363856602626</v>
      </c>
    </row>
    <row r="2547" ht="14.25" customHeight="1" spans="1:6" x14ac:dyDescent="0.25">
      <c r="A2547" s="232">
        <v>43519</v>
      </c>
      <c r="B2547" s="233">
        <v>54</v>
      </c>
      <c r="C2547" s="233">
        <v>2</v>
      </c>
      <c r="D2547" s="234">
        <v>0.020833333332120674</v>
      </c>
      <c r="E2547" s="235">
        <v>0</v>
      </c>
      <c r="F2547" s="235">
        <v>0.00003655643501200603</v>
      </c>
    </row>
    <row r="2548" ht="14.25" customHeight="1" spans="1:6" x14ac:dyDescent="0.25">
      <c r="A2548" s="232">
        <v>43519</v>
      </c>
      <c r="B2548" s="233">
        <v>54</v>
      </c>
      <c r="C2548" s="233">
        <v>3</v>
      </c>
      <c r="D2548" s="234">
        <v>0.041666666667879326</v>
      </c>
      <c r="E2548" s="235">
        <v>0</v>
      </c>
      <c r="F2548" s="235">
        <v>0.00003485380653199478</v>
      </c>
    </row>
    <row r="2549" ht="14.25" customHeight="1" spans="1:6" x14ac:dyDescent="0.25">
      <c r="A2549" s="232">
        <v>43519</v>
      </c>
      <c r="B2549" s="233">
        <v>54</v>
      </c>
      <c r="C2549" s="233">
        <v>4</v>
      </c>
      <c r="D2549" s="234">
        <v>0.0625</v>
      </c>
      <c r="E2549" s="235">
        <v>0</v>
      </c>
      <c r="F2549" s="235">
        <v>0.00003335148728492605</v>
      </c>
    </row>
    <row r="2550" ht="14.25" customHeight="1" spans="1:6" x14ac:dyDescent="0.25">
      <c r="A2550" s="232">
        <v>43519</v>
      </c>
      <c r="B2550" s="233">
        <v>54</v>
      </c>
      <c r="C2550" s="233">
        <v>5</v>
      </c>
      <c r="D2550" s="234">
        <v>0.08333333333212067</v>
      </c>
      <c r="E2550" s="235">
        <v>0</v>
      </c>
      <c r="F2550" s="235">
        <v>0.0000314485495719723</v>
      </c>
    </row>
    <row r="2551" ht="14.25" customHeight="1" spans="1:6" x14ac:dyDescent="0.25">
      <c r="A2551" s="232">
        <v>43519</v>
      </c>
      <c r="B2551" s="233">
        <v>54</v>
      </c>
      <c r="C2551" s="233">
        <v>6</v>
      </c>
      <c r="D2551" s="234">
        <v>0.10416666666787933</v>
      </c>
      <c r="E2551" s="235">
        <v>0</v>
      </c>
      <c r="F2551" s="235">
        <v>0.00003074746725667356</v>
      </c>
    </row>
    <row r="2552" ht="14.25" customHeight="1" spans="1:6" x14ac:dyDescent="0.25">
      <c r="A2552" s="232">
        <v>43519</v>
      </c>
      <c r="B2552" s="233">
        <v>54</v>
      </c>
      <c r="C2552" s="233">
        <v>7</v>
      </c>
      <c r="D2552" s="234">
        <v>0.125</v>
      </c>
      <c r="E2552" s="235">
        <v>0</v>
      </c>
      <c r="F2552" s="235">
        <v>0.000031047931106087315</v>
      </c>
    </row>
    <row r="2553" ht="14.25" customHeight="1" spans="1:6" x14ac:dyDescent="0.25">
      <c r="A2553" s="232">
        <v>43519</v>
      </c>
      <c r="B2553" s="233">
        <v>54</v>
      </c>
      <c r="C2553" s="233">
        <v>8</v>
      </c>
      <c r="D2553" s="234">
        <v>0.14583333333212067</v>
      </c>
      <c r="E2553" s="235">
        <v>0</v>
      </c>
      <c r="F2553" s="235">
        <v>0.00003094777648961606</v>
      </c>
    </row>
    <row r="2554" ht="14.25" customHeight="1" spans="1:6" x14ac:dyDescent="0.25">
      <c r="A2554" s="232">
        <v>43519</v>
      </c>
      <c r="B2554" s="233">
        <v>54</v>
      </c>
      <c r="C2554" s="233">
        <v>9</v>
      </c>
      <c r="D2554" s="234">
        <v>0.16666666666787933</v>
      </c>
      <c r="E2554" s="235">
        <v>0</v>
      </c>
      <c r="F2554" s="235">
        <v>0.000031148085722558555</v>
      </c>
    </row>
    <row r="2555" ht="14.25" customHeight="1" spans="1:6" x14ac:dyDescent="0.25">
      <c r="A2555" s="232">
        <v>43519</v>
      </c>
      <c r="B2555" s="233">
        <v>54</v>
      </c>
      <c r="C2555" s="233">
        <v>10</v>
      </c>
      <c r="D2555" s="234">
        <v>0.1875</v>
      </c>
      <c r="E2555" s="235">
        <v>0</v>
      </c>
      <c r="F2555" s="235">
        <v>0.000032550250353156044</v>
      </c>
    </row>
    <row r="2556" ht="14.25" customHeight="1" spans="1:6" x14ac:dyDescent="0.25">
      <c r="A2556" s="232">
        <v>43519</v>
      </c>
      <c r="B2556" s="233">
        <v>54</v>
      </c>
      <c r="C2556" s="233">
        <v>11</v>
      </c>
      <c r="D2556" s="234">
        <v>0.20833333333212067</v>
      </c>
      <c r="E2556" s="235">
        <v>1.49814964189214e-8</v>
      </c>
      <c r="F2556" s="235">
        <v>0.0000332513326684548</v>
      </c>
    </row>
    <row r="2557" ht="14.25" customHeight="1" spans="1:6" x14ac:dyDescent="0.25">
      <c r="A2557" s="232">
        <v>43519</v>
      </c>
      <c r="B2557" s="233">
        <v>54</v>
      </c>
      <c r="C2557" s="233">
        <v>12</v>
      </c>
      <c r="D2557" s="234">
        <v>0.22916666666787933</v>
      </c>
      <c r="E2557" s="235">
        <v>2.747224199288632e-7</v>
      </c>
      <c r="F2557" s="235">
        <v>0.00003715736271083352</v>
      </c>
    </row>
    <row r="2558" ht="14.25" customHeight="1" spans="1:6" x14ac:dyDescent="0.25">
      <c r="A2558" s="232">
        <v>43519</v>
      </c>
      <c r="B2558" s="233">
        <v>54</v>
      </c>
      <c r="C2558" s="233">
        <v>13</v>
      </c>
      <c r="D2558" s="234">
        <v>0.25</v>
      </c>
      <c r="E2558" s="235">
        <v>0.0000010389020417911296</v>
      </c>
      <c r="F2558" s="235">
        <v>0.000043567258164993484</v>
      </c>
    </row>
    <row r="2559" ht="14.25" customHeight="1" spans="1:6" x14ac:dyDescent="0.25">
      <c r="A2559" s="232">
        <v>43519</v>
      </c>
      <c r="B2559" s="233">
        <v>54</v>
      </c>
      <c r="C2559" s="233">
        <v>14</v>
      </c>
      <c r="D2559" s="234">
        <v>0.2708333333321207</v>
      </c>
      <c r="E2559" s="235">
        <v>0.0000016676933256453662</v>
      </c>
      <c r="F2559" s="235">
        <v>0.000049476380536797194</v>
      </c>
    </row>
    <row r="2560" ht="14.25" customHeight="1" spans="1:6" x14ac:dyDescent="0.25">
      <c r="A2560" s="232">
        <v>43519</v>
      </c>
      <c r="B2560" s="233">
        <v>54</v>
      </c>
      <c r="C2560" s="233">
        <v>15</v>
      </c>
      <c r="D2560" s="234">
        <v>0.2916666666678793</v>
      </c>
      <c r="E2560" s="235">
        <v>0.0000044672067619119864</v>
      </c>
      <c r="F2560" s="235">
        <v>0.0000581898321697959</v>
      </c>
    </row>
    <row r="2561" ht="14.25" customHeight="1" spans="1:6" x14ac:dyDescent="0.25">
      <c r="A2561" s="232">
        <v>43519</v>
      </c>
      <c r="B2561" s="233">
        <v>54</v>
      </c>
      <c r="C2561" s="233">
        <v>16</v>
      </c>
      <c r="D2561" s="234">
        <v>0.3125</v>
      </c>
      <c r="E2561" s="235">
        <v>0.000015170013286023525</v>
      </c>
      <c r="F2561" s="235">
        <v>0.00006510050070631209</v>
      </c>
    </row>
    <row r="2562" ht="14.25" customHeight="1" spans="1:6" x14ac:dyDescent="0.25">
      <c r="A2562" s="232">
        <v>43519</v>
      </c>
      <c r="B2562" s="233">
        <v>54</v>
      </c>
      <c r="C2562" s="233">
        <v>17</v>
      </c>
      <c r="D2562" s="234">
        <v>0.3333333333321207</v>
      </c>
      <c r="E2562" s="235">
        <v>0.00004624581868719486</v>
      </c>
      <c r="F2562" s="235">
        <v>0.00006750421150162208</v>
      </c>
    </row>
    <row r="2563" ht="14.25" customHeight="1" spans="1:6" x14ac:dyDescent="0.25">
      <c r="A2563" s="232">
        <v>43519</v>
      </c>
      <c r="B2563" s="233">
        <v>54</v>
      </c>
      <c r="C2563" s="233">
        <v>18</v>
      </c>
      <c r="D2563" s="234">
        <v>0.3541666666678793</v>
      </c>
      <c r="E2563" s="235">
        <v>0.00009610979899069423</v>
      </c>
      <c r="F2563" s="235">
        <v>0.00006880622151574834</v>
      </c>
    </row>
    <row r="2564" ht="14.25" customHeight="1" spans="1:6" x14ac:dyDescent="0.25">
      <c r="A2564" s="232">
        <v>43519</v>
      </c>
      <c r="B2564" s="233">
        <v>54</v>
      </c>
      <c r="C2564" s="233">
        <v>19</v>
      </c>
      <c r="D2564" s="234">
        <v>0.375</v>
      </c>
      <c r="E2564" s="235">
        <v>0.00012824471816972458</v>
      </c>
      <c r="F2564" s="235">
        <v>0.00006820529381692084</v>
      </c>
    </row>
    <row r="2565" ht="14.25" customHeight="1" spans="1:6" x14ac:dyDescent="0.25">
      <c r="A2565" s="232">
        <v>43519</v>
      </c>
      <c r="B2565" s="233">
        <v>54</v>
      </c>
      <c r="C2565" s="233">
        <v>20</v>
      </c>
      <c r="D2565" s="234">
        <v>0.3958333333321207</v>
      </c>
      <c r="E2565" s="235">
        <v>0.0001598230446676652</v>
      </c>
      <c r="F2565" s="235">
        <v>0.00006630235610396709</v>
      </c>
    </row>
    <row r="2566" ht="14.25" customHeight="1" spans="1:6" x14ac:dyDescent="0.25">
      <c r="A2566" s="232">
        <v>43519</v>
      </c>
      <c r="B2566" s="233">
        <v>54</v>
      </c>
      <c r="C2566" s="233">
        <v>21</v>
      </c>
      <c r="D2566" s="234">
        <v>0.4166666666678793</v>
      </c>
      <c r="E2566" s="235">
        <v>0.00020739396446218286</v>
      </c>
      <c r="F2566" s="235">
        <v>0.0000634980268427721</v>
      </c>
    </row>
    <row r="2567" ht="14.25" customHeight="1" spans="1:6" x14ac:dyDescent="0.25">
      <c r="A2567" s="232">
        <v>43519</v>
      </c>
      <c r="B2567" s="233">
        <v>54</v>
      </c>
      <c r="C2567" s="233">
        <v>22</v>
      </c>
      <c r="D2567" s="234">
        <v>0.4375</v>
      </c>
      <c r="E2567" s="235">
        <v>0.0002397560770865773</v>
      </c>
      <c r="F2567" s="235">
        <v>0.00006279694452747336</v>
      </c>
    </row>
    <row r="2568" ht="14.25" customHeight="1" spans="1:6" x14ac:dyDescent="0.25">
      <c r="A2568" s="232">
        <v>43519</v>
      </c>
      <c r="B2568" s="233">
        <v>54</v>
      </c>
      <c r="C2568" s="233">
        <v>23</v>
      </c>
      <c r="D2568" s="234">
        <v>0.4583333333321207</v>
      </c>
      <c r="E2568" s="235">
        <v>0.0002371375920622239</v>
      </c>
      <c r="F2568" s="235">
        <v>0.00006139477989687587</v>
      </c>
    </row>
    <row r="2569" ht="14.25" customHeight="1" spans="1:6" x14ac:dyDescent="0.25">
      <c r="A2569" s="232">
        <v>43519</v>
      </c>
      <c r="B2569" s="233">
        <v>54</v>
      </c>
      <c r="C2569" s="233">
        <v>24</v>
      </c>
      <c r="D2569" s="234">
        <v>0.4791666666678793</v>
      </c>
      <c r="E2569" s="235">
        <v>0.00026683807235545305</v>
      </c>
      <c r="F2569" s="235">
        <v>0.00006099416143099088</v>
      </c>
    </row>
    <row r="2570" ht="14.25" customHeight="1" spans="1:6" x14ac:dyDescent="0.25">
      <c r="A2570" s="232">
        <v>43519</v>
      </c>
      <c r="B2570" s="233">
        <v>54</v>
      </c>
      <c r="C2570" s="233">
        <v>25</v>
      </c>
      <c r="D2570" s="234">
        <v>0.5</v>
      </c>
      <c r="E2570" s="235">
        <v>0.00020898233372300165</v>
      </c>
      <c r="F2570" s="235">
        <v>0.00006249648067805962</v>
      </c>
    </row>
    <row r="2571" ht="14.25" customHeight="1" spans="1:6" x14ac:dyDescent="0.25">
      <c r="A2571" s="232">
        <v>43519</v>
      </c>
      <c r="B2571" s="233">
        <v>54</v>
      </c>
      <c r="C2571" s="233">
        <v>26</v>
      </c>
      <c r="D2571" s="234">
        <v>0.5208333333321207</v>
      </c>
      <c r="E2571" s="235">
        <v>0.00023662694776385867</v>
      </c>
      <c r="F2571" s="235">
        <v>0.00006269678991100212</v>
      </c>
    </row>
    <row r="2572" ht="14.25" customHeight="1" spans="1:6" x14ac:dyDescent="0.25">
      <c r="A2572" s="232">
        <v>43519</v>
      </c>
      <c r="B2572" s="233">
        <v>54</v>
      </c>
      <c r="C2572" s="233">
        <v>27</v>
      </c>
      <c r="D2572" s="234">
        <v>0.5416666666678793</v>
      </c>
      <c r="E2572" s="235">
        <v>0.00018994778792176902</v>
      </c>
      <c r="F2572" s="235">
        <v>0.00006189555297923212</v>
      </c>
    </row>
    <row r="2573" ht="14.25" customHeight="1" spans="1:6" x14ac:dyDescent="0.25">
      <c r="A2573" s="232">
        <v>43519</v>
      </c>
      <c r="B2573" s="233">
        <v>54</v>
      </c>
      <c r="C2573" s="233">
        <v>28</v>
      </c>
      <c r="D2573" s="234">
        <v>0.5625</v>
      </c>
      <c r="E2573" s="235">
        <v>0.00018150549235714167</v>
      </c>
      <c r="F2573" s="235">
        <v>0.000060393233732163374</v>
      </c>
    </row>
    <row r="2574" ht="14.25" customHeight="1" spans="1:6" x14ac:dyDescent="0.25">
      <c r="A2574" s="232">
        <v>43519</v>
      </c>
      <c r="B2574" s="233">
        <v>54</v>
      </c>
      <c r="C2574" s="233">
        <v>29</v>
      </c>
      <c r="D2574" s="234">
        <v>0.5833333333321207</v>
      </c>
      <c r="E2574" s="235">
        <v>0.0002056586577178317</v>
      </c>
      <c r="F2574" s="235">
        <v>0.00006059354296510588</v>
      </c>
    </row>
    <row r="2575" ht="14.25" customHeight="1" spans="1:6" x14ac:dyDescent="0.25">
      <c r="A2575" s="232">
        <v>43519</v>
      </c>
      <c r="B2575" s="233">
        <v>54</v>
      </c>
      <c r="C2575" s="233">
        <v>30</v>
      </c>
      <c r="D2575" s="234">
        <v>0.6041666666678793</v>
      </c>
      <c r="E2575" s="235">
        <v>0.00016951750886095082</v>
      </c>
      <c r="F2575" s="235">
        <v>0.00006209586221217463</v>
      </c>
    </row>
    <row r="2576" ht="14.25" customHeight="1" spans="1:6" x14ac:dyDescent="0.25">
      <c r="A2576" s="232">
        <v>43519</v>
      </c>
      <c r="B2576" s="233">
        <v>54</v>
      </c>
      <c r="C2576" s="233">
        <v>31</v>
      </c>
      <c r="D2576" s="234">
        <v>0.625</v>
      </c>
      <c r="E2576" s="235">
        <v>0.00013302076129275832</v>
      </c>
      <c r="F2576" s="235">
        <v>0.0000634980268427721</v>
      </c>
    </row>
    <row r="2577" ht="14.25" customHeight="1" spans="1:6" x14ac:dyDescent="0.25">
      <c r="A2577" s="232">
        <v>43519</v>
      </c>
      <c r="B2577" s="233">
        <v>54</v>
      </c>
      <c r="C2577" s="233">
        <v>32</v>
      </c>
      <c r="D2577" s="234">
        <v>0.6458333333321207</v>
      </c>
      <c r="E2577" s="235">
        <v>0.00009954176908040091</v>
      </c>
      <c r="F2577" s="235">
        <v>0.0000669032838027946</v>
      </c>
    </row>
    <row r="2578" ht="14.25" customHeight="1" spans="1:6" x14ac:dyDescent="0.25">
      <c r="A2578" s="232">
        <v>43519</v>
      </c>
      <c r="B2578" s="233">
        <v>54</v>
      </c>
      <c r="C2578" s="233">
        <v>33</v>
      </c>
      <c r="D2578" s="234">
        <v>0.6666666666678793</v>
      </c>
      <c r="E2578" s="235">
        <v>0.00009658347321697643</v>
      </c>
      <c r="F2578" s="235">
        <v>0.00007261209694165581</v>
      </c>
    </row>
    <row r="2579" ht="14.25" customHeight="1" spans="1:6" x14ac:dyDescent="0.25">
      <c r="A2579" s="232">
        <v>43519</v>
      </c>
      <c r="B2579" s="233">
        <v>54</v>
      </c>
      <c r="C2579" s="233">
        <v>34</v>
      </c>
      <c r="D2579" s="234">
        <v>0.6875</v>
      </c>
      <c r="E2579" s="235">
        <v>0.00005858894477073699</v>
      </c>
      <c r="F2579" s="235">
        <v>0.0000821267855064245</v>
      </c>
    </row>
    <row r="2580" ht="14.25" customHeight="1" spans="1:6" x14ac:dyDescent="0.25">
      <c r="A2580" s="232">
        <v>43519</v>
      </c>
      <c r="B2580" s="233">
        <v>54</v>
      </c>
      <c r="C2580" s="233">
        <v>35</v>
      </c>
      <c r="D2580" s="234">
        <v>0.7083333333321207</v>
      </c>
      <c r="E2580" s="235">
        <v>0.000023622464935891804</v>
      </c>
      <c r="F2580" s="235">
        <v>0.00009604827719592816</v>
      </c>
    </row>
    <row r="2581" ht="14.25" customHeight="1" spans="1:6" x14ac:dyDescent="0.25">
      <c r="A2581" s="232">
        <v>43519</v>
      </c>
      <c r="B2581" s="233">
        <v>54</v>
      </c>
      <c r="C2581" s="233">
        <v>36</v>
      </c>
      <c r="D2581" s="234">
        <v>0.7291666666678793</v>
      </c>
      <c r="E2581" s="235">
        <v>0.000005966766275389432</v>
      </c>
      <c r="F2581" s="235">
        <v>0.00010483183706045673</v>
      </c>
    </row>
    <row r="2582" ht="14.25" customHeight="1" spans="1:6" x14ac:dyDescent="0.25">
      <c r="A2582" s="232">
        <v>43519</v>
      </c>
      <c r="B2582" s="233">
        <v>54</v>
      </c>
      <c r="C2582" s="233">
        <v>37</v>
      </c>
      <c r="D2582" s="234">
        <v>0.75</v>
      </c>
      <c r="E2582" s="235">
        <v>0.0000013528352918534664</v>
      </c>
      <c r="F2582" s="235">
        <v>0.0001084073568684803</v>
      </c>
    </row>
    <row r="2583" ht="14.25" customHeight="1" spans="1:6" x14ac:dyDescent="0.25">
      <c r="A2583" s="232">
        <v>43519</v>
      </c>
      <c r="B2583" s="233">
        <v>54</v>
      </c>
      <c r="C2583" s="233">
        <v>38</v>
      </c>
      <c r="D2583" s="234">
        <v>0.7708333333321207</v>
      </c>
      <c r="E2583" s="235">
        <v>5.094941827406027e-7</v>
      </c>
      <c r="F2583" s="235">
        <v>0.00010689502215976449</v>
      </c>
    </row>
    <row r="2584" ht="14.25" customHeight="1" spans="1:6" x14ac:dyDescent="0.25">
      <c r="A2584" s="232">
        <v>43519</v>
      </c>
      <c r="B2584" s="233">
        <v>54</v>
      </c>
      <c r="C2584" s="233">
        <v>39</v>
      </c>
      <c r="D2584" s="234">
        <v>0.7916666666678793</v>
      </c>
      <c r="E2584" s="235">
        <v>1.920467545059266e-7</v>
      </c>
      <c r="F2584" s="235">
        <v>0.00010318930135032824</v>
      </c>
    </row>
    <row r="2585" ht="14.25" customHeight="1" spans="1:6" x14ac:dyDescent="0.25">
      <c r="A2585" s="232">
        <v>43519</v>
      </c>
      <c r="B2585" s="233">
        <v>54</v>
      </c>
      <c r="C2585" s="233">
        <v>40</v>
      </c>
      <c r="D2585" s="234">
        <v>0.8125</v>
      </c>
      <c r="E2585" s="235">
        <v>2.5832292179127847e-8</v>
      </c>
      <c r="F2585" s="235">
        <v>0.00009865229722418064</v>
      </c>
    </row>
    <row r="2586" ht="14.25" customHeight="1" spans="1:6" x14ac:dyDescent="0.25">
      <c r="A2586" s="232">
        <v>43519</v>
      </c>
      <c r="B2586" s="233">
        <v>54</v>
      </c>
      <c r="C2586" s="233">
        <v>41</v>
      </c>
      <c r="D2586" s="234">
        <v>0.8333333333321207</v>
      </c>
      <c r="E2586" s="235">
        <v>0</v>
      </c>
      <c r="F2586" s="235">
        <v>0.00009514688564768693</v>
      </c>
    </row>
    <row r="2587" ht="14.25" customHeight="1" spans="1:6" x14ac:dyDescent="0.25">
      <c r="A2587" s="232">
        <v>43519</v>
      </c>
      <c r="B2587" s="233">
        <v>54</v>
      </c>
      <c r="C2587" s="233">
        <v>42</v>
      </c>
      <c r="D2587" s="234">
        <v>0.8541666666678793</v>
      </c>
      <c r="E2587" s="235">
        <v>0</v>
      </c>
      <c r="F2587" s="235">
        <v>0.00008993884559118193</v>
      </c>
    </row>
    <row r="2588" ht="14.25" customHeight="1" spans="1:6" x14ac:dyDescent="0.25">
      <c r="A2588" s="232">
        <v>43519</v>
      </c>
      <c r="B2588" s="233">
        <v>54</v>
      </c>
      <c r="C2588" s="233">
        <v>43</v>
      </c>
      <c r="D2588" s="234">
        <v>0.875</v>
      </c>
      <c r="E2588" s="235">
        <v>0</v>
      </c>
      <c r="F2588" s="235">
        <v>0.00008613297016527447</v>
      </c>
    </row>
    <row r="2589" ht="14.25" customHeight="1" spans="1:6" x14ac:dyDescent="0.25">
      <c r="A2589" s="232">
        <v>43519</v>
      </c>
      <c r="B2589" s="233">
        <v>54</v>
      </c>
      <c r="C2589" s="233">
        <v>44</v>
      </c>
      <c r="D2589" s="234">
        <v>0.8958333333321207</v>
      </c>
      <c r="E2589" s="235">
        <v>0</v>
      </c>
      <c r="F2589" s="235">
        <v>0.000081525857807597</v>
      </c>
    </row>
    <row r="2590" ht="14.25" customHeight="1" spans="1:6" x14ac:dyDescent="0.25">
      <c r="A2590" s="232">
        <v>43519</v>
      </c>
      <c r="B2590" s="233">
        <v>54</v>
      </c>
      <c r="C2590" s="233">
        <v>45</v>
      </c>
      <c r="D2590" s="234">
        <v>0.9166666666678793</v>
      </c>
      <c r="E2590" s="235">
        <v>0</v>
      </c>
      <c r="F2590" s="235">
        <v>0.0000756167354357933</v>
      </c>
    </row>
    <row r="2591" ht="14.25" customHeight="1" spans="1:6" x14ac:dyDescent="0.25">
      <c r="A2591" s="232">
        <v>43519</v>
      </c>
      <c r="B2591" s="233">
        <v>54</v>
      </c>
      <c r="C2591" s="233">
        <v>46</v>
      </c>
      <c r="D2591" s="234">
        <v>0.9375</v>
      </c>
      <c r="E2591" s="235">
        <v>0</v>
      </c>
      <c r="F2591" s="235">
        <v>0.0000661020468710246</v>
      </c>
    </row>
    <row r="2592" ht="14.25" customHeight="1" spans="1:6" x14ac:dyDescent="0.25">
      <c r="A2592" s="232">
        <v>43519</v>
      </c>
      <c r="B2592" s="233">
        <v>54</v>
      </c>
      <c r="C2592" s="233">
        <v>47</v>
      </c>
      <c r="D2592" s="234">
        <v>0.9583333333321207</v>
      </c>
      <c r="E2592" s="235">
        <v>0</v>
      </c>
      <c r="F2592" s="235">
        <v>0.000056487203689784654</v>
      </c>
    </row>
    <row r="2593" ht="14.25" customHeight="1" spans="1:6" x14ac:dyDescent="0.25">
      <c r="A2593" s="232">
        <v>43519</v>
      </c>
      <c r="B2593" s="233">
        <v>54</v>
      </c>
      <c r="C2593" s="233">
        <v>48</v>
      </c>
      <c r="D2593" s="234">
        <v>0.9791666666678793</v>
      </c>
      <c r="E2593" s="235">
        <v>0</v>
      </c>
      <c r="F2593" s="235">
        <v>0.000047773752056785965</v>
      </c>
    </row>
    <row r="2594" ht="14.25" customHeight="1" spans="1:6" x14ac:dyDescent="0.25">
      <c r="A2594" s="232">
        <v>43520</v>
      </c>
      <c r="B2594" s="233">
        <v>55</v>
      </c>
      <c r="C2594" s="233">
        <v>1</v>
      </c>
      <c r="D2594" s="234">
        <v>0</v>
      </c>
      <c r="E2594" s="235">
        <v>0</v>
      </c>
      <c r="F2594" s="235">
        <v>0.000041764475068510994</v>
      </c>
    </row>
    <row r="2595" ht="14.25" customHeight="1" spans="1:6" x14ac:dyDescent="0.25">
      <c r="A2595" s="232">
        <v>43520</v>
      </c>
      <c r="B2595" s="233">
        <v>55</v>
      </c>
      <c r="C2595" s="233">
        <v>2</v>
      </c>
      <c r="D2595" s="234">
        <v>0.020833333332120674</v>
      </c>
      <c r="E2595" s="235">
        <v>0</v>
      </c>
      <c r="F2595" s="235">
        <v>0.000036756744244948525</v>
      </c>
    </row>
    <row r="2596" ht="14.25" customHeight="1" spans="1:6" x14ac:dyDescent="0.25">
      <c r="A2596" s="232">
        <v>43520</v>
      </c>
      <c r="B2596" s="233">
        <v>55</v>
      </c>
      <c r="C2596" s="233">
        <v>3</v>
      </c>
      <c r="D2596" s="234">
        <v>0.041666666667879326</v>
      </c>
      <c r="E2596" s="235">
        <v>0</v>
      </c>
      <c r="F2596" s="235">
        <v>0.00003485380653199478</v>
      </c>
    </row>
    <row r="2597" ht="14.25" customHeight="1" spans="1:6" x14ac:dyDescent="0.25">
      <c r="A2597" s="232">
        <v>43520</v>
      </c>
      <c r="B2597" s="233">
        <v>55</v>
      </c>
      <c r="C2597" s="233">
        <v>4</v>
      </c>
      <c r="D2597" s="234">
        <v>0.0625</v>
      </c>
      <c r="E2597" s="235">
        <v>0</v>
      </c>
      <c r="F2597" s="235">
        <v>0.000033151178051983545</v>
      </c>
    </row>
    <row r="2598" ht="14.25" customHeight="1" spans="1:6" x14ac:dyDescent="0.25">
      <c r="A2598" s="232">
        <v>43520</v>
      </c>
      <c r="B2598" s="233">
        <v>55</v>
      </c>
      <c r="C2598" s="233">
        <v>5</v>
      </c>
      <c r="D2598" s="234">
        <v>0.08333333333212067</v>
      </c>
      <c r="E2598" s="235">
        <v>0</v>
      </c>
      <c r="F2598" s="235">
        <v>0.0000314485495719723</v>
      </c>
    </row>
    <row r="2599" ht="14.25" customHeight="1" spans="1:6" x14ac:dyDescent="0.25">
      <c r="A2599" s="232">
        <v>43520</v>
      </c>
      <c r="B2599" s="233">
        <v>55</v>
      </c>
      <c r="C2599" s="233">
        <v>6</v>
      </c>
      <c r="D2599" s="234">
        <v>0.10416666666787933</v>
      </c>
      <c r="E2599" s="235">
        <v>0</v>
      </c>
      <c r="F2599" s="235">
        <v>0.000030847621873144815</v>
      </c>
    </row>
    <row r="2600" ht="14.25" customHeight="1" spans="1:6" x14ac:dyDescent="0.25">
      <c r="A2600" s="232">
        <v>43520</v>
      </c>
      <c r="B2600" s="233">
        <v>55</v>
      </c>
      <c r="C2600" s="233">
        <v>7</v>
      </c>
      <c r="D2600" s="234">
        <v>0.125</v>
      </c>
      <c r="E2600" s="235">
        <v>0</v>
      </c>
      <c r="F2600" s="235">
        <v>0.00003094777648961606</v>
      </c>
    </row>
    <row r="2601" ht="14.25" customHeight="1" spans="1:6" x14ac:dyDescent="0.25">
      <c r="A2601" s="232">
        <v>43520</v>
      </c>
      <c r="B2601" s="233">
        <v>55</v>
      </c>
      <c r="C2601" s="233">
        <v>8</v>
      </c>
      <c r="D2601" s="234">
        <v>0.14583333333212067</v>
      </c>
      <c r="E2601" s="235">
        <v>0</v>
      </c>
      <c r="F2601" s="235">
        <v>0.00003054715802373107</v>
      </c>
    </row>
    <row r="2602" ht="14.25" customHeight="1" spans="1:6" x14ac:dyDescent="0.25">
      <c r="A2602" s="232">
        <v>43520</v>
      </c>
      <c r="B2602" s="233">
        <v>55</v>
      </c>
      <c r="C2602" s="233">
        <v>9</v>
      </c>
      <c r="D2602" s="234">
        <v>0.16666666666787933</v>
      </c>
      <c r="E2602" s="235">
        <v>0</v>
      </c>
      <c r="F2602" s="235">
        <v>0.00003074746725667356</v>
      </c>
    </row>
    <row r="2603" ht="14.25" customHeight="1" spans="1:6" x14ac:dyDescent="0.25">
      <c r="A2603" s="232">
        <v>43520</v>
      </c>
      <c r="B2603" s="233">
        <v>55</v>
      </c>
      <c r="C2603" s="233">
        <v>10</v>
      </c>
      <c r="D2603" s="234">
        <v>0.1875</v>
      </c>
      <c r="E2603" s="235">
        <v>5.610354626015834e-9</v>
      </c>
      <c r="F2603" s="235">
        <v>0.0000318491680378573</v>
      </c>
    </row>
    <row r="2604" ht="14.25" customHeight="1" spans="1:6" x14ac:dyDescent="0.25">
      <c r="A2604" s="232">
        <v>43520</v>
      </c>
      <c r="B2604" s="233">
        <v>55</v>
      </c>
      <c r="C2604" s="233">
        <v>11</v>
      </c>
      <c r="D2604" s="234">
        <v>0.20833333333212067</v>
      </c>
      <c r="E2604" s="235">
        <v>7.607887481872022e-8</v>
      </c>
      <c r="F2604" s="235">
        <v>0.0000330510234355123</v>
      </c>
    </row>
    <row r="2605" ht="14.25" customHeight="1" spans="1:6" x14ac:dyDescent="0.25">
      <c r="A2605" s="232">
        <v>43520</v>
      </c>
      <c r="B2605" s="233">
        <v>55</v>
      </c>
      <c r="C2605" s="233">
        <v>12</v>
      </c>
      <c r="D2605" s="234">
        <v>0.22916666666787933</v>
      </c>
      <c r="E2605" s="235">
        <v>4.549935949450204e-7</v>
      </c>
      <c r="F2605" s="235">
        <v>0.00003685689886141978</v>
      </c>
    </row>
    <row r="2606" ht="14.25" customHeight="1" spans="1:6" x14ac:dyDescent="0.25">
      <c r="A2606" s="232">
        <v>43520</v>
      </c>
      <c r="B2606" s="233">
        <v>55</v>
      </c>
      <c r="C2606" s="233">
        <v>13</v>
      </c>
      <c r="D2606" s="234">
        <v>0.25</v>
      </c>
      <c r="E2606" s="235">
        <v>0.0000017757080652583302</v>
      </c>
      <c r="F2606" s="235">
        <v>0.000043066485082637236</v>
      </c>
    </row>
    <row r="2607" ht="14.25" customHeight="1" spans="1:6" x14ac:dyDescent="0.25">
      <c r="A2607" s="232">
        <v>43520</v>
      </c>
      <c r="B2607" s="233">
        <v>55</v>
      </c>
      <c r="C2607" s="233">
        <v>14</v>
      </c>
      <c r="D2607" s="234">
        <v>0.2708333333321207</v>
      </c>
      <c r="E2607" s="235">
        <v>0.00001689867479460961</v>
      </c>
      <c r="F2607" s="235">
        <v>0.000049175916687383454</v>
      </c>
    </row>
    <row r="2608" ht="14.25" customHeight="1" spans="1:6" x14ac:dyDescent="0.25">
      <c r="A2608" s="232">
        <v>43520</v>
      </c>
      <c r="B2608" s="233">
        <v>55</v>
      </c>
      <c r="C2608" s="233">
        <v>15</v>
      </c>
      <c r="D2608" s="234">
        <v>0.2916666666678793</v>
      </c>
      <c r="E2608" s="235">
        <v>0.0000075952154363606245</v>
      </c>
      <c r="F2608" s="235">
        <v>0.0000581898321697959</v>
      </c>
    </row>
    <row r="2609" ht="14.25" customHeight="1" spans="1:6" x14ac:dyDescent="0.25">
      <c r="A2609" s="232">
        <v>43520</v>
      </c>
      <c r="B2609" s="233">
        <v>55</v>
      </c>
      <c r="C2609" s="233">
        <v>16</v>
      </c>
      <c r="D2609" s="234">
        <v>0.3125</v>
      </c>
      <c r="E2609" s="235">
        <v>0.000021546749066449547</v>
      </c>
      <c r="F2609" s="235">
        <v>0.00006580158302161085</v>
      </c>
    </row>
    <row r="2610" ht="14.25" customHeight="1" spans="1:6" x14ac:dyDescent="0.25">
      <c r="A2610" s="232">
        <v>43520</v>
      </c>
      <c r="B2610" s="233">
        <v>55</v>
      </c>
      <c r="C2610" s="233">
        <v>17</v>
      </c>
      <c r="D2610" s="234">
        <v>0.3333333333321207</v>
      </c>
      <c r="E2610" s="235">
        <v>0.00005569653067555362</v>
      </c>
      <c r="F2610" s="235">
        <v>0.00006710359303573709</v>
      </c>
    </row>
    <row r="2611" ht="14.25" customHeight="1" spans="1:6" x14ac:dyDescent="0.25">
      <c r="A2611" s="232">
        <v>43520</v>
      </c>
      <c r="B2611" s="233">
        <v>55</v>
      </c>
      <c r="C2611" s="233">
        <v>18</v>
      </c>
      <c r="D2611" s="234">
        <v>0.3541666666678793</v>
      </c>
      <c r="E2611" s="235">
        <v>0.00010044951496120527</v>
      </c>
      <c r="F2611" s="235">
        <v>0.00006870606689927708</v>
      </c>
    </row>
    <row r="2612" ht="14.25" customHeight="1" spans="1:6" x14ac:dyDescent="0.25">
      <c r="A2612" s="232">
        <v>43520</v>
      </c>
      <c r="B2612" s="233">
        <v>55</v>
      </c>
      <c r="C2612" s="233">
        <v>19</v>
      </c>
      <c r="D2612" s="234">
        <v>0.375</v>
      </c>
      <c r="E2612" s="235">
        <v>0.0001379430124416456</v>
      </c>
      <c r="F2612" s="235">
        <v>0.00006790482996750707</v>
      </c>
    </row>
    <row r="2613" ht="14.25" customHeight="1" spans="1:6" x14ac:dyDescent="0.25">
      <c r="A2613" s="232">
        <v>43520</v>
      </c>
      <c r="B2613" s="233">
        <v>55</v>
      </c>
      <c r="C2613" s="233">
        <v>20</v>
      </c>
      <c r="D2613" s="234">
        <v>0.3958333333321207</v>
      </c>
      <c r="E2613" s="235">
        <v>0.00017410401605267285</v>
      </c>
      <c r="F2613" s="235">
        <v>0.0000667029745698521</v>
      </c>
    </row>
    <row r="2614" ht="14.25" customHeight="1" spans="1:6" x14ac:dyDescent="0.25">
      <c r="A2614" s="232">
        <v>43520</v>
      </c>
      <c r="B2614" s="233">
        <v>55</v>
      </c>
      <c r="C2614" s="233">
        <v>21</v>
      </c>
      <c r="D2614" s="234">
        <v>0.4166666666678793</v>
      </c>
      <c r="E2614" s="235">
        <v>0.00021257710720123984</v>
      </c>
      <c r="F2614" s="235">
        <v>0.0000636983360757146</v>
      </c>
    </row>
    <row r="2615" ht="14.25" customHeight="1" spans="1:6" x14ac:dyDescent="0.25">
      <c r="A2615" s="232">
        <v>43520</v>
      </c>
      <c r="B2615" s="233">
        <v>55</v>
      </c>
      <c r="C2615" s="233">
        <v>22</v>
      </c>
      <c r="D2615" s="234">
        <v>0.4375</v>
      </c>
      <c r="E2615" s="235">
        <v>0.00025590433904238943</v>
      </c>
      <c r="F2615" s="235">
        <v>0.00006359818145924337</v>
      </c>
    </row>
    <row r="2616" ht="14.25" customHeight="1" spans="1:6" x14ac:dyDescent="0.25">
      <c r="A2616" s="232">
        <v>43520</v>
      </c>
      <c r="B2616" s="233">
        <v>55</v>
      </c>
      <c r="C2616" s="233">
        <v>23</v>
      </c>
      <c r="D2616" s="234">
        <v>0.4583333333321207</v>
      </c>
      <c r="E2616" s="235">
        <v>0.000289562513966387</v>
      </c>
      <c r="F2616" s="235">
        <v>0.00006169524374628963</v>
      </c>
    </row>
    <row r="2617" ht="14.25" customHeight="1" spans="1:6" x14ac:dyDescent="0.25">
      <c r="A2617" s="232">
        <v>43520</v>
      </c>
      <c r="B2617" s="233">
        <v>55</v>
      </c>
      <c r="C2617" s="233">
        <v>24</v>
      </c>
      <c r="D2617" s="234">
        <v>0.4791666666678793</v>
      </c>
      <c r="E2617" s="235">
        <v>0.0002975106427510001</v>
      </c>
      <c r="F2617" s="235">
        <v>0.00006129462528040462</v>
      </c>
    </row>
    <row r="2618" ht="14.25" customHeight="1" spans="1:6" x14ac:dyDescent="0.25">
      <c r="A2618" s="232">
        <v>43520</v>
      </c>
      <c r="B2618" s="233">
        <v>55</v>
      </c>
      <c r="C2618" s="233">
        <v>25</v>
      </c>
      <c r="D2618" s="234">
        <v>0.5</v>
      </c>
      <c r="E2618" s="235">
        <v>0.0002469040813603578</v>
      </c>
      <c r="F2618" s="235">
        <v>0.00006339787222630086</v>
      </c>
    </row>
    <row r="2619" ht="14.25" customHeight="1" spans="1:6" x14ac:dyDescent="0.25">
      <c r="A2619" s="232">
        <v>43520</v>
      </c>
      <c r="B2619" s="233">
        <v>55</v>
      </c>
      <c r="C2619" s="233">
        <v>26</v>
      </c>
      <c r="D2619" s="234">
        <v>0.5208333333321207</v>
      </c>
      <c r="E2619" s="235">
        <v>0.00024332142881688143</v>
      </c>
      <c r="F2619" s="235">
        <v>0.0000634980268427721</v>
      </c>
    </row>
    <row r="2620" ht="14.25" customHeight="1" spans="1:6" x14ac:dyDescent="0.25">
      <c r="A2620" s="232">
        <v>43520</v>
      </c>
      <c r="B2620" s="233">
        <v>55</v>
      </c>
      <c r="C2620" s="233">
        <v>27</v>
      </c>
      <c r="D2620" s="234">
        <v>0.5416666666678793</v>
      </c>
      <c r="E2620" s="235">
        <v>0.00023359773654860685</v>
      </c>
      <c r="F2620" s="235">
        <v>0.00006229617144511711</v>
      </c>
    </row>
    <row r="2621" ht="14.25" customHeight="1" spans="1:6" x14ac:dyDescent="0.25">
      <c r="A2621" s="232">
        <v>43520</v>
      </c>
      <c r="B2621" s="233">
        <v>55</v>
      </c>
      <c r="C2621" s="233">
        <v>28</v>
      </c>
      <c r="D2621" s="234">
        <v>0.5625</v>
      </c>
      <c r="E2621" s="235">
        <v>0.00021536139095165458</v>
      </c>
      <c r="F2621" s="235">
        <v>0.000060793852198048374</v>
      </c>
    </row>
    <row r="2622" ht="14.25" customHeight="1" spans="1:6" x14ac:dyDescent="0.25">
      <c r="A2622" s="232">
        <v>43520</v>
      </c>
      <c r="B2622" s="233">
        <v>55</v>
      </c>
      <c r="C2622" s="233">
        <v>29</v>
      </c>
      <c r="D2622" s="234">
        <v>0.5833333333321207</v>
      </c>
      <c r="E2622" s="235">
        <v>0.0001985195766646846</v>
      </c>
      <c r="F2622" s="235">
        <v>0.00005969215141686463</v>
      </c>
    </row>
    <row r="2623" ht="14.25" customHeight="1" spans="1:6" x14ac:dyDescent="0.25">
      <c r="A2623" s="232">
        <v>43520</v>
      </c>
      <c r="B2623" s="233">
        <v>55</v>
      </c>
      <c r="C2623" s="233">
        <v>30</v>
      </c>
      <c r="D2623" s="234">
        <v>0.6041666666678793</v>
      </c>
      <c r="E2623" s="235">
        <v>0.00013792823555105747</v>
      </c>
      <c r="F2623" s="235">
        <v>0.00006069369758157713</v>
      </c>
    </row>
    <row r="2624" ht="14.25" customHeight="1" spans="1:6" x14ac:dyDescent="0.25">
      <c r="A2624" s="232">
        <v>43520</v>
      </c>
      <c r="B2624" s="233">
        <v>55</v>
      </c>
      <c r="C2624" s="233">
        <v>31</v>
      </c>
      <c r="D2624" s="234">
        <v>0.625</v>
      </c>
      <c r="E2624" s="235">
        <v>0.00010823827869429563</v>
      </c>
      <c r="F2624" s="235">
        <v>0.00006249648067805962</v>
      </c>
    </row>
    <row r="2625" ht="14.25" customHeight="1" spans="1:6" x14ac:dyDescent="0.25">
      <c r="A2625" s="232">
        <v>43520</v>
      </c>
      <c r="B2625" s="233">
        <v>55</v>
      </c>
      <c r="C2625" s="233">
        <v>32</v>
      </c>
      <c r="D2625" s="234">
        <v>0.6458333333321207</v>
      </c>
      <c r="E2625" s="235">
        <v>0.00008054090341544925</v>
      </c>
      <c r="F2625" s="235">
        <v>0.00006580158302161085</v>
      </c>
    </row>
    <row r="2626" ht="14.25" customHeight="1" spans="1:6" x14ac:dyDescent="0.25">
      <c r="A2626" s="232">
        <v>43520</v>
      </c>
      <c r="B2626" s="233">
        <v>55</v>
      </c>
      <c r="C2626" s="233">
        <v>33</v>
      </c>
      <c r="D2626" s="234">
        <v>0.6666666666678793</v>
      </c>
      <c r="E2626" s="235">
        <v>0.00006416364209053772</v>
      </c>
      <c r="F2626" s="235">
        <v>0.00007161055077694331</v>
      </c>
    </row>
    <row r="2627" ht="14.25" customHeight="1" spans="1:6" x14ac:dyDescent="0.25">
      <c r="A2627" s="232">
        <v>43520</v>
      </c>
      <c r="B2627" s="233">
        <v>55</v>
      </c>
      <c r="C2627" s="233">
        <v>34</v>
      </c>
      <c r="D2627" s="234">
        <v>0.6875</v>
      </c>
      <c r="E2627" s="235">
        <v>0.00003668341192235455</v>
      </c>
      <c r="F2627" s="235">
        <v>0.0000809249301087695</v>
      </c>
    </row>
    <row r="2628" ht="14.25" customHeight="1" spans="1:6" x14ac:dyDescent="0.25">
      <c r="A2628" s="232">
        <v>43520</v>
      </c>
      <c r="B2628" s="233">
        <v>55</v>
      </c>
      <c r="C2628" s="233">
        <v>35</v>
      </c>
      <c r="D2628" s="234">
        <v>0.7083333333321207</v>
      </c>
      <c r="E2628" s="235">
        <v>0.00001470949903089144</v>
      </c>
      <c r="F2628" s="235">
        <v>0.00009474626718180191</v>
      </c>
    </row>
    <row r="2629" ht="14.25" customHeight="1" spans="1:6" x14ac:dyDescent="0.25">
      <c r="A2629" s="232">
        <v>43520</v>
      </c>
      <c r="B2629" s="233">
        <v>55</v>
      </c>
      <c r="C2629" s="233">
        <v>36</v>
      </c>
      <c r="D2629" s="234">
        <v>0.7291666666678793</v>
      </c>
      <c r="E2629" s="235">
        <v>0.000003834399951762953</v>
      </c>
      <c r="F2629" s="235">
        <v>0.00010274862103785473</v>
      </c>
    </row>
    <row r="2630" ht="14.25" customHeight="1" spans="1:6" x14ac:dyDescent="0.25">
      <c r="A2630" s="232">
        <v>43520</v>
      </c>
      <c r="B2630" s="233">
        <v>55</v>
      </c>
      <c r="C2630" s="233">
        <v>37</v>
      </c>
      <c r="D2630" s="234">
        <v>0.75</v>
      </c>
      <c r="E2630" s="235">
        <v>0.0000015526502296877227</v>
      </c>
      <c r="F2630" s="235">
        <v>0.00010724556331741384</v>
      </c>
    </row>
    <row r="2631" ht="14.25" customHeight="1" spans="1:6" x14ac:dyDescent="0.25">
      <c r="A2631" s="232">
        <v>43520</v>
      </c>
      <c r="B2631" s="233">
        <v>55</v>
      </c>
      <c r="C2631" s="233">
        <v>38</v>
      </c>
      <c r="D2631" s="234">
        <v>0.7708333333321207</v>
      </c>
      <c r="E2631" s="235">
        <v>6.079528238147487e-7</v>
      </c>
      <c r="F2631" s="235">
        <v>0.00010614386253623009</v>
      </c>
    </row>
    <row r="2632" ht="14.25" customHeight="1" spans="1:6" x14ac:dyDescent="0.25">
      <c r="A2632" s="232">
        <v>43520</v>
      </c>
      <c r="B2632" s="233">
        <v>55</v>
      </c>
      <c r="C2632" s="233">
        <v>39</v>
      </c>
      <c r="D2632" s="234">
        <v>0.7916666666678793</v>
      </c>
      <c r="E2632" s="235">
        <v>1.9574588942417886e-7</v>
      </c>
      <c r="F2632" s="235">
        <v>0.00010287882203926739</v>
      </c>
    </row>
    <row r="2633" ht="14.25" customHeight="1" spans="1:6" x14ac:dyDescent="0.25">
      <c r="A2633" s="232">
        <v>43520</v>
      </c>
      <c r="B2633" s="233">
        <v>55</v>
      </c>
      <c r="C2633" s="233">
        <v>40</v>
      </c>
      <c r="D2633" s="234">
        <v>0.8125</v>
      </c>
      <c r="E2633" s="235">
        <v>6.424164308031315e-8</v>
      </c>
      <c r="F2633" s="235">
        <v>0.00009885260645712315</v>
      </c>
    </row>
    <row r="2634" ht="14.25" customHeight="1" spans="1:6" x14ac:dyDescent="0.25">
      <c r="A2634" s="232">
        <v>43520</v>
      </c>
      <c r="B2634" s="233">
        <v>55</v>
      </c>
      <c r="C2634" s="233">
        <v>41</v>
      </c>
      <c r="D2634" s="234">
        <v>0.8333333333321207</v>
      </c>
      <c r="E2634" s="235">
        <v>8.446358063342518e-9</v>
      </c>
      <c r="F2634" s="235">
        <v>0.00009494657641474442</v>
      </c>
    </row>
    <row r="2635" ht="14.25" customHeight="1" spans="1:6" x14ac:dyDescent="0.25">
      <c r="A2635" s="232">
        <v>43520</v>
      </c>
      <c r="B2635" s="233">
        <v>55</v>
      </c>
      <c r="C2635" s="233">
        <v>42</v>
      </c>
      <c r="D2635" s="234">
        <v>0.8541666666678793</v>
      </c>
      <c r="E2635" s="235">
        <v>0</v>
      </c>
      <c r="F2635" s="235">
        <v>0.00008973853635823944</v>
      </c>
    </row>
    <row r="2636" ht="14.25" customHeight="1" spans="1:6" x14ac:dyDescent="0.25">
      <c r="A2636" s="232">
        <v>43520</v>
      </c>
      <c r="B2636" s="233">
        <v>55</v>
      </c>
      <c r="C2636" s="233">
        <v>43</v>
      </c>
      <c r="D2636" s="234">
        <v>0.875</v>
      </c>
      <c r="E2636" s="235">
        <v>0</v>
      </c>
      <c r="F2636" s="235">
        <v>0.00008583250631586071</v>
      </c>
    </row>
    <row r="2637" ht="14.25" customHeight="1" spans="1:6" x14ac:dyDescent="0.25">
      <c r="A2637" s="232">
        <v>43520</v>
      </c>
      <c r="B2637" s="233">
        <v>55</v>
      </c>
      <c r="C2637" s="233">
        <v>44</v>
      </c>
      <c r="D2637" s="234">
        <v>0.8958333333321207</v>
      </c>
      <c r="E2637" s="235">
        <v>0</v>
      </c>
      <c r="F2637" s="235">
        <v>0.00008042415702641325</v>
      </c>
    </row>
    <row r="2638" ht="14.25" customHeight="1" spans="1:6" x14ac:dyDescent="0.25">
      <c r="A2638" s="232">
        <v>43520</v>
      </c>
      <c r="B2638" s="233">
        <v>55</v>
      </c>
      <c r="C2638" s="233">
        <v>45</v>
      </c>
      <c r="D2638" s="234">
        <v>0.9166666666678793</v>
      </c>
      <c r="E2638" s="235">
        <v>0</v>
      </c>
      <c r="F2638" s="235">
        <v>0.00007471534388755204</v>
      </c>
    </row>
    <row r="2639" ht="14.25" customHeight="1" spans="1:6" x14ac:dyDescent="0.25">
      <c r="A2639" s="232">
        <v>43520</v>
      </c>
      <c r="B2639" s="233">
        <v>55</v>
      </c>
      <c r="C2639" s="233">
        <v>46</v>
      </c>
      <c r="D2639" s="234">
        <v>0.9375</v>
      </c>
      <c r="E2639" s="235">
        <v>0</v>
      </c>
      <c r="F2639" s="235">
        <v>0.00006580158302161085</v>
      </c>
    </row>
    <row r="2640" ht="14.25" customHeight="1" spans="1:6" x14ac:dyDescent="0.25">
      <c r="A2640" s="232">
        <v>43520</v>
      </c>
      <c r="B2640" s="233">
        <v>55</v>
      </c>
      <c r="C2640" s="233">
        <v>47</v>
      </c>
      <c r="D2640" s="234">
        <v>0.9583333333321207</v>
      </c>
      <c r="E2640" s="235">
        <v>0</v>
      </c>
      <c r="F2640" s="235">
        <v>0.000056286894456842146</v>
      </c>
    </row>
    <row r="2641" ht="14.25" customHeight="1" spans="1:6" x14ac:dyDescent="0.25">
      <c r="A2641" s="232">
        <v>43520</v>
      </c>
      <c r="B2641" s="233">
        <v>55</v>
      </c>
      <c r="C2641" s="233">
        <v>48</v>
      </c>
      <c r="D2641" s="234">
        <v>0.9791666666678793</v>
      </c>
      <c r="E2641" s="235">
        <v>0</v>
      </c>
      <c r="F2641" s="235">
        <v>0.000048274525139142206</v>
      </c>
    </row>
    <row r="2642" ht="14.25" customHeight="1" spans="1:6" x14ac:dyDescent="0.25">
      <c r="A2642" s="232">
        <v>43521</v>
      </c>
      <c r="B2642" s="233">
        <v>56</v>
      </c>
      <c r="C2642" s="233">
        <v>1</v>
      </c>
      <c r="D2642" s="234">
        <v>0</v>
      </c>
      <c r="E2642" s="235">
        <v>0</v>
      </c>
      <c r="F2642" s="235">
        <v>0.000041564165835568494</v>
      </c>
    </row>
    <row r="2643" ht="14.25" customHeight="1" spans="1:6" x14ac:dyDescent="0.25">
      <c r="A2643" s="232">
        <v>43521</v>
      </c>
      <c r="B2643" s="233">
        <v>56</v>
      </c>
      <c r="C2643" s="233">
        <v>2</v>
      </c>
      <c r="D2643" s="234">
        <v>0.020833333332120674</v>
      </c>
      <c r="E2643" s="235">
        <v>0</v>
      </c>
      <c r="F2643" s="235">
        <v>0.000037057208094362266</v>
      </c>
    </row>
    <row r="2644" ht="14.25" customHeight="1" spans="1:6" x14ac:dyDescent="0.25">
      <c r="A2644" s="232">
        <v>43521</v>
      </c>
      <c r="B2644" s="233">
        <v>56</v>
      </c>
      <c r="C2644" s="233">
        <v>3</v>
      </c>
      <c r="D2644" s="234">
        <v>0.041666666667879326</v>
      </c>
      <c r="E2644" s="235">
        <v>0</v>
      </c>
      <c r="F2644" s="235">
        <v>0.000034953961148466035</v>
      </c>
    </row>
    <row r="2645" ht="14.25" customHeight="1" spans="1:6" x14ac:dyDescent="0.25">
      <c r="A2645" s="232">
        <v>43521</v>
      </c>
      <c r="B2645" s="233">
        <v>56</v>
      </c>
      <c r="C2645" s="233">
        <v>4</v>
      </c>
      <c r="D2645" s="234">
        <v>0.0625</v>
      </c>
      <c r="E2645" s="235">
        <v>0</v>
      </c>
      <c r="F2645" s="235">
        <v>0.00003285071420256979</v>
      </c>
    </row>
    <row r="2646" ht="14.25" customHeight="1" spans="1:6" x14ac:dyDescent="0.25">
      <c r="A2646" s="232">
        <v>43521</v>
      </c>
      <c r="B2646" s="233">
        <v>56</v>
      </c>
      <c r="C2646" s="233">
        <v>5</v>
      </c>
      <c r="D2646" s="234">
        <v>0.08333333333212067</v>
      </c>
      <c r="E2646" s="235">
        <v>0</v>
      </c>
      <c r="F2646" s="235">
        <v>0.00003194932265432856</v>
      </c>
    </row>
    <row r="2647" ht="14.25" customHeight="1" spans="1:6" x14ac:dyDescent="0.25">
      <c r="A2647" s="232">
        <v>43521</v>
      </c>
      <c r="B2647" s="233">
        <v>56</v>
      </c>
      <c r="C2647" s="233">
        <v>6</v>
      </c>
      <c r="D2647" s="234">
        <v>0.10416666666787933</v>
      </c>
      <c r="E2647" s="235">
        <v>0</v>
      </c>
      <c r="F2647" s="235">
        <v>0.000031047931106087315</v>
      </c>
    </row>
    <row r="2648" ht="14.25" customHeight="1" spans="1:6" x14ac:dyDescent="0.25">
      <c r="A2648" s="232">
        <v>43521</v>
      </c>
      <c r="B2648" s="233">
        <v>56</v>
      </c>
      <c r="C2648" s="233">
        <v>7</v>
      </c>
      <c r="D2648" s="234">
        <v>0.125</v>
      </c>
      <c r="E2648" s="235">
        <v>0</v>
      </c>
      <c r="F2648" s="235">
        <v>0.000031148085722558555</v>
      </c>
    </row>
    <row r="2649" ht="14.25" customHeight="1" spans="1:6" x14ac:dyDescent="0.25">
      <c r="A2649" s="232">
        <v>43521</v>
      </c>
      <c r="B2649" s="233">
        <v>56</v>
      </c>
      <c r="C2649" s="233">
        <v>8</v>
      </c>
      <c r="D2649" s="234">
        <v>0.14583333333212067</v>
      </c>
      <c r="E2649" s="235">
        <v>0</v>
      </c>
      <c r="F2649" s="235">
        <v>0.00003064731264020231</v>
      </c>
    </row>
    <row r="2650" ht="14.25" customHeight="1" spans="1:6" x14ac:dyDescent="0.25">
      <c r="A2650" s="232">
        <v>43521</v>
      </c>
      <c r="B2650" s="233">
        <v>56</v>
      </c>
      <c r="C2650" s="233">
        <v>9</v>
      </c>
      <c r="D2650" s="234">
        <v>0.16666666666787933</v>
      </c>
      <c r="E2650" s="235">
        <v>0</v>
      </c>
      <c r="F2650" s="235">
        <v>0.000030847621873144815</v>
      </c>
    </row>
    <row r="2651" ht="14.25" customHeight="1" spans="1:6" x14ac:dyDescent="0.25">
      <c r="A2651" s="232">
        <v>43521</v>
      </c>
      <c r="B2651" s="233">
        <v>56</v>
      </c>
      <c r="C2651" s="233">
        <v>10</v>
      </c>
      <c r="D2651" s="234">
        <v>0.1875</v>
      </c>
      <c r="E2651" s="235">
        <v>0</v>
      </c>
      <c r="F2651" s="235">
        <v>0.000032249786503742304</v>
      </c>
    </row>
    <row r="2652" ht="14.25" customHeight="1" spans="1:6" x14ac:dyDescent="0.25">
      <c r="A2652" s="232">
        <v>43521</v>
      </c>
      <c r="B2652" s="233">
        <v>56</v>
      </c>
      <c r="C2652" s="233">
        <v>11</v>
      </c>
      <c r="D2652" s="234">
        <v>0.20833333333212067</v>
      </c>
      <c r="E2652" s="235">
        <v>3.526508622067096e-8</v>
      </c>
      <c r="F2652" s="235">
        <v>0.00003335148728492605</v>
      </c>
    </row>
    <row r="2653" ht="14.25" customHeight="1" spans="1:6" x14ac:dyDescent="0.25">
      <c r="A2653" s="232">
        <v>43521</v>
      </c>
      <c r="B2653" s="233">
        <v>56</v>
      </c>
      <c r="C2653" s="233">
        <v>12</v>
      </c>
      <c r="D2653" s="234">
        <v>0.22916666666787933</v>
      </c>
      <c r="E2653" s="235">
        <v>3.0795298194449543e-7</v>
      </c>
      <c r="F2653" s="235">
        <v>0.000036356125779063524</v>
      </c>
    </row>
    <row r="2654" ht="14.25" customHeight="1" spans="1:6" x14ac:dyDescent="0.25">
      <c r="A2654" s="232">
        <v>43521</v>
      </c>
      <c r="B2654" s="233">
        <v>56</v>
      </c>
      <c r="C2654" s="233">
        <v>13</v>
      </c>
      <c r="D2654" s="234">
        <v>0.25</v>
      </c>
      <c r="E2654" s="235">
        <v>3.1732412373740106e-7</v>
      </c>
      <c r="F2654" s="235">
        <v>0.000043567258164993484</v>
      </c>
    </row>
    <row r="2655" ht="14.25" customHeight="1" spans="1:6" x14ac:dyDescent="0.25">
      <c r="A2655" s="232">
        <v>43521</v>
      </c>
      <c r="B2655" s="233">
        <v>56</v>
      </c>
      <c r="C2655" s="233">
        <v>14</v>
      </c>
      <c r="D2655" s="234">
        <v>0.2708333333321207</v>
      </c>
      <c r="E2655" s="235">
        <v>0.000008801849024114115</v>
      </c>
      <c r="F2655" s="235">
        <v>0.00005037777208503844</v>
      </c>
    </row>
    <row r="2656" ht="14.25" customHeight="1" spans="1:6" x14ac:dyDescent="0.25">
      <c r="A2656" s="232">
        <v>43521</v>
      </c>
      <c r="B2656" s="233">
        <v>56</v>
      </c>
      <c r="C2656" s="233">
        <v>15</v>
      </c>
      <c r="D2656" s="234">
        <v>0.2916666666678793</v>
      </c>
      <c r="E2656" s="235">
        <v>0.000004689567600215521</v>
      </c>
      <c r="F2656" s="235">
        <v>0.00005879075986862339</v>
      </c>
    </row>
    <row r="2657" ht="14.25" customHeight="1" spans="1:6" x14ac:dyDescent="0.25">
      <c r="A2657" s="232">
        <v>43521</v>
      </c>
      <c r="B2657" s="233">
        <v>56</v>
      </c>
      <c r="C2657" s="233">
        <v>16</v>
      </c>
      <c r="D2657" s="234">
        <v>0.3125</v>
      </c>
      <c r="E2657" s="235">
        <v>0.000016649404659580766</v>
      </c>
      <c r="F2657" s="235">
        <v>0.00006590173763808209</v>
      </c>
    </row>
    <row r="2658" ht="14.25" customHeight="1" spans="1:6" x14ac:dyDescent="0.25">
      <c r="A2658" s="232">
        <v>43521</v>
      </c>
      <c r="B2658" s="233">
        <v>56</v>
      </c>
      <c r="C2658" s="233">
        <v>17</v>
      </c>
      <c r="D2658" s="234">
        <v>0.3333333333321207</v>
      </c>
      <c r="E2658" s="235">
        <v>0.00003793084380487048</v>
      </c>
      <c r="F2658" s="235">
        <v>0.00006720374765220833</v>
      </c>
    </row>
    <row r="2659" ht="14.25" customHeight="1" spans="1:6" x14ac:dyDescent="0.25">
      <c r="A2659" s="232">
        <v>43521</v>
      </c>
      <c r="B2659" s="233">
        <v>56</v>
      </c>
      <c r="C2659" s="233">
        <v>18</v>
      </c>
      <c r="D2659" s="234">
        <v>0.3541666666678793</v>
      </c>
      <c r="E2659" s="235">
        <v>0.00006514645968411838</v>
      </c>
      <c r="F2659" s="235">
        <v>0.00006910668536516208</v>
      </c>
    </row>
    <row r="2660" ht="14.25" customHeight="1" spans="1:6" x14ac:dyDescent="0.25">
      <c r="A2660" s="232">
        <v>43521</v>
      </c>
      <c r="B2660" s="233">
        <v>56</v>
      </c>
      <c r="C2660" s="233">
        <v>19</v>
      </c>
      <c r="D2660" s="234">
        <v>0.375</v>
      </c>
      <c r="E2660" s="235">
        <v>0.00009483951334222697</v>
      </c>
      <c r="F2660" s="235">
        <v>0.00006920683998163334</v>
      </c>
    </row>
    <row r="2661" ht="14.25" customHeight="1" spans="1:6" x14ac:dyDescent="0.25">
      <c r="A2661" s="232">
        <v>43521</v>
      </c>
      <c r="B2661" s="233">
        <v>56</v>
      </c>
      <c r="C2661" s="233">
        <v>20</v>
      </c>
      <c r="D2661" s="234">
        <v>0.3958333333321207</v>
      </c>
      <c r="E2661" s="235">
        <v>0.0001282505260419968</v>
      </c>
      <c r="F2661" s="235">
        <v>0.00006740405688515083</v>
      </c>
    </row>
    <row r="2662" ht="14.25" customHeight="1" spans="1:6" x14ac:dyDescent="0.25">
      <c r="A2662" s="232">
        <v>43521</v>
      </c>
      <c r="B2662" s="233">
        <v>56</v>
      </c>
      <c r="C2662" s="233">
        <v>21</v>
      </c>
      <c r="D2662" s="234">
        <v>0.4166666666678793</v>
      </c>
      <c r="E2662" s="235">
        <v>0.00016314430532734367</v>
      </c>
      <c r="F2662" s="235">
        <v>0.00006520065532278334</v>
      </c>
    </row>
    <row r="2663" ht="14.25" customHeight="1" spans="1:6" x14ac:dyDescent="0.25">
      <c r="A2663" s="232">
        <v>43521</v>
      </c>
      <c r="B2663" s="233">
        <v>56</v>
      </c>
      <c r="C2663" s="233">
        <v>22</v>
      </c>
      <c r="D2663" s="234">
        <v>0.4375</v>
      </c>
      <c r="E2663" s="235">
        <v>0.00018525810815279227</v>
      </c>
      <c r="F2663" s="235">
        <v>0.00006399879992512835</v>
      </c>
    </row>
    <row r="2664" ht="14.25" customHeight="1" spans="1:6" x14ac:dyDescent="0.25">
      <c r="A2664" s="232">
        <v>43521</v>
      </c>
      <c r="B2664" s="233">
        <v>56</v>
      </c>
      <c r="C2664" s="233">
        <v>23</v>
      </c>
      <c r="D2664" s="234">
        <v>0.4583333333321207</v>
      </c>
      <c r="E2664" s="235">
        <v>0.00020726410847113314</v>
      </c>
      <c r="F2664" s="235">
        <v>0.00006199570759570338</v>
      </c>
    </row>
    <row r="2665" ht="14.25" customHeight="1" spans="1:6" x14ac:dyDescent="0.25">
      <c r="A2665" s="232">
        <v>43521</v>
      </c>
      <c r="B2665" s="233">
        <v>56</v>
      </c>
      <c r="C2665" s="233">
        <v>24</v>
      </c>
      <c r="D2665" s="234">
        <v>0.4791666666678793</v>
      </c>
      <c r="E2665" s="235">
        <v>0.00020213297786330172</v>
      </c>
      <c r="F2665" s="235">
        <v>0.00006119447066393338</v>
      </c>
    </row>
    <row r="2666" ht="14.25" customHeight="1" spans="1:6" x14ac:dyDescent="0.25">
      <c r="A2666" s="232">
        <v>43521</v>
      </c>
      <c r="B2666" s="233">
        <v>56</v>
      </c>
      <c r="C2666" s="233">
        <v>25</v>
      </c>
      <c r="D2666" s="234">
        <v>0.5</v>
      </c>
      <c r="E2666" s="235">
        <v>0.00020617550543716013</v>
      </c>
      <c r="F2666" s="235">
        <v>0.00006279694452747336</v>
      </c>
    </row>
    <row r="2667" ht="14.25" customHeight="1" spans="1:6" x14ac:dyDescent="0.25">
      <c r="A2667" s="232">
        <v>43521</v>
      </c>
      <c r="B2667" s="233">
        <v>56</v>
      </c>
      <c r="C2667" s="233">
        <v>26</v>
      </c>
      <c r="D2667" s="234">
        <v>0.5208333333321207</v>
      </c>
      <c r="E2667" s="235">
        <v>0.00020953520653056327</v>
      </c>
      <c r="F2667" s="235">
        <v>0.00006329771760982962</v>
      </c>
    </row>
    <row r="2668" ht="14.25" customHeight="1" spans="1:6" x14ac:dyDescent="0.25">
      <c r="A2668" s="232">
        <v>43521</v>
      </c>
      <c r="B2668" s="233">
        <v>56</v>
      </c>
      <c r="C2668" s="233">
        <v>27</v>
      </c>
      <c r="D2668" s="234">
        <v>0.5416666666678793</v>
      </c>
      <c r="E2668" s="235">
        <v>0.00020779525894856456</v>
      </c>
      <c r="F2668" s="235">
        <v>0.0000628970991439446</v>
      </c>
    </row>
    <row r="2669" ht="14.25" customHeight="1" spans="1:6" x14ac:dyDescent="0.25">
      <c r="A2669" s="232">
        <v>43521</v>
      </c>
      <c r="B2669" s="233">
        <v>56</v>
      </c>
      <c r="C2669" s="233">
        <v>28</v>
      </c>
      <c r="D2669" s="234">
        <v>0.5625</v>
      </c>
      <c r="E2669" s="235">
        <v>0.00017183660947639546</v>
      </c>
      <c r="F2669" s="235">
        <v>0.00006119447066393338</v>
      </c>
    </row>
    <row r="2670" ht="14.25" customHeight="1" spans="1:6" x14ac:dyDescent="0.25">
      <c r="A2670" s="232">
        <v>43521</v>
      </c>
      <c r="B2670" s="233">
        <v>56</v>
      </c>
      <c r="C2670" s="233">
        <v>29</v>
      </c>
      <c r="D2670" s="234">
        <v>0.5833333333321207</v>
      </c>
      <c r="E2670" s="235">
        <v>0.0001301771931758637</v>
      </c>
      <c r="F2670" s="235">
        <v>0.000060894006814519635</v>
      </c>
    </row>
    <row r="2671" ht="14.25" customHeight="1" spans="1:6" x14ac:dyDescent="0.25">
      <c r="A2671" s="232">
        <v>43521</v>
      </c>
      <c r="B2671" s="233">
        <v>56</v>
      </c>
      <c r="C2671" s="233">
        <v>30</v>
      </c>
      <c r="D2671" s="234">
        <v>0.6041666666678793</v>
      </c>
      <c r="E2671" s="235">
        <v>0.00010972544331559011</v>
      </c>
      <c r="F2671" s="235">
        <v>0.00006249648067805962</v>
      </c>
    </row>
    <row r="2672" ht="14.25" customHeight="1" spans="1:6" x14ac:dyDescent="0.25">
      <c r="A2672" s="232">
        <v>43521</v>
      </c>
      <c r="B2672" s="233">
        <v>56</v>
      </c>
      <c r="C2672" s="233">
        <v>31</v>
      </c>
      <c r="D2672" s="234">
        <v>0.625</v>
      </c>
      <c r="E2672" s="235">
        <v>0.0000830862044905849</v>
      </c>
      <c r="F2672" s="235">
        <v>0.0000634980268427721</v>
      </c>
    </row>
    <row r="2673" ht="14.25" customHeight="1" spans="1:6" x14ac:dyDescent="0.25">
      <c r="A2673" s="232">
        <v>43521</v>
      </c>
      <c r="B2673" s="233">
        <v>56</v>
      </c>
      <c r="C2673" s="233">
        <v>32</v>
      </c>
      <c r="D2673" s="234">
        <v>0.6458333333321207</v>
      </c>
      <c r="E2673" s="235">
        <v>0.000060570112014031545</v>
      </c>
      <c r="F2673" s="235">
        <v>0.0000669032838027946</v>
      </c>
    </row>
    <row r="2674" ht="14.25" customHeight="1" spans="1:6" x14ac:dyDescent="0.25">
      <c r="A2674" s="232">
        <v>43521</v>
      </c>
      <c r="B2674" s="233">
        <v>56</v>
      </c>
      <c r="C2674" s="233">
        <v>33</v>
      </c>
      <c r="D2674" s="234">
        <v>0.6666666666678793</v>
      </c>
      <c r="E2674" s="235">
        <v>0.00004834808245321951</v>
      </c>
      <c r="F2674" s="235">
        <v>0.00007231163309224206</v>
      </c>
    </row>
    <row r="2675" ht="14.25" customHeight="1" spans="1:6" x14ac:dyDescent="0.25">
      <c r="A2675" s="232">
        <v>43521</v>
      </c>
      <c r="B2675" s="233">
        <v>56</v>
      </c>
      <c r="C2675" s="233">
        <v>34</v>
      </c>
      <c r="D2675" s="234">
        <v>0.6875</v>
      </c>
      <c r="E2675" s="235">
        <v>0.0000274088497357094</v>
      </c>
      <c r="F2675" s="235">
        <v>0.000081125239341712</v>
      </c>
    </row>
    <row r="2676" ht="14.25" customHeight="1" spans="1:6" x14ac:dyDescent="0.25">
      <c r="A2676" s="232">
        <v>43521</v>
      </c>
      <c r="B2676" s="233">
        <v>56</v>
      </c>
      <c r="C2676" s="233">
        <v>35</v>
      </c>
      <c r="D2676" s="234">
        <v>0.7083333333321207</v>
      </c>
      <c r="E2676" s="235">
        <v>0.000014201238491734997</v>
      </c>
      <c r="F2676" s="235">
        <v>0.00009504673103121566</v>
      </c>
    </row>
    <row r="2677" ht="14.25" customHeight="1" spans="1:6" x14ac:dyDescent="0.25">
      <c r="A2677" s="232">
        <v>43521</v>
      </c>
      <c r="B2677" s="233">
        <v>56</v>
      </c>
      <c r="C2677" s="233">
        <v>36</v>
      </c>
      <c r="D2677" s="234">
        <v>0.7291666666678793</v>
      </c>
      <c r="E2677" s="235">
        <v>0.000005600798527477018</v>
      </c>
      <c r="F2677" s="235">
        <v>0.000102608404574795</v>
      </c>
    </row>
    <row r="2678" ht="14.25" customHeight="1" spans="1:6" x14ac:dyDescent="0.25">
      <c r="A2678" s="232">
        <v>43521</v>
      </c>
      <c r="B2678" s="233">
        <v>56</v>
      </c>
      <c r="C2678" s="233">
        <v>37</v>
      </c>
      <c r="D2678" s="234">
        <v>0.75</v>
      </c>
      <c r="E2678" s="235">
        <v>0.0000020202825356034375</v>
      </c>
      <c r="F2678" s="235">
        <v>0.00010695511492964724</v>
      </c>
    </row>
    <row r="2679" ht="14.25" customHeight="1" spans="1:6" x14ac:dyDescent="0.25">
      <c r="A2679" s="232">
        <v>43521</v>
      </c>
      <c r="B2679" s="233">
        <v>56</v>
      </c>
      <c r="C2679" s="233">
        <v>38</v>
      </c>
      <c r="D2679" s="234">
        <v>0.7708333333321207</v>
      </c>
      <c r="E2679" s="235">
        <v>0.000001138655380086664</v>
      </c>
      <c r="F2679" s="235">
        <v>0.0001061038006896416</v>
      </c>
    </row>
    <row r="2680" ht="14.25" customHeight="1" spans="1:6" x14ac:dyDescent="0.25">
      <c r="A2680" s="232">
        <v>43521</v>
      </c>
      <c r="B2680" s="233">
        <v>56</v>
      </c>
      <c r="C2680" s="233">
        <v>39</v>
      </c>
      <c r="D2680" s="234">
        <v>0.7916666666678793</v>
      </c>
      <c r="E2680" s="235">
        <v>3.3581979832866197e-7</v>
      </c>
      <c r="F2680" s="235">
        <v>0.0001032093322736225</v>
      </c>
    </row>
    <row r="2681" ht="14.25" customHeight="1" spans="1:6" x14ac:dyDescent="0.25">
      <c r="A2681" s="232">
        <v>43521</v>
      </c>
      <c r="B2681" s="233">
        <v>56</v>
      </c>
      <c r="C2681" s="233">
        <v>40</v>
      </c>
      <c r="D2681" s="234">
        <v>0.8125</v>
      </c>
      <c r="E2681" s="235">
        <v>1.2780511142561347e-7</v>
      </c>
      <c r="F2681" s="235">
        <v>0.00009785106029241065</v>
      </c>
    </row>
    <row r="2682" ht="14.25" customHeight="1" spans="1:6" x14ac:dyDescent="0.25">
      <c r="A2682" s="232">
        <v>43521</v>
      </c>
      <c r="B2682" s="233">
        <v>56</v>
      </c>
      <c r="C2682" s="233">
        <v>41</v>
      </c>
      <c r="D2682" s="234">
        <v>0.8333333333321207</v>
      </c>
      <c r="E2682" s="235">
        <v>3.6559783442059214e-8</v>
      </c>
      <c r="F2682" s="235">
        <v>0.00009474626718180191</v>
      </c>
    </row>
    <row r="2683" ht="14.25" customHeight="1" spans="1:6" x14ac:dyDescent="0.25">
      <c r="A2683" s="232">
        <v>43521</v>
      </c>
      <c r="B2683" s="233">
        <v>56</v>
      </c>
      <c r="C2683" s="233">
        <v>42</v>
      </c>
      <c r="D2683" s="234">
        <v>0.8541666666678793</v>
      </c>
      <c r="E2683" s="235">
        <v>0</v>
      </c>
      <c r="F2683" s="235">
        <v>0.0000896383817417682</v>
      </c>
    </row>
    <row r="2684" ht="14.25" customHeight="1" spans="1:6" x14ac:dyDescent="0.25">
      <c r="A2684" s="232">
        <v>43521</v>
      </c>
      <c r="B2684" s="233">
        <v>56</v>
      </c>
      <c r="C2684" s="233">
        <v>43</v>
      </c>
      <c r="D2684" s="234">
        <v>0.875</v>
      </c>
      <c r="E2684" s="235">
        <v>0</v>
      </c>
      <c r="F2684" s="235">
        <v>0.00008523157861703322</v>
      </c>
    </row>
    <row r="2685" ht="14.25" customHeight="1" spans="1:6" x14ac:dyDescent="0.25">
      <c r="A2685" s="232">
        <v>43521</v>
      </c>
      <c r="B2685" s="233">
        <v>56</v>
      </c>
      <c r="C2685" s="233">
        <v>44</v>
      </c>
      <c r="D2685" s="234">
        <v>0.8958333333321207</v>
      </c>
      <c r="E2685" s="235">
        <v>0</v>
      </c>
      <c r="F2685" s="235">
        <v>0.00008042415702641325</v>
      </c>
    </row>
    <row r="2686" ht="14.25" customHeight="1" spans="1:6" x14ac:dyDescent="0.25">
      <c r="A2686" s="232">
        <v>43521</v>
      </c>
      <c r="B2686" s="233">
        <v>56</v>
      </c>
      <c r="C2686" s="233">
        <v>45</v>
      </c>
      <c r="D2686" s="234">
        <v>0.9166666666678793</v>
      </c>
      <c r="E2686" s="235">
        <v>0</v>
      </c>
      <c r="F2686" s="235">
        <v>0.00007471534388755204</v>
      </c>
    </row>
    <row r="2687" ht="14.25" customHeight="1" spans="1:6" x14ac:dyDescent="0.25">
      <c r="A2687" s="232">
        <v>43521</v>
      </c>
      <c r="B2687" s="233">
        <v>56</v>
      </c>
      <c r="C2687" s="233">
        <v>46</v>
      </c>
      <c r="D2687" s="234">
        <v>0.9375</v>
      </c>
      <c r="E2687" s="235">
        <v>0</v>
      </c>
      <c r="F2687" s="235">
        <v>0.0000661020468710246</v>
      </c>
    </row>
    <row r="2688" ht="14.25" customHeight="1" spans="1:6" x14ac:dyDescent="0.25">
      <c r="A2688" s="232">
        <v>43521</v>
      </c>
      <c r="B2688" s="233">
        <v>56</v>
      </c>
      <c r="C2688" s="233">
        <v>47</v>
      </c>
      <c r="D2688" s="234">
        <v>0.9583333333321207</v>
      </c>
      <c r="E2688" s="235">
        <v>0</v>
      </c>
      <c r="F2688" s="235">
        <v>0.000056587358306255894</v>
      </c>
    </row>
    <row r="2689" ht="14.25" customHeight="1" spans="1:6" x14ac:dyDescent="0.25">
      <c r="A2689" s="232">
        <v>43521</v>
      </c>
      <c r="B2689" s="233">
        <v>56</v>
      </c>
      <c r="C2689" s="233">
        <v>48</v>
      </c>
      <c r="D2689" s="234">
        <v>0.9791666666678793</v>
      </c>
      <c r="E2689" s="235">
        <v>0</v>
      </c>
      <c r="F2689" s="235">
        <v>0.0000480742159061997</v>
      </c>
    </row>
    <row r="2690" ht="14.25" customHeight="1" spans="1:6" x14ac:dyDescent="0.25">
      <c r="A2690" s="232">
        <v>43522</v>
      </c>
      <c r="B2690" s="233">
        <v>57</v>
      </c>
      <c r="C2690" s="233">
        <v>1</v>
      </c>
      <c r="D2690" s="234">
        <v>0</v>
      </c>
      <c r="E2690" s="235">
        <v>0</v>
      </c>
      <c r="F2690" s="235">
        <v>0.000042165093534395995</v>
      </c>
    </row>
    <row r="2691" ht="14.25" customHeight="1" spans="1:6" x14ac:dyDescent="0.25">
      <c r="A2691" s="232">
        <v>43522</v>
      </c>
      <c r="B2691" s="233">
        <v>57</v>
      </c>
      <c r="C2691" s="233">
        <v>2</v>
      </c>
      <c r="D2691" s="234">
        <v>0.020833333332120674</v>
      </c>
      <c r="E2691" s="235">
        <v>0</v>
      </c>
      <c r="F2691" s="235">
        <v>0.00003825906349201726</v>
      </c>
    </row>
    <row r="2692" ht="14.25" customHeight="1" spans="1:6" x14ac:dyDescent="0.25">
      <c r="A2692" s="232">
        <v>43522</v>
      </c>
      <c r="B2692" s="233">
        <v>57</v>
      </c>
      <c r="C2692" s="233">
        <v>3</v>
      </c>
      <c r="D2692" s="234">
        <v>0.041666666667879326</v>
      </c>
      <c r="E2692" s="235">
        <v>0</v>
      </c>
      <c r="F2692" s="235">
        <v>0.00003605566192964978</v>
      </c>
    </row>
    <row r="2693" ht="14.25" customHeight="1" spans="1:6" x14ac:dyDescent="0.25">
      <c r="A2693" s="232">
        <v>43522</v>
      </c>
      <c r="B2693" s="233">
        <v>57</v>
      </c>
      <c r="C2693" s="233">
        <v>4</v>
      </c>
      <c r="D2693" s="234">
        <v>0.0625</v>
      </c>
      <c r="E2693" s="235">
        <v>0</v>
      </c>
      <c r="F2693" s="235">
        <v>0.000033852260367282293</v>
      </c>
    </row>
    <row r="2694" ht="14.25" customHeight="1" spans="1:6" x14ac:dyDescent="0.25">
      <c r="A2694" s="232">
        <v>43522</v>
      </c>
      <c r="B2694" s="233">
        <v>57</v>
      </c>
      <c r="C2694" s="233">
        <v>5</v>
      </c>
      <c r="D2694" s="234">
        <v>0.08333333333212067</v>
      </c>
      <c r="E2694" s="235">
        <v>0</v>
      </c>
      <c r="F2694" s="235">
        <v>0.00003234994112021355</v>
      </c>
    </row>
    <row r="2695" ht="14.25" customHeight="1" spans="1:6" x14ac:dyDescent="0.25">
      <c r="A2695" s="232">
        <v>43522</v>
      </c>
      <c r="B2695" s="233">
        <v>57</v>
      </c>
      <c r="C2695" s="233">
        <v>6</v>
      </c>
      <c r="D2695" s="234">
        <v>0.10416666666787933</v>
      </c>
      <c r="E2695" s="235">
        <v>0</v>
      </c>
      <c r="F2695" s="235">
        <v>0.000031148085722558555</v>
      </c>
    </row>
    <row r="2696" ht="14.25" customHeight="1" spans="1:6" x14ac:dyDescent="0.25">
      <c r="A2696" s="232">
        <v>43522</v>
      </c>
      <c r="B2696" s="233">
        <v>57</v>
      </c>
      <c r="C2696" s="233">
        <v>7</v>
      </c>
      <c r="D2696" s="234">
        <v>0.125</v>
      </c>
      <c r="E2696" s="235">
        <v>0</v>
      </c>
      <c r="F2696" s="235">
        <v>0.000031148085722558555</v>
      </c>
    </row>
    <row r="2697" ht="14.25" customHeight="1" spans="1:6" x14ac:dyDescent="0.25">
      <c r="A2697" s="232">
        <v>43522</v>
      </c>
      <c r="B2697" s="233">
        <v>57</v>
      </c>
      <c r="C2697" s="233">
        <v>8</v>
      </c>
      <c r="D2697" s="234">
        <v>0.14583333333212067</v>
      </c>
      <c r="E2697" s="235">
        <v>0</v>
      </c>
      <c r="F2697" s="235">
        <v>0.00003094777648961606</v>
      </c>
    </row>
    <row r="2698" ht="14.25" customHeight="1" spans="1:6" x14ac:dyDescent="0.25">
      <c r="A2698" s="232">
        <v>43522</v>
      </c>
      <c r="B2698" s="233">
        <v>57</v>
      </c>
      <c r="C2698" s="233">
        <v>9</v>
      </c>
      <c r="D2698" s="234">
        <v>0.16666666666787933</v>
      </c>
      <c r="E2698" s="235">
        <v>0</v>
      </c>
      <c r="F2698" s="235">
        <v>0.000031047931106087315</v>
      </c>
    </row>
    <row r="2699" ht="14.25" customHeight="1" spans="1:6" x14ac:dyDescent="0.25">
      <c r="A2699" s="232">
        <v>43522</v>
      </c>
      <c r="B2699" s="233">
        <v>57</v>
      </c>
      <c r="C2699" s="233">
        <v>10</v>
      </c>
      <c r="D2699" s="234">
        <v>0.1875</v>
      </c>
      <c r="E2699" s="235">
        <v>0</v>
      </c>
      <c r="F2699" s="235">
        <v>0.00003234994112021355</v>
      </c>
    </row>
    <row r="2700" ht="14.25" customHeight="1" spans="1:6" x14ac:dyDescent="0.25">
      <c r="A2700" s="232">
        <v>43522</v>
      </c>
      <c r="B2700" s="233">
        <v>57</v>
      </c>
      <c r="C2700" s="233">
        <v>11</v>
      </c>
      <c r="D2700" s="234">
        <v>0.20833333333212067</v>
      </c>
      <c r="E2700" s="235">
        <v>5.610354626015834e-9</v>
      </c>
      <c r="F2700" s="235">
        <v>0.00003335148728492605</v>
      </c>
    </row>
    <row r="2701" ht="14.25" customHeight="1" spans="1:6" x14ac:dyDescent="0.25">
      <c r="A2701" s="232">
        <v>43522</v>
      </c>
      <c r="B2701" s="233">
        <v>57</v>
      </c>
      <c r="C2701" s="233">
        <v>12</v>
      </c>
      <c r="D2701" s="234">
        <v>0.22916666666787933</v>
      </c>
      <c r="E2701" s="235">
        <v>1.3618981724031842e-7</v>
      </c>
      <c r="F2701" s="235">
        <v>0.00003615581654612103</v>
      </c>
    </row>
    <row r="2702" ht="14.25" customHeight="1" spans="1:6" x14ac:dyDescent="0.25">
      <c r="A2702" s="232">
        <v>43522</v>
      </c>
      <c r="B2702" s="233">
        <v>57</v>
      </c>
      <c r="C2702" s="233">
        <v>13</v>
      </c>
      <c r="D2702" s="234">
        <v>0.25</v>
      </c>
      <c r="E2702" s="235">
        <v>3.3415518761544856e-7</v>
      </c>
      <c r="F2702" s="235">
        <v>0.000043066485082637236</v>
      </c>
    </row>
    <row r="2703" ht="14.25" customHeight="1" spans="1:6" x14ac:dyDescent="0.25">
      <c r="A2703" s="232">
        <v>43522</v>
      </c>
      <c r="B2703" s="233">
        <v>57</v>
      </c>
      <c r="C2703" s="233">
        <v>14</v>
      </c>
      <c r="D2703" s="234">
        <v>0.2708333333321207</v>
      </c>
      <c r="E2703" s="235">
        <v>8.643645258982636e-7</v>
      </c>
      <c r="F2703" s="235">
        <v>0.000049476380536797194</v>
      </c>
    </row>
    <row r="2704" ht="14.25" customHeight="1" spans="1:6" x14ac:dyDescent="0.25">
      <c r="A2704" s="232">
        <v>43522</v>
      </c>
      <c r="B2704" s="233">
        <v>57</v>
      </c>
      <c r="C2704" s="233">
        <v>15</v>
      </c>
      <c r="D2704" s="234">
        <v>0.2916666666678793</v>
      </c>
      <c r="E2704" s="235">
        <v>0.000005048463180239715</v>
      </c>
      <c r="F2704" s="235">
        <v>0.000058991069101565885</v>
      </c>
    </row>
    <row r="2705" ht="14.25" customHeight="1" spans="1:6" x14ac:dyDescent="0.25">
      <c r="A2705" s="232">
        <v>43522</v>
      </c>
      <c r="B2705" s="233">
        <v>57</v>
      </c>
      <c r="C2705" s="233">
        <v>16</v>
      </c>
      <c r="D2705" s="234">
        <v>0.3125</v>
      </c>
      <c r="E2705" s="235">
        <v>0.000011153678147142609</v>
      </c>
      <c r="F2705" s="235">
        <v>0.00006490019147336961</v>
      </c>
    </row>
    <row r="2706" ht="14.25" customHeight="1" spans="1:6" x14ac:dyDescent="0.25">
      <c r="A2706" s="232">
        <v>43522</v>
      </c>
      <c r="B2706" s="233">
        <v>57</v>
      </c>
      <c r="C2706" s="233">
        <v>17</v>
      </c>
      <c r="D2706" s="234">
        <v>0.3333333333321207</v>
      </c>
      <c r="E2706" s="235">
        <v>0.00002438141546775176</v>
      </c>
      <c r="F2706" s="235">
        <v>0.00006840560304986335</v>
      </c>
    </row>
    <row r="2707" ht="14.25" customHeight="1" spans="1:6" x14ac:dyDescent="0.25">
      <c r="A2707" s="232">
        <v>43522</v>
      </c>
      <c r="B2707" s="233">
        <v>57</v>
      </c>
      <c r="C2707" s="233">
        <v>18</v>
      </c>
      <c r="D2707" s="234">
        <v>0.3541666666678793</v>
      </c>
      <c r="E2707" s="235">
        <v>0.00004696613475165441</v>
      </c>
      <c r="F2707" s="235">
        <v>0.00007010823152987456</v>
      </c>
    </row>
    <row r="2708" ht="14.25" customHeight="1" spans="1:6" x14ac:dyDescent="0.25">
      <c r="A2708" s="232">
        <v>43522</v>
      </c>
      <c r="B2708" s="233">
        <v>57</v>
      </c>
      <c r="C2708" s="233">
        <v>19</v>
      </c>
      <c r="D2708" s="234">
        <v>0.375</v>
      </c>
      <c r="E2708" s="235">
        <v>0.00007795775220520413</v>
      </c>
      <c r="F2708" s="235">
        <v>0.00007000807691340332</v>
      </c>
    </row>
    <row r="2709" ht="14.25" customHeight="1" spans="1:6" x14ac:dyDescent="0.25">
      <c r="A2709" s="232">
        <v>43522</v>
      </c>
      <c r="B2709" s="233">
        <v>57</v>
      </c>
      <c r="C2709" s="233">
        <v>20</v>
      </c>
      <c r="D2709" s="234">
        <v>0.3958333333321207</v>
      </c>
      <c r="E2709" s="235">
        <v>0.00010508666210520803</v>
      </c>
      <c r="F2709" s="235">
        <v>0.00006920683998163334</v>
      </c>
    </row>
    <row r="2710" ht="14.25" customHeight="1" spans="1:6" x14ac:dyDescent="0.25">
      <c r="A2710" s="232">
        <v>43522</v>
      </c>
      <c r="B2710" s="233">
        <v>57</v>
      </c>
      <c r="C2710" s="233">
        <v>21</v>
      </c>
      <c r="D2710" s="234">
        <v>0.4166666666678793</v>
      </c>
      <c r="E2710" s="235">
        <v>0.00012835878846758367</v>
      </c>
      <c r="F2710" s="235">
        <v>0.00006800498458397833</v>
      </c>
    </row>
    <row r="2711" ht="14.25" customHeight="1" spans="1:6" x14ac:dyDescent="0.25">
      <c r="A2711" s="232">
        <v>43522</v>
      </c>
      <c r="B2711" s="233">
        <v>57</v>
      </c>
      <c r="C2711" s="233">
        <v>22</v>
      </c>
      <c r="D2711" s="234">
        <v>0.4375</v>
      </c>
      <c r="E2711" s="235">
        <v>0.00014631169467036451</v>
      </c>
      <c r="F2711" s="235">
        <v>0.00006660281995338085</v>
      </c>
    </row>
    <row r="2712" ht="14.25" customHeight="1" spans="1:6" x14ac:dyDescent="0.25">
      <c r="A2712" s="232">
        <v>43522</v>
      </c>
      <c r="B2712" s="233">
        <v>57</v>
      </c>
      <c r="C2712" s="233">
        <v>23</v>
      </c>
      <c r="D2712" s="234">
        <v>0.4583333333321207</v>
      </c>
      <c r="E2712" s="235">
        <v>0.00015581712924971747</v>
      </c>
      <c r="F2712" s="235">
        <v>0.00006560127378866834</v>
      </c>
    </row>
    <row r="2713" ht="14.25" customHeight="1" spans="1:6" x14ac:dyDescent="0.25">
      <c r="A2713" s="232">
        <v>43522</v>
      </c>
      <c r="B2713" s="233">
        <v>57</v>
      </c>
      <c r="C2713" s="233">
        <v>24</v>
      </c>
      <c r="D2713" s="234">
        <v>0.4791666666678793</v>
      </c>
      <c r="E2713" s="235">
        <v>0.00013711318845342408</v>
      </c>
      <c r="F2713" s="235">
        <v>0.0000655011191721971</v>
      </c>
    </row>
    <row r="2714" ht="14.25" customHeight="1" spans="1:6" x14ac:dyDescent="0.25">
      <c r="A2714" s="232">
        <v>43522</v>
      </c>
      <c r="B2714" s="233">
        <v>57</v>
      </c>
      <c r="C2714" s="233">
        <v>25</v>
      </c>
      <c r="D2714" s="234">
        <v>0.5</v>
      </c>
      <c r="E2714" s="235">
        <v>0.00014476763102223733</v>
      </c>
      <c r="F2714" s="235">
        <v>0.00006720374765220833</v>
      </c>
    </row>
    <row r="2715" ht="14.25" customHeight="1" spans="1:6" x14ac:dyDescent="0.25">
      <c r="A2715" s="232">
        <v>43522</v>
      </c>
      <c r="B2715" s="233">
        <v>57</v>
      </c>
      <c r="C2715" s="233">
        <v>26</v>
      </c>
      <c r="D2715" s="234">
        <v>0.5208333333321207</v>
      </c>
      <c r="E2715" s="235">
        <v>0.00014226987309803564</v>
      </c>
      <c r="F2715" s="235">
        <v>0.00006710359303573709</v>
      </c>
    </row>
    <row r="2716" ht="14.25" customHeight="1" spans="1:6" x14ac:dyDescent="0.25">
      <c r="A2716" s="232">
        <v>43522</v>
      </c>
      <c r="B2716" s="233">
        <v>57</v>
      </c>
      <c r="C2716" s="233">
        <v>27</v>
      </c>
      <c r="D2716" s="234">
        <v>0.5416666666678793</v>
      </c>
      <c r="E2716" s="235">
        <v>0.00013800558183479282</v>
      </c>
      <c r="F2716" s="235">
        <v>0.00006640251072043834</v>
      </c>
    </row>
    <row r="2717" ht="14.25" customHeight="1" spans="1:6" x14ac:dyDescent="0.25">
      <c r="A2717" s="232">
        <v>43522</v>
      </c>
      <c r="B2717" s="233">
        <v>57</v>
      </c>
      <c r="C2717" s="233">
        <v>28</v>
      </c>
      <c r="D2717" s="234">
        <v>0.5625</v>
      </c>
      <c r="E2717" s="235">
        <v>0.00012781685047465522</v>
      </c>
      <c r="F2717" s="235">
        <v>0.00006429926377454211</v>
      </c>
    </row>
    <row r="2718" ht="14.25" customHeight="1" spans="1:6" x14ac:dyDescent="0.25">
      <c r="A2718" s="232">
        <v>43522</v>
      </c>
      <c r="B2718" s="233">
        <v>57</v>
      </c>
      <c r="C2718" s="233">
        <v>29</v>
      </c>
      <c r="D2718" s="234">
        <v>0.5833333333321207</v>
      </c>
      <c r="E2718" s="235">
        <v>0.00012575659054466504</v>
      </c>
      <c r="F2718" s="235">
        <v>0.00006279694452747336</v>
      </c>
    </row>
    <row r="2719" ht="14.25" customHeight="1" spans="1:6" x14ac:dyDescent="0.25">
      <c r="A2719" s="232">
        <v>43522</v>
      </c>
      <c r="B2719" s="233">
        <v>57</v>
      </c>
      <c r="C2719" s="233">
        <v>30</v>
      </c>
      <c r="D2719" s="234">
        <v>0.6041666666678793</v>
      </c>
      <c r="E2719" s="235">
        <v>0.00008888284711527394</v>
      </c>
      <c r="F2719" s="235">
        <v>0.00006359818145924337</v>
      </c>
    </row>
    <row r="2720" ht="14.25" customHeight="1" spans="1:6" x14ac:dyDescent="0.25">
      <c r="A2720" s="232">
        <v>43522</v>
      </c>
      <c r="B2720" s="233">
        <v>57</v>
      </c>
      <c r="C2720" s="233">
        <v>31</v>
      </c>
      <c r="D2720" s="234">
        <v>0.625</v>
      </c>
      <c r="E2720" s="235">
        <v>0.00007581591053333716</v>
      </c>
      <c r="F2720" s="235">
        <v>0.0000646998822404271</v>
      </c>
    </row>
    <row r="2721" ht="14.25" customHeight="1" spans="1:6" x14ac:dyDescent="0.25">
      <c r="A2721" s="232">
        <v>43522</v>
      </c>
      <c r="B2721" s="233">
        <v>57</v>
      </c>
      <c r="C2721" s="233">
        <v>32</v>
      </c>
      <c r="D2721" s="234">
        <v>0.6458333333321207</v>
      </c>
      <c r="E2721" s="235">
        <v>0.00005940856935308757</v>
      </c>
      <c r="F2721" s="235">
        <v>0.00006760436611809333</v>
      </c>
    </row>
    <row r="2722" ht="14.25" customHeight="1" spans="1:6" x14ac:dyDescent="0.25">
      <c r="A2722" s="232">
        <v>43522</v>
      </c>
      <c r="B2722" s="233">
        <v>57</v>
      </c>
      <c r="C2722" s="233">
        <v>33</v>
      </c>
      <c r="D2722" s="234">
        <v>0.6666666666678793</v>
      </c>
      <c r="E2722" s="235">
        <v>0.00003807107849551667</v>
      </c>
      <c r="F2722" s="235">
        <v>0.00007261209694165581</v>
      </c>
    </row>
    <row r="2723" ht="14.25" customHeight="1" spans="1:6" x14ac:dyDescent="0.25">
      <c r="A2723" s="232">
        <v>43522</v>
      </c>
      <c r="B2723" s="233">
        <v>57</v>
      </c>
      <c r="C2723" s="233">
        <v>34</v>
      </c>
      <c r="D2723" s="234">
        <v>0.6875</v>
      </c>
      <c r="E2723" s="235">
        <v>0.00002534028388654896</v>
      </c>
      <c r="F2723" s="235">
        <v>0.00008032400240994201</v>
      </c>
    </row>
    <row r="2724" ht="14.25" customHeight="1" spans="1:6" x14ac:dyDescent="0.25">
      <c r="A2724" s="232">
        <v>43522</v>
      </c>
      <c r="B2724" s="233">
        <v>57</v>
      </c>
      <c r="C2724" s="233">
        <v>35</v>
      </c>
      <c r="D2724" s="234">
        <v>0.7083333333321207</v>
      </c>
      <c r="E2724" s="235">
        <v>0.000013820647103454258</v>
      </c>
      <c r="F2724" s="235">
        <v>0.00009033946405706695</v>
      </c>
    </row>
    <row r="2725" ht="14.25" customHeight="1" spans="1:6" x14ac:dyDescent="0.25">
      <c r="A2725" s="232">
        <v>43522</v>
      </c>
      <c r="B2725" s="233">
        <v>57</v>
      </c>
      <c r="C2725" s="233">
        <v>36</v>
      </c>
      <c r="D2725" s="234">
        <v>0.7291666666678793</v>
      </c>
      <c r="E2725" s="235">
        <v>0.0000046327965716190535</v>
      </c>
      <c r="F2725" s="235">
        <v>0.0000993533795394794</v>
      </c>
    </row>
    <row r="2726" ht="14.25" customHeight="1" spans="1:6" x14ac:dyDescent="0.25">
      <c r="A2726" s="232">
        <v>43522</v>
      </c>
      <c r="B2726" s="233">
        <v>57</v>
      </c>
      <c r="C2726" s="233">
        <v>37</v>
      </c>
      <c r="D2726" s="234">
        <v>0.75</v>
      </c>
      <c r="E2726" s="235">
        <v>0.0000018490742411369985</v>
      </c>
      <c r="F2726" s="235">
        <v>0.00010453137321104297</v>
      </c>
    </row>
    <row r="2727" ht="14.25" customHeight="1" spans="1:6" x14ac:dyDescent="0.25">
      <c r="A2727" s="232">
        <v>43522</v>
      </c>
      <c r="B2727" s="233">
        <v>57</v>
      </c>
      <c r="C2727" s="233">
        <v>38</v>
      </c>
      <c r="D2727" s="234">
        <v>0.7708333333321207</v>
      </c>
      <c r="E2727" s="235">
        <v>6.375459031607662e-7</v>
      </c>
      <c r="F2727" s="235">
        <v>0.00010474169790563261</v>
      </c>
    </row>
    <row r="2728" ht="14.25" customHeight="1" spans="1:6" x14ac:dyDescent="0.25">
      <c r="A2728" s="232">
        <v>43522</v>
      </c>
      <c r="B2728" s="233">
        <v>57</v>
      </c>
      <c r="C2728" s="233">
        <v>39</v>
      </c>
      <c r="D2728" s="234">
        <v>0.7916666666678793</v>
      </c>
      <c r="E2728" s="235">
        <v>2.366213302708656e-7</v>
      </c>
      <c r="F2728" s="235">
        <v>0.00010073551324678263</v>
      </c>
    </row>
    <row r="2729" ht="14.25" customHeight="1" spans="1:6" x14ac:dyDescent="0.25">
      <c r="A2729" s="232">
        <v>43522</v>
      </c>
      <c r="B2729" s="233">
        <v>57</v>
      </c>
      <c r="C2729" s="233">
        <v>40</v>
      </c>
      <c r="D2729" s="234">
        <v>0.8125</v>
      </c>
      <c r="E2729" s="235">
        <v>7.58939180728076e-8</v>
      </c>
      <c r="F2729" s="235">
        <v>0.00009554750411357193</v>
      </c>
    </row>
    <row r="2730" ht="14.25" customHeight="1" spans="1:6" x14ac:dyDescent="0.25">
      <c r="A2730" s="232">
        <v>43522</v>
      </c>
      <c r="B2730" s="233">
        <v>57</v>
      </c>
      <c r="C2730" s="233">
        <v>41</v>
      </c>
      <c r="D2730" s="234">
        <v>0.8333333333321207</v>
      </c>
      <c r="E2730" s="235">
        <v>5.363745631465687e-9</v>
      </c>
      <c r="F2730" s="235">
        <v>0.00009194193792060692</v>
      </c>
    </row>
    <row r="2731" ht="14.25" customHeight="1" spans="1:6" x14ac:dyDescent="0.25">
      <c r="A2731" s="232">
        <v>43522</v>
      </c>
      <c r="B2731" s="233">
        <v>57</v>
      </c>
      <c r="C2731" s="233">
        <v>42</v>
      </c>
      <c r="D2731" s="234">
        <v>0.8541666666678793</v>
      </c>
      <c r="E2731" s="235">
        <v>0</v>
      </c>
      <c r="F2731" s="235">
        <v>0.00008723467094645821</v>
      </c>
    </row>
    <row r="2732" ht="14.25" customHeight="1" spans="1:6" x14ac:dyDescent="0.25">
      <c r="A2732" s="232">
        <v>43522</v>
      </c>
      <c r="B2732" s="233">
        <v>57</v>
      </c>
      <c r="C2732" s="233">
        <v>43</v>
      </c>
      <c r="D2732" s="234">
        <v>0.875</v>
      </c>
      <c r="E2732" s="235">
        <v>0</v>
      </c>
      <c r="F2732" s="235">
        <v>0.00008342879552055075</v>
      </c>
    </row>
    <row r="2733" ht="14.25" customHeight="1" spans="1:6" x14ac:dyDescent="0.25">
      <c r="A2733" s="232">
        <v>43522</v>
      </c>
      <c r="B2733" s="233">
        <v>57</v>
      </c>
      <c r="C2733" s="233">
        <v>44</v>
      </c>
      <c r="D2733" s="234">
        <v>0.8958333333321207</v>
      </c>
      <c r="E2733" s="235">
        <v>0</v>
      </c>
      <c r="F2733" s="235">
        <v>0.00007902199239581575</v>
      </c>
    </row>
    <row r="2734" ht="14.25" customHeight="1" spans="1:6" x14ac:dyDescent="0.25">
      <c r="A2734" s="232">
        <v>43522</v>
      </c>
      <c r="B2734" s="233">
        <v>57</v>
      </c>
      <c r="C2734" s="233">
        <v>45</v>
      </c>
      <c r="D2734" s="234">
        <v>0.9166666666678793</v>
      </c>
      <c r="E2734" s="235">
        <v>0</v>
      </c>
      <c r="F2734" s="235">
        <v>0.00007471534388755204</v>
      </c>
    </row>
    <row r="2735" ht="14.25" customHeight="1" spans="1:6" x14ac:dyDescent="0.25">
      <c r="A2735" s="232">
        <v>43522</v>
      </c>
      <c r="B2735" s="233">
        <v>57</v>
      </c>
      <c r="C2735" s="233">
        <v>46</v>
      </c>
      <c r="D2735" s="234">
        <v>0.9375</v>
      </c>
      <c r="E2735" s="235">
        <v>0</v>
      </c>
      <c r="F2735" s="235">
        <v>0.00006710359303573709</v>
      </c>
    </row>
    <row r="2736" ht="14.25" customHeight="1" spans="1:6" x14ac:dyDescent="0.25">
      <c r="A2736" s="232">
        <v>43522</v>
      </c>
      <c r="B2736" s="233">
        <v>57</v>
      </c>
      <c r="C2736" s="233">
        <v>47</v>
      </c>
      <c r="D2736" s="234">
        <v>0.9583333333321207</v>
      </c>
      <c r="E2736" s="235">
        <v>0</v>
      </c>
      <c r="F2736" s="235">
        <v>0.000058890914485094645</v>
      </c>
    </row>
    <row r="2737" ht="14.25" customHeight="1" spans="1:6" x14ac:dyDescent="0.25">
      <c r="A2737" s="232">
        <v>43522</v>
      </c>
      <c r="B2737" s="233">
        <v>57</v>
      </c>
      <c r="C2737" s="233">
        <v>48</v>
      </c>
      <c r="D2737" s="234">
        <v>0.9791666666678793</v>
      </c>
      <c r="E2737" s="235">
        <v>0</v>
      </c>
      <c r="F2737" s="235">
        <v>0.00005137931824975094</v>
      </c>
    </row>
    <row r="2738" ht="14.25" customHeight="1" spans="1:6" x14ac:dyDescent="0.25">
      <c r="A2738" s="232">
        <v>43523</v>
      </c>
      <c r="B2738" s="233">
        <v>58</v>
      </c>
      <c r="C2738" s="233">
        <v>1</v>
      </c>
      <c r="D2738" s="234">
        <v>0</v>
      </c>
      <c r="E2738" s="235">
        <v>0</v>
      </c>
      <c r="F2738" s="235">
        <v>0.00004567050511088972</v>
      </c>
    </row>
    <row r="2739" ht="14.25" customHeight="1" spans="1:6" x14ac:dyDescent="0.25">
      <c r="A2739" s="232">
        <v>43523</v>
      </c>
      <c r="B2739" s="233">
        <v>58</v>
      </c>
      <c r="C2739" s="233">
        <v>2</v>
      </c>
      <c r="D2739" s="234">
        <v>0.020833333332120674</v>
      </c>
      <c r="E2739" s="235">
        <v>0</v>
      </c>
      <c r="F2739" s="235">
        <v>0.00004086308352026975</v>
      </c>
    </row>
    <row r="2740" ht="14.25" customHeight="1" spans="1:6" x14ac:dyDescent="0.25">
      <c r="A2740" s="232">
        <v>43523</v>
      </c>
      <c r="B2740" s="233">
        <v>58</v>
      </c>
      <c r="C2740" s="233">
        <v>3</v>
      </c>
      <c r="D2740" s="234">
        <v>0.041666666667879326</v>
      </c>
      <c r="E2740" s="235">
        <v>0</v>
      </c>
      <c r="F2740" s="235">
        <v>0.000038759836574373515</v>
      </c>
    </row>
    <row r="2741" ht="14.25" customHeight="1" spans="1:6" x14ac:dyDescent="0.25">
      <c r="A2741" s="232">
        <v>43523</v>
      </c>
      <c r="B2741" s="233">
        <v>58</v>
      </c>
      <c r="C2741" s="233">
        <v>4</v>
      </c>
      <c r="D2741" s="234">
        <v>0.0625</v>
      </c>
      <c r="E2741" s="235">
        <v>0</v>
      </c>
      <c r="F2741" s="235">
        <v>0.000036356125779063524</v>
      </c>
    </row>
    <row r="2742" ht="14.25" customHeight="1" spans="1:6" x14ac:dyDescent="0.25">
      <c r="A2742" s="232">
        <v>43523</v>
      </c>
      <c r="B2742" s="233">
        <v>58</v>
      </c>
      <c r="C2742" s="233">
        <v>5</v>
      </c>
      <c r="D2742" s="234">
        <v>0.08333333333212067</v>
      </c>
      <c r="E2742" s="235">
        <v>0</v>
      </c>
      <c r="F2742" s="235">
        <v>0.00003425287883316729</v>
      </c>
    </row>
    <row r="2743" ht="14.25" customHeight="1" spans="1:6" x14ac:dyDescent="0.25">
      <c r="A2743" s="232">
        <v>43523</v>
      </c>
      <c r="B2743" s="233">
        <v>58</v>
      </c>
      <c r="C2743" s="233">
        <v>6</v>
      </c>
      <c r="D2743" s="234">
        <v>0.10416666666787933</v>
      </c>
      <c r="E2743" s="235">
        <v>0</v>
      </c>
      <c r="F2743" s="235">
        <v>0.00003234994112021355</v>
      </c>
    </row>
    <row r="2744" ht="14.25" customHeight="1" spans="1:6" x14ac:dyDescent="0.25">
      <c r="A2744" s="232">
        <v>43523</v>
      </c>
      <c r="B2744" s="233">
        <v>58</v>
      </c>
      <c r="C2744" s="233">
        <v>7</v>
      </c>
      <c r="D2744" s="234">
        <v>0.125</v>
      </c>
      <c r="E2744" s="235">
        <v>0</v>
      </c>
      <c r="F2744" s="235">
        <v>0.000032550250353156044</v>
      </c>
    </row>
    <row r="2745" ht="14.25" customHeight="1" spans="1:6" x14ac:dyDescent="0.25">
      <c r="A2745" s="232">
        <v>43523</v>
      </c>
      <c r="B2745" s="233">
        <v>58</v>
      </c>
      <c r="C2745" s="233">
        <v>8</v>
      </c>
      <c r="D2745" s="234">
        <v>0.14583333333212067</v>
      </c>
      <c r="E2745" s="235">
        <v>0</v>
      </c>
      <c r="F2745" s="235">
        <v>0.000031548704188443556</v>
      </c>
    </row>
    <row r="2746" ht="14.25" customHeight="1" spans="1:6" x14ac:dyDescent="0.25">
      <c r="A2746" s="232">
        <v>43523</v>
      </c>
      <c r="B2746" s="233">
        <v>58</v>
      </c>
      <c r="C2746" s="233">
        <v>9</v>
      </c>
      <c r="D2746" s="234">
        <v>0.16666666666787933</v>
      </c>
      <c r="E2746" s="235">
        <v>0</v>
      </c>
      <c r="F2746" s="235">
        <v>0.00003124824033902981</v>
      </c>
    </row>
    <row r="2747" ht="14.25" customHeight="1" spans="1:6" x14ac:dyDescent="0.25">
      <c r="A2747" s="232">
        <v>43523</v>
      </c>
      <c r="B2747" s="233">
        <v>58</v>
      </c>
      <c r="C2747" s="233">
        <v>10</v>
      </c>
      <c r="D2747" s="234">
        <v>0.1875</v>
      </c>
      <c r="E2747" s="235">
        <v>2.836003437326685e-9</v>
      </c>
      <c r="F2747" s="235">
        <v>0.000032249786503742304</v>
      </c>
    </row>
    <row r="2748" ht="14.25" customHeight="1" spans="1:6" x14ac:dyDescent="0.25">
      <c r="A2748" s="232">
        <v>43523</v>
      </c>
      <c r="B2748" s="233">
        <v>58</v>
      </c>
      <c r="C2748" s="233">
        <v>11</v>
      </c>
      <c r="D2748" s="234">
        <v>0.20833333333212067</v>
      </c>
      <c r="E2748" s="235">
        <v>5.4993805784682677e-8</v>
      </c>
      <c r="F2748" s="235">
        <v>0.0000330510234355123</v>
      </c>
    </row>
    <row r="2749" ht="14.25" customHeight="1" spans="1:6" x14ac:dyDescent="0.25">
      <c r="A2749" s="232">
        <v>43523</v>
      </c>
      <c r="B2749" s="233">
        <v>58</v>
      </c>
      <c r="C2749" s="233">
        <v>12</v>
      </c>
      <c r="D2749" s="234">
        <v>0.22916666666787933</v>
      </c>
      <c r="E2749" s="235">
        <v>3.1609107876465027e-7</v>
      </c>
      <c r="F2749" s="235">
        <v>0.00003455334268258104</v>
      </c>
    </row>
    <row r="2750" ht="14.25" customHeight="1" spans="1:6" x14ac:dyDescent="0.25">
      <c r="A2750" s="232">
        <v>43523</v>
      </c>
      <c r="B2750" s="233">
        <v>58</v>
      </c>
      <c r="C2750" s="233">
        <v>13</v>
      </c>
      <c r="D2750" s="234">
        <v>0.25</v>
      </c>
      <c r="E2750" s="235">
        <v>8.159675107177972e-7</v>
      </c>
      <c r="F2750" s="235">
        <v>0.00003725751732730477</v>
      </c>
    </row>
    <row r="2751" ht="14.25" customHeight="1" spans="1:6" x14ac:dyDescent="0.25">
      <c r="A2751" s="232">
        <v>43523</v>
      </c>
      <c r="B2751" s="233">
        <v>58</v>
      </c>
      <c r="C2751" s="233">
        <v>14</v>
      </c>
      <c r="D2751" s="234">
        <v>0.2708333333321207</v>
      </c>
      <c r="E2751" s="235">
        <v>0.0000020213074907747957</v>
      </c>
      <c r="F2751" s="235">
        <v>0.00004046246505438475</v>
      </c>
    </row>
    <row r="2752" ht="14.25" customHeight="1" spans="1:6" x14ac:dyDescent="0.25">
      <c r="A2752" s="232">
        <v>43523</v>
      </c>
      <c r="B2752" s="233">
        <v>58</v>
      </c>
      <c r="C2752" s="233">
        <v>15</v>
      </c>
      <c r="D2752" s="234">
        <v>0.2916666666678793</v>
      </c>
      <c r="E2752" s="235">
        <v>0.000004351591936838478</v>
      </c>
      <c r="F2752" s="235">
        <v>0.00004737313359090096</v>
      </c>
    </row>
    <row r="2753" ht="14.25" customHeight="1" spans="1:6" x14ac:dyDescent="0.25">
      <c r="A2753" s="232">
        <v>43523</v>
      </c>
      <c r="B2753" s="233">
        <v>58</v>
      </c>
      <c r="C2753" s="233">
        <v>16</v>
      </c>
      <c r="D2753" s="234">
        <v>0.3125</v>
      </c>
      <c r="E2753" s="235">
        <v>0.000011454064270469334</v>
      </c>
      <c r="F2753" s="235">
        <v>0.00005388318366153217</v>
      </c>
    </row>
    <row r="2754" ht="14.25" customHeight="1" spans="1:6" x14ac:dyDescent="0.25">
      <c r="A2754" s="232">
        <v>43523</v>
      </c>
      <c r="B2754" s="233">
        <v>58</v>
      </c>
      <c r="C2754" s="233">
        <v>17</v>
      </c>
      <c r="D2754" s="234">
        <v>0.3333333333321207</v>
      </c>
      <c r="E2754" s="235">
        <v>0.00002871315008817856</v>
      </c>
      <c r="F2754" s="235">
        <v>0.00006169524374628963</v>
      </c>
    </row>
    <row r="2755" ht="14.25" customHeight="1" spans="1:6" x14ac:dyDescent="0.25">
      <c r="A2755" s="232">
        <v>43523</v>
      </c>
      <c r="B2755" s="233">
        <v>58</v>
      </c>
      <c r="C2755" s="233">
        <v>18</v>
      </c>
      <c r="D2755" s="234">
        <v>0.3541666666678793</v>
      </c>
      <c r="E2755" s="235">
        <v>0.00005648442780600514</v>
      </c>
      <c r="F2755" s="235">
        <v>0.00006900653074869083</v>
      </c>
    </row>
    <row r="2756" ht="14.25" customHeight="1" spans="1:6" x14ac:dyDescent="0.25">
      <c r="A2756" s="232">
        <v>43523</v>
      </c>
      <c r="B2756" s="233">
        <v>58</v>
      </c>
      <c r="C2756" s="233">
        <v>19</v>
      </c>
      <c r="D2756" s="234">
        <v>0.375</v>
      </c>
      <c r="E2756" s="235">
        <v>0.00008946189594227225</v>
      </c>
      <c r="F2756" s="235">
        <v>0.00007171070539341455</v>
      </c>
    </row>
    <row r="2757" ht="14.25" customHeight="1" spans="1:6" x14ac:dyDescent="0.25">
      <c r="A2757" s="232">
        <v>43523</v>
      </c>
      <c r="B2757" s="233">
        <v>58</v>
      </c>
      <c r="C2757" s="233">
        <v>20</v>
      </c>
      <c r="D2757" s="234">
        <v>0.3958333333321207</v>
      </c>
      <c r="E2757" s="235">
        <v>0.0001014549698378305</v>
      </c>
      <c r="F2757" s="235">
        <v>0.0000756167354357933</v>
      </c>
    </row>
    <row r="2758" ht="14.25" customHeight="1" spans="1:6" x14ac:dyDescent="0.25">
      <c r="A2758" s="232">
        <v>43523</v>
      </c>
      <c r="B2758" s="233">
        <v>58</v>
      </c>
      <c r="C2758" s="233">
        <v>21</v>
      </c>
      <c r="D2758" s="234">
        <v>0.4166666666678793</v>
      </c>
      <c r="E2758" s="235">
        <v>0.00010217475384201399</v>
      </c>
      <c r="F2758" s="235">
        <v>0.00007521611696990828</v>
      </c>
    </row>
    <row r="2759" ht="14.25" customHeight="1" spans="1:6" x14ac:dyDescent="0.25">
      <c r="A2759" s="232">
        <v>43523</v>
      </c>
      <c r="B2759" s="233">
        <v>58</v>
      </c>
      <c r="C2759" s="233">
        <v>22</v>
      </c>
      <c r="D2759" s="234">
        <v>0.4375</v>
      </c>
      <c r="E2759" s="235">
        <v>0.00012301807459087405</v>
      </c>
      <c r="F2759" s="235">
        <v>0.0000730127154075408</v>
      </c>
    </row>
    <row r="2760" ht="14.25" customHeight="1" spans="1:6" x14ac:dyDescent="0.25">
      <c r="A2760" s="232">
        <v>43523</v>
      </c>
      <c r="B2760" s="233">
        <v>58</v>
      </c>
      <c r="C2760" s="233">
        <v>23</v>
      </c>
      <c r="D2760" s="234">
        <v>0.4583333333321207</v>
      </c>
      <c r="E2760" s="235">
        <v>0.00014779875454672183</v>
      </c>
      <c r="F2760" s="235">
        <v>0.0000724117877087133</v>
      </c>
    </row>
    <row r="2761" ht="14.25" customHeight="1" spans="1:6" x14ac:dyDescent="0.25">
      <c r="A2761" s="232">
        <v>43523</v>
      </c>
      <c r="B2761" s="233">
        <v>58</v>
      </c>
      <c r="C2761" s="233">
        <v>24</v>
      </c>
      <c r="D2761" s="234">
        <v>0.4791666666678793</v>
      </c>
      <c r="E2761" s="235">
        <v>0.0001575929742573527</v>
      </c>
      <c r="F2761" s="235">
        <v>0.00007171070539341455</v>
      </c>
    </row>
    <row r="2762" ht="14.25" customHeight="1" spans="1:6" x14ac:dyDescent="0.25">
      <c r="A2762" s="232">
        <v>43523</v>
      </c>
      <c r="B2762" s="233">
        <v>58</v>
      </c>
      <c r="C2762" s="233">
        <v>25</v>
      </c>
      <c r="D2762" s="234">
        <v>0.5</v>
      </c>
      <c r="E2762" s="235">
        <v>0.0001641033736932633</v>
      </c>
      <c r="F2762" s="235">
        <v>0.00007261209694165581</v>
      </c>
    </row>
    <row r="2763" ht="14.25" customHeight="1" spans="1:6" x14ac:dyDescent="0.25">
      <c r="A2763" s="232">
        <v>43523</v>
      </c>
      <c r="B2763" s="233">
        <v>58</v>
      </c>
      <c r="C2763" s="233">
        <v>26</v>
      </c>
      <c r="D2763" s="234">
        <v>0.5208333333321207</v>
      </c>
      <c r="E2763" s="235">
        <v>0.00014415803704385862</v>
      </c>
      <c r="F2763" s="235">
        <v>0.00007311287002401206</v>
      </c>
    </row>
    <row r="2764" ht="14.25" customHeight="1" spans="1:6" x14ac:dyDescent="0.25">
      <c r="A2764" s="232">
        <v>43523</v>
      </c>
      <c r="B2764" s="233">
        <v>58</v>
      </c>
      <c r="C2764" s="233">
        <v>27</v>
      </c>
      <c r="D2764" s="234">
        <v>0.5416666666678793</v>
      </c>
      <c r="E2764" s="235">
        <v>0.00012747405906309565</v>
      </c>
      <c r="F2764" s="235">
        <v>0.00007191101462635705</v>
      </c>
    </row>
    <row r="2765" ht="14.25" customHeight="1" spans="1:6" x14ac:dyDescent="0.25">
      <c r="A2765" s="232">
        <v>43523</v>
      </c>
      <c r="B2765" s="233">
        <v>58</v>
      </c>
      <c r="C2765" s="233">
        <v>28</v>
      </c>
      <c r="D2765" s="234">
        <v>0.5625</v>
      </c>
      <c r="E2765" s="235">
        <v>0.00011678850114750744</v>
      </c>
      <c r="F2765" s="235">
        <v>0.00006980776768046082</v>
      </c>
    </row>
    <row r="2766" ht="14.25" customHeight="1" spans="1:6" x14ac:dyDescent="0.25">
      <c r="A2766" s="232">
        <v>43523</v>
      </c>
      <c r="B2766" s="233">
        <v>58</v>
      </c>
      <c r="C2766" s="233">
        <v>29</v>
      </c>
      <c r="D2766" s="234">
        <v>0.5833333333321207</v>
      </c>
      <c r="E2766" s="235">
        <v>0.00011008695300355094</v>
      </c>
      <c r="F2766" s="235">
        <v>0.00006810513920044957</v>
      </c>
    </row>
    <row r="2767" ht="14.25" customHeight="1" spans="1:6" x14ac:dyDescent="0.25">
      <c r="A2767" s="232">
        <v>43523</v>
      </c>
      <c r="B2767" s="233">
        <v>58</v>
      </c>
      <c r="C2767" s="233">
        <v>30</v>
      </c>
      <c r="D2767" s="234">
        <v>0.6041666666678793</v>
      </c>
      <c r="E2767" s="235">
        <v>0.0001055266654749894</v>
      </c>
      <c r="F2767" s="235">
        <v>0.00006890637613221959</v>
      </c>
    </row>
    <row r="2768" ht="14.25" customHeight="1" spans="1:6" x14ac:dyDescent="0.25">
      <c r="A2768" s="232">
        <v>43523</v>
      </c>
      <c r="B2768" s="233">
        <v>58</v>
      </c>
      <c r="C2768" s="233">
        <v>31</v>
      </c>
      <c r="D2768" s="234">
        <v>0.625</v>
      </c>
      <c r="E2768" s="235">
        <v>0.00011377737421613542</v>
      </c>
      <c r="F2768" s="235">
        <v>0.00006980776768046082</v>
      </c>
    </row>
    <row r="2769" ht="14.25" customHeight="1" spans="1:6" x14ac:dyDescent="0.25">
      <c r="A2769" s="232">
        <v>43523</v>
      </c>
      <c r="B2769" s="233">
        <v>58</v>
      </c>
      <c r="C2769" s="233">
        <v>32</v>
      </c>
      <c r="D2769" s="234">
        <v>0.6458333333321207</v>
      </c>
      <c r="E2769" s="235">
        <v>0.00009027473195206013</v>
      </c>
      <c r="F2769" s="235">
        <v>0.00007060900461223083</v>
      </c>
    </row>
    <row r="2770" ht="14.25" customHeight="1" spans="1:6" x14ac:dyDescent="0.25">
      <c r="A2770" s="232">
        <v>43523</v>
      </c>
      <c r="B2770" s="233">
        <v>58</v>
      </c>
      <c r="C2770" s="233">
        <v>33</v>
      </c>
      <c r="D2770" s="234">
        <v>0.6666666666678793</v>
      </c>
      <c r="E2770" s="235">
        <v>0.00008722121048497572</v>
      </c>
      <c r="F2770" s="235">
        <v>0.00007221147847577081</v>
      </c>
    </row>
    <row r="2771" ht="14.25" customHeight="1" spans="1:6" x14ac:dyDescent="0.25">
      <c r="A2771" s="232">
        <v>43523</v>
      </c>
      <c r="B2771" s="233">
        <v>58</v>
      </c>
      <c r="C2771" s="233">
        <v>34</v>
      </c>
      <c r="D2771" s="234">
        <v>0.6875</v>
      </c>
      <c r="E2771" s="235">
        <v>0.000052518793780740066</v>
      </c>
      <c r="F2771" s="235">
        <v>0.00008032400240994201</v>
      </c>
    </row>
    <row r="2772" ht="14.25" customHeight="1" spans="1:6" x14ac:dyDescent="0.25">
      <c r="A2772" s="232">
        <v>43523</v>
      </c>
      <c r="B2772" s="233">
        <v>58</v>
      </c>
      <c r="C2772" s="233">
        <v>35</v>
      </c>
      <c r="D2772" s="234">
        <v>0.7083333333321207</v>
      </c>
      <c r="E2772" s="235">
        <v>0.000025992683287892407</v>
      </c>
      <c r="F2772" s="235">
        <v>0.00009234255638649195</v>
      </c>
    </row>
    <row r="2773" ht="14.25" customHeight="1" spans="1:6" x14ac:dyDescent="0.25">
      <c r="A2773" s="232">
        <v>43523</v>
      </c>
      <c r="B2773" s="233">
        <v>58</v>
      </c>
      <c r="C2773" s="233">
        <v>36</v>
      </c>
      <c r="D2773" s="234">
        <v>0.7291666666678793</v>
      </c>
      <c r="E2773" s="235">
        <v>0.000007281993695573997</v>
      </c>
      <c r="F2773" s="235">
        <v>0.00010060531224537001</v>
      </c>
    </row>
    <row r="2774" ht="14.25" customHeight="1" spans="1:6" x14ac:dyDescent="0.25">
      <c r="A2774" s="232">
        <v>43523</v>
      </c>
      <c r="B2774" s="233">
        <v>58</v>
      </c>
      <c r="C2774" s="233">
        <v>37</v>
      </c>
      <c r="D2774" s="234">
        <v>0.75</v>
      </c>
      <c r="E2774" s="235">
        <v>0.0000030565951829517925</v>
      </c>
      <c r="F2774" s="235">
        <v>0.00010567313583881524</v>
      </c>
    </row>
    <row r="2775" ht="14.25" customHeight="1" spans="1:6" x14ac:dyDescent="0.25">
      <c r="A2775" s="232">
        <v>43523</v>
      </c>
      <c r="B2775" s="233">
        <v>58</v>
      </c>
      <c r="C2775" s="233">
        <v>38</v>
      </c>
      <c r="D2775" s="234">
        <v>0.7708333333321207</v>
      </c>
      <c r="E2775" s="235">
        <v>0.0000013624530426409219</v>
      </c>
      <c r="F2775" s="235">
        <v>0.00010765619724494596</v>
      </c>
    </row>
    <row r="2776" ht="14.25" customHeight="1" spans="1:6" x14ac:dyDescent="0.25">
      <c r="A2776" s="232">
        <v>43523</v>
      </c>
      <c r="B2776" s="233">
        <v>58</v>
      </c>
      <c r="C2776" s="233">
        <v>39</v>
      </c>
      <c r="D2776" s="234">
        <v>0.7916666666678793</v>
      </c>
      <c r="E2776" s="235">
        <v>2.7780503236074006e-7</v>
      </c>
      <c r="F2776" s="235">
        <v>0.00010287882203926739</v>
      </c>
    </row>
    <row r="2777" ht="14.25" customHeight="1" spans="1:6" x14ac:dyDescent="0.25">
      <c r="A2777" s="232">
        <v>43523</v>
      </c>
      <c r="B2777" s="233">
        <v>58</v>
      </c>
      <c r="C2777" s="233">
        <v>40</v>
      </c>
      <c r="D2777" s="234">
        <v>0.8125</v>
      </c>
      <c r="E2777" s="235">
        <v>5.4007369806482096e-8</v>
      </c>
      <c r="F2777" s="235">
        <v>0.00009694966874416941</v>
      </c>
    </row>
    <row r="2778" ht="14.25" customHeight="1" spans="1:6" x14ac:dyDescent="0.25">
      <c r="A2778" s="232">
        <v>43523</v>
      </c>
      <c r="B2778" s="233">
        <v>58</v>
      </c>
      <c r="C2778" s="233">
        <v>41</v>
      </c>
      <c r="D2778" s="234">
        <v>0.8333333333321207</v>
      </c>
      <c r="E2778" s="235">
        <v>2.527742194139002e-9</v>
      </c>
      <c r="F2778" s="235">
        <v>0.0000918417833041357</v>
      </c>
    </row>
    <row r="2779" ht="14.25" customHeight="1" spans="1:6" x14ac:dyDescent="0.25">
      <c r="A2779" s="232">
        <v>43523</v>
      </c>
      <c r="B2779" s="233">
        <v>58</v>
      </c>
      <c r="C2779" s="233">
        <v>42</v>
      </c>
      <c r="D2779" s="234">
        <v>0.8541666666678793</v>
      </c>
      <c r="E2779" s="235">
        <v>0</v>
      </c>
      <c r="F2779" s="235">
        <v>0.00008743498017940072</v>
      </c>
    </row>
    <row r="2780" ht="14.25" customHeight="1" spans="1:6" x14ac:dyDescent="0.25">
      <c r="A2780" s="232">
        <v>43523</v>
      </c>
      <c r="B2780" s="233">
        <v>58</v>
      </c>
      <c r="C2780" s="233">
        <v>43</v>
      </c>
      <c r="D2780" s="234">
        <v>0.875</v>
      </c>
      <c r="E2780" s="235">
        <v>0</v>
      </c>
      <c r="F2780" s="235">
        <v>0.00008352895013702199</v>
      </c>
    </row>
    <row r="2781" ht="14.25" customHeight="1" spans="1:6" x14ac:dyDescent="0.25">
      <c r="A2781" s="232">
        <v>43523</v>
      </c>
      <c r="B2781" s="233">
        <v>58</v>
      </c>
      <c r="C2781" s="233">
        <v>44</v>
      </c>
      <c r="D2781" s="234">
        <v>0.8958333333321207</v>
      </c>
      <c r="E2781" s="235">
        <v>0</v>
      </c>
      <c r="F2781" s="235">
        <v>0.00007812060084757453</v>
      </c>
    </row>
    <row r="2782" ht="14.25" customHeight="1" spans="1:6" x14ac:dyDescent="0.25">
      <c r="A2782" s="232">
        <v>43523</v>
      </c>
      <c r="B2782" s="233">
        <v>58</v>
      </c>
      <c r="C2782" s="233">
        <v>45</v>
      </c>
      <c r="D2782" s="234">
        <v>0.9166666666678793</v>
      </c>
      <c r="E2782" s="235">
        <v>0</v>
      </c>
      <c r="F2782" s="235">
        <v>0.00007351348848989705</v>
      </c>
    </row>
    <row r="2783" ht="14.25" customHeight="1" spans="1:6" x14ac:dyDescent="0.25">
      <c r="A2783" s="232">
        <v>43523</v>
      </c>
      <c r="B2783" s="233">
        <v>58</v>
      </c>
      <c r="C2783" s="233">
        <v>46</v>
      </c>
      <c r="D2783" s="234">
        <v>0.9375</v>
      </c>
      <c r="E2783" s="235">
        <v>0</v>
      </c>
      <c r="F2783" s="235">
        <v>0.00006710359303573709</v>
      </c>
    </row>
    <row r="2784" ht="14.25" customHeight="1" spans="1:6" x14ac:dyDescent="0.25">
      <c r="A2784" s="232">
        <v>43523</v>
      </c>
      <c r="B2784" s="233">
        <v>58</v>
      </c>
      <c r="C2784" s="233">
        <v>47</v>
      </c>
      <c r="D2784" s="234">
        <v>0.9583333333321207</v>
      </c>
      <c r="E2784" s="235">
        <v>0</v>
      </c>
      <c r="F2784" s="235">
        <v>0.00005989246064980713</v>
      </c>
    </row>
    <row r="2785" ht="14.25" customHeight="1" spans="1:6" x14ac:dyDescent="0.25">
      <c r="A2785" s="232">
        <v>43523</v>
      </c>
      <c r="B2785" s="233">
        <v>58</v>
      </c>
      <c r="C2785" s="233">
        <v>48</v>
      </c>
      <c r="D2785" s="234">
        <v>0.9791666666678793</v>
      </c>
      <c r="E2785" s="235">
        <v>0</v>
      </c>
      <c r="F2785" s="235">
        <v>0.000053282255962704675</v>
      </c>
    </row>
    <row r="2786" ht="14.25" customHeight="1" spans="1:6" x14ac:dyDescent="0.25">
      <c r="A2786" s="232">
        <v>43524</v>
      </c>
      <c r="B2786" s="233">
        <v>59</v>
      </c>
      <c r="C2786" s="233">
        <v>1</v>
      </c>
      <c r="D2786" s="234">
        <v>0</v>
      </c>
      <c r="E2786" s="235">
        <v>0</v>
      </c>
      <c r="F2786" s="235">
        <v>0.000046071123576774715</v>
      </c>
    </row>
    <row r="2787" ht="14.25" customHeight="1" spans="1:6" x14ac:dyDescent="0.25">
      <c r="A2787" s="232">
        <v>43524</v>
      </c>
      <c r="B2787" s="233">
        <v>59</v>
      </c>
      <c r="C2787" s="233">
        <v>2</v>
      </c>
      <c r="D2787" s="234">
        <v>0.020833333332120674</v>
      </c>
      <c r="E2787" s="235">
        <v>0</v>
      </c>
      <c r="F2787" s="235">
        <v>0.00004096323813674099</v>
      </c>
    </row>
    <row r="2788" ht="14.25" customHeight="1" spans="1:6" x14ac:dyDescent="0.25">
      <c r="A2788" s="232">
        <v>43524</v>
      </c>
      <c r="B2788" s="233">
        <v>59</v>
      </c>
      <c r="C2788" s="233">
        <v>3</v>
      </c>
      <c r="D2788" s="234">
        <v>0.041666666667879326</v>
      </c>
      <c r="E2788" s="235">
        <v>0</v>
      </c>
      <c r="F2788" s="235">
        <v>0.00003795859964260352</v>
      </c>
    </row>
    <row r="2789" ht="14.25" customHeight="1" spans="1:6" x14ac:dyDescent="0.25">
      <c r="A2789" s="232">
        <v>43524</v>
      </c>
      <c r="B2789" s="233">
        <v>59</v>
      </c>
      <c r="C2789" s="233">
        <v>4</v>
      </c>
      <c r="D2789" s="234">
        <v>0.0625</v>
      </c>
      <c r="E2789" s="235">
        <v>0</v>
      </c>
      <c r="F2789" s="235">
        <v>0.00003505411576493728</v>
      </c>
    </row>
    <row r="2790" ht="14.25" customHeight="1" spans="1:6" x14ac:dyDescent="0.25">
      <c r="A2790" s="232">
        <v>43524</v>
      </c>
      <c r="B2790" s="233">
        <v>59</v>
      </c>
      <c r="C2790" s="233">
        <v>5</v>
      </c>
      <c r="D2790" s="234">
        <v>0.08333333333212067</v>
      </c>
      <c r="E2790" s="235">
        <v>0</v>
      </c>
      <c r="F2790" s="235">
        <v>0.00003335148728492605</v>
      </c>
    </row>
    <row r="2791" ht="14.25" customHeight="1" spans="1:6" x14ac:dyDescent="0.25">
      <c r="A2791" s="232">
        <v>43524</v>
      </c>
      <c r="B2791" s="233">
        <v>59</v>
      </c>
      <c r="C2791" s="233">
        <v>6</v>
      </c>
      <c r="D2791" s="234">
        <v>0.10416666666787933</v>
      </c>
      <c r="E2791" s="235">
        <v>0</v>
      </c>
      <c r="F2791" s="235">
        <v>0.00003134839495550106</v>
      </c>
    </row>
    <row r="2792" ht="14.25" customHeight="1" spans="1:6" x14ac:dyDescent="0.25">
      <c r="A2792" s="232">
        <v>43524</v>
      </c>
      <c r="B2792" s="233">
        <v>59</v>
      </c>
      <c r="C2792" s="233">
        <v>7</v>
      </c>
      <c r="D2792" s="234">
        <v>0.125</v>
      </c>
      <c r="E2792" s="235">
        <v>0</v>
      </c>
      <c r="F2792" s="235">
        <v>0.0000314485495719723</v>
      </c>
    </row>
    <row r="2793" ht="14.25" customHeight="1" spans="1:6" x14ac:dyDescent="0.25">
      <c r="A2793" s="232">
        <v>43524</v>
      </c>
      <c r="B2793" s="233">
        <v>59</v>
      </c>
      <c r="C2793" s="233">
        <v>8</v>
      </c>
      <c r="D2793" s="234">
        <v>0.14583333333212067</v>
      </c>
      <c r="E2793" s="235">
        <v>0</v>
      </c>
      <c r="F2793" s="235">
        <v>0.000031047931106087315</v>
      </c>
    </row>
    <row r="2794" ht="14.25" customHeight="1" spans="1:6" x14ac:dyDescent="0.25">
      <c r="A2794" s="232">
        <v>43524</v>
      </c>
      <c r="B2794" s="233">
        <v>59</v>
      </c>
      <c r="C2794" s="233">
        <v>9</v>
      </c>
      <c r="D2794" s="234">
        <v>0.16666666666787933</v>
      </c>
      <c r="E2794" s="235">
        <v>0</v>
      </c>
      <c r="F2794" s="235">
        <v>0.00003064731264020231</v>
      </c>
    </row>
    <row r="2795" ht="14.25" customHeight="1" spans="1:6" x14ac:dyDescent="0.25">
      <c r="A2795" s="232">
        <v>43524</v>
      </c>
      <c r="B2795" s="233">
        <v>59</v>
      </c>
      <c r="C2795" s="233">
        <v>10</v>
      </c>
      <c r="D2795" s="234">
        <v>0.1875</v>
      </c>
      <c r="E2795" s="235">
        <v>0</v>
      </c>
      <c r="F2795" s="235">
        <v>0.000031047931106087315</v>
      </c>
    </row>
    <row r="2796" ht="14.25" customHeight="1" spans="1:6" x14ac:dyDescent="0.25">
      <c r="A2796" s="232">
        <v>43524</v>
      </c>
      <c r="B2796" s="233">
        <v>59</v>
      </c>
      <c r="C2796" s="233">
        <v>11</v>
      </c>
      <c r="D2796" s="234">
        <v>0.20833333333212067</v>
      </c>
      <c r="E2796" s="235">
        <v>2.6448814665503216e-8</v>
      </c>
      <c r="F2796" s="235">
        <v>0.00003124824033902981</v>
      </c>
    </row>
    <row r="2797" ht="14.25" customHeight="1" spans="1:6" x14ac:dyDescent="0.25">
      <c r="A2797" s="232">
        <v>43524</v>
      </c>
      <c r="B2797" s="233">
        <v>59</v>
      </c>
      <c r="C2797" s="233">
        <v>12</v>
      </c>
      <c r="D2797" s="234">
        <v>0.22916666666787933</v>
      </c>
      <c r="E2797" s="235">
        <v>2.2546227326747148e-7</v>
      </c>
      <c r="F2797" s="235">
        <v>0.0000334516419013973</v>
      </c>
    </row>
    <row r="2798" ht="14.25" customHeight="1" spans="1:6" x14ac:dyDescent="0.25">
      <c r="A2798" s="232">
        <v>43524</v>
      </c>
      <c r="B2798" s="233">
        <v>59</v>
      </c>
      <c r="C2798" s="233">
        <v>13</v>
      </c>
      <c r="D2798" s="234">
        <v>0.25</v>
      </c>
      <c r="E2798" s="235">
        <v>0.0000011040068163523683</v>
      </c>
      <c r="F2798" s="235">
        <v>0.000034953961148466035</v>
      </c>
    </row>
    <row r="2799" ht="14.25" customHeight="1" spans="1:6" x14ac:dyDescent="0.25">
      <c r="A2799" s="232">
        <v>43524</v>
      </c>
      <c r="B2799" s="233">
        <v>59</v>
      </c>
      <c r="C2799" s="233">
        <v>14</v>
      </c>
      <c r="D2799" s="234">
        <v>0.2708333333321207</v>
      </c>
      <c r="E2799" s="235">
        <v>0.0000047338416616550755</v>
      </c>
      <c r="F2799" s="235">
        <v>0.000037057208094362266</v>
      </c>
    </row>
    <row r="2800" ht="14.25" customHeight="1" spans="1:6" x14ac:dyDescent="0.25">
      <c r="A2800" s="232">
        <v>43524</v>
      </c>
      <c r="B2800" s="233">
        <v>59</v>
      </c>
      <c r="C2800" s="233">
        <v>15</v>
      </c>
      <c r="D2800" s="234">
        <v>0.2916666666678793</v>
      </c>
      <c r="E2800" s="235">
        <v>0.000006932763006577261</v>
      </c>
      <c r="F2800" s="235">
        <v>0.00004226524815086724</v>
      </c>
    </row>
    <row r="2801" ht="14.25" customHeight="1" spans="1:6" x14ac:dyDescent="0.25">
      <c r="A2801" s="232">
        <v>43524</v>
      </c>
      <c r="B2801" s="233">
        <v>59</v>
      </c>
      <c r="C2801" s="233">
        <v>16</v>
      </c>
      <c r="D2801" s="234">
        <v>0.3125</v>
      </c>
      <c r="E2801" s="235">
        <v>0.000016063287915095887</v>
      </c>
      <c r="F2801" s="235">
        <v>0.000050578081317980936</v>
      </c>
    </row>
    <row r="2802" ht="14.25" customHeight="1" spans="1:6" x14ac:dyDescent="0.25">
      <c r="A2802" s="232">
        <v>43524</v>
      </c>
      <c r="B2802" s="233">
        <v>59</v>
      </c>
      <c r="C2802" s="233">
        <v>17</v>
      </c>
      <c r="D2802" s="234">
        <v>0.3333333333321207</v>
      </c>
      <c r="E2802" s="235">
        <v>0.00003223212829946918</v>
      </c>
      <c r="F2802" s="235">
        <v>0.00005758890447096841</v>
      </c>
    </row>
    <row r="2803" ht="14.25" customHeight="1" spans="1:6" x14ac:dyDescent="0.25">
      <c r="A2803" s="232">
        <v>43524</v>
      </c>
      <c r="B2803" s="233">
        <v>59</v>
      </c>
      <c r="C2803" s="233">
        <v>18</v>
      </c>
      <c r="D2803" s="234">
        <v>0.3541666666678793</v>
      </c>
      <c r="E2803" s="235">
        <v>0.00005055141155697652</v>
      </c>
      <c r="F2803" s="235">
        <v>0.0000661020468710246</v>
      </c>
    </row>
    <row r="2804" ht="14.25" customHeight="1" spans="1:6" x14ac:dyDescent="0.25">
      <c r="A2804" s="232">
        <v>43524</v>
      </c>
      <c r="B2804" s="233">
        <v>59</v>
      </c>
      <c r="C2804" s="233">
        <v>19</v>
      </c>
      <c r="D2804" s="234">
        <v>0.375</v>
      </c>
      <c r="E2804" s="235">
        <v>0.0000809110427776592</v>
      </c>
      <c r="F2804" s="235">
        <v>0.00007060900461223083</v>
      </c>
    </row>
    <row r="2805" ht="14.25" customHeight="1" spans="1:6" x14ac:dyDescent="0.25">
      <c r="A2805" s="232">
        <v>43524</v>
      </c>
      <c r="B2805" s="233">
        <v>59</v>
      </c>
      <c r="C2805" s="233">
        <v>20</v>
      </c>
      <c r="D2805" s="234">
        <v>0.3958333333321207</v>
      </c>
      <c r="E2805" s="235">
        <v>0.00011268425312306794</v>
      </c>
      <c r="F2805" s="235">
        <v>0.00007671843621697703</v>
      </c>
    </row>
    <row r="2806" ht="14.25" customHeight="1" spans="1:6" x14ac:dyDescent="0.25">
      <c r="A2806" s="232">
        <v>43524</v>
      </c>
      <c r="B2806" s="233">
        <v>59</v>
      </c>
      <c r="C2806" s="233">
        <v>21</v>
      </c>
      <c r="D2806" s="234">
        <v>0.4166666666678793</v>
      </c>
      <c r="E2806" s="235">
        <v>0.0001301216837854655</v>
      </c>
      <c r="F2806" s="235">
        <v>0.00007922230162875826</v>
      </c>
    </row>
    <row r="2807" ht="14.25" customHeight="1" spans="1:6" x14ac:dyDescent="0.25">
      <c r="A2807" s="232">
        <v>43524</v>
      </c>
      <c r="B2807" s="233">
        <v>59</v>
      </c>
      <c r="C2807" s="233">
        <v>22</v>
      </c>
      <c r="D2807" s="234">
        <v>0.4375</v>
      </c>
      <c r="E2807" s="235">
        <v>0.0001637136922087954</v>
      </c>
      <c r="F2807" s="235">
        <v>0.00008202663088995325</v>
      </c>
    </row>
    <row r="2808" ht="14.25" customHeight="1" spans="1:6" x14ac:dyDescent="0.25">
      <c r="A2808" s="232">
        <v>43524</v>
      </c>
      <c r="B2808" s="233">
        <v>59</v>
      </c>
      <c r="C2808" s="233">
        <v>23</v>
      </c>
      <c r="D2808" s="234">
        <v>0.4583333333321207</v>
      </c>
      <c r="E2808" s="235">
        <v>0.00018004420802984975</v>
      </c>
      <c r="F2808" s="235">
        <v>0.0000809249301087695</v>
      </c>
    </row>
    <row r="2809" ht="14.25" customHeight="1" spans="1:6" x14ac:dyDescent="0.25">
      <c r="A2809" s="232">
        <v>43524</v>
      </c>
      <c r="B2809" s="233">
        <v>59</v>
      </c>
      <c r="C2809" s="233">
        <v>24</v>
      </c>
      <c r="D2809" s="234">
        <v>0.4791666666678793</v>
      </c>
      <c r="E2809" s="235">
        <v>0.00018865588359858392</v>
      </c>
      <c r="F2809" s="235">
        <v>0.00008633327939821698</v>
      </c>
    </row>
    <row r="2810" ht="14.25" customHeight="1" spans="1:6" x14ac:dyDescent="0.25">
      <c r="A2810" s="232">
        <v>43524</v>
      </c>
      <c r="B2810" s="233">
        <v>59</v>
      </c>
      <c r="C2810" s="233">
        <v>25</v>
      </c>
      <c r="D2810" s="234">
        <v>0.5</v>
      </c>
      <c r="E2810" s="235">
        <v>0.00020090546685297832</v>
      </c>
      <c r="F2810" s="235">
        <v>0.00008613297016527447</v>
      </c>
    </row>
    <row r="2811" ht="14.25" customHeight="1" spans="1:6" x14ac:dyDescent="0.25">
      <c r="A2811" s="232">
        <v>43524</v>
      </c>
      <c r="B2811" s="233">
        <v>59</v>
      </c>
      <c r="C2811" s="233">
        <v>26</v>
      </c>
      <c r="D2811" s="234">
        <v>0.5208333333321207</v>
      </c>
      <c r="E2811" s="235">
        <v>0.00017545608151169845</v>
      </c>
      <c r="F2811" s="235">
        <v>0.00008643343401468822</v>
      </c>
    </row>
    <row r="2812" ht="14.25" customHeight="1" spans="1:6" x14ac:dyDescent="0.25">
      <c r="A2812" s="232">
        <v>43524</v>
      </c>
      <c r="B2812" s="233">
        <v>59</v>
      </c>
      <c r="C2812" s="233">
        <v>27</v>
      </c>
      <c r="D2812" s="234">
        <v>0.5416666666678793</v>
      </c>
      <c r="E2812" s="235">
        <v>0.00016737477241119848</v>
      </c>
      <c r="F2812" s="235">
        <v>0.0000821267855064245</v>
      </c>
    </row>
    <row r="2813" ht="14.25" customHeight="1" spans="1:6" x14ac:dyDescent="0.25">
      <c r="A2813" s="232">
        <v>43524</v>
      </c>
      <c r="B2813" s="233">
        <v>59</v>
      </c>
      <c r="C2813" s="233">
        <v>28</v>
      </c>
      <c r="D2813" s="234">
        <v>0.5625</v>
      </c>
      <c r="E2813" s="235">
        <v>0.00015052605307238102</v>
      </c>
      <c r="F2813" s="235">
        <v>0.00008062446625935576</v>
      </c>
    </row>
    <row r="2814" ht="14.25" customHeight="1" spans="1:6" x14ac:dyDescent="0.25">
      <c r="A2814" s="232">
        <v>43524</v>
      </c>
      <c r="B2814" s="233">
        <v>59</v>
      </c>
      <c r="C2814" s="233">
        <v>29</v>
      </c>
      <c r="D2814" s="234">
        <v>0.5833333333321207</v>
      </c>
      <c r="E2814" s="235">
        <v>0.00013200682841166538</v>
      </c>
      <c r="F2814" s="235">
        <v>0.00007721920929933328</v>
      </c>
    </row>
    <row r="2815" ht="14.25" customHeight="1" spans="1:6" x14ac:dyDescent="0.25">
      <c r="A2815" s="232">
        <v>43524</v>
      </c>
      <c r="B2815" s="233">
        <v>59</v>
      </c>
      <c r="C2815" s="233">
        <v>30</v>
      </c>
      <c r="D2815" s="234">
        <v>0.6041666666678793</v>
      </c>
      <c r="E2815" s="235">
        <v>0.00011748873539021313</v>
      </c>
      <c r="F2815" s="235">
        <v>0.00007701890006639078</v>
      </c>
    </row>
    <row r="2816" ht="14.25" customHeight="1" spans="1:6" x14ac:dyDescent="0.25">
      <c r="A2816" s="232">
        <v>43524</v>
      </c>
      <c r="B2816" s="233">
        <v>59</v>
      </c>
      <c r="C2816" s="233">
        <v>31</v>
      </c>
      <c r="D2816" s="234">
        <v>0.625</v>
      </c>
      <c r="E2816" s="235">
        <v>0.0001060481976756893</v>
      </c>
      <c r="F2816" s="235">
        <v>0.00008032400240994201</v>
      </c>
    </row>
    <row r="2817" ht="14.25" customHeight="1" spans="1:6" x14ac:dyDescent="0.25">
      <c r="A2817" s="232">
        <v>43524</v>
      </c>
      <c r="B2817" s="233">
        <v>59</v>
      </c>
      <c r="C2817" s="233">
        <v>32</v>
      </c>
      <c r="D2817" s="234">
        <v>0.6458333333321207</v>
      </c>
      <c r="E2817" s="235">
        <v>0.00008688669843568224</v>
      </c>
      <c r="F2817" s="235">
        <v>0.00008142570319112574</v>
      </c>
    </row>
    <row r="2818" ht="14.25" customHeight="1" spans="1:6" x14ac:dyDescent="0.25">
      <c r="A2818" s="232">
        <v>43524</v>
      </c>
      <c r="B2818" s="233">
        <v>59</v>
      </c>
      <c r="C2818" s="233">
        <v>33</v>
      </c>
      <c r="D2818" s="234">
        <v>0.6666666666678793</v>
      </c>
      <c r="E2818" s="235">
        <v>0.0000642691389062262</v>
      </c>
      <c r="F2818" s="235">
        <v>0.00008473080553467698</v>
      </c>
    </row>
    <row r="2819" ht="14.25" customHeight="1" spans="1:6" x14ac:dyDescent="0.25">
      <c r="A2819" s="232">
        <v>43524</v>
      </c>
      <c r="B2819" s="233">
        <v>59</v>
      </c>
      <c r="C2819" s="233">
        <v>34</v>
      </c>
      <c r="D2819" s="234">
        <v>0.6875</v>
      </c>
      <c r="E2819" s="235">
        <v>0.00004074309644664338</v>
      </c>
      <c r="F2819" s="235">
        <v>0.00009174162868766444</v>
      </c>
    </row>
    <row r="2820" ht="14.25" customHeight="1" spans="1:6" x14ac:dyDescent="0.25">
      <c r="A2820" s="232">
        <v>43524</v>
      </c>
      <c r="B2820" s="233">
        <v>59</v>
      </c>
      <c r="C2820" s="233">
        <v>35</v>
      </c>
      <c r="D2820" s="234">
        <v>0.7083333333321207</v>
      </c>
      <c r="E2820" s="235">
        <v>0.00001600364667439236</v>
      </c>
      <c r="F2820" s="235">
        <v>0.000100925807018078</v>
      </c>
    </row>
    <row r="2821" ht="14.25" customHeight="1" spans="1:6" x14ac:dyDescent="0.25">
      <c r="A2821" s="232">
        <v>43524</v>
      </c>
      <c r="B2821" s="233">
        <v>59</v>
      </c>
      <c r="C2821" s="233">
        <v>36</v>
      </c>
      <c r="D2821" s="234">
        <v>0.7291666666678793</v>
      </c>
      <c r="E2821" s="235">
        <v>0.000008664893516749627</v>
      </c>
      <c r="F2821" s="235">
        <v>0.00010736574885717932</v>
      </c>
    </row>
    <row r="2822" ht="14.25" customHeight="1" spans="1:6" x14ac:dyDescent="0.25">
      <c r="A2822" s="232">
        <v>43524</v>
      </c>
      <c r="B2822" s="233">
        <v>59</v>
      </c>
      <c r="C2822" s="233">
        <v>37</v>
      </c>
      <c r="D2822" s="234">
        <v>0.75</v>
      </c>
      <c r="E2822" s="235">
        <v>0.000002444018440489227</v>
      </c>
      <c r="F2822" s="235">
        <v>0.0001087979598727182</v>
      </c>
    </row>
    <row r="2823" ht="14.25" customHeight="1" spans="1:6" x14ac:dyDescent="0.25">
      <c r="A2823" s="232">
        <v>43524</v>
      </c>
      <c r="B2823" s="233">
        <v>59</v>
      </c>
      <c r="C2823" s="233">
        <v>38</v>
      </c>
      <c r="D2823" s="234">
        <v>0.7708333333321207</v>
      </c>
      <c r="E2823" s="235">
        <v>9.661523883988365e-7</v>
      </c>
      <c r="F2823" s="235">
        <v>0.00010668469746517485</v>
      </c>
    </row>
    <row r="2824" ht="14.25" customHeight="1" spans="1:6" x14ac:dyDescent="0.25">
      <c r="A2824" s="232">
        <v>43524</v>
      </c>
      <c r="B2824" s="233">
        <v>59</v>
      </c>
      <c r="C2824" s="233">
        <v>39</v>
      </c>
      <c r="D2824" s="234">
        <v>0.7916666666678793</v>
      </c>
      <c r="E2824" s="235">
        <v>3.9309473731293353e-7</v>
      </c>
      <c r="F2824" s="235">
        <v>0.00010304908488726849</v>
      </c>
    </row>
    <row r="2825" ht="14.25" customHeight="1" spans="1:6" x14ac:dyDescent="0.25">
      <c r="A2825" s="232">
        <v>43524</v>
      </c>
      <c r="B2825" s="233">
        <v>59</v>
      </c>
      <c r="C2825" s="233">
        <v>40</v>
      </c>
      <c r="D2825" s="234">
        <v>0.8125</v>
      </c>
      <c r="E2825" s="235">
        <v>4.5437707245864504e-8</v>
      </c>
      <c r="F2825" s="235">
        <v>0.0000995536887724219</v>
      </c>
    </row>
    <row r="2826" ht="14.25" customHeight="1" spans="1:6" x14ac:dyDescent="0.25">
      <c r="A2826" s="232">
        <v>43524</v>
      </c>
      <c r="B2826" s="233">
        <v>59</v>
      </c>
      <c r="C2826" s="233">
        <v>41</v>
      </c>
      <c r="D2826" s="234">
        <v>0.8333333333321207</v>
      </c>
      <c r="E2826" s="235">
        <v>2.527742194139002e-9</v>
      </c>
      <c r="F2826" s="235">
        <v>0.00009574781334651442</v>
      </c>
    </row>
    <row r="2827" ht="14.25" customHeight="1" spans="1:6" x14ac:dyDescent="0.25">
      <c r="A2827" s="232">
        <v>43524</v>
      </c>
      <c r="B2827" s="233">
        <v>59</v>
      </c>
      <c r="C2827" s="233">
        <v>42</v>
      </c>
      <c r="D2827" s="234">
        <v>0.8541666666678793</v>
      </c>
      <c r="E2827" s="235">
        <v>0</v>
      </c>
      <c r="F2827" s="235">
        <v>0.0000910405463723657</v>
      </c>
    </row>
    <row r="2828" ht="14.25" customHeight="1" spans="1:6" x14ac:dyDescent="0.25">
      <c r="A2828" s="232">
        <v>43524</v>
      </c>
      <c r="B2828" s="233">
        <v>59</v>
      </c>
      <c r="C2828" s="233">
        <v>43</v>
      </c>
      <c r="D2828" s="234">
        <v>0.875</v>
      </c>
      <c r="E2828" s="235">
        <v>0</v>
      </c>
      <c r="F2828" s="235">
        <v>0.00008573235169938947</v>
      </c>
    </row>
    <row r="2829" ht="14.25" customHeight="1" spans="1:6" x14ac:dyDescent="0.25">
      <c r="A2829" s="232">
        <v>43524</v>
      </c>
      <c r="B2829" s="233">
        <v>59</v>
      </c>
      <c r="C2829" s="233">
        <v>44</v>
      </c>
      <c r="D2829" s="234">
        <v>0.8958333333321207</v>
      </c>
      <c r="E2829" s="235">
        <v>0</v>
      </c>
      <c r="F2829" s="235">
        <v>0.0000809249301087695</v>
      </c>
    </row>
    <row r="2830" ht="14.25" customHeight="1" spans="1:6" x14ac:dyDescent="0.25">
      <c r="A2830" s="232">
        <v>43524</v>
      </c>
      <c r="B2830" s="233">
        <v>59</v>
      </c>
      <c r="C2830" s="233">
        <v>45</v>
      </c>
      <c r="D2830" s="234">
        <v>0.9166666666678793</v>
      </c>
      <c r="E2830" s="235">
        <v>0</v>
      </c>
      <c r="F2830" s="235">
        <v>0.0000750158077369658</v>
      </c>
    </row>
    <row r="2831" ht="14.25" customHeight="1" spans="1:6" x14ac:dyDescent="0.25">
      <c r="A2831" s="232">
        <v>43524</v>
      </c>
      <c r="B2831" s="233">
        <v>59</v>
      </c>
      <c r="C2831" s="233">
        <v>46</v>
      </c>
      <c r="D2831" s="234">
        <v>0.9375</v>
      </c>
      <c r="E2831" s="235">
        <v>0</v>
      </c>
      <c r="F2831" s="235">
        <v>0.00006620220148749584</v>
      </c>
    </row>
    <row r="2832" ht="14.25" customHeight="1" spans="1:6" x14ac:dyDescent="0.25">
      <c r="A2832" s="232">
        <v>43524</v>
      </c>
      <c r="B2832" s="233">
        <v>59</v>
      </c>
      <c r="C2832" s="233">
        <v>47</v>
      </c>
      <c r="D2832" s="234">
        <v>0.9583333333321207</v>
      </c>
      <c r="E2832" s="235">
        <v>0</v>
      </c>
      <c r="F2832" s="235">
        <v>0.000055285348292129665</v>
      </c>
    </row>
    <row r="2833" ht="14.25" customHeight="1" spans="1:6" x14ac:dyDescent="0.25">
      <c r="A2833" s="232">
        <v>43524</v>
      </c>
      <c r="B2833" s="233">
        <v>59</v>
      </c>
      <c r="C2833" s="233">
        <v>48</v>
      </c>
      <c r="D2833" s="234">
        <v>0.9791666666678793</v>
      </c>
      <c r="E2833" s="235">
        <v>0</v>
      </c>
      <c r="F2833" s="235">
        <v>0.00004727297897442971</v>
      </c>
    </row>
    <row r="2834" ht="14.25" customHeight="1" spans="1:6" x14ac:dyDescent="0.25">
      <c r="A2834" s="232">
        <v>43525</v>
      </c>
      <c r="B2834" s="233">
        <v>60</v>
      </c>
      <c r="C2834" s="233">
        <v>1</v>
      </c>
      <c r="D2834" s="234">
        <v>0</v>
      </c>
      <c r="E2834" s="235">
        <v>0</v>
      </c>
      <c r="F2834" s="235">
        <v>0.000041363856602626</v>
      </c>
    </row>
    <row r="2835" ht="14.25" customHeight="1" spans="1:6" x14ac:dyDescent="0.25">
      <c r="A2835" s="232">
        <v>43525</v>
      </c>
      <c r="B2835" s="233">
        <v>60</v>
      </c>
      <c r="C2835" s="233">
        <v>2</v>
      </c>
      <c r="D2835" s="234">
        <v>0.020833333332120674</v>
      </c>
      <c r="E2835" s="235">
        <v>0</v>
      </c>
      <c r="F2835" s="235">
        <v>0.00003665658962847728</v>
      </c>
    </row>
    <row r="2836" ht="14.25" customHeight="1" spans="1:6" x14ac:dyDescent="0.25">
      <c r="A2836" s="232">
        <v>43525</v>
      </c>
      <c r="B2836" s="233">
        <v>60</v>
      </c>
      <c r="C2836" s="233">
        <v>3</v>
      </c>
      <c r="D2836" s="234">
        <v>0.041666666667879326</v>
      </c>
      <c r="E2836" s="235">
        <v>0</v>
      </c>
      <c r="F2836" s="235">
        <v>0.00003485380653199478</v>
      </c>
    </row>
    <row r="2837" ht="14.25" customHeight="1" spans="1:6" x14ac:dyDescent="0.25">
      <c r="A2837" s="232">
        <v>43525</v>
      </c>
      <c r="B2837" s="233">
        <v>60</v>
      </c>
      <c r="C2837" s="233">
        <v>4</v>
      </c>
      <c r="D2837" s="234">
        <v>0.0625</v>
      </c>
      <c r="E2837" s="235">
        <v>0</v>
      </c>
      <c r="F2837" s="235">
        <v>0.00003335148728492605</v>
      </c>
    </row>
    <row r="2838" ht="14.25" customHeight="1" spans="1:6" x14ac:dyDescent="0.25">
      <c r="A2838" s="232">
        <v>43525</v>
      </c>
      <c r="B2838" s="233">
        <v>60</v>
      </c>
      <c r="C2838" s="233">
        <v>5</v>
      </c>
      <c r="D2838" s="234">
        <v>0.08333333333212067</v>
      </c>
      <c r="E2838" s="235">
        <v>0</v>
      </c>
      <c r="F2838" s="235">
        <v>0.0000314485495719723</v>
      </c>
    </row>
    <row r="2839" ht="14.25" customHeight="1" spans="1:6" x14ac:dyDescent="0.25">
      <c r="A2839" s="232">
        <v>43525</v>
      </c>
      <c r="B2839" s="233">
        <v>60</v>
      </c>
      <c r="C2839" s="233">
        <v>6</v>
      </c>
      <c r="D2839" s="234">
        <v>0.10416666666787933</v>
      </c>
      <c r="E2839" s="235">
        <v>0</v>
      </c>
      <c r="F2839" s="235">
        <v>0.00003074746725667356</v>
      </c>
    </row>
    <row r="2840" ht="14.25" customHeight="1" spans="1:6" x14ac:dyDescent="0.25">
      <c r="A2840" s="232">
        <v>43525</v>
      </c>
      <c r="B2840" s="233">
        <v>60</v>
      </c>
      <c r="C2840" s="233">
        <v>7</v>
      </c>
      <c r="D2840" s="234">
        <v>0.125</v>
      </c>
      <c r="E2840" s="235">
        <v>0</v>
      </c>
      <c r="F2840" s="235">
        <v>0.000031047931106087315</v>
      </c>
    </row>
    <row r="2841" ht="14.25" customHeight="1" spans="1:6" x14ac:dyDescent="0.25">
      <c r="A2841" s="232">
        <v>43525</v>
      </c>
      <c r="B2841" s="233">
        <v>60</v>
      </c>
      <c r="C2841" s="233">
        <v>8</v>
      </c>
      <c r="D2841" s="234">
        <v>0.14583333333212067</v>
      </c>
      <c r="E2841" s="235">
        <v>0</v>
      </c>
      <c r="F2841" s="235">
        <v>0.000030847621873144815</v>
      </c>
    </row>
    <row r="2842" ht="14.25" customHeight="1" spans="1:6" x14ac:dyDescent="0.25">
      <c r="A2842" s="232">
        <v>43525</v>
      </c>
      <c r="B2842" s="233">
        <v>60</v>
      </c>
      <c r="C2842" s="233">
        <v>9</v>
      </c>
      <c r="D2842" s="234">
        <v>0.16666666666787933</v>
      </c>
      <c r="E2842" s="235">
        <v>0</v>
      </c>
      <c r="F2842" s="235">
        <v>0.00003124824033902981</v>
      </c>
    </row>
    <row r="2843" ht="14.25" customHeight="1" spans="1:6" x14ac:dyDescent="0.25">
      <c r="A2843" s="232">
        <v>43525</v>
      </c>
      <c r="B2843" s="233">
        <v>60</v>
      </c>
      <c r="C2843" s="233">
        <v>10</v>
      </c>
      <c r="D2843" s="234">
        <v>0.1875</v>
      </c>
      <c r="E2843" s="235">
        <v>5.610354626015834e-9</v>
      </c>
      <c r="F2843" s="235">
        <v>0.0000326504049696273</v>
      </c>
    </row>
    <row r="2844" ht="14.25" customHeight="1" spans="1:6" x14ac:dyDescent="0.25">
      <c r="A2844" s="232">
        <v>43525</v>
      </c>
      <c r="B2844" s="233">
        <v>60</v>
      </c>
      <c r="C2844" s="233">
        <v>11</v>
      </c>
      <c r="D2844" s="234">
        <v>0.20833333333212067</v>
      </c>
      <c r="E2844" s="235">
        <v>9.778046633913311e-8</v>
      </c>
      <c r="F2844" s="235">
        <v>0.0000332513326684548</v>
      </c>
    </row>
    <row r="2845" ht="14.25" customHeight="1" spans="1:6" x14ac:dyDescent="0.25">
      <c r="A2845" s="232">
        <v>43525</v>
      </c>
      <c r="B2845" s="233">
        <v>60</v>
      </c>
      <c r="C2845" s="233">
        <v>12</v>
      </c>
      <c r="D2845" s="234">
        <v>0.22916666666787933</v>
      </c>
      <c r="E2845" s="235">
        <v>3.60172436540489e-7</v>
      </c>
      <c r="F2845" s="235">
        <v>0.000037057208094362266</v>
      </c>
    </row>
    <row r="2846" ht="14.25" customHeight="1" spans="1:6" x14ac:dyDescent="0.25">
      <c r="A2846" s="232">
        <v>43525</v>
      </c>
      <c r="B2846" s="233">
        <v>60</v>
      </c>
      <c r="C2846" s="233">
        <v>13</v>
      </c>
      <c r="D2846" s="234">
        <v>0.25</v>
      </c>
      <c r="E2846" s="235">
        <v>7.18618610119127e-7</v>
      </c>
      <c r="F2846" s="235">
        <v>0.000043567258164993484</v>
      </c>
    </row>
    <row r="2847" ht="14.25" customHeight="1" spans="1:6" x14ac:dyDescent="0.25">
      <c r="A2847" s="232">
        <v>43525</v>
      </c>
      <c r="B2847" s="233">
        <v>60</v>
      </c>
      <c r="C2847" s="233">
        <v>14</v>
      </c>
      <c r="D2847" s="234">
        <v>0.2708333333321207</v>
      </c>
      <c r="E2847" s="235">
        <v>0.000004159476764993077</v>
      </c>
      <c r="F2847" s="235">
        <v>0.0000496766897697397</v>
      </c>
    </row>
    <row r="2848" ht="14.25" customHeight="1" spans="1:6" x14ac:dyDescent="0.25">
      <c r="A2848" s="232">
        <v>43525</v>
      </c>
      <c r="B2848" s="233">
        <v>60</v>
      </c>
      <c r="C2848" s="233">
        <v>15</v>
      </c>
      <c r="D2848" s="234">
        <v>0.2916666666678793</v>
      </c>
      <c r="E2848" s="235">
        <v>0.00001019798830939358</v>
      </c>
      <c r="F2848" s="235">
        <v>0.00005828998678626714</v>
      </c>
    </row>
    <row r="2849" ht="14.25" customHeight="1" spans="1:6" x14ac:dyDescent="0.25">
      <c r="A2849" s="232">
        <v>43525</v>
      </c>
      <c r="B2849" s="233">
        <v>60</v>
      </c>
      <c r="C2849" s="233">
        <v>16</v>
      </c>
      <c r="D2849" s="234">
        <v>0.3125</v>
      </c>
      <c r="E2849" s="235">
        <v>0.000025966215710816605</v>
      </c>
      <c r="F2849" s="235">
        <v>0.00006520065532278334</v>
      </c>
    </row>
    <row r="2850" ht="14.25" customHeight="1" spans="1:6" x14ac:dyDescent="0.25">
      <c r="A2850" s="232">
        <v>43525</v>
      </c>
      <c r="B2850" s="233">
        <v>60</v>
      </c>
      <c r="C2850" s="233">
        <v>17</v>
      </c>
      <c r="D2850" s="234">
        <v>0.3333333333321207</v>
      </c>
      <c r="E2850" s="235">
        <v>0.00004721258001898196</v>
      </c>
      <c r="F2850" s="235">
        <v>0.00006730390226867957</v>
      </c>
    </row>
    <row r="2851" ht="14.25" customHeight="1" spans="1:6" x14ac:dyDescent="0.25">
      <c r="A2851" s="232">
        <v>43525</v>
      </c>
      <c r="B2851" s="233">
        <v>60</v>
      </c>
      <c r="C2851" s="233">
        <v>18</v>
      </c>
      <c r="D2851" s="234">
        <v>0.3541666666678793</v>
      </c>
      <c r="E2851" s="235">
        <v>0.00006991923468693908</v>
      </c>
      <c r="F2851" s="235">
        <v>0.00006830544843339208</v>
      </c>
    </row>
    <row r="2852" ht="14.25" customHeight="1" spans="1:6" x14ac:dyDescent="0.25">
      <c r="A2852" s="232">
        <v>43525</v>
      </c>
      <c r="B2852" s="233">
        <v>60</v>
      </c>
      <c r="C2852" s="233">
        <v>19</v>
      </c>
      <c r="D2852" s="234">
        <v>0.375</v>
      </c>
      <c r="E2852" s="235">
        <v>0.00009382831716725863</v>
      </c>
      <c r="F2852" s="235">
        <v>0.00006760436611809333</v>
      </c>
    </row>
    <row r="2853" ht="14.25" customHeight="1" spans="1:6" x14ac:dyDescent="0.25">
      <c r="A2853" s="232">
        <v>43525</v>
      </c>
      <c r="B2853" s="233">
        <v>60</v>
      </c>
      <c r="C2853" s="233">
        <v>20</v>
      </c>
      <c r="D2853" s="234">
        <v>0.3958333333321207</v>
      </c>
      <c r="E2853" s="235">
        <v>0.00010989271951656895</v>
      </c>
      <c r="F2853" s="235">
        <v>0.00006580158302161085</v>
      </c>
    </row>
    <row r="2854" ht="14.25" customHeight="1" spans="1:6" x14ac:dyDescent="0.25">
      <c r="A2854" s="232">
        <v>43525</v>
      </c>
      <c r="B2854" s="233">
        <v>60</v>
      </c>
      <c r="C2854" s="233">
        <v>21</v>
      </c>
      <c r="D2854" s="234">
        <v>0.4166666666678793</v>
      </c>
      <c r="E2854" s="235">
        <v>0.0001265449231331343</v>
      </c>
      <c r="F2854" s="235">
        <v>0.0000628970991439446</v>
      </c>
    </row>
    <row r="2855" ht="14.25" customHeight="1" spans="1:6" x14ac:dyDescent="0.25">
      <c r="A2855" s="232">
        <v>43525</v>
      </c>
      <c r="B2855" s="233">
        <v>60</v>
      </c>
      <c r="C2855" s="233">
        <v>22</v>
      </c>
      <c r="D2855" s="234">
        <v>0.4375</v>
      </c>
      <c r="E2855" s="235">
        <v>0.00013209625419057967</v>
      </c>
      <c r="F2855" s="235">
        <v>0.00006219601682864587</v>
      </c>
    </row>
    <row r="2856" ht="14.25" customHeight="1" spans="1:6" x14ac:dyDescent="0.25">
      <c r="A2856" s="232">
        <v>43525</v>
      </c>
      <c r="B2856" s="233">
        <v>60</v>
      </c>
      <c r="C2856" s="233">
        <v>23</v>
      </c>
      <c r="D2856" s="234">
        <v>0.4583333333321207</v>
      </c>
      <c r="E2856" s="235">
        <v>0.0001391807921017323</v>
      </c>
      <c r="F2856" s="235">
        <v>0.000060793852198048374</v>
      </c>
    </row>
    <row r="2857" ht="14.25" customHeight="1" spans="1:6" x14ac:dyDescent="0.25">
      <c r="A2857" s="232">
        <v>43525</v>
      </c>
      <c r="B2857" s="233">
        <v>60</v>
      </c>
      <c r="C2857" s="233">
        <v>24</v>
      </c>
      <c r="D2857" s="234">
        <v>0.4791666666678793</v>
      </c>
      <c r="E2857" s="235">
        <v>0.00014701571971862694</v>
      </c>
      <c r="F2857" s="235">
        <v>0.00006029307911569213</v>
      </c>
    </row>
    <row r="2858" ht="14.25" customHeight="1" spans="1:6" x14ac:dyDescent="0.25">
      <c r="A2858" s="232">
        <v>43525</v>
      </c>
      <c r="B2858" s="233">
        <v>60</v>
      </c>
      <c r="C2858" s="233">
        <v>25</v>
      </c>
      <c r="D2858" s="234">
        <v>0.5</v>
      </c>
      <c r="E2858" s="235">
        <v>0.00014424879189648372</v>
      </c>
      <c r="F2858" s="235">
        <v>0.00006169524374628963</v>
      </c>
    </row>
    <row r="2859" ht="14.25" customHeight="1" spans="1:6" x14ac:dyDescent="0.25">
      <c r="A2859" s="232">
        <v>43525</v>
      </c>
      <c r="B2859" s="233">
        <v>60</v>
      </c>
      <c r="C2859" s="233">
        <v>26</v>
      </c>
      <c r="D2859" s="234">
        <v>0.5208333333321207</v>
      </c>
      <c r="E2859" s="235">
        <v>0.00016567230012913697</v>
      </c>
      <c r="F2859" s="235">
        <v>0.00006179539836276087</v>
      </c>
    </row>
    <row r="2860" ht="14.25" customHeight="1" spans="1:6" x14ac:dyDescent="0.25">
      <c r="A2860" s="232">
        <v>43525</v>
      </c>
      <c r="B2860" s="233">
        <v>60</v>
      </c>
      <c r="C2860" s="233">
        <v>27</v>
      </c>
      <c r="D2860" s="234">
        <v>0.5416666666678793</v>
      </c>
      <c r="E2860" s="235">
        <v>0.00016084039298065297</v>
      </c>
      <c r="F2860" s="235">
        <v>0.000060894006814519635</v>
      </c>
    </row>
    <row r="2861" ht="14.25" customHeight="1" spans="1:6" x14ac:dyDescent="0.25">
      <c r="A2861" s="232">
        <v>43525</v>
      </c>
      <c r="B2861" s="233">
        <v>60</v>
      </c>
      <c r="C2861" s="233">
        <v>28</v>
      </c>
      <c r="D2861" s="234">
        <v>0.5625</v>
      </c>
      <c r="E2861" s="235">
        <v>0.0001485106448840299</v>
      </c>
      <c r="F2861" s="235">
        <v>0.00005959199680039339</v>
      </c>
    </row>
    <row r="2862" ht="14.25" customHeight="1" spans="1:6" x14ac:dyDescent="0.25">
      <c r="A2862" s="232">
        <v>43525</v>
      </c>
      <c r="B2862" s="233">
        <v>60</v>
      </c>
      <c r="C2862" s="233">
        <v>29</v>
      </c>
      <c r="D2862" s="234">
        <v>0.5833333333321207</v>
      </c>
      <c r="E2862" s="235">
        <v>0.00012545937706384853</v>
      </c>
      <c r="F2862" s="235">
        <v>0.00005989246064980713</v>
      </c>
    </row>
    <row r="2863" ht="14.25" customHeight="1" spans="1:6" x14ac:dyDescent="0.25">
      <c r="A2863" s="232">
        <v>43525</v>
      </c>
      <c r="B2863" s="233">
        <v>60</v>
      </c>
      <c r="C2863" s="233">
        <v>30</v>
      </c>
      <c r="D2863" s="234">
        <v>0.6041666666678793</v>
      </c>
      <c r="E2863" s="235">
        <v>0.00010501146710048007</v>
      </c>
      <c r="F2863" s="235">
        <v>0.00006139477989687587</v>
      </c>
    </row>
    <row r="2864" ht="14.25" customHeight="1" spans="1:6" x14ac:dyDescent="0.25">
      <c r="A2864" s="232">
        <v>43525</v>
      </c>
      <c r="B2864" s="233">
        <v>60</v>
      </c>
      <c r="C2864" s="233">
        <v>31</v>
      </c>
      <c r="D2864" s="234">
        <v>0.625</v>
      </c>
      <c r="E2864" s="235">
        <v>0.00007950345646940565</v>
      </c>
      <c r="F2864" s="235">
        <v>0.00006249648067805962</v>
      </c>
    </row>
    <row r="2865" ht="14.25" customHeight="1" spans="1:6" x14ac:dyDescent="0.25">
      <c r="A2865" s="232">
        <v>43525</v>
      </c>
      <c r="B2865" s="233">
        <v>60</v>
      </c>
      <c r="C2865" s="233">
        <v>32</v>
      </c>
      <c r="D2865" s="234">
        <v>0.6458333333321207</v>
      </c>
      <c r="E2865" s="235">
        <v>0.00006186712801368353</v>
      </c>
      <c r="F2865" s="235">
        <v>0.00006600189225455336</v>
      </c>
    </row>
    <row r="2866" ht="14.25" customHeight="1" spans="1:6" x14ac:dyDescent="0.25">
      <c r="A2866" s="232">
        <v>43525</v>
      </c>
      <c r="B2866" s="233">
        <v>60</v>
      </c>
      <c r="C2866" s="233">
        <v>33</v>
      </c>
      <c r="D2866" s="234">
        <v>0.6666666666678793</v>
      </c>
      <c r="E2866" s="235">
        <v>0.00004108889490498893</v>
      </c>
      <c r="F2866" s="235">
        <v>0.00007151039616047207</v>
      </c>
    </row>
    <row r="2867" ht="14.25" customHeight="1" spans="1:6" x14ac:dyDescent="0.25">
      <c r="A2867" s="232">
        <v>43525</v>
      </c>
      <c r="B2867" s="233">
        <v>60</v>
      </c>
      <c r="C2867" s="233">
        <v>34</v>
      </c>
      <c r="D2867" s="234">
        <v>0.6875</v>
      </c>
      <c r="E2867" s="235">
        <v>0.00002489897179845109</v>
      </c>
      <c r="F2867" s="235">
        <v>0.00008022384779347077</v>
      </c>
    </row>
    <row r="2868" ht="14.25" customHeight="1" spans="1:6" x14ac:dyDescent="0.25">
      <c r="A2868" s="232">
        <v>43525</v>
      </c>
      <c r="B2868" s="233">
        <v>60</v>
      </c>
      <c r="C2868" s="233">
        <v>35</v>
      </c>
      <c r="D2868" s="234">
        <v>0.7083333333321207</v>
      </c>
      <c r="E2868" s="235">
        <v>0.000012138186154455238</v>
      </c>
      <c r="F2868" s="235">
        <v>0.00009334410255120445</v>
      </c>
    </row>
    <row r="2869" ht="14.25" customHeight="1" spans="1:6" x14ac:dyDescent="0.25">
      <c r="A2869" s="232">
        <v>43525</v>
      </c>
      <c r="B2869" s="233">
        <v>60</v>
      </c>
      <c r="C2869" s="233">
        <v>36</v>
      </c>
      <c r="D2869" s="234">
        <v>0.7291666666678793</v>
      </c>
      <c r="E2869" s="235">
        <v>0.000004345805354211321</v>
      </c>
      <c r="F2869" s="235">
        <v>0.00010228790980208699</v>
      </c>
    </row>
    <row r="2870" ht="14.25" customHeight="1" spans="1:6" x14ac:dyDescent="0.25">
      <c r="A2870" s="232">
        <v>43525</v>
      </c>
      <c r="B2870" s="233">
        <v>60</v>
      </c>
      <c r="C2870" s="233">
        <v>37</v>
      </c>
      <c r="D2870" s="234">
        <v>0.75</v>
      </c>
      <c r="E2870" s="235">
        <v>0.0000011183717902849145</v>
      </c>
      <c r="F2870" s="235">
        <v>0.00010676482115835184</v>
      </c>
    </row>
    <row r="2871" ht="14.25" customHeight="1" spans="1:6" x14ac:dyDescent="0.25">
      <c r="A2871" s="232">
        <v>43525</v>
      </c>
      <c r="B2871" s="233">
        <v>60</v>
      </c>
      <c r="C2871" s="233">
        <v>38</v>
      </c>
      <c r="D2871" s="234">
        <v>0.7708333333321207</v>
      </c>
      <c r="E2871" s="235">
        <v>9.54500113406342e-7</v>
      </c>
      <c r="F2871" s="235">
        <v>0.00010617390892117147</v>
      </c>
    </row>
    <row r="2872" ht="14.25" customHeight="1" spans="1:6" x14ac:dyDescent="0.25">
      <c r="A2872" s="232">
        <v>43525</v>
      </c>
      <c r="B2872" s="233">
        <v>60</v>
      </c>
      <c r="C2872" s="233">
        <v>39</v>
      </c>
      <c r="D2872" s="234">
        <v>0.7916666666678793</v>
      </c>
      <c r="E2872" s="235">
        <v>4.411218390015745e-7</v>
      </c>
      <c r="F2872" s="235">
        <v>0.00010271857465291338</v>
      </c>
    </row>
    <row r="2873" ht="14.25" customHeight="1" spans="1:6" x14ac:dyDescent="0.25">
      <c r="A2873" s="232">
        <v>43525</v>
      </c>
      <c r="B2873" s="233">
        <v>60</v>
      </c>
      <c r="C2873" s="233">
        <v>40</v>
      </c>
      <c r="D2873" s="234">
        <v>0.8125</v>
      </c>
      <c r="E2873" s="235">
        <v>1.458075680277741e-7</v>
      </c>
      <c r="F2873" s="235">
        <v>0.00009845198799123815</v>
      </c>
    </row>
    <row r="2874" ht="14.25" customHeight="1" spans="1:6" x14ac:dyDescent="0.25">
      <c r="A2874" s="232">
        <v>43525</v>
      </c>
      <c r="B2874" s="233">
        <v>60</v>
      </c>
      <c r="C2874" s="233">
        <v>41</v>
      </c>
      <c r="D2874" s="234">
        <v>0.8333333333321207</v>
      </c>
      <c r="E2874" s="235">
        <v>3.939578687938591e-8</v>
      </c>
      <c r="F2874" s="235">
        <v>0.00009504673103121566</v>
      </c>
    </row>
    <row r="2875" ht="14.25" customHeight="1" spans="1:6" x14ac:dyDescent="0.25">
      <c r="A2875" s="232">
        <v>43525</v>
      </c>
      <c r="B2875" s="233">
        <v>60</v>
      </c>
      <c r="C2875" s="233">
        <v>42</v>
      </c>
      <c r="D2875" s="234">
        <v>0.8541666666678793</v>
      </c>
      <c r="E2875" s="235">
        <v>2.871453480293269e-9</v>
      </c>
      <c r="F2875" s="235">
        <v>0.0000900390002076532</v>
      </c>
    </row>
    <row r="2876" ht="14.25" customHeight="1" spans="1:6" x14ac:dyDescent="0.25">
      <c r="A2876" s="232">
        <v>43525</v>
      </c>
      <c r="B2876" s="233">
        <v>60</v>
      </c>
      <c r="C2876" s="233">
        <v>43</v>
      </c>
      <c r="D2876" s="234">
        <v>0.875</v>
      </c>
      <c r="E2876" s="235">
        <v>0</v>
      </c>
      <c r="F2876" s="235">
        <v>0.00008633327939821698</v>
      </c>
    </row>
    <row r="2877" ht="14.25" customHeight="1" spans="1:6" x14ac:dyDescent="0.25">
      <c r="A2877" s="232">
        <v>43525</v>
      </c>
      <c r="B2877" s="233">
        <v>60</v>
      </c>
      <c r="C2877" s="233">
        <v>44</v>
      </c>
      <c r="D2877" s="234">
        <v>0.8958333333321207</v>
      </c>
      <c r="E2877" s="235">
        <v>0</v>
      </c>
      <c r="F2877" s="235">
        <v>0.00008162601242406827</v>
      </c>
    </row>
    <row r="2878" ht="14.25" customHeight="1" spans="1:6" x14ac:dyDescent="0.25">
      <c r="A2878" s="232">
        <v>43525</v>
      </c>
      <c r="B2878" s="233">
        <v>60</v>
      </c>
      <c r="C2878" s="233">
        <v>45</v>
      </c>
      <c r="D2878" s="234">
        <v>0.9166666666678793</v>
      </c>
      <c r="E2878" s="235">
        <v>0</v>
      </c>
      <c r="F2878" s="235">
        <v>0.00007571689005226453</v>
      </c>
    </row>
    <row r="2879" ht="14.25" customHeight="1" spans="1:6" x14ac:dyDescent="0.25">
      <c r="A2879" s="232">
        <v>43525</v>
      </c>
      <c r="B2879" s="233">
        <v>60</v>
      </c>
      <c r="C2879" s="233">
        <v>46</v>
      </c>
      <c r="D2879" s="234">
        <v>0.9375</v>
      </c>
      <c r="E2879" s="235">
        <v>0</v>
      </c>
      <c r="F2879" s="235">
        <v>0.0000661020468710246</v>
      </c>
    </row>
    <row r="2880" ht="14.25" customHeight="1" spans="1:6" x14ac:dyDescent="0.25">
      <c r="A2880" s="232">
        <v>43525</v>
      </c>
      <c r="B2880" s="233">
        <v>60</v>
      </c>
      <c r="C2880" s="233">
        <v>47</v>
      </c>
      <c r="D2880" s="234">
        <v>0.9583333333321207</v>
      </c>
      <c r="E2880" s="235">
        <v>0</v>
      </c>
      <c r="F2880" s="235">
        <v>0.000056387049073313414</v>
      </c>
    </row>
    <row r="2881" ht="14.25" customHeight="1" spans="1:6" x14ac:dyDescent="0.25">
      <c r="A2881" s="232">
        <v>43525</v>
      </c>
      <c r="B2881" s="233">
        <v>60</v>
      </c>
      <c r="C2881" s="233">
        <v>48</v>
      </c>
      <c r="D2881" s="234">
        <v>0.9791666666678793</v>
      </c>
      <c r="E2881" s="235">
        <v>0</v>
      </c>
      <c r="F2881" s="235">
        <v>0.000047673597440314705</v>
      </c>
    </row>
    <row r="2882" ht="14.25" customHeight="1" spans="1:6" x14ac:dyDescent="0.25">
      <c r="A2882" s="232">
        <v>43526</v>
      </c>
      <c r="B2882" s="233">
        <v>61</v>
      </c>
      <c r="C2882" s="233">
        <v>1</v>
      </c>
      <c r="D2882" s="234">
        <v>0</v>
      </c>
      <c r="E2882" s="235">
        <v>0</v>
      </c>
      <c r="F2882" s="235">
        <v>0.00004206493891792475</v>
      </c>
    </row>
    <row r="2883" ht="14.25" customHeight="1" spans="1:6" x14ac:dyDescent="0.25">
      <c r="A2883" s="232">
        <v>43526</v>
      </c>
      <c r="B2883" s="233">
        <v>61</v>
      </c>
      <c r="C2883" s="233">
        <v>2</v>
      </c>
      <c r="D2883" s="234">
        <v>0.020833333332120674</v>
      </c>
      <c r="E2883" s="235">
        <v>0</v>
      </c>
      <c r="F2883" s="235">
        <v>0.000037057208094362266</v>
      </c>
    </row>
    <row r="2884" ht="14.25" customHeight="1" spans="1:6" x14ac:dyDescent="0.25">
      <c r="A2884" s="232">
        <v>43526</v>
      </c>
      <c r="B2884" s="233">
        <v>61</v>
      </c>
      <c r="C2884" s="233">
        <v>3</v>
      </c>
      <c r="D2884" s="234">
        <v>0.041666666667879326</v>
      </c>
      <c r="E2884" s="235">
        <v>0</v>
      </c>
      <c r="F2884" s="235">
        <v>0.00003505411576493728</v>
      </c>
    </row>
    <row r="2885" ht="14.25" customHeight="1" spans="1:6" x14ac:dyDescent="0.25">
      <c r="A2885" s="232">
        <v>43526</v>
      </c>
      <c r="B2885" s="233">
        <v>61</v>
      </c>
      <c r="C2885" s="233">
        <v>4</v>
      </c>
      <c r="D2885" s="234">
        <v>0.0625</v>
      </c>
      <c r="E2885" s="235">
        <v>0</v>
      </c>
      <c r="F2885" s="235">
        <v>0.00003335148728492605</v>
      </c>
    </row>
    <row r="2886" ht="14.25" customHeight="1" spans="1:6" x14ac:dyDescent="0.25">
      <c r="A2886" s="232">
        <v>43526</v>
      </c>
      <c r="B2886" s="233">
        <v>61</v>
      </c>
      <c r="C2886" s="233">
        <v>5</v>
      </c>
      <c r="D2886" s="234">
        <v>0.08333333333212067</v>
      </c>
      <c r="E2886" s="235">
        <v>0</v>
      </c>
      <c r="F2886" s="235">
        <v>0.00003164885880491481</v>
      </c>
    </row>
    <row r="2887" ht="14.25" customHeight="1" spans="1:6" x14ac:dyDescent="0.25">
      <c r="A2887" s="232">
        <v>43526</v>
      </c>
      <c r="B2887" s="233">
        <v>61</v>
      </c>
      <c r="C2887" s="233">
        <v>6</v>
      </c>
      <c r="D2887" s="234">
        <v>0.10416666666787933</v>
      </c>
      <c r="E2887" s="235">
        <v>0</v>
      </c>
      <c r="F2887" s="235">
        <v>0.000031047931106087315</v>
      </c>
    </row>
    <row r="2888" ht="14.25" customHeight="1" spans="1:6" x14ac:dyDescent="0.25">
      <c r="A2888" s="232">
        <v>43526</v>
      </c>
      <c r="B2888" s="233">
        <v>61</v>
      </c>
      <c r="C2888" s="233">
        <v>7</v>
      </c>
      <c r="D2888" s="234">
        <v>0.125</v>
      </c>
      <c r="E2888" s="235">
        <v>0</v>
      </c>
      <c r="F2888" s="235">
        <v>0.000031148085722558555</v>
      </c>
    </row>
    <row r="2889" ht="14.25" customHeight="1" spans="1:6" x14ac:dyDescent="0.25">
      <c r="A2889" s="232">
        <v>43526</v>
      </c>
      <c r="B2889" s="233">
        <v>61</v>
      </c>
      <c r="C2889" s="233">
        <v>8</v>
      </c>
      <c r="D2889" s="234">
        <v>0.14583333333212067</v>
      </c>
      <c r="E2889" s="235">
        <v>0</v>
      </c>
      <c r="F2889" s="235">
        <v>0.00003074746725667356</v>
      </c>
    </row>
    <row r="2890" ht="14.25" customHeight="1" spans="1:6" x14ac:dyDescent="0.25">
      <c r="A2890" s="232">
        <v>43526</v>
      </c>
      <c r="B2890" s="233">
        <v>61</v>
      </c>
      <c r="C2890" s="233">
        <v>9</v>
      </c>
      <c r="D2890" s="234">
        <v>0.16666666666787933</v>
      </c>
      <c r="E2890" s="235">
        <v>0</v>
      </c>
      <c r="F2890" s="235">
        <v>0.00003094777648961606</v>
      </c>
    </row>
    <row r="2891" ht="14.25" customHeight="1" spans="1:6" x14ac:dyDescent="0.25">
      <c r="A2891" s="232">
        <v>43526</v>
      </c>
      <c r="B2891" s="233">
        <v>61</v>
      </c>
      <c r="C2891" s="233">
        <v>10</v>
      </c>
      <c r="D2891" s="234">
        <v>0.1875</v>
      </c>
      <c r="E2891" s="235">
        <v>0</v>
      </c>
      <c r="F2891" s="235">
        <v>0.00003214963188727106</v>
      </c>
    </row>
    <row r="2892" ht="14.25" customHeight="1" spans="1:6" x14ac:dyDescent="0.25">
      <c r="A2892" s="232">
        <v>43526</v>
      </c>
      <c r="B2892" s="233">
        <v>61</v>
      </c>
      <c r="C2892" s="233">
        <v>11</v>
      </c>
      <c r="D2892" s="234">
        <v>0.20833333333212067</v>
      </c>
      <c r="E2892" s="235">
        <v>8.064114121789792e-8</v>
      </c>
      <c r="F2892" s="235">
        <v>0.0000332513326684548</v>
      </c>
    </row>
    <row r="2893" ht="14.25" customHeight="1" spans="1:6" x14ac:dyDescent="0.25">
      <c r="A2893" s="232">
        <v>43526</v>
      </c>
      <c r="B2893" s="233">
        <v>61</v>
      </c>
      <c r="C2893" s="233">
        <v>12</v>
      </c>
      <c r="D2893" s="234">
        <v>0.22916666666787933</v>
      </c>
      <c r="E2893" s="235">
        <v>3.705916665602327e-7</v>
      </c>
      <c r="F2893" s="235">
        <v>0.000036957053477891026</v>
      </c>
    </row>
    <row r="2894" ht="14.25" customHeight="1" spans="1:6" x14ac:dyDescent="0.25">
      <c r="A2894" s="232">
        <v>43526</v>
      </c>
      <c r="B2894" s="233">
        <v>61</v>
      </c>
      <c r="C2894" s="233">
        <v>13</v>
      </c>
      <c r="D2894" s="234">
        <v>0.25</v>
      </c>
      <c r="E2894" s="235">
        <v>0.0000013909980337601016</v>
      </c>
      <c r="F2894" s="235">
        <v>0.00004326679431557974</v>
      </c>
    </row>
    <row r="2895" ht="14.25" customHeight="1" spans="1:6" x14ac:dyDescent="0.25">
      <c r="A2895" s="232">
        <v>43526</v>
      </c>
      <c r="B2895" s="233">
        <v>61</v>
      </c>
      <c r="C2895" s="233">
        <v>14</v>
      </c>
      <c r="D2895" s="234">
        <v>0.2708333333321207</v>
      </c>
      <c r="E2895" s="235">
        <v>0.000004183968201537786</v>
      </c>
      <c r="F2895" s="235">
        <v>0.0000496766897697397</v>
      </c>
    </row>
    <row r="2896" ht="14.25" customHeight="1" spans="1:6" x14ac:dyDescent="0.25">
      <c r="A2896" s="232">
        <v>43526</v>
      </c>
      <c r="B2896" s="233">
        <v>61</v>
      </c>
      <c r="C2896" s="233">
        <v>15</v>
      </c>
      <c r="D2896" s="234">
        <v>0.2916666666678793</v>
      </c>
      <c r="E2896" s="235">
        <v>0.000007257623216657081</v>
      </c>
      <c r="F2896" s="235">
        <v>0.00005869060525215214</v>
      </c>
    </row>
    <row r="2897" ht="14.25" customHeight="1" spans="1:6" x14ac:dyDescent="0.25">
      <c r="A2897" s="232">
        <v>43526</v>
      </c>
      <c r="B2897" s="233">
        <v>61</v>
      </c>
      <c r="C2897" s="233">
        <v>16</v>
      </c>
      <c r="D2897" s="234">
        <v>0.3125</v>
      </c>
      <c r="E2897" s="235">
        <v>0.000015531307735876567</v>
      </c>
      <c r="F2897" s="235">
        <v>0.00006630235610396709</v>
      </c>
    </row>
    <row r="2898" ht="14.25" customHeight="1" spans="1:6" x14ac:dyDescent="0.25">
      <c r="A2898" s="232">
        <v>43526</v>
      </c>
      <c r="B2898" s="233">
        <v>61</v>
      </c>
      <c r="C2898" s="233">
        <v>17</v>
      </c>
      <c r="D2898" s="234">
        <v>0.3333333333321207</v>
      </c>
      <c r="E2898" s="235">
        <v>0.000025125386406724957</v>
      </c>
      <c r="F2898" s="235">
        <v>0.00006730390226867957</v>
      </c>
    </row>
    <row r="2899" ht="14.25" customHeight="1" spans="1:6" x14ac:dyDescent="0.25">
      <c r="A2899" s="232">
        <v>43526</v>
      </c>
      <c r="B2899" s="233">
        <v>61</v>
      </c>
      <c r="C2899" s="233">
        <v>18</v>
      </c>
      <c r="D2899" s="234">
        <v>0.3541666666678793</v>
      </c>
      <c r="E2899" s="235">
        <v>0.000035132382922628225</v>
      </c>
      <c r="F2899" s="235">
        <v>0.00006860591228280583</v>
      </c>
    </row>
    <row r="2900" ht="14.25" customHeight="1" spans="1:6" x14ac:dyDescent="0.25">
      <c r="A2900" s="232">
        <v>43526</v>
      </c>
      <c r="B2900" s="233">
        <v>61</v>
      </c>
      <c r="C2900" s="233">
        <v>19</v>
      </c>
      <c r="D2900" s="234">
        <v>0.375</v>
      </c>
      <c r="E2900" s="235">
        <v>0.00004680685408967469</v>
      </c>
      <c r="F2900" s="235">
        <v>0.00006780467535103583</v>
      </c>
    </row>
    <row r="2901" ht="14.25" customHeight="1" spans="1:6" x14ac:dyDescent="0.25">
      <c r="A2901" s="232">
        <v>43526</v>
      </c>
      <c r="B2901" s="233">
        <v>61</v>
      </c>
      <c r="C2901" s="233">
        <v>20</v>
      </c>
      <c r="D2901" s="234">
        <v>0.3958333333321207</v>
      </c>
      <c r="E2901" s="235">
        <v>0.0000599650424891682</v>
      </c>
      <c r="F2901" s="235">
        <v>0.0000667029745698521</v>
      </c>
    </row>
    <row r="2902" ht="14.25" customHeight="1" spans="1:6" x14ac:dyDescent="0.25">
      <c r="A2902" s="232">
        <v>43526</v>
      </c>
      <c r="B2902" s="233">
        <v>61</v>
      </c>
      <c r="C2902" s="233">
        <v>21</v>
      </c>
      <c r="D2902" s="234">
        <v>0.4166666666678793</v>
      </c>
      <c r="E2902" s="235">
        <v>0.00007856872063672997</v>
      </c>
      <c r="F2902" s="235">
        <v>0.00006359818145924337</v>
      </c>
    </row>
    <row r="2903" ht="14.25" customHeight="1" spans="1:6" x14ac:dyDescent="0.25">
      <c r="A2903" s="232">
        <v>43526</v>
      </c>
      <c r="B2903" s="233">
        <v>61</v>
      </c>
      <c r="C2903" s="233">
        <v>22</v>
      </c>
      <c r="D2903" s="234">
        <v>0.4375</v>
      </c>
      <c r="E2903" s="235">
        <v>0.00006717448949662061</v>
      </c>
      <c r="F2903" s="235">
        <v>0.00006359818145924337</v>
      </c>
    </row>
    <row r="2904" ht="14.25" customHeight="1" spans="1:6" x14ac:dyDescent="0.25">
      <c r="A2904" s="232">
        <v>43526</v>
      </c>
      <c r="B2904" s="233">
        <v>61</v>
      </c>
      <c r="C2904" s="233">
        <v>23</v>
      </c>
      <c r="D2904" s="234">
        <v>0.4583333333321207</v>
      </c>
      <c r="E2904" s="235">
        <v>0.00008441217903857172</v>
      </c>
      <c r="F2904" s="235">
        <v>0.00006169524374628963</v>
      </c>
    </row>
    <row r="2905" ht="14.25" customHeight="1" spans="1:6" x14ac:dyDescent="0.25">
      <c r="A2905" s="232">
        <v>43526</v>
      </c>
      <c r="B2905" s="233">
        <v>61</v>
      </c>
      <c r="C2905" s="233">
        <v>24</v>
      </c>
      <c r="D2905" s="234">
        <v>0.4791666666678793</v>
      </c>
      <c r="E2905" s="235">
        <v>0.00010321286640189229</v>
      </c>
      <c r="F2905" s="235">
        <v>0.00006109431604746214</v>
      </c>
    </row>
    <row r="2906" ht="14.25" customHeight="1" spans="1:6" x14ac:dyDescent="0.25">
      <c r="A2906" s="232">
        <v>43526</v>
      </c>
      <c r="B2906" s="233">
        <v>61</v>
      </c>
      <c r="C2906" s="233">
        <v>25</v>
      </c>
      <c r="D2906" s="234">
        <v>0.5</v>
      </c>
      <c r="E2906" s="235">
        <v>0.0001037499044123694</v>
      </c>
      <c r="F2906" s="235">
        <v>0.00006319756299335835</v>
      </c>
    </row>
    <row r="2907" ht="14.25" customHeight="1" spans="1:6" x14ac:dyDescent="0.25">
      <c r="A2907" s="232">
        <v>43526</v>
      </c>
      <c r="B2907" s="233">
        <v>61</v>
      </c>
      <c r="C2907" s="233">
        <v>26</v>
      </c>
      <c r="D2907" s="234">
        <v>0.5208333333321207</v>
      </c>
      <c r="E2907" s="235">
        <v>0.00013046793699018317</v>
      </c>
      <c r="F2907" s="235">
        <v>0.00006309740837688711</v>
      </c>
    </row>
    <row r="2908" ht="14.25" customHeight="1" spans="1:6" x14ac:dyDescent="0.25">
      <c r="A2908" s="232">
        <v>43526</v>
      </c>
      <c r="B2908" s="233">
        <v>61</v>
      </c>
      <c r="C2908" s="233">
        <v>27</v>
      </c>
      <c r="D2908" s="234">
        <v>0.5416666666678793</v>
      </c>
      <c r="E2908" s="235">
        <v>0.00017450395417703898</v>
      </c>
      <c r="F2908" s="235">
        <v>0.00006179539836276087</v>
      </c>
    </row>
    <row r="2909" ht="14.25" customHeight="1" spans="1:6" x14ac:dyDescent="0.25">
      <c r="A2909" s="232">
        <v>43526</v>
      </c>
      <c r="B2909" s="233">
        <v>61</v>
      </c>
      <c r="C2909" s="233">
        <v>28</v>
      </c>
      <c r="D2909" s="234">
        <v>0.5625</v>
      </c>
      <c r="E2909" s="235">
        <v>0.00018517594095870696</v>
      </c>
      <c r="F2909" s="235">
        <v>0.00006049338834863463</v>
      </c>
    </row>
    <row r="2910" ht="14.25" customHeight="1" spans="1:6" x14ac:dyDescent="0.25">
      <c r="A2910" s="232">
        <v>43526</v>
      </c>
      <c r="B2910" s="233">
        <v>61</v>
      </c>
      <c r="C2910" s="233">
        <v>29</v>
      </c>
      <c r="D2910" s="234">
        <v>0.5833333333321207</v>
      </c>
      <c r="E2910" s="235">
        <v>0.00018224686008342714</v>
      </c>
      <c r="F2910" s="235">
        <v>0.00005949184218392214</v>
      </c>
    </row>
    <row r="2911" ht="14.25" customHeight="1" spans="1:6" x14ac:dyDescent="0.25">
      <c r="A2911" s="232">
        <v>43526</v>
      </c>
      <c r="B2911" s="233">
        <v>61</v>
      </c>
      <c r="C2911" s="233">
        <v>30</v>
      </c>
      <c r="D2911" s="234">
        <v>0.6041666666678793</v>
      </c>
      <c r="E2911" s="235">
        <v>0.0001426493443164142</v>
      </c>
      <c r="F2911" s="235">
        <v>0.00006049338834863463</v>
      </c>
    </row>
    <row r="2912" ht="14.25" customHeight="1" spans="1:6" x14ac:dyDescent="0.25">
      <c r="A2912" s="232">
        <v>43526</v>
      </c>
      <c r="B2912" s="233">
        <v>61</v>
      </c>
      <c r="C2912" s="233">
        <v>31</v>
      </c>
      <c r="D2912" s="234">
        <v>0.625</v>
      </c>
      <c r="E2912" s="235">
        <v>0.0000792252487876238</v>
      </c>
      <c r="F2912" s="235">
        <v>0.00006209586221217463</v>
      </c>
    </row>
    <row r="2913" ht="14.25" customHeight="1" spans="1:6" x14ac:dyDescent="0.25">
      <c r="A2913" s="232">
        <v>43526</v>
      </c>
      <c r="B2913" s="233">
        <v>61</v>
      </c>
      <c r="C2913" s="233">
        <v>32</v>
      </c>
      <c r="D2913" s="234">
        <v>0.6458333333321207</v>
      </c>
      <c r="E2913" s="235">
        <v>0.00006610039182789703</v>
      </c>
      <c r="F2913" s="235">
        <v>0.00006540096455572584</v>
      </c>
    </row>
    <row r="2914" ht="14.25" customHeight="1" spans="1:6" x14ac:dyDescent="0.25">
      <c r="A2914" s="232">
        <v>43526</v>
      </c>
      <c r="B2914" s="233">
        <v>61</v>
      </c>
      <c r="C2914" s="233">
        <v>33</v>
      </c>
      <c r="D2914" s="234">
        <v>0.6666666666678793</v>
      </c>
      <c r="E2914" s="235">
        <v>0.0000514422367871618</v>
      </c>
      <c r="F2914" s="235">
        <v>0.00007110977769458707</v>
      </c>
    </row>
    <row r="2915" ht="14.25" customHeight="1" spans="1:6" x14ac:dyDescent="0.25">
      <c r="A2915" s="232">
        <v>43526</v>
      </c>
      <c r="B2915" s="233">
        <v>61</v>
      </c>
      <c r="C2915" s="233">
        <v>34</v>
      </c>
      <c r="D2915" s="234">
        <v>0.6875</v>
      </c>
      <c r="E2915" s="235">
        <v>0.00002774370759615787</v>
      </c>
      <c r="F2915" s="235">
        <v>0.00007962292009464326</v>
      </c>
    </row>
    <row r="2916" ht="14.25" customHeight="1" spans="1:6" x14ac:dyDescent="0.25">
      <c r="A2916" s="232">
        <v>43526</v>
      </c>
      <c r="B2916" s="233">
        <v>61</v>
      </c>
      <c r="C2916" s="233">
        <v>35</v>
      </c>
      <c r="D2916" s="234">
        <v>0.7083333333321207</v>
      </c>
      <c r="E2916" s="235">
        <v>0.00001255989086383244</v>
      </c>
      <c r="F2916" s="235">
        <v>0.00009264302023590568</v>
      </c>
    </row>
    <row r="2917" ht="14.25" customHeight="1" spans="1:6" x14ac:dyDescent="0.25">
      <c r="A2917" s="232">
        <v>43526</v>
      </c>
      <c r="B2917" s="233">
        <v>61</v>
      </c>
      <c r="C2917" s="233">
        <v>36</v>
      </c>
      <c r="D2917" s="234">
        <v>0.7291666666678793</v>
      </c>
      <c r="E2917" s="235">
        <v>0.000005913560384815239</v>
      </c>
      <c r="F2917" s="235">
        <v>0.00010078559055501826</v>
      </c>
    </row>
    <row r="2918" ht="14.25" customHeight="1" spans="1:6" x14ac:dyDescent="0.25">
      <c r="A2918" s="232">
        <v>43526</v>
      </c>
      <c r="B2918" s="233">
        <v>61</v>
      </c>
      <c r="C2918" s="233">
        <v>37</v>
      </c>
      <c r="D2918" s="234">
        <v>0.75</v>
      </c>
      <c r="E2918" s="235">
        <v>0.0000027320577461237984</v>
      </c>
      <c r="F2918" s="235">
        <v>0.00010617390892117147</v>
      </c>
    </row>
    <row r="2919" ht="14.25" customHeight="1" spans="1:6" x14ac:dyDescent="0.25">
      <c r="A2919" s="232">
        <v>43526</v>
      </c>
      <c r="B2919" s="233">
        <v>61</v>
      </c>
      <c r="C2919" s="233">
        <v>38</v>
      </c>
      <c r="D2919" s="234">
        <v>0.7708333333321207</v>
      </c>
      <c r="E2919" s="235">
        <v>0.0000012654124032854393</v>
      </c>
      <c r="F2919" s="235">
        <v>0.00010605372338140599</v>
      </c>
    </row>
    <row r="2920" ht="14.25" customHeight="1" spans="1:6" x14ac:dyDescent="0.25">
      <c r="A2920" s="232">
        <v>43526</v>
      </c>
      <c r="B2920" s="233">
        <v>61</v>
      </c>
      <c r="C2920" s="233">
        <v>39</v>
      </c>
      <c r="D2920" s="234">
        <v>0.7916666666678793</v>
      </c>
      <c r="E2920" s="235">
        <v>3.2287282611477933e-7</v>
      </c>
      <c r="F2920" s="235">
        <v>0.00010297897665573863</v>
      </c>
    </row>
    <row r="2921" ht="14.25" customHeight="1" spans="1:6" x14ac:dyDescent="0.25">
      <c r="A2921" s="232">
        <v>43526</v>
      </c>
      <c r="B2921" s="233">
        <v>61</v>
      </c>
      <c r="C2921" s="233">
        <v>40</v>
      </c>
      <c r="D2921" s="234">
        <v>0.8125</v>
      </c>
      <c r="E2921" s="235">
        <v>1.3859425493718237e-7</v>
      </c>
      <c r="F2921" s="235">
        <v>0.00009925322492300816</v>
      </c>
    </row>
    <row r="2922" ht="14.25" customHeight="1" spans="1:6" x14ac:dyDescent="0.25">
      <c r="A2922" s="232">
        <v>43526</v>
      </c>
      <c r="B2922" s="233">
        <v>61</v>
      </c>
      <c r="C2922" s="233">
        <v>41</v>
      </c>
      <c r="D2922" s="234">
        <v>0.8333333333321207</v>
      </c>
      <c r="E2922" s="235">
        <v>2.4475942709102044e-8</v>
      </c>
      <c r="F2922" s="235">
        <v>0.00009544734949710066</v>
      </c>
    </row>
    <row r="2923" ht="14.25" customHeight="1" spans="1:6" x14ac:dyDescent="0.25">
      <c r="A2923" s="232">
        <v>43526</v>
      </c>
      <c r="B2923" s="233">
        <v>61</v>
      </c>
      <c r="C2923" s="233">
        <v>42</v>
      </c>
      <c r="D2923" s="234">
        <v>0.8541666666678793</v>
      </c>
      <c r="E2923" s="235">
        <v>0</v>
      </c>
      <c r="F2923" s="235">
        <v>0.0000904396186735382</v>
      </c>
    </row>
    <row r="2924" ht="14.25" customHeight="1" spans="1:6" x14ac:dyDescent="0.25">
      <c r="A2924" s="232">
        <v>43526</v>
      </c>
      <c r="B2924" s="233">
        <v>61</v>
      </c>
      <c r="C2924" s="233">
        <v>43</v>
      </c>
      <c r="D2924" s="234">
        <v>0.875</v>
      </c>
      <c r="E2924" s="235">
        <v>0</v>
      </c>
      <c r="F2924" s="235">
        <v>0.00008663374324763073</v>
      </c>
    </row>
    <row r="2925" ht="14.25" customHeight="1" spans="1:6" x14ac:dyDescent="0.25">
      <c r="A2925" s="232">
        <v>43526</v>
      </c>
      <c r="B2925" s="233">
        <v>61</v>
      </c>
      <c r="C2925" s="233">
        <v>44</v>
      </c>
      <c r="D2925" s="234">
        <v>0.8958333333321207</v>
      </c>
      <c r="E2925" s="235">
        <v>0</v>
      </c>
      <c r="F2925" s="235">
        <v>0.00008102508472524076</v>
      </c>
    </row>
    <row r="2926" ht="14.25" customHeight="1" spans="1:6" x14ac:dyDescent="0.25">
      <c r="A2926" s="232">
        <v>43526</v>
      </c>
      <c r="B2926" s="233">
        <v>61</v>
      </c>
      <c r="C2926" s="233">
        <v>45</v>
      </c>
      <c r="D2926" s="234">
        <v>0.9166666666678793</v>
      </c>
      <c r="E2926" s="235">
        <v>0</v>
      </c>
      <c r="F2926" s="235">
        <v>0.00007531627158637955</v>
      </c>
    </row>
    <row r="2927" ht="14.25" customHeight="1" spans="1:6" x14ac:dyDescent="0.25">
      <c r="A2927" s="232">
        <v>43526</v>
      </c>
      <c r="B2927" s="233">
        <v>61</v>
      </c>
      <c r="C2927" s="233">
        <v>46</v>
      </c>
      <c r="D2927" s="234">
        <v>0.9375</v>
      </c>
      <c r="E2927" s="235">
        <v>0</v>
      </c>
      <c r="F2927" s="235">
        <v>0.00006620220148749584</v>
      </c>
    </row>
    <row r="2928" ht="14.25" customHeight="1" spans="1:6" x14ac:dyDescent="0.25">
      <c r="A2928" s="232">
        <v>43526</v>
      </c>
      <c r="B2928" s="233">
        <v>61</v>
      </c>
      <c r="C2928" s="233">
        <v>47</v>
      </c>
      <c r="D2928" s="234">
        <v>0.9583333333321207</v>
      </c>
      <c r="E2928" s="235">
        <v>0</v>
      </c>
      <c r="F2928" s="235">
        <v>0.000056587358306255894</v>
      </c>
    </row>
    <row r="2929" ht="14.25" customHeight="1" spans="1:6" x14ac:dyDescent="0.25">
      <c r="A2929" s="232">
        <v>43526</v>
      </c>
      <c r="B2929" s="233">
        <v>61</v>
      </c>
      <c r="C2929" s="233">
        <v>48</v>
      </c>
      <c r="D2929" s="234">
        <v>0.9791666666678793</v>
      </c>
      <c r="E2929" s="235">
        <v>0</v>
      </c>
      <c r="F2929" s="235">
        <v>0.000048474834372084706</v>
      </c>
    </row>
    <row r="2930" ht="14.25" customHeight="1" spans="1:6" x14ac:dyDescent="0.25">
      <c r="A2930" s="232">
        <v>43527</v>
      </c>
      <c r="B2930" s="233">
        <v>62</v>
      </c>
      <c r="C2930" s="233">
        <v>1</v>
      </c>
      <c r="D2930" s="234">
        <v>0</v>
      </c>
      <c r="E2930" s="235">
        <v>0</v>
      </c>
      <c r="F2930" s="235">
        <v>0.000042165093534395995</v>
      </c>
    </row>
    <row r="2931" ht="14.25" customHeight="1" spans="1:6" x14ac:dyDescent="0.25">
      <c r="A2931" s="232">
        <v>43527</v>
      </c>
      <c r="B2931" s="233">
        <v>62</v>
      </c>
      <c r="C2931" s="233">
        <v>2</v>
      </c>
      <c r="D2931" s="234">
        <v>0.020833333332120674</v>
      </c>
      <c r="E2931" s="235">
        <v>0</v>
      </c>
      <c r="F2931" s="235">
        <v>0.000037658135793189774</v>
      </c>
    </row>
    <row r="2932" ht="14.25" customHeight="1" spans="1:6" x14ac:dyDescent="0.25">
      <c r="A2932" s="232">
        <v>43527</v>
      </c>
      <c r="B2932" s="233">
        <v>62</v>
      </c>
      <c r="C2932" s="233">
        <v>3</v>
      </c>
      <c r="D2932" s="234">
        <v>0.041666666667879326</v>
      </c>
      <c r="E2932" s="235">
        <v>0</v>
      </c>
      <c r="F2932" s="235">
        <v>0.000035554888847293536</v>
      </c>
    </row>
    <row r="2933" ht="14.25" customHeight="1" spans="1:6" x14ac:dyDescent="0.25">
      <c r="A2933" s="232">
        <v>43527</v>
      </c>
      <c r="B2933" s="233">
        <v>62</v>
      </c>
      <c r="C2933" s="233">
        <v>4</v>
      </c>
      <c r="D2933" s="234">
        <v>0.0625</v>
      </c>
      <c r="E2933" s="235">
        <v>0</v>
      </c>
      <c r="F2933" s="235">
        <v>0.00003335148728492605</v>
      </c>
    </row>
    <row r="2934" ht="14.25" customHeight="1" spans="1:6" x14ac:dyDescent="0.25">
      <c r="A2934" s="232">
        <v>43527</v>
      </c>
      <c r="B2934" s="233">
        <v>62</v>
      </c>
      <c r="C2934" s="233">
        <v>5</v>
      </c>
      <c r="D2934" s="234">
        <v>0.08333333333212067</v>
      </c>
      <c r="E2934" s="235">
        <v>0</v>
      </c>
      <c r="F2934" s="235">
        <v>0.000032249786503742304</v>
      </c>
    </row>
    <row r="2935" ht="14.25" customHeight="1" spans="1:6" x14ac:dyDescent="0.25">
      <c r="A2935" s="232">
        <v>43527</v>
      </c>
      <c r="B2935" s="233">
        <v>62</v>
      </c>
      <c r="C2935" s="233">
        <v>6</v>
      </c>
      <c r="D2935" s="234">
        <v>0.10416666666787933</v>
      </c>
      <c r="E2935" s="235">
        <v>0</v>
      </c>
      <c r="F2935" s="235">
        <v>0.0000314485495719723</v>
      </c>
    </row>
    <row r="2936" ht="14.25" customHeight="1" spans="1:6" x14ac:dyDescent="0.25">
      <c r="A2936" s="232">
        <v>43527</v>
      </c>
      <c r="B2936" s="233">
        <v>62</v>
      </c>
      <c r="C2936" s="233">
        <v>7</v>
      </c>
      <c r="D2936" s="234">
        <v>0.125</v>
      </c>
      <c r="E2936" s="235">
        <v>0</v>
      </c>
      <c r="F2936" s="235">
        <v>0.000031548704188443556</v>
      </c>
    </row>
    <row r="2937" ht="14.25" customHeight="1" spans="1:6" x14ac:dyDescent="0.25">
      <c r="A2937" s="232">
        <v>43527</v>
      </c>
      <c r="B2937" s="233">
        <v>62</v>
      </c>
      <c r="C2937" s="233">
        <v>8</v>
      </c>
      <c r="D2937" s="234">
        <v>0.14583333333212067</v>
      </c>
      <c r="E2937" s="235">
        <v>0</v>
      </c>
      <c r="F2937" s="235">
        <v>0.000031148085722558555</v>
      </c>
    </row>
    <row r="2938" ht="14.25" customHeight="1" spans="1:6" x14ac:dyDescent="0.25">
      <c r="A2938" s="232">
        <v>43527</v>
      </c>
      <c r="B2938" s="233">
        <v>62</v>
      </c>
      <c r="C2938" s="233">
        <v>9</v>
      </c>
      <c r="D2938" s="234">
        <v>0.16666666666787933</v>
      </c>
      <c r="E2938" s="235">
        <v>0</v>
      </c>
      <c r="F2938" s="235">
        <v>0.00003134839495550106</v>
      </c>
    </row>
    <row r="2939" ht="14.25" customHeight="1" spans="1:6" x14ac:dyDescent="0.25">
      <c r="A2939" s="232">
        <v>43527</v>
      </c>
      <c r="B2939" s="233">
        <v>62</v>
      </c>
      <c r="C2939" s="233">
        <v>10</v>
      </c>
      <c r="D2939" s="234">
        <v>0.1875</v>
      </c>
      <c r="E2939" s="235">
        <v>3.3785432253370074e-8</v>
      </c>
      <c r="F2939" s="235">
        <v>0.00003275055958609855</v>
      </c>
    </row>
    <row r="2940" ht="14.25" customHeight="1" spans="1:6" x14ac:dyDescent="0.25">
      <c r="A2940" s="232">
        <v>43527</v>
      </c>
      <c r="B2940" s="233">
        <v>62</v>
      </c>
      <c r="C2940" s="233">
        <v>11</v>
      </c>
      <c r="D2940" s="234">
        <v>0.20833333333212067</v>
      </c>
      <c r="E2940" s="235">
        <v>2.8298382124629315e-7</v>
      </c>
      <c r="F2940" s="235">
        <v>0.000033852260367282293</v>
      </c>
    </row>
    <row r="2941" ht="14.25" customHeight="1" spans="1:6" x14ac:dyDescent="0.25">
      <c r="A2941" s="232">
        <v>43527</v>
      </c>
      <c r="B2941" s="233">
        <v>62</v>
      </c>
      <c r="C2941" s="233">
        <v>12</v>
      </c>
      <c r="D2941" s="234">
        <v>0.22916666666787933</v>
      </c>
      <c r="E2941" s="235">
        <v>9.01294222832148e-7</v>
      </c>
      <c r="F2941" s="235">
        <v>0.000036756744244948525</v>
      </c>
    </row>
    <row r="2942" ht="14.25" customHeight="1" spans="1:6" x14ac:dyDescent="0.25">
      <c r="A2942" s="232">
        <v>43527</v>
      </c>
      <c r="B2942" s="233">
        <v>62</v>
      </c>
      <c r="C2942" s="233">
        <v>13</v>
      </c>
      <c r="D2942" s="234">
        <v>0.25</v>
      </c>
      <c r="E2942" s="235">
        <v>0.0000022003687538736825</v>
      </c>
      <c r="F2942" s="235">
        <v>0.00004406803124734973</v>
      </c>
    </row>
    <row r="2943" ht="14.25" customHeight="1" spans="1:6" x14ac:dyDescent="0.25">
      <c r="A2943" s="232">
        <v>43527</v>
      </c>
      <c r="B2943" s="233">
        <v>62</v>
      </c>
      <c r="C2943" s="233">
        <v>14</v>
      </c>
      <c r="D2943" s="234">
        <v>0.2708333333321207</v>
      </c>
      <c r="E2943" s="235">
        <v>0.000006938815511644512</v>
      </c>
      <c r="F2943" s="235">
        <v>0.00005117900901680845</v>
      </c>
    </row>
    <row r="2944" ht="14.25" customHeight="1" spans="1:6" x14ac:dyDescent="0.25">
      <c r="A2944" s="232">
        <v>43527</v>
      </c>
      <c r="B2944" s="233">
        <v>62</v>
      </c>
      <c r="C2944" s="233">
        <v>15</v>
      </c>
      <c r="D2944" s="234">
        <v>0.2916666666678793</v>
      </c>
      <c r="E2944" s="235">
        <v>0.000013351606781909242</v>
      </c>
      <c r="F2944" s="235">
        <v>0.00005969215141686463</v>
      </c>
    </row>
    <row r="2945" ht="14.25" customHeight="1" spans="1:6" x14ac:dyDescent="0.25">
      <c r="A2945" s="232">
        <v>43527</v>
      </c>
      <c r="B2945" s="233">
        <v>62</v>
      </c>
      <c r="C2945" s="233">
        <v>16</v>
      </c>
      <c r="D2945" s="234">
        <v>0.3125</v>
      </c>
      <c r="E2945" s="235">
        <v>0.00003776441677439918</v>
      </c>
      <c r="F2945" s="235">
        <v>0.00006700343841926584</v>
      </c>
    </row>
    <row r="2946" ht="14.25" customHeight="1" spans="1:6" x14ac:dyDescent="0.25">
      <c r="A2946" s="232">
        <v>43527</v>
      </c>
      <c r="B2946" s="233">
        <v>62</v>
      </c>
      <c r="C2946" s="233">
        <v>17</v>
      </c>
      <c r="D2946" s="234">
        <v>0.3333333333321207</v>
      </c>
      <c r="E2946" s="235">
        <v>0.00005838053878554472</v>
      </c>
      <c r="F2946" s="235">
        <v>0.00006790482996750707</v>
      </c>
    </row>
    <row r="2947" ht="14.25" customHeight="1" spans="1:6" x14ac:dyDescent="0.25">
      <c r="A2947" s="232">
        <v>43527</v>
      </c>
      <c r="B2947" s="233">
        <v>62</v>
      </c>
      <c r="C2947" s="233">
        <v>18</v>
      </c>
      <c r="D2947" s="234">
        <v>0.3541666666678793</v>
      </c>
      <c r="E2947" s="235">
        <v>0.00007184819823244529</v>
      </c>
      <c r="F2947" s="235">
        <v>0.00006950730383104707</v>
      </c>
    </row>
    <row r="2948" ht="14.25" customHeight="1" spans="1:6" x14ac:dyDescent="0.25">
      <c r="A2948" s="232">
        <v>43527</v>
      </c>
      <c r="B2948" s="233">
        <v>62</v>
      </c>
      <c r="C2948" s="233">
        <v>19</v>
      </c>
      <c r="D2948" s="234">
        <v>0.375</v>
      </c>
      <c r="E2948" s="235">
        <v>0.00010746290835647994</v>
      </c>
      <c r="F2948" s="235">
        <v>0.00006960745844751831</v>
      </c>
    </row>
    <row r="2949" ht="14.25" customHeight="1" spans="1:6" x14ac:dyDescent="0.25">
      <c r="A2949" s="232">
        <v>43527</v>
      </c>
      <c r="B2949" s="233">
        <v>62</v>
      </c>
      <c r="C2949" s="233">
        <v>20</v>
      </c>
      <c r="D2949" s="234">
        <v>0.3958333333321207</v>
      </c>
      <c r="E2949" s="235">
        <v>0.00011636991947328746</v>
      </c>
      <c r="F2949" s="235">
        <v>0.00006800498458397833</v>
      </c>
    </row>
    <row r="2950" ht="14.25" customHeight="1" spans="1:6" x14ac:dyDescent="0.25">
      <c r="A2950" s="232">
        <v>43527</v>
      </c>
      <c r="B2950" s="233">
        <v>62</v>
      </c>
      <c r="C2950" s="233">
        <v>21</v>
      </c>
      <c r="D2950" s="234">
        <v>0.4166666666678793</v>
      </c>
      <c r="E2950" s="235">
        <v>0.00009878424843988117</v>
      </c>
      <c r="F2950" s="235">
        <v>0.00006560127378866834</v>
      </c>
    </row>
    <row r="2951" ht="14.25" customHeight="1" spans="1:6" x14ac:dyDescent="0.25">
      <c r="A2951" s="232">
        <v>43527</v>
      </c>
      <c r="B2951" s="233">
        <v>62</v>
      </c>
      <c r="C2951" s="233">
        <v>22</v>
      </c>
      <c r="D2951" s="234">
        <v>0.4375</v>
      </c>
      <c r="E2951" s="235">
        <v>0.00010720257109805823</v>
      </c>
      <c r="F2951" s="235">
        <v>0.0000646998822404271</v>
      </c>
    </row>
    <row r="2952" ht="14.25" customHeight="1" spans="1:6" x14ac:dyDescent="0.25">
      <c r="A2952" s="232">
        <v>43527</v>
      </c>
      <c r="B2952" s="233">
        <v>62</v>
      </c>
      <c r="C2952" s="233">
        <v>23</v>
      </c>
      <c r="D2952" s="234">
        <v>0.4583333333321207</v>
      </c>
      <c r="E2952" s="235">
        <v>0.00012361962048996534</v>
      </c>
      <c r="F2952" s="235">
        <v>0.00006259663529453087</v>
      </c>
    </row>
    <row r="2953" ht="14.25" customHeight="1" spans="1:6" x14ac:dyDescent="0.25">
      <c r="A2953" s="232">
        <v>43527</v>
      </c>
      <c r="B2953" s="233">
        <v>62</v>
      </c>
      <c r="C2953" s="233">
        <v>24</v>
      </c>
      <c r="D2953" s="234">
        <v>0.4791666666678793</v>
      </c>
      <c r="E2953" s="235">
        <v>0.00013211420371113237</v>
      </c>
      <c r="F2953" s="235">
        <v>0.00006169524374628963</v>
      </c>
    </row>
    <row r="2954" ht="14.25" customHeight="1" spans="1:6" x14ac:dyDescent="0.25">
      <c r="A2954" s="232">
        <v>43527</v>
      </c>
      <c r="B2954" s="233">
        <v>62</v>
      </c>
      <c r="C2954" s="233">
        <v>25</v>
      </c>
      <c r="D2954" s="234">
        <v>0.5</v>
      </c>
      <c r="E2954" s="235">
        <v>0.00012520007425577404</v>
      </c>
      <c r="F2954" s="235">
        <v>0.00006309740837688711</v>
      </c>
    </row>
    <row r="2955" ht="14.25" customHeight="1" spans="1:6" x14ac:dyDescent="0.25">
      <c r="A2955" s="232">
        <v>43527</v>
      </c>
      <c r="B2955" s="233">
        <v>62</v>
      </c>
      <c r="C2955" s="233">
        <v>26</v>
      </c>
      <c r="D2955" s="234">
        <v>0.5208333333321207</v>
      </c>
      <c r="E2955" s="235">
        <v>0.00013725024304270548</v>
      </c>
      <c r="F2955" s="235">
        <v>0.0000634980268427721</v>
      </c>
    </row>
    <row r="2956" ht="14.25" customHeight="1" spans="1:6" x14ac:dyDescent="0.25">
      <c r="A2956" s="232">
        <v>43527</v>
      </c>
      <c r="B2956" s="233">
        <v>62</v>
      </c>
      <c r="C2956" s="233">
        <v>27</v>
      </c>
      <c r="D2956" s="234">
        <v>0.5416666666678793</v>
      </c>
      <c r="E2956" s="235">
        <v>0.0001361555746322167</v>
      </c>
      <c r="F2956" s="235">
        <v>0.0000628970991439446</v>
      </c>
    </row>
    <row r="2957" ht="14.25" customHeight="1" spans="1:6" x14ac:dyDescent="0.25">
      <c r="A2957" s="232">
        <v>43527</v>
      </c>
      <c r="B2957" s="233">
        <v>62</v>
      </c>
      <c r="C2957" s="233">
        <v>28</v>
      </c>
      <c r="D2957" s="234">
        <v>0.5625</v>
      </c>
      <c r="E2957" s="235">
        <v>0.00014540890006750086</v>
      </c>
      <c r="F2957" s="235">
        <v>0.00006149493451334712</v>
      </c>
    </row>
    <row r="2958" ht="14.25" customHeight="1" spans="1:6" x14ac:dyDescent="0.25">
      <c r="A2958" s="232">
        <v>43527</v>
      </c>
      <c r="B2958" s="233">
        <v>62</v>
      </c>
      <c r="C2958" s="233">
        <v>29</v>
      </c>
      <c r="D2958" s="234">
        <v>0.5833333333321207</v>
      </c>
      <c r="E2958" s="235">
        <v>0.00013332661809824917</v>
      </c>
      <c r="F2958" s="235">
        <v>0.00006129462528040462</v>
      </c>
    </row>
    <row r="2959" ht="14.25" customHeight="1" spans="1:6" x14ac:dyDescent="0.25">
      <c r="A2959" s="232">
        <v>43527</v>
      </c>
      <c r="B2959" s="233">
        <v>62</v>
      </c>
      <c r="C2959" s="233">
        <v>30</v>
      </c>
      <c r="D2959" s="234">
        <v>0.6041666666678793</v>
      </c>
      <c r="E2959" s="235">
        <v>0.00012555013899211268</v>
      </c>
      <c r="F2959" s="235">
        <v>0.00006299725376041584</v>
      </c>
    </row>
    <row r="2960" ht="14.25" customHeight="1" spans="1:6" x14ac:dyDescent="0.25">
      <c r="A2960" s="232">
        <v>43527</v>
      </c>
      <c r="B2960" s="233">
        <v>62</v>
      </c>
      <c r="C2960" s="233">
        <v>31</v>
      </c>
      <c r="D2960" s="234">
        <v>0.625</v>
      </c>
      <c r="E2960" s="235">
        <v>0.00010155851560969726</v>
      </c>
      <c r="F2960" s="235">
        <v>0.0000636983360757146</v>
      </c>
    </row>
    <row r="2961" ht="14.25" customHeight="1" spans="1:6" x14ac:dyDescent="0.25">
      <c r="A2961" s="232">
        <v>43527</v>
      </c>
      <c r="B2961" s="233">
        <v>62</v>
      </c>
      <c r="C2961" s="233">
        <v>32</v>
      </c>
      <c r="D2961" s="234">
        <v>0.6458333333321207</v>
      </c>
      <c r="E2961" s="235">
        <v>0.00007203983360878532</v>
      </c>
      <c r="F2961" s="235">
        <v>0.00006720374765220833</v>
      </c>
    </row>
    <row r="2962" ht="14.25" customHeight="1" spans="1:6" x14ac:dyDescent="0.25">
      <c r="A2962" s="232">
        <v>43527</v>
      </c>
      <c r="B2962" s="233">
        <v>62</v>
      </c>
      <c r="C2962" s="233">
        <v>33</v>
      </c>
      <c r="D2962" s="234">
        <v>0.6666666666678793</v>
      </c>
      <c r="E2962" s="235">
        <v>0.00007090700032491631</v>
      </c>
      <c r="F2962" s="235">
        <v>0.00007251194232518454</v>
      </c>
    </row>
    <row r="2963" ht="14.25" customHeight="1" spans="1:6" x14ac:dyDescent="0.25">
      <c r="A2963" s="232">
        <v>43527</v>
      </c>
      <c r="B2963" s="233">
        <v>62</v>
      </c>
      <c r="C2963" s="233">
        <v>34</v>
      </c>
      <c r="D2963" s="234">
        <v>0.6875</v>
      </c>
      <c r="E2963" s="235">
        <v>0.000050558833498358135</v>
      </c>
      <c r="F2963" s="235">
        <v>0.00008042415702641325</v>
      </c>
    </row>
    <row r="2964" ht="14.25" customHeight="1" spans="1:6" x14ac:dyDescent="0.25">
      <c r="A2964" s="232">
        <v>43527</v>
      </c>
      <c r="B2964" s="233">
        <v>62</v>
      </c>
      <c r="C2964" s="233">
        <v>35</v>
      </c>
      <c r="D2964" s="234">
        <v>0.7083333333321207</v>
      </c>
      <c r="E2964" s="235">
        <v>0.000020442878809258507</v>
      </c>
      <c r="F2964" s="235">
        <v>0.00009354441178414693</v>
      </c>
    </row>
    <row r="2965" ht="14.25" customHeight="1" spans="1:6" x14ac:dyDescent="0.25">
      <c r="A2965" s="232">
        <v>43527</v>
      </c>
      <c r="B2965" s="233">
        <v>62</v>
      </c>
      <c r="C2965" s="233">
        <v>36</v>
      </c>
      <c r="D2965" s="234">
        <v>0.7291666666678793</v>
      </c>
      <c r="E2965" s="235">
        <v>0.000007189580303562788</v>
      </c>
      <c r="F2965" s="235">
        <v>0.00010127634817572738</v>
      </c>
    </row>
    <row r="2966" ht="14.25" customHeight="1" spans="1:6" x14ac:dyDescent="0.25">
      <c r="A2966" s="232">
        <v>43527</v>
      </c>
      <c r="B2966" s="233">
        <v>62</v>
      </c>
      <c r="C2966" s="233">
        <v>37</v>
      </c>
      <c r="D2966" s="234">
        <v>0.75</v>
      </c>
      <c r="E2966" s="235">
        <v>0.0000017220706089436732</v>
      </c>
      <c r="F2966" s="235">
        <v>0.00010650441915552661</v>
      </c>
    </row>
    <row r="2967" ht="14.25" customHeight="1" spans="1:6" x14ac:dyDescent="0.25">
      <c r="A2967" s="232">
        <v>43527</v>
      </c>
      <c r="B2967" s="233">
        <v>62</v>
      </c>
      <c r="C2967" s="233">
        <v>38</v>
      </c>
      <c r="D2967" s="234">
        <v>0.7708333333321207</v>
      </c>
      <c r="E2967" s="235">
        <v>7.130082554931112e-7</v>
      </c>
      <c r="F2967" s="235">
        <v>0.0001067047283884691</v>
      </c>
    </row>
    <row r="2968" ht="14.25" customHeight="1" spans="1:6" x14ac:dyDescent="0.25">
      <c r="A2968" s="232">
        <v>43527</v>
      </c>
      <c r="B2968" s="233">
        <v>62</v>
      </c>
      <c r="C2968" s="233">
        <v>39</v>
      </c>
      <c r="D2968" s="234">
        <v>0.7916666666678793</v>
      </c>
      <c r="E2968" s="235">
        <v>3.3150414092403444e-7</v>
      </c>
      <c r="F2968" s="235">
        <v>0.00010395047643550974</v>
      </c>
    </row>
    <row r="2969" ht="14.25" customHeight="1" spans="1:6" x14ac:dyDescent="0.25">
      <c r="A2969" s="232">
        <v>43527</v>
      </c>
      <c r="B2969" s="233">
        <v>62</v>
      </c>
      <c r="C2969" s="233">
        <v>40</v>
      </c>
      <c r="D2969" s="234">
        <v>0.8125</v>
      </c>
      <c r="E2969" s="235">
        <v>1.669542893104492e-7</v>
      </c>
      <c r="F2969" s="235">
        <v>0.00009895276107359439</v>
      </c>
    </row>
    <row r="2970" ht="14.25" customHeight="1" spans="1:6" x14ac:dyDescent="0.25">
      <c r="A2970" s="232">
        <v>43527</v>
      </c>
      <c r="B2970" s="233">
        <v>62</v>
      </c>
      <c r="C2970" s="233">
        <v>41</v>
      </c>
      <c r="D2970" s="234">
        <v>0.8333333333321207</v>
      </c>
      <c r="E2970" s="235">
        <v>4.574596848905218e-8</v>
      </c>
      <c r="F2970" s="235">
        <v>0.00009584796796298565</v>
      </c>
    </row>
    <row r="2971" ht="14.25" customHeight="1" spans="1:6" x14ac:dyDescent="0.25">
      <c r="A2971" s="232">
        <v>43527</v>
      </c>
      <c r="B2971" s="233">
        <v>62</v>
      </c>
      <c r="C2971" s="233">
        <v>42</v>
      </c>
      <c r="D2971" s="234">
        <v>0.8541666666678793</v>
      </c>
      <c r="E2971" s="235">
        <v>0</v>
      </c>
      <c r="F2971" s="235">
        <v>0.00009094039175589444</v>
      </c>
    </row>
    <row r="2972" ht="14.25" customHeight="1" spans="1:6" x14ac:dyDescent="0.25">
      <c r="A2972" s="232">
        <v>43527</v>
      </c>
      <c r="B2972" s="233">
        <v>62</v>
      </c>
      <c r="C2972" s="233">
        <v>43</v>
      </c>
      <c r="D2972" s="234">
        <v>0.875</v>
      </c>
      <c r="E2972" s="235">
        <v>0</v>
      </c>
      <c r="F2972" s="235">
        <v>0.00008663374324763073</v>
      </c>
    </row>
    <row r="2973" ht="14.25" customHeight="1" spans="1:6" x14ac:dyDescent="0.25">
      <c r="A2973" s="232">
        <v>43527</v>
      </c>
      <c r="B2973" s="233">
        <v>62</v>
      </c>
      <c r="C2973" s="233">
        <v>44</v>
      </c>
      <c r="D2973" s="234">
        <v>0.8958333333321207</v>
      </c>
      <c r="E2973" s="235">
        <v>0</v>
      </c>
      <c r="F2973" s="235">
        <v>0.0000817261670405395</v>
      </c>
    </row>
    <row r="2974" ht="14.25" customHeight="1" spans="1:6" x14ac:dyDescent="0.25">
      <c r="A2974" s="232">
        <v>43527</v>
      </c>
      <c r="B2974" s="233">
        <v>62</v>
      </c>
      <c r="C2974" s="233">
        <v>45</v>
      </c>
      <c r="D2974" s="234">
        <v>0.9166666666678793</v>
      </c>
      <c r="E2974" s="235">
        <v>0</v>
      </c>
      <c r="F2974" s="235">
        <v>0.00007581704466873579</v>
      </c>
    </row>
    <row r="2975" ht="14.25" customHeight="1" spans="1:6" x14ac:dyDescent="0.25">
      <c r="A2975" s="232">
        <v>43527</v>
      </c>
      <c r="B2975" s="233">
        <v>62</v>
      </c>
      <c r="C2975" s="233">
        <v>46</v>
      </c>
      <c r="D2975" s="234">
        <v>0.9375</v>
      </c>
      <c r="E2975" s="235">
        <v>0</v>
      </c>
      <c r="F2975" s="235">
        <v>0.0000669032838027946</v>
      </c>
    </row>
    <row r="2976" ht="14.25" customHeight="1" spans="1:6" x14ac:dyDescent="0.25">
      <c r="A2976" s="232">
        <v>43527</v>
      </c>
      <c r="B2976" s="233">
        <v>62</v>
      </c>
      <c r="C2976" s="233">
        <v>47</v>
      </c>
      <c r="D2976" s="234">
        <v>0.9583333333321207</v>
      </c>
      <c r="E2976" s="235">
        <v>0</v>
      </c>
      <c r="F2976" s="235">
        <v>0.0000573885952380259</v>
      </c>
    </row>
    <row r="2977" ht="14.25" customHeight="1" spans="1:6" x14ac:dyDescent="0.25">
      <c r="A2977" s="232">
        <v>43527</v>
      </c>
      <c r="B2977" s="233">
        <v>62</v>
      </c>
      <c r="C2977" s="233">
        <v>48</v>
      </c>
      <c r="D2977" s="234">
        <v>0.9791666666678793</v>
      </c>
      <c r="E2977" s="235">
        <v>0</v>
      </c>
      <c r="F2977" s="235">
        <v>0.00004877529822149846</v>
      </c>
    </row>
    <row r="2978" ht="14.25" customHeight="1" spans="1:6" x14ac:dyDescent="0.25">
      <c r="A2978" s="232">
        <v>43528</v>
      </c>
      <c r="B2978" s="233">
        <v>63</v>
      </c>
      <c r="C2978" s="233">
        <v>1</v>
      </c>
      <c r="D2978" s="234">
        <v>0</v>
      </c>
      <c r="E2978" s="235">
        <v>0</v>
      </c>
      <c r="F2978" s="235">
        <v>0.00004296633046616598</v>
      </c>
    </row>
    <row r="2979" ht="14.25" customHeight="1" spans="1:6" x14ac:dyDescent="0.25">
      <c r="A2979" s="232">
        <v>43528</v>
      </c>
      <c r="B2979" s="233">
        <v>63</v>
      </c>
      <c r="C2979" s="233">
        <v>2</v>
      </c>
      <c r="D2979" s="234">
        <v>0.020833333332120674</v>
      </c>
      <c r="E2979" s="235">
        <v>0</v>
      </c>
      <c r="F2979" s="235">
        <v>0.00003896014580731601</v>
      </c>
    </row>
    <row r="2980" ht="14.25" customHeight="1" spans="1:6" x14ac:dyDescent="0.25">
      <c r="A2980" s="232">
        <v>43528</v>
      </c>
      <c r="B2980" s="233">
        <v>63</v>
      </c>
      <c r="C2980" s="233">
        <v>3</v>
      </c>
      <c r="D2980" s="234">
        <v>0.041666666667879326</v>
      </c>
      <c r="E2980" s="235">
        <v>0</v>
      </c>
      <c r="F2980" s="235">
        <v>0.000036756744244948525</v>
      </c>
    </row>
    <row r="2981" ht="14.25" customHeight="1" spans="1:6" x14ac:dyDescent="0.25">
      <c r="A2981" s="232">
        <v>43528</v>
      </c>
      <c r="B2981" s="233">
        <v>63</v>
      </c>
      <c r="C2981" s="233">
        <v>4</v>
      </c>
      <c r="D2981" s="234">
        <v>0.0625</v>
      </c>
      <c r="E2981" s="235">
        <v>0</v>
      </c>
      <c r="F2981" s="235">
        <v>0.00003455334268258104</v>
      </c>
    </row>
    <row r="2982" ht="14.25" customHeight="1" spans="1:6" x14ac:dyDescent="0.25">
      <c r="A2982" s="232">
        <v>43528</v>
      </c>
      <c r="B2982" s="233">
        <v>63</v>
      </c>
      <c r="C2982" s="233">
        <v>5</v>
      </c>
      <c r="D2982" s="234">
        <v>0.08333333333212067</v>
      </c>
      <c r="E2982" s="235">
        <v>0</v>
      </c>
      <c r="F2982" s="235">
        <v>0.00003285071420256979</v>
      </c>
    </row>
    <row r="2983" ht="14.25" customHeight="1" spans="1:6" x14ac:dyDescent="0.25">
      <c r="A2983" s="232">
        <v>43528</v>
      </c>
      <c r="B2983" s="233">
        <v>63</v>
      </c>
      <c r="C2983" s="233">
        <v>6</v>
      </c>
      <c r="D2983" s="234">
        <v>0.10416666666787933</v>
      </c>
      <c r="E2983" s="235">
        <v>0</v>
      </c>
      <c r="F2983" s="235">
        <v>0.00003174901342138605</v>
      </c>
    </row>
    <row r="2984" ht="14.25" customHeight="1" spans="1:6" x14ac:dyDescent="0.25">
      <c r="A2984" s="232">
        <v>43528</v>
      </c>
      <c r="B2984" s="233">
        <v>63</v>
      </c>
      <c r="C2984" s="233">
        <v>7</v>
      </c>
      <c r="D2984" s="234">
        <v>0.125</v>
      </c>
      <c r="E2984" s="235">
        <v>0</v>
      </c>
      <c r="F2984" s="235">
        <v>0.00003164885880491481</v>
      </c>
    </row>
    <row r="2985" ht="14.25" customHeight="1" spans="1:6" x14ac:dyDescent="0.25">
      <c r="A2985" s="232">
        <v>43528</v>
      </c>
      <c r="B2985" s="233">
        <v>63</v>
      </c>
      <c r="C2985" s="233">
        <v>8</v>
      </c>
      <c r="D2985" s="234">
        <v>0.14583333333212067</v>
      </c>
      <c r="E2985" s="235">
        <v>0</v>
      </c>
      <c r="F2985" s="235">
        <v>0.000031548704188443556</v>
      </c>
    </row>
    <row r="2986" ht="14.25" customHeight="1" spans="1:6" x14ac:dyDescent="0.25">
      <c r="A2986" s="232">
        <v>43528</v>
      </c>
      <c r="B2986" s="233">
        <v>63</v>
      </c>
      <c r="C2986" s="233">
        <v>9</v>
      </c>
      <c r="D2986" s="234">
        <v>0.16666666666787933</v>
      </c>
      <c r="E2986" s="235">
        <v>0</v>
      </c>
      <c r="F2986" s="235">
        <v>0.00003164885880491481</v>
      </c>
    </row>
    <row r="2987" ht="14.25" customHeight="1" spans="1:6" x14ac:dyDescent="0.25">
      <c r="A2987" s="232">
        <v>43528</v>
      </c>
      <c r="B2987" s="233">
        <v>63</v>
      </c>
      <c r="C2987" s="233">
        <v>10</v>
      </c>
      <c r="D2987" s="234">
        <v>0.1875</v>
      </c>
      <c r="E2987" s="235">
        <v>0</v>
      </c>
      <c r="F2987" s="235">
        <v>0.0000330510234355123</v>
      </c>
    </row>
    <row r="2988" ht="14.25" customHeight="1" spans="1:6" x14ac:dyDescent="0.25">
      <c r="A2988" s="232">
        <v>43528</v>
      </c>
      <c r="B2988" s="233">
        <v>63</v>
      </c>
      <c r="C2988" s="233">
        <v>11</v>
      </c>
      <c r="D2988" s="234">
        <v>0.20833333333212067</v>
      </c>
      <c r="E2988" s="235">
        <v>6.356346834530026e-8</v>
      </c>
      <c r="F2988" s="235">
        <v>0.00003405256960022479</v>
      </c>
    </row>
    <row r="2989" ht="14.25" customHeight="1" spans="1:6" x14ac:dyDescent="0.25">
      <c r="A2989" s="232">
        <v>43528</v>
      </c>
      <c r="B2989" s="233">
        <v>63</v>
      </c>
      <c r="C2989" s="233">
        <v>12</v>
      </c>
      <c r="D2989" s="234">
        <v>0.22916666666787933</v>
      </c>
      <c r="E2989" s="235">
        <v>4.5043132854584263e-7</v>
      </c>
      <c r="F2989" s="235">
        <v>0.000036756744244948525</v>
      </c>
    </row>
    <row r="2990" ht="14.25" customHeight="1" spans="1:6" x14ac:dyDescent="0.25">
      <c r="A2990" s="232">
        <v>43528</v>
      </c>
      <c r="B2990" s="233">
        <v>63</v>
      </c>
      <c r="C2990" s="233">
        <v>13</v>
      </c>
      <c r="D2990" s="234">
        <v>0.25</v>
      </c>
      <c r="E2990" s="235">
        <v>0.0000011307022400124219</v>
      </c>
      <c r="F2990" s="235">
        <v>0.00004376756739793598</v>
      </c>
    </row>
    <row r="2991" ht="14.25" customHeight="1" spans="1:6" x14ac:dyDescent="0.25">
      <c r="A2991" s="232">
        <v>43528</v>
      </c>
      <c r="B2991" s="233">
        <v>63</v>
      </c>
      <c r="C2991" s="233">
        <v>14</v>
      </c>
      <c r="D2991" s="234">
        <v>0.2708333333321207</v>
      </c>
      <c r="E2991" s="235">
        <v>0.000003618104550096932</v>
      </c>
      <c r="F2991" s="235">
        <v>0.00005047792670150969</v>
      </c>
    </row>
    <row r="2992" ht="14.25" customHeight="1" spans="1:6" x14ac:dyDescent="0.25">
      <c r="A2992" s="232">
        <v>43528</v>
      </c>
      <c r="B2992" s="233">
        <v>63</v>
      </c>
      <c r="C2992" s="233">
        <v>15</v>
      </c>
      <c r="D2992" s="234">
        <v>0.2916666666678793</v>
      </c>
      <c r="E2992" s="235">
        <v>0.000011880049446754464</v>
      </c>
      <c r="F2992" s="235">
        <v>0.00006029307911569213</v>
      </c>
    </row>
    <row r="2993" ht="14.25" customHeight="1" spans="1:6" x14ac:dyDescent="0.25">
      <c r="A2993" s="232">
        <v>43528</v>
      </c>
      <c r="B2993" s="233">
        <v>63</v>
      </c>
      <c r="C2993" s="233">
        <v>16</v>
      </c>
      <c r="D2993" s="234">
        <v>0.3125</v>
      </c>
      <c r="E2993" s="235">
        <v>0.00002770207416452864</v>
      </c>
      <c r="F2993" s="235">
        <v>0.00006640251072043834</v>
      </c>
    </row>
    <row r="2994" ht="14.25" customHeight="1" spans="1:6" x14ac:dyDescent="0.25">
      <c r="A2994" s="232">
        <v>43528</v>
      </c>
      <c r="B2994" s="233">
        <v>63</v>
      </c>
      <c r="C2994" s="233">
        <v>17</v>
      </c>
      <c r="D2994" s="234">
        <v>0.3333333333321207</v>
      </c>
      <c r="E2994" s="235">
        <v>0.000047641366499121186</v>
      </c>
      <c r="F2994" s="235">
        <v>0.00006950730383104707</v>
      </c>
    </row>
    <row r="2995" ht="14.25" customHeight="1" spans="1:6" x14ac:dyDescent="0.25">
      <c r="A2995" s="232">
        <v>43528</v>
      </c>
      <c r="B2995" s="233">
        <v>63</v>
      </c>
      <c r="C2995" s="233">
        <v>18</v>
      </c>
      <c r="D2995" s="234">
        <v>0.3541666666678793</v>
      </c>
      <c r="E2995" s="235">
        <v>0.00006765826068312982</v>
      </c>
      <c r="F2995" s="235">
        <v>0.00007080931384517331</v>
      </c>
    </row>
    <row r="2996" ht="14.25" customHeight="1" spans="1:6" x14ac:dyDescent="0.25">
      <c r="A2996" s="232">
        <v>43528</v>
      </c>
      <c r="B2996" s="233">
        <v>63</v>
      </c>
      <c r="C2996" s="233">
        <v>19</v>
      </c>
      <c r="D2996" s="234">
        <v>0.375</v>
      </c>
      <c r="E2996" s="235">
        <v>0.00008765685669764779</v>
      </c>
      <c r="F2996" s="235">
        <v>0.00007090946846164457</v>
      </c>
    </row>
    <row r="2997" ht="14.25" customHeight="1" spans="1:6" x14ac:dyDescent="0.25">
      <c r="A2997" s="232">
        <v>43528</v>
      </c>
      <c r="B2997" s="233">
        <v>63</v>
      </c>
      <c r="C2997" s="233">
        <v>20</v>
      </c>
      <c r="D2997" s="234">
        <v>0.3958333333321207</v>
      </c>
      <c r="E2997" s="235">
        <v>0.00010356312102920285</v>
      </c>
      <c r="F2997" s="235">
        <v>0.00007030854076281706</v>
      </c>
    </row>
    <row r="2998" ht="14.25" customHeight="1" spans="1:6" x14ac:dyDescent="0.25">
      <c r="A2998" s="232">
        <v>43528</v>
      </c>
      <c r="B2998" s="233">
        <v>63</v>
      </c>
      <c r="C2998" s="233">
        <v>21</v>
      </c>
      <c r="D2998" s="234">
        <v>0.4166666666678793</v>
      </c>
      <c r="E2998" s="235">
        <v>0.00011443258269334197</v>
      </c>
      <c r="F2998" s="235">
        <v>0.00006890637613221959</v>
      </c>
    </row>
    <row r="2999" ht="14.25" customHeight="1" spans="1:6" x14ac:dyDescent="0.25">
      <c r="A2999" s="232">
        <v>43528</v>
      </c>
      <c r="B2999" s="233">
        <v>63</v>
      </c>
      <c r="C2999" s="233">
        <v>22</v>
      </c>
      <c r="D2999" s="234">
        <v>0.4375</v>
      </c>
      <c r="E2999" s="235">
        <v>0.00012692462951422327</v>
      </c>
      <c r="F2999" s="235">
        <v>0.00006770452073456459</v>
      </c>
    </row>
    <row r="3000" ht="14.25" customHeight="1" spans="1:6" x14ac:dyDescent="0.25">
      <c r="A3000" s="232">
        <v>43528</v>
      </c>
      <c r="B3000" s="233">
        <v>63</v>
      </c>
      <c r="C3000" s="233">
        <v>23</v>
      </c>
      <c r="D3000" s="234">
        <v>0.4583333333321207</v>
      </c>
      <c r="E3000" s="235">
        <v>0.0001251786340131983</v>
      </c>
      <c r="F3000" s="235">
        <v>0.0000667029745698521</v>
      </c>
    </row>
    <row r="3001" ht="14.25" customHeight="1" spans="1:6" x14ac:dyDescent="0.25">
      <c r="A3001" s="232">
        <v>43528</v>
      </c>
      <c r="B3001" s="233">
        <v>63</v>
      </c>
      <c r="C3001" s="233">
        <v>24</v>
      </c>
      <c r="D3001" s="234">
        <v>0.4791666666678793</v>
      </c>
      <c r="E3001" s="235">
        <v>0.00013310794740314707</v>
      </c>
      <c r="F3001" s="235">
        <v>0.00006640251072043834</v>
      </c>
    </row>
    <row r="3002" ht="14.25" customHeight="1" spans="1:6" x14ac:dyDescent="0.25">
      <c r="A3002" s="232">
        <v>43528</v>
      </c>
      <c r="B3002" s="233">
        <v>63</v>
      </c>
      <c r="C3002" s="233">
        <v>25</v>
      </c>
      <c r="D3002" s="234">
        <v>0.5</v>
      </c>
      <c r="E3002" s="235">
        <v>0.00013294281867411124</v>
      </c>
      <c r="F3002" s="235">
        <v>0.00006800498458397833</v>
      </c>
    </row>
    <row r="3003" ht="14.25" customHeight="1" spans="1:6" x14ac:dyDescent="0.25">
      <c r="A3003" s="232">
        <v>43528</v>
      </c>
      <c r="B3003" s="233">
        <v>63</v>
      </c>
      <c r="C3003" s="233">
        <v>26</v>
      </c>
      <c r="D3003" s="234">
        <v>0.5208333333321207</v>
      </c>
      <c r="E3003" s="235">
        <v>0.00012863545267664535</v>
      </c>
      <c r="F3003" s="235">
        <v>0.00006770452073456459</v>
      </c>
    </row>
    <row r="3004" ht="14.25" customHeight="1" spans="1:6" x14ac:dyDescent="0.25">
      <c r="A3004" s="232">
        <v>43528</v>
      </c>
      <c r="B3004" s="233">
        <v>63</v>
      </c>
      <c r="C3004" s="233">
        <v>27</v>
      </c>
      <c r="D3004" s="234">
        <v>0.5416666666678793</v>
      </c>
      <c r="E3004" s="235">
        <v>0.00012693573891629748</v>
      </c>
      <c r="F3004" s="235">
        <v>0.0000669032838027946</v>
      </c>
    </row>
    <row r="3005" ht="14.25" customHeight="1" spans="1:6" x14ac:dyDescent="0.25">
      <c r="A3005" s="232">
        <v>43528</v>
      </c>
      <c r="B3005" s="233">
        <v>63</v>
      </c>
      <c r="C3005" s="233">
        <v>28</v>
      </c>
      <c r="D3005" s="234">
        <v>0.5625</v>
      </c>
      <c r="E3005" s="235">
        <v>0.00012252455435173592</v>
      </c>
      <c r="F3005" s="235">
        <v>0.00006510050070631209</v>
      </c>
    </row>
    <row r="3006" ht="14.25" customHeight="1" spans="1:6" x14ac:dyDescent="0.25">
      <c r="A3006" s="232">
        <v>43528</v>
      </c>
      <c r="B3006" s="233">
        <v>63</v>
      </c>
      <c r="C3006" s="233">
        <v>29</v>
      </c>
      <c r="D3006" s="234">
        <v>0.5833333333321207</v>
      </c>
      <c r="E3006" s="235">
        <v>0.00010635203796549984</v>
      </c>
      <c r="F3006" s="235">
        <v>0.00006359818145924337</v>
      </c>
    </row>
    <row r="3007" ht="14.25" customHeight="1" spans="1:6" x14ac:dyDescent="0.25">
      <c r="A3007" s="232">
        <v>43528</v>
      </c>
      <c r="B3007" s="233">
        <v>63</v>
      </c>
      <c r="C3007" s="233">
        <v>30</v>
      </c>
      <c r="D3007" s="234">
        <v>0.6041666666678793</v>
      </c>
      <c r="E3007" s="235">
        <v>0.00008245283512340209</v>
      </c>
      <c r="F3007" s="235">
        <v>0.00006449957300748461</v>
      </c>
    </row>
    <row r="3008" ht="14.25" customHeight="1" spans="1:6" x14ac:dyDescent="0.25">
      <c r="A3008" s="232">
        <v>43528</v>
      </c>
      <c r="B3008" s="233">
        <v>63</v>
      </c>
      <c r="C3008" s="233">
        <v>31</v>
      </c>
      <c r="D3008" s="234">
        <v>0.625</v>
      </c>
      <c r="E3008" s="235">
        <v>0.00006394608276392566</v>
      </c>
      <c r="F3008" s="235">
        <v>0.00006540096455572584</v>
      </c>
    </row>
    <row r="3009" ht="14.25" customHeight="1" spans="1:6" x14ac:dyDescent="0.25">
      <c r="A3009" s="232">
        <v>43528</v>
      </c>
      <c r="B3009" s="233">
        <v>63</v>
      </c>
      <c r="C3009" s="233">
        <v>32</v>
      </c>
      <c r="D3009" s="234">
        <v>0.6458333333321207</v>
      </c>
      <c r="E3009" s="235">
        <v>0.000052148126776475436</v>
      </c>
      <c r="F3009" s="235">
        <v>0.00006850575766633457</v>
      </c>
    </row>
    <row r="3010" ht="14.25" customHeight="1" spans="1:6" x14ac:dyDescent="0.25">
      <c r="A3010" s="232">
        <v>43528</v>
      </c>
      <c r="B3010" s="233">
        <v>63</v>
      </c>
      <c r="C3010" s="233">
        <v>33</v>
      </c>
      <c r="D3010" s="234">
        <v>0.6666666666678793</v>
      </c>
      <c r="E3010" s="235">
        <v>0.000040830492382546</v>
      </c>
      <c r="F3010" s="235">
        <v>0.00007331317925695456</v>
      </c>
    </row>
    <row r="3011" ht="14.25" customHeight="1" spans="1:6" x14ac:dyDescent="0.25">
      <c r="A3011" s="232">
        <v>43528</v>
      </c>
      <c r="B3011" s="233">
        <v>63</v>
      </c>
      <c r="C3011" s="233">
        <v>34</v>
      </c>
      <c r="D3011" s="234">
        <v>0.6875</v>
      </c>
      <c r="E3011" s="235">
        <v>0.000023621376257119936</v>
      </c>
      <c r="F3011" s="235">
        <v>0.00008012369317699953</v>
      </c>
    </row>
    <row r="3012" ht="14.25" customHeight="1" spans="1:6" x14ac:dyDescent="0.25">
      <c r="A3012" s="232">
        <v>43528</v>
      </c>
      <c r="B3012" s="233">
        <v>63</v>
      </c>
      <c r="C3012" s="233">
        <v>35</v>
      </c>
      <c r="D3012" s="234">
        <v>0.7083333333321207</v>
      </c>
      <c r="E3012" s="235">
        <v>0.000010390925746657264</v>
      </c>
      <c r="F3012" s="235">
        <v>0.00008933791789235445</v>
      </c>
    </row>
    <row r="3013" ht="14.25" customHeight="1" spans="1:6" x14ac:dyDescent="0.25">
      <c r="A3013" s="232">
        <v>43528</v>
      </c>
      <c r="B3013" s="233">
        <v>63</v>
      </c>
      <c r="C3013" s="233">
        <v>36</v>
      </c>
      <c r="D3013" s="234">
        <v>0.7291666666678793</v>
      </c>
      <c r="E3013" s="235">
        <v>0.000004358135803938826</v>
      </c>
      <c r="F3013" s="235">
        <v>0.0000985521426077094</v>
      </c>
    </row>
    <row r="3014" ht="14.25" customHeight="1" spans="1:6" x14ac:dyDescent="0.25">
      <c r="A3014" s="232">
        <v>43528</v>
      </c>
      <c r="B3014" s="233">
        <v>63</v>
      </c>
      <c r="C3014" s="233">
        <v>37</v>
      </c>
      <c r="D3014" s="234">
        <v>0.75</v>
      </c>
      <c r="E3014" s="235">
        <v>0.0000018676315679768968</v>
      </c>
      <c r="F3014" s="235">
        <v>0.00010457143505763147</v>
      </c>
    </row>
    <row r="3015" ht="14.25" customHeight="1" spans="1:6" x14ac:dyDescent="0.25">
      <c r="A3015" s="232">
        <v>43528</v>
      </c>
      <c r="B3015" s="233">
        <v>63</v>
      </c>
      <c r="C3015" s="233">
        <v>38</v>
      </c>
      <c r="D3015" s="234">
        <v>0.7708333333321207</v>
      </c>
      <c r="E3015" s="235">
        <v>6.561032300006647e-7</v>
      </c>
      <c r="F3015" s="235">
        <v>0.00010588346053340484</v>
      </c>
    </row>
    <row r="3016" ht="14.25" customHeight="1" spans="1:6" x14ac:dyDescent="0.25">
      <c r="A3016" s="232">
        <v>43528</v>
      </c>
      <c r="B3016" s="233">
        <v>63</v>
      </c>
      <c r="C3016" s="233">
        <v>39</v>
      </c>
      <c r="D3016" s="234">
        <v>0.7916666666678793</v>
      </c>
      <c r="E3016" s="235">
        <v>2.1701591520412896e-7</v>
      </c>
      <c r="F3016" s="235">
        <v>0.00010196741502937901</v>
      </c>
    </row>
    <row r="3017" ht="14.25" customHeight="1" spans="1:6" x14ac:dyDescent="0.25">
      <c r="A3017" s="232">
        <v>43528</v>
      </c>
      <c r="B3017" s="233">
        <v>63</v>
      </c>
      <c r="C3017" s="233">
        <v>40</v>
      </c>
      <c r="D3017" s="234">
        <v>0.8125</v>
      </c>
      <c r="E3017" s="235">
        <v>3.8779264393010546e-8</v>
      </c>
      <c r="F3017" s="235">
        <v>0.00009704982336064065</v>
      </c>
    </row>
    <row r="3018" ht="14.25" customHeight="1" spans="1:6" x14ac:dyDescent="0.25">
      <c r="A3018" s="232">
        <v>43528</v>
      </c>
      <c r="B3018" s="233">
        <v>63</v>
      </c>
      <c r="C3018" s="233">
        <v>41</v>
      </c>
      <c r="D3018" s="234">
        <v>0.8333333333321207</v>
      </c>
      <c r="E3018" s="235">
        <v>0</v>
      </c>
      <c r="F3018" s="235">
        <v>0.00009354441178414693</v>
      </c>
    </row>
    <row r="3019" ht="14.25" customHeight="1" spans="1:6" x14ac:dyDescent="0.25">
      <c r="A3019" s="232">
        <v>43528</v>
      </c>
      <c r="B3019" s="233">
        <v>63</v>
      </c>
      <c r="C3019" s="233">
        <v>42</v>
      </c>
      <c r="D3019" s="234">
        <v>0.8541666666678793</v>
      </c>
      <c r="E3019" s="235">
        <v>0</v>
      </c>
      <c r="F3019" s="235">
        <v>0.00008903745404294072</v>
      </c>
    </row>
    <row r="3020" ht="14.25" customHeight="1" spans="1:6" x14ac:dyDescent="0.25">
      <c r="A3020" s="232">
        <v>43528</v>
      </c>
      <c r="B3020" s="233">
        <v>63</v>
      </c>
      <c r="C3020" s="233">
        <v>43</v>
      </c>
      <c r="D3020" s="234">
        <v>0.875</v>
      </c>
      <c r="E3020" s="235">
        <v>0</v>
      </c>
      <c r="F3020" s="235">
        <v>0.00008533173323350447</v>
      </c>
    </row>
    <row r="3021" ht="14.25" customHeight="1" spans="1:6" x14ac:dyDescent="0.25">
      <c r="A3021" s="232">
        <v>43528</v>
      </c>
      <c r="B3021" s="233">
        <v>63</v>
      </c>
      <c r="C3021" s="233">
        <v>44</v>
      </c>
      <c r="D3021" s="234">
        <v>0.8958333333321207</v>
      </c>
      <c r="E3021" s="235">
        <v>0</v>
      </c>
      <c r="F3021" s="235">
        <v>0.00008072462087582698</v>
      </c>
    </row>
    <row r="3022" ht="14.25" customHeight="1" spans="1:6" x14ac:dyDescent="0.25">
      <c r="A3022" s="232">
        <v>43528</v>
      </c>
      <c r="B3022" s="233">
        <v>63</v>
      </c>
      <c r="C3022" s="233">
        <v>45</v>
      </c>
      <c r="D3022" s="234">
        <v>0.9166666666678793</v>
      </c>
      <c r="E3022" s="235">
        <v>0</v>
      </c>
      <c r="F3022" s="235">
        <v>0.00007631781775109203</v>
      </c>
    </row>
    <row r="3023" ht="14.25" customHeight="1" spans="1:6" x14ac:dyDescent="0.25">
      <c r="A3023" s="232">
        <v>43528</v>
      </c>
      <c r="B3023" s="233">
        <v>63</v>
      </c>
      <c r="C3023" s="233">
        <v>46</v>
      </c>
      <c r="D3023" s="234">
        <v>0.9375</v>
      </c>
      <c r="E3023" s="235">
        <v>0</v>
      </c>
      <c r="F3023" s="235">
        <v>0.00006830544843339208</v>
      </c>
    </row>
    <row r="3024" ht="14.25" customHeight="1" spans="1:6" x14ac:dyDescent="0.25">
      <c r="A3024" s="232">
        <v>43528</v>
      </c>
      <c r="B3024" s="233">
        <v>63</v>
      </c>
      <c r="C3024" s="233">
        <v>47</v>
      </c>
      <c r="D3024" s="234">
        <v>0.9583333333321207</v>
      </c>
      <c r="E3024" s="235">
        <v>0</v>
      </c>
      <c r="F3024" s="235">
        <v>0.000059992615266278386</v>
      </c>
    </row>
    <row r="3025" ht="14.25" customHeight="1" spans="1:6" x14ac:dyDescent="0.25">
      <c r="A3025" s="232">
        <v>43528</v>
      </c>
      <c r="B3025" s="233">
        <v>63</v>
      </c>
      <c r="C3025" s="233">
        <v>48</v>
      </c>
      <c r="D3025" s="234">
        <v>0.9791666666678793</v>
      </c>
      <c r="E3025" s="235">
        <v>0</v>
      </c>
      <c r="F3025" s="235">
        <v>0.00005228070979799218</v>
      </c>
    </row>
    <row r="3026" ht="14.25" customHeight="1" spans="1:6" x14ac:dyDescent="0.25">
      <c r="A3026" s="232">
        <v>43529</v>
      </c>
      <c r="B3026" s="233">
        <v>64</v>
      </c>
      <c r="C3026" s="233">
        <v>1</v>
      </c>
      <c r="D3026" s="234">
        <v>0</v>
      </c>
      <c r="E3026" s="235">
        <v>0</v>
      </c>
      <c r="F3026" s="235">
        <v>0.000046171278193245975</v>
      </c>
    </row>
    <row r="3027" ht="14.25" customHeight="1" spans="1:6" x14ac:dyDescent="0.25">
      <c r="A3027" s="232">
        <v>43529</v>
      </c>
      <c r="B3027" s="233">
        <v>64</v>
      </c>
      <c r="C3027" s="233">
        <v>2</v>
      </c>
      <c r="D3027" s="234">
        <v>0.020833333332120674</v>
      </c>
      <c r="E3027" s="235">
        <v>0</v>
      </c>
      <c r="F3027" s="235">
        <v>0.000041363856602626</v>
      </c>
    </row>
    <row r="3028" ht="14.25" customHeight="1" spans="1:6" x14ac:dyDescent="0.25">
      <c r="A3028" s="232">
        <v>43529</v>
      </c>
      <c r="B3028" s="233">
        <v>64</v>
      </c>
      <c r="C3028" s="233">
        <v>3</v>
      </c>
      <c r="D3028" s="234">
        <v>0.041666666667879326</v>
      </c>
      <c r="E3028" s="235">
        <v>0</v>
      </c>
      <c r="F3028" s="235">
        <v>0.00003916045504025851</v>
      </c>
    </row>
    <row r="3029" ht="14.25" customHeight="1" spans="1:6" x14ac:dyDescent="0.25">
      <c r="A3029" s="232">
        <v>43529</v>
      </c>
      <c r="B3029" s="233">
        <v>64</v>
      </c>
      <c r="C3029" s="233">
        <v>4</v>
      </c>
      <c r="D3029" s="234">
        <v>0.0625</v>
      </c>
      <c r="E3029" s="235">
        <v>0</v>
      </c>
      <c r="F3029" s="235">
        <v>0.000036756744244948525</v>
      </c>
    </row>
    <row r="3030" ht="14.25" customHeight="1" spans="1:6" x14ac:dyDescent="0.25">
      <c r="A3030" s="232">
        <v>43529</v>
      </c>
      <c r="B3030" s="233">
        <v>64</v>
      </c>
      <c r="C3030" s="233">
        <v>5</v>
      </c>
      <c r="D3030" s="234">
        <v>0.08333333333212067</v>
      </c>
      <c r="E3030" s="235">
        <v>0</v>
      </c>
      <c r="F3030" s="235">
        <v>0.000034753651915523535</v>
      </c>
    </row>
    <row r="3031" ht="14.25" customHeight="1" spans="1:6" x14ac:dyDescent="0.25">
      <c r="A3031" s="232">
        <v>43529</v>
      </c>
      <c r="B3031" s="233">
        <v>64</v>
      </c>
      <c r="C3031" s="233">
        <v>6</v>
      </c>
      <c r="D3031" s="234">
        <v>0.10416666666787933</v>
      </c>
      <c r="E3031" s="235">
        <v>0</v>
      </c>
      <c r="F3031" s="235">
        <v>0.000032950868819041045</v>
      </c>
    </row>
    <row r="3032" ht="14.25" customHeight="1" spans="1:6" x14ac:dyDescent="0.25">
      <c r="A3032" s="232">
        <v>43529</v>
      </c>
      <c r="B3032" s="233">
        <v>64</v>
      </c>
      <c r="C3032" s="233">
        <v>7</v>
      </c>
      <c r="D3032" s="234">
        <v>0.125</v>
      </c>
      <c r="E3032" s="235">
        <v>0</v>
      </c>
      <c r="F3032" s="235">
        <v>0.0000332513326684548</v>
      </c>
    </row>
    <row r="3033" ht="14.25" customHeight="1" spans="1:6" x14ac:dyDescent="0.25">
      <c r="A3033" s="232">
        <v>43529</v>
      </c>
      <c r="B3033" s="233">
        <v>64</v>
      </c>
      <c r="C3033" s="233">
        <v>8</v>
      </c>
      <c r="D3033" s="234">
        <v>0.14583333333212067</v>
      </c>
      <c r="E3033" s="235">
        <v>0</v>
      </c>
      <c r="F3033" s="235">
        <v>0.000032049477270799804</v>
      </c>
    </row>
    <row r="3034" ht="14.25" customHeight="1" spans="1:6" x14ac:dyDescent="0.25">
      <c r="A3034" s="232">
        <v>43529</v>
      </c>
      <c r="B3034" s="233">
        <v>64</v>
      </c>
      <c r="C3034" s="233">
        <v>9</v>
      </c>
      <c r="D3034" s="234">
        <v>0.16666666666787933</v>
      </c>
      <c r="E3034" s="235">
        <v>0</v>
      </c>
      <c r="F3034" s="235">
        <v>0.00003174901342138605</v>
      </c>
    </row>
    <row r="3035" ht="14.25" customHeight="1" spans="1:6" x14ac:dyDescent="0.25">
      <c r="A3035" s="232">
        <v>43529</v>
      </c>
      <c r="B3035" s="233">
        <v>64</v>
      </c>
      <c r="C3035" s="233">
        <v>10</v>
      </c>
      <c r="D3035" s="234">
        <v>0.1875</v>
      </c>
      <c r="E3035" s="235">
        <v>0</v>
      </c>
      <c r="F3035" s="235">
        <v>0.00003275055958609855</v>
      </c>
    </row>
    <row r="3036" ht="14.25" customHeight="1" spans="1:6" x14ac:dyDescent="0.25">
      <c r="A3036" s="232">
        <v>43529</v>
      </c>
      <c r="B3036" s="233">
        <v>64</v>
      </c>
      <c r="C3036" s="233">
        <v>11</v>
      </c>
      <c r="D3036" s="234">
        <v>0.20833333333212067</v>
      </c>
      <c r="E3036" s="235">
        <v>4.7903797191365966e-8</v>
      </c>
      <c r="F3036" s="235">
        <v>0.00003335148728492605</v>
      </c>
    </row>
    <row r="3037" ht="14.25" customHeight="1" spans="1:6" x14ac:dyDescent="0.25">
      <c r="A3037" s="232">
        <v>43529</v>
      </c>
      <c r="B3037" s="233">
        <v>64</v>
      </c>
      <c r="C3037" s="233">
        <v>12</v>
      </c>
      <c r="D3037" s="234">
        <v>0.22916666666787933</v>
      </c>
      <c r="E3037" s="235">
        <v>2.866213039159078e-7</v>
      </c>
      <c r="F3037" s="235">
        <v>0.00003485380653199478</v>
      </c>
    </row>
    <row r="3038" ht="14.25" customHeight="1" spans="1:6" x14ac:dyDescent="0.25">
      <c r="A3038" s="232">
        <v>43529</v>
      </c>
      <c r="B3038" s="233">
        <v>64</v>
      </c>
      <c r="C3038" s="233">
        <v>13</v>
      </c>
      <c r="D3038" s="234">
        <v>0.25</v>
      </c>
      <c r="E3038" s="235">
        <v>0.0000010749069549954512</v>
      </c>
      <c r="F3038" s="235">
        <v>0.00003785844502613227</v>
      </c>
    </row>
    <row r="3039" ht="14.25" customHeight="1" spans="1:6" x14ac:dyDescent="0.25">
      <c r="A3039" s="232">
        <v>43529</v>
      </c>
      <c r="B3039" s="233">
        <v>64</v>
      </c>
      <c r="C3039" s="233">
        <v>14</v>
      </c>
      <c r="D3039" s="234">
        <v>0.2708333333321207</v>
      </c>
      <c r="E3039" s="235">
        <v>0.0000031510333885963074</v>
      </c>
      <c r="F3039" s="235">
        <v>0.0000411635473696835</v>
      </c>
    </row>
    <row r="3040" ht="14.25" customHeight="1" spans="1:6" x14ac:dyDescent="0.25">
      <c r="A3040" s="232">
        <v>43529</v>
      </c>
      <c r="B3040" s="233">
        <v>64</v>
      </c>
      <c r="C3040" s="233">
        <v>15</v>
      </c>
      <c r="D3040" s="234">
        <v>0.2916666666678793</v>
      </c>
      <c r="E3040" s="235">
        <v>0.000012454710547218422</v>
      </c>
      <c r="F3040" s="235">
        <v>0.000048274525139142206</v>
      </c>
    </row>
    <row r="3041" ht="14.25" customHeight="1" spans="1:6" x14ac:dyDescent="0.25">
      <c r="A3041" s="232">
        <v>43529</v>
      </c>
      <c r="B3041" s="233">
        <v>64</v>
      </c>
      <c r="C3041" s="233">
        <v>16</v>
      </c>
      <c r="D3041" s="234">
        <v>0.3125</v>
      </c>
      <c r="E3041" s="235">
        <v>0.000034173165927560415</v>
      </c>
      <c r="F3041" s="235">
        <v>0.000054684420593302164</v>
      </c>
    </row>
    <row r="3042" ht="14.25" customHeight="1" spans="1:6" x14ac:dyDescent="0.25">
      <c r="A3042" s="232">
        <v>43529</v>
      </c>
      <c r="B3042" s="233">
        <v>64</v>
      </c>
      <c r="C3042" s="233">
        <v>17</v>
      </c>
      <c r="D3042" s="234">
        <v>0.3333333333321207</v>
      </c>
      <c r="E3042" s="235">
        <v>0.00005981944842353575</v>
      </c>
      <c r="F3042" s="235">
        <v>0.00006279694452747336</v>
      </c>
    </row>
    <row r="3043" ht="14.25" customHeight="1" spans="1:6" x14ac:dyDescent="0.25">
      <c r="A3043" s="232">
        <v>43529</v>
      </c>
      <c r="B3043" s="233">
        <v>64</v>
      </c>
      <c r="C3043" s="233">
        <v>18</v>
      </c>
      <c r="D3043" s="234">
        <v>0.3541666666678793</v>
      </c>
      <c r="E3043" s="235">
        <v>0.00008801288533413963</v>
      </c>
      <c r="F3043" s="235">
        <v>0.00007010823152987456</v>
      </c>
    </row>
    <row r="3044" ht="14.25" customHeight="1" spans="1:6" x14ac:dyDescent="0.25">
      <c r="A3044" s="232">
        <v>43529</v>
      </c>
      <c r="B3044" s="233">
        <v>64</v>
      </c>
      <c r="C3044" s="233">
        <v>19</v>
      </c>
      <c r="D3044" s="234">
        <v>0.375</v>
      </c>
      <c r="E3044" s="235">
        <v>0.00012064662794776145</v>
      </c>
      <c r="F3044" s="235">
        <v>0.00007281240617459832</v>
      </c>
    </row>
    <row r="3045" ht="14.25" customHeight="1" spans="1:6" x14ac:dyDescent="0.25">
      <c r="A3045" s="232">
        <v>43529</v>
      </c>
      <c r="B3045" s="233">
        <v>64</v>
      </c>
      <c r="C3045" s="233">
        <v>20</v>
      </c>
      <c r="D3045" s="234">
        <v>0.3958333333321207</v>
      </c>
      <c r="E3045" s="235">
        <v>0.00013563567049923637</v>
      </c>
      <c r="F3045" s="235">
        <v>0.00007681859083344827</v>
      </c>
    </row>
    <row r="3046" ht="14.25" customHeight="1" spans="1:6" x14ac:dyDescent="0.25">
      <c r="A3046" s="232">
        <v>43529</v>
      </c>
      <c r="B3046" s="233">
        <v>64</v>
      </c>
      <c r="C3046" s="233">
        <v>21</v>
      </c>
      <c r="D3046" s="234">
        <v>0.4166666666678793</v>
      </c>
      <c r="E3046" s="235">
        <v>0.00015300035259776656</v>
      </c>
      <c r="F3046" s="235">
        <v>0.00007601735390167828</v>
      </c>
    </row>
    <row r="3047" ht="14.25" customHeight="1" spans="1:6" x14ac:dyDescent="0.25">
      <c r="A3047" s="232">
        <v>43529</v>
      </c>
      <c r="B3047" s="233">
        <v>64</v>
      </c>
      <c r="C3047" s="233">
        <v>22</v>
      </c>
      <c r="D3047" s="234">
        <v>0.4375</v>
      </c>
      <c r="E3047" s="235">
        <v>0.00017107835339208284</v>
      </c>
      <c r="F3047" s="235">
        <v>0.00007351348848989705</v>
      </c>
    </row>
    <row r="3048" ht="14.25" customHeight="1" spans="1:6" x14ac:dyDescent="0.25">
      <c r="A3048" s="232">
        <v>43529</v>
      </c>
      <c r="B3048" s="233">
        <v>64</v>
      </c>
      <c r="C3048" s="233">
        <v>23</v>
      </c>
      <c r="D3048" s="234">
        <v>0.4583333333321207</v>
      </c>
      <c r="E3048" s="235">
        <v>0.0001871702269965408</v>
      </c>
      <c r="F3048" s="235">
        <v>0.00007291256079106956</v>
      </c>
    </row>
    <row r="3049" ht="14.25" customHeight="1" spans="1:6" x14ac:dyDescent="0.25">
      <c r="A3049" s="232">
        <v>43529</v>
      </c>
      <c r="B3049" s="233">
        <v>64</v>
      </c>
      <c r="C3049" s="233">
        <v>24</v>
      </c>
      <c r="D3049" s="234">
        <v>0.4791666666678793</v>
      </c>
      <c r="E3049" s="235">
        <v>0.0001933863236941652</v>
      </c>
      <c r="F3049" s="235">
        <v>0.00007231163309224206</v>
      </c>
    </row>
    <row r="3050" ht="14.25" customHeight="1" spans="1:6" x14ac:dyDescent="0.25">
      <c r="A3050" s="232">
        <v>43529</v>
      </c>
      <c r="B3050" s="233">
        <v>64</v>
      </c>
      <c r="C3050" s="233">
        <v>25</v>
      </c>
      <c r="D3050" s="234">
        <v>0.5</v>
      </c>
      <c r="E3050" s="235">
        <v>0.00022713486389566552</v>
      </c>
      <c r="F3050" s="235">
        <v>0.0000736136431063683</v>
      </c>
    </row>
    <row r="3051" ht="14.25" customHeight="1" spans="1:6" x14ac:dyDescent="0.25">
      <c r="A3051" s="232">
        <v>43529</v>
      </c>
      <c r="B3051" s="233">
        <v>64</v>
      </c>
      <c r="C3051" s="233">
        <v>26</v>
      </c>
      <c r="D3051" s="234">
        <v>0.5208333333321207</v>
      </c>
      <c r="E3051" s="235">
        <v>0.00022777091486641927</v>
      </c>
      <c r="F3051" s="235">
        <v>0.0000738139523393108</v>
      </c>
    </row>
    <row r="3052" ht="14.25" customHeight="1" spans="1:6" x14ac:dyDescent="0.25">
      <c r="A3052" s="232">
        <v>43529</v>
      </c>
      <c r="B3052" s="233">
        <v>64</v>
      </c>
      <c r="C3052" s="233">
        <v>27</v>
      </c>
      <c r="D3052" s="234">
        <v>0.5416666666678793</v>
      </c>
      <c r="E3052" s="235">
        <v>0.00023501322470144528</v>
      </c>
      <c r="F3052" s="235">
        <v>0.00007311287002401206</v>
      </c>
    </row>
    <row r="3053" ht="14.25" customHeight="1" spans="1:6" x14ac:dyDescent="0.25">
      <c r="A3053" s="232">
        <v>43529</v>
      </c>
      <c r="B3053" s="233">
        <v>64</v>
      </c>
      <c r="C3053" s="233">
        <v>28</v>
      </c>
      <c r="D3053" s="234">
        <v>0.5625</v>
      </c>
      <c r="E3053" s="235">
        <v>0.00021871038692041926</v>
      </c>
      <c r="F3053" s="235">
        <v>0.00007030854076281706</v>
      </c>
    </row>
    <row r="3054" ht="14.25" customHeight="1" spans="1:6" x14ac:dyDescent="0.25">
      <c r="A3054" s="232">
        <v>43529</v>
      </c>
      <c r="B3054" s="233">
        <v>64</v>
      </c>
      <c r="C3054" s="233">
        <v>29</v>
      </c>
      <c r="D3054" s="234">
        <v>0.5833333333321207</v>
      </c>
      <c r="E3054" s="235">
        <v>0.0001896317977683317</v>
      </c>
      <c r="F3054" s="235">
        <v>0.00006850575766633457</v>
      </c>
    </row>
    <row r="3055" ht="14.25" customHeight="1" spans="1:6" x14ac:dyDescent="0.25">
      <c r="A3055" s="232">
        <v>43529</v>
      </c>
      <c r="B3055" s="233">
        <v>64</v>
      </c>
      <c r="C3055" s="233">
        <v>30</v>
      </c>
      <c r="D3055" s="234">
        <v>0.6041666666678793</v>
      </c>
      <c r="E3055" s="235">
        <v>0.00013020931290787894</v>
      </c>
      <c r="F3055" s="235">
        <v>0.00006960745844751831</v>
      </c>
    </row>
    <row r="3056" ht="14.25" customHeight="1" spans="1:6" x14ac:dyDescent="0.25">
      <c r="A3056" s="232">
        <v>43529</v>
      </c>
      <c r="B3056" s="233">
        <v>64</v>
      </c>
      <c r="C3056" s="233">
        <v>31</v>
      </c>
      <c r="D3056" s="234">
        <v>0.625</v>
      </c>
      <c r="E3056" s="235">
        <v>0.000098993414882969</v>
      </c>
      <c r="F3056" s="235">
        <v>0.00007020838614634582</v>
      </c>
    </row>
    <row r="3057" ht="14.25" customHeight="1" spans="1:6" x14ac:dyDescent="0.25">
      <c r="A3057" s="232">
        <v>43529</v>
      </c>
      <c r="B3057" s="233">
        <v>64</v>
      </c>
      <c r="C3057" s="233">
        <v>32</v>
      </c>
      <c r="D3057" s="234">
        <v>0.6458333333321207</v>
      </c>
      <c r="E3057" s="235">
        <v>0.00009576287305886604</v>
      </c>
      <c r="F3057" s="235">
        <v>0.00007100962307811582</v>
      </c>
    </row>
    <row r="3058" ht="14.25" customHeight="1" spans="1:6" x14ac:dyDescent="0.25">
      <c r="A3058" s="232">
        <v>43529</v>
      </c>
      <c r="B3058" s="233">
        <v>64</v>
      </c>
      <c r="C3058" s="233">
        <v>33</v>
      </c>
      <c r="D3058" s="234">
        <v>0.6666666666678793</v>
      </c>
      <c r="E3058" s="235">
        <v>0.00008905954643475312</v>
      </c>
      <c r="F3058" s="235">
        <v>0.0000724117877087133</v>
      </c>
    </row>
    <row r="3059" ht="14.25" customHeight="1" spans="1:6" x14ac:dyDescent="0.25">
      <c r="A3059" s="232">
        <v>43529</v>
      </c>
      <c r="B3059" s="233">
        <v>64</v>
      </c>
      <c r="C3059" s="233">
        <v>34</v>
      </c>
      <c r="D3059" s="234">
        <v>0.6875</v>
      </c>
      <c r="E3059" s="235">
        <v>0.00005139609416791137</v>
      </c>
      <c r="F3059" s="235">
        <v>0.00007962292009464326</v>
      </c>
    </row>
    <row r="3060" ht="14.25" customHeight="1" spans="1:6" x14ac:dyDescent="0.25">
      <c r="A3060" s="232">
        <v>43529</v>
      </c>
      <c r="B3060" s="233">
        <v>64</v>
      </c>
      <c r="C3060" s="233">
        <v>35</v>
      </c>
      <c r="D3060" s="234">
        <v>0.7083333333321207</v>
      </c>
      <c r="E3060" s="235">
        <v>0.000022783047419463235</v>
      </c>
      <c r="F3060" s="235">
        <v>0.0000910405463723657</v>
      </c>
    </row>
    <row r="3061" ht="14.25" customHeight="1" spans="1:6" x14ac:dyDescent="0.25">
      <c r="A3061" s="232">
        <v>43529</v>
      </c>
      <c r="B3061" s="233">
        <v>64</v>
      </c>
      <c r="C3061" s="233">
        <v>36</v>
      </c>
      <c r="D3061" s="234">
        <v>0.7291666666678793</v>
      </c>
      <c r="E3061" s="235">
        <v>0.000010340604089285285</v>
      </c>
      <c r="F3061" s="235">
        <v>0.00009885260645712315</v>
      </c>
    </row>
    <row r="3062" ht="14.25" customHeight="1" spans="1:6" x14ac:dyDescent="0.25">
      <c r="A3062" s="232">
        <v>43529</v>
      </c>
      <c r="B3062" s="233">
        <v>64</v>
      </c>
      <c r="C3062" s="233">
        <v>37</v>
      </c>
      <c r="D3062" s="234">
        <v>0.75</v>
      </c>
      <c r="E3062" s="235">
        <v>0.0000019770643093085247</v>
      </c>
      <c r="F3062" s="235">
        <v>0.00010531257921951873</v>
      </c>
    </row>
    <row r="3063" ht="14.25" customHeight="1" spans="1:6" x14ac:dyDescent="0.25">
      <c r="A3063" s="232">
        <v>43529</v>
      </c>
      <c r="B3063" s="233">
        <v>64</v>
      </c>
      <c r="C3063" s="233">
        <v>38</v>
      </c>
      <c r="D3063" s="234">
        <v>0.7708333333321207</v>
      </c>
      <c r="E3063" s="235">
        <v>9.074594476959018e-7</v>
      </c>
      <c r="F3063" s="235">
        <v>0.00010826714040542059</v>
      </c>
    </row>
    <row r="3064" ht="14.25" customHeight="1" spans="1:6" x14ac:dyDescent="0.25">
      <c r="A3064" s="232">
        <v>43529</v>
      </c>
      <c r="B3064" s="233">
        <v>64</v>
      </c>
      <c r="C3064" s="233">
        <v>39</v>
      </c>
      <c r="D3064" s="234">
        <v>0.7916666666678793</v>
      </c>
      <c r="E3064" s="235">
        <v>4.265719083231161e-7</v>
      </c>
      <c r="F3064" s="235">
        <v>0.00010389038366562697</v>
      </c>
    </row>
    <row r="3065" ht="14.25" customHeight="1" spans="1:6" x14ac:dyDescent="0.25">
      <c r="A3065" s="232">
        <v>43529</v>
      </c>
      <c r="B3065" s="233">
        <v>64</v>
      </c>
      <c r="C3065" s="233">
        <v>40</v>
      </c>
      <c r="D3065" s="234">
        <v>0.8125</v>
      </c>
      <c r="E3065" s="235">
        <v>5.524041477923283e-8</v>
      </c>
      <c r="F3065" s="235">
        <v>0.00009845198799123815</v>
      </c>
    </row>
    <row r="3066" ht="14.25" customHeight="1" spans="1:6" x14ac:dyDescent="0.25">
      <c r="A3066" s="232">
        <v>43529</v>
      </c>
      <c r="B3066" s="233">
        <v>64</v>
      </c>
      <c r="C3066" s="233">
        <v>41</v>
      </c>
      <c r="D3066" s="234">
        <v>0.8333333333321207</v>
      </c>
      <c r="E3066" s="235">
        <v>0</v>
      </c>
      <c r="F3066" s="235">
        <v>0.00009314379331826193</v>
      </c>
    </row>
    <row r="3067" ht="14.25" customHeight="1" spans="1:6" x14ac:dyDescent="0.25">
      <c r="A3067" s="232">
        <v>43529</v>
      </c>
      <c r="B3067" s="233">
        <v>64</v>
      </c>
      <c r="C3067" s="233">
        <v>42</v>
      </c>
      <c r="D3067" s="234">
        <v>0.8541666666678793</v>
      </c>
      <c r="E3067" s="235">
        <v>0</v>
      </c>
      <c r="F3067" s="235">
        <v>0.00008853668096058446</v>
      </c>
    </row>
    <row r="3068" ht="14.25" customHeight="1" spans="1:6" x14ac:dyDescent="0.25">
      <c r="A3068" s="232">
        <v>43529</v>
      </c>
      <c r="B3068" s="233">
        <v>64</v>
      </c>
      <c r="C3068" s="233">
        <v>43</v>
      </c>
      <c r="D3068" s="234">
        <v>0.875</v>
      </c>
      <c r="E3068" s="235">
        <v>0</v>
      </c>
      <c r="F3068" s="235">
        <v>0.00008473080553467698</v>
      </c>
    </row>
    <row r="3069" ht="14.25" customHeight="1" spans="1:6" x14ac:dyDescent="0.25">
      <c r="A3069" s="232">
        <v>43529</v>
      </c>
      <c r="B3069" s="233">
        <v>64</v>
      </c>
      <c r="C3069" s="233">
        <v>44</v>
      </c>
      <c r="D3069" s="234">
        <v>0.8958333333321207</v>
      </c>
      <c r="E3069" s="235">
        <v>0</v>
      </c>
      <c r="F3069" s="235">
        <v>0.00007952276547817202</v>
      </c>
    </row>
    <row r="3070" ht="14.25" customHeight="1" spans="1:6" x14ac:dyDescent="0.25">
      <c r="A3070" s="232">
        <v>43529</v>
      </c>
      <c r="B3070" s="233">
        <v>64</v>
      </c>
      <c r="C3070" s="233">
        <v>45</v>
      </c>
      <c r="D3070" s="234">
        <v>0.9166666666678793</v>
      </c>
      <c r="E3070" s="235">
        <v>0</v>
      </c>
      <c r="F3070" s="235">
        <v>0.00007441488003813829</v>
      </c>
    </row>
    <row r="3071" ht="14.25" customHeight="1" spans="1:6" x14ac:dyDescent="0.25">
      <c r="A3071" s="232">
        <v>43529</v>
      </c>
      <c r="B3071" s="233">
        <v>64</v>
      </c>
      <c r="C3071" s="233">
        <v>46</v>
      </c>
      <c r="D3071" s="234">
        <v>0.9375</v>
      </c>
      <c r="E3071" s="235">
        <v>0</v>
      </c>
      <c r="F3071" s="235">
        <v>0.00006790482996750707</v>
      </c>
    </row>
    <row r="3072" ht="14.25" customHeight="1" spans="1:6" x14ac:dyDescent="0.25">
      <c r="A3072" s="232">
        <v>43529</v>
      </c>
      <c r="B3072" s="233">
        <v>64</v>
      </c>
      <c r="C3072" s="233">
        <v>47</v>
      </c>
      <c r="D3072" s="234">
        <v>0.9583333333321207</v>
      </c>
      <c r="E3072" s="235">
        <v>0</v>
      </c>
      <c r="F3072" s="235">
        <v>0.000060393233732163374</v>
      </c>
    </row>
    <row r="3073" ht="14.25" customHeight="1" spans="1:6" x14ac:dyDescent="0.25">
      <c r="A3073" s="232">
        <v>43529</v>
      </c>
      <c r="B3073" s="233">
        <v>64</v>
      </c>
      <c r="C3073" s="233">
        <v>48</v>
      </c>
      <c r="D3073" s="234">
        <v>0.9791666666678793</v>
      </c>
      <c r="E3073" s="235">
        <v>0</v>
      </c>
      <c r="F3073" s="235">
        <v>0.00005368287442858966</v>
      </c>
    </row>
    <row r="3074" ht="14.25" customHeight="1" spans="1:6" x14ac:dyDescent="0.25">
      <c r="A3074" s="232">
        <v>43530</v>
      </c>
      <c r="B3074" s="233">
        <v>65</v>
      </c>
      <c r="C3074" s="233">
        <v>1</v>
      </c>
      <c r="D3074" s="234">
        <v>0</v>
      </c>
      <c r="E3074" s="235">
        <v>0</v>
      </c>
      <c r="F3074" s="235">
        <v>0.000046071123576774715</v>
      </c>
    </row>
    <row r="3075" ht="14.25" customHeight="1" spans="1:6" x14ac:dyDescent="0.25">
      <c r="A3075" s="232">
        <v>43530</v>
      </c>
      <c r="B3075" s="233">
        <v>65</v>
      </c>
      <c r="C3075" s="233">
        <v>2</v>
      </c>
      <c r="D3075" s="234">
        <v>0.020833333332120674</v>
      </c>
      <c r="E3075" s="235">
        <v>0</v>
      </c>
      <c r="F3075" s="235">
        <v>0.00004106339275321225</v>
      </c>
    </row>
    <row r="3076" ht="14.25" customHeight="1" spans="1:6" x14ac:dyDescent="0.25">
      <c r="A3076" s="232">
        <v>43530</v>
      </c>
      <c r="B3076" s="233">
        <v>65</v>
      </c>
      <c r="C3076" s="233">
        <v>3</v>
      </c>
      <c r="D3076" s="234">
        <v>0.041666666667879326</v>
      </c>
      <c r="E3076" s="235">
        <v>0</v>
      </c>
      <c r="F3076" s="235">
        <v>0.00003795859964260352</v>
      </c>
    </row>
    <row r="3077" ht="14.25" customHeight="1" spans="1:6" x14ac:dyDescent="0.25">
      <c r="A3077" s="232">
        <v>43530</v>
      </c>
      <c r="B3077" s="233">
        <v>65</v>
      </c>
      <c r="C3077" s="233">
        <v>4</v>
      </c>
      <c r="D3077" s="234">
        <v>0.0625</v>
      </c>
      <c r="E3077" s="235">
        <v>0</v>
      </c>
      <c r="F3077" s="235">
        <v>0.000035354579614351036</v>
      </c>
    </row>
    <row r="3078" ht="14.25" customHeight="1" spans="1:6" x14ac:dyDescent="0.25">
      <c r="A3078" s="232">
        <v>43530</v>
      </c>
      <c r="B3078" s="233">
        <v>65</v>
      </c>
      <c r="C3078" s="233">
        <v>5</v>
      </c>
      <c r="D3078" s="234">
        <v>0.08333333333212067</v>
      </c>
      <c r="E3078" s="235">
        <v>0</v>
      </c>
      <c r="F3078" s="235">
        <v>0.000033551796517868546</v>
      </c>
    </row>
    <row r="3079" ht="14.25" customHeight="1" spans="1:6" x14ac:dyDescent="0.25">
      <c r="A3079" s="232">
        <v>43530</v>
      </c>
      <c r="B3079" s="233">
        <v>65</v>
      </c>
      <c r="C3079" s="233">
        <v>6</v>
      </c>
      <c r="D3079" s="234">
        <v>0.10416666666787933</v>
      </c>
      <c r="E3079" s="235">
        <v>0</v>
      </c>
      <c r="F3079" s="235">
        <v>0.0000314485495719723</v>
      </c>
    </row>
    <row r="3080" ht="14.25" customHeight="1" spans="1:6" x14ac:dyDescent="0.25">
      <c r="A3080" s="232">
        <v>43530</v>
      </c>
      <c r="B3080" s="233">
        <v>65</v>
      </c>
      <c r="C3080" s="233">
        <v>7</v>
      </c>
      <c r="D3080" s="234">
        <v>0.125</v>
      </c>
      <c r="E3080" s="235">
        <v>0</v>
      </c>
      <c r="F3080" s="235">
        <v>0.000031548704188443556</v>
      </c>
    </row>
    <row r="3081" ht="14.25" customHeight="1" spans="1:6" x14ac:dyDescent="0.25">
      <c r="A3081" s="232">
        <v>43530</v>
      </c>
      <c r="B3081" s="233">
        <v>65</v>
      </c>
      <c r="C3081" s="233">
        <v>8</v>
      </c>
      <c r="D3081" s="234">
        <v>0.14583333333212067</v>
      </c>
      <c r="E3081" s="235">
        <v>0</v>
      </c>
      <c r="F3081" s="235">
        <v>0.000031047931106087315</v>
      </c>
    </row>
    <row r="3082" ht="14.25" customHeight="1" spans="1:6" x14ac:dyDescent="0.25">
      <c r="A3082" s="232">
        <v>43530</v>
      </c>
      <c r="B3082" s="233">
        <v>65</v>
      </c>
      <c r="C3082" s="233">
        <v>9</v>
      </c>
      <c r="D3082" s="234">
        <v>0.16666666666787933</v>
      </c>
      <c r="E3082" s="235">
        <v>0</v>
      </c>
      <c r="F3082" s="235">
        <v>0.00003054715802373107</v>
      </c>
    </row>
    <row r="3083" ht="14.25" customHeight="1" spans="1:6" x14ac:dyDescent="0.25">
      <c r="A3083" s="232">
        <v>43530</v>
      </c>
      <c r="B3083" s="233">
        <v>65</v>
      </c>
      <c r="C3083" s="233">
        <v>10</v>
      </c>
      <c r="D3083" s="234">
        <v>0.1875</v>
      </c>
      <c r="E3083" s="235">
        <v>8.446358063342518e-9</v>
      </c>
      <c r="F3083" s="235">
        <v>0.000031047931106087315</v>
      </c>
    </row>
    <row r="3084" ht="14.25" customHeight="1" spans="1:6" x14ac:dyDescent="0.25">
      <c r="A3084" s="232">
        <v>43530</v>
      </c>
      <c r="B3084" s="233">
        <v>65</v>
      </c>
      <c r="C3084" s="233">
        <v>11</v>
      </c>
      <c r="D3084" s="234">
        <v>0.20833333333212067</v>
      </c>
      <c r="E3084" s="235">
        <v>1.5215774963744044e-7</v>
      </c>
      <c r="F3084" s="235">
        <v>0.00003124824033902981</v>
      </c>
    </row>
    <row r="3085" ht="14.25" customHeight="1" spans="1:6" x14ac:dyDescent="0.25">
      <c r="A3085" s="232">
        <v>43530</v>
      </c>
      <c r="B3085" s="233">
        <v>65</v>
      </c>
      <c r="C3085" s="233">
        <v>12</v>
      </c>
      <c r="D3085" s="234">
        <v>0.22916666666787933</v>
      </c>
      <c r="E3085" s="235">
        <v>7.524040423724971e-7</v>
      </c>
      <c r="F3085" s="235">
        <v>0.000033551796517868546</v>
      </c>
    </row>
    <row r="3086" ht="14.25" customHeight="1" spans="1:6" x14ac:dyDescent="0.25">
      <c r="A3086" s="232">
        <v>43530</v>
      </c>
      <c r="B3086" s="233">
        <v>65</v>
      </c>
      <c r="C3086" s="233">
        <v>13</v>
      </c>
      <c r="D3086" s="234">
        <v>0.25</v>
      </c>
      <c r="E3086" s="235">
        <v>0.000001475276657647614</v>
      </c>
      <c r="F3086" s="235">
        <v>0.000034953961148466035</v>
      </c>
    </row>
    <row r="3087" ht="14.25" customHeight="1" spans="1:6" x14ac:dyDescent="0.25">
      <c r="A3087" s="232">
        <v>43530</v>
      </c>
      <c r="B3087" s="233">
        <v>65</v>
      </c>
      <c r="C3087" s="233">
        <v>14</v>
      </c>
      <c r="D3087" s="234">
        <v>0.2708333333321207</v>
      </c>
      <c r="E3087" s="235">
        <v>0.000005403399977082917</v>
      </c>
      <c r="F3087" s="235">
        <v>0.000036957053477891026</v>
      </c>
    </row>
    <row r="3088" ht="14.25" customHeight="1" spans="1:6" x14ac:dyDescent="0.25">
      <c r="A3088" s="232">
        <v>43530</v>
      </c>
      <c r="B3088" s="233">
        <v>65</v>
      </c>
      <c r="C3088" s="233">
        <v>15</v>
      </c>
      <c r="D3088" s="234">
        <v>0.2916666666678793</v>
      </c>
      <c r="E3088" s="235">
        <v>0.000008994028793689054</v>
      </c>
      <c r="F3088" s="235">
        <v>0.00004206493891792475</v>
      </c>
    </row>
    <row r="3089" ht="14.25" customHeight="1" spans="1:6" x14ac:dyDescent="0.25">
      <c r="A3089" s="232">
        <v>43530</v>
      </c>
      <c r="B3089" s="233">
        <v>65</v>
      </c>
      <c r="C3089" s="233">
        <v>16</v>
      </c>
      <c r="D3089" s="234">
        <v>0.3125</v>
      </c>
      <c r="E3089" s="235">
        <v>0.000022948739041172224</v>
      </c>
      <c r="F3089" s="235">
        <v>0.000050578081317980936</v>
      </c>
    </row>
    <row r="3090" ht="14.25" customHeight="1" spans="1:6" x14ac:dyDescent="0.25">
      <c r="A3090" s="232">
        <v>43530</v>
      </c>
      <c r="B3090" s="233">
        <v>65</v>
      </c>
      <c r="C3090" s="233">
        <v>17</v>
      </c>
      <c r="D3090" s="234">
        <v>0.3333333333321207</v>
      </c>
      <c r="E3090" s="235">
        <v>0.000042914215465212996</v>
      </c>
      <c r="F3090" s="235">
        <v>0.000056987976772140894</v>
      </c>
    </row>
    <row r="3091" ht="14.25" customHeight="1" spans="1:6" x14ac:dyDescent="0.25">
      <c r="A3091" s="232">
        <v>43530</v>
      </c>
      <c r="B3091" s="233">
        <v>65</v>
      </c>
      <c r="C3091" s="233">
        <v>18</v>
      </c>
      <c r="D3091" s="234">
        <v>0.3541666666678793</v>
      </c>
      <c r="E3091" s="235">
        <v>0.00006186717220844261</v>
      </c>
      <c r="F3091" s="235">
        <v>0.00006570142840513958</v>
      </c>
    </row>
    <row r="3092" ht="14.25" customHeight="1" spans="1:6" x14ac:dyDescent="0.25">
      <c r="A3092" s="232">
        <v>43530</v>
      </c>
      <c r="B3092" s="233">
        <v>65</v>
      </c>
      <c r="C3092" s="233">
        <v>19</v>
      </c>
      <c r="D3092" s="234">
        <v>0.375</v>
      </c>
      <c r="E3092" s="235">
        <v>0.00007881648292032713</v>
      </c>
      <c r="F3092" s="235">
        <v>0.00007010823152987456</v>
      </c>
    </row>
    <row r="3093" ht="14.25" customHeight="1" spans="1:6" x14ac:dyDescent="0.25">
      <c r="A3093" s="232">
        <v>43530</v>
      </c>
      <c r="B3093" s="233">
        <v>65</v>
      </c>
      <c r="C3093" s="233">
        <v>20</v>
      </c>
      <c r="D3093" s="234">
        <v>0.3958333333321207</v>
      </c>
      <c r="E3093" s="235">
        <v>0.00010127574457199135</v>
      </c>
      <c r="F3093" s="235">
        <v>0.00007611750851814954</v>
      </c>
    </row>
    <row r="3094" ht="14.25" customHeight="1" spans="1:6" x14ac:dyDescent="0.25">
      <c r="A3094" s="232">
        <v>43530</v>
      </c>
      <c r="B3094" s="233">
        <v>65</v>
      </c>
      <c r="C3094" s="233">
        <v>21</v>
      </c>
      <c r="D3094" s="234">
        <v>0.4166666666678793</v>
      </c>
      <c r="E3094" s="235">
        <v>0.00012309078659920224</v>
      </c>
      <c r="F3094" s="235">
        <v>0.00007842106469698827</v>
      </c>
    </row>
    <row r="3095" ht="14.25" customHeight="1" spans="1:6" x14ac:dyDescent="0.25">
      <c r="A3095" s="232">
        <v>43530</v>
      </c>
      <c r="B3095" s="233">
        <v>65</v>
      </c>
      <c r="C3095" s="233">
        <v>22</v>
      </c>
      <c r="D3095" s="234">
        <v>0.4375</v>
      </c>
      <c r="E3095" s="235">
        <v>0.00015430367457172352</v>
      </c>
      <c r="F3095" s="235">
        <v>0.00008122539395818325</v>
      </c>
    </row>
    <row r="3096" ht="14.25" customHeight="1" spans="1:6" x14ac:dyDescent="0.25">
      <c r="A3096" s="232">
        <v>43530</v>
      </c>
      <c r="B3096" s="233">
        <v>65</v>
      </c>
      <c r="C3096" s="233">
        <v>23</v>
      </c>
      <c r="D3096" s="234">
        <v>0.4583333333321207</v>
      </c>
      <c r="E3096" s="235">
        <v>0.00015786116317948617</v>
      </c>
      <c r="F3096" s="235">
        <v>0.00008012369317699953</v>
      </c>
    </row>
    <row r="3097" ht="14.25" customHeight="1" spans="1:6" x14ac:dyDescent="0.25">
      <c r="A3097" s="232">
        <v>43530</v>
      </c>
      <c r="B3097" s="233">
        <v>65</v>
      </c>
      <c r="C3097" s="233">
        <v>24</v>
      </c>
      <c r="D3097" s="234">
        <v>0.4791666666678793</v>
      </c>
      <c r="E3097" s="235">
        <v>0.00019669669479840327</v>
      </c>
      <c r="F3097" s="235">
        <v>0.00008523157861703322</v>
      </c>
    </row>
    <row r="3098" ht="14.25" customHeight="1" spans="1:6" x14ac:dyDescent="0.25">
      <c r="A3098" s="232">
        <v>43530</v>
      </c>
      <c r="B3098" s="233">
        <v>65</v>
      </c>
      <c r="C3098" s="233">
        <v>25</v>
      </c>
      <c r="D3098" s="234">
        <v>0.5</v>
      </c>
      <c r="E3098" s="235">
        <v>0.00018459086713034213</v>
      </c>
      <c r="F3098" s="235">
        <v>0.00008453049630173448</v>
      </c>
    </row>
    <row r="3099" ht="14.25" customHeight="1" spans="1:6" x14ac:dyDescent="0.25">
      <c r="A3099" s="232">
        <v>43530</v>
      </c>
      <c r="B3099" s="233">
        <v>65</v>
      </c>
      <c r="C3099" s="233">
        <v>26</v>
      </c>
      <c r="D3099" s="234">
        <v>0.5208333333321207</v>
      </c>
      <c r="E3099" s="235">
        <v>0.00014612087551320687</v>
      </c>
      <c r="F3099" s="235">
        <v>0.00008473080553467698</v>
      </c>
    </row>
    <row r="3100" ht="14.25" customHeight="1" spans="1:6" x14ac:dyDescent="0.25">
      <c r="A3100" s="232">
        <v>43530</v>
      </c>
      <c r="B3100" s="233">
        <v>65</v>
      </c>
      <c r="C3100" s="233">
        <v>27</v>
      </c>
      <c r="D3100" s="234">
        <v>0.5416666666678793</v>
      </c>
      <c r="E3100" s="235">
        <v>0.00017712109050368785</v>
      </c>
      <c r="F3100" s="235">
        <v>0.00007942261086170077</v>
      </c>
    </row>
    <row r="3101" ht="14.25" customHeight="1" spans="1:6" x14ac:dyDescent="0.25">
      <c r="A3101" s="232">
        <v>43530</v>
      </c>
      <c r="B3101" s="233">
        <v>65</v>
      </c>
      <c r="C3101" s="233">
        <v>28</v>
      </c>
      <c r="D3101" s="234">
        <v>0.5625</v>
      </c>
      <c r="E3101" s="235">
        <v>0.0002155998705655838</v>
      </c>
      <c r="F3101" s="235">
        <v>0.00007862137392993077</v>
      </c>
    </row>
    <row r="3102" ht="14.25" customHeight="1" spans="1:6" x14ac:dyDescent="0.25">
      <c r="A3102" s="232">
        <v>43530</v>
      </c>
      <c r="B3102" s="233">
        <v>65</v>
      </c>
      <c r="C3102" s="233">
        <v>29</v>
      </c>
      <c r="D3102" s="234">
        <v>0.5833333333321207</v>
      </c>
      <c r="E3102" s="235">
        <v>0.00021138598683454198</v>
      </c>
      <c r="F3102" s="235">
        <v>0.00007521611696990828</v>
      </c>
    </row>
    <row r="3103" ht="14.25" customHeight="1" spans="1:6" x14ac:dyDescent="0.25">
      <c r="A3103" s="232">
        <v>43530</v>
      </c>
      <c r="B3103" s="233">
        <v>65</v>
      </c>
      <c r="C3103" s="233">
        <v>30</v>
      </c>
      <c r="D3103" s="234">
        <v>0.6041666666678793</v>
      </c>
      <c r="E3103" s="235">
        <v>0.00016986531973984905</v>
      </c>
      <c r="F3103" s="235">
        <v>0.00007531627158637955</v>
      </c>
    </row>
    <row r="3104" ht="14.25" customHeight="1" spans="1:6" x14ac:dyDescent="0.25">
      <c r="A3104" s="232">
        <v>43530</v>
      </c>
      <c r="B3104" s="233">
        <v>65</v>
      </c>
      <c r="C3104" s="233">
        <v>31</v>
      </c>
      <c r="D3104" s="234">
        <v>0.625</v>
      </c>
      <c r="E3104" s="235">
        <v>0.00013165253093472469</v>
      </c>
      <c r="F3104" s="235">
        <v>0.00007862137392993077</v>
      </c>
    </row>
    <row r="3105" ht="14.25" customHeight="1" spans="1:6" x14ac:dyDescent="0.25">
      <c r="A3105" s="232">
        <v>43530</v>
      </c>
      <c r="B3105" s="233">
        <v>65</v>
      </c>
      <c r="C3105" s="233">
        <v>32</v>
      </c>
      <c r="D3105" s="234">
        <v>0.6458333333321207</v>
      </c>
      <c r="E3105" s="235">
        <v>0.0000972240553587602</v>
      </c>
      <c r="F3105" s="235">
        <v>0.00007992338394405702</v>
      </c>
    </row>
    <row r="3106" ht="14.25" customHeight="1" spans="1:6" x14ac:dyDescent="0.25">
      <c r="A3106" s="232">
        <v>43530</v>
      </c>
      <c r="B3106" s="233">
        <v>65</v>
      </c>
      <c r="C3106" s="233">
        <v>33</v>
      </c>
      <c r="D3106" s="234">
        <v>0.6666666666678793</v>
      </c>
      <c r="E3106" s="235">
        <v>0.00007664191972136299</v>
      </c>
      <c r="F3106" s="235">
        <v>0.00008262755858878075</v>
      </c>
    </row>
    <row r="3107" ht="14.25" customHeight="1" spans="1:6" x14ac:dyDescent="0.25">
      <c r="A3107" s="232">
        <v>43530</v>
      </c>
      <c r="B3107" s="233">
        <v>65</v>
      </c>
      <c r="C3107" s="233">
        <v>34</v>
      </c>
      <c r="D3107" s="234">
        <v>0.6875</v>
      </c>
      <c r="E3107" s="235">
        <v>0.0000612224904613693</v>
      </c>
      <c r="F3107" s="235">
        <v>0.00008873699019352696</v>
      </c>
    </row>
    <row r="3108" ht="14.25" customHeight="1" spans="1:6" x14ac:dyDescent="0.25">
      <c r="A3108" s="232">
        <v>43530</v>
      </c>
      <c r="B3108" s="233">
        <v>65</v>
      </c>
      <c r="C3108" s="233">
        <v>35</v>
      </c>
      <c r="D3108" s="234">
        <v>0.7083333333321207</v>
      </c>
      <c r="E3108" s="235">
        <v>0.00003162137929633101</v>
      </c>
      <c r="F3108" s="235">
        <v>0.00009664920489475566</v>
      </c>
    </row>
    <row r="3109" ht="14.25" customHeight="1" spans="1:6" x14ac:dyDescent="0.25">
      <c r="A3109" s="232">
        <v>43530</v>
      </c>
      <c r="B3109" s="233">
        <v>65</v>
      </c>
      <c r="C3109" s="233">
        <v>36</v>
      </c>
      <c r="D3109" s="234">
        <v>0.7291666666678793</v>
      </c>
      <c r="E3109" s="235">
        <v>0.000016832225560199883</v>
      </c>
      <c r="F3109" s="235">
        <v>0.00010303906942562137</v>
      </c>
    </row>
    <row r="3110" ht="14.25" customHeight="1" spans="1:6" x14ac:dyDescent="0.25">
      <c r="A3110" s="232">
        <v>43530</v>
      </c>
      <c r="B3110" s="233">
        <v>65</v>
      </c>
      <c r="C3110" s="233">
        <v>37</v>
      </c>
      <c r="D3110" s="234">
        <v>0.75</v>
      </c>
      <c r="E3110" s="235">
        <v>0.0000036614037420860247</v>
      </c>
      <c r="F3110" s="235">
        <v>0.00010635418723081973</v>
      </c>
    </row>
    <row r="3111" ht="14.25" customHeight="1" spans="1:6" x14ac:dyDescent="0.25">
      <c r="A3111" s="232">
        <v>43530</v>
      </c>
      <c r="B3111" s="233">
        <v>65</v>
      </c>
      <c r="C3111" s="233">
        <v>38</v>
      </c>
      <c r="D3111" s="234">
        <v>0.7708333333321207</v>
      </c>
      <c r="E3111" s="235">
        <v>0.0000013799622812539824</v>
      </c>
      <c r="F3111" s="235">
        <v>0.00010543276475928422</v>
      </c>
    </row>
    <row r="3112" ht="14.25" customHeight="1" spans="1:6" x14ac:dyDescent="0.25">
      <c r="A3112" s="232">
        <v>43530</v>
      </c>
      <c r="B3112" s="233">
        <v>65</v>
      </c>
      <c r="C3112" s="233">
        <v>39</v>
      </c>
      <c r="D3112" s="234">
        <v>0.7916666666678793</v>
      </c>
      <c r="E3112" s="235">
        <v>5.886556699911997e-7</v>
      </c>
      <c r="F3112" s="235">
        <v>0.00010255832726655934</v>
      </c>
    </row>
    <row r="3113" ht="14.25" customHeight="1" spans="1:6" x14ac:dyDescent="0.25">
      <c r="A3113" s="232">
        <v>43530</v>
      </c>
      <c r="B3113" s="233">
        <v>65</v>
      </c>
      <c r="C3113" s="233">
        <v>40</v>
      </c>
      <c r="D3113" s="234">
        <v>0.8125</v>
      </c>
      <c r="E3113" s="235">
        <v>2.256472300133841e-7</v>
      </c>
      <c r="F3113" s="235">
        <v>0.0000993533795394794</v>
      </c>
    </row>
    <row r="3114" ht="14.25" customHeight="1" spans="1:6" x14ac:dyDescent="0.25">
      <c r="A3114" s="232">
        <v>43530</v>
      </c>
      <c r="B3114" s="233">
        <v>65</v>
      </c>
      <c r="C3114" s="233">
        <v>41</v>
      </c>
      <c r="D3114" s="234">
        <v>0.8333333333321207</v>
      </c>
      <c r="E3114" s="235">
        <v>4.081378859804925e-8</v>
      </c>
      <c r="F3114" s="235">
        <v>0.00009604827719592816</v>
      </c>
    </row>
    <row r="3115" ht="14.25" customHeight="1" spans="1:6" x14ac:dyDescent="0.25">
      <c r="A3115" s="232">
        <v>43530</v>
      </c>
      <c r="B3115" s="233">
        <v>65</v>
      </c>
      <c r="C3115" s="233">
        <v>42</v>
      </c>
      <c r="D3115" s="234">
        <v>0.8541666666678793</v>
      </c>
      <c r="E3115" s="235">
        <v>0</v>
      </c>
      <c r="F3115" s="235">
        <v>0.00009164147407119316</v>
      </c>
    </row>
    <row r="3116" ht="14.25" customHeight="1" spans="1:6" x14ac:dyDescent="0.25">
      <c r="A3116" s="232">
        <v>43530</v>
      </c>
      <c r="B3116" s="233">
        <v>65</v>
      </c>
      <c r="C3116" s="233">
        <v>43</v>
      </c>
      <c r="D3116" s="234">
        <v>0.875</v>
      </c>
      <c r="E3116" s="235">
        <v>0</v>
      </c>
      <c r="F3116" s="235">
        <v>0.00008633327939821698</v>
      </c>
    </row>
    <row r="3117" ht="14.25" customHeight="1" spans="1:6" x14ac:dyDescent="0.25">
      <c r="A3117" s="232">
        <v>43530</v>
      </c>
      <c r="B3117" s="233">
        <v>65</v>
      </c>
      <c r="C3117" s="233">
        <v>44</v>
      </c>
      <c r="D3117" s="234">
        <v>0.8958333333321207</v>
      </c>
      <c r="E3117" s="235">
        <v>0</v>
      </c>
      <c r="F3117" s="235">
        <v>0.00008132554857465449</v>
      </c>
    </row>
    <row r="3118" ht="14.25" customHeight="1" spans="1:6" x14ac:dyDescent="0.25">
      <c r="A3118" s="232">
        <v>43530</v>
      </c>
      <c r="B3118" s="233">
        <v>65</v>
      </c>
      <c r="C3118" s="233">
        <v>45</v>
      </c>
      <c r="D3118" s="234">
        <v>0.9166666666678793</v>
      </c>
      <c r="E3118" s="235">
        <v>0</v>
      </c>
      <c r="F3118" s="235">
        <v>0.00007531627158637955</v>
      </c>
    </row>
    <row r="3119" ht="14.25" customHeight="1" spans="1:6" x14ac:dyDescent="0.25">
      <c r="A3119" s="232">
        <v>43530</v>
      </c>
      <c r="B3119" s="233">
        <v>65</v>
      </c>
      <c r="C3119" s="233">
        <v>46</v>
      </c>
      <c r="D3119" s="234">
        <v>0.9375</v>
      </c>
      <c r="E3119" s="235">
        <v>0</v>
      </c>
      <c r="F3119" s="235">
        <v>0.00006590173763808209</v>
      </c>
    </row>
    <row r="3120" ht="14.25" customHeight="1" spans="1:6" x14ac:dyDescent="0.25">
      <c r="A3120" s="232">
        <v>43530</v>
      </c>
      <c r="B3120" s="233">
        <v>65</v>
      </c>
      <c r="C3120" s="233">
        <v>47</v>
      </c>
      <c r="D3120" s="234">
        <v>0.9583333333321207</v>
      </c>
      <c r="E3120" s="235">
        <v>0</v>
      </c>
      <c r="F3120" s="235">
        <v>0.00005498488444271591</v>
      </c>
    </row>
    <row r="3121" ht="14.25" customHeight="1" spans="1:6" x14ac:dyDescent="0.25">
      <c r="A3121" s="232">
        <v>43530</v>
      </c>
      <c r="B3121" s="233">
        <v>65</v>
      </c>
      <c r="C3121" s="233">
        <v>48</v>
      </c>
      <c r="D3121" s="234">
        <v>0.9791666666678793</v>
      </c>
      <c r="E3121" s="235">
        <v>0</v>
      </c>
      <c r="F3121" s="235">
        <v>0.00004737313359090096</v>
      </c>
    </row>
    <row r="3122" ht="14.25" customHeight="1" spans="1:6" x14ac:dyDescent="0.25">
      <c r="A3122" s="232">
        <v>43531</v>
      </c>
      <c r="B3122" s="233">
        <v>66</v>
      </c>
      <c r="C3122" s="233">
        <v>1</v>
      </c>
      <c r="D3122" s="234">
        <v>0</v>
      </c>
      <c r="E3122" s="235">
        <v>0</v>
      </c>
      <c r="F3122" s="235">
        <v>0.0000407629289037985</v>
      </c>
    </row>
    <row r="3123" ht="14.25" customHeight="1" spans="1:6" x14ac:dyDescent="0.25">
      <c r="A3123" s="232">
        <v>43531</v>
      </c>
      <c r="B3123" s="233">
        <v>66</v>
      </c>
      <c r="C3123" s="233">
        <v>2</v>
      </c>
      <c r="D3123" s="234">
        <v>0.020833333332120674</v>
      </c>
      <c r="E3123" s="235">
        <v>0</v>
      </c>
      <c r="F3123" s="235">
        <v>0.00003655643501200603</v>
      </c>
    </row>
    <row r="3124" ht="14.25" customHeight="1" spans="1:6" x14ac:dyDescent="0.25">
      <c r="A3124" s="232">
        <v>43531</v>
      </c>
      <c r="B3124" s="233">
        <v>66</v>
      </c>
      <c r="C3124" s="233">
        <v>3</v>
      </c>
      <c r="D3124" s="234">
        <v>0.041666666667879326</v>
      </c>
      <c r="E3124" s="235">
        <v>0</v>
      </c>
      <c r="F3124" s="235">
        <v>0.00003425287883316729</v>
      </c>
    </row>
    <row r="3125" ht="14.25" customHeight="1" spans="1:6" x14ac:dyDescent="0.25">
      <c r="A3125" s="232">
        <v>43531</v>
      </c>
      <c r="B3125" s="233">
        <v>66</v>
      </c>
      <c r="C3125" s="233">
        <v>4</v>
      </c>
      <c r="D3125" s="234">
        <v>0.0625</v>
      </c>
      <c r="E3125" s="235">
        <v>0</v>
      </c>
      <c r="F3125" s="235">
        <v>0.0000326504049696273</v>
      </c>
    </row>
    <row r="3126" ht="14.25" customHeight="1" spans="1:6" x14ac:dyDescent="0.25">
      <c r="A3126" s="232">
        <v>43531</v>
      </c>
      <c r="B3126" s="233">
        <v>66</v>
      </c>
      <c r="C3126" s="233">
        <v>5</v>
      </c>
      <c r="D3126" s="234">
        <v>0.08333333333212067</v>
      </c>
      <c r="E3126" s="235">
        <v>0</v>
      </c>
      <c r="F3126" s="235">
        <v>0.00003094777648961606</v>
      </c>
    </row>
    <row r="3127" ht="14.25" customHeight="1" spans="1:6" x14ac:dyDescent="0.25">
      <c r="A3127" s="232">
        <v>43531</v>
      </c>
      <c r="B3127" s="233">
        <v>66</v>
      </c>
      <c r="C3127" s="233">
        <v>6</v>
      </c>
      <c r="D3127" s="234">
        <v>0.10416666666787933</v>
      </c>
      <c r="E3127" s="235">
        <v>0</v>
      </c>
      <c r="F3127" s="235">
        <v>0.000030246694174317314</v>
      </c>
    </row>
    <row r="3128" ht="14.25" customHeight="1" spans="1:6" x14ac:dyDescent="0.25">
      <c r="A3128" s="232">
        <v>43531</v>
      </c>
      <c r="B3128" s="233">
        <v>66</v>
      </c>
      <c r="C3128" s="233">
        <v>7</v>
      </c>
      <c r="D3128" s="234">
        <v>0.125</v>
      </c>
      <c r="E3128" s="235">
        <v>0</v>
      </c>
      <c r="F3128" s="235">
        <v>0.00003054715802373107</v>
      </c>
    </row>
    <row r="3129" ht="14.25" customHeight="1" spans="1:6" x14ac:dyDescent="0.25">
      <c r="A3129" s="232">
        <v>43531</v>
      </c>
      <c r="B3129" s="233">
        <v>66</v>
      </c>
      <c r="C3129" s="233">
        <v>8</v>
      </c>
      <c r="D3129" s="234">
        <v>0.14583333333212067</v>
      </c>
      <c r="E3129" s="235">
        <v>0</v>
      </c>
      <c r="F3129" s="235">
        <v>0.000030046384941374813</v>
      </c>
    </row>
    <row r="3130" ht="14.25" customHeight="1" spans="1:6" x14ac:dyDescent="0.25">
      <c r="A3130" s="232">
        <v>43531</v>
      </c>
      <c r="B3130" s="233">
        <v>66</v>
      </c>
      <c r="C3130" s="233">
        <v>9</v>
      </c>
      <c r="D3130" s="234">
        <v>0.16666666666787933</v>
      </c>
      <c r="E3130" s="235">
        <v>0</v>
      </c>
      <c r="F3130" s="235">
        <v>0.00003054715802373107</v>
      </c>
    </row>
    <row r="3131" ht="14.25" customHeight="1" spans="1:6" x14ac:dyDescent="0.25">
      <c r="A3131" s="232">
        <v>43531</v>
      </c>
      <c r="B3131" s="233">
        <v>66</v>
      </c>
      <c r="C3131" s="233">
        <v>10</v>
      </c>
      <c r="D3131" s="234">
        <v>0.1875</v>
      </c>
      <c r="E3131" s="235">
        <v>3.033290632966802e-8</v>
      </c>
      <c r="F3131" s="235">
        <v>0.0000318491680378573</v>
      </c>
    </row>
    <row r="3132" ht="14.25" customHeight="1" spans="1:6" x14ac:dyDescent="0.25">
      <c r="A3132" s="232">
        <v>43531</v>
      </c>
      <c r="B3132" s="233">
        <v>66</v>
      </c>
      <c r="C3132" s="233">
        <v>11</v>
      </c>
      <c r="D3132" s="234">
        <v>0.20833333333212067</v>
      </c>
      <c r="E3132" s="235">
        <v>2.8353869148403097e-7</v>
      </c>
      <c r="F3132" s="235">
        <v>0.000032550250353156044</v>
      </c>
    </row>
    <row r="3133" ht="14.25" customHeight="1" spans="1:6" x14ac:dyDescent="0.25">
      <c r="A3133" s="232">
        <v>43531</v>
      </c>
      <c r="B3133" s="233">
        <v>66</v>
      </c>
      <c r="C3133" s="233">
        <v>12</v>
      </c>
      <c r="D3133" s="234">
        <v>0.22916666666787933</v>
      </c>
      <c r="E3133" s="235">
        <v>9.946973795180162e-7</v>
      </c>
      <c r="F3133" s="235">
        <v>0.000035955507313178524</v>
      </c>
    </row>
    <row r="3134" ht="14.25" customHeight="1" spans="1:6" x14ac:dyDescent="0.25">
      <c r="A3134" s="232">
        <v>43531</v>
      </c>
      <c r="B3134" s="233">
        <v>66</v>
      </c>
      <c r="C3134" s="233">
        <v>13</v>
      </c>
      <c r="D3134" s="234">
        <v>0.25</v>
      </c>
      <c r="E3134" s="235">
        <v>0.000002238408191283043</v>
      </c>
      <c r="F3134" s="235">
        <v>0.00004296633046616598</v>
      </c>
    </row>
    <row r="3135" ht="14.25" customHeight="1" spans="1:6" x14ac:dyDescent="0.25">
      <c r="A3135" s="232">
        <v>43531</v>
      </c>
      <c r="B3135" s="233">
        <v>66</v>
      </c>
      <c r="C3135" s="233">
        <v>14</v>
      </c>
      <c r="D3135" s="234">
        <v>0.2708333333321207</v>
      </c>
      <c r="E3135" s="235">
        <v>0.000005537220547123075</v>
      </c>
      <c r="F3135" s="235">
        <v>0.000050277617468567196</v>
      </c>
    </row>
    <row r="3136" ht="14.25" customHeight="1" spans="1:6" x14ac:dyDescent="0.25">
      <c r="A3136" s="232">
        <v>43531</v>
      </c>
      <c r="B3136" s="233">
        <v>66</v>
      </c>
      <c r="C3136" s="233">
        <v>15</v>
      </c>
      <c r="D3136" s="234">
        <v>0.2916666666678793</v>
      </c>
      <c r="E3136" s="235">
        <v>0.00001716983158560272</v>
      </c>
      <c r="F3136" s="235">
        <v>0.000059291532950979645</v>
      </c>
    </row>
    <row r="3137" ht="14.25" customHeight="1" spans="1:6" x14ac:dyDescent="0.25">
      <c r="A3137" s="232">
        <v>43531</v>
      </c>
      <c r="B3137" s="233">
        <v>66</v>
      </c>
      <c r="C3137" s="233">
        <v>16</v>
      </c>
      <c r="D3137" s="234">
        <v>0.3125</v>
      </c>
      <c r="E3137" s="235">
        <v>0.00004510326912165674</v>
      </c>
      <c r="F3137" s="235">
        <v>0.0000653008099392546</v>
      </c>
    </row>
    <row r="3138" ht="14.25" customHeight="1" spans="1:6" x14ac:dyDescent="0.25">
      <c r="A3138" s="232">
        <v>43531</v>
      </c>
      <c r="B3138" s="233">
        <v>66</v>
      </c>
      <c r="C3138" s="233">
        <v>17</v>
      </c>
      <c r="D3138" s="234">
        <v>0.3333333333321207</v>
      </c>
      <c r="E3138" s="235">
        <v>0.0000836270491110025</v>
      </c>
      <c r="F3138" s="235">
        <v>0.00006770452073456459</v>
      </c>
    </row>
    <row r="3139" ht="14.25" customHeight="1" spans="1:6" x14ac:dyDescent="0.25">
      <c r="A3139" s="232">
        <v>43531</v>
      </c>
      <c r="B3139" s="233">
        <v>66</v>
      </c>
      <c r="C3139" s="233">
        <v>18</v>
      </c>
      <c r="D3139" s="234">
        <v>0.3541666666678793</v>
      </c>
      <c r="E3139" s="235">
        <v>0.0001222881354231549</v>
      </c>
      <c r="F3139" s="235">
        <v>0.00006840560304986335</v>
      </c>
    </row>
    <row r="3140" ht="14.25" customHeight="1" spans="1:6" x14ac:dyDescent="0.25">
      <c r="A3140" s="232">
        <v>43531</v>
      </c>
      <c r="B3140" s="233">
        <v>66</v>
      </c>
      <c r="C3140" s="233">
        <v>19</v>
      </c>
      <c r="D3140" s="234">
        <v>0.375</v>
      </c>
      <c r="E3140" s="235">
        <v>0.00015965730268471763</v>
      </c>
      <c r="F3140" s="235">
        <v>0.00006820529381692084</v>
      </c>
    </row>
    <row r="3141" ht="14.25" customHeight="1" spans="1:6" x14ac:dyDescent="0.25">
      <c r="A3141" s="232">
        <v>43531</v>
      </c>
      <c r="B3141" s="233">
        <v>66</v>
      </c>
      <c r="C3141" s="233">
        <v>20</v>
      </c>
      <c r="D3141" s="234">
        <v>0.3958333333321207</v>
      </c>
      <c r="E3141" s="235">
        <v>0.000195380178679657</v>
      </c>
      <c r="F3141" s="235">
        <v>0.00006750421150162208</v>
      </c>
    </row>
    <row r="3142" ht="14.25" customHeight="1" spans="1:6" x14ac:dyDescent="0.25">
      <c r="A3142" s="232">
        <v>43531</v>
      </c>
      <c r="B3142" s="233">
        <v>66</v>
      </c>
      <c r="C3142" s="233">
        <v>21</v>
      </c>
      <c r="D3142" s="234">
        <v>0.4166666666678793</v>
      </c>
      <c r="E3142" s="235">
        <v>0.000221335378166809</v>
      </c>
      <c r="F3142" s="235">
        <v>0.0000661020468710246</v>
      </c>
    </row>
    <row r="3143" ht="14.25" customHeight="1" spans="1:6" x14ac:dyDescent="0.25">
      <c r="A3143" s="232">
        <v>43531</v>
      </c>
      <c r="B3143" s="233">
        <v>66</v>
      </c>
      <c r="C3143" s="233">
        <v>22</v>
      </c>
      <c r="D3143" s="234">
        <v>0.4375</v>
      </c>
      <c r="E3143" s="235">
        <v>0.0002446736284756532</v>
      </c>
      <c r="F3143" s="235">
        <v>0.00006600189225455336</v>
      </c>
    </row>
    <row r="3144" ht="14.25" customHeight="1" spans="1:6" x14ac:dyDescent="0.25">
      <c r="A3144" s="232">
        <v>43531</v>
      </c>
      <c r="B3144" s="233">
        <v>66</v>
      </c>
      <c r="C3144" s="233">
        <v>23</v>
      </c>
      <c r="D3144" s="234">
        <v>0.4583333333321207</v>
      </c>
      <c r="E3144" s="235">
        <v>0.0002578091207175148</v>
      </c>
      <c r="F3144" s="235">
        <v>0.00006429926377454211</v>
      </c>
    </row>
    <row r="3145" ht="14.25" customHeight="1" spans="1:6" x14ac:dyDescent="0.25">
      <c r="A3145" s="232">
        <v>43531</v>
      </c>
      <c r="B3145" s="233">
        <v>66</v>
      </c>
      <c r="C3145" s="233">
        <v>24</v>
      </c>
      <c r="D3145" s="234">
        <v>0.4791666666678793</v>
      </c>
      <c r="E3145" s="235">
        <v>0.00026286906916440407</v>
      </c>
      <c r="F3145" s="235">
        <v>0.00006429926377454211</v>
      </c>
    </row>
    <row r="3146" ht="14.25" customHeight="1" spans="1:6" x14ac:dyDescent="0.25">
      <c r="A3146" s="232">
        <v>43531</v>
      </c>
      <c r="B3146" s="233">
        <v>66</v>
      </c>
      <c r="C3146" s="233">
        <v>25</v>
      </c>
      <c r="D3146" s="234">
        <v>0.5</v>
      </c>
      <c r="E3146" s="235">
        <v>0.0002578130473633779</v>
      </c>
      <c r="F3146" s="235">
        <v>0.00006630235610396709</v>
      </c>
    </row>
    <row r="3147" ht="14.25" customHeight="1" spans="1:6" x14ac:dyDescent="0.25">
      <c r="A3147" s="232">
        <v>43531</v>
      </c>
      <c r="B3147" s="233">
        <v>66</v>
      </c>
      <c r="C3147" s="233">
        <v>26</v>
      </c>
      <c r="D3147" s="234">
        <v>0.5208333333321207</v>
      </c>
      <c r="E3147" s="235">
        <v>0.0002457503064268593</v>
      </c>
      <c r="F3147" s="235">
        <v>0.00006660281995338085</v>
      </c>
    </row>
    <row r="3148" ht="14.25" customHeight="1" spans="1:6" x14ac:dyDescent="0.25">
      <c r="A3148" s="232">
        <v>43531</v>
      </c>
      <c r="B3148" s="233">
        <v>66</v>
      </c>
      <c r="C3148" s="233">
        <v>27</v>
      </c>
      <c r="D3148" s="234">
        <v>0.5416666666678793</v>
      </c>
      <c r="E3148" s="235">
        <v>0.0002355497263761534</v>
      </c>
      <c r="F3148" s="235">
        <v>0.00006520065532278334</v>
      </c>
    </row>
    <row r="3149" ht="14.25" customHeight="1" spans="1:6" x14ac:dyDescent="0.25">
      <c r="A3149" s="232">
        <v>43531</v>
      </c>
      <c r="B3149" s="233">
        <v>66</v>
      </c>
      <c r="C3149" s="233">
        <v>28</v>
      </c>
      <c r="D3149" s="234">
        <v>0.5625</v>
      </c>
      <c r="E3149" s="235">
        <v>0.0002144424079685425</v>
      </c>
      <c r="F3149" s="235">
        <v>0.0000636983360757146</v>
      </c>
    </row>
    <row r="3150" ht="14.25" customHeight="1" spans="1:6" x14ac:dyDescent="0.25">
      <c r="A3150" s="232">
        <v>43531</v>
      </c>
      <c r="B3150" s="233">
        <v>66</v>
      </c>
      <c r="C3150" s="233">
        <v>29</v>
      </c>
      <c r="D3150" s="234">
        <v>0.5833333333321207</v>
      </c>
      <c r="E3150" s="235">
        <v>0.00019332783478316672</v>
      </c>
      <c r="F3150" s="235">
        <v>0.00006229617144511711</v>
      </c>
    </row>
    <row r="3151" ht="14.25" customHeight="1" spans="1:6" x14ac:dyDescent="0.25">
      <c r="A3151" s="232">
        <v>43531</v>
      </c>
      <c r="B3151" s="233">
        <v>66</v>
      </c>
      <c r="C3151" s="233">
        <v>30</v>
      </c>
      <c r="D3151" s="234">
        <v>0.6041666666678793</v>
      </c>
      <c r="E3151" s="235">
        <v>0.00017121752867840085</v>
      </c>
      <c r="F3151" s="235">
        <v>0.00006329771760982962</v>
      </c>
    </row>
    <row r="3152" ht="14.25" customHeight="1" spans="1:6" x14ac:dyDescent="0.25">
      <c r="A3152" s="232">
        <v>43531</v>
      </c>
      <c r="B3152" s="233">
        <v>66</v>
      </c>
      <c r="C3152" s="233">
        <v>31</v>
      </c>
      <c r="D3152" s="234">
        <v>0.625</v>
      </c>
      <c r="E3152" s="235">
        <v>0.00014824970799703053</v>
      </c>
      <c r="F3152" s="235">
        <v>0.00006459972762395585</v>
      </c>
    </row>
    <row r="3153" ht="14.25" customHeight="1" spans="1:6" x14ac:dyDescent="0.25">
      <c r="A3153" s="232">
        <v>43531</v>
      </c>
      <c r="B3153" s="233">
        <v>66</v>
      </c>
      <c r="C3153" s="233">
        <v>32</v>
      </c>
      <c r="D3153" s="234">
        <v>0.6458333333321207</v>
      </c>
      <c r="E3153" s="235">
        <v>0.00012382350779236053</v>
      </c>
      <c r="F3153" s="235">
        <v>0.00006870606689927708</v>
      </c>
    </row>
    <row r="3154" ht="14.25" customHeight="1" spans="1:6" x14ac:dyDescent="0.25">
      <c r="A3154" s="232">
        <v>43531</v>
      </c>
      <c r="B3154" s="233">
        <v>66</v>
      </c>
      <c r="C3154" s="233">
        <v>33</v>
      </c>
      <c r="D3154" s="234">
        <v>0.6666666666678793</v>
      </c>
      <c r="E3154" s="235">
        <v>0.00009340443545846203</v>
      </c>
      <c r="F3154" s="235">
        <v>0.00007291256079106956</v>
      </c>
    </row>
    <row r="3155" ht="14.25" customHeight="1" spans="1:6" x14ac:dyDescent="0.25">
      <c r="A3155" s="232">
        <v>43531</v>
      </c>
      <c r="B3155" s="233">
        <v>66</v>
      </c>
      <c r="C3155" s="233">
        <v>34</v>
      </c>
      <c r="D3155" s="234">
        <v>0.6875</v>
      </c>
      <c r="E3155" s="235">
        <v>0.0000637519620793469</v>
      </c>
      <c r="F3155" s="235">
        <v>0.0000805243116428845</v>
      </c>
    </row>
    <row r="3156" ht="14.25" customHeight="1" spans="1:6" x14ac:dyDescent="0.25">
      <c r="A3156" s="232">
        <v>43531</v>
      </c>
      <c r="B3156" s="233">
        <v>66</v>
      </c>
      <c r="C3156" s="233">
        <v>35</v>
      </c>
      <c r="D3156" s="234">
        <v>0.7083333333321207</v>
      </c>
      <c r="E3156" s="235">
        <v>0.00003595497810392349</v>
      </c>
      <c r="F3156" s="235">
        <v>0.00009254286561943443</v>
      </c>
    </row>
    <row r="3157" ht="14.25" customHeight="1" spans="1:6" x14ac:dyDescent="0.25">
      <c r="A3157" s="232">
        <v>43531</v>
      </c>
      <c r="B3157" s="233">
        <v>66</v>
      </c>
      <c r="C3157" s="233">
        <v>36</v>
      </c>
      <c r="D3157" s="234">
        <v>0.7291666666678793</v>
      </c>
      <c r="E3157" s="235">
        <v>0.000014107129716735218</v>
      </c>
      <c r="F3157" s="235">
        <v>0.0000987524518406519</v>
      </c>
    </row>
    <row r="3158" ht="14.25" customHeight="1" spans="1:6" x14ac:dyDescent="0.25">
      <c r="A3158" s="232">
        <v>43531</v>
      </c>
      <c r="B3158" s="233">
        <v>66</v>
      </c>
      <c r="C3158" s="233">
        <v>37</v>
      </c>
      <c r="D3158" s="234">
        <v>0.75</v>
      </c>
      <c r="E3158" s="235">
        <v>0.0000029876679689750256</v>
      </c>
      <c r="F3158" s="235">
        <v>0.00010457143505763147</v>
      </c>
    </row>
    <row r="3159" ht="14.25" customHeight="1" spans="1:6" x14ac:dyDescent="0.25">
      <c r="A3159" s="232">
        <v>43531</v>
      </c>
      <c r="B3159" s="233">
        <v>66</v>
      </c>
      <c r="C3159" s="233">
        <v>38</v>
      </c>
      <c r="D3159" s="234">
        <v>0.7708333333321207</v>
      </c>
      <c r="E3159" s="235">
        <v>0.0000010394569120288677</v>
      </c>
      <c r="F3159" s="235">
        <v>0.00010553291937575548</v>
      </c>
    </row>
    <row r="3160" ht="14.25" customHeight="1" spans="1:6" x14ac:dyDescent="0.25">
      <c r="A3160" s="232">
        <v>43531</v>
      </c>
      <c r="B3160" s="233">
        <v>66</v>
      </c>
      <c r="C3160" s="233">
        <v>39</v>
      </c>
      <c r="D3160" s="234">
        <v>0.7916666666678793</v>
      </c>
      <c r="E3160" s="235">
        <v>5.430946582480601e-7</v>
      </c>
      <c r="F3160" s="235">
        <v>0.0001017570903347894</v>
      </c>
    </row>
    <row r="3161" ht="14.25" customHeight="1" spans="1:6" x14ac:dyDescent="0.25">
      <c r="A3161" s="232">
        <v>43531</v>
      </c>
      <c r="B3161" s="233">
        <v>66</v>
      </c>
      <c r="C3161" s="233">
        <v>40</v>
      </c>
      <c r="D3161" s="234">
        <v>0.8125</v>
      </c>
      <c r="E3161" s="235">
        <v>2.4932169349019815e-7</v>
      </c>
      <c r="F3161" s="235">
        <v>0.00009735028721005441</v>
      </c>
    </row>
    <row r="3162" ht="14.25" customHeight="1" spans="1:6" x14ac:dyDescent="0.25">
      <c r="A3162" s="232">
        <v>43531</v>
      </c>
      <c r="B3162" s="233">
        <v>66</v>
      </c>
      <c r="C3162" s="233">
        <v>41</v>
      </c>
      <c r="D3162" s="234">
        <v>0.8333333333321207</v>
      </c>
      <c r="E3162" s="235">
        <v>4.999997364504222e-8</v>
      </c>
      <c r="F3162" s="235">
        <v>0.00009354441178414693</v>
      </c>
    </row>
    <row r="3163" ht="14.25" customHeight="1" spans="1:6" x14ac:dyDescent="0.25">
      <c r="A3163" s="232">
        <v>43531</v>
      </c>
      <c r="B3163" s="233">
        <v>66</v>
      </c>
      <c r="C3163" s="233">
        <v>42</v>
      </c>
      <c r="D3163" s="234">
        <v>0.8541666666678793</v>
      </c>
      <c r="E3163" s="235">
        <v>2.871453480293269e-9</v>
      </c>
      <c r="F3163" s="235">
        <v>0.00008983869097471069</v>
      </c>
    </row>
    <row r="3164" ht="14.25" customHeight="1" spans="1:6" x14ac:dyDescent="0.25">
      <c r="A3164" s="232">
        <v>43531</v>
      </c>
      <c r="B3164" s="233">
        <v>66</v>
      </c>
      <c r="C3164" s="233">
        <v>43</v>
      </c>
      <c r="D3164" s="234">
        <v>0.875</v>
      </c>
      <c r="E3164" s="235">
        <v>0</v>
      </c>
      <c r="F3164" s="235">
        <v>0.00008643343401468822</v>
      </c>
    </row>
    <row r="3165" ht="14.25" customHeight="1" spans="1:6" x14ac:dyDescent="0.25">
      <c r="A3165" s="232">
        <v>43531</v>
      </c>
      <c r="B3165" s="233">
        <v>66</v>
      </c>
      <c r="C3165" s="233">
        <v>44</v>
      </c>
      <c r="D3165" s="234">
        <v>0.8958333333321207</v>
      </c>
      <c r="E3165" s="235">
        <v>0</v>
      </c>
      <c r="F3165" s="235">
        <v>0.00008062446625935576</v>
      </c>
    </row>
    <row r="3166" ht="14.25" customHeight="1" spans="1:6" x14ac:dyDescent="0.25">
      <c r="A3166" s="232">
        <v>43531</v>
      </c>
      <c r="B3166" s="233">
        <v>66</v>
      </c>
      <c r="C3166" s="233">
        <v>45</v>
      </c>
      <c r="D3166" s="234">
        <v>0.9166666666678793</v>
      </c>
      <c r="E3166" s="235">
        <v>0</v>
      </c>
      <c r="F3166" s="235">
        <v>0.00007481549850402329</v>
      </c>
    </row>
    <row r="3167" ht="14.25" customHeight="1" spans="1:6" x14ac:dyDescent="0.25">
      <c r="A3167" s="232">
        <v>43531</v>
      </c>
      <c r="B3167" s="233">
        <v>66</v>
      </c>
      <c r="C3167" s="233">
        <v>46</v>
      </c>
      <c r="D3167" s="234">
        <v>0.9375</v>
      </c>
      <c r="E3167" s="235">
        <v>0</v>
      </c>
      <c r="F3167" s="235">
        <v>0.00006540096455572584</v>
      </c>
    </row>
    <row r="3168" ht="14.25" customHeight="1" spans="1:6" x14ac:dyDescent="0.25">
      <c r="A3168" s="232">
        <v>43531</v>
      </c>
      <c r="B3168" s="233">
        <v>66</v>
      </c>
      <c r="C3168" s="233">
        <v>47</v>
      </c>
      <c r="D3168" s="234">
        <v>0.9583333333321207</v>
      </c>
      <c r="E3168" s="235">
        <v>0</v>
      </c>
      <c r="F3168" s="235">
        <v>0.00005548565752507217</v>
      </c>
    </row>
    <row r="3169" ht="14.25" customHeight="1" spans="1:6" x14ac:dyDescent="0.25">
      <c r="A3169" s="232">
        <v>43531</v>
      </c>
      <c r="B3169" s="233">
        <v>66</v>
      </c>
      <c r="C3169" s="233">
        <v>48</v>
      </c>
      <c r="D3169" s="234">
        <v>0.9791666666678793</v>
      </c>
      <c r="E3169" s="235">
        <v>0</v>
      </c>
      <c r="F3169" s="235">
        <v>0.00004587081434383222</v>
      </c>
    </row>
    <row r="3170" ht="14.25" customHeight="1" spans="1:6" x14ac:dyDescent="0.25">
      <c r="A3170" s="232">
        <v>43532</v>
      </c>
      <c r="B3170" s="233">
        <v>67</v>
      </c>
      <c r="C3170" s="233">
        <v>1</v>
      </c>
      <c r="D3170" s="234">
        <v>0</v>
      </c>
      <c r="E3170" s="235">
        <v>0</v>
      </c>
      <c r="F3170" s="235">
        <v>0.00004026215582144225</v>
      </c>
    </row>
    <row r="3171" ht="14.25" customHeight="1" spans="1:6" x14ac:dyDescent="0.25">
      <c r="A3171" s="232">
        <v>43532</v>
      </c>
      <c r="B3171" s="233">
        <v>67</v>
      </c>
      <c r="C3171" s="233">
        <v>2</v>
      </c>
      <c r="D3171" s="234">
        <v>0.020833333332120674</v>
      </c>
      <c r="E3171" s="235">
        <v>0</v>
      </c>
      <c r="F3171" s="235">
        <v>0.000035955507313178524</v>
      </c>
    </row>
    <row r="3172" ht="14.25" customHeight="1" spans="1:6" x14ac:dyDescent="0.25">
      <c r="A3172" s="232">
        <v>43532</v>
      </c>
      <c r="B3172" s="233">
        <v>67</v>
      </c>
      <c r="C3172" s="233">
        <v>3</v>
      </c>
      <c r="D3172" s="234">
        <v>0.041666666667879326</v>
      </c>
      <c r="E3172" s="235">
        <v>0</v>
      </c>
      <c r="F3172" s="235">
        <v>0.000033952414983753533</v>
      </c>
    </row>
    <row r="3173" ht="14.25" customHeight="1" spans="1:6" x14ac:dyDescent="0.25">
      <c r="A3173" s="232">
        <v>43532</v>
      </c>
      <c r="B3173" s="233">
        <v>67</v>
      </c>
      <c r="C3173" s="233">
        <v>4</v>
      </c>
      <c r="D3173" s="234">
        <v>0.0625</v>
      </c>
      <c r="E3173" s="235">
        <v>0</v>
      </c>
      <c r="F3173" s="235">
        <v>0.00003275055958609855</v>
      </c>
    </row>
    <row r="3174" ht="14.25" customHeight="1" spans="1:6" x14ac:dyDescent="0.25">
      <c r="A3174" s="232">
        <v>43532</v>
      </c>
      <c r="B3174" s="233">
        <v>67</v>
      </c>
      <c r="C3174" s="233">
        <v>5</v>
      </c>
      <c r="D3174" s="234">
        <v>0.08333333333212067</v>
      </c>
      <c r="E3174" s="235">
        <v>0</v>
      </c>
      <c r="F3174" s="235">
        <v>0.00003074746725667356</v>
      </c>
    </row>
    <row r="3175" ht="14.25" customHeight="1" spans="1:6" x14ac:dyDescent="0.25">
      <c r="A3175" s="232">
        <v>43532</v>
      </c>
      <c r="B3175" s="233">
        <v>67</v>
      </c>
      <c r="C3175" s="233">
        <v>6</v>
      </c>
      <c r="D3175" s="234">
        <v>0.10416666666787933</v>
      </c>
      <c r="E3175" s="235">
        <v>0</v>
      </c>
      <c r="F3175" s="235">
        <v>0.000029946230324903566</v>
      </c>
    </row>
    <row r="3176" ht="14.25" customHeight="1" spans="1:6" x14ac:dyDescent="0.25">
      <c r="A3176" s="232">
        <v>43532</v>
      </c>
      <c r="B3176" s="233">
        <v>67</v>
      </c>
      <c r="C3176" s="233">
        <v>7</v>
      </c>
      <c r="D3176" s="234">
        <v>0.125</v>
      </c>
      <c r="E3176" s="235">
        <v>0</v>
      </c>
      <c r="F3176" s="235">
        <v>0.000030346848790788564</v>
      </c>
    </row>
    <row r="3177" ht="14.25" customHeight="1" spans="1:6" x14ac:dyDescent="0.25">
      <c r="A3177" s="232">
        <v>43532</v>
      </c>
      <c r="B3177" s="233">
        <v>67</v>
      </c>
      <c r="C3177" s="233">
        <v>8</v>
      </c>
      <c r="D3177" s="234">
        <v>0.14583333333212067</v>
      </c>
      <c r="E3177" s="235">
        <v>0</v>
      </c>
      <c r="F3177" s="235">
        <v>0.000030046384941374813</v>
      </c>
    </row>
    <row r="3178" ht="14.25" customHeight="1" spans="1:6" x14ac:dyDescent="0.25">
      <c r="A3178" s="232">
        <v>43532</v>
      </c>
      <c r="B3178" s="233">
        <v>67</v>
      </c>
      <c r="C3178" s="233">
        <v>9</v>
      </c>
      <c r="D3178" s="234">
        <v>0.16666666666787933</v>
      </c>
      <c r="E3178" s="235">
        <v>0</v>
      </c>
      <c r="F3178" s="235">
        <v>0.000030447003407259817</v>
      </c>
    </row>
    <row r="3179" ht="14.25" customHeight="1" spans="1:6" x14ac:dyDescent="0.25">
      <c r="A3179" s="232">
        <v>43532</v>
      </c>
      <c r="B3179" s="233">
        <v>67</v>
      </c>
      <c r="C3179" s="233">
        <v>10</v>
      </c>
      <c r="D3179" s="234">
        <v>0.1875</v>
      </c>
      <c r="E3179" s="235">
        <v>4.7533883699540754e-8</v>
      </c>
      <c r="F3179" s="235">
        <v>0.00003194932265432856</v>
      </c>
    </row>
    <row r="3180" ht="14.25" customHeight="1" spans="1:6" x14ac:dyDescent="0.25">
      <c r="A3180" s="232">
        <v>43532</v>
      </c>
      <c r="B3180" s="233">
        <v>67</v>
      </c>
      <c r="C3180" s="233">
        <v>11</v>
      </c>
      <c r="D3180" s="234">
        <v>0.20833333333212067</v>
      </c>
      <c r="E3180" s="235">
        <v>2.8471008420814416e-7</v>
      </c>
      <c r="F3180" s="235">
        <v>0.00003234994112021355</v>
      </c>
    </row>
    <row r="3181" ht="14.25" customHeight="1" spans="1:6" x14ac:dyDescent="0.25">
      <c r="A3181" s="232">
        <v>43532</v>
      </c>
      <c r="B3181" s="233">
        <v>67</v>
      </c>
      <c r="C3181" s="233">
        <v>12</v>
      </c>
      <c r="D3181" s="234">
        <v>0.22916666666787933</v>
      </c>
      <c r="E3181" s="235">
        <v>7.262634889501816e-7</v>
      </c>
      <c r="F3181" s="235">
        <v>0.00003605566192964978</v>
      </c>
    </row>
    <row r="3182" ht="14.25" customHeight="1" spans="1:6" x14ac:dyDescent="0.25">
      <c r="A3182" s="232">
        <v>43532</v>
      </c>
      <c r="B3182" s="233">
        <v>67</v>
      </c>
      <c r="C3182" s="233">
        <v>13</v>
      </c>
      <c r="D3182" s="234">
        <v>0.25</v>
      </c>
      <c r="E3182" s="235">
        <v>0.0000020912442737852423</v>
      </c>
      <c r="F3182" s="235">
        <v>0.00004256571200028099</v>
      </c>
    </row>
    <row r="3183" ht="14.25" customHeight="1" spans="1:6" x14ac:dyDescent="0.25">
      <c r="A3183" s="232">
        <v>43532</v>
      </c>
      <c r="B3183" s="233">
        <v>67</v>
      </c>
      <c r="C3183" s="233">
        <v>14</v>
      </c>
      <c r="D3183" s="234">
        <v>0.2708333333321207</v>
      </c>
      <c r="E3183" s="235">
        <v>0.000007925655121093178</v>
      </c>
      <c r="F3183" s="235">
        <v>0.00004877529822149846</v>
      </c>
    </row>
    <row r="3184" ht="14.25" customHeight="1" spans="1:6" x14ac:dyDescent="0.25">
      <c r="A3184" s="232">
        <v>43532</v>
      </c>
      <c r="B3184" s="233">
        <v>67</v>
      </c>
      <c r="C3184" s="233">
        <v>15</v>
      </c>
      <c r="D3184" s="234">
        <v>0.2916666666678793</v>
      </c>
      <c r="E3184" s="235">
        <v>0.000022752868865423804</v>
      </c>
      <c r="F3184" s="235">
        <v>0.0000571882860050834</v>
      </c>
    </row>
    <row r="3185" ht="14.25" customHeight="1" spans="1:6" x14ac:dyDescent="0.25">
      <c r="A3185" s="232">
        <v>43532</v>
      </c>
      <c r="B3185" s="233">
        <v>67</v>
      </c>
      <c r="C3185" s="233">
        <v>16</v>
      </c>
      <c r="D3185" s="234">
        <v>0.3125</v>
      </c>
      <c r="E3185" s="235">
        <v>0.000045141081922250274</v>
      </c>
      <c r="F3185" s="235">
        <v>0.00006389864530865711</v>
      </c>
    </row>
    <row r="3186" ht="14.25" customHeight="1" spans="1:6" x14ac:dyDescent="0.25">
      <c r="A3186" s="232">
        <v>43532</v>
      </c>
      <c r="B3186" s="233">
        <v>67</v>
      </c>
      <c r="C3186" s="233">
        <v>17</v>
      </c>
      <c r="D3186" s="234">
        <v>0.3333333333321207</v>
      </c>
      <c r="E3186" s="235">
        <v>0.00007712026261208737</v>
      </c>
      <c r="F3186" s="235">
        <v>0.0000655011191721971</v>
      </c>
    </row>
    <row r="3187" ht="14.25" customHeight="1" spans="1:6" x14ac:dyDescent="0.25">
      <c r="A3187" s="232">
        <v>43532</v>
      </c>
      <c r="B3187" s="233">
        <v>67</v>
      </c>
      <c r="C3187" s="233">
        <v>18</v>
      </c>
      <c r="D3187" s="234">
        <v>0.3541666666678793</v>
      </c>
      <c r="E3187" s="235">
        <v>0.0001080082803408633</v>
      </c>
      <c r="F3187" s="235">
        <v>0.0000661020468710246</v>
      </c>
    </row>
    <row r="3188" ht="14.25" customHeight="1" spans="1:6" x14ac:dyDescent="0.25">
      <c r="A3188" s="232">
        <v>43532</v>
      </c>
      <c r="B3188" s="233">
        <v>67</v>
      </c>
      <c r="C3188" s="233">
        <v>19</v>
      </c>
      <c r="D3188" s="234">
        <v>0.375</v>
      </c>
      <c r="E3188" s="235">
        <v>0.0001401461866546227</v>
      </c>
      <c r="F3188" s="235">
        <v>0.00006520065532278334</v>
      </c>
    </row>
    <row r="3189" ht="14.25" customHeight="1" spans="1:6" x14ac:dyDescent="0.25">
      <c r="A3189" s="232">
        <v>43532</v>
      </c>
      <c r="B3189" s="233">
        <v>67</v>
      </c>
      <c r="C3189" s="233">
        <v>20</v>
      </c>
      <c r="D3189" s="234">
        <v>0.3958333333321207</v>
      </c>
      <c r="E3189" s="235">
        <v>0.00015820787416126976</v>
      </c>
      <c r="F3189" s="235">
        <v>0.00006329771760982962</v>
      </c>
    </row>
    <row r="3190" ht="14.25" customHeight="1" spans="1:6" x14ac:dyDescent="0.25">
      <c r="A3190" s="232">
        <v>43532</v>
      </c>
      <c r="B3190" s="233">
        <v>67</v>
      </c>
      <c r="C3190" s="233">
        <v>21</v>
      </c>
      <c r="D3190" s="234">
        <v>0.4166666666678793</v>
      </c>
      <c r="E3190" s="235">
        <v>0.00017679600639942285</v>
      </c>
      <c r="F3190" s="235">
        <v>0.000060393233732163374</v>
      </c>
    </row>
    <row r="3191" ht="14.25" customHeight="1" spans="1:6" x14ac:dyDescent="0.25">
      <c r="A3191" s="232">
        <v>43532</v>
      </c>
      <c r="B3191" s="233">
        <v>67</v>
      </c>
      <c r="C3191" s="233">
        <v>22</v>
      </c>
      <c r="D3191" s="234">
        <v>0.4375</v>
      </c>
      <c r="E3191" s="235">
        <v>0.00018954441090935888</v>
      </c>
      <c r="F3191" s="235">
        <v>0.000059391687567450885</v>
      </c>
    </row>
    <row r="3192" ht="14.25" customHeight="1" spans="1:6" x14ac:dyDescent="0.25">
      <c r="A3192" s="232">
        <v>43532</v>
      </c>
      <c r="B3192" s="233">
        <v>67</v>
      </c>
      <c r="C3192" s="233">
        <v>23</v>
      </c>
      <c r="D3192" s="234">
        <v>0.4583333333321207</v>
      </c>
      <c r="E3192" s="235">
        <v>0.00019707897259050138</v>
      </c>
      <c r="F3192" s="235">
        <v>0.00005798952293685338</v>
      </c>
    </row>
    <row r="3193" ht="14.25" customHeight="1" spans="1:6" x14ac:dyDescent="0.25">
      <c r="A3193" s="232">
        <v>43532</v>
      </c>
      <c r="B3193" s="233">
        <v>67</v>
      </c>
      <c r="C3193" s="233">
        <v>24</v>
      </c>
      <c r="D3193" s="234">
        <v>0.4791666666678793</v>
      </c>
      <c r="E3193" s="235">
        <v>0.00019484502845782965</v>
      </c>
      <c r="F3193" s="235">
        <v>0.00005748874985449714</v>
      </c>
    </row>
    <row r="3194" ht="14.25" customHeight="1" spans="1:6" x14ac:dyDescent="0.25">
      <c r="A3194" s="232">
        <v>43532</v>
      </c>
      <c r="B3194" s="233">
        <v>67</v>
      </c>
      <c r="C3194" s="233">
        <v>25</v>
      </c>
      <c r="D3194" s="234">
        <v>0.5</v>
      </c>
      <c r="E3194" s="235">
        <v>0.00019303346388057372</v>
      </c>
      <c r="F3194" s="235">
        <v>0.00005869060525215214</v>
      </c>
    </row>
    <row r="3195" ht="14.25" customHeight="1" spans="1:6" x14ac:dyDescent="0.25">
      <c r="A3195" s="232">
        <v>43532</v>
      </c>
      <c r="B3195" s="233">
        <v>67</v>
      </c>
      <c r="C3195" s="233">
        <v>26</v>
      </c>
      <c r="D3195" s="234">
        <v>0.5208333333321207</v>
      </c>
      <c r="E3195" s="235">
        <v>0.0001874940682626546</v>
      </c>
      <c r="F3195" s="235">
        <v>0.000058890914485094645</v>
      </c>
    </row>
    <row r="3196" ht="14.25" customHeight="1" spans="1:6" x14ac:dyDescent="0.25">
      <c r="A3196" s="232">
        <v>43532</v>
      </c>
      <c r="B3196" s="233">
        <v>67</v>
      </c>
      <c r="C3196" s="233">
        <v>27</v>
      </c>
      <c r="D3196" s="234">
        <v>0.5416666666678793</v>
      </c>
      <c r="E3196" s="235">
        <v>0.00018770150898127027</v>
      </c>
      <c r="F3196" s="235">
        <v>0.000057789213703910896</v>
      </c>
    </row>
    <row r="3197" ht="14.25" customHeight="1" spans="1:6" x14ac:dyDescent="0.25">
      <c r="A3197" s="232">
        <v>43532</v>
      </c>
      <c r="B3197" s="233">
        <v>67</v>
      </c>
      <c r="C3197" s="233">
        <v>28</v>
      </c>
      <c r="D3197" s="234">
        <v>0.5625</v>
      </c>
      <c r="E3197" s="235">
        <v>0.00017001731983359096</v>
      </c>
      <c r="F3197" s="235">
        <v>0.00005668751292272716</v>
      </c>
    </row>
    <row r="3198" ht="14.25" customHeight="1" spans="1:6" x14ac:dyDescent="0.25">
      <c r="A3198" s="232">
        <v>43532</v>
      </c>
      <c r="B3198" s="233">
        <v>67</v>
      </c>
      <c r="C3198" s="233">
        <v>29</v>
      </c>
      <c r="D3198" s="234">
        <v>0.5833333333321207</v>
      </c>
      <c r="E3198" s="235">
        <v>0.0001610197852072588</v>
      </c>
      <c r="F3198" s="235">
        <v>0.000057088131388612155</v>
      </c>
    </row>
    <row r="3199" ht="14.25" customHeight="1" spans="1:6" x14ac:dyDescent="0.25">
      <c r="A3199" s="232">
        <v>43532</v>
      </c>
      <c r="B3199" s="233">
        <v>67</v>
      </c>
      <c r="C3199" s="233">
        <v>30</v>
      </c>
      <c r="D3199" s="234">
        <v>0.6041666666678793</v>
      </c>
      <c r="E3199" s="235">
        <v>0.00013560992986515015</v>
      </c>
      <c r="F3199" s="235">
        <v>0.000058490296019209644</v>
      </c>
    </row>
    <row r="3200" ht="14.25" customHeight="1" spans="1:6" x14ac:dyDescent="0.25">
      <c r="A3200" s="232">
        <v>43532</v>
      </c>
      <c r="B3200" s="233">
        <v>67</v>
      </c>
      <c r="C3200" s="233">
        <v>31</v>
      </c>
      <c r="D3200" s="234">
        <v>0.625</v>
      </c>
      <c r="E3200" s="235">
        <v>0.00011300479135398965</v>
      </c>
      <c r="F3200" s="235">
        <v>0.00005949184218392214</v>
      </c>
    </row>
    <row r="3201" ht="14.25" customHeight="1" spans="1:6" x14ac:dyDescent="0.25">
      <c r="A3201" s="232">
        <v>43532</v>
      </c>
      <c r="B3201" s="233">
        <v>67</v>
      </c>
      <c r="C3201" s="233">
        <v>32</v>
      </c>
      <c r="D3201" s="234">
        <v>0.6458333333321207</v>
      </c>
      <c r="E3201" s="235">
        <v>0.00009732341805749967</v>
      </c>
      <c r="F3201" s="235">
        <v>0.00006309740837688711</v>
      </c>
    </row>
    <row r="3202" ht="14.25" customHeight="1" spans="1:6" x14ac:dyDescent="0.25">
      <c r="A3202" s="232">
        <v>43532</v>
      </c>
      <c r="B3202" s="233">
        <v>67</v>
      </c>
      <c r="C3202" s="233">
        <v>33</v>
      </c>
      <c r="D3202" s="234">
        <v>0.6666666666678793</v>
      </c>
      <c r="E3202" s="235">
        <v>0.00007666084369312005</v>
      </c>
      <c r="F3202" s="235">
        <v>0.00006830544843339208</v>
      </c>
    </row>
    <row r="3203" ht="14.25" customHeight="1" spans="1:6" x14ac:dyDescent="0.25">
      <c r="A3203" s="232">
        <v>43532</v>
      </c>
      <c r="B3203" s="233">
        <v>67</v>
      </c>
      <c r="C3203" s="233">
        <v>34</v>
      </c>
      <c r="D3203" s="234">
        <v>0.6875</v>
      </c>
      <c r="E3203" s="235">
        <v>0.00005050872037412488</v>
      </c>
      <c r="F3203" s="235">
        <v>0.00007631781775109203</v>
      </c>
    </row>
    <row r="3204" ht="14.25" customHeight="1" spans="1:6" x14ac:dyDescent="0.25">
      <c r="A3204" s="232">
        <v>43532</v>
      </c>
      <c r="B3204" s="233">
        <v>67</v>
      </c>
      <c r="C3204" s="233">
        <v>35</v>
      </c>
      <c r="D3204" s="234">
        <v>0.7083333333321207</v>
      </c>
      <c r="E3204" s="235">
        <v>0.00003134821247923087</v>
      </c>
      <c r="F3204" s="235">
        <v>0.00008833637172764196</v>
      </c>
    </row>
    <row r="3205" ht="14.25" customHeight="1" spans="1:6" x14ac:dyDescent="0.25">
      <c r="A3205" s="232">
        <v>43532</v>
      </c>
      <c r="B3205" s="233">
        <v>67</v>
      </c>
      <c r="C3205" s="233">
        <v>36</v>
      </c>
      <c r="D3205" s="234">
        <v>0.7291666666678793</v>
      </c>
      <c r="E3205" s="235">
        <v>0.000015237414304404397</v>
      </c>
      <c r="F3205" s="235">
        <v>0.0000971499779771119</v>
      </c>
    </row>
    <row r="3206" ht="14.25" customHeight="1" spans="1:6" x14ac:dyDescent="0.25">
      <c r="A3206" s="232">
        <v>43532</v>
      </c>
      <c r="B3206" s="233">
        <v>67</v>
      </c>
      <c r="C3206" s="233">
        <v>37</v>
      </c>
      <c r="D3206" s="234">
        <v>0.75</v>
      </c>
      <c r="E3206" s="235">
        <v>0.0000035755838119825755</v>
      </c>
      <c r="F3206" s="235">
        <v>0.00010269854372961912</v>
      </c>
    </row>
    <row r="3207" ht="14.25" customHeight="1" spans="1:6" x14ac:dyDescent="0.25">
      <c r="A3207" s="232">
        <v>43532</v>
      </c>
      <c r="B3207" s="233">
        <v>67</v>
      </c>
      <c r="C3207" s="233">
        <v>38</v>
      </c>
      <c r="D3207" s="234">
        <v>0.7708333333321207</v>
      </c>
      <c r="E3207" s="235">
        <v>0.0000014081373588813366</v>
      </c>
      <c r="F3207" s="235">
        <v>0.00010308914673385699</v>
      </c>
    </row>
    <row r="3208" ht="14.25" customHeight="1" spans="1:6" x14ac:dyDescent="0.25">
      <c r="A3208" s="232">
        <v>43532</v>
      </c>
      <c r="B3208" s="233">
        <v>67</v>
      </c>
      <c r="C3208" s="233">
        <v>39</v>
      </c>
      <c r="D3208" s="234">
        <v>0.7916666666678793</v>
      </c>
      <c r="E3208" s="235">
        <v>8.909982973096792e-7</v>
      </c>
      <c r="F3208" s="235">
        <v>0.00010015461647124939</v>
      </c>
    </row>
    <row r="3209" ht="14.25" customHeight="1" spans="1:6" x14ac:dyDescent="0.25">
      <c r="A3209" s="232">
        <v>43532</v>
      </c>
      <c r="B3209" s="233">
        <v>67</v>
      </c>
      <c r="C3209" s="233">
        <v>40</v>
      </c>
      <c r="D3209" s="234">
        <v>0.8125</v>
      </c>
      <c r="E3209" s="235">
        <v>1.8323048295075886e-7</v>
      </c>
      <c r="F3209" s="235">
        <v>0.00009634874104534189</v>
      </c>
    </row>
    <row r="3210" ht="14.25" customHeight="1" spans="1:6" x14ac:dyDescent="0.25">
      <c r="A3210" s="232">
        <v>43532</v>
      </c>
      <c r="B3210" s="233">
        <v>67</v>
      </c>
      <c r="C3210" s="233">
        <v>41</v>
      </c>
      <c r="D3210" s="234">
        <v>0.8333333333321207</v>
      </c>
      <c r="E3210" s="235">
        <v>4.3403183040825794e-8</v>
      </c>
      <c r="F3210" s="235">
        <v>0.00009294348408531943</v>
      </c>
    </row>
    <row r="3211" ht="14.25" customHeight="1" spans="1:6" x14ac:dyDescent="0.25">
      <c r="A3211" s="232">
        <v>43532</v>
      </c>
      <c r="B3211" s="233">
        <v>67</v>
      </c>
      <c r="C3211" s="233">
        <v>42</v>
      </c>
      <c r="D3211" s="234">
        <v>0.8541666666678793</v>
      </c>
      <c r="E3211" s="235">
        <v>2.871453480293269e-9</v>
      </c>
      <c r="F3211" s="235">
        <v>0.00008823621711117072</v>
      </c>
    </row>
    <row r="3212" ht="14.25" customHeight="1" spans="1:6" x14ac:dyDescent="0.25">
      <c r="A3212" s="232">
        <v>43532</v>
      </c>
      <c r="B3212" s="233">
        <v>67</v>
      </c>
      <c r="C3212" s="233">
        <v>43</v>
      </c>
      <c r="D3212" s="234">
        <v>0.875</v>
      </c>
      <c r="E3212" s="235">
        <v>0</v>
      </c>
      <c r="F3212" s="235">
        <v>0.00008483096015114823</v>
      </c>
    </row>
    <row r="3213" ht="14.25" customHeight="1" spans="1:6" x14ac:dyDescent="0.25">
      <c r="A3213" s="232">
        <v>43532</v>
      </c>
      <c r="B3213" s="233">
        <v>67</v>
      </c>
      <c r="C3213" s="233">
        <v>44</v>
      </c>
      <c r="D3213" s="234">
        <v>0.8958333333321207</v>
      </c>
      <c r="E3213" s="235">
        <v>0</v>
      </c>
      <c r="F3213" s="235">
        <v>0.00008012369317699953</v>
      </c>
    </row>
    <row r="3214" ht="14.25" customHeight="1" spans="1:6" x14ac:dyDescent="0.25">
      <c r="A3214" s="232">
        <v>43532</v>
      </c>
      <c r="B3214" s="233">
        <v>67</v>
      </c>
      <c r="C3214" s="233">
        <v>45</v>
      </c>
      <c r="D3214" s="234">
        <v>0.9166666666678793</v>
      </c>
      <c r="E3214" s="235">
        <v>0</v>
      </c>
      <c r="F3214" s="235">
        <v>0.00007411441618872453</v>
      </c>
    </row>
    <row r="3215" ht="14.25" customHeight="1" spans="1:6" x14ac:dyDescent="0.25">
      <c r="A3215" s="232">
        <v>43532</v>
      </c>
      <c r="B3215" s="233">
        <v>67</v>
      </c>
      <c r="C3215" s="233">
        <v>46</v>
      </c>
      <c r="D3215" s="234">
        <v>0.9375</v>
      </c>
      <c r="E3215" s="235">
        <v>0</v>
      </c>
      <c r="F3215" s="235">
        <v>0.00006459972762395585</v>
      </c>
    </row>
    <row r="3216" ht="14.25" customHeight="1" spans="1:6" x14ac:dyDescent="0.25">
      <c r="A3216" s="232">
        <v>43532</v>
      </c>
      <c r="B3216" s="233">
        <v>67</v>
      </c>
      <c r="C3216" s="233">
        <v>47</v>
      </c>
      <c r="D3216" s="234">
        <v>0.9583333333321207</v>
      </c>
      <c r="E3216" s="235">
        <v>0</v>
      </c>
      <c r="F3216" s="235">
        <v>0.00005488472982624466</v>
      </c>
    </row>
    <row r="3217" ht="14.25" customHeight="1" spans="1:6" x14ac:dyDescent="0.25">
      <c r="A3217" s="232">
        <v>43532</v>
      </c>
      <c r="B3217" s="233">
        <v>67</v>
      </c>
      <c r="C3217" s="233">
        <v>48</v>
      </c>
      <c r="D3217" s="234">
        <v>0.9791666666678793</v>
      </c>
      <c r="E3217" s="235">
        <v>0</v>
      </c>
      <c r="F3217" s="235">
        <v>0.000046271432809717215</v>
      </c>
    </row>
    <row r="3218" ht="14.25" customHeight="1" spans="1:6" x14ac:dyDescent="0.25">
      <c r="A3218" s="232">
        <v>43533</v>
      </c>
      <c r="B3218" s="233">
        <v>68</v>
      </c>
      <c r="C3218" s="233">
        <v>1</v>
      </c>
      <c r="D3218" s="234">
        <v>0</v>
      </c>
      <c r="E3218" s="235">
        <v>0</v>
      </c>
      <c r="F3218" s="235">
        <v>0.000040562619670856</v>
      </c>
    </row>
    <row r="3219" ht="14.25" customHeight="1" spans="1:6" x14ac:dyDescent="0.25">
      <c r="A3219" s="232">
        <v>43533</v>
      </c>
      <c r="B3219" s="233">
        <v>68</v>
      </c>
      <c r="C3219" s="233">
        <v>2</v>
      </c>
      <c r="D3219" s="234">
        <v>0.020833333332120674</v>
      </c>
      <c r="E3219" s="235">
        <v>0</v>
      </c>
      <c r="F3219" s="235">
        <v>0.00003615581654612103</v>
      </c>
    </row>
    <row r="3220" ht="14.25" customHeight="1" spans="1:6" x14ac:dyDescent="0.25">
      <c r="A3220" s="232">
        <v>43533</v>
      </c>
      <c r="B3220" s="233">
        <v>68</v>
      </c>
      <c r="C3220" s="233">
        <v>3</v>
      </c>
      <c r="D3220" s="234">
        <v>0.041666666667879326</v>
      </c>
      <c r="E3220" s="235">
        <v>0</v>
      </c>
      <c r="F3220" s="235">
        <v>0.000033952414983753533</v>
      </c>
    </row>
    <row r="3221" ht="14.25" customHeight="1" spans="1:6" x14ac:dyDescent="0.25">
      <c r="A3221" s="232">
        <v>43533</v>
      </c>
      <c r="B3221" s="233">
        <v>68</v>
      </c>
      <c r="C3221" s="233">
        <v>4</v>
      </c>
      <c r="D3221" s="234">
        <v>0.0625</v>
      </c>
      <c r="E3221" s="235">
        <v>0</v>
      </c>
      <c r="F3221" s="235">
        <v>0.000032450095736684804</v>
      </c>
    </row>
    <row r="3222" ht="14.25" customHeight="1" spans="1:6" x14ac:dyDescent="0.25">
      <c r="A3222" s="232">
        <v>43533</v>
      </c>
      <c r="B3222" s="233">
        <v>68</v>
      </c>
      <c r="C3222" s="233">
        <v>5</v>
      </c>
      <c r="D3222" s="234">
        <v>0.08333333333212067</v>
      </c>
      <c r="E3222" s="235">
        <v>0</v>
      </c>
      <c r="F3222" s="235">
        <v>0.00003064731264020231</v>
      </c>
    </row>
    <row r="3223" ht="14.25" customHeight="1" spans="1:6" x14ac:dyDescent="0.25">
      <c r="A3223" s="232">
        <v>43533</v>
      </c>
      <c r="B3223" s="233">
        <v>68</v>
      </c>
      <c r="C3223" s="233">
        <v>6</v>
      </c>
      <c r="D3223" s="234">
        <v>0.10416666666787933</v>
      </c>
      <c r="E3223" s="235">
        <v>0</v>
      </c>
      <c r="F3223" s="235">
        <v>0.000030046384941374813</v>
      </c>
    </row>
    <row r="3224" ht="14.25" customHeight="1" spans="1:6" x14ac:dyDescent="0.25">
      <c r="A3224" s="232">
        <v>43533</v>
      </c>
      <c r="B3224" s="233">
        <v>68</v>
      </c>
      <c r="C3224" s="233">
        <v>7</v>
      </c>
      <c r="D3224" s="234">
        <v>0.125</v>
      </c>
      <c r="E3224" s="235">
        <v>0</v>
      </c>
      <c r="F3224" s="235">
        <v>0.000030146539557846063</v>
      </c>
    </row>
    <row r="3225" ht="14.25" customHeight="1" spans="1:6" x14ac:dyDescent="0.25">
      <c r="A3225" s="232">
        <v>43533</v>
      </c>
      <c r="B3225" s="233">
        <v>68</v>
      </c>
      <c r="C3225" s="233">
        <v>8</v>
      </c>
      <c r="D3225" s="234">
        <v>0.14583333333212067</v>
      </c>
      <c r="E3225" s="235">
        <v>0</v>
      </c>
      <c r="F3225" s="235">
        <v>0.000029645766475489823</v>
      </c>
    </row>
    <row r="3226" ht="14.25" customHeight="1" spans="1:6" x14ac:dyDescent="0.25">
      <c r="A3226" s="232">
        <v>43533</v>
      </c>
      <c r="B3226" s="233">
        <v>68</v>
      </c>
      <c r="C3226" s="233">
        <v>9</v>
      </c>
      <c r="D3226" s="234">
        <v>0.16666666666787933</v>
      </c>
      <c r="E3226" s="235">
        <v>0</v>
      </c>
      <c r="F3226" s="235">
        <v>0.000029946230324903566</v>
      </c>
    </row>
    <row r="3227" ht="14.25" customHeight="1" spans="1:6" x14ac:dyDescent="0.25">
      <c r="A3227" s="232">
        <v>43533</v>
      </c>
      <c r="B3227" s="233">
        <v>68</v>
      </c>
      <c r="C3227" s="233">
        <v>10</v>
      </c>
      <c r="D3227" s="234">
        <v>0.1875</v>
      </c>
      <c r="E3227" s="235">
        <v>2.5339074190027553e-8</v>
      </c>
      <c r="F3227" s="235">
        <v>0.000031148085722558555</v>
      </c>
    </row>
    <row r="3228" ht="14.25" customHeight="1" spans="1:6" x14ac:dyDescent="0.25">
      <c r="A3228" s="232">
        <v>43533</v>
      </c>
      <c r="B3228" s="233">
        <v>68</v>
      </c>
      <c r="C3228" s="233">
        <v>11</v>
      </c>
      <c r="D3228" s="234">
        <v>0.20833333333212067</v>
      </c>
      <c r="E3228" s="235">
        <v>1.1504309595764336e-7</v>
      </c>
      <c r="F3228" s="235">
        <v>0.00003214963188727106</v>
      </c>
    </row>
    <row r="3229" ht="14.25" customHeight="1" spans="1:6" x14ac:dyDescent="0.25">
      <c r="A3229" s="232">
        <v>43533</v>
      </c>
      <c r="B3229" s="233">
        <v>68</v>
      </c>
      <c r="C3229" s="233">
        <v>12</v>
      </c>
      <c r="D3229" s="234">
        <v>0.22916666666787933</v>
      </c>
      <c r="E3229" s="235">
        <v>4.786680584218344e-7</v>
      </c>
      <c r="F3229" s="235">
        <v>0.00003565504346376478</v>
      </c>
    </row>
    <row r="3230" ht="14.25" customHeight="1" spans="1:6" x14ac:dyDescent="0.25">
      <c r="A3230" s="232">
        <v>43533</v>
      </c>
      <c r="B3230" s="233">
        <v>68</v>
      </c>
      <c r="C3230" s="233">
        <v>13</v>
      </c>
      <c r="D3230" s="234">
        <v>0.25</v>
      </c>
      <c r="E3230" s="235">
        <v>0.0000021996289268900315</v>
      </c>
      <c r="F3230" s="235">
        <v>0.000041964784301453494</v>
      </c>
    </row>
    <row r="3231" ht="14.25" customHeight="1" spans="1:6" x14ac:dyDescent="0.25">
      <c r="A3231" s="232">
        <v>43533</v>
      </c>
      <c r="B3231" s="233">
        <v>68</v>
      </c>
      <c r="C3231" s="233">
        <v>14</v>
      </c>
      <c r="D3231" s="234">
        <v>0.2708333333321207</v>
      </c>
      <c r="E3231" s="235">
        <v>0.000008547012944614205</v>
      </c>
      <c r="F3231" s="235">
        <v>0.000048474834372084706</v>
      </c>
    </row>
    <row r="3232" ht="14.25" customHeight="1" spans="1:6" x14ac:dyDescent="0.25">
      <c r="A3232" s="232">
        <v>43533</v>
      </c>
      <c r="B3232" s="233">
        <v>68</v>
      </c>
      <c r="C3232" s="233">
        <v>15</v>
      </c>
      <c r="D3232" s="234">
        <v>0.2916666666678793</v>
      </c>
      <c r="E3232" s="235">
        <v>0.000014557172692472728</v>
      </c>
      <c r="F3232" s="235">
        <v>0.0000571882860050834</v>
      </c>
    </row>
    <row r="3233" ht="14.25" customHeight="1" spans="1:6" x14ac:dyDescent="0.25">
      <c r="A3233" s="232">
        <v>43533</v>
      </c>
      <c r="B3233" s="233">
        <v>68</v>
      </c>
      <c r="C3233" s="233">
        <v>16</v>
      </c>
      <c r="D3233" s="234">
        <v>0.3125</v>
      </c>
      <c r="E3233" s="235">
        <v>0.00002519705452965178</v>
      </c>
      <c r="F3233" s="235">
        <v>0.00006449957300748461</v>
      </c>
    </row>
    <row r="3234" ht="14.25" customHeight="1" spans="1:6" x14ac:dyDescent="0.25">
      <c r="A3234" s="232">
        <v>43533</v>
      </c>
      <c r="B3234" s="233">
        <v>68</v>
      </c>
      <c r="C3234" s="233">
        <v>17</v>
      </c>
      <c r="D3234" s="234">
        <v>0.3333333333321207</v>
      </c>
      <c r="E3234" s="235">
        <v>0.00004108827592793514</v>
      </c>
      <c r="F3234" s="235">
        <v>0.00006500034608984085</v>
      </c>
    </row>
    <row r="3235" ht="14.25" customHeight="1" spans="1:6" x14ac:dyDescent="0.25">
      <c r="A3235" s="232">
        <v>43533</v>
      </c>
      <c r="B3235" s="233">
        <v>68</v>
      </c>
      <c r="C3235" s="233">
        <v>18</v>
      </c>
      <c r="D3235" s="234">
        <v>0.3541666666678793</v>
      </c>
      <c r="E3235" s="235">
        <v>0.00005504196662029527</v>
      </c>
      <c r="F3235" s="235">
        <v>0.00006590173763808209</v>
      </c>
    </row>
    <row r="3236" ht="14.25" customHeight="1" spans="1:6" x14ac:dyDescent="0.25">
      <c r="A3236" s="232">
        <v>43533</v>
      </c>
      <c r="B3236" s="233">
        <v>68</v>
      </c>
      <c r="C3236" s="233">
        <v>19</v>
      </c>
      <c r="D3236" s="234">
        <v>0.375</v>
      </c>
      <c r="E3236" s="235">
        <v>0.00006770625776642861</v>
      </c>
      <c r="F3236" s="235">
        <v>0.00006480003685689835</v>
      </c>
    </row>
    <row r="3237" ht="14.25" customHeight="1" spans="1:6" x14ac:dyDescent="0.25">
      <c r="A3237" s="232">
        <v>43533</v>
      </c>
      <c r="B3237" s="233">
        <v>68</v>
      </c>
      <c r="C3237" s="233">
        <v>20</v>
      </c>
      <c r="D3237" s="234">
        <v>0.3958333333321207</v>
      </c>
      <c r="E3237" s="235">
        <v>0.0000835142822391096</v>
      </c>
      <c r="F3237" s="235">
        <v>0.0000636983360757146</v>
      </c>
    </row>
    <row r="3238" ht="14.25" customHeight="1" spans="1:6" x14ac:dyDescent="0.25">
      <c r="A3238" s="232">
        <v>43533</v>
      </c>
      <c r="B3238" s="233">
        <v>68</v>
      </c>
      <c r="C3238" s="233">
        <v>21</v>
      </c>
      <c r="D3238" s="234">
        <v>0.4166666666678793</v>
      </c>
      <c r="E3238" s="235">
        <v>0.00010787505527918206</v>
      </c>
      <c r="F3238" s="235">
        <v>0.00006049338834863463</v>
      </c>
    </row>
    <row r="3239" ht="14.25" customHeight="1" spans="1:6" x14ac:dyDescent="0.25">
      <c r="A3239" s="232">
        <v>43533</v>
      </c>
      <c r="B3239" s="233">
        <v>68</v>
      </c>
      <c r="C3239" s="233">
        <v>22</v>
      </c>
      <c r="D3239" s="234">
        <v>0.4375</v>
      </c>
      <c r="E3239" s="235">
        <v>0.00012529068232266139</v>
      </c>
      <c r="F3239" s="235">
        <v>0.000060092769882749627</v>
      </c>
    </row>
    <row r="3240" ht="14.25" customHeight="1" spans="1:6" x14ac:dyDescent="0.25">
      <c r="A3240" s="232">
        <v>43533</v>
      </c>
      <c r="B3240" s="233">
        <v>68</v>
      </c>
      <c r="C3240" s="233">
        <v>23</v>
      </c>
      <c r="D3240" s="234">
        <v>0.4583333333321207</v>
      </c>
      <c r="E3240" s="235">
        <v>0.00012564900792182777</v>
      </c>
      <c r="F3240" s="235">
        <v>0.0000581898321697959</v>
      </c>
    </row>
    <row r="3241" ht="14.25" customHeight="1" spans="1:6" x14ac:dyDescent="0.25">
      <c r="A3241" s="232">
        <v>43533</v>
      </c>
      <c r="B3241" s="233">
        <v>68</v>
      </c>
      <c r="C3241" s="233">
        <v>24</v>
      </c>
      <c r="D3241" s="234">
        <v>0.4791666666678793</v>
      </c>
      <c r="E3241" s="235">
        <v>0.00012289258498913747</v>
      </c>
      <c r="F3241" s="235">
        <v>0.00005768905908743964</v>
      </c>
    </row>
    <row r="3242" ht="14.25" customHeight="1" spans="1:6" x14ac:dyDescent="0.25">
      <c r="A3242" s="232">
        <v>43533</v>
      </c>
      <c r="B3242" s="233">
        <v>68</v>
      </c>
      <c r="C3242" s="233">
        <v>25</v>
      </c>
      <c r="D3242" s="234">
        <v>0.5</v>
      </c>
      <c r="E3242" s="235">
        <v>0.00012581955440952387</v>
      </c>
      <c r="F3242" s="235">
        <v>0.00005949184218392214</v>
      </c>
    </row>
    <row r="3243" ht="14.25" customHeight="1" spans="1:6" x14ac:dyDescent="0.25">
      <c r="A3243" s="232">
        <v>43533</v>
      </c>
      <c r="B3243" s="233">
        <v>68</v>
      </c>
      <c r="C3243" s="233">
        <v>26</v>
      </c>
      <c r="D3243" s="234">
        <v>0.5208333333321207</v>
      </c>
      <c r="E3243" s="235">
        <v>0.00012738341770924375</v>
      </c>
      <c r="F3243" s="235">
        <v>0.00005959199680039339</v>
      </c>
    </row>
    <row r="3244" ht="14.25" customHeight="1" spans="1:6" x14ac:dyDescent="0.25">
      <c r="A3244" s="232">
        <v>43533</v>
      </c>
      <c r="B3244" s="233">
        <v>68</v>
      </c>
      <c r="C3244" s="233">
        <v>27</v>
      </c>
      <c r="D3244" s="234">
        <v>0.5416666666678793</v>
      </c>
      <c r="E3244" s="235">
        <v>0.00013011962743312576</v>
      </c>
      <c r="F3244" s="235">
        <v>0.00005808967755332465</v>
      </c>
    </row>
    <row r="3245" ht="14.25" customHeight="1" spans="1:6" x14ac:dyDescent="0.25">
      <c r="A3245" s="232">
        <v>43533</v>
      </c>
      <c r="B3245" s="233">
        <v>68</v>
      </c>
      <c r="C3245" s="233">
        <v>28</v>
      </c>
      <c r="D3245" s="234">
        <v>0.5625</v>
      </c>
      <c r="E3245" s="235">
        <v>0.00011734462188770756</v>
      </c>
      <c r="F3245" s="235">
        <v>0.000056987976772140894</v>
      </c>
    </row>
    <row r="3246" ht="14.25" customHeight="1" spans="1:6" x14ac:dyDescent="0.25">
      <c r="A3246" s="232">
        <v>43533</v>
      </c>
      <c r="B3246" s="233">
        <v>68</v>
      </c>
      <c r="C3246" s="233">
        <v>29</v>
      </c>
      <c r="D3246" s="234">
        <v>0.5833333333321207</v>
      </c>
      <c r="E3246" s="235">
        <v>0.00010839219543027862</v>
      </c>
      <c r="F3246" s="235">
        <v>0.00005598643060742841</v>
      </c>
    </row>
    <row r="3247" ht="14.25" customHeight="1" spans="1:6" x14ac:dyDescent="0.25">
      <c r="A3247" s="232">
        <v>43533</v>
      </c>
      <c r="B3247" s="233">
        <v>68</v>
      </c>
      <c r="C3247" s="233">
        <v>30</v>
      </c>
      <c r="D3247" s="234">
        <v>0.6041666666678793</v>
      </c>
      <c r="E3247" s="235">
        <v>0.00009402925820098741</v>
      </c>
      <c r="F3247" s="235">
        <v>0.000056987976772140894</v>
      </c>
    </row>
    <row r="3248" ht="14.25" customHeight="1" spans="1:6" x14ac:dyDescent="0.25">
      <c r="A3248" s="232">
        <v>43533</v>
      </c>
      <c r="B3248" s="233">
        <v>68</v>
      </c>
      <c r="C3248" s="233">
        <v>31</v>
      </c>
      <c r="D3248" s="234">
        <v>0.625</v>
      </c>
      <c r="E3248" s="235">
        <v>0.00007376913422187803</v>
      </c>
      <c r="F3248" s="235">
        <v>0.000058390141402738404</v>
      </c>
    </row>
    <row r="3249" ht="14.25" customHeight="1" spans="1:6" x14ac:dyDescent="0.25">
      <c r="A3249" s="232">
        <v>43533</v>
      </c>
      <c r="B3249" s="233">
        <v>68</v>
      </c>
      <c r="C3249" s="233">
        <v>32</v>
      </c>
      <c r="D3249" s="234">
        <v>0.6458333333321207</v>
      </c>
      <c r="E3249" s="235">
        <v>0.00006416867470484253</v>
      </c>
      <c r="F3249" s="235">
        <v>0.00006189555297923212</v>
      </c>
    </row>
    <row r="3250" ht="14.25" customHeight="1" spans="1:6" x14ac:dyDescent="0.25">
      <c r="A3250" s="232">
        <v>43533</v>
      </c>
      <c r="B3250" s="233">
        <v>68</v>
      </c>
      <c r="C3250" s="233">
        <v>33</v>
      </c>
      <c r="D3250" s="234">
        <v>0.6666666666678793</v>
      </c>
      <c r="E3250" s="235">
        <v>0.00004968833844717934</v>
      </c>
      <c r="F3250" s="235">
        <v>0.00006730390226867957</v>
      </c>
    </row>
    <row r="3251" ht="14.25" customHeight="1" spans="1:6" x14ac:dyDescent="0.25">
      <c r="A3251" s="232">
        <v>43533</v>
      </c>
      <c r="B3251" s="233">
        <v>68</v>
      </c>
      <c r="C3251" s="233">
        <v>34</v>
      </c>
      <c r="D3251" s="234">
        <v>0.6875</v>
      </c>
      <c r="E3251" s="235">
        <v>0.00004323141671524485</v>
      </c>
      <c r="F3251" s="235">
        <v>0.00007511596235343704</v>
      </c>
    </row>
    <row r="3252" ht="14.25" customHeight="1" spans="1:6" x14ac:dyDescent="0.25">
      <c r="A3252" s="232">
        <v>43533</v>
      </c>
      <c r="B3252" s="233">
        <v>68</v>
      </c>
      <c r="C3252" s="233">
        <v>35</v>
      </c>
      <c r="D3252" s="234">
        <v>0.7083333333321207</v>
      </c>
      <c r="E3252" s="235">
        <v>0.00002450184663961917</v>
      </c>
      <c r="F3252" s="235">
        <v>0.00008703436171351571</v>
      </c>
    </row>
    <row r="3253" ht="14.25" customHeight="1" spans="1:6" x14ac:dyDescent="0.25">
      <c r="A3253" s="232">
        <v>43533</v>
      </c>
      <c r="B3253" s="233">
        <v>68</v>
      </c>
      <c r="C3253" s="233">
        <v>36</v>
      </c>
      <c r="D3253" s="234">
        <v>0.7291666666678793</v>
      </c>
      <c r="E3253" s="235">
        <v>0.000014439591868231583</v>
      </c>
      <c r="F3253" s="235">
        <v>0.00009484642179827317</v>
      </c>
    </row>
    <row r="3254" ht="14.25" customHeight="1" spans="1:6" x14ac:dyDescent="0.25">
      <c r="A3254" s="232">
        <v>43533</v>
      </c>
      <c r="B3254" s="233">
        <v>68</v>
      </c>
      <c r="C3254" s="233">
        <v>37</v>
      </c>
      <c r="D3254" s="234">
        <v>0.75</v>
      </c>
      <c r="E3254" s="235">
        <v>0.000005143338842586497</v>
      </c>
      <c r="F3254" s="235">
        <v>0.00010138651825384577</v>
      </c>
    </row>
    <row r="3255" ht="14.25" customHeight="1" spans="1:6" x14ac:dyDescent="0.25">
      <c r="A3255" s="232">
        <v>43533</v>
      </c>
      <c r="B3255" s="233">
        <v>68</v>
      </c>
      <c r="C3255" s="233">
        <v>38</v>
      </c>
      <c r="D3255" s="234">
        <v>0.7708333333321207</v>
      </c>
      <c r="E3255" s="235">
        <v>0.0000022578903018525042</v>
      </c>
      <c r="F3255" s="235">
        <v>0.00010222781703220424</v>
      </c>
    </row>
    <row r="3256" ht="14.25" customHeight="1" spans="1:6" x14ac:dyDescent="0.25">
      <c r="A3256" s="232">
        <v>43533</v>
      </c>
      <c r="B3256" s="233">
        <v>68</v>
      </c>
      <c r="C3256" s="233">
        <v>39</v>
      </c>
      <c r="D3256" s="234">
        <v>0.7916666666678793</v>
      </c>
      <c r="E3256" s="235">
        <v>9.414914889438221e-7</v>
      </c>
      <c r="F3256" s="235">
        <v>0.00009975399800536438</v>
      </c>
    </row>
    <row r="3257" ht="14.25" customHeight="1" spans="1:6" x14ac:dyDescent="0.25">
      <c r="A3257" s="232">
        <v>43533</v>
      </c>
      <c r="B3257" s="233">
        <v>68</v>
      </c>
      <c r="C3257" s="233">
        <v>40</v>
      </c>
      <c r="D3257" s="234">
        <v>0.8125</v>
      </c>
      <c r="E3257" s="235">
        <v>2.1356338928042693e-7</v>
      </c>
      <c r="F3257" s="235">
        <v>0.00009644889566181314</v>
      </c>
    </row>
    <row r="3258" ht="14.25" customHeight="1" spans="1:6" x14ac:dyDescent="0.25">
      <c r="A3258" s="232">
        <v>43533</v>
      </c>
      <c r="B3258" s="233">
        <v>68</v>
      </c>
      <c r="C3258" s="233">
        <v>41</v>
      </c>
      <c r="D3258" s="234">
        <v>0.8333333333321207</v>
      </c>
      <c r="E3258" s="235">
        <v>6.313190260483751e-8</v>
      </c>
      <c r="F3258" s="235">
        <v>0.00009274317485237694</v>
      </c>
    </row>
    <row r="3259" ht="14.25" customHeight="1" spans="1:6" x14ac:dyDescent="0.25">
      <c r="A3259" s="232">
        <v>43533</v>
      </c>
      <c r="B3259" s="233">
        <v>68</v>
      </c>
      <c r="C3259" s="233">
        <v>42</v>
      </c>
      <c r="D3259" s="234">
        <v>0.8541666666678793</v>
      </c>
      <c r="E3259" s="235">
        <v>2.871453480293269e-9</v>
      </c>
      <c r="F3259" s="235">
        <v>0.0000880359078782282</v>
      </c>
    </row>
    <row r="3260" ht="14.25" customHeight="1" spans="1:6" x14ac:dyDescent="0.25">
      <c r="A3260" s="232">
        <v>43533</v>
      </c>
      <c r="B3260" s="233">
        <v>68</v>
      </c>
      <c r="C3260" s="233">
        <v>43</v>
      </c>
      <c r="D3260" s="234">
        <v>0.875</v>
      </c>
      <c r="E3260" s="235">
        <v>0</v>
      </c>
      <c r="F3260" s="235">
        <v>0.00008453049630173448</v>
      </c>
    </row>
    <row r="3261" ht="14.25" customHeight="1" spans="1:6" x14ac:dyDescent="0.25">
      <c r="A3261" s="232">
        <v>43533</v>
      </c>
      <c r="B3261" s="233">
        <v>68</v>
      </c>
      <c r="C3261" s="233">
        <v>44</v>
      </c>
      <c r="D3261" s="234">
        <v>0.8958333333321207</v>
      </c>
      <c r="E3261" s="235">
        <v>0</v>
      </c>
      <c r="F3261" s="235">
        <v>0.00007892183777934451</v>
      </c>
    </row>
    <row r="3262" ht="14.25" customHeight="1" spans="1:6" x14ac:dyDescent="0.25">
      <c r="A3262" s="232">
        <v>43533</v>
      </c>
      <c r="B3262" s="233">
        <v>68</v>
      </c>
      <c r="C3262" s="233">
        <v>45</v>
      </c>
      <c r="D3262" s="234">
        <v>0.9166666666678793</v>
      </c>
      <c r="E3262" s="235">
        <v>0</v>
      </c>
      <c r="F3262" s="235">
        <v>0.0000732130246404833</v>
      </c>
    </row>
    <row r="3263" ht="14.25" customHeight="1" spans="1:6" x14ac:dyDescent="0.25">
      <c r="A3263" s="232">
        <v>43533</v>
      </c>
      <c r="B3263" s="233">
        <v>68</v>
      </c>
      <c r="C3263" s="233">
        <v>46</v>
      </c>
      <c r="D3263" s="234">
        <v>0.9375</v>
      </c>
      <c r="E3263" s="235">
        <v>0</v>
      </c>
      <c r="F3263" s="235">
        <v>0.00006419910915807086</v>
      </c>
    </row>
    <row r="3264" ht="14.25" customHeight="1" spans="1:6" x14ac:dyDescent="0.25">
      <c r="A3264" s="232">
        <v>43533</v>
      </c>
      <c r="B3264" s="233">
        <v>68</v>
      </c>
      <c r="C3264" s="233">
        <v>47</v>
      </c>
      <c r="D3264" s="234">
        <v>0.9583333333321207</v>
      </c>
      <c r="E3264" s="235">
        <v>0</v>
      </c>
      <c r="F3264" s="235">
        <v>0.0000545842659768309</v>
      </c>
    </row>
    <row r="3265" ht="14.25" customHeight="1" spans="1:6" x14ac:dyDescent="0.25">
      <c r="A3265" s="232">
        <v>43533</v>
      </c>
      <c r="B3265" s="233">
        <v>68</v>
      </c>
      <c r="C3265" s="233">
        <v>48</v>
      </c>
      <c r="D3265" s="234">
        <v>0.9791666666678793</v>
      </c>
      <c r="E3265" s="235">
        <v>0</v>
      </c>
      <c r="F3265" s="235">
        <v>0.00004677220589207346</v>
      </c>
    </row>
    <row r="3266" ht="14.25" customHeight="1" spans="1:6" x14ac:dyDescent="0.25">
      <c r="A3266" s="232">
        <v>43534</v>
      </c>
      <c r="B3266" s="233">
        <v>69</v>
      </c>
      <c r="C3266" s="233">
        <v>1</v>
      </c>
      <c r="D3266" s="234">
        <v>0</v>
      </c>
      <c r="E3266" s="235">
        <v>0</v>
      </c>
      <c r="F3266" s="235">
        <v>0.000040562619670856</v>
      </c>
    </row>
    <row r="3267" ht="14.25" customHeight="1" spans="1:6" x14ac:dyDescent="0.25">
      <c r="A3267" s="232">
        <v>43534</v>
      </c>
      <c r="B3267" s="233">
        <v>69</v>
      </c>
      <c r="C3267" s="233">
        <v>2</v>
      </c>
      <c r="D3267" s="234">
        <v>0.020833333332120674</v>
      </c>
      <c r="E3267" s="235">
        <v>0</v>
      </c>
      <c r="F3267" s="235">
        <v>0.00003655643501200603</v>
      </c>
    </row>
    <row r="3268" ht="14.25" customHeight="1" spans="1:6" x14ac:dyDescent="0.25">
      <c r="A3268" s="232">
        <v>43534</v>
      </c>
      <c r="B3268" s="233">
        <v>69</v>
      </c>
      <c r="C3268" s="233">
        <v>3</v>
      </c>
      <c r="D3268" s="234">
        <v>0.041666666667879326</v>
      </c>
      <c r="E3268" s="235">
        <v>0</v>
      </c>
      <c r="F3268" s="235">
        <v>0.00003425287883316729</v>
      </c>
    </row>
    <row r="3269" ht="14.25" customHeight="1" spans="1:6" x14ac:dyDescent="0.25">
      <c r="A3269" s="232">
        <v>43534</v>
      </c>
      <c r="B3269" s="233">
        <v>69</v>
      </c>
      <c r="C3269" s="233">
        <v>4</v>
      </c>
      <c r="D3269" s="234">
        <v>0.0625</v>
      </c>
      <c r="E3269" s="235">
        <v>0</v>
      </c>
      <c r="F3269" s="235">
        <v>0.00003234994112021355</v>
      </c>
    </row>
    <row r="3270" ht="14.25" customHeight="1" spans="1:6" x14ac:dyDescent="0.25">
      <c r="A3270" s="232">
        <v>43534</v>
      </c>
      <c r="B3270" s="233">
        <v>69</v>
      </c>
      <c r="C3270" s="233">
        <v>5</v>
      </c>
      <c r="D3270" s="234">
        <v>0.08333333333212067</v>
      </c>
      <c r="E3270" s="235">
        <v>0</v>
      </c>
      <c r="F3270" s="235">
        <v>0.00003124824033902981</v>
      </c>
    </row>
    <row r="3271" ht="14.25" customHeight="1" spans="1:6" x14ac:dyDescent="0.25">
      <c r="A3271" s="232">
        <v>43534</v>
      </c>
      <c r="B3271" s="233">
        <v>69</v>
      </c>
      <c r="C3271" s="233">
        <v>6</v>
      </c>
      <c r="D3271" s="234">
        <v>0.10416666666787933</v>
      </c>
      <c r="E3271" s="235">
        <v>0</v>
      </c>
      <c r="F3271" s="235">
        <v>0.000030447003407259817</v>
      </c>
    </row>
    <row r="3272" ht="14.25" customHeight="1" spans="1:6" x14ac:dyDescent="0.25">
      <c r="A3272" s="232">
        <v>43534</v>
      </c>
      <c r="B3272" s="233">
        <v>69</v>
      </c>
      <c r="C3272" s="233">
        <v>7</v>
      </c>
      <c r="D3272" s="234">
        <v>0.125</v>
      </c>
      <c r="E3272" s="235">
        <v>0</v>
      </c>
      <c r="F3272" s="235">
        <v>0.000030447003407259817</v>
      </c>
    </row>
    <row r="3273" ht="14.25" customHeight="1" spans="1:6" x14ac:dyDescent="0.25">
      <c r="A3273" s="232">
        <v>43534</v>
      </c>
      <c r="B3273" s="233">
        <v>69</v>
      </c>
      <c r="C3273" s="233">
        <v>8</v>
      </c>
      <c r="D3273" s="234">
        <v>0.14583333333212067</v>
      </c>
      <c r="E3273" s="235">
        <v>0</v>
      </c>
      <c r="F3273" s="235">
        <v>0.000029946230324903566</v>
      </c>
    </row>
    <row r="3274" ht="14.25" customHeight="1" spans="1:6" x14ac:dyDescent="0.25">
      <c r="A3274" s="232">
        <v>43534</v>
      </c>
      <c r="B3274" s="233">
        <v>69</v>
      </c>
      <c r="C3274" s="233">
        <v>9</v>
      </c>
      <c r="D3274" s="234">
        <v>0.16666666666787933</v>
      </c>
      <c r="E3274" s="235">
        <v>2.836003437326685e-9</v>
      </c>
      <c r="F3274" s="235">
        <v>0.000030246694174317314</v>
      </c>
    </row>
    <row r="3275" ht="14.25" customHeight="1" spans="1:6" x14ac:dyDescent="0.25">
      <c r="A3275" s="232">
        <v>43534</v>
      </c>
      <c r="B3275" s="233">
        <v>69</v>
      </c>
      <c r="C3275" s="233">
        <v>10</v>
      </c>
      <c r="D3275" s="234">
        <v>0.1875</v>
      </c>
      <c r="E3275" s="235">
        <v>4.722562245635307e-8</v>
      </c>
      <c r="F3275" s="235">
        <v>0.00003174901342138605</v>
      </c>
    </row>
    <row r="3276" ht="14.25" customHeight="1" spans="1:6" x14ac:dyDescent="0.25">
      <c r="A3276" s="232">
        <v>43534</v>
      </c>
      <c r="B3276" s="233">
        <v>69</v>
      </c>
      <c r="C3276" s="233">
        <v>11</v>
      </c>
      <c r="D3276" s="234">
        <v>0.20833333333212067</v>
      </c>
      <c r="E3276" s="235">
        <v>2.5332908965163805e-7</v>
      </c>
      <c r="F3276" s="235">
        <v>0.0000326504049696273</v>
      </c>
    </row>
    <row r="3277" ht="14.25" customHeight="1" spans="1:6" x14ac:dyDescent="0.25">
      <c r="A3277" s="232">
        <v>43534</v>
      </c>
      <c r="B3277" s="233">
        <v>69</v>
      </c>
      <c r="C3277" s="233">
        <v>12</v>
      </c>
      <c r="D3277" s="234">
        <v>0.22916666666787933</v>
      </c>
      <c r="E3277" s="235">
        <v>9.388404422524078e-7</v>
      </c>
      <c r="F3277" s="235">
        <v>0.000035354579614351036</v>
      </c>
    </row>
    <row r="3278" ht="14.25" customHeight="1" spans="1:6" x14ac:dyDescent="0.25">
      <c r="A3278" s="232">
        <v>43534</v>
      </c>
      <c r="B3278" s="233">
        <v>69</v>
      </c>
      <c r="C3278" s="233">
        <v>13</v>
      </c>
      <c r="D3278" s="234">
        <v>0.25</v>
      </c>
      <c r="E3278" s="235">
        <v>0.0000019027733497002932</v>
      </c>
      <c r="F3278" s="235">
        <v>0.000042665866616752236</v>
      </c>
    </row>
    <row r="3279" ht="14.25" customHeight="1" spans="1:6" x14ac:dyDescent="0.25">
      <c r="A3279" s="232">
        <v>43534</v>
      </c>
      <c r="B3279" s="233">
        <v>69</v>
      </c>
      <c r="C3279" s="233">
        <v>14</v>
      </c>
      <c r="D3279" s="234">
        <v>0.2708333333321207</v>
      </c>
      <c r="E3279" s="235">
        <v>0.000004351919020613726</v>
      </c>
      <c r="F3279" s="235">
        <v>0.00004987699900268219</v>
      </c>
    </row>
    <row r="3280" ht="14.25" customHeight="1" spans="1:6" x14ac:dyDescent="0.25">
      <c r="A3280" s="232">
        <v>43534</v>
      </c>
      <c r="B3280" s="233">
        <v>69</v>
      </c>
      <c r="C3280" s="233">
        <v>15</v>
      </c>
      <c r="D3280" s="234">
        <v>0.2916666666678793</v>
      </c>
      <c r="E3280" s="235">
        <v>0.000008850333877777527</v>
      </c>
      <c r="F3280" s="235">
        <v>0.00005798952293685338</v>
      </c>
    </row>
    <row r="3281" ht="14.25" customHeight="1" spans="1:6" x14ac:dyDescent="0.25">
      <c r="A3281" s="232">
        <v>43534</v>
      </c>
      <c r="B3281" s="233">
        <v>69</v>
      </c>
      <c r="C3281" s="233">
        <v>16</v>
      </c>
      <c r="D3281" s="234">
        <v>0.3125</v>
      </c>
      <c r="E3281" s="235">
        <v>0.000019139073913950008</v>
      </c>
      <c r="F3281" s="235">
        <v>0.00006490019147336961</v>
      </c>
    </row>
    <row r="3282" ht="14.25" customHeight="1" spans="1:6" x14ac:dyDescent="0.25">
      <c r="A3282" s="232">
        <v>43534</v>
      </c>
      <c r="B3282" s="233">
        <v>69</v>
      </c>
      <c r="C3282" s="233">
        <v>17</v>
      </c>
      <c r="D3282" s="234">
        <v>0.3333333333321207</v>
      </c>
      <c r="E3282" s="235">
        <v>0.000034509868984822825</v>
      </c>
      <c r="F3282" s="235">
        <v>0.00006540096455572584</v>
      </c>
    </row>
    <row r="3283" ht="14.25" customHeight="1" spans="1:6" x14ac:dyDescent="0.25">
      <c r="A3283" s="232">
        <v>43534</v>
      </c>
      <c r="B3283" s="233">
        <v>69</v>
      </c>
      <c r="C3283" s="233">
        <v>18</v>
      </c>
      <c r="D3283" s="234">
        <v>0.3541666666678793</v>
      </c>
      <c r="E3283" s="235">
        <v>0.00004902140990134345</v>
      </c>
      <c r="F3283" s="235">
        <v>0.00006660281995338085</v>
      </c>
    </row>
    <row r="3284" ht="14.25" customHeight="1" spans="1:6" x14ac:dyDescent="0.25">
      <c r="A3284" s="232">
        <v>43534</v>
      </c>
      <c r="B3284" s="233">
        <v>69</v>
      </c>
      <c r="C3284" s="233">
        <v>19</v>
      </c>
      <c r="D3284" s="234">
        <v>0.375</v>
      </c>
      <c r="E3284" s="235">
        <v>0.00006368014021528685</v>
      </c>
      <c r="F3284" s="235">
        <v>0.00006640251072043834</v>
      </c>
    </row>
    <row r="3285" ht="14.25" customHeight="1" spans="1:6" x14ac:dyDescent="0.25">
      <c r="A3285" s="232">
        <v>43534</v>
      </c>
      <c r="B3285" s="233">
        <v>69</v>
      </c>
      <c r="C3285" s="233">
        <v>20</v>
      </c>
      <c r="D3285" s="234">
        <v>0.3958333333321207</v>
      </c>
      <c r="E3285" s="235">
        <v>0.00007623915049014881</v>
      </c>
      <c r="F3285" s="235">
        <v>0.0000646998822404271</v>
      </c>
    </row>
    <row r="3286" ht="14.25" customHeight="1" spans="1:6" x14ac:dyDescent="0.25">
      <c r="A3286" s="232">
        <v>43534</v>
      </c>
      <c r="B3286" s="233">
        <v>69</v>
      </c>
      <c r="C3286" s="233">
        <v>21</v>
      </c>
      <c r="D3286" s="234">
        <v>0.4166666666678793</v>
      </c>
      <c r="E3286" s="235">
        <v>0.00010307325788418243</v>
      </c>
      <c r="F3286" s="235">
        <v>0.00006229617144511711</v>
      </c>
    </row>
    <row r="3287" ht="14.25" customHeight="1" spans="1:6" x14ac:dyDescent="0.25">
      <c r="A3287" s="232">
        <v>43534</v>
      </c>
      <c r="B3287" s="233">
        <v>69</v>
      </c>
      <c r="C3287" s="233">
        <v>22</v>
      </c>
      <c r="D3287" s="234">
        <v>0.4375</v>
      </c>
      <c r="E3287" s="235">
        <v>0.0001088001592673077</v>
      </c>
      <c r="F3287" s="235">
        <v>0.000060894006814519635</v>
      </c>
    </row>
    <row r="3288" ht="14.25" customHeight="1" spans="1:6" x14ac:dyDescent="0.25">
      <c r="A3288" s="232">
        <v>43534</v>
      </c>
      <c r="B3288" s="233">
        <v>69</v>
      </c>
      <c r="C3288" s="233">
        <v>23</v>
      </c>
      <c r="D3288" s="234">
        <v>0.4583333333321207</v>
      </c>
      <c r="E3288" s="235">
        <v>0.00011768824314378352</v>
      </c>
      <c r="F3288" s="235">
        <v>0.00005879075986862339</v>
      </c>
    </row>
    <row r="3289" ht="14.25" customHeight="1" spans="1:6" x14ac:dyDescent="0.25">
      <c r="A3289" s="232">
        <v>43534</v>
      </c>
      <c r="B3289" s="233">
        <v>69</v>
      </c>
      <c r="C3289" s="233">
        <v>24</v>
      </c>
      <c r="D3289" s="234">
        <v>0.4791666666678793</v>
      </c>
      <c r="E3289" s="235">
        <v>0.00010828424452196407</v>
      </c>
      <c r="F3289" s="235">
        <v>0.00005798952293685338</v>
      </c>
    </row>
    <row r="3290" ht="14.25" customHeight="1" spans="1:6" x14ac:dyDescent="0.25">
      <c r="A3290" s="232">
        <v>43534</v>
      </c>
      <c r="B3290" s="233">
        <v>69</v>
      </c>
      <c r="C3290" s="233">
        <v>25</v>
      </c>
      <c r="D3290" s="234">
        <v>0.5</v>
      </c>
      <c r="E3290" s="235">
        <v>0.00011395694103018225</v>
      </c>
      <c r="F3290" s="235">
        <v>0.000059191378334508385</v>
      </c>
    </row>
    <row r="3291" ht="14.25" customHeight="1" spans="1:6" x14ac:dyDescent="0.25">
      <c r="A3291" s="232">
        <v>43534</v>
      </c>
      <c r="B3291" s="233">
        <v>69</v>
      </c>
      <c r="C3291" s="233">
        <v>26</v>
      </c>
      <c r="D3291" s="234">
        <v>0.5208333333321207</v>
      </c>
      <c r="E3291" s="235">
        <v>0.00012397119270706573</v>
      </c>
      <c r="F3291" s="235">
        <v>0.00005979230603333589</v>
      </c>
    </row>
    <row r="3292" ht="14.25" customHeight="1" spans="1:6" x14ac:dyDescent="0.25">
      <c r="A3292" s="232">
        <v>43534</v>
      </c>
      <c r="B3292" s="233">
        <v>69</v>
      </c>
      <c r="C3292" s="233">
        <v>27</v>
      </c>
      <c r="D3292" s="234">
        <v>0.5416666666678793</v>
      </c>
      <c r="E3292" s="235">
        <v>0.00012980148491115618</v>
      </c>
      <c r="F3292" s="235">
        <v>0.000058991069101565885</v>
      </c>
    </row>
    <row r="3293" ht="14.25" customHeight="1" spans="1:6" x14ac:dyDescent="0.25">
      <c r="A3293" s="232">
        <v>43534</v>
      </c>
      <c r="B3293" s="233">
        <v>69</v>
      </c>
      <c r="C3293" s="233">
        <v>28</v>
      </c>
      <c r="D3293" s="234">
        <v>0.5625</v>
      </c>
      <c r="E3293" s="235">
        <v>0.00011041365426774102</v>
      </c>
      <c r="F3293" s="235">
        <v>0.000057789213703910896</v>
      </c>
    </row>
    <row r="3294" ht="14.25" customHeight="1" spans="1:6" x14ac:dyDescent="0.25">
      <c r="A3294" s="232">
        <v>43534</v>
      </c>
      <c r="B3294" s="233">
        <v>69</v>
      </c>
      <c r="C3294" s="233">
        <v>29</v>
      </c>
      <c r="D3294" s="234">
        <v>0.5833333333321207</v>
      </c>
      <c r="E3294" s="235">
        <v>0.0000973600662179143</v>
      </c>
      <c r="F3294" s="235">
        <v>0.00005758890447096841</v>
      </c>
    </row>
    <row r="3295" ht="14.25" customHeight="1" spans="1:6" x14ac:dyDescent="0.25">
      <c r="A3295" s="232">
        <v>43534</v>
      </c>
      <c r="B3295" s="233">
        <v>69</v>
      </c>
      <c r="C3295" s="233">
        <v>30</v>
      </c>
      <c r="D3295" s="234">
        <v>0.6041666666678793</v>
      </c>
      <c r="E3295" s="235">
        <v>0.00009422441757376946</v>
      </c>
      <c r="F3295" s="235">
        <v>0.000059191378334508385</v>
      </c>
    </row>
    <row r="3296" ht="14.25" customHeight="1" spans="1:6" x14ac:dyDescent="0.25">
      <c r="A3296" s="232">
        <v>43534</v>
      </c>
      <c r="B3296" s="233">
        <v>69</v>
      </c>
      <c r="C3296" s="233">
        <v>31</v>
      </c>
      <c r="D3296" s="234">
        <v>0.625</v>
      </c>
      <c r="E3296" s="235">
        <v>0.00008164959873563336</v>
      </c>
      <c r="F3296" s="235">
        <v>0.00005979230603333589</v>
      </c>
    </row>
    <row r="3297" ht="14.25" customHeight="1" spans="1:6" x14ac:dyDescent="0.25">
      <c r="A3297" s="232">
        <v>43534</v>
      </c>
      <c r="B3297" s="233">
        <v>69</v>
      </c>
      <c r="C3297" s="233">
        <v>32</v>
      </c>
      <c r="D3297" s="234">
        <v>0.6458333333321207</v>
      </c>
      <c r="E3297" s="235">
        <v>0.00006931295742920828</v>
      </c>
      <c r="F3297" s="235">
        <v>0.00006339787222630086</v>
      </c>
    </row>
    <row r="3298" ht="14.25" customHeight="1" spans="1:6" x14ac:dyDescent="0.25">
      <c r="A3298" s="232">
        <v>43534</v>
      </c>
      <c r="B3298" s="233">
        <v>69</v>
      </c>
      <c r="C3298" s="233">
        <v>33</v>
      </c>
      <c r="D3298" s="234">
        <v>0.6666666666678793</v>
      </c>
      <c r="E3298" s="235">
        <v>0.000052631817523234504</v>
      </c>
      <c r="F3298" s="235">
        <v>0.00006850575766633457</v>
      </c>
    </row>
    <row r="3299" ht="14.25" customHeight="1" spans="1:6" x14ac:dyDescent="0.25">
      <c r="A3299" s="232">
        <v>43534</v>
      </c>
      <c r="B3299" s="233">
        <v>69</v>
      </c>
      <c r="C3299" s="233">
        <v>34</v>
      </c>
      <c r="D3299" s="234">
        <v>0.6875</v>
      </c>
      <c r="E3299" s="235">
        <v>0.000034507902770259325</v>
      </c>
      <c r="F3299" s="235">
        <v>0.00007581704466873579</v>
      </c>
    </row>
    <row r="3300" ht="14.25" customHeight="1" spans="1:6" x14ac:dyDescent="0.25">
      <c r="A3300" s="232">
        <v>43534</v>
      </c>
      <c r="B3300" s="233">
        <v>69</v>
      </c>
      <c r="C3300" s="233">
        <v>35</v>
      </c>
      <c r="D3300" s="234">
        <v>0.7083333333321207</v>
      </c>
      <c r="E3300" s="235">
        <v>0.000019303784607427058</v>
      </c>
      <c r="F3300" s="235">
        <v>0.00008783559864528572</v>
      </c>
    </row>
    <row r="3301" ht="14.25" customHeight="1" spans="1:6" x14ac:dyDescent="0.25">
      <c r="A3301" s="232">
        <v>43534</v>
      </c>
      <c r="B3301" s="233">
        <v>69</v>
      </c>
      <c r="C3301" s="233">
        <v>36</v>
      </c>
      <c r="D3301" s="234">
        <v>0.7291666666678793</v>
      </c>
      <c r="E3301" s="235">
        <v>0.000011766137859285254</v>
      </c>
      <c r="F3301" s="235">
        <v>0.00009524704026415818</v>
      </c>
    </row>
    <row r="3302" ht="14.25" customHeight="1" spans="1:6" x14ac:dyDescent="0.25">
      <c r="A3302" s="232">
        <v>43534</v>
      </c>
      <c r="B3302" s="233">
        <v>69</v>
      </c>
      <c r="C3302" s="233">
        <v>37</v>
      </c>
      <c r="D3302" s="234">
        <v>0.75</v>
      </c>
      <c r="E3302" s="235">
        <v>0.0000028602944232898743</v>
      </c>
      <c r="F3302" s="235">
        <v>0.00010153675017855264</v>
      </c>
    </row>
    <row r="3303" ht="14.25" customHeight="1" spans="1:6" x14ac:dyDescent="0.25">
      <c r="A3303" s="232">
        <v>43534</v>
      </c>
      <c r="B3303" s="233">
        <v>69</v>
      </c>
      <c r="C3303" s="233">
        <v>38</v>
      </c>
      <c r="D3303" s="234">
        <v>0.7708333333321207</v>
      </c>
      <c r="E3303" s="235">
        <v>0.0000014873604983805713</v>
      </c>
      <c r="F3303" s="235">
        <v>0.00010261842003644212</v>
      </c>
    </row>
    <row r="3304" ht="14.25" customHeight="1" spans="1:6" x14ac:dyDescent="0.25">
      <c r="A3304" s="232">
        <v>43534</v>
      </c>
      <c r="B3304" s="233">
        <v>69</v>
      </c>
      <c r="C3304" s="233">
        <v>39</v>
      </c>
      <c r="D3304" s="234">
        <v>0.7916666666678793</v>
      </c>
      <c r="E3304" s="235">
        <v>7.42971248330954e-7</v>
      </c>
      <c r="F3304" s="235">
        <v>0.00010042503393572175</v>
      </c>
    </row>
    <row r="3305" ht="14.25" customHeight="1" spans="1:6" x14ac:dyDescent="0.25">
      <c r="A3305" s="232">
        <v>43534</v>
      </c>
      <c r="B3305" s="233">
        <v>69</v>
      </c>
      <c r="C3305" s="233">
        <v>40</v>
      </c>
      <c r="D3305" s="234">
        <v>0.8125</v>
      </c>
      <c r="E3305" s="235">
        <v>2.0030815582335655e-7</v>
      </c>
      <c r="F3305" s="235">
        <v>0.0000959481225794569</v>
      </c>
    </row>
    <row r="3306" ht="14.25" customHeight="1" spans="1:6" x14ac:dyDescent="0.25">
      <c r="A3306" s="232">
        <v>43534</v>
      </c>
      <c r="B3306" s="233">
        <v>69</v>
      </c>
      <c r="C3306" s="233">
        <v>41</v>
      </c>
      <c r="D3306" s="234">
        <v>0.8333333333321207</v>
      </c>
      <c r="E3306" s="235">
        <v>4.858197192637886e-8</v>
      </c>
      <c r="F3306" s="235">
        <v>0.00009284332946884818</v>
      </c>
    </row>
    <row r="3307" ht="14.25" customHeight="1" spans="1:6" x14ac:dyDescent="0.25">
      <c r="A3307" s="232">
        <v>43534</v>
      </c>
      <c r="B3307" s="233">
        <v>69</v>
      </c>
      <c r="C3307" s="233">
        <v>42</v>
      </c>
      <c r="D3307" s="234">
        <v>0.8541666666678793</v>
      </c>
      <c r="E3307" s="235">
        <v>8.5519375391343e-9</v>
      </c>
      <c r="F3307" s="235">
        <v>0.00008833637172764196</v>
      </c>
    </row>
    <row r="3308" ht="14.25" customHeight="1" spans="1:6" x14ac:dyDescent="0.25">
      <c r="A3308" s="232">
        <v>43534</v>
      </c>
      <c r="B3308" s="233">
        <v>69</v>
      </c>
      <c r="C3308" s="233">
        <v>43</v>
      </c>
      <c r="D3308" s="234">
        <v>0.875</v>
      </c>
      <c r="E3308" s="235">
        <v>0</v>
      </c>
      <c r="F3308" s="235">
        <v>0.00008423003245232074</v>
      </c>
    </row>
    <row r="3309" ht="14.25" customHeight="1" spans="1:6" x14ac:dyDescent="0.25">
      <c r="A3309" s="232">
        <v>43534</v>
      </c>
      <c r="B3309" s="233">
        <v>69</v>
      </c>
      <c r="C3309" s="233">
        <v>44</v>
      </c>
      <c r="D3309" s="234">
        <v>0.8958333333321207</v>
      </c>
      <c r="E3309" s="235">
        <v>0</v>
      </c>
      <c r="F3309" s="235">
        <v>0.00007932245624522951</v>
      </c>
    </row>
    <row r="3310" ht="14.25" customHeight="1" spans="1:6" x14ac:dyDescent="0.25">
      <c r="A3310" s="232">
        <v>43534</v>
      </c>
      <c r="B3310" s="233">
        <v>69</v>
      </c>
      <c r="C3310" s="233">
        <v>45</v>
      </c>
      <c r="D3310" s="234">
        <v>0.9166666666678793</v>
      </c>
      <c r="E3310" s="235">
        <v>0</v>
      </c>
      <c r="F3310" s="235">
        <v>0.00007351348848989705</v>
      </c>
    </row>
    <row r="3311" ht="14.25" customHeight="1" spans="1:6" x14ac:dyDescent="0.25">
      <c r="A3311" s="232">
        <v>43534</v>
      </c>
      <c r="B3311" s="233">
        <v>69</v>
      </c>
      <c r="C3311" s="233">
        <v>46</v>
      </c>
      <c r="D3311" s="234">
        <v>0.9375</v>
      </c>
      <c r="E3311" s="235">
        <v>0</v>
      </c>
      <c r="F3311" s="235">
        <v>0.0000646998822404271</v>
      </c>
    </row>
    <row r="3312" ht="14.25" customHeight="1" spans="1:6" x14ac:dyDescent="0.25">
      <c r="A3312" s="232">
        <v>43534</v>
      </c>
      <c r="B3312" s="233">
        <v>69</v>
      </c>
      <c r="C3312" s="233">
        <v>47</v>
      </c>
      <c r="D3312" s="234">
        <v>0.9583333333321207</v>
      </c>
      <c r="E3312" s="235">
        <v>0</v>
      </c>
      <c r="F3312" s="235">
        <v>0.00005518519367565842</v>
      </c>
    </row>
    <row r="3313" ht="14.25" customHeight="1" spans="1:6" x14ac:dyDescent="0.25">
      <c r="A3313" s="232">
        <v>43534</v>
      </c>
      <c r="B3313" s="233">
        <v>69</v>
      </c>
      <c r="C3313" s="233">
        <v>48</v>
      </c>
      <c r="D3313" s="234">
        <v>0.9791666666678793</v>
      </c>
      <c r="E3313" s="235">
        <v>0</v>
      </c>
      <c r="F3313" s="235">
        <v>0.00004687236050854471</v>
      </c>
    </row>
    <row r="3314" ht="14.25" customHeight="1" spans="1:6" x14ac:dyDescent="0.25">
      <c r="A3314" s="232">
        <v>43535</v>
      </c>
      <c r="B3314" s="233">
        <v>70</v>
      </c>
      <c r="C3314" s="233">
        <v>1</v>
      </c>
      <c r="D3314" s="234">
        <v>0</v>
      </c>
      <c r="E3314" s="235">
        <v>0</v>
      </c>
      <c r="F3314" s="235">
        <v>0.000041363856602626</v>
      </c>
    </row>
    <row r="3315" ht="14.25" customHeight="1" spans="1:6" x14ac:dyDescent="0.25">
      <c r="A3315" s="232">
        <v>43535</v>
      </c>
      <c r="B3315" s="233">
        <v>70</v>
      </c>
      <c r="C3315" s="233">
        <v>2</v>
      </c>
      <c r="D3315" s="234">
        <v>0.020833333332120674</v>
      </c>
      <c r="E3315" s="235">
        <v>0</v>
      </c>
      <c r="F3315" s="235">
        <v>0.00003785844502613227</v>
      </c>
    </row>
    <row r="3316" ht="14.25" customHeight="1" spans="1:6" x14ac:dyDescent="0.25">
      <c r="A3316" s="232">
        <v>43535</v>
      </c>
      <c r="B3316" s="233">
        <v>70</v>
      </c>
      <c r="C3316" s="233">
        <v>3</v>
      </c>
      <c r="D3316" s="234">
        <v>0.041666666667879326</v>
      </c>
      <c r="E3316" s="235">
        <v>0</v>
      </c>
      <c r="F3316" s="235">
        <v>0.00003545473423082228</v>
      </c>
    </row>
    <row r="3317" ht="14.25" customHeight="1" spans="1:6" x14ac:dyDescent="0.25">
      <c r="A3317" s="232">
        <v>43535</v>
      </c>
      <c r="B3317" s="233">
        <v>70</v>
      </c>
      <c r="C3317" s="233">
        <v>4</v>
      </c>
      <c r="D3317" s="234">
        <v>0.0625</v>
      </c>
      <c r="E3317" s="235">
        <v>0</v>
      </c>
      <c r="F3317" s="235">
        <v>0.0000334516419013973</v>
      </c>
    </row>
    <row r="3318" ht="14.25" customHeight="1" spans="1:6" x14ac:dyDescent="0.25">
      <c r="A3318" s="232">
        <v>43535</v>
      </c>
      <c r="B3318" s="233">
        <v>70</v>
      </c>
      <c r="C3318" s="233">
        <v>5</v>
      </c>
      <c r="D3318" s="234">
        <v>0.08333333333212067</v>
      </c>
      <c r="E3318" s="235">
        <v>0</v>
      </c>
      <c r="F3318" s="235">
        <v>0.00003174901342138605</v>
      </c>
    </row>
    <row r="3319" ht="14.25" customHeight="1" spans="1:6" x14ac:dyDescent="0.25">
      <c r="A3319" s="232">
        <v>43535</v>
      </c>
      <c r="B3319" s="233">
        <v>70</v>
      </c>
      <c r="C3319" s="233">
        <v>6</v>
      </c>
      <c r="D3319" s="234">
        <v>0.10416666666787933</v>
      </c>
      <c r="E3319" s="235">
        <v>0</v>
      </c>
      <c r="F3319" s="235">
        <v>0.00003064731264020231</v>
      </c>
    </row>
    <row r="3320" ht="14.25" customHeight="1" spans="1:6" x14ac:dyDescent="0.25">
      <c r="A3320" s="232">
        <v>43535</v>
      </c>
      <c r="B3320" s="233">
        <v>70</v>
      </c>
      <c r="C3320" s="233">
        <v>7</v>
      </c>
      <c r="D3320" s="234">
        <v>0.125</v>
      </c>
      <c r="E3320" s="235">
        <v>0</v>
      </c>
      <c r="F3320" s="235">
        <v>0.00003064731264020231</v>
      </c>
    </row>
    <row r="3321" ht="14.25" customHeight="1" spans="1:6" x14ac:dyDescent="0.25">
      <c r="A3321" s="232">
        <v>43535</v>
      </c>
      <c r="B3321" s="233">
        <v>70</v>
      </c>
      <c r="C3321" s="233">
        <v>8</v>
      </c>
      <c r="D3321" s="234">
        <v>0.14583333333212067</v>
      </c>
      <c r="E3321" s="235">
        <v>0</v>
      </c>
      <c r="F3321" s="235">
        <v>0.000030346848790788564</v>
      </c>
    </row>
    <row r="3322" ht="14.25" customHeight="1" spans="1:6" x14ac:dyDescent="0.25">
      <c r="A3322" s="232">
        <v>43535</v>
      </c>
      <c r="B3322" s="233">
        <v>70</v>
      </c>
      <c r="C3322" s="233">
        <v>9</v>
      </c>
      <c r="D3322" s="234">
        <v>0.16666666666787933</v>
      </c>
      <c r="E3322" s="235">
        <v>0</v>
      </c>
      <c r="F3322" s="235">
        <v>0.000030447003407259817</v>
      </c>
    </row>
    <row r="3323" ht="14.25" customHeight="1" spans="1:6" x14ac:dyDescent="0.25">
      <c r="A3323" s="232">
        <v>43535</v>
      </c>
      <c r="B3323" s="233">
        <v>70</v>
      </c>
      <c r="C3323" s="233">
        <v>10</v>
      </c>
      <c r="D3323" s="234">
        <v>0.1875</v>
      </c>
      <c r="E3323" s="235">
        <v>1.5104800916196477e-8</v>
      </c>
      <c r="F3323" s="235">
        <v>0.00003194932265432856</v>
      </c>
    </row>
    <row r="3324" ht="14.25" customHeight="1" spans="1:6" x14ac:dyDescent="0.25">
      <c r="A3324" s="232">
        <v>43535</v>
      </c>
      <c r="B3324" s="233">
        <v>70</v>
      </c>
      <c r="C3324" s="233">
        <v>11</v>
      </c>
      <c r="D3324" s="234">
        <v>0.20833333333212067</v>
      </c>
      <c r="E3324" s="235">
        <v>1.7207142594736475e-7</v>
      </c>
      <c r="F3324" s="235">
        <v>0.00003275055958609855</v>
      </c>
    </row>
    <row r="3325" ht="14.25" customHeight="1" spans="1:6" x14ac:dyDescent="0.25">
      <c r="A3325" s="232">
        <v>43535</v>
      </c>
      <c r="B3325" s="233">
        <v>70</v>
      </c>
      <c r="C3325" s="233">
        <v>12</v>
      </c>
      <c r="D3325" s="234">
        <v>0.22916666666787933</v>
      </c>
      <c r="E3325" s="235">
        <v>7.545618710748108e-7</v>
      </c>
      <c r="F3325" s="235">
        <v>0.00003525442499787978</v>
      </c>
    </row>
    <row r="3326" ht="14.25" customHeight="1" spans="1:6" x14ac:dyDescent="0.25">
      <c r="A3326" s="232">
        <v>43535</v>
      </c>
      <c r="B3326" s="233">
        <v>70</v>
      </c>
      <c r="C3326" s="233">
        <v>13</v>
      </c>
      <c r="D3326" s="234">
        <v>0.25</v>
      </c>
      <c r="E3326" s="235">
        <v>0.0000028707136533096183</v>
      </c>
      <c r="F3326" s="235">
        <v>0.00004226524815086724</v>
      </c>
    </row>
    <row r="3327" ht="14.25" customHeight="1" spans="1:6" x14ac:dyDescent="0.25">
      <c r="A3327" s="232">
        <v>43535</v>
      </c>
      <c r="B3327" s="233">
        <v>70</v>
      </c>
      <c r="C3327" s="233">
        <v>14</v>
      </c>
      <c r="D3327" s="234">
        <v>0.2708333333321207</v>
      </c>
      <c r="E3327" s="235">
        <v>0.000005934307294459772</v>
      </c>
      <c r="F3327" s="235">
        <v>0.000049075762070912194</v>
      </c>
    </row>
    <row r="3328" ht="14.25" customHeight="1" spans="1:6" x14ac:dyDescent="0.25">
      <c r="A3328" s="232">
        <v>43535</v>
      </c>
      <c r="B3328" s="233">
        <v>70</v>
      </c>
      <c r="C3328" s="233">
        <v>15</v>
      </c>
      <c r="D3328" s="234">
        <v>0.2916666666678793</v>
      </c>
      <c r="E3328" s="235">
        <v>0.000015826320403000088</v>
      </c>
      <c r="F3328" s="235">
        <v>0.000058490296019209644</v>
      </c>
    </row>
    <row r="3329" ht="14.25" customHeight="1" spans="1:6" x14ac:dyDescent="0.25">
      <c r="A3329" s="232">
        <v>43535</v>
      </c>
      <c r="B3329" s="233">
        <v>70</v>
      </c>
      <c r="C3329" s="233">
        <v>16</v>
      </c>
      <c r="D3329" s="234">
        <v>0.3125</v>
      </c>
      <c r="E3329" s="235">
        <v>0.00003487079417991722</v>
      </c>
      <c r="F3329" s="235">
        <v>0.00006429926377454211</v>
      </c>
    </row>
    <row r="3330" ht="14.25" customHeight="1" spans="1:6" x14ac:dyDescent="0.25">
      <c r="A3330" s="232">
        <v>43535</v>
      </c>
      <c r="B3330" s="233">
        <v>70</v>
      </c>
      <c r="C3330" s="233">
        <v>17</v>
      </c>
      <c r="D3330" s="234">
        <v>0.3333333333321207</v>
      </c>
      <c r="E3330" s="235">
        <v>0.00006591129422741664</v>
      </c>
      <c r="F3330" s="235">
        <v>0.00006700343841926584</v>
      </c>
    </row>
    <row r="3331" ht="14.25" customHeight="1" spans="1:6" x14ac:dyDescent="0.25">
      <c r="A3331" s="232">
        <v>43535</v>
      </c>
      <c r="B3331" s="233">
        <v>70</v>
      </c>
      <c r="C3331" s="233">
        <v>18</v>
      </c>
      <c r="D3331" s="234">
        <v>0.3541666666678793</v>
      </c>
      <c r="E3331" s="235">
        <v>0.00010100227330071238</v>
      </c>
      <c r="F3331" s="235">
        <v>0.00006790482996750707</v>
      </c>
    </row>
    <row r="3332" ht="14.25" customHeight="1" spans="1:6" x14ac:dyDescent="0.25">
      <c r="A3332" s="232">
        <v>43535</v>
      </c>
      <c r="B3332" s="233">
        <v>70</v>
      </c>
      <c r="C3332" s="233">
        <v>19</v>
      </c>
      <c r="D3332" s="234">
        <v>0.375</v>
      </c>
      <c r="E3332" s="235">
        <v>0.00012051037100555681</v>
      </c>
      <c r="F3332" s="235">
        <v>0.00006750421150162208</v>
      </c>
    </row>
    <row r="3333" ht="14.25" customHeight="1" spans="1:6" x14ac:dyDescent="0.25">
      <c r="A3333" s="232">
        <v>43535</v>
      </c>
      <c r="B3333" s="233">
        <v>70</v>
      </c>
      <c r="C3333" s="233">
        <v>20</v>
      </c>
      <c r="D3333" s="234">
        <v>0.3958333333321207</v>
      </c>
      <c r="E3333" s="235">
        <v>0.0001335906495699087</v>
      </c>
      <c r="F3333" s="235">
        <v>0.00006680312918632335</v>
      </c>
    </row>
    <row r="3334" ht="14.25" customHeight="1" spans="1:6" x14ac:dyDescent="0.25">
      <c r="A3334" s="232">
        <v>43535</v>
      </c>
      <c r="B3334" s="233">
        <v>70</v>
      </c>
      <c r="C3334" s="233">
        <v>21</v>
      </c>
      <c r="D3334" s="234">
        <v>0.4166666666678793</v>
      </c>
      <c r="E3334" s="235">
        <v>0.00015560969506825132</v>
      </c>
      <c r="F3334" s="235">
        <v>0.00006540096455572584</v>
      </c>
    </row>
    <row r="3335" ht="14.25" customHeight="1" spans="1:6" x14ac:dyDescent="0.25">
      <c r="A3335" s="232">
        <v>43535</v>
      </c>
      <c r="B3335" s="233">
        <v>70</v>
      </c>
      <c r="C3335" s="233">
        <v>22</v>
      </c>
      <c r="D3335" s="234">
        <v>0.4375</v>
      </c>
      <c r="E3335" s="235">
        <v>0.00020356164048675334</v>
      </c>
      <c r="F3335" s="235">
        <v>0.00006379849069218586</v>
      </c>
    </row>
    <row r="3336" ht="14.25" customHeight="1" spans="1:6" x14ac:dyDescent="0.25">
      <c r="A3336" s="232">
        <v>43535</v>
      </c>
      <c r="B3336" s="233">
        <v>70</v>
      </c>
      <c r="C3336" s="233">
        <v>23</v>
      </c>
      <c r="D3336" s="234">
        <v>0.4583333333321207</v>
      </c>
      <c r="E3336" s="235">
        <v>0.0002167670087335057</v>
      </c>
      <c r="F3336" s="235">
        <v>0.00006279694452747336</v>
      </c>
    </row>
    <row r="3337" ht="14.25" customHeight="1" spans="1:6" x14ac:dyDescent="0.25">
      <c r="A3337" s="232">
        <v>43535</v>
      </c>
      <c r="B3337" s="233">
        <v>70</v>
      </c>
      <c r="C3337" s="233">
        <v>24</v>
      </c>
      <c r="D3337" s="234">
        <v>0.4791666666678793</v>
      </c>
      <c r="E3337" s="235">
        <v>0.00023023726395672442</v>
      </c>
      <c r="F3337" s="235">
        <v>0.00006259663529453087</v>
      </c>
    </row>
    <row r="3338" ht="14.25" customHeight="1" spans="1:6" x14ac:dyDescent="0.25">
      <c r="A3338" s="232">
        <v>43535</v>
      </c>
      <c r="B3338" s="233">
        <v>70</v>
      </c>
      <c r="C3338" s="233">
        <v>25</v>
      </c>
      <c r="D3338" s="234">
        <v>0.5</v>
      </c>
      <c r="E3338" s="235">
        <v>0.00020900087520782086</v>
      </c>
      <c r="F3338" s="235">
        <v>0.00006399879992512835</v>
      </c>
    </row>
    <row r="3339" ht="14.25" customHeight="1" spans="1:6" x14ac:dyDescent="0.25">
      <c r="A3339" s="232">
        <v>43535</v>
      </c>
      <c r="B3339" s="233">
        <v>70</v>
      </c>
      <c r="C3339" s="233">
        <v>26</v>
      </c>
      <c r="D3339" s="234">
        <v>0.5208333333321207</v>
      </c>
      <c r="E3339" s="235">
        <v>0.0002190795545740555</v>
      </c>
      <c r="F3339" s="235">
        <v>0.00006379849069218586</v>
      </c>
    </row>
    <row r="3340" ht="14.25" customHeight="1" spans="1:6" x14ac:dyDescent="0.25">
      <c r="A3340" s="232">
        <v>43535</v>
      </c>
      <c r="B3340" s="233">
        <v>70</v>
      </c>
      <c r="C3340" s="233">
        <v>27</v>
      </c>
      <c r="D3340" s="234">
        <v>0.5416666666678793</v>
      </c>
      <c r="E3340" s="235">
        <v>0.00023123264333058734</v>
      </c>
      <c r="F3340" s="235">
        <v>0.0000628970991439446</v>
      </c>
    </row>
    <row r="3341" ht="14.25" customHeight="1" spans="1:6" x14ac:dyDescent="0.25">
      <c r="A3341" s="232">
        <v>43535</v>
      </c>
      <c r="B3341" s="233">
        <v>70</v>
      </c>
      <c r="C3341" s="233">
        <v>28</v>
      </c>
      <c r="D3341" s="234">
        <v>0.5625</v>
      </c>
      <c r="E3341" s="235">
        <v>0.0001928004445418669</v>
      </c>
      <c r="F3341" s="235">
        <v>0.00006129462528040462</v>
      </c>
    </row>
    <row r="3342" ht="14.25" customHeight="1" spans="1:6" x14ac:dyDescent="0.25">
      <c r="A3342" s="232">
        <v>43535</v>
      </c>
      <c r="B3342" s="233">
        <v>70</v>
      </c>
      <c r="C3342" s="233">
        <v>29</v>
      </c>
      <c r="D3342" s="234">
        <v>0.5833333333321207</v>
      </c>
      <c r="E3342" s="235">
        <v>0.00018376182333170786</v>
      </c>
      <c r="F3342" s="235">
        <v>0.00005989246064980713</v>
      </c>
    </row>
    <row r="3343" ht="14.25" customHeight="1" spans="1:6" x14ac:dyDescent="0.25">
      <c r="A3343" s="232">
        <v>43535</v>
      </c>
      <c r="B3343" s="233">
        <v>70</v>
      </c>
      <c r="C3343" s="233">
        <v>30</v>
      </c>
      <c r="D3343" s="234">
        <v>0.6041666666678793</v>
      </c>
      <c r="E3343" s="235">
        <v>0.00016421421133692367</v>
      </c>
      <c r="F3343" s="235">
        <v>0.00006059354296510588</v>
      </c>
    </row>
    <row r="3344" ht="14.25" customHeight="1" spans="1:6" x14ac:dyDescent="0.25">
      <c r="A3344" s="232">
        <v>43535</v>
      </c>
      <c r="B3344" s="233">
        <v>70</v>
      </c>
      <c r="C3344" s="233">
        <v>31</v>
      </c>
      <c r="D3344" s="234">
        <v>0.625</v>
      </c>
      <c r="E3344" s="235">
        <v>0.0001387410407760244</v>
      </c>
      <c r="F3344" s="235">
        <v>0.00006139477989687587</v>
      </c>
    </row>
    <row r="3345" ht="14.25" customHeight="1" spans="1:6" x14ac:dyDescent="0.25">
      <c r="A3345" s="232">
        <v>43535</v>
      </c>
      <c r="B3345" s="233">
        <v>70</v>
      </c>
      <c r="C3345" s="233">
        <v>32</v>
      </c>
      <c r="D3345" s="234">
        <v>0.6458333333321207</v>
      </c>
      <c r="E3345" s="235">
        <v>0.00011044020728885408</v>
      </c>
      <c r="F3345" s="235">
        <v>0.00006459972762395585</v>
      </c>
    </row>
    <row r="3346" ht="14.25" customHeight="1" spans="1:6" x14ac:dyDescent="0.25">
      <c r="A3346" s="232">
        <v>43535</v>
      </c>
      <c r="B3346" s="233">
        <v>70</v>
      </c>
      <c r="C3346" s="233">
        <v>33</v>
      </c>
      <c r="D3346" s="234">
        <v>0.6666666666678793</v>
      </c>
      <c r="E3346" s="235">
        <v>0.0000830731713079026</v>
      </c>
      <c r="F3346" s="235">
        <v>0.00006920683998163334</v>
      </c>
    </row>
    <row r="3347" ht="14.25" customHeight="1" spans="1:6" x14ac:dyDescent="0.25">
      <c r="A3347" s="232">
        <v>43535</v>
      </c>
      <c r="B3347" s="233">
        <v>70</v>
      </c>
      <c r="C3347" s="233">
        <v>34</v>
      </c>
      <c r="D3347" s="234">
        <v>0.6875</v>
      </c>
      <c r="E3347" s="235">
        <v>0.00005287449086765912</v>
      </c>
      <c r="F3347" s="235">
        <v>0.00007541642620285079</v>
      </c>
    </row>
    <row r="3348" ht="14.25" customHeight="1" spans="1:6" x14ac:dyDescent="0.25">
      <c r="A3348" s="232">
        <v>43535</v>
      </c>
      <c r="B3348" s="233">
        <v>70</v>
      </c>
      <c r="C3348" s="233">
        <v>35</v>
      </c>
      <c r="D3348" s="234">
        <v>0.7083333333321207</v>
      </c>
      <c r="E3348" s="235">
        <v>0.00003243073844991685</v>
      </c>
      <c r="F3348" s="235">
        <v>0.00008342879552055075</v>
      </c>
    </row>
    <row r="3349" ht="14.25" customHeight="1" spans="1:6" x14ac:dyDescent="0.25">
      <c r="A3349" s="232">
        <v>43535</v>
      </c>
      <c r="B3349" s="233">
        <v>70</v>
      </c>
      <c r="C3349" s="233">
        <v>36</v>
      </c>
      <c r="D3349" s="234">
        <v>0.7291666666678793</v>
      </c>
      <c r="E3349" s="235">
        <v>0.0000145616686128843</v>
      </c>
      <c r="F3349" s="235">
        <v>0.00009234255638649195</v>
      </c>
    </row>
    <row r="3350" ht="14.25" customHeight="1" spans="1:6" x14ac:dyDescent="0.25">
      <c r="A3350" s="232">
        <v>43535</v>
      </c>
      <c r="B3350" s="233">
        <v>70</v>
      </c>
      <c r="C3350" s="233">
        <v>37</v>
      </c>
      <c r="D3350" s="234">
        <v>0.75</v>
      </c>
      <c r="E3350" s="235">
        <v>0.0000042491962805963</v>
      </c>
      <c r="F3350" s="235">
        <v>0.00009945353415595063</v>
      </c>
    </row>
    <row r="3351" ht="14.25" customHeight="1" spans="1:6" x14ac:dyDescent="0.25">
      <c r="A3351" s="232">
        <v>43535</v>
      </c>
      <c r="B3351" s="233">
        <v>70</v>
      </c>
      <c r="C3351" s="233">
        <v>38</v>
      </c>
      <c r="D3351" s="234">
        <v>0.7708333333321207</v>
      </c>
      <c r="E3351" s="235">
        <v>0.0000019221321557724793</v>
      </c>
      <c r="F3351" s="235">
        <v>0.00010167696664161237</v>
      </c>
    </row>
    <row r="3352" ht="14.25" customHeight="1" spans="1:6" x14ac:dyDescent="0.25">
      <c r="A3352" s="232">
        <v>43535</v>
      </c>
      <c r="B3352" s="233">
        <v>70</v>
      </c>
      <c r="C3352" s="233">
        <v>39</v>
      </c>
      <c r="D3352" s="234">
        <v>0.7916666666678793</v>
      </c>
      <c r="E3352" s="235">
        <v>8.972251744220707e-7</v>
      </c>
      <c r="F3352" s="235">
        <v>0.00009835183337476691</v>
      </c>
    </row>
    <row r="3353" ht="14.25" customHeight="1" spans="1:6" x14ac:dyDescent="0.25">
      <c r="A3353" s="232">
        <v>43535</v>
      </c>
      <c r="B3353" s="233">
        <v>70</v>
      </c>
      <c r="C3353" s="233">
        <v>40</v>
      </c>
      <c r="D3353" s="234">
        <v>0.8125</v>
      </c>
      <c r="E3353" s="235">
        <v>2.2046844112783098e-7</v>
      </c>
      <c r="F3353" s="235">
        <v>0.00009394503025003191</v>
      </c>
    </row>
    <row r="3354" ht="14.25" customHeight="1" spans="1:6" x14ac:dyDescent="0.25">
      <c r="A3354" s="232">
        <v>43535</v>
      </c>
      <c r="B3354" s="233">
        <v>70</v>
      </c>
      <c r="C3354" s="233">
        <v>41</v>
      </c>
      <c r="D3354" s="234">
        <v>0.8333333333321207</v>
      </c>
      <c r="E3354" s="235">
        <v>3.951909137666098e-8</v>
      </c>
      <c r="F3354" s="235">
        <v>0.0000904396186735382</v>
      </c>
    </row>
    <row r="3355" ht="14.25" customHeight="1" spans="1:6" x14ac:dyDescent="0.25">
      <c r="A3355" s="232">
        <v>43535</v>
      </c>
      <c r="B3355" s="233">
        <v>70</v>
      </c>
      <c r="C3355" s="233">
        <v>42</v>
      </c>
      <c r="D3355" s="234">
        <v>0.8541666666678793</v>
      </c>
      <c r="E3355" s="235">
        <v>2.871453480293269e-9</v>
      </c>
      <c r="F3355" s="235">
        <v>0.00008633327939821698</v>
      </c>
    </row>
    <row r="3356" ht="14.25" customHeight="1" spans="1:6" x14ac:dyDescent="0.25">
      <c r="A3356" s="232">
        <v>43535</v>
      </c>
      <c r="B3356" s="233">
        <v>70</v>
      </c>
      <c r="C3356" s="233">
        <v>43</v>
      </c>
      <c r="D3356" s="234">
        <v>0.875</v>
      </c>
      <c r="E3356" s="235">
        <v>0</v>
      </c>
      <c r="F3356" s="235">
        <v>0.00008282786782172324</v>
      </c>
    </row>
    <row r="3357" ht="14.25" customHeight="1" spans="1:6" x14ac:dyDescent="0.25">
      <c r="A3357" s="232">
        <v>43535</v>
      </c>
      <c r="B3357" s="233">
        <v>70</v>
      </c>
      <c r="C3357" s="233">
        <v>44</v>
      </c>
      <c r="D3357" s="234">
        <v>0.8958333333321207</v>
      </c>
      <c r="E3357" s="235">
        <v>0</v>
      </c>
      <c r="F3357" s="235">
        <v>0.00007832091008051702</v>
      </c>
    </row>
    <row r="3358" ht="14.25" customHeight="1" spans="1:6" x14ac:dyDescent="0.25">
      <c r="A3358" s="232">
        <v>43535</v>
      </c>
      <c r="B3358" s="233">
        <v>70</v>
      </c>
      <c r="C3358" s="233">
        <v>45</v>
      </c>
      <c r="D3358" s="234">
        <v>0.9166666666678793</v>
      </c>
      <c r="E3358" s="235">
        <v>0</v>
      </c>
      <c r="F3358" s="235">
        <v>0.00007391410695578205</v>
      </c>
    </row>
    <row r="3359" ht="14.25" customHeight="1" spans="1:6" x14ac:dyDescent="0.25">
      <c r="A3359" s="232">
        <v>43535</v>
      </c>
      <c r="B3359" s="233">
        <v>70</v>
      </c>
      <c r="C3359" s="233">
        <v>46</v>
      </c>
      <c r="D3359" s="234">
        <v>0.9375</v>
      </c>
      <c r="E3359" s="235">
        <v>0</v>
      </c>
      <c r="F3359" s="235">
        <v>0.0000661020468710246</v>
      </c>
    </row>
    <row r="3360" ht="14.25" customHeight="1" spans="1:6" x14ac:dyDescent="0.25">
      <c r="A3360" s="232">
        <v>43535</v>
      </c>
      <c r="B3360" s="233">
        <v>70</v>
      </c>
      <c r="C3360" s="233">
        <v>47</v>
      </c>
      <c r="D3360" s="234">
        <v>0.9583333333321207</v>
      </c>
      <c r="E3360" s="235">
        <v>0</v>
      </c>
      <c r="F3360" s="235">
        <v>0.000057789213703910896</v>
      </c>
    </row>
    <row r="3361" ht="14.25" customHeight="1" spans="1:6" x14ac:dyDescent="0.25">
      <c r="A3361" s="232">
        <v>43535</v>
      </c>
      <c r="B3361" s="233">
        <v>70</v>
      </c>
      <c r="C3361" s="233">
        <v>48</v>
      </c>
      <c r="D3361" s="234">
        <v>0.9791666666678793</v>
      </c>
      <c r="E3361" s="235">
        <v>0</v>
      </c>
      <c r="F3361" s="235">
        <v>0.00005037777208503844</v>
      </c>
    </row>
    <row r="3362" ht="14.25" customHeight="1" spans="1:6" x14ac:dyDescent="0.25">
      <c r="A3362" s="232">
        <v>43536</v>
      </c>
      <c r="B3362" s="233">
        <v>71</v>
      </c>
      <c r="C3362" s="233">
        <v>1</v>
      </c>
      <c r="D3362" s="234">
        <v>0</v>
      </c>
      <c r="E3362" s="235">
        <v>0</v>
      </c>
      <c r="F3362" s="235">
        <v>0.000045169732028533473</v>
      </c>
    </row>
    <row r="3363" ht="14.25" customHeight="1" spans="1:6" x14ac:dyDescent="0.25">
      <c r="A3363" s="232">
        <v>43536</v>
      </c>
      <c r="B3363" s="233">
        <v>71</v>
      </c>
      <c r="C3363" s="233">
        <v>2</v>
      </c>
      <c r="D3363" s="234">
        <v>0.020833333332120674</v>
      </c>
      <c r="E3363" s="235">
        <v>0</v>
      </c>
      <c r="F3363" s="235">
        <v>0.00004036231043791349</v>
      </c>
    </row>
    <row r="3364" ht="14.25" customHeight="1" spans="1:6" x14ac:dyDescent="0.25">
      <c r="A3364" s="232">
        <v>43536</v>
      </c>
      <c r="B3364" s="233">
        <v>71</v>
      </c>
      <c r="C3364" s="233">
        <v>3</v>
      </c>
      <c r="D3364" s="234">
        <v>0.041666666667879326</v>
      </c>
      <c r="E3364" s="235">
        <v>0</v>
      </c>
      <c r="F3364" s="235">
        <v>0.00003845937272495976</v>
      </c>
    </row>
    <row r="3365" ht="14.25" customHeight="1" spans="1:6" x14ac:dyDescent="0.25">
      <c r="A3365" s="232">
        <v>43536</v>
      </c>
      <c r="B3365" s="233">
        <v>71</v>
      </c>
      <c r="C3365" s="233">
        <v>4</v>
      </c>
      <c r="D3365" s="234">
        <v>0.0625</v>
      </c>
      <c r="E3365" s="235">
        <v>0</v>
      </c>
      <c r="F3365" s="235">
        <v>0.00003585535269670728</v>
      </c>
    </row>
    <row r="3366" ht="14.25" customHeight="1" spans="1:6" x14ac:dyDescent="0.25">
      <c r="A3366" s="232">
        <v>43536</v>
      </c>
      <c r="B3366" s="233">
        <v>71</v>
      </c>
      <c r="C3366" s="233">
        <v>5</v>
      </c>
      <c r="D3366" s="234">
        <v>0.08333333333212067</v>
      </c>
      <c r="E3366" s="235">
        <v>0</v>
      </c>
      <c r="F3366" s="235">
        <v>0.000033952414983753533</v>
      </c>
    </row>
    <row r="3367" ht="14.25" customHeight="1" spans="1:6" x14ac:dyDescent="0.25">
      <c r="A3367" s="232">
        <v>43536</v>
      </c>
      <c r="B3367" s="233">
        <v>71</v>
      </c>
      <c r="C3367" s="233">
        <v>6</v>
      </c>
      <c r="D3367" s="234">
        <v>0.10416666666787933</v>
      </c>
      <c r="E3367" s="235">
        <v>0</v>
      </c>
      <c r="F3367" s="235">
        <v>0.00003234994112021355</v>
      </c>
    </row>
    <row r="3368" ht="14.25" customHeight="1" spans="1:6" x14ac:dyDescent="0.25">
      <c r="A3368" s="232">
        <v>43536</v>
      </c>
      <c r="B3368" s="233">
        <v>71</v>
      </c>
      <c r="C3368" s="233">
        <v>7</v>
      </c>
      <c r="D3368" s="234">
        <v>0.125</v>
      </c>
      <c r="E3368" s="235">
        <v>0</v>
      </c>
      <c r="F3368" s="235">
        <v>0.0000326504049696273</v>
      </c>
    </row>
    <row r="3369" ht="14.25" customHeight="1" spans="1:6" x14ac:dyDescent="0.25">
      <c r="A3369" s="232">
        <v>43536</v>
      </c>
      <c r="B3369" s="233">
        <v>71</v>
      </c>
      <c r="C3369" s="233">
        <v>8</v>
      </c>
      <c r="D3369" s="234">
        <v>0.14583333333212067</v>
      </c>
      <c r="E3369" s="235">
        <v>0</v>
      </c>
      <c r="F3369" s="235">
        <v>0.0000314485495719723</v>
      </c>
    </row>
    <row r="3370" ht="14.25" customHeight="1" spans="1:6" x14ac:dyDescent="0.25">
      <c r="A3370" s="232">
        <v>43536</v>
      </c>
      <c r="B3370" s="233">
        <v>71</v>
      </c>
      <c r="C3370" s="233">
        <v>9</v>
      </c>
      <c r="D3370" s="234">
        <v>0.16666666666787933</v>
      </c>
      <c r="E3370" s="235">
        <v>0</v>
      </c>
      <c r="F3370" s="235">
        <v>0.000031148085722558555</v>
      </c>
    </row>
    <row r="3371" ht="14.25" customHeight="1" spans="1:6" x14ac:dyDescent="0.25">
      <c r="A3371" s="232">
        <v>43536</v>
      </c>
      <c r="B3371" s="233">
        <v>71</v>
      </c>
      <c r="C3371" s="233">
        <v>10</v>
      </c>
      <c r="D3371" s="234">
        <v>0.1875</v>
      </c>
      <c r="E3371" s="235">
        <v>4.377309653265101e-9</v>
      </c>
      <c r="F3371" s="235">
        <v>0.00003214963188727106</v>
      </c>
    </row>
    <row r="3372" ht="14.25" customHeight="1" spans="1:6" x14ac:dyDescent="0.25">
      <c r="A3372" s="232">
        <v>43536</v>
      </c>
      <c r="B3372" s="233">
        <v>71</v>
      </c>
      <c r="C3372" s="233">
        <v>11</v>
      </c>
      <c r="D3372" s="234">
        <v>0.20833333333212067</v>
      </c>
      <c r="E3372" s="235">
        <v>1.1196048352576654e-7</v>
      </c>
      <c r="F3372" s="235">
        <v>0.0000326504049696273</v>
      </c>
    </row>
    <row r="3373" ht="14.25" customHeight="1" spans="1:6" x14ac:dyDescent="0.25">
      <c r="A3373" s="232">
        <v>43536</v>
      </c>
      <c r="B3373" s="233">
        <v>71</v>
      </c>
      <c r="C3373" s="233">
        <v>12</v>
      </c>
      <c r="D3373" s="234">
        <v>0.22916666666787933</v>
      </c>
      <c r="E3373" s="235">
        <v>7.589391807280758e-7</v>
      </c>
      <c r="F3373" s="235">
        <v>0.00003405256960022479</v>
      </c>
    </row>
    <row r="3374" ht="14.25" customHeight="1" spans="1:6" x14ac:dyDescent="0.25">
      <c r="A3374" s="232">
        <v>43536</v>
      </c>
      <c r="B3374" s="233">
        <v>71</v>
      </c>
      <c r="C3374" s="233">
        <v>13</v>
      </c>
      <c r="D3374" s="234">
        <v>0.25</v>
      </c>
      <c r="E3374" s="235">
        <v>0.000015473450650895353</v>
      </c>
      <c r="F3374" s="235">
        <v>0.00003735767194377602</v>
      </c>
    </row>
    <row r="3375" ht="14.25" customHeight="1" spans="1:6" x14ac:dyDescent="0.25">
      <c r="A3375" s="232">
        <v>43536</v>
      </c>
      <c r="B3375" s="233">
        <v>71</v>
      </c>
      <c r="C3375" s="233">
        <v>14</v>
      </c>
      <c r="D3375" s="234">
        <v>0.2708333333321207</v>
      </c>
      <c r="E3375" s="235">
        <v>0.000008377140812043213</v>
      </c>
      <c r="F3375" s="235">
        <v>0.00004046246505438475</v>
      </c>
    </row>
    <row r="3376" ht="14.25" customHeight="1" spans="1:6" x14ac:dyDescent="0.25">
      <c r="A3376" s="232">
        <v>43536</v>
      </c>
      <c r="B3376" s="233">
        <v>71</v>
      </c>
      <c r="C3376" s="233">
        <v>15</v>
      </c>
      <c r="D3376" s="234">
        <v>0.2916666666678793</v>
      </c>
      <c r="E3376" s="235">
        <v>0.000022205847884406415</v>
      </c>
      <c r="F3376" s="235">
        <v>0.00004747328820737221</v>
      </c>
    </row>
    <row r="3377" ht="14.25" customHeight="1" spans="1:6" x14ac:dyDescent="0.25">
      <c r="A3377" s="232">
        <v>43536</v>
      </c>
      <c r="B3377" s="233">
        <v>71</v>
      </c>
      <c r="C3377" s="233">
        <v>16</v>
      </c>
      <c r="D3377" s="234">
        <v>0.3125</v>
      </c>
      <c r="E3377" s="235">
        <v>0.00004925313266178163</v>
      </c>
      <c r="F3377" s="235">
        <v>0.00005408349289447466</v>
      </c>
    </row>
    <row r="3378" ht="14.25" customHeight="1" spans="1:6" x14ac:dyDescent="0.25">
      <c r="A3378" s="232">
        <v>43536</v>
      </c>
      <c r="B3378" s="233">
        <v>71</v>
      </c>
      <c r="C3378" s="233">
        <v>17</v>
      </c>
      <c r="D3378" s="234">
        <v>0.3333333333321207</v>
      </c>
      <c r="E3378" s="235">
        <v>0.00008170347112671689</v>
      </c>
      <c r="F3378" s="235">
        <v>0.00006199570759570338</v>
      </c>
    </row>
    <row r="3379" ht="14.25" customHeight="1" spans="1:6" x14ac:dyDescent="0.25">
      <c r="A3379" s="232">
        <v>43536</v>
      </c>
      <c r="B3379" s="233">
        <v>71</v>
      </c>
      <c r="C3379" s="233">
        <v>18</v>
      </c>
      <c r="D3379" s="234">
        <v>0.3541666666678793</v>
      </c>
      <c r="E3379" s="235">
        <v>0.00011075908690772229</v>
      </c>
      <c r="F3379" s="235">
        <v>0.00006860591228280583</v>
      </c>
    </row>
    <row r="3380" ht="14.25" customHeight="1" spans="1:6" x14ac:dyDescent="0.25">
      <c r="A3380" s="232">
        <v>43536</v>
      </c>
      <c r="B3380" s="233">
        <v>71</v>
      </c>
      <c r="C3380" s="233">
        <v>19</v>
      </c>
      <c r="D3380" s="234">
        <v>0.375</v>
      </c>
      <c r="E3380" s="235">
        <v>0.0001339463083054543</v>
      </c>
      <c r="F3380" s="235">
        <v>0.00007100962307811582</v>
      </c>
    </row>
    <row r="3381" ht="14.25" customHeight="1" spans="1:6" x14ac:dyDescent="0.25">
      <c r="A3381" s="232">
        <v>43536</v>
      </c>
      <c r="B3381" s="233">
        <v>71</v>
      </c>
      <c r="C3381" s="233">
        <v>20</v>
      </c>
      <c r="D3381" s="234">
        <v>0.3958333333321207</v>
      </c>
      <c r="E3381" s="235">
        <v>0.00016641092734223355</v>
      </c>
      <c r="F3381" s="235">
        <v>0.0000750158077369658</v>
      </c>
    </row>
    <row r="3382" ht="14.25" customHeight="1" spans="1:6" x14ac:dyDescent="0.25">
      <c r="A3382" s="232">
        <v>43536</v>
      </c>
      <c r="B3382" s="233">
        <v>71</v>
      </c>
      <c r="C3382" s="233">
        <v>21</v>
      </c>
      <c r="D3382" s="234">
        <v>0.4166666666678793</v>
      </c>
      <c r="E3382" s="235">
        <v>0.00020315369030014937</v>
      </c>
      <c r="F3382" s="235">
        <v>0.00007331317925695456</v>
      </c>
    </row>
    <row r="3383" ht="14.25" customHeight="1" spans="1:6" x14ac:dyDescent="0.25">
      <c r="A3383" s="232">
        <v>43536</v>
      </c>
      <c r="B3383" s="233">
        <v>71</v>
      </c>
      <c r="C3383" s="233">
        <v>22</v>
      </c>
      <c r="D3383" s="234">
        <v>0.4375</v>
      </c>
      <c r="E3383" s="235">
        <v>0.0002354046100947963</v>
      </c>
      <c r="F3383" s="235">
        <v>0.00007100962307811582</v>
      </c>
    </row>
    <row r="3384" ht="14.25" customHeight="1" spans="1:6" x14ac:dyDescent="0.25">
      <c r="A3384" s="232">
        <v>43536</v>
      </c>
      <c r="B3384" s="233">
        <v>71</v>
      </c>
      <c r="C3384" s="233">
        <v>23</v>
      </c>
      <c r="D3384" s="234">
        <v>0.4583333333321207</v>
      </c>
      <c r="E3384" s="235">
        <v>0.00026366536471121734</v>
      </c>
      <c r="F3384" s="235">
        <v>0.00007060900461223083</v>
      </c>
    </row>
    <row r="3385" ht="14.25" customHeight="1" spans="1:6" x14ac:dyDescent="0.25">
      <c r="A3385" s="232">
        <v>43536</v>
      </c>
      <c r="B3385" s="233">
        <v>71</v>
      </c>
      <c r="C3385" s="233">
        <v>24</v>
      </c>
      <c r="D3385" s="234">
        <v>0.4791666666678793</v>
      </c>
      <c r="E3385" s="235">
        <v>0.0002724614825307756</v>
      </c>
      <c r="F3385" s="235">
        <v>0.00006970761306398956</v>
      </c>
    </row>
    <row r="3386" ht="14.25" customHeight="1" spans="1:6" x14ac:dyDescent="0.25">
      <c r="A3386" s="232">
        <v>43536</v>
      </c>
      <c r="B3386" s="233">
        <v>71</v>
      </c>
      <c r="C3386" s="233">
        <v>25</v>
      </c>
      <c r="D3386" s="234">
        <v>0.5</v>
      </c>
      <c r="E3386" s="235">
        <v>0.00025110464165599905</v>
      </c>
      <c r="F3386" s="235">
        <v>0.00007110977769458707</v>
      </c>
    </row>
    <row r="3387" ht="14.25" customHeight="1" spans="1:6" x14ac:dyDescent="0.25">
      <c r="A3387" s="232">
        <v>43536</v>
      </c>
      <c r="B3387" s="233">
        <v>71</v>
      </c>
      <c r="C3387" s="233">
        <v>26</v>
      </c>
      <c r="D3387" s="234">
        <v>0.5208333333321207</v>
      </c>
      <c r="E3387" s="235">
        <v>0.00024559163593058193</v>
      </c>
      <c r="F3387" s="235">
        <v>0.00007151039616047207</v>
      </c>
    </row>
    <row r="3388" ht="14.25" customHeight="1" spans="1:6" x14ac:dyDescent="0.25">
      <c r="A3388" s="232">
        <v>43536</v>
      </c>
      <c r="B3388" s="233">
        <v>71</v>
      </c>
      <c r="C3388" s="233">
        <v>27</v>
      </c>
      <c r="D3388" s="234">
        <v>0.5416666666678793</v>
      </c>
      <c r="E3388" s="235">
        <v>0.00024215126040899623</v>
      </c>
      <c r="F3388" s="235">
        <v>0.00007080931384517331</v>
      </c>
    </row>
    <row r="3389" ht="14.25" customHeight="1" spans="1:6" x14ac:dyDescent="0.25">
      <c r="A3389" s="232">
        <v>43536</v>
      </c>
      <c r="B3389" s="233">
        <v>71</v>
      </c>
      <c r="C3389" s="233">
        <v>28</v>
      </c>
      <c r="D3389" s="234">
        <v>0.5625</v>
      </c>
      <c r="E3389" s="235">
        <v>0.00021983639596286097</v>
      </c>
      <c r="F3389" s="235">
        <v>0.00006820529381692084</v>
      </c>
    </row>
    <row r="3390" ht="14.25" customHeight="1" spans="1:6" x14ac:dyDescent="0.25">
      <c r="A3390" s="232">
        <v>43536</v>
      </c>
      <c r="B3390" s="233">
        <v>71</v>
      </c>
      <c r="C3390" s="233">
        <v>29</v>
      </c>
      <c r="D3390" s="234">
        <v>0.5833333333321207</v>
      </c>
      <c r="E3390" s="235">
        <v>0.0002082749380011843</v>
      </c>
      <c r="F3390" s="235">
        <v>0.00006620220148749584</v>
      </c>
    </row>
    <row r="3391" ht="14.25" customHeight="1" spans="1:6" x14ac:dyDescent="0.25">
      <c r="A3391" s="232">
        <v>43536</v>
      </c>
      <c r="B3391" s="233">
        <v>71</v>
      </c>
      <c r="C3391" s="233">
        <v>30</v>
      </c>
      <c r="D3391" s="234">
        <v>0.6041666666678793</v>
      </c>
      <c r="E3391" s="235">
        <v>0.00018893769820615592</v>
      </c>
      <c r="F3391" s="235">
        <v>0.00006660281995338085</v>
      </c>
    </row>
    <row r="3392" ht="14.25" customHeight="1" spans="1:6" x14ac:dyDescent="0.25">
      <c r="A3392" s="232">
        <v>43536</v>
      </c>
      <c r="B3392" s="233">
        <v>71</v>
      </c>
      <c r="C3392" s="233">
        <v>31</v>
      </c>
      <c r="D3392" s="234">
        <v>0.625</v>
      </c>
      <c r="E3392" s="235">
        <v>0.0001562736341450342</v>
      </c>
      <c r="F3392" s="235">
        <v>0.00006710359303573709</v>
      </c>
    </row>
    <row r="3393" ht="14.25" customHeight="1" spans="1:6" x14ac:dyDescent="0.25">
      <c r="A3393" s="232">
        <v>43536</v>
      </c>
      <c r="B3393" s="233">
        <v>71</v>
      </c>
      <c r="C3393" s="233">
        <v>32</v>
      </c>
      <c r="D3393" s="234">
        <v>0.6458333333321207</v>
      </c>
      <c r="E3393" s="235">
        <v>0.00012144415051579644</v>
      </c>
      <c r="F3393" s="235">
        <v>0.00006760436611809333</v>
      </c>
    </row>
    <row r="3394" ht="14.25" customHeight="1" spans="1:6" x14ac:dyDescent="0.25">
      <c r="A3394" s="232">
        <v>43536</v>
      </c>
      <c r="B3394" s="233">
        <v>71</v>
      </c>
      <c r="C3394" s="233">
        <v>33</v>
      </c>
      <c r="D3394" s="234">
        <v>0.6666666666678793</v>
      </c>
      <c r="E3394" s="235">
        <v>0.00008370766897512093</v>
      </c>
      <c r="F3394" s="235">
        <v>0.00006920683998163334</v>
      </c>
    </row>
    <row r="3395" ht="14.25" customHeight="1" spans="1:6" x14ac:dyDescent="0.25">
      <c r="A3395" s="232">
        <v>43536</v>
      </c>
      <c r="B3395" s="233">
        <v>71</v>
      </c>
      <c r="C3395" s="233">
        <v>34</v>
      </c>
      <c r="D3395" s="234">
        <v>0.6875</v>
      </c>
      <c r="E3395" s="235">
        <v>0.000053712840491501846</v>
      </c>
      <c r="F3395" s="235">
        <v>0.00007551658081932205</v>
      </c>
    </row>
    <row r="3396" ht="14.25" customHeight="1" spans="1:6" x14ac:dyDescent="0.25">
      <c r="A3396" s="232">
        <v>43536</v>
      </c>
      <c r="B3396" s="233">
        <v>71</v>
      </c>
      <c r="C3396" s="233">
        <v>35</v>
      </c>
      <c r="D3396" s="234">
        <v>0.7083333333321207</v>
      </c>
      <c r="E3396" s="235">
        <v>0.000032569697325995476</v>
      </c>
      <c r="F3396" s="235">
        <v>0.00008633327939821698</v>
      </c>
    </row>
    <row r="3397" ht="14.25" customHeight="1" spans="1:6" x14ac:dyDescent="0.25">
      <c r="A3397" s="232">
        <v>43536</v>
      </c>
      <c r="B3397" s="233">
        <v>71</v>
      </c>
      <c r="C3397" s="233">
        <v>36</v>
      </c>
      <c r="D3397" s="234">
        <v>0.7291666666678793</v>
      </c>
      <c r="E3397" s="235">
        <v>0.00001579567590673078</v>
      </c>
      <c r="F3397" s="235">
        <v>0.00009364456640061817</v>
      </c>
    </row>
    <row r="3398" ht="14.25" customHeight="1" spans="1:6" x14ac:dyDescent="0.25">
      <c r="A3398" s="232">
        <v>43536</v>
      </c>
      <c r="B3398" s="233">
        <v>71</v>
      </c>
      <c r="C3398" s="233">
        <v>37</v>
      </c>
      <c r="D3398" s="234">
        <v>0.75</v>
      </c>
      <c r="E3398" s="235">
        <v>0.000005292968850029796</v>
      </c>
      <c r="F3398" s="235">
        <v>0.00010082565240160676</v>
      </c>
    </row>
    <row r="3399" ht="14.25" customHeight="1" spans="1:6" x14ac:dyDescent="0.25">
      <c r="A3399" s="232">
        <v>43536</v>
      </c>
      <c r="B3399" s="233">
        <v>71</v>
      </c>
      <c r="C3399" s="233">
        <v>38</v>
      </c>
      <c r="D3399" s="234">
        <v>0.7708333333321207</v>
      </c>
      <c r="E3399" s="235">
        <v>0.0000023565338996725633</v>
      </c>
      <c r="F3399" s="235">
        <v>0.00010527251737293023</v>
      </c>
    </row>
    <row r="3400" ht="14.25" customHeight="1" spans="1:6" x14ac:dyDescent="0.25">
      <c r="A3400" s="232">
        <v>43536</v>
      </c>
      <c r="B3400" s="233">
        <v>71</v>
      </c>
      <c r="C3400" s="233">
        <v>39</v>
      </c>
      <c r="D3400" s="234">
        <v>0.7916666666678793</v>
      </c>
      <c r="E3400" s="235">
        <v>0.0000010616517215383807</v>
      </c>
      <c r="F3400" s="235">
        <v>0.00010137650279219862</v>
      </c>
    </row>
    <row r="3401" ht="14.25" customHeight="1" spans="1:6" x14ac:dyDescent="0.25">
      <c r="A3401" s="232">
        <v>43536</v>
      </c>
      <c r="B3401" s="233">
        <v>71</v>
      </c>
      <c r="C3401" s="233">
        <v>40</v>
      </c>
      <c r="D3401" s="234">
        <v>0.8125</v>
      </c>
      <c r="E3401" s="235">
        <v>2.9007382983960984e-7</v>
      </c>
      <c r="F3401" s="235">
        <v>0.0000971499779771119</v>
      </c>
    </row>
    <row r="3402" ht="14.25" customHeight="1" spans="1:6" x14ac:dyDescent="0.25">
      <c r="A3402" s="232">
        <v>43536</v>
      </c>
      <c r="B3402" s="233">
        <v>71</v>
      </c>
      <c r="C3402" s="233">
        <v>41</v>
      </c>
      <c r="D3402" s="234">
        <v>0.8333333333321207</v>
      </c>
      <c r="E3402" s="235">
        <v>9.636246462046977e-8</v>
      </c>
      <c r="F3402" s="235">
        <v>0.00009174162868766444</v>
      </c>
    </row>
    <row r="3403" ht="14.25" customHeight="1" spans="1:6" x14ac:dyDescent="0.25">
      <c r="A3403" s="232">
        <v>43536</v>
      </c>
      <c r="B3403" s="233">
        <v>71</v>
      </c>
      <c r="C3403" s="233">
        <v>42</v>
      </c>
      <c r="D3403" s="234">
        <v>0.8541666666678793</v>
      </c>
      <c r="E3403" s="235">
        <v>8.5519375391343e-9</v>
      </c>
      <c r="F3403" s="235">
        <v>0.00008743498017940072</v>
      </c>
    </row>
    <row r="3404" ht="14.25" customHeight="1" spans="1:6" x14ac:dyDescent="0.25">
      <c r="A3404" s="232">
        <v>43536</v>
      </c>
      <c r="B3404" s="233">
        <v>71</v>
      </c>
      <c r="C3404" s="233">
        <v>43</v>
      </c>
      <c r="D3404" s="234">
        <v>0.875</v>
      </c>
      <c r="E3404" s="235">
        <v>0</v>
      </c>
      <c r="F3404" s="235">
        <v>0.00008362910475349323</v>
      </c>
    </row>
    <row r="3405" ht="14.25" customHeight="1" spans="1:6" x14ac:dyDescent="0.25">
      <c r="A3405" s="232">
        <v>43536</v>
      </c>
      <c r="B3405" s="233">
        <v>71</v>
      </c>
      <c r="C3405" s="233">
        <v>44</v>
      </c>
      <c r="D3405" s="234">
        <v>0.8958333333321207</v>
      </c>
      <c r="E3405" s="235">
        <v>0</v>
      </c>
      <c r="F3405" s="235">
        <v>0.00007902199239581575</v>
      </c>
    </row>
    <row r="3406" ht="14.25" customHeight="1" spans="1:6" x14ac:dyDescent="0.25">
      <c r="A3406" s="232">
        <v>43536</v>
      </c>
      <c r="B3406" s="233">
        <v>71</v>
      </c>
      <c r="C3406" s="233">
        <v>45</v>
      </c>
      <c r="D3406" s="234">
        <v>0.9166666666678793</v>
      </c>
      <c r="E3406" s="235">
        <v>0</v>
      </c>
      <c r="F3406" s="235">
        <v>0.0000730127154075408</v>
      </c>
    </row>
    <row r="3407" ht="14.25" customHeight="1" spans="1:6" x14ac:dyDescent="0.25">
      <c r="A3407" s="232">
        <v>43536</v>
      </c>
      <c r="B3407" s="233">
        <v>71</v>
      </c>
      <c r="C3407" s="233">
        <v>46</v>
      </c>
      <c r="D3407" s="234">
        <v>0.9375</v>
      </c>
      <c r="E3407" s="235">
        <v>0</v>
      </c>
      <c r="F3407" s="235">
        <v>0.0000665026653369096</v>
      </c>
    </row>
    <row r="3408" ht="14.25" customHeight="1" spans="1:6" x14ac:dyDescent="0.25">
      <c r="A3408" s="232">
        <v>43536</v>
      </c>
      <c r="B3408" s="233">
        <v>71</v>
      </c>
      <c r="C3408" s="233">
        <v>47</v>
      </c>
      <c r="D3408" s="234">
        <v>0.9583333333321207</v>
      </c>
      <c r="E3408" s="235">
        <v>0</v>
      </c>
      <c r="F3408" s="235">
        <v>0.000058890914485094645</v>
      </c>
    </row>
    <row r="3409" ht="14.25" customHeight="1" spans="1:6" x14ac:dyDescent="0.25">
      <c r="A3409" s="232">
        <v>43536</v>
      </c>
      <c r="B3409" s="233">
        <v>71</v>
      </c>
      <c r="C3409" s="233">
        <v>48</v>
      </c>
      <c r="D3409" s="234">
        <v>0.9791666666678793</v>
      </c>
      <c r="E3409" s="235">
        <v>0</v>
      </c>
      <c r="F3409" s="235">
        <v>0.00005188009133210718</v>
      </c>
    </row>
    <row r="3410" ht="14.25" customHeight="1" spans="1:6" x14ac:dyDescent="0.25">
      <c r="A3410" s="232">
        <v>43537</v>
      </c>
      <c r="B3410" s="233">
        <v>72</v>
      </c>
      <c r="C3410" s="233">
        <v>1</v>
      </c>
      <c r="D3410" s="234">
        <v>0</v>
      </c>
      <c r="E3410" s="235">
        <v>0</v>
      </c>
      <c r="F3410" s="235">
        <v>0.000045770659727360954</v>
      </c>
    </row>
    <row r="3411" ht="14.25" customHeight="1" spans="1:6" x14ac:dyDescent="0.25">
      <c r="A3411" s="232">
        <v>43537</v>
      </c>
      <c r="B3411" s="233">
        <v>72</v>
      </c>
      <c r="C3411" s="233">
        <v>2</v>
      </c>
      <c r="D3411" s="234">
        <v>0.020833333332120674</v>
      </c>
      <c r="E3411" s="235">
        <v>0</v>
      </c>
      <c r="F3411" s="235">
        <v>0.00004096323813674099</v>
      </c>
    </row>
    <row r="3412" ht="14.25" customHeight="1" spans="1:6" x14ac:dyDescent="0.25">
      <c r="A3412" s="232">
        <v>43537</v>
      </c>
      <c r="B3412" s="233">
        <v>72</v>
      </c>
      <c r="C3412" s="233">
        <v>3</v>
      </c>
      <c r="D3412" s="234">
        <v>0.041666666667879326</v>
      </c>
      <c r="E3412" s="235">
        <v>0</v>
      </c>
      <c r="F3412" s="235">
        <v>0.00003785844502613227</v>
      </c>
    </row>
    <row r="3413" ht="14.25" customHeight="1" spans="1:6" x14ac:dyDescent="0.25">
      <c r="A3413" s="232">
        <v>43537</v>
      </c>
      <c r="B3413" s="233">
        <v>72</v>
      </c>
      <c r="C3413" s="233">
        <v>4</v>
      </c>
      <c r="D3413" s="234">
        <v>0.0625</v>
      </c>
      <c r="E3413" s="235">
        <v>0</v>
      </c>
      <c r="F3413" s="235">
        <v>0.000035554888847293536</v>
      </c>
    </row>
    <row r="3414" ht="14.25" customHeight="1" spans="1:6" x14ac:dyDescent="0.25">
      <c r="A3414" s="232">
        <v>43537</v>
      </c>
      <c r="B3414" s="233">
        <v>72</v>
      </c>
      <c r="C3414" s="233">
        <v>5</v>
      </c>
      <c r="D3414" s="234">
        <v>0.08333333333212067</v>
      </c>
      <c r="E3414" s="235">
        <v>0</v>
      </c>
      <c r="F3414" s="235">
        <v>0.000033651951134339786</v>
      </c>
    </row>
    <row r="3415" ht="14.25" customHeight="1" spans="1:6" x14ac:dyDescent="0.25">
      <c r="A3415" s="232">
        <v>43537</v>
      </c>
      <c r="B3415" s="233">
        <v>72</v>
      </c>
      <c r="C3415" s="233">
        <v>6</v>
      </c>
      <c r="D3415" s="234">
        <v>0.10416666666787933</v>
      </c>
      <c r="E3415" s="235">
        <v>0</v>
      </c>
      <c r="F3415" s="235">
        <v>0.000031548704188443556</v>
      </c>
    </row>
    <row r="3416" ht="14.25" customHeight="1" spans="1:6" x14ac:dyDescent="0.25">
      <c r="A3416" s="232">
        <v>43537</v>
      </c>
      <c r="B3416" s="233">
        <v>72</v>
      </c>
      <c r="C3416" s="233">
        <v>7</v>
      </c>
      <c r="D3416" s="234">
        <v>0.125</v>
      </c>
      <c r="E3416" s="235">
        <v>0</v>
      </c>
      <c r="F3416" s="235">
        <v>0.00003174901342138605</v>
      </c>
    </row>
    <row r="3417" ht="14.25" customHeight="1" spans="1:6" x14ac:dyDescent="0.25">
      <c r="A3417" s="232">
        <v>43537</v>
      </c>
      <c r="B3417" s="233">
        <v>72</v>
      </c>
      <c r="C3417" s="233">
        <v>8</v>
      </c>
      <c r="D3417" s="234">
        <v>0.14583333333212067</v>
      </c>
      <c r="E3417" s="235">
        <v>0</v>
      </c>
      <c r="F3417" s="235">
        <v>0.00003094777648961606</v>
      </c>
    </row>
    <row r="3418" ht="14.25" customHeight="1" spans="1:6" x14ac:dyDescent="0.25">
      <c r="A3418" s="232">
        <v>43537</v>
      </c>
      <c r="B3418" s="233">
        <v>72</v>
      </c>
      <c r="C3418" s="233">
        <v>9</v>
      </c>
      <c r="D3418" s="234">
        <v>0.16666666666787933</v>
      </c>
      <c r="E3418" s="235">
        <v>2.836003437326685e-9</v>
      </c>
      <c r="F3418" s="235">
        <v>0.000030246694174317314</v>
      </c>
    </row>
    <row r="3419" ht="14.25" customHeight="1" spans="1:6" x14ac:dyDescent="0.25">
      <c r="A3419" s="232">
        <v>43537</v>
      </c>
      <c r="B3419" s="233">
        <v>72</v>
      </c>
      <c r="C3419" s="233">
        <v>10</v>
      </c>
      <c r="D3419" s="234">
        <v>0.1875</v>
      </c>
      <c r="E3419" s="235">
        <v>5.628850300607095e-8</v>
      </c>
      <c r="F3419" s="235">
        <v>0.000030847621873144815</v>
      </c>
    </row>
    <row r="3420" ht="14.25" customHeight="1" spans="1:6" x14ac:dyDescent="0.25">
      <c r="A3420" s="232">
        <v>43537</v>
      </c>
      <c r="B3420" s="233">
        <v>72</v>
      </c>
      <c r="C3420" s="233">
        <v>11</v>
      </c>
      <c r="D3420" s="234">
        <v>0.20833333333212067</v>
      </c>
      <c r="E3420" s="235">
        <v>3.2509230706573067e-7</v>
      </c>
      <c r="F3420" s="235">
        <v>0.000031047931106087315</v>
      </c>
    </row>
    <row r="3421" ht="14.25" customHeight="1" spans="1:6" x14ac:dyDescent="0.25">
      <c r="A3421" s="232">
        <v>43537</v>
      </c>
      <c r="B3421" s="233">
        <v>72</v>
      </c>
      <c r="C3421" s="233">
        <v>12</v>
      </c>
      <c r="D3421" s="234">
        <v>0.22916666666787933</v>
      </c>
      <c r="E3421" s="235">
        <v>0.0000016864972614798145</v>
      </c>
      <c r="F3421" s="235">
        <v>0.0000334516419013973</v>
      </c>
    </row>
    <row r="3422" ht="14.25" customHeight="1" spans="1:6" x14ac:dyDescent="0.25">
      <c r="A3422" s="232">
        <v>43537</v>
      </c>
      <c r="B3422" s="233">
        <v>72</v>
      </c>
      <c r="C3422" s="233">
        <v>13</v>
      </c>
      <c r="D3422" s="234">
        <v>0.25</v>
      </c>
      <c r="E3422" s="235">
        <v>0.000005739574302765727</v>
      </c>
      <c r="F3422" s="235">
        <v>0.00003485380653199478</v>
      </c>
    </row>
    <row r="3423" ht="14.25" customHeight="1" spans="1:6" x14ac:dyDescent="0.25">
      <c r="A3423" s="232">
        <v>43537</v>
      </c>
      <c r="B3423" s="233">
        <v>72</v>
      </c>
      <c r="C3423" s="233">
        <v>14</v>
      </c>
      <c r="D3423" s="234">
        <v>0.2708333333321207</v>
      </c>
      <c r="E3423" s="235">
        <v>0.000008781248659720269</v>
      </c>
      <c r="F3423" s="235">
        <v>0.00003685689886141978</v>
      </c>
    </row>
    <row r="3424" ht="14.25" customHeight="1" spans="1:6" x14ac:dyDescent="0.25">
      <c r="A3424" s="232">
        <v>43537</v>
      </c>
      <c r="B3424" s="233">
        <v>72</v>
      </c>
      <c r="C3424" s="233">
        <v>15</v>
      </c>
      <c r="D3424" s="234">
        <v>0.2916666666678793</v>
      </c>
      <c r="E3424" s="235">
        <v>0.000025977344701853987</v>
      </c>
      <c r="F3424" s="235">
        <v>0.00004166432045203974</v>
      </c>
    </row>
    <row r="3425" ht="14.25" customHeight="1" spans="1:6" x14ac:dyDescent="0.25">
      <c r="A3425" s="232">
        <v>43537</v>
      </c>
      <c r="B3425" s="233">
        <v>72</v>
      </c>
      <c r="C3425" s="233">
        <v>16</v>
      </c>
      <c r="D3425" s="234">
        <v>0.3125</v>
      </c>
      <c r="E3425" s="235">
        <v>0.000058936105745032</v>
      </c>
      <c r="F3425" s="235">
        <v>0.00005047792670150969</v>
      </c>
    </row>
    <row r="3426" ht="14.25" customHeight="1" spans="1:6" x14ac:dyDescent="0.25">
      <c r="A3426" s="232">
        <v>43537</v>
      </c>
      <c r="B3426" s="233">
        <v>72</v>
      </c>
      <c r="C3426" s="233">
        <v>17</v>
      </c>
      <c r="D3426" s="234">
        <v>0.3333333333321207</v>
      </c>
      <c r="E3426" s="235">
        <v>0.00009274538503808977</v>
      </c>
      <c r="F3426" s="235">
        <v>0.000056186739840370906</v>
      </c>
    </row>
    <row r="3427" ht="14.25" customHeight="1" spans="1:6" x14ac:dyDescent="0.25">
      <c r="A3427" s="232">
        <v>43537</v>
      </c>
      <c r="B3427" s="233">
        <v>72</v>
      </c>
      <c r="C3427" s="233">
        <v>18</v>
      </c>
      <c r="D3427" s="234">
        <v>0.3541666666678793</v>
      </c>
      <c r="E3427" s="235">
        <v>0.00012346596616736073</v>
      </c>
      <c r="F3427" s="235">
        <v>0.00006490019147336961</v>
      </c>
    </row>
    <row r="3428" ht="14.25" customHeight="1" spans="1:6" x14ac:dyDescent="0.25">
      <c r="A3428" s="232">
        <v>43537</v>
      </c>
      <c r="B3428" s="233">
        <v>72</v>
      </c>
      <c r="C3428" s="233">
        <v>19</v>
      </c>
      <c r="D3428" s="234">
        <v>0.375</v>
      </c>
      <c r="E3428" s="235">
        <v>0.0001407427736240078</v>
      </c>
      <c r="F3428" s="235">
        <v>0.00006920683998163334</v>
      </c>
    </row>
    <row r="3429" ht="14.25" customHeight="1" spans="1:6" x14ac:dyDescent="0.25">
      <c r="A3429" s="232">
        <v>43537</v>
      </c>
      <c r="B3429" s="233">
        <v>72</v>
      </c>
      <c r="C3429" s="233">
        <v>20</v>
      </c>
      <c r="D3429" s="234">
        <v>0.3958333333321207</v>
      </c>
      <c r="E3429" s="235">
        <v>0.00018142115042789973</v>
      </c>
      <c r="F3429" s="235">
        <v>0.00007521611696990828</v>
      </c>
    </row>
    <row r="3430" ht="14.25" customHeight="1" spans="1:6" x14ac:dyDescent="0.25">
      <c r="A3430" s="232">
        <v>43537</v>
      </c>
      <c r="B3430" s="233">
        <v>72</v>
      </c>
      <c r="C3430" s="233">
        <v>21</v>
      </c>
      <c r="D3430" s="234">
        <v>0.4166666666678793</v>
      </c>
      <c r="E3430" s="235">
        <v>0.00021525954742301955</v>
      </c>
      <c r="F3430" s="235">
        <v>0.00007711905468286203</v>
      </c>
    </row>
    <row r="3431" ht="14.25" customHeight="1" spans="1:6" x14ac:dyDescent="0.25">
      <c r="A3431" s="232">
        <v>43537</v>
      </c>
      <c r="B3431" s="233">
        <v>72</v>
      </c>
      <c r="C3431" s="233">
        <v>22</v>
      </c>
      <c r="D3431" s="234">
        <v>0.4375</v>
      </c>
      <c r="E3431" s="235">
        <v>0.00025671694949234064</v>
      </c>
      <c r="F3431" s="235">
        <v>0.00007972307471111451</v>
      </c>
    </row>
    <row r="3432" ht="14.25" customHeight="1" spans="1:6" x14ac:dyDescent="0.25">
      <c r="A3432" s="232">
        <v>43537</v>
      </c>
      <c r="B3432" s="233">
        <v>72</v>
      </c>
      <c r="C3432" s="233">
        <v>23</v>
      </c>
      <c r="D3432" s="234">
        <v>0.4583333333321207</v>
      </c>
      <c r="E3432" s="235">
        <v>0.000279242820669243</v>
      </c>
      <c r="F3432" s="235">
        <v>0.00007862137392993077</v>
      </c>
    </row>
    <row r="3433" ht="14.25" customHeight="1" spans="1:6" x14ac:dyDescent="0.25">
      <c r="A3433" s="232">
        <v>43537</v>
      </c>
      <c r="B3433" s="233">
        <v>72</v>
      </c>
      <c r="C3433" s="233">
        <v>24</v>
      </c>
      <c r="D3433" s="234">
        <v>0.4791666666678793</v>
      </c>
      <c r="E3433" s="235">
        <v>0.0002838169548570386</v>
      </c>
      <c r="F3433" s="235">
        <v>0.00008322848628760824</v>
      </c>
    </row>
    <row r="3434" ht="14.25" customHeight="1" spans="1:6" x14ac:dyDescent="0.25">
      <c r="A3434" s="232">
        <v>43537</v>
      </c>
      <c r="B3434" s="233">
        <v>72</v>
      </c>
      <c r="C3434" s="233">
        <v>25</v>
      </c>
      <c r="D3434" s="234">
        <v>0.5</v>
      </c>
      <c r="E3434" s="235">
        <v>0.0002940043096801316</v>
      </c>
      <c r="F3434" s="235">
        <v>0.00008202663088995325</v>
      </c>
    </row>
    <row r="3435" ht="14.25" customHeight="1" spans="1:6" x14ac:dyDescent="0.25">
      <c r="A3435" s="232">
        <v>43537</v>
      </c>
      <c r="B3435" s="233">
        <v>72</v>
      </c>
      <c r="C3435" s="233">
        <v>26</v>
      </c>
      <c r="D3435" s="234">
        <v>0.5208333333321207</v>
      </c>
      <c r="E3435" s="235">
        <v>0.0002952064466887403</v>
      </c>
      <c r="F3435" s="235">
        <v>0.00008222694012289575</v>
      </c>
    </row>
    <row r="3436" ht="14.25" customHeight="1" spans="1:6" x14ac:dyDescent="0.25">
      <c r="A3436" s="232">
        <v>43537</v>
      </c>
      <c r="B3436" s="233">
        <v>72</v>
      </c>
      <c r="C3436" s="233">
        <v>27</v>
      </c>
      <c r="D3436" s="234">
        <v>0.5416666666678793</v>
      </c>
      <c r="E3436" s="235">
        <v>0.00029744737989213245</v>
      </c>
      <c r="F3436" s="235">
        <v>0.00007551658081932205</v>
      </c>
    </row>
    <row r="3437" ht="14.25" customHeight="1" spans="1:6" x14ac:dyDescent="0.25">
      <c r="A3437" s="232">
        <v>43537</v>
      </c>
      <c r="B3437" s="233">
        <v>72</v>
      </c>
      <c r="C3437" s="233">
        <v>28</v>
      </c>
      <c r="D3437" s="234">
        <v>0.5625</v>
      </c>
      <c r="E3437" s="235">
        <v>0.00027581723677819544</v>
      </c>
      <c r="F3437" s="235">
        <v>0.0000756167354357933</v>
      </c>
    </row>
    <row r="3438" ht="14.25" customHeight="1" spans="1:6" x14ac:dyDescent="0.25">
      <c r="A3438" s="232">
        <v>43537</v>
      </c>
      <c r="B3438" s="233">
        <v>72</v>
      </c>
      <c r="C3438" s="233">
        <v>29</v>
      </c>
      <c r="D3438" s="234">
        <v>0.5833333333321207</v>
      </c>
      <c r="E3438" s="235">
        <v>0.00024910487347717123</v>
      </c>
      <c r="F3438" s="235">
        <v>0.0000724117877087133</v>
      </c>
    </row>
    <row r="3439" ht="14.25" customHeight="1" spans="1:6" x14ac:dyDescent="0.25">
      <c r="A3439" s="232">
        <v>43537</v>
      </c>
      <c r="B3439" s="233">
        <v>72</v>
      </c>
      <c r="C3439" s="233">
        <v>30</v>
      </c>
      <c r="D3439" s="234">
        <v>0.6041666666678793</v>
      </c>
      <c r="E3439" s="235">
        <v>0.0002218557907962182</v>
      </c>
      <c r="F3439" s="235">
        <v>0.00007281240617459832</v>
      </c>
    </row>
    <row r="3440" ht="14.25" customHeight="1" spans="1:6" x14ac:dyDescent="0.25">
      <c r="A3440" s="232">
        <v>43537</v>
      </c>
      <c r="B3440" s="233">
        <v>72</v>
      </c>
      <c r="C3440" s="233">
        <v>31</v>
      </c>
      <c r="D3440" s="234">
        <v>0.625</v>
      </c>
      <c r="E3440" s="235">
        <v>0.0001847063848847288</v>
      </c>
      <c r="F3440" s="235">
        <v>0.00007601735390167828</v>
      </c>
    </row>
    <row r="3441" ht="14.25" customHeight="1" spans="1:6" x14ac:dyDescent="0.25">
      <c r="A3441" s="232">
        <v>43537</v>
      </c>
      <c r="B3441" s="233">
        <v>72</v>
      </c>
      <c r="C3441" s="233">
        <v>32</v>
      </c>
      <c r="D3441" s="234">
        <v>0.6458333333321207</v>
      </c>
      <c r="E3441" s="235">
        <v>0.00015862128519922257</v>
      </c>
      <c r="F3441" s="235">
        <v>0.00007782013699816078</v>
      </c>
    </row>
    <row r="3442" ht="14.25" customHeight="1" spans="1:6" x14ac:dyDescent="0.25">
      <c r="A3442" s="232">
        <v>43537</v>
      </c>
      <c r="B3442" s="233">
        <v>72</v>
      </c>
      <c r="C3442" s="233">
        <v>33</v>
      </c>
      <c r="D3442" s="234">
        <v>0.6666666666678793</v>
      </c>
      <c r="E3442" s="235">
        <v>0.00010520648351967995</v>
      </c>
      <c r="F3442" s="235">
        <v>0.00008002353856052826</v>
      </c>
    </row>
    <row r="3443" ht="14.25" customHeight="1" spans="1:6" x14ac:dyDescent="0.25">
      <c r="A3443" s="232">
        <v>43537</v>
      </c>
      <c r="B3443" s="233">
        <v>72</v>
      </c>
      <c r="C3443" s="233">
        <v>34</v>
      </c>
      <c r="D3443" s="234">
        <v>0.6875</v>
      </c>
      <c r="E3443" s="235">
        <v>0.00007455024136714813</v>
      </c>
      <c r="F3443" s="235">
        <v>0.00008523157861703322</v>
      </c>
    </row>
    <row r="3444" ht="14.25" customHeight="1" spans="1:6" x14ac:dyDescent="0.25">
      <c r="A3444" s="232">
        <v>43537</v>
      </c>
      <c r="B3444" s="233">
        <v>72</v>
      </c>
      <c r="C3444" s="233">
        <v>35</v>
      </c>
      <c r="D3444" s="234">
        <v>0.7083333333321207</v>
      </c>
      <c r="E3444" s="235">
        <v>0.00004710587660752704</v>
      </c>
      <c r="F3444" s="235">
        <v>0.00009154131945472191</v>
      </c>
    </row>
    <row r="3445" ht="14.25" customHeight="1" spans="1:6" x14ac:dyDescent="0.25">
      <c r="A3445" s="232">
        <v>43537</v>
      </c>
      <c r="B3445" s="233">
        <v>72</v>
      </c>
      <c r="C3445" s="233">
        <v>36</v>
      </c>
      <c r="D3445" s="234">
        <v>0.7291666666678793</v>
      </c>
      <c r="E3445" s="235">
        <v>0.000021779911919713153</v>
      </c>
      <c r="F3445" s="235">
        <v>0.00009765075105946816</v>
      </c>
    </row>
    <row r="3446" ht="14.25" customHeight="1" spans="1:6" x14ac:dyDescent="0.25">
      <c r="A3446" s="232">
        <v>43537</v>
      </c>
      <c r="B3446" s="233">
        <v>72</v>
      </c>
      <c r="C3446" s="233">
        <v>37</v>
      </c>
      <c r="D3446" s="234">
        <v>0.75</v>
      </c>
      <c r="E3446" s="235">
        <v>0.00000652299286259729</v>
      </c>
      <c r="F3446" s="235">
        <v>0.00010317928588868112</v>
      </c>
    </row>
    <row r="3447" ht="14.25" customHeight="1" spans="1:6" x14ac:dyDescent="0.25">
      <c r="A3447" s="232">
        <v>43537</v>
      </c>
      <c r="B3447" s="233">
        <v>72</v>
      </c>
      <c r="C3447" s="233">
        <v>38</v>
      </c>
      <c r="D3447" s="234">
        <v>0.7708333333321207</v>
      </c>
      <c r="E3447" s="235">
        <v>0.0000024430936567596643</v>
      </c>
      <c r="F3447" s="235">
        <v>0.00010371010535597871</v>
      </c>
    </row>
    <row r="3448" ht="14.25" customHeight="1" spans="1:6" x14ac:dyDescent="0.25">
      <c r="A3448" s="232">
        <v>43537</v>
      </c>
      <c r="B3448" s="233">
        <v>72</v>
      </c>
      <c r="C3448" s="233">
        <v>39</v>
      </c>
      <c r="D3448" s="234">
        <v>0.7916666666678793</v>
      </c>
      <c r="E3448" s="235">
        <v>0.0000010690499913748854</v>
      </c>
      <c r="F3448" s="235">
        <v>0.00010176710579643649</v>
      </c>
    </row>
    <row r="3449" ht="14.25" customHeight="1" spans="1:6" x14ac:dyDescent="0.25">
      <c r="A3449" s="232">
        <v>43537</v>
      </c>
      <c r="B3449" s="233">
        <v>72</v>
      </c>
      <c r="C3449" s="233">
        <v>40</v>
      </c>
      <c r="D3449" s="234">
        <v>0.8125</v>
      </c>
      <c r="E3449" s="235">
        <v>3.4032041247920225e-7</v>
      </c>
      <c r="F3449" s="235">
        <v>0.00009895276107359439</v>
      </c>
    </row>
    <row r="3450" ht="14.25" customHeight="1" spans="1:6" x14ac:dyDescent="0.25">
      <c r="A3450" s="232">
        <v>43537</v>
      </c>
      <c r="B3450" s="233">
        <v>72</v>
      </c>
      <c r="C3450" s="233">
        <v>41</v>
      </c>
      <c r="D3450" s="234">
        <v>0.8333333333321207</v>
      </c>
      <c r="E3450" s="235">
        <v>1.3544999025666798e-7</v>
      </c>
      <c r="F3450" s="235">
        <v>0.0000961484318123994</v>
      </c>
    </row>
    <row r="3451" ht="14.25" customHeight="1" spans="1:6" x14ac:dyDescent="0.25">
      <c r="A3451" s="232">
        <v>43537</v>
      </c>
      <c r="B3451" s="233">
        <v>72</v>
      </c>
      <c r="C3451" s="233">
        <v>42</v>
      </c>
      <c r="D3451" s="234">
        <v>0.8541666666678793</v>
      </c>
      <c r="E3451" s="235">
        <v>5.680484058841031e-9</v>
      </c>
      <c r="F3451" s="235">
        <v>0.00009214224715354943</v>
      </c>
    </row>
    <row r="3452" ht="14.25" customHeight="1" spans="1:6" x14ac:dyDescent="0.25">
      <c r="A3452" s="232">
        <v>43537</v>
      </c>
      <c r="B3452" s="233">
        <v>72</v>
      </c>
      <c r="C3452" s="233">
        <v>43</v>
      </c>
      <c r="D3452" s="234">
        <v>0.875</v>
      </c>
      <c r="E3452" s="235">
        <v>0</v>
      </c>
      <c r="F3452" s="235">
        <v>0.00008673389786410197</v>
      </c>
    </row>
    <row r="3453" ht="14.25" customHeight="1" spans="1:6" x14ac:dyDescent="0.25">
      <c r="A3453" s="232">
        <v>43537</v>
      </c>
      <c r="B3453" s="233">
        <v>72</v>
      </c>
      <c r="C3453" s="233">
        <v>44</v>
      </c>
      <c r="D3453" s="234">
        <v>0.8958333333321207</v>
      </c>
      <c r="E3453" s="235">
        <v>0</v>
      </c>
      <c r="F3453" s="235">
        <v>0.00008162601242406827</v>
      </c>
    </row>
    <row r="3454" ht="14.25" customHeight="1" spans="1:6" x14ac:dyDescent="0.25">
      <c r="A3454" s="232">
        <v>43537</v>
      </c>
      <c r="B3454" s="233">
        <v>72</v>
      </c>
      <c r="C3454" s="233">
        <v>45</v>
      </c>
      <c r="D3454" s="234">
        <v>0.9166666666678793</v>
      </c>
      <c r="E3454" s="235">
        <v>0</v>
      </c>
      <c r="F3454" s="235">
        <v>0.00007531627158637955</v>
      </c>
    </row>
    <row r="3455" ht="14.25" customHeight="1" spans="1:6" x14ac:dyDescent="0.25">
      <c r="A3455" s="232">
        <v>43537</v>
      </c>
      <c r="B3455" s="233">
        <v>72</v>
      </c>
      <c r="C3455" s="233">
        <v>46</v>
      </c>
      <c r="D3455" s="234">
        <v>0.9375</v>
      </c>
      <c r="E3455" s="235">
        <v>0</v>
      </c>
      <c r="F3455" s="235">
        <v>0.0000653008099392546</v>
      </c>
    </row>
    <row r="3456" ht="14.25" customHeight="1" spans="1:6" x14ac:dyDescent="0.25">
      <c r="A3456" s="232">
        <v>43537</v>
      </c>
      <c r="B3456" s="233">
        <v>72</v>
      </c>
      <c r="C3456" s="233">
        <v>47</v>
      </c>
      <c r="D3456" s="234">
        <v>0.9583333333321207</v>
      </c>
      <c r="E3456" s="235">
        <v>0</v>
      </c>
      <c r="F3456" s="235">
        <v>0.00005448411136035966</v>
      </c>
    </row>
    <row r="3457" ht="14.25" customHeight="1" spans="1:6" x14ac:dyDescent="0.25">
      <c r="A3457" s="232">
        <v>43537</v>
      </c>
      <c r="B3457" s="233">
        <v>72</v>
      </c>
      <c r="C3457" s="233">
        <v>48</v>
      </c>
      <c r="D3457" s="234">
        <v>0.9791666666678793</v>
      </c>
      <c r="E3457" s="235">
        <v>0</v>
      </c>
      <c r="F3457" s="235">
        <v>0.00004727297897442971</v>
      </c>
    </row>
    <row r="3458" ht="14.25" customHeight="1" spans="1:6" x14ac:dyDescent="0.25">
      <c r="A3458" s="232">
        <v>43538</v>
      </c>
      <c r="B3458" s="233">
        <v>73</v>
      </c>
      <c r="C3458" s="233">
        <v>1</v>
      </c>
      <c r="D3458" s="234">
        <v>0</v>
      </c>
      <c r="E3458" s="235">
        <v>0</v>
      </c>
      <c r="F3458" s="235">
        <v>0.000040162001204971005</v>
      </c>
    </row>
    <row r="3459" ht="14.25" customHeight="1" spans="1:6" x14ac:dyDescent="0.25">
      <c r="A3459" s="232">
        <v>43538</v>
      </c>
      <c r="B3459" s="233">
        <v>73</v>
      </c>
      <c r="C3459" s="233">
        <v>2</v>
      </c>
      <c r="D3459" s="234">
        <v>0.020833333332120674</v>
      </c>
      <c r="E3459" s="235">
        <v>0</v>
      </c>
      <c r="F3459" s="235">
        <v>0.00003625597116259227</v>
      </c>
    </row>
    <row r="3460" ht="14.25" customHeight="1" spans="1:6" x14ac:dyDescent="0.25">
      <c r="A3460" s="232">
        <v>43538</v>
      </c>
      <c r="B3460" s="233">
        <v>73</v>
      </c>
      <c r="C3460" s="233">
        <v>3</v>
      </c>
      <c r="D3460" s="234">
        <v>0.041666666667879326</v>
      </c>
      <c r="E3460" s="235">
        <v>0</v>
      </c>
      <c r="F3460" s="235">
        <v>0.000033852260367282293</v>
      </c>
    </row>
    <row r="3461" ht="14.25" customHeight="1" spans="1:6" x14ac:dyDescent="0.25">
      <c r="A3461" s="232">
        <v>43538</v>
      </c>
      <c r="B3461" s="233">
        <v>73</v>
      </c>
      <c r="C3461" s="233">
        <v>4</v>
      </c>
      <c r="D3461" s="234">
        <v>0.0625</v>
      </c>
      <c r="E3461" s="235">
        <v>0</v>
      </c>
      <c r="F3461" s="235">
        <v>0.000032249786503742304</v>
      </c>
    </row>
    <row r="3462" ht="14.25" customHeight="1" spans="1:6" x14ac:dyDescent="0.25">
      <c r="A3462" s="232">
        <v>43538</v>
      </c>
      <c r="B3462" s="233">
        <v>73</v>
      </c>
      <c r="C3462" s="233">
        <v>5</v>
      </c>
      <c r="D3462" s="234">
        <v>0.08333333333212067</v>
      </c>
      <c r="E3462" s="235">
        <v>0</v>
      </c>
      <c r="F3462" s="235">
        <v>0.00003054715802373107</v>
      </c>
    </row>
    <row r="3463" ht="14.25" customHeight="1" spans="1:6" x14ac:dyDescent="0.25">
      <c r="A3463" s="232">
        <v>43538</v>
      </c>
      <c r="B3463" s="233">
        <v>73</v>
      </c>
      <c r="C3463" s="233">
        <v>6</v>
      </c>
      <c r="D3463" s="234">
        <v>0.10416666666787933</v>
      </c>
      <c r="E3463" s="235">
        <v>0</v>
      </c>
      <c r="F3463" s="235">
        <v>0.000029846075708432316</v>
      </c>
    </row>
    <row r="3464" ht="14.25" customHeight="1" spans="1:6" x14ac:dyDescent="0.25">
      <c r="A3464" s="232">
        <v>43538</v>
      </c>
      <c r="B3464" s="233">
        <v>73</v>
      </c>
      <c r="C3464" s="233">
        <v>7</v>
      </c>
      <c r="D3464" s="234">
        <v>0.125</v>
      </c>
      <c r="E3464" s="235">
        <v>0</v>
      </c>
      <c r="F3464" s="235">
        <v>0.000030046384941374813</v>
      </c>
    </row>
    <row r="3465" ht="14.25" customHeight="1" spans="1:6" x14ac:dyDescent="0.25">
      <c r="A3465" s="232">
        <v>43538</v>
      </c>
      <c r="B3465" s="233">
        <v>73</v>
      </c>
      <c r="C3465" s="233">
        <v>8</v>
      </c>
      <c r="D3465" s="234">
        <v>0.14583333333212067</v>
      </c>
      <c r="E3465" s="235">
        <v>0</v>
      </c>
      <c r="F3465" s="235">
        <v>0.000029645766475489823</v>
      </c>
    </row>
    <row r="3466" ht="14.25" customHeight="1" spans="1:6" x14ac:dyDescent="0.25">
      <c r="A3466" s="232">
        <v>43538</v>
      </c>
      <c r="B3466" s="233">
        <v>73</v>
      </c>
      <c r="C3466" s="233">
        <v>9</v>
      </c>
      <c r="D3466" s="234">
        <v>0.16666666666787933</v>
      </c>
      <c r="E3466" s="235">
        <v>0</v>
      </c>
      <c r="F3466" s="235">
        <v>0.000030146539557846063</v>
      </c>
    </row>
    <row r="3467" ht="14.25" customHeight="1" spans="1:6" x14ac:dyDescent="0.25">
      <c r="A3467" s="232">
        <v>43538</v>
      </c>
      <c r="B3467" s="233">
        <v>73</v>
      </c>
      <c r="C3467" s="233">
        <v>10</v>
      </c>
      <c r="D3467" s="234">
        <v>0.1875</v>
      </c>
      <c r="E3467" s="235">
        <v>1.8803935834448675e-8</v>
      </c>
      <c r="F3467" s="235">
        <v>0.000031548704188443556</v>
      </c>
    </row>
    <row r="3468" ht="14.25" customHeight="1" spans="1:6" x14ac:dyDescent="0.25">
      <c r="A3468" s="232">
        <v>43538</v>
      </c>
      <c r="B3468" s="233">
        <v>73</v>
      </c>
      <c r="C3468" s="233">
        <v>11</v>
      </c>
      <c r="D3468" s="234">
        <v>0.20833333333212067</v>
      </c>
      <c r="E3468" s="235">
        <v>1.610973256898832e-7</v>
      </c>
      <c r="F3468" s="235">
        <v>0.00003214963188727106</v>
      </c>
    </row>
    <row r="3469" ht="14.25" customHeight="1" spans="1:6" x14ac:dyDescent="0.25">
      <c r="A3469" s="232">
        <v>43538</v>
      </c>
      <c r="B3469" s="233">
        <v>73</v>
      </c>
      <c r="C3469" s="233">
        <v>12</v>
      </c>
      <c r="D3469" s="234">
        <v>0.22916666666787933</v>
      </c>
      <c r="E3469" s="235">
        <v>6.636248043344443e-7</v>
      </c>
      <c r="F3469" s="235">
        <v>0.00003525442499787978</v>
      </c>
    </row>
    <row r="3470" ht="14.25" customHeight="1" spans="1:6" x14ac:dyDescent="0.25">
      <c r="A3470" s="232">
        <v>43538</v>
      </c>
      <c r="B3470" s="233">
        <v>73</v>
      </c>
      <c r="C3470" s="233">
        <v>13</v>
      </c>
      <c r="D3470" s="234">
        <v>0.25</v>
      </c>
      <c r="E3470" s="235">
        <v>0.000004429817564745255</v>
      </c>
      <c r="F3470" s="235">
        <v>0.00004246555738380974</v>
      </c>
    </row>
    <row r="3471" ht="14.25" customHeight="1" spans="1:6" x14ac:dyDescent="0.25">
      <c r="A3471" s="232">
        <v>43538</v>
      </c>
      <c r="B3471" s="233">
        <v>73</v>
      </c>
      <c r="C3471" s="233">
        <v>14</v>
      </c>
      <c r="D3471" s="234">
        <v>0.2708333333321207</v>
      </c>
      <c r="E3471" s="235">
        <v>0.000007310538578995252</v>
      </c>
      <c r="F3471" s="235">
        <v>0.000049977153619153456</v>
      </c>
    </row>
    <row r="3472" ht="14.25" customHeight="1" spans="1:6" x14ac:dyDescent="0.25">
      <c r="A3472" s="232">
        <v>43538</v>
      </c>
      <c r="B3472" s="233">
        <v>73</v>
      </c>
      <c r="C3472" s="233">
        <v>15</v>
      </c>
      <c r="D3472" s="234">
        <v>0.2916666666678793</v>
      </c>
      <c r="E3472" s="235">
        <v>0.000022382449714952713</v>
      </c>
      <c r="F3472" s="235">
        <v>0.000058890914485094645</v>
      </c>
    </row>
    <row r="3473" ht="14.25" customHeight="1" spans="1:6" x14ac:dyDescent="0.25">
      <c r="A3473" s="232">
        <v>43538</v>
      </c>
      <c r="B3473" s="233">
        <v>73</v>
      </c>
      <c r="C3473" s="233">
        <v>16</v>
      </c>
      <c r="D3473" s="234">
        <v>0.3125</v>
      </c>
      <c r="E3473" s="235">
        <v>0.000053009566035289136</v>
      </c>
      <c r="F3473" s="235">
        <v>0.00006480003685689835</v>
      </c>
    </row>
    <row r="3474" ht="14.25" customHeight="1" spans="1:6" x14ac:dyDescent="0.25">
      <c r="A3474" s="232">
        <v>43538</v>
      </c>
      <c r="B3474" s="233">
        <v>73</v>
      </c>
      <c r="C3474" s="233">
        <v>17</v>
      </c>
      <c r="D3474" s="234">
        <v>0.3333333333321207</v>
      </c>
      <c r="E3474" s="235">
        <v>0.00009071085974352616</v>
      </c>
      <c r="F3474" s="235">
        <v>0.0000667029745698521</v>
      </c>
    </row>
    <row r="3475" ht="14.25" customHeight="1" spans="1:6" x14ac:dyDescent="0.25">
      <c r="A3475" s="232">
        <v>43538</v>
      </c>
      <c r="B3475" s="233">
        <v>73</v>
      </c>
      <c r="C3475" s="233">
        <v>18</v>
      </c>
      <c r="D3475" s="234">
        <v>0.3541666666678793</v>
      </c>
      <c r="E3475" s="235">
        <v>0.0001313157459775173</v>
      </c>
      <c r="F3475" s="235">
        <v>0.0000669032838027946</v>
      </c>
    </row>
    <row r="3476" ht="14.25" customHeight="1" spans="1:6" x14ac:dyDescent="0.25">
      <c r="A3476" s="232">
        <v>43538</v>
      </c>
      <c r="B3476" s="233">
        <v>73</v>
      </c>
      <c r="C3476" s="233">
        <v>19</v>
      </c>
      <c r="D3476" s="234">
        <v>0.375</v>
      </c>
      <c r="E3476" s="235">
        <v>0.00017637753491776454</v>
      </c>
      <c r="F3476" s="235">
        <v>0.00006660281995338085</v>
      </c>
    </row>
    <row r="3477" ht="14.25" customHeight="1" spans="1:6" x14ac:dyDescent="0.25">
      <c r="A3477" s="232">
        <v>43538</v>
      </c>
      <c r="B3477" s="233">
        <v>73</v>
      </c>
      <c r="C3477" s="233">
        <v>20</v>
      </c>
      <c r="D3477" s="234">
        <v>0.3958333333321207</v>
      </c>
      <c r="E3477" s="235">
        <v>0.00021454968016363225</v>
      </c>
      <c r="F3477" s="235">
        <v>0.00006590173763808209</v>
      </c>
    </row>
    <row r="3478" ht="14.25" customHeight="1" spans="1:6" x14ac:dyDescent="0.25">
      <c r="A3478" s="232">
        <v>43538</v>
      </c>
      <c r="B3478" s="233">
        <v>73</v>
      </c>
      <c r="C3478" s="233">
        <v>21</v>
      </c>
      <c r="D3478" s="234">
        <v>0.4166666666678793</v>
      </c>
      <c r="E3478" s="235">
        <v>0.0002494537340974021</v>
      </c>
      <c r="F3478" s="235">
        <v>0.00006439941839101337</v>
      </c>
    </row>
    <row r="3479" ht="14.25" customHeight="1" spans="1:6" x14ac:dyDescent="0.25">
      <c r="A3479" s="232">
        <v>43538</v>
      </c>
      <c r="B3479" s="233">
        <v>73</v>
      </c>
      <c r="C3479" s="233">
        <v>22</v>
      </c>
      <c r="D3479" s="234">
        <v>0.4375</v>
      </c>
      <c r="E3479" s="235">
        <v>0.0002874599605938316</v>
      </c>
      <c r="F3479" s="235">
        <v>0.00006409895454159961</v>
      </c>
    </row>
    <row r="3480" ht="14.25" customHeight="1" spans="1:6" x14ac:dyDescent="0.25">
      <c r="A3480" s="232">
        <v>43538</v>
      </c>
      <c r="B3480" s="233">
        <v>73</v>
      </c>
      <c r="C3480" s="233">
        <v>23</v>
      </c>
      <c r="D3480" s="234">
        <v>0.4583333333321207</v>
      </c>
      <c r="E3480" s="235">
        <v>0.00031841692299407377</v>
      </c>
      <c r="F3480" s="235">
        <v>0.00006239632606158836</v>
      </c>
    </row>
    <row r="3481" ht="14.25" customHeight="1" spans="1:6" x14ac:dyDescent="0.25">
      <c r="A3481" s="232">
        <v>43538</v>
      </c>
      <c r="B3481" s="233">
        <v>73</v>
      </c>
      <c r="C3481" s="233">
        <v>24</v>
      </c>
      <c r="D3481" s="234">
        <v>0.4791666666678793</v>
      </c>
      <c r="E3481" s="235">
        <v>0.00033781043219405856</v>
      </c>
      <c r="F3481" s="235">
        <v>0.00006249648067805962</v>
      </c>
    </row>
    <row r="3482" ht="14.25" customHeight="1" spans="1:6" x14ac:dyDescent="0.25">
      <c r="A3482" s="232">
        <v>43538</v>
      </c>
      <c r="B3482" s="233">
        <v>73</v>
      </c>
      <c r="C3482" s="233">
        <v>25</v>
      </c>
      <c r="D3482" s="234">
        <v>0.5</v>
      </c>
      <c r="E3482" s="235">
        <v>0.00034751774515177</v>
      </c>
      <c r="F3482" s="235">
        <v>0.00006419910915807086</v>
      </c>
    </row>
    <row r="3483" ht="14.25" customHeight="1" spans="1:6" x14ac:dyDescent="0.25">
      <c r="A3483" s="232">
        <v>43538</v>
      </c>
      <c r="B3483" s="233">
        <v>73</v>
      </c>
      <c r="C3483" s="233">
        <v>26</v>
      </c>
      <c r="D3483" s="234">
        <v>0.5208333333321207</v>
      </c>
      <c r="E3483" s="235">
        <v>0.00034183452138747465</v>
      </c>
      <c r="F3483" s="235">
        <v>0.00006449957300748461</v>
      </c>
    </row>
    <row r="3484" ht="14.25" customHeight="1" spans="1:6" x14ac:dyDescent="0.25">
      <c r="A3484" s="232">
        <v>43538</v>
      </c>
      <c r="B3484" s="233">
        <v>73</v>
      </c>
      <c r="C3484" s="233">
        <v>27</v>
      </c>
      <c r="D3484" s="234">
        <v>0.5416666666678793</v>
      </c>
      <c r="E3484" s="235">
        <v>0.00033950858828022583</v>
      </c>
      <c r="F3484" s="235">
        <v>0.0000628970991439446</v>
      </c>
    </row>
    <row r="3485" ht="14.25" customHeight="1" spans="1:6" x14ac:dyDescent="0.25">
      <c r="A3485" s="232">
        <v>43538</v>
      </c>
      <c r="B3485" s="233">
        <v>73</v>
      </c>
      <c r="C3485" s="233">
        <v>28</v>
      </c>
      <c r="D3485" s="234">
        <v>0.5625</v>
      </c>
      <c r="E3485" s="235">
        <v>0.00031758566736625395</v>
      </c>
      <c r="F3485" s="235">
        <v>0.00006169524374628963</v>
      </c>
    </row>
    <row r="3486" ht="14.25" customHeight="1" spans="1:6" x14ac:dyDescent="0.25">
      <c r="A3486" s="232">
        <v>43538</v>
      </c>
      <c r="B3486" s="233">
        <v>73</v>
      </c>
      <c r="C3486" s="233">
        <v>29</v>
      </c>
      <c r="D3486" s="234">
        <v>0.5833333333321207</v>
      </c>
      <c r="E3486" s="235">
        <v>0.0002783937186377932</v>
      </c>
      <c r="F3486" s="235">
        <v>0.000060393233732163374</v>
      </c>
    </row>
    <row r="3487" ht="14.25" customHeight="1" spans="1:6" x14ac:dyDescent="0.25">
      <c r="A3487" s="232">
        <v>43538</v>
      </c>
      <c r="B3487" s="233">
        <v>73</v>
      </c>
      <c r="C3487" s="233">
        <v>30</v>
      </c>
      <c r="D3487" s="234">
        <v>0.6041666666678793</v>
      </c>
      <c r="E3487" s="235">
        <v>0.0002278366105282678</v>
      </c>
      <c r="F3487" s="235">
        <v>0.00006139477989687587</v>
      </c>
    </row>
    <row r="3488" ht="14.25" customHeight="1" spans="1:6" x14ac:dyDescent="0.25">
      <c r="A3488" s="232">
        <v>43538</v>
      </c>
      <c r="B3488" s="233">
        <v>73</v>
      </c>
      <c r="C3488" s="233">
        <v>31</v>
      </c>
      <c r="D3488" s="234">
        <v>0.625</v>
      </c>
      <c r="E3488" s="235">
        <v>0.00018466666721127226</v>
      </c>
      <c r="F3488" s="235">
        <v>0.00006249648067805962</v>
      </c>
    </row>
    <row r="3489" ht="14.25" customHeight="1" spans="1:6" x14ac:dyDescent="0.25">
      <c r="A3489" s="232">
        <v>43538</v>
      </c>
      <c r="B3489" s="233">
        <v>73</v>
      </c>
      <c r="C3489" s="233">
        <v>32</v>
      </c>
      <c r="D3489" s="234">
        <v>0.6458333333321207</v>
      </c>
      <c r="E3489" s="235">
        <v>0.00015738470969288044</v>
      </c>
      <c r="F3489" s="235">
        <v>0.00006680312918632335</v>
      </c>
    </row>
    <row r="3490" ht="14.25" customHeight="1" spans="1:6" x14ac:dyDescent="0.25">
      <c r="A3490" s="232">
        <v>43538</v>
      </c>
      <c r="B3490" s="233">
        <v>73</v>
      </c>
      <c r="C3490" s="233">
        <v>33</v>
      </c>
      <c r="D3490" s="234">
        <v>0.6666666666678793</v>
      </c>
      <c r="E3490" s="235">
        <v>0.00012670088421159206</v>
      </c>
      <c r="F3490" s="235">
        <v>0.00007100962307811582</v>
      </c>
    </row>
    <row r="3491" ht="14.25" customHeight="1" spans="1:6" x14ac:dyDescent="0.25">
      <c r="A3491" s="232">
        <v>43538</v>
      </c>
      <c r="B3491" s="233">
        <v>73</v>
      </c>
      <c r="C3491" s="233">
        <v>34</v>
      </c>
      <c r="D3491" s="234">
        <v>0.6875</v>
      </c>
      <c r="E3491" s="235">
        <v>0.0000936379802952043</v>
      </c>
      <c r="F3491" s="235">
        <v>0.00007771998238168954</v>
      </c>
    </row>
    <row r="3492" ht="14.25" customHeight="1" spans="1:6" x14ac:dyDescent="0.25">
      <c r="A3492" s="232">
        <v>43538</v>
      </c>
      <c r="B3492" s="233">
        <v>73</v>
      </c>
      <c r="C3492" s="233">
        <v>35</v>
      </c>
      <c r="D3492" s="234">
        <v>0.7083333333321207</v>
      </c>
      <c r="E3492" s="235">
        <v>0.00005174073013009728</v>
      </c>
      <c r="F3492" s="235">
        <v>0.00008843652634411321</v>
      </c>
    </row>
    <row r="3493" ht="14.25" customHeight="1" spans="1:6" x14ac:dyDescent="0.25">
      <c r="A3493" s="232">
        <v>43538</v>
      </c>
      <c r="B3493" s="233">
        <v>73</v>
      </c>
      <c r="C3493" s="233">
        <v>36</v>
      </c>
      <c r="D3493" s="234">
        <v>0.7291666666678793</v>
      </c>
      <c r="E3493" s="235">
        <v>0.000017776229788415716</v>
      </c>
      <c r="F3493" s="235">
        <v>0.00009444580333238818</v>
      </c>
    </row>
    <row r="3494" ht="14.25" customHeight="1" spans="1:6" x14ac:dyDescent="0.25">
      <c r="A3494" s="232">
        <v>43538</v>
      </c>
      <c r="B3494" s="233">
        <v>73</v>
      </c>
      <c r="C3494" s="233">
        <v>37</v>
      </c>
      <c r="D3494" s="234">
        <v>0.75</v>
      </c>
      <c r="E3494" s="235">
        <v>0.00000509519176509703</v>
      </c>
      <c r="F3494" s="235">
        <v>0.00010135647186890438</v>
      </c>
    </row>
    <row r="3495" ht="14.25" customHeight="1" spans="1:6" x14ac:dyDescent="0.25">
      <c r="A3495" s="232">
        <v>43538</v>
      </c>
      <c r="B3495" s="233">
        <v>73</v>
      </c>
      <c r="C3495" s="233">
        <v>38</v>
      </c>
      <c r="D3495" s="234">
        <v>0.7708333333321207</v>
      </c>
      <c r="E3495" s="235">
        <v>0.0000011895184852126318</v>
      </c>
      <c r="F3495" s="235">
        <v>0.000103489765199742</v>
      </c>
    </row>
    <row r="3496" ht="14.25" customHeight="1" spans="1:6" x14ac:dyDescent="0.25">
      <c r="A3496" s="232">
        <v>43538</v>
      </c>
      <c r="B3496" s="233">
        <v>73</v>
      </c>
      <c r="C3496" s="233">
        <v>39</v>
      </c>
      <c r="D3496" s="234">
        <v>0.7916666666678793</v>
      </c>
      <c r="E3496" s="235">
        <v>5.445126599667236e-7</v>
      </c>
      <c r="F3496" s="235">
        <v>0.00010015461647124939</v>
      </c>
    </row>
    <row r="3497" ht="14.25" customHeight="1" spans="1:6" x14ac:dyDescent="0.25">
      <c r="A3497" s="232">
        <v>43538</v>
      </c>
      <c r="B3497" s="233">
        <v>73</v>
      </c>
      <c r="C3497" s="233">
        <v>40</v>
      </c>
      <c r="D3497" s="234">
        <v>0.8125</v>
      </c>
      <c r="E3497" s="235">
        <v>1.415535628717841e-7</v>
      </c>
      <c r="F3497" s="235">
        <v>0.00009624858642887066</v>
      </c>
    </row>
    <row r="3498" ht="14.25" customHeight="1" spans="1:6" x14ac:dyDescent="0.25">
      <c r="A3498" s="232">
        <v>43538</v>
      </c>
      <c r="B3498" s="233">
        <v>73</v>
      </c>
      <c r="C3498" s="233">
        <v>41</v>
      </c>
      <c r="D3498" s="234">
        <v>0.8333333333321207</v>
      </c>
      <c r="E3498" s="235">
        <v>3.600491320432139e-8</v>
      </c>
      <c r="F3498" s="235">
        <v>0.00009254286561943443</v>
      </c>
    </row>
    <row r="3499" ht="14.25" customHeight="1" spans="1:6" x14ac:dyDescent="0.25">
      <c r="A3499" s="232">
        <v>43538</v>
      </c>
      <c r="B3499" s="233">
        <v>73</v>
      </c>
      <c r="C3499" s="233">
        <v>42</v>
      </c>
      <c r="D3499" s="234">
        <v>0.8541666666678793</v>
      </c>
      <c r="E3499" s="235">
        <v>5.680484058841031e-9</v>
      </c>
      <c r="F3499" s="235">
        <v>0.00008913760865941194</v>
      </c>
    </row>
    <row r="3500" ht="14.25" customHeight="1" spans="1:6" x14ac:dyDescent="0.25">
      <c r="A3500" s="232">
        <v>43538</v>
      </c>
      <c r="B3500" s="233">
        <v>73</v>
      </c>
      <c r="C3500" s="233">
        <v>43</v>
      </c>
      <c r="D3500" s="234">
        <v>0.875</v>
      </c>
      <c r="E3500" s="235">
        <v>0</v>
      </c>
      <c r="F3500" s="235">
        <v>0.00008593266093233197</v>
      </c>
    </row>
    <row r="3501" ht="14.25" customHeight="1" spans="1:6" x14ac:dyDescent="0.25">
      <c r="A3501" s="232">
        <v>43538</v>
      </c>
      <c r="B3501" s="233">
        <v>73</v>
      </c>
      <c r="C3501" s="233">
        <v>44</v>
      </c>
      <c r="D3501" s="234">
        <v>0.8958333333321207</v>
      </c>
      <c r="E3501" s="235">
        <v>0</v>
      </c>
      <c r="F3501" s="235">
        <v>0.00008002353856052826</v>
      </c>
    </row>
    <row r="3502" ht="14.25" customHeight="1" spans="1:6" x14ac:dyDescent="0.25">
      <c r="A3502" s="232">
        <v>43538</v>
      </c>
      <c r="B3502" s="233">
        <v>73</v>
      </c>
      <c r="C3502" s="233">
        <v>45</v>
      </c>
      <c r="D3502" s="234">
        <v>0.9166666666678793</v>
      </c>
      <c r="E3502" s="235">
        <v>0</v>
      </c>
      <c r="F3502" s="235">
        <v>0.00007411441618872453</v>
      </c>
    </row>
    <row r="3503" ht="14.25" customHeight="1" spans="1:6" x14ac:dyDescent="0.25">
      <c r="A3503" s="232">
        <v>43538</v>
      </c>
      <c r="B3503" s="233">
        <v>73</v>
      </c>
      <c r="C3503" s="233">
        <v>46</v>
      </c>
      <c r="D3503" s="234">
        <v>0.9375</v>
      </c>
      <c r="E3503" s="235">
        <v>0</v>
      </c>
      <c r="F3503" s="235">
        <v>0.0000646998822404271</v>
      </c>
    </row>
    <row r="3504" ht="14.25" customHeight="1" spans="1:6" x14ac:dyDescent="0.25">
      <c r="A3504" s="232">
        <v>43538</v>
      </c>
      <c r="B3504" s="233">
        <v>73</v>
      </c>
      <c r="C3504" s="233">
        <v>47</v>
      </c>
      <c r="D3504" s="234">
        <v>0.9583333333321207</v>
      </c>
      <c r="E3504" s="235">
        <v>0</v>
      </c>
      <c r="F3504" s="235">
        <v>0.000054684420593302164</v>
      </c>
    </row>
    <row r="3505" ht="14.25" customHeight="1" spans="1:6" x14ac:dyDescent="0.25">
      <c r="A3505" s="232">
        <v>43538</v>
      </c>
      <c r="B3505" s="233">
        <v>73</v>
      </c>
      <c r="C3505" s="233">
        <v>48</v>
      </c>
      <c r="D3505" s="234">
        <v>0.9791666666678793</v>
      </c>
      <c r="E3505" s="235">
        <v>0</v>
      </c>
      <c r="F3505" s="235">
        <v>0.000045169732028533473</v>
      </c>
    </row>
    <row r="3506" ht="14.25" customHeight="1" spans="1:6" x14ac:dyDescent="0.25">
      <c r="A3506" s="232">
        <v>43539</v>
      </c>
      <c r="B3506" s="233">
        <v>74</v>
      </c>
      <c r="C3506" s="233">
        <v>1</v>
      </c>
      <c r="D3506" s="234">
        <v>0</v>
      </c>
      <c r="E3506" s="235">
        <v>0</v>
      </c>
      <c r="F3506" s="235">
        <v>0.00003946091888967226</v>
      </c>
    </row>
    <row r="3507" ht="14.25" customHeight="1" spans="1:6" x14ac:dyDescent="0.25">
      <c r="A3507" s="232">
        <v>43539</v>
      </c>
      <c r="B3507" s="233">
        <v>74</v>
      </c>
      <c r="C3507" s="233">
        <v>2</v>
      </c>
      <c r="D3507" s="234">
        <v>0.020833333332120674</v>
      </c>
      <c r="E3507" s="235">
        <v>0</v>
      </c>
      <c r="F3507" s="235">
        <v>0.00003545473423082228</v>
      </c>
    </row>
    <row r="3508" ht="14.25" customHeight="1" spans="1:6" x14ac:dyDescent="0.25">
      <c r="A3508" s="232">
        <v>43539</v>
      </c>
      <c r="B3508" s="233">
        <v>74</v>
      </c>
      <c r="C3508" s="233">
        <v>3</v>
      </c>
      <c r="D3508" s="234">
        <v>0.041666666667879326</v>
      </c>
      <c r="E3508" s="235">
        <v>0</v>
      </c>
      <c r="F3508" s="235">
        <v>0.0000334516419013973</v>
      </c>
    </row>
    <row r="3509" ht="14.25" customHeight="1" spans="1:6" x14ac:dyDescent="0.25">
      <c r="A3509" s="232">
        <v>43539</v>
      </c>
      <c r="B3509" s="233">
        <v>74</v>
      </c>
      <c r="C3509" s="233">
        <v>4</v>
      </c>
      <c r="D3509" s="234">
        <v>0.0625</v>
      </c>
      <c r="E3509" s="235">
        <v>0</v>
      </c>
      <c r="F3509" s="235">
        <v>0.000032249786503742304</v>
      </c>
    </row>
    <row r="3510" ht="14.25" customHeight="1" spans="1:6" x14ac:dyDescent="0.25">
      <c r="A3510" s="232">
        <v>43539</v>
      </c>
      <c r="B3510" s="233">
        <v>74</v>
      </c>
      <c r="C3510" s="233">
        <v>5</v>
      </c>
      <c r="D3510" s="234">
        <v>0.08333333333212067</v>
      </c>
      <c r="E3510" s="235">
        <v>0</v>
      </c>
      <c r="F3510" s="235">
        <v>0.000030146539557846063</v>
      </c>
    </row>
    <row r="3511" ht="14.25" customHeight="1" spans="1:6" x14ac:dyDescent="0.25">
      <c r="A3511" s="232">
        <v>43539</v>
      </c>
      <c r="B3511" s="233">
        <v>74</v>
      </c>
      <c r="C3511" s="233">
        <v>6</v>
      </c>
      <c r="D3511" s="234">
        <v>0.10416666666787933</v>
      </c>
      <c r="E3511" s="235">
        <v>0</v>
      </c>
      <c r="F3511" s="235">
        <v>0.000029445457242547322</v>
      </c>
    </row>
    <row r="3512" ht="14.25" customHeight="1" spans="1:6" x14ac:dyDescent="0.25">
      <c r="A3512" s="232">
        <v>43539</v>
      </c>
      <c r="B3512" s="233">
        <v>74</v>
      </c>
      <c r="C3512" s="233">
        <v>7</v>
      </c>
      <c r="D3512" s="234">
        <v>0.125</v>
      </c>
      <c r="E3512" s="235">
        <v>0</v>
      </c>
      <c r="F3512" s="235">
        <v>0.000029846075708432316</v>
      </c>
    </row>
    <row r="3513" ht="14.25" customHeight="1" spans="1:6" x14ac:dyDescent="0.25">
      <c r="A3513" s="232">
        <v>43539</v>
      </c>
      <c r="B3513" s="233">
        <v>74</v>
      </c>
      <c r="C3513" s="233">
        <v>8</v>
      </c>
      <c r="D3513" s="234">
        <v>0.14583333333212067</v>
      </c>
      <c r="E3513" s="235">
        <v>0</v>
      </c>
      <c r="F3513" s="235">
        <v>0.000029545611859018566</v>
      </c>
    </row>
    <row r="3514" ht="14.25" customHeight="1" spans="1:6" x14ac:dyDescent="0.25">
      <c r="A3514" s="232">
        <v>43539</v>
      </c>
      <c r="B3514" s="233">
        <v>74</v>
      </c>
      <c r="C3514" s="233">
        <v>9</v>
      </c>
      <c r="D3514" s="234">
        <v>0.16666666666787933</v>
      </c>
      <c r="E3514" s="235">
        <v>0</v>
      </c>
      <c r="F3514" s="235">
        <v>0.000029846075708432316</v>
      </c>
    </row>
    <row r="3515" ht="14.25" customHeight="1" spans="1:6" x14ac:dyDescent="0.25">
      <c r="A3515" s="232">
        <v>43539</v>
      </c>
      <c r="B3515" s="233">
        <v>74</v>
      </c>
      <c r="C3515" s="233">
        <v>10</v>
      </c>
      <c r="D3515" s="234">
        <v>0.1875</v>
      </c>
      <c r="E3515" s="235">
        <v>5.782980922200936e-8</v>
      </c>
      <c r="F3515" s="235">
        <v>0.0000314485495719723</v>
      </c>
    </row>
    <row r="3516" ht="14.25" customHeight="1" spans="1:6" x14ac:dyDescent="0.25">
      <c r="A3516" s="232">
        <v>43539</v>
      </c>
      <c r="B3516" s="233">
        <v>74</v>
      </c>
      <c r="C3516" s="233">
        <v>11</v>
      </c>
      <c r="D3516" s="234">
        <v>0.20833333333212067</v>
      </c>
      <c r="E3516" s="235">
        <v>2.7909972958212834e-7</v>
      </c>
      <c r="F3516" s="235">
        <v>0.00003174901342138605</v>
      </c>
    </row>
    <row r="3517" ht="14.25" customHeight="1" spans="1:6" x14ac:dyDescent="0.25">
      <c r="A3517" s="232">
        <v>43539</v>
      </c>
      <c r="B3517" s="233">
        <v>74</v>
      </c>
      <c r="C3517" s="233">
        <v>12</v>
      </c>
      <c r="D3517" s="234">
        <v>0.22916666666787933</v>
      </c>
      <c r="E3517" s="235">
        <v>0.0000013120215032554171</v>
      </c>
      <c r="F3517" s="235">
        <v>0.00003515427038140853</v>
      </c>
    </row>
    <row r="3518" ht="14.25" customHeight="1" spans="1:6" x14ac:dyDescent="0.25">
      <c r="A3518" s="232">
        <v>43539</v>
      </c>
      <c r="B3518" s="233">
        <v>74</v>
      </c>
      <c r="C3518" s="233">
        <v>13</v>
      </c>
      <c r="D3518" s="234">
        <v>0.25</v>
      </c>
      <c r="E3518" s="235">
        <v>0.0000049119781410244</v>
      </c>
      <c r="F3518" s="235">
        <v>0.000041764475068510994</v>
      </c>
    </row>
    <row r="3519" ht="14.25" customHeight="1" spans="1:6" x14ac:dyDescent="0.25">
      <c r="A3519" s="232">
        <v>43539</v>
      </c>
      <c r="B3519" s="233">
        <v>74</v>
      </c>
      <c r="C3519" s="233">
        <v>14</v>
      </c>
      <c r="D3519" s="234">
        <v>0.2708333333321207</v>
      </c>
      <c r="E3519" s="235">
        <v>0.000010214555522183395</v>
      </c>
      <c r="F3519" s="235">
        <v>0.000048274525139142206</v>
      </c>
    </row>
    <row r="3520" ht="14.25" customHeight="1" spans="1:6" x14ac:dyDescent="0.25">
      <c r="A3520" s="232">
        <v>43539</v>
      </c>
      <c r="B3520" s="233">
        <v>74</v>
      </c>
      <c r="C3520" s="233">
        <v>15</v>
      </c>
      <c r="D3520" s="234">
        <v>0.2916666666678793</v>
      </c>
      <c r="E3520" s="235">
        <v>0.000027777009904209423</v>
      </c>
      <c r="F3520" s="235">
        <v>0.000056587358306255894</v>
      </c>
    </row>
    <row r="3521" ht="14.25" customHeight="1" spans="1:6" x14ac:dyDescent="0.25">
      <c r="A3521" s="232">
        <v>43539</v>
      </c>
      <c r="B3521" s="233">
        <v>74</v>
      </c>
      <c r="C3521" s="233">
        <v>16</v>
      </c>
      <c r="D3521" s="234">
        <v>0.3125</v>
      </c>
      <c r="E3521" s="235">
        <v>0.00006130704352104583</v>
      </c>
      <c r="F3521" s="235">
        <v>0.00006299725376041584</v>
      </c>
    </row>
    <row r="3522" ht="14.25" customHeight="1" spans="1:6" x14ac:dyDescent="0.25">
      <c r="A3522" s="232">
        <v>43539</v>
      </c>
      <c r="B3522" s="233">
        <v>74</v>
      </c>
      <c r="C3522" s="233">
        <v>17</v>
      </c>
      <c r="D3522" s="234">
        <v>0.3333333333321207</v>
      </c>
      <c r="E3522" s="235">
        <v>0.00009753265977817013</v>
      </c>
      <c r="F3522" s="235">
        <v>0.00006429926377454211</v>
      </c>
    </row>
    <row r="3523" ht="14.25" customHeight="1" spans="1:6" x14ac:dyDescent="0.25">
      <c r="A3523" s="232">
        <v>43539</v>
      </c>
      <c r="B3523" s="233">
        <v>74</v>
      </c>
      <c r="C3523" s="233">
        <v>18</v>
      </c>
      <c r="D3523" s="234">
        <v>0.3541666666678793</v>
      </c>
      <c r="E3523" s="235">
        <v>0.0001299615030532501</v>
      </c>
      <c r="F3523" s="235">
        <v>0.00006439941839101337</v>
      </c>
    </row>
    <row r="3524" ht="14.25" customHeight="1" spans="1:6" x14ac:dyDescent="0.25">
      <c r="A3524" s="232">
        <v>43539</v>
      </c>
      <c r="B3524" s="233">
        <v>74</v>
      </c>
      <c r="C3524" s="233">
        <v>19</v>
      </c>
      <c r="D3524" s="234">
        <v>0.375</v>
      </c>
      <c r="E3524" s="235">
        <v>0.00016453790202278096</v>
      </c>
      <c r="F3524" s="235">
        <v>0.00006319756299335835</v>
      </c>
    </row>
    <row r="3525" ht="14.25" customHeight="1" spans="1:6" x14ac:dyDescent="0.25">
      <c r="A3525" s="232">
        <v>43539</v>
      </c>
      <c r="B3525" s="233">
        <v>74</v>
      </c>
      <c r="C3525" s="233">
        <v>20</v>
      </c>
      <c r="D3525" s="234">
        <v>0.3958333333321207</v>
      </c>
      <c r="E3525" s="235">
        <v>0.00017956078075096333</v>
      </c>
      <c r="F3525" s="235">
        <v>0.00006139477989687587</v>
      </c>
    </row>
    <row r="3526" ht="14.25" customHeight="1" spans="1:6" x14ac:dyDescent="0.25">
      <c r="A3526" s="232">
        <v>43539</v>
      </c>
      <c r="B3526" s="233">
        <v>74</v>
      </c>
      <c r="C3526" s="233">
        <v>21</v>
      </c>
      <c r="D3526" s="234">
        <v>0.4166666666678793</v>
      </c>
      <c r="E3526" s="235">
        <v>0.00020405428017455788</v>
      </c>
      <c r="F3526" s="235">
        <v>0.000058390141402738404</v>
      </c>
    </row>
    <row r="3527" ht="14.25" customHeight="1" spans="1:6" x14ac:dyDescent="0.25">
      <c r="A3527" s="232">
        <v>43539</v>
      </c>
      <c r="B3527" s="233">
        <v>74</v>
      </c>
      <c r="C3527" s="233">
        <v>22</v>
      </c>
      <c r="D3527" s="234">
        <v>0.4375</v>
      </c>
      <c r="E3527" s="235">
        <v>0.0002279879706308285</v>
      </c>
      <c r="F3527" s="235">
        <v>0.0000571882860050834</v>
      </c>
    </row>
    <row r="3528" ht="14.25" customHeight="1" spans="1:6" x14ac:dyDescent="0.25">
      <c r="A3528" s="232">
        <v>43539</v>
      </c>
      <c r="B3528" s="233">
        <v>74</v>
      </c>
      <c r="C3528" s="233">
        <v>23</v>
      </c>
      <c r="D3528" s="234">
        <v>0.4583333333321207</v>
      </c>
      <c r="E3528" s="235">
        <v>0.0002642437839414305</v>
      </c>
      <c r="F3528" s="235">
        <v>0.00005568596675801466</v>
      </c>
    </row>
    <row r="3529" ht="14.25" customHeight="1" spans="1:6" x14ac:dyDescent="0.25">
      <c r="A3529" s="232">
        <v>43539</v>
      </c>
      <c r="B3529" s="233">
        <v>74</v>
      </c>
      <c r="C3529" s="233">
        <v>24</v>
      </c>
      <c r="D3529" s="234">
        <v>0.4791666666678793</v>
      </c>
      <c r="E3529" s="235">
        <v>0.0002757749881065156</v>
      </c>
      <c r="F3529" s="235">
        <v>0.000055285348292129665</v>
      </c>
    </row>
    <row r="3530" ht="14.25" customHeight="1" spans="1:6" x14ac:dyDescent="0.25">
      <c r="A3530" s="232">
        <v>43539</v>
      </c>
      <c r="B3530" s="233">
        <v>74</v>
      </c>
      <c r="C3530" s="233">
        <v>25</v>
      </c>
      <c r="D3530" s="234">
        <v>0.5</v>
      </c>
      <c r="E3530" s="235">
        <v>0.00026945359318782824</v>
      </c>
      <c r="F3530" s="235">
        <v>0.000056286894456842146</v>
      </c>
    </row>
    <row r="3531" ht="14.25" customHeight="1" spans="1:6" x14ac:dyDescent="0.25">
      <c r="A3531" s="232">
        <v>43539</v>
      </c>
      <c r="B3531" s="233">
        <v>74</v>
      </c>
      <c r="C3531" s="233">
        <v>26</v>
      </c>
      <c r="D3531" s="234">
        <v>0.5208333333321207</v>
      </c>
      <c r="E3531" s="235">
        <v>0.0002618271281915418</v>
      </c>
      <c r="F3531" s="235">
        <v>0.000056487203689784654</v>
      </c>
    </row>
    <row r="3532" ht="14.25" customHeight="1" spans="1:6" x14ac:dyDescent="0.25">
      <c r="A3532" s="232">
        <v>43539</v>
      </c>
      <c r="B3532" s="233">
        <v>74</v>
      </c>
      <c r="C3532" s="233">
        <v>27</v>
      </c>
      <c r="D3532" s="234">
        <v>0.5416666666678793</v>
      </c>
      <c r="E3532" s="235">
        <v>0.0002596505091912731</v>
      </c>
      <c r="F3532" s="235">
        <v>0.000055285348292129665</v>
      </c>
    </row>
    <row r="3533" ht="14.25" customHeight="1" spans="1:6" x14ac:dyDescent="0.25">
      <c r="A3533" s="232">
        <v>43539</v>
      </c>
      <c r="B3533" s="233">
        <v>74</v>
      </c>
      <c r="C3533" s="233">
        <v>28</v>
      </c>
      <c r="D3533" s="234">
        <v>0.5625</v>
      </c>
      <c r="E3533" s="235">
        <v>0.00025500006206801904</v>
      </c>
      <c r="F3533" s="235">
        <v>0.000054383956743888416</v>
      </c>
    </row>
    <row r="3534" ht="14.25" customHeight="1" spans="1:6" x14ac:dyDescent="0.25">
      <c r="A3534" s="232">
        <v>43539</v>
      </c>
      <c r="B3534" s="233">
        <v>74</v>
      </c>
      <c r="C3534" s="233">
        <v>29</v>
      </c>
      <c r="D3534" s="234">
        <v>0.5833333333321207</v>
      </c>
      <c r="E3534" s="235">
        <v>0.0002304230418560454</v>
      </c>
      <c r="F3534" s="235">
        <v>0.00005488472982624466</v>
      </c>
    </row>
    <row r="3535" ht="14.25" customHeight="1" spans="1:6" x14ac:dyDescent="0.25">
      <c r="A3535" s="232">
        <v>43539</v>
      </c>
      <c r="B3535" s="233">
        <v>74</v>
      </c>
      <c r="C3535" s="233">
        <v>30</v>
      </c>
      <c r="D3535" s="234">
        <v>0.6041666666678793</v>
      </c>
      <c r="E3535" s="235">
        <v>0.00021213428911766625</v>
      </c>
      <c r="F3535" s="235">
        <v>0.000056286894456842146</v>
      </c>
    </row>
    <row r="3536" ht="14.25" customHeight="1" spans="1:6" x14ac:dyDescent="0.25">
      <c r="A3536" s="232">
        <v>43539</v>
      </c>
      <c r="B3536" s="233">
        <v>74</v>
      </c>
      <c r="C3536" s="233">
        <v>31</v>
      </c>
      <c r="D3536" s="234">
        <v>0.625</v>
      </c>
      <c r="E3536" s="235">
        <v>0.00020183154583079796</v>
      </c>
      <c r="F3536" s="235">
        <v>0.000057088131388612155</v>
      </c>
    </row>
    <row r="3537" ht="14.25" customHeight="1" spans="1:6" x14ac:dyDescent="0.25">
      <c r="A3537" s="232">
        <v>43539</v>
      </c>
      <c r="B3537" s="233">
        <v>74</v>
      </c>
      <c r="C3537" s="233">
        <v>32</v>
      </c>
      <c r="D3537" s="234">
        <v>0.6458333333321207</v>
      </c>
      <c r="E3537" s="235">
        <v>0.0001557463181043378</v>
      </c>
      <c r="F3537" s="235">
        <v>0.000060894006814519635</v>
      </c>
    </row>
    <row r="3538" ht="14.25" customHeight="1" spans="1:6" x14ac:dyDescent="0.25">
      <c r="A3538" s="232">
        <v>43539</v>
      </c>
      <c r="B3538" s="233">
        <v>74</v>
      </c>
      <c r="C3538" s="233">
        <v>33</v>
      </c>
      <c r="D3538" s="234">
        <v>0.6666666666678793</v>
      </c>
      <c r="E3538" s="235">
        <v>0.0001237253912029532</v>
      </c>
      <c r="F3538" s="235">
        <v>0.00006600189225455336</v>
      </c>
    </row>
    <row r="3539" ht="14.25" customHeight="1" spans="1:6" x14ac:dyDescent="0.25">
      <c r="A3539" s="232">
        <v>43539</v>
      </c>
      <c r="B3539" s="233">
        <v>74</v>
      </c>
      <c r="C3539" s="233">
        <v>34</v>
      </c>
      <c r="D3539" s="234">
        <v>0.6875</v>
      </c>
      <c r="E3539" s="235">
        <v>0.00009022093497134834</v>
      </c>
      <c r="F3539" s="235">
        <v>0.00007331317925695456</v>
      </c>
    </row>
    <row r="3540" ht="14.25" customHeight="1" spans="1:6" x14ac:dyDescent="0.25">
      <c r="A3540" s="232">
        <v>43539</v>
      </c>
      <c r="B3540" s="233">
        <v>74</v>
      </c>
      <c r="C3540" s="233">
        <v>35</v>
      </c>
      <c r="D3540" s="234">
        <v>0.7083333333321207</v>
      </c>
      <c r="E3540" s="235">
        <v>0.0000507989802502353</v>
      </c>
      <c r="F3540" s="235">
        <v>0.0000841298778358495</v>
      </c>
    </row>
    <row r="3541" ht="14.25" customHeight="1" spans="1:6" x14ac:dyDescent="0.25">
      <c r="A3541" s="232">
        <v>43539</v>
      </c>
      <c r="B3541" s="233">
        <v>74</v>
      </c>
      <c r="C3541" s="233">
        <v>36</v>
      </c>
      <c r="D3541" s="234">
        <v>0.7291666666678793</v>
      </c>
      <c r="E3541" s="235">
        <v>0.000020853490424404376</v>
      </c>
      <c r="F3541" s="235">
        <v>0.00009264302023590568</v>
      </c>
    </row>
    <row r="3542" ht="14.25" customHeight="1" spans="1:6" x14ac:dyDescent="0.25">
      <c r="A3542" s="232">
        <v>43539</v>
      </c>
      <c r="B3542" s="233">
        <v>74</v>
      </c>
      <c r="C3542" s="233">
        <v>37</v>
      </c>
      <c r="D3542" s="234">
        <v>0.75</v>
      </c>
      <c r="E3542" s="235">
        <v>0.000006173567613980828</v>
      </c>
      <c r="F3542" s="235">
        <v>0.00009925322492300816</v>
      </c>
    </row>
    <row r="3543" ht="14.25" customHeight="1" spans="1:6" x14ac:dyDescent="0.25">
      <c r="A3543" s="232">
        <v>43539</v>
      </c>
      <c r="B3543" s="233">
        <v>74</v>
      </c>
      <c r="C3543" s="233">
        <v>38</v>
      </c>
      <c r="D3543" s="234">
        <v>0.7708333333321207</v>
      </c>
      <c r="E3543" s="235">
        <v>0.0000015864973141897303</v>
      </c>
      <c r="F3543" s="235">
        <v>0.00010068543593854701</v>
      </c>
    </row>
    <row r="3544" ht="14.25" customHeight="1" spans="1:6" x14ac:dyDescent="0.25">
      <c r="A3544" s="232">
        <v>43539</v>
      </c>
      <c r="B3544" s="233">
        <v>74</v>
      </c>
      <c r="C3544" s="233">
        <v>39</v>
      </c>
      <c r="D3544" s="234">
        <v>0.7916666666678793</v>
      </c>
      <c r="E3544" s="235">
        <v>7.576444835066878e-7</v>
      </c>
      <c r="F3544" s="235">
        <v>0.00009815152414182439</v>
      </c>
    </row>
    <row r="3545" ht="14.25" customHeight="1" spans="1:6" x14ac:dyDescent="0.25">
      <c r="A3545" s="232">
        <v>43539</v>
      </c>
      <c r="B3545" s="233">
        <v>74</v>
      </c>
      <c r="C3545" s="233">
        <v>40</v>
      </c>
      <c r="D3545" s="234">
        <v>0.8125</v>
      </c>
      <c r="E3545" s="235">
        <v>1.6485811285677294e-7</v>
      </c>
      <c r="F3545" s="235">
        <v>0.00009484642179827317</v>
      </c>
    </row>
    <row r="3546" ht="14.25" customHeight="1" spans="1:6" x14ac:dyDescent="0.25">
      <c r="A3546" s="232">
        <v>43539</v>
      </c>
      <c r="B3546" s="233">
        <v>74</v>
      </c>
      <c r="C3546" s="233">
        <v>41</v>
      </c>
      <c r="D3546" s="234">
        <v>0.8333333333321207</v>
      </c>
      <c r="E3546" s="235">
        <v>4.352648753810086e-8</v>
      </c>
      <c r="F3546" s="235">
        <v>0.00009164147407119316</v>
      </c>
    </row>
    <row r="3547" ht="14.25" customHeight="1" spans="1:6" x14ac:dyDescent="0.25">
      <c r="A3547" s="232">
        <v>43539</v>
      </c>
      <c r="B3547" s="233">
        <v>74</v>
      </c>
      <c r="C3547" s="233">
        <v>42</v>
      </c>
      <c r="D3547" s="234">
        <v>0.8541666666678793</v>
      </c>
      <c r="E3547" s="235">
        <v>2.871453480293269e-9</v>
      </c>
      <c r="F3547" s="235">
        <v>0.00008723467094645821</v>
      </c>
    </row>
    <row r="3548" ht="14.25" customHeight="1" spans="1:6" x14ac:dyDescent="0.25">
      <c r="A3548" s="232">
        <v>43539</v>
      </c>
      <c r="B3548" s="233">
        <v>74</v>
      </c>
      <c r="C3548" s="233">
        <v>43</v>
      </c>
      <c r="D3548" s="234">
        <v>0.875</v>
      </c>
      <c r="E3548" s="235">
        <v>0</v>
      </c>
      <c r="F3548" s="235">
        <v>0.00008392956860290699</v>
      </c>
    </row>
    <row r="3549" ht="14.25" customHeight="1" spans="1:6" x14ac:dyDescent="0.25">
      <c r="A3549" s="232">
        <v>43539</v>
      </c>
      <c r="B3549" s="233">
        <v>74</v>
      </c>
      <c r="C3549" s="233">
        <v>44</v>
      </c>
      <c r="D3549" s="234">
        <v>0.8958333333321207</v>
      </c>
      <c r="E3549" s="235">
        <v>0</v>
      </c>
      <c r="F3549" s="235">
        <v>0.00007922230162875826</v>
      </c>
    </row>
    <row r="3550" ht="14.25" customHeight="1" spans="1:6" x14ac:dyDescent="0.25">
      <c r="A3550" s="232">
        <v>43539</v>
      </c>
      <c r="B3550" s="233">
        <v>74</v>
      </c>
      <c r="C3550" s="233">
        <v>45</v>
      </c>
      <c r="D3550" s="234">
        <v>0.9166666666678793</v>
      </c>
      <c r="E3550" s="235">
        <v>0</v>
      </c>
      <c r="F3550" s="235">
        <v>0.0000732130246404833</v>
      </c>
    </row>
    <row r="3551" ht="14.25" customHeight="1" spans="1:6" x14ac:dyDescent="0.25">
      <c r="A3551" s="232">
        <v>43539</v>
      </c>
      <c r="B3551" s="233">
        <v>74</v>
      </c>
      <c r="C3551" s="233">
        <v>46</v>
      </c>
      <c r="D3551" s="234">
        <v>0.9375</v>
      </c>
      <c r="E3551" s="235">
        <v>0</v>
      </c>
      <c r="F3551" s="235">
        <v>0.00006359818145924337</v>
      </c>
    </row>
    <row r="3552" ht="14.25" customHeight="1" spans="1:6" x14ac:dyDescent="0.25">
      <c r="A3552" s="232">
        <v>43539</v>
      </c>
      <c r="B3552" s="233">
        <v>74</v>
      </c>
      <c r="C3552" s="233">
        <v>47</v>
      </c>
      <c r="D3552" s="234">
        <v>0.9583333333321207</v>
      </c>
      <c r="E3552" s="235">
        <v>0</v>
      </c>
      <c r="F3552" s="235">
        <v>0.00005388318366153217</v>
      </c>
    </row>
    <row r="3553" ht="14.25" customHeight="1" spans="1:6" x14ac:dyDescent="0.25">
      <c r="A3553" s="232">
        <v>43539</v>
      </c>
      <c r="B3553" s="233">
        <v>74</v>
      </c>
      <c r="C3553" s="233">
        <v>48</v>
      </c>
      <c r="D3553" s="234">
        <v>0.9791666666678793</v>
      </c>
      <c r="E3553" s="235">
        <v>0</v>
      </c>
      <c r="F3553" s="235">
        <v>0.000045370041261475974</v>
      </c>
    </row>
    <row r="3554" ht="14.25" customHeight="1" spans="1:6" x14ac:dyDescent="0.25">
      <c r="A3554" s="232">
        <v>43540</v>
      </c>
      <c r="B3554" s="233">
        <v>75</v>
      </c>
      <c r="C3554" s="233">
        <v>1</v>
      </c>
      <c r="D3554" s="234">
        <v>0</v>
      </c>
      <c r="E3554" s="235">
        <v>0</v>
      </c>
      <c r="F3554" s="235">
        <v>0.00003986153735555726</v>
      </c>
    </row>
    <row r="3555" ht="14.25" customHeight="1" spans="1:6" x14ac:dyDescent="0.25">
      <c r="A3555" s="232">
        <v>43540</v>
      </c>
      <c r="B3555" s="233">
        <v>75</v>
      </c>
      <c r="C3555" s="233">
        <v>2</v>
      </c>
      <c r="D3555" s="234">
        <v>0.020833333332120674</v>
      </c>
      <c r="E3555" s="235">
        <v>0</v>
      </c>
      <c r="F3555" s="235">
        <v>0.00003575519808023604</v>
      </c>
    </row>
    <row r="3556" ht="14.25" customHeight="1" spans="1:6" x14ac:dyDescent="0.25">
      <c r="A3556" s="232">
        <v>43540</v>
      </c>
      <c r="B3556" s="233">
        <v>75</v>
      </c>
      <c r="C3556" s="233">
        <v>3</v>
      </c>
      <c r="D3556" s="234">
        <v>0.041666666667879326</v>
      </c>
      <c r="E3556" s="235">
        <v>0</v>
      </c>
      <c r="F3556" s="235">
        <v>0.0000334516419013973</v>
      </c>
    </row>
    <row r="3557" ht="14.25" customHeight="1" spans="1:6" x14ac:dyDescent="0.25">
      <c r="A3557" s="232">
        <v>43540</v>
      </c>
      <c r="B3557" s="233">
        <v>75</v>
      </c>
      <c r="C3557" s="233">
        <v>4</v>
      </c>
      <c r="D3557" s="234">
        <v>0.0625</v>
      </c>
      <c r="E3557" s="235">
        <v>0</v>
      </c>
      <c r="F3557" s="235">
        <v>0.000032049477270799804</v>
      </c>
    </row>
    <row r="3558" ht="14.25" customHeight="1" spans="1:6" x14ac:dyDescent="0.25">
      <c r="A3558" s="232">
        <v>43540</v>
      </c>
      <c r="B3558" s="233">
        <v>75</v>
      </c>
      <c r="C3558" s="233">
        <v>5</v>
      </c>
      <c r="D3558" s="234">
        <v>0.08333333333212067</v>
      </c>
      <c r="E3558" s="235">
        <v>0</v>
      </c>
      <c r="F3558" s="235">
        <v>0.000030146539557846063</v>
      </c>
    </row>
    <row r="3559" ht="14.25" customHeight="1" spans="1:6" x14ac:dyDescent="0.25">
      <c r="A3559" s="232">
        <v>43540</v>
      </c>
      <c r="B3559" s="233">
        <v>75</v>
      </c>
      <c r="C3559" s="233">
        <v>6</v>
      </c>
      <c r="D3559" s="234">
        <v>0.10416666666787933</v>
      </c>
      <c r="E3559" s="235">
        <v>0</v>
      </c>
      <c r="F3559" s="235">
        <v>0.000029545611859018566</v>
      </c>
    </row>
    <row r="3560" ht="14.25" customHeight="1" spans="1:6" x14ac:dyDescent="0.25">
      <c r="A3560" s="232">
        <v>43540</v>
      </c>
      <c r="B3560" s="233">
        <v>75</v>
      </c>
      <c r="C3560" s="233">
        <v>7</v>
      </c>
      <c r="D3560" s="234">
        <v>0.125</v>
      </c>
      <c r="E3560" s="235">
        <v>0</v>
      </c>
      <c r="F3560" s="235">
        <v>0.000029645766475489823</v>
      </c>
    </row>
    <row r="3561" ht="14.25" customHeight="1" spans="1:6" x14ac:dyDescent="0.25">
      <c r="A3561" s="232">
        <v>43540</v>
      </c>
      <c r="B3561" s="233">
        <v>75</v>
      </c>
      <c r="C3561" s="233">
        <v>8</v>
      </c>
      <c r="D3561" s="234">
        <v>0.14583333333212067</v>
      </c>
      <c r="E3561" s="235">
        <v>0</v>
      </c>
      <c r="F3561" s="235">
        <v>0.00002914499339313357</v>
      </c>
    </row>
    <row r="3562" ht="14.25" customHeight="1" spans="1:6" x14ac:dyDescent="0.25">
      <c r="A3562" s="232">
        <v>43540</v>
      </c>
      <c r="B3562" s="233">
        <v>75</v>
      </c>
      <c r="C3562" s="233">
        <v>9</v>
      </c>
      <c r="D3562" s="234">
        <v>0.16666666666787933</v>
      </c>
      <c r="E3562" s="235">
        <v>2.836003437326685e-9</v>
      </c>
      <c r="F3562" s="235">
        <v>0.000029445457242547322</v>
      </c>
    </row>
    <row r="3563" ht="14.25" customHeight="1" spans="1:6" x14ac:dyDescent="0.25">
      <c r="A3563" s="232">
        <v>43540</v>
      </c>
      <c r="B3563" s="233">
        <v>75</v>
      </c>
      <c r="C3563" s="233">
        <v>10</v>
      </c>
      <c r="D3563" s="234">
        <v>0.1875</v>
      </c>
      <c r="E3563" s="235">
        <v>5.2959281579643974e-8</v>
      </c>
      <c r="F3563" s="235">
        <v>0.00003074746725667356</v>
      </c>
    </row>
    <row r="3564" ht="14.25" customHeight="1" spans="1:6" x14ac:dyDescent="0.25">
      <c r="A3564" s="232">
        <v>43540</v>
      </c>
      <c r="B3564" s="233">
        <v>75</v>
      </c>
      <c r="C3564" s="233">
        <v>11</v>
      </c>
      <c r="D3564" s="234">
        <v>0.20833333333212067</v>
      </c>
      <c r="E3564" s="235">
        <v>3.1066568088454715e-7</v>
      </c>
      <c r="F3564" s="235">
        <v>0.000031548704188443556</v>
      </c>
    </row>
    <row r="3565" ht="14.25" customHeight="1" spans="1:6" x14ac:dyDescent="0.25">
      <c r="A3565" s="232">
        <v>43540</v>
      </c>
      <c r="B3565" s="233">
        <v>75</v>
      </c>
      <c r="C3565" s="233">
        <v>12</v>
      </c>
      <c r="D3565" s="234">
        <v>0.22916666666787933</v>
      </c>
      <c r="E3565" s="235">
        <v>9.862510214546734e-7</v>
      </c>
      <c r="F3565" s="235">
        <v>0.000034753651915523535</v>
      </c>
    </row>
    <row r="3566" ht="14.25" customHeight="1" spans="1:6" x14ac:dyDescent="0.25">
      <c r="A3566" s="232">
        <v>43540</v>
      </c>
      <c r="B3566" s="233">
        <v>75</v>
      </c>
      <c r="C3566" s="233">
        <v>13</v>
      </c>
      <c r="D3566" s="234">
        <v>0.25</v>
      </c>
      <c r="E3566" s="235">
        <v>0.0000038291512727974756</v>
      </c>
      <c r="F3566" s="235">
        <v>0.000041263701986154747</v>
      </c>
    </row>
    <row r="3567" ht="14.25" customHeight="1" spans="1:6" x14ac:dyDescent="0.25">
      <c r="A3567" s="232">
        <v>43540</v>
      </c>
      <c r="B3567" s="233">
        <v>75</v>
      </c>
      <c r="C3567" s="233">
        <v>14</v>
      </c>
      <c r="D3567" s="234">
        <v>0.2708333333321207</v>
      </c>
      <c r="E3567" s="235">
        <v>0.000007597518229875245</v>
      </c>
      <c r="F3567" s="235">
        <v>0.00004797406128972845</v>
      </c>
    </row>
    <row r="3568" ht="14.25" customHeight="1" spans="1:6" x14ac:dyDescent="0.25">
      <c r="A3568" s="232">
        <v>43540</v>
      </c>
      <c r="B3568" s="233">
        <v>75</v>
      </c>
      <c r="C3568" s="233">
        <v>15</v>
      </c>
      <c r="D3568" s="234">
        <v>0.2916666666678793</v>
      </c>
      <c r="E3568" s="235">
        <v>0.000018602129860859132</v>
      </c>
      <c r="F3568" s="235">
        <v>0.000056587358306255894</v>
      </c>
    </row>
    <row r="3569" ht="14.25" customHeight="1" spans="1:6" x14ac:dyDescent="0.25">
      <c r="A3569" s="232">
        <v>43540</v>
      </c>
      <c r="B3569" s="233">
        <v>75</v>
      </c>
      <c r="C3569" s="233">
        <v>16</v>
      </c>
      <c r="D3569" s="234">
        <v>0.3125</v>
      </c>
      <c r="E3569" s="235">
        <v>0.00003407582046335613</v>
      </c>
      <c r="F3569" s="235">
        <v>0.0000636983360757146</v>
      </c>
    </row>
    <row r="3570" ht="14.25" customHeight="1" spans="1:6" x14ac:dyDescent="0.25">
      <c r="A3570" s="232">
        <v>43540</v>
      </c>
      <c r="B3570" s="233">
        <v>75</v>
      </c>
      <c r="C3570" s="233">
        <v>17</v>
      </c>
      <c r="D3570" s="234">
        <v>0.3333333333321207</v>
      </c>
      <c r="E3570" s="235">
        <v>0.0000533301487840637</v>
      </c>
      <c r="F3570" s="235">
        <v>0.00006379849069218586</v>
      </c>
    </row>
    <row r="3571" ht="14.25" customHeight="1" spans="1:6" x14ac:dyDescent="0.25">
      <c r="A3571" s="232">
        <v>43540</v>
      </c>
      <c r="B3571" s="233">
        <v>75</v>
      </c>
      <c r="C3571" s="233">
        <v>18</v>
      </c>
      <c r="D3571" s="234">
        <v>0.3541666666678793</v>
      </c>
      <c r="E3571" s="235">
        <v>0.00007141895673041631</v>
      </c>
      <c r="F3571" s="235">
        <v>0.00006419910915807086</v>
      </c>
    </row>
    <row r="3572" ht="14.25" customHeight="1" spans="1:6" x14ac:dyDescent="0.25">
      <c r="A3572" s="232">
        <v>43540</v>
      </c>
      <c r="B3572" s="233">
        <v>75</v>
      </c>
      <c r="C3572" s="233">
        <v>19</v>
      </c>
      <c r="D3572" s="234">
        <v>0.375</v>
      </c>
      <c r="E3572" s="235">
        <v>0.00009476771301823841</v>
      </c>
      <c r="F3572" s="235">
        <v>0.0000628970991439446</v>
      </c>
    </row>
    <row r="3573" ht="14.25" customHeight="1" spans="1:6" x14ac:dyDescent="0.25">
      <c r="A3573" s="232">
        <v>43540</v>
      </c>
      <c r="B3573" s="233">
        <v>75</v>
      </c>
      <c r="C3573" s="233">
        <v>20</v>
      </c>
      <c r="D3573" s="234">
        <v>0.3958333333321207</v>
      </c>
      <c r="E3573" s="235">
        <v>0.00011823489454694846</v>
      </c>
      <c r="F3573" s="235">
        <v>0.00006179539836276087</v>
      </c>
    </row>
    <row r="3574" ht="14.25" customHeight="1" spans="1:6" x14ac:dyDescent="0.25">
      <c r="A3574" s="232">
        <v>43540</v>
      </c>
      <c r="B3574" s="233">
        <v>75</v>
      </c>
      <c r="C3574" s="233">
        <v>21</v>
      </c>
      <c r="D3574" s="234">
        <v>0.4166666666678793</v>
      </c>
      <c r="E3574" s="235">
        <v>0.0001378515456013769</v>
      </c>
      <c r="F3574" s="235">
        <v>0.00005859045063568089</v>
      </c>
    </row>
    <row r="3575" ht="14.25" customHeight="1" spans="1:6" x14ac:dyDescent="0.25">
      <c r="A3575" s="232">
        <v>43540</v>
      </c>
      <c r="B3575" s="233">
        <v>75</v>
      </c>
      <c r="C3575" s="233">
        <v>22</v>
      </c>
      <c r="D3575" s="234">
        <v>0.4375</v>
      </c>
      <c r="E3575" s="235">
        <v>0.0001593608186615799</v>
      </c>
      <c r="F3575" s="235">
        <v>0.00005798952293685338</v>
      </c>
    </row>
    <row r="3576" ht="14.25" customHeight="1" spans="1:6" x14ac:dyDescent="0.25">
      <c r="A3576" s="232">
        <v>43540</v>
      </c>
      <c r="B3576" s="233">
        <v>75</v>
      </c>
      <c r="C3576" s="233">
        <v>23</v>
      </c>
      <c r="D3576" s="234">
        <v>0.4583333333321207</v>
      </c>
      <c r="E3576" s="235">
        <v>0.0002435336423812956</v>
      </c>
      <c r="F3576" s="235">
        <v>0.00005598643060742841</v>
      </c>
    </row>
    <row r="3577" ht="14.25" customHeight="1" spans="1:6" x14ac:dyDescent="0.25">
      <c r="A3577" s="232">
        <v>43540</v>
      </c>
      <c r="B3577" s="233">
        <v>75</v>
      </c>
      <c r="C3577" s="233">
        <v>24</v>
      </c>
      <c r="D3577" s="234">
        <v>0.4791666666678793</v>
      </c>
      <c r="E3577" s="235">
        <v>0.00026199241619194203</v>
      </c>
      <c r="F3577" s="235">
        <v>0.00005558581214154341</v>
      </c>
    </row>
    <row r="3578" ht="14.25" customHeight="1" spans="1:6" x14ac:dyDescent="0.25">
      <c r="A3578" s="232">
        <v>43540</v>
      </c>
      <c r="B3578" s="233">
        <v>75</v>
      </c>
      <c r="C3578" s="233">
        <v>25</v>
      </c>
      <c r="D3578" s="234">
        <v>0.5</v>
      </c>
      <c r="E3578" s="235">
        <v>0.00025503994612611586</v>
      </c>
      <c r="F3578" s="235">
        <v>0.000057088131388612155</v>
      </c>
    </row>
    <row r="3579" ht="14.25" customHeight="1" spans="1:6" x14ac:dyDescent="0.25">
      <c r="A3579" s="232">
        <v>43540</v>
      </c>
      <c r="B3579" s="233">
        <v>75</v>
      </c>
      <c r="C3579" s="233">
        <v>26</v>
      </c>
      <c r="D3579" s="234">
        <v>0.5208333333321207</v>
      </c>
      <c r="E3579" s="235">
        <v>0.000247812191130903</v>
      </c>
      <c r="F3579" s="235">
        <v>0.00005728844062155465</v>
      </c>
    </row>
    <row r="3580" ht="14.25" customHeight="1" spans="1:6" x14ac:dyDescent="0.25">
      <c r="A3580" s="232">
        <v>43540</v>
      </c>
      <c r="B3580" s="233">
        <v>75</v>
      </c>
      <c r="C3580" s="233">
        <v>27</v>
      </c>
      <c r="D3580" s="234">
        <v>0.5416666666678793</v>
      </c>
      <c r="E3580" s="235">
        <v>0.0002318477740014784</v>
      </c>
      <c r="F3580" s="235">
        <v>0.00005558581214154341</v>
      </c>
    </row>
    <row r="3581" ht="14.25" customHeight="1" spans="1:6" x14ac:dyDescent="0.25">
      <c r="A3581" s="232">
        <v>43540</v>
      </c>
      <c r="B3581" s="233">
        <v>75</v>
      </c>
      <c r="C3581" s="233">
        <v>28</v>
      </c>
      <c r="D3581" s="234">
        <v>0.5625</v>
      </c>
      <c r="E3581" s="235">
        <v>0.0002209000418083641</v>
      </c>
      <c r="F3581" s="235">
        <v>0.00005478457520977341</v>
      </c>
    </row>
    <row r="3582" ht="14.25" customHeight="1" spans="1:6" x14ac:dyDescent="0.25">
      <c r="A3582" s="232">
        <v>43540</v>
      </c>
      <c r="B3582" s="233">
        <v>75</v>
      </c>
      <c r="C3582" s="233">
        <v>29</v>
      </c>
      <c r="D3582" s="234">
        <v>0.5833333333321207</v>
      </c>
      <c r="E3582" s="235">
        <v>0.00020511142142603926</v>
      </c>
      <c r="F3582" s="235">
        <v>0.00005388318366153217</v>
      </c>
    </row>
    <row r="3583" ht="14.25" customHeight="1" spans="1:6" x14ac:dyDescent="0.25">
      <c r="A3583" s="232">
        <v>43540</v>
      </c>
      <c r="B3583" s="233">
        <v>75</v>
      </c>
      <c r="C3583" s="233">
        <v>30</v>
      </c>
      <c r="D3583" s="234">
        <v>0.6041666666678793</v>
      </c>
      <c r="E3583" s="235">
        <v>0.00018053059405308988</v>
      </c>
      <c r="F3583" s="235">
        <v>0.00005478457520977341</v>
      </c>
    </row>
    <row r="3584" ht="14.25" customHeight="1" spans="1:6" x14ac:dyDescent="0.25">
      <c r="A3584" s="232">
        <v>43540</v>
      </c>
      <c r="B3584" s="233">
        <v>75</v>
      </c>
      <c r="C3584" s="233">
        <v>31</v>
      </c>
      <c r="D3584" s="234">
        <v>0.625</v>
      </c>
      <c r="E3584" s="235">
        <v>0.00015769338175065313</v>
      </c>
      <c r="F3584" s="235">
        <v>0.00005608658522389965</v>
      </c>
    </row>
    <row r="3585" ht="14.25" customHeight="1" spans="1:6" x14ac:dyDescent="0.25">
      <c r="A3585" s="232">
        <v>43540</v>
      </c>
      <c r="B3585" s="233">
        <v>75</v>
      </c>
      <c r="C3585" s="233">
        <v>32</v>
      </c>
      <c r="D3585" s="234">
        <v>0.6458333333321207</v>
      </c>
      <c r="E3585" s="235">
        <v>0.00012735293916682296</v>
      </c>
      <c r="F3585" s="235">
        <v>0.00005979230603333589</v>
      </c>
    </row>
    <row r="3586" ht="14.25" customHeight="1" spans="1:6" x14ac:dyDescent="0.25">
      <c r="A3586" s="232">
        <v>43540</v>
      </c>
      <c r="B3586" s="233">
        <v>75</v>
      </c>
      <c r="C3586" s="233">
        <v>33</v>
      </c>
      <c r="D3586" s="234">
        <v>0.6666666666678793</v>
      </c>
      <c r="E3586" s="235">
        <v>0.00010018167493843623</v>
      </c>
      <c r="F3586" s="235">
        <v>0.00006510050070631209</v>
      </c>
    </row>
    <row r="3587" ht="14.25" customHeight="1" spans="1:6" x14ac:dyDescent="0.25">
      <c r="A3587" s="232">
        <v>43540</v>
      </c>
      <c r="B3587" s="233">
        <v>75</v>
      </c>
      <c r="C3587" s="233">
        <v>34</v>
      </c>
      <c r="D3587" s="234">
        <v>0.6875</v>
      </c>
      <c r="E3587" s="235">
        <v>0.00007032393279820086</v>
      </c>
      <c r="F3587" s="235">
        <v>0.00007221147847577081</v>
      </c>
    </row>
    <row r="3588" ht="14.25" customHeight="1" spans="1:6" x14ac:dyDescent="0.25">
      <c r="A3588" s="232">
        <v>43540</v>
      </c>
      <c r="B3588" s="233">
        <v>75</v>
      </c>
      <c r="C3588" s="233">
        <v>35</v>
      </c>
      <c r="D3588" s="234">
        <v>0.7083333333321207</v>
      </c>
      <c r="E3588" s="235">
        <v>0.00004196543749197838</v>
      </c>
      <c r="F3588" s="235">
        <v>0.000082727713205252</v>
      </c>
    </row>
    <row r="3589" ht="14.25" customHeight="1" spans="1:6" x14ac:dyDescent="0.25">
      <c r="A3589" s="232">
        <v>43540</v>
      </c>
      <c r="B3589" s="233">
        <v>75</v>
      </c>
      <c r="C3589" s="233">
        <v>36</v>
      </c>
      <c r="D3589" s="234">
        <v>0.7291666666678793</v>
      </c>
      <c r="E3589" s="235">
        <v>0.000022682948773471802</v>
      </c>
      <c r="F3589" s="235">
        <v>0.00009033946405706695</v>
      </c>
    </row>
    <row r="3590" ht="14.25" customHeight="1" spans="1:6" x14ac:dyDescent="0.25">
      <c r="A3590" s="232">
        <v>43540</v>
      </c>
      <c r="B3590" s="233">
        <v>75</v>
      </c>
      <c r="C3590" s="233">
        <v>37</v>
      </c>
      <c r="D3590" s="234">
        <v>0.75</v>
      </c>
      <c r="E3590" s="235">
        <v>0.000009713722552398366</v>
      </c>
      <c r="F3590" s="235">
        <v>0.00009795121490888191</v>
      </c>
    </row>
    <row r="3591" ht="14.25" customHeight="1" spans="1:6" x14ac:dyDescent="0.25">
      <c r="A3591" s="232">
        <v>43540</v>
      </c>
      <c r="B3591" s="233">
        <v>75</v>
      </c>
      <c r="C3591" s="233">
        <v>38</v>
      </c>
      <c r="D3591" s="234">
        <v>0.7708333333321207</v>
      </c>
      <c r="E3591" s="235">
        <v>0.0000019698509962179328</v>
      </c>
      <c r="F3591" s="235">
        <v>0.00009985415262183563</v>
      </c>
    </row>
    <row r="3592" ht="14.25" customHeight="1" spans="1:6" x14ac:dyDescent="0.25">
      <c r="A3592" s="232">
        <v>43540</v>
      </c>
      <c r="B3592" s="233">
        <v>75</v>
      </c>
      <c r="C3592" s="233">
        <v>39</v>
      </c>
      <c r="D3592" s="234">
        <v>0.7916666666678793</v>
      </c>
      <c r="E3592" s="235">
        <v>8.214545608465382e-7</v>
      </c>
      <c r="F3592" s="235">
        <v>0.00009785106029241065</v>
      </c>
    </row>
    <row r="3593" ht="14.25" customHeight="1" spans="1:6" x14ac:dyDescent="0.25">
      <c r="A3593" s="232">
        <v>43540</v>
      </c>
      <c r="B3593" s="233">
        <v>75</v>
      </c>
      <c r="C3593" s="233">
        <v>40</v>
      </c>
      <c r="D3593" s="234">
        <v>0.8125</v>
      </c>
      <c r="E3593" s="235">
        <v>3.5443877741719814e-7</v>
      </c>
      <c r="F3593" s="235">
        <v>0.00009504673103121566</v>
      </c>
    </row>
    <row r="3594" ht="14.25" customHeight="1" spans="1:6" x14ac:dyDescent="0.25">
      <c r="A3594" s="232">
        <v>43540</v>
      </c>
      <c r="B3594" s="233">
        <v>75</v>
      </c>
      <c r="C3594" s="233">
        <v>41</v>
      </c>
      <c r="D3594" s="234">
        <v>0.8333333333321207</v>
      </c>
      <c r="E3594" s="235">
        <v>1.3242903007342868e-7</v>
      </c>
      <c r="F3594" s="235">
        <v>0.00009144116483825068</v>
      </c>
    </row>
    <row r="3595" ht="14.25" customHeight="1" spans="1:6" x14ac:dyDescent="0.25">
      <c r="A3595" s="232">
        <v>43540</v>
      </c>
      <c r="B3595" s="233">
        <v>75</v>
      </c>
      <c r="C3595" s="233">
        <v>42</v>
      </c>
      <c r="D3595" s="234">
        <v>0.8541666666678793</v>
      </c>
      <c r="E3595" s="235">
        <v>1.6292377355577025e-8</v>
      </c>
      <c r="F3595" s="235">
        <v>0.00008713451632998697</v>
      </c>
    </row>
    <row r="3596" ht="14.25" customHeight="1" spans="1:6" x14ac:dyDescent="0.25">
      <c r="A3596" s="232">
        <v>43540</v>
      </c>
      <c r="B3596" s="233">
        <v>75</v>
      </c>
      <c r="C3596" s="233">
        <v>43</v>
      </c>
      <c r="D3596" s="234">
        <v>0.875</v>
      </c>
      <c r="E3596" s="235">
        <v>0</v>
      </c>
      <c r="F3596" s="235">
        <v>0.00008372925936996448</v>
      </c>
    </row>
    <row r="3597" ht="14.25" customHeight="1" spans="1:6" x14ac:dyDescent="0.25">
      <c r="A3597" s="232">
        <v>43540</v>
      </c>
      <c r="B3597" s="233">
        <v>75</v>
      </c>
      <c r="C3597" s="233">
        <v>44</v>
      </c>
      <c r="D3597" s="234">
        <v>0.8958333333321207</v>
      </c>
      <c r="E3597" s="235">
        <v>0</v>
      </c>
      <c r="F3597" s="235">
        <v>0.00007812060084757453</v>
      </c>
    </row>
    <row r="3598" ht="14.25" customHeight="1" spans="1:6" x14ac:dyDescent="0.25">
      <c r="A3598" s="232">
        <v>43540</v>
      </c>
      <c r="B3598" s="233">
        <v>75</v>
      </c>
      <c r="C3598" s="233">
        <v>45</v>
      </c>
      <c r="D3598" s="234">
        <v>0.9166666666678793</v>
      </c>
      <c r="E3598" s="235">
        <v>0</v>
      </c>
      <c r="F3598" s="235">
        <v>0.00007231163309224206</v>
      </c>
    </row>
    <row r="3599" ht="14.25" customHeight="1" spans="1:6" x14ac:dyDescent="0.25">
      <c r="A3599" s="232">
        <v>43540</v>
      </c>
      <c r="B3599" s="233">
        <v>75</v>
      </c>
      <c r="C3599" s="233">
        <v>46</v>
      </c>
      <c r="D3599" s="234">
        <v>0.9375</v>
      </c>
      <c r="E3599" s="235">
        <v>0</v>
      </c>
      <c r="F3599" s="235">
        <v>0.00006319756299335835</v>
      </c>
    </row>
    <row r="3600" ht="14.25" customHeight="1" spans="1:6" x14ac:dyDescent="0.25">
      <c r="A3600" s="232">
        <v>43540</v>
      </c>
      <c r="B3600" s="233">
        <v>75</v>
      </c>
      <c r="C3600" s="233">
        <v>47</v>
      </c>
      <c r="D3600" s="234">
        <v>0.9583333333321207</v>
      </c>
      <c r="E3600" s="235">
        <v>0</v>
      </c>
      <c r="F3600" s="235">
        <v>0.00005368287442858966</v>
      </c>
    </row>
    <row r="3601" ht="14.25" customHeight="1" spans="1:6" x14ac:dyDescent="0.25">
      <c r="A3601" s="232">
        <v>43540</v>
      </c>
      <c r="B3601" s="233">
        <v>75</v>
      </c>
      <c r="C3601" s="233">
        <v>48</v>
      </c>
      <c r="D3601" s="234">
        <v>0.9791666666678793</v>
      </c>
      <c r="E3601" s="235">
        <v>0</v>
      </c>
      <c r="F3601" s="235">
        <v>0.00004587081434383222</v>
      </c>
    </row>
    <row r="3602" ht="14.25" customHeight="1" spans="1:6" x14ac:dyDescent="0.25">
      <c r="A3602" s="232">
        <v>43541</v>
      </c>
      <c r="B3602" s="233">
        <v>76</v>
      </c>
      <c r="C3602" s="233">
        <v>1</v>
      </c>
      <c r="D3602" s="234">
        <v>0</v>
      </c>
      <c r="E3602" s="235">
        <v>0</v>
      </c>
      <c r="F3602" s="235">
        <v>0.000039561073506143503</v>
      </c>
    </row>
    <row r="3603" ht="14.25" customHeight="1" spans="1:6" x14ac:dyDescent="0.25">
      <c r="A3603" s="232">
        <v>43541</v>
      </c>
      <c r="B3603" s="233">
        <v>76</v>
      </c>
      <c r="C3603" s="233">
        <v>2</v>
      </c>
      <c r="D3603" s="234">
        <v>0.020833333332120674</v>
      </c>
      <c r="E3603" s="235">
        <v>0</v>
      </c>
      <c r="F3603" s="235">
        <v>0.000035955507313178524</v>
      </c>
    </row>
    <row r="3604" ht="14.25" customHeight="1" spans="1:6" x14ac:dyDescent="0.25">
      <c r="A3604" s="232">
        <v>43541</v>
      </c>
      <c r="B3604" s="233">
        <v>76</v>
      </c>
      <c r="C3604" s="233">
        <v>3</v>
      </c>
      <c r="D3604" s="234">
        <v>0.041666666667879326</v>
      </c>
      <c r="E3604" s="235">
        <v>0</v>
      </c>
      <c r="F3604" s="235">
        <v>0.000033551796517868546</v>
      </c>
    </row>
    <row r="3605" ht="14.25" customHeight="1" spans="1:6" x14ac:dyDescent="0.25">
      <c r="A3605" s="232">
        <v>43541</v>
      </c>
      <c r="B3605" s="233">
        <v>76</v>
      </c>
      <c r="C3605" s="233">
        <v>4</v>
      </c>
      <c r="D3605" s="234">
        <v>0.0625</v>
      </c>
      <c r="E3605" s="235">
        <v>0</v>
      </c>
      <c r="F3605" s="235">
        <v>0.00003174901342138605</v>
      </c>
    </row>
    <row r="3606" ht="14.25" customHeight="1" spans="1:6" x14ac:dyDescent="0.25">
      <c r="A3606" s="232">
        <v>43541</v>
      </c>
      <c r="B3606" s="233">
        <v>76</v>
      </c>
      <c r="C3606" s="233">
        <v>5</v>
      </c>
      <c r="D3606" s="234">
        <v>0.08333333333212067</v>
      </c>
      <c r="E3606" s="235">
        <v>0</v>
      </c>
      <c r="F3606" s="235">
        <v>0.00003054715802373107</v>
      </c>
    </row>
    <row r="3607" ht="14.25" customHeight="1" spans="1:6" x14ac:dyDescent="0.25">
      <c r="A3607" s="232">
        <v>43541</v>
      </c>
      <c r="B3607" s="233">
        <v>76</v>
      </c>
      <c r="C3607" s="233">
        <v>6</v>
      </c>
      <c r="D3607" s="234">
        <v>0.10416666666787933</v>
      </c>
      <c r="E3607" s="235">
        <v>0</v>
      </c>
      <c r="F3607" s="235">
        <v>0.000029846075708432316</v>
      </c>
    </row>
    <row r="3608" ht="14.25" customHeight="1" spans="1:6" x14ac:dyDescent="0.25">
      <c r="A3608" s="232">
        <v>43541</v>
      </c>
      <c r="B3608" s="233">
        <v>76</v>
      </c>
      <c r="C3608" s="233">
        <v>7</v>
      </c>
      <c r="D3608" s="234">
        <v>0.125</v>
      </c>
      <c r="E3608" s="235">
        <v>0</v>
      </c>
      <c r="F3608" s="235">
        <v>0.000029846075708432316</v>
      </c>
    </row>
    <row r="3609" ht="14.25" customHeight="1" spans="1:6" x14ac:dyDescent="0.25">
      <c r="A3609" s="232">
        <v>43541</v>
      </c>
      <c r="B3609" s="233">
        <v>76</v>
      </c>
      <c r="C3609" s="233">
        <v>8</v>
      </c>
      <c r="D3609" s="234">
        <v>0.14583333333212067</v>
      </c>
      <c r="E3609" s="235">
        <v>0</v>
      </c>
      <c r="F3609" s="235">
        <v>0.000029245148009604822</v>
      </c>
    </row>
    <row r="3610" ht="14.25" customHeight="1" spans="1:6" x14ac:dyDescent="0.25">
      <c r="A3610" s="232">
        <v>43541</v>
      </c>
      <c r="B3610" s="233">
        <v>76</v>
      </c>
      <c r="C3610" s="233">
        <v>9</v>
      </c>
      <c r="D3610" s="234">
        <v>0.16666666666787933</v>
      </c>
      <c r="E3610" s="235">
        <v>5.610354626015834e-9</v>
      </c>
      <c r="F3610" s="235">
        <v>0.000029545611859018566</v>
      </c>
    </row>
    <row r="3611" ht="14.25" customHeight="1" spans="1:6" x14ac:dyDescent="0.25">
      <c r="A3611" s="232">
        <v>43541</v>
      </c>
      <c r="B3611" s="233">
        <v>76</v>
      </c>
      <c r="C3611" s="233">
        <v>10</v>
      </c>
      <c r="D3611" s="234">
        <v>0.1875</v>
      </c>
      <c r="E3611" s="235">
        <v>6.023424691887329e-8</v>
      </c>
      <c r="F3611" s="235">
        <v>0.000031148085722558555</v>
      </c>
    </row>
    <row r="3612" ht="14.25" customHeight="1" spans="1:6" x14ac:dyDescent="0.25">
      <c r="A3612" s="232">
        <v>43541</v>
      </c>
      <c r="B3612" s="233">
        <v>76</v>
      </c>
      <c r="C3612" s="233">
        <v>11</v>
      </c>
      <c r="D3612" s="234">
        <v>0.20833333333212067</v>
      </c>
      <c r="E3612" s="235">
        <v>2.989517536434151e-7</v>
      </c>
      <c r="F3612" s="235">
        <v>0.0000318491680378573</v>
      </c>
    </row>
    <row r="3613" ht="14.25" customHeight="1" spans="1:6" x14ac:dyDescent="0.25">
      <c r="A3613" s="232">
        <v>43541</v>
      </c>
      <c r="B3613" s="233">
        <v>76</v>
      </c>
      <c r="C3613" s="233">
        <v>12</v>
      </c>
      <c r="D3613" s="234">
        <v>0.22916666666787933</v>
      </c>
      <c r="E3613" s="235">
        <v>0.0000011322435462283604</v>
      </c>
      <c r="F3613" s="235">
        <v>0.00003435303344963854</v>
      </c>
    </row>
    <row r="3614" ht="14.25" customHeight="1" spans="1:6" x14ac:dyDescent="0.25">
      <c r="A3614" s="232">
        <v>43541</v>
      </c>
      <c r="B3614" s="233">
        <v>76</v>
      </c>
      <c r="C3614" s="233">
        <v>13</v>
      </c>
      <c r="D3614" s="234">
        <v>0.25</v>
      </c>
      <c r="E3614" s="235">
        <v>0.0000037412746672604726</v>
      </c>
      <c r="F3614" s="235">
        <v>0.000041764475068510994</v>
      </c>
    </row>
    <row r="3615" ht="14.25" customHeight="1" spans="1:6" x14ac:dyDescent="0.25">
      <c r="A3615" s="232">
        <v>43541</v>
      </c>
      <c r="B3615" s="233">
        <v>76</v>
      </c>
      <c r="C3615" s="233">
        <v>14</v>
      </c>
      <c r="D3615" s="234">
        <v>0.2708333333321207</v>
      </c>
      <c r="E3615" s="235">
        <v>0.0000075117536778430775</v>
      </c>
      <c r="F3615" s="235">
        <v>0.000049175916687383454</v>
      </c>
    </row>
    <row r="3616" ht="14.25" customHeight="1" spans="1:6" x14ac:dyDescent="0.25">
      <c r="A3616" s="232">
        <v>43541</v>
      </c>
      <c r="B3616" s="233">
        <v>76</v>
      </c>
      <c r="C3616" s="233">
        <v>15</v>
      </c>
      <c r="D3616" s="234">
        <v>0.2916666666678793</v>
      </c>
      <c r="E3616" s="235">
        <v>0.000015964442992565273</v>
      </c>
      <c r="F3616" s="235">
        <v>0.0000571882860050834</v>
      </c>
    </row>
    <row r="3617" ht="14.25" customHeight="1" spans="1:6" x14ac:dyDescent="0.25">
      <c r="A3617" s="232">
        <v>43541</v>
      </c>
      <c r="B3617" s="233">
        <v>76</v>
      </c>
      <c r="C3617" s="233">
        <v>16</v>
      </c>
      <c r="D3617" s="234">
        <v>0.3125</v>
      </c>
      <c r="E3617" s="235">
        <v>0.000030339466026243368</v>
      </c>
      <c r="F3617" s="235">
        <v>0.00006389864530865711</v>
      </c>
    </row>
    <row r="3618" ht="14.25" customHeight="1" spans="1:6" x14ac:dyDescent="0.25">
      <c r="A3618" s="232">
        <v>43541</v>
      </c>
      <c r="B3618" s="233">
        <v>76</v>
      </c>
      <c r="C3618" s="233">
        <v>17</v>
      </c>
      <c r="D3618" s="234">
        <v>0.3333333333321207</v>
      </c>
      <c r="E3618" s="235">
        <v>0.00006178336966814844</v>
      </c>
      <c r="F3618" s="235">
        <v>0.00006399879992512835</v>
      </c>
    </row>
    <row r="3619" ht="14.25" customHeight="1" spans="1:6" x14ac:dyDescent="0.25">
      <c r="A3619" s="232">
        <v>43541</v>
      </c>
      <c r="B3619" s="233">
        <v>76</v>
      </c>
      <c r="C3619" s="233">
        <v>18</v>
      </c>
      <c r="D3619" s="234">
        <v>0.3541666666678793</v>
      </c>
      <c r="E3619" s="235">
        <v>0.00008849550567362365</v>
      </c>
      <c r="F3619" s="235">
        <v>0.00006459972762395585</v>
      </c>
    </row>
    <row r="3620" ht="14.25" customHeight="1" spans="1:6" x14ac:dyDescent="0.25">
      <c r="A3620" s="232">
        <v>43541</v>
      </c>
      <c r="B3620" s="233">
        <v>76</v>
      </c>
      <c r="C3620" s="233">
        <v>19</v>
      </c>
      <c r="D3620" s="234">
        <v>0.375</v>
      </c>
      <c r="E3620" s="235">
        <v>0.000131661378301649</v>
      </c>
      <c r="F3620" s="235">
        <v>0.00006409895454159961</v>
      </c>
    </row>
    <row r="3621" ht="14.25" customHeight="1" spans="1:6" x14ac:dyDescent="0.25">
      <c r="A3621" s="232">
        <v>43541</v>
      </c>
      <c r="B3621" s="233">
        <v>76</v>
      </c>
      <c r="C3621" s="233">
        <v>20</v>
      </c>
      <c r="D3621" s="234">
        <v>0.3958333333321207</v>
      </c>
      <c r="E3621" s="235">
        <v>0.00017345656813212034</v>
      </c>
      <c r="F3621" s="235">
        <v>0.00006249648067805962</v>
      </c>
    </row>
    <row r="3622" ht="14.25" customHeight="1" spans="1:6" x14ac:dyDescent="0.25">
      <c r="A3622" s="232">
        <v>43541</v>
      </c>
      <c r="B3622" s="233">
        <v>76</v>
      </c>
      <c r="C3622" s="233">
        <v>21</v>
      </c>
      <c r="D3622" s="234">
        <v>0.4166666666678793</v>
      </c>
      <c r="E3622" s="235">
        <v>0.00021459138053986048</v>
      </c>
      <c r="F3622" s="235">
        <v>0.00005989246064980713</v>
      </c>
    </row>
    <row r="3623" ht="14.25" customHeight="1" spans="1:6" x14ac:dyDescent="0.25">
      <c r="A3623" s="232">
        <v>43541</v>
      </c>
      <c r="B3623" s="233">
        <v>76</v>
      </c>
      <c r="C3623" s="233">
        <v>22</v>
      </c>
      <c r="D3623" s="234">
        <v>0.4375</v>
      </c>
      <c r="E3623" s="235">
        <v>0.0002491165246626388</v>
      </c>
      <c r="F3623" s="235">
        <v>0.00005828998678626714</v>
      </c>
    </row>
    <row r="3624" ht="14.25" customHeight="1" spans="1:6" x14ac:dyDescent="0.25">
      <c r="A3624" s="232">
        <v>43541</v>
      </c>
      <c r="B3624" s="233">
        <v>76</v>
      </c>
      <c r="C3624" s="233">
        <v>23</v>
      </c>
      <c r="D3624" s="234">
        <v>0.4583333333321207</v>
      </c>
      <c r="E3624" s="235">
        <v>0.00026802984195547553</v>
      </c>
      <c r="F3624" s="235">
        <v>0.000056186739840370906</v>
      </c>
    </row>
    <row r="3625" ht="14.25" customHeight="1" spans="1:6" x14ac:dyDescent="0.25">
      <c r="A3625" s="232">
        <v>43541</v>
      </c>
      <c r="B3625" s="233">
        <v>76</v>
      </c>
      <c r="C3625" s="233">
        <v>24</v>
      </c>
      <c r="D3625" s="234">
        <v>0.4791666666678793</v>
      </c>
      <c r="E3625" s="235">
        <v>0.00027669713549170055</v>
      </c>
      <c r="F3625" s="235">
        <v>0.00005548565752507217</v>
      </c>
    </row>
    <row r="3626" ht="14.25" customHeight="1" spans="1:6" x14ac:dyDescent="0.25">
      <c r="A3626" s="232">
        <v>43541</v>
      </c>
      <c r="B3626" s="233">
        <v>76</v>
      </c>
      <c r="C3626" s="233">
        <v>25</v>
      </c>
      <c r="D3626" s="234">
        <v>0.5</v>
      </c>
      <c r="E3626" s="235">
        <v>0.0002769702009401361</v>
      </c>
      <c r="F3626" s="235">
        <v>0.000056387049073313414</v>
      </c>
    </row>
    <row r="3627" ht="14.25" customHeight="1" spans="1:6" x14ac:dyDescent="0.25">
      <c r="A3627" s="232">
        <v>43541</v>
      </c>
      <c r="B3627" s="233">
        <v>76</v>
      </c>
      <c r="C3627" s="233">
        <v>26</v>
      </c>
      <c r="D3627" s="234">
        <v>0.5208333333321207</v>
      </c>
      <c r="E3627" s="235">
        <v>0.00027613935014078725</v>
      </c>
      <c r="F3627" s="235">
        <v>0.000056987976772140894</v>
      </c>
    </row>
    <row r="3628" ht="14.25" customHeight="1" spans="1:6" x14ac:dyDescent="0.25">
      <c r="A3628" s="232">
        <v>43541</v>
      </c>
      <c r="B3628" s="233">
        <v>76</v>
      </c>
      <c r="C3628" s="233">
        <v>27</v>
      </c>
      <c r="D3628" s="234">
        <v>0.5416666666678793</v>
      </c>
      <c r="E3628" s="235">
        <v>0.00026622954119270576</v>
      </c>
      <c r="F3628" s="235">
        <v>0.00005598643060742841</v>
      </c>
    </row>
    <row r="3629" ht="14.25" customHeight="1" spans="1:6" x14ac:dyDescent="0.25">
      <c r="A3629" s="232">
        <v>43541</v>
      </c>
      <c r="B3629" s="233">
        <v>76</v>
      </c>
      <c r="C3629" s="233">
        <v>28</v>
      </c>
      <c r="D3629" s="234">
        <v>0.5625</v>
      </c>
      <c r="E3629" s="235">
        <v>0.00025237339581652004</v>
      </c>
      <c r="F3629" s="235">
        <v>0.000055085039059187164</v>
      </c>
    </row>
    <row r="3630" ht="14.25" customHeight="1" spans="1:6" x14ac:dyDescent="0.25">
      <c r="A3630" s="232">
        <v>43541</v>
      </c>
      <c r="B3630" s="233">
        <v>76</v>
      </c>
      <c r="C3630" s="233">
        <v>29</v>
      </c>
      <c r="D3630" s="234">
        <v>0.5833333333321207</v>
      </c>
      <c r="E3630" s="235">
        <v>0.00023182786797693389</v>
      </c>
      <c r="F3630" s="235">
        <v>0.000055085039059187164</v>
      </c>
    </row>
    <row r="3631" ht="14.25" customHeight="1" spans="1:6" x14ac:dyDescent="0.25">
      <c r="A3631" s="232">
        <v>43541</v>
      </c>
      <c r="B3631" s="233">
        <v>76</v>
      </c>
      <c r="C3631" s="233">
        <v>30</v>
      </c>
      <c r="D3631" s="234">
        <v>0.6041666666678793</v>
      </c>
      <c r="E3631" s="235">
        <v>0.0002125312220987785</v>
      </c>
      <c r="F3631" s="235">
        <v>0.000056587358306255894</v>
      </c>
    </row>
    <row r="3632" ht="14.25" customHeight="1" spans="1:6" x14ac:dyDescent="0.25">
      <c r="A3632" s="232">
        <v>43541</v>
      </c>
      <c r="B3632" s="233">
        <v>76</v>
      </c>
      <c r="C3632" s="233">
        <v>31</v>
      </c>
      <c r="D3632" s="234">
        <v>0.625</v>
      </c>
      <c r="E3632" s="235">
        <v>0.00018055663914135495</v>
      </c>
      <c r="F3632" s="235">
        <v>0.000057088131388612155</v>
      </c>
    </row>
    <row r="3633" ht="14.25" customHeight="1" spans="1:6" x14ac:dyDescent="0.25">
      <c r="A3633" s="232">
        <v>43541</v>
      </c>
      <c r="B3633" s="233">
        <v>76</v>
      </c>
      <c r="C3633" s="233">
        <v>32</v>
      </c>
      <c r="D3633" s="234">
        <v>0.6458333333321207</v>
      </c>
      <c r="E3633" s="235">
        <v>0.0001520581621829323</v>
      </c>
      <c r="F3633" s="235">
        <v>0.00006099416143099088</v>
      </c>
    </row>
    <row r="3634" ht="14.25" customHeight="1" spans="1:6" x14ac:dyDescent="0.25">
      <c r="A3634" s="232">
        <v>43541</v>
      </c>
      <c r="B3634" s="233">
        <v>76</v>
      </c>
      <c r="C3634" s="233">
        <v>33</v>
      </c>
      <c r="D3634" s="234">
        <v>0.6666666666678793</v>
      </c>
      <c r="E3634" s="235">
        <v>0.00011888368679456034</v>
      </c>
      <c r="F3634" s="235">
        <v>0.00006590173763808209</v>
      </c>
    </row>
    <row r="3635" ht="14.25" customHeight="1" spans="1:6" x14ac:dyDescent="0.25">
      <c r="A3635" s="232">
        <v>43541</v>
      </c>
      <c r="B3635" s="233">
        <v>76</v>
      </c>
      <c r="C3635" s="233">
        <v>34</v>
      </c>
      <c r="D3635" s="234">
        <v>0.6875</v>
      </c>
      <c r="E3635" s="235">
        <v>0.0000800693215334652</v>
      </c>
      <c r="F3635" s="235">
        <v>0.0000724117877087133</v>
      </c>
    </row>
    <row r="3636" ht="14.25" customHeight="1" spans="1:6" x14ac:dyDescent="0.25">
      <c r="A3636" s="232">
        <v>43541</v>
      </c>
      <c r="B3636" s="233">
        <v>76</v>
      </c>
      <c r="C3636" s="233">
        <v>35</v>
      </c>
      <c r="D3636" s="234">
        <v>0.7083333333321207</v>
      </c>
      <c r="E3636" s="235">
        <v>0.00004938847003993971</v>
      </c>
      <c r="F3636" s="235">
        <v>0.00008292802243819447</v>
      </c>
    </row>
    <row r="3637" ht="14.25" customHeight="1" spans="1:6" x14ac:dyDescent="0.25">
      <c r="A3637" s="232">
        <v>43541</v>
      </c>
      <c r="B3637" s="233">
        <v>76</v>
      </c>
      <c r="C3637" s="233">
        <v>36</v>
      </c>
      <c r="D3637" s="234">
        <v>0.7291666666678793</v>
      </c>
      <c r="E3637" s="235">
        <v>0.000023239559187568705</v>
      </c>
      <c r="F3637" s="235">
        <v>0.0000900390002076532</v>
      </c>
    </row>
    <row r="3638" ht="14.25" customHeight="1" spans="1:6" x14ac:dyDescent="0.25">
      <c r="A3638" s="232">
        <v>43541</v>
      </c>
      <c r="B3638" s="233">
        <v>76</v>
      </c>
      <c r="C3638" s="233">
        <v>37</v>
      </c>
      <c r="D3638" s="234">
        <v>0.75</v>
      </c>
      <c r="E3638" s="235">
        <v>0.000010095905823529419</v>
      </c>
      <c r="F3638" s="235">
        <v>0.00009755059644299692</v>
      </c>
    </row>
    <row r="3639" ht="14.25" customHeight="1" spans="1:6" x14ac:dyDescent="0.25">
      <c r="A3639" s="232">
        <v>43541</v>
      </c>
      <c r="B3639" s="233">
        <v>76</v>
      </c>
      <c r="C3639" s="233">
        <v>38</v>
      </c>
      <c r="D3639" s="234">
        <v>0.7708333333321207</v>
      </c>
      <c r="E3639" s="235">
        <v>0.000002232489575413839</v>
      </c>
      <c r="F3639" s="235">
        <v>0.00009985415262183563</v>
      </c>
    </row>
    <row r="3640" ht="14.25" customHeight="1" spans="1:6" x14ac:dyDescent="0.25">
      <c r="A3640" s="232">
        <v>43541</v>
      </c>
      <c r="B3640" s="233">
        <v>76</v>
      </c>
      <c r="C3640" s="233">
        <v>39</v>
      </c>
      <c r="D3640" s="234">
        <v>0.7916666666678793</v>
      </c>
      <c r="E3640" s="235">
        <v>7.784829435461753e-7</v>
      </c>
      <c r="F3640" s="235">
        <v>0.00009815152414182439</v>
      </c>
    </row>
    <row r="3641" ht="14.25" customHeight="1" spans="1:6" x14ac:dyDescent="0.25">
      <c r="A3641" s="232">
        <v>43541</v>
      </c>
      <c r="B3641" s="233">
        <v>76</v>
      </c>
      <c r="C3641" s="233">
        <v>40</v>
      </c>
      <c r="D3641" s="234">
        <v>0.8125</v>
      </c>
      <c r="E3641" s="235">
        <v>2.3538828529811483e-7</v>
      </c>
      <c r="F3641" s="235">
        <v>0.0000941453394829744</v>
      </c>
    </row>
    <row r="3642" ht="14.25" customHeight="1" spans="1:6" x14ac:dyDescent="0.25">
      <c r="A3642" s="232">
        <v>43541</v>
      </c>
      <c r="B3642" s="233">
        <v>76</v>
      </c>
      <c r="C3642" s="233">
        <v>41</v>
      </c>
      <c r="D3642" s="234">
        <v>0.8333333333321207</v>
      </c>
      <c r="E3642" s="235">
        <v>4.2786660554450425e-8</v>
      </c>
      <c r="F3642" s="235">
        <v>0.00009124085560530819</v>
      </c>
    </row>
    <row r="3643" ht="14.25" customHeight="1" spans="1:6" x14ac:dyDescent="0.25">
      <c r="A3643" s="232">
        <v>43541</v>
      </c>
      <c r="B3643" s="233">
        <v>76</v>
      </c>
      <c r="C3643" s="233">
        <v>42</v>
      </c>
      <c r="D3643" s="234">
        <v>0.8541666666678793</v>
      </c>
      <c r="E3643" s="235">
        <v>2.5593389715657393e-9</v>
      </c>
      <c r="F3643" s="235">
        <v>0.00008713451632998697</v>
      </c>
    </row>
    <row r="3644" ht="14.25" customHeight="1" spans="1:6" x14ac:dyDescent="0.25">
      <c r="A3644" s="232">
        <v>43541</v>
      </c>
      <c r="B3644" s="233">
        <v>76</v>
      </c>
      <c r="C3644" s="233">
        <v>43</v>
      </c>
      <c r="D3644" s="234">
        <v>0.875</v>
      </c>
      <c r="E3644" s="235">
        <v>0</v>
      </c>
      <c r="F3644" s="235">
        <v>0.00008322848628760824</v>
      </c>
    </row>
    <row r="3645" ht="14.25" customHeight="1" spans="1:6" x14ac:dyDescent="0.25">
      <c r="A3645" s="232">
        <v>43541</v>
      </c>
      <c r="B3645" s="233">
        <v>76</v>
      </c>
      <c r="C3645" s="233">
        <v>44</v>
      </c>
      <c r="D3645" s="234">
        <v>0.8958333333321207</v>
      </c>
      <c r="E3645" s="235">
        <v>0</v>
      </c>
      <c r="F3645" s="235">
        <v>0.00007822075546404577</v>
      </c>
    </row>
    <row r="3646" ht="14.25" customHeight="1" spans="1:6" x14ac:dyDescent="0.25">
      <c r="A3646" s="232">
        <v>43541</v>
      </c>
      <c r="B3646" s="233">
        <v>76</v>
      </c>
      <c r="C3646" s="233">
        <v>45</v>
      </c>
      <c r="D3646" s="234">
        <v>0.9166666666678793</v>
      </c>
      <c r="E3646" s="235">
        <v>0</v>
      </c>
      <c r="F3646" s="235">
        <v>0.0000724117877087133</v>
      </c>
    </row>
    <row r="3647" ht="14.25" customHeight="1" spans="1:6" x14ac:dyDescent="0.25">
      <c r="A3647" s="232">
        <v>43541</v>
      </c>
      <c r="B3647" s="233">
        <v>76</v>
      </c>
      <c r="C3647" s="233">
        <v>46</v>
      </c>
      <c r="D3647" s="234">
        <v>0.9375</v>
      </c>
      <c r="E3647" s="235">
        <v>0</v>
      </c>
      <c r="F3647" s="235">
        <v>0.00006359818145924337</v>
      </c>
    </row>
    <row r="3648" ht="14.25" customHeight="1" spans="1:6" x14ac:dyDescent="0.25">
      <c r="A3648" s="232">
        <v>43541</v>
      </c>
      <c r="B3648" s="233">
        <v>76</v>
      </c>
      <c r="C3648" s="233">
        <v>47</v>
      </c>
      <c r="D3648" s="234">
        <v>0.9583333333321207</v>
      </c>
      <c r="E3648" s="235">
        <v>0</v>
      </c>
      <c r="F3648" s="235">
        <v>0.00005398333827800342</v>
      </c>
    </row>
    <row r="3649" ht="14.25" customHeight="1" spans="1:6" x14ac:dyDescent="0.25">
      <c r="A3649" s="232">
        <v>43541</v>
      </c>
      <c r="B3649" s="233">
        <v>76</v>
      </c>
      <c r="C3649" s="233">
        <v>48</v>
      </c>
      <c r="D3649" s="234">
        <v>0.9791666666678793</v>
      </c>
      <c r="E3649" s="235">
        <v>0</v>
      </c>
      <c r="F3649" s="235">
        <v>0.000045770659727360954</v>
      </c>
    </row>
    <row r="3650" ht="14.25" customHeight="1" spans="1:6" x14ac:dyDescent="0.25">
      <c r="A3650" s="232">
        <v>43542</v>
      </c>
      <c r="B3650" s="233">
        <v>77</v>
      </c>
      <c r="C3650" s="233">
        <v>1</v>
      </c>
      <c r="D3650" s="234">
        <v>0</v>
      </c>
      <c r="E3650" s="235">
        <v>0</v>
      </c>
      <c r="F3650" s="235">
        <v>0.00004046246505438475</v>
      </c>
    </row>
    <row r="3651" ht="14.25" customHeight="1" spans="1:6" x14ac:dyDescent="0.25">
      <c r="A3651" s="232">
        <v>43542</v>
      </c>
      <c r="B3651" s="233">
        <v>77</v>
      </c>
      <c r="C3651" s="233">
        <v>2</v>
      </c>
      <c r="D3651" s="234">
        <v>0.020833333332120674</v>
      </c>
      <c r="E3651" s="235">
        <v>0</v>
      </c>
      <c r="F3651" s="235">
        <v>0.00003735767194377602</v>
      </c>
    </row>
    <row r="3652" ht="14.25" customHeight="1" spans="1:6" x14ac:dyDescent="0.25">
      <c r="A3652" s="232">
        <v>43542</v>
      </c>
      <c r="B3652" s="233">
        <v>77</v>
      </c>
      <c r="C3652" s="233">
        <v>3</v>
      </c>
      <c r="D3652" s="234">
        <v>0.041666666667879326</v>
      </c>
      <c r="E3652" s="235">
        <v>0</v>
      </c>
      <c r="F3652" s="235">
        <v>0.00003485380653199478</v>
      </c>
    </row>
    <row r="3653" ht="14.25" customHeight="1" spans="1:6" x14ac:dyDescent="0.25">
      <c r="A3653" s="232">
        <v>43542</v>
      </c>
      <c r="B3653" s="233">
        <v>77</v>
      </c>
      <c r="C3653" s="233">
        <v>4</v>
      </c>
      <c r="D3653" s="234">
        <v>0.0625</v>
      </c>
      <c r="E3653" s="235">
        <v>0</v>
      </c>
      <c r="F3653" s="235">
        <v>0.000032950868819041045</v>
      </c>
    </row>
    <row r="3654" ht="14.25" customHeight="1" spans="1:6" x14ac:dyDescent="0.25">
      <c r="A3654" s="232">
        <v>43542</v>
      </c>
      <c r="B3654" s="233">
        <v>77</v>
      </c>
      <c r="C3654" s="233">
        <v>5</v>
      </c>
      <c r="D3654" s="234">
        <v>0.08333333333212067</v>
      </c>
      <c r="E3654" s="235">
        <v>0</v>
      </c>
      <c r="F3654" s="235">
        <v>0.000031148085722558555</v>
      </c>
    </row>
    <row r="3655" ht="14.25" customHeight="1" spans="1:6" x14ac:dyDescent="0.25">
      <c r="A3655" s="232">
        <v>43542</v>
      </c>
      <c r="B3655" s="233">
        <v>77</v>
      </c>
      <c r="C3655" s="233">
        <v>6</v>
      </c>
      <c r="D3655" s="234">
        <v>0.10416666666787933</v>
      </c>
      <c r="E3655" s="235">
        <v>0</v>
      </c>
      <c r="F3655" s="235">
        <v>0.000030046384941374813</v>
      </c>
    </row>
    <row r="3656" ht="14.25" customHeight="1" spans="1:6" x14ac:dyDescent="0.25">
      <c r="A3656" s="232">
        <v>43542</v>
      </c>
      <c r="B3656" s="233">
        <v>77</v>
      </c>
      <c r="C3656" s="233">
        <v>7</v>
      </c>
      <c r="D3656" s="234">
        <v>0.125</v>
      </c>
      <c r="E3656" s="235">
        <v>0</v>
      </c>
      <c r="F3656" s="235">
        <v>0.000030046384941374813</v>
      </c>
    </row>
    <row r="3657" ht="14.25" customHeight="1" spans="1:6" x14ac:dyDescent="0.25">
      <c r="A3657" s="232">
        <v>43542</v>
      </c>
      <c r="B3657" s="233">
        <v>77</v>
      </c>
      <c r="C3657" s="233">
        <v>8</v>
      </c>
      <c r="D3657" s="234">
        <v>0.14583333333212067</v>
      </c>
      <c r="E3657" s="235">
        <v>0</v>
      </c>
      <c r="F3657" s="235">
        <v>0.000029645766475489823</v>
      </c>
    </row>
    <row r="3658" ht="14.25" customHeight="1" spans="1:6" x14ac:dyDescent="0.25">
      <c r="A3658" s="232">
        <v>43542</v>
      </c>
      <c r="B3658" s="233">
        <v>77</v>
      </c>
      <c r="C3658" s="233">
        <v>9</v>
      </c>
      <c r="D3658" s="234">
        <v>0.16666666666787933</v>
      </c>
      <c r="E3658" s="235">
        <v>0</v>
      </c>
      <c r="F3658" s="235">
        <v>0.000029846075708432316</v>
      </c>
    </row>
    <row r="3659" ht="14.25" customHeight="1" spans="1:6" x14ac:dyDescent="0.25">
      <c r="A3659" s="232">
        <v>43542</v>
      </c>
      <c r="B3659" s="233">
        <v>77</v>
      </c>
      <c r="C3659" s="233">
        <v>10</v>
      </c>
      <c r="D3659" s="234">
        <v>0.1875</v>
      </c>
      <c r="E3659" s="235">
        <v>3.41553457451953e-8</v>
      </c>
      <c r="F3659" s="235">
        <v>0.00003134839495550106</v>
      </c>
    </row>
    <row r="3660" ht="14.25" customHeight="1" spans="1:6" x14ac:dyDescent="0.25">
      <c r="A3660" s="232">
        <v>43542</v>
      </c>
      <c r="B3660" s="233">
        <v>77</v>
      </c>
      <c r="C3660" s="233">
        <v>11</v>
      </c>
      <c r="D3660" s="234">
        <v>0.20833333333212067</v>
      </c>
      <c r="E3660" s="235">
        <v>2.5049308621431134e-7</v>
      </c>
      <c r="F3660" s="235">
        <v>0.000032049477270799804</v>
      </c>
    </row>
    <row r="3661" ht="14.25" customHeight="1" spans="1:6" x14ac:dyDescent="0.25">
      <c r="A3661" s="232">
        <v>43542</v>
      </c>
      <c r="B3661" s="233">
        <v>77</v>
      </c>
      <c r="C3661" s="233">
        <v>12</v>
      </c>
      <c r="D3661" s="234">
        <v>0.22916666666787933</v>
      </c>
      <c r="E3661" s="235">
        <v>0.0000014782976178308534</v>
      </c>
      <c r="F3661" s="235">
        <v>0.00003435303344963854</v>
      </c>
    </row>
    <row r="3662" ht="14.25" customHeight="1" spans="1:6" x14ac:dyDescent="0.25">
      <c r="A3662" s="232">
        <v>43542</v>
      </c>
      <c r="B3662" s="233">
        <v>77</v>
      </c>
      <c r="C3662" s="233">
        <v>13</v>
      </c>
      <c r="D3662" s="234">
        <v>0.25</v>
      </c>
      <c r="E3662" s="235">
        <v>0.000005536055428576315</v>
      </c>
      <c r="F3662" s="235">
        <v>0.00004146401121909723</v>
      </c>
    </row>
    <row r="3663" ht="14.25" customHeight="1" spans="1:6" x14ac:dyDescent="0.25">
      <c r="A3663" s="232">
        <v>43542</v>
      </c>
      <c r="B3663" s="233">
        <v>77</v>
      </c>
      <c r="C3663" s="233">
        <v>14</v>
      </c>
      <c r="D3663" s="234">
        <v>0.2708333333321207</v>
      </c>
      <c r="E3663" s="235">
        <v>0.00001213640391481069</v>
      </c>
      <c r="F3663" s="235">
        <v>0.00004857498898855595</v>
      </c>
    </row>
    <row r="3664" ht="14.25" customHeight="1" spans="1:6" x14ac:dyDescent="0.25">
      <c r="A3664" s="232">
        <v>43542</v>
      </c>
      <c r="B3664" s="233">
        <v>77</v>
      </c>
      <c r="C3664" s="233">
        <v>15</v>
      </c>
      <c r="D3664" s="234">
        <v>0.2916666666678793</v>
      </c>
      <c r="E3664" s="235">
        <v>0.000029682427427812373</v>
      </c>
      <c r="F3664" s="235">
        <v>0.00005788936832038214</v>
      </c>
    </row>
    <row r="3665" ht="14.25" customHeight="1" spans="1:6" x14ac:dyDescent="0.25">
      <c r="A3665" s="232">
        <v>43542</v>
      </c>
      <c r="B3665" s="233">
        <v>77</v>
      </c>
      <c r="C3665" s="233">
        <v>16</v>
      </c>
      <c r="D3665" s="234">
        <v>0.3125</v>
      </c>
      <c r="E3665" s="235">
        <v>0.0000584158804192382</v>
      </c>
      <c r="F3665" s="235">
        <v>0.00006339787222630086</v>
      </c>
    </row>
    <row r="3666" ht="14.25" customHeight="1" spans="1:6" x14ac:dyDescent="0.25">
      <c r="A3666" s="232">
        <v>43542</v>
      </c>
      <c r="B3666" s="233">
        <v>77</v>
      </c>
      <c r="C3666" s="233">
        <v>17</v>
      </c>
      <c r="D3666" s="234">
        <v>0.3333333333321207</v>
      </c>
      <c r="E3666" s="235">
        <v>0.00008379089842125671</v>
      </c>
      <c r="F3666" s="235">
        <v>0.00006570142840513958</v>
      </c>
    </row>
    <row r="3667" ht="14.25" customHeight="1" spans="1:6" x14ac:dyDescent="0.25">
      <c r="A3667" s="232">
        <v>43542</v>
      </c>
      <c r="B3667" s="233">
        <v>77</v>
      </c>
      <c r="C3667" s="233">
        <v>18</v>
      </c>
      <c r="D3667" s="234">
        <v>0.3541666666678793</v>
      </c>
      <c r="E3667" s="235">
        <v>0.00010994884978755308</v>
      </c>
      <c r="F3667" s="235">
        <v>0.00006590173763808209</v>
      </c>
    </row>
    <row r="3668" ht="14.25" customHeight="1" spans="1:6" x14ac:dyDescent="0.25">
      <c r="A3668" s="232">
        <v>43542</v>
      </c>
      <c r="B3668" s="233">
        <v>77</v>
      </c>
      <c r="C3668" s="233">
        <v>19</v>
      </c>
      <c r="D3668" s="234">
        <v>0.375</v>
      </c>
      <c r="E3668" s="235">
        <v>0.0001500085200901331</v>
      </c>
      <c r="F3668" s="235">
        <v>0.0000653008099392546</v>
      </c>
    </row>
    <row r="3669" ht="14.25" customHeight="1" spans="1:6" x14ac:dyDescent="0.25">
      <c r="A3669" s="232">
        <v>43542</v>
      </c>
      <c r="B3669" s="233">
        <v>77</v>
      </c>
      <c r="C3669" s="233">
        <v>20</v>
      </c>
      <c r="D3669" s="234">
        <v>0.3958333333321207</v>
      </c>
      <c r="E3669" s="235">
        <v>0.0001676220824981433</v>
      </c>
      <c r="F3669" s="235">
        <v>0.0000646998822404271</v>
      </c>
    </row>
    <row r="3670" ht="14.25" customHeight="1" spans="1:6" x14ac:dyDescent="0.25">
      <c r="A3670" s="232">
        <v>43542</v>
      </c>
      <c r="B3670" s="233">
        <v>77</v>
      </c>
      <c r="C3670" s="233">
        <v>21</v>
      </c>
      <c r="D3670" s="234">
        <v>0.4166666666678793</v>
      </c>
      <c r="E3670" s="235">
        <v>0.00019547389665982667</v>
      </c>
      <c r="F3670" s="235">
        <v>0.00006319756299335835</v>
      </c>
    </row>
    <row r="3671" ht="14.25" customHeight="1" spans="1:6" x14ac:dyDescent="0.25">
      <c r="A3671" s="232">
        <v>43542</v>
      </c>
      <c r="B3671" s="233">
        <v>77</v>
      </c>
      <c r="C3671" s="233">
        <v>22</v>
      </c>
      <c r="D3671" s="234">
        <v>0.4375</v>
      </c>
      <c r="E3671" s="235">
        <v>0.0002120849771370259</v>
      </c>
      <c r="F3671" s="235">
        <v>0.00006139477989687587</v>
      </c>
    </row>
    <row r="3672" ht="14.25" customHeight="1" spans="1:6" x14ac:dyDescent="0.25">
      <c r="A3672" s="232">
        <v>43542</v>
      </c>
      <c r="B3672" s="233">
        <v>77</v>
      </c>
      <c r="C3672" s="233">
        <v>23</v>
      </c>
      <c r="D3672" s="234">
        <v>0.4583333333321207</v>
      </c>
      <c r="E3672" s="235">
        <v>0.00022395884831964848</v>
      </c>
      <c r="F3672" s="235">
        <v>0.00006029307911569213</v>
      </c>
    </row>
    <row r="3673" ht="14.25" customHeight="1" spans="1:6" x14ac:dyDescent="0.25">
      <c r="A3673" s="232">
        <v>43542</v>
      </c>
      <c r="B3673" s="233">
        <v>77</v>
      </c>
      <c r="C3673" s="233">
        <v>24</v>
      </c>
      <c r="D3673" s="234">
        <v>0.4791666666678793</v>
      </c>
      <c r="E3673" s="235">
        <v>0.0002286009762089465</v>
      </c>
      <c r="F3673" s="235">
        <v>0.00006019292449922087</v>
      </c>
    </row>
    <row r="3674" ht="14.25" customHeight="1" spans="1:6" x14ac:dyDescent="0.25">
      <c r="A3674" s="232">
        <v>43542</v>
      </c>
      <c r="B3674" s="233">
        <v>77</v>
      </c>
      <c r="C3674" s="233">
        <v>25</v>
      </c>
      <c r="D3674" s="234">
        <v>0.5</v>
      </c>
      <c r="E3674" s="235">
        <v>0.00023231131055935129</v>
      </c>
      <c r="F3674" s="235">
        <v>0.00006129462528040462</v>
      </c>
    </row>
    <row r="3675" ht="14.25" customHeight="1" spans="1:6" x14ac:dyDescent="0.25">
      <c r="A3675" s="232">
        <v>43542</v>
      </c>
      <c r="B3675" s="233">
        <v>77</v>
      </c>
      <c r="C3675" s="233">
        <v>26</v>
      </c>
      <c r="D3675" s="234">
        <v>0.5208333333321207</v>
      </c>
      <c r="E3675" s="235">
        <v>0.00023275770175580637</v>
      </c>
      <c r="F3675" s="235">
        <v>0.00006119447066393338</v>
      </c>
    </row>
    <row r="3676" ht="14.25" customHeight="1" spans="1:6" x14ac:dyDescent="0.25">
      <c r="A3676" s="232">
        <v>43542</v>
      </c>
      <c r="B3676" s="233">
        <v>77</v>
      </c>
      <c r="C3676" s="233">
        <v>27</v>
      </c>
      <c r="D3676" s="234">
        <v>0.5416666666678793</v>
      </c>
      <c r="E3676" s="235">
        <v>0.00022972677900499718</v>
      </c>
      <c r="F3676" s="235">
        <v>0.000059992615266278386</v>
      </c>
    </row>
    <row r="3677" ht="14.25" customHeight="1" spans="1:6" x14ac:dyDescent="0.25">
      <c r="A3677" s="232">
        <v>43542</v>
      </c>
      <c r="B3677" s="233">
        <v>77</v>
      </c>
      <c r="C3677" s="233">
        <v>28</v>
      </c>
      <c r="D3677" s="234">
        <v>0.5625</v>
      </c>
      <c r="E3677" s="235">
        <v>0.00021373040091406876</v>
      </c>
      <c r="F3677" s="235">
        <v>0.00005869060525215214</v>
      </c>
    </row>
    <row r="3678" ht="14.25" customHeight="1" spans="1:6" x14ac:dyDescent="0.25">
      <c r="A3678" s="232">
        <v>43542</v>
      </c>
      <c r="B3678" s="233">
        <v>77</v>
      </c>
      <c r="C3678" s="233">
        <v>29</v>
      </c>
      <c r="D3678" s="234">
        <v>0.5833333333321207</v>
      </c>
      <c r="E3678" s="235">
        <v>0.00017693000456250668</v>
      </c>
      <c r="F3678" s="235">
        <v>0.00005748874985449714</v>
      </c>
    </row>
    <row r="3679" ht="14.25" customHeight="1" spans="1:6" x14ac:dyDescent="0.25">
      <c r="A3679" s="232">
        <v>43542</v>
      </c>
      <c r="B3679" s="233">
        <v>77</v>
      </c>
      <c r="C3679" s="233">
        <v>30</v>
      </c>
      <c r="D3679" s="234">
        <v>0.6041666666678793</v>
      </c>
      <c r="E3679" s="235">
        <v>0.0001629664391410596</v>
      </c>
      <c r="F3679" s="235">
        <v>0.0000581898321697959</v>
      </c>
    </row>
    <row r="3680" ht="14.25" customHeight="1" spans="1:6" x14ac:dyDescent="0.25">
      <c r="A3680" s="232">
        <v>43542</v>
      </c>
      <c r="B3680" s="233">
        <v>77</v>
      </c>
      <c r="C3680" s="233">
        <v>31</v>
      </c>
      <c r="D3680" s="234">
        <v>0.625</v>
      </c>
      <c r="E3680" s="235">
        <v>0.00013097193104849627</v>
      </c>
      <c r="F3680" s="235">
        <v>0.00005879075986862339</v>
      </c>
    </row>
    <row r="3681" ht="14.25" customHeight="1" spans="1:6" x14ac:dyDescent="0.25">
      <c r="A3681" s="232">
        <v>43542</v>
      </c>
      <c r="B3681" s="233">
        <v>77</v>
      </c>
      <c r="C3681" s="233">
        <v>32</v>
      </c>
      <c r="D3681" s="234">
        <v>0.6458333333321207</v>
      </c>
      <c r="E3681" s="235">
        <v>0.00011724802155538294</v>
      </c>
      <c r="F3681" s="235">
        <v>0.00006229617144511711</v>
      </c>
    </row>
    <row r="3682" ht="14.25" customHeight="1" spans="1:6" x14ac:dyDescent="0.25">
      <c r="A3682" s="232">
        <v>43542</v>
      </c>
      <c r="B3682" s="233">
        <v>77</v>
      </c>
      <c r="C3682" s="233">
        <v>33</v>
      </c>
      <c r="D3682" s="234">
        <v>0.6666666666678793</v>
      </c>
      <c r="E3682" s="235">
        <v>0.00008952890539939185</v>
      </c>
      <c r="F3682" s="235">
        <v>0.00006680312918632335</v>
      </c>
    </row>
    <row r="3683" ht="14.25" customHeight="1" spans="1:6" x14ac:dyDescent="0.25">
      <c r="A3683" s="232">
        <v>43542</v>
      </c>
      <c r="B3683" s="233">
        <v>77</v>
      </c>
      <c r="C3683" s="233">
        <v>34</v>
      </c>
      <c r="D3683" s="234">
        <v>0.6875</v>
      </c>
      <c r="E3683" s="235">
        <v>0.0000621907537661719</v>
      </c>
      <c r="F3683" s="235">
        <v>0.00007221147847577081</v>
      </c>
    </row>
    <row r="3684" ht="14.25" customHeight="1" spans="1:6" x14ac:dyDescent="0.25">
      <c r="A3684" s="232">
        <v>43542</v>
      </c>
      <c r="B3684" s="233">
        <v>77</v>
      </c>
      <c r="C3684" s="233">
        <v>35</v>
      </c>
      <c r="D3684" s="234">
        <v>0.7083333333321207</v>
      </c>
      <c r="E3684" s="235">
        <v>0.00003585762484522525</v>
      </c>
      <c r="F3684" s="235">
        <v>0.000078721528546402</v>
      </c>
    </row>
    <row r="3685" ht="14.25" customHeight="1" spans="1:6" x14ac:dyDescent="0.25">
      <c r="A3685" s="232">
        <v>43542</v>
      </c>
      <c r="B3685" s="233">
        <v>77</v>
      </c>
      <c r="C3685" s="233">
        <v>36</v>
      </c>
      <c r="D3685" s="234">
        <v>0.7291666666678793</v>
      </c>
      <c r="E3685" s="235">
        <v>0.000016818362317605338</v>
      </c>
      <c r="F3685" s="235">
        <v>0.00008723467094645821</v>
      </c>
    </row>
    <row r="3686" ht="14.25" customHeight="1" spans="1:6" x14ac:dyDescent="0.25">
      <c r="A3686" s="232">
        <v>43542</v>
      </c>
      <c r="B3686" s="233">
        <v>77</v>
      </c>
      <c r="C3686" s="233">
        <v>37</v>
      </c>
      <c r="D3686" s="234">
        <v>0.75</v>
      </c>
      <c r="E3686" s="235">
        <v>0.000007928442020636577</v>
      </c>
      <c r="F3686" s="235">
        <v>0.00009554750411357193</v>
      </c>
    </row>
    <row r="3687" ht="14.25" customHeight="1" spans="1:6" x14ac:dyDescent="0.25">
      <c r="A3687" s="232">
        <v>43542</v>
      </c>
      <c r="B3687" s="233">
        <v>77</v>
      </c>
      <c r="C3687" s="233">
        <v>38</v>
      </c>
      <c r="D3687" s="234">
        <v>0.7708333333321207</v>
      </c>
      <c r="E3687" s="235">
        <v>0.000002817446110486787</v>
      </c>
      <c r="F3687" s="235">
        <v>0.00009905291569006564</v>
      </c>
    </row>
    <row r="3688" ht="14.25" customHeight="1" spans="1:6" x14ac:dyDescent="0.25">
      <c r="A3688" s="232">
        <v>43542</v>
      </c>
      <c r="B3688" s="233">
        <v>77</v>
      </c>
      <c r="C3688" s="233">
        <v>39</v>
      </c>
      <c r="D3688" s="234">
        <v>0.7916666666678793</v>
      </c>
      <c r="E3688" s="235">
        <v>0.000001271454323651918</v>
      </c>
      <c r="F3688" s="235">
        <v>0.00009624858642887066</v>
      </c>
    </row>
    <row r="3689" ht="14.25" customHeight="1" spans="1:6" x14ac:dyDescent="0.25">
      <c r="A3689" s="232">
        <v>43542</v>
      </c>
      <c r="B3689" s="233">
        <v>77</v>
      </c>
      <c r="C3689" s="233">
        <v>40</v>
      </c>
      <c r="D3689" s="234">
        <v>0.8125</v>
      </c>
      <c r="E3689" s="235">
        <v>3.2046838841791535e-7</v>
      </c>
      <c r="F3689" s="235">
        <v>0.00009234255638649195</v>
      </c>
    </row>
    <row r="3690" ht="14.25" customHeight="1" spans="1:6" x14ac:dyDescent="0.25">
      <c r="A3690" s="232">
        <v>43542</v>
      </c>
      <c r="B3690" s="233">
        <v>77</v>
      </c>
      <c r="C3690" s="233">
        <v>41</v>
      </c>
      <c r="D3690" s="234">
        <v>0.8333333333321207</v>
      </c>
      <c r="E3690" s="235">
        <v>8.606653909800112e-8</v>
      </c>
      <c r="F3690" s="235">
        <v>0.00008903745404294072</v>
      </c>
    </row>
    <row r="3691" ht="14.25" customHeight="1" spans="1:6" x14ac:dyDescent="0.25">
      <c r="A3691" s="232">
        <v>43542</v>
      </c>
      <c r="B3691" s="233">
        <v>77</v>
      </c>
      <c r="C3691" s="233">
        <v>42</v>
      </c>
      <c r="D3691" s="234">
        <v>0.8541666666678793</v>
      </c>
      <c r="E3691" s="235">
        <v>1.1111276510700038e-8</v>
      </c>
      <c r="F3691" s="235">
        <v>0.00008523157861703322</v>
      </c>
    </row>
    <row r="3692" ht="14.25" customHeight="1" spans="1:6" x14ac:dyDescent="0.25">
      <c r="A3692" s="232">
        <v>43542</v>
      </c>
      <c r="B3692" s="233">
        <v>77</v>
      </c>
      <c r="C3692" s="233">
        <v>43</v>
      </c>
      <c r="D3692" s="234">
        <v>0.875</v>
      </c>
      <c r="E3692" s="235">
        <v>0</v>
      </c>
      <c r="F3692" s="235">
        <v>0.00008202663088995325</v>
      </c>
    </row>
    <row r="3693" ht="14.25" customHeight="1" spans="1:6" x14ac:dyDescent="0.25">
      <c r="A3693" s="232">
        <v>43542</v>
      </c>
      <c r="B3693" s="233">
        <v>77</v>
      </c>
      <c r="C3693" s="233">
        <v>44</v>
      </c>
      <c r="D3693" s="234">
        <v>0.8958333333321207</v>
      </c>
      <c r="E3693" s="235">
        <v>0</v>
      </c>
      <c r="F3693" s="235">
        <v>0.00007731936391580452</v>
      </c>
    </row>
    <row r="3694" ht="14.25" customHeight="1" spans="1:6" x14ac:dyDescent="0.25">
      <c r="A3694" s="232">
        <v>43542</v>
      </c>
      <c r="B3694" s="233">
        <v>77</v>
      </c>
      <c r="C3694" s="233">
        <v>45</v>
      </c>
      <c r="D3694" s="234">
        <v>0.9166666666678793</v>
      </c>
      <c r="E3694" s="235">
        <v>0</v>
      </c>
      <c r="F3694" s="235">
        <v>0.00007291256079106956</v>
      </c>
    </row>
    <row r="3695" ht="14.25" customHeight="1" spans="1:6" x14ac:dyDescent="0.25">
      <c r="A3695" s="232">
        <v>43542</v>
      </c>
      <c r="B3695" s="233">
        <v>77</v>
      </c>
      <c r="C3695" s="233">
        <v>46</v>
      </c>
      <c r="D3695" s="234">
        <v>0.9375</v>
      </c>
      <c r="E3695" s="235">
        <v>0</v>
      </c>
      <c r="F3695" s="235">
        <v>0.00006500034608984085</v>
      </c>
    </row>
    <row r="3696" ht="14.25" customHeight="1" spans="1:6" x14ac:dyDescent="0.25">
      <c r="A3696" s="232">
        <v>43542</v>
      </c>
      <c r="B3696" s="233">
        <v>77</v>
      </c>
      <c r="C3696" s="233">
        <v>47</v>
      </c>
      <c r="D3696" s="234">
        <v>0.9583333333321207</v>
      </c>
      <c r="E3696" s="235">
        <v>0</v>
      </c>
      <c r="F3696" s="235">
        <v>0.00005668751292272716</v>
      </c>
    </row>
    <row r="3697" ht="14.25" customHeight="1" spans="1:6" x14ac:dyDescent="0.25">
      <c r="A3697" s="232">
        <v>43542</v>
      </c>
      <c r="B3697" s="233">
        <v>77</v>
      </c>
      <c r="C3697" s="233">
        <v>48</v>
      </c>
      <c r="D3697" s="234">
        <v>0.9791666666678793</v>
      </c>
      <c r="E3697" s="235">
        <v>0</v>
      </c>
      <c r="F3697" s="235">
        <v>0.00004937622592032595</v>
      </c>
    </row>
    <row r="3698" ht="14.25" customHeight="1" spans="1:6" x14ac:dyDescent="0.25">
      <c r="A3698" s="232">
        <v>43543</v>
      </c>
      <c r="B3698" s="233">
        <v>78</v>
      </c>
      <c r="C3698" s="233">
        <v>1</v>
      </c>
      <c r="D3698" s="234">
        <v>0</v>
      </c>
      <c r="E3698" s="235">
        <v>0</v>
      </c>
      <c r="F3698" s="235">
        <v>0.00004406803124734973</v>
      </c>
    </row>
    <row r="3699" ht="14.25" customHeight="1" spans="1:6" x14ac:dyDescent="0.25">
      <c r="A3699" s="232">
        <v>43543</v>
      </c>
      <c r="B3699" s="233">
        <v>78</v>
      </c>
      <c r="C3699" s="233">
        <v>2</v>
      </c>
      <c r="D3699" s="234">
        <v>0.020833333332120674</v>
      </c>
      <c r="E3699" s="235">
        <v>0</v>
      </c>
      <c r="F3699" s="235">
        <v>0.00003916045504025851</v>
      </c>
    </row>
    <row r="3700" ht="14.25" customHeight="1" spans="1:6" x14ac:dyDescent="0.25">
      <c r="A3700" s="232">
        <v>43543</v>
      </c>
      <c r="B3700" s="233">
        <v>78</v>
      </c>
      <c r="C3700" s="233">
        <v>3</v>
      </c>
      <c r="D3700" s="234">
        <v>0.041666666667879326</v>
      </c>
      <c r="E3700" s="235">
        <v>0</v>
      </c>
      <c r="F3700" s="235">
        <v>0.000037658135793189774</v>
      </c>
    </row>
    <row r="3701" ht="14.25" customHeight="1" spans="1:6" x14ac:dyDescent="0.25">
      <c r="A3701" s="232">
        <v>43543</v>
      </c>
      <c r="B3701" s="233">
        <v>78</v>
      </c>
      <c r="C3701" s="233">
        <v>4</v>
      </c>
      <c r="D3701" s="234">
        <v>0.0625</v>
      </c>
      <c r="E3701" s="235">
        <v>0</v>
      </c>
      <c r="F3701" s="235">
        <v>0.00003465349729905229</v>
      </c>
    </row>
    <row r="3702" ht="14.25" customHeight="1" spans="1:6" x14ac:dyDescent="0.25">
      <c r="A3702" s="232">
        <v>43543</v>
      </c>
      <c r="B3702" s="233">
        <v>78</v>
      </c>
      <c r="C3702" s="233">
        <v>5</v>
      </c>
      <c r="D3702" s="234">
        <v>0.08333333333212067</v>
      </c>
      <c r="E3702" s="235">
        <v>0</v>
      </c>
      <c r="F3702" s="235">
        <v>0.000033151178051983545</v>
      </c>
    </row>
    <row r="3703" ht="14.25" customHeight="1" spans="1:6" x14ac:dyDescent="0.25">
      <c r="A3703" s="232">
        <v>43543</v>
      </c>
      <c r="B3703" s="233">
        <v>78</v>
      </c>
      <c r="C3703" s="233">
        <v>6</v>
      </c>
      <c r="D3703" s="234">
        <v>0.10416666666787933</v>
      </c>
      <c r="E3703" s="235">
        <v>0</v>
      </c>
      <c r="F3703" s="235">
        <v>0.00003164885880491481</v>
      </c>
    </row>
    <row r="3704" ht="14.25" customHeight="1" spans="1:6" x14ac:dyDescent="0.25">
      <c r="A3704" s="232">
        <v>43543</v>
      </c>
      <c r="B3704" s="233">
        <v>78</v>
      </c>
      <c r="C3704" s="233">
        <v>7</v>
      </c>
      <c r="D3704" s="234">
        <v>0.125</v>
      </c>
      <c r="E3704" s="235">
        <v>0</v>
      </c>
      <c r="F3704" s="235">
        <v>0.000032049477270799804</v>
      </c>
    </row>
    <row r="3705" ht="14.25" customHeight="1" spans="1:6" x14ac:dyDescent="0.25">
      <c r="A3705" s="232">
        <v>43543</v>
      </c>
      <c r="B3705" s="233">
        <v>78</v>
      </c>
      <c r="C3705" s="233">
        <v>8</v>
      </c>
      <c r="D3705" s="234">
        <v>0.14583333333212067</v>
      </c>
      <c r="E3705" s="235">
        <v>0</v>
      </c>
      <c r="F3705" s="235">
        <v>0.00003074746725667356</v>
      </c>
    </row>
    <row r="3706" ht="14.25" customHeight="1" spans="1:6" x14ac:dyDescent="0.25">
      <c r="A3706" s="232">
        <v>43543</v>
      </c>
      <c r="B3706" s="233">
        <v>78</v>
      </c>
      <c r="C3706" s="233">
        <v>9</v>
      </c>
      <c r="D3706" s="234">
        <v>0.16666666666787933</v>
      </c>
      <c r="E3706" s="235">
        <v>0</v>
      </c>
      <c r="F3706" s="235">
        <v>0.000030447003407259817</v>
      </c>
    </row>
    <row r="3707" ht="14.25" customHeight="1" spans="1:6" x14ac:dyDescent="0.25">
      <c r="A3707" s="232">
        <v>43543</v>
      </c>
      <c r="B3707" s="233">
        <v>78</v>
      </c>
      <c r="C3707" s="233">
        <v>10</v>
      </c>
      <c r="D3707" s="234">
        <v>0.1875</v>
      </c>
      <c r="E3707" s="235">
        <v>3.908752563619823e-8</v>
      </c>
      <c r="F3707" s="235">
        <v>0.00003134839495550106</v>
      </c>
    </row>
    <row r="3708" ht="14.25" customHeight="1" spans="1:6" x14ac:dyDescent="0.25">
      <c r="A3708" s="232">
        <v>43543</v>
      </c>
      <c r="B3708" s="233">
        <v>78</v>
      </c>
      <c r="C3708" s="233">
        <v>11</v>
      </c>
      <c r="D3708" s="234">
        <v>0.20833333333212067</v>
      </c>
      <c r="E3708" s="235">
        <v>2.2922306043436116e-7</v>
      </c>
      <c r="F3708" s="235">
        <v>0.0000318491680378573</v>
      </c>
    </row>
    <row r="3709" ht="14.25" customHeight="1" spans="1:6" x14ac:dyDescent="0.25">
      <c r="A3709" s="232">
        <v>43543</v>
      </c>
      <c r="B3709" s="233">
        <v>78</v>
      </c>
      <c r="C3709" s="233">
        <v>12</v>
      </c>
      <c r="D3709" s="234">
        <v>0.22916666666787933</v>
      </c>
      <c r="E3709" s="235">
        <v>0.0000014397033101837552</v>
      </c>
      <c r="F3709" s="235">
        <v>0.000033151178051983545</v>
      </c>
    </row>
    <row r="3710" ht="14.25" customHeight="1" spans="1:6" x14ac:dyDescent="0.25">
      <c r="A3710" s="232">
        <v>43543</v>
      </c>
      <c r="B3710" s="233">
        <v>78</v>
      </c>
      <c r="C3710" s="233">
        <v>13</v>
      </c>
      <c r="D3710" s="234">
        <v>0.25</v>
      </c>
      <c r="E3710" s="235">
        <v>0.000004354076358402556</v>
      </c>
      <c r="F3710" s="235">
        <v>0.000036756744244948525</v>
      </c>
    </row>
    <row r="3711" ht="14.25" customHeight="1" spans="1:6" x14ac:dyDescent="0.25">
      <c r="A3711" s="232">
        <v>43543</v>
      </c>
      <c r="B3711" s="233">
        <v>78</v>
      </c>
      <c r="C3711" s="233">
        <v>14</v>
      </c>
      <c r="D3711" s="234">
        <v>0.2708333333321207</v>
      </c>
      <c r="E3711" s="235">
        <v>0.000008376535856084578</v>
      </c>
      <c r="F3711" s="235">
        <v>0.00003976138273908601</v>
      </c>
    </row>
    <row r="3712" ht="14.25" customHeight="1" spans="1:6" x14ac:dyDescent="0.25">
      <c r="A3712" s="232">
        <v>43543</v>
      </c>
      <c r="B3712" s="233">
        <v>78</v>
      </c>
      <c r="C3712" s="233">
        <v>15</v>
      </c>
      <c r="D3712" s="234">
        <v>0.2916666666678793</v>
      </c>
      <c r="E3712" s="235">
        <v>0.000016106208572546317</v>
      </c>
      <c r="F3712" s="235">
        <v>0.00004667205127560222</v>
      </c>
    </row>
    <row r="3713" ht="14.25" customHeight="1" spans="1:6" x14ac:dyDescent="0.25">
      <c r="A3713" s="232">
        <v>43543</v>
      </c>
      <c r="B3713" s="233">
        <v>78</v>
      </c>
      <c r="C3713" s="233">
        <v>16</v>
      </c>
      <c r="D3713" s="234">
        <v>0.3125</v>
      </c>
      <c r="E3713" s="235">
        <v>0.000025821014295970294</v>
      </c>
      <c r="F3713" s="235">
        <v>0.00005338241057917592</v>
      </c>
    </row>
    <row r="3714" ht="14.25" customHeight="1" spans="1:6" x14ac:dyDescent="0.25">
      <c r="A3714" s="232">
        <v>43543</v>
      </c>
      <c r="B3714" s="233">
        <v>78</v>
      </c>
      <c r="C3714" s="233">
        <v>17</v>
      </c>
      <c r="D3714" s="234">
        <v>0.3333333333321207</v>
      </c>
      <c r="E3714" s="235">
        <v>0.000036895712092998274</v>
      </c>
      <c r="F3714" s="235">
        <v>0.00006109431604746214</v>
      </c>
    </row>
    <row r="3715" ht="14.25" customHeight="1" spans="1:6" x14ac:dyDescent="0.25">
      <c r="A3715" s="232">
        <v>43543</v>
      </c>
      <c r="B3715" s="233">
        <v>78</v>
      </c>
      <c r="C3715" s="233">
        <v>18</v>
      </c>
      <c r="D3715" s="234">
        <v>0.3541666666678793</v>
      </c>
      <c r="E3715" s="235">
        <v>0.0000507668489516923</v>
      </c>
      <c r="F3715" s="235">
        <v>0.00006700343841926584</v>
      </c>
    </row>
    <row r="3716" ht="14.25" customHeight="1" spans="1:6" x14ac:dyDescent="0.25">
      <c r="A3716" s="232">
        <v>43543</v>
      </c>
      <c r="B3716" s="233">
        <v>78</v>
      </c>
      <c r="C3716" s="233">
        <v>19</v>
      </c>
      <c r="D3716" s="234">
        <v>0.375</v>
      </c>
      <c r="E3716" s="235">
        <v>0.00006790600439462133</v>
      </c>
      <c r="F3716" s="235">
        <v>0.00006900653074869083</v>
      </c>
    </row>
    <row r="3717" ht="14.25" customHeight="1" spans="1:6" x14ac:dyDescent="0.25">
      <c r="A3717" s="232">
        <v>43543</v>
      </c>
      <c r="B3717" s="233">
        <v>78</v>
      </c>
      <c r="C3717" s="233">
        <v>20</v>
      </c>
      <c r="D3717" s="234">
        <v>0.3958333333321207</v>
      </c>
      <c r="E3717" s="235">
        <v>0.00008189067626989982</v>
      </c>
      <c r="F3717" s="235">
        <v>0.00007291256079106956</v>
      </c>
    </row>
    <row r="3718" ht="14.25" customHeight="1" spans="1:6" x14ac:dyDescent="0.25">
      <c r="A3718" s="232">
        <v>43543</v>
      </c>
      <c r="B3718" s="233">
        <v>78</v>
      </c>
      <c r="C3718" s="233">
        <v>21</v>
      </c>
      <c r="D3718" s="234">
        <v>0.4166666666678793</v>
      </c>
      <c r="E3718" s="235">
        <v>0.00008858663533632979</v>
      </c>
      <c r="F3718" s="235">
        <v>0.00007030854076281706</v>
      </c>
    </row>
    <row r="3719" ht="14.25" customHeight="1" spans="1:6" x14ac:dyDescent="0.25">
      <c r="A3719" s="232">
        <v>43543</v>
      </c>
      <c r="B3719" s="233">
        <v>78</v>
      </c>
      <c r="C3719" s="233">
        <v>22</v>
      </c>
      <c r="D3719" s="234">
        <v>0.4375</v>
      </c>
      <c r="E3719" s="235">
        <v>0.00010557687659161465</v>
      </c>
      <c r="F3719" s="235">
        <v>0.00006830544843339208</v>
      </c>
    </row>
    <row r="3720" ht="14.25" customHeight="1" spans="1:6" x14ac:dyDescent="0.25">
      <c r="A3720" s="232">
        <v>43543</v>
      </c>
      <c r="B3720" s="233">
        <v>78</v>
      </c>
      <c r="C3720" s="233">
        <v>23</v>
      </c>
      <c r="D3720" s="234">
        <v>0.4583333333321207</v>
      </c>
      <c r="E3720" s="235">
        <v>0.00012215465175515969</v>
      </c>
      <c r="F3720" s="235">
        <v>0.00006800498458397833</v>
      </c>
    </row>
    <row r="3721" ht="14.25" customHeight="1" spans="1:6" x14ac:dyDescent="0.25">
      <c r="A3721" s="232">
        <v>43543</v>
      </c>
      <c r="B3721" s="233">
        <v>78</v>
      </c>
      <c r="C3721" s="233">
        <v>24</v>
      </c>
      <c r="D3721" s="234">
        <v>0.4791666666678793</v>
      </c>
      <c r="E3721" s="235">
        <v>0.0001402018466127317</v>
      </c>
      <c r="F3721" s="235">
        <v>0.0000669032838027946</v>
      </c>
    </row>
    <row r="3722" ht="14.25" customHeight="1" spans="1:6" x14ac:dyDescent="0.25">
      <c r="A3722" s="232">
        <v>43543</v>
      </c>
      <c r="B3722" s="233">
        <v>78</v>
      </c>
      <c r="C3722" s="233">
        <v>25</v>
      </c>
      <c r="D3722" s="234">
        <v>0.5</v>
      </c>
      <c r="E3722" s="235">
        <v>0.00013331646565225294</v>
      </c>
      <c r="F3722" s="235">
        <v>0.00006830544843339208</v>
      </c>
    </row>
    <row r="3723" ht="14.25" customHeight="1" spans="1:6" x14ac:dyDescent="0.25">
      <c r="A3723" s="232">
        <v>43543</v>
      </c>
      <c r="B3723" s="233">
        <v>78</v>
      </c>
      <c r="C3723" s="233">
        <v>26</v>
      </c>
      <c r="D3723" s="234">
        <v>0.5208333333321207</v>
      </c>
      <c r="E3723" s="235">
        <v>0.0001229319671255917</v>
      </c>
      <c r="F3723" s="235">
        <v>0.00006900653074869083</v>
      </c>
    </row>
    <row r="3724" ht="14.25" customHeight="1" spans="1:6" x14ac:dyDescent="0.25">
      <c r="A3724" s="232">
        <v>43543</v>
      </c>
      <c r="B3724" s="233">
        <v>78</v>
      </c>
      <c r="C3724" s="233">
        <v>27</v>
      </c>
      <c r="D3724" s="234">
        <v>0.5416666666678793</v>
      </c>
      <c r="E3724" s="235">
        <v>0.00011679682473956321</v>
      </c>
      <c r="F3724" s="235">
        <v>0.00006810513920044957</v>
      </c>
    </row>
    <row r="3725" ht="14.25" customHeight="1" spans="1:6" x14ac:dyDescent="0.25">
      <c r="A3725" s="232">
        <v>43543</v>
      </c>
      <c r="B3725" s="233">
        <v>78</v>
      </c>
      <c r="C3725" s="233">
        <v>28</v>
      </c>
      <c r="D3725" s="234">
        <v>0.5625</v>
      </c>
      <c r="E3725" s="235">
        <v>0.00012342132230012726</v>
      </c>
      <c r="F3725" s="235">
        <v>0.00006580158302161085</v>
      </c>
    </row>
    <row r="3726" ht="14.25" customHeight="1" spans="1:6" x14ac:dyDescent="0.25">
      <c r="A3726" s="232">
        <v>43543</v>
      </c>
      <c r="B3726" s="233">
        <v>78</v>
      </c>
      <c r="C3726" s="233">
        <v>29</v>
      </c>
      <c r="D3726" s="234">
        <v>0.5833333333321207</v>
      </c>
      <c r="E3726" s="235">
        <v>0.00010057378897545864</v>
      </c>
      <c r="F3726" s="235">
        <v>0.0000634980268427721</v>
      </c>
    </row>
    <row r="3727" ht="14.25" customHeight="1" spans="1:6" x14ac:dyDescent="0.25">
      <c r="A3727" s="232">
        <v>43543</v>
      </c>
      <c r="B3727" s="233">
        <v>78</v>
      </c>
      <c r="C3727" s="233">
        <v>30</v>
      </c>
      <c r="D3727" s="234">
        <v>0.6041666666678793</v>
      </c>
      <c r="E3727" s="235">
        <v>0.00007992498107105003</v>
      </c>
      <c r="F3727" s="235">
        <v>0.00006319756299335835</v>
      </c>
    </row>
    <row r="3728" ht="14.25" customHeight="1" spans="1:6" x14ac:dyDescent="0.25">
      <c r="A3728" s="232">
        <v>43543</v>
      </c>
      <c r="B3728" s="233">
        <v>78</v>
      </c>
      <c r="C3728" s="233">
        <v>31</v>
      </c>
      <c r="D3728" s="234">
        <v>0.625</v>
      </c>
      <c r="E3728" s="235">
        <v>0.000057568953493615</v>
      </c>
      <c r="F3728" s="235">
        <v>0.00006379849069218586</v>
      </c>
    </row>
    <row r="3729" ht="14.25" customHeight="1" spans="1:6" x14ac:dyDescent="0.25">
      <c r="A3729" s="232">
        <v>43543</v>
      </c>
      <c r="B3729" s="233">
        <v>78</v>
      </c>
      <c r="C3729" s="233">
        <v>32</v>
      </c>
      <c r="D3729" s="234">
        <v>0.6458333333321207</v>
      </c>
      <c r="E3729" s="235">
        <v>0.00004758735202858449</v>
      </c>
      <c r="F3729" s="235">
        <v>0.00006399879992512835</v>
      </c>
    </row>
    <row r="3730" ht="14.25" customHeight="1" spans="1:6" x14ac:dyDescent="0.25">
      <c r="A3730" s="232">
        <v>43543</v>
      </c>
      <c r="B3730" s="233">
        <v>78</v>
      </c>
      <c r="C3730" s="233">
        <v>33</v>
      </c>
      <c r="D3730" s="234">
        <v>0.6666666666678793</v>
      </c>
      <c r="E3730" s="235">
        <v>0.00003783034872351352</v>
      </c>
      <c r="F3730" s="235">
        <v>0.00006590173763808209</v>
      </c>
    </row>
    <row r="3731" ht="14.25" customHeight="1" spans="1:6" x14ac:dyDescent="0.25">
      <c r="A3731" s="232">
        <v>43543</v>
      </c>
      <c r="B3731" s="233">
        <v>78</v>
      </c>
      <c r="C3731" s="233">
        <v>34</v>
      </c>
      <c r="D3731" s="234">
        <v>0.6875</v>
      </c>
      <c r="E3731" s="235">
        <v>0.00002728942600140204</v>
      </c>
      <c r="F3731" s="235">
        <v>0.00007120993231105831</v>
      </c>
    </row>
    <row r="3732" ht="14.25" customHeight="1" spans="1:6" x14ac:dyDescent="0.25">
      <c r="A3732" s="232">
        <v>43543</v>
      </c>
      <c r="B3732" s="233">
        <v>78</v>
      </c>
      <c r="C3732" s="233">
        <v>35</v>
      </c>
      <c r="D3732" s="234">
        <v>0.7083333333321207</v>
      </c>
      <c r="E3732" s="235">
        <v>0.000018467660247799167</v>
      </c>
      <c r="F3732" s="235">
        <v>0.000081525857807597</v>
      </c>
    </row>
    <row r="3733" ht="14.25" customHeight="1" spans="1:6" x14ac:dyDescent="0.25">
      <c r="A3733" s="232">
        <v>43543</v>
      </c>
      <c r="B3733" s="233">
        <v>78</v>
      </c>
      <c r="C3733" s="233">
        <v>36</v>
      </c>
      <c r="D3733" s="234">
        <v>0.7291666666678793</v>
      </c>
      <c r="E3733" s="235">
        <v>0.000010524663495047234</v>
      </c>
      <c r="F3733" s="235">
        <v>0.00008813606249469946</v>
      </c>
    </row>
    <row r="3734" ht="14.25" customHeight="1" spans="1:6" x14ac:dyDescent="0.25">
      <c r="A3734" s="232">
        <v>43543</v>
      </c>
      <c r="B3734" s="233">
        <v>78</v>
      </c>
      <c r="C3734" s="233">
        <v>37</v>
      </c>
      <c r="D3734" s="234">
        <v>0.75</v>
      </c>
      <c r="E3734" s="235">
        <v>0.0000066486410194496246</v>
      </c>
      <c r="F3734" s="235">
        <v>0.0000959481225794569</v>
      </c>
    </row>
    <row r="3735" ht="14.25" customHeight="1" spans="1:6" x14ac:dyDescent="0.25">
      <c r="A3735" s="232">
        <v>43543</v>
      </c>
      <c r="B3735" s="233">
        <v>78</v>
      </c>
      <c r="C3735" s="233">
        <v>38</v>
      </c>
      <c r="D3735" s="234">
        <v>0.7708333333321207</v>
      </c>
      <c r="E3735" s="235">
        <v>0.0000011675086324490317</v>
      </c>
      <c r="F3735" s="235">
        <v>0.00010191733772114336</v>
      </c>
    </row>
    <row r="3736" ht="14.25" customHeight="1" spans="1:6" x14ac:dyDescent="0.25">
      <c r="A3736" s="232">
        <v>43543</v>
      </c>
      <c r="B3736" s="233">
        <v>78</v>
      </c>
      <c r="C3736" s="233">
        <v>39</v>
      </c>
      <c r="D3736" s="234">
        <v>0.7916666666678793</v>
      </c>
      <c r="E3736" s="235">
        <v>5.989515955136685e-7</v>
      </c>
      <c r="F3736" s="235">
        <v>0.0000985521426077094</v>
      </c>
    </row>
    <row r="3737" ht="14.25" customHeight="1" spans="1:6" x14ac:dyDescent="0.25">
      <c r="A3737" s="232">
        <v>43543</v>
      </c>
      <c r="B3737" s="233">
        <v>78</v>
      </c>
      <c r="C3737" s="233">
        <v>40</v>
      </c>
      <c r="D3737" s="234">
        <v>0.8125</v>
      </c>
      <c r="E3737" s="235">
        <v>2.2953132167754887e-7</v>
      </c>
      <c r="F3737" s="235">
        <v>0.00009564765873004317</v>
      </c>
    </row>
    <row r="3738" ht="14.25" customHeight="1" spans="1:6" x14ac:dyDescent="0.25">
      <c r="A3738" s="232">
        <v>43543</v>
      </c>
      <c r="B3738" s="233">
        <v>78</v>
      </c>
      <c r="C3738" s="233">
        <v>41</v>
      </c>
      <c r="D3738" s="234">
        <v>0.8333333333321207</v>
      </c>
      <c r="E3738" s="235">
        <v>1.5782975651209377e-8</v>
      </c>
      <c r="F3738" s="235">
        <v>0.00009013915482412445</v>
      </c>
    </row>
    <row r="3739" ht="14.25" customHeight="1" spans="1:6" x14ac:dyDescent="0.25">
      <c r="A3739" s="232">
        <v>43543</v>
      </c>
      <c r="B3739" s="233">
        <v>78</v>
      </c>
      <c r="C3739" s="233">
        <v>42</v>
      </c>
      <c r="D3739" s="234">
        <v>0.8541666666678793</v>
      </c>
      <c r="E3739" s="235">
        <v>0</v>
      </c>
      <c r="F3739" s="235">
        <v>0.00008613297016527447</v>
      </c>
    </row>
    <row r="3740" ht="14.25" customHeight="1" spans="1:6" x14ac:dyDescent="0.25">
      <c r="A3740" s="232">
        <v>43543</v>
      </c>
      <c r="B3740" s="233">
        <v>78</v>
      </c>
      <c r="C3740" s="233">
        <v>43</v>
      </c>
      <c r="D3740" s="234">
        <v>0.875</v>
      </c>
      <c r="E3740" s="235">
        <v>0</v>
      </c>
      <c r="F3740" s="235">
        <v>0.000082327094739367</v>
      </c>
    </row>
    <row r="3741" ht="14.25" customHeight="1" spans="1:6" x14ac:dyDescent="0.25">
      <c r="A3741" s="232">
        <v>43543</v>
      </c>
      <c r="B3741" s="233">
        <v>78</v>
      </c>
      <c r="C3741" s="233">
        <v>44</v>
      </c>
      <c r="D3741" s="234">
        <v>0.8958333333321207</v>
      </c>
      <c r="E3741" s="235">
        <v>0</v>
      </c>
      <c r="F3741" s="235">
        <v>0.00007832091008051702</v>
      </c>
    </row>
    <row r="3742" ht="14.25" customHeight="1" spans="1:6" x14ac:dyDescent="0.25">
      <c r="A3742" s="232">
        <v>43543</v>
      </c>
      <c r="B3742" s="233">
        <v>78</v>
      </c>
      <c r="C3742" s="233">
        <v>45</v>
      </c>
      <c r="D3742" s="234">
        <v>0.9166666666678793</v>
      </c>
      <c r="E3742" s="235">
        <v>0</v>
      </c>
      <c r="F3742" s="235">
        <v>0.00007161055077694331</v>
      </c>
    </row>
    <row r="3743" ht="14.25" customHeight="1" spans="1:6" x14ac:dyDescent="0.25">
      <c r="A3743" s="232">
        <v>43543</v>
      </c>
      <c r="B3743" s="233">
        <v>78</v>
      </c>
      <c r="C3743" s="233">
        <v>46</v>
      </c>
      <c r="D3743" s="234">
        <v>0.9375</v>
      </c>
      <c r="E3743" s="235">
        <v>0</v>
      </c>
      <c r="F3743" s="235">
        <v>0.00006490019147336961</v>
      </c>
    </row>
    <row r="3744" ht="14.25" customHeight="1" spans="1:6" x14ac:dyDescent="0.25">
      <c r="A3744" s="232">
        <v>43543</v>
      </c>
      <c r="B3744" s="233">
        <v>78</v>
      </c>
      <c r="C3744" s="233">
        <v>47</v>
      </c>
      <c r="D3744" s="234">
        <v>0.9583333333321207</v>
      </c>
      <c r="E3744" s="235">
        <v>0</v>
      </c>
      <c r="F3744" s="235">
        <v>0.0000571882860050834</v>
      </c>
    </row>
    <row r="3745" ht="14.25" customHeight="1" spans="1:6" x14ac:dyDescent="0.25">
      <c r="A3745" s="232">
        <v>43543</v>
      </c>
      <c r="B3745" s="233">
        <v>78</v>
      </c>
      <c r="C3745" s="233">
        <v>48</v>
      </c>
      <c r="D3745" s="234">
        <v>0.9791666666678793</v>
      </c>
      <c r="E3745" s="235">
        <v>0</v>
      </c>
      <c r="F3745" s="235">
        <v>0.000049977153619153456</v>
      </c>
    </row>
    <row r="3746" ht="14.25" customHeight="1" spans="1:6" x14ac:dyDescent="0.25">
      <c r="A3746" s="232">
        <v>43544</v>
      </c>
      <c r="B3746" s="233">
        <v>79</v>
      </c>
      <c r="C3746" s="233">
        <v>1</v>
      </c>
      <c r="D3746" s="234">
        <v>0</v>
      </c>
      <c r="E3746" s="235">
        <v>0</v>
      </c>
      <c r="F3746" s="235">
        <v>0.00004446864971323474</v>
      </c>
    </row>
    <row r="3747" ht="14.25" customHeight="1" spans="1:6" x14ac:dyDescent="0.25">
      <c r="A3747" s="232">
        <v>43544</v>
      </c>
      <c r="B3747" s="233">
        <v>79</v>
      </c>
      <c r="C3747" s="233">
        <v>2</v>
      </c>
      <c r="D3747" s="234">
        <v>0.020833333332120674</v>
      </c>
      <c r="E3747" s="235">
        <v>0</v>
      </c>
      <c r="F3747" s="235">
        <v>0.000040162001204971005</v>
      </c>
    </row>
    <row r="3748" ht="14.25" customHeight="1" spans="1:6" x14ac:dyDescent="0.25">
      <c r="A3748" s="232">
        <v>43544</v>
      </c>
      <c r="B3748" s="233">
        <v>79</v>
      </c>
      <c r="C3748" s="233">
        <v>3</v>
      </c>
      <c r="D3748" s="234">
        <v>0.041666666667879326</v>
      </c>
      <c r="E3748" s="235">
        <v>0</v>
      </c>
      <c r="F3748" s="235">
        <v>0.000036957053477891026</v>
      </c>
    </row>
    <row r="3749" ht="14.25" customHeight="1" spans="1:6" x14ac:dyDescent="0.25">
      <c r="A3749" s="232">
        <v>43544</v>
      </c>
      <c r="B3749" s="233">
        <v>79</v>
      </c>
      <c r="C3749" s="233">
        <v>4</v>
      </c>
      <c r="D3749" s="234">
        <v>0.0625</v>
      </c>
      <c r="E3749" s="235">
        <v>0</v>
      </c>
      <c r="F3749" s="235">
        <v>0.00003515427038140853</v>
      </c>
    </row>
    <row r="3750" ht="14.25" customHeight="1" spans="1:6" x14ac:dyDescent="0.25">
      <c r="A3750" s="232">
        <v>43544</v>
      </c>
      <c r="B3750" s="233">
        <v>79</v>
      </c>
      <c r="C3750" s="233">
        <v>5</v>
      </c>
      <c r="D3750" s="234">
        <v>0.08333333333212067</v>
      </c>
      <c r="E3750" s="235">
        <v>0</v>
      </c>
      <c r="F3750" s="235">
        <v>0.0000332513326684548</v>
      </c>
    </row>
    <row r="3751" ht="14.25" customHeight="1" spans="1:6" x14ac:dyDescent="0.25">
      <c r="A3751" s="232">
        <v>43544</v>
      </c>
      <c r="B3751" s="233">
        <v>79</v>
      </c>
      <c r="C3751" s="233">
        <v>6</v>
      </c>
      <c r="D3751" s="234">
        <v>0.10416666666787933</v>
      </c>
      <c r="E3751" s="235">
        <v>0</v>
      </c>
      <c r="F3751" s="235">
        <v>0.000031047931106087315</v>
      </c>
    </row>
    <row r="3752" ht="14.25" customHeight="1" spans="1:6" x14ac:dyDescent="0.25">
      <c r="A3752" s="232">
        <v>43544</v>
      </c>
      <c r="B3752" s="233">
        <v>79</v>
      </c>
      <c r="C3752" s="233">
        <v>7</v>
      </c>
      <c r="D3752" s="234">
        <v>0.125</v>
      </c>
      <c r="E3752" s="235">
        <v>0</v>
      </c>
      <c r="F3752" s="235">
        <v>0.00003134839495550106</v>
      </c>
    </row>
    <row r="3753" ht="14.25" customHeight="1" spans="1:6" x14ac:dyDescent="0.25">
      <c r="A3753" s="232">
        <v>43544</v>
      </c>
      <c r="B3753" s="233">
        <v>79</v>
      </c>
      <c r="C3753" s="233">
        <v>8</v>
      </c>
      <c r="D3753" s="234">
        <v>0.14583333333212067</v>
      </c>
      <c r="E3753" s="235">
        <v>0</v>
      </c>
      <c r="F3753" s="235">
        <v>0.000030146539557846063</v>
      </c>
    </row>
    <row r="3754" ht="14.25" customHeight="1" spans="1:6" x14ac:dyDescent="0.25">
      <c r="A3754" s="232">
        <v>43544</v>
      </c>
      <c r="B3754" s="233">
        <v>79</v>
      </c>
      <c r="C3754" s="233">
        <v>9</v>
      </c>
      <c r="D3754" s="234">
        <v>0.16666666666787933</v>
      </c>
      <c r="E3754" s="235">
        <v>0</v>
      </c>
      <c r="F3754" s="235">
        <v>0.00002934530262607607</v>
      </c>
    </row>
    <row r="3755" ht="14.25" customHeight="1" spans="1:6" x14ac:dyDescent="0.25">
      <c r="A3755" s="232">
        <v>43544</v>
      </c>
      <c r="B3755" s="233">
        <v>79</v>
      </c>
      <c r="C3755" s="233">
        <v>10</v>
      </c>
      <c r="D3755" s="234">
        <v>0.1875</v>
      </c>
      <c r="E3755" s="235">
        <v>1.4734887424371255e-8</v>
      </c>
      <c r="F3755" s="235">
        <v>0.000030146539557846063</v>
      </c>
    </row>
    <row r="3756" ht="14.25" customHeight="1" spans="1:6" x14ac:dyDescent="0.25">
      <c r="A3756" s="232">
        <v>43544</v>
      </c>
      <c r="B3756" s="233">
        <v>79</v>
      </c>
      <c r="C3756" s="233">
        <v>11</v>
      </c>
      <c r="D3756" s="234">
        <v>0.20833333333212067</v>
      </c>
      <c r="E3756" s="235">
        <v>4.6004907933329835e-7</v>
      </c>
      <c r="F3756" s="235">
        <v>0.000030146539557846063</v>
      </c>
    </row>
    <row r="3757" ht="14.25" customHeight="1" spans="1:6" x14ac:dyDescent="0.25">
      <c r="A3757" s="232">
        <v>43544</v>
      </c>
      <c r="B3757" s="233">
        <v>79</v>
      </c>
      <c r="C3757" s="233">
        <v>12</v>
      </c>
      <c r="D3757" s="234">
        <v>0.22916666666787933</v>
      </c>
      <c r="E3757" s="235">
        <v>0.0000016728104622822815</v>
      </c>
      <c r="F3757" s="235">
        <v>0.0000326504049696273</v>
      </c>
    </row>
    <row r="3758" ht="14.25" customHeight="1" spans="1:6" x14ac:dyDescent="0.25">
      <c r="A3758" s="232">
        <v>43544</v>
      </c>
      <c r="B3758" s="233">
        <v>79</v>
      </c>
      <c r="C3758" s="233">
        <v>13</v>
      </c>
      <c r="D3758" s="234">
        <v>0.25</v>
      </c>
      <c r="E3758" s="235">
        <v>0.0000027978724495223706</v>
      </c>
      <c r="F3758" s="235">
        <v>0.00003425287883316729</v>
      </c>
    </row>
    <row r="3759" ht="14.25" customHeight="1" spans="1:6" x14ac:dyDescent="0.25">
      <c r="A3759" s="232">
        <v>43544</v>
      </c>
      <c r="B3759" s="233">
        <v>79</v>
      </c>
      <c r="C3759" s="233">
        <v>14</v>
      </c>
      <c r="D3759" s="234">
        <v>0.2708333333321207</v>
      </c>
      <c r="E3759" s="235">
        <v>0.000004656148752757523</v>
      </c>
      <c r="F3759" s="235">
        <v>0.00003625597116259227</v>
      </c>
    </row>
    <row r="3760" ht="14.25" customHeight="1" spans="1:6" x14ac:dyDescent="0.25">
      <c r="A3760" s="232">
        <v>43544</v>
      </c>
      <c r="B3760" s="233">
        <v>79</v>
      </c>
      <c r="C3760" s="233">
        <v>15</v>
      </c>
      <c r="D3760" s="234">
        <v>0.2916666666678793</v>
      </c>
      <c r="E3760" s="235">
        <v>0.000010998775453549315</v>
      </c>
      <c r="F3760" s="235">
        <v>0.0000411635473696835</v>
      </c>
    </row>
    <row r="3761" ht="14.25" customHeight="1" spans="1:6" x14ac:dyDescent="0.25">
      <c r="A3761" s="232">
        <v>43544</v>
      </c>
      <c r="B3761" s="233">
        <v>79</v>
      </c>
      <c r="C3761" s="233">
        <v>16</v>
      </c>
      <c r="D3761" s="234">
        <v>0.3125</v>
      </c>
      <c r="E3761" s="235">
        <v>0.000023831291579029973</v>
      </c>
      <c r="F3761" s="235">
        <v>0.00004987699900268219</v>
      </c>
    </row>
    <row r="3762" ht="14.25" customHeight="1" spans="1:6" x14ac:dyDescent="0.25">
      <c r="A3762" s="232">
        <v>43544</v>
      </c>
      <c r="B3762" s="233">
        <v>79</v>
      </c>
      <c r="C3762" s="233">
        <v>17</v>
      </c>
      <c r="D3762" s="234">
        <v>0.3333333333321207</v>
      </c>
      <c r="E3762" s="235">
        <v>0.00003956267663108858</v>
      </c>
      <c r="F3762" s="235">
        <v>0.00005488472982624466</v>
      </c>
    </row>
    <row r="3763" ht="14.25" customHeight="1" spans="1:6" x14ac:dyDescent="0.25">
      <c r="A3763" s="232">
        <v>43544</v>
      </c>
      <c r="B3763" s="233">
        <v>79</v>
      </c>
      <c r="C3763" s="233">
        <v>18</v>
      </c>
      <c r="D3763" s="234">
        <v>0.3541666666678793</v>
      </c>
      <c r="E3763" s="235">
        <v>0.000059044469611950807</v>
      </c>
      <c r="F3763" s="235">
        <v>0.00006339787222630086</v>
      </c>
    </row>
    <row r="3764" ht="14.25" customHeight="1" spans="1:6" x14ac:dyDescent="0.25">
      <c r="A3764" s="232">
        <v>43544</v>
      </c>
      <c r="B3764" s="233">
        <v>79</v>
      </c>
      <c r="C3764" s="233">
        <v>19</v>
      </c>
      <c r="D3764" s="234">
        <v>0.375</v>
      </c>
      <c r="E3764" s="235">
        <v>0.00010738688048908735</v>
      </c>
      <c r="F3764" s="235">
        <v>0.00006730390226867957</v>
      </c>
    </row>
    <row r="3765" ht="14.25" customHeight="1" spans="1:6" x14ac:dyDescent="0.25">
      <c r="A3765" s="232">
        <v>43544</v>
      </c>
      <c r="B3765" s="233">
        <v>79</v>
      </c>
      <c r="C3765" s="233">
        <v>20</v>
      </c>
      <c r="D3765" s="234">
        <v>0.3958333333321207</v>
      </c>
      <c r="E3765" s="235">
        <v>0.00015842544055097516</v>
      </c>
      <c r="F3765" s="235">
        <v>0.0000732130246404833</v>
      </c>
    </row>
    <row r="3766" ht="14.25" customHeight="1" spans="1:6" x14ac:dyDescent="0.25">
      <c r="A3766" s="232">
        <v>43544</v>
      </c>
      <c r="B3766" s="233">
        <v>79</v>
      </c>
      <c r="C3766" s="233">
        <v>21</v>
      </c>
      <c r="D3766" s="234">
        <v>0.4166666666678793</v>
      </c>
      <c r="E3766" s="235">
        <v>0.0001663811651105254</v>
      </c>
      <c r="F3766" s="235">
        <v>0.00007441488003813829</v>
      </c>
    </row>
    <row r="3767" ht="14.25" customHeight="1" spans="1:6" x14ac:dyDescent="0.25">
      <c r="A3767" s="232">
        <v>43544</v>
      </c>
      <c r="B3767" s="233">
        <v>79</v>
      </c>
      <c r="C3767" s="233">
        <v>22</v>
      </c>
      <c r="D3767" s="234">
        <v>0.4375</v>
      </c>
      <c r="E3767" s="235">
        <v>0.00017085529280133602</v>
      </c>
      <c r="F3767" s="235">
        <v>0.00007641797236756328</v>
      </c>
    </row>
    <row r="3768" ht="14.25" customHeight="1" spans="1:6" x14ac:dyDescent="0.25">
      <c r="A3768" s="232">
        <v>43544</v>
      </c>
      <c r="B3768" s="233">
        <v>79</v>
      </c>
      <c r="C3768" s="233">
        <v>23</v>
      </c>
      <c r="D3768" s="234">
        <v>0.4583333333321207</v>
      </c>
      <c r="E3768" s="235">
        <v>0.0001967248835013646</v>
      </c>
      <c r="F3768" s="235">
        <v>0.0000756167354357933</v>
      </c>
    </row>
    <row r="3769" ht="14.25" customHeight="1" spans="1:6" x14ac:dyDescent="0.25">
      <c r="A3769" s="232">
        <v>43544</v>
      </c>
      <c r="B3769" s="233">
        <v>79</v>
      </c>
      <c r="C3769" s="233">
        <v>24</v>
      </c>
      <c r="D3769" s="234">
        <v>0.4791666666678793</v>
      </c>
      <c r="E3769" s="235">
        <v>0.00019599377349195662</v>
      </c>
      <c r="F3769" s="235">
        <v>0.00007922230162875826</v>
      </c>
    </row>
    <row r="3770" ht="14.25" customHeight="1" spans="1:6" x14ac:dyDescent="0.25">
      <c r="A3770" s="232">
        <v>43544</v>
      </c>
      <c r="B3770" s="233">
        <v>79</v>
      </c>
      <c r="C3770" s="233">
        <v>25</v>
      </c>
      <c r="D3770" s="234">
        <v>0.5</v>
      </c>
      <c r="E3770" s="235">
        <v>0.0002009960885451997</v>
      </c>
      <c r="F3770" s="235">
        <v>0.00007782013699816078</v>
      </c>
    </row>
    <row r="3771" ht="14.25" customHeight="1" spans="1:6" x14ac:dyDescent="0.25">
      <c r="A3771" s="232">
        <v>43544</v>
      </c>
      <c r="B3771" s="233">
        <v>79</v>
      </c>
      <c r="C3771" s="233">
        <v>26</v>
      </c>
      <c r="D3771" s="234">
        <v>0.5208333333321207</v>
      </c>
      <c r="E3771" s="235">
        <v>0.00019081245195507458</v>
      </c>
      <c r="F3771" s="235">
        <v>0.00007802044623110327</v>
      </c>
    </row>
    <row r="3772" ht="14.25" customHeight="1" spans="1:6" x14ac:dyDescent="0.25">
      <c r="A3772" s="232">
        <v>43544</v>
      </c>
      <c r="B3772" s="233">
        <v>79</v>
      </c>
      <c r="C3772" s="233">
        <v>27</v>
      </c>
      <c r="D3772" s="234">
        <v>0.5416666666678793</v>
      </c>
      <c r="E3772" s="235">
        <v>0.00018710746880194653</v>
      </c>
      <c r="F3772" s="235">
        <v>0.00006960745844751831</v>
      </c>
    </row>
    <row r="3773" ht="14.25" customHeight="1" spans="1:6" x14ac:dyDescent="0.25">
      <c r="A3773" s="232">
        <v>43544</v>
      </c>
      <c r="B3773" s="233">
        <v>79</v>
      </c>
      <c r="C3773" s="233">
        <v>28</v>
      </c>
      <c r="D3773" s="234">
        <v>0.5625</v>
      </c>
      <c r="E3773" s="235">
        <v>0.0001586029466545827</v>
      </c>
      <c r="F3773" s="235">
        <v>0.00007060900461223083</v>
      </c>
    </row>
    <row r="3774" ht="14.25" customHeight="1" spans="1:6" x14ac:dyDescent="0.25">
      <c r="A3774" s="232">
        <v>43544</v>
      </c>
      <c r="B3774" s="233">
        <v>79</v>
      </c>
      <c r="C3774" s="233">
        <v>29</v>
      </c>
      <c r="D3774" s="234">
        <v>0.5833333333321207</v>
      </c>
      <c r="E3774" s="235">
        <v>0.00013858286347264486</v>
      </c>
      <c r="F3774" s="235">
        <v>0.00006750421150162208</v>
      </c>
    </row>
    <row r="3775" ht="14.25" customHeight="1" spans="1:6" x14ac:dyDescent="0.25">
      <c r="A3775" s="232">
        <v>43544</v>
      </c>
      <c r="B3775" s="233">
        <v>79</v>
      </c>
      <c r="C3775" s="233">
        <v>30</v>
      </c>
      <c r="D3775" s="234">
        <v>0.6041666666678793</v>
      </c>
      <c r="E3775" s="235">
        <v>0.00010337693176426153</v>
      </c>
      <c r="F3775" s="235">
        <v>0.00006840560304986335</v>
      </c>
    </row>
    <row r="3776" ht="14.25" customHeight="1" spans="1:6" x14ac:dyDescent="0.25">
      <c r="A3776" s="232">
        <v>43544</v>
      </c>
      <c r="B3776" s="233">
        <v>79</v>
      </c>
      <c r="C3776" s="233">
        <v>31</v>
      </c>
      <c r="D3776" s="234">
        <v>0.625</v>
      </c>
      <c r="E3776" s="235">
        <v>0.00007893908741473249</v>
      </c>
      <c r="F3776" s="235">
        <v>0.00007161055077694331</v>
      </c>
    </row>
    <row r="3777" ht="14.25" customHeight="1" spans="1:6" x14ac:dyDescent="0.25">
      <c r="A3777" s="232">
        <v>43544</v>
      </c>
      <c r="B3777" s="233">
        <v>79</v>
      </c>
      <c r="C3777" s="233">
        <v>32</v>
      </c>
      <c r="D3777" s="234">
        <v>0.6458333333321207</v>
      </c>
      <c r="E3777" s="235">
        <v>0.0000659213323606324</v>
      </c>
      <c r="F3777" s="235">
        <v>0.00007411441618872453</v>
      </c>
    </row>
    <row r="3778" ht="14.25" customHeight="1" spans="1:6" x14ac:dyDescent="0.25">
      <c r="A3778" s="232">
        <v>43544</v>
      </c>
      <c r="B3778" s="233">
        <v>79</v>
      </c>
      <c r="C3778" s="233">
        <v>33</v>
      </c>
      <c r="D3778" s="234">
        <v>0.6666666666678793</v>
      </c>
      <c r="E3778" s="235">
        <v>0.00005042236471940955</v>
      </c>
      <c r="F3778" s="235">
        <v>0.00007611750851814954</v>
      </c>
    </row>
    <row r="3779" ht="14.25" customHeight="1" spans="1:6" x14ac:dyDescent="0.25">
      <c r="A3779" s="232">
        <v>43544</v>
      </c>
      <c r="B3779" s="233">
        <v>79</v>
      </c>
      <c r="C3779" s="233">
        <v>34</v>
      </c>
      <c r="D3779" s="234">
        <v>0.6875</v>
      </c>
      <c r="E3779" s="235">
        <v>0.00003570496743560166</v>
      </c>
      <c r="F3779" s="235">
        <v>0.0000805243116428845</v>
      </c>
    </row>
    <row r="3780" ht="14.25" customHeight="1" spans="1:6" x14ac:dyDescent="0.25">
      <c r="A3780" s="232">
        <v>43544</v>
      </c>
      <c r="B3780" s="233">
        <v>79</v>
      </c>
      <c r="C3780" s="233">
        <v>35</v>
      </c>
      <c r="D3780" s="234">
        <v>0.7083333333321207</v>
      </c>
      <c r="E3780" s="235">
        <v>0.000024224402301092</v>
      </c>
      <c r="F3780" s="235">
        <v>0.00008503126938409072</v>
      </c>
    </row>
    <row r="3781" ht="14.25" customHeight="1" spans="1:6" x14ac:dyDescent="0.25">
      <c r="A3781" s="232">
        <v>43544</v>
      </c>
      <c r="B3781" s="233">
        <v>79</v>
      </c>
      <c r="C3781" s="233">
        <v>36</v>
      </c>
      <c r="D3781" s="234">
        <v>0.7291666666678793</v>
      </c>
      <c r="E3781" s="235">
        <v>0.00001465374188185207</v>
      </c>
      <c r="F3781" s="235">
        <v>0.00009053977329000945</v>
      </c>
    </row>
    <row r="3782" ht="14.25" customHeight="1" spans="1:6" x14ac:dyDescent="0.25">
      <c r="A3782" s="232">
        <v>43544</v>
      </c>
      <c r="B3782" s="233">
        <v>79</v>
      </c>
      <c r="C3782" s="233">
        <v>37</v>
      </c>
      <c r="D3782" s="234">
        <v>0.75</v>
      </c>
      <c r="E3782" s="235">
        <v>0.000012369138806547907</v>
      </c>
      <c r="F3782" s="235">
        <v>0.00009865229722418064</v>
      </c>
    </row>
    <row r="3783" ht="14.25" customHeight="1" spans="1:6" x14ac:dyDescent="0.25">
      <c r="A3783" s="232">
        <v>43544</v>
      </c>
      <c r="B3783" s="233">
        <v>79</v>
      </c>
      <c r="C3783" s="233">
        <v>38</v>
      </c>
      <c r="D3783" s="234">
        <v>0.7708333333321207</v>
      </c>
      <c r="E3783" s="235">
        <v>0.000003262452041152528</v>
      </c>
      <c r="F3783" s="235">
        <v>0.00010094583794137224</v>
      </c>
    </row>
    <row r="3784" ht="14.25" customHeight="1" spans="1:6" x14ac:dyDescent="0.25">
      <c r="A3784" s="232">
        <v>43544</v>
      </c>
      <c r="B3784" s="233">
        <v>79</v>
      </c>
      <c r="C3784" s="233">
        <v>39</v>
      </c>
      <c r="D3784" s="234">
        <v>0.7916666666678793</v>
      </c>
      <c r="E3784" s="235">
        <v>6.097407390252372e-7</v>
      </c>
      <c r="F3784" s="235">
        <v>0.00010005446185477816</v>
      </c>
    </row>
    <row r="3785" ht="14.25" customHeight="1" spans="1:6" x14ac:dyDescent="0.25">
      <c r="A3785" s="232">
        <v>43544</v>
      </c>
      <c r="B3785" s="233">
        <v>79</v>
      </c>
      <c r="C3785" s="233">
        <v>40</v>
      </c>
      <c r="D3785" s="234">
        <v>0.8125</v>
      </c>
      <c r="E3785" s="235">
        <v>2.292230604343612e-7</v>
      </c>
      <c r="F3785" s="235">
        <v>0.00009755059644299692</v>
      </c>
    </row>
    <row r="3786" ht="14.25" customHeight="1" spans="1:6" x14ac:dyDescent="0.25">
      <c r="A3786" s="232">
        <v>43544</v>
      </c>
      <c r="B3786" s="233">
        <v>79</v>
      </c>
      <c r="C3786" s="233">
        <v>41</v>
      </c>
      <c r="D3786" s="234">
        <v>0.8333333333321207</v>
      </c>
      <c r="E3786" s="235">
        <v>5.776815697337183e-8</v>
      </c>
      <c r="F3786" s="235">
        <v>0.00009534719488062941</v>
      </c>
    </row>
    <row r="3787" ht="14.25" customHeight="1" spans="1:6" x14ac:dyDescent="0.25">
      <c r="A3787" s="232">
        <v>43544</v>
      </c>
      <c r="B3787" s="233">
        <v>79</v>
      </c>
      <c r="C3787" s="233">
        <v>42</v>
      </c>
      <c r="D3787" s="234">
        <v>0.8541666666678793</v>
      </c>
      <c r="E3787" s="235">
        <v>9.550703967062393e-9</v>
      </c>
      <c r="F3787" s="235">
        <v>0.0000918417833041357</v>
      </c>
    </row>
    <row r="3788" ht="14.25" customHeight="1" spans="1:6" x14ac:dyDescent="0.25">
      <c r="A3788" s="232">
        <v>43544</v>
      </c>
      <c r="B3788" s="233">
        <v>79</v>
      </c>
      <c r="C3788" s="233">
        <v>43</v>
      </c>
      <c r="D3788" s="234">
        <v>0.875</v>
      </c>
      <c r="E3788" s="235">
        <v>0</v>
      </c>
      <c r="F3788" s="235">
        <v>0.00008633327939821698</v>
      </c>
    </row>
    <row r="3789" ht="14.25" customHeight="1" spans="1:6" x14ac:dyDescent="0.25">
      <c r="A3789" s="232">
        <v>43544</v>
      </c>
      <c r="B3789" s="233">
        <v>79</v>
      </c>
      <c r="C3789" s="233">
        <v>44</v>
      </c>
      <c r="D3789" s="234">
        <v>0.8958333333321207</v>
      </c>
      <c r="E3789" s="235">
        <v>0</v>
      </c>
      <c r="F3789" s="235">
        <v>0.00008102508472524076</v>
      </c>
    </row>
    <row r="3790" ht="14.25" customHeight="1" spans="1:6" x14ac:dyDescent="0.25">
      <c r="A3790" s="232">
        <v>43544</v>
      </c>
      <c r="B3790" s="233">
        <v>79</v>
      </c>
      <c r="C3790" s="233">
        <v>45</v>
      </c>
      <c r="D3790" s="234">
        <v>0.9166666666678793</v>
      </c>
      <c r="E3790" s="235">
        <v>0</v>
      </c>
      <c r="F3790" s="235">
        <v>0.00007461518927108079</v>
      </c>
    </row>
    <row r="3791" ht="14.25" customHeight="1" spans="1:6" x14ac:dyDescent="0.25">
      <c r="A3791" s="232">
        <v>43544</v>
      </c>
      <c r="B3791" s="233">
        <v>79</v>
      </c>
      <c r="C3791" s="233">
        <v>46</v>
      </c>
      <c r="D3791" s="234">
        <v>0.9375</v>
      </c>
      <c r="E3791" s="235">
        <v>0</v>
      </c>
      <c r="F3791" s="235">
        <v>0.00006399879992512835</v>
      </c>
    </row>
    <row r="3792" ht="14.25" customHeight="1" spans="1:6" x14ac:dyDescent="0.25">
      <c r="A3792" s="232">
        <v>43544</v>
      </c>
      <c r="B3792" s="233">
        <v>79</v>
      </c>
      <c r="C3792" s="233">
        <v>47</v>
      </c>
      <c r="D3792" s="234">
        <v>0.9583333333321207</v>
      </c>
      <c r="E3792" s="235">
        <v>0</v>
      </c>
      <c r="F3792" s="235">
        <v>0.000053282255962704675</v>
      </c>
    </row>
    <row r="3793" ht="14.25" customHeight="1" spans="1:6" x14ac:dyDescent="0.25">
      <c r="A3793" s="232">
        <v>43544</v>
      </c>
      <c r="B3793" s="233">
        <v>79</v>
      </c>
      <c r="C3793" s="233">
        <v>48</v>
      </c>
      <c r="D3793" s="234">
        <v>0.9791666666678793</v>
      </c>
      <c r="E3793" s="235">
        <v>0</v>
      </c>
      <c r="F3793" s="235">
        <v>0.00004677220589207346</v>
      </c>
    </row>
    <row r="3794" ht="14.25" customHeight="1" spans="1:6" x14ac:dyDescent="0.25">
      <c r="A3794" s="232">
        <v>43545</v>
      </c>
      <c r="B3794" s="233">
        <v>80</v>
      </c>
      <c r="C3794" s="233">
        <v>1</v>
      </c>
      <c r="D3794" s="234">
        <v>0</v>
      </c>
      <c r="E3794" s="235">
        <v>0</v>
      </c>
      <c r="F3794" s="235">
        <v>0.00003946091888967226</v>
      </c>
    </row>
    <row r="3795" ht="14.25" customHeight="1" spans="1:6" x14ac:dyDescent="0.25">
      <c r="A3795" s="232">
        <v>43545</v>
      </c>
      <c r="B3795" s="233">
        <v>80</v>
      </c>
      <c r="C3795" s="233">
        <v>2</v>
      </c>
      <c r="D3795" s="234">
        <v>0.020833333332120674</v>
      </c>
      <c r="E3795" s="235">
        <v>0</v>
      </c>
      <c r="F3795" s="235">
        <v>0.00003585535269670728</v>
      </c>
    </row>
    <row r="3796" ht="14.25" customHeight="1" spans="1:6" x14ac:dyDescent="0.25">
      <c r="A3796" s="232">
        <v>43545</v>
      </c>
      <c r="B3796" s="233">
        <v>80</v>
      </c>
      <c r="C3796" s="233">
        <v>3</v>
      </c>
      <c r="D3796" s="234">
        <v>0.041666666667879326</v>
      </c>
      <c r="E3796" s="235">
        <v>0</v>
      </c>
      <c r="F3796" s="235">
        <v>0.0000332513326684548</v>
      </c>
    </row>
    <row r="3797" ht="14.25" customHeight="1" spans="1:6" x14ac:dyDescent="0.25">
      <c r="A3797" s="232">
        <v>43545</v>
      </c>
      <c r="B3797" s="233">
        <v>80</v>
      </c>
      <c r="C3797" s="233">
        <v>4</v>
      </c>
      <c r="D3797" s="234">
        <v>0.0625</v>
      </c>
      <c r="E3797" s="235">
        <v>0</v>
      </c>
      <c r="F3797" s="235">
        <v>0.0000318491680378573</v>
      </c>
    </row>
    <row r="3798" ht="14.25" customHeight="1" spans="1:6" x14ac:dyDescent="0.25">
      <c r="A3798" s="232">
        <v>43545</v>
      </c>
      <c r="B3798" s="233">
        <v>80</v>
      </c>
      <c r="C3798" s="233">
        <v>5</v>
      </c>
      <c r="D3798" s="234">
        <v>0.08333333333212067</v>
      </c>
      <c r="E3798" s="235">
        <v>0</v>
      </c>
      <c r="F3798" s="235">
        <v>0.000029946230324903566</v>
      </c>
    </row>
    <row r="3799" ht="14.25" customHeight="1" spans="1:6" x14ac:dyDescent="0.25">
      <c r="A3799" s="232">
        <v>43545</v>
      </c>
      <c r="B3799" s="233">
        <v>80</v>
      </c>
      <c r="C3799" s="233">
        <v>6</v>
      </c>
      <c r="D3799" s="234">
        <v>0.10416666666787933</v>
      </c>
      <c r="E3799" s="235">
        <v>0</v>
      </c>
      <c r="F3799" s="235">
        <v>0.00002934530262607607</v>
      </c>
    </row>
    <row r="3800" ht="14.25" customHeight="1" spans="1:6" x14ac:dyDescent="0.25">
      <c r="A3800" s="232">
        <v>43545</v>
      </c>
      <c r="B3800" s="233">
        <v>80</v>
      </c>
      <c r="C3800" s="233">
        <v>7</v>
      </c>
      <c r="D3800" s="234">
        <v>0.125</v>
      </c>
      <c r="E3800" s="235">
        <v>0</v>
      </c>
      <c r="F3800" s="235">
        <v>0.000029545611859018566</v>
      </c>
    </row>
    <row r="3801" ht="14.25" customHeight="1" spans="1:6" x14ac:dyDescent="0.25">
      <c r="A3801" s="232">
        <v>43545</v>
      </c>
      <c r="B3801" s="233">
        <v>80</v>
      </c>
      <c r="C3801" s="233">
        <v>8</v>
      </c>
      <c r="D3801" s="234">
        <v>0.14583333333212067</v>
      </c>
      <c r="E3801" s="235">
        <v>0</v>
      </c>
      <c r="F3801" s="235">
        <v>0.000029044838776662325</v>
      </c>
    </row>
    <row r="3802" ht="14.25" customHeight="1" spans="1:6" x14ac:dyDescent="0.25">
      <c r="A3802" s="232">
        <v>43545</v>
      </c>
      <c r="B3802" s="233">
        <v>80</v>
      </c>
      <c r="C3802" s="233">
        <v>9</v>
      </c>
      <c r="D3802" s="234">
        <v>0.16666666666787933</v>
      </c>
      <c r="E3802" s="235">
        <v>0</v>
      </c>
      <c r="F3802" s="235">
        <v>0.000029645766475489823</v>
      </c>
    </row>
    <row r="3803" ht="14.25" customHeight="1" spans="1:6" x14ac:dyDescent="0.25">
      <c r="A3803" s="232">
        <v>43545</v>
      </c>
      <c r="B3803" s="233">
        <v>80</v>
      </c>
      <c r="C3803" s="233">
        <v>10</v>
      </c>
      <c r="D3803" s="234">
        <v>0.1875</v>
      </c>
      <c r="E3803" s="235">
        <v>2.034524205038709e-8</v>
      </c>
      <c r="F3803" s="235">
        <v>0.000031047931106087315</v>
      </c>
    </row>
    <row r="3804" ht="14.25" customHeight="1" spans="1:6" x14ac:dyDescent="0.25">
      <c r="A3804" s="232">
        <v>43545</v>
      </c>
      <c r="B3804" s="233">
        <v>80</v>
      </c>
      <c r="C3804" s="233">
        <v>11</v>
      </c>
      <c r="D3804" s="234">
        <v>0.20833333333212067</v>
      </c>
      <c r="E3804" s="235">
        <v>2.2885314694253596e-7</v>
      </c>
      <c r="F3804" s="235">
        <v>0.000031548704188443556</v>
      </c>
    </row>
    <row r="3805" ht="14.25" customHeight="1" spans="1:6" x14ac:dyDescent="0.25">
      <c r="A3805" s="232">
        <v>43545</v>
      </c>
      <c r="B3805" s="233">
        <v>80</v>
      </c>
      <c r="C3805" s="233">
        <v>12</v>
      </c>
      <c r="D3805" s="234">
        <v>0.22916666666787933</v>
      </c>
      <c r="E3805" s="235">
        <v>8.249070867702401e-7</v>
      </c>
      <c r="F3805" s="235">
        <v>0.00003435303344963854</v>
      </c>
    </row>
    <row r="3806" ht="14.25" customHeight="1" spans="1:6" x14ac:dyDescent="0.25">
      <c r="A3806" s="232">
        <v>43545</v>
      </c>
      <c r="B3806" s="233">
        <v>80</v>
      </c>
      <c r="C3806" s="233">
        <v>13</v>
      </c>
      <c r="D3806" s="234">
        <v>0.25</v>
      </c>
      <c r="E3806" s="235">
        <v>0.0000028290622131556103</v>
      </c>
      <c r="F3806" s="235">
        <v>0.000041764475068510994</v>
      </c>
    </row>
    <row r="3807" ht="14.25" customHeight="1" spans="1:6" x14ac:dyDescent="0.25">
      <c r="A3807" s="232">
        <v>43545</v>
      </c>
      <c r="B3807" s="233">
        <v>80</v>
      </c>
      <c r="C3807" s="233">
        <v>14</v>
      </c>
      <c r="D3807" s="234">
        <v>0.2708333333321207</v>
      </c>
      <c r="E3807" s="235">
        <v>0.00000587931485371761</v>
      </c>
      <c r="F3807" s="235">
        <v>0.000049576535153268434</v>
      </c>
    </row>
    <row r="3808" ht="14.25" customHeight="1" spans="1:6" x14ac:dyDescent="0.25">
      <c r="A3808" s="232">
        <v>43545</v>
      </c>
      <c r="B3808" s="233">
        <v>80</v>
      </c>
      <c r="C3808" s="233">
        <v>15</v>
      </c>
      <c r="D3808" s="234">
        <v>0.2916666666678793</v>
      </c>
      <c r="E3808" s="235">
        <v>0.00001715657684305913</v>
      </c>
      <c r="F3808" s="235">
        <v>0.000058390141402738404</v>
      </c>
    </row>
    <row r="3809" ht="14.25" customHeight="1" spans="1:6" x14ac:dyDescent="0.25">
      <c r="A3809" s="232">
        <v>43545</v>
      </c>
      <c r="B3809" s="233">
        <v>80</v>
      </c>
      <c r="C3809" s="233">
        <v>16</v>
      </c>
      <c r="D3809" s="234">
        <v>0.3125</v>
      </c>
      <c r="E3809" s="235">
        <v>0.00003176749196472522</v>
      </c>
      <c r="F3809" s="235">
        <v>0.00006419910915807086</v>
      </c>
    </row>
    <row r="3810" ht="14.25" customHeight="1" spans="1:6" x14ac:dyDescent="0.25">
      <c r="A3810" s="232">
        <v>43545</v>
      </c>
      <c r="B3810" s="233">
        <v>80</v>
      </c>
      <c r="C3810" s="233">
        <v>17</v>
      </c>
      <c r="D3810" s="234">
        <v>0.3333333333321207</v>
      </c>
      <c r="E3810" s="235">
        <v>0.000049067933402002035</v>
      </c>
      <c r="F3810" s="235">
        <v>0.00006560127378866834</v>
      </c>
    </row>
    <row r="3811" ht="14.25" customHeight="1" spans="1:6" x14ac:dyDescent="0.25">
      <c r="A3811" s="232">
        <v>43545</v>
      </c>
      <c r="B3811" s="233">
        <v>80</v>
      </c>
      <c r="C3811" s="233">
        <v>18</v>
      </c>
      <c r="D3811" s="234">
        <v>0.3541666666678793</v>
      </c>
      <c r="E3811" s="235">
        <v>0.00006753666279973166</v>
      </c>
      <c r="F3811" s="235">
        <v>0.00006520065532278334</v>
      </c>
    </row>
    <row r="3812" ht="14.25" customHeight="1" spans="1:6" x14ac:dyDescent="0.25">
      <c r="A3812" s="232">
        <v>43545</v>
      </c>
      <c r="B3812" s="233">
        <v>80</v>
      </c>
      <c r="C3812" s="233">
        <v>19</v>
      </c>
      <c r="D3812" s="234">
        <v>0.375</v>
      </c>
      <c r="E3812" s="235">
        <v>0.00008259073319507946</v>
      </c>
      <c r="F3812" s="235">
        <v>0.00006459972762395585</v>
      </c>
    </row>
    <row r="3813" ht="14.25" customHeight="1" spans="1:6" x14ac:dyDescent="0.25">
      <c r="A3813" s="232">
        <v>43545</v>
      </c>
      <c r="B3813" s="233">
        <v>80</v>
      </c>
      <c r="C3813" s="233">
        <v>20</v>
      </c>
      <c r="D3813" s="234">
        <v>0.3958333333321207</v>
      </c>
      <c r="E3813" s="235">
        <v>0.00009455662226859847</v>
      </c>
      <c r="F3813" s="235">
        <v>0.00006399879992512835</v>
      </c>
    </row>
    <row r="3814" ht="14.25" customHeight="1" spans="1:6" x14ac:dyDescent="0.25">
      <c r="A3814" s="232">
        <v>43545</v>
      </c>
      <c r="B3814" s="233">
        <v>80</v>
      </c>
      <c r="C3814" s="233">
        <v>21</v>
      </c>
      <c r="D3814" s="234">
        <v>0.4166666666678793</v>
      </c>
      <c r="E3814" s="235">
        <v>0.00010553845961403916</v>
      </c>
      <c r="F3814" s="235">
        <v>0.00006239632606158836</v>
      </c>
    </row>
    <row r="3815" ht="14.25" customHeight="1" spans="1:6" x14ac:dyDescent="0.25">
      <c r="A3815" s="232">
        <v>43545</v>
      </c>
      <c r="B3815" s="233">
        <v>80</v>
      </c>
      <c r="C3815" s="233">
        <v>22</v>
      </c>
      <c r="D3815" s="234">
        <v>0.4375</v>
      </c>
      <c r="E3815" s="235">
        <v>0.00011623204868991489</v>
      </c>
      <c r="F3815" s="235">
        <v>0.00006189555297923212</v>
      </c>
    </row>
    <row r="3816" ht="14.25" customHeight="1" spans="1:6" x14ac:dyDescent="0.25">
      <c r="A3816" s="232">
        <v>43545</v>
      </c>
      <c r="B3816" s="233">
        <v>80</v>
      </c>
      <c r="C3816" s="233">
        <v>23</v>
      </c>
      <c r="D3816" s="234">
        <v>0.4583333333321207</v>
      </c>
      <c r="E3816" s="235">
        <v>0.00012977077719474544</v>
      </c>
      <c r="F3816" s="235">
        <v>0.00006019292449922087</v>
      </c>
    </row>
    <row r="3817" ht="14.25" customHeight="1" spans="1:6" x14ac:dyDescent="0.25">
      <c r="A3817" s="232">
        <v>43545</v>
      </c>
      <c r="B3817" s="233">
        <v>80</v>
      </c>
      <c r="C3817" s="233">
        <v>24</v>
      </c>
      <c r="D3817" s="234">
        <v>0.4791666666678793</v>
      </c>
      <c r="E3817" s="235">
        <v>0.00013499358851591073</v>
      </c>
      <c r="F3817" s="235">
        <v>0.00006029307911569213</v>
      </c>
    </row>
    <row r="3818" ht="14.25" customHeight="1" spans="1:6" x14ac:dyDescent="0.25">
      <c r="A3818" s="232">
        <v>43545</v>
      </c>
      <c r="B3818" s="233">
        <v>80</v>
      </c>
      <c r="C3818" s="233">
        <v>25</v>
      </c>
      <c r="D3818" s="234">
        <v>0.5</v>
      </c>
      <c r="E3818" s="235">
        <v>0.00016579845426772892</v>
      </c>
      <c r="F3818" s="235">
        <v>0.00006179539836276087</v>
      </c>
    </row>
    <row r="3819" ht="14.25" customHeight="1" spans="1:6" x14ac:dyDescent="0.25">
      <c r="A3819" s="232">
        <v>43545</v>
      </c>
      <c r="B3819" s="233">
        <v>80</v>
      </c>
      <c r="C3819" s="233">
        <v>26</v>
      </c>
      <c r="D3819" s="234">
        <v>0.5208333333321207</v>
      </c>
      <c r="E3819" s="235">
        <v>0.0001716977036916404</v>
      </c>
      <c r="F3819" s="235">
        <v>0.00006209586221217463</v>
      </c>
    </row>
    <row r="3820" ht="14.25" customHeight="1" spans="1:6" x14ac:dyDescent="0.25">
      <c r="A3820" s="232">
        <v>43545</v>
      </c>
      <c r="B3820" s="233">
        <v>80</v>
      </c>
      <c r="C3820" s="233">
        <v>27</v>
      </c>
      <c r="D3820" s="234">
        <v>0.5416666666678793</v>
      </c>
      <c r="E3820" s="235">
        <v>0.00013470132630048932</v>
      </c>
      <c r="F3820" s="235">
        <v>0.00006019292449922087</v>
      </c>
    </row>
    <row r="3821" ht="14.25" customHeight="1" spans="1:6" x14ac:dyDescent="0.25">
      <c r="A3821" s="232">
        <v>43545</v>
      </c>
      <c r="B3821" s="233">
        <v>80</v>
      </c>
      <c r="C3821" s="233">
        <v>28</v>
      </c>
      <c r="D3821" s="234">
        <v>0.5625</v>
      </c>
      <c r="E3821" s="235">
        <v>0.00012396585407068928</v>
      </c>
      <c r="F3821" s="235">
        <v>0.000059391687567450885</v>
      </c>
    </row>
    <row r="3822" ht="14.25" customHeight="1" spans="1:6" x14ac:dyDescent="0.25">
      <c r="A3822" s="232">
        <v>43545</v>
      </c>
      <c r="B3822" s="233">
        <v>80</v>
      </c>
      <c r="C3822" s="233">
        <v>29</v>
      </c>
      <c r="D3822" s="234">
        <v>0.5833333333321207</v>
      </c>
      <c r="E3822" s="235">
        <v>0.0001258364864112748</v>
      </c>
      <c r="F3822" s="235">
        <v>0.00005828998678626714</v>
      </c>
    </row>
    <row r="3823" ht="14.25" customHeight="1" spans="1:6" x14ac:dyDescent="0.25">
      <c r="A3823" s="232">
        <v>43545</v>
      </c>
      <c r="B3823" s="233">
        <v>80</v>
      </c>
      <c r="C3823" s="233">
        <v>30</v>
      </c>
      <c r="D3823" s="234">
        <v>0.6041666666678793</v>
      </c>
      <c r="E3823" s="235">
        <v>0.0001193891103008763</v>
      </c>
      <c r="F3823" s="235">
        <v>0.000059191378334508385</v>
      </c>
    </row>
    <row r="3824" ht="14.25" customHeight="1" spans="1:6" x14ac:dyDescent="0.25">
      <c r="A3824" s="232">
        <v>43545</v>
      </c>
      <c r="B3824" s="233">
        <v>80</v>
      </c>
      <c r="C3824" s="233">
        <v>31</v>
      </c>
      <c r="D3824" s="234">
        <v>0.625</v>
      </c>
      <c r="E3824" s="235">
        <v>0.00011058356459641134</v>
      </c>
      <c r="F3824" s="235">
        <v>0.00006019292449922087</v>
      </c>
    </row>
    <row r="3825" ht="14.25" customHeight="1" spans="1:6" x14ac:dyDescent="0.25">
      <c r="A3825" s="232">
        <v>43545</v>
      </c>
      <c r="B3825" s="233">
        <v>80</v>
      </c>
      <c r="C3825" s="233">
        <v>32</v>
      </c>
      <c r="D3825" s="234">
        <v>0.6458333333321207</v>
      </c>
      <c r="E3825" s="235">
        <v>0.00009819956634059721</v>
      </c>
      <c r="F3825" s="235">
        <v>0.00006480003685689835</v>
      </c>
    </row>
    <row r="3826" ht="14.25" customHeight="1" spans="1:6" x14ac:dyDescent="0.25">
      <c r="A3826" s="232">
        <v>43545</v>
      </c>
      <c r="B3826" s="233">
        <v>80</v>
      </c>
      <c r="C3826" s="233">
        <v>33</v>
      </c>
      <c r="D3826" s="234">
        <v>0.6666666666678793</v>
      </c>
      <c r="E3826" s="235">
        <v>0.00008211015336591467</v>
      </c>
      <c r="F3826" s="235">
        <v>0.00006900653074869083</v>
      </c>
    </row>
    <row r="3827" ht="14.25" customHeight="1" spans="1:6" x14ac:dyDescent="0.25">
      <c r="A3827" s="232">
        <v>43545</v>
      </c>
      <c r="B3827" s="233">
        <v>80</v>
      </c>
      <c r="C3827" s="233">
        <v>34</v>
      </c>
      <c r="D3827" s="234">
        <v>0.6875</v>
      </c>
      <c r="E3827" s="235">
        <v>0.00006035009848709552</v>
      </c>
      <c r="F3827" s="235">
        <v>0.00007491565312049453</v>
      </c>
    </row>
    <row r="3828" ht="14.25" customHeight="1" spans="1:6" x14ac:dyDescent="0.25">
      <c r="A3828" s="232">
        <v>43545</v>
      </c>
      <c r="B3828" s="233">
        <v>80</v>
      </c>
      <c r="C3828" s="233">
        <v>35</v>
      </c>
      <c r="D3828" s="234">
        <v>0.7083333333321207</v>
      </c>
      <c r="E3828" s="235">
        <v>0.00004051713244203789</v>
      </c>
      <c r="F3828" s="235">
        <v>0.0000841298778358495</v>
      </c>
    </row>
    <row r="3829" ht="14.25" customHeight="1" spans="1:6" x14ac:dyDescent="0.25">
      <c r="A3829" s="232">
        <v>43545</v>
      </c>
      <c r="B3829" s="233">
        <v>80</v>
      </c>
      <c r="C3829" s="233">
        <v>36</v>
      </c>
      <c r="D3829" s="234">
        <v>0.7291666666678793</v>
      </c>
      <c r="E3829" s="235">
        <v>0.000024359885027277953</v>
      </c>
      <c r="F3829" s="235">
        <v>0.00008973853635823944</v>
      </c>
    </row>
    <row r="3830" ht="14.25" customHeight="1" spans="1:6" x14ac:dyDescent="0.25">
      <c r="A3830" s="232">
        <v>43545</v>
      </c>
      <c r="B3830" s="233">
        <v>80</v>
      </c>
      <c r="C3830" s="233">
        <v>37</v>
      </c>
      <c r="D3830" s="234">
        <v>0.75</v>
      </c>
      <c r="E3830" s="235">
        <v>0.000011020692881788926</v>
      </c>
      <c r="F3830" s="235">
        <v>0.00009775090567593941</v>
      </c>
    </row>
    <row r="3831" ht="14.25" customHeight="1" spans="1:6" x14ac:dyDescent="0.25">
      <c r="A3831" s="232">
        <v>43545</v>
      </c>
      <c r="B3831" s="233">
        <v>80</v>
      </c>
      <c r="C3831" s="233">
        <v>38</v>
      </c>
      <c r="D3831" s="234">
        <v>0.7708333333321207</v>
      </c>
      <c r="E3831" s="235">
        <v>0.0000022529581219615017</v>
      </c>
      <c r="F3831" s="235">
        <v>0.00010115616263596187</v>
      </c>
    </row>
    <row r="3832" ht="14.25" customHeight="1" spans="1:6" x14ac:dyDescent="0.25">
      <c r="A3832" s="232">
        <v>43545</v>
      </c>
      <c r="B3832" s="233">
        <v>80</v>
      </c>
      <c r="C3832" s="233">
        <v>39</v>
      </c>
      <c r="D3832" s="234">
        <v>0.7916666666678793</v>
      </c>
      <c r="E3832" s="235">
        <v>0.0000010014174746195075</v>
      </c>
      <c r="F3832" s="235">
        <v>0.00009825167875829564</v>
      </c>
    </row>
    <row r="3833" ht="14.25" customHeight="1" spans="1:6" x14ac:dyDescent="0.25">
      <c r="A3833" s="232">
        <v>43545</v>
      </c>
      <c r="B3833" s="233">
        <v>80</v>
      </c>
      <c r="C3833" s="233">
        <v>40</v>
      </c>
      <c r="D3833" s="234">
        <v>0.8125</v>
      </c>
      <c r="E3833" s="235">
        <v>3.7681854367262385e-7</v>
      </c>
      <c r="F3833" s="235">
        <v>0.00009484642179827317</v>
      </c>
    </row>
    <row r="3834" ht="14.25" customHeight="1" spans="1:6" x14ac:dyDescent="0.25">
      <c r="A3834" s="232">
        <v>43545</v>
      </c>
      <c r="B3834" s="233">
        <v>80</v>
      </c>
      <c r="C3834" s="233">
        <v>41</v>
      </c>
      <c r="D3834" s="234">
        <v>0.8333333333321207</v>
      </c>
      <c r="E3834" s="235">
        <v>7.786679002920876e-8</v>
      </c>
      <c r="F3834" s="235">
        <v>0.00009124085560530819</v>
      </c>
    </row>
    <row r="3835" ht="14.25" customHeight="1" spans="1:6" x14ac:dyDescent="0.25">
      <c r="A3835" s="232">
        <v>43545</v>
      </c>
      <c r="B3835" s="233">
        <v>80</v>
      </c>
      <c r="C3835" s="233">
        <v>42</v>
      </c>
      <c r="D3835" s="234">
        <v>0.8541666666678793</v>
      </c>
      <c r="E3835" s="235">
        <v>2.5593389715657393e-9</v>
      </c>
      <c r="F3835" s="235">
        <v>0.00008833637172764196</v>
      </c>
    </row>
    <row r="3836" ht="14.25" customHeight="1" spans="1:6" x14ac:dyDescent="0.25">
      <c r="A3836" s="232">
        <v>43545</v>
      </c>
      <c r="B3836" s="233">
        <v>80</v>
      </c>
      <c r="C3836" s="233">
        <v>43</v>
      </c>
      <c r="D3836" s="234">
        <v>0.875</v>
      </c>
      <c r="E3836" s="235">
        <v>0</v>
      </c>
      <c r="F3836" s="235">
        <v>0.00008533173323350447</v>
      </c>
    </row>
    <row r="3837" ht="14.25" customHeight="1" spans="1:6" x14ac:dyDescent="0.25">
      <c r="A3837" s="232">
        <v>43545</v>
      </c>
      <c r="B3837" s="233">
        <v>80</v>
      </c>
      <c r="C3837" s="233">
        <v>44</v>
      </c>
      <c r="D3837" s="234">
        <v>0.8958333333321207</v>
      </c>
      <c r="E3837" s="235">
        <v>0</v>
      </c>
      <c r="F3837" s="235">
        <v>0.00007932245624522951</v>
      </c>
    </row>
    <row r="3838" ht="14.25" customHeight="1" spans="1:6" x14ac:dyDescent="0.25">
      <c r="A3838" s="232">
        <v>43545</v>
      </c>
      <c r="B3838" s="233">
        <v>80</v>
      </c>
      <c r="C3838" s="233">
        <v>45</v>
      </c>
      <c r="D3838" s="234">
        <v>0.9166666666678793</v>
      </c>
      <c r="E3838" s="235">
        <v>0</v>
      </c>
      <c r="F3838" s="235">
        <v>0.00007341333387342581</v>
      </c>
    </row>
    <row r="3839" ht="14.25" customHeight="1" spans="1:6" x14ac:dyDescent="0.25">
      <c r="A3839" s="232">
        <v>43545</v>
      </c>
      <c r="B3839" s="233">
        <v>80</v>
      </c>
      <c r="C3839" s="233">
        <v>46</v>
      </c>
      <c r="D3839" s="234">
        <v>0.9375</v>
      </c>
      <c r="E3839" s="235">
        <v>0</v>
      </c>
      <c r="F3839" s="235">
        <v>0.00006389864530865711</v>
      </c>
    </row>
    <row r="3840" ht="14.25" customHeight="1" spans="1:6" x14ac:dyDescent="0.25">
      <c r="A3840" s="232">
        <v>43545</v>
      </c>
      <c r="B3840" s="233">
        <v>80</v>
      </c>
      <c r="C3840" s="233">
        <v>47</v>
      </c>
      <c r="D3840" s="234">
        <v>0.9583333333321207</v>
      </c>
      <c r="E3840" s="235">
        <v>0</v>
      </c>
      <c r="F3840" s="235">
        <v>0.000053783029045060915</v>
      </c>
    </row>
    <row r="3841" ht="14.25" customHeight="1" spans="1:6" x14ac:dyDescent="0.25">
      <c r="A3841" s="232">
        <v>43545</v>
      </c>
      <c r="B3841" s="233">
        <v>80</v>
      </c>
      <c r="C3841" s="233">
        <v>48</v>
      </c>
      <c r="D3841" s="234">
        <v>0.9791666666678793</v>
      </c>
      <c r="E3841" s="235">
        <v>0</v>
      </c>
      <c r="F3841" s="235">
        <v>0.00004426834048029223</v>
      </c>
    </row>
    <row r="3842" ht="14.25" customHeight="1" spans="1:6" x14ac:dyDescent="0.25">
      <c r="A3842" s="232">
        <v>43546</v>
      </c>
      <c r="B3842" s="233">
        <v>81</v>
      </c>
      <c r="C3842" s="233">
        <v>1</v>
      </c>
      <c r="D3842" s="234">
        <v>0</v>
      </c>
      <c r="E3842" s="235">
        <v>0</v>
      </c>
      <c r="F3842" s="235">
        <v>0.00003946091888967226</v>
      </c>
    </row>
    <row r="3843" ht="14.25" customHeight="1" spans="1:6" x14ac:dyDescent="0.25">
      <c r="A3843" s="232">
        <v>43546</v>
      </c>
      <c r="B3843" s="233">
        <v>81</v>
      </c>
      <c r="C3843" s="233">
        <v>2</v>
      </c>
      <c r="D3843" s="234">
        <v>0.020833333332120674</v>
      </c>
      <c r="E3843" s="235">
        <v>0</v>
      </c>
      <c r="F3843" s="235">
        <v>0.00003565504346376478</v>
      </c>
    </row>
    <row r="3844" ht="14.25" customHeight="1" spans="1:6" x14ac:dyDescent="0.25">
      <c r="A3844" s="232">
        <v>43546</v>
      </c>
      <c r="B3844" s="233">
        <v>81</v>
      </c>
      <c r="C3844" s="233">
        <v>3</v>
      </c>
      <c r="D3844" s="234">
        <v>0.041666666667879326</v>
      </c>
      <c r="E3844" s="235">
        <v>0</v>
      </c>
      <c r="F3844" s="235">
        <v>0.0000334516419013973</v>
      </c>
    </row>
    <row r="3845" ht="14.25" customHeight="1" spans="1:6" x14ac:dyDescent="0.25">
      <c r="A3845" s="232">
        <v>43546</v>
      </c>
      <c r="B3845" s="233">
        <v>81</v>
      </c>
      <c r="C3845" s="233">
        <v>4</v>
      </c>
      <c r="D3845" s="234">
        <v>0.0625</v>
      </c>
      <c r="E3845" s="235">
        <v>0</v>
      </c>
      <c r="F3845" s="235">
        <v>0.00003234994112021355</v>
      </c>
    </row>
    <row r="3846" ht="14.25" customHeight="1" spans="1:6" x14ac:dyDescent="0.25">
      <c r="A3846" s="232">
        <v>43546</v>
      </c>
      <c r="B3846" s="233">
        <v>81</v>
      </c>
      <c r="C3846" s="233">
        <v>5</v>
      </c>
      <c r="D3846" s="234">
        <v>0.08333333333212067</v>
      </c>
      <c r="E3846" s="235">
        <v>0</v>
      </c>
      <c r="F3846" s="235">
        <v>0.000030046384941374813</v>
      </c>
    </row>
    <row r="3847" ht="14.25" customHeight="1" spans="1:6" x14ac:dyDescent="0.25">
      <c r="A3847" s="232">
        <v>43546</v>
      </c>
      <c r="B3847" s="233">
        <v>81</v>
      </c>
      <c r="C3847" s="233">
        <v>6</v>
      </c>
      <c r="D3847" s="234">
        <v>0.10416666666787933</v>
      </c>
      <c r="E3847" s="235">
        <v>0</v>
      </c>
      <c r="F3847" s="235">
        <v>0.00002934530262607607</v>
      </c>
    </row>
    <row r="3848" ht="14.25" customHeight="1" spans="1:6" x14ac:dyDescent="0.25">
      <c r="A3848" s="232">
        <v>43546</v>
      </c>
      <c r="B3848" s="233">
        <v>81</v>
      </c>
      <c r="C3848" s="233">
        <v>7</v>
      </c>
      <c r="D3848" s="234">
        <v>0.125</v>
      </c>
      <c r="E3848" s="235">
        <v>0</v>
      </c>
      <c r="F3848" s="235">
        <v>0.00002974592109196107</v>
      </c>
    </row>
    <row r="3849" ht="14.25" customHeight="1" spans="1:6" x14ac:dyDescent="0.25">
      <c r="A3849" s="232">
        <v>43546</v>
      </c>
      <c r="B3849" s="233">
        <v>81</v>
      </c>
      <c r="C3849" s="233">
        <v>8</v>
      </c>
      <c r="D3849" s="234">
        <v>0.14583333333212067</v>
      </c>
      <c r="E3849" s="235">
        <v>0</v>
      </c>
      <c r="F3849" s="235">
        <v>0.000029445457242547322</v>
      </c>
    </row>
    <row r="3850" ht="14.25" customHeight="1" spans="1:6" x14ac:dyDescent="0.25">
      <c r="A3850" s="232">
        <v>43546</v>
      </c>
      <c r="B3850" s="233">
        <v>81</v>
      </c>
      <c r="C3850" s="233">
        <v>9</v>
      </c>
      <c r="D3850" s="234">
        <v>0.16666666666787933</v>
      </c>
      <c r="E3850" s="235">
        <v>0</v>
      </c>
      <c r="F3850" s="235">
        <v>0.00002974592109196107</v>
      </c>
    </row>
    <row r="3851" ht="14.25" customHeight="1" spans="1:6" x14ac:dyDescent="0.25">
      <c r="A3851" s="232">
        <v>43546</v>
      </c>
      <c r="B3851" s="233">
        <v>81</v>
      </c>
      <c r="C3851" s="233">
        <v>10</v>
      </c>
      <c r="D3851" s="234">
        <v>0.1875</v>
      </c>
      <c r="E3851" s="235">
        <v>7.416765511095656e-8</v>
      </c>
      <c r="F3851" s="235">
        <v>0.0000314485495719723</v>
      </c>
    </row>
    <row r="3852" ht="14.25" customHeight="1" spans="1:6" x14ac:dyDescent="0.25">
      <c r="A3852" s="232">
        <v>43546</v>
      </c>
      <c r="B3852" s="233">
        <v>81</v>
      </c>
      <c r="C3852" s="233">
        <v>11</v>
      </c>
      <c r="D3852" s="234">
        <v>0.20833333333212067</v>
      </c>
      <c r="E3852" s="235">
        <v>4.503080240485676e-7</v>
      </c>
      <c r="F3852" s="235">
        <v>0.00003164885880491481</v>
      </c>
    </row>
    <row r="3853" ht="14.25" customHeight="1" spans="1:6" x14ac:dyDescent="0.25">
      <c r="A3853" s="232">
        <v>43546</v>
      </c>
      <c r="B3853" s="233">
        <v>81</v>
      </c>
      <c r="C3853" s="233">
        <v>12</v>
      </c>
      <c r="D3853" s="234">
        <v>0.22916666666787933</v>
      </c>
      <c r="E3853" s="235">
        <v>0.0000018738584450892888</v>
      </c>
      <c r="F3853" s="235">
        <v>0.00003485380653199478</v>
      </c>
    </row>
    <row r="3854" ht="14.25" customHeight="1" spans="1:6" x14ac:dyDescent="0.25">
      <c r="A3854" s="232">
        <v>43546</v>
      </c>
      <c r="B3854" s="233">
        <v>81</v>
      </c>
      <c r="C3854" s="233">
        <v>13</v>
      </c>
      <c r="D3854" s="234">
        <v>0.25</v>
      </c>
      <c r="E3854" s="235">
        <v>0.000004778288131485836</v>
      </c>
      <c r="F3854" s="235">
        <v>0.00004166432045203974</v>
      </c>
    </row>
    <row r="3855" ht="14.25" customHeight="1" spans="1:6" x14ac:dyDescent="0.25">
      <c r="A3855" s="232">
        <v>43546</v>
      </c>
      <c r="B3855" s="233">
        <v>81</v>
      </c>
      <c r="C3855" s="233">
        <v>14</v>
      </c>
      <c r="D3855" s="234">
        <v>0.2708333333321207</v>
      </c>
      <c r="E3855" s="235">
        <v>0.00000528631040717694</v>
      </c>
      <c r="F3855" s="235">
        <v>0.000048474834372084706</v>
      </c>
    </row>
    <row r="3856" ht="14.25" customHeight="1" spans="1:6" x14ac:dyDescent="0.25">
      <c r="A3856" s="232">
        <v>43546</v>
      </c>
      <c r="B3856" s="233">
        <v>81</v>
      </c>
      <c r="C3856" s="233">
        <v>15</v>
      </c>
      <c r="D3856" s="234">
        <v>0.2916666666678793</v>
      </c>
      <c r="E3856" s="235">
        <v>0.000008434212570360929</v>
      </c>
      <c r="F3856" s="235">
        <v>0.000056987976772140894</v>
      </c>
    </row>
    <row r="3857" ht="14.25" customHeight="1" spans="1:6" x14ac:dyDescent="0.25">
      <c r="A3857" s="232">
        <v>43546</v>
      </c>
      <c r="B3857" s="233">
        <v>81</v>
      </c>
      <c r="C3857" s="233">
        <v>16</v>
      </c>
      <c r="D3857" s="234">
        <v>0.3125</v>
      </c>
      <c r="E3857" s="235">
        <v>0.00003617767176169</v>
      </c>
      <c r="F3857" s="235">
        <v>0.0000634980268427721</v>
      </c>
    </row>
    <row r="3858" ht="14.25" customHeight="1" spans="1:6" x14ac:dyDescent="0.25">
      <c r="A3858" s="232">
        <v>43546</v>
      </c>
      <c r="B3858" s="233">
        <v>81</v>
      </c>
      <c r="C3858" s="233">
        <v>17</v>
      </c>
      <c r="D3858" s="234">
        <v>0.3333333333321207</v>
      </c>
      <c r="E3858" s="235">
        <v>0.00005687718651540219</v>
      </c>
      <c r="F3858" s="235">
        <v>0.00006409895454159961</v>
      </c>
    </row>
    <row r="3859" ht="14.25" customHeight="1" spans="1:6" x14ac:dyDescent="0.25">
      <c r="A3859" s="232">
        <v>43546</v>
      </c>
      <c r="B3859" s="233">
        <v>81</v>
      </c>
      <c r="C3859" s="233">
        <v>18</v>
      </c>
      <c r="D3859" s="234">
        <v>0.3541666666678793</v>
      </c>
      <c r="E3859" s="235">
        <v>0.00007695596809821311</v>
      </c>
      <c r="F3859" s="235">
        <v>0.0000634980268427721</v>
      </c>
    </row>
    <row r="3860" ht="14.25" customHeight="1" spans="1:6" x14ac:dyDescent="0.25">
      <c r="A3860" s="232">
        <v>43546</v>
      </c>
      <c r="B3860" s="233">
        <v>81</v>
      </c>
      <c r="C3860" s="233">
        <v>19</v>
      </c>
      <c r="D3860" s="234">
        <v>0.375</v>
      </c>
      <c r="E3860" s="235">
        <v>0.00010349757758817092</v>
      </c>
      <c r="F3860" s="235">
        <v>0.00006229617144511711</v>
      </c>
    </row>
    <row r="3861" ht="14.25" customHeight="1" spans="1:6" x14ac:dyDescent="0.25">
      <c r="A3861" s="232">
        <v>43546</v>
      </c>
      <c r="B3861" s="233">
        <v>81</v>
      </c>
      <c r="C3861" s="233">
        <v>20</v>
      </c>
      <c r="D3861" s="234">
        <v>0.3958333333321207</v>
      </c>
      <c r="E3861" s="235">
        <v>0.00012300465786936593</v>
      </c>
      <c r="F3861" s="235">
        <v>0.00006059354296510588</v>
      </c>
    </row>
    <row r="3862" ht="14.25" customHeight="1" spans="1:6" x14ac:dyDescent="0.25">
      <c r="A3862" s="232">
        <v>43546</v>
      </c>
      <c r="B3862" s="233">
        <v>81</v>
      </c>
      <c r="C3862" s="233">
        <v>21</v>
      </c>
      <c r="D3862" s="234">
        <v>0.4166666666678793</v>
      </c>
      <c r="E3862" s="235">
        <v>0.00014441740424681239</v>
      </c>
      <c r="F3862" s="235">
        <v>0.00005748874985449714</v>
      </c>
    </row>
    <row r="3863" ht="14.25" customHeight="1" spans="1:6" x14ac:dyDescent="0.25">
      <c r="A3863" s="232">
        <v>43546</v>
      </c>
      <c r="B3863" s="233">
        <v>81</v>
      </c>
      <c r="C3863" s="233">
        <v>22</v>
      </c>
      <c r="D3863" s="234">
        <v>0.4375</v>
      </c>
      <c r="E3863" s="235">
        <v>0.00015799107047857075</v>
      </c>
      <c r="F3863" s="235">
        <v>0.000056286894456842146</v>
      </c>
    </row>
    <row r="3864" ht="14.25" customHeight="1" spans="1:6" x14ac:dyDescent="0.25">
      <c r="A3864" s="232">
        <v>43546</v>
      </c>
      <c r="B3864" s="233">
        <v>81</v>
      </c>
      <c r="C3864" s="233">
        <v>23</v>
      </c>
      <c r="D3864" s="234">
        <v>0.4583333333321207</v>
      </c>
      <c r="E3864" s="235">
        <v>0.0001407074878242685</v>
      </c>
      <c r="F3864" s="235">
        <v>0.00005478457520977341</v>
      </c>
    </row>
    <row r="3865" ht="14.25" customHeight="1" spans="1:6" x14ac:dyDescent="0.25">
      <c r="A3865" s="232">
        <v>43546</v>
      </c>
      <c r="B3865" s="233">
        <v>81</v>
      </c>
      <c r="C3865" s="233">
        <v>24</v>
      </c>
      <c r="D3865" s="234">
        <v>0.4791666666678793</v>
      </c>
      <c r="E3865" s="235">
        <v>0.0001430464240958098</v>
      </c>
      <c r="F3865" s="235">
        <v>0.00005428380212741717</v>
      </c>
    </row>
    <row r="3866" ht="14.25" customHeight="1" spans="1:6" x14ac:dyDescent="0.25">
      <c r="A3866" s="232">
        <v>43546</v>
      </c>
      <c r="B3866" s="233">
        <v>81</v>
      </c>
      <c r="C3866" s="233">
        <v>25</v>
      </c>
      <c r="D3866" s="234">
        <v>0.5</v>
      </c>
      <c r="E3866" s="235">
        <v>0.00013287857647999567</v>
      </c>
      <c r="F3866" s="235">
        <v>0.000055085039059187164</v>
      </c>
    </row>
    <row r="3867" ht="14.25" customHeight="1" spans="1:6" x14ac:dyDescent="0.25">
      <c r="A3867" s="232">
        <v>43546</v>
      </c>
      <c r="B3867" s="233">
        <v>81</v>
      </c>
      <c r="C3867" s="233">
        <v>26</v>
      </c>
      <c r="D3867" s="234">
        <v>0.5208333333321207</v>
      </c>
      <c r="E3867" s="235">
        <v>0.0001300723849042151</v>
      </c>
      <c r="F3867" s="235">
        <v>0.00005518519367565842</v>
      </c>
    </row>
    <row r="3868" ht="14.25" customHeight="1" spans="1:6" x14ac:dyDescent="0.25">
      <c r="A3868" s="232">
        <v>43546</v>
      </c>
      <c r="B3868" s="233">
        <v>81</v>
      </c>
      <c r="C3868" s="233">
        <v>27</v>
      </c>
      <c r="D3868" s="234">
        <v>0.5416666666678793</v>
      </c>
      <c r="E3868" s="235">
        <v>0.00012492492517923953</v>
      </c>
      <c r="F3868" s="235">
        <v>0.00005368287442858966</v>
      </c>
    </row>
    <row r="3869" ht="14.25" customHeight="1" spans="1:6" x14ac:dyDescent="0.25">
      <c r="A3869" s="232">
        <v>43546</v>
      </c>
      <c r="B3869" s="233">
        <v>81</v>
      </c>
      <c r="C3869" s="233">
        <v>28</v>
      </c>
      <c r="D3869" s="234">
        <v>0.5625</v>
      </c>
      <c r="E3869" s="235">
        <v>0.00011512910468919384</v>
      </c>
      <c r="F3869" s="235">
        <v>0.000053282255962704675</v>
      </c>
    </row>
    <row r="3870" ht="14.25" customHeight="1" spans="1:6" x14ac:dyDescent="0.25">
      <c r="A3870" s="232">
        <v>43546</v>
      </c>
      <c r="B3870" s="233">
        <v>81</v>
      </c>
      <c r="C3870" s="233">
        <v>29</v>
      </c>
      <c r="D3870" s="234">
        <v>0.5833333333321207</v>
      </c>
      <c r="E3870" s="235">
        <v>0.00009847893450730861</v>
      </c>
      <c r="F3870" s="235">
        <v>0.00005388318366153217</v>
      </c>
    </row>
    <row r="3871" ht="14.25" customHeight="1" spans="1:6" x14ac:dyDescent="0.25">
      <c r="A3871" s="232">
        <v>43546</v>
      </c>
      <c r="B3871" s="233">
        <v>81</v>
      </c>
      <c r="C3871" s="233">
        <v>30</v>
      </c>
      <c r="D3871" s="234">
        <v>0.6041666666678793</v>
      </c>
      <c r="E3871" s="235">
        <v>0.00009412256370092064</v>
      </c>
      <c r="F3871" s="235">
        <v>0.00005538550290860091</v>
      </c>
    </row>
    <row r="3872" ht="14.25" customHeight="1" spans="1:6" x14ac:dyDescent="0.25">
      <c r="A3872" s="232">
        <v>43546</v>
      </c>
      <c r="B3872" s="233">
        <v>81</v>
      </c>
      <c r="C3872" s="233">
        <v>31</v>
      </c>
      <c r="D3872" s="234">
        <v>0.625</v>
      </c>
      <c r="E3872" s="235">
        <v>0.00008607269233809102</v>
      </c>
      <c r="F3872" s="235">
        <v>0.00005598643060742841</v>
      </c>
    </row>
    <row r="3873" ht="14.25" customHeight="1" spans="1:6" x14ac:dyDescent="0.25">
      <c r="A3873" s="232">
        <v>43546</v>
      </c>
      <c r="B3873" s="233">
        <v>81</v>
      </c>
      <c r="C3873" s="233">
        <v>32</v>
      </c>
      <c r="D3873" s="234">
        <v>0.6458333333321207</v>
      </c>
      <c r="E3873" s="235">
        <v>0.00007594416739807781</v>
      </c>
      <c r="F3873" s="235">
        <v>0.00006019292449922087</v>
      </c>
    </row>
    <row r="3874" ht="14.25" customHeight="1" spans="1:6" x14ac:dyDescent="0.25">
      <c r="A3874" s="232">
        <v>43546</v>
      </c>
      <c r="B3874" s="233">
        <v>81</v>
      </c>
      <c r="C3874" s="233">
        <v>33</v>
      </c>
      <c r="D3874" s="234">
        <v>0.6666666666678793</v>
      </c>
      <c r="E3874" s="235">
        <v>0.00006013896638047945</v>
      </c>
      <c r="F3874" s="235">
        <v>0.00006540096455572584</v>
      </c>
    </row>
    <row r="3875" ht="14.25" customHeight="1" spans="1:6" x14ac:dyDescent="0.25">
      <c r="A3875" s="232">
        <v>43546</v>
      </c>
      <c r="B3875" s="233">
        <v>81</v>
      </c>
      <c r="C3875" s="233">
        <v>34</v>
      </c>
      <c r="D3875" s="234">
        <v>0.6875</v>
      </c>
      <c r="E3875" s="235">
        <v>0.00004490122324404172</v>
      </c>
      <c r="F3875" s="235">
        <v>0.00007171070539341455</v>
      </c>
    </row>
    <row r="3876" ht="14.25" customHeight="1" spans="1:6" x14ac:dyDescent="0.25">
      <c r="A3876" s="232">
        <v>43546</v>
      </c>
      <c r="B3876" s="233">
        <v>81</v>
      </c>
      <c r="C3876" s="233">
        <v>35</v>
      </c>
      <c r="D3876" s="234">
        <v>0.7083333333321207</v>
      </c>
      <c r="E3876" s="235">
        <v>0.000030055519500685772</v>
      </c>
      <c r="F3876" s="235">
        <v>0.00008082477549229825</v>
      </c>
    </row>
    <row r="3877" ht="14.25" customHeight="1" spans="1:6" x14ac:dyDescent="0.25">
      <c r="A3877" s="232">
        <v>43546</v>
      </c>
      <c r="B3877" s="233">
        <v>81</v>
      </c>
      <c r="C3877" s="233">
        <v>36</v>
      </c>
      <c r="D3877" s="234">
        <v>0.7291666666678793</v>
      </c>
      <c r="E3877" s="235">
        <v>0.0000163116912067318</v>
      </c>
      <c r="F3877" s="235">
        <v>0.00008903745404294072</v>
      </c>
    </row>
    <row r="3878" ht="14.25" customHeight="1" spans="1:6" x14ac:dyDescent="0.25">
      <c r="A3878" s="232">
        <v>43546</v>
      </c>
      <c r="B3878" s="233">
        <v>81</v>
      </c>
      <c r="C3878" s="233">
        <v>37</v>
      </c>
      <c r="D3878" s="234">
        <v>0.75</v>
      </c>
      <c r="E3878" s="235">
        <v>0.000009318306199038756</v>
      </c>
      <c r="F3878" s="235">
        <v>0.00009684951412769816</v>
      </c>
    </row>
    <row r="3879" ht="14.25" customHeight="1" spans="1:6" x14ac:dyDescent="0.25">
      <c r="A3879" s="232">
        <v>43546</v>
      </c>
      <c r="B3879" s="233">
        <v>81</v>
      </c>
      <c r="C3879" s="233">
        <v>38</v>
      </c>
      <c r="D3879" s="234">
        <v>0.7708333333321207</v>
      </c>
      <c r="E3879" s="235">
        <v>0.0000033316875163724796</v>
      </c>
      <c r="F3879" s="235">
        <v>0.00009975399800536438</v>
      </c>
    </row>
    <row r="3880" ht="14.25" customHeight="1" spans="1:6" x14ac:dyDescent="0.25">
      <c r="A3880" s="232">
        <v>43546</v>
      </c>
      <c r="B3880" s="233">
        <v>81</v>
      </c>
      <c r="C3880" s="233">
        <v>39</v>
      </c>
      <c r="D3880" s="234">
        <v>0.7916666666678793</v>
      </c>
      <c r="E3880" s="235">
        <v>0.000001552280316195897</v>
      </c>
      <c r="F3880" s="235">
        <v>0.00009755059644299692</v>
      </c>
    </row>
    <row r="3881" ht="14.25" customHeight="1" spans="1:6" x14ac:dyDescent="0.25">
      <c r="A3881" s="232">
        <v>43546</v>
      </c>
      <c r="B3881" s="233">
        <v>81</v>
      </c>
      <c r="C3881" s="233">
        <v>40</v>
      </c>
      <c r="D3881" s="234">
        <v>0.8125</v>
      </c>
      <c r="E3881" s="235">
        <v>4.4759532510851603e-7</v>
      </c>
      <c r="F3881" s="235">
        <v>0.00009474626718180191</v>
      </c>
    </row>
    <row r="3882" ht="14.25" customHeight="1" spans="1:6" x14ac:dyDescent="0.25">
      <c r="A3882" s="232">
        <v>43546</v>
      </c>
      <c r="B3882" s="233">
        <v>81</v>
      </c>
      <c r="C3882" s="233">
        <v>41</v>
      </c>
      <c r="D3882" s="234">
        <v>0.8333333333321207</v>
      </c>
      <c r="E3882" s="235">
        <v>1.3230572557615364e-7</v>
      </c>
      <c r="F3882" s="235">
        <v>0.00009164147407119316</v>
      </c>
    </row>
    <row r="3883" ht="14.25" customHeight="1" spans="1:6" x14ac:dyDescent="0.25">
      <c r="A3883" s="232">
        <v>43546</v>
      </c>
      <c r="B3883" s="233">
        <v>81</v>
      </c>
      <c r="C3883" s="233">
        <v>42</v>
      </c>
      <c r="D3883" s="234">
        <v>0.8541666666678793</v>
      </c>
      <c r="E3883" s="235">
        <v>1.0861584903718016e-8</v>
      </c>
      <c r="F3883" s="235">
        <v>0.00008773544402881445</v>
      </c>
    </row>
    <row r="3884" ht="14.25" customHeight="1" spans="1:6" x14ac:dyDescent="0.25">
      <c r="A3884" s="232">
        <v>43546</v>
      </c>
      <c r="B3884" s="233">
        <v>81</v>
      </c>
      <c r="C3884" s="233">
        <v>43</v>
      </c>
      <c r="D3884" s="234">
        <v>0.875</v>
      </c>
      <c r="E3884" s="235">
        <v>0</v>
      </c>
      <c r="F3884" s="235">
        <v>0.00008463065091820574</v>
      </c>
    </row>
    <row r="3885" ht="14.25" customHeight="1" spans="1:6" x14ac:dyDescent="0.25">
      <c r="A3885" s="232">
        <v>43546</v>
      </c>
      <c r="B3885" s="233">
        <v>81</v>
      </c>
      <c r="C3885" s="233">
        <v>44</v>
      </c>
      <c r="D3885" s="234">
        <v>0.8958333333321207</v>
      </c>
      <c r="E3885" s="235">
        <v>0</v>
      </c>
      <c r="F3885" s="235">
        <v>0.00007972307471111451</v>
      </c>
    </row>
    <row r="3886" ht="14.25" customHeight="1" spans="1:6" x14ac:dyDescent="0.25">
      <c r="A3886" s="232">
        <v>43546</v>
      </c>
      <c r="B3886" s="233">
        <v>81</v>
      </c>
      <c r="C3886" s="233">
        <v>45</v>
      </c>
      <c r="D3886" s="234">
        <v>0.9166666666678793</v>
      </c>
      <c r="E3886" s="235">
        <v>0</v>
      </c>
      <c r="F3886" s="235">
        <v>0.0000736136431063683</v>
      </c>
    </row>
    <row r="3887" ht="14.25" customHeight="1" spans="1:6" x14ac:dyDescent="0.25">
      <c r="A3887" s="232">
        <v>43546</v>
      </c>
      <c r="B3887" s="233">
        <v>81</v>
      </c>
      <c r="C3887" s="233">
        <v>46</v>
      </c>
      <c r="D3887" s="234">
        <v>0.9375</v>
      </c>
      <c r="E3887" s="235">
        <v>0</v>
      </c>
      <c r="F3887" s="235">
        <v>0.0000636983360757146</v>
      </c>
    </row>
    <row r="3888" ht="14.25" customHeight="1" spans="1:6" x14ac:dyDescent="0.25">
      <c r="A3888" s="232">
        <v>43546</v>
      </c>
      <c r="B3888" s="233">
        <v>81</v>
      </c>
      <c r="C3888" s="233">
        <v>47</v>
      </c>
      <c r="D3888" s="234">
        <v>0.9583333333321207</v>
      </c>
      <c r="E3888" s="235">
        <v>0</v>
      </c>
      <c r="F3888" s="235">
        <v>0.00005388318366153217</v>
      </c>
    </row>
    <row r="3889" ht="14.25" customHeight="1" spans="1:6" x14ac:dyDescent="0.25">
      <c r="A3889" s="232">
        <v>43546</v>
      </c>
      <c r="B3889" s="233">
        <v>81</v>
      </c>
      <c r="C3889" s="233">
        <v>48</v>
      </c>
      <c r="D3889" s="234">
        <v>0.9791666666678793</v>
      </c>
      <c r="E3889" s="235">
        <v>0</v>
      </c>
      <c r="F3889" s="235">
        <v>0.000045370041261475974</v>
      </c>
    </row>
    <row r="3890" ht="14.25" customHeight="1" spans="1:6" x14ac:dyDescent="0.25">
      <c r="A3890" s="232">
        <v>43547</v>
      </c>
      <c r="B3890" s="233">
        <v>82</v>
      </c>
      <c r="C3890" s="233">
        <v>1</v>
      </c>
      <c r="D3890" s="234">
        <v>0</v>
      </c>
      <c r="E3890" s="235">
        <v>0</v>
      </c>
      <c r="F3890" s="235">
        <v>0.000040061846588499765</v>
      </c>
    </row>
    <row r="3891" ht="14.25" customHeight="1" spans="1:6" x14ac:dyDescent="0.25">
      <c r="A3891" s="232">
        <v>43547</v>
      </c>
      <c r="B3891" s="233">
        <v>82</v>
      </c>
      <c r="C3891" s="233">
        <v>2</v>
      </c>
      <c r="D3891" s="234">
        <v>0.020833333332120674</v>
      </c>
      <c r="E3891" s="235">
        <v>0</v>
      </c>
      <c r="F3891" s="235">
        <v>0.00003605566192964978</v>
      </c>
    </row>
    <row r="3892" ht="14.25" customHeight="1" spans="1:6" x14ac:dyDescent="0.25">
      <c r="A3892" s="232">
        <v>43547</v>
      </c>
      <c r="B3892" s="233">
        <v>82</v>
      </c>
      <c r="C3892" s="233">
        <v>3</v>
      </c>
      <c r="D3892" s="234">
        <v>0.041666666667879326</v>
      </c>
      <c r="E3892" s="235">
        <v>0</v>
      </c>
      <c r="F3892" s="235">
        <v>0.000033651951134339786</v>
      </c>
    </row>
    <row r="3893" ht="14.25" customHeight="1" spans="1:6" x14ac:dyDescent="0.25">
      <c r="A3893" s="232">
        <v>43547</v>
      </c>
      <c r="B3893" s="233">
        <v>82</v>
      </c>
      <c r="C3893" s="233">
        <v>4</v>
      </c>
      <c r="D3893" s="234">
        <v>0.0625</v>
      </c>
      <c r="E3893" s="235">
        <v>0</v>
      </c>
      <c r="F3893" s="235">
        <v>0.000032249786503742304</v>
      </c>
    </row>
    <row r="3894" ht="14.25" customHeight="1" spans="1:6" x14ac:dyDescent="0.25">
      <c r="A3894" s="232">
        <v>43547</v>
      </c>
      <c r="B3894" s="233">
        <v>82</v>
      </c>
      <c r="C3894" s="233">
        <v>5</v>
      </c>
      <c r="D3894" s="234">
        <v>0.08333333333212067</v>
      </c>
      <c r="E3894" s="235">
        <v>0</v>
      </c>
      <c r="F3894" s="235">
        <v>0.000030246694174317314</v>
      </c>
    </row>
    <row r="3895" ht="14.25" customHeight="1" spans="1:6" x14ac:dyDescent="0.25">
      <c r="A3895" s="232">
        <v>43547</v>
      </c>
      <c r="B3895" s="233">
        <v>82</v>
      </c>
      <c r="C3895" s="233">
        <v>6</v>
      </c>
      <c r="D3895" s="234">
        <v>0.10416666666787933</v>
      </c>
      <c r="E3895" s="235">
        <v>0</v>
      </c>
      <c r="F3895" s="235">
        <v>0.000029645766475489823</v>
      </c>
    </row>
    <row r="3896" ht="14.25" customHeight="1" spans="1:6" x14ac:dyDescent="0.25">
      <c r="A3896" s="232">
        <v>43547</v>
      </c>
      <c r="B3896" s="233">
        <v>82</v>
      </c>
      <c r="C3896" s="233">
        <v>7</v>
      </c>
      <c r="D3896" s="234">
        <v>0.125</v>
      </c>
      <c r="E3896" s="235">
        <v>0</v>
      </c>
      <c r="F3896" s="235">
        <v>0.00002974592109196107</v>
      </c>
    </row>
    <row r="3897" ht="14.25" customHeight="1" spans="1:6" x14ac:dyDescent="0.25">
      <c r="A3897" s="232">
        <v>43547</v>
      </c>
      <c r="B3897" s="233">
        <v>82</v>
      </c>
      <c r="C3897" s="233">
        <v>8</v>
      </c>
      <c r="D3897" s="234">
        <v>0.14583333333212067</v>
      </c>
      <c r="E3897" s="235">
        <v>0</v>
      </c>
      <c r="F3897" s="235">
        <v>0.000029245148009604822</v>
      </c>
    </row>
    <row r="3898" ht="14.25" customHeight="1" spans="1:6" x14ac:dyDescent="0.25">
      <c r="A3898" s="232">
        <v>43547</v>
      </c>
      <c r="B3898" s="233">
        <v>82</v>
      </c>
      <c r="C3898" s="233">
        <v>9</v>
      </c>
      <c r="D3898" s="234">
        <v>0.16666666666787933</v>
      </c>
      <c r="E3898" s="235">
        <v>0</v>
      </c>
      <c r="F3898" s="235">
        <v>0.000029545611859018566</v>
      </c>
    </row>
    <row r="3899" ht="14.25" customHeight="1" spans="1:6" x14ac:dyDescent="0.25">
      <c r="A3899" s="232">
        <v>43547</v>
      </c>
      <c r="B3899" s="233">
        <v>82</v>
      </c>
      <c r="C3899" s="233">
        <v>10</v>
      </c>
      <c r="D3899" s="234">
        <v>0.1875</v>
      </c>
      <c r="E3899" s="235">
        <v>3.0579515324218173e-8</v>
      </c>
      <c r="F3899" s="235">
        <v>0.000030847621873144815</v>
      </c>
    </row>
    <row r="3900" ht="14.25" customHeight="1" spans="1:6" x14ac:dyDescent="0.25">
      <c r="A3900" s="232">
        <v>43547</v>
      </c>
      <c r="B3900" s="233">
        <v>82</v>
      </c>
      <c r="C3900" s="233">
        <v>11</v>
      </c>
      <c r="D3900" s="234">
        <v>0.20833333333212067</v>
      </c>
      <c r="E3900" s="235">
        <v>2.0339076825523337e-7</v>
      </c>
      <c r="F3900" s="235">
        <v>0.00003164885880491481</v>
      </c>
    </row>
    <row r="3901" ht="14.25" customHeight="1" spans="1:6" x14ac:dyDescent="0.25">
      <c r="A3901" s="232">
        <v>43547</v>
      </c>
      <c r="B3901" s="233">
        <v>82</v>
      </c>
      <c r="C3901" s="233">
        <v>12</v>
      </c>
      <c r="D3901" s="234">
        <v>0.22916666666787933</v>
      </c>
      <c r="E3901" s="235">
        <v>0.0000010781745241732405</v>
      </c>
      <c r="F3901" s="235">
        <v>0.000034753651915523535</v>
      </c>
    </row>
    <row r="3902" ht="14.25" customHeight="1" spans="1:6" x14ac:dyDescent="0.25">
      <c r="A3902" s="232">
        <v>43547</v>
      </c>
      <c r="B3902" s="233">
        <v>82</v>
      </c>
      <c r="C3902" s="233">
        <v>13</v>
      </c>
      <c r="D3902" s="234">
        <v>0.25</v>
      </c>
      <c r="E3902" s="235">
        <v>0.000006081741828136638</v>
      </c>
      <c r="F3902" s="235">
        <v>0.000041363856602626</v>
      </c>
    </row>
    <row r="3903" ht="14.25" customHeight="1" spans="1:6" x14ac:dyDescent="0.25">
      <c r="A3903" s="232">
        <v>43547</v>
      </c>
      <c r="B3903" s="233">
        <v>82</v>
      </c>
      <c r="C3903" s="233">
        <v>14</v>
      </c>
      <c r="D3903" s="234">
        <v>0.2708333333321207</v>
      </c>
      <c r="E3903" s="235">
        <v>0.000015430586461041103</v>
      </c>
      <c r="F3903" s="235">
        <v>0.000048474834372084706</v>
      </c>
    </row>
    <row r="3904" ht="14.25" customHeight="1" spans="1:6" x14ac:dyDescent="0.25">
      <c r="A3904" s="232">
        <v>43547</v>
      </c>
      <c r="B3904" s="233">
        <v>82</v>
      </c>
      <c r="C3904" s="233">
        <v>15</v>
      </c>
      <c r="D3904" s="234">
        <v>0.2916666666678793</v>
      </c>
      <c r="E3904" s="235">
        <v>0.000031889922530422726</v>
      </c>
      <c r="F3904" s="235">
        <v>0.00005728844062155465</v>
      </c>
    </row>
    <row r="3905" ht="14.25" customHeight="1" spans="1:6" x14ac:dyDescent="0.25">
      <c r="A3905" s="232">
        <v>43547</v>
      </c>
      <c r="B3905" s="233">
        <v>82</v>
      </c>
      <c r="C3905" s="233">
        <v>16</v>
      </c>
      <c r="D3905" s="234">
        <v>0.3125</v>
      </c>
      <c r="E3905" s="235">
        <v>0.00004825137894385038</v>
      </c>
      <c r="F3905" s="235">
        <v>0.00006449957300748461</v>
      </c>
    </row>
    <row r="3906" ht="14.25" customHeight="1" spans="1:6" x14ac:dyDescent="0.25">
      <c r="A3906" s="232">
        <v>43547</v>
      </c>
      <c r="B3906" s="233">
        <v>82</v>
      </c>
      <c r="C3906" s="233">
        <v>17</v>
      </c>
      <c r="D3906" s="234">
        <v>0.3333333333321207</v>
      </c>
      <c r="E3906" s="235">
        <v>0.00007647101424051528</v>
      </c>
      <c r="F3906" s="235">
        <v>0.00006409895454159961</v>
      </c>
    </row>
    <row r="3907" ht="14.25" customHeight="1" spans="1:6" x14ac:dyDescent="0.25">
      <c r="A3907" s="232">
        <v>43547</v>
      </c>
      <c r="B3907" s="233">
        <v>82</v>
      </c>
      <c r="C3907" s="233">
        <v>18</v>
      </c>
      <c r="D3907" s="234">
        <v>0.3541666666678793</v>
      </c>
      <c r="E3907" s="235">
        <v>0.00009588864092854716</v>
      </c>
      <c r="F3907" s="235">
        <v>0.00006379849069218586</v>
      </c>
    </row>
    <row r="3908" ht="14.25" customHeight="1" spans="1:6" x14ac:dyDescent="0.25">
      <c r="A3908" s="232">
        <v>43547</v>
      </c>
      <c r="B3908" s="233">
        <v>82</v>
      </c>
      <c r="C3908" s="233">
        <v>19</v>
      </c>
      <c r="D3908" s="234">
        <v>0.375</v>
      </c>
      <c r="E3908" s="235">
        <v>0.00011440977844953072</v>
      </c>
      <c r="F3908" s="235">
        <v>0.00006249648067805962</v>
      </c>
    </row>
    <row r="3909" ht="14.25" customHeight="1" spans="1:6" x14ac:dyDescent="0.25">
      <c r="A3909" s="232">
        <v>43547</v>
      </c>
      <c r="B3909" s="233">
        <v>82</v>
      </c>
      <c r="C3909" s="233">
        <v>20</v>
      </c>
      <c r="D3909" s="234">
        <v>0.3958333333321207</v>
      </c>
      <c r="E3909" s="235">
        <v>0.00013008923288709303</v>
      </c>
      <c r="F3909" s="235">
        <v>0.00006149493451334712</v>
      </c>
    </row>
    <row r="3910" ht="14.25" customHeight="1" spans="1:6" x14ac:dyDescent="0.25">
      <c r="A3910" s="232">
        <v>43547</v>
      </c>
      <c r="B3910" s="233">
        <v>82</v>
      </c>
      <c r="C3910" s="233">
        <v>21</v>
      </c>
      <c r="D3910" s="234">
        <v>0.4166666666678793</v>
      </c>
      <c r="E3910" s="235">
        <v>0.00014226021989377944</v>
      </c>
      <c r="F3910" s="235">
        <v>0.00005808967755332465</v>
      </c>
    </row>
    <row r="3911" ht="14.25" customHeight="1" spans="1:6" x14ac:dyDescent="0.25">
      <c r="A3911" s="232">
        <v>43547</v>
      </c>
      <c r="B3911" s="233">
        <v>82</v>
      </c>
      <c r="C3911" s="233">
        <v>22</v>
      </c>
      <c r="D3911" s="234">
        <v>0.4375</v>
      </c>
      <c r="E3911" s="235">
        <v>0.00015045313702180286</v>
      </c>
      <c r="F3911" s="235">
        <v>0.00005758890447096841</v>
      </c>
    </row>
    <row r="3912" ht="14.25" customHeight="1" spans="1:6" x14ac:dyDescent="0.25">
      <c r="A3912" s="232">
        <v>43547</v>
      </c>
      <c r="B3912" s="233">
        <v>82</v>
      </c>
      <c r="C3912" s="233">
        <v>23</v>
      </c>
      <c r="D3912" s="234">
        <v>0.4583333333321207</v>
      </c>
      <c r="E3912" s="235">
        <v>0.00015632211901124321</v>
      </c>
      <c r="F3912" s="235">
        <v>0.00005558581214154341</v>
      </c>
    </row>
    <row r="3913" ht="14.25" customHeight="1" spans="1:6" x14ac:dyDescent="0.25">
      <c r="A3913" s="232">
        <v>43547</v>
      </c>
      <c r="B3913" s="233">
        <v>82</v>
      </c>
      <c r="C3913" s="233">
        <v>24</v>
      </c>
      <c r="D3913" s="234">
        <v>0.4791666666678793</v>
      </c>
      <c r="E3913" s="235">
        <v>0.00015979654894070116</v>
      </c>
      <c r="F3913" s="235">
        <v>0.000055085039059187164</v>
      </c>
    </row>
    <row r="3914" ht="14.25" customHeight="1" spans="1:6" x14ac:dyDescent="0.25">
      <c r="A3914" s="232">
        <v>43547</v>
      </c>
      <c r="B3914" s="233">
        <v>82</v>
      </c>
      <c r="C3914" s="233">
        <v>25</v>
      </c>
      <c r="D3914" s="234">
        <v>0.5</v>
      </c>
      <c r="E3914" s="235">
        <v>0.00014165173456635134</v>
      </c>
      <c r="F3914" s="235">
        <v>0.000056487203689784654</v>
      </c>
    </row>
    <row r="3915" ht="14.25" customHeight="1" spans="1:6" x14ac:dyDescent="0.25">
      <c r="A3915" s="232">
        <v>43547</v>
      </c>
      <c r="B3915" s="233">
        <v>82</v>
      </c>
      <c r="C3915" s="233">
        <v>26</v>
      </c>
      <c r="D3915" s="234">
        <v>0.5208333333321207</v>
      </c>
      <c r="E3915" s="235">
        <v>0.0001401813333454809</v>
      </c>
      <c r="F3915" s="235">
        <v>0.000056487203689784654</v>
      </c>
    </row>
    <row r="3916" ht="14.25" customHeight="1" spans="1:6" x14ac:dyDescent="0.25">
      <c r="A3916" s="232">
        <v>43547</v>
      </c>
      <c r="B3916" s="233">
        <v>82</v>
      </c>
      <c r="C3916" s="233">
        <v>27</v>
      </c>
      <c r="D3916" s="234">
        <v>0.5416666666678793</v>
      </c>
      <c r="E3916" s="235">
        <v>0.00013251544964465543</v>
      </c>
      <c r="F3916" s="235">
        <v>0.0000545842659768309</v>
      </c>
    </row>
    <row r="3917" ht="14.25" customHeight="1" spans="1:6" x14ac:dyDescent="0.25">
      <c r="A3917" s="232">
        <v>43547</v>
      </c>
      <c r="B3917" s="233">
        <v>82</v>
      </c>
      <c r="C3917" s="233">
        <v>28</v>
      </c>
      <c r="D3917" s="234">
        <v>0.5625</v>
      </c>
      <c r="E3917" s="235">
        <v>0.00012169560931192472</v>
      </c>
      <c r="F3917" s="235">
        <v>0.00005418364751094592</v>
      </c>
    </row>
    <row r="3918" ht="14.25" customHeight="1" spans="1:6" x14ac:dyDescent="0.25">
      <c r="A3918" s="232">
        <v>43547</v>
      </c>
      <c r="B3918" s="233">
        <v>82</v>
      </c>
      <c r="C3918" s="233">
        <v>29</v>
      </c>
      <c r="D3918" s="234">
        <v>0.5833333333321207</v>
      </c>
      <c r="E3918" s="235">
        <v>0.00010296805024423307</v>
      </c>
      <c r="F3918" s="235">
        <v>0.00005348256519564716</v>
      </c>
    </row>
    <row r="3919" ht="14.25" customHeight="1" spans="1:6" x14ac:dyDescent="0.25">
      <c r="A3919" s="232">
        <v>43547</v>
      </c>
      <c r="B3919" s="233">
        <v>82</v>
      </c>
      <c r="C3919" s="233">
        <v>30</v>
      </c>
      <c r="D3919" s="234">
        <v>0.6041666666678793</v>
      </c>
      <c r="E3919" s="235">
        <v>0.00010539169179626752</v>
      </c>
      <c r="F3919" s="235">
        <v>0.00005448411136035966</v>
      </c>
    </row>
    <row r="3920" ht="14.25" customHeight="1" spans="1:6" x14ac:dyDescent="0.25">
      <c r="A3920" s="232">
        <v>43547</v>
      </c>
      <c r="B3920" s="233">
        <v>82</v>
      </c>
      <c r="C3920" s="233">
        <v>31</v>
      </c>
      <c r="D3920" s="234">
        <v>0.625</v>
      </c>
      <c r="E3920" s="235">
        <v>0.00008348254443045124</v>
      </c>
      <c r="F3920" s="235">
        <v>0.00005548565752507217</v>
      </c>
    </row>
    <row r="3921" ht="14.25" customHeight="1" spans="1:6" x14ac:dyDescent="0.25">
      <c r="A3921" s="232">
        <v>43547</v>
      </c>
      <c r="B3921" s="233">
        <v>82</v>
      </c>
      <c r="C3921" s="233">
        <v>32</v>
      </c>
      <c r="D3921" s="234">
        <v>0.6458333333321207</v>
      </c>
      <c r="E3921" s="235">
        <v>0.00007077806523786447</v>
      </c>
      <c r="F3921" s="235">
        <v>0.00005959199680039339</v>
      </c>
    </row>
    <row r="3922" ht="14.25" customHeight="1" spans="1:6" x14ac:dyDescent="0.25">
      <c r="A3922" s="232">
        <v>43547</v>
      </c>
      <c r="B3922" s="233">
        <v>82</v>
      </c>
      <c r="C3922" s="233">
        <v>33</v>
      </c>
      <c r="D3922" s="234">
        <v>0.6666666666678793</v>
      </c>
      <c r="E3922" s="235">
        <v>0.00005150809459579459</v>
      </c>
      <c r="F3922" s="235">
        <v>0.00006500034608984085</v>
      </c>
    </row>
    <row r="3923" ht="14.25" customHeight="1" spans="1:6" x14ac:dyDescent="0.25">
      <c r="A3923" s="232">
        <v>43547</v>
      </c>
      <c r="B3923" s="233">
        <v>82</v>
      </c>
      <c r="C3923" s="233">
        <v>34</v>
      </c>
      <c r="D3923" s="234">
        <v>0.6875</v>
      </c>
      <c r="E3923" s="235">
        <v>0.00003867474250689427</v>
      </c>
      <c r="F3923" s="235">
        <v>0.00007120993231105831</v>
      </c>
    </row>
    <row r="3924" ht="14.25" customHeight="1" spans="1:6" x14ac:dyDescent="0.25">
      <c r="A3924" s="232">
        <v>43547</v>
      </c>
      <c r="B3924" s="233">
        <v>82</v>
      </c>
      <c r="C3924" s="233">
        <v>35</v>
      </c>
      <c r="D3924" s="234">
        <v>0.7083333333321207</v>
      </c>
      <c r="E3924" s="235">
        <v>0.000027605330052068928</v>
      </c>
      <c r="F3924" s="235">
        <v>0.00008022384779347077</v>
      </c>
    </row>
    <row r="3925" ht="14.25" customHeight="1" spans="1:6" x14ac:dyDescent="0.25">
      <c r="A3925" s="232">
        <v>43547</v>
      </c>
      <c r="B3925" s="233">
        <v>82</v>
      </c>
      <c r="C3925" s="233">
        <v>36</v>
      </c>
      <c r="D3925" s="234">
        <v>0.7291666666678793</v>
      </c>
      <c r="E3925" s="235">
        <v>0.000014449592954994607</v>
      </c>
      <c r="F3925" s="235">
        <v>0.00008753513479587196</v>
      </c>
    </row>
    <row r="3926" ht="14.25" customHeight="1" spans="1:6" x14ac:dyDescent="0.25">
      <c r="A3926" s="232">
        <v>43547</v>
      </c>
      <c r="B3926" s="233">
        <v>82</v>
      </c>
      <c r="C3926" s="233">
        <v>37</v>
      </c>
      <c r="D3926" s="234">
        <v>0.75</v>
      </c>
      <c r="E3926" s="235">
        <v>0.000007442056846434273</v>
      </c>
      <c r="F3926" s="235">
        <v>0.00009624858642887066</v>
      </c>
    </row>
    <row r="3927" ht="14.25" customHeight="1" spans="1:6" x14ac:dyDescent="0.25">
      <c r="A3927" s="232">
        <v>43547</v>
      </c>
      <c r="B3927" s="233">
        <v>82</v>
      </c>
      <c r="C3927" s="233">
        <v>38</v>
      </c>
      <c r="D3927" s="234">
        <v>0.7708333333321207</v>
      </c>
      <c r="E3927" s="235">
        <v>0.0000016116514316338448</v>
      </c>
      <c r="F3927" s="235">
        <v>0.0000995536887724219</v>
      </c>
    </row>
    <row r="3928" ht="14.25" customHeight="1" spans="1:6" x14ac:dyDescent="0.25">
      <c r="A3928" s="232">
        <v>43547</v>
      </c>
      <c r="B3928" s="233">
        <v>82</v>
      </c>
      <c r="C3928" s="233">
        <v>39</v>
      </c>
      <c r="D3928" s="234">
        <v>0.7916666666678793</v>
      </c>
      <c r="E3928" s="235">
        <v>5.620835508284216e-7</v>
      </c>
      <c r="F3928" s="235">
        <v>0.00009775090567593941</v>
      </c>
    </row>
    <row r="3929" ht="14.25" customHeight="1" spans="1:6" x14ac:dyDescent="0.25">
      <c r="A3929" s="232">
        <v>43547</v>
      </c>
      <c r="B3929" s="233">
        <v>82</v>
      </c>
      <c r="C3929" s="233">
        <v>40</v>
      </c>
      <c r="D3929" s="234">
        <v>0.8125</v>
      </c>
      <c r="E3929" s="235">
        <v>1.9901345860196827e-7</v>
      </c>
      <c r="F3929" s="235">
        <v>0.00009544734949710066</v>
      </c>
    </row>
    <row r="3930" ht="14.25" customHeight="1" spans="1:6" x14ac:dyDescent="0.25">
      <c r="A3930" s="232">
        <v>43547</v>
      </c>
      <c r="B3930" s="233">
        <v>82</v>
      </c>
      <c r="C3930" s="233">
        <v>41</v>
      </c>
      <c r="D3930" s="234">
        <v>0.8333333333321207</v>
      </c>
      <c r="E3930" s="235">
        <v>5.0061625893679745e-8</v>
      </c>
      <c r="F3930" s="235">
        <v>0.00009194193792060692</v>
      </c>
    </row>
    <row r="3931" ht="14.25" customHeight="1" spans="1:6" x14ac:dyDescent="0.25">
      <c r="A3931" s="232">
        <v>43547</v>
      </c>
      <c r="B3931" s="233">
        <v>82</v>
      </c>
      <c r="C3931" s="233">
        <v>42</v>
      </c>
      <c r="D3931" s="234">
        <v>0.8541666666678793</v>
      </c>
      <c r="E3931" s="235">
        <v>5.181100844876985e-9</v>
      </c>
      <c r="F3931" s="235">
        <v>0.0000880359078782282</v>
      </c>
    </row>
    <row r="3932" ht="14.25" customHeight="1" spans="1:6" x14ac:dyDescent="0.25">
      <c r="A3932" s="232">
        <v>43547</v>
      </c>
      <c r="B3932" s="233">
        <v>82</v>
      </c>
      <c r="C3932" s="233">
        <v>43</v>
      </c>
      <c r="D3932" s="234">
        <v>0.875</v>
      </c>
      <c r="E3932" s="235">
        <v>0</v>
      </c>
      <c r="F3932" s="235">
        <v>0.00008483096015114823</v>
      </c>
    </row>
    <row r="3933" ht="14.25" customHeight="1" spans="1:6" x14ac:dyDescent="0.25">
      <c r="A3933" s="232">
        <v>43547</v>
      </c>
      <c r="B3933" s="233">
        <v>82</v>
      </c>
      <c r="C3933" s="233">
        <v>44</v>
      </c>
      <c r="D3933" s="234">
        <v>0.8958333333321207</v>
      </c>
      <c r="E3933" s="235">
        <v>0</v>
      </c>
      <c r="F3933" s="235">
        <v>0.00007902199239581575</v>
      </c>
    </row>
    <row r="3934" ht="14.25" customHeight="1" spans="1:6" x14ac:dyDescent="0.25">
      <c r="A3934" s="232">
        <v>43547</v>
      </c>
      <c r="B3934" s="233">
        <v>82</v>
      </c>
      <c r="C3934" s="233">
        <v>45</v>
      </c>
      <c r="D3934" s="234">
        <v>0.9166666666678793</v>
      </c>
      <c r="E3934" s="235">
        <v>0</v>
      </c>
      <c r="F3934" s="235">
        <v>0.00007311287002401206</v>
      </c>
    </row>
    <row r="3935" ht="14.25" customHeight="1" spans="1:6" x14ac:dyDescent="0.25">
      <c r="A3935" s="232">
        <v>43547</v>
      </c>
      <c r="B3935" s="233">
        <v>82</v>
      </c>
      <c r="C3935" s="233">
        <v>46</v>
      </c>
      <c r="D3935" s="234">
        <v>0.9375</v>
      </c>
      <c r="E3935" s="235">
        <v>0</v>
      </c>
      <c r="F3935" s="235">
        <v>0.0000636983360757146</v>
      </c>
    </row>
    <row r="3936" ht="14.25" customHeight="1" spans="1:6" x14ac:dyDescent="0.25">
      <c r="A3936" s="232">
        <v>43547</v>
      </c>
      <c r="B3936" s="233">
        <v>82</v>
      </c>
      <c r="C3936" s="233">
        <v>47</v>
      </c>
      <c r="D3936" s="234">
        <v>0.9583333333321207</v>
      </c>
      <c r="E3936" s="235">
        <v>0</v>
      </c>
      <c r="F3936" s="235">
        <v>0.00005408349289447466</v>
      </c>
    </row>
    <row r="3937" ht="14.25" customHeight="1" spans="1:6" x14ac:dyDescent="0.25">
      <c r="A3937" s="232">
        <v>43547</v>
      </c>
      <c r="B3937" s="233">
        <v>82</v>
      </c>
      <c r="C3937" s="233">
        <v>48</v>
      </c>
      <c r="D3937" s="234">
        <v>0.9791666666678793</v>
      </c>
      <c r="E3937" s="235">
        <v>0</v>
      </c>
      <c r="F3937" s="235">
        <v>0.000046171278193245975</v>
      </c>
    </row>
    <row r="3938" ht="14.25" customHeight="1" spans="1:6" x14ac:dyDescent="0.25">
      <c r="A3938" s="232">
        <v>43548</v>
      </c>
      <c r="B3938" s="233">
        <v>83</v>
      </c>
      <c r="C3938" s="233">
        <v>1</v>
      </c>
      <c r="D3938" s="234">
        <v>0</v>
      </c>
      <c r="E3938" s="235">
        <v>0</v>
      </c>
      <c r="F3938" s="235">
        <v>0.00003976138273908601</v>
      </c>
    </row>
    <row r="3939" ht="14.25" customHeight="1" spans="1:6" x14ac:dyDescent="0.25">
      <c r="A3939" s="232">
        <v>43548</v>
      </c>
      <c r="B3939" s="233">
        <v>83</v>
      </c>
      <c r="C3939" s="233">
        <v>2</v>
      </c>
      <c r="D3939" s="234">
        <v>0.020833333332120674</v>
      </c>
      <c r="E3939" s="235">
        <v>0</v>
      </c>
      <c r="F3939" s="235">
        <v>0.00003625597116259227</v>
      </c>
    </row>
    <row r="3940" ht="14.25" customHeight="1" spans="1:6" x14ac:dyDescent="0.25">
      <c r="A3940" s="232">
        <v>43548</v>
      </c>
      <c r="B3940" s="233">
        <v>83</v>
      </c>
      <c r="C3940" s="233">
        <v>3</v>
      </c>
      <c r="D3940" s="234">
        <v>0.041666666667879326</v>
      </c>
      <c r="E3940" s="235">
        <v>0</v>
      </c>
      <c r="F3940" s="235">
        <v>0.00003375210575081104</v>
      </c>
    </row>
    <row r="3941" ht="14.25" customHeight="1" spans="1:6" x14ac:dyDescent="0.25">
      <c r="A3941" s="232">
        <v>43548</v>
      </c>
      <c r="B3941" s="233">
        <v>83</v>
      </c>
      <c r="C3941" s="233">
        <v>4</v>
      </c>
      <c r="D3941" s="234">
        <v>0.0625</v>
      </c>
      <c r="E3941" s="235">
        <v>0</v>
      </c>
      <c r="F3941" s="235">
        <v>0.00003194932265432856</v>
      </c>
    </row>
    <row r="3942" ht="14.25" customHeight="1" spans="1:6" x14ac:dyDescent="0.25">
      <c r="A3942" s="232">
        <v>43548</v>
      </c>
      <c r="B3942" s="233">
        <v>83</v>
      </c>
      <c r="C3942" s="233">
        <v>5</v>
      </c>
      <c r="D3942" s="234">
        <v>0.08333333333212067</v>
      </c>
      <c r="E3942" s="235">
        <v>0</v>
      </c>
      <c r="F3942" s="235">
        <v>0.00003064731264020231</v>
      </c>
    </row>
    <row r="3943" ht="14.25" customHeight="1" spans="1:6" x14ac:dyDescent="0.25">
      <c r="A3943" s="232">
        <v>43548</v>
      </c>
      <c r="B3943" s="233">
        <v>83</v>
      </c>
      <c r="C3943" s="233">
        <v>6</v>
      </c>
      <c r="D3943" s="234">
        <v>0.10416666666787933</v>
      </c>
      <c r="E3943" s="235">
        <v>0</v>
      </c>
      <c r="F3943" s="235">
        <v>0.000029846075708432316</v>
      </c>
    </row>
    <row r="3944" ht="14.25" customHeight="1" spans="1:6" x14ac:dyDescent="0.25">
      <c r="A3944" s="232">
        <v>43548</v>
      </c>
      <c r="B3944" s="233">
        <v>83</v>
      </c>
      <c r="C3944" s="233">
        <v>7</v>
      </c>
      <c r="D3944" s="234">
        <v>0.125</v>
      </c>
      <c r="E3944" s="235">
        <v>0</v>
      </c>
      <c r="F3944" s="235">
        <v>0.000029846075708432316</v>
      </c>
    </row>
    <row r="3945" ht="14.25" customHeight="1" spans="1:6" x14ac:dyDescent="0.25">
      <c r="A3945" s="232">
        <v>43548</v>
      </c>
      <c r="B3945" s="233">
        <v>83</v>
      </c>
      <c r="C3945" s="233">
        <v>8</v>
      </c>
      <c r="D3945" s="234">
        <v>0.14583333333212067</v>
      </c>
      <c r="E3945" s="235">
        <v>0</v>
      </c>
      <c r="F3945" s="235">
        <v>0.00002934530262607607</v>
      </c>
    </row>
    <row r="3946" ht="14.25" customHeight="1" spans="1:6" x14ac:dyDescent="0.25">
      <c r="A3946" s="232">
        <v>43548</v>
      </c>
      <c r="B3946" s="233">
        <v>83</v>
      </c>
      <c r="C3946" s="233">
        <v>9</v>
      </c>
      <c r="D3946" s="234">
        <v>0.16666666666787933</v>
      </c>
      <c r="E3946" s="235">
        <v>0</v>
      </c>
      <c r="F3946" s="235">
        <v>0.000029645766475489823</v>
      </c>
    </row>
    <row r="3947" ht="14.25" customHeight="1" spans="1:6" x14ac:dyDescent="0.25">
      <c r="A3947" s="232">
        <v>43548</v>
      </c>
      <c r="B3947" s="233">
        <v>83</v>
      </c>
      <c r="C3947" s="233">
        <v>10</v>
      </c>
      <c r="D3947" s="234">
        <v>0.1875</v>
      </c>
      <c r="E3947" s="235">
        <v>2.9408122600104976e-8</v>
      </c>
      <c r="F3947" s="235">
        <v>0.00003124824033902981</v>
      </c>
    </row>
    <row r="3948" ht="14.25" customHeight="1" spans="1:6" x14ac:dyDescent="0.25">
      <c r="A3948" s="232">
        <v>43548</v>
      </c>
      <c r="B3948" s="233">
        <v>83</v>
      </c>
      <c r="C3948" s="233">
        <v>11</v>
      </c>
      <c r="D3948" s="234">
        <v>0.20833333333212067</v>
      </c>
      <c r="E3948" s="235">
        <v>1.7126994671507674e-7</v>
      </c>
      <c r="F3948" s="235">
        <v>0.00003194932265432856</v>
      </c>
    </row>
    <row r="3949" ht="14.25" customHeight="1" spans="1:6" x14ac:dyDescent="0.25">
      <c r="A3949" s="232">
        <v>43548</v>
      </c>
      <c r="B3949" s="233">
        <v>83</v>
      </c>
      <c r="C3949" s="233">
        <v>12</v>
      </c>
      <c r="D3949" s="234">
        <v>0.22916666666787933</v>
      </c>
      <c r="E3949" s="235">
        <v>6.589392334379914e-7</v>
      </c>
      <c r="F3949" s="235">
        <v>0.00003415272421669604</v>
      </c>
    </row>
    <row r="3950" ht="14.25" customHeight="1" spans="1:6" x14ac:dyDescent="0.25">
      <c r="A3950" s="232">
        <v>43548</v>
      </c>
      <c r="B3950" s="233">
        <v>83</v>
      </c>
      <c r="C3950" s="233">
        <v>13</v>
      </c>
      <c r="D3950" s="234">
        <v>0.25</v>
      </c>
      <c r="E3950" s="235">
        <v>0.000002789403449317031</v>
      </c>
      <c r="F3950" s="235">
        <v>0.000041764475068510994</v>
      </c>
    </row>
    <row r="3951" ht="14.25" customHeight="1" spans="1:6" x14ac:dyDescent="0.25">
      <c r="A3951" s="232">
        <v>43548</v>
      </c>
      <c r="B3951" s="233">
        <v>83</v>
      </c>
      <c r="C3951" s="233">
        <v>14</v>
      </c>
      <c r="D3951" s="234">
        <v>0.2708333333321207</v>
      </c>
      <c r="E3951" s="235">
        <v>0.000006253012756678682</v>
      </c>
      <c r="F3951" s="235">
        <v>0.0000496766897697397</v>
      </c>
    </row>
    <row r="3952" ht="14.25" customHeight="1" spans="1:6" x14ac:dyDescent="0.25">
      <c r="A3952" s="232">
        <v>43548</v>
      </c>
      <c r="B3952" s="233">
        <v>83</v>
      </c>
      <c r="C3952" s="233">
        <v>15</v>
      </c>
      <c r="D3952" s="234">
        <v>0.2916666666678793</v>
      </c>
      <c r="E3952" s="235">
        <v>0.000013988065586736534</v>
      </c>
      <c r="F3952" s="235">
        <v>0.000057789213703910896</v>
      </c>
    </row>
    <row r="3953" ht="14.25" customHeight="1" spans="1:6" x14ac:dyDescent="0.25">
      <c r="A3953" s="232">
        <v>43548</v>
      </c>
      <c r="B3953" s="233">
        <v>83</v>
      </c>
      <c r="C3953" s="233">
        <v>16</v>
      </c>
      <c r="D3953" s="234">
        <v>0.3125</v>
      </c>
      <c r="E3953" s="235">
        <v>0.000023337850497206164</v>
      </c>
      <c r="F3953" s="235">
        <v>0.00006459972762395585</v>
      </c>
    </row>
    <row r="3954" ht="14.25" customHeight="1" spans="1:6" x14ac:dyDescent="0.25">
      <c r="A3954" s="232">
        <v>43548</v>
      </c>
      <c r="B3954" s="233">
        <v>83</v>
      </c>
      <c r="C3954" s="233">
        <v>17</v>
      </c>
      <c r="D3954" s="234">
        <v>0.3333333333321207</v>
      </c>
      <c r="E3954" s="235">
        <v>0.00004071157294184197</v>
      </c>
      <c r="F3954" s="235">
        <v>0.00006409895454159961</v>
      </c>
    </row>
    <row r="3955" ht="14.25" customHeight="1" spans="1:6" x14ac:dyDescent="0.25">
      <c r="A3955" s="232">
        <v>43548</v>
      </c>
      <c r="B3955" s="233">
        <v>83</v>
      </c>
      <c r="C3955" s="233">
        <v>18</v>
      </c>
      <c r="D3955" s="234">
        <v>0.3541666666678793</v>
      </c>
      <c r="E3955" s="235">
        <v>0.00005423512500741837</v>
      </c>
      <c r="F3955" s="235">
        <v>0.00006409895454159961</v>
      </c>
    </row>
    <row r="3956" ht="14.25" customHeight="1" spans="1:6" x14ac:dyDescent="0.25">
      <c r="A3956" s="232">
        <v>43548</v>
      </c>
      <c r="B3956" s="233">
        <v>83</v>
      </c>
      <c r="C3956" s="233">
        <v>19</v>
      </c>
      <c r="D3956" s="234">
        <v>0.375</v>
      </c>
      <c r="E3956" s="235">
        <v>0.000069902026608839</v>
      </c>
      <c r="F3956" s="235">
        <v>0.00006359818145924337</v>
      </c>
    </row>
    <row r="3957" ht="14.25" customHeight="1" spans="1:6" x14ac:dyDescent="0.25">
      <c r="A3957" s="232">
        <v>43548</v>
      </c>
      <c r="B3957" s="233">
        <v>83</v>
      </c>
      <c r="C3957" s="233">
        <v>20</v>
      </c>
      <c r="D3957" s="234">
        <v>0.3958333333321207</v>
      </c>
      <c r="E3957" s="235">
        <v>0.00008831349841737595</v>
      </c>
      <c r="F3957" s="235">
        <v>0.00006209586221217463</v>
      </c>
    </row>
    <row r="3958" ht="14.25" customHeight="1" spans="1:6" x14ac:dyDescent="0.25">
      <c r="A3958" s="232">
        <v>43548</v>
      </c>
      <c r="B3958" s="233">
        <v>83</v>
      </c>
      <c r="C3958" s="233">
        <v>21</v>
      </c>
      <c r="D3958" s="234">
        <v>0.4166666666678793</v>
      </c>
      <c r="E3958" s="235">
        <v>0.00010715005102143891</v>
      </c>
      <c r="F3958" s="235">
        <v>0.000059391687567450885</v>
      </c>
    </row>
    <row r="3959" ht="14.25" customHeight="1" spans="1:6" x14ac:dyDescent="0.25">
      <c r="A3959" s="232">
        <v>43548</v>
      </c>
      <c r="B3959" s="233">
        <v>83</v>
      </c>
      <c r="C3959" s="233">
        <v>22</v>
      </c>
      <c r="D3959" s="234">
        <v>0.4375</v>
      </c>
      <c r="E3959" s="235">
        <v>0.00011059977258810806</v>
      </c>
      <c r="F3959" s="235">
        <v>0.000057789213703910896</v>
      </c>
    </row>
    <row r="3960" ht="14.25" customHeight="1" spans="1:6" x14ac:dyDescent="0.25">
      <c r="A3960" s="232">
        <v>43548</v>
      </c>
      <c r="B3960" s="233">
        <v>83</v>
      </c>
      <c r="C3960" s="233">
        <v>23</v>
      </c>
      <c r="D3960" s="234">
        <v>0.4583333333321207</v>
      </c>
      <c r="E3960" s="235">
        <v>0.0001153345572574133</v>
      </c>
      <c r="F3960" s="235">
        <v>0.00005568596675801466</v>
      </c>
    </row>
    <row r="3961" ht="14.25" customHeight="1" spans="1:6" x14ac:dyDescent="0.25">
      <c r="A3961" s="232">
        <v>43548</v>
      </c>
      <c r="B3961" s="233">
        <v>83</v>
      </c>
      <c r="C3961" s="233">
        <v>24</v>
      </c>
      <c r="D3961" s="234">
        <v>0.4791666666678793</v>
      </c>
      <c r="E3961" s="235">
        <v>0.00012160816677427179</v>
      </c>
      <c r="F3961" s="235">
        <v>0.00005488472982624466</v>
      </c>
    </row>
    <row r="3962" ht="14.25" customHeight="1" spans="1:6" x14ac:dyDescent="0.25">
      <c r="A3962" s="232">
        <v>43548</v>
      </c>
      <c r="B3962" s="233">
        <v>83</v>
      </c>
      <c r="C3962" s="233">
        <v>25</v>
      </c>
      <c r="D3962" s="234">
        <v>0.5</v>
      </c>
      <c r="E3962" s="235">
        <v>0.00010864756941344019</v>
      </c>
      <c r="F3962" s="235">
        <v>0.00005558581214154341</v>
      </c>
    </row>
    <row r="3963" ht="14.25" customHeight="1" spans="1:6" x14ac:dyDescent="0.25">
      <c r="A3963" s="232">
        <v>43548</v>
      </c>
      <c r="B3963" s="233">
        <v>83</v>
      </c>
      <c r="C3963" s="233">
        <v>26</v>
      </c>
      <c r="D3963" s="234">
        <v>0.5208333333321207</v>
      </c>
      <c r="E3963" s="235">
        <v>0.00011518483777092695</v>
      </c>
      <c r="F3963" s="235">
        <v>0.00005608658522389965</v>
      </c>
    </row>
    <row r="3964" ht="14.25" customHeight="1" spans="1:6" x14ac:dyDescent="0.25">
      <c r="A3964" s="232">
        <v>43548</v>
      </c>
      <c r="B3964" s="233">
        <v>83</v>
      </c>
      <c r="C3964" s="233">
        <v>27</v>
      </c>
      <c r="D3964" s="234">
        <v>0.5416666666678793</v>
      </c>
      <c r="E3964" s="235">
        <v>0.00012607233789617225</v>
      </c>
      <c r="F3964" s="235">
        <v>0.00005488472982624466</v>
      </c>
    </row>
    <row r="3965" ht="14.25" customHeight="1" spans="1:6" x14ac:dyDescent="0.25">
      <c r="A3965" s="232">
        <v>43548</v>
      </c>
      <c r="B3965" s="233">
        <v>83</v>
      </c>
      <c r="C3965" s="233">
        <v>28</v>
      </c>
      <c r="D3965" s="234">
        <v>0.5625</v>
      </c>
      <c r="E3965" s="235">
        <v>0.00011667376958136768</v>
      </c>
      <c r="F3965" s="235">
        <v>0.000054383956743888416</v>
      </c>
    </row>
    <row r="3966" ht="14.25" customHeight="1" spans="1:6" x14ac:dyDescent="0.25">
      <c r="A3966" s="232">
        <v>43548</v>
      </c>
      <c r="B3966" s="233">
        <v>83</v>
      </c>
      <c r="C3966" s="233">
        <v>29</v>
      </c>
      <c r="D3966" s="234">
        <v>0.5833333333321207</v>
      </c>
      <c r="E3966" s="235">
        <v>0.00010819231229050072</v>
      </c>
      <c r="F3966" s="235">
        <v>0.00005448411136035966</v>
      </c>
    </row>
    <row r="3967" ht="14.25" customHeight="1" spans="1:6" x14ac:dyDescent="0.25">
      <c r="A3967" s="232">
        <v>43548</v>
      </c>
      <c r="B3967" s="233">
        <v>83</v>
      </c>
      <c r="C3967" s="233">
        <v>30</v>
      </c>
      <c r="D3967" s="234">
        <v>0.6041666666678793</v>
      </c>
      <c r="E3967" s="235">
        <v>0.00010587801999941454</v>
      </c>
      <c r="F3967" s="235">
        <v>0.000056186739840370906</v>
      </c>
    </row>
    <row r="3968" ht="14.25" customHeight="1" spans="1:6" x14ac:dyDescent="0.25">
      <c r="A3968" s="232">
        <v>43548</v>
      </c>
      <c r="B3968" s="233">
        <v>83</v>
      </c>
      <c r="C3968" s="233">
        <v>31</v>
      </c>
      <c r="D3968" s="234">
        <v>0.625</v>
      </c>
      <c r="E3968" s="235">
        <v>0.00008961555953211129</v>
      </c>
      <c r="F3968" s="235">
        <v>0.000056387049073313414</v>
      </c>
    </row>
    <row r="3969" ht="14.25" customHeight="1" spans="1:6" x14ac:dyDescent="0.25">
      <c r="A3969" s="232">
        <v>43548</v>
      </c>
      <c r="B3969" s="233">
        <v>83</v>
      </c>
      <c r="C3969" s="233">
        <v>32</v>
      </c>
      <c r="D3969" s="234">
        <v>0.6458333333321207</v>
      </c>
      <c r="E3969" s="235">
        <v>0.00007471188767211395</v>
      </c>
      <c r="F3969" s="235">
        <v>0.00006069369758157713</v>
      </c>
    </row>
    <row r="3970" ht="14.25" customHeight="1" spans="1:6" x14ac:dyDescent="0.25">
      <c r="A3970" s="232">
        <v>43548</v>
      </c>
      <c r="B3970" s="233">
        <v>83</v>
      </c>
      <c r="C3970" s="233">
        <v>33</v>
      </c>
      <c r="D3970" s="234">
        <v>0.6666666666678793</v>
      </c>
      <c r="E3970" s="235">
        <v>0.0000598914382176439</v>
      </c>
      <c r="F3970" s="235">
        <v>0.00006570142840513958</v>
      </c>
    </row>
    <row r="3971" ht="14.25" customHeight="1" spans="1:6" x14ac:dyDescent="0.25">
      <c r="A3971" s="232">
        <v>43548</v>
      </c>
      <c r="B3971" s="233">
        <v>83</v>
      </c>
      <c r="C3971" s="233">
        <v>34</v>
      </c>
      <c r="D3971" s="234">
        <v>0.6875</v>
      </c>
      <c r="E3971" s="235">
        <v>0.000043485480722745303</v>
      </c>
      <c r="F3971" s="235">
        <v>0.00007131008692752957</v>
      </c>
    </row>
    <row r="3972" ht="14.25" customHeight="1" spans="1:6" x14ac:dyDescent="0.25">
      <c r="A3972" s="232">
        <v>43548</v>
      </c>
      <c r="B3972" s="233">
        <v>83</v>
      </c>
      <c r="C3972" s="233">
        <v>35</v>
      </c>
      <c r="D3972" s="234">
        <v>0.7083333333321207</v>
      </c>
      <c r="E3972" s="235">
        <v>0.000031149572969126506</v>
      </c>
      <c r="F3972" s="235">
        <v>0.00008032400240994201</v>
      </c>
    </row>
    <row r="3973" ht="14.25" customHeight="1" spans="1:6" x14ac:dyDescent="0.25">
      <c r="A3973" s="232">
        <v>43548</v>
      </c>
      <c r="B3973" s="233">
        <v>83</v>
      </c>
      <c r="C3973" s="233">
        <v>36</v>
      </c>
      <c r="D3973" s="234">
        <v>0.7291666666678793</v>
      </c>
      <c r="E3973" s="235">
        <v>0.0000195368345254983</v>
      </c>
      <c r="F3973" s="235">
        <v>0.00008703436171351571</v>
      </c>
    </row>
    <row r="3974" ht="14.25" customHeight="1" spans="1:6" x14ac:dyDescent="0.25">
      <c r="A3974" s="232">
        <v>43548</v>
      </c>
      <c r="B3974" s="233">
        <v>83</v>
      </c>
      <c r="C3974" s="233">
        <v>37</v>
      </c>
      <c r="D3974" s="234">
        <v>0.75</v>
      </c>
      <c r="E3974" s="235">
        <v>0.000010083300339401496</v>
      </c>
      <c r="F3974" s="235">
        <v>0.00009564765873004317</v>
      </c>
    </row>
    <row r="3975" ht="14.25" customHeight="1" spans="1:6" x14ac:dyDescent="0.25">
      <c r="A3975" s="232">
        <v>43548</v>
      </c>
      <c r="B3975" s="233">
        <v>83</v>
      </c>
      <c r="C3975" s="233">
        <v>38</v>
      </c>
      <c r="D3975" s="234">
        <v>0.7708333333321207</v>
      </c>
      <c r="E3975" s="235">
        <v>0.0000032102942388051697</v>
      </c>
      <c r="F3975" s="235">
        <v>0.0000993533795394794</v>
      </c>
    </row>
    <row r="3976" ht="14.25" customHeight="1" spans="1:6" x14ac:dyDescent="0.25">
      <c r="A3976" s="232">
        <v>43548</v>
      </c>
      <c r="B3976" s="233">
        <v>83</v>
      </c>
      <c r="C3976" s="233">
        <v>39</v>
      </c>
      <c r="D3976" s="234">
        <v>0.7916666666678793</v>
      </c>
      <c r="E3976" s="235">
        <v>9.586308140650572e-7</v>
      </c>
      <c r="F3976" s="235">
        <v>0.00009795121490888191</v>
      </c>
    </row>
    <row r="3977" ht="14.25" customHeight="1" spans="1:6" x14ac:dyDescent="0.25">
      <c r="A3977" s="232">
        <v>43548</v>
      </c>
      <c r="B3977" s="233">
        <v>83</v>
      </c>
      <c r="C3977" s="233">
        <v>40</v>
      </c>
      <c r="D3977" s="234">
        <v>0.8125</v>
      </c>
      <c r="E3977" s="235">
        <v>4.977186032508332e-7</v>
      </c>
      <c r="F3977" s="235">
        <v>0.00009444580333238818</v>
      </c>
    </row>
    <row r="3978" ht="14.25" customHeight="1" spans="1:6" x14ac:dyDescent="0.25">
      <c r="A3978" s="232">
        <v>43548</v>
      </c>
      <c r="B3978" s="233">
        <v>83</v>
      </c>
      <c r="C3978" s="233">
        <v>41</v>
      </c>
      <c r="D3978" s="234">
        <v>0.8333333333321207</v>
      </c>
      <c r="E3978" s="235">
        <v>1.0567195416473777e-7</v>
      </c>
      <c r="F3978" s="235">
        <v>0.00009164147407119316</v>
      </c>
    </row>
    <row r="3979" ht="14.25" customHeight="1" spans="1:6" x14ac:dyDescent="0.25">
      <c r="A3979" s="232">
        <v>43548</v>
      </c>
      <c r="B3979" s="233">
        <v>83</v>
      </c>
      <c r="C3979" s="233">
        <v>42</v>
      </c>
      <c r="D3979" s="234">
        <v>0.8541666666678793</v>
      </c>
      <c r="E3979" s="235">
        <v>2.4844314894711325e-8</v>
      </c>
      <c r="F3979" s="235">
        <v>0.00008793575326175697</v>
      </c>
    </row>
    <row r="3980" ht="14.25" customHeight="1" spans="1:6" x14ac:dyDescent="0.25">
      <c r="A3980" s="232">
        <v>43548</v>
      </c>
      <c r="B3980" s="233">
        <v>83</v>
      </c>
      <c r="C3980" s="233">
        <v>43</v>
      </c>
      <c r="D3980" s="234">
        <v>0.875</v>
      </c>
      <c r="E3980" s="235">
        <v>0</v>
      </c>
      <c r="F3980" s="235">
        <v>0.00008423003245232074</v>
      </c>
    </row>
    <row r="3981" ht="14.25" customHeight="1" spans="1:6" x14ac:dyDescent="0.25">
      <c r="A3981" s="232">
        <v>43548</v>
      </c>
      <c r="B3981" s="233">
        <v>83</v>
      </c>
      <c r="C3981" s="233">
        <v>44</v>
      </c>
      <c r="D3981" s="234">
        <v>0.8958333333321207</v>
      </c>
      <c r="E3981" s="235">
        <v>0</v>
      </c>
      <c r="F3981" s="235">
        <v>0.00007912214701228701</v>
      </c>
    </row>
    <row r="3982" ht="14.25" customHeight="1" spans="1:6" x14ac:dyDescent="0.25">
      <c r="A3982" s="232">
        <v>43548</v>
      </c>
      <c r="B3982" s="233">
        <v>83</v>
      </c>
      <c r="C3982" s="233">
        <v>45</v>
      </c>
      <c r="D3982" s="234">
        <v>0.9166666666678793</v>
      </c>
      <c r="E3982" s="235">
        <v>0</v>
      </c>
      <c r="F3982" s="235">
        <v>0.00007311287002401206</v>
      </c>
    </row>
    <row r="3983" ht="14.25" customHeight="1" spans="1:6" x14ac:dyDescent="0.25">
      <c r="A3983" s="232">
        <v>43548</v>
      </c>
      <c r="B3983" s="233">
        <v>83</v>
      </c>
      <c r="C3983" s="233">
        <v>46</v>
      </c>
      <c r="D3983" s="234">
        <v>0.9375</v>
      </c>
      <c r="E3983" s="235">
        <v>0</v>
      </c>
      <c r="F3983" s="235">
        <v>0.00006399879992512835</v>
      </c>
    </row>
    <row r="3984" ht="14.25" customHeight="1" spans="1:6" x14ac:dyDescent="0.25">
      <c r="A3984" s="232">
        <v>43548</v>
      </c>
      <c r="B3984" s="233">
        <v>83</v>
      </c>
      <c r="C3984" s="233">
        <v>47</v>
      </c>
      <c r="D3984" s="234">
        <v>0.9583333333321207</v>
      </c>
      <c r="E3984" s="235">
        <v>0</v>
      </c>
      <c r="F3984" s="235">
        <v>0.00005428380212741717</v>
      </c>
    </row>
    <row r="3985" ht="14.25" customHeight="1" spans="1:6" x14ac:dyDescent="0.25">
      <c r="A3985" s="232">
        <v>43548</v>
      </c>
      <c r="B3985" s="233">
        <v>83</v>
      </c>
      <c r="C3985" s="233">
        <v>48</v>
      </c>
      <c r="D3985" s="234">
        <v>0.9791666666678793</v>
      </c>
      <c r="E3985" s="235">
        <v>0</v>
      </c>
      <c r="F3985" s="235">
        <v>0.00004597096896030346</v>
      </c>
    </row>
    <row r="3986" ht="14.25" customHeight="1" spans="1:6" x14ac:dyDescent="0.25">
      <c r="A3986" s="232">
        <v>43549</v>
      </c>
      <c r="B3986" s="233">
        <v>84</v>
      </c>
      <c r="C3986" s="233">
        <v>1</v>
      </c>
      <c r="D3986" s="234">
        <v>0</v>
      </c>
      <c r="E3986" s="235">
        <v>0</v>
      </c>
      <c r="F3986" s="235">
        <v>0.00003996169197202851</v>
      </c>
    </row>
    <row r="3987" ht="14.25" customHeight="1" spans="1:6" x14ac:dyDescent="0.25">
      <c r="A3987" s="232">
        <v>43549</v>
      </c>
      <c r="B3987" s="233">
        <v>84</v>
      </c>
      <c r="C3987" s="233">
        <v>2</v>
      </c>
      <c r="D3987" s="234">
        <v>0.020833333332120674</v>
      </c>
      <c r="E3987" s="235">
        <v>0</v>
      </c>
      <c r="F3987" s="235">
        <v>0.00003715736271083352</v>
      </c>
    </row>
    <row r="3988" ht="14.25" customHeight="1" spans="1:6" x14ac:dyDescent="0.25">
      <c r="A3988" s="232">
        <v>43549</v>
      </c>
      <c r="B3988" s="233">
        <v>84</v>
      </c>
      <c r="C3988" s="233">
        <v>3</v>
      </c>
      <c r="D3988" s="234">
        <v>0.041666666667879326</v>
      </c>
      <c r="E3988" s="235">
        <v>0</v>
      </c>
      <c r="F3988" s="235">
        <v>0.000034453188066109795</v>
      </c>
    </row>
    <row r="3989" ht="14.25" customHeight="1" spans="1:6" x14ac:dyDescent="0.25">
      <c r="A3989" s="232">
        <v>43549</v>
      </c>
      <c r="B3989" s="233">
        <v>84</v>
      </c>
      <c r="C3989" s="233">
        <v>4</v>
      </c>
      <c r="D3989" s="234">
        <v>0.0625</v>
      </c>
      <c r="E3989" s="235">
        <v>0</v>
      </c>
      <c r="F3989" s="235">
        <v>0.0000326504049696273</v>
      </c>
    </row>
    <row r="3990" ht="14.25" customHeight="1" spans="1:6" x14ac:dyDescent="0.25">
      <c r="A3990" s="232">
        <v>43549</v>
      </c>
      <c r="B3990" s="233">
        <v>84</v>
      </c>
      <c r="C3990" s="233">
        <v>5</v>
      </c>
      <c r="D3990" s="234">
        <v>0.08333333333212067</v>
      </c>
      <c r="E3990" s="235">
        <v>0</v>
      </c>
      <c r="F3990" s="235">
        <v>0.00003074746725667356</v>
      </c>
    </row>
    <row r="3991" ht="14.25" customHeight="1" spans="1:6" x14ac:dyDescent="0.25">
      <c r="A3991" s="232">
        <v>43549</v>
      </c>
      <c r="B3991" s="233">
        <v>84</v>
      </c>
      <c r="C3991" s="233">
        <v>6</v>
      </c>
      <c r="D3991" s="234">
        <v>0.10416666666787933</v>
      </c>
      <c r="E3991" s="235">
        <v>0</v>
      </c>
      <c r="F3991" s="235">
        <v>0.000029645766475489823</v>
      </c>
    </row>
    <row r="3992" ht="14.25" customHeight="1" spans="1:6" x14ac:dyDescent="0.25">
      <c r="A3992" s="232">
        <v>43549</v>
      </c>
      <c r="B3992" s="233">
        <v>84</v>
      </c>
      <c r="C3992" s="233">
        <v>7</v>
      </c>
      <c r="D3992" s="234">
        <v>0.125</v>
      </c>
      <c r="E3992" s="235">
        <v>0</v>
      </c>
      <c r="F3992" s="235">
        <v>0.000029645766475489823</v>
      </c>
    </row>
    <row r="3993" ht="14.25" customHeight="1" spans="1:6" x14ac:dyDescent="0.25">
      <c r="A3993" s="232">
        <v>43549</v>
      </c>
      <c r="B3993" s="233">
        <v>84</v>
      </c>
      <c r="C3993" s="233">
        <v>8</v>
      </c>
      <c r="D3993" s="234">
        <v>0.14583333333212067</v>
      </c>
      <c r="E3993" s="235">
        <v>0</v>
      </c>
      <c r="F3993" s="235">
        <v>0.000029245148009604822</v>
      </c>
    </row>
    <row r="3994" ht="14.25" customHeight="1" spans="1:6" x14ac:dyDescent="0.25">
      <c r="A3994" s="232">
        <v>43549</v>
      </c>
      <c r="B3994" s="233">
        <v>84</v>
      </c>
      <c r="C3994" s="233">
        <v>9</v>
      </c>
      <c r="D3994" s="234">
        <v>0.16666666666787933</v>
      </c>
      <c r="E3994" s="235">
        <v>0</v>
      </c>
      <c r="F3994" s="235">
        <v>0.000029445457242547322</v>
      </c>
    </row>
    <row r="3995" ht="14.25" customHeight="1" spans="1:6" x14ac:dyDescent="0.25">
      <c r="A3995" s="232">
        <v>43549</v>
      </c>
      <c r="B3995" s="233">
        <v>84</v>
      </c>
      <c r="C3995" s="233">
        <v>10</v>
      </c>
      <c r="D3995" s="234">
        <v>0.1875</v>
      </c>
      <c r="E3995" s="235">
        <v>6.04192036647859e-8</v>
      </c>
      <c r="F3995" s="235">
        <v>0.000031047931106087315</v>
      </c>
    </row>
    <row r="3996" ht="14.25" customHeight="1" spans="1:6" x14ac:dyDescent="0.25">
      <c r="A3996" s="232">
        <v>43549</v>
      </c>
      <c r="B3996" s="233">
        <v>84</v>
      </c>
      <c r="C3996" s="233">
        <v>11</v>
      </c>
      <c r="D3996" s="234">
        <v>0.20833333333212067</v>
      </c>
      <c r="E3996" s="235">
        <v>1.530825333670035e-7</v>
      </c>
      <c r="F3996" s="235">
        <v>0.00003164885880491481</v>
      </c>
    </row>
    <row r="3997" ht="14.25" customHeight="1" spans="1:6" x14ac:dyDescent="0.25">
      <c r="A3997" s="232">
        <v>43549</v>
      </c>
      <c r="B3997" s="233">
        <v>84</v>
      </c>
      <c r="C3997" s="233">
        <v>12</v>
      </c>
      <c r="D3997" s="234">
        <v>0.22916666666787933</v>
      </c>
      <c r="E3997" s="235">
        <v>9.908132878538513e-7</v>
      </c>
      <c r="F3997" s="235">
        <v>0.000033551796517868546</v>
      </c>
    </row>
    <row r="3998" ht="14.25" customHeight="1" spans="1:6" x14ac:dyDescent="0.25">
      <c r="A3998" s="232">
        <v>43549</v>
      </c>
      <c r="B3998" s="233">
        <v>84</v>
      </c>
      <c r="C3998" s="233">
        <v>13</v>
      </c>
      <c r="D3998" s="234">
        <v>0.25</v>
      </c>
      <c r="E3998" s="235">
        <v>0.0000034566483865294795</v>
      </c>
      <c r="F3998" s="235">
        <v>0.00004086308352026975</v>
      </c>
    </row>
    <row r="3999" ht="14.25" customHeight="1" spans="1:6" x14ac:dyDescent="0.25">
      <c r="A3999" s="232">
        <v>43549</v>
      </c>
      <c r="B3999" s="233">
        <v>84</v>
      </c>
      <c r="C3999" s="233">
        <v>14</v>
      </c>
      <c r="D3999" s="234">
        <v>0.2708333333321207</v>
      </c>
      <c r="E3999" s="235">
        <v>0.000009541731493533769</v>
      </c>
      <c r="F3999" s="235">
        <v>0.000048274525139142206</v>
      </c>
    </row>
    <row r="4000" ht="14.25" customHeight="1" spans="1:6" x14ac:dyDescent="0.25">
      <c r="A4000" s="232">
        <v>43549</v>
      </c>
      <c r="B4000" s="233">
        <v>84</v>
      </c>
      <c r="C4000" s="233">
        <v>15</v>
      </c>
      <c r="D4000" s="234">
        <v>0.2916666666678793</v>
      </c>
      <c r="E4000" s="235">
        <v>0.000020095764975203503</v>
      </c>
      <c r="F4000" s="235">
        <v>0.00005758890447096841</v>
      </c>
    </row>
    <row r="4001" ht="14.25" customHeight="1" spans="1:6" x14ac:dyDescent="0.25">
      <c r="A4001" s="232">
        <v>43549</v>
      </c>
      <c r="B4001" s="233">
        <v>84</v>
      </c>
      <c r="C4001" s="233">
        <v>16</v>
      </c>
      <c r="D4001" s="234">
        <v>0.3125</v>
      </c>
      <c r="E4001" s="235">
        <v>0.000036573976450937885</v>
      </c>
      <c r="F4001" s="235">
        <v>0.00006309740837688711</v>
      </c>
    </row>
    <row r="4002" ht="14.25" customHeight="1" spans="1:6" x14ac:dyDescent="0.25">
      <c r="A4002" s="232">
        <v>43549</v>
      </c>
      <c r="B4002" s="233">
        <v>84</v>
      </c>
      <c r="C4002" s="233">
        <v>17</v>
      </c>
      <c r="D4002" s="234">
        <v>0.3333333333321207</v>
      </c>
      <c r="E4002" s="235">
        <v>0.00006236572289538142</v>
      </c>
      <c r="F4002" s="235">
        <v>0.00006480003685689835</v>
      </c>
    </row>
    <row r="4003" ht="14.25" customHeight="1" spans="1:6" x14ac:dyDescent="0.25">
      <c r="A4003" s="232">
        <v>43549</v>
      </c>
      <c r="B4003" s="233">
        <v>84</v>
      </c>
      <c r="C4003" s="233">
        <v>18</v>
      </c>
      <c r="D4003" s="234">
        <v>0.3541666666678793</v>
      </c>
      <c r="E4003" s="235">
        <v>0.00009037807836287029</v>
      </c>
      <c r="F4003" s="235">
        <v>0.00006439941839101337</v>
      </c>
    </row>
    <row r="4004" ht="14.25" customHeight="1" spans="1:6" x14ac:dyDescent="0.25">
      <c r="A4004" s="232">
        <v>43549</v>
      </c>
      <c r="B4004" s="233">
        <v>84</v>
      </c>
      <c r="C4004" s="233">
        <v>19</v>
      </c>
      <c r="D4004" s="234">
        <v>0.375</v>
      </c>
      <c r="E4004" s="235">
        <v>0.0001004223623240601</v>
      </c>
      <c r="F4004" s="235">
        <v>0.00006359818145924337</v>
      </c>
    </row>
    <row r="4005" ht="14.25" customHeight="1" spans="1:6" x14ac:dyDescent="0.25">
      <c r="A4005" s="232">
        <v>43549</v>
      </c>
      <c r="B4005" s="233">
        <v>84</v>
      </c>
      <c r="C4005" s="233">
        <v>20</v>
      </c>
      <c r="D4005" s="234">
        <v>0.3958333333321207</v>
      </c>
      <c r="E4005" s="235">
        <v>0.0001325320198980785</v>
      </c>
      <c r="F4005" s="235">
        <v>0.00006299725376041584</v>
      </c>
    </row>
    <row r="4006" ht="14.25" customHeight="1" spans="1:6" x14ac:dyDescent="0.25">
      <c r="A4006" s="232">
        <v>43549</v>
      </c>
      <c r="B4006" s="233">
        <v>84</v>
      </c>
      <c r="C4006" s="233">
        <v>21</v>
      </c>
      <c r="D4006" s="234">
        <v>0.4166666666678793</v>
      </c>
      <c r="E4006" s="235">
        <v>0.00014873383582982185</v>
      </c>
      <c r="F4006" s="235">
        <v>0.00006139477989687587</v>
      </c>
    </row>
    <row r="4007" ht="14.25" customHeight="1" spans="1:6" x14ac:dyDescent="0.25">
      <c r="A4007" s="232">
        <v>43549</v>
      </c>
      <c r="B4007" s="233">
        <v>84</v>
      </c>
      <c r="C4007" s="233">
        <v>22</v>
      </c>
      <c r="D4007" s="234">
        <v>0.4375</v>
      </c>
      <c r="E4007" s="235">
        <v>0.00015716807240736728</v>
      </c>
      <c r="F4007" s="235">
        <v>0.00005949184218392214</v>
      </c>
    </row>
    <row r="4008" ht="14.25" customHeight="1" spans="1:6" x14ac:dyDescent="0.25">
      <c r="A4008" s="232">
        <v>43549</v>
      </c>
      <c r="B4008" s="233">
        <v>84</v>
      </c>
      <c r="C4008" s="233">
        <v>23</v>
      </c>
      <c r="D4008" s="234">
        <v>0.4583333333321207</v>
      </c>
      <c r="E4008" s="235">
        <v>0.0001553582946557969</v>
      </c>
      <c r="F4008" s="235">
        <v>0.000058390141402738404</v>
      </c>
    </row>
    <row r="4009" ht="14.25" customHeight="1" spans="1:6" x14ac:dyDescent="0.25">
      <c r="A4009" s="232">
        <v>43549</v>
      </c>
      <c r="B4009" s="233">
        <v>84</v>
      </c>
      <c r="C4009" s="233">
        <v>24</v>
      </c>
      <c r="D4009" s="234">
        <v>0.4791666666678793</v>
      </c>
      <c r="E4009" s="235">
        <v>0.00018660024211452597</v>
      </c>
      <c r="F4009" s="235">
        <v>0.00005828998678626714</v>
      </c>
    </row>
    <row r="4010" ht="14.25" customHeight="1" spans="1:6" x14ac:dyDescent="0.25">
      <c r="A4010" s="232">
        <v>43549</v>
      </c>
      <c r="B4010" s="233">
        <v>84</v>
      </c>
      <c r="C4010" s="233">
        <v>25</v>
      </c>
      <c r="D4010" s="234">
        <v>0.5</v>
      </c>
      <c r="E4010" s="235">
        <v>0.0001501317367363796</v>
      </c>
      <c r="F4010" s="235">
        <v>0.00005909122371803713</v>
      </c>
    </row>
    <row r="4011" ht="14.25" customHeight="1" spans="1:6" x14ac:dyDescent="0.25">
      <c r="A4011" s="232">
        <v>43549</v>
      </c>
      <c r="B4011" s="233">
        <v>84</v>
      </c>
      <c r="C4011" s="233">
        <v>26</v>
      </c>
      <c r="D4011" s="234">
        <v>0.5208333333321207</v>
      </c>
      <c r="E4011" s="235">
        <v>0.00016840541030904152</v>
      </c>
      <c r="F4011" s="235">
        <v>0.000058991069101565885</v>
      </c>
    </row>
    <row r="4012" ht="14.25" customHeight="1" spans="1:6" x14ac:dyDescent="0.25">
      <c r="A4012" s="232">
        <v>43549</v>
      </c>
      <c r="B4012" s="233">
        <v>84</v>
      </c>
      <c r="C4012" s="233">
        <v>27</v>
      </c>
      <c r="D4012" s="234">
        <v>0.5416666666678793</v>
      </c>
      <c r="E4012" s="235">
        <v>0.00019304685765933105</v>
      </c>
      <c r="F4012" s="235">
        <v>0.00005758890447096841</v>
      </c>
    </row>
    <row r="4013" ht="14.25" customHeight="1" spans="1:6" x14ac:dyDescent="0.25">
      <c r="A4013" s="232">
        <v>43549</v>
      </c>
      <c r="B4013" s="233">
        <v>84</v>
      </c>
      <c r="C4013" s="233">
        <v>28</v>
      </c>
      <c r="D4013" s="234">
        <v>0.5625</v>
      </c>
      <c r="E4013" s="235">
        <v>0.0001534755315496342</v>
      </c>
      <c r="F4013" s="235">
        <v>0.00005668751292272716</v>
      </c>
    </row>
    <row r="4014" ht="14.25" customHeight="1" spans="1:6" x14ac:dyDescent="0.25">
      <c r="A4014" s="232">
        <v>43549</v>
      </c>
      <c r="B4014" s="233">
        <v>84</v>
      </c>
      <c r="C4014" s="233">
        <v>29</v>
      </c>
      <c r="D4014" s="234">
        <v>0.5833333333321207</v>
      </c>
      <c r="E4014" s="235">
        <v>0.0001679511434416902</v>
      </c>
      <c r="F4014" s="235">
        <v>0.00005558581214154341</v>
      </c>
    </row>
    <row r="4015" ht="14.25" customHeight="1" spans="1:6" x14ac:dyDescent="0.25">
      <c r="A4015" s="232">
        <v>43549</v>
      </c>
      <c r="B4015" s="233">
        <v>84</v>
      </c>
      <c r="C4015" s="233">
        <v>30</v>
      </c>
      <c r="D4015" s="234">
        <v>0.6041666666678793</v>
      </c>
      <c r="E4015" s="235">
        <v>0.00017140161192352762</v>
      </c>
      <c r="F4015" s="235">
        <v>0.000056387049073313414</v>
      </c>
    </row>
    <row r="4016" ht="14.25" customHeight="1" spans="1:6" x14ac:dyDescent="0.25">
      <c r="A4016" s="232">
        <v>43549</v>
      </c>
      <c r="B4016" s="233">
        <v>84</v>
      </c>
      <c r="C4016" s="233">
        <v>31</v>
      </c>
      <c r="D4016" s="234">
        <v>0.625</v>
      </c>
      <c r="E4016" s="235">
        <v>0.00014854518627074452</v>
      </c>
      <c r="F4016" s="235">
        <v>0.0000567876675391984</v>
      </c>
    </row>
    <row r="4017" ht="14.25" customHeight="1" spans="1:6" x14ac:dyDescent="0.25">
      <c r="A4017" s="232">
        <v>43549</v>
      </c>
      <c r="B4017" s="233">
        <v>84</v>
      </c>
      <c r="C4017" s="233">
        <v>32</v>
      </c>
      <c r="D4017" s="234">
        <v>0.6458333333321207</v>
      </c>
      <c r="E4017" s="235">
        <v>0.00011994154231049368</v>
      </c>
      <c r="F4017" s="235">
        <v>0.00006059354296510588</v>
      </c>
    </row>
    <row r="4018" ht="14.25" customHeight="1" spans="1:6" x14ac:dyDescent="0.25">
      <c r="A4018" s="232">
        <v>43549</v>
      </c>
      <c r="B4018" s="233">
        <v>84</v>
      </c>
      <c r="C4018" s="233">
        <v>33</v>
      </c>
      <c r="D4018" s="234">
        <v>0.6666666666678793</v>
      </c>
      <c r="E4018" s="235">
        <v>0.00009978879270914603</v>
      </c>
      <c r="F4018" s="235">
        <v>0.0000653008099392546</v>
      </c>
    </row>
    <row r="4019" ht="14.25" customHeight="1" spans="1:6" x14ac:dyDescent="0.25">
      <c r="A4019" s="232">
        <v>43549</v>
      </c>
      <c r="B4019" s="233">
        <v>84</v>
      </c>
      <c r="C4019" s="233">
        <v>34</v>
      </c>
      <c r="D4019" s="234">
        <v>0.6875</v>
      </c>
      <c r="E4019" s="235">
        <v>0.00006467720050770589</v>
      </c>
      <c r="F4019" s="235">
        <v>0.00006980776768046082</v>
      </c>
    </row>
    <row r="4020" ht="14.25" customHeight="1" spans="1:6" x14ac:dyDescent="0.25">
      <c r="A4020" s="232">
        <v>43549</v>
      </c>
      <c r="B4020" s="233">
        <v>84</v>
      </c>
      <c r="C4020" s="233">
        <v>35</v>
      </c>
      <c r="D4020" s="234">
        <v>0.7083333333321207</v>
      </c>
      <c r="E4020" s="235">
        <v>0.00004393377511647276</v>
      </c>
      <c r="F4020" s="235">
        <v>0.00007461518927108079</v>
      </c>
    </row>
    <row r="4021" ht="14.25" customHeight="1" spans="1:6" x14ac:dyDescent="0.25">
      <c r="A4021" s="232">
        <v>43549</v>
      </c>
      <c r="B4021" s="233">
        <v>84</v>
      </c>
      <c r="C4021" s="233">
        <v>36</v>
      </c>
      <c r="D4021" s="234">
        <v>0.7291666666678793</v>
      </c>
      <c r="E4021" s="235">
        <v>0.000028488670263459663</v>
      </c>
      <c r="F4021" s="235">
        <v>0.000082727713205252</v>
      </c>
    </row>
    <row r="4022" ht="14.25" customHeight="1" spans="1:6" x14ac:dyDescent="0.25">
      <c r="A4022" s="232">
        <v>43549</v>
      </c>
      <c r="B4022" s="233">
        <v>84</v>
      </c>
      <c r="C4022" s="233">
        <v>37</v>
      </c>
      <c r="D4022" s="234">
        <v>0.75</v>
      </c>
      <c r="E4022" s="235">
        <v>0.000010401527586553432</v>
      </c>
      <c r="F4022" s="235">
        <v>0.00009224240177002067</v>
      </c>
    </row>
    <row r="4023" ht="14.25" customHeight="1" spans="1:6" x14ac:dyDescent="0.25">
      <c r="A4023" s="232">
        <v>43549</v>
      </c>
      <c r="B4023" s="233">
        <v>84</v>
      </c>
      <c r="C4023" s="233">
        <v>38</v>
      </c>
      <c r="D4023" s="234">
        <v>0.7708333333321207</v>
      </c>
      <c r="E4023" s="235">
        <v>0.0000034395789514881706</v>
      </c>
      <c r="F4023" s="235">
        <v>0.00009704982336064065</v>
      </c>
    </row>
    <row r="4024" ht="14.25" customHeight="1" spans="1:6" x14ac:dyDescent="0.25">
      <c r="A4024" s="232">
        <v>43549</v>
      </c>
      <c r="B4024" s="233">
        <v>84</v>
      </c>
      <c r="C4024" s="233">
        <v>39</v>
      </c>
      <c r="D4024" s="234">
        <v>0.7916666666678793</v>
      </c>
      <c r="E4024" s="235">
        <v>0.0000012978414860687833</v>
      </c>
      <c r="F4024" s="235">
        <v>0.00009464611256533066</v>
      </c>
    </row>
    <row r="4025" ht="14.25" customHeight="1" spans="1:6" x14ac:dyDescent="0.25">
      <c r="A4025" s="232">
        <v>43549</v>
      </c>
      <c r="B4025" s="233">
        <v>84</v>
      </c>
      <c r="C4025" s="233">
        <v>40</v>
      </c>
      <c r="D4025" s="234">
        <v>0.8125</v>
      </c>
      <c r="E4025" s="235">
        <v>6.243523219523334e-7</v>
      </c>
      <c r="F4025" s="235">
        <v>0.00009134101022177944</v>
      </c>
    </row>
    <row r="4026" ht="14.25" customHeight="1" spans="1:6" x14ac:dyDescent="0.25">
      <c r="A4026" s="232">
        <v>43549</v>
      </c>
      <c r="B4026" s="233">
        <v>84</v>
      </c>
      <c r="C4026" s="233">
        <v>41</v>
      </c>
      <c r="D4026" s="234">
        <v>0.8333333333321207</v>
      </c>
      <c r="E4026" s="235">
        <v>5.690502549244631e-8</v>
      </c>
      <c r="F4026" s="235">
        <v>0.00008813606249469946</v>
      </c>
    </row>
    <row r="4027" ht="14.25" customHeight="1" spans="1:6" x14ac:dyDescent="0.25">
      <c r="A4027" s="232">
        <v>43549</v>
      </c>
      <c r="B4027" s="233">
        <v>84</v>
      </c>
      <c r="C4027" s="233">
        <v>42</v>
      </c>
      <c r="D4027" s="234">
        <v>0.8541666666678793</v>
      </c>
      <c r="E4027" s="235">
        <v>2.24722446283821e-9</v>
      </c>
      <c r="F4027" s="235">
        <v>0.00008483096015114823</v>
      </c>
    </row>
    <row r="4028" ht="14.25" customHeight="1" spans="1:6" x14ac:dyDescent="0.25">
      <c r="A4028" s="232">
        <v>43549</v>
      </c>
      <c r="B4028" s="233">
        <v>84</v>
      </c>
      <c r="C4028" s="233">
        <v>43</v>
      </c>
      <c r="D4028" s="234">
        <v>0.875</v>
      </c>
      <c r="E4028" s="235">
        <v>0</v>
      </c>
      <c r="F4028" s="235">
        <v>0.0000817261670405395</v>
      </c>
    </row>
    <row r="4029" ht="14.25" customHeight="1" spans="1:6" x14ac:dyDescent="0.25">
      <c r="A4029" s="232">
        <v>43549</v>
      </c>
      <c r="B4029" s="233">
        <v>84</v>
      </c>
      <c r="C4029" s="233">
        <v>44</v>
      </c>
      <c r="D4029" s="234">
        <v>0.8958333333321207</v>
      </c>
      <c r="E4029" s="235">
        <v>0</v>
      </c>
      <c r="F4029" s="235">
        <v>0.00007701890006639078</v>
      </c>
    </row>
    <row r="4030" ht="14.25" customHeight="1" spans="1:6" x14ac:dyDescent="0.25">
      <c r="A4030" s="232">
        <v>43549</v>
      </c>
      <c r="B4030" s="233">
        <v>84</v>
      </c>
      <c r="C4030" s="233">
        <v>45</v>
      </c>
      <c r="D4030" s="234">
        <v>0.9166666666678793</v>
      </c>
      <c r="E4030" s="235">
        <v>0</v>
      </c>
      <c r="F4030" s="235">
        <v>0.00007251194232518454</v>
      </c>
    </row>
    <row r="4031" ht="14.25" customHeight="1" spans="1:6" x14ac:dyDescent="0.25">
      <c r="A4031" s="232">
        <v>43549</v>
      </c>
      <c r="B4031" s="233">
        <v>84</v>
      </c>
      <c r="C4031" s="233">
        <v>46</v>
      </c>
      <c r="D4031" s="234">
        <v>0.9375</v>
      </c>
      <c r="E4031" s="235">
        <v>0</v>
      </c>
      <c r="F4031" s="235">
        <v>0.00006439941839101337</v>
      </c>
    </row>
    <row r="4032" ht="14.25" customHeight="1" spans="1:6" x14ac:dyDescent="0.25">
      <c r="A4032" s="232">
        <v>43549</v>
      </c>
      <c r="B4032" s="233">
        <v>84</v>
      </c>
      <c r="C4032" s="233">
        <v>47</v>
      </c>
      <c r="D4032" s="234">
        <v>0.9583333333321207</v>
      </c>
      <c r="E4032" s="235">
        <v>0</v>
      </c>
      <c r="F4032" s="235">
        <v>0.00005598643060742841</v>
      </c>
    </row>
    <row r="4033" ht="14.25" customHeight="1" spans="1:6" x14ac:dyDescent="0.25">
      <c r="A4033" s="232">
        <v>43549</v>
      </c>
      <c r="B4033" s="233">
        <v>84</v>
      </c>
      <c r="C4033" s="233">
        <v>48</v>
      </c>
      <c r="D4033" s="234">
        <v>0.9791666666678793</v>
      </c>
      <c r="E4033" s="235">
        <v>0</v>
      </c>
      <c r="F4033" s="235">
        <v>0.000048675143605027206</v>
      </c>
    </row>
    <row r="4034" ht="14.25" customHeight="1" spans="1:6" x14ac:dyDescent="0.25">
      <c r="A4034" s="232">
        <v>43550</v>
      </c>
      <c r="B4034" s="233">
        <v>85</v>
      </c>
      <c r="C4034" s="233">
        <v>1</v>
      </c>
      <c r="D4034" s="234">
        <v>0</v>
      </c>
      <c r="E4034" s="235">
        <v>0</v>
      </c>
      <c r="F4034" s="235">
        <v>0.00004366741278146473</v>
      </c>
    </row>
    <row r="4035" ht="14.25" customHeight="1" spans="1:6" x14ac:dyDescent="0.25">
      <c r="A4035" s="232">
        <v>43550</v>
      </c>
      <c r="B4035" s="233">
        <v>85</v>
      </c>
      <c r="C4035" s="233">
        <v>2</v>
      </c>
      <c r="D4035" s="234">
        <v>0.020833333332120674</v>
      </c>
      <c r="E4035" s="235">
        <v>0</v>
      </c>
      <c r="F4035" s="235">
        <v>0.000038559527341431015</v>
      </c>
    </row>
    <row r="4036" ht="14.25" customHeight="1" spans="1:6" x14ac:dyDescent="0.25">
      <c r="A4036" s="232">
        <v>43550</v>
      </c>
      <c r="B4036" s="233">
        <v>85</v>
      </c>
      <c r="C4036" s="233">
        <v>3</v>
      </c>
      <c r="D4036" s="234">
        <v>0.041666666667879326</v>
      </c>
      <c r="E4036" s="235">
        <v>0</v>
      </c>
      <c r="F4036" s="235">
        <v>0.00003735767194377602</v>
      </c>
    </row>
    <row r="4037" ht="14.25" customHeight="1" spans="1:6" x14ac:dyDescent="0.25">
      <c r="A4037" s="232">
        <v>43550</v>
      </c>
      <c r="B4037" s="233">
        <v>85</v>
      </c>
      <c r="C4037" s="233">
        <v>4</v>
      </c>
      <c r="D4037" s="234">
        <v>0.0625</v>
      </c>
      <c r="E4037" s="235">
        <v>0</v>
      </c>
      <c r="F4037" s="235">
        <v>0.00003405256960022479</v>
      </c>
    </row>
    <row r="4038" ht="14.25" customHeight="1" spans="1:6" x14ac:dyDescent="0.25">
      <c r="A4038" s="232">
        <v>43550</v>
      </c>
      <c r="B4038" s="233">
        <v>85</v>
      </c>
      <c r="C4038" s="233">
        <v>5</v>
      </c>
      <c r="D4038" s="234">
        <v>0.08333333333212067</v>
      </c>
      <c r="E4038" s="235">
        <v>0</v>
      </c>
      <c r="F4038" s="235">
        <v>0.00003285071420256979</v>
      </c>
    </row>
    <row r="4039" ht="14.25" customHeight="1" spans="1:6" x14ac:dyDescent="0.25">
      <c r="A4039" s="232">
        <v>43550</v>
      </c>
      <c r="B4039" s="233">
        <v>85</v>
      </c>
      <c r="C4039" s="233">
        <v>6</v>
      </c>
      <c r="D4039" s="234">
        <v>0.10416666666787933</v>
      </c>
      <c r="E4039" s="235">
        <v>0</v>
      </c>
      <c r="F4039" s="235">
        <v>0.000031548704188443556</v>
      </c>
    </row>
    <row r="4040" ht="14.25" customHeight="1" spans="1:6" x14ac:dyDescent="0.25">
      <c r="A4040" s="232">
        <v>43550</v>
      </c>
      <c r="B4040" s="233">
        <v>85</v>
      </c>
      <c r="C4040" s="233">
        <v>7</v>
      </c>
      <c r="D4040" s="234">
        <v>0.125</v>
      </c>
      <c r="E4040" s="235">
        <v>0</v>
      </c>
      <c r="F4040" s="235">
        <v>0.000032049477270799804</v>
      </c>
    </row>
    <row r="4041" ht="14.25" customHeight="1" spans="1:6" x14ac:dyDescent="0.25">
      <c r="A4041" s="232">
        <v>43550</v>
      </c>
      <c r="B4041" s="233">
        <v>85</v>
      </c>
      <c r="C4041" s="233">
        <v>8</v>
      </c>
      <c r="D4041" s="234">
        <v>0.14583333333212067</v>
      </c>
      <c r="E4041" s="235">
        <v>0</v>
      </c>
      <c r="F4041" s="235">
        <v>0.00003064731264020231</v>
      </c>
    </row>
    <row r="4042" ht="14.25" customHeight="1" spans="1:6" x14ac:dyDescent="0.25">
      <c r="A4042" s="232">
        <v>43550</v>
      </c>
      <c r="B4042" s="233">
        <v>85</v>
      </c>
      <c r="C4042" s="233">
        <v>9</v>
      </c>
      <c r="D4042" s="234">
        <v>0.16666666666787933</v>
      </c>
      <c r="E4042" s="235">
        <v>0</v>
      </c>
      <c r="F4042" s="235">
        <v>0.000030246694174317314</v>
      </c>
    </row>
    <row r="4043" ht="14.25" customHeight="1" spans="1:6" x14ac:dyDescent="0.25">
      <c r="A4043" s="232">
        <v>43550</v>
      </c>
      <c r="B4043" s="233">
        <v>85</v>
      </c>
      <c r="C4043" s="233">
        <v>10</v>
      </c>
      <c r="D4043" s="234">
        <v>0.1875</v>
      </c>
      <c r="E4043" s="235">
        <v>4.697901346180291e-8</v>
      </c>
      <c r="F4043" s="235">
        <v>0.000031148085722558555</v>
      </c>
    </row>
    <row r="4044" ht="14.25" customHeight="1" spans="1:6" x14ac:dyDescent="0.25">
      <c r="A4044" s="232">
        <v>43550</v>
      </c>
      <c r="B4044" s="233">
        <v>85</v>
      </c>
      <c r="C4044" s="233">
        <v>11</v>
      </c>
      <c r="D4044" s="234">
        <v>0.20833333333212067</v>
      </c>
      <c r="E4044" s="235">
        <v>3.9395786879385914e-7</v>
      </c>
      <c r="F4044" s="235">
        <v>0.0000314485495719723</v>
      </c>
    </row>
    <row r="4045" ht="14.25" customHeight="1" spans="1:6" x14ac:dyDescent="0.25">
      <c r="A4045" s="232">
        <v>43550</v>
      </c>
      <c r="B4045" s="233">
        <v>85</v>
      </c>
      <c r="C4045" s="233">
        <v>12</v>
      </c>
      <c r="D4045" s="234">
        <v>0.22916666666787933</v>
      </c>
      <c r="E4045" s="235">
        <v>0.0000018817499329148934</v>
      </c>
      <c r="F4045" s="235">
        <v>0.0000326504049696273</v>
      </c>
    </row>
    <row r="4046" ht="14.25" customHeight="1" spans="1:6" x14ac:dyDescent="0.25">
      <c r="A4046" s="232">
        <v>43550</v>
      </c>
      <c r="B4046" s="233">
        <v>85</v>
      </c>
      <c r="C4046" s="233">
        <v>13</v>
      </c>
      <c r="D4046" s="234">
        <v>0.25</v>
      </c>
      <c r="E4046" s="235">
        <v>0.00000785540527540264</v>
      </c>
      <c r="F4046" s="235">
        <v>0.00003685689886141978</v>
      </c>
    </row>
    <row r="4047" ht="14.25" customHeight="1" spans="1:6" x14ac:dyDescent="0.25">
      <c r="A4047" s="232">
        <v>43550</v>
      </c>
      <c r="B4047" s="233">
        <v>85</v>
      </c>
      <c r="C4047" s="233">
        <v>14</v>
      </c>
      <c r="D4047" s="234">
        <v>0.2708333333321207</v>
      </c>
      <c r="E4047" s="235">
        <v>0.000024504520496272267</v>
      </c>
      <c r="F4047" s="235">
        <v>0.00003986153735555726</v>
      </c>
    </row>
    <row r="4048" ht="14.25" customHeight="1" spans="1:6" x14ac:dyDescent="0.25">
      <c r="A4048" s="232">
        <v>43550</v>
      </c>
      <c r="B4048" s="233">
        <v>85</v>
      </c>
      <c r="C4048" s="233">
        <v>15</v>
      </c>
      <c r="D4048" s="234">
        <v>0.2916666666678793</v>
      </c>
      <c r="E4048" s="235">
        <v>0.00005101720684378781</v>
      </c>
      <c r="F4048" s="235">
        <v>0.00004657189665913096</v>
      </c>
    </row>
    <row r="4049" ht="14.25" customHeight="1" spans="1:6" x14ac:dyDescent="0.25">
      <c r="A4049" s="232">
        <v>43550</v>
      </c>
      <c r="B4049" s="233">
        <v>85</v>
      </c>
      <c r="C4049" s="233">
        <v>16</v>
      </c>
      <c r="D4049" s="234">
        <v>0.3125</v>
      </c>
      <c r="E4049" s="235">
        <v>0.00008253858194242708</v>
      </c>
      <c r="F4049" s="235">
        <v>0.00005338241057917592</v>
      </c>
    </row>
    <row r="4050" ht="14.25" customHeight="1" spans="1:6" x14ac:dyDescent="0.25">
      <c r="A4050" s="232">
        <v>43550</v>
      </c>
      <c r="B4050" s="233">
        <v>85</v>
      </c>
      <c r="C4050" s="233">
        <v>17</v>
      </c>
      <c r="D4050" s="234">
        <v>0.3333333333321207</v>
      </c>
      <c r="E4050" s="235">
        <v>0.00012037008487669282</v>
      </c>
      <c r="F4050" s="235">
        <v>0.00006119447066393338</v>
      </c>
    </row>
    <row r="4051" ht="14.25" customHeight="1" spans="1:6" x14ac:dyDescent="0.25">
      <c r="A4051" s="232">
        <v>43550</v>
      </c>
      <c r="B4051" s="233">
        <v>85</v>
      </c>
      <c r="C4051" s="233">
        <v>18</v>
      </c>
      <c r="D4051" s="234">
        <v>0.3541666666678793</v>
      </c>
      <c r="E4051" s="235">
        <v>0.00014424679883695275</v>
      </c>
      <c r="F4051" s="235">
        <v>0.0000667029745698521</v>
      </c>
    </row>
    <row r="4052" ht="14.25" customHeight="1" spans="1:6" x14ac:dyDescent="0.25">
      <c r="A4052" s="232">
        <v>43550</v>
      </c>
      <c r="B4052" s="233">
        <v>85</v>
      </c>
      <c r="C4052" s="233">
        <v>19</v>
      </c>
      <c r="D4052" s="234">
        <v>0.375</v>
      </c>
      <c r="E4052" s="235">
        <v>0.0001726965847078666</v>
      </c>
      <c r="F4052" s="235">
        <v>0.00006840560304986335</v>
      </c>
    </row>
    <row r="4053" ht="14.25" customHeight="1" spans="1:6" x14ac:dyDescent="0.25">
      <c r="A4053" s="232">
        <v>43550</v>
      </c>
      <c r="B4053" s="233">
        <v>85</v>
      </c>
      <c r="C4053" s="233">
        <v>20</v>
      </c>
      <c r="D4053" s="234">
        <v>0.3958333333321207</v>
      </c>
      <c r="E4053" s="235">
        <v>0.00019608866397946646</v>
      </c>
      <c r="F4053" s="235">
        <v>0.0000724117877087133</v>
      </c>
    </row>
    <row r="4054" ht="14.25" customHeight="1" spans="1:6" x14ac:dyDescent="0.25">
      <c r="A4054" s="232">
        <v>43550</v>
      </c>
      <c r="B4054" s="233">
        <v>85</v>
      </c>
      <c r="C4054" s="233">
        <v>21</v>
      </c>
      <c r="D4054" s="234">
        <v>0.4166666666678793</v>
      </c>
      <c r="E4054" s="235">
        <v>0.0002194966418919949</v>
      </c>
      <c r="F4054" s="235">
        <v>0.00006860591228280583</v>
      </c>
    </row>
    <row r="4055" ht="14.25" customHeight="1" spans="1:6" x14ac:dyDescent="0.25">
      <c r="A4055" s="232">
        <v>43550</v>
      </c>
      <c r="B4055" s="233">
        <v>85</v>
      </c>
      <c r="C4055" s="233">
        <v>22</v>
      </c>
      <c r="D4055" s="234">
        <v>0.4375</v>
      </c>
      <c r="E4055" s="235">
        <v>0.0002350843299567901</v>
      </c>
      <c r="F4055" s="235">
        <v>0.0000669032838027946</v>
      </c>
    </row>
    <row r="4056" ht="14.25" customHeight="1" spans="1:6" x14ac:dyDescent="0.25">
      <c r="A4056" s="232">
        <v>43550</v>
      </c>
      <c r="B4056" s="233">
        <v>85</v>
      </c>
      <c r="C4056" s="233">
        <v>23</v>
      </c>
      <c r="D4056" s="234">
        <v>0.4583333333321207</v>
      </c>
      <c r="E4056" s="235">
        <v>0.0002449428518732251</v>
      </c>
      <c r="F4056" s="235">
        <v>0.00006660281995338085</v>
      </c>
    </row>
    <row r="4057" ht="14.25" customHeight="1" spans="1:6" x14ac:dyDescent="0.25">
      <c r="A4057" s="232">
        <v>43550</v>
      </c>
      <c r="B4057" s="233">
        <v>85</v>
      </c>
      <c r="C4057" s="233">
        <v>24</v>
      </c>
      <c r="D4057" s="234">
        <v>0.4791666666678793</v>
      </c>
      <c r="E4057" s="235">
        <v>0.0002671656465944849</v>
      </c>
      <c r="F4057" s="235">
        <v>0.00006520065532278334</v>
      </c>
    </row>
    <row r="4058" ht="14.25" customHeight="1" spans="1:6" x14ac:dyDescent="0.25">
      <c r="A4058" s="232">
        <v>43550</v>
      </c>
      <c r="B4058" s="233">
        <v>85</v>
      </c>
      <c r="C4058" s="233">
        <v>25</v>
      </c>
      <c r="D4058" s="234">
        <v>0.5</v>
      </c>
      <c r="E4058" s="235">
        <v>0.0002532274911792565</v>
      </c>
      <c r="F4058" s="235">
        <v>0.00006700343841926584</v>
      </c>
    </row>
    <row r="4059" ht="14.25" customHeight="1" spans="1:6" x14ac:dyDescent="0.25">
      <c r="A4059" s="232">
        <v>43550</v>
      </c>
      <c r="B4059" s="233">
        <v>85</v>
      </c>
      <c r="C4059" s="233">
        <v>26</v>
      </c>
      <c r="D4059" s="234">
        <v>0.5208333333321207</v>
      </c>
      <c r="E4059" s="235">
        <v>0.0002489367511013482</v>
      </c>
      <c r="F4059" s="235">
        <v>0.00006760436611809333</v>
      </c>
    </row>
    <row r="4060" ht="14.25" customHeight="1" spans="1:6" x14ac:dyDescent="0.25">
      <c r="A4060" s="232">
        <v>43550</v>
      </c>
      <c r="B4060" s="233">
        <v>85</v>
      </c>
      <c r="C4060" s="233">
        <v>27</v>
      </c>
      <c r="D4060" s="234">
        <v>0.5416666666678793</v>
      </c>
      <c r="E4060" s="235">
        <v>0.0002473573410656668</v>
      </c>
      <c r="F4060" s="235">
        <v>0.00006710359303573709</v>
      </c>
    </row>
    <row r="4061" ht="14.25" customHeight="1" spans="1:6" x14ac:dyDescent="0.25">
      <c r="A4061" s="232">
        <v>43550</v>
      </c>
      <c r="B4061" s="233">
        <v>85</v>
      </c>
      <c r="C4061" s="233">
        <v>28</v>
      </c>
      <c r="D4061" s="234">
        <v>0.5625</v>
      </c>
      <c r="E4061" s="235">
        <v>0.00022487547431585195</v>
      </c>
      <c r="F4061" s="235">
        <v>0.00006459972762395585</v>
      </c>
    </row>
    <row r="4062" ht="14.25" customHeight="1" spans="1:6" x14ac:dyDescent="0.25">
      <c r="A4062" s="232">
        <v>43550</v>
      </c>
      <c r="B4062" s="233">
        <v>85</v>
      </c>
      <c r="C4062" s="233">
        <v>29</v>
      </c>
      <c r="D4062" s="234">
        <v>0.5833333333321207</v>
      </c>
      <c r="E4062" s="235">
        <v>0.00021572365302749942</v>
      </c>
      <c r="F4062" s="235">
        <v>0.00006199570759570338</v>
      </c>
    </row>
    <row r="4063" ht="14.25" customHeight="1" spans="1:6" x14ac:dyDescent="0.25">
      <c r="A4063" s="232">
        <v>43550</v>
      </c>
      <c r="B4063" s="233">
        <v>85</v>
      </c>
      <c r="C4063" s="233">
        <v>30</v>
      </c>
      <c r="D4063" s="234">
        <v>0.6041666666678793</v>
      </c>
      <c r="E4063" s="235">
        <v>0.00020689941414334258</v>
      </c>
      <c r="F4063" s="235">
        <v>0.00006139477989687587</v>
      </c>
    </row>
    <row r="4064" ht="14.25" customHeight="1" spans="1:6" x14ac:dyDescent="0.25">
      <c r="A4064" s="232">
        <v>43550</v>
      </c>
      <c r="B4064" s="233">
        <v>85</v>
      </c>
      <c r="C4064" s="233">
        <v>31</v>
      </c>
      <c r="D4064" s="234">
        <v>0.625</v>
      </c>
      <c r="E4064" s="235">
        <v>0.0001776932233835898</v>
      </c>
      <c r="F4064" s="235">
        <v>0.00006189555297923212</v>
      </c>
    </row>
    <row r="4065" ht="14.25" customHeight="1" spans="1:6" x14ac:dyDescent="0.25">
      <c r="A4065" s="232">
        <v>43550</v>
      </c>
      <c r="B4065" s="233">
        <v>85</v>
      </c>
      <c r="C4065" s="233">
        <v>32</v>
      </c>
      <c r="D4065" s="234">
        <v>0.6458333333321207</v>
      </c>
      <c r="E4065" s="235">
        <v>0.00015858185342038477</v>
      </c>
      <c r="F4065" s="235">
        <v>0.00006209586221217463</v>
      </c>
    </row>
    <row r="4066" ht="14.25" customHeight="1" spans="1:6" x14ac:dyDescent="0.25">
      <c r="A4066" s="232">
        <v>43550</v>
      </c>
      <c r="B4066" s="233">
        <v>85</v>
      </c>
      <c r="C4066" s="233">
        <v>33</v>
      </c>
      <c r="D4066" s="234">
        <v>0.6666666666678793</v>
      </c>
      <c r="E4066" s="235">
        <v>0.00012512086093454452</v>
      </c>
      <c r="F4066" s="235">
        <v>0.00006429926377454211</v>
      </c>
    </row>
    <row r="4067" ht="14.25" customHeight="1" spans="1:6" x14ac:dyDescent="0.25">
      <c r="A4067" s="232">
        <v>43550</v>
      </c>
      <c r="B4067" s="233">
        <v>85</v>
      </c>
      <c r="C4067" s="233">
        <v>34</v>
      </c>
      <c r="D4067" s="234">
        <v>0.6875</v>
      </c>
      <c r="E4067" s="235">
        <v>0.00008512444310898158</v>
      </c>
      <c r="F4067" s="235">
        <v>0.00006840560304986335</v>
      </c>
    </row>
    <row r="4068" ht="14.25" customHeight="1" spans="1:6" x14ac:dyDescent="0.25">
      <c r="A4068" s="232">
        <v>43550</v>
      </c>
      <c r="B4068" s="233">
        <v>85</v>
      </c>
      <c r="C4068" s="233">
        <v>35</v>
      </c>
      <c r="D4068" s="234">
        <v>0.7083333333321207</v>
      </c>
      <c r="E4068" s="235">
        <v>0.00005484213744597</v>
      </c>
      <c r="F4068" s="235">
        <v>0.00007761982776521827</v>
      </c>
    </row>
    <row r="4069" ht="14.25" customHeight="1" spans="1:6" x14ac:dyDescent="0.25">
      <c r="A4069" s="232">
        <v>43550</v>
      </c>
      <c r="B4069" s="233">
        <v>85</v>
      </c>
      <c r="C4069" s="233">
        <v>36</v>
      </c>
      <c r="D4069" s="234">
        <v>0.7291666666678793</v>
      </c>
      <c r="E4069" s="235">
        <v>0.00003053151768988413</v>
      </c>
      <c r="F4069" s="235">
        <v>0.00008332864090407948</v>
      </c>
    </row>
    <row r="4070" ht="14.25" customHeight="1" spans="1:6" x14ac:dyDescent="0.25">
      <c r="A4070" s="232">
        <v>43550</v>
      </c>
      <c r="B4070" s="233">
        <v>85</v>
      </c>
      <c r="C4070" s="233">
        <v>37</v>
      </c>
      <c r="D4070" s="234">
        <v>0.75</v>
      </c>
      <c r="E4070" s="235">
        <v>0.000013181861881143386</v>
      </c>
      <c r="F4070" s="235">
        <v>0.00009234255638649195</v>
      </c>
    </row>
    <row r="4071" ht="14.25" customHeight="1" spans="1:6" x14ac:dyDescent="0.25">
      <c r="A4071" s="232">
        <v>43550</v>
      </c>
      <c r="B4071" s="233">
        <v>85</v>
      </c>
      <c r="C4071" s="233">
        <v>38</v>
      </c>
      <c r="D4071" s="234">
        <v>0.7708333333321207</v>
      </c>
      <c r="E4071" s="235">
        <v>0.000003992229708275047</v>
      </c>
      <c r="F4071" s="235">
        <v>0.00009985415262183563</v>
      </c>
    </row>
    <row r="4072" ht="14.25" customHeight="1" spans="1:6" x14ac:dyDescent="0.25">
      <c r="A4072" s="232">
        <v>43550</v>
      </c>
      <c r="B4072" s="233">
        <v>85</v>
      </c>
      <c r="C4072" s="233">
        <v>39</v>
      </c>
      <c r="D4072" s="234">
        <v>0.7916666666678793</v>
      </c>
      <c r="E4072" s="235">
        <v>0.0000015889634041352313</v>
      </c>
      <c r="F4072" s="235">
        <v>0.00009704982336064065</v>
      </c>
    </row>
    <row r="4073" ht="14.25" customHeight="1" spans="1:6" x14ac:dyDescent="0.25">
      <c r="A4073" s="232">
        <v>43550</v>
      </c>
      <c r="B4073" s="233">
        <v>85</v>
      </c>
      <c r="C4073" s="233">
        <v>40</v>
      </c>
      <c r="D4073" s="234">
        <v>0.8125</v>
      </c>
      <c r="E4073" s="235">
        <v>6.550551417738266e-7</v>
      </c>
      <c r="F4073" s="235">
        <v>0.00009564765873004317</v>
      </c>
    </row>
    <row r="4074" ht="14.25" customHeight="1" spans="1:6" x14ac:dyDescent="0.25">
      <c r="A4074" s="232">
        <v>43550</v>
      </c>
      <c r="B4074" s="233">
        <v>85</v>
      </c>
      <c r="C4074" s="233">
        <v>41</v>
      </c>
      <c r="D4074" s="234">
        <v>0.8333333333321207</v>
      </c>
      <c r="E4074" s="235">
        <v>1.6485811285677294e-7</v>
      </c>
      <c r="F4074" s="235">
        <v>0.00008993884559118193</v>
      </c>
    </row>
    <row r="4075" ht="14.25" customHeight="1" spans="1:6" x14ac:dyDescent="0.25">
      <c r="A4075" s="232">
        <v>43550</v>
      </c>
      <c r="B4075" s="233">
        <v>85</v>
      </c>
      <c r="C4075" s="233">
        <v>42</v>
      </c>
      <c r="D4075" s="234">
        <v>0.8541666666678793</v>
      </c>
      <c r="E4075" s="235">
        <v>2.3408588154564692e-8</v>
      </c>
      <c r="F4075" s="235">
        <v>0.00008593266093233197</v>
      </c>
    </row>
    <row r="4076" ht="14.25" customHeight="1" spans="1:6" x14ac:dyDescent="0.25">
      <c r="A4076" s="232">
        <v>43550</v>
      </c>
      <c r="B4076" s="233">
        <v>85</v>
      </c>
      <c r="C4076" s="233">
        <v>43</v>
      </c>
      <c r="D4076" s="234">
        <v>0.875</v>
      </c>
      <c r="E4076" s="235">
        <v>0</v>
      </c>
      <c r="F4076" s="235">
        <v>0.0000821267855064245</v>
      </c>
    </row>
    <row r="4077" ht="14.25" customHeight="1" spans="1:6" x14ac:dyDescent="0.25">
      <c r="A4077" s="232">
        <v>43550</v>
      </c>
      <c r="B4077" s="233">
        <v>85</v>
      </c>
      <c r="C4077" s="233">
        <v>44</v>
      </c>
      <c r="D4077" s="234">
        <v>0.8958333333321207</v>
      </c>
      <c r="E4077" s="235">
        <v>0</v>
      </c>
      <c r="F4077" s="235">
        <v>0.00007902199239581575</v>
      </c>
    </row>
    <row r="4078" ht="14.25" customHeight="1" spans="1:6" x14ac:dyDescent="0.25">
      <c r="A4078" s="232">
        <v>43550</v>
      </c>
      <c r="B4078" s="233">
        <v>85</v>
      </c>
      <c r="C4078" s="233">
        <v>45</v>
      </c>
      <c r="D4078" s="234">
        <v>0.9166666666678793</v>
      </c>
      <c r="E4078" s="235">
        <v>0</v>
      </c>
      <c r="F4078" s="235">
        <v>0.00007120993231105831</v>
      </c>
    </row>
    <row r="4079" ht="14.25" customHeight="1" spans="1:6" x14ac:dyDescent="0.25">
      <c r="A4079" s="232">
        <v>43550</v>
      </c>
      <c r="B4079" s="233">
        <v>85</v>
      </c>
      <c r="C4079" s="233">
        <v>46</v>
      </c>
      <c r="D4079" s="234">
        <v>0.9375</v>
      </c>
      <c r="E4079" s="235">
        <v>0</v>
      </c>
      <c r="F4079" s="235">
        <v>0.00006439941839101337</v>
      </c>
    </row>
    <row r="4080" ht="14.25" customHeight="1" spans="1:6" x14ac:dyDescent="0.25">
      <c r="A4080" s="232">
        <v>43550</v>
      </c>
      <c r="B4080" s="233">
        <v>85</v>
      </c>
      <c r="C4080" s="233">
        <v>47</v>
      </c>
      <c r="D4080" s="234">
        <v>0.9583333333321207</v>
      </c>
      <c r="E4080" s="235">
        <v>0</v>
      </c>
      <c r="F4080" s="235">
        <v>0.000056387049073313414</v>
      </c>
    </row>
    <row r="4081" ht="14.25" customHeight="1" spans="1:6" x14ac:dyDescent="0.25">
      <c r="A4081" s="232">
        <v>43550</v>
      </c>
      <c r="B4081" s="233">
        <v>85</v>
      </c>
      <c r="C4081" s="233">
        <v>48</v>
      </c>
      <c r="D4081" s="234">
        <v>0.9791666666678793</v>
      </c>
      <c r="E4081" s="235">
        <v>0</v>
      </c>
      <c r="F4081" s="235">
        <v>0.00004877529822149846</v>
      </c>
    </row>
    <row r="4082" ht="14.25" customHeight="1" spans="1:6" x14ac:dyDescent="0.25">
      <c r="A4082" s="232">
        <v>43551</v>
      </c>
      <c r="B4082" s="233">
        <v>86</v>
      </c>
      <c r="C4082" s="233">
        <v>1</v>
      </c>
      <c r="D4082" s="234">
        <v>0</v>
      </c>
      <c r="E4082" s="235">
        <v>0</v>
      </c>
      <c r="F4082" s="235">
        <v>0.000048274525139142206</v>
      </c>
    </row>
    <row r="4083" ht="14.25" customHeight="1" spans="1:6" x14ac:dyDescent="0.25">
      <c r="A4083" s="232">
        <v>43551</v>
      </c>
      <c r="B4083" s="233">
        <v>86</v>
      </c>
      <c r="C4083" s="233">
        <v>2</v>
      </c>
      <c r="D4083" s="234">
        <v>0.020833333332120674</v>
      </c>
      <c r="E4083" s="235">
        <v>0</v>
      </c>
      <c r="F4083" s="235">
        <v>0.00003785844502613227</v>
      </c>
    </row>
    <row r="4084" ht="14.25" customHeight="1" spans="1:6" x14ac:dyDescent="0.25">
      <c r="A4084" s="232">
        <v>43551</v>
      </c>
      <c r="B4084" s="233">
        <v>86</v>
      </c>
      <c r="C4084" s="233">
        <v>3</v>
      </c>
      <c r="D4084" s="234">
        <v>0.041666666667879326</v>
      </c>
      <c r="E4084" s="235">
        <v>0</v>
      </c>
      <c r="F4084" s="235">
        <v>0.00003645628039553478</v>
      </c>
    </row>
    <row r="4085" ht="14.25" customHeight="1" spans="1:6" x14ac:dyDescent="0.25">
      <c r="A4085" s="232">
        <v>43551</v>
      </c>
      <c r="B4085" s="233">
        <v>86</v>
      </c>
      <c r="C4085" s="233">
        <v>4</v>
      </c>
      <c r="D4085" s="234">
        <v>0.0625</v>
      </c>
      <c r="E4085" s="235">
        <v>0</v>
      </c>
      <c r="F4085" s="235">
        <v>0.000031047931106087315</v>
      </c>
    </row>
    <row r="4086" ht="14.25" customHeight="1" spans="1:6" x14ac:dyDescent="0.25">
      <c r="A4086" s="232">
        <v>43551</v>
      </c>
      <c r="B4086" s="233">
        <v>86</v>
      </c>
      <c r="C4086" s="233">
        <v>5</v>
      </c>
      <c r="D4086" s="234">
        <v>0.08333333333212067</v>
      </c>
      <c r="E4086" s="235">
        <v>0</v>
      </c>
      <c r="F4086" s="235">
        <v>0</v>
      </c>
    </row>
    <row r="4087" ht="14.25" customHeight="1" spans="1:6" x14ac:dyDescent="0.25">
      <c r="A4087" s="232">
        <v>43551</v>
      </c>
      <c r="B4087" s="233">
        <v>86</v>
      </c>
      <c r="C4087" s="233">
        <v>6</v>
      </c>
      <c r="D4087" s="234">
        <v>0.10416666666787933</v>
      </c>
      <c r="E4087" s="235">
        <v>0</v>
      </c>
      <c r="F4087" s="235">
        <v>0</v>
      </c>
    </row>
    <row r="4088" ht="14.25" customHeight="1" spans="1:6" x14ac:dyDescent="0.25">
      <c r="A4088" s="232">
        <v>43551</v>
      </c>
      <c r="B4088" s="233">
        <v>86</v>
      </c>
      <c r="C4088" s="233">
        <v>7</v>
      </c>
      <c r="D4088" s="234">
        <v>0.125</v>
      </c>
      <c r="E4088" s="235">
        <v>0</v>
      </c>
      <c r="F4088" s="235">
        <v>0.00003094777648961606</v>
      </c>
    </row>
    <row r="4089" ht="14.25" customHeight="1" spans="1:6" x14ac:dyDescent="0.25">
      <c r="A4089" s="232">
        <v>43551</v>
      </c>
      <c r="B4089" s="233">
        <v>86</v>
      </c>
      <c r="C4089" s="233">
        <v>8</v>
      </c>
      <c r="D4089" s="234">
        <v>0.14583333333212067</v>
      </c>
      <c r="E4089" s="235">
        <v>0</v>
      </c>
      <c r="F4089" s="235">
        <v>0.00003465349729905229</v>
      </c>
    </row>
    <row r="4090" ht="14.25" customHeight="1" spans="1:6" x14ac:dyDescent="0.25">
      <c r="A4090" s="232">
        <v>43551</v>
      </c>
      <c r="B4090" s="233">
        <v>86</v>
      </c>
      <c r="C4090" s="233">
        <v>9</v>
      </c>
      <c r="D4090" s="234">
        <v>0.16666666666787933</v>
      </c>
      <c r="E4090" s="235">
        <v>0</v>
      </c>
      <c r="F4090" s="235">
        <v>0.00003054715802373107</v>
      </c>
    </row>
    <row r="4091" ht="14.25" customHeight="1" spans="1:6" x14ac:dyDescent="0.25">
      <c r="A4091" s="232">
        <v>43551</v>
      </c>
      <c r="B4091" s="233">
        <v>86</v>
      </c>
      <c r="C4091" s="233">
        <v>10</v>
      </c>
      <c r="D4091" s="234">
        <v>0.1875</v>
      </c>
      <c r="E4091" s="235">
        <v>5.456224004421992e-8</v>
      </c>
      <c r="F4091" s="235">
        <v>0.000035554888847293536</v>
      </c>
    </row>
    <row r="4092" ht="14.25" customHeight="1" spans="1:6" x14ac:dyDescent="0.25">
      <c r="A4092" s="232">
        <v>43551</v>
      </c>
      <c r="B4092" s="233">
        <v>86</v>
      </c>
      <c r="C4092" s="233">
        <v>11</v>
      </c>
      <c r="D4092" s="234">
        <v>0.20833333333212067</v>
      </c>
      <c r="E4092" s="235">
        <v>4.409985345042996e-7</v>
      </c>
      <c r="F4092" s="235">
        <v>0.000032450095736684804</v>
      </c>
    </row>
    <row r="4093" ht="14.25" customHeight="1" spans="1:6" x14ac:dyDescent="0.25">
      <c r="A4093" s="232">
        <v>43551</v>
      </c>
      <c r="B4093" s="233">
        <v>86</v>
      </c>
      <c r="C4093" s="233">
        <v>12</v>
      </c>
      <c r="D4093" s="234">
        <v>0.22916666666787933</v>
      </c>
      <c r="E4093" s="235">
        <v>0.0000031845442773627433</v>
      </c>
      <c r="F4093" s="235">
        <v>0.00003064731264020231</v>
      </c>
    </row>
    <row r="4094" ht="14.25" customHeight="1" spans="1:6" x14ac:dyDescent="0.25">
      <c r="A4094" s="232">
        <v>43551</v>
      </c>
      <c r="B4094" s="233">
        <v>86</v>
      </c>
      <c r="C4094" s="233">
        <v>13</v>
      </c>
      <c r="D4094" s="234">
        <v>0.25</v>
      </c>
      <c r="E4094" s="235">
        <v>0.000007647273067266186</v>
      </c>
      <c r="F4094" s="235">
        <v>0.000035354579614351036</v>
      </c>
    </row>
    <row r="4095" ht="14.25" customHeight="1" spans="1:6" x14ac:dyDescent="0.25">
      <c r="A4095" s="232">
        <v>43551</v>
      </c>
      <c r="B4095" s="233">
        <v>86</v>
      </c>
      <c r="C4095" s="233">
        <v>14</v>
      </c>
      <c r="D4095" s="234">
        <v>0.2708333333321207</v>
      </c>
      <c r="E4095" s="235">
        <v>0.000017156651151360407</v>
      </c>
      <c r="F4095" s="235">
        <v>0.000041564165835568494</v>
      </c>
    </row>
    <row r="4096" ht="14.25" customHeight="1" spans="1:6" x14ac:dyDescent="0.25">
      <c r="A4096" s="232">
        <v>43551</v>
      </c>
      <c r="B4096" s="233">
        <v>86</v>
      </c>
      <c r="C4096" s="233">
        <v>15</v>
      </c>
      <c r="D4096" s="234">
        <v>0.2916666666678793</v>
      </c>
      <c r="E4096" s="235">
        <v>0.00003493635758058227</v>
      </c>
      <c r="F4096" s="235">
        <v>0.00004747328820737221</v>
      </c>
    </row>
    <row r="4097" ht="14.25" customHeight="1" spans="1:6" x14ac:dyDescent="0.25">
      <c r="A4097" s="232">
        <v>43551</v>
      </c>
      <c r="B4097" s="233">
        <v>86</v>
      </c>
      <c r="C4097" s="233">
        <v>16</v>
      </c>
      <c r="D4097" s="234">
        <v>0.3125</v>
      </c>
      <c r="E4097" s="235">
        <v>0.000055141867102452915</v>
      </c>
      <c r="F4097" s="235">
        <v>0.00005228070979799218</v>
      </c>
    </row>
    <row r="4098" ht="14.25" customHeight="1" spans="1:6" x14ac:dyDescent="0.25">
      <c r="A4098" s="232">
        <v>43551</v>
      </c>
      <c r="B4098" s="233">
        <v>86</v>
      </c>
      <c r="C4098" s="233">
        <v>17</v>
      </c>
      <c r="D4098" s="234">
        <v>0.3333333333321207</v>
      </c>
      <c r="E4098" s="235">
        <v>0.00008751585580087277</v>
      </c>
      <c r="F4098" s="235">
        <v>0.00006109431604746214</v>
      </c>
    </row>
    <row r="4099" ht="14.25" customHeight="1" spans="1:6" x14ac:dyDescent="0.25">
      <c r="A4099" s="232">
        <v>43551</v>
      </c>
      <c r="B4099" s="233">
        <v>86</v>
      </c>
      <c r="C4099" s="233">
        <v>18</v>
      </c>
      <c r="D4099" s="234">
        <v>0.3541666666678793</v>
      </c>
      <c r="E4099" s="235">
        <v>0.00007119477441442012</v>
      </c>
      <c r="F4099" s="235">
        <v>0.00006309740837688711</v>
      </c>
    </row>
    <row r="4100" ht="14.25" customHeight="1" spans="1:6" x14ac:dyDescent="0.25">
      <c r="A4100" s="232">
        <v>43551</v>
      </c>
      <c r="B4100" s="233">
        <v>86</v>
      </c>
      <c r="C4100" s="233">
        <v>19</v>
      </c>
      <c r="D4100" s="234">
        <v>0.375</v>
      </c>
      <c r="E4100" s="235">
        <v>0.00008775915418113268</v>
      </c>
      <c r="F4100" s="235">
        <v>0.000060793852198048374</v>
      </c>
    </row>
    <row r="4101" ht="14.25" customHeight="1" spans="1:6" x14ac:dyDescent="0.25">
      <c r="A4101" s="232">
        <v>43551</v>
      </c>
      <c r="B4101" s="233">
        <v>86</v>
      </c>
      <c r="C4101" s="233">
        <v>20</v>
      </c>
      <c r="D4101" s="234">
        <v>0.3958333333321207</v>
      </c>
      <c r="E4101" s="235">
        <v>0.00011228433723253713</v>
      </c>
      <c r="F4101" s="235">
        <v>0.00006490019147336961</v>
      </c>
    </row>
    <row r="4102" ht="14.25" customHeight="1" spans="1:6" x14ac:dyDescent="0.25">
      <c r="A4102" s="232">
        <v>43551</v>
      </c>
      <c r="B4102" s="233">
        <v>86</v>
      </c>
      <c r="C4102" s="233">
        <v>21</v>
      </c>
      <c r="D4102" s="234">
        <v>0.4166666666678793</v>
      </c>
      <c r="E4102" s="235">
        <v>0.00012206489180428548</v>
      </c>
      <c r="F4102" s="235">
        <v>0.0000646998822404271</v>
      </c>
    </row>
    <row r="4103" ht="14.25" customHeight="1" spans="1:6" x14ac:dyDescent="0.25">
      <c r="A4103" s="232">
        <v>43551</v>
      </c>
      <c r="B4103" s="233">
        <v>86</v>
      </c>
      <c r="C4103" s="233">
        <v>22</v>
      </c>
      <c r="D4103" s="234">
        <v>0.4375</v>
      </c>
      <c r="E4103" s="235">
        <v>0.00013621748765367252</v>
      </c>
      <c r="F4103" s="235">
        <v>0.00006890637613221959</v>
      </c>
    </row>
    <row r="4104" ht="14.25" customHeight="1" spans="1:6" x14ac:dyDescent="0.25">
      <c r="A4104" s="232">
        <v>43551</v>
      </c>
      <c r="B4104" s="233">
        <v>86</v>
      </c>
      <c r="C4104" s="233">
        <v>23</v>
      </c>
      <c r="D4104" s="234">
        <v>0.4583333333321207</v>
      </c>
      <c r="E4104" s="235">
        <v>0.00012485593956904322</v>
      </c>
      <c r="F4104" s="235">
        <v>0.0000732130246404833</v>
      </c>
    </row>
    <row r="4105" ht="14.25" customHeight="1" spans="1:6" x14ac:dyDescent="0.25">
      <c r="A4105" s="232">
        <v>43551</v>
      </c>
      <c r="B4105" s="233">
        <v>86</v>
      </c>
      <c r="C4105" s="233">
        <v>24</v>
      </c>
      <c r="D4105" s="234">
        <v>0.4791666666678793</v>
      </c>
      <c r="E4105" s="235">
        <v>0.00020267808955062852</v>
      </c>
      <c r="F4105" s="235">
        <v>0.00006480003685689835</v>
      </c>
    </row>
    <row r="4106" ht="14.25" customHeight="1" spans="1:6" x14ac:dyDescent="0.25">
      <c r="A4106" s="232">
        <v>43551</v>
      </c>
      <c r="B4106" s="233">
        <v>86</v>
      </c>
      <c r="C4106" s="233">
        <v>25</v>
      </c>
      <c r="D4106" s="234">
        <v>0.5</v>
      </c>
      <c r="E4106" s="235">
        <v>0.00012372840237989734</v>
      </c>
      <c r="F4106" s="235">
        <v>0.00006389864530865711</v>
      </c>
    </row>
    <row r="4107" ht="14.25" customHeight="1" spans="1:6" x14ac:dyDescent="0.25">
      <c r="A4107" s="232">
        <v>43551</v>
      </c>
      <c r="B4107" s="233">
        <v>86</v>
      </c>
      <c r="C4107" s="233">
        <v>26</v>
      </c>
      <c r="D4107" s="234">
        <v>0.5208333333321207</v>
      </c>
      <c r="E4107" s="235">
        <v>0.00011592822497091923</v>
      </c>
      <c r="F4107" s="235">
        <v>0.000059191378334508385</v>
      </c>
    </row>
    <row r="4108" ht="14.25" customHeight="1" spans="1:6" x14ac:dyDescent="0.25">
      <c r="A4108" s="232">
        <v>43551</v>
      </c>
      <c r="B4108" s="233">
        <v>86</v>
      </c>
      <c r="C4108" s="233">
        <v>27</v>
      </c>
      <c r="D4108" s="234">
        <v>0.5416666666678793</v>
      </c>
      <c r="E4108" s="235">
        <v>0.00016050780564361218</v>
      </c>
      <c r="F4108" s="235">
        <v>0.0000653008099392546</v>
      </c>
    </row>
    <row r="4109" ht="14.25" customHeight="1" spans="1:6" x14ac:dyDescent="0.25">
      <c r="A4109" s="232">
        <v>43551</v>
      </c>
      <c r="B4109" s="233">
        <v>86</v>
      </c>
      <c r="C4109" s="233">
        <v>28</v>
      </c>
      <c r="D4109" s="234">
        <v>0.5625</v>
      </c>
      <c r="E4109" s="235">
        <v>0.00016465810937052434</v>
      </c>
      <c r="F4109" s="235">
        <v>0.00005258117364740593</v>
      </c>
    </row>
    <row r="4110" ht="14.25" customHeight="1" spans="1:6" x14ac:dyDescent="0.25">
      <c r="A4110" s="232">
        <v>43551</v>
      </c>
      <c r="B4110" s="233">
        <v>86</v>
      </c>
      <c r="C4110" s="233">
        <v>29</v>
      </c>
      <c r="D4110" s="234">
        <v>0.5833333333321207</v>
      </c>
      <c r="E4110" s="235">
        <v>0.00008251800890136861</v>
      </c>
      <c r="F4110" s="235">
        <v>0.00005218055518152093</v>
      </c>
    </row>
    <row r="4111" ht="14.25" customHeight="1" spans="1:6" x14ac:dyDescent="0.25">
      <c r="A4111" s="232">
        <v>43551</v>
      </c>
      <c r="B4111" s="233">
        <v>86</v>
      </c>
      <c r="C4111" s="233">
        <v>30</v>
      </c>
      <c r="D4111" s="234">
        <v>0.6041666666678793</v>
      </c>
      <c r="E4111" s="235">
        <v>0.00009384208545809435</v>
      </c>
      <c r="F4111" s="235">
        <v>0.000053783029045060915</v>
      </c>
    </row>
    <row r="4112" ht="14.25" customHeight="1" spans="1:6" x14ac:dyDescent="0.25">
      <c r="A4112" s="232">
        <v>43551</v>
      </c>
      <c r="B4112" s="233">
        <v>86</v>
      </c>
      <c r="C4112" s="233">
        <v>31</v>
      </c>
      <c r="D4112" s="234">
        <v>0.625</v>
      </c>
      <c r="E4112" s="235">
        <v>0.00008837047496096293</v>
      </c>
      <c r="F4112" s="235">
        <v>0.000049175916687383454</v>
      </c>
    </row>
    <row r="4113" ht="14.25" customHeight="1" spans="1:6" x14ac:dyDescent="0.25">
      <c r="A4113" s="232">
        <v>43551</v>
      </c>
      <c r="B4113" s="233">
        <v>86</v>
      </c>
      <c r="C4113" s="233">
        <v>32</v>
      </c>
      <c r="D4113" s="234">
        <v>0.6458333333321207</v>
      </c>
      <c r="E4113" s="235">
        <v>0.00008490515772225796</v>
      </c>
      <c r="F4113" s="235">
        <v>0.000059291532950979645</v>
      </c>
    </row>
    <row r="4114" ht="14.25" customHeight="1" spans="1:6" x14ac:dyDescent="0.25">
      <c r="A4114" s="232">
        <v>43551</v>
      </c>
      <c r="B4114" s="233">
        <v>86</v>
      </c>
      <c r="C4114" s="233">
        <v>33</v>
      </c>
      <c r="D4114" s="234">
        <v>0.6666666666678793</v>
      </c>
      <c r="E4114" s="235">
        <v>0.00004245441195292551</v>
      </c>
      <c r="F4114" s="235">
        <v>0.00006630235610396709</v>
      </c>
    </row>
    <row r="4115" ht="14.25" customHeight="1" spans="1:6" x14ac:dyDescent="0.25">
      <c r="A4115" s="232">
        <v>43551</v>
      </c>
      <c r="B4115" s="233">
        <v>86</v>
      </c>
      <c r="C4115" s="233">
        <v>34</v>
      </c>
      <c r="D4115" s="234">
        <v>0.6875</v>
      </c>
      <c r="E4115" s="235">
        <v>0.00006342172961028673</v>
      </c>
      <c r="F4115" s="235">
        <v>0.00006500034608984085</v>
      </c>
    </row>
    <row r="4116" ht="14.25" customHeight="1" spans="1:6" x14ac:dyDescent="0.25">
      <c r="A4116" s="232">
        <v>43551</v>
      </c>
      <c r="B4116" s="233">
        <v>86</v>
      </c>
      <c r="C4116" s="233">
        <v>35</v>
      </c>
      <c r="D4116" s="234">
        <v>0.7083333333321207</v>
      </c>
      <c r="E4116" s="235">
        <v>0.00005122109021887513</v>
      </c>
      <c r="F4116" s="235">
        <v>0.0000661020468710246</v>
      </c>
    </row>
    <row r="4117" ht="14.25" customHeight="1" spans="1:6" x14ac:dyDescent="0.25">
      <c r="A4117" s="232">
        <v>43551</v>
      </c>
      <c r="B4117" s="233">
        <v>86</v>
      </c>
      <c r="C4117" s="233">
        <v>36</v>
      </c>
      <c r="D4117" s="234">
        <v>0.7291666666678793</v>
      </c>
      <c r="E4117" s="235">
        <v>0.000029256632823717323</v>
      </c>
      <c r="F4117" s="235">
        <v>0.00007671843621697703</v>
      </c>
    </row>
    <row r="4118" ht="14.25" customHeight="1" spans="1:6" x14ac:dyDescent="0.25">
      <c r="A4118" s="232">
        <v>43551</v>
      </c>
      <c r="B4118" s="233">
        <v>86</v>
      </c>
      <c r="C4118" s="233">
        <v>37</v>
      </c>
      <c r="D4118" s="234">
        <v>0.75</v>
      </c>
      <c r="E4118" s="235">
        <v>0.000020021011785277395</v>
      </c>
      <c r="F4118" s="235">
        <v>0.00008743498017940072</v>
      </c>
    </row>
    <row r="4119" ht="14.25" customHeight="1" spans="1:6" x14ac:dyDescent="0.25">
      <c r="A4119" s="232">
        <v>43551</v>
      </c>
      <c r="B4119" s="233">
        <v>86</v>
      </c>
      <c r="C4119" s="233">
        <v>38</v>
      </c>
      <c r="D4119" s="234">
        <v>0.7708333333321207</v>
      </c>
      <c r="E4119" s="235">
        <v>0.000003885632970380745</v>
      </c>
      <c r="F4119" s="235">
        <v>0.00008032400240994201</v>
      </c>
    </row>
    <row r="4120" ht="14.25" customHeight="1" spans="1:6" x14ac:dyDescent="0.25">
      <c r="A4120" s="232">
        <v>43551</v>
      </c>
      <c r="B4120" s="233">
        <v>86</v>
      </c>
      <c r="C4120" s="233">
        <v>39</v>
      </c>
      <c r="D4120" s="234">
        <v>0.7916666666678793</v>
      </c>
      <c r="E4120" s="235">
        <v>0.000001203451893404715</v>
      </c>
      <c r="F4120" s="235">
        <v>0.00007802044623110327</v>
      </c>
    </row>
    <row r="4121" ht="14.25" customHeight="1" spans="1:6" x14ac:dyDescent="0.25">
      <c r="A4121" s="232">
        <v>43551</v>
      </c>
      <c r="B4121" s="233">
        <v>86</v>
      </c>
      <c r="C4121" s="233">
        <v>40</v>
      </c>
      <c r="D4121" s="234">
        <v>0.8125</v>
      </c>
      <c r="E4121" s="235">
        <v>3.8304542078501514e-7</v>
      </c>
      <c r="F4121" s="235">
        <v>0.00008623312478174573</v>
      </c>
    </row>
    <row r="4122" ht="14.25" customHeight="1" spans="1:6" x14ac:dyDescent="0.25">
      <c r="A4122" s="232">
        <v>43551</v>
      </c>
      <c r="B4122" s="233">
        <v>86</v>
      </c>
      <c r="C4122" s="233">
        <v>41</v>
      </c>
      <c r="D4122" s="234">
        <v>0.8333333333321207</v>
      </c>
      <c r="E4122" s="235">
        <v>8.150427269882343e-8</v>
      </c>
      <c r="F4122" s="235">
        <v>0.00009194193792060692</v>
      </c>
    </row>
    <row r="4123" ht="14.25" customHeight="1" spans="1:6" x14ac:dyDescent="0.25">
      <c r="A4123" s="232">
        <v>43551</v>
      </c>
      <c r="B4123" s="233">
        <v>86</v>
      </c>
      <c r="C4123" s="233">
        <v>42</v>
      </c>
      <c r="D4123" s="234">
        <v>0.8541666666678793</v>
      </c>
      <c r="E4123" s="235">
        <v>1.2172465840373638e-8</v>
      </c>
      <c r="F4123" s="235">
        <v>0.00006880622151574834</v>
      </c>
    </row>
    <row r="4124" ht="14.25" customHeight="1" spans="1:6" x14ac:dyDescent="0.25">
      <c r="A4124" s="232">
        <v>43551</v>
      </c>
      <c r="B4124" s="233">
        <v>86</v>
      </c>
      <c r="C4124" s="233">
        <v>43</v>
      </c>
      <c r="D4124" s="234">
        <v>0.875</v>
      </c>
      <c r="E4124" s="235">
        <v>0</v>
      </c>
      <c r="F4124" s="235">
        <v>0.00008783559864528572</v>
      </c>
    </row>
    <row r="4125" ht="14.25" customHeight="1" spans="1:6" x14ac:dyDescent="0.25">
      <c r="A4125" s="232">
        <v>43551</v>
      </c>
      <c r="B4125" s="233">
        <v>86</v>
      </c>
      <c r="C4125" s="233">
        <v>44</v>
      </c>
      <c r="D4125" s="234">
        <v>0.8958333333321207</v>
      </c>
      <c r="E4125" s="235">
        <v>0</v>
      </c>
      <c r="F4125" s="235">
        <v>0.00007331317925695456</v>
      </c>
    </row>
    <row r="4126" ht="14.25" customHeight="1" spans="1:6" x14ac:dyDescent="0.25">
      <c r="A4126" s="232">
        <v>43551</v>
      </c>
      <c r="B4126" s="233">
        <v>86</v>
      </c>
      <c r="C4126" s="233">
        <v>45</v>
      </c>
      <c r="D4126" s="234">
        <v>0.9166666666678793</v>
      </c>
      <c r="E4126" s="235">
        <v>0</v>
      </c>
      <c r="F4126" s="235">
        <v>0.00007451503465460955</v>
      </c>
    </row>
    <row r="4127" ht="14.25" customHeight="1" spans="1:6" x14ac:dyDescent="0.25">
      <c r="A4127" s="232">
        <v>43551</v>
      </c>
      <c r="B4127" s="233">
        <v>86</v>
      </c>
      <c r="C4127" s="233">
        <v>46</v>
      </c>
      <c r="D4127" s="234">
        <v>0.9375</v>
      </c>
      <c r="E4127" s="235">
        <v>0</v>
      </c>
      <c r="F4127" s="235">
        <v>0.00006389864530865711</v>
      </c>
    </row>
    <row r="4128" ht="14.25" customHeight="1" spans="1:6" x14ac:dyDescent="0.25">
      <c r="A4128" s="232">
        <v>43551</v>
      </c>
      <c r="B4128" s="233">
        <v>86</v>
      </c>
      <c r="C4128" s="233">
        <v>47</v>
      </c>
      <c r="D4128" s="234">
        <v>0.9583333333321207</v>
      </c>
      <c r="E4128" s="235">
        <v>0</v>
      </c>
      <c r="F4128" s="235">
        <v>0.00006399879992512835</v>
      </c>
    </row>
    <row r="4129" ht="14.25" customHeight="1" spans="1:6" x14ac:dyDescent="0.25">
      <c r="A4129" s="232">
        <v>43551</v>
      </c>
      <c r="B4129" s="233">
        <v>86</v>
      </c>
      <c r="C4129" s="233">
        <v>48</v>
      </c>
      <c r="D4129" s="234">
        <v>0.9791666666678793</v>
      </c>
      <c r="E4129" s="235">
        <v>0</v>
      </c>
      <c r="F4129" s="235">
        <v>0.000053783029045060915</v>
      </c>
    </row>
    <row r="4130" ht="14.25" customHeight="1" spans="1:6" x14ac:dyDescent="0.25">
      <c r="A4130" s="232">
        <v>43552</v>
      </c>
      <c r="B4130" s="233">
        <v>87</v>
      </c>
      <c r="C4130" s="233">
        <v>1</v>
      </c>
      <c r="D4130" s="234">
        <v>0</v>
      </c>
      <c r="E4130" s="235">
        <v>0</v>
      </c>
      <c r="F4130" s="235">
        <v>0.00004486926817911972</v>
      </c>
    </row>
    <row r="4131" ht="14.25" customHeight="1" spans="1:6" x14ac:dyDescent="0.25">
      <c r="A4131" s="232">
        <v>43552</v>
      </c>
      <c r="B4131" s="233">
        <v>87</v>
      </c>
      <c r="C4131" s="233">
        <v>2</v>
      </c>
      <c r="D4131" s="234">
        <v>0.020833333332120674</v>
      </c>
      <c r="E4131" s="235">
        <v>0</v>
      </c>
      <c r="F4131" s="235">
        <v>0.000040162001204971005</v>
      </c>
    </row>
    <row r="4132" ht="14.25" customHeight="1" spans="1:6" x14ac:dyDescent="0.25">
      <c r="A4132" s="232">
        <v>43552</v>
      </c>
      <c r="B4132" s="233">
        <v>87</v>
      </c>
      <c r="C4132" s="233">
        <v>3</v>
      </c>
      <c r="D4132" s="234">
        <v>0.041666666667879326</v>
      </c>
      <c r="E4132" s="235">
        <v>0</v>
      </c>
      <c r="F4132" s="235">
        <v>0.00003715736271083352</v>
      </c>
    </row>
    <row r="4133" ht="14.25" customHeight="1" spans="1:6" x14ac:dyDescent="0.25">
      <c r="A4133" s="232">
        <v>43552</v>
      </c>
      <c r="B4133" s="233">
        <v>87</v>
      </c>
      <c r="C4133" s="233">
        <v>4</v>
      </c>
      <c r="D4133" s="234">
        <v>0.0625</v>
      </c>
      <c r="E4133" s="235">
        <v>0</v>
      </c>
      <c r="F4133" s="235">
        <v>0.00003405256960022479</v>
      </c>
    </row>
    <row r="4134" ht="14.25" customHeight="1" spans="1:6" x14ac:dyDescent="0.25">
      <c r="A4134" s="232">
        <v>43552</v>
      </c>
      <c r="B4134" s="233">
        <v>87</v>
      </c>
      <c r="C4134" s="233">
        <v>5</v>
      </c>
      <c r="D4134" s="234">
        <v>0.08333333333212067</v>
      </c>
      <c r="E4134" s="235">
        <v>0</v>
      </c>
      <c r="F4134" s="235">
        <v>0.000033551796517868546</v>
      </c>
    </row>
    <row r="4135" ht="14.25" customHeight="1" spans="1:6" x14ac:dyDescent="0.25">
      <c r="A4135" s="232">
        <v>43552</v>
      </c>
      <c r="B4135" s="233">
        <v>87</v>
      </c>
      <c r="C4135" s="233">
        <v>6</v>
      </c>
      <c r="D4135" s="234">
        <v>0.10416666666787933</v>
      </c>
      <c r="E4135" s="235">
        <v>0</v>
      </c>
      <c r="F4135" s="235">
        <v>0.0000326504049696273</v>
      </c>
    </row>
    <row r="4136" ht="14.25" customHeight="1" spans="1:6" x14ac:dyDescent="0.25">
      <c r="A4136" s="232">
        <v>43552</v>
      </c>
      <c r="B4136" s="233">
        <v>87</v>
      </c>
      <c r="C4136" s="233">
        <v>7</v>
      </c>
      <c r="D4136" s="234">
        <v>0.125</v>
      </c>
      <c r="E4136" s="235">
        <v>0</v>
      </c>
      <c r="F4136" s="235">
        <v>0.00003124824033902981</v>
      </c>
    </row>
    <row r="4137" ht="14.25" customHeight="1" spans="1:6" x14ac:dyDescent="0.25">
      <c r="A4137" s="232">
        <v>43552</v>
      </c>
      <c r="B4137" s="233">
        <v>87</v>
      </c>
      <c r="C4137" s="233">
        <v>8</v>
      </c>
      <c r="D4137" s="234">
        <v>0.14583333333212067</v>
      </c>
      <c r="E4137" s="235">
        <v>0</v>
      </c>
      <c r="F4137" s="235">
        <v>0.000031148085722558555</v>
      </c>
    </row>
    <row r="4138" ht="14.25" customHeight="1" spans="1:6" x14ac:dyDescent="0.25">
      <c r="A4138" s="232">
        <v>43552</v>
      </c>
      <c r="B4138" s="233">
        <v>87</v>
      </c>
      <c r="C4138" s="233">
        <v>9</v>
      </c>
      <c r="D4138" s="234">
        <v>0.16666666666787933</v>
      </c>
      <c r="E4138" s="235">
        <v>0</v>
      </c>
      <c r="F4138" s="235">
        <v>0.000031548704188443556</v>
      </c>
    </row>
    <row r="4139" ht="14.25" customHeight="1" spans="1:6" x14ac:dyDescent="0.25">
      <c r="A4139" s="232">
        <v>43552</v>
      </c>
      <c r="B4139" s="233">
        <v>87</v>
      </c>
      <c r="C4139" s="233">
        <v>10</v>
      </c>
      <c r="D4139" s="234">
        <v>0.1875</v>
      </c>
      <c r="E4139" s="235">
        <v>8.489514637388793e-8</v>
      </c>
      <c r="F4139" s="235">
        <v>0.00003134839495550106</v>
      </c>
    </row>
    <row r="4140" ht="14.25" customHeight="1" spans="1:6" x14ac:dyDescent="0.25">
      <c r="A4140" s="232">
        <v>43552</v>
      </c>
      <c r="B4140" s="233">
        <v>87</v>
      </c>
      <c r="C4140" s="233">
        <v>11</v>
      </c>
      <c r="D4140" s="234">
        <v>0.20833333333212067</v>
      </c>
      <c r="E4140" s="235">
        <v>4.776816224436339e-7</v>
      </c>
      <c r="F4140" s="235">
        <v>0.00003194932265432856</v>
      </c>
    </row>
    <row r="4141" ht="14.25" customHeight="1" spans="1:6" x14ac:dyDescent="0.25">
      <c r="A4141" s="232">
        <v>43552</v>
      </c>
      <c r="B4141" s="233">
        <v>87</v>
      </c>
      <c r="C4141" s="233">
        <v>12</v>
      </c>
      <c r="D4141" s="234">
        <v>0.22916666666787933</v>
      </c>
      <c r="E4141" s="235">
        <v>0.0000013147342021954686</v>
      </c>
      <c r="F4141" s="235">
        <v>0.000032950868819041045</v>
      </c>
    </row>
    <row r="4142" ht="14.25" customHeight="1" spans="1:6" x14ac:dyDescent="0.25">
      <c r="A4142" s="232">
        <v>43552</v>
      </c>
      <c r="B4142" s="233">
        <v>87</v>
      </c>
      <c r="C4142" s="233">
        <v>13</v>
      </c>
      <c r="D4142" s="234">
        <v>0.25</v>
      </c>
      <c r="E4142" s="235">
        <v>0.000007274162279558655</v>
      </c>
      <c r="F4142" s="235">
        <v>0.000038158908875546014</v>
      </c>
    </row>
    <row r="4143" ht="14.25" customHeight="1" spans="1:6" x14ac:dyDescent="0.25">
      <c r="A4143" s="232">
        <v>43552</v>
      </c>
      <c r="B4143" s="233">
        <v>87</v>
      </c>
      <c r="C4143" s="233">
        <v>14</v>
      </c>
      <c r="D4143" s="234">
        <v>0.2708333333321207</v>
      </c>
      <c r="E4143" s="235">
        <v>0.00001925936831126024</v>
      </c>
      <c r="F4143" s="235">
        <v>0.000041564165835568494</v>
      </c>
    </row>
    <row r="4144" ht="14.25" customHeight="1" spans="1:6" x14ac:dyDescent="0.25">
      <c r="A4144" s="232">
        <v>43552</v>
      </c>
      <c r="B4144" s="233">
        <v>87</v>
      </c>
      <c r="C4144" s="233">
        <v>15</v>
      </c>
      <c r="D4144" s="234">
        <v>0.2916666666678793</v>
      </c>
      <c r="E4144" s="235">
        <v>0.00003661567137954165</v>
      </c>
      <c r="F4144" s="235">
        <v>0.000046972515125015957</v>
      </c>
    </row>
    <row r="4145" ht="14.25" customHeight="1" spans="1:6" x14ac:dyDescent="0.25">
      <c r="A4145" s="232">
        <v>43552</v>
      </c>
      <c r="B4145" s="233">
        <v>87</v>
      </c>
      <c r="C4145" s="233">
        <v>16</v>
      </c>
      <c r="D4145" s="234">
        <v>0.3125</v>
      </c>
      <c r="E4145" s="235">
        <v>0.00006133374604543609</v>
      </c>
      <c r="F4145" s="235">
        <v>0.00005548565752507217</v>
      </c>
    </row>
    <row r="4146" ht="14.25" customHeight="1" spans="1:6" x14ac:dyDescent="0.25">
      <c r="A4146" s="232">
        <v>43552</v>
      </c>
      <c r="B4146" s="233">
        <v>87</v>
      </c>
      <c r="C4146" s="233">
        <v>17</v>
      </c>
      <c r="D4146" s="234">
        <v>0.3333333333321207</v>
      </c>
      <c r="E4146" s="235">
        <v>0.00008646080634265426</v>
      </c>
      <c r="F4146" s="235">
        <v>0.00006129462528040462</v>
      </c>
    </row>
    <row r="4147" ht="14.25" customHeight="1" spans="1:6" x14ac:dyDescent="0.25">
      <c r="A4147" s="232">
        <v>43552</v>
      </c>
      <c r="B4147" s="233">
        <v>87</v>
      </c>
      <c r="C4147" s="233">
        <v>18</v>
      </c>
      <c r="D4147" s="234">
        <v>0.3541666666678793</v>
      </c>
      <c r="E4147" s="235">
        <v>0.00011413024660317287</v>
      </c>
      <c r="F4147" s="235">
        <v>0.00006560127378866834</v>
      </c>
    </row>
    <row r="4148" ht="14.25" customHeight="1" spans="1:6" x14ac:dyDescent="0.25">
      <c r="A4148" s="232">
        <v>43552</v>
      </c>
      <c r="B4148" s="233">
        <v>87</v>
      </c>
      <c r="C4148" s="233">
        <v>19</v>
      </c>
      <c r="D4148" s="234">
        <v>0.375</v>
      </c>
      <c r="E4148" s="235">
        <v>0.00014255916836630256</v>
      </c>
      <c r="F4148" s="235">
        <v>0.00006770452073456459</v>
      </c>
    </row>
    <row r="4149" ht="14.25" customHeight="1" spans="1:6" x14ac:dyDescent="0.25">
      <c r="A4149" s="232">
        <v>43552</v>
      </c>
      <c r="B4149" s="233">
        <v>87</v>
      </c>
      <c r="C4149" s="233">
        <v>20</v>
      </c>
      <c r="D4149" s="234">
        <v>0.3958333333321207</v>
      </c>
      <c r="E4149" s="235">
        <v>0.00014272538937832433</v>
      </c>
      <c r="F4149" s="235">
        <v>0.00006790482996750707</v>
      </c>
    </row>
    <row r="4150" ht="14.25" customHeight="1" spans="1:6" x14ac:dyDescent="0.25">
      <c r="A4150" s="232">
        <v>43552</v>
      </c>
      <c r="B4150" s="233">
        <v>87</v>
      </c>
      <c r="C4150" s="233">
        <v>21</v>
      </c>
      <c r="D4150" s="234">
        <v>0.4166666666678793</v>
      </c>
      <c r="E4150" s="235">
        <v>0.00015353968973742246</v>
      </c>
      <c r="F4150" s="235">
        <v>0.00006700343841926584</v>
      </c>
    </row>
    <row r="4151" ht="14.25" customHeight="1" spans="1:6" x14ac:dyDescent="0.25">
      <c r="A4151" s="232">
        <v>43552</v>
      </c>
      <c r="B4151" s="233">
        <v>87</v>
      </c>
      <c r="C4151" s="233">
        <v>22</v>
      </c>
      <c r="D4151" s="234">
        <v>0.4375</v>
      </c>
      <c r="E4151" s="235">
        <v>0.0001751357217003733</v>
      </c>
      <c r="F4151" s="235">
        <v>0.00006620220148749584</v>
      </c>
    </row>
    <row r="4152" ht="14.25" customHeight="1" spans="1:6" x14ac:dyDescent="0.25">
      <c r="A4152" s="232">
        <v>43552</v>
      </c>
      <c r="B4152" s="233">
        <v>87</v>
      </c>
      <c r="C4152" s="233">
        <v>23</v>
      </c>
      <c r="D4152" s="234">
        <v>0.4583333333321207</v>
      </c>
      <c r="E4152" s="235">
        <v>0.00021081483823665964</v>
      </c>
      <c r="F4152" s="235">
        <v>0.00006660281995338085</v>
      </c>
    </row>
    <row r="4153" ht="14.25" customHeight="1" spans="1:6" x14ac:dyDescent="0.25">
      <c r="A4153" s="232">
        <v>43552</v>
      </c>
      <c r="B4153" s="233">
        <v>87</v>
      </c>
      <c r="C4153" s="233">
        <v>24</v>
      </c>
      <c r="D4153" s="234">
        <v>0.4791666666678793</v>
      </c>
      <c r="E4153" s="235">
        <v>0.0001852585631746821</v>
      </c>
      <c r="F4153" s="235">
        <v>0.00006790482996750707</v>
      </c>
    </row>
    <row r="4154" ht="14.25" customHeight="1" spans="1:6" x14ac:dyDescent="0.25">
      <c r="A4154" s="232">
        <v>43552</v>
      </c>
      <c r="B4154" s="233">
        <v>87</v>
      </c>
      <c r="C4154" s="233">
        <v>25</v>
      </c>
      <c r="D4154" s="234">
        <v>0.5</v>
      </c>
      <c r="E4154" s="235">
        <v>0.0002017852853672203</v>
      </c>
      <c r="F4154" s="235">
        <v>0.00006640251072043834</v>
      </c>
    </row>
    <row r="4155" ht="14.25" customHeight="1" spans="1:6" x14ac:dyDescent="0.25">
      <c r="A4155" s="232">
        <v>43552</v>
      </c>
      <c r="B4155" s="233">
        <v>87</v>
      </c>
      <c r="C4155" s="233">
        <v>26</v>
      </c>
      <c r="D4155" s="234">
        <v>0.5208333333321207</v>
      </c>
      <c r="E4155" s="235">
        <v>0.0002027229986115077</v>
      </c>
      <c r="F4155" s="235">
        <v>0.00006490019147336961</v>
      </c>
    </row>
    <row r="4156" ht="14.25" customHeight="1" spans="1:6" x14ac:dyDescent="0.25">
      <c r="A4156" s="232">
        <v>43552</v>
      </c>
      <c r="B4156" s="233">
        <v>87</v>
      </c>
      <c r="C4156" s="233">
        <v>27</v>
      </c>
      <c r="D4156" s="234">
        <v>0.5416666666678793</v>
      </c>
      <c r="E4156" s="235">
        <v>0.00021508081702827526</v>
      </c>
      <c r="F4156" s="235">
        <v>0.00006379849069218586</v>
      </c>
    </row>
    <row r="4157" ht="14.25" customHeight="1" spans="1:6" x14ac:dyDescent="0.25">
      <c r="A4157" s="232">
        <v>43552</v>
      </c>
      <c r="B4157" s="233">
        <v>87</v>
      </c>
      <c r="C4157" s="233">
        <v>28</v>
      </c>
      <c r="D4157" s="234">
        <v>0.5625</v>
      </c>
      <c r="E4157" s="235">
        <v>0.00020738175568893802</v>
      </c>
      <c r="F4157" s="235">
        <v>0.00006329771760982962</v>
      </c>
    </row>
    <row r="4158" ht="14.25" customHeight="1" spans="1:6" x14ac:dyDescent="0.25">
      <c r="A4158" s="232">
        <v>43552</v>
      </c>
      <c r="B4158" s="233">
        <v>87</v>
      </c>
      <c r="C4158" s="233">
        <v>29</v>
      </c>
      <c r="D4158" s="234">
        <v>0.5833333333321207</v>
      </c>
      <c r="E4158" s="235">
        <v>0.00016773360541726882</v>
      </c>
      <c r="F4158" s="235">
        <v>0.00006329771760982962</v>
      </c>
    </row>
    <row r="4159" ht="14.25" customHeight="1" spans="1:6" x14ac:dyDescent="0.25">
      <c r="A4159" s="232">
        <v>43552</v>
      </c>
      <c r="B4159" s="233">
        <v>87</v>
      </c>
      <c r="C4159" s="233">
        <v>30</v>
      </c>
      <c r="D4159" s="234">
        <v>0.6041666666678793</v>
      </c>
      <c r="E4159" s="235">
        <v>0.0001667255316788463</v>
      </c>
      <c r="F4159" s="235">
        <v>0.00006179539836276087</v>
      </c>
    </row>
    <row r="4160" ht="14.25" customHeight="1" spans="1:6" x14ac:dyDescent="0.25">
      <c r="A4160" s="232">
        <v>43552</v>
      </c>
      <c r="B4160" s="233">
        <v>87</v>
      </c>
      <c r="C4160" s="233">
        <v>31</v>
      </c>
      <c r="D4160" s="234">
        <v>0.625</v>
      </c>
      <c r="E4160" s="235">
        <v>0.00014981433187488945</v>
      </c>
      <c r="F4160" s="235">
        <v>0.00006299725376041584</v>
      </c>
    </row>
    <row r="4161" ht="14.25" customHeight="1" spans="1:6" x14ac:dyDescent="0.25">
      <c r="A4161" s="232">
        <v>43552</v>
      </c>
      <c r="B4161" s="233">
        <v>87</v>
      </c>
      <c r="C4161" s="233">
        <v>32</v>
      </c>
      <c r="D4161" s="234">
        <v>0.6458333333321207</v>
      </c>
      <c r="E4161" s="235">
        <v>0.0001447976944019128</v>
      </c>
      <c r="F4161" s="235">
        <v>0.00006459972762395585</v>
      </c>
    </row>
    <row r="4162" ht="14.25" customHeight="1" spans="1:6" x14ac:dyDescent="0.25">
      <c r="A4162" s="232">
        <v>43552</v>
      </c>
      <c r="B4162" s="233">
        <v>87</v>
      </c>
      <c r="C4162" s="233">
        <v>33</v>
      </c>
      <c r="D4162" s="234">
        <v>0.6666666666678793</v>
      </c>
      <c r="E4162" s="235">
        <v>0.00011487520381030458</v>
      </c>
      <c r="F4162" s="235">
        <v>0.00006600189225455336</v>
      </c>
    </row>
    <row r="4163" ht="14.25" customHeight="1" spans="1:6" x14ac:dyDescent="0.25">
      <c r="A4163" s="232">
        <v>43552</v>
      </c>
      <c r="B4163" s="233">
        <v>87</v>
      </c>
      <c r="C4163" s="233">
        <v>34</v>
      </c>
      <c r="D4163" s="234">
        <v>0.6875</v>
      </c>
      <c r="E4163" s="235">
        <v>0.00008942725992689267</v>
      </c>
      <c r="F4163" s="235">
        <v>0.00007151039616047207</v>
      </c>
    </row>
    <row r="4164" ht="14.25" customHeight="1" spans="1:6" x14ac:dyDescent="0.25">
      <c r="A4164" s="232">
        <v>43552</v>
      </c>
      <c r="B4164" s="233">
        <v>87</v>
      </c>
      <c r="C4164" s="233">
        <v>35</v>
      </c>
      <c r="D4164" s="234">
        <v>0.7083333333321207</v>
      </c>
      <c r="E4164" s="235">
        <v>0.00006715391548628078</v>
      </c>
      <c r="F4164" s="235">
        <v>0.00007892183777934451</v>
      </c>
    </row>
    <row r="4165" ht="14.25" customHeight="1" spans="1:6" x14ac:dyDescent="0.25">
      <c r="A4165" s="232">
        <v>43552</v>
      </c>
      <c r="B4165" s="233">
        <v>87</v>
      </c>
      <c r="C4165" s="233">
        <v>36</v>
      </c>
      <c r="D4165" s="234">
        <v>0.7291666666678793</v>
      </c>
      <c r="E4165" s="235">
        <v>0.000033584755824615035</v>
      </c>
      <c r="F4165" s="235">
        <v>0.00008192647627348199</v>
      </c>
    </row>
    <row r="4166" ht="14.25" customHeight="1" spans="1:6" x14ac:dyDescent="0.25">
      <c r="A4166" s="232">
        <v>43552</v>
      </c>
      <c r="B4166" s="233">
        <v>87</v>
      </c>
      <c r="C4166" s="233">
        <v>37</v>
      </c>
      <c r="D4166" s="234">
        <v>0.75</v>
      </c>
      <c r="E4166" s="235">
        <v>0.00001647924428552147</v>
      </c>
      <c r="F4166" s="235">
        <v>0.00008242724935583825</v>
      </c>
    </row>
    <row r="4167" ht="14.25" customHeight="1" spans="1:6" x14ac:dyDescent="0.25">
      <c r="A4167" s="232">
        <v>43552</v>
      </c>
      <c r="B4167" s="233">
        <v>87</v>
      </c>
      <c r="C4167" s="233">
        <v>38</v>
      </c>
      <c r="D4167" s="234">
        <v>0.7708333333321207</v>
      </c>
      <c r="E4167" s="235">
        <v>0.0000045034501539775015</v>
      </c>
      <c r="F4167" s="235">
        <v>0.000082727713205252</v>
      </c>
    </row>
    <row r="4168" ht="14.25" customHeight="1" spans="1:6" x14ac:dyDescent="0.25">
      <c r="A4168" s="232">
        <v>43552</v>
      </c>
      <c r="B4168" s="233">
        <v>87</v>
      </c>
      <c r="C4168" s="233">
        <v>39</v>
      </c>
      <c r="D4168" s="234">
        <v>0.7916666666678793</v>
      </c>
      <c r="E4168" s="235">
        <v>0.000001448457929490286</v>
      </c>
      <c r="F4168" s="235">
        <v>0.00008583250631586071</v>
      </c>
    </row>
    <row r="4169" ht="14.25" customHeight="1" spans="1:6" x14ac:dyDescent="0.25">
      <c r="A4169" s="232">
        <v>43552</v>
      </c>
      <c r="B4169" s="233">
        <v>87</v>
      </c>
      <c r="C4169" s="233">
        <v>40</v>
      </c>
      <c r="D4169" s="234">
        <v>0.8125</v>
      </c>
      <c r="E4169" s="235">
        <v>7.532671738534225e-7</v>
      </c>
      <c r="F4169" s="235">
        <v>0.00009174162868766444</v>
      </c>
    </row>
    <row r="4170" ht="14.25" customHeight="1" spans="1:6" x14ac:dyDescent="0.25">
      <c r="A4170" s="232">
        <v>43552</v>
      </c>
      <c r="B4170" s="233">
        <v>87</v>
      </c>
      <c r="C4170" s="233">
        <v>41</v>
      </c>
      <c r="D4170" s="234">
        <v>0.8333333333321207</v>
      </c>
      <c r="E4170" s="235">
        <v>2.63440058428194e-7</v>
      </c>
      <c r="F4170" s="235">
        <v>0.00009094039175589444</v>
      </c>
    </row>
    <row r="4171" ht="14.25" customHeight="1" spans="1:6" x14ac:dyDescent="0.25">
      <c r="A4171" s="232">
        <v>43552</v>
      </c>
      <c r="B4171" s="233">
        <v>87</v>
      </c>
      <c r="C4171" s="233">
        <v>42</v>
      </c>
      <c r="D4171" s="234">
        <v>0.8541666666678793</v>
      </c>
      <c r="E4171" s="235">
        <v>3.133629667624393e-8</v>
      </c>
      <c r="F4171" s="235">
        <v>0.00008543188784997572</v>
      </c>
    </row>
    <row r="4172" ht="14.25" customHeight="1" spans="1:6" x14ac:dyDescent="0.25">
      <c r="A4172" s="232">
        <v>43552</v>
      </c>
      <c r="B4172" s="233">
        <v>87</v>
      </c>
      <c r="C4172" s="233">
        <v>43</v>
      </c>
      <c r="D4172" s="234">
        <v>0.875</v>
      </c>
      <c r="E4172" s="235">
        <v>0</v>
      </c>
      <c r="F4172" s="235">
        <v>0.00008282786782172324</v>
      </c>
    </row>
    <row r="4173" ht="14.25" customHeight="1" spans="1:6" x14ac:dyDescent="0.25">
      <c r="A4173" s="232">
        <v>43552</v>
      </c>
      <c r="B4173" s="233">
        <v>87</v>
      </c>
      <c r="C4173" s="233">
        <v>44</v>
      </c>
      <c r="D4173" s="234">
        <v>0.8958333333321207</v>
      </c>
      <c r="E4173" s="235">
        <v>0</v>
      </c>
      <c r="F4173" s="235">
        <v>0.00008142570319112574</v>
      </c>
    </row>
    <row r="4174" ht="14.25" customHeight="1" spans="1:6" x14ac:dyDescent="0.25">
      <c r="A4174" s="232">
        <v>43552</v>
      </c>
      <c r="B4174" s="233">
        <v>87</v>
      </c>
      <c r="C4174" s="233">
        <v>45</v>
      </c>
      <c r="D4174" s="234">
        <v>0.9166666666678793</v>
      </c>
      <c r="E4174" s="235">
        <v>0</v>
      </c>
      <c r="F4174" s="235">
        <v>0.00007601735390167828</v>
      </c>
    </row>
    <row r="4175" ht="14.25" customHeight="1" spans="1:6" x14ac:dyDescent="0.25">
      <c r="A4175" s="232">
        <v>43552</v>
      </c>
      <c r="B4175" s="233">
        <v>87</v>
      </c>
      <c r="C4175" s="233">
        <v>46</v>
      </c>
      <c r="D4175" s="234">
        <v>0.9375</v>
      </c>
      <c r="E4175" s="235">
        <v>0</v>
      </c>
      <c r="F4175" s="235">
        <v>0.00006950730383104707</v>
      </c>
    </row>
    <row r="4176" ht="14.25" customHeight="1" spans="1:6" x14ac:dyDescent="0.25">
      <c r="A4176" s="232">
        <v>43552</v>
      </c>
      <c r="B4176" s="233">
        <v>87</v>
      </c>
      <c r="C4176" s="233">
        <v>47</v>
      </c>
      <c r="D4176" s="234">
        <v>0.9583333333321207</v>
      </c>
      <c r="E4176" s="235">
        <v>0</v>
      </c>
      <c r="F4176" s="235">
        <v>0.00006019292449922087</v>
      </c>
    </row>
    <row r="4177" ht="14.25" customHeight="1" spans="1:6" x14ac:dyDescent="0.25">
      <c r="A4177" s="232">
        <v>43552</v>
      </c>
      <c r="B4177" s="233">
        <v>87</v>
      </c>
      <c r="C4177" s="233">
        <v>48</v>
      </c>
      <c r="D4177" s="234">
        <v>0.9791666666678793</v>
      </c>
      <c r="E4177" s="235">
        <v>0</v>
      </c>
      <c r="F4177" s="235">
        <v>0.000050578081317980936</v>
      </c>
    </row>
    <row r="4178" ht="14.25" customHeight="1" spans="1:6" x14ac:dyDescent="0.25">
      <c r="A4178" s="232">
        <v>43553</v>
      </c>
      <c r="B4178" s="233">
        <v>88</v>
      </c>
      <c r="C4178" s="233">
        <v>1</v>
      </c>
      <c r="D4178" s="234">
        <v>0</v>
      </c>
      <c r="E4178" s="235">
        <v>0</v>
      </c>
      <c r="F4178" s="235">
        <v>0.00004436849509676348</v>
      </c>
    </row>
    <row r="4179" ht="14.25" customHeight="1" spans="1:6" x14ac:dyDescent="0.25">
      <c r="A4179" s="232">
        <v>43553</v>
      </c>
      <c r="B4179" s="233">
        <v>88</v>
      </c>
      <c r="C4179" s="233">
        <v>2</v>
      </c>
      <c r="D4179" s="234">
        <v>0.020833333332120674</v>
      </c>
      <c r="E4179" s="235">
        <v>0</v>
      </c>
      <c r="F4179" s="235">
        <v>0.00003986153735555726</v>
      </c>
    </row>
    <row r="4180" ht="14.25" customHeight="1" spans="1:6" x14ac:dyDescent="0.25">
      <c r="A4180" s="232">
        <v>43553</v>
      </c>
      <c r="B4180" s="233">
        <v>88</v>
      </c>
      <c r="C4180" s="233">
        <v>3</v>
      </c>
      <c r="D4180" s="234">
        <v>0.041666666667879326</v>
      </c>
      <c r="E4180" s="235">
        <v>0</v>
      </c>
      <c r="F4180" s="235">
        <v>0.000037057208094362266</v>
      </c>
    </row>
    <row r="4181" ht="14.25" customHeight="1" spans="1:6" x14ac:dyDescent="0.25">
      <c r="A4181" s="232">
        <v>43553</v>
      </c>
      <c r="B4181" s="233">
        <v>88</v>
      </c>
      <c r="C4181" s="233">
        <v>4</v>
      </c>
      <c r="D4181" s="234">
        <v>0.0625</v>
      </c>
      <c r="E4181" s="235">
        <v>0</v>
      </c>
      <c r="F4181" s="235">
        <v>0.00003405256960022479</v>
      </c>
    </row>
    <row r="4182" ht="14.25" customHeight="1" spans="1:6" x14ac:dyDescent="0.25">
      <c r="A4182" s="232">
        <v>43553</v>
      </c>
      <c r="B4182" s="233">
        <v>88</v>
      </c>
      <c r="C4182" s="233">
        <v>5</v>
      </c>
      <c r="D4182" s="234">
        <v>0.08333333333212067</v>
      </c>
      <c r="E4182" s="235">
        <v>0</v>
      </c>
      <c r="F4182" s="235">
        <v>0.0000334516419013973</v>
      </c>
    </row>
    <row r="4183" ht="14.25" customHeight="1" spans="1:6" x14ac:dyDescent="0.25">
      <c r="A4183" s="232">
        <v>43553</v>
      </c>
      <c r="B4183" s="233">
        <v>88</v>
      </c>
      <c r="C4183" s="233">
        <v>6</v>
      </c>
      <c r="D4183" s="234">
        <v>0.10416666666787933</v>
      </c>
      <c r="E4183" s="235">
        <v>0</v>
      </c>
      <c r="F4183" s="235">
        <v>0.0000326504049696273</v>
      </c>
    </row>
    <row r="4184" ht="14.25" customHeight="1" spans="1:6" x14ac:dyDescent="0.25">
      <c r="A4184" s="232">
        <v>43553</v>
      </c>
      <c r="B4184" s="233">
        <v>88</v>
      </c>
      <c r="C4184" s="233">
        <v>7</v>
      </c>
      <c r="D4184" s="234">
        <v>0.125</v>
      </c>
      <c r="E4184" s="235">
        <v>0</v>
      </c>
      <c r="F4184" s="235">
        <v>0.00003174901342138605</v>
      </c>
    </row>
    <row r="4185" ht="14.25" customHeight="1" spans="1:6" x14ac:dyDescent="0.25">
      <c r="A4185" s="232">
        <v>43553</v>
      </c>
      <c r="B4185" s="233">
        <v>88</v>
      </c>
      <c r="C4185" s="233">
        <v>8</v>
      </c>
      <c r="D4185" s="234">
        <v>0.14583333333212067</v>
      </c>
      <c r="E4185" s="235">
        <v>0</v>
      </c>
      <c r="F4185" s="235">
        <v>0.00003134839495550106</v>
      </c>
    </row>
    <row r="4186" ht="14.25" customHeight="1" spans="1:6" x14ac:dyDescent="0.25">
      <c r="A4186" s="232">
        <v>43553</v>
      </c>
      <c r="B4186" s="233">
        <v>88</v>
      </c>
      <c r="C4186" s="233">
        <v>9</v>
      </c>
      <c r="D4186" s="234">
        <v>0.16666666666787933</v>
      </c>
      <c r="E4186" s="235">
        <v>0</v>
      </c>
      <c r="F4186" s="235">
        <v>0.000031548704188443556</v>
      </c>
    </row>
    <row r="4187" ht="14.25" customHeight="1" spans="1:6" x14ac:dyDescent="0.25">
      <c r="A4187" s="232">
        <v>43553</v>
      </c>
      <c r="B4187" s="233">
        <v>88</v>
      </c>
      <c r="C4187" s="233">
        <v>10</v>
      </c>
      <c r="D4187" s="234">
        <v>0.1875</v>
      </c>
      <c r="E4187" s="235">
        <v>6.578294929625157e-8</v>
      </c>
      <c r="F4187" s="235">
        <v>0.00003174901342138605</v>
      </c>
    </row>
    <row r="4188" ht="14.25" customHeight="1" spans="1:6" x14ac:dyDescent="0.25">
      <c r="A4188" s="232">
        <v>43553</v>
      </c>
      <c r="B4188" s="233">
        <v>88</v>
      </c>
      <c r="C4188" s="233">
        <v>11</v>
      </c>
      <c r="D4188" s="234">
        <v>0.20833333333212067</v>
      </c>
      <c r="E4188" s="235">
        <v>4.944510340730438e-7</v>
      </c>
      <c r="F4188" s="235">
        <v>0.00003214963188727106</v>
      </c>
    </row>
    <row r="4189" ht="14.25" customHeight="1" spans="1:6" x14ac:dyDescent="0.25">
      <c r="A4189" s="232">
        <v>43553</v>
      </c>
      <c r="B4189" s="233">
        <v>88</v>
      </c>
      <c r="C4189" s="233">
        <v>12</v>
      </c>
      <c r="D4189" s="234">
        <v>0.22916666666787933</v>
      </c>
      <c r="E4189" s="235">
        <v>0.0000017187413875172462</v>
      </c>
      <c r="F4189" s="235">
        <v>0.000033651951134339786</v>
      </c>
    </row>
    <row r="4190" ht="14.25" customHeight="1" spans="1:6" x14ac:dyDescent="0.25">
      <c r="A4190" s="232">
        <v>43553</v>
      </c>
      <c r="B4190" s="233">
        <v>88</v>
      </c>
      <c r="C4190" s="233">
        <v>13</v>
      </c>
      <c r="D4190" s="234">
        <v>0.25</v>
      </c>
      <c r="E4190" s="235">
        <v>0.000007376110109793656</v>
      </c>
      <c r="F4190" s="235">
        <v>0.00003795859964260352</v>
      </c>
    </row>
    <row r="4191" ht="14.25" customHeight="1" spans="1:6" x14ac:dyDescent="0.25">
      <c r="A4191" s="232">
        <v>43553</v>
      </c>
      <c r="B4191" s="233">
        <v>88</v>
      </c>
      <c r="C4191" s="233">
        <v>14</v>
      </c>
      <c r="D4191" s="234">
        <v>0.2708333333321207</v>
      </c>
      <c r="E4191" s="235">
        <v>0.0000177358229597622</v>
      </c>
      <c r="F4191" s="235">
        <v>0.000041363856602626</v>
      </c>
    </row>
    <row r="4192" ht="14.25" customHeight="1" spans="1:6" x14ac:dyDescent="0.25">
      <c r="A4192" s="232">
        <v>43553</v>
      </c>
      <c r="B4192" s="233">
        <v>88</v>
      </c>
      <c r="C4192" s="233">
        <v>15</v>
      </c>
      <c r="D4192" s="234">
        <v>0.2916666666678793</v>
      </c>
      <c r="E4192" s="235">
        <v>0.00002886540615330178</v>
      </c>
      <c r="F4192" s="235">
        <v>0.00004687236050854471</v>
      </c>
    </row>
    <row r="4193" ht="14.25" customHeight="1" spans="1:6" x14ac:dyDescent="0.25">
      <c r="A4193" s="232">
        <v>43553</v>
      </c>
      <c r="B4193" s="233">
        <v>88</v>
      </c>
      <c r="C4193" s="233">
        <v>16</v>
      </c>
      <c r="D4193" s="234">
        <v>0.3125</v>
      </c>
      <c r="E4193" s="235">
        <v>0.00004245620434647913</v>
      </c>
      <c r="F4193" s="235">
        <v>0.00005408349289447466</v>
      </c>
    </row>
    <row r="4194" ht="14.25" customHeight="1" spans="1:6" x14ac:dyDescent="0.25">
      <c r="A4194" s="232">
        <v>43553</v>
      </c>
      <c r="B4194" s="233">
        <v>88</v>
      </c>
      <c r="C4194" s="233">
        <v>17</v>
      </c>
      <c r="D4194" s="234">
        <v>0.3333333333321207</v>
      </c>
      <c r="E4194" s="235">
        <v>0.00006622066281663417</v>
      </c>
      <c r="F4194" s="235">
        <v>0.00006029307911569213</v>
      </c>
    </row>
    <row r="4195" ht="14.25" customHeight="1" spans="1:6" x14ac:dyDescent="0.25">
      <c r="A4195" s="232">
        <v>43553</v>
      </c>
      <c r="B4195" s="233">
        <v>88</v>
      </c>
      <c r="C4195" s="233">
        <v>18</v>
      </c>
      <c r="D4195" s="234">
        <v>0.3541666666678793</v>
      </c>
      <c r="E4195" s="235">
        <v>0.00009373161806356527</v>
      </c>
      <c r="F4195" s="235">
        <v>0.00006449957300748461</v>
      </c>
    </row>
    <row r="4196" ht="14.25" customHeight="1" spans="1:6" x14ac:dyDescent="0.25">
      <c r="A4196" s="232">
        <v>43553</v>
      </c>
      <c r="B4196" s="233">
        <v>88</v>
      </c>
      <c r="C4196" s="233">
        <v>19</v>
      </c>
      <c r="D4196" s="234">
        <v>0.375</v>
      </c>
      <c r="E4196" s="235">
        <v>0.00012774946620745448</v>
      </c>
      <c r="F4196" s="235">
        <v>0.00006279694452747336</v>
      </c>
    </row>
    <row r="4197" ht="14.25" customHeight="1" spans="1:6" x14ac:dyDescent="0.25">
      <c r="A4197" s="232">
        <v>43553</v>
      </c>
      <c r="B4197" s="233">
        <v>88</v>
      </c>
      <c r="C4197" s="233">
        <v>20</v>
      </c>
      <c r="D4197" s="234">
        <v>0.3958333333321207</v>
      </c>
      <c r="E4197" s="235">
        <v>0.0001691530447741902</v>
      </c>
      <c r="F4197" s="235">
        <v>0.00006179539836276087</v>
      </c>
    </row>
    <row r="4198" ht="14.25" customHeight="1" spans="1:6" x14ac:dyDescent="0.25">
      <c r="A4198" s="232">
        <v>43553</v>
      </c>
      <c r="B4198" s="233">
        <v>88</v>
      </c>
      <c r="C4198" s="233">
        <v>21</v>
      </c>
      <c r="D4198" s="234">
        <v>0.4166666666678793</v>
      </c>
      <c r="E4198" s="235">
        <v>0.00019005905604164495</v>
      </c>
      <c r="F4198" s="235">
        <v>0.00006099416143099088</v>
      </c>
    </row>
    <row r="4199" ht="14.25" customHeight="1" spans="1:6" x14ac:dyDescent="0.25">
      <c r="A4199" s="232">
        <v>43553</v>
      </c>
      <c r="B4199" s="233">
        <v>88</v>
      </c>
      <c r="C4199" s="233">
        <v>22</v>
      </c>
      <c r="D4199" s="234">
        <v>0.4375</v>
      </c>
      <c r="E4199" s="235">
        <v>0.0002294865425461355</v>
      </c>
      <c r="F4199" s="235">
        <v>0.00006169524374628963</v>
      </c>
    </row>
    <row r="4200" ht="14.25" customHeight="1" spans="1:6" x14ac:dyDescent="0.25">
      <c r="A4200" s="232">
        <v>43553</v>
      </c>
      <c r="B4200" s="233">
        <v>88</v>
      </c>
      <c r="C4200" s="233">
        <v>23</v>
      </c>
      <c r="D4200" s="234">
        <v>0.4583333333321207</v>
      </c>
      <c r="E4200" s="235">
        <v>0.0002432324013292887</v>
      </c>
      <c r="F4200" s="235">
        <v>0.00006199570759570338</v>
      </c>
    </row>
    <row r="4201" ht="14.25" customHeight="1" spans="1:6" x14ac:dyDescent="0.25">
      <c r="A4201" s="232">
        <v>43553</v>
      </c>
      <c r="B4201" s="233">
        <v>88</v>
      </c>
      <c r="C4201" s="233">
        <v>24</v>
      </c>
      <c r="D4201" s="234">
        <v>0.4791666666678793</v>
      </c>
      <c r="E4201" s="235">
        <v>0.00025408612639158556</v>
      </c>
      <c r="F4201" s="235">
        <v>0.00006179539836276087</v>
      </c>
    </row>
    <row r="4202" ht="14.25" customHeight="1" spans="1:6" x14ac:dyDescent="0.25">
      <c r="A4202" s="232">
        <v>43553</v>
      </c>
      <c r="B4202" s="233">
        <v>88</v>
      </c>
      <c r="C4202" s="233">
        <v>25</v>
      </c>
      <c r="D4202" s="234">
        <v>0.5</v>
      </c>
      <c r="E4202" s="235">
        <v>0.0002446165385059605</v>
      </c>
      <c r="F4202" s="235">
        <v>0.000060393233732163374</v>
      </c>
    </row>
    <row r="4203" ht="14.25" customHeight="1" spans="1:6" x14ac:dyDescent="0.25">
      <c r="A4203" s="232">
        <v>43553</v>
      </c>
      <c r="B4203" s="233">
        <v>88</v>
      </c>
      <c r="C4203" s="233">
        <v>26</v>
      </c>
      <c r="D4203" s="234">
        <v>0.5208333333321207</v>
      </c>
      <c r="E4203" s="235">
        <v>0.0002497547138381012</v>
      </c>
      <c r="F4203" s="235">
        <v>0.000059391687567450885</v>
      </c>
    </row>
    <row r="4204" ht="14.25" customHeight="1" spans="1:6" x14ac:dyDescent="0.25">
      <c r="A4204" s="232">
        <v>43553</v>
      </c>
      <c r="B4204" s="233">
        <v>88</v>
      </c>
      <c r="C4204" s="233">
        <v>27</v>
      </c>
      <c r="D4204" s="234">
        <v>0.5416666666678793</v>
      </c>
      <c r="E4204" s="235">
        <v>0.0002990865844312828</v>
      </c>
      <c r="F4204" s="235">
        <v>0.000058890914485094645</v>
      </c>
    </row>
    <row r="4205" ht="14.25" customHeight="1" spans="1:6" x14ac:dyDescent="0.25">
      <c r="A4205" s="232">
        <v>43553</v>
      </c>
      <c r="B4205" s="233">
        <v>88</v>
      </c>
      <c r="C4205" s="233">
        <v>28</v>
      </c>
      <c r="D4205" s="234">
        <v>0.5625</v>
      </c>
      <c r="E4205" s="235">
        <v>0.00022920357673341396</v>
      </c>
      <c r="F4205" s="235">
        <v>0.00005909122371803713</v>
      </c>
    </row>
    <row r="4206" ht="14.25" customHeight="1" spans="1:6" x14ac:dyDescent="0.25">
      <c r="A4206" s="232">
        <v>43553</v>
      </c>
      <c r="B4206" s="233">
        <v>88</v>
      </c>
      <c r="C4206" s="233">
        <v>29</v>
      </c>
      <c r="D4206" s="234">
        <v>0.5833333333321207</v>
      </c>
      <c r="E4206" s="235">
        <v>0.00020291689711252257</v>
      </c>
      <c r="F4206" s="235">
        <v>0.0000567876675391984</v>
      </c>
    </row>
    <row r="4207" ht="14.25" customHeight="1" spans="1:6" x14ac:dyDescent="0.25">
      <c r="A4207" s="232">
        <v>43553</v>
      </c>
      <c r="B4207" s="233">
        <v>88</v>
      </c>
      <c r="C4207" s="233">
        <v>30</v>
      </c>
      <c r="D4207" s="234">
        <v>0.6041666666678793</v>
      </c>
      <c r="E4207" s="235">
        <v>0.0001932754363955757</v>
      </c>
      <c r="F4207" s="235">
        <v>0.0000573885952380259</v>
      </c>
    </row>
    <row r="4208" ht="14.25" customHeight="1" spans="1:6" x14ac:dyDescent="0.25">
      <c r="A4208" s="232">
        <v>43553</v>
      </c>
      <c r="B4208" s="233">
        <v>88</v>
      </c>
      <c r="C4208" s="233">
        <v>31</v>
      </c>
      <c r="D4208" s="234">
        <v>0.625</v>
      </c>
      <c r="E4208" s="235">
        <v>0.00014914727255315607</v>
      </c>
      <c r="F4208" s="235">
        <v>0.00005909122371803713</v>
      </c>
    </row>
    <row r="4209" ht="14.25" customHeight="1" spans="1:6" x14ac:dyDescent="0.25">
      <c r="A4209" s="232">
        <v>43553</v>
      </c>
      <c r="B4209" s="233">
        <v>88</v>
      </c>
      <c r="C4209" s="233">
        <v>32</v>
      </c>
      <c r="D4209" s="234">
        <v>0.6458333333321207</v>
      </c>
      <c r="E4209" s="235">
        <v>0.00012706519935865626</v>
      </c>
      <c r="F4209" s="235">
        <v>0.00005989246064980713</v>
      </c>
    </row>
    <row r="4210" ht="14.25" customHeight="1" spans="1:6" x14ac:dyDescent="0.25">
      <c r="A4210" s="232">
        <v>43553</v>
      </c>
      <c r="B4210" s="233">
        <v>88</v>
      </c>
      <c r="C4210" s="233">
        <v>33</v>
      </c>
      <c r="D4210" s="234">
        <v>0.6666666666678793</v>
      </c>
      <c r="E4210" s="235">
        <v>0.00010309889868246629</v>
      </c>
      <c r="F4210" s="235">
        <v>0.00006209586221217463</v>
      </c>
    </row>
    <row r="4211" ht="14.25" customHeight="1" spans="1:6" x14ac:dyDescent="0.25">
      <c r="A4211" s="232">
        <v>43553</v>
      </c>
      <c r="B4211" s="233">
        <v>88</v>
      </c>
      <c r="C4211" s="233">
        <v>34</v>
      </c>
      <c r="D4211" s="234">
        <v>0.6875</v>
      </c>
      <c r="E4211" s="235">
        <v>0.00007289947382919812</v>
      </c>
      <c r="F4211" s="235">
        <v>0.00006700343841926584</v>
      </c>
    </row>
    <row r="4212" ht="14.25" customHeight="1" spans="1:6" x14ac:dyDescent="0.25">
      <c r="A4212" s="232">
        <v>43553</v>
      </c>
      <c r="B4212" s="233">
        <v>88</v>
      </c>
      <c r="C4212" s="233">
        <v>35</v>
      </c>
      <c r="D4212" s="234">
        <v>0.7083333333321207</v>
      </c>
      <c r="E4212" s="235">
        <v>0.00004824701057833776</v>
      </c>
      <c r="F4212" s="235">
        <v>0.00007541642620285079</v>
      </c>
    </row>
    <row r="4213" ht="14.25" customHeight="1" spans="1:6" x14ac:dyDescent="0.25">
      <c r="A4213" s="232">
        <v>43553</v>
      </c>
      <c r="B4213" s="233">
        <v>88</v>
      </c>
      <c r="C4213" s="233">
        <v>36</v>
      </c>
      <c r="D4213" s="234">
        <v>0.7291666666678793</v>
      </c>
      <c r="E4213" s="235">
        <v>0.000026812999850677296</v>
      </c>
      <c r="F4213" s="235">
        <v>0.00008132554857465449</v>
      </c>
    </row>
    <row r="4214" ht="14.25" customHeight="1" spans="1:6" x14ac:dyDescent="0.25">
      <c r="A4214" s="232">
        <v>43553</v>
      </c>
      <c r="B4214" s="233">
        <v>88</v>
      </c>
      <c r="C4214" s="233">
        <v>37</v>
      </c>
      <c r="D4214" s="234">
        <v>0.75</v>
      </c>
      <c r="E4214" s="235">
        <v>0.000011582615973969433</v>
      </c>
      <c r="F4214" s="235">
        <v>0.000081125239341712</v>
      </c>
    </row>
    <row r="4215" ht="14.25" customHeight="1" spans="1:6" x14ac:dyDescent="0.25">
      <c r="A4215" s="232">
        <v>43553</v>
      </c>
      <c r="B4215" s="233">
        <v>88</v>
      </c>
      <c r="C4215" s="233">
        <v>38</v>
      </c>
      <c r="D4215" s="234">
        <v>0.7708333333321207</v>
      </c>
      <c r="E4215" s="235">
        <v>0.000002822378290377789</v>
      </c>
      <c r="F4215" s="235">
        <v>0.000081125239341712</v>
      </c>
    </row>
    <row r="4216" ht="14.25" customHeight="1" spans="1:6" x14ac:dyDescent="0.25">
      <c r="A4216" s="232">
        <v>43553</v>
      </c>
      <c r="B4216" s="233">
        <v>88</v>
      </c>
      <c r="C4216" s="233">
        <v>39</v>
      </c>
      <c r="D4216" s="234">
        <v>0.7916666666678793</v>
      </c>
      <c r="E4216" s="235">
        <v>6.776198647751652e-7</v>
      </c>
      <c r="F4216" s="235">
        <v>0.00008362910475349323</v>
      </c>
    </row>
    <row r="4217" ht="14.25" customHeight="1" spans="1:6" x14ac:dyDescent="0.25">
      <c r="A4217" s="232">
        <v>43553</v>
      </c>
      <c r="B4217" s="233">
        <v>88</v>
      </c>
      <c r="C4217" s="233">
        <v>40</v>
      </c>
      <c r="D4217" s="234">
        <v>0.8125</v>
      </c>
      <c r="E4217" s="235">
        <v>1.4494443654684862e-7</v>
      </c>
      <c r="F4217" s="235">
        <v>0.00009033946405706695</v>
      </c>
    </row>
    <row r="4218" ht="14.25" customHeight="1" spans="1:6" x14ac:dyDescent="0.25">
      <c r="A4218" s="232">
        <v>43553</v>
      </c>
      <c r="B4218" s="233">
        <v>88</v>
      </c>
      <c r="C4218" s="233">
        <v>41</v>
      </c>
      <c r="D4218" s="234">
        <v>0.8333333333321207</v>
      </c>
      <c r="E4218" s="235">
        <v>4.223179031671259e-8</v>
      </c>
      <c r="F4218" s="235">
        <v>0.00009084023713942319</v>
      </c>
    </row>
    <row r="4219" ht="14.25" customHeight="1" spans="1:6" x14ac:dyDescent="0.25">
      <c r="A4219" s="232">
        <v>43553</v>
      </c>
      <c r="B4219" s="233">
        <v>88</v>
      </c>
      <c r="C4219" s="233">
        <v>42</v>
      </c>
      <c r="D4219" s="234">
        <v>0.8541666666678793</v>
      </c>
      <c r="E4219" s="235">
        <v>7.740439816442724e-9</v>
      </c>
      <c r="F4219" s="235">
        <v>0.00008563219708291823</v>
      </c>
    </row>
    <row r="4220" ht="14.25" customHeight="1" spans="1:6" x14ac:dyDescent="0.25">
      <c r="A4220" s="232">
        <v>43553</v>
      </c>
      <c r="B4220" s="233">
        <v>88</v>
      </c>
      <c r="C4220" s="233">
        <v>43</v>
      </c>
      <c r="D4220" s="234">
        <v>0.875</v>
      </c>
      <c r="E4220" s="235">
        <v>0</v>
      </c>
      <c r="F4220" s="235">
        <v>0.0000805243116428845</v>
      </c>
    </row>
    <row r="4221" ht="14.25" customHeight="1" spans="1:6" x14ac:dyDescent="0.25">
      <c r="A4221" s="232">
        <v>43553</v>
      </c>
      <c r="B4221" s="233">
        <v>88</v>
      </c>
      <c r="C4221" s="233">
        <v>44</v>
      </c>
      <c r="D4221" s="234">
        <v>0.8958333333321207</v>
      </c>
      <c r="E4221" s="235">
        <v>0</v>
      </c>
      <c r="F4221" s="235">
        <v>0.00008032400240994201</v>
      </c>
    </row>
    <row r="4222" ht="14.25" customHeight="1" spans="1:6" x14ac:dyDescent="0.25">
      <c r="A4222" s="232">
        <v>43553</v>
      </c>
      <c r="B4222" s="233">
        <v>88</v>
      </c>
      <c r="C4222" s="233">
        <v>45</v>
      </c>
      <c r="D4222" s="234">
        <v>0.9166666666678793</v>
      </c>
      <c r="E4222" s="235">
        <v>0</v>
      </c>
      <c r="F4222" s="235">
        <v>0.00007541642620285079</v>
      </c>
    </row>
    <row r="4223" ht="14.25" customHeight="1" spans="1:6" x14ac:dyDescent="0.25">
      <c r="A4223" s="232">
        <v>43553</v>
      </c>
      <c r="B4223" s="233">
        <v>88</v>
      </c>
      <c r="C4223" s="233">
        <v>46</v>
      </c>
      <c r="D4223" s="234">
        <v>0.9375</v>
      </c>
      <c r="E4223" s="235">
        <v>0</v>
      </c>
      <c r="F4223" s="235">
        <v>0.00006840560304986335</v>
      </c>
    </row>
    <row r="4224" ht="14.25" customHeight="1" spans="1:6" x14ac:dyDescent="0.25">
      <c r="A4224" s="232">
        <v>43553</v>
      </c>
      <c r="B4224" s="233">
        <v>88</v>
      </c>
      <c r="C4224" s="233">
        <v>47</v>
      </c>
      <c r="D4224" s="234">
        <v>0.9583333333321207</v>
      </c>
      <c r="E4224" s="235">
        <v>0</v>
      </c>
      <c r="F4224" s="235">
        <v>0.000060393233732163374</v>
      </c>
    </row>
    <row r="4225" ht="14.25" customHeight="1" spans="1:6" x14ac:dyDescent="0.25">
      <c r="A4225" s="232">
        <v>43553</v>
      </c>
      <c r="B4225" s="233">
        <v>88</v>
      </c>
      <c r="C4225" s="233">
        <v>48</v>
      </c>
      <c r="D4225" s="234">
        <v>0.9791666666678793</v>
      </c>
      <c r="E4225" s="235">
        <v>0</v>
      </c>
      <c r="F4225" s="235">
        <v>0.00005077839055092343</v>
      </c>
    </row>
    <row r="4226" ht="14.25" customHeight="1" spans="1:6" x14ac:dyDescent="0.25">
      <c r="A4226" s="232">
        <v>43554</v>
      </c>
      <c r="B4226" s="233">
        <v>89</v>
      </c>
      <c r="C4226" s="233">
        <v>1</v>
      </c>
      <c r="D4226" s="234">
        <v>0</v>
      </c>
      <c r="E4226" s="235">
        <v>0</v>
      </c>
      <c r="F4226" s="235">
        <v>0.000042866175849694736</v>
      </c>
    </row>
    <row r="4227" ht="14.25" customHeight="1" spans="1:6" x14ac:dyDescent="0.25">
      <c r="A4227" s="232">
        <v>43554</v>
      </c>
      <c r="B4227" s="233">
        <v>89</v>
      </c>
      <c r="C4227" s="233">
        <v>2</v>
      </c>
      <c r="D4227" s="234">
        <v>0.020833333332120674</v>
      </c>
      <c r="E4227" s="235">
        <v>0</v>
      </c>
      <c r="F4227" s="235">
        <v>0.000038759836574373515</v>
      </c>
    </row>
    <row r="4228" ht="14.25" customHeight="1" spans="1:6" x14ac:dyDescent="0.25">
      <c r="A4228" s="232">
        <v>43554</v>
      </c>
      <c r="B4228" s="233">
        <v>89</v>
      </c>
      <c r="C4228" s="233">
        <v>3</v>
      </c>
      <c r="D4228" s="234">
        <v>0.041666666667879326</v>
      </c>
      <c r="E4228" s="235">
        <v>0</v>
      </c>
      <c r="F4228" s="235">
        <v>0.00003655643501200603</v>
      </c>
    </row>
    <row r="4229" ht="14.25" customHeight="1" spans="1:6" x14ac:dyDescent="0.25">
      <c r="A4229" s="232">
        <v>43554</v>
      </c>
      <c r="B4229" s="233">
        <v>89</v>
      </c>
      <c r="C4229" s="233">
        <v>4</v>
      </c>
      <c r="D4229" s="234">
        <v>0.0625</v>
      </c>
      <c r="E4229" s="235">
        <v>0</v>
      </c>
      <c r="F4229" s="235">
        <v>0.00003375210575081104</v>
      </c>
    </row>
    <row r="4230" ht="14.25" customHeight="1" spans="1:6" x14ac:dyDescent="0.25">
      <c r="A4230" s="232">
        <v>43554</v>
      </c>
      <c r="B4230" s="233">
        <v>89</v>
      </c>
      <c r="C4230" s="233">
        <v>5</v>
      </c>
      <c r="D4230" s="234">
        <v>0.08333333333212067</v>
      </c>
      <c r="E4230" s="235">
        <v>0</v>
      </c>
      <c r="F4230" s="235">
        <v>0.00003275055958609855</v>
      </c>
    </row>
    <row r="4231" ht="14.25" customHeight="1" spans="1:6" x14ac:dyDescent="0.25">
      <c r="A4231" s="232">
        <v>43554</v>
      </c>
      <c r="B4231" s="233">
        <v>89</v>
      </c>
      <c r="C4231" s="233">
        <v>6</v>
      </c>
      <c r="D4231" s="234">
        <v>0.10416666666787933</v>
      </c>
      <c r="E4231" s="235">
        <v>0</v>
      </c>
      <c r="F4231" s="235">
        <v>0.00003214963188727106</v>
      </c>
    </row>
    <row r="4232" ht="14.25" customHeight="1" spans="1:6" x14ac:dyDescent="0.25">
      <c r="A4232" s="232">
        <v>43554</v>
      </c>
      <c r="B4232" s="233">
        <v>89</v>
      </c>
      <c r="C4232" s="233">
        <v>7</v>
      </c>
      <c r="D4232" s="234">
        <v>0.125</v>
      </c>
      <c r="E4232" s="235">
        <v>0</v>
      </c>
      <c r="F4232" s="235">
        <v>0.000030847621873144815</v>
      </c>
    </row>
    <row r="4233" ht="14.25" customHeight="1" spans="1:6" x14ac:dyDescent="0.25">
      <c r="A4233" s="232">
        <v>43554</v>
      </c>
      <c r="B4233" s="233">
        <v>89</v>
      </c>
      <c r="C4233" s="233">
        <v>8</v>
      </c>
      <c r="D4233" s="234">
        <v>0.14583333333212067</v>
      </c>
      <c r="E4233" s="235">
        <v>0</v>
      </c>
      <c r="F4233" s="235">
        <v>0.000031047931106087315</v>
      </c>
    </row>
    <row r="4234" ht="14.25" customHeight="1" spans="1:6" x14ac:dyDescent="0.25">
      <c r="A4234" s="232">
        <v>43554</v>
      </c>
      <c r="B4234" s="233">
        <v>89</v>
      </c>
      <c r="C4234" s="233">
        <v>9</v>
      </c>
      <c r="D4234" s="234">
        <v>0.16666666666787933</v>
      </c>
      <c r="E4234" s="235">
        <v>0</v>
      </c>
      <c r="F4234" s="235">
        <v>0.00003094777648961606</v>
      </c>
    </row>
    <row r="4235" ht="14.25" customHeight="1" spans="1:6" x14ac:dyDescent="0.25">
      <c r="A4235" s="232">
        <v>43554</v>
      </c>
      <c r="B4235" s="233">
        <v>89</v>
      </c>
      <c r="C4235" s="233">
        <v>10</v>
      </c>
      <c r="D4235" s="234">
        <v>0.1875</v>
      </c>
      <c r="E4235" s="235">
        <v>3.5018477226120805e-8</v>
      </c>
      <c r="F4235" s="235">
        <v>0.00003134839495550106</v>
      </c>
    </row>
    <row r="4236" ht="14.25" customHeight="1" spans="1:6" x14ac:dyDescent="0.25">
      <c r="A4236" s="232">
        <v>43554</v>
      </c>
      <c r="B4236" s="233">
        <v>89</v>
      </c>
      <c r="C4236" s="233">
        <v>11</v>
      </c>
      <c r="D4236" s="234">
        <v>0.20833333333212067</v>
      </c>
      <c r="E4236" s="235">
        <v>5.220095892140227e-7</v>
      </c>
      <c r="F4236" s="235">
        <v>0.00003234994112021355</v>
      </c>
    </row>
    <row r="4237" ht="14.25" customHeight="1" spans="1:6" x14ac:dyDescent="0.25">
      <c r="A4237" s="232">
        <v>43554</v>
      </c>
      <c r="B4237" s="233">
        <v>89</v>
      </c>
      <c r="C4237" s="233">
        <v>12</v>
      </c>
      <c r="D4237" s="234">
        <v>0.22916666666787933</v>
      </c>
      <c r="E4237" s="235">
        <v>0.000004401781177752853</v>
      </c>
      <c r="F4237" s="235">
        <v>0.00003335148728492605</v>
      </c>
    </row>
    <row r="4238" ht="14.25" customHeight="1" spans="1:6" x14ac:dyDescent="0.25">
      <c r="A4238" s="232">
        <v>43554</v>
      </c>
      <c r="B4238" s="233">
        <v>89</v>
      </c>
      <c r="C4238" s="233">
        <v>13</v>
      </c>
      <c r="D4238" s="234">
        <v>0.25</v>
      </c>
      <c r="E4238" s="235">
        <v>0.000009594233621750053</v>
      </c>
      <c r="F4238" s="235">
        <v>0.00003725751732730477</v>
      </c>
    </row>
    <row r="4239" ht="14.25" customHeight="1" spans="1:6" x14ac:dyDescent="0.25">
      <c r="A4239" s="232">
        <v>43554</v>
      </c>
      <c r="B4239" s="233">
        <v>89</v>
      </c>
      <c r="C4239" s="233">
        <v>14</v>
      </c>
      <c r="D4239" s="234">
        <v>0.2708333333321207</v>
      </c>
      <c r="E4239" s="235">
        <v>0.00002623358514519296</v>
      </c>
      <c r="F4239" s="235">
        <v>0.00004186462968498224</v>
      </c>
    </row>
    <row r="4240" ht="14.25" customHeight="1" spans="1:6" x14ac:dyDescent="0.25">
      <c r="A4240" s="232">
        <v>43554</v>
      </c>
      <c r="B4240" s="233">
        <v>89</v>
      </c>
      <c r="C4240" s="233">
        <v>15</v>
      </c>
      <c r="D4240" s="234">
        <v>0.2916666666678793</v>
      </c>
      <c r="E4240" s="235">
        <v>0.0000532008880258553</v>
      </c>
      <c r="F4240" s="235">
        <v>0.00004637158742618847</v>
      </c>
    </row>
    <row r="4241" ht="14.25" customHeight="1" spans="1:6" x14ac:dyDescent="0.25">
      <c r="A4241" s="232">
        <v>43554</v>
      </c>
      <c r="B4241" s="233">
        <v>89</v>
      </c>
      <c r="C4241" s="233">
        <v>16</v>
      </c>
      <c r="D4241" s="234">
        <v>0.3125</v>
      </c>
      <c r="E4241" s="235">
        <v>0.00008526858606629617</v>
      </c>
      <c r="F4241" s="235">
        <v>0.000054383956743888416</v>
      </c>
    </row>
    <row r="4242" ht="14.25" customHeight="1" spans="1:6" x14ac:dyDescent="0.25">
      <c r="A4242" s="232">
        <v>43554</v>
      </c>
      <c r="B4242" s="233">
        <v>89</v>
      </c>
      <c r="C4242" s="233">
        <v>17</v>
      </c>
      <c r="D4242" s="234">
        <v>0.3333333333321207</v>
      </c>
      <c r="E4242" s="235">
        <v>0.00011769281906060787</v>
      </c>
      <c r="F4242" s="235">
        <v>0.00006019292449922087</v>
      </c>
    </row>
    <row r="4243" ht="14.25" customHeight="1" spans="1:6" x14ac:dyDescent="0.25">
      <c r="A4243" s="232">
        <v>43554</v>
      </c>
      <c r="B4243" s="233">
        <v>89</v>
      </c>
      <c r="C4243" s="233">
        <v>18</v>
      </c>
      <c r="D4243" s="234">
        <v>0.3541666666678793</v>
      </c>
      <c r="E4243" s="235">
        <v>0.00015683287678329045</v>
      </c>
      <c r="F4243" s="235">
        <v>0.00006419910915807086</v>
      </c>
    </row>
    <row r="4244" ht="14.25" customHeight="1" spans="1:6" x14ac:dyDescent="0.25">
      <c r="A4244" s="232">
        <v>43554</v>
      </c>
      <c r="B4244" s="233">
        <v>89</v>
      </c>
      <c r="C4244" s="233">
        <v>19</v>
      </c>
      <c r="D4244" s="234">
        <v>0.375</v>
      </c>
      <c r="E4244" s="235">
        <v>0.00019320171230352467</v>
      </c>
      <c r="F4244" s="235">
        <v>0.00006500034608984085</v>
      </c>
    </row>
    <row r="4245" ht="14.25" customHeight="1" spans="1:6" x14ac:dyDescent="0.25">
      <c r="A4245" s="232">
        <v>43554</v>
      </c>
      <c r="B4245" s="233">
        <v>89</v>
      </c>
      <c r="C4245" s="233">
        <v>20</v>
      </c>
      <c r="D4245" s="234">
        <v>0.3958333333321207</v>
      </c>
      <c r="E4245" s="235">
        <v>0.00021323016164426282</v>
      </c>
      <c r="F4245" s="235">
        <v>0.0000636983360757146</v>
      </c>
    </row>
    <row r="4246" ht="14.25" customHeight="1" spans="1:6" x14ac:dyDescent="0.25">
      <c r="A4246" s="232">
        <v>43554</v>
      </c>
      <c r="B4246" s="233">
        <v>89</v>
      </c>
      <c r="C4246" s="233">
        <v>21</v>
      </c>
      <c r="D4246" s="234">
        <v>0.4166666666678793</v>
      </c>
      <c r="E4246" s="235">
        <v>0.00022149187177397117</v>
      </c>
      <c r="F4246" s="235">
        <v>0.00006229617144511711</v>
      </c>
    </row>
    <row r="4247" ht="14.25" customHeight="1" spans="1:6" x14ac:dyDescent="0.25">
      <c r="A4247" s="232">
        <v>43554</v>
      </c>
      <c r="B4247" s="233">
        <v>89</v>
      </c>
      <c r="C4247" s="233">
        <v>22</v>
      </c>
      <c r="D4247" s="234">
        <v>0.4375</v>
      </c>
      <c r="E4247" s="235">
        <v>0.0002561358345072786</v>
      </c>
      <c r="F4247" s="235">
        <v>0.00006149493451334712</v>
      </c>
    </row>
    <row r="4248" ht="14.25" customHeight="1" spans="1:6" x14ac:dyDescent="0.25">
      <c r="A4248" s="232">
        <v>43554</v>
      </c>
      <c r="B4248" s="233">
        <v>89</v>
      </c>
      <c r="C4248" s="233">
        <v>23</v>
      </c>
      <c r="D4248" s="234">
        <v>0.4583333333321207</v>
      </c>
      <c r="E4248" s="235">
        <v>0.00023134661435622486</v>
      </c>
      <c r="F4248" s="235">
        <v>0.00006159508912981838</v>
      </c>
    </row>
    <row r="4249" ht="14.25" customHeight="1" spans="1:6" x14ac:dyDescent="0.25">
      <c r="A4249" s="232">
        <v>43554</v>
      </c>
      <c r="B4249" s="233">
        <v>89</v>
      </c>
      <c r="C4249" s="233">
        <v>24</v>
      </c>
      <c r="D4249" s="234">
        <v>0.4791666666678793</v>
      </c>
      <c r="E4249" s="235">
        <v>0.0002558212121746867</v>
      </c>
      <c r="F4249" s="235">
        <v>0.00006239632606158836</v>
      </c>
    </row>
    <row r="4250" ht="14.25" customHeight="1" spans="1:6" x14ac:dyDescent="0.25">
      <c r="A4250" s="232">
        <v>43554</v>
      </c>
      <c r="B4250" s="233">
        <v>89</v>
      </c>
      <c r="C4250" s="233">
        <v>25</v>
      </c>
      <c r="D4250" s="234">
        <v>0.5</v>
      </c>
      <c r="E4250" s="235">
        <v>0.0002378214731806009</v>
      </c>
      <c r="F4250" s="235">
        <v>0.00006099416143099088</v>
      </c>
    </row>
    <row r="4251" ht="14.25" customHeight="1" spans="1:6" x14ac:dyDescent="0.25">
      <c r="A4251" s="232">
        <v>43554</v>
      </c>
      <c r="B4251" s="233">
        <v>89</v>
      </c>
      <c r="C4251" s="233">
        <v>26</v>
      </c>
      <c r="D4251" s="234">
        <v>0.5208333333321207</v>
      </c>
      <c r="E4251" s="235">
        <v>0.00023275364306415562</v>
      </c>
      <c r="F4251" s="235">
        <v>0.00005959199680039339</v>
      </c>
    </row>
    <row r="4252" ht="14.25" customHeight="1" spans="1:6" x14ac:dyDescent="0.25">
      <c r="A4252" s="232">
        <v>43554</v>
      </c>
      <c r="B4252" s="233">
        <v>89</v>
      </c>
      <c r="C4252" s="233">
        <v>27</v>
      </c>
      <c r="D4252" s="234">
        <v>0.5416666666678793</v>
      </c>
      <c r="E4252" s="235">
        <v>0.00023541567476362174</v>
      </c>
      <c r="F4252" s="235">
        <v>0.000058390141402738404</v>
      </c>
    </row>
    <row r="4253" ht="14.25" customHeight="1" spans="1:6" x14ac:dyDescent="0.25">
      <c r="A4253" s="232">
        <v>43554</v>
      </c>
      <c r="B4253" s="233">
        <v>89</v>
      </c>
      <c r="C4253" s="233">
        <v>28</v>
      </c>
      <c r="D4253" s="234">
        <v>0.5625</v>
      </c>
      <c r="E4253" s="235">
        <v>0.0001834528741080611</v>
      </c>
      <c r="F4253" s="235">
        <v>0.00005768905908743964</v>
      </c>
    </row>
    <row r="4254" ht="14.25" customHeight="1" spans="1:6" x14ac:dyDescent="0.25">
      <c r="A4254" s="232">
        <v>43554</v>
      </c>
      <c r="B4254" s="233">
        <v>89</v>
      </c>
      <c r="C4254" s="233">
        <v>29</v>
      </c>
      <c r="D4254" s="234">
        <v>0.5833333333321207</v>
      </c>
      <c r="E4254" s="235">
        <v>0.00017274377212167798</v>
      </c>
      <c r="F4254" s="235">
        <v>0.00005568596675801466</v>
      </c>
    </row>
    <row r="4255" ht="14.25" customHeight="1" spans="1:6" x14ac:dyDescent="0.25">
      <c r="A4255" s="232">
        <v>43554</v>
      </c>
      <c r="B4255" s="233">
        <v>89</v>
      </c>
      <c r="C4255" s="233">
        <v>30</v>
      </c>
      <c r="D4255" s="234">
        <v>0.6041666666678793</v>
      </c>
      <c r="E4255" s="235">
        <v>0.00016606775509684204</v>
      </c>
      <c r="F4255" s="235">
        <v>0.000056286894456842146</v>
      </c>
    </row>
    <row r="4256" ht="14.25" customHeight="1" spans="1:6" x14ac:dyDescent="0.25">
      <c r="A4256" s="232">
        <v>43554</v>
      </c>
      <c r="B4256" s="233">
        <v>89</v>
      </c>
      <c r="C4256" s="233">
        <v>31</v>
      </c>
      <c r="D4256" s="234">
        <v>0.625</v>
      </c>
      <c r="E4256" s="235">
        <v>0.00013280968416845237</v>
      </c>
      <c r="F4256" s="235">
        <v>0.000057789213703910896</v>
      </c>
    </row>
    <row r="4257" ht="14.25" customHeight="1" spans="1:6" x14ac:dyDescent="0.25">
      <c r="A4257" s="232">
        <v>43554</v>
      </c>
      <c r="B4257" s="233">
        <v>89</v>
      </c>
      <c r="C4257" s="233">
        <v>32</v>
      </c>
      <c r="D4257" s="234">
        <v>0.6458333333321207</v>
      </c>
      <c r="E4257" s="235">
        <v>0.00012766437572248423</v>
      </c>
      <c r="F4257" s="235">
        <v>0.000058991069101565885</v>
      </c>
    </row>
    <row r="4258" ht="14.25" customHeight="1" spans="1:6" x14ac:dyDescent="0.25">
      <c r="A4258" s="232">
        <v>43554</v>
      </c>
      <c r="B4258" s="233">
        <v>89</v>
      </c>
      <c r="C4258" s="233">
        <v>33</v>
      </c>
      <c r="D4258" s="234">
        <v>0.6666666666678793</v>
      </c>
      <c r="E4258" s="235">
        <v>0.00009094009185579907</v>
      </c>
      <c r="F4258" s="235">
        <v>0.00006059354296510588</v>
      </c>
    </row>
    <row r="4259" ht="14.25" customHeight="1" spans="1:6" x14ac:dyDescent="0.25">
      <c r="A4259" s="232">
        <v>43554</v>
      </c>
      <c r="B4259" s="233">
        <v>89</v>
      </c>
      <c r="C4259" s="233">
        <v>34</v>
      </c>
      <c r="D4259" s="234">
        <v>0.6875</v>
      </c>
      <c r="E4259" s="235">
        <v>0.00007790621037430794</v>
      </c>
      <c r="F4259" s="235">
        <v>0.00006560127378866834</v>
      </c>
    </row>
    <row r="4260" ht="14.25" customHeight="1" spans="1:6" x14ac:dyDescent="0.25">
      <c r="A4260" s="232">
        <v>43554</v>
      </c>
      <c r="B4260" s="233">
        <v>89</v>
      </c>
      <c r="C4260" s="233">
        <v>35</v>
      </c>
      <c r="D4260" s="234">
        <v>0.7083333333321207</v>
      </c>
      <c r="E4260" s="235">
        <v>0.000055414347016073274</v>
      </c>
      <c r="F4260" s="235">
        <v>0.00007311287002401206</v>
      </c>
    </row>
    <row r="4261" ht="14.25" customHeight="1" spans="1:6" x14ac:dyDescent="0.25">
      <c r="A4261" s="232">
        <v>43554</v>
      </c>
      <c r="B4261" s="233">
        <v>89</v>
      </c>
      <c r="C4261" s="233">
        <v>36</v>
      </c>
      <c r="D4261" s="234">
        <v>0.7291666666678793</v>
      </c>
      <c r="E4261" s="235">
        <v>0.00003740467093434254</v>
      </c>
      <c r="F4261" s="235">
        <v>0.00007822075546404577</v>
      </c>
    </row>
    <row r="4262" ht="14.25" customHeight="1" spans="1:6" x14ac:dyDescent="0.25">
      <c r="A4262" s="232">
        <v>43554</v>
      </c>
      <c r="B4262" s="233">
        <v>89</v>
      </c>
      <c r="C4262" s="233">
        <v>37</v>
      </c>
      <c r="D4262" s="234">
        <v>0.75</v>
      </c>
      <c r="E4262" s="235">
        <v>0.000019090903320189515</v>
      </c>
      <c r="F4262" s="235">
        <v>0.00008252740397230949</v>
      </c>
    </row>
    <row r="4263" ht="14.25" customHeight="1" spans="1:6" x14ac:dyDescent="0.25">
      <c r="A4263" s="232">
        <v>43554</v>
      </c>
      <c r="B4263" s="233">
        <v>89</v>
      </c>
      <c r="C4263" s="233">
        <v>38</v>
      </c>
      <c r="D4263" s="234">
        <v>0.7708333333321207</v>
      </c>
      <c r="E4263" s="235">
        <v>0.000005778295351304484</v>
      </c>
      <c r="F4263" s="235">
        <v>0.00008322848628760824</v>
      </c>
    </row>
    <row r="4264" ht="14.25" customHeight="1" spans="1:6" x14ac:dyDescent="0.25">
      <c r="A4264" s="232">
        <v>43554</v>
      </c>
      <c r="B4264" s="233">
        <v>89</v>
      </c>
      <c r="C4264" s="233">
        <v>39</v>
      </c>
      <c r="D4264" s="234">
        <v>0.7916666666678793</v>
      </c>
      <c r="E4264" s="235">
        <v>0.0000018065958418257365</v>
      </c>
      <c r="F4264" s="235">
        <v>0.00008503126938409072</v>
      </c>
    </row>
    <row r="4265" ht="14.25" customHeight="1" spans="1:6" x14ac:dyDescent="0.25">
      <c r="A4265" s="232">
        <v>43554</v>
      </c>
      <c r="B4265" s="233">
        <v>89</v>
      </c>
      <c r="C4265" s="233">
        <v>40</v>
      </c>
      <c r="D4265" s="234">
        <v>0.8125</v>
      </c>
      <c r="E4265" s="235">
        <v>6.16707443121279e-7</v>
      </c>
      <c r="F4265" s="235">
        <v>0.00008973853635823944</v>
      </c>
    </row>
    <row r="4266" ht="14.25" customHeight="1" spans="1:6" x14ac:dyDescent="0.25">
      <c r="A4266" s="232">
        <v>43554</v>
      </c>
      <c r="B4266" s="233">
        <v>89</v>
      </c>
      <c r="C4266" s="233">
        <v>41</v>
      </c>
      <c r="D4266" s="234">
        <v>0.8333333333321207</v>
      </c>
      <c r="E4266" s="235">
        <v>1.1350178974170492e-7</v>
      </c>
      <c r="F4266" s="235">
        <v>0.00008893729942646948</v>
      </c>
    </row>
    <row r="4267" ht="14.25" customHeight="1" spans="1:6" x14ac:dyDescent="0.25">
      <c r="A4267" s="232">
        <v>43554</v>
      </c>
      <c r="B4267" s="233">
        <v>89</v>
      </c>
      <c r="C4267" s="233">
        <v>42</v>
      </c>
      <c r="D4267" s="234">
        <v>0.8541666666678793</v>
      </c>
      <c r="E4267" s="235">
        <v>2.3283742351073675e-8</v>
      </c>
      <c r="F4267" s="235">
        <v>0.00008433018706879199</v>
      </c>
    </row>
    <row r="4268" ht="14.25" customHeight="1" spans="1:6" x14ac:dyDescent="0.25">
      <c r="A4268" s="232">
        <v>43554</v>
      </c>
      <c r="B4268" s="233">
        <v>89</v>
      </c>
      <c r="C4268" s="233">
        <v>43</v>
      </c>
      <c r="D4268" s="234">
        <v>0.875</v>
      </c>
      <c r="E4268" s="235">
        <v>0</v>
      </c>
      <c r="F4268" s="235">
        <v>0.000081125239341712</v>
      </c>
    </row>
    <row r="4269" ht="14.25" customHeight="1" spans="1:6" x14ac:dyDescent="0.25">
      <c r="A4269" s="232">
        <v>43554</v>
      </c>
      <c r="B4269" s="233">
        <v>89</v>
      </c>
      <c r="C4269" s="233">
        <v>44</v>
      </c>
      <c r="D4269" s="234">
        <v>0.8958333333321207</v>
      </c>
      <c r="E4269" s="235">
        <v>0</v>
      </c>
      <c r="F4269" s="235">
        <v>0.00007862137392993077</v>
      </c>
    </row>
    <row r="4270" ht="14.25" customHeight="1" spans="1:6" x14ac:dyDescent="0.25">
      <c r="A4270" s="232">
        <v>43554</v>
      </c>
      <c r="B4270" s="233">
        <v>89</v>
      </c>
      <c r="C4270" s="233">
        <v>45</v>
      </c>
      <c r="D4270" s="234">
        <v>0.9166666666678793</v>
      </c>
      <c r="E4270" s="235">
        <v>0</v>
      </c>
      <c r="F4270" s="235">
        <v>0.0000732130246404833</v>
      </c>
    </row>
    <row r="4271" ht="14.25" customHeight="1" spans="1:6" x14ac:dyDescent="0.25">
      <c r="A4271" s="232">
        <v>43554</v>
      </c>
      <c r="B4271" s="233">
        <v>89</v>
      </c>
      <c r="C4271" s="233">
        <v>46</v>
      </c>
      <c r="D4271" s="234">
        <v>0.9375</v>
      </c>
      <c r="E4271" s="235">
        <v>0</v>
      </c>
      <c r="F4271" s="235">
        <v>0.0000669032838027946</v>
      </c>
    </row>
    <row r="4272" ht="14.25" customHeight="1" spans="1:6" x14ac:dyDescent="0.25">
      <c r="A4272" s="232">
        <v>43554</v>
      </c>
      <c r="B4272" s="233">
        <v>89</v>
      </c>
      <c r="C4272" s="233">
        <v>47</v>
      </c>
      <c r="D4272" s="234">
        <v>0.9583333333321207</v>
      </c>
      <c r="E4272" s="235">
        <v>0</v>
      </c>
      <c r="F4272" s="235">
        <v>0.000059191378334508385</v>
      </c>
    </row>
    <row r="4273" ht="14.25" customHeight="1" spans="1:6" x14ac:dyDescent="0.25">
      <c r="A4273" s="232">
        <v>43554</v>
      </c>
      <c r="B4273" s="233">
        <v>89</v>
      </c>
      <c r="C4273" s="233">
        <v>48</v>
      </c>
      <c r="D4273" s="234">
        <v>0.9791666666678793</v>
      </c>
      <c r="E4273" s="235">
        <v>0</v>
      </c>
      <c r="F4273" s="235">
        <v>0.000050578081317980936</v>
      </c>
    </row>
    <row r="4274" ht="14.25" customHeight="1" spans="1:6" x14ac:dyDescent="0.25">
      <c r="A4274" s="232">
        <v>43555</v>
      </c>
      <c r="B4274" s="233">
        <v>90</v>
      </c>
      <c r="C4274" s="233">
        <v>1</v>
      </c>
      <c r="D4274" s="234">
        <v>0</v>
      </c>
      <c r="E4274" s="235">
        <v>0</v>
      </c>
      <c r="F4274" s="235">
        <v>0.00004346710354852223</v>
      </c>
    </row>
    <row r="4275" ht="14.25" customHeight="1" spans="1:6" x14ac:dyDescent="0.25">
      <c r="A4275" s="232">
        <v>43555</v>
      </c>
      <c r="B4275" s="233">
        <v>90</v>
      </c>
      <c r="C4275" s="233">
        <v>2</v>
      </c>
      <c r="D4275" s="234">
        <v>0.020833333332120674</v>
      </c>
      <c r="E4275" s="235">
        <v>0</v>
      </c>
      <c r="F4275" s="235">
        <v>0.00003906030042378726</v>
      </c>
    </row>
    <row r="4276" ht="14.25" customHeight="1" spans="1:6" x14ac:dyDescent="0.25">
      <c r="A4276" s="232">
        <v>43555</v>
      </c>
      <c r="B4276" s="233">
        <v>90</v>
      </c>
      <c r="C4276" s="233">
        <v>3</v>
      </c>
      <c r="D4276" s="234">
        <v>0.041666666667879326</v>
      </c>
      <c r="E4276" s="235">
        <v>0</v>
      </c>
      <c r="F4276" s="235">
        <v>0.000037057208094362266</v>
      </c>
    </row>
    <row r="4277" ht="14.25" customHeight="1" spans="1:6" x14ac:dyDescent="0.25">
      <c r="A4277" s="232">
        <v>43555</v>
      </c>
      <c r="B4277" s="233">
        <v>90</v>
      </c>
      <c r="C4277" s="233">
        <v>4</v>
      </c>
      <c r="D4277" s="234">
        <v>0.0625</v>
      </c>
      <c r="E4277" s="235">
        <v>0</v>
      </c>
      <c r="F4277" s="235">
        <v>0.000033952414983753533</v>
      </c>
    </row>
    <row r="4278" ht="14.25" customHeight="1" spans="1:6" x14ac:dyDescent="0.25">
      <c r="A4278" s="232">
        <v>43555</v>
      </c>
      <c r="B4278" s="233">
        <v>90</v>
      </c>
      <c r="C4278" s="233">
        <v>5</v>
      </c>
      <c r="D4278" s="234">
        <v>0.08333333333212067</v>
      </c>
      <c r="E4278" s="235">
        <v>0</v>
      </c>
      <c r="F4278" s="235">
        <v>0.0000326504049696273</v>
      </c>
    </row>
    <row r="4279" ht="14.25" customHeight="1" spans="1:6" x14ac:dyDescent="0.25">
      <c r="A4279" s="232">
        <v>43555</v>
      </c>
      <c r="B4279" s="233">
        <v>90</v>
      </c>
      <c r="C4279" s="233">
        <v>6</v>
      </c>
      <c r="D4279" s="234">
        <v>0.10416666666787933</v>
      </c>
      <c r="E4279" s="235">
        <v>0</v>
      </c>
      <c r="F4279" s="235">
        <v>0.00003214963188727106</v>
      </c>
    </row>
    <row r="4280" ht="14.25" customHeight="1" spans="1:6" x14ac:dyDescent="0.25">
      <c r="A4280" s="232">
        <v>43555</v>
      </c>
      <c r="B4280" s="233">
        <v>90</v>
      </c>
      <c r="C4280" s="233">
        <v>7</v>
      </c>
      <c r="D4280" s="234">
        <v>0.125</v>
      </c>
      <c r="E4280" s="235">
        <v>0</v>
      </c>
      <c r="F4280" s="235">
        <v>0.00003124824033902981</v>
      </c>
    </row>
    <row r="4281" ht="14.25" customHeight="1" spans="1:6" x14ac:dyDescent="0.25">
      <c r="A4281" s="232">
        <v>43555</v>
      </c>
      <c r="B4281" s="233">
        <v>90</v>
      </c>
      <c r="C4281" s="233">
        <v>8</v>
      </c>
      <c r="D4281" s="234">
        <v>0.14583333333212067</v>
      </c>
      <c r="E4281" s="235">
        <v>0</v>
      </c>
      <c r="F4281" s="235">
        <v>0.00003074746725667356</v>
      </c>
    </row>
    <row r="4282" ht="14.25" customHeight="1" spans="1:6" x14ac:dyDescent="0.25">
      <c r="A4282" s="232">
        <v>43555</v>
      </c>
      <c r="B4282" s="233">
        <v>90</v>
      </c>
      <c r="C4282" s="233">
        <v>9</v>
      </c>
      <c r="D4282" s="234">
        <v>0.16666666666787933</v>
      </c>
      <c r="E4282" s="235">
        <v>0</v>
      </c>
      <c r="F4282" s="235">
        <v>0.00003064731264020231</v>
      </c>
    </row>
    <row r="4283" ht="14.25" customHeight="1" spans="1:6" x14ac:dyDescent="0.25">
      <c r="A4283" s="232">
        <v>43555</v>
      </c>
      <c r="B4283" s="233">
        <v>90</v>
      </c>
      <c r="C4283" s="233">
        <v>10</v>
      </c>
      <c r="D4283" s="234">
        <v>0.1875</v>
      </c>
      <c r="E4283" s="235">
        <v>7.909983500195952e-8</v>
      </c>
      <c r="F4283" s="235">
        <v>0.00003124824033902981</v>
      </c>
    </row>
    <row r="4284" ht="14.25" customHeight="1" spans="1:6" x14ac:dyDescent="0.25">
      <c r="A4284" s="232">
        <v>43555</v>
      </c>
      <c r="B4284" s="233">
        <v>90</v>
      </c>
      <c r="C4284" s="233">
        <v>11</v>
      </c>
      <c r="D4284" s="234">
        <v>0.20833333333212067</v>
      </c>
      <c r="E4284" s="235">
        <v>8.096789813567686e-7</v>
      </c>
      <c r="F4284" s="235">
        <v>0.000032049477270799804</v>
      </c>
    </row>
    <row r="4285" ht="14.25" customHeight="1" spans="1:6" x14ac:dyDescent="0.25">
      <c r="A4285" s="232">
        <v>43555</v>
      </c>
      <c r="B4285" s="233">
        <v>90</v>
      </c>
      <c r="C4285" s="233">
        <v>12</v>
      </c>
      <c r="D4285" s="234">
        <v>0.22916666666787933</v>
      </c>
      <c r="E4285" s="235">
        <v>0.000004761898727135542</v>
      </c>
      <c r="F4285" s="235">
        <v>0.00003275055958609855</v>
      </c>
    </row>
    <row r="4286" ht="14.25" customHeight="1" spans="1:6" x14ac:dyDescent="0.25">
      <c r="A4286" s="232">
        <v>43555</v>
      </c>
      <c r="B4286" s="233">
        <v>90</v>
      </c>
      <c r="C4286" s="233">
        <v>13</v>
      </c>
      <c r="D4286" s="234">
        <v>0.25</v>
      </c>
      <c r="E4286" s="235">
        <v>0.000012926603132467482</v>
      </c>
      <c r="F4286" s="235">
        <v>0.00003825906349201726</v>
      </c>
    </row>
    <row r="4287" ht="14.25" customHeight="1" spans="1:6" x14ac:dyDescent="0.25">
      <c r="A4287" s="232">
        <v>43555</v>
      </c>
      <c r="B4287" s="233">
        <v>90</v>
      </c>
      <c r="C4287" s="233">
        <v>14</v>
      </c>
      <c r="D4287" s="234">
        <v>0.2708333333321207</v>
      </c>
      <c r="E4287" s="235">
        <v>0.00003083895459630167</v>
      </c>
      <c r="F4287" s="235">
        <v>0.000042866175849694736</v>
      </c>
    </row>
    <row r="4288" ht="14.25" customHeight="1" spans="1:6" x14ac:dyDescent="0.25">
      <c r="A4288" s="232">
        <v>43555</v>
      </c>
      <c r="B4288" s="233">
        <v>90</v>
      </c>
      <c r="C4288" s="233">
        <v>15</v>
      </c>
      <c r="D4288" s="234">
        <v>0.2916666666678793</v>
      </c>
      <c r="E4288" s="235">
        <v>0.00005613778236874746</v>
      </c>
      <c r="F4288" s="235">
        <v>0.000047573442823843464</v>
      </c>
    </row>
    <row r="4289" ht="14.25" customHeight="1" spans="1:6" x14ac:dyDescent="0.25">
      <c r="A4289" s="232">
        <v>43555</v>
      </c>
      <c r="B4289" s="233">
        <v>90</v>
      </c>
      <c r="C4289" s="233">
        <v>16</v>
      </c>
      <c r="D4289" s="234">
        <v>0.3125</v>
      </c>
      <c r="E4289" s="235">
        <v>0.00008867054732784576</v>
      </c>
      <c r="F4289" s="235">
        <v>0.00005518519367565842</v>
      </c>
    </row>
    <row r="4290" ht="14.25" customHeight="1" spans="1:6" x14ac:dyDescent="0.25">
      <c r="A4290" s="232">
        <v>43555</v>
      </c>
      <c r="B4290" s="233">
        <v>90</v>
      </c>
      <c r="C4290" s="233">
        <v>17</v>
      </c>
      <c r="D4290" s="234">
        <v>0.3333333333321207</v>
      </c>
      <c r="E4290" s="235">
        <v>0.00012879906191505438</v>
      </c>
      <c r="F4290" s="235">
        <v>0.000058991069101565885</v>
      </c>
    </row>
    <row r="4291" ht="14.25" customHeight="1" spans="1:6" x14ac:dyDescent="0.25">
      <c r="A4291" s="232">
        <v>43555</v>
      </c>
      <c r="B4291" s="233">
        <v>90</v>
      </c>
      <c r="C4291" s="233">
        <v>18</v>
      </c>
      <c r="D4291" s="234">
        <v>0.3541666666678793</v>
      </c>
      <c r="E4291" s="235">
        <v>0.0001599807620400202</v>
      </c>
      <c r="F4291" s="235">
        <v>0.0000634980268427721</v>
      </c>
    </row>
    <row r="4292" ht="14.25" customHeight="1" spans="1:6" x14ac:dyDescent="0.25">
      <c r="A4292" s="232">
        <v>43555</v>
      </c>
      <c r="B4292" s="233">
        <v>90</v>
      </c>
      <c r="C4292" s="233">
        <v>19</v>
      </c>
      <c r="D4292" s="234">
        <v>0.375</v>
      </c>
      <c r="E4292" s="235">
        <v>0.0001938574303541394</v>
      </c>
      <c r="F4292" s="235">
        <v>0.00006490019147336961</v>
      </c>
    </row>
    <row r="4293" ht="14.25" customHeight="1" spans="1:6" x14ac:dyDescent="0.25">
      <c r="A4293" s="232">
        <v>43555</v>
      </c>
      <c r="B4293" s="233">
        <v>90</v>
      </c>
      <c r="C4293" s="233">
        <v>20</v>
      </c>
      <c r="D4293" s="234">
        <v>0.3958333333321207</v>
      </c>
      <c r="E4293" s="235">
        <v>0.0002442687041583674</v>
      </c>
      <c r="F4293" s="235">
        <v>0.00006429926377454211</v>
      </c>
    </row>
    <row r="4294" ht="14.25" customHeight="1" spans="1:6" x14ac:dyDescent="0.25">
      <c r="A4294" s="232">
        <v>43555</v>
      </c>
      <c r="B4294" s="233">
        <v>90</v>
      </c>
      <c r="C4294" s="233">
        <v>21</v>
      </c>
      <c r="D4294" s="234">
        <v>0.4166666666678793</v>
      </c>
      <c r="E4294" s="235">
        <v>0.00025617115633661306</v>
      </c>
      <c r="F4294" s="235">
        <v>0.0000655011191721971</v>
      </c>
    </row>
    <row r="4295" ht="14.25" customHeight="1" spans="1:6" x14ac:dyDescent="0.25">
      <c r="A4295" s="232">
        <v>43555</v>
      </c>
      <c r="B4295" s="233">
        <v>90</v>
      </c>
      <c r="C4295" s="233">
        <v>22</v>
      </c>
      <c r="D4295" s="234">
        <v>0.4375</v>
      </c>
      <c r="E4295" s="235">
        <v>0.0002868662783557713</v>
      </c>
      <c r="F4295" s="235">
        <v>0.00006319756299335835</v>
      </c>
    </row>
    <row r="4296" ht="14.25" customHeight="1" spans="1:6" x14ac:dyDescent="0.25">
      <c r="A4296" s="232">
        <v>43555</v>
      </c>
      <c r="B4296" s="233">
        <v>90</v>
      </c>
      <c r="C4296" s="233">
        <v>23</v>
      </c>
      <c r="D4296" s="234">
        <v>0.4583333333321207</v>
      </c>
      <c r="E4296" s="235">
        <v>0.0002873492909879173</v>
      </c>
      <c r="F4296" s="235">
        <v>0.00006239632606158836</v>
      </c>
    </row>
    <row r="4297" ht="14.25" customHeight="1" spans="1:6" x14ac:dyDescent="0.25">
      <c r="A4297" s="232">
        <v>43555</v>
      </c>
      <c r="B4297" s="233">
        <v>90</v>
      </c>
      <c r="C4297" s="233">
        <v>24</v>
      </c>
      <c r="D4297" s="234">
        <v>0.4791666666678793</v>
      </c>
      <c r="E4297" s="235">
        <v>0.00030155894162904584</v>
      </c>
      <c r="F4297" s="235">
        <v>0.0000628970991439446</v>
      </c>
    </row>
    <row r="4298" ht="14.25" customHeight="1" spans="1:6" x14ac:dyDescent="0.25">
      <c r="A4298" s="232">
        <v>43555</v>
      </c>
      <c r="B4298" s="233">
        <v>90</v>
      </c>
      <c r="C4298" s="233">
        <v>25</v>
      </c>
      <c r="D4298" s="234">
        <v>0.5</v>
      </c>
      <c r="E4298" s="235">
        <v>0.00026750879971673556</v>
      </c>
      <c r="F4298" s="235">
        <v>0.00006149493451334712</v>
      </c>
    </row>
    <row r="4299" ht="14.25" customHeight="1" spans="1:6" x14ac:dyDescent="0.25">
      <c r="A4299" s="232">
        <v>43555</v>
      </c>
      <c r="B4299" s="233">
        <v>90</v>
      </c>
      <c r="C4299" s="233">
        <v>26</v>
      </c>
      <c r="D4299" s="234">
        <v>0.5208333333321207</v>
      </c>
      <c r="E4299" s="235">
        <v>0.0002453425062820222</v>
      </c>
      <c r="F4299" s="235">
        <v>0.00006129462528040462</v>
      </c>
    </row>
    <row r="4300" ht="14.25" customHeight="1" spans="1:6" x14ac:dyDescent="0.25">
      <c r="A4300" s="232">
        <v>43555</v>
      </c>
      <c r="B4300" s="233">
        <v>90</v>
      </c>
      <c r="C4300" s="233">
        <v>27</v>
      </c>
      <c r="D4300" s="234">
        <v>0.5416666666678793</v>
      </c>
      <c r="E4300" s="235">
        <v>0.0002502073793750025</v>
      </c>
      <c r="F4300" s="235">
        <v>0.000060393233732163374</v>
      </c>
    </row>
    <row r="4301" ht="14.25" customHeight="1" spans="1:6" x14ac:dyDescent="0.25">
      <c r="A4301" s="232">
        <v>43555</v>
      </c>
      <c r="B4301" s="233">
        <v>90</v>
      </c>
      <c r="C4301" s="233">
        <v>28</v>
      </c>
      <c r="D4301" s="234">
        <v>0.5625</v>
      </c>
      <c r="E4301" s="235">
        <v>0.00023063679509866097</v>
      </c>
      <c r="F4301" s="235">
        <v>0.00006059354296510588</v>
      </c>
    </row>
    <row r="4302" ht="14.25" customHeight="1" spans="1:6" x14ac:dyDescent="0.25">
      <c r="A4302" s="232">
        <v>43555</v>
      </c>
      <c r="B4302" s="233">
        <v>90</v>
      </c>
      <c r="C4302" s="233">
        <v>29</v>
      </c>
      <c r="D4302" s="234">
        <v>0.5833333333321207</v>
      </c>
      <c r="E4302" s="235">
        <v>0.00022125507039608928</v>
      </c>
      <c r="F4302" s="235">
        <v>0.000059391687567450885</v>
      </c>
    </row>
    <row r="4303" ht="14.25" customHeight="1" spans="1:6" x14ac:dyDescent="0.25">
      <c r="A4303" s="232">
        <v>43555</v>
      </c>
      <c r="B4303" s="233">
        <v>90</v>
      </c>
      <c r="C4303" s="233">
        <v>30</v>
      </c>
      <c r="D4303" s="234">
        <v>0.6041666666678793</v>
      </c>
      <c r="E4303" s="235">
        <v>0.00022361419968886434</v>
      </c>
      <c r="F4303" s="235">
        <v>0.00006059354296510588</v>
      </c>
    </row>
    <row r="4304" ht="14.25" customHeight="1" spans="1:6" x14ac:dyDescent="0.25">
      <c r="A4304" s="232">
        <v>43555</v>
      </c>
      <c r="B4304" s="233">
        <v>90</v>
      </c>
      <c r="C4304" s="233">
        <v>31</v>
      </c>
      <c r="D4304" s="234">
        <v>0.625</v>
      </c>
      <c r="E4304" s="235">
        <v>0.00019330796695472163</v>
      </c>
      <c r="F4304" s="235">
        <v>0.00006159508912981838</v>
      </c>
    </row>
    <row r="4305" ht="14.25" customHeight="1" spans="1:6" x14ac:dyDescent="0.25">
      <c r="A4305" s="232">
        <v>43555</v>
      </c>
      <c r="B4305" s="233">
        <v>90</v>
      </c>
      <c r="C4305" s="233">
        <v>32</v>
      </c>
      <c r="D4305" s="234">
        <v>0.6458333333321207</v>
      </c>
      <c r="E4305" s="235">
        <v>0.00017658752029757423</v>
      </c>
      <c r="F4305" s="235">
        <v>0.00006199570759570338</v>
      </c>
    </row>
    <row r="4306" ht="14.25" customHeight="1" spans="1:6" x14ac:dyDescent="0.25">
      <c r="A4306" s="232">
        <v>43555</v>
      </c>
      <c r="B4306" s="233">
        <v>90</v>
      </c>
      <c r="C4306" s="233">
        <v>33</v>
      </c>
      <c r="D4306" s="234">
        <v>0.6666666666678793</v>
      </c>
      <c r="E4306" s="235">
        <v>0.00015077387164320907</v>
      </c>
      <c r="F4306" s="235">
        <v>0.00006439941839101337</v>
      </c>
    </row>
    <row r="4307" ht="14.25" customHeight="1" spans="1:6" x14ac:dyDescent="0.25">
      <c r="A4307" s="232">
        <v>43555</v>
      </c>
      <c r="B4307" s="233">
        <v>90</v>
      </c>
      <c r="C4307" s="233">
        <v>34</v>
      </c>
      <c r="D4307" s="234">
        <v>0.6875</v>
      </c>
      <c r="E4307" s="235">
        <v>0.0001123854819555253</v>
      </c>
      <c r="F4307" s="235">
        <v>0.00006820529381692084</v>
      </c>
    </row>
    <row r="4308" ht="14.25" customHeight="1" spans="1:6" x14ac:dyDescent="0.25">
      <c r="A4308" s="232">
        <v>43555</v>
      </c>
      <c r="B4308" s="233">
        <v>90</v>
      </c>
      <c r="C4308" s="233">
        <v>35</v>
      </c>
      <c r="D4308" s="234">
        <v>0.7083333333321207</v>
      </c>
      <c r="E4308" s="235">
        <v>0.00007762637136877738</v>
      </c>
      <c r="F4308" s="235">
        <v>0.00007511596235343704</v>
      </c>
    </row>
    <row r="4309" ht="14.25" customHeight="1" spans="1:6" x14ac:dyDescent="0.25">
      <c r="A4309" s="232">
        <v>43555</v>
      </c>
      <c r="B4309" s="233">
        <v>90</v>
      </c>
      <c r="C4309" s="233">
        <v>36</v>
      </c>
      <c r="D4309" s="234">
        <v>0.7291666666678793</v>
      </c>
      <c r="E4309" s="235">
        <v>0.00004781034870281994</v>
      </c>
      <c r="F4309" s="235">
        <v>0.00007982322932758575</v>
      </c>
    </row>
    <row r="4310" ht="14.25" customHeight="1" spans="1:6" x14ac:dyDescent="0.25">
      <c r="A4310" s="232">
        <v>43555</v>
      </c>
      <c r="B4310" s="233">
        <v>90</v>
      </c>
      <c r="C4310" s="233">
        <v>37</v>
      </c>
      <c r="D4310" s="234">
        <v>0.75</v>
      </c>
      <c r="E4310" s="235">
        <v>0.000019963022499234425</v>
      </c>
      <c r="F4310" s="235">
        <v>0.000081125239341712</v>
      </c>
    </row>
    <row r="4311" ht="14.25" customHeight="1" spans="1:6" x14ac:dyDescent="0.25">
      <c r="A4311" s="232">
        <v>43555</v>
      </c>
      <c r="B4311" s="233">
        <v>90</v>
      </c>
      <c r="C4311" s="233">
        <v>38</v>
      </c>
      <c r="D4311" s="234">
        <v>0.7708333333321207</v>
      </c>
      <c r="E4311" s="235">
        <v>0.0000061417970092714</v>
      </c>
      <c r="F4311" s="235">
        <v>0.00008102508472524076</v>
      </c>
    </row>
    <row r="4312" ht="14.25" customHeight="1" spans="1:6" x14ac:dyDescent="0.25">
      <c r="A4312" s="232">
        <v>43555</v>
      </c>
      <c r="B4312" s="233">
        <v>90</v>
      </c>
      <c r="C4312" s="233">
        <v>39</v>
      </c>
      <c r="D4312" s="234">
        <v>0.7916666666678793</v>
      </c>
      <c r="E4312" s="235">
        <v>0.000002417014755585987</v>
      </c>
      <c r="F4312" s="235">
        <v>0.0000841298778358495</v>
      </c>
    </row>
    <row r="4313" ht="14.25" customHeight="1" spans="1:6" x14ac:dyDescent="0.25">
      <c r="A4313" s="232">
        <v>43555</v>
      </c>
      <c r="B4313" s="233">
        <v>90</v>
      </c>
      <c r="C4313" s="233">
        <v>40</v>
      </c>
      <c r="D4313" s="234">
        <v>0.8125</v>
      </c>
      <c r="E4313" s="235">
        <v>0.0000011645493245144296</v>
      </c>
      <c r="F4313" s="235">
        <v>0.00008793575326175697</v>
      </c>
    </row>
    <row r="4314" ht="14.25" customHeight="1" spans="1:6" x14ac:dyDescent="0.25">
      <c r="A4314" s="232">
        <v>43555</v>
      </c>
      <c r="B4314" s="233">
        <v>90</v>
      </c>
      <c r="C4314" s="233">
        <v>41</v>
      </c>
      <c r="D4314" s="234">
        <v>0.8333333333321207</v>
      </c>
      <c r="E4314" s="235">
        <v>3.3242892465359755e-7</v>
      </c>
      <c r="F4314" s="235">
        <v>0.00008883714480999821</v>
      </c>
    </row>
    <row r="4315" ht="14.25" customHeight="1" spans="1:6" x14ac:dyDescent="0.25">
      <c r="A4315" s="232">
        <v>43555</v>
      </c>
      <c r="B4315" s="233">
        <v>90</v>
      </c>
      <c r="C4315" s="233">
        <v>42</v>
      </c>
      <c r="D4315" s="234">
        <v>0.8541666666678793</v>
      </c>
      <c r="E4315" s="235">
        <v>2.6654579045330994e-8</v>
      </c>
      <c r="F4315" s="235">
        <v>0.00008443034168526323</v>
      </c>
    </row>
    <row r="4316" ht="14.25" customHeight="1" spans="1:6" x14ac:dyDescent="0.25">
      <c r="A4316" s="232">
        <v>43555</v>
      </c>
      <c r="B4316" s="233">
        <v>90</v>
      </c>
      <c r="C4316" s="233">
        <v>43</v>
      </c>
      <c r="D4316" s="234">
        <v>0.875</v>
      </c>
      <c r="E4316" s="235">
        <v>0</v>
      </c>
      <c r="F4316" s="235">
        <v>0.00008132554857465449</v>
      </c>
    </row>
    <row r="4317" ht="14.25" customHeight="1" spans="1:6" x14ac:dyDescent="0.25">
      <c r="A4317" s="232">
        <v>43555</v>
      </c>
      <c r="B4317" s="233">
        <v>90</v>
      </c>
      <c r="C4317" s="233">
        <v>44</v>
      </c>
      <c r="D4317" s="234">
        <v>0.8958333333321207</v>
      </c>
      <c r="E4317" s="235">
        <v>0</v>
      </c>
      <c r="F4317" s="235">
        <v>0.00007902199239581575</v>
      </c>
    </row>
    <row r="4318" ht="14.25" customHeight="1" spans="1:6" x14ac:dyDescent="0.25">
      <c r="A4318" s="232">
        <v>43555</v>
      </c>
      <c r="B4318" s="233">
        <v>90</v>
      </c>
      <c r="C4318" s="233">
        <v>45</v>
      </c>
      <c r="D4318" s="234">
        <v>0.9166666666678793</v>
      </c>
      <c r="E4318" s="235">
        <v>0</v>
      </c>
      <c r="F4318" s="235">
        <v>0.00007411441618872453</v>
      </c>
    </row>
    <row r="4319" ht="14.25" customHeight="1" spans="1:6" x14ac:dyDescent="0.25">
      <c r="A4319" s="232">
        <v>43555</v>
      </c>
      <c r="B4319" s="233">
        <v>90</v>
      </c>
      <c r="C4319" s="233">
        <v>46</v>
      </c>
      <c r="D4319" s="234">
        <v>0.9375</v>
      </c>
      <c r="E4319" s="235">
        <v>0</v>
      </c>
      <c r="F4319" s="235">
        <v>0.00006770452073456459</v>
      </c>
    </row>
    <row r="4320" ht="14.25" customHeight="1" spans="1:6" x14ac:dyDescent="0.25">
      <c r="A4320" s="232">
        <v>43555</v>
      </c>
      <c r="B4320" s="233">
        <v>90</v>
      </c>
      <c r="C4320" s="233">
        <v>47</v>
      </c>
      <c r="D4320" s="234">
        <v>0.9583333333321207</v>
      </c>
      <c r="E4320" s="235">
        <v>0</v>
      </c>
      <c r="F4320" s="235">
        <v>0.00005909122371803713</v>
      </c>
    </row>
    <row r="4321" ht="14.25" customHeight="1" spans="1:6" x14ac:dyDescent="0.25">
      <c r="A4321" s="232">
        <v>43555</v>
      </c>
      <c r="B4321" s="233">
        <v>90</v>
      </c>
      <c r="C4321" s="233">
        <v>48</v>
      </c>
      <c r="D4321" s="234">
        <v>0.9791666666678793</v>
      </c>
      <c r="E4321" s="235">
        <v>0</v>
      </c>
      <c r="F4321" s="235">
        <v>0.000050277617468567196</v>
      </c>
    </row>
    <row r="4322" ht="14.25" customHeight="1" spans="1:6" x14ac:dyDescent="0.25">
      <c r="A4322" s="232">
        <v>43556</v>
      </c>
      <c r="B4322" s="233">
        <v>91</v>
      </c>
      <c r="C4322" s="233">
        <v>1</v>
      </c>
      <c r="D4322" s="234">
        <v>0</v>
      </c>
      <c r="E4322" s="235">
        <v>0</v>
      </c>
      <c r="F4322" s="235">
        <v>0.000043567258164993484</v>
      </c>
    </row>
    <row r="4323" ht="14.25" customHeight="1" spans="1:6" x14ac:dyDescent="0.25">
      <c r="A4323" s="232">
        <v>43556</v>
      </c>
      <c r="B4323" s="233">
        <v>91</v>
      </c>
      <c r="C4323" s="233">
        <v>2</v>
      </c>
      <c r="D4323" s="234">
        <v>0.020833333332120674</v>
      </c>
      <c r="E4323" s="235">
        <v>0</v>
      </c>
      <c r="F4323" s="235">
        <v>0.00003922722478457268</v>
      </c>
    </row>
    <row r="4324" ht="14.25" customHeight="1" spans="1:6" x14ac:dyDescent="0.25">
      <c r="A4324" s="232">
        <v>43556</v>
      </c>
      <c r="B4324" s="233">
        <v>91</v>
      </c>
      <c r="C4324" s="233">
        <v>3</v>
      </c>
      <c r="D4324" s="234">
        <v>0.041666666667879326</v>
      </c>
      <c r="E4324" s="235">
        <v>0</v>
      </c>
      <c r="F4324" s="235">
        <v>0.00003689028373357685</v>
      </c>
    </row>
    <row r="4325" ht="14.25" customHeight="1" spans="1:6" x14ac:dyDescent="0.25">
      <c r="A4325" s="232">
        <v>43556</v>
      </c>
      <c r="B4325" s="233">
        <v>91</v>
      </c>
      <c r="C4325" s="233">
        <v>4</v>
      </c>
      <c r="D4325" s="234">
        <v>0.0625</v>
      </c>
      <c r="E4325" s="235">
        <v>0</v>
      </c>
      <c r="F4325" s="235">
        <v>0.00003391903011159646</v>
      </c>
    </row>
    <row r="4326" ht="14.25" customHeight="1" spans="1:6" x14ac:dyDescent="0.25">
      <c r="A4326" s="232">
        <v>43556</v>
      </c>
      <c r="B4326" s="233">
        <v>91</v>
      </c>
      <c r="C4326" s="233">
        <v>5</v>
      </c>
      <c r="D4326" s="234">
        <v>0.08333333333212067</v>
      </c>
      <c r="E4326" s="235">
        <v>0</v>
      </c>
      <c r="F4326" s="235">
        <v>0.00003295086881904106</v>
      </c>
    </row>
    <row r="4327" ht="14.25" customHeight="1" spans="1:6" x14ac:dyDescent="0.25">
      <c r="A4327" s="232">
        <v>43556</v>
      </c>
      <c r="B4327" s="233">
        <v>91</v>
      </c>
      <c r="C4327" s="233">
        <v>6</v>
      </c>
      <c r="D4327" s="234">
        <v>0.10416666666787933</v>
      </c>
      <c r="E4327" s="235">
        <v>0</v>
      </c>
      <c r="F4327" s="235">
        <v>0.000032316556248056466</v>
      </c>
    </row>
    <row r="4328" ht="14.25" customHeight="1" spans="1:6" x14ac:dyDescent="0.25">
      <c r="A4328" s="232">
        <v>43556</v>
      </c>
      <c r="B4328" s="233">
        <v>91</v>
      </c>
      <c r="C4328" s="233">
        <v>7</v>
      </c>
      <c r="D4328" s="234">
        <v>0.125</v>
      </c>
      <c r="E4328" s="235">
        <v>0</v>
      </c>
      <c r="F4328" s="235">
        <v>0.000031281625211186887</v>
      </c>
    </row>
    <row r="4329" ht="14.25" customHeight="1" spans="1:6" x14ac:dyDescent="0.25">
      <c r="A4329" s="232">
        <v>43556</v>
      </c>
      <c r="B4329" s="233">
        <v>91</v>
      </c>
      <c r="C4329" s="233">
        <v>8</v>
      </c>
      <c r="D4329" s="234">
        <v>0.14583333333212067</v>
      </c>
      <c r="E4329" s="235">
        <v>0</v>
      </c>
      <c r="F4329" s="235">
        <v>0.000031047931106087315</v>
      </c>
    </row>
    <row r="4330" ht="14.25" customHeight="1" spans="1:6" x14ac:dyDescent="0.25">
      <c r="A4330" s="232">
        <v>43556</v>
      </c>
      <c r="B4330" s="233">
        <v>91</v>
      </c>
      <c r="C4330" s="233">
        <v>9</v>
      </c>
      <c r="D4330" s="234">
        <v>0.16666666666787933</v>
      </c>
      <c r="E4330" s="235">
        <v>2.2194809509513187e-9</v>
      </c>
      <c r="F4330" s="235">
        <v>0.000031047931106087315</v>
      </c>
    </row>
    <row r="4331" ht="14.25" customHeight="1" spans="1:6" x14ac:dyDescent="0.25">
      <c r="A4331" s="232">
        <v>43556</v>
      </c>
      <c r="B4331" s="233">
        <v>91</v>
      </c>
      <c r="C4331" s="233">
        <v>10</v>
      </c>
      <c r="D4331" s="234">
        <v>0.1875</v>
      </c>
      <c r="E4331" s="235">
        <v>9.364976568041815e-8</v>
      </c>
      <c r="F4331" s="235">
        <v>0.0000314485495719723</v>
      </c>
    </row>
    <row r="4332" ht="14.25" customHeight="1" spans="1:6" x14ac:dyDescent="0.25">
      <c r="A4332" s="232">
        <v>43556</v>
      </c>
      <c r="B4332" s="233">
        <v>91</v>
      </c>
      <c r="C4332" s="233">
        <v>11</v>
      </c>
      <c r="D4332" s="234">
        <v>0.20833333333212067</v>
      </c>
      <c r="E4332" s="235">
        <v>4.4580740989802737e-7</v>
      </c>
      <c r="F4332" s="235">
        <v>0.00003218301675942812</v>
      </c>
    </row>
    <row r="4333" ht="14.25" customHeight="1" spans="1:6" x14ac:dyDescent="0.25">
      <c r="A4333" s="232">
        <v>43556</v>
      </c>
      <c r="B4333" s="233">
        <v>91</v>
      </c>
      <c r="C4333" s="233">
        <v>12</v>
      </c>
      <c r="D4333" s="234">
        <v>0.22916666666787933</v>
      </c>
      <c r="E4333" s="235">
        <v>0.0000029988693647815137</v>
      </c>
      <c r="F4333" s="235">
        <v>0.0000332513326684548</v>
      </c>
    </row>
    <row r="4334" ht="14.25" customHeight="1" spans="1:6" x14ac:dyDescent="0.25">
      <c r="A4334" s="232">
        <v>43556</v>
      </c>
      <c r="B4334" s="233">
        <v>91</v>
      </c>
      <c r="C4334" s="233">
        <v>13</v>
      </c>
      <c r="D4334" s="234">
        <v>0.25</v>
      </c>
      <c r="E4334" s="235">
        <v>0.000009870782966996046</v>
      </c>
      <c r="F4334" s="235">
        <v>0.00003782506015397519</v>
      </c>
    </row>
    <row r="4335" ht="14.25" customHeight="1" spans="1:6" x14ac:dyDescent="0.25">
      <c r="A4335" s="232">
        <v>43556</v>
      </c>
      <c r="B4335" s="233">
        <v>91</v>
      </c>
      <c r="C4335" s="233">
        <v>14</v>
      </c>
      <c r="D4335" s="234">
        <v>0.2708333333321207</v>
      </c>
      <c r="E4335" s="235">
        <v>0.000027652425389541292</v>
      </c>
      <c r="F4335" s="235">
        <v>0.00004203155404576766</v>
      </c>
    </row>
    <row r="4336" ht="14.25" customHeight="1" spans="1:6" x14ac:dyDescent="0.25">
      <c r="A4336" s="232">
        <v>43556</v>
      </c>
      <c r="B4336" s="233">
        <v>91</v>
      </c>
      <c r="C4336" s="233">
        <v>15</v>
      </c>
      <c r="D4336" s="234">
        <v>0.2916666666678793</v>
      </c>
      <c r="E4336" s="235">
        <v>0.00005144797001549338</v>
      </c>
      <c r="F4336" s="235">
        <v>0.000046939130252858886</v>
      </c>
    </row>
    <row r="4337" ht="14.25" customHeight="1" spans="1:6" x14ac:dyDescent="0.25">
      <c r="A4337" s="232">
        <v>43556</v>
      </c>
      <c r="B4337" s="233">
        <v>91</v>
      </c>
      <c r="C4337" s="233">
        <v>16</v>
      </c>
      <c r="D4337" s="234">
        <v>0.3125</v>
      </c>
      <c r="E4337" s="235">
        <v>0.00007947081897372713</v>
      </c>
      <c r="F4337" s="235">
        <v>0.00005455088110467384</v>
      </c>
    </row>
    <row r="4338" ht="14.25" customHeight="1" spans="1:6" x14ac:dyDescent="0.25">
      <c r="A4338" s="232">
        <v>43556</v>
      </c>
      <c r="B4338" s="233">
        <v>91</v>
      </c>
      <c r="C4338" s="233">
        <v>17</v>
      </c>
      <c r="D4338" s="234">
        <v>0.3333333333321207</v>
      </c>
      <c r="E4338" s="235">
        <v>0.00012011711806131313</v>
      </c>
      <c r="F4338" s="235">
        <v>0.00005982569090549297</v>
      </c>
    </row>
    <row r="4339" ht="14.25" customHeight="1" spans="1:6" x14ac:dyDescent="0.25">
      <c r="A4339" s="232">
        <v>43556</v>
      </c>
      <c r="B4339" s="233">
        <v>91</v>
      </c>
      <c r="C4339" s="233">
        <v>18</v>
      </c>
      <c r="D4339" s="234">
        <v>0.3541666666678793</v>
      </c>
      <c r="E4339" s="235">
        <v>0.00015192068314118627</v>
      </c>
      <c r="F4339" s="235">
        <v>0.00006406556966944252</v>
      </c>
    </row>
    <row r="4340" ht="14.25" customHeight="1" spans="1:6" x14ac:dyDescent="0.25">
      <c r="A4340" s="232">
        <v>43556</v>
      </c>
      <c r="B4340" s="233">
        <v>91</v>
      </c>
      <c r="C4340" s="233">
        <v>19</v>
      </c>
      <c r="D4340" s="234">
        <v>0.375</v>
      </c>
      <c r="E4340" s="235">
        <v>0.000167103227004425</v>
      </c>
      <c r="F4340" s="235">
        <v>0.00006423249403022795</v>
      </c>
    </row>
    <row r="4341" ht="14.25" customHeight="1" spans="1:6" x14ac:dyDescent="0.25">
      <c r="A4341" s="232">
        <v>43556</v>
      </c>
      <c r="B4341" s="233">
        <v>91</v>
      </c>
      <c r="C4341" s="233">
        <v>20</v>
      </c>
      <c r="D4341" s="234">
        <v>0.3958333333321207</v>
      </c>
      <c r="E4341" s="235">
        <v>0.00018856971777471873</v>
      </c>
      <c r="F4341" s="235">
        <v>0.00006326433273767253</v>
      </c>
    </row>
    <row r="4342" ht="14.25" customHeight="1" spans="1:6" x14ac:dyDescent="0.25">
      <c r="A4342" s="232">
        <v>43556</v>
      </c>
      <c r="B4342" s="233">
        <v>91</v>
      </c>
      <c r="C4342" s="233">
        <v>21</v>
      </c>
      <c r="D4342" s="234">
        <v>0.4166666666678793</v>
      </c>
      <c r="E4342" s="235">
        <v>0.00021538354921817052</v>
      </c>
      <c r="F4342" s="235">
        <v>0.00006293048401610172</v>
      </c>
    </row>
    <row r="4343" ht="14.25" customHeight="1" spans="1:6" x14ac:dyDescent="0.25">
      <c r="A4343" s="232">
        <v>43556</v>
      </c>
      <c r="B4343" s="233">
        <v>91</v>
      </c>
      <c r="C4343" s="233">
        <v>22</v>
      </c>
      <c r="D4343" s="234">
        <v>0.4375</v>
      </c>
      <c r="E4343" s="235">
        <v>0.00022444227670060532</v>
      </c>
      <c r="F4343" s="235">
        <v>0.0000621292470843317</v>
      </c>
    </row>
    <row r="4344" ht="14.25" customHeight="1" spans="1:6" x14ac:dyDescent="0.25">
      <c r="A4344" s="232">
        <v>43556</v>
      </c>
      <c r="B4344" s="233">
        <v>91</v>
      </c>
      <c r="C4344" s="233">
        <v>23</v>
      </c>
      <c r="D4344" s="234">
        <v>0.4583333333321207</v>
      </c>
      <c r="E4344" s="235">
        <v>0.00024459925133066783</v>
      </c>
      <c r="F4344" s="235">
        <v>0.00006199570759570338</v>
      </c>
    </row>
    <row r="4345" ht="14.25" customHeight="1" spans="1:6" x14ac:dyDescent="0.25">
      <c r="A4345" s="232">
        <v>43556</v>
      </c>
      <c r="B4345" s="233">
        <v>91</v>
      </c>
      <c r="C4345" s="233">
        <v>24</v>
      </c>
      <c r="D4345" s="234">
        <v>0.4791666666678793</v>
      </c>
      <c r="E4345" s="235">
        <v>0.0002511323502529068</v>
      </c>
      <c r="F4345" s="235">
        <v>0.00006236294118943127</v>
      </c>
    </row>
    <row r="4346" ht="14.25" customHeight="1" spans="1:6" x14ac:dyDescent="0.25">
      <c r="A4346" s="232">
        <v>43556</v>
      </c>
      <c r="B4346" s="233">
        <v>91</v>
      </c>
      <c r="C4346" s="233">
        <v>25</v>
      </c>
      <c r="D4346" s="234">
        <v>0.5</v>
      </c>
      <c r="E4346" s="235">
        <v>0.00022300602591634523</v>
      </c>
      <c r="F4346" s="235">
        <v>0.0000609607765588338</v>
      </c>
    </row>
    <row r="4347" ht="14.25" customHeight="1" spans="1:6" x14ac:dyDescent="0.25">
      <c r="A4347" s="232">
        <v>43556</v>
      </c>
      <c r="B4347" s="233">
        <v>91</v>
      </c>
      <c r="C4347" s="233">
        <v>26</v>
      </c>
      <c r="D4347" s="234">
        <v>0.5208333333321207</v>
      </c>
      <c r="E4347" s="235">
        <v>0.00020467167125258422</v>
      </c>
      <c r="F4347" s="235">
        <v>0.000060092769882749627</v>
      </c>
    </row>
    <row r="4348" ht="14.25" customHeight="1" spans="1:6" x14ac:dyDescent="0.25">
      <c r="A4348" s="232">
        <v>43556</v>
      </c>
      <c r="B4348" s="233">
        <v>91</v>
      </c>
      <c r="C4348" s="233">
        <v>27</v>
      </c>
      <c r="D4348" s="234">
        <v>0.5416666666678793</v>
      </c>
      <c r="E4348" s="235">
        <v>0.00019466380358276457</v>
      </c>
      <c r="F4348" s="235">
        <v>0.00005922476320666546</v>
      </c>
    </row>
    <row r="4349" ht="14.25" customHeight="1" spans="1:6" x14ac:dyDescent="0.25">
      <c r="A4349" s="232">
        <v>43556</v>
      </c>
      <c r="B4349" s="233">
        <v>91</v>
      </c>
      <c r="C4349" s="233">
        <v>28</v>
      </c>
      <c r="D4349" s="234">
        <v>0.5625</v>
      </c>
      <c r="E4349" s="235">
        <v>0.00019087129660319563</v>
      </c>
      <c r="F4349" s="235">
        <v>0.000059124608590194216</v>
      </c>
    </row>
    <row r="4350" ht="14.25" customHeight="1" spans="1:6" x14ac:dyDescent="0.25">
      <c r="A4350" s="232">
        <v>43556</v>
      </c>
      <c r="B4350" s="233">
        <v>91</v>
      </c>
      <c r="C4350" s="233">
        <v>29</v>
      </c>
      <c r="D4350" s="234">
        <v>0.5833333333321207</v>
      </c>
      <c r="E4350" s="235">
        <v>0.00017674918942504731</v>
      </c>
      <c r="F4350" s="235">
        <v>0.00005728844062155465</v>
      </c>
    </row>
    <row r="4351" ht="14.25" customHeight="1" spans="1:6" x14ac:dyDescent="0.25">
      <c r="A4351" s="232">
        <v>43556</v>
      </c>
      <c r="B4351" s="233">
        <v>91</v>
      </c>
      <c r="C4351" s="233">
        <v>30</v>
      </c>
      <c r="D4351" s="234">
        <v>0.6041666666678793</v>
      </c>
      <c r="E4351" s="235">
        <v>0.00016509408660682508</v>
      </c>
      <c r="F4351" s="235">
        <v>0.00005808967755332465</v>
      </c>
    </row>
    <row r="4352" ht="14.25" customHeight="1" spans="1:6" x14ac:dyDescent="0.25">
      <c r="A4352" s="232">
        <v>43556</v>
      </c>
      <c r="B4352" s="233">
        <v>91</v>
      </c>
      <c r="C4352" s="233">
        <v>31</v>
      </c>
      <c r="D4352" s="234">
        <v>0.625</v>
      </c>
      <c r="E4352" s="235">
        <v>0.00014821130739996527</v>
      </c>
      <c r="F4352" s="235">
        <v>0.00005949184218392214</v>
      </c>
    </row>
    <row r="4353" ht="14.25" customHeight="1" spans="1:6" x14ac:dyDescent="0.25">
      <c r="A4353" s="232">
        <v>43556</v>
      </c>
      <c r="B4353" s="233">
        <v>91</v>
      </c>
      <c r="C4353" s="233">
        <v>32</v>
      </c>
      <c r="D4353" s="234">
        <v>0.6458333333321207</v>
      </c>
      <c r="E4353" s="235">
        <v>0.00011734166477136838</v>
      </c>
      <c r="F4353" s="235">
        <v>0.00006029307911569213</v>
      </c>
    </row>
    <row r="4354" ht="14.25" customHeight="1" spans="1:6" x14ac:dyDescent="0.25">
      <c r="A4354" s="232">
        <v>43556</v>
      </c>
      <c r="B4354" s="233">
        <v>91</v>
      </c>
      <c r="C4354" s="233">
        <v>33</v>
      </c>
      <c r="D4354" s="234">
        <v>0.6666666666678793</v>
      </c>
      <c r="E4354" s="235">
        <v>0.00009827244530969211</v>
      </c>
      <c r="F4354" s="235">
        <v>0.00006236294118943127</v>
      </c>
    </row>
    <row r="4355" ht="14.25" customHeight="1" spans="1:6" x14ac:dyDescent="0.25">
      <c r="A4355" s="232">
        <v>43556</v>
      </c>
      <c r="B4355" s="233">
        <v>91</v>
      </c>
      <c r="C4355" s="233">
        <v>34</v>
      </c>
      <c r="D4355" s="234">
        <v>0.6875</v>
      </c>
      <c r="E4355" s="235">
        <v>0.00007477127920306791</v>
      </c>
      <c r="F4355" s="235">
        <v>0.00006693666867495168</v>
      </c>
    </row>
    <row r="4356" ht="14.25" customHeight="1" spans="1:6" x14ac:dyDescent="0.25">
      <c r="A4356" s="232">
        <v>43556</v>
      </c>
      <c r="B4356" s="233">
        <v>91</v>
      </c>
      <c r="C4356" s="233">
        <v>35</v>
      </c>
      <c r="D4356" s="234">
        <v>0.7083333333321207</v>
      </c>
      <c r="E4356" s="235">
        <v>0.000050820309749214096</v>
      </c>
      <c r="F4356" s="235">
        <v>0.00007454841952676662</v>
      </c>
    </row>
    <row r="4357" ht="14.25" customHeight="1" spans="1:6" x14ac:dyDescent="0.25">
      <c r="A4357" s="232">
        <v>43556</v>
      </c>
      <c r="B4357" s="233">
        <v>91</v>
      </c>
      <c r="C4357" s="233">
        <v>36</v>
      </c>
      <c r="D4357" s="234">
        <v>0.7291666666678793</v>
      </c>
      <c r="E4357" s="235">
        <v>0.00003166823566402872</v>
      </c>
      <c r="F4357" s="235">
        <v>0.00007978984445542868</v>
      </c>
    </row>
    <row r="4358" ht="14.25" customHeight="1" spans="1:6" x14ac:dyDescent="0.25">
      <c r="A4358" s="232">
        <v>43556</v>
      </c>
      <c r="B4358" s="233">
        <v>91</v>
      </c>
      <c r="C4358" s="233">
        <v>37</v>
      </c>
      <c r="D4358" s="234">
        <v>0.75</v>
      </c>
      <c r="E4358" s="235">
        <v>0.000012721881111451639</v>
      </c>
      <c r="F4358" s="235">
        <v>0.00008159262755191118</v>
      </c>
    </row>
    <row r="4359" ht="14.25" customHeight="1" spans="1:6" x14ac:dyDescent="0.25">
      <c r="A4359" s="232">
        <v>43556</v>
      </c>
      <c r="B4359" s="233">
        <v>91</v>
      </c>
      <c r="C4359" s="233">
        <v>38</v>
      </c>
      <c r="D4359" s="234">
        <v>0.7708333333321207</v>
      </c>
      <c r="E4359" s="235">
        <v>0.0000025988888890667196</v>
      </c>
      <c r="F4359" s="235">
        <v>0.00008179293678485367</v>
      </c>
    </row>
    <row r="4360" ht="14.25" customHeight="1" spans="1:6" x14ac:dyDescent="0.25">
      <c r="A4360" s="232">
        <v>43556</v>
      </c>
      <c r="B4360" s="233">
        <v>91</v>
      </c>
      <c r="C4360" s="233">
        <v>39</v>
      </c>
      <c r="D4360" s="234">
        <v>0.7916666666678793</v>
      </c>
      <c r="E4360" s="235">
        <v>0.0000010335999484083016</v>
      </c>
      <c r="F4360" s="235">
        <v>0.00008426341732447782</v>
      </c>
    </row>
    <row r="4361" ht="14.25" customHeight="1" spans="1:6" x14ac:dyDescent="0.25">
      <c r="A4361" s="232">
        <v>43556</v>
      </c>
      <c r="B4361" s="233">
        <v>91</v>
      </c>
      <c r="C4361" s="233">
        <v>40</v>
      </c>
      <c r="D4361" s="234">
        <v>0.8125</v>
      </c>
      <c r="E4361" s="235">
        <v>4.919849441275423e-7</v>
      </c>
      <c r="F4361" s="235">
        <v>0.00008933791789235445</v>
      </c>
    </row>
    <row r="4362" ht="14.25" customHeight="1" spans="1:6" x14ac:dyDescent="0.25">
      <c r="A4362" s="232">
        <v>43556</v>
      </c>
      <c r="B4362" s="233">
        <v>91</v>
      </c>
      <c r="C4362" s="233">
        <v>41</v>
      </c>
      <c r="D4362" s="234">
        <v>0.8333333333321207</v>
      </c>
      <c r="E4362" s="235">
        <v>1.920467545059266e-7</v>
      </c>
      <c r="F4362" s="235">
        <v>0.00008953822712529695</v>
      </c>
    </row>
    <row r="4363" ht="14.25" customHeight="1" spans="1:6" x14ac:dyDescent="0.25">
      <c r="A4363" s="232">
        <v>43556</v>
      </c>
      <c r="B4363" s="233">
        <v>91</v>
      </c>
      <c r="C4363" s="233">
        <v>42</v>
      </c>
      <c r="D4363" s="234">
        <v>0.8541666666678793</v>
      </c>
      <c r="E4363" s="235">
        <v>3.857735327872261e-8</v>
      </c>
      <c r="F4363" s="235">
        <v>0.00008479757527899113</v>
      </c>
    </row>
    <row r="4364" ht="14.25" customHeight="1" spans="1:6" x14ac:dyDescent="0.25">
      <c r="A4364" s="232">
        <v>43556</v>
      </c>
      <c r="B4364" s="233">
        <v>91</v>
      </c>
      <c r="C4364" s="233">
        <v>43</v>
      </c>
      <c r="D4364" s="234">
        <v>0.875</v>
      </c>
      <c r="E4364" s="235">
        <v>0</v>
      </c>
      <c r="F4364" s="235">
        <v>0.00008099169985308369</v>
      </c>
    </row>
    <row r="4365" ht="14.25" customHeight="1" spans="1:6" x14ac:dyDescent="0.25">
      <c r="A4365" s="232">
        <v>43556</v>
      </c>
      <c r="B4365" s="233">
        <v>91</v>
      </c>
      <c r="C4365" s="233">
        <v>44</v>
      </c>
      <c r="D4365" s="234">
        <v>0.8958333333321207</v>
      </c>
      <c r="E4365" s="235">
        <v>0</v>
      </c>
      <c r="F4365" s="235">
        <v>0.00007932245624522951</v>
      </c>
    </row>
    <row r="4366" ht="14.25" customHeight="1" spans="1:6" x14ac:dyDescent="0.25">
      <c r="A4366" s="232">
        <v>43556</v>
      </c>
      <c r="B4366" s="233">
        <v>91</v>
      </c>
      <c r="C4366" s="233">
        <v>45</v>
      </c>
      <c r="D4366" s="234">
        <v>0.9166666666678793</v>
      </c>
      <c r="E4366" s="235">
        <v>0</v>
      </c>
      <c r="F4366" s="235">
        <v>0.00007424795567735287</v>
      </c>
    </row>
    <row r="4367" ht="14.25" customHeight="1" spans="1:6" x14ac:dyDescent="0.25">
      <c r="A4367" s="232">
        <v>43556</v>
      </c>
      <c r="B4367" s="233">
        <v>91</v>
      </c>
      <c r="C4367" s="233">
        <v>46</v>
      </c>
      <c r="D4367" s="234">
        <v>0.9375</v>
      </c>
      <c r="E4367" s="235">
        <v>0</v>
      </c>
      <c r="F4367" s="235">
        <v>0.0000676711358624075</v>
      </c>
    </row>
    <row r="4368" ht="14.25" customHeight="1" spans="1:6" x14ac:dyDescent="0.25">
      <c r="A4368" s="232">
        <v>43556</v>
      </c>
      <c r="B4368" s="233">
        <v>91</v>
      </c>
      <c r="C4368" s="233">
        <v>47</v>
      </c>
      <c r="D4368" s="234">
        <v>0.9583333333321207</v>
      </c>
      <c r="E4368" s="235">
        <v>0</v>
      </c>
      <c r="F4368" s="235">
        <v>0.000059558611928236294</v>
      </c>
    </row>
    <row r="4369" ht="14.25" customHeight="1" spans="1:6" x14ac:dyDescent="0.25">
      <c r="A4369" s="232">
        <v>43556</v>
      </c>
      <c r="B4369" s="233">
        <v>91</v>
      </c>
      <c r="C4369" s="233">
        <v>48</v>
      </c>
      <c r="D4369" s="234">
        <v>0.9791666666678793</v>
      </c>
      <c r="E4369" s="235">
        <v>0</v>
      </c>
      <c r="F4369" s="235">
        <v>0.000050544696445823845</v>
      </c>
    </row>
    <row r="4370" ht="14.25" customHeight="1" spans="1:6" x14ac:dyDescent="0.25">
      <c r="A4370" s="232">
        <v>43557</v>
      </c>
      <c r="B4370" s="233">
        <v>92</v>
      </c>
      <c r="C4370" s="233">
        <v>1</v>
      </c>
      <c r="D4370" s="234">
        <v>0</v>
      </c>
      <c r="E4370" s="235">
        <v>0</v>
      </c>
      <c r="F4370" s="235">
        <v>0.00004311656239087286</v>
      </c>
    </row>
    <row r="4371" ht="14.25" customHeight="1" spans="1:6" x14ac:dyDescent="0.25">
      <c r="A4371" s="232">
        <v>43557</v>
      </c>
      <c r="B4371" s="233">
        <v>92</v>
      </c>
      <c r="C4371" s="233">
        <v>2</v>
      </c>
      <c r="D4371" s="234">
        <v>0.020833333332120674</v>
      </c>
      <c r="E4371" s="235">
        <v>0</v>
      </c>
      <c r="F4371" s="235">
        <v>0.00003825906349201726</v>
      </c>
    </row>
    <row r="4372" ht="14.25" customHeight="1" spans="1:6" x14ac:dyDescent="0.25">
      <c r="A4372" s="232">
        <v>43557</v>
      </c>
      <c r="B4372" s="233">
        <v>92</v>
      </c>
      <c r="C4372" s="233">
        <v>3</v>
      </c>
      <c r="D4372" s="234">
        <v>0.041666666667879326</v>
      </c>
      <c r="E4372" s="235">
        <v>0</v>
      </c>
      <c r="F4372" s="235">
        <v>0.00003780836771789664</v>
      </c>
    </row>
    <row r="4373" ht="14.25" customHeight="1" spans="1:6" x14ac:dyDescent="0.25">
      <c r="A4373" s="232">
        <v>43557</v>
      </c>
      <c r="B4373" s="233">
        <v>92</v>
      </c>
      <c r="C4373" s="233">
        <v>4</v>
      </c>
      <c r="D4373" s="234">
        <v>0.0625</v>
      </c>
      <c r="E4373" s="235">
        <v>0</v>
      </c>
      <c r="F4373" s="235">
        <v>0.00003300094612727668</v>
      </c>
    </row>
    <row r="4374" ht="14.25" customHeight="1" spans="1:6" x14ac:dyDescent="0.25">
      <c r="A4374" s="232">
        <v>43557</v>
      </c>
      <c r="B4374" s="233">
        <v>92</v>
      </c>
      <c r="C4374" s="233">
        <v>5</v>
      </c>
      <c r="D4374" s="234">
        <v>0.08333333333212067</v>
      </c>
      <c r="E4374" s="235">
        <v>0</v>
      </c>
      <c r="F4374" s="235">
        <v>0.000031648858804914796</v>
      </c>
    </row>
    <row r="4375" ht="14.25" customHeight="1" spans="1:6" x14ac:dyDescent="0.25">
      <c r="A4375" s="232">
        <v>43557</v>
      </c>
      <c r="B4375" s="233">
        <v>92</v>
      </c>
      <c r="C4375" s="233">
        <v>6</v>
      </c>
      <c r="D4375" s="234">
        <v>0.10416666666787933</v>
      </c>
      <c r="E4375" s="235">
        <v>0</v>
      </c>
      <c r="F4375" s="235">
        <v>0.00003124824033902981</v>
      </c>
    </row>
    <row r="4376" ht="14.25" customHeight="1" spans="1:6" x14ac:dyDescent="0.25">
      <c r="A4376" s="232">
        <v>43557</v>
      </c>
      <c r="B4376" s="233">
        <v>92</v>
      </c>
      <c r="C4376" s="233">
        <v>7</v>
      </c>
      <c r="D4376" s="234">
        <v>0.125</v>
      </c>
      <c r="E4376" s="235">
        <v>0</v>
      </c>
      <c r="F4376" s="235">
        <v>0.00003049708071549544</v>
      </c>
    </row>
    <row r="4377" ht="14.25" customHeight="1" spans="1:6" x14ac:dyDescent="0.25">
      <c r="A4377" s="232">
        <v>43557</v>
      </c>
      <c r="B4377" s="233">
        <v>92</v>
      </c>
      <c r="C4377" s="233">
        <v>8</v>
      </c>
      <c r="D4377" s="234">
        <v>0.14583333333212067</v>
      </c>
      <c r="E4377" s="235">
        <v>0</v>
      </c>
      <c r="F4377" s="235">
        <v>0.000029295225317840445</v>
      </c>
    </row>
    <row r="4378" ht="14.25" customHeight="1" spans="1:6" x14ac:dyDescent="0.25">
      <c r="A4378" s="232">
        <v>43557</v>
      </c>
      <c r="B4378" s="233">
        <v>92</v>
      </c>
      <c r="C4378" s="233">
        <v>9</v>
      </c>
      <c r="D4378" s="234">
        <v>0.16666666666787933</v>
      </c>
      <c r="E4378" s="235">
        <v>0</v>
      </c>
      <c r="F4378" s="235">
        <v>0.000030447003407259817</v>
      </c>
    </row>
    <row r="4379" ht="14.25" customHeight="1" spans="1:6" x14ac:dyDescent="0.25">
      <c r="A4379" s="232">
        <v>43557</v>
      </c>
      <c r="B4379" s="233">
        <v>92</v>
      </c>
      <c r="C4379" s="233">
        <v>10</v>
      </c>
      <c r="D4379" s="234">
        <v>0.1875</v>
      </c>
      <c r="E4379" s="235">
        <v>7.811339902375891e-8</v>
      </c>
      <c r="F4379" s="235">
        <v>0.000030346848790788564</v>
      </c>
    </row>
    <row r="4380" ht="14.25" customHeight="1" spans="1:6" x14ac:dyDescent="0.25">
      <c r="A4380" s="232">
        <v>43557</v>
      </c>
      <c r="B4380" s="233">
        <v>92</v>
      </c>
      <c r="C4380" s="233">
        <v>11</v>
      </c>
      <c r="D4380" s="234">
        <v>0.20833333333212067</v>
      </c>
      <c r="E4380" s="235">
        <v>4.36806181596947e-7</v>
      </c>
      <c r="F4380" s="235">
        <v>0.00003084762187314481</v>
      </c>
    </row>
    <row r="4381" ht="14.25" customHeight="1" spans="1:6" x14ac:dyDescent="0.25">
      <c r="A4381" s="232">
        <v>43557</v>
      </c>
      <c r="B4381" s="233">
        <v>92</v>
      </c>
      <c r="C4381" s="233">
        <v>12</v>
      </c>
      <c r="D4381" s="234">
        <v>0.22916666666787933</v>
      </c>
      <c r="E4381" s="235">
        <v>0.000003137373051150708</v>
      </c>
      <c r="F4381" s="235">
        <v>0.0000314485495719723</v>
      </c>
    </row>
    <row r="4382" ht="14.25" customHeight="1" spans="1:6" x14ac:dyDescent="0.25">
      <c r="A4382" s="232">
        <v>43557</v>
      </c>
      <c r="B4382" s="233">
        <v>92</v>
      </c>
      <c r="C4382" s="233">
        <v>13</v>
      </c>
      <c r="D4382" s="234">
        <v>0.25</v>
      </c>
      <c r="E4382" s="235">
        <v>0.000010009280870101369</v>
      </c>
      <c r="F4382" s="235">
        <v>0.00003375210575081104</v>
      </c>
    </row>
    <row r="4383" ht="14.25" customHeight="1" spans="1:6" x14ac:dyDescent="0.25">
      <c r="A4383" s="232">
        <v>43557</v>
      </c>
      <c r="B4383" s="233">
        <v>92</v>
      </c>
      <c r="C4383" s="233">
        <v>14</v>
      </c>
      <c r="D4383" s="234">
        <v>0.2708333333321207</v>
      </c>
      <c r="E4383" s="235">
        <v>0.00002382601573200322</v>
      </c>
      <c r="F4383" s="235">
        <v>0.000038559527341431015</v>
      </c>
    </row>
    <row r="4384" ht="14.25" customHeight="1" spans="1:6" x14ac:dyDescent="0.25">
      <c r="A4384" s="232">
        <v>43557</v>
      </c>
      <c r="B4384" s="233">
        <v>92</v>
      </c>
      <c r="C4384" s="233">
        <v>15</v>
      </c>
      <c r="D4384" s="234">
        <v>0.2916666666678793</v>
      </c>
      <c r="E4384" s="235">
        <v>0.000041530969031420736</v>
      </c>
      <c r="F4384" s="235">
        <v>0.00004582073703559658</v>
      </c>
    </row>
    <row r="4385" ht="14.25" customHeight="1" spans="1:6" x14ac:dyDescent="0.25">
      <c r="A4385" s="232">
        <v>43557</v>
      </c>
      <c r="B4385" s="233">
        <v>92</v>
      </c>
      <c r="C4385" s="233">
        <v>16</v>
      </c>
      <c r="D4385" s="234">
        <v>0.3125</v>
      </c>
      <c r="E4385" s="235">
        <v>0.000060897765350255946</v>
      </c>
      <c r="F4385" s="235">
        <v>0.00005132924094151531</v>
      </c>
    </row>
    <row r="4386" ht="14.25" customHeight="1" spans="1:6" x14ac:dyDescent="0.25">
      <c r="A4386" s="232">
        <v>43557</v>
      </c>
      <c r="B4386" s="233">
        <v>92</v>
      </c>
      <c r="C4386" s="233">
        <v>17</v>
      </c>
      <c r="D4386" s="234">
        <v>0.3333333333321207</v>
      </c>
      <c r="E4386" s="235">
        <v>0.00008623234329677815</v>
      </c>
      <c r="F4386" s="235">
        <v>0.00005904114640980151</v>
      </c>
    </row>
    <row r="4387" ht="14.25" customHeight="1" spans="1:6" x14ac:dyDescent="0.25">
      <c r="A4387" s="232">
        <v>43557</v>
      </c>
      <c r="B4387" s="233">
        <v>92</v>
      </c>
      <c r="C4387" s="233">
        <v>18</v>
      </c>
      <c r="D4387" s="234">
        <v>0.3541666666678793</v>
      </c>
      <c r="E4387" s="235">
        <v>0.00010317870997916782</v>
      </c>
      <c r="F4387" s="235">
        <v>0.00006224609413688149</v>
      </c>
    </row>
    <row r="4388" ht="14.25" customHeight="1" spans="1:6" x14ac:dyDescent="0.25">
      <c r="A4388" s="232">
        <v>43557</v>
      </c>
      <c r="B4388" s="233">
        <v>92</v>
      </c>
      <c r="C4388" s="233">
        <v>19</v>
      </c>
      <c r="D4388" s="234">
        <v>0.375</v>
      </c>
      <c r="E4388" s="235">
        <v>0.00012421470055471516</v>
      </c>
      <c r="F4388" s="235">
        <v>0.00006590173763808209</v>
      </c>
    </row>
    <row r="4389" ht="14.25" customHeight="1" spans="1:6" x14ac:dyDescent="0.25">
      <c r="A4389" s="232">
        <v>43557</v>
      </c>
      <c r="B4389" s="233">
        <v>92</v>
      </c>
      <c r="C4389" s="233">
        <v>20</v>
      </c>
      <c r="D4389" s="234">
        <v>0.3958333333321207</v>
      </c>
      <c r="E4389" s="235">
        <v>0.0001450317285293363</v>
      </c>
      <c r="F4389" s="235">
        <v>0.00006645258802867396</v>
      </c>
    </row>
    <row r="4390" ht="14.25" customHeight="1" spans="1:6" x14ac:dyDescent="0.25">
      <c r="A4390" s="232">
        <v>43557</v>
      </c>
      <c r="B4390" s="233">
        <v>92</v>
      </c>
      <c r="C4390" s="233">
        <v>21</v>
      </c>
      <c r="D4390" s="234">
        <v>0.4166666666678793</v>
      </c>
      <c r="E4390" s="235">
        <v>0.000166994929638768</v>
      </c>
      <c r="F4390" s="235">
        <v>0.0000634980268427721</v>
      </c>
    </row>
    <row r="4391" ht="14.25" customHeight="1" spans="1:6" x14ac:dyDescent="0.25">
      <c r="A4391" s="232">
        <v>43557</v>
      </c>
      <c r="B4391" s="233">
        <v>92</v>
      </c>
      <c r="C4391" s="233">
        <v>22</v>
      </c>
      <c r="D4391" s="234">
        <v>0.4375</v>
      </c>
      <c r="E4391" s="235">
        <v>0.00017506513096520823</v>
      </c>
      <c r="F4391" s="235">
        <v>0.00006585166032984648</v>
      </c>
    </row>
    <row r="4392" ht="14.25" customHeight="1" spans="1:6" x14ac:dyDescent="0.25">
      <c r="A4392" s="232">
        <v>43557</v>
      </c>
      <c r="B4392" s="233">
        <v>92</v>
      </c>
      <c r="C4392" s="233">
        <v>23</v>
      </c>
      <c r="D4392" s="234">
        <v>0.4583333333321207</v>
      </c>
      <c r="E4392" s="235">
        <v>0.00018409767369946157</v>
      </c>
      <c r="F4392" s="235">
        <v>0.00006965753575575396</v>
      </c>
    </row>
    <row r="4393" ht="14.25" customHeight="1" spans="1:6" x14ac:dyDescent="0.25">
      <c r="A4393" s="232">
        <v>43557</v>
      </c>
      <c r="B4393" s="233">
        <v>92</v>
      </c>
      <c r="C4393" s="233">
        <v>24</v>
      </c>
      <c r="D4393" s="234">
        <v>0.4791666666678793</v>
      </c>
      <c r="E4393" s="235">
        <v>0.00018765839931952251</v>
      </c>
      <c r="F4393" s="235">
        <v>0.00006495026878160523</v>
      </c>
    </row>
    <row r="4394" ht="14.25" customHeight="1" spans="1:6" x14ac:dyDescent="0.25">
      <c r="A4394" s="232">
        <v>43557</v>
      </c>
      <c r="B4394" s="233">
        <v>92</v>
      </c>
      <c r="C4394" s="233">
        <v>25</v>
      </c>
      <c r="D4394" s="234">
        <v>0.5</v>
      </c>
      <c r="E4394" s="235">
        <v>0.00017223206664824156</v>
      </c>
      <c r="F4394" s="235">
        <v>0.000059341610259215265</v>
      </c>
    </row>
    <row r="4395" ht="14.25" customHeight="1" spans="1:6" x14ac:dyDescent="0.25">
      <c r="A4395" s="232">
        <v>43557</v>
      </c>
      <c r="B4395" s="233">
        <v>92</v>
      </c>
      <c r="C4395" s="233">
        <v>26</v>
      </c>
      <c r="D4395" s="234">
        <v>0.5208333333321207</v>
      </c>
      <c r="E4395" s="235">
        <v>0.00015845882062881365</v>
      </c>
      <c r="F4395" s="235">
        <v>0.000060793852198048374</v>
      </c>
    </row>
    <row r="4396" ht="14.25" customHeight="1" spans="1:6" x14ac:dyDescent="0.25">
      <c r="A4396" s="232">
        <v>43557</v>
      </c>
      <c r="B4396" s="233">
        <v>92</v>
      </c>
      <c r="C4396" s="233">
        <v>27</v>
      </c>
      <c r="D4396" s="234">
        <v>0.5416666666678793</v>
      </c>
      <c r="E4396" s="235">
        <v>0.00015431087370844482</v>
      </c>
      <c r="F4396" s="235">
        <v>0.00005909122371803713</v>
      </c>
    </row>
    <row r="4397" ht="14.25" customHeight="1" spans="1:6" x14ac:dyDescent="0.25">
      <c r="A4397" s="232">
        <v>43557</v>
      </c>
      <c r="B4397" s="233">
        <v>92</v>
      </c>
      <c r="C4397" s="233">
        <v>28</v>
      </c>
      <c r="D4397" s="234">
        <v>0.5625</v>
      </c>
      <c r="E4397" s="235">
        <v>0.0001517768931783636</v>
      </c>
      <c r="F4397" s="235">
        <v>0.000059191378334508385</v>
      </c>
    </row>
    <row r="4398" ht="14.25" customHeight="1" spans="1:6" x14ac:dyDescent="0.25">
      <c r="A4398" s="232">
        <v>43557</v>
      </c>
      <c r="B4398" s="233">
        <v>92</v>
      </c>
      <c r="C4398" s="233">
        <v>29</v>
      </c>
      <c r="D4398" s="234">
        <v>0.5833333333321207</v>
      </c>
      <c r="E4398" s="235">
        <v>0.00014988421278891513</v>
      </c>
      <c r="F4398" s="235">
        <v>0.000056236817148606526</v>
      </c>
    </row>
    <row r="4399" ht="14.25" customHeight="1" spans="1:6" x14ac:dyDescent="0.25">
      <c r="A4399" s="232">
        <v>43557</v>
      </c>
      <c r="B4399" s="233">
        <v>92</v>
      </c>
      <c r="C4399" s="233">
        <v>30</v>
      </c>
      <c r="D4399" s="234">
        <v>0.6041666666678793</v>
      </c>
      <c r="E4399" s="235">
        <v>0.00017930179054968595</v>
      </c>
      <c r="F4399" s="235">
        <v>0.000057088131388612155</v>
      </c>
    </row>
    <row r="4400" ht="14.25" customHeight="1" spans="1:6" x14ac:dyDescent="0.25">
      <c r="A4400" s="232">
        <v>43557</v>
      </c>
      <c r="B4400" s="233">
        <v>92</v>
      </c>
      <c r="C4400" s="233">
        <v>31</v>
      </c>
      <c r="D4400" s="234">
        <v>0.625</v>
      </c>
      <c r="E4400" s="235">
        <v>0.00014938669986847442</v>
      </c>
      <c r="F4400" s="235">
        <v>0.000057088131388612155</v>
      </c>
    </row>
    <row r="4401" ht="14.25" customHeight="1" spans="1:6" x14ac:dyDescent="0.25">
      <c r="A4401" s="232">
        <v>43557</v>
      </c>
      <c r="B4401" s="233">
        <v>92</v>
      </c>
      <c r="C4401" s="233">
        <v>32</v>
      </c>
      <c r="D4401" s="234">
        <v>0.6458333333321207</v>
      </c>
      <c r="E4401" s="235">
        <v>0.00011624739517814521</v>
      </c>
      <c r="F4401" s="235">
        <v>0.00005593635329919278</v>
      </c>
    </row>
    <row r="4402" ht="14.25" customHeight="1" spans="1:6" x14ac:dyDescent="0.25">
      <c r="A4402" s="232">
        <v>43557</v>
      </c>
      <c r="B4402" s="233">
        <v>92</v>
      </c>
      <c r="C4402" s="233">
        <v>33</v>
      </c>
      <c r="D4402" s="234">
        <v>0.6666666666678793</v>
      </c>
      <c r="E4402" s="235">
        <v>0.00008805754446726724</v>
      </c>
      <c r="F4402" s="235">
        <v>0.000059591996800393386</v>
      </c>
    </row>
    <row r="4403" ht="14.25" customHeight="1" spans="1:6" x14ac:dyDescent="0.25">
      <c r="A4403" s="232">
        <v>43557</v>
      </c>
      <c r="B4403" s="233">
        <v>92</v>
      </c>
      <c r="C4403" s="233">
        <v>34</v>
      </c>
      <c r="D4403" s="234">
        <v>0.6875</v>
      </c>
      <c r="E4403" s="235">
        <v>0.00006903721005410806</v>
      </c>
      <c r="F4403" s="235">
        <v>0.0000634980268427721</v>
      </c>
    </row>
    <row r="4404" ht="14.25" customHeight="1" spans="1:6" x14ac:dyDescent="0.25">
      <c r="A4404" s="232">
        <v>43557</v>
      </c>
      <c r="B4404" s="233">
        <v>92</v>
      </c>
      <c r="C4404" s="233">
        <v>35</v>
      </c>
      <c r="D4404" s="234">
        <v>0.7083333333321207</v>
      </c>
      <c r="E4404" s="235">
        <v>0.00004340292061490185</v>
      </c>
      <c r="F4404" s="235">
        <v>0.0000693570719063402</v>
      </c>
    </row>
    <row r="4405" ht="14.25" customHeight="1" spans="1:6" x14ac:dyDescent="0.25">
      <c r="A4405" s="232">
        <v>43557</v>
      </c>
      <c r="B4405" s="233">
        <v>92</v>
      </c>
      <c r="C4405" s="233">
        <v>36</v>
      </c>
      <c r="D4405" s="234">
        <v>0.7291666666678793</v>
      </c>
      <c r="E4405" s="235">
        <v>0.000027197805958489753</v>
      </c>
      <c r="F4405" s="235">
        <v>0.00007661828160050578</v>
      </c>
    </row>
    <row r="4406" ht="14.25" customHeight="1" spans="1:6" x14ac:dyDescent="0.25">
      <c r="A4406" s="232">
        <v>43557</v>
      </c>
      <c r="B4406" s="233">
        <v>92</v>
      </c>
      <c r="C4406" s="233">
        <v>37</v>
      </c>
      <c r="D4406" s="234">
        <v>0.75</v>
      </c>
      <c r="E4406" s="235">
        <v>0.000013483057230620206</v>
      </c>
      <c r="F4406" s="235">
        <v>0.00008307825436290138</v>
      </c>
    </row>
    <row r="4407" ht="14.25" customHeight="1" spans="1:6" x14ac:dyDescent="0.25">
      <c r="A4407" s="232">
        <v>43557</v>
      </c>
      <c r="B4407" s="233">
        <v>92</v>
      </c>
      <c r="C4407" s="233">
        <v>38</v>
      </c>
      <c r="D4407" s="234">
        <v>0.7708333333321207</v>
      </c>
      <c r="E4407" s="235">
        <v>0.0000046611566059923164</v>
      </c>
      <c r="F4407" s="235">
        <v>0.00008828629441940632</v>
      </c>
    </row>
    <row r="4408" ht="14.25" customHeight="1" spans="1:6" x14ac:dyDescent="0.25">
      <c r="A4408" s="232">
        <v>43557</v>
      </c>
      <c r="B4408" s="233">
        <v>92</v>
      </c>
      <c r="C4408" s="233">
        <v>39</v>
      </c>
      <c r="D4408" s="234">
        <v>0.7916666666678793</v>
      </c>
      <c r="E4408" s="235">
        <v>0.0000018007388782051693</v>
      </c>
      <c r="F4408" s="235">
        <v>0.00008202663088995325</v>
      </c>
    </row>
    <row r="4409" ht="14.25" customHeight="1" spans="1:6" x14ac:dyDescent="0.25">
      <c r="A4409" s="232">
        <v>43557</v>
      </c>
      <c r="B4409" s="233">
        <v>92</v>
      </c>
      <c r="C4409" s="233">
        <v>40</v>
      </c>
      <c r="D4409" s="234">
        <v>0.8125</v>
      </c>
      <c r="E4409" s="235">
        <v>6.559182732547523e-7</v>
      </c>
      <c r="F4409" s="235">
        <v>0.00008628320208998135</v>
      </c>
    </row>
    <row r="4410" ht="14.25" customHeight="1" spans="1:6" x14ac:dyDescent="0.25">
      <c r="A4410" s="232">
        <v>43557</v>
      </c>
      <c r="B4410" s="233">
        <v>92</v>
      </c>
      <c r="C4410" s="233">
        <v>41</v>
      </c>
      <c r="D4410" s="234">
        <v>0.8333333333321207</v>
      </c>
      <c r="E4410" s="235">
        <v>2.1177547406993835e-7</v>
      </c>
      <c r="F4410" s="235">
        <v>0.000082327094739367</v>
      </c>
    </row>
    <row r="4411" ht="14.25" customHeight="1" spans="1:6" x14ac:dyDescent="0.25">
      <c r="A4411" s="232">
        <v>43557</v>
      </c>
      <c r="B4411" s="233">
        <v>92</v>
      </c>
      <c r="C4411" s="233">
        <v>42</v>
      </c>
      <c r="D4411" s="234">
        <v>0.8541666666678793</v>
      </c>
      <c r="E4411" s="235">
        <v>3.52065165844653e-8</v>
      </c>
      <c r="F4411" s="235">
        <v>0.00007822075546404577</v>
      </c>
    </row>
    <row r="4412" ht="14.25" customHeight="1" spans="1:6" x14ac:dyDescent="0.25">
      <c r="A4412" s="232">
        <v>43557</v>
      </c>
      <c r="B4412" s="233">
        <v>92</v>
      </c>
      <c r="C4412" s="233">
        <v>43</v>
      </c>
      <c r="D4412" s="234">
        <v>0.875</v>
      </c>
      <c r="E4412" s="235">
        <v>0</v>
      </c>
      <c r="F4412" s="235">
        <v>0.00007491565312049453</v>
      </c>
    </row>
    <row r="4413" ht="14.25" customHeight="1" spans="1:6" x14ac:dyDescent="0.25">
      <c r="A4413" s="232">
        <v>43557</v>
      </c>
      <c r="B4413" s="233">
        <v>92</v>
      </c>
      <c r="C4413" s="233">
        <v>44</v>
      </c>
      <c r="D4413" s="234">
        <v>0.8958333333321207</v>
      </c>
      <c r="E4413" s="235">
        <v>0</v>
      </c>
      <c r="F4413" s="235">
        <v>0.00007336325656519016</v>
      </c>
    </row>
    <row r="4414" ht="14.25" customHeight="1" spans="1:6" x14ac:dyDescent="0.25">
      <c r="A4414" s="232">
        <v>43557</v>
      </c>
      <c r="B4414" s="233">
        <v>92</v>
      </c>
      <c r="C4414" s="233">
        <v>45</v>
      </c>
      <c r="D4414" s="234">
        <v>0.9166666666678793</v>
      </c>
      <c r="E4414" s="235">
        <v>0</v>
      </c>
      <c r="F4414" s="235">
        <v>0.00006840560304986335</v>
      </c>
    </row>
    <row r="4415" ht="14.25" customHeight="1" spans="1:6" x14ac:dyDescent="0.25">
      <c r="A4415" s="232">
        <v>43557</v>
      </c>
      <c r="B4415" s="233">
        <v>92</v>
      </c>
      <c r="C4415" s="233">
        <v>46</v>
      </c>
      <c r="D4415" s="234">
        <v>0.9375</v>
      </c>
      <c r="E4415" s="235">
        <v>0</v>
      </c>
      <c r="F4415" s="235">
        <v>0.0000614448572051115</v>
      </c>
    </row>
    <row r="4416" ht="14.25" customHeight="1" spans="1:6" x14ac:dyDescent="0.25">
      <c r="A4416" s="232">
        <v>43557</v>
      </c>
      <c r="B4416" s="233">
        <v>92</v>
      </c>
      <c r="C4416" s="233">
        <v>47</v>
      </c>
      <c r="D4416" s="234">
        <v>0.9583333333321207</v>
      </c>
      <c r="E4416" s="235">
        <v>0</v>
      </c>
      <c r="F4416" s="235">
        <v>0.000056236817148606526</v>
      </c>
    </row>
    <row r="4417" ht="14.25" customHeight="1" spans="1:6" x14ac:dyDescent="0.25">
      <c r="A4417" s="232">
        <v>43557</v>
      </c>
      <c r="B4417" s="233">
        <v>92</v>
      </c>
      <c r="C4417" s="233">
        <v>48</v>
      </c>
      <c r="D4417" s="234">
        <v>0.9791666666678793</v>
      </c>
      <c r="E4417" s="235">
        <v>0</v>
      </c>
      <c r="F4417" s="235">
        <v>0.00004526988664500473</v>
      </c>
    </row>
    <row r="4418" ht="14.25" customHeight="1" spans="1:6" x14ac:dyDescent="0.25">
      <c r="A4418" s="232">
        <v>43558</v>
      </c>
      <c r="B4418" s="233">
        <v>93</v>
      </c>
      <c r="C4418" s="233">
        <v>1</v>
      </c>
      <c r="D4418" s="234">
        <v>0</v>
      </c>
      <c r="E4418" s="235">
        <v>0</v>
      </c>
      <c r="F4418" s="235">
        <v>0.00004552027318618285</v>
      </c>
    </row>
    <row r="4419" ht="14.25" customHeight="1" spans="1:6" x14ac:dyDescent="0.25">
      <c r="A4419" s="232">
        <v>43558</v>
      </c>
      <c r="B4419" s="233">
        <v>93</v>
      </c>
      <c r="C4419" s="233">
        <v>2</v>
      </c>
      <c r="D4419" s="234">
        <v>0.020833333332120674</v>
      </c>
      <c r="E4419" s="235">
        <v>0</v>
      </c>
      <c r="F4419" s="235">
        <v>0.000037007130786126646</v>
      </c>
    </row>
    <row r="4420" ht="14.25" customHeight="1" spans="1:6" x14ac:dyDescent="0.25">
      <c r="A4420" s="232">
        <v>43558</v>
      </c>
      <c r="B4420" s="233">
        <v>93</v>
      </c>
      <c r="C4420" s="233">
        <v>3</v>
      </c>
      <c r="D4420" s="234">
        <v>0.041666666667879326</v>
      </c>
      <c r="E4420" s="235">
        <v>0</v>
      </c>
      <c r="F4420" s="235">
        <v>0.00003470357460728791</v>
      </c>
    </row>
    <row r="4421" ht="14.25" customHeight="1" spans="1:6" x14ac:dyDescent="0.25">
      <c r="A4421" s="232">
        <v>43558</v>
      </c>
      <c r="B4421" s="233">
        <v>93</v>
      </c>
      <c r="C4421" s="233">
        <v>4</v>
      </c>
      <c r="D4421" s="234">
        <v>0.0625</v>
      </c>
      <c r="E4421" s="235">
        <v>0</v>
      </c>
      <c r="F4421" s="235">
        <v>0.00003189924534609293</v>
      </c>
    </row>
    <row r="4422" ht="14.25" customHeight="1" spans="1:6" x14ac:dyDescent="0.25">
      <c r="A4422" s="232">
        <v>43558</v>
      </c>
      <c r="B4422" s="233">
        <v>93</v>
      </c>
      <c r="C4422" s="233">
        <v>5</v>
      </c>
      <c r="D4422" s="234">
        <v>0.08333333333212067</v>
      </c>
      <c r="E4422" s="235">
        <v>0</v>
      </c>
      <c r="F4422" s="235">
        <v>0.00003134839495550106</v>
      </c>
    </row>
    <row r="4423" ht="14.25" customHeight="1" spans="1:6" x14ac:dyDescent="0.25">
      <c r="A4423" s="232">
        <v>43558</v>
      </c>
      <c r="B4423" s="233">
        <v>93</v>
      </c>
      <c r="C4423" s="233">
        <v>6</v>
      </c>
      <c r="D4423" s="234">
        <v>0.10416666666787933</v>
      </c>
      <c r="E4423" s="235">
        <v>0</v>
      </c>
      <c r="F4423" s="235">
        <v>0.000032500173044920424</v>
      </c>
    </row>
    <row r="4424" ht="14.25" customHeight="1" spans="1:6" x14ac:dyDescent="0.25">
      <c r="A4424" s="232">
        <v>43558</v>
      </c>
      <c r="B4424" s="233">
        <v>93</v>
      </c>
      <c r="C4424" s="233">
        <v>7</v>
      </c>
      <c r="D4424" s="234">
        <v>0.125</v>
      </c>
      <c r="E4424" s="235">
        <v>0</v>
      </c>
      <c r="F4424" s="235">
        <v>0.000029946230324903566</v>
      </c>
    </row>
    <row r="4425" ht="14.25" customHeight="1" spans="1:6" x14ac:dyDescent="0.25">
      <c r="A4425" s="232">
        <v>43558</v>
      </c>
      <c r="B4425" s="233">
        <v>93</v>
      </c>
      <c r="C4425" s="233">
        <v>8</v>
      </c>
      <c r="D4425" s="234">
        <v>0.14583333333212067</v>
      </c>
      <c r="E4425" s="235">
        <v>0</v>
      </c>
      <c r="F4425" s="235">
        <v>0.000032450095736684804</v>
      </c>
    </row>
    <row r="4426" ht="14.25" customHeight="1" spans="1:6" x14ac:dyDescent="0.25">
      <c r="A4426" s="232">
        <v>43558</v>
      </c>
      <c r="B4426" s="233">
        <v>93</v>
      </c>
      <c r="C4426" s="233">
        <v>9</v>
      </c>
      <c r="D4426" s="234">
        <v>0.16666666666787933</v>
      </c>
      <c r="E4426" s="235">
        <v>0</v>
      </c>
      <c r="F4426" s="235">
        <v>0.000030847621873144815</v>
      </c>
    </row>
    <row r="4427" ht="14.25" customHeight="1" spans="1:6" x14ac:dyDescent="0.25">
      <c r="A4427" s="232">
        <v>43558</v>
      </c>
      <c r="B4427" s="233">
        <v>93</v>
      </c>
      <c r="C4427" s="233">
        <v>10</v>
      </c>
      <c r="D4427" s="234">
        <v>0.1875</v>
      </c>
      <c r="E4427" s="235">
        <v>6.652277627990201e-8</v>
      </c>
      <c r="F4427" s="235">
        <v>0.00003059723533196669</v>
      </c>
    </row>
    <row r="4428" ht="14.25" customHeight="1" spans="1:6" x14ac:dyDescent="0.25">
      <c r="A4428" s="232">
        <v>43558</v>
      </c>
      <c r="B4428" s="233">
        <v>93</v>
      </c>
      <c r="C4428" s="233">
        <v>11</v>
      </c>
      <c r="D4428" s="234">
        <v>0.20833333333212067</v>
      </c>
      <c r="E4428" s="235">
        <v>5.893338447262126e-7</v>
      </c>
      <c r="F4428" s="235">
        <v>0.000032450095736684804</v>
      </c>
    </row>
    <row r="4429" ht="14.25" customHeight="1" spans="1:6" x14ac:dyDescent="0.25">
      <c r="A4429" s="232">
        <v>43558</v>
      </c>
      <c r="B4429" s="233">
        <v>93</v>
      </c>
      <c r="C4429" s="233">
        <v>12</v>
      </c>
      <c r="D4429" s="234">
        <v>0.22916666666787933</v>
      </c>
      <c r="E4429" s="235">
        <v>0.000004303418397597082</v>
      </c>
      <c r="F4429" s="235">
        <v>0.000035354579614351036</v>
      </c>
    </row>
    <row r="4430" ht="14.25" customHeight="1" spans="1:6" x14ac:dyDescent="0.25">
      <c r="A4430" s="232">
        <v>43558</v>
      </c>
      <c r="B4430" s="233">
        <v>93</v>
      </c>
      <c r="C4430" s="233">
        <v>13</v>
      </c>
      <c r="D4430" s="234">
        <v>0.25</v>
      </c>
      <c r="E4430" s="235">
        <v>0.000010801290752808577</v>
      </c>
      <c r="F4430" s="235">
        <v>0.000039210532348494136</v>
      </c>
    </row>
    <row r="4431" ht="14.25" customHeight="1" spans="1:6" x14ac:dyDescent="0.25">
      <c r="A4431" s="232">
        <v>43558</v>
      </c>
      <c r="B4431" s="233">
        <v>93</v>
      </c>
      <c r="C4431" s="233">
        <v>14</v>
      </c>
      <c r="D4431" s="234">
        <v>0.2708333333321207</v>
      </c>
      <c r="E4431" s="235">
        <v>0.000022402988043882367</v>
      </c>
      <c r="F4431" s="235">
        <v>0.00004371749008970036</v>
      </c>
    </row>
    <row r="4432" ht="14.25" customHeight="1" spans="1:6" x14ac:dyDescent="0.25">
      <c r="A4432" s="232">
        <v>43558</v>
      </c>
      <c r="B4432" s="233">
        <v>93</v>
      </c>
      <c r="C4432" s="233">
        <v>15</v>
      </c>
      <c r="D4432" s="234">
        <v>0.2916666666678793</v>
      </c>
      <c r="E4432" s="235">
        <v>0.00004008434304408034</v>
      </c>
      <c r="F4432" s="235">
        <v>0.000051028777092101564</v>
      </c>
    </row>
    <row r="4433" ht="14.25" customHeight="1" spans="1:6" x14ac:dyDescent="0.25">
      <c r="A4433" s="232">
        <v>43558</v>
      </c>
      <c r="B4433" s="233">
        <v>93</v>
      </c>
      <c r="C4433" s="233">
        <v>16</v>
      </c>
      <c r="D4433" s="234">
        <v>0.3125</v>
      </c>
      <c r="E4433" s="235">
        <v>0.00006157189831261797</v>
      </c>
      <c r="F4433" s="235">
        <v>0.00005418364751094592</v>
      </c>
    </row>
    <row r="4434" ht="14.25" customHeight="1" spans="1:6" x14ac:dyDescent="0.25">
      <c r="A4434" s="232">
        <v>43558</v>
      </c>
      <c r="B4434" s="233">
        <v>93</v>
      </c>
      <c r="C4434" s="233">
        <v>17</v>
      </c>
      <c r="D4434" s="234">
        <v>0.3333333333321207</v>
      </c>
      <c r="E4434" s="235">
        <v>0.00009487182729822257</v>
      </c>
      <c r="F4434" s="235">
        <v>0.00005663743561449153</v>
      </c>
    </row>
    <row r="4435" ht="14.25" customHeight="1" spans="1:6" x14ac:dyDescent="0.25">
      <c r="A4435" s="232">
        <v>43558</v>
      </c>
      <c r="B4435" s="233">
        <v>93</v>
      </c>
      <c r="C4435" s="233">
        <v>18</v>
      </c>
      <c r="D4435" s="234">
        <v>0.3541666666678793</v>
      </c>
      <c r="E4435" s="235">
        <v>0.00012657245166988545</v>
      </c>
      <c r="F4435" s="235">
        <v>0.00006249648067805962</v>
      </c>
    </row>
    <row r="4436" ht="14.25" customHeight="1" spans="1:6" x14ac:dyDescent="0.25">
      <c r="A4436" s="232">
        <v>43558</v>
      </c>
      <c r="B4436" s="233">
        <v>93</v>
      </c>
      <c r="C4436" s="233">
        <v>19</v>
      </c>
      <c r="D4436" s="234">
        <v>0.375</v>
      </c>
      <c r="E4436" s="235">
        <v>0.00015855528348027178</v>
      </c>
      <c r="F4436" s="235">
        <v>0.00006279694452747336</v>
      </c>
    </row>
    <row r="4437" ht="14.25" customHeight="1" spans="1:6" x14ac:dyDescent="0.25">
      <c r="A4437" s="232">
        <v>43558</v>
      </c>
      <c r="B4437" s="233">
        <v>93</v>
      </c>
      <c r="C4437" s="233">
        <v>20</v>
      </c>
      <c r="D4437" s="234">
        <v>0.3958333333321207</v>
      </c>
      <c r="E4437" s="235">
        <v>0.00020135965514908108</v>
      </c>
      <c r="F4437" s="235">
        <v>0.00006790482996750707</v>
      </c>
    </row>
    <row r="4438" ht="14.25" customHeight="1" spans="1:6" x14ac:dyDescent="0.25">
      <c r="A4438" s="232">
        <v>43558</v>
      </c>
      <c r="B4438" s="233">
        <v>93</v>
      </c>
      <c r="C4438" s="233">
        <v>21</v>
      </c>
      <c r="D4438" s="234">
        <v>0.4166666666678793</v>
      </c>
      <c r="E4438" s="235">
        <v>0.0002682089548371574</v>
      </c>
      <c r="F4438" s="235">
        <v>0.00007010823152987456</v>
      </c>
    </row>
    <row r="4439" ht="14.25" customHeight="1" spans="1:6" x14ac:dyDescent="0.25">
      <c r="A4439" s="232">
        <v>43558</v>
      </c>
      <c r="B4439" s="233">
        <v>93</v>
      </c>
      <c r="C4439" s="233">
        <v>22</v>
      </c>
      <c r="D4439" s="234">
        <v>0.4375</v>
      </c>
      <c r="E4439" s="235">
        <v>0.00029941357159009167</v>
      </c>
      <c r="F4439" s="235">
        <v>0.00006720374765220833</v>
      </c>
    </row>
    <row r="4440" ht="14.25" customHeight="1" spans="1:6" x14ac:dyDescent="0.25">
      <c r="A4440" s="232">
        <v>43558</v>
      </c>
      <c r="B4440" s="233">
        <v>93</v>
      </c>
      <c r="C4440" s="233">
        <v>23</v>
      </c>
      <c r="D4440" s="234">
        <v>0.4583333333321207</v>
      </c>
      <c r="E4440" s="235">
        <v>0.0003171886563398373</v>
      </c>
      <c r="F4440" s="235">
        <v>0.00006645258802867396</v>
      </c>
    </row>
    <row r="4441" ht="14.25" customHeight="1" spans="1:6" x14ac:dyDescent="0.25">
      <c r="A4441" s="232">
        <v>43558</v>
      </c>
      <c r="B4441" s="233">
        <v>93</v>
      </c>
      <c r="C4441" s="233">
        <v>24</v>
      </c>
      <c r="D4441" s="234">
        <v>0.4791666666678793</v>
      </c>
      <c r="E4441" s="235">
        <v>0.0003218978957011071</v>
      </c>
      <c r="F4441" s="235">
        <v>0.00006274686721923774</v>
      </c>
    </row>
    <row r="4442" ht="14.25" customHeight="1" spans="1:6" x14ac:dyDescent="0.25">
      <c r="A4442" s="232">
        <v>43558</v>
      </c>
      <c r="B4442" s="233">
        <v>93</v>
      </c>
      <c r="C4442" s="233">
        <v>25</v>
      </c>
      <c r="D4442" s="234">
        <v>0.5</v>
      </c>
      <c r="E4442" s="235">
        <v>0.00029209142046506545</v>
      </c>
      <c r="F4442" s="235">
        <v>0.00006645258802867396</v>
      </c>
    </row>
    <row r="4443" ht="14.25" customHeight="1" spans="1:6" x14ac:dyDescent="0.25">
      <c r="A4443" s="232">
        <v>43558</v>
      </c>
      <c r="B4443" s="233">
        <v>93</v>
      </c>
      <c r="C4443" s="233">
        <v>26</v>
      </c>
      <c r="D4443" s="234">
        <v>0.5208333333321207</v>
      </c>
      <c r="E4443" s="235">
        <v>0.00029910879888987724</v>
      </c>
      <c r="F4443" s="235">
        <v>0.000059391687567450885</v>
      </c>
    </row>
    <row r="4444" ht="14.25" customHeight="1" spans="1:6" x14ac:dyDescent="0.25">
      <c r="A4444" s="232">
        <v>43558</v>
      </c>
      <c r="B4444" s="233">
        <v>93</v>
      </c>
      <c r="C4444" s="233">
        <v>27</v>
      </c>
      <c r="D4444" s="234">
        <v>0.5416666666678793</v>
      </c>
      <c r="E4444" s="235">
        <v>0.0002678008747963613</v>
      </c>
      <c r="F4444" s="235">
        <v>0.000059391687567450885</v>
      </c>
    </row>
    <row r="4445" ht="14.25" customHeight="1" spans="1:6" x14ac:dyDescent="0.25">
      <c r="A4445" s="232">
        <v>43558</v>
      </c>
      <c r="B4445" s="233">
        <v>93</v>
      </c>
      <c r="C4445" s="233">
        <v>28</v>
      </c>
      <c r="D4445" s="234">
        <v>0.5625</v>
      </c>
      <c r="E4445" s="235">
        <v>0.00026739515334539706</v>
      </c>
      <c r="F4445" s="235">
        <v>0.000057088131388612155</v>
      </c>
    </row>
    <row r="4446" ht="14.25" customHeight="1" spans="1:6" x14ac:dyDescent="0.25">
      <c r="A4446" s="232">
        <v>43558</v>
      </c>
      <c r="B4446" s="233">
        <v>93</v>
      </c>
      <c r="C4446" s="233">
        <v>29</v>
      </c>
      <c r="D4446" s="234">
        <v>0.5833333333321207</v>
      </c>
      <c r="E4446" s="235">
        <v>0.00025148378824516976</v>
      </c>
      <c r="F4446" s="235">
        <v>0.00005443403405212404</v>
      </c>
    </row>
    <row r="4447" ht="14.25" customHeight="1" spans="1:6" x14ac:dyDescent="0.25">
      <c r="A4447" s="232">
        <v>43558</v>
      </c>
      <c r="B4447" s="233">
        <v>93</v>
      </c>
      <c r="C4447" s="233">
        <v>30</v>
      </c>
      <c r="D4447" s="234">
        <v>0.6041666666678793</v>
      </c>
      <c r="E4447" s="235">
        <v>0.0002238231538869014</v>
      </c>
      <c r="F4447" s="235">
        <v>0.0000610442387392265</v>
      </c>
    </row>
    <row r="4448" ht="14.25" customHeight="1" spans="1:6" x14ac:dyDescent="0.25">
      <c r="A4448" s="232">
        <v>43558</v>
      </c>
      <c r="B4448" s="233">
        <v>93</v>
      </c>
      <c r="C4448" s="233">
        <v>31</v>
      </c>
      <c r="D4448" s="234">
        <v>0.625</v>
      </c>
      <c r="E4448" s="235">
        <v>0.00015571522190232953</v>
      </c>
      <c r="F4448" s="235">
        <v>0.00006254655798629524</v>
      </c>
    </row>
    <row r="4449" ht="14.25" customHeight="1" spans="1:6" x14ac:dyDescent="0.25">
      <c r="A4449" s="232">
        <v>43558</v>
      </c>
      <c r="B4449" s="233">
        <v>93</v>
      </c>
      <c r="C4449" s="233">
        <v>32</v>
      </c>
      <c r="D4449" s="234">
        <v>0.6458333333321207</v>
      </c>
      <c r="E4449" s="235">
        <v>0.00010630530609952225</v>
      </c>
      <c r="F4449" s="235">
        <v>0.00006229617144511712</v>
      </c>
    </row>
    <row r="4450" ht="14.25" customHeight="1" spans="1:6" x14ac:dyDescent="0.25">
      <c r="A4450" s="232">
        <v>43558</v>
      </c>
      <c r="B4450" s="233">
        <v>93</v>
      </c>
      <c r="C4450" s="233">
        <v>33</v>
      </c>
      <c r="D4450" s="234">
        <v>0.6666666666678793</v>
      </c>
      <c r="E4450" s="235">
        <v>0.00010458591872216403</v>
      </c>
      <c r="F4450" s="235">
        <v>0.00006515057801454774</v>
      </c>
    </row>
    <row r="4451" ht="14.25" customHeight="1" spans="1:6" x14ac:dyDescent="0.25">
      <c r="A4451" s="232">
        <v>43558</v>
      </c>
      <c r="B4451" s="233">
        <v>93</v>
      </c>
      <c r="C4451" s="233">
        <v>34</v>
      </c>
      <c r="D4451" s="234">
        <v>0.6875</v>
      </c>
      <c r="E4451" s="235">
        <v>0.00007346730685607921</v>
      </c>
      <c r="F4451" s="235">
        <v>0.00007151039616047207</v>
      </c>
    </row>
    <row r="4452" ht="14.25" customHeight="1" spans="1:6" x14ac:dyDescent="0.25">
      <c r="A4452" s="232">
        <v>43558</v>
      </c>
      <c r="B4452" s="233">
        <v>93</v>
      </c>
      <c r="C4452" s="233">
        <v>35</v>
      </c>
      <c r="D4452" s="234">
        <v>0.7083333333321207</v>
      </c>
      <c r="E4452" s="235">
        <v>0.00005138629135268007</v>
      </c>
      <c r="F4452" s="235">
        <v>0.00008032400240994201</v>
      </c>
    </row>
    <row r="4453" ht="14.25" customHeight="1" spans="1:6" x14ac:dyDescent="0.25">
      <c r="A4453" s="232">
        <v>43558</v>
      </c>
      <c r="B4453" s="233">
        <v>93</v>
      </c>
      <c r="C4453" s="233">
        <v>36</v>
      </c>
      <c r="D4453" s="234">
        <v>0.7291666666678793</v>
      </c>
      <c r="E4453" s="235">
        <v>0.00003518803509878888</v>
      </c>
      <c r="F4453" s="235">
        <v>0.00007977315201935012</v>
      </c>
    </row>
    <row r="4454" ht="14.25" customHeight="1" spans="1:6" x14ac:dyDescent="0.25">
      <c r="A4454" s="232">
        <v>43558</v>
      </c>
      <c r="B4454" s="233">
        <v>93</v>
      </c>
      <c r="C4454" s="233">
        <v>37</v>
      </c>
      <c r="D4454" s="234">
        <v>0.75</v>
      </c>
      <c r="E4454" s="235">
        <v>0.00001401545713353462</v>
      </c>
      <c r="F4454" s="235">
        <v>0.00007912214701228701</v>
      </c>
    </row>
    <row r="4455" ht="14.25" customHeight="1" spans="1:6" x14ac:dyDescent="0.25">
      <c r="A4455" s="232">
        <v>43558</v>
      </c>
      <c r="B4455" s="233">
        <v>93</v>
      </c>
      <c r="C4455" s="233">
        <v>38</v>
      </c>
      <c r="D4455" s="234">
        <v>0.7708333333321207</v>
      </c>
      <c r="E4455" s="235">
        <v>0.000004979282208962009</v>
      </c>
      <c r="F4455" s="235">
        <v>0.000082327094739367</v>
      </c>
    </row>
    <row r="4456" ht="14.25" customHeight="1" spans="1:6" x14ac:dyDescent="0.25">
      <c r="A4456" s="232">
        <v>43558</v>
      </c>
      <c r="B4456" s="233">
        <v>93</v>
      </c>
      <c r="C4456" s="233">
        <v>39</v>
      </c>
      <c r="D4456" s="234">
        <v>0.7916666666678793</v>
      </c>
      <c r="E4456" s="235">
        <v>0.0000022543144714315267</v>
      </c>
      <c r="F4456" s="235">
        <v>0.00008493111476761948</v>
      </c>
    </row>
    <row r="4457" ht="14.25" customHeight="1" spans="1:6" x14ac:dyDescent="0.25">
      <c r="A4457" s="232">
        <v>43558</v>
      </c>
      <c r="B4457" s="233">
        <v>93</v>
      </c>
      <c r="C4457" s="233">
        <v>40</v>
      </c>
      <c r="D4457" s="234">
        <v>0.8125</v>
      </c>
      <c r="E4457" s="235">
        <v>9.554248971359056e-7</v>
      </c>
      <c r="F4457" s="235">
        <v>0.00007401426157225329</v>
      </c>
    </row>
    <row r="4458" ht="14.25" customHeight="1" spans="1:6" x14ac:dyDescent="0.25">
      <c r="A4458" s="232">
        <v>43558</v>
      </c>
      <c r="B4458" s="233">
        <v>93</v>
      </c>
      <c r="C4458" s="233">
        <v>41</v>
      </c>
      <c r="D4458" s="234">
        <v>0.8333333333321207</v>
      </c>
      <c r="E4458" s="235">
        <v>1.8131926324299524e-7</v>
      </c>
      <c r="F4458" s="235">
        <v>0.00008458057360997009</v>
      </c>
    </row>
    <row r="4459" ht="14.25" customHeight="1" spans="1:6" x14ac:dyDescent="0.25">
      <c r="A4459" s="232">
        <v>43558</v>
      </c>
      <c r="B4459" s="233">
        <v>93</v>
      </c>
      <c r="C4459" s="233">
        <v>42</v>
      </c>
      <c r="D4459" s="234">
        <v>0.8541666666678793</v>
      </c>
      <c r="E4459" s="235">
        <v>1.410757579448432e-8</v>
      </c>
      <c r="F4459" s="235">
        <v>0.00007576696736050015</v>
      </c>
    </row>
    <row r="4460" ht="14.25" customHeight="1" spans="1:6" x14ac:dyDescent="0.25">
      <c r="A4460" s="232">
        <v>43558</v>
      </c>
      <c r="B4460" s="233">
        <v>93</v>
      </c>
      <c r="C4460" s="233">
        <v>43</v>
      </c>
      <c r="D4460" s="234">
        <v>0.875</v>
      </c>
      <c r="E4460" s="235">
        <v>0</v>
      </c>
      <c r="F4460" s="235">
        <v>0.00007736944122404016</v>
      </c>
    </row>
    <row r="4461" ht="14.25" customHeight="1" spans="1:6" x14ac:dyDescent="0.25">
      <c r="A4461" s="232">
        <v>43558</v>
      </c>
      <c r="B4461" s="233">
        <v>93</v>
      </c>
      <c r="C4461" s="233">
        <v>44</v>
      </c>
      <c r="D4461" s="234">
        <v>0.8958333333321207</v>
      </c>
      <c r="E4461" s="235">
        <v>0</v>
      </c>
      <c r="F4461" s="235">
        <v>0.00006890637613221959</v>
      </c>
    </row>
    <row r="4462" ht="14.25" customHeight="1" spans="1:6" x14ac:dyDescent="0.25">
      <c r="A4462" s="232">
        <v>43558</v>
      </c>
      <c r="B4462" s="233">
        <v>93</v>
      </c>
      <c r="C4462" s="233">
        <v>45</v>
      </c>
      <c r="D4462" s="234">
        <v>0.9166666666678793</v>
      </c>
      <c r="E4462" s="235">
        <v>0</v>
      </c>
      <c r="F4462" s="235">
        <v>0.00006835552574162771</v>
      </c>
    </row>
    <row r="4463" ht="14.25" customHeight="1" spans="1:6" x14ac:dyDescent="0.25">
      <c r="A4463" s="232">
        <v>43558</v>
      </c>
      <c r="B4463" s="233">
        <v>93</v>
      </c>
      <c r="C4463" s="233">
        <v>46</v>
      </c>
      <c r="D4463" s="234">
        <v>0.9375</v>
      </c>
      <c r="E4463" s="235">
        <v>0</v>
      </c>
      <c r="F4463" s="235">
        <v>0.000058390141402738383</v>
      </c>
    </row>
    <row r="4464" ht="14.25" customHeight="1" spans="1:6" x14ac:dyDescent="0.25">
      <c r="A4464" s="232">
        <v>43558</v>
      </c>
      <c r="B4464" s="233">
        <v>93</v>
      </c>
      <c r="C4464" s="233">
        <v>47</v>
      </c>
      <c r="D4464" s="234">
        <v>0.9583333333321207</v>
      </c>
      <c r="E4464" s="235">
        <v>0</v>
      </c>
      <c r="F4464" s="235">
        <v>0.00005598643060742841</v>
      </c>
    </row>
    <row r="4465" ht="14.25" customHeight="1" spans="1:6" x14ac:dyDescent="0.25">
      <c r="A4465" s="232">
        <v>43558</v>
      </c>
      <c r="B4465" s="233">
        <v>93</v>
      </c>
      <c r="C4465" s="233">
        <v>48</v>
      </c>
      <c r="D4465" s="234">
        <v>0.9791666666678793</v>
      </c>
      <c r="E4465" s="235">
        <v>0</v>
      </c>
      <c r="F4465" s="235">
        <v>0.00004737313359090096</v>
      </c>
    </row>
    <row r="4466" ht="14.25" customHeight="1" spans="1:6" x14ac:dyDescent="0.25">
      <c r="A4466" s="232">
        <v>43559</v>
      </c>
      <c r="B4466" s="233">
        <v>94</v>
      </c>
      <c r="C4466" s="233">
        <v>1</v>
      </c>
      <c r="D4466" s="234">
        <v>0</v>
      </c>
      <c r="E4466" s="235">
        <v>0</v>
      </c>
      <c r="F4466" s="235">
        <v>0.000041697705324196825</v>
      </c>
    </row>
    <row r="4467" ht="14.25" customHeight="1" spans="1:6" x14ac:dyDescent="0.25">
      <c r="A4467" s="232">
        <v>43559</v>
      </c>
      <c r="B4467" s="233">
        <v>94</v>
      </c>
      <c r="C4467" s="233">
        <v>2</v>
      </c>
      <c r="D4467" s="234">
        <v>0.020833333332120674</v>
      </c>
      <c r="E4467" s="235">
        <v>0</v>
      </c>
      <c r="F4467" s="235">
        <v>0.000037658135793189774</v>
      </c>
    </row>
    <row r="4468" ht="14.25" customHeight="1" spans="1:6" x14ac:dyDescent="0.25">
      <c r="A4468" s="232">
        <v>43559</v>
      </c>
      <c r="B4468" s="233">
        <v>94</v>
      </c>
      <c r="C4468" s="233">
        <v>3</v>
      </c>
      <c r="D4468" s="234">
        <v>0.041666666667879326</v>
      </c>
      <c r="E4468" s="235">
        <v>0</v>
      </c>
      <c r="F4468" s="235">
        <v>0.00003492057627630896</v>
      </c>
    </row>
    <row r="4469" ht="14.25" customHeight="1" spans="1:6" x14ac:dyDescent="0.25">
      <c r="A4469" s="232">
        <v>43559</v>
      </c>
      <c r="B4469" s="233">
        <v>94</v>
      </c>
      <c r="C4469" s="233">
        <v>4</v>
      </c>
      <c r="D4469" s="234">
        <v>0.0625</v>
      </c>
      <c r="E4469" s="235">
        <v>0</v>
      </c>
      <c r="F4469" s="235">
        <v>0.000032283171375899375</v>
      </c>
    </row>
    <row r="4470" ht="14.25" customHeight="1" spans="1:6" x14ac:dyDescent="0.25">
      <c r="A4470" s="232">
        <v>43559</v>
      </c>
      <c r="B4470" s="233">
        <v>94</v>
      </c>
      <c r="C4470" s="233">
        <v>5</v>
      </c>
      <c r="D4470" s="234">
        <v>0.08333333333212067</v>
      </c>
      <c r="E4470" s="235">
        <v>0</v>
      </c>
      <c r="F4470" s="235">
        <v>0.00003131501008334398</v>
      </c>
    </row>
    <row r="4471" ht="14.25" customHeight="1" spans="1:6" x14ac:dyDescent="0.25">
      <c r="A4471" s="232">
        <v>43559</v>
      </c>
      <c r="B4471" s="233">
        <v>94</v>
      </c>
      <c r="C4471" s="233">
        <v>6</v>
      </c>
      <c r="D4471" s="234">
        <v>0.10416666666787933</v>
      </c>
      <c r="E4471" s="235">
        <v>0</v>
      </c>
      <c r="F4471" s="235">
        <v>0.00003061392776804523</v>
      </c>
    </row>
    <row r="4472" ht="14.25" customHeight="1" spans="1:6" x14ac:dyDescent="0.25">
      <c r="A4472" s="232">
        <v>43559</v>
      </c>
      <c r="B4472" s="233">
        <v>94</v>
      </c>
      <c r="C4472" s="233">
        <v>7</v>
      </c>
      <c r="D4472" s="234">
        <v>0.125</v>
      </c>
      <c r="E4472" s="235">
        <v>0</v>
      </c>
      <c r="F4472" s="235">
        <v>0.000029946230324903566</v>
      </c>
    </row>
    <row r="4473" ht="14.25" customHeight="1" spans="1:6" x14ac:dyDescent="0.25">
      <c r="A4473" s="232">
        <v>43559</v>
      </c>
      <c r="B4473" s="233">
        <v>94</v>
      </c>
      <c r="C4473" s="233">
        <v>8</v>
      </c>
      <c r="D4473" s="234">
        <v>0.14583333333212067</v>
      </c>
      <c r="E4473" s="235">
        <v>0</v>
      </c>
      <c r="F4473" s="235">
        <v>0.000029578996731175654</v>
      </c>
    </row>
    <row r="4474" ht="14.25" customHeight="1" spans="1:6" x14ac:dyDescent="0.25">
      <c r="A4474" s="232">
        <v>43559</v>
      </c>
      <c r="B4474" s="233">
        <v>94</v>
      </c>
      <c r="C4474" s="233">
        <v>9</v>
      </c>
      <c r="D4474" s="234">
        <v>0.16666666666787933</v>
      </c>
      <c r="E4474" s="235">
        <v>2.2194809509513187e-9</v>
      </c>
      <c r="F4474" s="235">
        <v>0.000029679151347646894</v>
      </c>
    </row>
    <row r="4475" ht="14.25" customHeight="1" spans="1:6" x14ac:dyDescent="0.25">
      <c r="A4475" s="232">
        <v>43559</v>
      </c>
      <c r="B4475" s="233">
        <v>94</v>
      </c>
      <c r="C4475" s="233">
        <v>10</v>
      </c>
      <c r="D4475" s="234">
        <v>0.1875</v>
      </c>
      <c r="E4475" s="235">
        <v>1.1023422056391549e-7</v>
      </c>
      <c r="F4475" s="235">
        <v>0.000030380233662945645</v>
      </c>
    </row>
    <row r="4476" ht="14.25" customHeight="1" spans="1:6" x14ac:dyDescent="0.25">
      <c r="A4476" s="232">
        <v>43559</v>
      </c>
      <c r="B4476" s="233">
        <v>94</v>
      </c>
      <c r="C4476" s="233">
        <v>11</v>
      </c>
      <c r="D4476" s="234">
        <v>0.20833333333212067</v>
      </c>
      <c r="E4476" s="235">
        <v>8.826752437436119e-7</v>
      </c>
      <c r="F4476" s="235">
        <v>0.00003118147059471563</v>
      </c>
    </row>
    <row r="4477" ht="14.25" customHeight="1" spans="1:6" x14ac:dyDescent="0.25">
      <c r="A4477" s="232">
        <v>43559</v>
      </c>
      <c r="B4477" s="233">
        <v>94</v>
      </c>
      <c r="C4477" s="233">
        <v>12</v>
      </c>
      <c r="D4477" s="234">
        <v>0.22916666666787933</v>
      </c>
      <c r="E4477" s="235">
        <v>0.000003994827232851181</v>
      </c>
      <c r="F4477" s="235">
        <v>0.0000326504049696273</v>
      </c>
    </row>
    <row r="4478" ht="14.25" customHeight="1" spans="1:6" x14ac:dyDescent="0.25">
      <c r="A4478" s="232">
        <v>43559</v>
      </c>
      <c r="B4478" s="233">
        <v>94</v>
      </c>
      <c r="C4478" s="233">
        <v>13</v>
      </c>
      <c r="D4478" s="234">
        <v>0.25</v>
      </c>
      <c r="E4478" s="235">
        <v>0.00001056641832764156</v>
      </c>
      <c r="F4478" s="235">
        <v>0.00003722413245514769</v>
      </c>
    </row>
    <row r="4479" ht="14.25" customHeight="1" spans="1:6" x14ac:dyDescent="0.25">
      <c r="A4479" s="232">
        <v>43559</v>
      </c>
      <c r="B4479" s="233">
        <v>94</v>
      </c>
      <c r="C4479" s="233">
        <v>14</v>
      </c>
      <c r="D4479" s="234">
        <v>0.2708333333321207</v>
      </c>
      <c r="E4479" s="235">
        <v>0.000024476676322030105</v>
      </c>
      <c r="F4479" s="235">
        <v>0.000042632481744595165</v>
      </c>
    </row>
    <row r="4480" ht="14.25" customHeight="1" spans="1:6" x14ac:dyDescent="0.25">
      <c r="A4480" s="232">
        <v>43559</v>
      </c>
      <c r="B4480" s="233">
        <v>94</v>
      </c>
      <c r="C4480" s="233">
        <v>15</v>
      </c>
      <c r="D4480" s="234">
        <v>0.2916666666678793</v>
      </c>
      <c r="E4480" s="235">
        <v>0.000043304533887683314</v>
      </c>
      <c r="F4480" s="235">
        <v>0.000048241140266985114</v>
      </c>
    </row>
    <row r="4481" ht="14.25" customHeight="1" spans="1:6" x14ac:dyDescent="0.25">
      <c r="A4481" s="232">
        <v>43559</v>
      </c>
      <c r="B4481" s="233">
        <v>94</v>
      </c>
      <c r="C4481" s="233">
        <v>16</v>
      </c>
      <c r="D4481" s="234">
        <v>0.3125</v>
      </c>
      <c r="E4481" s="235">
        <v>0.00006484268977530122</v>
      </c>
      <c r="F4481" s="235">
        <v>0.000055318733164286736</v>
      </c>
    </row>
    <row r="4482" ht="14.25" customHeight="1" spans="1:6" x14ac:dyDescent="0.25">
      <c r="A4482" s="232">
        <v>43559</v>
      </c>
      <c r="B4482" s="233">
        <v>94</v>
      </c>
      <c r="C4482" s="233">
        <v>17</v>
      </c>
      <c r="D4482" s="234">
        <v>0.3333333333321207</v>
      </c>
      <c r="E4482" s="235">
        <v>0.00009113104437621076</v>
      </c>
      <c r="F4482" s="235">
        <v>0.00005865722037999506</v>
      </c>
    </row>
    <row r="4483" ht="14.25" customHeight="1" spans="1:6" x14ac:dyDescent="0.25">
      <c r="A4483" s="232">
        <v>43559</v>
      </c>
      <c r="B4483" s="233">
        <v>94</v>
      </c>
      <c r="C4483" s="233">
        <v>18</v>
      </c>
      <c r="D4483" s="234">
        <v>0.3541666666678793</v>
      </c>
      <c r="E4483" s="235">
        <v>0.00012063371207091671</v>
      </c>
      <c r="F4483" s="235">
        <v>0.00006276355965531628</v>
      </c>
    </row>
    <row r="4484" ht="14.25" customHeight="1" spans="1:6" x14ac:dyDescent="0.25">
      <c r="A4484" s="232">
        <v>43559</v>
      </c>
      <c r="B4484" s="233">
        <v>94</v>
      </c>
      <c r="C4484" s="233">
        <v>19</v>
      </c>
      <c r="D4484" s="234">
        <v>0.375</v>
      </c>
      <c r="E4484" s="235">
        <v>0.0001377659313666292</v>
      </c>
      <c r="F4484" s="235">
        <v>0.00006279694452747335</v>
      </c>
    </row>
    <row r="4485" ht="14.25" customHeight="1" spans="1:6" x14ac:dyDescent="0.25">
      <c r="A4485" s="232">
        <v>43559</v>
      </c>
      <c r="B4485" s="233">
        <v>94</v>
      </c>
      <c r="C4485" s="233">
        <v>20</v>
      </c>
      <c r="D4485" s="234">
        <v>0.3958333333321207</v>
      </c>
      <c r="E4485" s="235">
        <v>0.0001732549631125714</v>
      </c>
      <c r="F4485" s="235">
        <v>0.00006159508912981838</v>
      </c>
    </row>
    <row r="4486" ht="14.25" customHeight="1" spans="1:6" x14ac:dyDescent="0.25">
      <c r="A4486" s="232">
        <v>43559</v>
      </c>
      <c r="B4486" s="233">
        <v>94</v>
      </c>
      <c r="C4486" s="233">
        <v>21</v>
      </c>
      <c r="D4486" s="234">
        <v>0.4166666666678793</v>
      </c>
      <c r="E4486" s="235">
        <v>0.00021137088750634145</v>
      </c>
      <c r="F4486" s="235">
        <v>0.00006052677322079171</v>
      </c>
    </row>
    <row r="4487" ht="14.25" customHeight="1" spans="1:6" x14ac:dyDescent="0.25">
      <c r="A4487" s="232">
        <v>43559</v>
      </c>
      <c r="B4487" s="233">
        <v>94</v>
      </c>
      <c r="C4487" s="233">
        <v>22</v>
      </c>
      <c r="D4487" s="234">
        <v>0.4375</v>
      </c>
      <c r="E4487" s="235">
        <v>0.00021796405481680313</v>
      </c>
      <c r="F4487" s="235">
        <v>0.000059892460649807146</v>
      </c>
    </row>
    <row r="4488" ht="14.25" customHeight="1" spans="1:6" x14ac:dyDescent="0.25">
      <c r="A4488" s="232">
        <v>43559</v>
      </c>
      <c r="B4488" s="233">
        <v>94</v>
      </c>
      <c r="C4488" s="233">
        <v>23</v>
      </c>
      <c r="D4488" s="234">
        <v>0.4583333333321207</v>
      </c>
      <c r="E4488" s="235">
        <v>0.00024419342785230586</v>
      </c>
      <c r="F4488" s="235">
        <v>0.00005959199680039339</v>
      </c>
    </row>
    <row r="4489" ht="14.25" customHeight="1" spans="1:6" x14ac:dyDescent="0.25">
      <c r="A4489" s="232">
        <v>43559</v>
      </c>
      <c r="B4489" s="233">
        <v>94</v>
      </c>
      <c r="C4489" s="233">
        <v>24</v>
      </c>
      <c r="D4489" s="234">
        <v>0.4791666666678793</v>
      </c>
      <c r="E4489" s="235">
        <v>0.00025646682797272397</v>
      </c>
      <c r="F4489" s="235">
        <v>0.000059324917823136716</v>
      </c>
    </row>
    <row r="4490" ht="14.25" customHeight="1" spans="1:6" x14ac:dyDescent="0.25">
      <c r="A4490" s="232">
        <v>43559</v>
      </c>
      <c r="B4490" s="233">
        <v>94</v>
      </c>
      <c r="C4490" s="233">
        <v>25</v>
      </c>
      <c r="D4490" s="234">
        <v>0.5</v>
      </c>
      <c r="E4490" s="235">
        <v>0.0002450065189844371</v>
      </c>
      <c r="F4490" s="235">
        <v>0.00005879075986862339</v>
      </c>
    </row>
    <row r="4491" ht="14.25" customHeight="1" spans="1:6" x14ac:dyDescent="0.25">
      <c r="A4491" s="232">
        <v>43559</v>
      </c>
      <c r="B4491" s="233">
        <v>94</v>
      </c>
      <c r="C4491" s="233">
        <v>26</v>
      </c>
      <c r="D4491" s="234">
        <v>0.5208333333321207</v>
      </c>
      <c r="E4491" s="235">
        <v>0.00021544321112481647</v>
      </c>
      <c r="F4491" s="235">
        <v>0.00005835675653058132</v>
      </c>
    </row>
    <row r="4492" ht="14.25" customHeight="1" spans="1:6" x14ac:dyDescent="0.25">
      <c r="A4492" s="232">
        <v>43559</v>
      </c>
      <c r="B4492" s="233">
        <v>94</v>
      </c>
      <c r="C4492" s="233">
        <v>27</v>
      </c>
      <c r="D4492" s="234">
        <v>0.5416666666678793</v>
      </c>
      <c r="E4492" s="235">
        <v>0.0001944729456659267</v>
      </c>
      <c r="F4492" s="235">
        <v>0.00005768905908743964</v>
      </c>
    </row>
    <row r="4493" ht="14.25" customHeight="1" spans="1:6" x14ac:dyDescent="0.25">
      <c r="A4493" s="232">
        <v>43559</v>
      </c>
      <c r="B4493" s="233">
        <v>94</v>
      </c>
      <c r="C4493" s="233">
        <v>28</v>
      </c>
      <c r="D4493" s="234">
        <v>0.5625</v>
      </c>
      <c r="E4493" s="235">
        <v>0.00016546579128243546</v>
      </c>
      <c r="F4493" s="235">
        <v>0.000056887822155669654</v>
      </c>
    </row>
    <row r="4494" ht="14.25" customHeight="1" spans="1:6" x14ac:dyDescent="0.25">
      <c r="A4494" s="232">
        <v>43559</v>
      </c>
      <c r="B4494" s="233">
        <v>94</v>
      </c>
      <c r="C4494" s="233">
        <v>29</v>
      </c>
      <c r="D4494" s="234">
        <v>0.5833333333321207</v>
      </c>
      <c r="E4494" s="235">
        <v>0.00014648879212589118</v>
      </c>
      <c r="F4494" s="235">
        <v>0.00005491811469840174</v>
      </c>
    </row>
    <row r="4495" ht="14.25" customHeight="1" spans="1:6" x14ac:dyDescent="0.25">
      <c r="A4495" s="232">
        <v>43559</v>
      </c>
      <c r="B4495" s="233">
        <v>94</v>
      </c>
      <c r="C4495" s="233">
        <v>30</v>
      </c>
      <c r="D4495" s="234">
        <v>0.6041666666678793</v>
      </c>
      <c r="E4495" s="235">
        <v>0.0001685103620853076</v>
      </c>
      <c r="F4495" s="235">
        <v>0.00005605320035174257</v>
      </c>
    </row>
    <row r="4496" ht="14.25" customHeight="1" spans="1:6" x14ac:dyDescent="0.25">
      <c r="A4496" s="232">
        <v>43559</v>
      </c>
      <c r="B4496" s="233">
        <v>94</v>
      </c>
      <c r="C4496" s="233">
        <v>31</v>
      </c>
      <c r="D4496" s="234">
        <v>0.625</v>
      </c>
      <c r="E4496" s="235">
        <v>0.00013008373545511377</v>
      </c>
      <c r="F4496" s="235">
        <v>0.00005622012471252799</v>
      </c>
    </row>
    <row r="4497" ht="14.25" customHeight="1" spans="1:6" x14ac:dyDescent="0.25">
      <c r="A4497" s="232">
        <v>43559</v>
      </c>
      <c r="B4497" s="233">
        <v>94</v>
      </c>
      <c r="C4497" s="233">
        <v>32</v>
      </c>
      <c r="D4497" s="234">
        <v>0.6458333333321207</v>
      </c>
      <c r="E4497" s="235">
        <v>0.00008981008165634273</v>
      </c>
      <c r="F4497" s="235">
        <v>0.000057588904470968395</v>
      </c>
    </row>
    <row r="4498" ht="14.25" customHeight="1" spans="1:6" x14ac:dyDescent="0.25">
      <c r="A4498" s="232">
        <v>43559</v>
      </c>
      <c r="B4498" s="233">
        <v>94</v>
      </c>
      <c r="C4498" s="233">
        <v>33</v>
      </c>
      <c r="D4498" s="234">
        <v>0.6666666666678793</v>
      </c>
      <c r="E4498" s="235">
        <v>0.0001018990629820861</v>
      </c>
      <c r="F4498" s="235">
        <v>0.00006042661860432046</v>
      </c>
    </row>
    <row r="4499" ht="14.25" customHeight="1" spans="1:6" x14ac:dyDescent="0.25">
      <c r="A4499" s="232">
        <v>43559</v>
      </c>
      <c r="B4499" s="233">
        <v>94</v>
      </c>
      <c r="C4499" s="233">
        <v>34</v>
      </c>
      <c r="D4499" s="234">
        <v>0.6875</v>
      </c>
      <c r="E4499" s="235">
        <v>0.00007595590783464703</v>
      </c>
      <c r="F4499" s="235">
        <v>0.00006580158302161085</v>
      </c>
    </row>
    <row r="4500" ht="14.25" customHeight="1" spans="1:6" x14ac:dyDescent="0.25">
      <c r="A4500" s="232">
        <v>43559</v>
      </c>
      <c r="B4500" s="233">
        <v>94</v>
      </c>
      <c r="C4500" s="233">
        <v>35</v>
      </c>
      <c r="D4500" s="234">
        <v>0.7083333333321207</v>
      </c>
      <c r="E4500" s="235">
        <v>0.0000569188929979881</v>
      </c>
      <c r="F4500" s="235">
        <v>0.0000730127154075408</v>
      </c>
    </row>
    <row r="4501" ht="14.25" customHeight="1" spans="1:6" x14ac:dyDescent="0.25">
      <c r="A4501" s="232">
        <v>43559</v>
      </c>
      <c r="B4501" s="233">
        <v>94</v>
      </c>
      <c r="C4501" s="233">
        <v>36</v>
      </c>
      <c r="D4501" s="234">
        <v>0.7291666666678793</v>
      </c>
      <c r="E4501" s="235">
        <v>0.0000355008504782424</v>
      </c>
      <c r="F4501" s="235">
        <v>0.00007838767982483119</v>
      </c>
    </row>
    <row r="4502" ht="14.25" customHeight="1" spans="1:6" x14ac:dyDescent="0.25">
      <c r="A4502" s="232">
        <v>43559</v>
      </c>
      <c r="B4502" s="233">
        <v>94</v>
      </c>
      <c r="C4502" s="233">
        <v>37</v>
      </c>
      <c r="D4502" s="234">
        <v>0.75</v>
      </c>
      <c r="E4502" s="235">
        <v>0.000016009716636949143</v>
      </c>
      <c r="F4502" s="235">
        <v>0.00008022384779347077</v>
      </c>
    </row>
    <row r="4503" ht="14.25" customHeight="1" spans="1:6" x14ac:dyDescent="0.25">
      <c r="A4503" s="232">
        <v>43559</v>
      </c>
      <c r="B4503" s="233">
        <v>94</v>
      </c>
      <c r="C4503" s="233">
        <v>38</v>
      </c>
      <c r="D4503" s="234">
        <v>0.7708333333321207</v>
      </c>
      <c r="E4503" s="235">
        <v>0.000005775767609110345</v>
      </c>
      <c r="F4503" s="235">
        <v>0.00008045754189857035</v>
      </c>
    </row>
    <row r="4504" ht="14.25" customHeight="1" spans="1:6" x14ac:dyDescent="0.25">
      <c r="A4504" s="232">
        <v>43559</v>
      </c>
      <c r="B4504" s="233">
        <v>94</v>
      </c>
      <c r="C4504" s="233">
        <v>39</v>
      </c>
      <c r="D4504" s="234">
        <v>0.7916666666678793</v>
      </c>
      <c r="E4504" s="235">
        <v>0.0000020480876997389667</v>
      </c>
      <c r="F4504" s="235">
        <v>0.00008089154523661242</v>
      </c>
    </row>
    <row r="4505" ht="14.25" customHeight="1" spans="1:6" x14ac:dyDescent="0.25">
      <c r="A4505" s="232">
        <v>43559</v>
      </c>
      <c r="B4505" s="233">
        <v>94</v>
      </c>
      <c r="C4505" s="233">
        <v>40</v>
      </c>
      <c r="D4505" s="234">
        <v>0.8125</v>
      </c>
      <c r="E4505" s="235">
        <v>6.911217072267858e-7</v>
      </c>
      <c r="F4505" s="235">
        <v>0.00008346218039270782</v>
      </c>
    </row>
    <row r="4506" ht="14.25" customHeight="1" spans="1:6" x14ac:dyDescent="0.25">
      <c r="A4506" s="232">
        <v>43559</v>
      </c>
      <c r="B4506" s="233">
        <v>94</v>
      </c>
      <c r="C4506" s="233">
        <v>41</v>
      </c>
      <c r="D4506" s="234">
        <v>0.8333333333321207</v>
      </c>
      <c r="E4506" s="235">
        <v>1.3304555255980402e-7</v>
      </c>
      <c r="F4506" s="235">
        <v>0.00008483096015114823</v>
      </c>
    </row>
    <row r="4507" ht="14.25" customHeight="1" spans="1:6" x14ac:dyDescent="0.25">
      <c r="A4507" s="232">
        <v>43559</v>
      </c>
      <c r="B4507" s="233">
        <v>94</v>
      </c>
      <c r="C4507" s="233">
        <v>42</v>
      </c>
      <c r="D4507" s="234">
        <v>0.8541666666678793</v>
      </c>
      <c r="E4507" s="235">
        <v>1.5855417043358484e-8</v>
      </c>
      <c r="F4507" s="235">
        <v>0.00008299479218250866</v>
      </c>
    </row>
    <row r="4508" ht="14.25" customHeight="1" spans="1:6" x14ac:dyDescent="0.25">
      <c r="A4508" s="232">
        <v>43559</v>
      </c>
      <c r="B4508" s="233">
        <v>94</v>
      </c>
      <c r="C4508" s="233">
        <v>43</v>
      </c>
      <c r="D4508" s="234">
        <v>0.875</v>
      </c>
      <c r="E4508" s="235">
        <v>0</v>
      </c>
      <c r="F4508" s="235">
        <v>0.0000805243116428845</v>
      </c>
    </row>
    <row r="4509" ht="14.25" customHeight="1" spans="1:6" x14ac:dyDescent="0.25">
      <c r="A4509" s="232">
        <v>43559</v>
      </c>
      <c r="B4509" s="233">
        <v>94</v>
      </c>
      <c r="C4509" s="233">
        <v>44</v>
      </c>
      <c r="D4509" s="234">
        <v>0.8958333333321207</v>
      </c>
      <c r="E4509" s="235">
        <v>0</v>
      </c>
      <c r="F4509" s="235">
        <v>0.00007701890006639079</v>
      </c>
    </row>
    <row r="4510" ht="14.25" customHeight="1" spans="1:6" x14ac:dyDescent="0.25">
      <c r="A4510" s="232">
        <v>43559</v>
      </c>
      <c r="B4510" s="233">
        <v>94</v>
      </c>
      <c r="C4510" s="233">
        <v>45</v>
      </c>
      <c r="D4510" s="234">
        <v>0.9166666666678793</v>
      </c>
      <c r="E4510" s="235">
        <v>0</v>
      </c>
      <c r="F4510" s="235">
        <v>0.00007244517258087039</v>
      </c>
    </row>
    <row r="4511" ht="14.25" customHeight="1" spans="1:6" x14ac:dyDescent="0.25">
      <c r="A4511" s="232">
        <v>43559</v>
      </c>
      <c r="B4511" s="233">
        <v>94</v>
      </c>
      <c r="C4511" s="233">
        <v>46</v>
      </c>
      <c r="D4511" s="234">
        <v>0.9375</v>
      </c>
      <c r="E4511" s="235">
        <v>0</v>
      </c>
      <c r="F4511" s="235">
        <v>0.00006533419481141168</v>
      </c>
    </row>
    <row r="4512" ht="14.25" customHeight="1" spans="1:6" x14ac:dyDescent="0.25">
      <c r="A4512" s="232">
        <v>43559</v>
      </c>
      <c r="B4512" s="233">
        <v>94</v>
      </c>
      <c r="C4512" s="233">
        <v>47</v>
      </c>
      <c r="D4512" s="234">
        <v>0.9583333333321207</v>
      </c>
      <c r="E4512" s="235">
        <v>0</v>
      </c>
      <c r="F4512" s="235">
        <v>0.00005668751292272716</v>
      </c>
    </row>
    <row r="4513" ht="14.25" customHeight="1" spans="1:6" x14ac:dyDescent="0.25">
      <c r="A4513" s="232">
        <v>43559</v>
      </c>
      <c r="B4513" s="233">
        <v>94</v>
      </c>
      <c r="C4513" s="233">
        <v>48</v>
      </c>
      <c r="D4513" s="234">
        <v>0.9791666666678793</v>
      </c>
      <c r="E4513" s="235">
        <v>0</v>
      </c>
      <c r="F4513" s="235">
        <v>0.00004794067641757138</v>
      </c>
    </row>
    <row r="4514" ht="14.25" customHeight="1" spans="1:6" x14ac:dyDescent="0.25">
      <c r="A4514" s="232">
        <v>43560</v>
      </c>
      <c r="B4514" s="233">
        <v>95</v>
      </c>
      <c r="C4514" s="233">
        <v>1</v>
      </c>
      <c r="D4514" s="234">
        <v>0</v>
      </c>
      <c r="E4514" s="235">
        <v>0</v>
      </c>
      <c r="F4514" s="235">
        <v>0.00004236540276733849</v>
      </c>
    </row>
    <row r="4515" ht="14.25" customHeight="1" spans="1:6" x14ac:dyDescent="0.25">
      <c r="A4515" s="232">
        <v>43560</v>
      </c>
      <c r="B4515" s="233">
        <v>95</v>
      </c>
      <c r="C4515" s="233">
        <v>2</v>
      </c>
      <c r="D4515" s="234">
        <v>0.020833333332120674</v>
      </c>
      <c r="E4515" s="235">
        <v>0</v>
      </c>
      <c r="F4515" s="235">
        <v>0.000038158908875546014</v>
      </c>
    </row>
    <row r="4516" ht="14.25" customHeight="1" spans="1:6" x14ac:dyDescent="0.25">
      <c r="A4516" s="232">
        <v>43560</v>
      </c>
      <c r="B4516" s="233">
        <v>95</v>
      </c>
      <c r="C4516" s="233">
        <v>3</v>
      </c>
      <c r="D4516" s="234">
        <v>0.041666666667879326</v>
      </c>
      <c r="E4516" s="235">
        <v>0</v>
      </c>
      <c r="F4516" s="235">
        <v>0.000034953961148466035</v>
      </c>
    </row>
    <row r="4517" ht="14.25" customHeight="1" spans="1:6" x14ac:dyDescent="0.25">
      <c r="A4517" s="232">
        <v>43560</v>
      </c>
      <c r="B4517" s="233">
        <v>95</v>
      </c>
      <c r="C4517" s="233">
        <v>4</v>
      </c>
      <c r="D4517" s="234">
        <v>0.0625</v>
      </c>
      <c r="E4517" s="235">
        <v>0</v>
      </c>
      <c r="F4517" s="235">
        <v>0.00003234994112021355</v>
      </c>
    </row>
    <row r="4518" ht="14.25" customHeight="1" spans="1:6" x14ac:dyDescent="0.25">
      <c r="A4518" s="232">
        <v>43560</v>
      </c>
      <c r="B4518" s="233">
        <v>95</v>
      </c>
      <c r="C4518" s="233">
        <v>5</v>
      </c>
      <c r="D4518" s="234">
        <v>0.08333333333212067</v>
      </c>
      <c r="E4518" s="235">
        <v>0</v>
      </c>
      <c r="F4518" s="235">
        <v>0.00003174901342138605</v>
      </c>
    </row>
    <row r="4519" ht="14.25" customHeight="1" spans="1:6" x14ac:dyDescent="0.25">
      <c r="A4519" s="232">
        <v>43560</v>
      </c>
      <c r="B4519" s="233">
        <v>95</v>
      </c>
      <c r="C4519" s="233">
        <v>6</v>
      </c>
      <c r="D4519" s="234">
        <v>0.10416666666787933</v>
      </c>
      <c r="E4519" s="235">
        <v>0</v>
      </c>
      <c r="F4519" s="235">
        <v>0.000030847621873144815</v>
      </c>
    </row>
    <row r="4520" ht="14.25" customHeight="1" spans="1:6" x14ac:dyDescent="0.25">
      <c r="A4520" s="232">
        <v>43560</v>
      </c>
      <c r="B4520" s="233">
        <v>95</v>
      </c>
      <c r="C4520" s="233">
        <v>7</v>
      </c>
      <c r="D4520" s="234">
        <v>0.125</v>
      </c>
      <c r="E4520" s="235">
        <v>0</v>
      </c>
      <c r="F4520" s="235">
        <v>0.000030346848790788564</v>
      </c>
    </row>
    <row r="4521" ht="14.25" customHeight="1" spans="1:6" x14ac:dyDescent="0.25">
      <c r="A4521" s="232">
        <v>43560</v>
      </c>
      <c r="B4521" s="233">
        <v>95</v>
      </c>
      <c r="C4521" s="233">
        <v>8</v>
      </c>
      <c r="D4521" s="234">
        <v>0.14583333333212067</v>
      </c>
      <c r="E4521" s="235">
        <v>0</v>
      </c>
      <c r="F4521" s="235">
        <v>0.000029846075708432316</v>
      </c>
    </row>
    <row r="4522" ht="14.25" customHeight="1" spans="1:6" x14ac:dyDescent="0.25">
      <c r="A4522" s="232">
        <v>43560</v>
      </c>
      <c r="B4522" s="233">
        <v>95</v>
      </c>
      <c r="C4522" s="233">
        <v>9</v>
      </c>
      <c r="D4522" s="234">
        <v>0.16666666666787933</v>
      </c>
      <c r="E4522" s="235">
        <v>4.377309653265101e-9</v>
      </c>
      <c r="F4522" s="235">
        <v>0.000030146539557846063</v>
      </c>
    </row>
    <row r="4523" ht="14.25" customHeight="1" spans="1:6" x14ac:dyDescent="0.25">
      <c r="A4523" s="232">
        <v>43560</v>
      </c>
      <c r="B4523" s="233">
        <v>95</v>
      </c>
      <c r="C4523" s="233">
        <v>10</v>
      </c>
      <c r="D4523" s="234">
        <v>0.1875</v>
      </c>
      <c r="E4523" s="235">
        <v>8.434027613615011e-8</v>
      </c>
      <c r="F4523" s="235">
        <v>0.00003064731264020231</v>
      </c>
    </row>
    <row r="4524" ht="14.25" customHeight="1" spans="1:6" x14ac:dyDescent="0.25">
      <c r="A4524" s="232">
        <v>43560</v>
      </c>
      <c r="B4524" s="233">
        <v>95</v>
      </c>
      <c r="C4524" s="233">
        <v>11</v>
      </c>
      <c r="D4524" s="234">
        <v>0.20833333333212067</v>
      </c>
      <c r="E4524" s="235">
        <v>6.361895536907406e-7</v>
      </c>
      <c r="F4524" s="235">
        <v>0.000031148085722558555</v>
      </c>
    </row>
    <row r="4525" ht="14.25" customHeight="1" spans="1:6" x14ac:dyDescent="0.25">
      <c r="A4525" s="232">
        <v>43560</v>
      </c>
      <c r="B4525" s="233">
        <v>95</v>
      </c>
      <c r="C4525" s="233">
        <v>12</v>
      </c>
      <c r="D4525" s="234">
        <v>0.22916666666787933</v>
      </c>
      <c r="E4525" s="235">
        <v>0.0000034238835989240473</v>
      </c>
      <c r="F4525" s="235">
        <v>0.0000330510234355123</v>
      </c>
    </row>
    <row r="4526" ht="14.25" customHeight="1" spans="1:6" x14ac:dyDescent="0.25">
      <c r="A4526" s="232">
        <v>43560</v>
      </c>
      <c r="B4526" s="233">
        <v>95</v>
      </c>
      <c r="C4526" s="233">
        <v>13</v>
      </c>
      <c r="D4526" s="234">
        <v>0.25</v>
      </c>
      <c r="E4526" s="235">
        <v>0.000008921410682625324</v>
      </c>
      <c r="F4526" s="235">
        <v>0.00003735767194377602</v>
      </c>
    </row>
    <row r="4527" ht="14.25" customHeight="1" spans="1:6" x14ac:dyDescent="0.25">
      <c r="A4527" s="232">
        <v>43560</v>
      </c>
      <c r="B4527" s="233">
        <v>95</v>
      </c>
      <c r="C4527" s="233">
        <v>14</v>
      </c>
      <c r="D4527" s="234">
        <v>0.2708333333321207</v>
      </c>
      <c r="E4527" s="235">
        <v>0.000019537589630921697</v>
      </c>
      <c r="F4527" s="235">
        <v>0.000041964784301453494</v>
      </c>
    </row>
    <row r="4528" ht="14.25" customHeight="1" spans="1:6" x14ac:dyDescent="0.25">
      <c r="A4528" s="232">
        <v>43560</v>
      </c>
      <c r="B4528" s="233">
        <v>95</v>
      </c>
      <c r="C4528" s="233">
        <v>15</v>
      </c>
      <c r="D4528" s="234">
        <v>0.2916666666678793</v>
      </c>
      <c r="E4528" s="235">
        <v>0.00003396992759551766</v>
      </c>
      <c r="F4528" s="235">
        <v>0.000048174370522670945</v>
      </c>
    </row>
    <row r="4529" ht="14.25" customHeight="1" spans="1:6" x14ac:dyDescent="0.25">
      <c r="A4529" s="232">
        <v>43560</v>
      </c>
      <c r="B4529" s="233">
        <v>95</v>
      </c>
      <c r="C4529" s="233">
        <v>16</v>
      </c>
      <c r="D4529" s="234">
        <v>0.3125</v>
      </c>
      <c r="E4529" s="235">
        <v>0.000053211832551060254</v>
      </c>
      <c r="F4529" s="235">
        <v>0.00005488472982624466</v>
      </c>
    </row>
    <row r="4530" ht="14.25" customHeight="1" spans="1:6" x14ac:dyDescent="0.25">
      <c r="A4530" s="232">
        <v>43560</v>
      </c>
      <c r="B4530" s="233">
        <v>95</v>
      </c>
      <c r="C4530" s="233">
        <v>17</v>
      </c>
      <c r="D4530" s="234">
        <v>0.3333333333321207</v>
      </c>
      <c r="E4530" s="235">
        <v>0.00006989647790646162</v>
      </c>
      <c r="F4530" s="235">
        <v>0.00005909122371803713</v>
      </c>
    </row>
    <row r="4531" ht="14.25" customHeight="1" spans="1:6" x14ac:dyDescent="0.25">
      <c r="A4531" s="232">
        <v>43560</v>
      </c>
      <c r="B4531" s="233">
        <v>95</v>
      </c>
      <c r="C4531" s="233">
        <v>18</v>
      </c>
      <c r="D4531" s="234">
        <v>0.3541666666678793</v>
      </c>
      <c r="E4531" s="235">
        <v>0.00009064630002093304</v>
      </c>
      <c r="F4531" s="235">
        <v>0.00006319756299335835</v>
      </c>
    </row>
    <row r="4532" ht="14.25" customHeight="1" spans="1:6" x14ac:dyDescent="0.25">
      <c r="A4532" s="232">
        <v>43560</v>
      </c>
      <c r="B4532" s="233">
        <v>95</v>
      </c>
      <c r="C4532" s="233">
        <v>19</v>
      </c>
      <c r="D4532" s="234">
        <v>0.375</v>
      </c>
      <c r="E4532" s="235">
        <v>0.00010890471330328748</v>
      </c>
      <c r="F4532" s="235">
        <v>0.00006139477989687587</v>
      </c>
    </row>
    <row r="4533" ht="14.25" customHeight="1" spans="1:6" x14ac:dyDescent="0.25">
      <c r="A4533" s="232">
        <v>43560</v>
      </c>
      <c r="B4533" s="233">
        <v>95</v>
      </c>
      <c r="C4533" s="233">
        <v>20</v>
      </c>
      <c r="D4533" s="234">
        <v>0.3958333333321207</v>
      </c>
      <c r="E4533" s="235">
        <v>0.00012729521952767773</v>
      </c>
      <c r="F4533" s="235">
        <v>0.000060092769882749627</v>
      </c>
    </row>
    <row r="4534" ht="14.25" customHeight="1" spans="1:6" x14ac:dyDescent="0.25">
      <c r="A4534" s="232">
        <v>43560</v>
      </c>
      <c r="B4534" s="233">
        <v>95</v>
      </c>
      <c r="C4534" s="233">
        <v>21</v>
      </c>
      <c r="D4534" s="234">
        <v>0.4166666666678793</v>
      </c>
      <c r="E4534" s="235">
        <v>0.00016067533135149018</v>
      </c>
      <c r="F4534" s="235">
        <v>0.000058490296019209644</v>
      </c>
    </row>
    <row r="4535" ht="14.25" customHeight="1" spans="1:6" x14ac:dyDescent="0.25">
      <c r="A4535" s="232">
        <v>43560</v>
      </c>
      <c r="B4535" s="233">
        <v>95</v>
      </c>
      <c r="C4535" s="233">
        <v>22</v>
      </c>
      <c r="D4535" s="234">
        <v>0.4375</v>
      </c>
      <c r="E4535" s="235">
        <v>0.00016623643238053966</v>
      </c>
      <c r="F4535" s="235">
        <v>0.000059391687567450885</v>
      </c>
    </row>
    <row r="4536" ht="14.25" customHeight="1" spans="1:6" x14ac:dyDescent="0.25">
      <c r="A4536" s="232">
        <v>43560</v>
      </c>
      <c r="B4536" s="233">
        <v>95</v>
      </c>
      <c r="C4536" s="233">
        <v>23</v>
      </c>
      <c r="D4536" s="234">
        <v>0.4583333333321207</v>
      </c>
      <c r="E4536" s="235">
        <v>0.00018235820241645204</v>
      </c>
      <c r="F4536" s="235">
        <v>0.00005949184218392214</v>
      </c>
    </row>
    <row r="4537" ht="14.25" customHeight="1" spans="1:6" x14ac:dyDescent="0.25">
      <c r="A4537" s="232">
        <v>43560</v>
      </c>
      <c r="B4537" s="233">
        <v>95</v>
      </c>
      <c r="C4537" s="233">
        <v>24</v>
      </c>
      <c r="D4537" s="234">
        <v>0.4791666666678793</v>
      </c>
      <c r="E4537" s="235">
        <v>0.0001825573026240121</v>
      </c>
      <c r="F4537" s="235">
        <v>0.00005859045063568089</v>
      </c>
    </row>
    <row r="4538" ht="14.25" customHeight="1" spans="1:6" x14ac:dyDescent="0.25">
      <c r="A4538" s="232">
        <v>43560</v>
      </c>
      <c r="B4538" s="233">
        <v>95</v>
      </c>
      <c r="C4538" s="233">
        <v>25</v>
      </c>
      <c r="D4538" s="234">
        <v>0.5</v>
      </c>
      <c r="E4538" s="235">
        <v>0.0001751349480353899</v>
      </c>
      <c r="F4538" s="235">
        <v>0.00005808967755332465</v>
      </c>
    </row>
    <row r="4539" ht="14.25" customHeight="1" spans="1:6" x14ac:dyDescent="0.25">
      <c r="A4539" s="232">
        <v>43560</v>
      </c>
      <c r="B4539" s="233">
        <v>95</v>
      </c>
      <c r="C4539" s="233">
        <v>26</v>
      </c>
      <c r="D4539" s="234">
        <v>0.5208333333321207</v>
      </c>
      <c r="E4539" s="235">
        <v>0.00018135344808118623</v>
      </c>
      <c r="F4539" s="235">
        <v>0.00005758890447096841</v>
      </c>
    </row>
    <row r="4540" ht="14.25" customHeight="1" spans="1:6" x14ac:dyDescent="0.25">
      <c r="A4540" s="232">
        <v>43560</v>
      </c>
      <c r="B4540" s="233">
        <v>95</v>
      </c>
      <c r="C4540" s="233">
        <v>27</v>
      </c>
      <c r="D4540" s="234">
        <v>0.5416666666678793</v>
      </c>
      <c r="E4540" s="235">
        <v>0.00016446914557663526</v>
      </c>
      <c r="F4540" s="235">
        <v>0.00005728844062155465</v>
      </c>
    </row>
    <row r="4541" ht="14.25" customHeight="1" spans="1:6" x14ac:dyDescent="0.25">
      <c r="A4541" s="232">
        <v>43560</v>
      </c>
      <c r="B4541" s="233">
        <v>95</v>
      </c>
      <c r="C4541" s="233">
        <v>28</v>
      </c>
      <c r="D4541" s="234">
        <v>0.5625</v>
      </c>
      <c r="E4541" s="235">
        <v>0.00016531134147925833</v>
      </c>
      <c r="F4541" s="235">
        <v>0.0000567876675391984</v>
      </c>
    </row>
    <row r="4542" ht="14.25" customHeight="1" spans="1:6" x14ac:dyDescent="0.25">
      <c r="A4542" s="232">
        <v>43560</v>
      </c>
      <c r="B4542" s="233">
        <v>95</v>
      </c>
      <c r="C4542" s="233">
        <v>29</v>
      </c>
      <c r="D4542" s="234">
        <v>0.5833333333321207</v>
      </c>
      <c r="E4542" s="235">
        <v>0.0001451721674300522</v>
      </c>
      <c r="F4542" s="235">
        <v>0.00005428380212741717</v>
      </c>
    </row>
    <row r="4543" ht="14.25" customHeight="1" spans="1:6" x14ac:dyDescent="0.25">
      <c r="A4543" s="232">
        <v>43560</v>
      </c>
      <c r="B4543" s="233">
        <v>95</v>
      </c>
      <c r="C4543" s="233">
        <v>30</v>
      </c>
      <c r="D4543" s="234">
        <v>0.6041666666678793</v>
      </c>
      <c r="E4543" s="235">
        <v>0.00013045433476089393</v>
      </c>
      <c r="F4543" s="235">
        <v>0.000055285348292129665</v>
      </c>
    </row>
    <row r="4544" ht="14.25" customHeight="1" spans="1:6" x14ac:dyDescent="0.25">
      <c r="A4544" s="232">
        <v>43560</v>
      </c>
      <c r="B4544" s="233">
        <v>95</v>
      </c>
      <c r="C4544" s="233">
        <v>31</v>
      </c>
      <c r="D4544" s="234">
        <v>0.625</v>
      </c>
      <c r="E4544" s="235">
        <v>0.00013552157072147715</v>
      </c>
      <c r="F4544" s="235">
        <v>0.00005558581214154341</v>
      </c>
    </row>
    <row r="4545" ht="14.25" customHeight="1" spans="1:6" x14ac:dyDescent="0.25">
      <c r="A4545" s="232">
        <v>43560</v>
      </c>
      <c r="B4545" s="233">
        <v>95</v>
      </c>
      <c r="C4545" s="233">
        <v>32</v>
      </c>
      <c r="D4545" s="234">
        <v>0.6458333333321207</v>
      </c>
      <c r="E4545" s="235">
        <v>0.00011393076556178084</v>
      </c>
      <c r="F4545" s="235">
        <v>0.000056987976772140894</v>
      </c>
    </row>
    <row r="4546" ht="14.25" customHeight="1" spans="1:6" x14ac:dyDescent="0.25">
      <c r="A4546" s="232">
        <v>43560</v>
      </c>
      <c r="B4546" s="233">
        <v>95</v>
      </c>
      <c r="C4546" s="233">
        <v>33</v>
      </c>
      <c r="D4546" s="234">
        <v>0.6666666666678793</v>
      </c>
      <c r="E4546" s="235">
        <v>0.0001000819251567786</v>
      </c>
      <c r="F4546" s="235">
        <v>0.000059992615266278386</v>
      </c>
    </row>
    <row r="4547" ht="14.25" customHeight="1" spans="1:6" x14ac:dyDescent="0.25">
      <c r="A4547" s="232">
        <v>43560</v>
      </c>
      <c r="B4547" s="233">
        <v>95</v>
      </c>
      <c r="C4547" s="233">
        <v>34</v>
      </c>
      <c r="D4547" s="234">
        <v>0.6875</v>
      </c>
      <c r="E4547" s="235">
        <v>0.0000740958706289886</v>
      </c>
      <c r="F4547" s="235">
        <v>0.00006580158302161085</v>
      </c>
    </row>
    <row r="4548" ht="14.25" customHeight="1" spans="1:6" x14ac:dyDescent="0.25">
      <c r="A4548" s="232">
        <v>43560</v>
      </c>
      <c r="B4548" s="233">
        <v>95</v>
      </c>
      <c r="C4548" s="233">
        <v>35</v>
      </c>
      <c r="D4548" s="234">
        <v>0.7083333333321207</v>
      </c>
      <c r="E4548" s="235">
        <v>0.00005951936188028362</v>
      </c>
      <c r="F4548" s="235">
        <v>0.0000738139523393108</v>
      </c>
    </row>
    <row r="4549" ht="14.25" customHeight="1" spans="1:6" x14ac:dyDescent="0.25">
      <c r="A4549" s="232">
        <v>43560</v>
      </c>
      <c r="B4549" s="233">
        <v>95</v>
      </c>
      <c r="C4549" s="233">
        <v>36</v>
      </c>
      <c r="D4549" s="234">
        <v>0.7291666666678793</v>
      </c>
      <c r="E4549" s="235">
        <v>0.00004382785584700413</v>
      </c>
      <c r="F4549" s="235">
        <v>0.00007982322932758575</v>
      </c>
    </row>
    <row r="4550" ht="14.25" customHeight="1" spans="1:6" x14ac:dyDescent="0.25">
      <c r="A4550" s="232">
        <v>43560</v>
      </c>
      <c r="B4550" s="233">
        <v>95</v>
      </c>
      <c r="C4550" s="233">
        <v>37</v>
      </c>
      <c r="D4550" s="234">
        <v>0.75</v>
      </c>
      <c r="E4550" s="235">
        <v>0.000018397280823434</v>
      </c>
      <c r="F4550" s="235">
        <v>0.00007972307471111451</v>
      </c>
    </row>
    <row r="4551" ht="14.25" customHeight="1" spans="1:6" x14ac:dyDescent="0.25">
      <c r="A4551" s="232">
        <v>43560</v>
      </c>
      <c r="B4551" s="233">
        <v>95</v>
      </c>
      <c r="C4551" s="233">
        <v>38</v>
      </c>
      <c r="D4551" s="234">
        <v>0.7708333333321207</v>
      </c>
      <c r="E4551" s="235">
        <v>0.000008929309426455248</v>
      </c>
      <c r="F4551" s="235">
        <v>0.00007972307471111451</v>
      </c>
    </row>
    <row r="4552" ht="14.25" customHeight="1" spans="1:6" x14ac:dyDescent="0.25">
      <c r="A4552" s="232">
        <v>43560</v>
      </c>
      <c r="B4552" s="233">
        <v>95</v>
      </c>
      <c r="C4552" s="233">
        <v>39</v>
      </c>
      <c r="D4552" s="234">
        <v>0.7916666666678793</v>
      </c>
      <c r="E4552" s="235">
        <v>0.0000027680010070794817</v>
      </c>
      <c r="F4552" s="235">
        <v>0.00008012369317699953</v>
      </c>
    </row>
    <row r="4553" ht="14.25" customHeight="1" spans="1:6" x14ac:dyDescent="0.25">
      <c r="A4553" s="232">
        <v>43560</v>
      </c>
      <c r="B4553" s="233">
        <v>95</v>
      </c>
      <c r="C4553" s="233">
        <v>40</v>
      </c>
      <c r="D4553" s="234">
        <v>0.8125</v>
      </c>
      <c r="E4553" s="235">
        <v>8.97163522173433e-7</v>
      </c>
      <c r="F4553" s="235">
        <v>0.0000841298778358495</v>
      </c>
    </row>
    <row r="4554" ht="14.25" customHeight="1" spans="1:6" x14ac:dyDescent="0.25">
      <c r="A4554" s="232">
        <v>43560</v>
      </c>
      <c r="B4554" s="233">
        <v>95</v>
      </c>
      <c r="C4554" s="233">
        <v>41</v>
      </c>
      <c r="D4554" s="234">
        <v>0.8333333333321207</v>
      </c>
      <c r="E4554" s="235">
        <v>1.647964606081354e-7</v>
      </c>
      <c r="F4554" s="235">
        <v>0.00008593266093233197</v>
      </c>
    </row>
    <row r="4555" ht="14.25" customHeight="1" spans="1:6" x14ac:dyDescent="0.25">
      <c r="A4555" s="232">
        <v>43560</v>
      </c>
      <c r="B4555" s="233">
        <v>95</v>
      </c>
      <c r="C4555" s="233">
        <v>42</v>
      </c>
      <c r="D4555" s="234">
        <v>0.8541666666678793</v>
      </c>
      <c r="E4555" s="235">
        <v>2.5593389715657393e-9</v>
      </c>
      <c r="F4555" s="235">
        <v>0.00008372925936996448</v>
      </c>
    </row>
    <row r="4556" ht="14.25" customHeight="1" spans="1:6" x14ac:dyDescent="0.25">
      <c r="A4556" s="232">
        <v>43560</v>
      </c>
      <c r="B4556" s="233">
        <v>95</v>
      </c>
      <c r="C4556" s="233">
        <v>43</v>
      </c>
      <c r="D4556" s="234">
        <v>0.875</v>
      </c>
      <c r="E4556" s="235">
        <v>0</v>
      </c>
      <c r="F4556" s="235">
        <v>0.00008012369317699953</v>
      </c>
    </row>
    <row r="4557" ht="14.25" customHeight="1" spans="1:6" x14ac:dyDescent="0.25">
      <c r="A4557" s="232">
        <v>43560</v>
      </c>
      <c r="B4557" s="233">
        <v>95</v>
      </c>
      <c r="C4557" s="233">
        <v>44</v>
      </c>
      <c r="D4557" s="234">
        <v>0.8958333333321207</v>
      </c>
      <c r="E4557" s="235">
        <v>0</v>
      </c>
      <c r="F4557" s="235">
        <v>0.00007792029161463202</v>
      </c>
    </row>
    <row r="4558" ht="14.25" customHeight="1" spans="1:6" x14ac:dyDescent="0.25">
      <c r="A4558" s="232">
        <v>43560</v>
      </c>
      <c r="B4558" s="233">
        <v>95</v>
      </c>
      <c r="C4558" s="233">
        <v>45</v>
      </c>
      <c r="D4558" s="234">
        <v>0.9166666666678793</v>
      </c>
      <c r="E4558" s="235">
        <v>0</v>
      </c>
      <c r="F4558" s="235">
        <v>0.00007351348848989705</v>
      </c>
    </row>
    <row r="4559" ht="14.25" customHeight="1" spans="1:6" x14ac:dyDescent="0.25">
      <c r="A4559" s="232">
        <v>43560</v>
      </c>
      <c r="B4559" s="233">
        <v>95</v>
      </c>
      <c r="C4559" s="233">
        <v>46</v>
      </c>
      <c r="D4559" s="234">
        <v>0.9375</v>
      </c>
      <c r="E4559" s="235">
        <v>0</v>
      </c>
      <c r="F4559" s="235">
        <v>0.00006600189225455336</v>
      </c>
    </row>
    <row r="4560" ht="14.25" customHeight="1" spans="1:6" x14ac:dyDescent="0.25">
      <c r="A4560" s="232">
        <v>43560</v>
      </c>
      <c r="B4560" s="233">
        <v>95</v>
      </c>
      <c r="C4560" s="233">
        <v>47</v>
      </c>
      <c r="D4560" s="234">
        <v>0.9583333333321207</v>
      </c>
      <c r="E4560" s="235">
        <v>0</v>
      </c>
      <c r="F4560" s="235">
        <v>0.00005728844062155465</v>
      </c>
    </row>
    <row r="4561" ht="14.25" customHeight="1" spans="1:6" x14ac:dyDescent="0.25">
      <c r="A4561" s="232">
        <v>43560</v>
      </c>
      <c r="B4561" s="233">
        <v>95</v>
      </c>
      <c r="C4561" s="233">
        <v>48</v>
      </c>
      <c r="D4561" s="234">
        <v>0.9791666666678793</v>
      </c>
      <c r="E4561" s="235">
        <v>0</v>
      </c>
      <c r="F4561" s="235">
        <v>0.0000480742159061997</v>
      </c>
    </row>
    <row r="4562" ht="14.25" customHeight="1" spans="1:6" x14ac:dyDescent="0.25">
      <c r="A4562" s="232">
        <v>43561</v>
      </c>
      <c r="B4562" s="233">
        <v>96</v>
      </c>
      <c r="C4562" s="233">
        <v>1</v>
      </c>
      <c r="D4562" s="234">
        <v>0</v>
      </c>
      <c r="E4562" s="235">
        <v>0</v>
      </c>
      <c r="F4562" s="235">
        <v>0.00004106339275321225</v>
      </c>
    </row>
    <row r="4563" ht="14.25" customHeight="1" spans="1:6" x14ac:dyDescent="0.25">
      <c r="A4563" s="232">
        <v>43561</v>
      </c>
      <c r="B4563" s="233">
        <v>96</v>
      </c>
      <c r="C4563" s="233">
        <v>2</v>
      </c>
      <c r="D4563" s="234">
        <v>0.020833333332120674</v>
      </c>
      <c r="E4563" s="235">
        <v>0</v>
      </c>
      <c r="F4563" s="235">
        <v>0.00003725751732730477</v>
      </c>
    </row>
    <row r="4564" ht="14.25" customHeight="1" spans="1:6" x14ac:dyDescent="0.25">
      <c r="A4564" s="232">
        <v>43561</v>
      </c>
      <c r="B4564" s="233">
        <v>96</v>
      </c>
      <c r="C4564" s="233">
        <v>3</v>
      </c>
      <c r="D4564" s="234">
        <v>0.041666666667879326</v>
      </c>
      <c r="E4564" s="235">
        <v>0</v>
      </c>
      <c r="F4564" s="235">
        <v>0.00003465349729905229</v>
      </c>
    </row>
    <row r="4565" ht="14.25" customHeight="1" spans="1:6" x14ac:dyDescent="0.25">
      <c r="A4565" s="232">
        <v>43561</v>
      </c>
      <c r="B4565" s="233">
        <v>96</v>
      </c>
      <c r="C4565" s="233">
        <v>4</v>
      </c>
      <c r="D4565" s="234">
        <v>0.0625</v>
      </c>
      <c r="E4565" s="235">
        <v>0</v>
      </c>
      <c r="F4565" s="235">
        <v>0.00003214963188727106</v>
      </c>
    </row>
    <row r="4566" ht="14.25" customHeight="1" spans="1:6" x14ac:dyDescent="0.25">
      <c r="A4566" s="232">
        <v>43561</v>
      </c>
      <c r="B4566" s="233">
        <v>96</v>
      </c>
      <c r="C4566" s="233">
        <v>5</v>
      </c>
      <c r="D4566" s="234">
        <v>0.08333333333212067</v>
      </c>
      <c r="E4566" s="235">
        <v>0</v>
      </c>
      <c r="F4566" s="235">
        <v>0.000031148085722558555</v>
      </c>
    </row>
    <row r="4567" ht="14.25" customHeight="1" spans="1:6" x14ac:dyDescent="0.25">
      <c r="A4567" s="232">
        <v>43561</v>
      </c>
      <c r="B4567" s="233">
        <v>96</v>
      </c>
      <c r="C4567" s="233">
        <v>6</v>
      </c>
      <c r="D4567" s="234">
        <v>0.10416666666787933</v>
      </c>
      <c r="E4567" s="235">
        <v>0</v>
      </c>
      <c r="F4567" s="235">
        <v>0.000030447003407259817</v>
      </c>
    </row>
    <row r="4568" ht="14.25" customHeight="1" spans="1:6" x14ac:dyDescent="0.25">
      <c r="A4568" s="232">
        <v>43561</v>
      </c>
      <c r="B4568" s="233">
        <v>96</v>
      </c>
      <c r="C4568" s="233">
        <v>7</v>
      </c>
      <c r="D4568" s="234">
        <v>0.125</v>
      </c>
      <c r="E4568" s="235">
        <v>0</v>
      </c>
      <c r="F4568" s="235">
        <v>0.000029545611859018566</v>
      </c>
    </row>
    <row r="4569" ht="14.25" customHeight="1" spans="1:6" x14ac:dyDescent="0.25">
      <c r="A4569" s="232">
        <v>43561</v>
      </c>
      <c r="B4569" s="233">
        <v>96</v>
      </c>
      <c r="C4569" s="233">
        <v>8</v>
      </c>
      <c r="D4569" s="234">
        <v>0.14583333333212067</v>
      </c>
      <c r="E4569" s="235">
        <v>0</v>
      </c>
      <c r="F4569" s="235">
        <v>0.000029545611859018566</v>
      </c>
    </row>
    <row r="4570" ht="14.25" customHeight="1" spans="1:6" x14ac:dyDescent="0.25">
      <c r="A4570" s="232">
        <v>43561</v>
      </c>
      <c r="B4570" s="233">
        <v>96</v>
      </c>
      <c r="C4570" s="233">
        <v>9</v>
      </c>
      <c r="D4570" s="234">
        <v>0.16666666666787933</v>
      </c>
      <c r="E4570" s="235">
        <v>0</v>
      </c>
      <c r="F4570" s="235">
        <v>0.000029545611859018566</v>
      </c>
    </row>
    <row r="4571" ht="14.25" customHeight="1" spans="1:6" x14ac:dyDescent="0.25">
      <c r="A4571" s="232">
        <v>43561</v>
      </c>
      <c r="B4571" s="233">
        <v>96</v>
      </c>
      <c r="C4571" s="233">
        <v>10</v>
      </c>
      <c r="D4571" s="234">
        <v>0.1875</v>
      </c>
      <c r="E4571" s="235">
        <v>4.383474878128855e-8</v>
      </c>
      <c r="F4571" s="235">
        <v>0.000030246694174317314</v>
      </c>
    </row>
    <row r="4572" ht="14.25" customHeight="1" spans="1:6" x14ac:dyDescent="0.25">
      <c r="A4572" s="232">
        <v>43561</v>
      </c>
      <c r="B4572" s="233">
        <v>96</v>
      </c>
      <c r="C4572" s="233">
        <v>11</v>
      </c>
      <c r="D4572" s="234">
        <v>0.20833333333212067</v>
      </c>
      <c r="E4572" s="235">
        <v>5.907518464448758e-7</v>
      </c>
      <c r="F4572" s="235">
        <v>0.00003134839495550106</v>
      </c>
    </row>
    <row r="4573" ht="14.25" customHeight="1" spans="1:6" x14ac:dyDescent="0.25">
      <c r="A4573" s="232">
        <v>43561</v>
      </c>
      <c r="B4573" s="233">
        <v>96</v>
      </c>
      <c r="C4573" s="233">
        <v>12</v>
      </c>
      <c r="D4573" s="234">
        <v>0.22916666666787933</v>
      </c>
      <c r="E4573" s="235">
        <v>0.000004324593544285624</v>
      </c>
      <c r="F4573" s="235">
        <v>0.00003275055958609855</v>
      </c>
    </row>
    <row r="4574" ht="14.25" customHeight="1" spans="1:6" x14ac:dyDescent="0.25">
      <c r="A4574" s="232">
        <v>43561</v>
      </c>
      <c r="B4574" s="233">
        <v>96</v>
      </c>
      <c r="C4574" s="233">
        <v>13</v>
      </c>
      <c r="D4574" s="234">
        <v>0.25</v>
      </c>
      <c r="E4574" s="235">
        <v>0.000013754099122767014</v>
      </c>
      <c r="F4574" s="235">
        <v>0.00003665658962847728</v>
      </c>
    </row>
    <row r="4575" ht="14.25" customHeight="1" spans="1:6" x14ac:dyDescent="0.25">
      <c r="A4575" s="232">
        <v>43561</v>
      </c>
      <c r="B4575" s="233">
        <v>96</v>
      </c>
      <c r="C4575" s="233">
        <v>14</v>
      </c>
      <c r="D4575" s="234">
        <v>0.2708333333321207</v>
      </c>
      <c r="E4575" s="235">
        <v>0.00003068381980572246</v>
      </c>
      <c r="F4575" s="235">
        <v>0.00004256571200028099</v>
      </c>
    </row>
    <row r="4576" ht="14.25" customHeight="1" spans="1:6" x14ac:dyDescent="0.25">
      <c r="A4576" s="232">
        <v>43561</v>
      </c>
      <c r="B4576" s="233">
        <v>96</v>
      </c>
      <c r="C4576" s="233">
        <v>15</v>
      </c>
      <c r="D4576" s="234">
        <v>0.2916666666678793</v>
      </c>
      <c r="E4576" s="235">
        <v>0.000055773131684680795</v>
      </c>
      <c r="F4576" s="235">
        <v>0.000047773752056785965</v>
      </c>
    </row>
    <row r="4577" ht="14.25" customHeight="1" spans="1:6" x14ac:dyDescent="0.25">
      <c r="A4577" s="232">
        <v>43561</v>
      </c>
      <c r="B4577" s="233">
        <v>96</v>
      </c>
      <c r="C4577" s="233">
        <v>16</v>
      </c>
      <c r="D4577" s="234">
        <v>0.3125</v>
      </c>
      <c r="E4577" s="235">
        <v>0.00008317196658804962</v>
      </c>
      <c r="F4577" s="235">
        <v>0.000055285348292129665</v>
      </c>
    </row>
    <row r="4578" ht="14.25" customHeight="1" spans="1:6" x14ac:dyDescent="0.25">
      <c r="A4578" s="232">
        <v>43561</v>
      </c>
      <c r="B4578" s="233">
        <v>96</v>
      </c>
      <c r="C4578" s="233">
        <v>17</v>
      </c>
      <c r="D4578" s="234">
        <v>0.3333333333321207</v>
      </c>
      <c r="E4578" s="235">
        <v>0.0001084379746857322</v>
      </c>
      <c r="F4578" s="235">
        <v>0.00005909122371803713</v>
      </c>
    </row>
    <row r="4579" ht="14.25" customHeight="1" spans="1:6" x14ac:dyDescent="0.25">
      <c r="A4579" s="232">
        <v>43561</v>
      </c>
      <c r="B4579" s="233">
        <v>96</v>
      </c>
      <c r="C4579" s="233">
        <v>18</v>
      </c>
      <c r="D4579" s="234">
        <v>0.3541666666678793</v>
      </c>
      <c r="E4579" s="235">
        <v>0.00013932082235436732</v>
      </c>
      <c r="F4579" s="235">
        <v>0.0000628970991439446</v>
      </c>
    </row>
    <row r="4580" ht="14.25" customHeight="1" spans="1:6" x14ac:dyDescent="0.25">
      <c r="A4580" s="232">
        <v>43561</v>
      </c>
      <c r="B4580" s="233">
        <v>96</v>
      </c>
      <c r="C4580" s="233">
        <v>19</v>
      </c>
      <c r="D4580" s="234">
        <v>0.375</v>
      </c>
      <c r="E4580" s="235">
        <v>0.00016439692897789158</v>
      </c>
      <c r="F4580" s="235">
        <v>0.0000634980268427721</v>
      </c>
    </row>
    <row r="4581" ht="14.25" customHeight="1" spans="1:6" x14ac:dyDescent="0.25">
      <c r="A4581" s="232">
        <v>43561</v>
      </c>
      <c r="B4581" s="233">
        <v>96</v>
      </c>
      <c r="C4581" s="233">
        <v>20</v>
      </c>
      <c r="D4581" s="234">
        <v>0.3958333333321207</v>
      </c>
      <c r="E4581" s="235">
        <v>0.00017713377560101302</v>
      </c>
      <c r="F4581" s="235">
        <v>0.00006199570759570338</v>
      </c>
    </row>
    <row r="4582" ht="14.25" customHeight="1" spans="1:6" x14ac:dyDescent="0.25">
      <c r="A4582" s="232">
        <v>43561</v>
      </c>
      <c r="B4582" s="233">
        <v>96</v>
      </c>
      <c r="C4582" s="233">
        <v>21</v>
      </c>
      <c r="D4582" s="234">
        <v>0.4166666666678793</v>
      </c>
      <c r="E4582" s="235">
        <v>0.00022445478827492322</v>
      </c>
      <c r="F4582" s="235">
        <v>0.00005989246064980713</v>
      </c>
    </row>
    <row r="4583" ht="14.25" customHeight="1" spans="1:6" x14ac:dyDescent="0.25">
      <c r="A4583" s="232">
        <v>43561</v>
      </c>
      <c r="B4583" s="233">
        <v>96</v>
      </c>
      <c r="C4583" s="233">
        <v>22</v>
      </c>
      <c r="D4583" s="234">
        <v>0.4375</v>
      </c>
      <c r="E4583" s="235">
        <v>0.00021457829936790033</v>
      </c>
      <c r="F4583" s="235">
        <v>0.000059291532950979645</v>
      </c>
    </row>
    <row r="4584" ht="14.25" customHeight="1" spans="1:6" x14ac:dyDescent="0.25">
      <c r="A4584" s="232">
        <v>43561</v>
      </c>
      <c r="B4584" s="233">
        <v>96</v>
      </c>
      <c r="C4584" s="233">
        <v>23</v>
      </c>
      <c r="D4584" s="234">
        <v>0.4583333333321207</v>
      </c>
      <c r="E4584" s="235">
        <v>0.00024191001078943236</v>
      </c>
      <c r="F4584" s="235">
        <v>0.000059191378334508385</v>
      </c>
    </row>
    <row r="4585" ht="14.25" customHeight="1" spans="1:6" x14ac:dyDescent="0.25">
      <c r="A4585" s="232">
        <v>43561</v>
      </c>
      <c r="B4585" s="233">
        <v>96</v>
      </c>
      <c r="C4585" s="233">
        <v>24</v>
      </c>
      <c r="D4585" s="234">
        <v>0.4791666666678793</v>
      </c>
      <c r="E4585" s="235">
        <v>0.00024611898852681756</v>
      </c>
      <c r="F4585" s="235">
        <v>0.000059391687567450885</v>
      </c>
    </row>
    <row r="4586" ht="14.25" customHeight="1" spans="1:6" x14ac:dyDescent="0.25">
      <c r="A4586" s="232">
        <v>43561</v>
      </c>
      <c r="B4586" s="233">
        <v>96</v>
      </c>
      <c r="C4586" s="233">
        <v>25</v>
      </c>
      <c r="D4586" s="234">
        <v>0.5</v>
      </c>
      <c r="E4586" s="235">
        <v>0.0002594099109966291</v>
      </c>
      <c r="F4586" s="235">
        <v>0.000058890914485094645</v>
      </c>
    </row>
    <row r="4587" ht="14.25" customHeight="1" spans="1:6" x14ac:dyDescent="0.25">
      <c r="A4587" s="232">
        <v>43561</v>
      </c>
      <c r="B4587" s="233">
        <v>96</v>
      </c>
      <c r="C4587" s="233">
        <v>26</v>
      </c>
      <c r="D4587" s="234">
        <v>0.5208333333321207</v>
      </c>
      <c r="E4587" s="235">
        <v>0.00025995181025496855</v>
      </c>
      <c r="F4587" s="235">
        <v>0.00005788936832038214</v>
      </c>
    </row>
    <row r="4588" ht="14.25" customHeight="1" spans="1:6" x14ac:dyDescent="0.25">
      <c r="A4588" s="232">
        <v>43561</v>
      </c>
      <c r="B4588" s="233">
        <v>96</v>
      </c>
      <c r="C4588" s="233">
        <v>27</v>
      </c>
      <c r="D4588" s="234">
        <v>0.5416666666678793</v>
      </c>
      <c r="E4588" s="235">
        <v>0.0002581663736827803</v>
      </c>
      <c r="F4588" s="235">
        <v>0.000056887822155669654</v>
      </c>
    </row>
    <row r="4589" ht="14.25" customHeight="1" spans="1:6" x14ac:dyDescent="0.25">
      <c r="A4589" s="232">
        <v>43561</v>
      </c>
      <c r="B4589" s="233">
        <v>96</v>
      </c>
      <c r="C4589" s="233">
        <v>28</v>
      </c>
      <c r="D4589" s="234">
        <v>0.5625</v>
      </c>
      <c r="E4589" s="235">
        <v>0.00023529102373514622</v>
      </c>
      <c r="F4589" s="235">
        <v>0.00005548565752507217</v>
      </c>
    </row>
    <row r="4590" ht="14.25" customHeight="1" spans="1:6" x14ac:dyDescent="0.25">
      <c r="A4590" s="232">
        <v>43561</v>
      </c>
      <c r="B4590" s="233">
        <v>96</v>
      </c>
      <c r="C4590" s="233">
        <v>29</v>
      </c>
      <c r="D4590" s="234">
        <v>0.5833333333321207</v>
      </c>
      <c r="E4590" s="235">
        <v>0.00021105645448859508</v>
      </c>
      <c r="F4590" s="235">
        <v>0.00005338241057917592</v>
      </c>
    </row>
    <row r="4591" ht="14.25" customHeight="1" spans="1:6" x14ac:dyDescent="0.25">
      <c r="A4591" s="232">
        <v>43561</v>
      </c>
      <c r="B4591" s="233">
        <v>96</v>
      </c>
      <c r="C4591" s="233">
        <v>30</v>
      </c>
      <c r="D4591" s="234">
        <v>0.6041666666678793</v>
      </c>
      <c r="E4591" s="235">
        <v>0.00019057707187257713</v>
      </c>
      <c r="F4591" s="235">
        <v>0.00005428380212741717</v>
      </c>
    </row>
    <row r="4592" ht="14.25" customHeight="1" spans="1:6" x14ac:dyDescent="0.25">
      <c r="A4592" s="232">
        <v>43561</v>
      </c>
      <c r="B4592" s="233">
        <v>96</v>
      </c>
      <c r="C4592" s="233">
        <v>31</v>
      </c>
      <c r="D4592" s="234">
        <v>0.625</v>
      </c>
      <c r="E4592" s="235">
        <v>0.00021304429593155003</v>
      </c>
      <c r="F4592" s="235">
        <v>0.0000545842659768309</v>
      </c>
    </row>
    <row r="4593" ht="14.25" customHeight="1" spans="1:6" x14ac:dyDescent="0.25">
      <c r="A4593" s="232">
        <v>43561</v>
      </c>
      <c r="B4593" s="233">
        <v>96</v>
      </c>
      <c r="C4593" s="233">
        <v>32</v>
      </c>
      <c r="D4593" s="234">
        <v>0.6458333333321207</v>
      </c>
      <c r="E4593" s="235">
        <v>0.00016537583246141818</v>
      </c>
      <c r="F4593" s="235">
        <v>0.000056387049073313414</v>
      </c>
    </row>
    <row r="4594" ht="14.25" customHeight="1" spans="1:6" x14ac:dyDescent="0.25">
      <c r="A4594" s="232">
        <v>43561</v>
      </c>
      <c r="B4594" s="233">
        <v>96</v>
      </c>
      <c r="C4594" s="233">
        <v>33</v>
      </c>
      <c r="D4594" s="234">
        <v>0.6666666666678793</v>
      </c>
      <c r="E4594" s="235">
        <v>0.00012307154618849248</v>
      </c>
      <c r="F4594" s="235">
        <v>0.00005879075986862339</v>
      </c>
    </row>
    <row r="4595" ht="14.25" customHeight="1" spans="1:6" x14ac:dyDescent="0.25">
      <c r="A4595" s="232">
        <v>43561</v>
      </c>
      <c r="B4595" s="233">
        <v>96</v>
      </c>
      <c r="C4595" s="233">
        <v>34</v>
      </c>
      <c r="D4595" s="234">
        <v>0.6875</v>
      </c>
      <c r="E4595" s="235">
        <v>0.00012533855665249817</v>
      </c>
      <c r="F4595" s="235">
        <v>0.00006459972762395585</v>
      </c>
    </row>
    <row r="4596" ht="14.25" customHeight="1" spans="1:6" x14ac:dyDescent="0.25">
      <c r="A4596" s="232">
        <v>43561</v>
      </c>
      <c r="B4596" s="233">
        <v>96</v>
      </c>
      <c r="C4596" s="233">
        <v>35</v>
      </c>
      <c r="D4596" s="234">
        <v>0.7083333333321207</v>
      </c>
      <c r="E4596" s="235">
        <v>0.00007662116692075667</v>
      </c>
      <c r="F4596" s="235">
        <v>0.00007171070539341455</v>
      </c>
    </row>
    <row r="4597" ht="14.25" customHeight="1" spans="1:6" x14ac:dyDescent="0.25">
      <c r="A4597" s="232">
        <v>43561</v>
      </c>
      <c r="B4597" s="233">
        <v>96</v>
      </c>
      <c r="C4597" s="233">
        <v>36</v>
      </c>
      <c r="D4597" s="234">
        <v>0.7291666666678793</v>
      </c>
      <c r="E4597" s="235">
        <v>0.00005304355524682047</v>
      </c>
      <c r="F4597" s="235">
        <v>0.00007701890006639078</v>
      </c>
    </row>
    <row r="4598" ht="14.25" customHeight="1" spans="1:6" x14ac:dyDescent="0.25">
      <c r="A4598" s="232">
        <v>43561</v>
      </c>
      <c r="B4598" s="233">
        <v>96</v>
      </c>
      <c r="C4598" s="233">
        <v>37</v>
      </c>
      <c r="D4598" s="234">
        <v>0.75</v>
      </c>
      <c r="E4598" s="235">
        <v>0.00002547619288612499</v>
      </c>
      <c r="F4598" s="235">
        <v>0.00008122539395818325</v>
      </c>
    </row>
    <row r="4599" ht="14.25" customHeight="1" spans="1:6" x14ac:dyDescent="0.25">
      <c r="A4599" s="232">
        <v>43561</v>
      </c>
      <c r="B4599" s="233">
        <v>96</v>
      </c>
      <c r="C4599" s="233">
        <v>38</v>
      </c>
      <c r="D4599" s="234">
        <v>0.7708333333321207</v>
      </c>
      <c r="E4599" s="235">
        <v>0.000011521447340447192</v>
      </c>
      <c r="F4599" s="235">
        <v>0.00008202663088995325</v>
      </c>
    </row>
    <row r="4600" ht="14.25" customHeight="1" spans="1:6" x14ac:dyDescent="0.25">
      <c r="A4600" s="232">
        <v>43561</v>
      </c>
      <c r="B4600" s="233">
        <v>96</v>
      </c>
      <c r="C4600" s="233">
        <v>39</v>
      </c>
      <c r="D4600" s="234">
        <v>0.7916666666678793</v>
      </c>
      <c r="E4600" s="235">
        <v>0.0000029485187910901894</v>
      </c>
      <c r="F4600" s="235">
        <v>0.0000817261670405395</v>
      </c>
    </row>
    <row r="4601" ht="14.25" customHeight="1" spans="1:6" x14ac:dyDescent="0.25">
      <c r="A4601" s="232">
        <v>43561</v>
      </c>
      <c r="B4601" s="233">
        <v>96</v>
      </c>
      <c r="C4601" s="233">
        <v>40</v>
      </c>
      <c r="D4601" s="234">
        <v>0.8125</v>
      </c>
      <c r="E4601" s="235">
        <v>0.0000011688033296704196</v>
      </c>
      <c r="F4601" s="235">
        <v>0.00008402972321937824</v>
      </c>
    </row>
    <row r="4602" ht="14.25" customHeight="1" spans="1:6" x14ac:dyDescent="0.25">
      <c r="A4602" s="232">
        <v>43561</v>
      </c>
      <c r="B4602" s="233">
        <v>96</v>
      </c>
      <c r="C4602" s="233">
        <v>41</v>
      </c>
      <c r="D4602" s="234">
        <v>0.8333333333321207</v>
      </c>
      <c r="E4602" s="235">
        <v>3.4697885533205616e-7</v>
      </c>
      <c r="F4602" s="235">
        <v>0.00008423003245232074</v>
      </c>
    </row>
    <row r="4603" ht="14.25" customHeight="1" spans="1:6" x14ac:dyDescent="0.25">
      <c r="A4603" s="232">
        <v>43561</v>
      </c>
      <c r="B4603" s="233">
        <v>96</v>
      </c>
      <c r="C4603" s="233">
        <v>42</v>
      </c>
      <c r="D4603" s="234">
        <v>0.8541666666678793</v>
      </c>
      <c r="E4603" s="235">
        <v>3.4644710468755746e-8</v>
      </c>
      <c r="F4603" s="235">
        <v>0.00008262755858878075</v>
      </c>
    </row>
    <row r="4604" ht="14.25" customHeight="1" spans="1:6" x14ac:dyDescent="0.25">
      <c r="A4604" s="232">
        <v>43561</v>
      </c>
      <c r="B4604" s="233">
        <v>96</v>
      </c>
      <c r="C4604" s="233">
        <v>43</v>
      </c>
      <c r="D4604" s="234">
        <v>0.875</v>
      </c>
      <c r="E4604" s="235">
        <v>0</v>
      </c>
      <c r="F4604" s="235">
        <v>0.00008072462087582698</v>
      </c>
    </row>
    <row r="4605" ht="14.25" customHeight="1" spans="1:6" x14ac:dyDescent="0.25">
      <c r="A4605" s="232">
        <v>43561</v>
      </c>
      <c r="B4605" s="233">
        <v>96</v>
      </c>
      <c r="C4605" s="233">
        <v>44</v>
      </c>
      <c r="D4605" s="234">
        <v>0.8958333333321207</v>
      </c>
      <c r="E4605" s="235">
        <v>0</v>
      </c>
      <c r="F4605" s="235">
        <v>0.00007641797236756328</v>
      </c>
    </row>
    <row r="4606" ht="14.25" customHeight="1" spans="1:6" x14ac:dyDescent="0.25">
      <c r="A4606" s="232">
        <v>43561</v>
      </c>
      <c r="B4606" s="233">
        <v>96</v>
      </c>
      <c r="C4606" s="233">
        <v>45</v>
      </c>
      <c r="D4606" s="234">
        <v>0.9166666666678793</v>
      </c>
      <c r="E4606" s="235">
        <v>0</v>
      </c>
      <c r="F4606" s="235">
        <v>0.00007151039616047207</v>
      </c>
    </row>
    <row r="4607" ht="14.25" customHeight="1" spans="1:6" x14ac:dyDescent="0.25">
      <c r="A4607" s="232">
        <v>43561</v>
      </c>
      <c r="B4607" s="233">
        <v>96</v>
      </c>
      <c r="C4607" s="233">
        <v>46</v>
      </c>
      <c r="D4607" s="234">
        <v>0.9375</v>
      </c>
      <c r="E4607" s="235">
        <v>0</v>
      </c>
      <c r="F4607" s="235">
        <v>0.00006459972762395585</v>
      </c>
    </row>
    <row r="4608" ht="14.25" customHeight="1" spans="1:6" x14ac:dyDescent="0.25">
      <c r="A4608" s="232">
        <v>43561</v>
      </c>
      <c r="B4608" s="233">
        <v>96</v>
      </c>
      <c r="C4608" s="233">
        <v>47</v>
      </c>
      <c r="D4608" s="234">
        <v>0.9583333333321207</v>
      </c>
      <c r="E4608" s="235">
        <v>0</v>
      </c>
      <c r="F4608" s="235">
        <v>0.000056387049073313414</v>
      </c>
    </row>
    <row r="4609" ht="14.25" customHeight="1" spans="1:6" x14ac:dyDescent="0.25">
      <c r="A4609" s="232">
        <v>43561</v>
      </c>
      <c r="B4609" s="233">
        <v>96</v>
      </c>
      <c r="C4609" s="233">
        <v>48</v>
      </c>
      <c r="D4609" s="234">
        <v>0.9791666666678793</v>
      </c>
      <c r="E4609" s="235">
        <v>0</v>
      </c>
      <c r="F4609" s="235">
        <v>0.00004797406128972845</v>
      </c>
    </row>
    <row r="4610" ht="14.25" customHeight="1" spans="1:6" x14ac:dyDescent="0.25">
      <c r="A4610" s="232">
        <v>43562</v>
      </c>
      <c r="B4610" s="233">
        <v>97</v>
      </c>
      <c r="C4610" s="233">
        <v>1</v>
      </c>
      <c r="D4610" s="234">
        <v>0</v>
      </c>
      <c r="E4610" s="235">
        <v>0</v>
      </c>
      <c r="F4610" s="235">
        <v>0.00004166432045203974</v>
      </c>
    </row>
    <row r="4611" ht="14.25" customHeight="1" spans="1:6" x14ac:dyDescent="0.25">
      <c r="A4611" s="232">
        <v>43562</v>
      </c>
      <c r="B4611" s="233">
        <v>97</v>
      </c>
      <c r="C4611" s="233">
        <v>2</v>
      </c>
      <c r="D4611" s="234">
        <v>0.020833333332120674</v>
      </c>
      <c r="E4611" s="235">
        <v>0</v>
      </c>
      <c r="F4611" s="235">
        <v>0.00003755798117671852</v>
      </c>
    </row>
    <row r="4612" ht="14.25" customHeight="1" spans="1:6" x14ac:dyDescent="0.25">
      <c r="A4612" s="232">
        <v>43562</v>
      </c>
      <c r="B4612" s="233">
        <v>97</v>
      </c>
      <c r="C4612" s="233">
        <v>3</v>
      </c>
      <c r="D4612" s="234">
        <v>0.041666666667879326</v>
      </c>
      <c r="E4612" s="235">
        <v>0</v>
      </c>
      <c r="F4612" s="235">
        <v>0.00003515427038140853</v>
      </c>
    </row>
    <row r="4613" ht="14.25" customHeight="1" spans="1:6" x14ac:dyDescent="0.25">
      <c r="A4613" s="232">
        <v>43562</v>
      </c>
      <c r="B4613" s="233">
        <v>97</v>
      </c>
      <c r="C4613" s="233">
        <v>4</v>
      </c>
      <c r="D4613" s="234">
        <v>0.0625</v>
      </c>
      <c r="E4613" s="235">
        <v>0</v>
      </c>
      <c r="F4613" s="235">
        <v>0.00003234994112021355</v>
      </c>
    </row>
    <row r="4614" ht="14.25" customHeight="1" spans="1:6" x14ac:dyDescent="0.25">
      <c r="A4614" s="232">
        <v>43562</v>
      </c>
      <c r="B4614" s="233">
        <v>97</v>
      </c>
      <c r="C4614" s="233">
        <v>5</v>
      </c>
      <c r="D4614" s="234">
        <v>0.08333333333212067</v>
      </c>
      <c r="E4614" s="235">
        <v>0</v>
      </c>
      <c r="F4614" s="235">
        <v>0.000031047931106087315</v>
      </c>
    </row>
    <row r="4615" ht="14.25" customHeight="1" spans="1:6" x14ac:dyDescent="0.25">
      <c r="A4615" s="232">
        <v>43562</v>
      </c>
      <c r="B4615" s="233">
        <v>97</v>
      </c>
      <c r="C4615" s="233">
        <v>6</v>
      </c>
      <c r="D4615" s="234">
        <v>0.10416666666787933</v>
      </c>
      <c r="E4615" s="235">
        <v>0</v>
      </c>
      <c r="F4615" s="235">
        <v>0.00003054715802373107</v>
      </c>
    </row>
    <row r="4616" ht="14.25" customHeight="1" spans="1:6" x14ac:dyDescent="0.25">
      <c r="A4616" s="232">
        <v>43562</v>
      </c>
      <c r="B4616" s="233">
        <v>97</v>
      </c>
      <c r="C4616" s="233">
        <v>7</v>
      </c>
      <c r="D4616" s="234">
        <v>0.125</v>
      </c>
      <c r="E4616" s="235">
        <v>0</v>
      </c>
      <c r="F4616" s="235">
        <v>0.000029946230324903566</v>
      </c>
    </row>
    <row r="4617" ht="14.25" customHeight="1" spans="1:6" x14ac:dyDescent="0.25">
      <c r="A4617" s="232">
        <v>43562</v>
      </c>
      <c r="B4617" s="233">
        <v>97</v>
      </c>
      <c r="C4617" s="233">
        <v>8</v>
      </c>
      <c r="D4617" s="234">
        <v>0.14583333333212067</v>
      </c>
      <c r="E4617" s="235">
        <v>0</v>
      </c>
      <c r="F4617" s="235">
        <v>0.00002934530262607607</v>
      </c>
    </row>
    <row r="4618" ht="14.25" customHeight="1" spans="1:6" x14ac:dyDescent="0.25">
      <c r="A4618" s="232">
        <v>43562</v>
      </c>
      <c r="B4618" s="233">
        <v>97</v>
      </c>
      <c r="C4618" s="233">
        <v>9</v>
      </c>
      <c r="D4618" s="234">
        <v>0.16666666666787933</v>
      </c>
      <c r="E4618" s="235">
        <v>2.836003437326685e-9</v>
      </c>
      <c r="F4618" s="235">
        <v>0.00002934530262607607</v>
      </c>
    </row>
    <row r="4619" ht="14.25" customHeight="1" spans="1:6" x14ac:dyDescent="0.25">
      <c r="A4619" s="232">
        <v>43562</v>
      </c>
      <c r="B4619" s="233">
        <v>97</v>
      </c>
      <c r="C4619" s="233">
        <v>10</v>
      </c>
      <c r="D4619" s="234">
        <v>0.1875</v>
      </c>
      <c r="E4619" s="235">
        <v>1.1257700601214188e-7</v>
      </c>
      <c r="F4619" s="235">
        <v>0.000030246694174317314</v>
      </c>
    </row>
    <row r="4620" ht="14.25" customHeight="1" spans="1:6" x14ac:dyDescent="0.25">
      <c r="A4620" s="232">
        <v>43562</v>
      </c>
      <c r="B4620" s="233">
        <v>97</v>
      </c>
      <c r="C4620" s="233">
        <v>11</v>
      </c>
      <c r="D4620" s="234">
        <v>0.20833333333212067</v>
      </c>
      <c r="E4620" s="235">
        <v>8.192350798955869e-7</v>
      </c>
      <c r="F4620" s="235">
        <v>0.000031047931106087315</v>
      </c>
    </row>
    <row r="4621" ht="14.25" customHeight="1" spans="1:6" x14ac:dyDescent="0.25">
      <c r="A4621" s="232">
        <v>43562</v>
      </c>
      <c r="B4621" s="233">
        <v>97</v>
      </c>
      <c r="C4621" s="233">
        <v>12</v>
      </c>
      <c r="D4621" s="234">
        <v>0.22916666666787933</v>
      </c>
      <c r="E4621" s="235">
        <v>0.0000038969292452786425</v>
      </c>
      <c r="F4621" s="235">
        <v>0.00003214963188727106</v>
      </c>
    </row>
    <row r="4622" ht="14.25" customHeight="1" spans="1:6" x14ac:dyDescent="0.25">
      <c r="A4622" s="232">
        <v>43562</v>
      </c>
      <c r="B4622" s="233">
        <v>97</v>
      </c>
      <c r="C4622" s="233">
        <v>13</v>
      </c>
      <c r="D4622" s="234">
        <v>0.25</v>
      </c>
      <c r="E4622" s="235">
        <v>0.000009829848819381621</v>
      </c>
      <c r="F4622" s="235">
        <v>0.000037658135793189774</v>
      </c>
    </row>
    <row r="4623" ht="14.25" customHeight="1" spans="1:6" x14ac:dyDescent="0.25">
      <c r="A4623" s="232">
        <v>43562</v>
      </c>
      <c r="B4623" s="233">
        <v>97</v>
      </c>
      <c r="C4623" s="233">
        <v>14</v>
      </c>
      <c r="D4623" s="234">
        <v>0.2708333333321207</v>
      </c>
      <c r="E4623" s="235">
        <v>0.00002204290382904038</v>
      </c>
      <c r="F4623" s="235">
        <v>0.000043366948932050984</v>
      </c>
    </row>
    <row r="4624" ht="14.25" customHeight="1" spans="1:6" x14ac:dyDescent="0.25">
      <c r="A4624" s="232">
        <v>43562</v>
      </c>
      <c r="B4624" s="233">
        <v>97</v>
      </c>
      <c r="C4624" s="233">
        <v>15</v>
      </c>
      <c r="D4624" s="234">
        <v>0.2916666666678793</v>
      </c>
      <c r="E4624" s="235">
        <v>0.00003772400563522223</v>
      </c>
      <c r="F4624" s="235">
        <v>0.00004877529822149846</v>
      </c>
    </row>
    <row r="4625" ht="14.25" customHeight="1" spans="1:6" x14ac:dyDescent="0.25">
      <c r="A4625" s="232">
        <v>43562</v>
      </c>
      <c r="B4625" s="233">
        <v>97</v>
      </c>
      <c r="C4625" s="233">
        <v>16</v>
      </c>
      <c r="D4625" s="234">
        <v>0.3125</v>
      </c>
      <c r="E4625" s="235">
        <v>0.00005391827086091663</v>
      </c>
      <c r="F4625" s="235">
        <v>0.000055786121374485906</v>
      </c>
    </row>
    <row r="4626" ht="14.25" customHeight="1" spans="1:6" x14ac:dyDescent="0.25">
      <c r="A4626" s="232">
        <v>43562</v>
      </c>
      <c r="B4626" s="233">
        <v>97</v>
      </c>
      <c r="C4626" s="233">
        <v>17</v>
      </c>
      <c r="D4626" s="234">
        <v>0.3333333333321207</v>
      </c>
      <c r="E4626" s="235">
        <v>0.00007691168377516656</v>
      </c>
      <c r="F4626" s="235">
        <v>0.000057789213703910896</v>
      </c>
    </row>
    <row r="4627" ht="14.25" customHeight="1" spans="1:6" x14ac:dyDescent="0.25">
      <c r="A4627" s="232">
        <v>43562</v>
      </c>
      <c r="B4627" s="233">
        <v>97</v>
      </c>
      <c r="C4627" s="233">
        <v>18</v>
      </c>
      <c r="D4627" s="234">
        <v>0.3541666666678793</v>
      </c>
      <c r="E4627" s="235">
        <v>0.00010436137796405143</v>
      </c>
      <c r="F4627" s="235">
        <v>0.00006219601682864587</v>
      </c>
    </row>
    <row r="4628" ht="14.25" customHeight="1" spans="1:6" x14ac:dyDescent="0.25">
      <c r="A4628" s="232">
        <v>43562</v>
      </c>
      <c r="B4628" s="233">
        <v>97</v>
      </c>
      <c r="C4628" s="233">
        <v>19</v>
      </c>
      <c r="D4628" s="234">
        <v>0.375</v>
      </c>
      <c r="E4628" s="235">
        <v>0.0001358681311104587</v>
      </c>
      <c r="F4628" s="235">
        <v>0.0000634980268427721</v>
      </c>
    </row>
    <row r="4629" ht="14.25" customHeight="1" spans="1:6" x14ac:dyDescent="0.25">
      <c r="A4629" s="232">
        <v>43562</v>
      </c>
      <c r="B4629" s="233">
        <v>97</v>
      </c>
      <c r="C4629" s="233">
        <v>20</v>
      </c>
      <c r="D4629" s="234">
        <v>0.3958333333321207</v>
      </c>
      <c r="E4629" s="235">
        <v>0.00017005052146674165</v>
      </c>
      <c r="F4629" s="235">
        <v>0.00006269678991100212</v>
      </c>
    </row>
    <row r="4630" ht="14.25" customHeight="1" spans="1:6" x14ac:dyDescent="0.25">
      <c r="A4630" s="232">
        <v>43562</v>
      </c>
      <c r="B4630" s="233">
        <v>97</v>
      </c>
      <c r="C4630" s="233">
        <v>21</v>
      </c>
      <c r="D4630" s="234">
        <v>0.4166666666678793</v>
      </c>
      <c r="E4630" s="235">
        <v>0.00020221724283676408</v>
      </c>
      <c r="F4630" s="235">
        <v>0.00006319756299335835</v>
      </c>
    </row>
    <row r="4631" ht="14.25" customHeight="1" spans="1:6" x14ac:dyDescent="0.25">
      <c r="A4631" s="232">
        <v>43562</v>
      </c>
      <c r="B4631" s="233">
        <v>97</v>
      </c>
      <c r="C4631" s="233">
        <v>22</v>
      </c>
      <c r="D4631" s="234">
        <v>0.4375</v>
      </c>
      <c r="E4631" s="235">
        <v>0.00023029640648423817</v>
      </c>
      <c r="F4631" s="235">
        <v>0.00006099416143099088</v>
      </c>
    </row>
    <row r="4632" ht="14.25" customHeight="1" spans="1:6" x14ac:dyDescent="0.25">
      <c r="A4632" s="232">
        <v>43562</v>
      </c>
      <c r="B4632" s="233">
        <v>97</v>
      </c>
      <c r="C4632" s="233">
        <v>23</v>
      </c>
      <c r="D4632" s="234">
        <v>0.4583333333321207</v>
      </c>
      <c r="E4632" s="235">
        <v>0.0002738344950143878</v>
      </c>
      <c r="F4632" s="235">
        <v>0.000060092769882749627</v>
      </c>
    </row>
    <row r="4633" ht="14.25" customHeight="1" spans="1:6" x14ac:dyDescent="0.25">
      <c r="A4633" s="232">
        <v>43562</v>
      </c>
      <c r="B4633" s="233">
        <v>97</v>
      </c>
      <c r="C4633" s="233">
        <v>24</v>
      </c>
      <c r="D4633" s="234">
        <v>0.4791666666678793</v>
      </c>
      <c r="E4633" s="235">
        <v>0.00023368168399359152</v>
      </c>
      <c r="F4633" s="235">
        <v>0.000059992615266278386</v>
      </c>
    </row>
    <row r="4634" ht="14.25" customHeight="1" spans="1:6" x14ac:dyDescent="0.25">
      <c r="A4634" s="232">
        <v>43562</v>
      </c>
      <c r="B4634" s="233">
        <v>97</v>
      </c>
      <c r="C4634" s="233">
        <v>25</v>
      </c>
      <c r="D4634" s="234">
        <v>0.5</v>
      </c>
      <c r="E4634" s="235">
        <v>0.0002337567109605734</v>
      </c>
      <c r="F4634" s="235">
        <v>0.000059391687567450885</v>
      </c>
    </row>
    <row r="4635" ht="14.25" customHeight="1" spans="1:6" x14ac:dyDescent="0.25">
      <c r="A4635" s="232">
        <v>43562</v>
      </c>
      <c r="B4635" s="233">
        <v>97</v>
      </c>
      <c r="C4635" s="233">
        <v>26</v>
      </c>
      <c r="D4635" s="234">
        <v>0.5208333333321207</v>
      </c>
      <c r="E4635" s="235">
        <v>0.00024268620769064413</v>
      </c>
      <c r="F4635" s="235">
        <v>0.00005959199680039339</v>
      </c>
    </row>
    <row r="4636" ht="14.25" customHeight="1" spans="1:6" x14ac:dyDescent="0.25">
      <c r="A4636" s="232">
        <v>43562</v>
      </c>
      <c r="B4636" s="233">
        <v>97</v>
      </c>
      <c r="C4636" s="233">
        <v>27</v>
      </c>
      <c r="D4636" s="234">
        <v>0.5416666666678793</v>
      </c>
      <c r="E4636" s="235">
        <v>0.00023843901592840861</v>
      </c>
      <c r="F4636" s="235">
        <v>0.000058890914485094645</v>
      </c>
    </row>
    <row r="4637" ht="14.25" customHeight="1" spans="1:6" x14ac:dyDescent="0.25">
      <c r="A4637" s="232">
        <v>43562</v>
      </c>
      <c r="B4637" s="233">
        <v>97</v>
      </c>
      <c r="C4637" s="233">
        <v>28</v>
      </c>
      <c r="D4637" s="234">
        <v>0.5625</v>
      </c>
      <c r="E4637" s="235">
        <v>0.00021896584711404926</v>
      </c>
      <c r="F4637" s="235">
        <v>0.000058390141402738404</v>
      </c>
    </row>
    <row r="4638" ht="14.25" customHeight="1" spans="1:6" x14ac:dyDescent="0.25">
      <c r="A4638" s="232">
        <v>43562</v>
      </c>
      <c r="B4638" s="233">
        <v>97</v>
      </c>
      <c r="C4638" s="233">
        <v>29</v>
      </c>
      <c r="D4638" s="234">
        <v>0.5833333333321207</v>
      </c>
      <c r="E4638" s="235">
        <v>0.00022610803860642273</v>
      </c>
      <c r="F4638" s="235">
        <v>0.000057088131388612155</v>
      </c>
    </row>
    <row r="4639" ht="14.25" customHeight="1" spans="1:6" x14ac:dyDescent="0.25">
      <c r="A4639" s="232">
        <v>43562</v>
      </c>
      <c r="B4639" s="233">
        <v>97</v>
      </c>
      <c r="C4639" s="233">
        <v>30</v>
      </c>
      <c r="D4639" s="234">
        <v>0.6041666666678793</v>
      </c>
      <c r="E4639" s="235">
        <v>0.00018677443210864255</v>
      </c>
      <c r="F4639" s="235">
        <v>0.00005859045063568089</v>
      </c>
    </row>
    <row r="4640" ht="14.25" customHeight="1" spans="1:6" x14ac:dyDescent="0.25">
      <c r="A4640" s="232">
        <v>43562</v>
      </c>
      <c r="B4640" s="233">
        <v>97</v>
      </c>
      <c r="C4640" s="233">
        <v>31</v>
      </c>
      <c r="D4640" s="234">
        <v>0.625</v>
      </c>
      <c r="E4640" s="235">
        <v>0.00016839048229970737</v>
      </c>
      <c r="F4640" s="235">
        <v>0.000058490296019209644</v>
      </c>
    </row>
    <row r="4641" ht="14.25" customHeight="1" spans="1:6" x14ac:dyDescent="0.25">
      <c r="A4641" s="232">
        <v>43562</v>
      </c>
      <c r="B4641" s="233">
        <v>97</v>
      </c>
      <c r="C4641" s="233">
        <v>32</v>
      </c>
      <c r="D4641" s="234">
        <v>0.6458333333321207</v>
      </c>
      <c r="E4641" s="235">
        <v>0.00015441702142310912</v>
      </c>
      <c r="F4641" s="235">
        <v>0.000059391687567450885</v>
      </c>
    </row>
    <row r="4642" ht="14.25" customHeight="1" spans="1:6" x14ac:dyDescent="0.25">
      <c r="A4642" s="232">
        <v>43562</v>
      </c>
      <c r="B4642" s="233">
        <v>97</v>
      </c>
      <c r="C4642" s="233">
        <v>33</v>
      </c>
      <c r="D4642" s="234">
        <v>0.6666666666678793</v>
      </c>
      <c r="E4642" s="235">
        <v>0.0001238094395858108</v>
      </c>
      <c r="F4642" s="235">
        <v>0.00006249648067805962</v>
      </c>
    </row>
    <row r="4643" ht="14.25" customHeight="1" spans="1:6" x14ac:dyDescent="0.25">
      <c r="A4643" s="232">
        <v>43562</v>
      </c>
      <c r="B4643" s="233">
        <v>97</v>
      </c>
      <c r="C4643" s="233">
        <v>34</v>
      </c>
      <c r="D4643" s="234">
        <v>0.6875</v>
      </c>
      <c r="E4643" s="235">
        <v>0.0001079832828023354</v>
      </c>
      <c r="F4643" s="235">
        <v>0.00006700343841926584</v>
      </c>
    </row>
    <row r="4644" ht="14.25" customHeight="1" spans="1:6" x14ac:dyDescent="0.25">
      <c r="A4644" s="232">
        <v>43562</v>
      </c>
      <c r="B4644" s="233">
        <v>97</v>
      </c>
      <c r="C4644" s="233">
        <v>35</v>
      </c>
      <c r="D4644" s="234">
        <v>0.7083333333321207</v>
      </c>
      <c r="E4644" s="235">
        <v>0.00006585849623103778</v>
      </c>
      <c r="F4644" s="235">
        <v>0.00007351348848989705</v>
      </c>
    </row>
    <row r="4645" ht="14.25" customHeight="1" spans="1:6" x14ac:dyDescent="0.25">
      <c r="A4645" s="232">
        <v>43562</v>
      </c>
      <c r="B4645" s="233">
        <v>97</v>
      </c>
      <c r="C4645" s="233">
        <v>36</v>
      </c>
      <c r="D4645" s="234">
        <v>0.7291666666678793</v>
      </c>
      <c r="E4645" s="235">
        <v>0.0000433053460593143</v>
      </c>
      <c r="F4645" s="235">
        <v>0.00007832091008051702</v>
      </c>
    </row>
    <row r="4646" ht="14.25" customHeight="1" spans="1:6" x14ac:dyDescent="0.25">
      <c r="A4646" s="232">
        <v>43562</v>
      </c>
      <c r="B4646" s="233">
        <v>97</v>
      </c>
      <c r="C4646" s="233">
        <v>37</v>
      </c>
      <c r="D4646" s="234">
        <v>0.75</v>
      </c>
      <c r="E4646" s="235">
        <v>0.000026078003127217994</v>
      </c>
      <c r="F4646" s="235">
        <v>0.00007972307471111451</v>
      </c>
    </row>
    <row r="4647" ht="14.25" customHeight="1" spans="1:6" x14ac:dyDescent="0.25">
      <c r="A4647" s="232">
        <v>43562</v>
      </c>
      <c r="B4647" s="233">
        <v>97</v>
      </c>
      <c r="C4647" s="233">
        <v>38</v>
      </c>
      <c r="D4647" s="234">
        <v>0.7708333333321207</v>
      </c>
      <c r="E4647" s="235">
        <v>0.000011211296154651221</v>
      </c>
      <c r="F4647" s="235">
        <v>0.00007962292009464326</v>
      </c>
    </row>
    <row r="4648" ht="14.25" customHeight="1" spans="1:6" x14ac:dyDescent="0.25">
      <c r="A4648" s="232">
        <v>43562</v>
      </c>
      <c r="B4648" s="233">
        <v>97</v>
      </c>
      <c r="C4648" s="233">
        <v>39</v>
      </c>
      <c r="D4648" s="234">
        <v>0.7916666666678793</v>
      </c>
      <c r="E4648" s="235">
        <v>0.00000221171276762299</v>
      </c>
      <c r="F4648" s="235">
        <v>0.00008082477549229825</v>
      </c>
    </row>
    <row r="4649" ht="14.25" customHeight="1" spans="1:6" x14ac:dyDescent="0.25">
      <c r="A4649" s="232">
        <v>43562</v>
      </c>
      <c r="B4649" s="233">
        <v>97</v>
      </c>
      <c r="C4649" s="233">
        <v>40</v>
      </c>
      <c r="D4649" s="234">
        <v>0.8125</v>
      </c>
      <c r="E4649" s="235">
        <v>6.313806782970125e-7</v>
      </c>
      <c r="F4649" s="235">
        <v>0.00008222694012289575</v>
      </c>
    </row>
    <row r="4650" ht="14.25" customHeight="1" spans="1:6" x14ac:dyDescent="0.25">
      <c r="A4650" s="232">
        <v>43562</v>
      </c>
      <c r="B4650" s="233">
        <v>97</v>
      </c>
      <c r="C4650" s="233">
        <v>41</v>
      </c>
      <c r="D4650" s="234">
        <v>0.8333333333321207</v>
      </c>
      <c r="E4650" s="235">
        <v>1.9124527527363863e-7</v>
      </c>
      <c r="F4650" s="235">
        <v>0.00008433018706879199</v>
      </c>
    </row>
    <row r="4651" ht="14.25" customHeight="1" spans="1:6" x14ac:dyDescent="0.25">
      <c r="A4651" s="232">
        <v>43562</v>
      </c>
      <c r="B4651" s="233">
        <v>97</v>
      </c>
      <c r="C4651" s="233">
        <v>42</v>
      </c>
      <c r="D4651" s="234">
        <v>0.8541666666678793</v>
      </c>
      <c r="E4651" s="235">
        <v>3.995065711712374e-9</v>
      </c>
      <c r="F4651" s="235">
        <v>0.00008262755858878075</v>
      </c>
    </row>
    <row r="4652" ht="14.25" customHeight="1" spans="1:6" x14ac:dyDescent="0.25">
      <c r="A4652" s="232">
        <v>43562</v>
      </c>
      <c r="B4652" s="233">
        <v>97</v>
      </c>
      <c r="C4652" s="233">
        <v>43</v>
      </c>
      <c r="D4652" s="234">
        <v>0.875</v>
      </c>
      <c r="E4652" s="235">
        <v>0</v>
      </c>
      <c r="F4652" s="235">
        <v>0.00008072462087582698</v>
      </c>
    </row>
    <row r="4653" ht="14.25" customHeight="1" spans="1:6" x14ac:dyDescent="0.25">
      <c r="A4653" s="232">
        <v>43562</v>
      </c>
      <c r="B4653" s="233">
        <v>97</v>
      </c>
      <c r="C4653" s="233">
        <v>44</v>
      </c>
      <c r="D4653" s="234">
        <v>0.8958333333321207</v>
      </c>
      <c r="E4653" s="235">
        <v>0</v>
      </c>
      <c r="F4653" s="235">
        <v>0.00007671843621697703</v>
      </c>
    </row>
    <row r="4654" ht="14.25" customHeight="1" spans="1:6" x14ac:dyDescent="0.25">
      <c r="A4654" s="232">
        <v>43562</v>
      </c>
      <c r="B4654" s="233">
        <v>97</v>
      </c>
      <c r="C4654" s="233">
        <v>45</v>
      </c>
      <c r="D4654" s="234">
        <v>0.9166666666678793</v>
      </c>
      <c r="E4654" s="235">
        <v>0</v>
      </c>
      <c r="F4654" s="235">
        <v>0.00007231163309224206</v>
      </c>
    </row>
    <row r="4655" ht="14.25" customHeight="1" spans="1:6" x14ac:dyDescent="0.25">
      <c r="A4655" s="232">
        <v>43562</v>
      </c>
      <c r="B4655" s="233">
        <v>97</v>
      </c>
      <c r="C4655" s="233">
        <v>46</v>
      </c>
      <c r="D4655" s="234">
        <v>0.9375</v>
      </c>
      <c r="E4655" s="235">
        <v>0</v>
      </c>
      <c r="F4655" s="235">
        <v>0.00006540096455572584</v>
      </c>
    </row>
    <row r="4656" ht="14.25" customHeight="1" spans="1:6" x14ac:dyDescent="0.25">
      <c r="A4656" s="232">
        <v>43562</v>
      </c>
      <c r="B4656" s="233">
        <v>97</v>
      </c>
      <c r="C4656" s="233">
        <v>47</v>
      </c>
      <c r="D4656" s="234">
        <v>0.9583333333321207</v>
      </c>
      <c r="E4656" s="235">
        <v>0</v>
      </c>
      <c r="F4656" s="235">
        <v>0.000056387049073313414</v>
      </c>
    </row>
    <row r="4657" ht="14.25" customHeight="1" spans="1:6" x14ac:dyDescent="0.25">
      <c r="A4657" s="232">
        <v>43562</v>
      </c>
      <c r="B4657" s="233">
        <v>97</v>
      </c>
      <c r="C4657" s="233">
        <v>48</v>
      </c>
      <c r="D4657" s="234">
        <v>0.9791666666678793</v>
      </c>
      <c r="E4657" s="235">
        <v>0</v>
      </c>
      <c r="F4657" s="235">
        <v>0.000047773752056785965</v>
      </c>
    </row>
    <row r="4658" ht="14.25" customHeight="1" spans="1:6" x14ac:dyDescent="0.25">
      <c r="A4658" s="232">
        <v>43563</v>
      </c>
      <c r="B4658" s="233">
        <v>98</v>
      </c>
      <c r="C4658" s="233">
        <v>1</v>
      </c>
      <c r="D4658" s="234">
        <v>0</v>
      </c>
      <c r="E4658" s="235">
        <v>0</v>
      </c>
      <c r="F4658" s="235">
        <v>0.000041564165835568494</v>
      </c>
    </row>
    <row r="4659" ht="14.25" customHeight="1" spans="1:6" x14ac:dyDescent="0.25">
      <c r="A4659" s="232">
        <v>43563</v>
      </c>
      <c r="B4659" s="233">
        <v>98</v>
      </c>
      <c r="C4659" s="233">
        <v>2</v>
      </c>
      <c r="D4659" s="234">
        <v>0.020833333332120674</v>
      </c>
      <c r="E4659" s="235">
        <v>0</v>
      </c>
      <c r="F4659" s="235">
        <v>0.000037457826560247266</v>
      </c>
    </row>
    <row r="4660" ht="14.25" customHeight="1" spans="1:6" x14ac:dyDescent="0.25">
      <c r="A4660" s="232">
        <v>43563</v>
      </c>
      <c r="B4660" s="233">
        <v>98</v>
      </c>
      <c r="C4660" s="233">
        <v>3</v>
      </c>
      <c r="D4660" s="234">
        <v>0.041666666667879326</v>
      </c>
      <c r="E4660" s="235">
        <v>0</v>
      </c>
      <c r="F4660" s="235">
        <v>0.00003415272421669604</v>
      </c>
    </row>
    <row r="4661" ht="14.25" customHeight="1" spans="1:6" x14ac:dyDescent="0.25">
      <c r="A4661" s="232">
        <v>43563</v>
      </c>
      <c r="B4661" s="233">
        <v>98</v>
      </c>
      <c r="C4661" s="233">
        <v>4</v>
      </c>
      <c r="D4661" s="234">
        <v>0.0625</v>
      </c>
      <c r="E4661" s="235">
        <v>0</v>
      </c>
      <c r="F4661" s="235">
        <v>0.00003194932265432856</v>
      </c>
    </row>
    <row r="4662" ht="14.25" customHeight="1" spans="1:6" x14ac:dyDescent="0.25">
      <c r="A4662" s="232">
        <v>43563</v>
      </c>
      <c r="B4662" s="233">
        <v>98</v>
      </c>
      <c r="C4662" s="233">
        <v>5</v>
      </c>
      <c r="D4662" s="234">
        <v>0.08333333333212067</v>
      </c>
      <c r="E4662" s="235">
        <v>0</v>
      </c>
      <c r="F4662" s="235">
        <v>0.00003134839495550106</v>
      </c>
    </row>
    <row r="4663" ht="14.25" customHeight="1" spans="1:6" x14ac:dyDescent="0.25">
      <c r="A4663" s="232">
        <v>43563</v>
      </c>
      <c r="B4663" s="233">
        <v>98</v>
      </c>
      <c r="C4663" s="233">
        <v>6</v>
      </c>
      <c r="D4663" s="234">
        <v>0.10416666666787933</v>
      </c>
      <c r="E4663" s="235">
        <v>0</v>
      </c>
      <c r="F4663" s="235">
        <v>0.000030847621873144815</v>
      </c>
    </row>
    <row r="4664" ht="14.25" customHeight="1" spans="1:6" x14ac:dyDescent="0.25">
      <c r="A4664" s="232">
        <v>43563</v>
      </c>
      <c r="B4664" s="233">
        <v>98</v>
      </c>
      <c r="C4664" s="233">
        <v>7</v>
      </c>
      <c r="D4664" s="234">
        <v>0.125</v>
      </c>
      <c r="E4664" s="235">
        <v>0</v>
      </c>
      <c r="F4664" s="235">
        <v>0.000029645766475489823</v>
      </c>
    </row>
    <row r="4665" ht="14.25" customHeight="1" spans="1:6" x14ac:dyDescent="0.25">
      <c r="A4665" s="232">
        <v>43563</v>
      </c>
      <c r="B4665" s="233">
        <v>98</v>
      </c>
      <c r="C4665" s="233">
        <v>8</v>
      </c>
      <c r="D4665" s="234">
        <v>0.14583333333212067</v>
      </c>
      <c r="E4665" s="235">
        <v>0</v>
      </c>
      <c r="F4665" s="235">
        <v>0.000029245148009604822</v>
      </c>
    </row>
    <row r="4666" ht="14.25" customHeight="1" spans="1:6" x14ac:dyDescent="0.25">
      <c r="A4666" s="232">
        <v>43563</v>
      </c>
      <c r="B4666" s="233">
        <v>98</v>
      </c>
      <c r="C4666" s="233">
        <v>9</v>
      </c>
      <c r="D4666" s="234">
        <v>0.16666666666787933</v>
      </c>
      <c r="E4666" s="235">
        <v>0</v>
      </c>
      <c r="F4666" s="235">
        <v>0.000029545611859018566</v>
      </c>
    </row>
    <row r="4667" ht="14.25" customHeight="1" spans="1:6" x14ac:dyDescent="0.25">
      <c r="A4667" s="232">
        <v>43563</v>
      </c>
      <c r="B4667" s="233">
        <v>98</v>
      </c>
      <c r="C4667" s="233">
        <v>10</v>
      </c>
      <c r="D4667" s="234">
        <v>0.1875</v>
      </c>
      <c r="E4667" s="235">
        <v>8.871758578941522e-8</v>
      </c>
      <c r="F4667" s="235">
        <v>0.000030346848790788564</v>
      </c>
    </row>
    <row r="4668" ht="14.25" customHeight="1" spans="1:6" x14ac:dyDescent="0.25">
      <c r="A4668" s="232">
        <v>43563</v>
      </c>
      <c r="B4668" s="233">
        <v>98</v>
      </c>
      <c r="C4668" s="233">
        <v>11</v>
      </c>
      <c r="D4668" s="234">
        <v>0.20833333333212067</v>
      </c>
      <c r="E4668" s="235">
        <v>0.000005725454876714073</v>
      </c>
      <c r="F4668" s="235">
        <v>0.00003074746725667356</v>
      </c>
    </row>
    <row r="4669" ht="14.25" customHeight="1" spans="1:6" x14ac:dyDescent="0.25">
      <c r="A4669" s="232">
        <v>43563</v>
      </c>
      <c r="B4669" s="233">
        <v>98</v>
      </c>
      <c r="C4669" s="233">
        <v>12</v>
      </c>
      <c r="D4669" s="234">
        <v>0.22916666666787933</v>
      </c>
      <c r="E4669" s="235">
        <v>0.000005749722097975977</v>
      </c>
      <c r="F4669" s="235">
        <v>0.000032049477270799804</v>
      </c>
    </row>
    <row r="4670" ht="14.25" customHeight="1" spans="1:6" x14ac:dyDescent="0.25">
      <c r="A4670" s="232">
        <v>43563</v>
      </c>
      <c r="B4670" s="233">
        <v>98</v>
      </c>
      <c r="C4670" s="233">
        <v>13</v>
      </c>
      <c r="D4670" s="234">
        <v>0.25</v>
      </c>
      <c r="E4670" s="235">
        <v>0.000017494555818615433</v>
      </c>
      <c r="F4670" s="235">
        <v>0.00003655643501200603</v>
      </c>
    </row>
    <row r="4671" ht="14.25" customHeight="1" spans="1:6" x14ac:dyDescent="0.25">
      <c r="A4671" s="232">
        <v>43563</v>
      </c>
      <c r="B4671" s="233">
        <v>98</v>
      </c>
      <c r="C4671" s="233">
        <v>14</v>
      </c>
      <c r="D4671" s="234">
        <v>0.2708333333321207</v>
      </c>
      <c r="E4671" s="235">
        <v>0.000042739294201717775</v>
      </c>
      <c r="F4671" s="235">
        <v>0.000042665866616752236</v>
      </c>
    </row>
    <row r="4672" ht="14.25" customHeight="1" spans="1:6" x14ac:dyDescent="0.25">
      <c r="A4672" s="232">
        <v>43563</v>
      </c>
      <c r="B4672" s="233">
        <v>98</v>
      </c>
      <c r="C4672" s="233">
        <v>15</v>
      </c>
      <c r="D4672" s="234">
        <v>0.2916666666678793</v>
      </c>
      <c r="E4672" s="235">
        <v>0.000070807336803951</v>
      </c>
      <c r="F4672" s="235">
        <v>0.00004857498898855595</v>
      </c>
    </row>
    <row r="4673" ht="14.25" customHeight="1" spans="1:6" x14ac:dyDescent="0.25">
      <c r="A4673" s="232">
        <v>43563</v>
      </c>
      <c r="B4673" s="233">
        <v>98</v>
      </c>
      <c r="C4673" s="233">
        <v>16</v>
      </c>
      <c r="D4673" s="234">
        <v>0.3125</v>
      </c>
      <c r="E4673" s="235">
        <v>0.00008780728096070188</v>
      </c>
      <c r="F4673" s="235">
        <v>0.00005478457520977341</v>
      </c>
    </row>
    <row r="4674" ht="14.25" customHeight="1" spans="1:6" x14ac:dyDescent="0.25">
      <c r="A4674" s="232">
        <v>43563</v>
      </c>
      <c r="B4674" s="233">
        <v>98</v>
      </c>
      <c r="C4674" s="233">
        <v>17</v>
      </c>
      <c r="D4674" s="234">
        <v>0.3333333333321207</v>
      </c>
      <c r="E4674" s="235">
        <v>0.00010315958686174998</v>
      </c>
      <c r="F4674" s="235">
        <v>0.000058390141402738404</v>
      </c>
    </row>
    <row r="4675" ht="14.25" customHeight="1" spans="1:6" x14ac:dyDescent="0.25">
      <c r="A4675" s="232">
        <v>43563</v>
      </c>
      <c r="B4675" s="233">
        <v>98</v>
      </c>
      <c r="C4675" s="233">
        <v>18</v>
      </c>
      <c r="D4675" s="234">
        <v>0.3541666666678793</v>
      </c>
      <c r="E4675" s="235">
        <v>0.00011943824833431622</v>
      </c>
      <c r="F4675" s="235">
        <v>0.0000628970991439446</v>
      </c>
    </row>
    <row r="4676" ht="14.25" customHeight="1" spans="1:6" x14ac:dyDescent="0.25">
      <c r="A4676" s="232">
        <v>43563</v>
      </c>
      <c r="B4676" s="233">
        <v>98</v>
      </c>
      <c r="C4676" s="233">
        <v>19</v>
      </c>
      <c r="D4676" s="234">
        <v>0.375</v>
      </c>
      <c r="E4676" s="235">
        <v>0.00014639890112954894</v>
      </c>
      <c r="F4676" s="235">
        <v>0.0000646998822404271</v>
      </c>
    </row>
    <row r="4677" ht="14.25" customHeight="1" spans="1:6" x14ac:dyDescent="0.25">
      <c r="A4677" s="232">
        <v>43563</v>
      </c>
      <c r="B4677" s="233">
        <v>98</v>
      </c>
      <c r="C4677" s="233">
        <v>20</v>
      </c>
      <c r="D4677" s="234">
        <v>0.3958333333321207</v>
      </c>
      <c r="E4677" s="235">
        <v>0.00015957343237392316</v>
      </c>
      <c r="F4677" s="235">
        <v>0.00006409895454159961</v>
      </c>
    </row>
    <row r="4678" ht="14.25" customHeight="1" spans="1:6" x14ac:dyDescent="0.25">
      <c r="A4678" s="232">
        <v>43563</v>
      </c>
      <c r="B4678" s="233">
        <v>98</v>
      </c>
      <c r="C4678" s="233">
        <v>21</v>
      </c>
      <c r="D4678" s="234">
        <v>0.4166666666678793</v>
      </c>
      <c r="E4678" s="235">
        <v>0.0001728244983712938</v>
      </c>
      <c r="F4678" s="235">
        <v>0.00006279694452747336</v>
      </c>
    </row>
    <row r="4679" ht="14.25" customHeight="1" spans="1:6" x14ac:dyDescent="0.25">
      <c r="A4679" s="232">
        <v>43563</v>
      </c>
      <c r="B4679" s="233">
        <v>98</v>
      </c>
      <c r="C4679" s="233">
        <v>22</v>
      </c>
      <c r="D4679" s="234">
        <v>0.4375</v>
      </c>
      <c r="E4679" s="235">
        <v>0.00018989657391663955</v>
      </c>
      <c r="F4679" s="235">
        <v>0.00006309740837688711</v>
      </c>
    </row>
    <row r="4680" ht="14.25" customHeight="1" spans="1:6" x14ac:dyDescent="0.25">
      <c r="A4680" s="232">
        <v>43563</v>
      </c>
      <c r="B4680" s="233">
        <v>98</v>
      </c>
      <c r="C4680" s="233">
        <v>23</v>
      </c>
      <c r="D4680" s="234">
        <v>0.4583333333321207</v>
      </c>
      <c r="E4680" s="235">
        <v>0.00016448934909865995</v>
      </c>
      <c r="F4680" s="235">
        <v>0.00006229617144511711</v>
      </c>
    </row>
    <row r="4681" ht="14.25" customHeight="1" spans="1:6" x14ac:dyDescent="0.25">
      <c r="A4681" s="232">
        <v>43563</v>
      </c>
      <c r="B4681" s="233">
        <v>98</v>
      </c>
      <c r="C4681" s="233">
        <v>24</v>
      </c>
      <c r="D4681" s="234">
        <v>0.4791666666678793</v>
      </c>
      <c r="E4681" s="235">
        <v>0.00019658984970920341</v>
      </c>
      <c r="F4681" s="235">
        <v>0.00006109431604746214</v>
      </c>
    </row>
    <row r="4682" ht="14.25" customHeight="1" spans="1:6" x14ac:dyDescent="0.25">
      <c r="A4682" s="232">
        <v>43563</v>
      </c>
      <c r="B4682" s="233">
        <v>98</v>
      </c>
      <c r="C4682" s="233">
        <v>25</v>
      </c>
      <c r="D4682" s="234">
        <v>0.5</v>
      </c>
      <c r="E4682" s="235">
        <v>0.00020911030602448002</v>
      </c>
      <c r="F4682" s="235">
        <v>0.00006149493451334712</v>
      </c>
    </row>
    <row r="4683" ht="14.25" customHeight="1" spans="1:6" x14ac:dyDescent="0.25">
      <c r="A4683" s="232">
        <v>43563</v>
      </c>
      <c r="B4683" s="233">
        <v>98</v>
      </c>
      <c r="C4683" s="233">
        <v>26</v>
      </c>
      <c r="D4683" s="234">
        <v>0.5208333333321207</v>
      </c>
      <c r="E4683" s="235">
        <v>0.00019719328441050266</v>
      </c>
      <c r="F4683" s="235">
        <v>0.00006029307911569213</v>
      </c>
    </row>
    <row r="4684" ht="14.25" customHeight="1" spans="1:6" x14ac:dyDescent="0.25">
      <c r="A4684" s="232">
        <v>43563</v>
      </c>
      <c r="B4684" s="233">
        <v>98</v>
      </c>
      <c r="C4684" s="233">
        <v>27</v>
      </c>
      <c r="D4684" s="234">
        <v>0.5416666666678793</v>
      </c>
      <c r="E4684" s="235">
        <v>0.00019564008047211786</v>
      </c>
      <c r="F4684" s="235">
        <v>0.00006059354296510588</v>
      </c>
    </row>
    <row r="4685" ht="14.25" customHeight="1" spans="1:6" x14ac:dyDescent="0.25">
      <c r="A4685" s="232">
        <v>43563</v>
      </c>
      <c r="B4685" s="233">
        <v>98</v>
      </c>
      <c r="C4685" s="233">
        <v>28</v>
      </c>
      <c r="D4685" s="234">
        <v>0.5625</v>
      </c>
      <c r="E4685" s="235">
        <v>0.000189446551583708</v>
      </c>
      <c r="F4685" s="235">
        <v>0.000058490296019209644</v>
      </c>
    </row>
    <row r="4686" ht="14.25" customHeight="1" spans="1:6" x14ac:dyDescent="0.25">
      <c r="A4686" s="232">
        <v>43563</v>
      </c>
      <c r="B4686" s="233">
        <v>98</v>
      </c>
      <c r="C4686" s="233">
        <v>29</v>
      </c>
      <c r="D4686" s="234">
        <v>0.5833333333321207</v>
      </c>
      <c r="E4686" s="235">
        <v>0.00016973618571988451</v>
      </c>
      <c r="F4686" s="235">
        <v>0.00005538550290860091</v>
      </c>
    </row>
    <row r="4687" ht="14.25" customHeight="1" spans="1:6" x14ac:dyDescent="0.25">
      <c r="A4687" s="232">
        <v>43563</v>
      </c>
      <c r="B4687" s="233">
        <v>98</v>
      </c>
      <c r="C4687" s="233">
        <v>30</v>
      </c>
      <c r="D4687" s="234">
        <v>0.6041666666678793</v>
      </c>
      <c r="E4687" s="235">
        <v>0.00017093134509546236</v>
      </c>
      <c r="F4687" s="235">
        <v>0.000056286894456842146</v>
      </c>
    </row>
    <row r="4688" ht="14.25" customHeight="1" spans="1:6" x14ac:dyDescent="0.25">
      <c r="A4688" s="232">
        <v>43563</v>
      </c>
      <c r="B4688" s="233">
        <v>98</v>
      </c>
      <c r="C4688" s="233">
        <v>31</v>
      </c>
      <c r="D4688" s="234">
        <v>0.625</v>
      </c>
      <c r="E4688" s="235">
        <v>0.0001736011572213588</v>
      </c>
      <c r="F4688" s="235">
        <v>0.00005558581214154341</v>
      </c>
    </row>
    <row r="4689" ht="14.25" customHeight="1" spans="1:6" x14ac:dyDescent="0.25">
      <c r="A4689" s="232">
        <v>43563</v>
      </c>
      <c r="B4689" s="233">
        <v>98</v>
      </c>
      <c r="C4689" s="233">
        <v>32</v>
      </c>
      <c r="D4689" s="234">
        <v>0.6458333333321207</v>
      </c>
      <c r="E4689" s="235">
        <v>0.0001439453322330525</v>
      </c>
      <c r="F4689" s="235">
        <v>0.00005748874985449714</v>
      </c>
    </row>
    <row r="4690" ht="14.25" customHeight="1" spans="1:6" x14ac:dyDescent="0.25">
      <c r="A4690" s="232">
        <v>43563</v>
      </c>
      <c r="B4690" s="233">
        <v>98</v>
      </c>
      <c r="C4690" s="233">
        <v>33</v>
      </c>
      <c r="D4690" s="234">
        <v>0.6666666666678793</v>
      </c>
      <c r="E4690" s="235">
        <v>0.00011593358095509111</v>
      </c>
      <c r="F4690" s="235">
        <v>0.000058890914485094645</v>
      </c>
    </row>
    <row r="4691" ht="14.25" customHeight="1" spans="1:6" x14ac:dyDescent="0.25">
      <c r="A4691" s="232">
        <v>43563</v>
      </c>
      <c r="B4691" s="233">
        <v>98</v>
      </c>
      <c r="C4691" s="233">
        <v>34</v>
      </c>
      <c r="D4691" s="234">
        <v>0.6875</v>
      </c>
      <c r="E4691" s="235">
        <v>0.00008600916143190831</v>
      </c>
      <c r="F4691" s="235">
        <v>0.00006389864530865711</v>
      </c>
    </row>
    <row r="4692" ht="14.25" customHeight="1" spans="1:6" x14ac:dyDescent="0.25">
      <c r="A4692" s="232">
        <v>43563</v>
      </c>
      <c r="B4692" s="233">
        <v>98</v>
      </c>
      <c r="C4692" s="233">
        <v>35</v>
      </c>
      <c r="D4692" s="234">
        <v>0.7083333333321207</v>
      </c>
      <c r="E4692" s="235">
        <v>0.00005512179656576213</v>
      </c>
      <c r="F4692" s="235">
        <v>0.00006920683998163334</v>
      </c>
    </row>
    <row r="4693" ht="14.25" customHeight="1" spans="1:6" x14ac:dyDescent="0.25">
      <c r="A4693" s="232">
        <v>43563</v>
      </c>
      <c r="B4693" s="233">
        <v>98</v>
      </c>
      <c r="C4693" s="233">
        <v>36</v>
      </c>
      <c r="D4693" s="234">
        <v>0.7291666666678793</v>
      </c>
      <c r="E4693" s="235">
        <v>0.00004448164328915041</v>
      </c>
      <c r="F4693" s="235">
        <v>0.00007281240617459832</v>
      </c>
    </row>
    <row r="4694" ht="14.25" customHeight="1" spans="1:6" x14ac:dyDescent="0.25">
      <c r="A4694" s="232">
        <v>43563</v>
      </c>
      <c r="B4694" s="233">
        <v>98</v>
      </c>
      <c r="C4694" s="233">
        <v>37</v>
      </c>
      <c r="D4694" s="234">
        <v>0.75</v>
      </c>
      <c r="E4694" s="235">
        <v>0.000023604915823613244</v>
      </c>
      <c r="F4694" s="235">
        <v>0.00007691874544991952</v>
      </c>
    </row>
    <row r="4695" ht="14.25" customHeight="1" spans="1:6" x14ac:dyDescent="0.25">
      <c r="A4695" s="232">
        <v>43563</v>
      </c>
      <c r="B4695" s="233">
        <v>98</v>
      </c>
      <c r="C4695" s="233">
        <v>38</v>
      </c>
      <c r="D4695" s="234">
        <v>0.7708333333321207</v>
      </c>
      <c r="E4695" s="235">
        <v>0.000008710375063950273</v>
      </c>
      <c r="F4695" s="235">
        <v>0.00007812060084757453</v>
      </c>
    </row>
    <row r="4696" ht="14.25" customHeight="1" spans="1:6" x14ac:dyDescent="0.25">
      <c r="A4696" s="232">
        <v>43563</v>
      </c>
      <c r="B4696" s="233">
        <v>98</v>
      </c>
      <c r="C4696" s="233">
        <v>39</v>
      </c>
      <c r="D4696" s="234">
        <v>0.7916666666678793</v>
      </c>
      <c r="E4696" s="235">
        <v>0.000003752834026815492</v>
      </c>
      <c r="F4696" s="235">
        <v>0.000078721528546402</v>
      </c>
    </row>
    <row r="4697" ht="14.25" customHeight="1" spans="1:6" x14ac:dyDescent="0.25">
      <c r="A4697" s="232">
        <v>43563</v>
      </c>
      <c r="B4697" s="233">
        <v>98</v>
      </c>
      <c r="C4697" s="233">
        <v>40</v>
      </c>
      <c r="D4697" s="234">
        <v>0.8125</v>
      </c>
      <c r="E4697" s="235">
        <v>9.182485912074706e-7</v>
      </c>
      <c r="F4697" s="235">
        <v>0.00008022384779347077</v>
      </c>
    </row>
    <row r="4698" ht="14.25" customHeight="1" spans="1:6" x14ac:dyDescent="0.25">
      <c r="A4698" s="232">
        <v>43563</v>
      </c>
      <c r="B4698" s="233">
        <v>98</v>
      </c>
      <c r="C4698" s="233">
        <v>41</v>
      </c>
      <c r="D4698" s="234">
        <v>0.8333333333321207</v>
      </c>
      <c r="E4698" s="235">
        <v>2.646114511523072e-7</v>
      </c>
      <c r="F4698" s="235">
        <v>0.00008322848628760824</v>
      </c>
    </row>
    <row r="4699" ht="14.25" customHeight="1" spans="1:6" x14ac:dyDescent="0.25">
      <c r="A4699" s="232">
        <v>43563</v>
      </c>
      <c r="B4699" s="233">
        <v>98</v>
      </c>
      <c r="C4699" s="233">
        <v>42</v>
      </c>
      <c r="D4699" s="234">
        <v>0.8541666666678793</v>
      </c>
      <c r="E4699" s="235">
        <v>2.509400650169335e-8</v>
      </c>
      <c r="F4699" s="235">
        <v>0.0000817261670405395</v>
      </c>
    </row>
    <row r="4700" ht="14.25" customHeight="1" spans="1:6" x14ac:dyDescent="0.25">
      <c r="A4700" s="232">
        <v>43563</v>
      </c>
      <c r="B4700" s="233">
        <v>98</v>
      </c>
      <c r="C4700" s="233">
        <v>43</v>
      </c>
      <c r="D4700" s="234">
        <v>0.875</v>
      </c>
      <c r="E4700" s="235">
        <v>0</v>
      </c>
      <c r="F4700" s="235">
        <v>0.00007942261086170077</v>
      </c>
    </row>
    <row r="4701" ht="14.25" customHeight="1" spans="1:6" x14ac:dyDescent="0.25">
      <c r="A4701" s="232">
        <v>43563</v>
      </c>
      <c r="B4701" s="233">
        <v>98</v>
      </c>
      <c r="C4701" s="233">
        <v>44</v>
      </c>
      <c r="D4701" s="234">
        <v>0.8958333333321207</v>
      </c>
      <c r="E4701" s="235">
        <v>0</v>
      </c>
      <c r="F4701" s="235">
        <v>0.00007461518927108079</v>
      </c>
    </row>
    <row r="4702" ht="14.25" customHeight="1" spans="1:6" x14ac:dyDescent="0.25">
      <c r="A4702" s="232">
        <v>43563</v>
      </c>
      <c r="B4702" s="233">
        <v>98</v>
      </c>
      <c r="C4702" s="233">
        <v>45</v>
      </c>
      <c r="D4702" s="234">
        <v>0.9166666666678793</v>
      </c>
      <c r="E4702" s="235">
        <v>0</v>
      </c>
      <c r="F4702" s="235">
        <v>0.00007131008692752957</v>
      </c>
    </row>
    <row r="4703" ht="14.25" customHeight="1" spans="1:6" x14ac:dyDescent="0.25">
      <c r="A4703" s="232">
        <v>43563</v>
      </c>
      <c r="B4703" s="233">
        <v>98</v>
      </c>
      <c r="C4703" s="233">
        <v>46</v>
      </c>
      <c r="D4703" s="234">
        <v>0.9375</v>
      </c>
      <c r="E4703" s="235">
        <v>0</v>
      </c>
      <c r="F4703" s="235">
        <v>0.00006439941839101337</v>
      </c>
    </row>
    <row r="4704" ht="14.25" customHeight="1" spans="1:6" x14ac:dyDescent="0.25">
      <c r="A4704" s="232">
        <v>43563</v>
      </c>
      <c r="B4704" s="233">
        <v>98</v>
      </c>
      <c r="C4704" s="233">
        <v>47</v>
      </c>
      <c r="D4704" s="234">
        <v>0.9583333333321207</v>
      </c>
      <c r="E4704" s="235">
        <v>0</v>
      </c>
      <c r="F4704" s="235">
        <v>0.000056887822155669654</v>
      </c>
    </row>
    <row r="4705" ht="14.25" customHeight="1" spans="1:6" x14ac:dyDescent="0.25">
      <c r="A4705" s="232">
        <v>43563</v>
      </c>
      <c r="B4705" s="233">
        <v>98</v>
      </c>
      <c r="C4705" s="233">
        <v>48</v>
      </c>
      <c r="D4705" s="234">
        <v>0.9791666666678793</v>
      </c>
      <c r="E4705" s="235">
        <v>0</v>
      </c>
      <c r="F4705" s="235">
        <v>0.00005077839055092343</v>
      </c>
    </row>
    <row r="4706" ht="14.25" customHeight="1" spans="1:6" x14ac:dyDescent="0.25">
      <c r="A4706" s="232">
        <v>43564</v>
      </c>
      <c r="B4706" s="233">
        <v>99</v>
      </c>
      <c r="C4706" s="233">
        <v>1</v>
      </c>
      <c r="D4706" s="234">
        <v>0</v>
      </c>
      <c r="E4706" s="235">
        <v>0</v>
      </c>
      <c r="F4706" s="235">
        <v>0.00004256571200028099</v>
      </c>
    </row>
    <row r="4707" ht="14.25" customHeight="1" spans="1:6" x14ac:dyDescent="0.25">
      <c r="A4707" s="232">
        <v>43564</v>
      </c>
      <c r="B4707" s="233">
        <v>99</v>
      </c>
      <c r="C4707" s="233">
        <v>2</v>
      </c>
      <c r="D4707" s="234">
        <v>0.020833333332120674</v>
      </c>
      <c r="E4707" s="235">
        <v>0</v>
      </c>
      <c r="F4707" s="235">
        <v>0.00003795859964260352</v>
      </c>
    </row>
    <row r="4708" ht="14.25" customHeight="1" spans="1:6" x14ac:dyDescent="0.25">
      <c r="A4708" s="232">
        <v>43564</v>
      </c>
      <c r="B4708" s="233">
        <v>99</v>
      </c>
      <c r="C4708" s="233">
        <v>3</v>
      </c>
      <c r="D4708" s="234">
        <v>0.041666666667879326</v>
      </c>
      <c r="E4708" s="235">
        <v>0</v>
      </c>
      <c r="F4708" s="235">
        <v>0.00003825906349201726</v>
      </c>
    </row>
    <row r="4709" ht="14.25" customHeight="1" spans="1:6" x14ac:dyDescent="0.25">
      <c r="A4709" s="232">
        <v>43564</v>
      </c>
      <c r="B4709" s="233">
        <v>99</v>
      </c>
      <c r="C4709" s="233">
        <v>4</v>
      </c>
      <c r="D4709" s="234">
        <v>0.0625</v>
      </c>
      <c r="E4709" s="235">
        <v>0</v>
      </c>
      <c r="F4709" s="235">
        <v>0.00003194932265432856</v>
      </c>
    </row>
    <row r="4710" ht="14.25" customHeight="1" spans="1:6" x14ac:dyDescent="0.25">
      <c r="A4710" s="232">
        <v>43564</v>
      </c>
      <c r="B4710" s="233">
        <v>99</v>
      </c>
      <c r="C4710" s="233">
        <v>5</v>
      </c>
      <c r="D4710" s="234">
        <v>0.08333333333212067</v>
      </c>
      <c r="E4710" s="235">
        <v>0</v>
      </c>
      <c r="F4710" s="235">
        <v>0.000030447003407259817</v>
      </c>
    </row>
    <row r="4711" ht="14.25" customHeight="1" spans="1:6" x14ac:dyDescent="0.25">
      <c r="A4711" s="232">
        <v>43564</v>
      </c>
      <c r="B4711" s="233">
        <v>99</v>
      </c>
      <c r="C4711" s="233">
        <v>6</v>
      </c>
      <c r="D4711" s="234">
        <v>0.10416666666787933</v>
      </c>
      <c r="E4711" s="235">
        <v>0</v>
      </c>
      <c r="F4711" s="235">
        <v>0.00003094777648961606</v>
      </c>
    </row>
    <row r="4712" ht="14.25" customHeight="1" spans="1:6" x14ac:dyDescent="0.25">
      <c r="A4712" s="232">
        <v>43564</v>
      </c>
      <c r="B4712" s="233">
        <v>99</v>
      </c>
      <c r="C4712" s="233">
        <v>7</v>
      </c>
      <c r="D4712" s="234">
        <v>0.125</v>
      </c>
      <c r="E4712" s="235">
        <v>0</v>
      </c>
      <c r="F4712" s="235">
        <v>0.00002894468416019107</v>
      </c>
    </row>
    <row r="4713" ht="14.25" customHeight="1" spans="1:6" x14ac:dyDescent="0.25">
      <c r="A4713" s="232">
        <v>43564</v>
      </c>
      <c r="B4713" s="233">
        <v>99</v>
      </c>
      <c r="C4713" s="233">
        <v>8</v>
      </c>
      <c r="D4713" s="234">
        <v>0.14583333333212067</v>
      </c>
      <c r="E4713" s="235">
        <v>0</v>
      </c>
      <c r="F4713" s="235">
        <v>0.000027943137995478576</v>
      </c>
    </row>
    <row r="4714" ht="14.25" customHeight="1" spans="1:6" x14ac:dyDescent="0.25">
      <c r="A4714" s="232">
        <v>43564</v>
      </c>
      <c r="B4714" s="233">
        <v>99</v>
      </c>
      <c r="C4714" s="233">
        <v>9</v>
      </c>
      <c r="D4714" s="234">
        <v>0.16666666666787933</v>
      </c>
      <c r="E4714" s="235">
        <v>0</v>
      </c>
      <c r="F4714" s="235">
        <v>0.00003064731264020231</v>
      </c>
    </row>
    <row r="4715" ht="14.25" customHeight="1" spans="1:6" x14ac:dyDescent="0.25">
      <c r="A4715" s="232">
        <v>43564</v>
      </c>
      <c r="B4715" s="233">
        <v>99</v>
      </c>
      <c r="C4715" s="233">
        <v>10</v>
      </c>
      <c r="D4715" s="234">
        <v>0.1875</v>
      </c>
      <c r="E4715" s="235">
        <v>9.821203207959585e-8</v>
      </c>
      <c r="F4715" s="235">
        <v>0.000029545611859018566</v>
      </c>
    </row>
    <row r="4716" ht="14.25" customHeight="1" spans="1:6" x14ac:dyDescent="0.25">
      <c r="A4716" s="232">
        <v>43564</v>
      </c>
      <c r="B4716" s="233">
        <v>99</v>
      </c>
      <c r="C4716" s="233">
        <v>11</v>
      </c>
      <c r="D4716" s="234">
        <v>0.20833333333212067</v>
      </c>
      <c r="E4716" s="235">
        <v>0.0000015003459389121567</v>
      </c>
      <c r="F4716" s="235">
        <v>0.000030246694174317314</v>
      </c>
    </row>
    <row r="4717" ht="14.25" customHeight="1" spans="1:6" x14ac:dyDescent="0.25">
      <c r="A4717" s="232">
        <v>43564</v>
      </c>
      <c r="B4717" s="233">
        <v>99</v>
      </c>
      <c r="C4717" s="233">
        <v>12</v>
      </c>
      <c r="D4717" s="234">
        <v>0.22916666666787933</v>
      </c>
      <c r="E4717" s="235">
        <v>0.000004708545710540311</v>
      </c>
      <c r="F4717" s="235">
        <v>0.000030246694174317314</v>
      </c>
    </row>
    <row r="4718" ht="14.25" customHeight="1" spans="1:6" x14ac:dyDescent="0.25">
      <c r="A4718" s="232">
        <v>43564</v>
      </c>
      <c r="B4718" s="233">
        <v>99</v>
      </c>
      <c r="C4718" s="233">
        <v>13</v>
      </c>
      <c r="D4718" s="234">
        <v>0.25</v>
      </c>
      <c r="E4718" s="235">
        <v>0.000015690170413172974</v>
      </c>
      <c r="F4718" s="235">
        <v>0.00003064731264020231</v>
      </c>
    </row>
    <row r="4719" ht="14.25" customHeight="1" spans="1:6" x14ac:dyDescent="0.25">
      <c r="A4719" s="232">
        <v>43564</v>
      </c>
      <c r="B4719" s="233">
        <v>99</v>
      </c>
      <c r="C4719" s="233">
        <v>14</v>
      </c>
      <c r="D4719" s="234">
        <v>0.2708333333321207</v>
      </c>
      <c r="E4719" s="235">
        <v>0.00003164370791442802</v>
      </c>
      <c r="F4719" s="235">
        <v>0.00003725751732730477</v>
      </c>
    </row>
    <row r="4720" ht="14.25" customHeight="1" spans="1:6" x14ac:dyDescent="0.25">
      <c r="A4720" s="232">
        <v>43564</v>
      </c>
      <c r="B4720" s="233">
        <v>99</v>
      </c>
      <c r="C4720" s="233">
        <v>15</v>
      </c>
      <c r="D4720" s="234">
        <v>0.2916666666678793</v>
      </c>
      <c r="E4720" s="235">
        <v>0.00005845255310813754</v>
      </c>
      <c r="F4720" s="235">
        <v>0.00004506957741206223</v>
      </c>
    </row>
    <row r="4721" ht="14.25" customHeight="1" spans="1:6" x14ac:dyDescent="0.25">
      <c r="A4721" s="232">
        <v>43564</v>
      </c>
      <c r="B4721" s="233">
        <v>99</v>
      </c>
      <c r="C4721" s="233">
        <v>16</v>
      </c>
      <c r="D4721" s="234">
        <v>0.3125</v>
      </c>
      <c r="E4721" s="235">
        <v>0.00009743107366852409</v>
      </c>
      <c r="F4721" s="235">
        <v>0.0000492760713038547</v>
      </c>
    </row>
    <row r="4722" ht="14.25" customHeight="1" spans="1:6" x14ac:dyDescent="0.25">
      <c r="A4722" s="232">
        <v>43564</v>
      </c>
      <c r="B4722" s="233">
        <v>99</v>
      </c>
      <c r="C4722" s="233">
        <v>17</v>
      </c>
      <c r="D4722" s="234">
        <v>0.3333333333321207</v>
      </c>
      <c r="E4722" s="235">
        <v>0.00012767191742492234</v>
      </c>
      <c r="F4722" s="235">
        <v>0.000056887822155669654</v>
      </c>
    </row>
    <row r="4723" ht="14.25" customHeight="1" spans="1:6" x14ac:dyDescent="0.25">
      <c r="A4723" s="232">
        <v>43564</v>
      </c>
      <c r="B4723" s="233">
        <v>99</v>
      </c>
      <c r="C4723" s="233">
        <v>18</v>
      </c>
      <c r="D4723" s="234">
        <v>0.3541666666678793</v>
      </c>
      <c r="E4723" s="235">
        <v>0.0001707034573915109</v>
      </c>
      <c r="F4723" s="235">
        <v>0.000057789213703910896</v>
      </c>
    </row>
    <row r="4724" ht="14.25" customHeight="1" spans="1:6" x14ac:dyDescent="0.25">
      <c r="A4724" s="232">
        <v>43564</v>
      </c>
      <c r="B4724" s="233">
        <v>99</v>
      </c>
      <c r="C4724" s="233">
        <v>19</v>
      </c>
      <c r="D4724" s="234">
        <v>0.375</v>
      </c>
      <c r="E4724" s="235">
        <v>0.00019298885562803015</v>
      </c>
      <c r="F4724" s="235">
        <v>0.00006339787222630086</v>
      </c>
    </row>
    <row r="4725" ht="14.25" customHeight="1" spans="1:6" x14ac:dyDescent="0.25">
      <c r="A4725" s="232">
        <v>43564</v>
      </c>
      <c r="B4725" s="233">
        <v>99</v>
      </c>
      <c r="C4725" s="233">
        <v>20</v>
      </c>
      <c r="D4725" s="234">
        <v>0.3958333333321207</v>
      </c>
      <c r="E4725" s="235">
        <v>0.00022479086832872082</v>
      </c>
      <c r="F4725" s="235">
        <v>0.00006049338834863463</v>
      </c>
    </row>
    <row r="4726" ht="14.25" customHeight="1" spans="1:6" x14ac:dyDescent="0.25">
      <c r="A4726" s="232">
        <v>43564</v>
      </c>
      <c r="B4726" s="233">
        <v>99</v>
      </c>
      <c r="C4726" s="233">
        <v>21</v>
      </c>
      <c r="D4726" s="234">
        <v>0.4166666666678793</v>
      </c>
      <c r="E4726" s="235">
        <v>0.00023444480276282488</v>
      </c>
      <c r="F4726" s="235">
        <v>0.000058390141402738404</v>
      </c>
    </row>
    <row r="4727" ht="14.25" customHeight="1" spans="1:6" x14ac:dyDescent="0.25">
      <c r="A4727" s="232">
        <v>43564</v>
      </c>
      <c r="B4727" s="233">
        <v>99</v>
      </c>
      <c r="C4727" s="233">
        <v>22</v>
      </c>
      <c r="D4727" s="234">
        <v>0.4375</v>
      </c>
      <c r="E4727" s="235">
        <v>0.00022716682949078655</v>
      </c>
      <c r="F4727" s="235">
        <v>0.00006480003685689835</v>
      </c>
    </row>
    <row r="4728" ht="14.25" customHeight="1" spans="1:6" x14ac:dyDescent="0.25">
      <c r="A4728" s="232">
        <v>43564</v>
      </c>
      <c r="B4728" s="233">
        <v>99</v>
      </c>
      <c r="C4728" s="233">
        <v>23</v>
      </c>
      <c r="D4728" s="234">
        <v>0.4583333333321207</v>
      </c>
      <c r="E4728" s="235">
        <v>0.0002385829769517694</v>
      </c>
      <c r="F4728" s="235">
        <v>0.00007271225155812705</v>
      </c>
    </row>
    <row r="4729" ht="14.25" customHeight="1" spans="1:6" x14ac:dyDescent="0.25">
      <c r="A4729" s="232">
        <v>43564</v>
      </c>
      <c r="B4729" s="233">
        <v>99</v>
      </c>
      <c r="C4729" s="233">
        <v>24</v>
      </c>
      <c r="D4729" s="234">
        <v>0.4791666666678793</v>
      </c>
      <c r="E4729" s="235">
        <v>0.00025097649751040324</v>
      </c>
      <c r="F4729" s="235">
        <v>0.0000646998822404271</v>
      </c>
    </row>
    <row r="4730" ht="14.25" customHeight="1" spans="1:6" x14ac:dyDescent="0.25">
      <c r="A4730" s="232">
        <v>43564</v>
      </c>
      <c r="B4730" s="233">
        <v>99</v>
      </c>
      <c r="C4730" s="233">
        <v>25</v>
      </c>
      <c r="D4730" s="234">
        <v>0.5</v>
      </c>
      <c r="E4730" s="235">
        <v>0.0002585724188135081</v>
      </c>
      <c r="F4730" s="235">
        <v>0.00005167978209916469</v>
      </c>
    </row>
    <row r="4731" ht="14.25" customHeight="1" spans="1:6" x14ac:dyDescent="0.25">
      <c r="A4731" s="232">
        <v>43564</v>
      </c>
      <c r="B4731" s="233">
        <v>99</v>
      </c>
      <c r="C4731" s="233">
        <v>26</v>
      </c>
      <c r="D4731" s="234">
        <v>0.5208333333321207</v>
      </c>
      <c r="E4731" s="235">
        <v>0.0002826524302010895</v>
      </c>
      <c r="F4731" s="235">
        <v>0.00005398333827800342</v>
      </c>
    </row>
    <row r="4732" ht="14.25" customHeight="1" spans="1:6" x14ac:dyDescent="0.25">
      <c r="A4732" s="232">
        <v>43564</v>
      </c>
      <c r="B4732" s="233">
        <v>99</v>
      </c>
      <c r="C4732" s="233">
        <v>27</v>
      </c>
      <c r="D4732" s="234">
        <v>0.5416666666678793</v>
      </c>
      <c r="E4732" s="235">
        <v>0.00024028692744214517</v>
      </c>
      <c r="F4732" s="235">
        <v>0.000051078854400337184</v>
      </c>
    </row>
    <row r="4733" ht="14.25" customHeight="1" spans="1:6" x14ac:dyDescent="0.25">
      <c r="A4733" s="232">
        <v>43564</v>
      </c>
      <c r="B4733" s="233">
        <v>99</v>
      </c>
      <c r="C4733" s="233">
        <v>28</v>
      </c>
      <c r="D4733" s="234">
        <v>0.5625</v>
      </c>
      <c r="E4733" s="235">
        <v>0.00020835767694687046</v>
      </c>
      <c r="F4733" s="235">
        <v>0.000053783029045060915</v>
      </c>
    </row>
    <row r="4734" ht="14.25" customHeight="1" spans="1:6" x14ac:dyDescent="0.25">
      <c r="A4734" s="232">
        <v>43564</v>
      </c>
      <c r="B4734" s="233">
        <v>99</v>
      </c>
      <c r="C4734" s="233">
        <v>29</v>
      </c>
      <c r="D4734" s="234">
        <v>0.5833333333321207</v>
      </c>
      <c r="E4734" s="235">
        <v>0.00016984340462279678</v>
      </c>
      <c r="F4734" s="235">
        <v>0.00005047792670150969</v>
      </c>
    </row>
    <row r="4735" ht="14.25" customHeight="1" spans="1:6" x14ac:dyDescent="0.25">
      <c r="A4735" s="232">
        <v>43564</v>
      </c>
      <c r="B4735" s="233">
        <v>99</v>
      </c>
      <c r="C4735" s="233">
        <v>30</v>
      </c>
      <c r="D4735" s="234">
        <v>0.6041666666678793</v>
      </c>
      <c r="E4735" s="235">
        <v>0.00014893083625736568</v>
      </c>
      <c r="F4735" s="235">
        <v>0.00005278148288034843</v>
      </c>
    </row>
    <row r="4736" ht="14.25" customHeight="1" spans="1:6" x14ac:dyDescent="0.25">
      <c r="A4736" s="232">
        <v>43564</v>
      </c>
      <c r="B4736" s="233">
        <v>99</v>
      </c>
      <c r="C4736" s="233">
        <v>31</v>
      </c>
      <c r="D4736" s="234">
        <v>0.625</v>
      </c>
      <c r="E4736" s="235">
        <v>0.00013054904407363096</v>
      </c>
      <c r="F4736" s="235">
        <v>0.00005228070979799218</v>
      </c>
    </row>
    <row r="4737" ht="14.25" customHeight="1" spans="1:6" x14ac:dyDescent="0.25">
      <c r="A4737" s="232">
        <v>43564</v>
      </c>
      <c r="B4737" s="233">
        <v>99</v>
      </c>
      <c r="C4737" s="233">
        <v>32</v>
      </c>
      <c r="D4737" s="234">
        <v>0.6458333333321207</v>
      </c>
      <c r="E4737" s="235">
        <v>0.00010855525026887456</v>
      </c>
      <c r="F4737" s="235">
        <v>0.00004977684438621095</v>
      </c>
    </row>
    <row r="4738" ht="14.25" customHeight="1" spans="1:6" x14ac:dyDescent="0.25">
      <c r="A4738" s="232">
        <v>43564</v>
      </c>
      <c r="B4738" s="233">
        <v>99</v>
      </c>
      <c r="C4738" s="233">
        <v>33</v>
      </c>
      <c r="D4738" s="234">
        <v>0.6666666666678793</v>
      </c>
      <c r="E4738" s="235">
        <v>0.00008802943268244865</v>
      </c>
      <c r="F4738" s="235">
        <v>0.00005488472982624466</v>
      </c>
    </row>
    <row r="4739" ht="14.25" customHeight="1" spans="1:6" x14ac:dyDescent="0.25">
      <c r="A4739" s="232">
        <v>43564</v>
      </c>
      <c r="B4739" s="233">
        <v>99</v>
      </c>
      <c r="C4739" s="233">
        <v>34</v>
      </c>
      <c r="D4739" s="234">
        <v>0.6875</v>
      </c>
      <c r="E4739" s="235">
        <v>0.0000640179507982928</v>
      </c>
      <c r="F4739" s="235">
        <v>0.00005859045063568089</v>
      </c>
    </row>
    <row r="4740" ht="14.25" customHeight="1" spans="1:6" x14ac:dyDescent="0.25">
      <c r="A4740" s="232">
        <v>43564</v>
      </c>
      <c r="B4740" s="233">
        <v>99</v>
      </c>
      <c r="C4740" s="233">
        <v>35</v>
      </c>
      <c r="D4740" s="234">
        <v>0.7083333333321207</v>
      </c>
      <c r="E4740" s="235">
        <v>0.00004730530442743335</v>
      </c>
      <c r="F4740" s="235">
        <v>0.00006109431604746214</v>
      </c>
    </row>
    <row r="4741" ht="14.25" customHeight="1" spans="1:6" x14ac:dyDescent="0.25">
      <c r="A4741" s="232">
        <v>43564</v>
      </c>
      <c r="B4741" s="233">
        <v>99</v>
      </c>
      <c r="C4741" s="233">
        <v>36</v>
      </c>
      <c r="D4741" s="234">
        <v>0.7291666666678793</v>
      </c>
      <c r="E4741" s="235">
        <v>0.000031657663892746284</v>
      </c>
      <c r="F4741" s="235">
        <v>0.00006990792229693207</v>
      </c>
    </row>
    <row r="4742" ht="14.25" customHeight="1" spans="1:6" x14ac:dyDescent="0.25">
      <c r="A4742" s="232">
        <v>43564</v>
      </c>
      <c r="B4742" s="233">
        <v>99</v>
      </c>
      <c r="C4742" s="233">
        <v>37</v>
      </c>
      <c r="D4742" s="234">
        <v>0.75</v>
      </c>
      <c r="E4742" s="235">
        <v>0.000019138257906191885</v>
      </c>
      <c r="F4742" s="235">
        <v>0.0000738139523393108</v>
      </c>
    </row>
    <row r="4743" ht="14.25" customHeight="1" spans="1:6" x14ac:dyDescent="0.25">
      <c r="A4743" s="232">
        <v>43564</v>
      </c>
      <c r="B4743" s="233">
        <v>99</v>
      </c>
      <c r="C4743" s="233">
        <v>38</v>
      </c>
      <c r="D4743" s="234">
        <v>0.7708333333321207</v>
      </c>
      <c r="E4743" s="235">
        <v>0.000012117208191097394</v>
      </c>
      <c r="F4743" s="235">
        <v>0.00007671843621697703</v>
      </c>
    </row>
    <row r="4744" ht="14.25" customHeight="1" spans="1:6" x14ac:dyDescent="0.25">
      <c r="A4744" s="232">
        <v>43564</v>
      </c>
      <c r="B4744" s="233">
        <v>99</v>
      </c>
      <c r="C4744" s="233">
        <v>39</v>
      </c>
      <c r="D4744" s="234">
        <v>0.7916666666678793</v>
      </c>
      <c r="E4744" s="235">
        <v>0.0000033078897483983903</v>
      </c>
      <c r="F4744" s="235">
        <v>0.00006700343841926584</v>
      </c>
    </row>
    <row r="4745" ht="14.25" customHeight="1" spans="1:6" x14ac:dyDescent="0.25">
      <c r="A4745" s="232">
        <v>43564</v>
      </c>
      <c r="B4745" s="233">
        <v>99</v>
      </c>
      <c r="C4745" s="233">
        <v>40</v>
      </c>
      <c r="D4745" s="234">
        <v>0.8125</v>
      </c>
      <c r="E4745" s="235">
        <v>0.0000012196664347963873</v>
      </c>
      <c r="F4745" s="235">
        <v>0.00007691874544991952</v>
      </c>
    </row>
    <row r="4746" ht="14.25" customHeight="1" spans="1:6" x14ac:dyDescent="0.25">
      <c r="A4746" s="232">
        <v>43564</v>
      </c>
      <c r="B4746" s="233">
        <v>99</v>
      </c>
      <c r="C4746" s="233">
        <v>41</v>
      </c>
      <c r="D4746" s="234">
        <v>0.8333333333321207</v>
      </c>
      <c r="E4746" s="235">
        <v>3.906902996160697e-7</v>
      </c>
      <c r="F4746" s="235">
        <v>0.00007471534388755204</v>
      </c>
    </row>
    <row r="4747" ht="14.25" customHeight="1" spans="1:6" x14ac:dyDescent="0.25">
      <c r="A4747" s="232">
        <v>43564</v>
      </c>
      <c r="B4747" s="233">
        <v>99</v>
      </c>
      <c r="C4747" s="233">
        <v>42</v>
      </c>
      <c r="D4747" s="234">
        <v>0.8541666666678793</v>
      </c>
      <c r="E4747" s="235">
        <v>7.865285619933734e-9</v>
      </c>
      <c r="F4747" s="235">
        <v>0.00007050884999575957</v>
      </c>
    </row>
    <row r="4748" ht="14.25" customHeight="1" spans="1:6" x14ac:dyDescent="0.25">
      <c r="A4748" s="232">
        <v>43564</v>
      </c>
      <c r="B4748" s="233">
        <v>99</v>
      </c>
      <c r="C4748" s="233">
        <v>43</v>
      </c>
      <c r="D4748" s="234">
        <v>0.875</v>
      </c>
      <c r="E4748" s="235">
        <v>0</v>
      </c>
      <c r="F4748" s="235">
        <v>0.00006770452073456459</v>
      </c>
    </row>
    <row r="4749" ht="14.25" customHeight="1" spans="1:6" x14ac:dyDescent="0.25">
      <c r="A4749" s="232">
        <v>43564</v>
      </c>
      <c r="B4749" s="233">
        <v>99</v>
      </c>
      <c r="C4749" s="233">
        <v>44</v>
      </c>
      <c r="D4749" s="234">
        <v>0.8958333333321207</v>
      </c>
      <c r="E4749" s="235">
        <v>0</v>
      </c>
      <c r="F4749" s="235">
        <v>0.00006770452073456459</v>
      </c>
    </row>
    <row r="4750" ht="14.25" customHeight="1" spans="1:6" x14ac:dyDescent="0.25">
      <c r="A4750" s="232">
        <v>43564</v>
      </c>
      <c r="B4750" s="233">
        <v>99</v>
      </c>
      <c r="C4750" s="233">
        <v>45</v>
      </c>
      <c r="D4750" s="234">
        <v>0.9166666666678793</v>
      </c>
      <c r="E4750" s="235">
        <v>0</v>
      </c>
      <c r="F4750" s="235">
        <v>0.00006560127378866834</v>
      </c>
    </row>
    <row r="4751" ht="14.25" customHeight="1" spans="1:6" x14ac:dyDescent="0.25">
      <c r="A4751" s="232">
        <v>43564</v>
      </c>
      <c r="B4751" s="233">
        <v>99</v>
      </c>
      <c r="C4751" s="233">
        <v>46</v>
      </c>
      <c r="D4751" s="234">
        <v>0.9375</v>
      </c>
      <c r="E4751" s="235">
        <v>0</v>
      </c>
      <c r="F4751" s="235">
        <v>0.000058490296019209644</v>
      </c>
    </row>
    <row r="4752" ht="14.25" customHeight="1" spans="1:6" x14ac:dyDescent="0.25">
      <c r="A4752" s="232">
        <v>43564</v>
      </c>
      <c r="B4752" s="233">
        <v>99</v>
      </c>
      <c r="C4752" s="233">
        <v>47</v>
      </c>
      <c r="D4752" s="234">
        <v>0.9583333333321207</v>
      </c>
      <c r="E4752" s="235">
        <v>0</v>
      </c>
      <c r="F4752" s="235">
        <v>0.00005608658522389965</v>
      </c>
    </row>
    <row r="4753" ht="14.25" customHeight="1" spans="1:6" x14ac:dyDescent="0.25">
      <c r="A4753" s="232">
        <v>43564</v>
      </c>
      <c r="B4753" s="233">
        <v>99</v>
      </c>
      <c r="C4753" s="233">
        <v>48</v>
      </c>
      <c r="D4753" s="234">
        <v>0.9791666666678793</v>
      </c>
      <c r="E4753" s="235">
        <v>0</v>
      </c>
      <c r="F4753" s="235">
        <v>0.000041764475068510994</v>
      </c>
    </row>
    <row r="4754" ht="14.25" customHeight="1" spans="1:6" x14ac:dyDescent="0.25">
      <c r="A4754" s="232">
        <v>43565</v>
      </c>
      <c r="B4754" s="233">
        <v>100</v>
      </c>
      <c r="C4754" s="233">
        <v>1</v>
      </c>
      <c r="D4754" s="234">
        <v>0</v>
      </c>
      <c r="E4754" s="235">
        <v>0</v>
      </c>
      <c r="F4754" s="235">
        <v>0.00004276602123322348</v>
      </c>
    </row>
    <row r="4755" ht="14.25" customHeight="1" spans="1:6" x14ac:dyDescent="0.25">
      <c r="A4755" s="232">
        <v>43565</v>
      </c>
      <c r="B4755" s="233">
        <v>100</v>
      </c>
      <c r="C4755" s="233">
        <v>2</v>
      </c>
      <c r="D4755" s="234">
        <v>0.020833333332120674</v>
      </c>
      <c r="E4755" s="235">
        <v>0</v>
      </c>
      <c r="F4755" s="235">
        <v>0.00003615581654612103</v>
      </c>
    </row>
    <row r="4756" ht="14.25" customHeight="1" spans="1:6" x14ac:dyDescent="0.25">
      <c r="A4756" s="232">
        <v>43565</v>
      </c>
      <c r="B4756" s="233">
        <v>100</v>
      </c>
      <c r="C4756" s="233">
        <v>3</v>
      </c>
      <c r="D4756" s="234">
        <v>0.041666666667879326</v>
      </c>
      <c r="E4756" s="235">
        <v>0</v>
      </c>
      <c r="F4756" s="235">
        <v>0.000032950868819041045</v>
      </c>
    </row>
    <row r="4757" ht="14.25" customHeight="1" spans="1:6" x14ac:dyDescent="0.25">
      <c r="A4757" s="232">
        <v>43565</v>
      </c>
      <c r="B4757" s="233">
        <v>100</v>
      </c>
      <c r="C4757" s="233">
        <v>4</v>
      </c>
      <c r="D4757" s="234">
        <v>0.0625</v>
      </c>
      <c r="E4757" s="235">
        <v>0</v>
      </c>
      <c r="F4757" s="235">
        <v>0.00003275055958609855</v>
      </c>
    </row>
    <row r="4758" ht="14.25" customHeight="1" spans="1:6" x14ac:dyDescent="0.25">
      <c r="A4758" s="232">
        <v>43565</v>
      </c>
      <c r="B4758" s="233">
        <v>100</v>
      </c>
      <c r="C4758" s="233">
        <v>5</v>
      </c>
      <c r="D4758" s="234">
        <v>0.08333333333212067</v>
      </c>
      <c r="E4758" s="235">
        <v>0</v>
      </c>
      <c r="F4758" s="235">
        <v>0.00003174901342138605</v>
      </c>
    </row>
    <row r="4759" ht="14.25" customHeight="1" spans="1:6" x14ac:dyDescent="0.25">
      <c r="A4759" s="232">
        <v>43565</v>
      </c>
      <c r="B4759" s="233">
        <v>100</v>
      </c>
      <c r="C4759" s="233">
        <v>6</v>
      </c>
      <c r="D4759" s="234">
        <v>0.10416666666787933</v>
      </c>
      <c r="E4759" s="235">
        <v>0</v>
      </c>
      <c r="F4759" s="235">
        <v>0.000030346848790788564</v>
      </c>
    </row>
    <row r="4760" ht="14.25" customHeight="1" spans="1:6" x14ac:dyDescent="0.25">
      <c r="A4760" s="232">
        <v>43565</v>
      </c>
      <c r="B4760" s="233">
        <v>100</v>
      </c>
      <c r="C4760" s="233">
        <v>7</v>
      </c>
      <c r="D4760" s="234">
        <v>0.125</v>
      </c>
      <c r="E4760" s="235">
        <v>0</v>
      </c>
      <c r="F4760" s="235">
        <v>0.00002934530262607607</v>
      </c>
    </row>
    <row r="4761" ht="14.25" customHeight="1" spans="1:6" x14ac:dyDescent="0.25">
      <c r="A4761" s="232">
        <v>43565</v>
      </c>
      <c r="B4761" s="233">
        <v>100</v>
      </c>
      <c r="C4761" s="233">
        <v>8</v>
      </c>
      <c r="D4761" s="234">
        <v>0.14583333333212067</v>
      </c>
      <c r="E4761" s="235">
        <v>0</v>
      </c>
      <c r="F4761" s="235">
        <v>0.00002934530262607607</v>
      </c>
    </row>
    <row r="4762" ht="14.25" customHeight="1" spans="1:6" x14ac:dyDescent="0.25">
      <c r="A4762" s="232">
        <v>43565</v>
      </c>
      <c r="B4762" s="233">
        <v>100</v>
      </c>
      <c r="C4762" s="233">
        <v>9</v>
      </c>
      <c r="D4762" s="234">
        <v>0.16666666666787933</v>
      </c>
      <c r="E4762" s="235">
        <v>0</v>
      </c>
      <c r="F4762" s="235">
        <v>0.000029245148009604822</v>
      </c>
    </row>
    <row r="4763" ht="14.25" customHeight="1" spans="1:6" x14ac:dyDescent="0.25">
      <c r="A4763" s="232">
        <v>43565</v>
      </c>
      <c r="B4763" s="233">
        <v>100</v>
      </c>
      <c r="C4763" s="233">
        <v>10</v>
      </c>
      <c r="D4763" s="234">
        <v>0.1875</v>
      </c>
      <c r="E4763" s="235">
        <v>9.099871898900408e-8</v>
      </c>
      <c r="F4763" s="235">
        <v>0.00003054715802373107</v>
      </c>
    </row>
    <row r="4764" ht="14.25" customHeight="1" spans="1:6" x14ac:dyDescent="0.25">
      <c r="A4764" s="232">
        <v>43565</v>
      </c>
      <c r="B4764" s="233">
        <v>100</v>
      </c>
      <c r="C4764" s="233">
        <v>11</v>
      </c>
      <c r="D4764" s="234">
        <v>0.20833333333212067</v>
      </c>
      <c r="E4764" s="235">
        <v>4.379775743210602e-7</v>
      </c>
      <c r="F4764" s="235">
        <v>0.000029545611859018566</v>
      </c>
    </row>
    <row r="4765" ht="14.25" customHeight="1" spans="1:6" x14ac:dyDescent="0.25">
      <c r="A4765" s="232">
        <v>43565</v>
      </c>
      <c r="B4765" s="233">
        <v>100</v>
      </c>
      <c r="C4765" s="233">
        <v>12</v>
      </c>
      <c r="D4765" s="234">
        <v>0.22916666666787933</v>
      </c>
      <c r="E4765" s="235">
        <v>0.0000032860399756903037</v>
      </c>
      <c r="F4765" s="235">
        <v>0.00002914499339313357</v>
      </c>
    </row>
    <row r="4766" ht="14.25" customHeight="1" spans="1:6" x14ac:dyDescent="0.25">
      <c r="A4766" s="232">
        <v>43565</v>
      </c>
      <c r="B4766" s="233">
        <v>100</v>
      </c>
      <c r="C4766" s="233">
        <v>13</v>
      </c>
      <c r="D4766" s="234">
        <v>0.25</v>
      </c>
      <c r="E4766" s="235">
        <v>0.000014868992416289777</v>
      </c>
      <c r="F4766" s="235">
        <v>0.00003094777648961606</v>
      </c>
    </row>
    <row r="4767" ht="14.25" customHeight="1" spans="1:6" x14ac:dyDescent="0.25">
      <c r="A4767" s="232">
        <v>43565</v>
      </c>
      <c r="B4767" s="233">
        <v>100</v>
      </c>
      <c r="C4767" s="233">
        <v>14</v>
      </c>
      <c r="D4767" s="234">
        <v>0.2708333333321207</v>
      </c>
      <c r="E4767" s="235">
        <v>0.00003792387233501965</v>
      </c>
      <c r="F4767" s="235">
        <v>0.00003515427038140853</v>
      </c>
    </row>
    <row r="4768" ht="14.25" customHeight="1" spans="1:6" x14ac:dyDescent="0.25">
      <c r="A4768" s="232">
        <v>43565</v>
      </c>
      <c r="B4768" s="233">
        <v>100</v>
      </c>
      <c r="C4768" s="233">
        <v>15</v>
      </c>
      <c r="D4768" s="234">
        <v>0.2916666666678793</v>
      </c>
      <c r="E4768" s="235">
        <v>0.00006828022354586779</v>
      </c>
      <c r="F4768" s="235">
        <v>0.00004096323813674099</v>
      </c>
    </row>
    <row r="4769" ht="14.25" customHeight="1" spans="1:6" x14ac:dyDescent="0.25">
      <c r="A4769" s="232">
        <v>43565</v>
      </c>
      <c r="B4769" s="233">
        <v>100</v>
      </c>
      <c r="C4769" s="233">
        <v>16</v>
      </c>
      <c r="D4769" s="234">
        <v>0.3125</v>
      </c>
      <c r="E4769" s="235">
        <v>0.00010932595590193875</v>
      </c>
      <c r="F4769" s="235">
        <v>0.00004526988664500473</v>
      </c>
    </row>
    <row r="4770" ht="14.25" customHeight="1" spans="1:6" x14ac:dyDescent="0.25">
      <c r="A4770" s="232">
        <v>43565</v>
      </c>
      <c r="B4770" s="233">
        <v>100</v>
      </c>
      <c r="C4770" s="233">
        <v>17</v>
      </c>
      <c r="D4770" s="234">
        <v>0.3333333333321207</v>
      </c>
      <c r="E4770" s="235">
        <v>0.0001498058512718227</v>
      </c>
      <c r="F4770" s="235">
        <v>0.00005248101903093467</v>
      </c>
    </row>
    <row r="4771" ht="14.25" customHeight="1" spans="1:6" x14ac:dyDescent="0.25">
      <c r="A4771" s="232">
        <v>43565</v>
      </c>
      <c r="B4771" s="233">
        <v>100</v>
      </c>
      <c r="C4771" s="233">
        <v>18</v>
      </c>
      <c r="D4771" s="234">
        <v>0.3541666666678793</v>
      </c>
      <c r="E4771" s="235">
        <v>0.00017280184029876396</v>
      </c>
      <c r="F4771" s="235">
        <v>0.000060092769882749627</v>
      </c>
    </row>
    <row r="4772" ht="14.25" customHeight="1" spans="1:6" x14ac:dyDescent="0.25">
      <c r="A4772" s="232">
        <v>43565</v>
      </c>
      <c r="B4772" s="233">
        <v>100</v>
      </c>
      <c r="C4772" s="233">
        <v>19</v>
      </c>
      <c r="D4772" s="234">
        <v>0.375</v>
      </c>
      <c r="E4772" s="235">
        <v>0.0001867607143541567</v>
      </c>
      <c r="F4772" s="235">
        <v>0.000060894006814519635</v>
      </c>
    </row>
    <row r="4773" ht="14.25" customHeight="1" spans="1:6" x14ac:dyDescent="0.25">
      <c r="A4773" s="232">
        <v>43565</v>
      </c>
      <c r="B4773" s="233">
        <v>100</v>
      </c>
      <c r="C4773" s="233">
        <v>20</v>
      </c>
      <c r="D4773" s="234">
        <v>0.3958333333321207</v>
      </c>
      <c r="E4773" s="235">
        <v>0.00023913929630773543</v>
      </c>
      <c r="F4773" s="235">
        <v>0.0000669032838027946</v>
      </c>
    </row>
    <row r="4774" ht="14.25" customHeight="1" spans="1:6" x14ac:dyDescent="0.25">
      <c r="A4774" s="232">
        <v>43565</v>
      </c>
      <c r="B4774" s="233">
        <v>100</v>
      </c>
      <c r="C4774" s="233">
        <v>21</v>
      </c>
      <c r="D4774" s="234">
        <v>0.4166666666678793</v>
      </c>
      <c r="E4774" s="235">
        <v>0.00025586925107878774</v>
      </c>
      <c r="F4774" s="235">
        <v>0.00006700343841926584</v>
      </c>
    </row>
    <row r="4775" ht="14.25" customHeight="1" spans="1:6" x14ac:dyDescent="0.25">
      <c r="A4775" s="232">
        <v>43565</v>
      </c>
      <c r="B4775" s="233">
        <v>100</v>
      </c>
      <c r="C4775" s="233">
        <v>22</v>
      </c>
      <c r="D4775" s="234">
        <v>0.4375</v>
      </c>
      <c r="E4775" s="235">
        <v>0.000264708279117775</v>
      </c>
      <c r="F4775" s="235">
        <v>0.00006960745844751831</v>
      </c>
    </row>
    <row r="4776" ht="14.25" customHeight="1" spans="1:6" x14ac:dyDescent="0.25">
      <c r="A4776" s="232">
        <v>43565</v>
      </c>
      <c r="B4776" s="233">
        <v>100</v>
      </c>
      <c r="C4776" s="233">
        <v>23</v>
      </c>
      <c r="D4776" s="234">
        <v>0.4583333333321207</v>
      </c>
      <c r="E4776" s="235">
        <v>0.00027509673338038535</v>
      </c>
      <c r="F4776" s="235">
        <v>0.00006900653074869083</v>
      </c>
    </row>
    <row r="4777" ht="14.25" customHeight="1" spans="1:6" x14ac:dyDescent="0.25">
      <c r="A4777" s="232">
        <v>43565</v>
      </c>
      <c r="B4777" s="233">
        <v>100</v>
      </c>
      <c r="C4777" s="233">
        <v>24</v>
      </c>
      <c r="D4777" s="234">
        <v>0.4791666666678793</v>
      </c>
      <c r="E4777" s="235">
        <v>0.00027097426358724876</v>
      </c>
      <c r="F4777" s="235">
        <v>0.00006630235610396709</v>
      </c>
    </row>
    <row r="4778" ht="14.25" customHeight="1" spans="1:6" x14ac:dyDescent="0.25">
      <c r="A4778" s="232">
        <v>43565</v>
      </c>
      <c r="B4778" s="233">
        <v>100</v>
      </c>
      <c r="C4778" s="233">
        <v>25</v>
      </c>
      <c r="D4778" s="234">
        <v>0.5</v>
      </c>
      <c r="E4778" s="235">
        <v>0.0002751283405717197</v>
      </c>
      <c r="F4778" s="235">
        <v>0.00006760436611809333</v>
      </c>
    </row>
    <row r="4779" ht="14.25" customHeight="1" spans="1:6" x14ac:dyDescent="0.25">
      <c r="A4779" s="232">
        <v>43565</v>
      </c>
      <c r="B4779" s="233">
        <v>100</v>
      </c>
      <c r="C4779" s="233">
        <v>26</v>
      </c>
      <c r="D4779" s="234">
        <v>0.5208333333321207</v>
      </c>
      <c r="E4779" s="235">
        <v>0.000278097135567769</v>
      </c>
      <c r="F4779" s="235">
        <v>0.00006620220148749584</v>
      </c>
    </row>
    <row r="4780" ht="14.25" customHeight="1" spans="1:6" x14ac:dyDescent="0.25">
      <c r="A4780" s="232">
        <v>43565</v>
      </c>
      <c r="B4780" s="233">
        <v>100</v>
      </c>
      <c r="C4780" s="233">
        <v>27</v>
      </c>
      <c r="D4780" s="234">
        <v>0.5416666666678793</v>
      </c>
      <c r="E4780" s="235">
        <v>0.0002634249292295863</v>
      </c>
      <c r="F4780" s="235">
        <v>0.00006660281995338085</v>
      </c>
    </row>
    <row r="4781" ht="14.25" customHeight="1" spans="1:6" x14ac:dyDescent="0.25">
      <c r="A4781" s="232">
        <v>43565</v>
      </c>
      <c r="B4781" s="233">
        <v>100</v>
      </c>
      <c r="C4781" s="233">
        <v>28</v>
      </c>
      <c r="D4781" s="234">
        <v>0.5625</v>
      </c>
      <c r="E4781" s="235">
        <v>0.00024520491935034857</v>
      </c>
      <c r="F4781" s="235">
        <v>0.000060393233732163374</v>
      </c>
    </row>
    <row r="4782" ht="14.25" customHeight="1" spans="1:6" x14ac:dyDescent="0.25">
      <c r="A4782" s="232">
        <v>43565</v>
      </c>
      <c r="B4782" s="233">
        <v>100</v>
      </c>
      <c r="C4782" s="233">
        <v>29</v>
      </c>
      <c r="D4782" s="234">
        <v>0.5833333333321207</v>
      </c>
      <c r="E4782" s="235">
        <v>0.0002076760847026638</v>
      </c>
      <c r="F4782" s="235">
        <v>0.00005969215141686463</v>
      </c>
    </row>
    <row r="4783" ht="14.25" customHeight="1" spans="1:6" x14ac:dyDescent="0.25">
      <c r="A4783" s="232">
        <v>43565</v>
      </c>
      <c r="B4783" s="233">
        <v>100</v>
      </c>
      <c r="C4783" s="233">
        <v>30</v>
      </c>
      <c r="D4783" s="234">
        <v>0.6041666666678793</v>
      </c>
      <c r="E4783" s="235">
        <v>0.0001729140429102934</v>
      </c>
      <c r="F4783" s="235">
        <v>0.00006279694452747336</v>
      </c>
    </row>
    <row r="4784" ht="14.25" customHeight="1" spans="1:6" x14ac:dyDescent="0.25">
      <c r="A4784" s="232">
        <v>43565</v>
      </c>
      <c r="B4784" s="233">
        <v>100</v>
      </c>
      <c r="C4784" s="233">
        <v>31</v>
      </c>
      <c r="D4784" s="234">
        <v>0.625</v>
      </c>
      <c r="E4784" s="235">
        <v>0.00014980943622939732</v>
      </c>
      <c r="F4784" s="235">
        <v>0.00005879075986862339</v>
      </c>
    </row>
    <row r="4785" ht="14.25" customHeight="1" spans="1:6" x14ac:dyDescent="0.25">
      <c r="A4785" s="232">
        <v>43565</v>
      </c>
      <c r="B4785" s="233">
        <v>100</v>
      </c>
      <c r="C4785" s="233">
        <v>32</v>
      </c>
      <c r="D4785" s="234">
        <v>0.6458333333321207</v>
      </c>
      <c r="E4785" s="235">
        <v>0.00012508365139252698</v>
      </c>
      <c r="F4785" s="235">
        <v>0.00005959199680039339</v>
      </c>
    </row>
    <row r="4786" ht="14.25" customHeight="1" spans="1:6" x14ac:dyDescent="0.25">
      <c r="A4786" s="232">
        <v>43565</v>
      </c>
      <c r="B4786" s="233">
        <v>100</v>
      </c>
      <c r="C4786" s="233">
        <v>33</v>
      </c>
      <c r="D4786" s="234">
        <v>0.6666666666678793</v>
      </c>
      <c r="E4786" s="235">
        <v>0.00010482168734113436</v>
      </c>
      <c r="F4786" s="235">
        <v>0.00006419910915807086</v>
      </c>
    </row>
    <row r="4787" ht="14.25" customHeight="1" spans="1:6" x14ac:dyDescent="0.25">
      <c r="A4787" s="232">
        <v>43565</v>
      </c>
      <c r="B4787" s="233">
        <v>100</v>
      </c>
      <c r="C4787" s="233">
        <v>34</v>
      </c>
      <c r="D4787" s="234">
        <v>0.6875</v>
      </c>
      <c r="E4787" s="235">
        <v>0.00007905980593017106</v>
      </c>
      <c r="F4787" s="235">
        <v>0.00006630235610396709</v>
      </c>
    </row>
    <row r="4788" ht="14.25" customHeight="1" spans="1:6" x14ac:dyDescent="0.25">
      <c r="A4788" s="232">
        <v>43565</v>
      </c>
      <c r="B4788" s="233">
        <v>100</v>
      </c>
      <c r="C4788" s="233">
        <v>35</v>
      </c>
      <c r="D4788" s="234">
        <v>0.7083333333321207</v>
      </c>
      <c r="E4788" s="235">
        <v>0.00006248768597739205</v>
      </c>
      <c r="F4788" s="235">
        <v>0.0000732130246404833</v>
      </c>
    </row>
    <row r="4789" ht="14.25" customHeight="1" spans="1:6" x14ac:dyDescent="0.25">
      <c r="A4789" s="232">
        <v>43565</v>
      </c>
      <c r="B4789" s="233">
        <v>100</v>
      </c>
      <c r="C4789" s="233">
        <v>36</v>
      </c>
      <c r="D4789" s="234">
        <v>0.7291666666678793</v>
      </c>
      <c r="E4789" s="235">
        <v>0.000048071120364765106</v>
      </c>
      <c r="F4789" s="235">
        <v>0.00007922230162875826</v>
      </c>
    </row>
    <row r="4790" ht="14.25" customHeight="1" spans="1:6" x14ac:dyDescent="0.25">
      <c r="A4790" s="232">
        <v>43565</v>
      </c>
      <c r="B4790" s="233">
        <v>100</v>
      </c>
      <c r="C4790" s="233">
        <v>37</v>
      </c>
      <c r="D4790" s="234">
        <v>0.75</v>
      </c>
      <c r="E4790" s="235">
        <v>0.000024678135548217686</v>
      </c>
      <c r="F4790" s="235">
        <v>0.00008022384779347077</v>
      </c>
    </row>
    <row r="4791" ht="14.25" customHeight="1" spans="1:6" x14ac:dyDescent="0.25">
      <c r="A4791" s="232">
        <v>43565</v>
      </c>
      <c r="B4791" s="233">
        <v>100</v>
      </c>
      <c r="C4791" s="233">
        <v>38</v>
      </c>
      <c r="D4791" s="234">
        <v>0.7708333333321207</v>
      </c>
      <c r="E4791" s="235">
        <v>0.000010052400849627007</v>
      </c>
      <c r="F4791" s="235">
        <v>0.00007842106469698827</v>
      </c>
    </row>
    <row r="4792" ht="14.25" customHeight="1" spans="1:6" x14ac:dyDescent="0.25">
      <c r="A4792" s="232">
        <v>43565</v>
      </c>
      <c r="B4792" s="233">
        <v>100</v>
      </c>
      <c r="C4792" s="233">
        <v>39</v>
      </c>
      <c r="D4792" s="234">
        <v>0.7916666666678793</v>
      </c>
      <c r="E4792" s="235">
        <v>0.000001784647641310773</v>
      </c>
      <c r="F4792" s="235">
        <v>0.00007792029161463202</v>
      </c>
    </row>
    <row r="4793" ht="14.25" customHeight="1" spans="1:6" x14ac:dyDescent="0.25">
      <c r="A4793" s="232">
        <v>43565</v>
      </c>
      <c r="B4793" s="233">
        <v>100</v>
      </c>
      <c r="C4793" s="233">
        <v>40</v>
      </c>
      <c r="D4793" s="234">
        <v>0.8125</v>
      </c>
      <c r="E4793" s="235">
        <v>5.409984817943838e-7</v>
      </c>
      <c r="F4793" s="235">
        <v>0.00007922230162875826</v>
      </c>
    </row>
    <row r="4794" ht="14.25" customHeight="1" spans="1:6" x14ac:dyDescent="0.25">
      <c r="A4794" s="232">
        <v>43565</v>
      </c>
      <c r="B4794" s="233">
        <v>100</v>
      </c>
      <c r="C4794" s="233">
        <v>41</v>
      </c>
      <c r="D4794" s="234">
        <v>0.8333333333321207</v>
      </c>
      <c r="E4794" s="235">
        <v>1.5844627899846917e-7</v>
      </c>
      <c r="F4794" s="235">
        <v>0.00008132554857465449</v>
      </c>
    </row>
    <row r="4795" ht="14.25" customHeight="1" spans="1:6" x14ac:dyDescent="0.25">
      <c r="A4795" s="232">
        <v>43565</v>
      </c>
      <c r="B4795" s="233">
        <v>100</v>
      </c>
      <c r="C4795" s="233">
        <v>42</v>
      </c>
      <c r="D4795" s="234">
        <v>0.8541666666678793</v>
      </c>
      <c r="E4795" s="235">
        <v>1.0237355886262957e-8</v>
      </c>
      <c r="F4795" s="235">
        <v>0.00007822075546404577</v>
      </c>
    </row>
    <row r="4796" ht="14.25" customHeight="1" spans="1:6" x14ac:dyDescent="0.25">
      <c r="A4796" s="232">
        <v>43565</v>
      </c>
      <c r="B4796" s="233">
        <v>100</v>
      </c>
      <c r="C4796" s="233">
        <v>43</v>
      </c>
      <c r="D4796" s="234">
        <v>0.875</v>
      </c>
      <c r="E4796" s="235">
        <v>5.680484058841031e-9</v>
      </c>
      <c r="F4796" s="235">
        <v>0.00008022384779347077</v>
      </c>
    </row>
    <row r="4797" ht="14.25" customHeight="1" spans="1:6" x14ac:dyDescent="0.25">
      <c r="A4797" s="232">
        <v>43565</v>
      </c>
      <c r="B4797" s="233">
        <v>100</v>
      </c>
      <c r="C4797" s="233">
        <v>44</v>
      </c>
      <c r="D4797" s="234">
        <v>0.8958333333321207</v>
      </c>
      <c r="E4797" s="235">
        <v>0</v>
      </c>
      <c r="F4797" s="235">
        <v>0.00007391410695578205</v>
      </c>
    </row>
    <row r="4798" ht="14.25" customHeight="1" spans="1:6" x14ac:dyDescent="0.25">
      <c r="A4798" s="232">
        <v>43565</v>
      </c>
      <c r="B4798" s="233">
        <v>100</v>
      </c>
      <c r="C4798" s="233">
        <v>45</v>
      </c>
      <c r="D4798" s="234">
        <v>0.9166666666678793</v>
      </c>
      <c r="E4798" s="235">
        <v>0</v>
      </c>
      <c r="F4798" s="235">
        <v>0.00007271225155812705</v>
      </c>
    </row>
    <row r="4799" ht="14.25" customHeight="1" spans="1:6" x14ac:dyDescent="0.25">
      <c r="A4799" s="232">
        <v>43565</v>
      </c>
      <c r="B4799" s="233">
        <v>100</v>
      </c>
      <c r="C4799" s="233">
        <v>46</v>
      </c>
      <c r="D4799" s="234">
        <v>0.9375</v>
      </c>
      <c r="E4799" s="235">
        <v>0</v>
      </c>
      <c r="F4799" s="235">
        <v>0.00006299725376041584</v>
      </c>
    </row>
    <row r="4800" ht="14.25" customHeight="1" spans="1:6" x14ac:dyDescent="0.25">
      <c r="A4800" s="232">
        <v>43565</v>
      </c>
      <c r="B4800" s="233">
        <v>100</v>
      </c>
      <c r="C4800" s="233">
        <v>47</v>
      </c>
      <c r="D4800" s="234">
        <v>0.9583333333321207</v>
      </c>
      <c r="E4800" s="235">
        <v>0</v>
      </c>
      <c r="F4800" s="235">
        <v>0.00005598643060742841</v>
      </c>
    </row>
    <row r="4801" ht="14.25" customHeight="1" spans="1:6" x14ac:dyDescent="0.25">
      <c r="A4801" s="232">
        <v>43565</v>
      </c>
      <c r="B4801" s="233">
        <v>100</v>
      </c>
      <c r="C4801" s="233">
        <v>48</v>
      </c>
      <c r="D4801" s="234">
        <v>0.9791666666678793</v>
      </c>
      <c r="E4801" s="235">
        <v>0</v>
      </c>
      <c r="F4801" s="235">
        <v>0.00004737313359090096</v>
      </c>
    </row>
    <row r="4802" ht="14.25" customHeight="1" spans="1:6" x14ac:dyDescent="0.25">
      <c r="A4802" s="232">
        <v>43566</v>
      </c>
      <c r="B4802" s="233">
        <v>101</v>
      </c>
      <c r="C4802" s="233">
        <v>1</v>
      </c>
      <c r="D4802" s="234">
        <v>0</v>
      </c>
      <c r="E4802" s="235">
        <v>0</v>
      </c>
      <c r="F4802" s="235">
        <v>0.000041564165835568494</v>
      </c>
    </row>
    <row r="4803" ht="14.25" customHeight="1" spans="1:6" x14ac:dyDescent="0.25">
      <c r="A4803" s="232">
        <v>43566</v>
      </c>
      <c r="B4803" s="233">
        <v>101</v>
      </c>
      <c r="C4803" s="233">
        <v>2</v>
      </c>
      <c r="D4803" s="234">
        <v>0.020833333332120674</v>
      </c>
      <c r="E4803" s="235">
        <v>0</v>
      </c>
      <c r="F4803" s="235">
        <v>0.00003735767194377602</v>
      </c>
    </row>
    <row r="4804" ht="14.25" customHeight="1" spans="1:6" x14ac:dyDescent="0.25">
      <c r="A4804" s="232">
        <v>43566</v>
      </c>
      <c r="B4804" s="233">
        <v>101</v>
      </c>
      <c r="C4804" s="233">
        <v>3</v>
      </c>
      <c r="D4804" s="234">
        <v>0.041666666667879326</v>
      </c>
      <c r="E4804" s="235">
        <v>0</v>
      </c>
      <c r="F4804" s="235">
        <v>0.000033651951134339786</v>
      </c>
    </row>
    <row r="4805" ht="14.25" customHeight="1" spans="1:6" x14ac:dyDescent="0.25">
      <c r="A4805" s="232">
        <v>43566</v>
      </c>
      <c r="B4805" s="233">
        <v>101</v>
      </c>
      <c r="C4805" s="233">
        <v>4</v>
      </c>
      <c r="D4805" s="234">
        <v>0.0625</v>
      </c>
      <c r="E4805" s="235">
        <v>0</v>
      </c>
      <c r="F4805" s="235">
        <v>0.000031148085722558555</v>
      </c>
    </row>
    <row r="4806" ht="14.25" customHeight="1" spans="1:6" x14ac:dyDescent="0.25">
      <c r="A4806" s="232">
        <v>43566</v>
      </c>
      <c r="B4806" s="233">
        <v>101</v>
      </c>
      <c r="C4806" s="233">
        <v>5</v>
      </c>
      <c r="D4806" s="234">
        <v>0.08333333333212067</v>
      </c>
      <c r="E4806" s="235">
        <v>0</v>
      </c>
      <c r="F4806" s="235">
        <v>0.00003054715802373107</v>
      </c>
    </row>
    <row r="4807" ht="14.25" customHeight="1" spans="1:6" x14ac:dyDescent="0.25">
      <c r="A4807" s="232">
        <v>43566</v>
      </c>
      <c r="B4807" s="233">
        <v>101</v>
      </c>
      <c r="C4807" s="233">
        <v>6</v>
      </c>
      <c r="D4807" s="234">
        <v>0.10416666666787933</v>
      </c>
      <c r="E4807" s="235">
        <v>0</v>
      </c>
      <c r="F4807" s="235">
        <v>0.000029445457242547322</v>
      </c>
    </row>
    <row r="4808" ht="14.25" customHeight="1" spans="1:6" x14ac:dyDescent="0.25">
      <c r="A4808" s="232">
        <v>43566</v>
      </c>
      <c r="B4808" s="233">
        <v>101</v>
      </c>
      <c r="C4808" s="233">
        <v>7</v>
      </c>
      <c r="D4808" s="234">
        <v>0.125</v>
      </c>
      <c r="E4808" s="235">
        <v>0</v>
      </c>
      <c r="F4808" s="235">
        <v>0.00002874437492724857</v>
      </c>
    </row>
    <row r="4809" ht="14.25" customHeight="1" spans="1:6" x14ac:dyDescent="0.25">
      <c r="A4809" s="232">
        <v>43566</v>
      </c>
      <c r="B4809" s="233">
        <v>101</v>
      </c>
      <c r="C4809" s="233">
        <v>8</v>
      </c>
      <c r="D4809" s="234">
        <v>0.14583333333212067</v>
      </c>
      <c r="E4809" s="235">
        <v>0</v>
      </c>
      <c r="F4809" s="235">
        <v>0.000028443911077834827</v>
      </c>
    </row>
    <row r="4810" ht="14.25" customHeight="1" spans="1:6" x14ac:dyDescent="0.25">
      <c r="A4810" s="232">
        <v>43566</v>
      </c>
      <c r="B4810" s="233">
        <v>101</v>
      </c>
      <c r="C4810" s="233">
        <v>9</v>
      </c>
      <c r="D4810" s="234">
        <v>0.16666666666787933</v>
      </c>
      <c r="E4810" s="235">
        <v>0</v>
      </c>
      <c r="F4810" s="235">
        <v>0.000029044838776662325</v>
      </c>
    </row>
    <row r="4811" ht="14.25" customHeight="1" spans="1:6" x14ac:dyDescent="0.25">
      <c r="A4811" s="232">
        <v>43566</v>
      </c>
      <c r="B4811" s="233">
        <v>101</v>
      </c>
      <c r="C4811" s="233">
        <v>10</v>
      </c>
      <c r="D4811" s="234">
        <v>0.1875</v>
      </c>
      <c r="E4811" s="235">
        <v>8.797775880576479e-8</v>
      </c>
      <c r="F4811" s="235">
        <v>0.000029445457242547322</v>
      </c>
    </row>
    <row r="4812" ht="14.25" customHeight="1" spans="1:6" x14ac:dyDescent="0.25">
      <c r="A4812" s="232">
        <v>43566</v>
      </c>
      <c r="B4812" s="233">
        <v>101</v>
      </c>
      <c r="C4812" s="233">
        <v>11</v>
      </c>
      <c r="D4812" s="234">
        <v>0.20833333333212067</v>
      </c>
      <c r="E4812" s="235">
        <v>0.0000030246536756259995</v>
      </c>
      <c r="F4812" s="235">
        <v>0.000030146539557846063</v>
      </c>
    </row>
    <row r="4813" ht="14.25" customHeight="1" spans="1:6" x14ac:dyDescent="0.25">
      <c r="A4813" s="232">
        <v>43566</v>
      </c>
      <c r="B4813" s="233">
        <v>101</v>
      </c>
      <c r="C4813" s="233">
        <v>12</v>
      </c>
      <c r="D4813" s="234">
        <v>0.22916666666787933</v>
      </c>
      <c r="E4813" s="235">
        <v>0.000008549541905171522</v>
      </c>
      <c r="F4813" s="235">
        <v>0.00003164885880491481</v>
      </c>
    </row>
    <row r="4814" ht="14.25" customHeight="1" spans="1:6" x14ac:dyDescent="0.25">
      <c r="A4814" s="232">
        <v>43566</v>
      </c>
      <c r="B4814" s="233">
        <v>101</v>
      </c>
      <c r="C4814" s="233">
        <v>13</v>
      </c>
      <c r="D4814" s="234">
        <v>0.25</v>
      </c>
      <c r="E4814" s="235">
        <v>0.000025625385074790837</v>
      </c>
      <c r="F4814" s="235">
        <v>0.00003715736271083352</v>
      </c>
    </row>
    <row r="4815" ht="14.25" customHeight="1" spans="1:6" x14ac:dyDescent="0.25">
      <c r="A4815" s="232">
        <v>43566</v>
      </c>
      <c r="B4815" s="233">
        <v>101</v>
      </c>
      <c r="C4815" s="233">
        <v>14</v>
      </c>
      <c r="D4815" s="234">
        <v>0.2708333333321207</v>
      </c>
      <c r="E4815" s="235">
        <v>0.000045814354025337324</v>
      </c>
      <c r="F4815" s="235">
        <v>0.00004256571200028099</v>
      </c>
    </row>
    <row r="4816" ht="14.25" customHeight="1" spans="1:6" x14ac:dyDescent="0.25">
      <c r="A4816" s="232">
        <v>43566</v>
      </c>
      <c r="B4816" s="233">
        <v>101</v>
      </c>
      <c r="C4816" s="233">
        <v>15</v>
      </c>
      <c r="D4816" s="234">
        <v>0.2916666666678793</v>
      </c>
      <c r="E4816" s="235">
        <v>0.0000711175008856351</v>
      </c>
      <c r="F4816" s="235">
        <v>0.0000492760713038547</v>
      </c>
    </row>
    <row r="4817" ht="14.25" customHeight="1" spans="1:6" x14ac:dyDescent="0.25">
      <c r="A4817" s="232">
        <v>43566</v>
      </c>
      <c r="B4817" s="233">
        <v>101</v>
      </c>
      <c r="C4817" s="233">
        <v>16</v>
      </c>
      <c r="D4817" s="234">
        <v>0.3125</v>
      </c>
      <c r="E4817" s="235">
        <v>0.00010618308449510745</v>
      </c>
      <c r="F4817" s="235">
        <v>0.0000567876675391984</v>
      </c>
    </row>
    <row r="4818" ht="14.25" customHeight="1" spans="1:6" x14ac:dyDescent="0.25">
      <c r="A4818" s="232">
        <v>43566</v>
      </c>
      <c r="B4818" s="233">
        <v>101</v>
      </c>
      <c r="C4818" s="233">
        <v>17</v>
      </c>
      <c r="D4818" s="234">
        <v>0.3333333333321207</v>
      </c>
      <c r="E4818" s="235">
        <v>0.000137619958143407</v>
      </c>
      <c r="F4818" s="235">
        <v>0.00005909122371803713</v>
      </c>
    </row>
    <row r="4819" ht="14.25" customHeight="1" spans="1:6" x14ac:dyDescent="0.25">
      <c r="A4819" s="232">
        <v>43566</v>
      </c>
      <c r="B4819" s="233">
        <v>101</v>
      </c>
      <c r="C4819" s="233">
        <v>18</v>
      </c>
      <c r="D4819" s="234">
        <v>0.3541666666678793</v>
      </c>
      <c r="E4819" s="235">
        <v>0.00016568836899940695</v>
      </c>
      <c r="F4819" s="235">
        <v>0.00006309740837688711</v>
      </c>
    </row>
    <row r="4820" ht="14.25" customHeight="1" spans="1:6" x14ac:dyDescent="0.25">
      <c r="A4820" s="232">
        <v>43566</v>
      </c>
      <c r="B4820" s="233">
        <v>101</v>
      </c>
      <c r="C4820" s="233">
        <v>19</v>
      </c>
      <c r="D4820" s="234">
        <v>0.375</v>
      </c>
      <c r="E4820" s="235">
        <v>0.00018676559923588582</v>
      </c>
      <c r="F4820" s="235">
        <v>0.00006500034608984085</v>
      </c>
    </row>
    <row r="4821" ht="14.25" customHeight="1" spans="1:6" x14ac:dyDescent="0.25">
      <c r="A4821" s="232">
        <v>43566</v>
      </c>
      <c r="B4821" s="233">
        <v>101</v>
      </c>
      <c r="C4821" s="233">
        <v>20</v>
      </c>
      <c r="D4821" s="234">
        <v>0.3958333333321207</v>
      </c>
      <c r="E4821" s="235">
        <v>0.0002079062068224234</v>
      </c>
      <c r="F4821" s="235">
        <v>0.00006490019147336961</v>
      </c>
    </row>
    <row r="4822" ht="14.25" customHeight="1" spans="1:6" x14ac:dyDescent="0.25">
      <c r="A4822" s="232">
        <v>43566</v>
      </c>
      <c r="B4822" s="233">
        <v>101</v>
      </c>
      <c r="C4822" s="233">
        <v>21</v>
      </c>
      <c r="D4822" s="234">
        <v>0.4166666666678793</v>
      </c>
      <c r="E4822" s="235">
        <v>0.0002173297423223781</v>
      </c>
      <c r="F4822" s="235">
        <v>0.00006259663529453087</v>
      </c>
    </row>
    <row r="4823" ht="14.25" customHeight="1" spans="1:6" x14ac:dyDescent="0.25">
      <c r="A4823" s="232">
        <v>43566</v>
      </c>
      <c r="B4823" s="233">
        <v>101</v>
      </c>
      <c r="C4823" s="233">
        <v>22</v>
      </c>
      <c r="D4823" s="234">
        <v>0.4375</v>
      </c>
      <c r="E4823" s="235">
        <v>0.00022639059573273358</v>
      </c>
      <c r="F4823" s="235">
        <v>0.00006209586221217463</v>
      </c>
    </row>
    <row r="4824" ht="14.25" customHeight="1" spans="1:6" x14ac:dyDescent="0.25">
      <c r="A4824" s="232">
        <v>43566</v>
      </c>
      <c r="B4824" s="233">
        <v>101</v>
      </c>
      <c r="C4824" s="233">
        <v>23</v>
      </c>
      <c r="D4824" s="234">
        <v>0.4583333333321207</v>
      </c>
      <c r="E4824" s="235">
        <v>0.00023858509038616167</v>
      </c>
      <c r="F4824" s="235">
        <v>0.00006219601682864587</v>
      </c>
    </row>
    <row r="4825" ht="14.25" customHeight="1" spans="1:6" x14ac:dyDescent="0.25">
      <c r="A4825" s="232">
        <v>43566</v>
      </c>
      <c r="B4825" s="233">
        <v>101</v>
      </c>
      <c r="C4825" s="233">
        <v>24</v>
      </c>
      <c r="D4825" s="234">
        <v>0.4791666666678793</v>
      </c>
      <c r="E4825" s="235">
        <v>0.00024292563040603123</v>
      </c>
      <c r="F4825" s="235">
        <v>0.00006249648067805962</v>
      </c>
    </row>
    <row r="4826" ht="14.25" customHeight="1" spans="1:6" x14ac:dyDescent="0.25">
      <c r="A4826" s="232">
        <v>43566</v>
      </c>
      <c r="B4826" s="233">
        <v>101</v>
      </c>
      <c r="C4826" s="233">
        <v>25</v>
      </c>
      <c r="D4826" s="234">
        <v>0.5</v>
      </c>
      <c r="E4826" s="235">
        <v>0.0002567486935196571</v>
      </c>
      <c r="F4826" s="235">
        <v>0.00006249648067805962</v>
      </c>
    </row>
    <row r="4827" ht="14.25" customHeight="1" spans="1:6" x14ac:dyDescent="0.25">
      <c r="A4827" s="232">
        <v>43566</v>
      </c>
      <c r="B4827" s="233">
        <v>101</v>
      </c>
      <c r="C4827" s="233">
        <v>26</v>
      </c>
      <c r="D4827" s="234">
        <v>0.5208333333321207</v>
      </c>
      <c r="E4827" s="235">
        <v>0.00025926039932507814</v>
      </c>
      <c r="F4827" s="235">
        <v>0.00006169524374628963</v>
      </c>
    </row>
    <row r="4828" ht="14.25" customHeight="1" spans="1:6" x14ac:dyDescent="0.25">
      <c r="A4828" s="232">
        <v>43566</v>
      </c>
      <c r="B4828" s="233">
        <v>101</v>
      </c>
      <c r="C4828" s="233">
        <v>27</v>
      </c>
      <c r="D4828" s="234">
        <v>0.5416666666678793</v>
      </c>
      <c r="E4828" s="235">
        <v>0.00024772716569754916</v>
      </c>
      <c r="F4828" s="235">
        <v>0.00006109431604746214</v>
      </c>
    </row>
    <row r="4829" ht="14.25" customHeight="1" spans="1:6" x14ac:dyDescent="0.25">
      <c r="A4829" s="232">
        <v>43566</v>
      </c>
      <c r="B4829" s="233">
        <v>101</v>
      </c>
      <c r="C4829" s="233">
        <v>28</v>
      </c>
      <c r="D4829" s="234">
        <v>0.5625</v>
      </c>
      <c r="E4829" s="235">
        <v>0.00021633508211749952</v>
      </c>
      <c r="F4829" s="235">
        <v>0.000059391687567450885</v>
      </c>
    </row>
    <row r="4830" ht="14.25" customHeight="1" spans="1:6" x14ac:dyDescent="0.25">
      <c r="A4830" s="232">
        <v>43566</v>
      </c>
      <c r="B4830" s="233">
        <v>101</v>
      </c>
      <c r="C4830" s="233">
        <v>29</v>
      </c>
      <c r="D4830" s="234">
        <v>0.5833333333321207</v>
      </c>
      <c r="E4830" s="235">
        <v>0.000198218762774087</v>
      </c>
      <c r="F4830" s="235">
        <v>0.000058991069101565885</v>
      </c>
    </row>
    <row r="4831" ht="14.25" customHeight="1" spans="1:6" x14ac:dyDescent="0.25">
      <c r="A4831" s="232">
        <v>43566</v>
      </c>
      <c r="B4831" s="233">
        <v>101</v>
      </c>
      <c r="C4831" s="233">
        <v>30</v>
      </c>
      <c r="D4831" s="234">
        <v>0.6041666666678793</v>
      </c>
      <c r="E4831" s="235">
        <v>0.00019163188341221604</v>
      </c>
      <c r="F4831" s="235">
        <v>0.0000581898321697959</v>
      </c>
    </row>
    <row r="4832" ht="14.25" customHeight="1" spans="1:6" x14ac:dyDescent="0.25">
      <c r="A4832" s="232">
        <v>43566</v>
      </c>
      <c r="B4832" s="233">
        <v>101</v>
      </c>
      <c r="C4832" s="233">
        <v>31</v>
      </c>
      <c r="D4832" s="234">
        <v>0.625</v>
      </c>
      <c r="E4832" s="235">
        <v>0.00017307836424204778</v>
      </c>
      <c r="F4832" s="235">
        <v>0.0000571882860050834</v>
      </c>
    </row>
    <row r="4833" ht="14.25" customHeight="1" spans="1:6" x14ac:dyDescent="0.25">
      <c r="A4833" s="232">
        <v>43566</v>
      </c>
      <c r="B4833" s="233">
        <v>101</v>
      </c>
      <c r="C4833" s="233">
        <v>32</v>
      </c>
      <c r="D4833" s="234">
        <v>0.6458333333321207</v>
      </c>
      <c r="E4833" s="235">
        <v>0.0001330475500745416</v>
      </c>
      <c r="F4833" s="235">
        <v>0.00005989246064980713</v>
      </c>
    </row>
    <row r="4834" ht="14.25" customHeight="1" spans="1:6" x14ac:dyDescent="0.25">
      <c r="A4834" s="232">
        <v>43566</v>
      </c>
      <c r="B4834" s="233">
        <v>101</v>
      </c>
      <c r="C4834" s="233">
        <v>33</v>
      </c>
      <c r="D4834" s="234">
        <v>0.6666666666678793</v>
      </c>
      <c r="E4834" s="235">
        <v>0.00010250385238370048</v>
      </c>
      <c r="F4834" s="235">
        <v>0.00006249648067805962</v>
      </c>
    </row>
    <row r="4835" ht="14.25" customHeight="1" spans="1:6" x14ac:dyDescent="0.25">
      <c r="A4835" s="232">
        <v>43566</v>
      </c>
      <c r="B4835" s="233">
        <v>101</v>
      </c>
      <c r="C4835" s="233">
        <v>34</v>
      </c>
      <c r="D4835" s="234">
        <v>0.6875</v>
      </c>
      <c r="E4835" s="235">
        <v>0.00007340847629047815</v>
      </c>
      <c r="F4835" s="235">
        <v>0.00006940714921457582</v>
      </c>
    </row>
    <row r="4836" ht="14.25" customHeight="1" spans="1:6" x14ac:dyDescent="0.25">
      <c r="A4836" s="232">
        <v>43566</v>
      </c>
      <c r="B4836" s="233">
        <v>101</v>
      </c>
      <c r="C4836" s="233">
        <v>35</v>
      </c>
      <c r="D4836" s="234">
        <v>0.7083333333321207</v>
      </c>
      <c r="E4836" s="235">
        <v>0.00005184337317365916</v>
      </c>
      <c r="F4836" s="235">
        <v>0.00007621766313462079</v>
      </c>
    </row>
    <row r="4837" ht="14.25" customHeight="1" spans="1:6" x14ac:dyDescent="0.25">
      <c r="A4837" s="232">
        <v>43566</v>
      </c>
      <c r="B4837" s="233">
        <v>101</v>
      </c>
      <c r="C4837" s="233">
        <v>36</v>
      </c>
      <c r="D4837" s="234">
        <v>0.7291666666678793</v>
      </c>
      <c r="E4837" s="235">
        <v>0.00003219278335549549</v>
      </c>
      <c r="F4837" s="235">
        <v>0.00007942261086170077</v>
      </c>
    </row>
    <row r="4838" ht="14.25" customHeight="1" spans="1:6" x14ac:dyDescent="0.25">
      <c r="A4838" s="232">
        <v>43566</v>
      </c>
      <c r="B4838" s="233">
        <v>101</v>
      </c>
      <c r="C4838" s="233">
        <v>37</v>
      </c>
      <c r="D4838" s="234">
        <v>0.75</v>
      </c>
      <c r="E4838" s="235">
        <v>0.000016223475905963377</v>
      </c>
      <c r="F4838" s="235">
        <v>0.00007982322932758575</v>
      </c>
    </row>
    <row r="4839" ht="14.25" customHeight="1" spans="1:6" x14ac:dyDescent="0.25">
      <c r="A4839" s="232">
        <v>43566</v>
      </c>
      <c r="B4839" s="233">
        <v>101</v>
      </c>
      <c r="C4839" s="233">
        <v>38</v>
      </c>
      <c r="D4839" s="234">
        <v>0.7708333333321207</v>
      </c>
      <c r="E4839" s="235">
        <v>0.000008833182957717322</v>
      </c>
      <c r="F4839" s="235">
        <v>0.00008022384779347077</v>
      </c>
    </row>
    <row r="4840" ht="14.25" customHeight="1" spans="1:6" x14ac:dyDescent="0.25">
      <c r="A4840" s="232">
        <v>43566</v>
      </c>
      <c r="B4840" s="233">
        <v>101</v>
      </c>
      <c r="C4840" s="233">
        <v>39</v>
      </c>
      <c r="D4840" s="234">
        <v>0.7916666666678793</v>
      </c>
      <c r="E4840" s="235">
        <v>0.0000016197895284539998</v>
      </c>
      <c r="F4840" s="235">
        <v>0.00007962292009464326</v>
      </c>
    </row>
    <row r="4841" ht="14.25" customHeight="1" spans="1:6" x14ac:dyDescent="0.25">
      <c r="A4841" s="232">
        <v>43566</v>
      </c>
      <c r="B4841" s="233">
        <v>101</v>
      </c>
      <c r="C4841" s="233">
        <v>40</v>
      </c>
      <c r="D4841" s="234">
        <v>0.8125</v>
      </c>
      <c r="E4841" s="235">
        <v>3.924782148265582e-7</v>
      </c>
      <c r="F4841" s="235">
        <v>0.00008122539395818325</v>
      </c>
    </row>
    <row r="4842" ht="14.25" customHeight="1" spans="1:6" x14ac:dyDescent="0.25">
      <c r="A4842" s="232">
        <v>43566</v>
      </c>
      <c r="B4842" s="233">
        <v>101</v>
      </c>
      <c r="C4842" s="233">
        <v>41</v>
      </c>
      <c r="D4842" s="234">
        <v>0.8333333333321207</v>
      </c>
      <c r="E4842" s="235">
        <v>1.0764482612113896e-7</v>
      </c>
      <c r="F4842" s="235">
        <v>0.00008242724935583825</v>
      </c>
    </row>
    <row r="4843" ht="14.25" customHeight="1" spans="1:6" x14ac:dyDescent="0.25">
      <c r="A4843" s="232">
        <v>43566</v>
      </c>
      <c r="B4843" s="233">
        <v>101</v>
      </c>
      <c r="C4843" s="233">
        <v>42</v>
      </c>
      <c r="D4843" s="234">
        <v>0.8541666666678793</v>
      </c>
      <c r="E4843" s="235">
        <v>0</v>
      </c>
      <c r="F4843" s="235">
        <v>0.00008192647627348199</v>
      </c>
    </row>
    <row r="4844" ht="14.25" customHeight="1" spans="1:6" x14ac:dyDescent="0.25">
      <c r="A4844" s="232">
        <v>43566</v>
      </c>
      <c r="B4844" s="233">
        <v>101</v>
      </c>
      <c r="C4844" s="233">
        <v>43</v>
      </c>
      <c r="D4844" s="234">
        <v>0.875</v>
      </c>
      <c r="E4844" s="235">
        <v>0</v>
      </c>
      <c r="F4844" s="235">
        <v>0.00008182632165701075</v>
      </c>
    </row>
    <row r="4845" ht="14.25" customHeight="1" spans="1:6" x14ac:dyDescent="0.25">
      <c r="A4845" s="232">
        <v>43566</v>
      </c>
      <c r="B4845" s="233">
        <v>101</v>
      </c>
      <c r="C4845" s="233">
        <v>44</v>
      </c>
      <c r="D4845" s="234">
        <v>0.8958333333321207</v>
      </c>
      <c r="E4845" s="235">
        <v>0</v>
      </c>
      <c r="F4845" s="235">
        <v>0.00007721920929933328</v>
      </c>
    </row>
    <row r="4846" ht="14.25" customHeight="1" spans="1:6" x14ac:dyDescent="0.25">
      <c r="A4846" s="232">
        <v>43566</v>
      </c>
      <c r="B4846" s="233">
        <v>101</v>
      </c>
      <c r="C4846" s="233">
        <v>45</v>
      </c>
      <c r="D4846" s="234">
        <v>0.9166666666678793</v>
      </c>
      <c r="E4846" s="235">
        <v>0</v>
      </c>
      <c r="F4846" s="235">
        <v>0.00007271225155812705</v>
      </c>
    </row>
    <row r="4847" ht="14.25" customHeight="1" spans="1:6" x14ac:dyDescent="0.25">
      <c r="A4847" s="232">
        <v>43566</v>
      </c>
      <c r="B4847" s="233">
        <v>101</v>
      </c>
      <c r="C4847" s="233">
        <v>46</v>
      </c>
      <c r="D4847" s="234">
        <v>0.9375</v>
      </c>
      <c r="E4847" s="235">
        <v>0</v>
      </c>
      <c r="F4847" s="235">
        <v>0.0000653008099392546</v>
      </c>
    </row>
    <row r="4848" ht="14.25" customHeight="1" spans="1:6" x14ac:dyDescent="0.25">
      <c r="A4848" s="232">
        <v>43566</v>
      </c>
      <c r="B4848" s="233">
        <v>101</v>
      </c>
      <c r="C4848" s="233">
        <v>47</v>
      </c>
      <c r="D4848" s="234">
        <v>0.9583333333321207</v>
      </c>
      <c r="E4848" s="235">
        <v>0</v>
      </c>
      <c r="F4848" s="235">
        <v>0.000055085039059187164</v>
      </c>
    </row>
    <row r="4849" ht="14.25" customHeight="1" spans="1:6" x14ac:dyDescent="0.25">
      <c r="A4849" s="232">
        <v>43566</v>
      </c>
      <c r="B4849" s="233">
        <v>101</v>
      </c>
      <c r="C4849" s="233">
        <v>48</v>
      </c>
      <c r="D4849" s="234">
        <v>0.9791666666678793</v>
      </c>
      <c r="E4849" s="235">
        <v>0</v>
      </c>
      <c r="F4849" s="235">
        <v>0.00004597096896030346</v>
      </c>
    </row>
    <row r="4850" ht="14.25" customHeight="1" spans="1:6" x14ac:dyDescent="0.25">
      <c r="A4850" s="232">
        <v>43567</v>
      </c>
      <c r="B4850" s="233">
        <v>102</v>
      </c>
      <c r="C4850" s="233">
        <v>1</v>
      </c>
      <c r="D4850" s="234">
        <v>0</v>
      </c>
      <c r="E4850" s="235">
        <v>0</v>
      </c>
      <c r="F4850" s="235">
        <v>0.00004086308352026975</v>
      </c>
    </row>
    <row r="4851" ht="14.25" customHeight="1" spans="1:6" x14ac:dyDescent="0.25">
      <c r="A4851" s="232">
        <v>43567</v>
      </c>
      <c r="B4851" s="233">
        <v>102</v>
      </c>
      <c r="C4851" s="233">
        <v>2</v>
      </c>
      <c r="D4851" s="234">
        <v>0.020833333332120674</v>
      </c>
      <c r="E4851" s="235">
        <v>0</v>
      </c>
      <c r="F4851" s="235">
        <v>0.00003685689886141978</v>
      </c>
    </row>
    <row r="4852" ht="14.25" customHeight="1" spans="1:6" x14ac:dyDescent="0.25">
      <c r="A4852" s="232">
        <v>43567</v>
      </c>
      <c r="B4852" s="233">
        <v>102</v>
      </c>
      <c r="C4852" s="233">
        <v>3</v>
      </c>
      <c r="D4852" s="234">
        <v>0.041666666667879326</v>
      </c>
      <c r="E4852" s="235">
        <v>0</v>
      </c>
      <c r="F4852" s="235">
        <v>0.00003335148728492605</v>
      </c>
    </row>
    <row r="4853" ht="14.25" customHeight="1" spans="1:6" x14ac:dyDescent="0.25">
      <c r="A4853" s="232">
        <v>43567</v>
      </c>
      <c r="B4853" s="233">
        <v>102</v>
      </c>
      <c r="C4853" s="233">
        <v>4</v>
      </c>
      <c r="D4853" s="234">
        <v>0.0625</v>
      </c>
      <c r="E4853" s="235">
        <v>0</v>
      </c>
      <c r="F4853" s="235">
        <v>0.00003094777648961606</v>
      </c>
    </row>
    <row r="4854" ht="14.25" customHeight="1" spans="1:6" x14ac:dyDescent="0.25">
      <c r="A4854" s="232">
        <v>43567</v>
      </c>
      <c r="B4854" s="233">
        <v>102</v>
      </c>
      <c r="C4854" s="233">
        <v>5</v>
      </c>
      <c r="D4854" s="234">
        <v>0.08333333333212067</v>
      </c>
      <c r="E4854" s="235">
        <v>0</v>
      </c>
      <c r="F4854" s="235">
        <v>0.000030447003407259817</v>
      </c>
    </row>
    <row r="4855" ht="14.25" customHeight="1" spans="1:6" x14ac:dyDescent="0.25">
      <c r="A4855" s="232">
        <v>43567</v>
      </c>
      <c r="B4855" s="233">
        <v>102</v>
      </c>
      <c r="C4855" s="233">
        <v>6</v>
      </c>
      <c r="D4855" s="234">
        <v>0.10416666666787933</v>
      </c>
      <c r="E4855" s="235">
        <v>0</v>
      </c>
      <c r="F4855" s="235">
        <v>0.000029545611859018566</v>
      </c>
    </row>
    <row r="4856" ht="14.25" customHeight="1" spans="1:6" x14ac:dyDescent="0.25">
      <c r="A4856" s="232">
        <v>43567</v>
      </c>
      <c r="B4856" s="233">
        <v>102</v>
      </c>
      <c r="C4856" s="233">
        <v>7</v>
      </c>
      <c r="D4856" s="234">
        <v>0.125</v>
      </c>
      <c r="E4856" s="235">
        <v>0</v>
      </c>
      <c r="F4856" s="235">
        <v>0.000029245148009604822</v>
      </c>
    </row>
    <row r="4857" ht="14.25" customHeight="1" spans="1:6" x14ac:dyDescent="0.25">
      <c r="A4857" s="232">
        <v>43567</v>
      </c>
      <c r="B4857" s="233">
        <v>102</v>
      </c>
      <c r="C4857" s="233">
        <v>8</v>
      </c>
      <c r="D4857" s="234">
        <v>0.14583333333212067</v>
      </c>
      <c r="E4857" s="235">
        <v>0</v>
      </c>
      <c r="F4857" s="235">
        <v>0.000028644220310777324</v>
      </c>
    </row>
    <row r="4858" ht="14.25" customHeight="1" spans="1:6" x14ac:dyDescent="0.25">
      <c r="A4858" s="232">
        <v>43567</v>
      </c>
      <c r="B4858" s="233">
        <v>102</v>
      </c>
      <c r="C4858" s="233">
        <v>9</v>
      </c>
      <c r="D4858" s="234">
        <v>0.16666666666787933</v>
      </c>
      <c r="E4858" s="235">
        <v>2.836003437326685e-9</v>
      </c>
      <c r="F4858" s="235">
        <v>0.00002894468416019107</v>
      </c>
    </row>
    <row r="4859" ht="14.25" customHeight="1" spans="1:6" x14ac:dyDescent="0.25">
      <c r="A4859" s="232">
        <v>43567</v>
      </c>
      <c r="B4859" s="233">
        <v>102</v>
      </c>
      <c r="C4859" s="233">
        <v>10</v>
      </c>
      <c r="D4859" s="234">
        <v>0.1875</v>
      </c>
      <c r="E4859" s="235">
        <v>7.330452363003106e-8</v>
      </c>
      <c r="F4859" s="235">
        <v>0.000029846075708432316</v>
      </c>
    </row>
    <row r="4860" ht="14.25" customHeight="1" spans="1:6" x14ac:dyDescent="0.25">
      <c r="A4860" s="232">
        <v>43567</v>
      </c>
      <c r="B4860" s="233">
        <v>102</v>
      </c>
      <c r="C4860" s="233">
        <v>11</v>
      </c>
      <c r="D4860" s="234">
        <v>0.20833333333212067</v>
      </c>
      <c r="E4860" s="235">
        <v>0.0000026484114933625835</v>
      </c>
      <c r="F4860" s="235">
        <v>0.000030246694174317314</v>
      </c>
    </row>
    <row r="4861" ht="14.25" customHeight="1" spans="1:6" x14ac:dyDescent="0.25">
      <c r="A4861" s="232">
        <v>43567</v>
      </c>
      <c r="B4861" s="233">
        <v>102</v>
      </c>
      <c r="C4861" s="233">
        <v>12</v>
      </c>
      <c r="D4861" s="234">
        <v>0.22916666666787933</v>
      </c>
      <c r="E4861" s="235">
        <v>0.0000056689638755627016</v>
      </c>
      <c r="F4861" s="235">
        <v>0.00003234994112021355</v>
      </c>
    </row>
    <row r="4862" ht="14.25" customHeight="1" spans="1:6" x14ac:dyDescent="0.25">
      <c r="A4862" s="232">
        <v>43567</v>
      </c>
      <c r="B4862" s="233">
        <v>102</v>
      </c>
      <c r="C4862" s="233">
        <v>13</v>
      </c>
      <c r="D4862" s="234">
        <v>0.25</v>
      </c>
      <c r="E4862" s="235">
        <v>0.000013239876437662474</v>
      </c>
      <c r="F4862" s="235">
        <v>0.00003665658962847728</v>
      </c>
    </row>
    <row r="4863" ht="14.25" customHeight="1" spans="1:6" x14ac:dyDescent="0.25">
      <c r="A4863" s="232">
        <v>43567</v>
      </c>
      <c r="B4863" s="233">
        <v>102</v>
      </c>
      <c r="C4863" s="233">
        <v>14</v>
      </c>
      <c r="D4863" s="234">
        <v>0.2708333333321207</v>
      </c>
      <c r="E4863" s="235">
        <v>0.000026842484718305026</v>
      </c>
      <c r="F4863" s="235">
        <v>0.00004206493891792475</v>
      </c>
    </row>
    <row r="4864" ht="14.25" customHeight="1" spans="1:6" x14ac:dyDescent="0.25">
      <c r="A4864" s="232">
        <v>43567</v>
      </c>
      <c r="B4864" s="233">
        <v>102</v>
      </c>
      <c r="C4864" s="233">
        <v>15</v>
      </c>
      <c r="D4864" s="234">
        <v>0.2916666666678793</v>
      </c>
      <c r="E4864" s="235">
        <v>0.00004106639891977312</v>
      </c>
      <c r="F4864" s="235">
        <v>0.000048675143605027206</v>
      </c>
    </row>
    <row r="4865" ht="14.25" customHeight="1" spans="1:6" x14ac:dyDescent="0.25">
      <c r="A4865" s="232">
        <v>43567</v>
      </c>
      <c r="B4865" s="233">
        <v>102</v>
      </c>
      <c r="C4865" s="233">
        <v>16</v>
      </c>
      <c r="D4865" s="234">
        <v>0.3125</v>
      </c>
      <c r="E4865" s="235">
        <v>0.00006343980148454795</v>
      </c>
      <c r="F4865" s="235">
        <v>0.00005488472982624466</v>
      </c>
    </row>
    <row r="4866" ht="14.25" customHeight="1" spans="1:6" x14ac:dyDescent="0.25">
      <c r="A4866" s="232">
        <v>43567</v>
      </c>
      <c r="B4866" s="233">
        <v>102</v>
      </c>
      <c r="C4866" s="233">
        <v>17</v>
      </c>
      <c r="D4866" s="234">
        <v>0.3333333333321207</v>
      </c>
      <c r="E4866" s="235">
        <v>0.00008573901546729346</v>
      </c>
      <c r="F4866" s="235">
        <v>0.00005788936832038214</v>
      </c>
    </row>
    <row r="4867" ht="14.25" customHeight="1" spans="1:6" x14ac:dyDescent="0.25">
      <c r="A4867" s="232">
        <v>43567</v>
      </c>
      <c r="B4867" s="233">
        <v>102</v>
      </c>
      <c r="C4867" s="233">
        <v>18</v>
      </c>
      <c r="D4867" s="234">
        <v>0.3541666666678793</v>
      </c>
      <c r="E4867" s="235">
        <v>0.00010423826198875498</v>
      </c>
      <c r="F4867" s="235">
        <v>0.00006189555297923212</v>
      </c>
    </row>
    <row r="4868" ht="14.25" customHeight="1" spans="1:6" x14ac:dyDescent="0.25">
      <c r="A4868" s="232">
        <v>43567</v>
      </c>
      <c r="B4868" s="233">
        <v>102</v>
      </c>
      <c r="C4868" s="233">
        <v>19</v>
      </c>
      <c r="D4868" s="234">
        <v>0.375</v>
      </c>
      <c r="E4868" s="235">
        <v>0.00011670620361556659</v>
      </c>
      <c r="F4868" s="235">
        <v>0.000059992615266278386</v>
      </c>
    </row>
    <row r="4869" ht="14.25" customHeight="1" spans="1:6" x14ac:dyDescent="0.25">
      <c r="A4869" s="232">
        <v>43567</v>
      </c>
      <c r="B4869" s="233">
        <v>102</v>
      </c>
      <c r="C4869" s="233">
        <v>20</v>
      </c>
      <c r="D4869" s="234">
        <v>0.3958333333321207</v>
      </c>
      <c r="E4869" s="235">
        <v>0.00013390831678066303</v>
      </c>
      <c r="F4869" s="235">
        <v>0.00005879075986862339</v>
      </c>
    </row>
    <row r="4870" ht="14.25" customHeight="1" spans="1:6" x14ac:dyDescent="0.25">
      <c r="A4870" s="232">
        <v>43567</v>
      </c>
      <c r="B4870" s="233">
        <v>102</v>
      </c>
      <c r="C4870" s="233">
        <v>21</v>
      </c>
      <c r="D4870" s="234">
        <v>0.4166666666678793</v>
      </c>
      <c r="E4870" s="235">
        <v>0.00014603672702762397</v>
      </c>
      <c r="F4870" s="235">
        <v>0.000056487203689784654</v>
      </c>
    </row>
    <row r="4871" ht="14.25" customHeight="1" spans="1:6" x14ac:dyDescent="0.25">
      <c r="A4871" s="232">
        <v>43567</v>
      </c>
      <c r="B4871" s="233">
        <v>102</v>
      </c>
      <c r="C4871" s="233">
        <v>22</v>
      </c>
      <c r="D4871" s="234">
        <v>0.4375</v>
      </c>
      <c r="E4871" s="235">
        <v>0.00015500791317525284</v>
      </c>
      <c r="F4871" s="235">
        <v>0.0000573885952380259</v>
      </c>
    </row>
    <row r="4872" ht="14.25" customHeight="1" spans="1:6" x14ac:dyDescent="0.25">
      <c r="A4872" s="232">
        <v>43567</v>
      </c>
      <c r="B4872" s="233">
        <v>102</v>
      </c>
      <c r="C4872" s="233">
        <v>23</v>
      </c>
      <c r="D4872" s="234">
        <v>0.4583333333321207</v>
      </c>
      <c r="E4872" s="235">
        <v>0.00016481281023460336</v>
      </c>
      <c r="F4872" s="235">
        <v>0.0000573885952380259</v>
      </c>
    </row>
    <row r="4873" ht="14.25" customHeight="1" spans="1:6" x14ac:dyDescent="0.25">
      <c r="A4873" s="232">
        <v>43567</v>
      </c>
      <c r="B4873" s="233">
        <v>102</v>
      </c>
      <c r="C4873" s="233">
        <v>24</v>
      </c>
      <c r="D4873" s="234">
        <v>0.4791666666678793</v>
      </c>
      <c r="E4873" s="235">
        <v>0.00015503151976317914</v>
      </c>
      <c r="F4873" s="235">
        <v>0.00005608658522389965</v>
      </c>
    </row>
    <row r="4874" ht="14.25" customHeight="1" spans="1:6" x14ac:dyDescent="0.25">
      <c r="A4874" s="232">
        <v>43567</v>
      </c>
      <c r="B4874" s="233">
        <v>102</v>
      </c>
      <c r="C4874" s="233">
        <v>25</v>
      </c>
      <c r="D4874" s="234">
        <v>0.5</v>
      </c>
      <c r="E4874" s="235">
        <v>0.0001543400337849921</v>
      </c>
      <c r="F4874" s="235">
        <v>0.000056286894456842146</v>
      </c>
    </row>
    <row r="4875" ht="14.25" customHeight="1" spans="1:6" x14ac:dyDescent="0.25">
      <c r="A4875" s="232">
        <v>43567</v>
      </c>
      <c r="B4875" s="233">
        <v>102</v>
      </c>
      <c r="C4875" s="233">
        <v>26</v>
      </c>
      <c r="D4875" s="234">
        <v>0.5208333333321207</v>
      </c>
      <c r="E4875" s="235">
        <v>0.0001478536187949722</v>
      </c>
      <c r="F4875" s="235">
        <v>0.00005588627599095715</v>
      </c>
    </row>
    <row r="4876" ht="14.25" customHeight="1" spans="1:6" x14ac:dyDescent="0.25">
      <c r="A4876" s="232">
        <v>43567</v>
      </c>
      <c r="B4876" s="233">
        <v>102</v>
      </c>
      <c r="C4876" s="233">
        <v>27</v>
      </c>
      <c r="D4876" s="234">
        <v>0.5416666666678793</v>
      </c>
      <c r="E4876" s="235">
        <v>0.00014239101291166069</v>
      </c>
      <c r="F4876" s="235">
        <v>0.000055786121374485906</v>
      </c>
    </row>
    <row r="4877" ht="14.25" customHeight="1" spans="1:6" x14ac:dyDescent="0.25">
      <c r="A4877" s="232">
        <v>43567</v>
      </c>
      <c r="B4877" s="233">
        <v>102</v>
      </c>
      <c r="C4877" s="233">
        <v>28</v>
      </c>
      <c r="D4877" s="234">
        <v>0.5625</v>
      </c>
      <c r="E4877" s="235">
        <v>0.00013360376031492518</v>
      </c>
      <c r="F4877" s="235">
        <v>0.00005488472982624466</v>
      </c>
    </row>
    <row r="4878" ht="14.25" customHeight="1" spans="1:6" x14ac:dyDescent="0.25">
      <c r="A4878" s="232">
        <v>43567</v>
      </c>
      <c r="B4878" s="233">
        <v>102</v>
      </c>
      <c r="C4878" s="233">
        <v>29</v>
      </c>
      <c r="D4878" s="234">
        <v>0.5833333333321207</v>
      </c>
      <c r="E4878" s="235">
        <v>0.00012487644615046916</v>
      </c>
      <c r="F4878" s="235">
        <v>0.00005228070979799218</v>
      </c>
    </row>
    <row r="4879" ht="14.25" customHeight="1" spans="1:6" x14ac:dyDescent="0.25">
      <c r="A4879" s="232">
        <v>43567</v>
      </c>
      <c r="B4879" s="233">
        <v>102</v>
      </c>
      <c r="C4879" s="233">
        <v>30</v>
      </c>
      <c r="D4879" s="234">
        <v>0.6041666666678793</v>
      </c>
      <c r="E4879" s="235">
        <v>0.0001195946968481507</v>
      </c>
      <c r="F4879" s="235">
        <v>0.00005358271981211842</v>
      </c>
    </row>
    <row r="4880" ht="14.25" customHeight="1" spans="1:6" x14ac:dyDescent="0.25">
      <c r="A4880" s="232">
        <v>43567</v>
      </c>
      <c r="B4880" s="233">
        <v>102</v>
      </c>
      <c r="C4880" s="233">
        <v>31</v>
      </c>
      <c r="D4880" s="234">
        <v>0.625</v>
      </c>
      <c r="E4880" s="235">
        <v>0.00011103900951652744</v>
      </c>
      <c r="F4880" s="235">
        <v>0.00005298179211329092</v>
      </c>
    </row>
    <row r="4881" ht="14.25" customHeight="1" spans="1:6" x14ac:dyDescent="0.25">
      <c r="A4881" s="232">
        <v>43567</v>
      </c>
      <c r="B4881" s="233">
        <v>102</v>
      </c>
      <c r="C4881" s="233">
        <v>32</v>
      </c>
      <c r="D4881" s="234">
        <v>0.6458333333321207</v>
      </c>
      <c r="E4881" s="235">
        <v>0.00009564054475115552</v>
      </c>
      <c r="F4881" s="235">
        <v>0.000054684420593302164</v>
      </c>
    </row>
    <row r="4882" ht="14.25" customHeight="1" spans="1:6" x14ac:dyDescent="0.25">
      <c r="A4882" s="232">
        <v>43567</v>
      </c>
      <c r="B4882" s="233">
        <v>102</v>
      </c>
      <c r="C4882" s="233">
        <v>33</v>
      </c>
      <c r="D4882" s="234">
        <v>0.6666666666678793</v>
      </c>
      <c r="E4882" s="235">
        <v>0.00008175571056538564</v>
      </c>
      <c r="F4882" s="235">
        <v>0.00005828998678626714</v>
      </c>
    </row>
    <row r="4883" ht="14.25" customHeight="1" spans="1:6" x14ac:dyDescent="0.25">
      <c r="A4883" s="232">
        <v>43567</v>
      </c>
      <c r="B4883" s="233">
        <v>102</v>
      </c>
      <c r="C4883" s="233">
        <v>34</v>
      </c>
      <c r="D4883" s="234">
        <v>0.6875</v>
      </c>
      <c r="E4883" s="235">
        <v>0.0000611701836473098</v>
      </c>
      <c r="F4883" s="235">
        <v>0.00006449957300748461</v>
      </c>
    </row>
    <row r="4884" ht="14.25" customHeight="1" spans="1:6" x14ac:dyDescent="0.25">
      <c r="A4884" s="232">
        <v>43567</v>
      </c>
      <c r="B4884" s="233">
        <v>102</v>
      </c>
      <c r="C4884" s="233">
        <v>35</v>
      </c>
      <c r="D4884" s="234">
        <v>0.7083333333321207</v>
      </c>
      <c r="E4884" s="235">
        <v>0.00004172114860505236</v>
      </c>
      <c r="F4884" s="235">
        <v>0.00007211132385929955</v>
      </c>
    </row>
    <row r="4885" ht="14.25" customHeight="1" spans="1:6" x14ac:dyDescent="0.25">
      <c r="A4885" s="232">
        <v>43567</v>
      </c>
      <c r="B4885" s="233">
        <v>102</v>
      </c>
      <c r="C4885" s="233">
        <v>36</v>
      </c>
      <c r="D4885" s="234">
        <v>0.7291666666678793</v>
      </c>
      <c r="E4885" s="235">
        <v>0.00003064649178773195</v>
      </c>
      <c r="F4885" s="235">
        <v>0.00007822075546404577</v>
      </c>
    </row>
    <row r="4886" ht="14.25" customHeight="1" spans="1:6" x14ac:dyDescent="0.25">
      <c r="A4886" s="232">
        <v>43567</v>
      </c>
      <c r="B4886" s="233">
        <v>102</v>
      </c>
      <c r="C4886" s="233">
        <v>37</v>
      </c>
      <c r="D4886" s="234">
        <v>0.75</v>
      </c>
      <c r="E4886" s="235">
        <v>0.000016349760638091377</v>
      </c>
      <c r="F4886" s="235">
        <v>0.00007812060084757453</v>
      </c>
    </row>
    <row r="4887" ht="14.25" customHeight="1" spans="1:6" x14ac:dyDescent="0.25">
      <c r="A4887" s="232">
        <v>43567</v>
      </c>
      <c r="B4887" s="233">
        <v>102</v>
      </c>
      <c r="C4887" s="233">
        <v>38</v>
      </c>
      <c r="D4887" s="234">
        <v>0.7708333333321207</v>
      </c>
      <c r="E4887" s="235">
        <v>0.000009585917316757627</v>
      </c>
      <c r="F4887" s="235">
        <v>0.00007802044623110327</v>
      </c>
    </row>
    <row r="4888" ht="14.25" customHeight="1" spans="1:6" x14ac:dyDescent="0.25">
      <c r="A4888" s="232">
        <v>43567</v>
      </c>
      <c r="B4888" s="233">
        <v>102</v>
      </c>
      <c r="C4888" s="233">
        <v>39</v>
      </c>
      <c r="D4888" s="234">
        <v>0.7916666666678793</v>
      </c>
      <c r="E4888" s="235">
        <v>0.0000021827362107633475</v>
      </c>
      <c r="F4888" s="235">
        <v>0.00007711905468286203</v>
      </c>
    </row>
    <row r="4889" ht="14.25" customHeight="1" spans="1:6" x14ac:dyDescent="0.25">
      <c r="A4889" s="232">
        <v>43567</v>
      </c>
      <c r="B4889" s="233">
        <v>102</v>
      </c>
      <c r="C4889" s="233">
        <v>40</v>
      </c>
      <c r="D4889" s="234">
        <v>0.8125</v>
      </c>
      <c r="E4889" s="235">
        <v>6.613436711348556e-7</v>
      </c>
      <c r="F4889" s="235">
        <v>0.00007942261086170077</v>
      </c>
    </row>
    <row r="4890" ht="14.25" customHeight="1" spans="1:6" x14ac:dyDescent="0.25">
      <c r="A4890" s="232">
        <v>43567</v>
      </c>
      <c r="B4890" s="233">
        <v>102</v>
      </c>
      <c r="C4890" s="233">
        <v>41</v>
      </c>
      <c r="D4890" s="234">
        <v>0.8333333333321207</v>
      </c>
      <c r="E4890" s="235">
        <v>1.998149378342562e-7</v>
      </c>
      <c r="F4890" s="235">
        <v>0.00008202663088995325</v>
      </c>
    </row>
    <row r="4891" ht="14.25" customHeight="1" spans="1:6" x14ac:dyDescent="0.25">
      <c r="A4891" s="232">
        <v>43567</v>
      </c>
      <c r="B4891" s="233">
        <v>102</v>
      </c>
      <c r="C4891" s="233">
        <v>42</v>
      </c>
      <c r="D4891" s="234">
        <v>0.8541666666678793</v>
      </c>
      <c r="E4891" s="235">
        <v>4.662990760389286e-8</v>
      </c>
      <c r="F4891" s="235">
        <v>0.00008162601242406827</v>
      </c>
    </row>
    <row r="4892" ht="14.25" customHeight="1" spans="1:6" x14ac:dyDescent="0.25">
      <c r="A4892" s="232">
        <v>43567</v>
      </c>
      <c r="B4892" s="233">
        <v>102</v>
      </c>
      <c r="C4892" s="233">
        <v>43</v>
      </c>
      <c r="D4892" s="234">
        <v>0.875</v>
      </c>
      <c r="E4892" s="235">
        <v>0</v>
      </c>
      <c r="F4892" s="235">
        <v>0.00007922230162875826</v>
      </c>
    </row>
    <row r="4893" ht="14.25" customHeight="1" spans="1:6" x14ac:dyDescent="0.25">
      <c r="A4893" s="232">
        <v>43567</v>
      </c>
      <c r="B4893" s="233">
        <v>102</v>
      </c>
      <c r="C4893" s="233">
        <v>44</v>
      </c>
      <c r="D4893" s="234">
        <v>0.8958333333321207</v>
      </c>
      <c r="E4893" s="235">
        <v>0</v>
      </c>
      <c r="F4893" s="235">
        <v>0.00007581704466873579</v>
      </c>
    </row>
    <row r="4894" ht="14.25" customHeight="1" spans="1:6" x14ac:dyDescent="0.25">
      <c r="A4894" s="232">
        <v>43567</v>
      </c>
      <c r="B4894" s="233">
        <v>102</v>
      </c>
      <c r="C4894" s="233">
        <v>45</v>
      </c>
      <c r="D4894" s="234">
        <v>0.9166666666678793</v>
      </c>
      <c r="E4894" s="235">
        <v>0</v>
      </c>
      <c r="F4894" s="235">
        <v>0.00007191101462635705</v>
      </c>
    </row>
    <row r="4895" ht="14.25" customHeight="1" spans="1:6" x14ac:dyDescent="0.25">
      <c r="A4895" s="232">
        <v>43567</v>
      </c>
      <c r="B4895" s="233">
        <v>102</v>
      </c>
      <c r="C4895" s="233">
        <v>46</v>
      </c>
      <c r="D4895" s="234">
        <v>0.9375</v>
      </c>
      <c r="E4895" s="235">
        <v>0</v>
      </c>
      <c r="F4895" s="235">
        <v>0.00006399879992512835</v>
      </c>
    </row>
    <row r="4896" ht="14.25" customHeight="1" spans="1:6" x14ac:dyDescent="0.25">
      <c r="A4896" s="232">
        <v>43567</v>
      </c>
      <c r="B4896" s="233">
        <v>102</v>
      </c>
      <c r="C4896" s="233">
        <v>47</v>
      </c>
      <c r="D4896" s="234">
        <v>0.9583333333321207</v>
      </c>
      <c r="E4896" s="235">
        <v>0</v>
      </c>
      <c r="F4896" s="235">
        <v>0.000055085039059187164</v>
      </c>
    </row>
    <row r="4897" ht="14.25" customHeight="1" spans="1:6" x14ac:dyDescent="0.25">
      <c r="A4897" s="232">
        <v>43567</v>
      </c>
      <c r="B4897" s="233">
        <v>102</v>
      </c>
      <c r="C4897" s="233">
        <v>48</v>
      </c>
      <c r="D4897" s="234">
        <v>0.9791666666678793</v>
      </c>
      <c r="E4897" s="235">
        <v>0</v>
      </c>
      <c r="F4897" s="235">
        <v>0.000046071123576774715</v>
      </c>
    </row>
    <row r="4898" ht="14.25" customHeight="1" spans="1:6" x14ac:dyDescent="0.25">
      <c r="A4898" s="232">
        <v>43568</v>
      </c>
      <c r="B4898" s="233">
        <v>103</v>
      </c>
      <c r="C4898" s="233">
        <v>1</v>
      </c>
      <c r="D4898" s="234">
        <v>0</v>
      </c>
      <c r="E4898" s="235">
        <v>0</v>
      </c>
      <c r="F4898" s="235">
        <v>0.00003946091888967226</v>
      </c>
    </row>
    <row r="4899" ht="14.25" customHeight="1" spans="1:6" x14ac:dyDescent="0.25">
      <c r="A4899" s="232">
        <v>43568</v>
      </c>
      <c r="B4899" s="233">
        <v>103</v>
      </c>
      <c r="C4899" s="233">
        <v>2</v>
      </c>
      <c r="D4899" s="234">
        <v>0.020833333332120674</v>
      </c>
      <c r="E4899" s="235">
        <v>0</v>
      </c>
      <c r="F4899" s="235">
        <v>0.00003575519808023604</v>
      </c>
    </row>
    <row r="4900" ht="14.25" customHeight="1" spans="1:6" x14ac:dyDescent="0.25">
      <c r="A4900" s="232">
        <v>43568</v>
      </c>
      <c r="B4900" s="233">
        <v>103</v>
      </c>
      <c r="C4900" s="233">
        <v>3</v>
      </c>
      <c r="D4900" s="234">
        <v>0.041666666667879326</v>
      </c>
      <c r="E4900" s="235">
        <v>0</v>
      </c>
      <c r="F4900" s="235">
        <v>0.000032950868819041045</v>
      </c>
    </row>
    <row r="4901" ht="14.25" customHeight="1" spans="1:6" x14ac:dyDescent="0.25">
      <c r="A4901" s="232">
        <v>43568</v>
      </c>
      <c r="B4901" s="233">
        <v>103</v>
      </c>
      <c r="C4901" s="233">
        <v>4</v>
      </c>
      <c r="D4901" s="234">
        <v>0.0625</v>
      </c>
      <c r="E4901" s="235">
        <v>0</v>
      </c>
      <c r="F4901" s="235">
        <v>0.00003074746725667356</v>
      </c>
    </row>
    <row r="4902" ht="14.25" customHeight="1" spans="1:6" x14ac:dyDescent="0.25">
      <c r="A4902" s="232">
        <v>43568</v>
      </c>
      <c r="B4902" s="233">
        <v>103</v>
      </c>
      <c r="C4902" s="233">
        <v>5</v>
      </c>
      <c r="D4902" s="234">
        <v>0.08333333333212067</v>
      </c>
      <c r="E4902" s="235">
        <v>0</v>
      </c>
      <c r="F4902" s="235">
        <v>0.00002974592109196107</v>
      </c>
    </row>
    <row r="4903" ht="14.25" customHeight="1" spans="1:6" x14ac:dyDescent="0.25">
      <c r="A4903" s="232">
        <v>43568</v>
      </c>
      <c r="B4903" s="233">
        <v>103</v>
      </c>
      <c r="C4903" s="233">
        <v>6</v>
      </c>
      <c r="D4903" s="234">
        <v>0.10416666666787933</v>
      </c>
      <c r="E4903" s="235">
        <v>0</v>
      </c>
      <c r="F4903" s="235">
        <v>0.00002914499339313357</v>
      </c>
    </row>
    <row r="4904" ht="14.25" customHeight="1" spans="1:6" x14ac:dyDescent="0.25">
      <c r="A4904" s="232">
        <v>43568</v>
      </c>
      <c r="B4904" s="233">
        <v>103</v>
      </c>
      <c r="C4904" s="233">
        <v>7</v>
      </c>
      <c r="D4904" s="234">
        <v>0.125</v>
      </c>
      <c r="E4904" s="235">
        <v>0</v>
      </c>
      <c r="F4904" s="235">
        <v>0.000028443911077834827</v>
      </c>
    </row>
    <row r="4905" ht="14.25" customHeight="1" spans="1:6" x14ac:dyDescent="0.25">
      <c r="A4905" s="232">
        <v>43568</v>
      </c>
      <c r="B4905" s="233">
        <v>103</v>
      </c>
      <c r="C4905" s="233">
        <v>8</v>
      </c>
      <c r="D4905" s="234">
        <v>0.14583333333212067</v>
      </c>
      <c r="E4905" s="235">
        <v>0</v>
      </c>
      <c r="F4905" s="235">
        <v>0.000028443911077834827</v>
      </c>
    </row>
    <row r="4906" ht="14.25" customHeight="1" spans="1:6" x14ac:dyDescent="0.25">
      <c r="A4906" s="232">
        <v>43568</v>
      </c>
      <c r="B4906" s="233">
        <v>103</v>
      </c>
      <c r="C4906" s="233">
        <v>9</v>
      </c>
      <c r="D4906" s="234">
        <v>0.16666666666787933</v>
      </c>
      <c r="E4906" s="235">
        <v>0</v>
      </c>
      <c r="F4906" s="235">
        <v>0.000028443911077834827</v>
      </c>
    </row>
    <row r="4907" ht="14.25" customHeight="1" spans="1:6" x14ac:dyDescent="0.25">
      <c r="A4907" s="232">
        <v>43568</v>
      </c>
      <c r="B4907" s="233">
        <v>103</v>
      </c>
      <c r="C4907" s="233">
        <v>10</v>
      </c>
      <c r="D4907" s="234">
        <v>0.1875</v>
      </c>
      <c r="E4907" s="235">
        <v>1.2515406473419935e-7</v>
      </c>
      <c r="F4907" s="235">
        <v>0.00002934530262607607</v>
      </c>
    </row>
    <row r="4908" ht="14.25" customHeight="1" spans="1:6" x14ac:dyDescent="0.25">
      <c r="A4908" s="232">
        <v>43568</v>
      </c>
      <c r="B4908" s="233">
        <v>103</v>
      </c>
      <c r="C4908" s="233">
        <v>11</v>
      </c>
      <c r="D4908" s="234">
        <v>0.20833333333212067</v>
      </c>
      <c r="E4908" s="235">
        <v>0.000001961909174241179</v>
      </c>
      <c r="F4908" s="235">
        <v>0.000030447003407259817</v>
      </c>
    </row>
    <row r="4909" ht="14.25" customHeight="1" spans="1:6" x14ac:dyDescent="0.25">
      <c r="A4909" s="232">
        <v>43568</v>
      </c>
      <c r="B4909" s="233">
        <v>103</v>
      </c>
      <c r="C4909" s="233">
        <v>12</v>
      </c>
      <c r="D4909" s="234">
        <v>0.22916666666787933</v>
      </c>
      <c r="E4909" s="235">
        <v>0.000005766012995232704</v>
      </c>
      <c r="F4909" s="235">
        <v>0.00003194932265432856</v>
      </c>
    </row>
    <row r="4910" ht="14.25" customHeight="1" spans="1:6" x14ac:dyDescent="0.25">
      <c r="A4910" s="232">
        <v>43568</v>
      </c>
      <c r="B4910" s="233">
        <v>103</v>
      </c>
      <c r="C4910" s="233">
        <v>13</v>
      </c>
      <c r="D4910" s="234">
        <v>0.25</v>
      </c>
      <c r="E4910" s="235">
        <v>0.000016782964984070633</v>
      </c>
      <c r="F4910" s="235">
        <v>0.000035955507313178524</v>
      </c>
    </row>
    <row r="4911" ht="14.25" customHeight="1" spans="1:6" x14ac:dyDescent="0.25">
      <c r="A4911" s="232">
        <v>43568</v>
      </c>
      <c r="B4911" s="233">
        <v>103</v>
      </c>
      <c r="C4911" s="233">
        <v>14</v>
      </c>
      <c r="D4911" s="234">
        <v>0.2708333333321207</v>
      </c>
      <c r="E4911" s="235">
        <v>0.00003448300829513094</v>
      </c>
      <c r="F4911" s="235">
        <v>0.00004246555738380974</v>
      </c>
    </row>
    <row r="4912" ht="14.25" customHeight="1" spans="1:6" x14ac:dyDescent="0.25">
      <c r="A4912" s="232">
        <v>43568</v>
      </c>
      <c r="B4912" s="233">
        <v>103</v>
      </c>
      <c r="C4912" s="233">
        <v>15</v>
      </c>
      <c r="D4912" s="234">
        <v>0.2916666666678793</v>
      </c>
      <c r="E4912" s="235">
        <v>0.00005815815168899107</v>
      </c>
      <c r="F4912" s="235">
        <v>0.0000480742159061997</v>
      </c>
    </row>
    <row r="4913" ht="14.25" customHeight="1" spans="1:6" x14ac:dyDescent="0.25">
      <c r="A4913" s="232">
        <v>43568</v>
      </c>
      <c r="B4913" s="233">
        <v>103</v>
      </c>
      <c r="C4913" s="233">
        <v>16</v>
      </c>
      <c r="D4913" s="234">
        <v>0.3125</v>
      </c>
      <c r="E4913" s="235">
        <v>0.00009275021091309399</v>
      </c>
      <c r="F4913" s="235">
        <v>0.00005518519367565842</v>
      </c>
    </row>
    <row r="4914" ht="14.25" customHeight="1" spans="1:6" x14ac:dyDescent="0.25">
      <c r="A4914" s="232">
        <v>43568</v>
      </c>
      <c r="B4914" s="233">
        <v>103</v>
      </c>
      <c r="C4914" s="233">
        <v>17</v>
      </c>
      <c r="D4914" s="234">
        <v>0.3333333333321207</v>
      </c>
      <c r="E4914" s="235">
        <v>0.00013606538233992466</v>
      </c>
      <c r="F4914" s="235">
        <v>0.000057789213703910896</v>
      </c>
    </row>
    <row r="4915" ht="14.25" customHeight="1" spans="1:6" x14ac:dyDescent="0.25">
      <c r="A4915" s="232">
        <v>43568</v>
      </c>
      <c r="B4915" s="233">
        <v>103</v>
      </c>
      <c r="C4915" s="233">
        <v>18</v>
      </c>
      <c r="D4915" s="234">
        <v>0.3541666666678793</v>
      </c>
      <c r="E4915" s="235">
        <v>0.0001806376057766634</v>
      </c>
      <c r="F4915" s="235">
        <v>0.00006149493451334712</v>
      </c>
    </row>
    <row r="4916" ht="14.25" customHeight="1" spans="1:6" x14ac:dyDescent="0.25">
      <c r="A4916" s="232">
        <v>43568</v>
      </c>
      <c r="B4916" s="233">
        <v>103</v>
      </c>
      <c r="C4916" s="233">
        <v>19</v>
      </c>
      <c r="D4916" s="234">
        <v>0.375</v>
      </c>
      <c r="E4916" s="235">
        <v>0.00020640591769139068</v>
      </c>
      <c r="F4916" s="235">
        <v>0.00006209586221217463</v>
      </c>
    </row>
    <row r="4917" ht="14.25" customHeight="1" spans="1:6" x14ac:dyDescent="0.25">
      <c r="A4917" s="232">
        <v>43568</v>
      </c>
      <c r="B4917" s="233">
        <v>103</v>
      </c>
      <c r="C4917" s="233">
        <v>20</v>
      </c>
      <c r="D4917" s="234">
        <v>0.3958333333321207</v>
      </c>
      <c r="E4917" s="235">
        <v>0.00023443432129978615</v>
      </c>
      <c r="F4917" s="235">
        <v>0.00006059354296510588</v>
      </c>
    </row>
    <row r="4918" ht="14.25" customHeight="1" spans="1:6" x14ac:dyDescent="0.25">
      <c r="A4918" s="232">
        <v>43568</v>
      </c>
      <c r="B4918" s="233">
        <v>103</v>
      </c>
      <c r="C4918" s="233">
        <v>21</v>
      </c>
      <c r="D4918" s="234">
        <v>0.4166666666678793</v>
      </c>
      <c r="E4918" s="235">
        <v>0.00025149912984540567</v>
      </c>
      <c r="F4918" s="235">
        <v>0.00005788936832038214</v>
      </c>
    </row>
    <row r="4919" ht="14.25" customHeight="1" spans="1:6" x14ac:dyDescent="0.25">
      <c r="A4919" s="232">
        <v>43568</v>
      </c>
      <c r="B4919" s="233">
        <v>103</v>
      </c>
      <c r="C4919" s="233">
        <v>22</v>
      </c>
      <c r="D4919" s="234">
        <v>0.4375</v>
      </c>
      <c r="E4919" s="235">
        <v>0.000275530247099597</v>
      </c>
      <c r="F4919" s="235">
        <v>0.00005728844062155465</v>
      </c>
    </row>
    <row r="4920" ht="14.25" customHeight="1" spans="1:6" x14ac:dyDescent="0.25">
      <c r="A4920" s="232">
        <v>43568</v>
      </c>
      <c r="B4920" s="233">
        <v>103</v>
      </c>
      <c r="C4920" s="233">
        <v>23</v>
      </c>
      <c r="D4920" s="234">
        <v>0.4583333333321207</v>
      </c>
      <c r="E4920" s="235">
        <v>0.000286495753962851</v>
      </c>
      <c r="F4920" s="235">
        <v>0.000056987976772140894</v>
      </c>
    </row>
    <row r="4921" ht="14.25" customHeight="1" spans="1:6" x14ac:dyDescent="0.25">
      <c r="A4921" s="232">
        <v>43568</v>
      </c>
      <c r="B4921" s="233">
        <v>103</v>
      </c>
      <c r="C4921" s="233">
        <v>24</v>
      </c>
      <c r="D4921" s="234">
        <v>0.4791666666678793</v>
      </c>
      <c r="E4921" s="235">
        <v>0.00028655177718695684</v>
      </c>
      <c r="F4921" s="235">
        <v>0.000056887822155669654</v>
      </c>
    </row>
    <row r="4922" ht="14.25" customHeight="1" spans="1:6" x14ac:dyDescent="0.25">
      <c r="A4922" s="232">
        <v>43568</v>
      </c>
      <c r="B4922" s="233">
        <v>103</v>
      </c>
      <c r="C4922" s="233">
        <v>25</v>
      </c>
      <c r="D4922" s="234">
        <v>0.5</v>
      </c>
      <c r="E4922" s="235">
        <v>0.0002840195225128338</v>
      </c>
      <c r="F4922" s="235">
        <v>0.000056987976772140894</v>
      </c>
    </row>
    <row r="4923" ht="14.25" customHeight="1" spans="1:6" x14ac:dyDescent="0.25">
      <c r="A4923" s="232">
        <v>43568</v>
      </c>
      <c r="B4923" s="233">
        <v>103</v>
      </c>
      <c r="C4923" s="233">
        <v>26</v>
      </c>
      <c r="D4923" s="234">
        <v>0.5208333333321207</v>
      </c>
      <c r="E4923" s="235">
        <v>0.00026558458783308464</v>
      </c>
      <c r="F4923" s="235">
        <v>0.000056186739840370906</v>
      </c>
    </row>
    <row r="4924" ht="14.25" customHeight="1" spans="1:6" x14ac:dyDescent="0.25">
      <c r="A4924" s="232">
        <v>43568</v>
      </c>
      <c r="B4924" s="233">
        <v>103</v>
      </c>
      <c r="C4924" s="233">
        <v>27</v>
      </c>
      <c r="D4924" s="234">
        <v>0.5416666666678793</v>
      </c>
      <c r="E4924" s="235">
        <v>0.00024821361032051055</v>
      </c>
      <c r="F4924" s="235">
        <v>0.00005538550290860091</v>
      </c>
    </row>
    <row r="4925" ht="14.25" customHeight="1" spans="1:6" x14ac:dyDescent="0.25">
      <c r="A4925" s="232">
        <v>43568</v>
      </c>
      <c r="B4925" s="233">
        <v>103</v>
      </c>
      <c r="C4925" s="233">
        <v>28</v>
      </c>
      <c r="D4925" s="234">
        <v>0.5625</v>
      </c>
      <c r="E4925" s="235">
        <v>0.00021827383490642628</v>
      </c>
      <c r="F4925" s="235">
        <v>0.00005358271981211842</v>
      </c>
    </row>
    <row r="4926" ht="14.25" customHeight="1" spans="1:6" x14ac:dyDescent="0.25">
      <c r="A4926" s="232">
        <v>43568</v>
      </c>
      <c r="B4926" s="233">
        <v>103</v>
      </c>
      <c r="C4926" s="233">
        <v>29</v>
      </c>
      <c r="D4926" s="234">
        <v>0.5833333333321207</v>
      </c>
      <c r="E4926" s="235">
        <v>0.00018644966357449666</v>
      </c>
      <c r="F4926" s="235">
        <v>0.00005127916363327967</v>
      </c>
    </row>
    <row r="4927" ht="14.25" customHeight="1" spans="1:6" x14ac:dyDescent="0.25">
      <c r="A4927" s="232">
        <v>43568</v>
      </c>
      <c r="B4927" s="233">
        <v>103</v>
      </c>
      <c r="C4927" s="233">
        <v>30</v>
      </c>
      <c r="D4927" s="234">
        <v>0.6041666666678793</v>
      </c>
      <c r="E4927" s="235">
        <v>0.0001956008097320468</v>
      </c>
      <c r="F4927" s="235">
        <v>0.00005258117364740593</v>
      </c>
    </row>
    <row r="4928" ht="14.25" customHeight="1" spans="1:6" x14ac:dyDescent="0.25">
      <c r="A4928" s="232">
        <v>43568</v>
      </c>
      <c r="B4928" s="233">
        <v>103</v>
      </c>
      <c r="C4928" s="233">
        <v>31</v>
      </c>
      <c r="D4928" s="234">
        <v>0.625</v>
      </c>
      <c r="E4928" s="235">
        <v>0.00019132310970036324</v>
      </c>
      <c r="F4928" s="235">
        <v>0.000051980245948578425</v>
      </c>
    </row>
    <row r="4929" ht="14.25" customHeight="1" spans="1:6" x14ac:dyDescent="0.25">
      <c r="A4929" s="232">
        <v>43568</v>
      </c>
      <c r="B4929" s="233">
        <v>103</v>
      </c>
      <c r="C4929" s="233">
        <v>32</v>
      </c>
      <c r="D4929" s="234">
        <v>0.6458333333321207</v>
      </c>
      <c r="E4929" s="235">
        <v>0.00016948396910938823</v>
      </c>
      <c r="F4929" s="235">
        <v>0.00005398333827800342</v>
      </c>
    </row>
    <row r="4930" ht="14.25" customHeight="1" spans="1:6" x14ac:dyDescent="0.25">
      <c r="A4930" s="232">
        <v>43568</v>
      </c>
      <c r="B4930" s="233">
        <v>103</v>
      </c>
      <c r="C4930" s="233">
        <v>33</v>
      </c>
      <c r="D4930" s="234">
        <v>0.6666666666678793</v>
      </c>
      <c r="E4930" s="235">
        <v>0.000141029635589134</v>
      </c>
      <c r="F4930" s="235">
        <v>0.000056887822155669654</v>
      </c>
    </row>
    <row r="4931" ht="14.25" customHeight="1" spans="1:6" x14ac:dyDescent="0.25">
      <c r="A4931" s="232">
        <v>43568</v>
      </c>
      <c r="B4931" s="233">
        <v>103</v>
      </c>
      <c r="C4931" s="233">
        <v>34</v>
      </c>
      <c r="D4931" s="234">
        <v>0.6875</v>
      </c>
      <c r="E4931" s="235">
        <v>0.00010191796426082571</v>
      </c>
      <c r="F4931" s="235">
        <v>0.00006309740837688711</v>
      </c>
    </row>
    <row r="4932" ht="14.25" customHeight="1" spans="1:6" x14ac:dyDescent="0.25">
      <c r="A4932" s="232">
        <v>43568</v>
      </c>
      <c r="B4932" s="233">
        <v>103</v>
      </c>
      <c r="C4932" s="233">
        <v>35</v>
      </c>
      <c r="D4932" s="234">
        <v>0.7083333333321207</v>
      </c>
      <c r="E4932" s="235">
        <v>0.00008143153565720689</v>
      </c>
      <c r="F4932" s="235">
        <v>0.00006990792229693207</v>
      </c>
    </row>
    <row r="4933" ht="14.25" customHeight="1" spans="1:6" x14ac:dyDescent="0.25">
      <c r="A4933" s="232">
        <v>43568</v>
      </c>
      <c r="B4933" s="233">
        <v>103</v>
      </c>
      <c r="C4933" s="233">
        <v>36</v>
      </c>
      <c r="D4933" s="234">
        <v>0.7291666666678793</v>
      </c>
      <c r="E4933" s="235">
        <v>0.00005303855573316788</v>
      </c>
      <c r="F4933" s="235">
        <v>0.00007521611696990828</v>
      </c>
    </row>
    <row r="4934" ht="14.25" customHeight="1" spans="1:6" x14ac:dyDescent="0.25">
      <c r="A4934" s="232">
        <v>43568</v>
      </c>
      <c r="B4934" s="233">
        <v>103</v>
      </c>
      <c r="C4934" s="233">
        <v>37</v>
      </c>
      <c r="D4934" s="234">
        <v>0.75</v>
      </c>
      <c r="E4934" s="235">
        <v>0.000025513481099166525</v>
      </c>
      <c r="F4934" s="235">
        <v>0.00007952276547817202</v>
      </c>
    </row>
    <row r="4935" ht="14.25" customHeight="1" spans="1:6" x14ac:dyDescent="0.25">
      <c r="A4935" s="232">
        <v>43568</v>
      </c>
      <c r="B4935" s="233">
        <v>103</v>
      </c>
      <c r="C4935" s="233">
        <v>38</v>
      </c>
      <c r="D4935" s="234">
        <v>0.7708333333321207</v>
      </c>
      <c r="E4935" s="235">
        <v>0.000013321085426940668</v>
      </c>
      <c r="F4935" s="235">
        <v>0.00008022384779347077</v>
      </c>
    </row>
    <row r="4936" ht="14.25" customHeight="1" spans="1:6" x14ac:dyDescent="0.25">
      <c r="A4936" s="232">
        <v>43568</v>
      </c>
      <c r="B4936" s="233">
        <v>103</v>
      </c>
      <c r="C4936" s="233">
        <v>39</v>
      </c>
      <c r="D4936" s="234">
        <v>0.7916666666678793</v>
      </c>
      <c r="E4936" s="235">
        <v>0.000004057334482836285</v>
      </c>
      <c r="F4936" s="235">
        <v>0.00007862137392993077</v>
      </c>
    </row>
    <row r="4937" ht="14.25" customHeight="1" spans="1:6" x14ac:dyDescent="0.25">
      <c r="A4937" s="232">
        <v>43568</v>
      </c>
      <c r="B4937" s="233">
        <v>103</v>
      </c>
      <c r="C4937" s="233">
        <v>40</v>
      </c>
      <c r="D4937" s="234">
        <v>0.8125</v>
      </c>
      <c r="E4937" s="235">
        <v>0.0000013236737782479114</v>
      </c>
      <c r="F4937" s="235">
        <v>0.00007912214701228701</v>
      </c>
    </row>
    <row r="4938" ht="14.25" customHeight="1" spans="1:6" x14ac:dyDescent="0.25">
      <c r="A4938" s="232">
        <v>43568</v>
      </c>
      <c r="B4938" s="233">
        <v>103</v>
      </c>
      <c r="C4938" s="233">
        <v>41</v>
      </c>
      <c r="D4938" s="234">
        <v>0.8333333333321207</v>
      </c>
      <c r="E4938" s="235">
        <v>4.339701781596203e-7</v>
      </c>
      <c r="F4938" s="235">
        <v>0.00008022384779347077</v>
      </c>
    </row>
    <row r="4939" ht="14.25" customHeight="1" spans="1:6" x14ac:dyDescent="0.25">
      <c r="A4939" s="232">
        <v>43568</v>
      </c>
      <c r="B4939" s="233">
        <v>103</v>
      </c>
      <c r="C4939" s="233">
        <v>42</v>
      </c>
      <c r="D4939" s="234">
        <v>0.8541666666678793</v>
      </c>
      <c r="E4939" s="235">
        <v>6.991364995496654e-8</v>
      </c>
      <c r="F4939" s="235">
        <v>0.00008032400240994201</v>
      </c>
    </row>
    <row r="4940" ht="14.25" customHeight="1" spans="1:6" x14ac:dyDescent="0.25">
      <c r="A4940" s="232">
        <v>43568</v>
      </c>
      <c r="B4940" s="233">
        <v>103</v>
      </c>
      <c r="C4940" s="233">
        <v>43</v>
      </c>
      <c r="D4940" s="234">
        <v>0.875</v>
      </c>
      <c r="E4940" s="235">
        <v>0</v>
      </c>
      <c r="F4940" s="235">
        <v>0.00007962292009464326</v>
      </c>
    </row>
    <row r="4941" ht="14.25" customHeight="1" spans="1:6" x14ac:dyDescent="0.25">
      <c r="A4941" s="232">
        <v>43568</v>
      </c>
      <c r="B4941" s="233">
        <v>103</v>
      </c>
      <c r="C4941" s="233">
        <v>44</v>
      </c>
      <c r="D4941" s="234">
        <v>0.8958333333321207</v>
      </c>
      <c r="E4941" s="235">
        <v>0</v>
      </c>
      <c r="F4941" s="235">
        <v>0.00007421457080519578</v>
      </c>
    </row>
    <row r="4942" ht="14.25" customHeight="1" spans="1:6" x14ac:dyDescent="0.25">
      <c r="A4942" s="232">
        <v>43568</v>
      </c>
      <c r="B4942" s="233">
        <v>103</v>
      </c>
      <c r="C4942" s="233">
        <v>45</v>
      </c>
      <c r="D4942" s="234">
        <v>0.9166666666678793</v>
      </c>
      <c r="E4942" s="235">
        <v>0</v>
      </c>
      <c r="F4942" s="235">
        <v>0.00006980776768046082</v>
      </c>
    </row>
    <row r="4943" ht="14.25" customHeight="1" spans="1:6" x14ac:dyDescent="0.25">
      <c r="A4943" s="232">
        <v>43568</v>
      </c>
      <c r="B4943" s="233">
        <v>103</v>
      </c>
      <c r="C4943" s="233">
        <v>46</v>
      </c>
      <c r="D4943" s="234">
        <v>0.9375</v>
      </c>
      <c r="E4943" s="235">
        <v>0</v>
      </c>
      <c r="F4943" s="235">
        <v>0.00006259663529453087</v>
      </c>
    </row>
    <row r="4944" ht="14.25" customHeight="1" spans="1:6" x14ac:dyDescent="0.25">
      <c r="A4944" s="232">
        <v>43568</v>
      </c>
      <c r="B4944" s="233">
        <v>103</v>
      </c>
      <c r="C4944" s="233">
        <v>47</v>
      </c>
      <c r="D4944" s="234">
        <v>0.9583333333321207</v>
      </c>
      <c r="E4944" s="235">
        <v>0</v>
      </c>
      <c r="F4944" s="235">
        <v>0.00005408349289447466</v>
      </c>
    </row>
    <row r="4945" ht="14.25" customHeight="1" spans="1:6" x14ac:dyDescent="0.25">
      <c r="A4945" s="232">
        <v>43568</v>
      </c>
      <c r="B4945" s="233">
        <v>103</v>
      </c>
      <c r="C4945" s="233">
        <v>48</v>
      </c>
      <c r="D4945" s="234">
        <v>0.9791666666678793</v>
      </c>
      <c r="E4945" s="235">
        <v>0</v>
      </c>
      <c r="F4945" s="235">
        <v>0.000046071123576774715</v>
      </c>
    </row>
    <row r="4946" ht="14.25" customHeight="1" spans="1:6" x14ac:dyDescent="0.25">
      <c r="A4946" s="232">
        <v>43569</v>
      </c>
      <c r="B4946" s="233">
        <v>104</v>
      </c>
      <c r="C4946" s="233">
        <v>1</v>
      </c>
      <c r="D4946" s="234">
        <v>0</v>
      </c>
      <c r="E4946" s="235">
        <v>0</v>
      </c>
      <c r="F4946" s="235">
        <v>0.000040162001204971005</v>
      </c>
    </row>
    <row r="4947" ht="14.25" customHeight="1" spans="1:6" x14ac:dyDescent="0.25">
      <c r="A4947" s="232">
        <v>43569</v>
      </c>
      <c r="B4947" s="233">
        <v>104</v>
      </c>
      <c r="C4947" s="233">
        <v>2</v>
      </c>
      <c r="D4947" s="234">
        <v>0.020833333332120674</v>
      </c>
      <c r="E4947" s="235">
        <v>0</v>
      </c>
      <c r="F4947" s="235">
        <v>0.00003625597116259227</v>
      </c>
    </row>
    <row r="4948" ht="14.25" customHeight="1" spans="1:6" x14ac:dyDescent="0.25">
      <c r="A4948" s="232">
        <v>43569</v>
      </c>
      <c r="B4948" s="233">
        <v>104</v>
      </c>
      <c r="C4948" s="233">
        <v>3</v>
      </c>
      <c r="D4948" s="234">
        <v>0.041666666667879326</v>
      </c>
      <c r="E4948" s="235">
        <v>0</v>
      </c>
      <c r="F4948" s="235">
        <v>0.000033551796517868546</v>
      </c>
    </row>
    <row r="4949" ht="14.25" customHeight="1" spans="1:6" x14ac:dyDescent="0.25">
      <c r="A4949" s="232">
        <v>43569</v>
      </c>
      <c r="B4949" s="233">
        <v>104</v>
      </c>
      <c r="C4949" s="233">
        <v>4</v>
      </c>
      <c r="D4949" s="234">
        <v>0.0625</v>
      </c>
      <c r="E4949" s="235">
        <v>0</v>
      </c>
      <c r="F4949" s="235">
        <v>0.000031047931106087315</v>
      </c>
    </row>
    <row r="4950" ht="14.25" customHeight="1" spans="1:6" x14ac:dyDescent="0.25">
      <c r="A4950" s="232">
        <v>43569</v>
      </c>
      <c r="B4950" s="233">
        <v>104</v>
      </c>
      <c r="C4950" s="233">
        <v>5</v>
      </c>
      <c r="D4950" s="234">
        <v>0.08333333333212067</v>
      </c>
      <c r="E4950" s="235">
        <v>0</v>
      </c>
      <c r="F4950" s="235">
        <v>0.00002974592109196107</v>
      </c>
    </row>
    <row r="4951" ht="14.25" customHeight="1" spans="1:6" x14ac:dyDescent="0.25">
      <c r="A4951" s="232">
        <v>43569</v>
      </c>
      <c r="B4951" s="233">
        <v>104</v>
      </c>
      <c r="C4951" s="233">
        <v>6</v>
      </c>
      <c r="D4951" s="234">
        <v>0.10416666666787933</v>
      </c>
      <c r="E4951" s="235">
        <v>0</v>
      </c>
      <c r="F4951" s="235">
        <v>0.00002914499339313357</v>
      </c>
    </row>
    <row r="4952" ht="14.25" customHeight="1" spans="1:6" x14ac:dyDescent="0.25">
      <c r="A4952" s="232">
        <v>43569</v>
      </c>
      <c r="B4952" s="233">
        <v>104</v>
      </c>
      <c r="C4952" s="233">
        <v>7</v>
      </c>
      <c r="D4952" s="234">
        <v>0.125</v>
      </c>
      <c r="E4952" s="235">
        <v>0</v>
      </c>
      <c r="F4952" s="235">
        <v>0.00002884452954371982</v>
      </c>
    </row>
    <row r="4953" ht="14.25" customHeight="1" spans="1:6" x14ac:dyDescent="0.25">
      <c r="A4953" s="232">
        <v>43569</v>
      </c>
      <c r="B4953" s="233">
        <v>104</v>
      </c>
      <c r="C4953" s="233">
        <v>8</v>
      </c>
      <c r="D4953" s="234">
        <v>0.14583333333212067</v>
      </c>
      <c r="E4953" s="235">
        <v>0</v>
      </c>
      <c r="F4953" s="235">
        <v>0.000028143447228421073</v>
      </c>
    </row>
    <row r="4954" ht="14.25" customHeight="1" spans="1:6" x14ac:dyDescent="0.25">
      <c r="A4954" s="232">
        <v>43569</v>
      </c>
      <c r="B4954" s="233">
        <v>104</v>
      </c>
      <c r="C4954" s="233">
        <v>9</v>
      </c>
      <c r="D4954" s="234">
        <v>0.16666666666787933</v>
      </c>
      <c r="E4954" s="235">
        <v>0</v>
      </c>
      <c r="F4954" s="235">
        <v>0.000028143447228421073</v>
      </c>
    </row>
    <row r="4955" ht="14.25" customHeight="1" spans="1:6" x14ac:dyDescent="0.25">
      <c r="A4955" s="232">
        <v>43569</v>
      </c>
      <c r="B4955" s="233">
        <v>104</v>
      </c>
      <c r="C4955" s="233">
        <v>10</v>
      </c>
      <c r="D4955" s="234">
        <v>0.1875</v>
      </c>
      <c r="E4955" s="235">
        <v>1.152897049521935e-8</v>
      </c>
      <c r="F4955" s="235">
        <v>0.00002934530262607607</v>
      </c>
    </row>
    <row r="4956" ht="14.25" customHeight="1" spans="1:6" x14ac:dyDescent="0.25">
      <c r="A4956" s="232">
        <v>43569</v>
      </c>
      <c r="B4956" s="233">
        <v>104</v>
      </c>
      <c r="C4956" s="233">
        <v>11</v>
      </c>
      <c r="D4956" s="234">
        <v>0.20833333333212067</v>
      </c>
      <c r="E4956" s="235">
        <v>0.0000018134019181303057</v>
      </c>
      <c r="F4956" s="235">
        <v>0.000030246694174317314</v>
      </c>
    </row>
    <row r="4957" ht="14.25" customHeight="1" spans="1:6" x14ac:dyDescent="0.25">
      <c r="A4957" s="232">
        <v>43569</v>
      </c>
      <c r="B4957" s="233">
        <v>104</v>
      </c>
      <c r="C4957" s="233">
        <v>12</v>
      </c>
      <c r="D4957" s="234">
        <v>0.22916666666787933</v>
      </c>
      <c r="E4957" s="235">
        <v>0.000007207511588952351</v>
      </c>
      <c r="F4957" s="235">
        <v>0.0000314485495719723</v>
      </c>
    </row>
    <row r="4958" ht="14.25" customHeight="1" spans="1:6" x14ac:dyDescent="0.25">
      <c r="A4958" s="232">
        <v>43569</v>
      </c>
      <c r="B4958" s="233">
        <v>104</v>
      </c>
      <c r="C4958" s="233">
        <v>13</v>
      </c>
      <c r="D4958" s="234">
        <v>0.25</v>
      </c>
      <c r="E4958" s="235">
        <v>0.000025143100444100496</v>
      </c>
      <c r="F4958" s="235">
        <v>0.000037057208094362266</v>
      </c>
    </row>
    <row r="4959" ht="14.25" customHeight="1" spans="1:6" x14ac:dyDescent="0.25">
      <c r="A4959" s="232">
        <v>43569</v>
      </c>
      <c r="B4959" s="233">
        <v>104</v>
      </c>
      <c r="C4959" s="233">
        <v>14</v>
      </c>
      <c r="D4959" s="234">
        <v>0.2708333333321207</v>
      </c>
      <c r="E4959" s="235">
        <v>0.00004439099531556318</v>
      </c>
      <c r="F4959" s="235">
        <v>0.00004346710354852223</v>
      </c>
    </row>
    <row r="4960" ht="14.25" customHeight="1" spans="1:6" x14ac:dyDescent="0.25">
      <c r="A4960" s="232">
        <v>43569</v>
      </c>
      <c r="B4960" s="233">
        <v>104</v>
      </c>
      <c r="C4960" s="233">
        <v>15</v>
      </c>
      <c r="D4960" s="234">
        <v>0.2916666666678793</v>
      </c>
      <c r="E4960" s="235">
        <v>0.00006569821105913783</v>
      </c>
      <c r="F4960" s="235">
        <v>0.0000492760713038547</v>
      </c>
    </row>
    <row r="4961" ht="14.25" customHeight="1" spans="1:6" x14ac:dyDescent="0.25">
      <c r="A4961" s="232">
        <v>43569</v>
      </c>
      <c r="B4961" s="233">
        <v>104</v>
      </c>
      <c r="C4961" s="233">
        <v>16</v>
      </c>
      <c r="D4961" s="234">
        <v>0.3125</v>
      </c>
      <c r="E4961" s="235">
        <v>0.00009164559844371992</v>
      </c>
      <c r="F4961" s="235">
        <v>0.000055786121374485906</v>
      </c>
    </row>
    <row r="4962" ht="14.25" customHeight="1" spans="1:6" x14ac:dyDescent="0.25">
      <c r="A4962" s="232">
        <v>43569</v>
      </c>
      <c r="B4962" s="233">
        <v>104</v>
      </c>
      <c r="C4962" s="233">
        <v>17</v>
      </c>
      <c r="D4962" s="234">
        <v>0.3333333333321207</v>
      </c>
      <c r="E4962" s="235">
        <v>0.00012323657217787418</v>
      </c>
      <c r="F4962" s="235">
        <v>0.000056587358306255894</v>
      </c>
    </row>
    <row r="4963" ht="14.25" customHeight="1" spans="1:6" x14ac:dyDescent="0.25">
      <c r="A4963" s="232">
        <v>43569</v>
      </c>
      <c r="B4963" s="233">
        <v>104</v>
      </c>
      <c r="C4963" s="233">
        <v>18</v>
      </c>
      <c r="D4963" s="234">
        <v>0.3541666666678793</v>
      </c>
      <c r="E4963" s="235">
        <v>0.0001491289544716085</v>
      </c>
      <c r="F4963" s="235">
        <v>0.000060793852198048374</v>
      </c>
    </row>
    <row r="4964" ht="14.25" customHeight="1" spans="1:6" x14ac:dyDescent="0.25">
      <c r="A4964" s="232">
        <v>43569</v>
      </c>
      <c r="B4964" s="233">
        <v>104</v>
      </c>
      <c r="C4964" s="233">
        <v>19</v>
      </c>
      <c r="D4964" s="234">
        <v>0.375</v>
      </c>
      <c r="E4964" s="235">
        <v>0.00017790683451172163</v>
      </c>
      <c r="F4964" s="235">
        <v>0.00006209586221217463</v>
      </c>
    </row>
    <row r="4965" ht="14.25" customHeight="1" spans="1:6" x14ac:dyDescent="0.25">
      <c r="A4965" s="232">
        <v>43569</v>
      </c>
      <c r="B4965" s="233">
        <v>104</v>
      </c>
      <c r="C4965" s="233">
        <v>20</v>
      </c>
      <c r="D4965" s="234">
        <v>0.3958333333321207</v>
      </c>
      <c r="E4965" s="235">
        <v>0.00021095290594831334</v>
      </c>
      <c r="F4965" s="235">
        <v>0.00006119447066393338</v>
      </c>
    </row>
    <row r="4966" ht="14.25" customHeight="1" spans="1:6" x14ac:dyDescent="0.25">
      <c r="A4966" s="232">
        <v>43569</v>
      </c>
      <c r="B4966" s="233">
        <v>104</v>
      </c>
      <c r="C4966" s="233">
        <v>21</v>
      </c>
      <c r="D4966" s="234">
        <v>0.4166666666678793</v>
      </c>
      <c r="E4966" s="235">
        <v>0.00021958925367183054</v>
      </c>
      <c r="F4966" s="235">
        <v>0.00006109431604746214</v>
      </c>
    </row>
    <row r="4967" ht="14.25" customHeight="1" spans="1:6" x14ac:dyDescent="0.25">
      <c r="A4967" s="232">
        <v>43569</v>
      </c>
      <c r="B4967" s="233">
        <v>104</v>
      </c>
      <c r="C4967" s="233">
        <v>22</v>
      </c>
      <c r="D4967" s="234">
        <v>0.4375</v>
      </c>
      <c r="E4967" s="235">
        <v>0.00021704352262923385</v>
      </c>
      <c r="F4967" s="235">
        <v>0.000058991069101565885</v>
      </c>
    </row>
    <row r="4968" ht="14.25" customHeight="1" spans="1:6" x14ac:dyDescent="0.25">
      <c r="A4968" s="232">
        <v>43569</v>
      </c>
      <c r="B4968" s="233">
        <v>104</v>
      </c>
      <c r="C4968" s="233">
        <v>23</v>
      </c>
      <c r="D4968" s="234">
        <v>0.4583333333321207</v>
      </c>
      <c r="E4968" s="235">
        <v>0.00022156754090258942</v>
      </c>
      <c r="F4968" s="235">
        <v>0.00005788936832038214</v>
      </c>
    </row>
    <row r="4969" ht="14.25" customHeight="1" spans="1:6" x14ac:dyDescent="0.25">
      <c r="A4969" s="232">
        <v>43569</v>
      </c>
      <c r="B4969" s="233">
        <v>104</v>
      </c>
      <c r="C4969" s="233">
        <v>24</v>
      </c>
      <c r="D4969" s="234">
        <v>0.4791666666678793</v>
      </c>
      <c r="E4969" s="235">
        <v>0.0002284062611537614</v>
      </c>
      <c r="F4969" s="235">
        <v>0.00005748874985449714</v>
      </c>
    </row>
    <row r="4970" ht="14.25" customHeight="1" spans="1:6" x14ac:dyDescent="0.25">
      <c r="A4970" s="232">
        <v>43569</v>
      </c>
      <c r="B4970" s="233">
        <v>104</v>
      </c>
      <c r="C4970" s="233">
        <v>25</v>
      </c>
      <c r="D4970" s="234">
        <v>0.5</v>
      </c>
      <c r="E4970" s="235">
        <v>0.00024854764975364336</v>
      </c>
      <c r="F4970" s="235">
        <v>0.00005758890447096841</v>
      </c>
    </row>
    <row r="4971" ht="14.25" customHeight="1" spans="1:6" x14ac:dyDescent="0.25">
      <c r="A4971" s="232">
        <v>43569</v>
      </c>
      <c r="B4971" s="233">
        <v>104</v>
      </c>
      <c r="C4971" s="233">
        <v>26</v>
      </c>
      <c r="D4971" s="234">
        <v>0.5208333333321207</v>
      </c>
      <c r="E4971" s="235">
        <v>0.00023671271607603054</v>
      </c>
      <c r="F4971" s="235">
        <v>0.00005788936832038214</v>
      </c>
    </row>
    <row r="4972" ht="14.25" customHeight="1" spans="1:6" x14ac:dyDescent="0.25">
      <c r="A4972" s="232">
        <v>43569</v>
      </c>
      <c r="B4972" s="233">
        <v>104</v>
      </c>
      <c r="C4972" s="233">
        <v>27</v>
      </c>
      <c r="D4972" s="234">
        <v>0.5416666666678793</v>
      </c>
      <c r="E4972" s="235">
        <v>0.0002080699845690031</v>
      </c>
      <c r="F4972" s="235">
        <v>0.0000573885952380259</v>
      </c>
    </row>
    <row r="4973" ht="14.25" customHeight="1" spans="1:6" x14ac:dyDescent="0.25">
      <c r="A4973" s="232">
        <v>43569</v>
      </c>
      <c r="B4973" s="233">
        <v>104</v>
      </c>
      <c r="C4973" s="233">
        <v>28</v>
      </c>
      <c r="D4973" s="234">
        <v>0.5625</v>
      </c>
      <c r="E4973" s="235">
        <v>0.00018962224198759126</v>
      </c>
      <c r="F4973" s="235">
        <v>0.000056587358306255894</v>
      </c>
    </row>
    <row r="4974" ht="14.25" customHeight="1" spans="1:6" x14ac:dyDescent="0.25">
      <c r="A4974" s="232">
        <v>43569</v>
      </c>
      <c r="B4974" s="233">
        <v>104</v>
      </c>
      <c r="C4974" s="233">
        <v>29</v>
      </c>
      <c r="D4974" s="234">
        <v>0.5833333333321207</v>
      </c>
      <c r="E4974" s="235">
        <v>0.00016406359070057446</v>
      </c>
      <c r="F4974" s="235">
        <v>0.000055085039059187164</v>
      </c>
    </row>
    <row r="4975" ht="14.25" customHeight="1" spans="1:6" x14ac:dyDescent="0.25">
      <c r="A4975" s="232">
        <v>43569</v>
      </c>
      <c r="B4975" s="233">
        <v>104</v>
      </c>
      <c r="C4975" s="233">
        <v>30</v>
      </c>
      <c r="D4975" s="234">
        <v>0.6041666666678793</v>
      </c>
      <c r="E4975" s="235">
        <v>0.0001456703362603544</v>
      </c>
      <c r="F4975" s="235">
        <v>0.000056887822155669654</v>
      </c>
    </row>
    <row r="4976" ht="14.25" customHeight="1" spans="1:6" x14ac:dyDescent="0.25">
      <c r="A4976" s="232">
        <v>43569</v>
      </c>
      <c r="B4976" s="233">
        <v>104</v>
      </c>
      <c r="C4976" s="233">
        <v>31</v>
      </c>
      <c r="D4976" s="234">
        <v>0.625</v>
      </c>
      <c r="E4976" s="235">
        <v>0.00013555088146284227</v>
      </c>
      <c r="F4976" s="235">
        <v>0.00005598643060742841</v>
      </c>
    </row>
    <row r="4977" ht="14.25" customHeight="1" spans="1:6" x14ac:dyDescent="0.25">
      <c r="A4977" s="232">
        <v>43569</v>
      </c>
      <c r="B4977" s="233">
        <v>104</v>
      </c>
      <c r="C4977" s="233">
        <v>32</v>
      </c>
      <c r="D4977" s="234">
        <v>0.6458333333321207</v>
      </c>
      <c r="E4977" s="235">
        <v>0.00014467776036609605</v>
      </c>
      <c r="F4977" s="235">
        <v>0.0000571882860050834</v>
      </c>
    </row>
    <row r="4978" ht="14.25" customHeight="1" spans="1:6" x14ac:dyDescent="0.25">
      <c r="A4978" s="232">
        <v>43569</v>
      </c>
      <c r="B4978" s="233">
        <v>104</v>
      </c>
      <c r="C4978" s="233">
        <v>33</v>
      </c>
      <c r="D4978" s="234">
        <v>0.6666666666678793</v>
      </c>
      <c r="E4978" s="235">
        <v>0.00011294067196421155</v>
      </c>
      <c r="F4978" s="235">
        <v>0.000060793852198048374</v>
      </c>
    </row>
    <row r="4979" ht="14.25" customHeight="1" spans="1:6" x14ac:dyDescent="0.25">
      <c r="A4979" s="232">
        <v>43569</v>
      </c>
      <c r="B4979" s="233">
        <v>104</v>
      </c>
      <c r="C4979" s="233">
        <v>34</v>
      </c>
      <c r="D4979" s="234">
        <v>0.6875</v>
      </c>
      <c r="E4979" s="235">
        <v>0.00008361802817414628</v>
      </c>
      <c r="F4979" s="235">
        <v>0.00006580158302161085</v>
      </c>
    </row>
    <row r="4980" ht="14.25" customHeight="1" spans="1:6" x14ac:dyDescent="0.25">
      <c r="A4980" s="232">
        <v>43569</v>
      </c>
      <c r="B4980" s="233">
        <v>104</v>
      </c>
      <c r="C4980" s="233">
        <v>35</v>
      </c>
      <c r="D4980" s="234">
        <v>0.7083333333321207</v>
      </c>
      <c r="E4980" s="235">
        <v>0.0000604607630880711</v>
      </c>
      <c r="F4980" s="235">
        <v>0.0000720111692428283</v>
      </c>
    </row>
    <row r="4981" ht="14.25" customHeight="1" spans="1:6" x14ac:dyDescent="0.25">
      <c r="A4981" s="232">
        <v>43569</v>
      </c>
      <c r="B4981" s="233">
        <v>104</v>
      </c>
      <c r="C4981" s="233">
        <v>36</v>
      </c>
      <c r="D4981" s="234">
        <v>0.7291666666678793</v>
      </c>
      <c r="E4981" s="235">
        <v>0.00003963146654788417</v>
      </c>
      <c r="F4981" s="235">
        <v>0.00007671843621697703</v>
      </c>
    </row>
    <row r="4982" ht="14.25" customHeight="1" spans="1:6" x14ac:dyDescent="0.25">
      <c r="A4982" s="232">
        <v>43569</v>
      </c>
      <c r="B4982" s="233">
        <v>104</v>
      </c>
      <c r="C4982" s="233">
        <v>37</v>
      </c>
      <c r="D4982" s="234">
        <v>0.75</v>
      </c>
      <c r="E4982" s="235">
        <v>0.000021772399451392666</v>
      </c>
      <c r="F4982" s="235">
        <v>0.00007812060084757453</v>
      </c>
    </row>
    <row r="4983" ht="14.25" customHeight="1" spans="1:6" x14ac:dyDescent="0.25">
      <c r="A4983" s="232">
        <v>43569</v>
      </c>
      <c r="B4983" s="233">
        <v>104</v>
      </c>
      <c r="C4983" s="233">
        <v>38</v>
      </c>
      <c r="D4983" s="234">
        <v>0.7708333333321207</v>
      </c>
      <c r="E4983" s="235">
        <v>0.000011313682552253734</v>
      </c>
      <c r="F4983" s="235">
        <v>0.00007792029161463202</v>
      </c>
    </row>
    <row r="4984" ht="14.25" customHeight="1" spans="1:6" x14ac:dyDescent="0.25">
      <c r="A4984" s="232">
        <v>43569</v>
      </c>
      <c r="B4984" s="233">
        <v>104</v>
      </c>
      <c r="C4984" s="233">
        <v>39</v>
      </c>
      <c r="D4984" s="234">
        <v>0.7916666666678793</v>
      </c>
      <c r="E4984" s="235">
        <v>0.00000294223026172916</v>
      </c>
      <c r="F4984" s="235">
        <v>0.00007771998238168954</v>
      </c>
    </row>
    <row r="4985" ht="14.25" customHeight="1" spans="1:6" x14ac:dyDescent="0.25">
      <c r="A4985" s="232">
        <v>43569</v>
      </c>
      <c r="B4985" s="233">
        <v>104</v>
      </c>
      <c r="C4985" s="233">
        <v>40</v>
      </c>
      <c r="D4985" s="234">
        <v>0.8125</v>
      </c>
      <c r="E4985" s="235">
        <v>7.576444835066879e-7</v>
      </c>
      <c r="F4985" s="235">
        <v>0.00007741951853227576</v>
      </c>
    </row>
    <row r="4986" ht="14.25" customHeight="1" spans="1:6" x14ac:dyDescent="0.25">
      <c r="A4986" s="232">
        <v>43569</v>
      </c>
      <c r="B4986" s="233">
        <v>104</v>
      </c>
      <c r="C4986" s="233">
        <v>41</v>
      </c>
      <c r="D4986" s="234">
        <v>0.8333333333321207</v>
      </c>
      <c r="E4986" s="235">
        <v>2.6239197020135594e-7</v>
      </c>
      <c r="F4986" s="235">
        <v>0.00008022384779347077</v>
      </c>
    </row>
    <row r="4987" ht="14.25" customHeight="1" spans="1:6" x14ac:dyDescent="0.25">
      <c r="A4987" s="232">
        <v>43569</v>
      </c>
      <c r="B4987" s="233">
        <v>104</v>
      </c>
      <c r="C4987" s="233">
        <v>42</v>
      </c>
      <c r="D4987" s="234">
        <v>0.8541666666678793</v>
      </c>
      <c r="E4987" s="235">
        <v>2.6904270652313017e-8</v>
      </c>
      <c r="F4987" s="235">
        <v>0.00008032400240994201</v>
      </c>
    </row>
    <row r="4988" ht="14.25" customHeight="1" spans="1:6" x14ac:dyDescent="0.25">
      <c r="A4988" s="232">
        <v>43569</v>
      </c>
      <c r="B4988" s="233">
        <v>104</v>
      </c>
      <c r="C4988" s="233">
        <v>43</v>
      </c>
      <c r="D4988" s="234">
        <v>0.875</v>
      </c>
      <c r="E4988" s="235">
        <v>0</v>
      </c>
      <c r="F4988" s="235">
        <v>0.00007962292009464326</v>
      </c>
    </row>
    <row r="4989" ht="14.25" customHeight="1" spans="1:6" x14ac:dyDescent="0.25">
      <c r="A4989" s="232">
        <v>43569</v>
      </c>
      <c r="B4989" s="233">
        <v>104</v>
      </c>
      <c r="C4989" s="233">
        <v>44</v>
      </c>
      <c r="D4989" s="234">
        <v>0.8958333333321207</v>
      </c>
      <c r="E4989" s="235">
        <v>0</v>
      </c>
      <c r="F4989" s="235">
        <v>0.00007461518927108079</v>
      </c>
    </row>
    <row r="4990" ht="14.25" customHeight="1" spans="1:6" x14ac:dyDescent="0.25">
      <c r="A4990" s="232">
        <v>43569</v>
      </c>
      <c r="B4990" s="233">
        <v>104</v>
      </c>
      <c r="C4990" s="233">
        <v>45</v>
      </c>
      <c r="D4990" s="234">
        <v>0.9166666666678793</v>
      </c>
      <c r="E4990" s="235">
        <v>0</v>
      </c>
      <c r="F4990" s="235">
        <v>0.00007070915922870207</v>
      </c>
    </row>
    <row r="4991" ht="14.25" customHeight="1" spans="1:6" x14ac:dyDescent="0.25">
      <c r="A4991" s="232">
        <v>43569</v>
      </c>
      <c r="B4991" s="233">
        <v>104</v>
      </c>
      <c r="C4991" s="233">
        <v>46</v>
      </c>
      <c r="D4991" s="234">
        <v>0.9375</v>
      </c>
      <c r="E4991" s="235">
        <v>0</v>
      </c>
      <c r="F4991" s="235">
        <v>0.0000634980268427721</v>
      </c>
    </row>
    <row r="4992" ht="14.25" customHeight="1" spans="1:6" x14ac:dyDescent="0.25">
      <c r="A4992" s="232">
        <v>43569</v>
      </c>
      <c r="B4992" s="233">
        <v>104</v>
      </c>
      <c r="C4992" s="233">
        <v>47</v>
      </c>
      <c r="D4992" s="234">
        <v>0.9583333333321207</v>
      </c>
      <c r="E4992" s="235">
        <v>0</v>
      </c>
      <c r="F4992" s="235">
        <v>0.00005418364751094592</v>
      </c>
    </row>
    <row r="4993" ht="14.25" customHeight="1" spans="1:6" x14ac:dyDescent="0.25">
      <c r="A4993" s="232">
        <v>43569</v>
      </c>
      <c r="B4993" s="233">
        <v>104</v>
      </c>
      <c r="C4993" s="233">
        <v>48</v>
      </c>
      <c r="D4993" s="234">
        <v>0.9791666666678793</v>
      </c>
      <c r="E4993" s="235">
        <v>0</v>
      </c>
      <c r="F4993" s="235">
        <v>0.00004587081434383222</v>
      </c>
    </row>
    <row r="4994" ht="14.25" customHeight="1" spans="1:6" x14ac:dyDescent="0.25">
      <c r="A4994" s="232">
        <v>43570</v>
      </c>
      <c r="B4994" s="233">
        <v>105</v>
      </c>
      <c r="C4994" s="233">
        <v>1</v>
      </c>
      <c r="D4994" s="234">
        <v>0</v>
      </c>
      <c r="E4994" s="235">
        <v>0</v>
      </c>
      <c r="F4994" s="235">
        <v>0.00004046246505438475</v>
      </c>
    </row>
    <row r="4995" ht="14.25" customHeight="1" spans="1:6" x14ac:dyDescent="0.25">
      <c r="A4995" s="232">
        <v>43570</v>
      </c>
      <c r="B4995" s="233">
        <v>105</v>
      </c>
      <c r="C4995" s="233">
        <v>2</v>
      </c>
      <c r="D4995" s="234">
        <v>0.020833333332120674</v>
      </c>
      <c r="E4995" s="235">
        <v>0</v>
      </c>
      <c r="F4995" s="235">
        <v>0.00003645628039553478</v>
      </c>
    </row>
    <row r="4996" ht="14.25" customHeight="1" spans="1:6" x14ac:dyDescent="0.25">
      <c r="A4996" s="232">
        <v>43570</v>
      </c>
      <c r="B4996" s="233">
        <v>105</v>
      </c>
      <c r="C4996" s="233">
        <v>3</v>
      </c>
      <c r="D4996" s="234">
        <v>0.041666666667879326</v>
      </c>
      <c r="E4996" s="235">
        <v>0</v>
      </c>
      <c r="F4996" s="235">
        <v>0.0000330510234355123</v>
      </c>
    </row>
    <row r="4997" ht="14.25" customHeight="1" spans="1:6" x14ac:dyDescent="0.25">
      <c r="A4997" s="232">
        <v>43570</v>
      </c>
      <c r="B4997" s="233">
        <v>105</v>
      </c>
      <c r="C4997" s="233">
        <v>4</v>
      </c>
      <c r="D4997" s="234">
        <v>0.0625</v>
      </c>
      <c r="E4997" s="235">
        <v>0</v>
      </c>
      <c r="F4997" s="235">
        <v>0.00003094777648961606</v>
      </c>
    </row>
    <row r="4998" ht="14.25" customHeight="1" spans="1:6" x14ac:dyDescent="0.25">
      <c r="A4998" s="232">
        <v>43570</v>
      </c>
      <c r="B4998" s="233">
        <v>105</v>
      </c>
      <c r="C4998" s="233">
        <v>5</v>
      </c>
      <c r="D4998" s="234">
        <v>0.08333333333212067</v>
      </c>
      <c r="E4998" s="235">
        <v>0</v>
      </c>
      <c r="F4998" s="235">
        <v>0.000030346848790788564</v>
      </c>
    </row>
    <row r="4999" ht="14.25" customHeight="1" spans="1:6" x14ac:dyDescent="0.25">
      <c r="A4999" s="232">
        <v>43570</v>
      </c>
      <c r="B4999" s="233">
        <v>105</v>
      </c>
      <c r="C4999" s="233">
        <v>6</v>
      </c>
      <c r="D4999" s="234">
        <v>0.10416666666787933</v>
      </c>
      <c r="E4999" s="235">
        <v>0</v>
      </c>
      <c r="F4999" s="235">
        <v>0.000029645766475489823</v>
      </c>
    </row>
    <row r="5000" ht="14.25" customHeight="1" spans="1:6" x14ac:dyDescent="0.25">
      <c r="A5000" s="232">
        <v>43570</v>
      </c>
      <c r="B5000" s="233">
        <v>105</v>
      </c>
      <c r="C5000" s="233">
        <v>7</v>
      </c>
      <c r="D5000" s="234">
        <v>0.125</v>
      </c>
      <c r="E5000" s="235">
        <v>0</v>
      </c>
      <c r="F5000" s="235">
        <v>0.00002874437492724857</v>
      </c>
    </row>
    <row r="5001" ht="14.25" customHeight="1" spans="1:6" x14ac:dyDescent="0.25">
      <c r="A5001" s="232">
        <v>43570</v>
      </c>
      <c r="B5001" s="233">
        <v>105</v>
      </c>
      <c r="C5001" s="233">
        <v>8</v>
      </c>
      <c r="D5001" s="234">
        <v>0.14583333333212067</v>
      </c>
      <c r="E5001" s="235">
        <v>0</v>
      </c>
      <c r="F5001" s="235">
        <v>0.00002834375646136358</v>
      </c>
    </row>
    <row r="5002" ht="14.25" customHeight="1" spans="1:6" x14ac:dyDescent="0.25">
      <c r="A5002" s="232">
        <v>43570</v>
      </c>
      <c r="B5002" s="233">
        <v>105</v>
      </c>
      <c r="C5002" s="233">
        <v>9</v>
      </c>
      <c r="D5002" s="234">
        <v>0.16666666666787933</v>
      </c>
      <c r="E5002" s="235">
        <v>7.829835576967151e-9</v>
      </c>
      <c r="F5002" s="235">
        <v>0.000028644220310777324</v>
      </c>
    </row>
    <row r="5003" ht="14.25" customHeight="1" spans="1:6" x14ac:dyDescent="0.25">
      <c r="A5003" s="232">
        <v>43570</v>
      </c>
      <c r="B5003" s="233">
        <v>105</v>
      </c>
      <c r="C5003" s="233">
        <v>10</v>
      </c>
      <c r="D5003" s="234">
        <v>0.1875</v>
      </c>
      <c r="E5003" s="235">
        <v>2.6479640789821987e-7</v>
      </c>
      <c r="F5003" s="235">
        <v>0.000029545611859018566</v>
      </c>
    </row>
    <row r="5004" ht="14.25" customHeight="1" spans="1:6" x14ac:dyDescent="0.25">
      <c r="A5004" s="232">
        <v>43570</v>
      </c>
      <c r="B5004" s="233">
        <v>105</v>
      </c>
      <c r="C5004" s="233">
        <v>11</v>
      </c>
      <c r="D5004" s="234">
        <v>0.20833333333212067</v>
      </c>
      <c r="E5004" s="235">
        <v>0.000002605215322492296</v>
      </c>
      <c r="F5004" s="235">
        <v>0.000030046384941374813</v>
      </c>
    </row>
    <row r="5005" ht="14.25" customHeight="1" spans="1:6" x14ac:dyDescent="0.25">
      <c r="A5005" s="232">
        <v>43570</v>
      </c>
      <c r="B5005" s="233">
        <v>105</v>
      </c>
      <c r="C5005" s="233">
        <v>12</v>
      </c>
      <c r="D5005" s="234">
        <v>0.22916666666787933</v>
      </c>
      <c r="E5005" s="235">
        <v>0.000008656765338626184</v>
      </c>
      <c r="F5005" s="235">
        <v>0.000031548704188443556</v>
      </c>
    </row>
    <row r="5006" ht="14.25" customHeight="1" spans="1:6" x14ac:dyDescent="0.25">
      <c r="A5006" s="232">
        <v>43570</v>
      </c>
      <c r="B5006" s="233">
        <v>105</v>
      </c>
      <c r="C5006" s="233">
        <v>13</v>
      </c>
      <c r="D5006" s="234">
        <v>0.25</v>
      </c>
      <c r="E5006" s="235">
        <v>0.00002098224106544027</v>
      </c>
      <c r="F5006" s="235">
        <v>0.000036356125779063524</v>
      </c>
    </row>
    <row r="5007" ht="14.25" customHeight="1" spans="1:6" x14ac:dyDescent="0.25">
      <c r="A5007" s="232">
        <v>43570</v>
      </c>
      <c r="B5007" s="233">
        <v>105</v>
      </c>
      <c r="C5007" s="233">
        <v>14</v>
      </c>
      <c r="D5007" s="234">
        <v>0.2708333333321207</v>
      </c>
      <c r="E5007" s="235">
        <v>0.00003943943338500553</v>
      </c>
      <c r="F5007" s="235">
        <v>0.00004296633046616598</v>
      </c>
    </row>
    <row r="5008" ht="14.25" customHeight="1" spans="1:6" x14ac:dyDescent="0.25">
      <c r="A5008" s="232">
        <v>43570</v>
      </c>
      <c r="B5008" s="233">
        <v>105</v>
      </c>
      <c r="C5008" s="233">
        <v>15</v>
      </c>
      <c r="D5008" s="234">
        <v>0.2916666666678793</v>
      </c>
      <c r="E5008" s="235">
        <v>0.00006388830176193961</v>
      </c>
      <c r="F5008" s="235">
        <v>0.00004937622592032595</v>
      </c>
    </row>
    <row r="5009" ht="14.25" customHeight="1" spans="1:6" x14ac:dyDescent="0.25">
      <c r="A5009" s="232">
        <v>43570</v>
      </c>
      <c r="B5009" s="233">
        <v>105</v>
      </c>
      <c r="C5009" s="233">
        <v>16</v>
      </c>
      <c r="D5009" s="234">
        <v>0.3125</v>
      </c>
      <c r="E5009" s="235">
        <v>0.0000902970759054193</v>
      </c>
      <c r="F5009" s="235">
        <v>0.000055085039059187164</v>
      </c>
    </row>
    <row r="5010" ht="14.25" customHeight="1" spans="1:6" x14ac:dyDescent="0.25">
      <c r="A5010" s="232">
        <v>43570</v>
      </c>
      <c r="B5010" s="233">
        <v>105</v>
      </c>
      <c r="C5010" s="233">
        <v>17</v>
      </c>
      <c r="D5010" s="234">
        <v>0.3333333333321207</v>
      </c>
      <c r="E5010" s="235">
        <v>0.00011959474547302518</v>
      </c>
      <c r="F5010" s="235">
        <v>0.00005768905908743964</v>
      </c>
    </row>
    <row r="5011" ht="14.25" customHeight="1" spans="1:6" x14ac:dyDescent="0.25">
      <c r="A5011" s="232">
        <v>43570</v>
      </c>
      <c r="B5011" s="233">
        <v>105</v>
      </c>
      <c r="C5011" s="233">
        <v>18</v>
      </c>
      <c r="D5011" s="234">
        <v>0.3541666666678793</v>
      </c>
      <c r="E5011" s="235">
        <v>0.00014354909497337007</v>
      </c>
      <c r="F5011" s="235">
        <v>0.00006179539836276087</v>
      </c>
    </row>
    <row r="5012" ht="14.25" customHeight="1" spans="1:6" x14ac:dyDescent="0.25">
      <c r="A5012" s="232">
        <v>43570</v>
      </c>
      <c r="B5012" s="233">
        <v>105</v>
      </c>
      <c r="C5012" s="233">
        <v>19</v>
      </c>
      <c r="D5012" s="234">
        <v>0.375</v>
      </c>
      <c r="E5012" s="235">
        <v>0.00016582023851307982</v>
      </c>
      <c r="F5012" s="235">
        <v>0.00006339787222630086</v>
      </c>
    </row>
    <row r="5013" ht="14.25" customHeight="1" spans="1:6" x14ac:dyDescent="0.25">
      <c r="A5013" s="232">
        <v>43570</v>
      </c>
      <c r="B5013" s="233">
        <v>105</v>
      </c>
      <c r="C5013" s="233">
        <v>20</v>
      </c>
      <c r="D5013" s="234">
        <v>0.3958333333321207</v>
      </c>
      <c r="E5013" s="235">
        <v>0.00021282758379659826</v>
      </c>
      <c r="F5013" s="235">
        <v>0.00006279694452747336</v>
      </c>
    </row>
    <row r="5014" ht="14.25" customHeight="1" spans="1:6" x14ac:dyDescent="0.25">
      <c r="A5014" s="232">
        <v>43570</v>
      </c>
      <c r="B5014" s="233">
        <v>105</v>
      </c>
      <c r="C5014" s="233">
        <v>21</v>
      </c>
      <c r="D5014" s="234">
        <v>0.4166666666678793</v>
      </c>
      <c r="E5014" s="235">
        <v>0.00023173734774852952</v>
      </c>
      <c r="F5014" s="235">
        <v>0.00006109431604746214</v>
      </c>
    </row>
    <row r="5015" ht="14.25" customHeight="1" spans="1:6" x14ac:dyDescent="0.25">
      <c r="A5015" s="232">
        <v>43570</v>
      </c>
      <c r="B5015" s="233">
        <v>105</v>
      </c>
      <c r="C5015" s="233">
        <v>22</v>
      </c>
      <c r="D5015" s="234">
        <v>0.4375</v>
      </c>
      <c r="E5015" s="235">
        <v>0.00022115311257976493</v>
      </c>
      <c r="F5015" s="235">
        <v>0.00006149493451334712</v>
      </c>
    </row>
    <row r="5016" ht="14.25" customHeight="1" spans="1:6" x14ac:dyDescent="0.25">
      <c r="A5016" s="232">
        <v>43570</v>
      </c>
      <c r="B5016" s="233">
        <v>105</v>
      </c>
      <c r="C5016" s="233">
        <v>23</v>
      </c>
      <c r="D5016" s="234">
        <v>0.4583333333321207</v>
      </c>
      <c r="E5016" s="235">
        <v>0.0002196708760220935</v>
      </c>
      <c r="F5016" s="235">
        <v>0.00006049338834863463</v>
      </c>
    </row>
    <row r="5017" ht="14.25" customHeight="1" spans="1:6" x14ac:dyDescent="0.25">
      <c r="A5017" s="232">
        <v>43570</v>
      </c>
      <c r="B5017" s="233">
        <v>105</v>
      </c>
      <c r="C5017" s="233">
        <v>24</v>
      </c>
      <c r="D5017" s="234">
        <v>0.4791666666678793</v>
      </c>
      <c r="E5017" s="235">
        <v>0.00021802622196753286</v>
      </c>
      <c r="F5017" s="235">
        <v>0.000059191378334508385</v>
      </c>
    </row>
    <row r="5018" ht="14.25" customHeight="1" spans="1:6" x14ac:dyDescent="0.25">
      <c r="A5018" s="232">
        <v>43570</v>
      </c>
      <c r="B5018" s="233">
        <v>105</v>
      </c>
      <c r="C5018" s="233">
        <v>25</v>
      </c>
      <c r="D5018" s="234">
        <v>0.5</v>
      </c>
      <c r="E5018" s="235">
        <v>0.00021728150636710468</v>
      </c>
      <c r="F5018" s="235">
        <v>0.000059992615266278386</v>
      </c>
    </row>
    <row r="5019" ht="14.25" customHeight="1" spans="1:6" x14ac:dyDescent="0.25">
      <c r="A5019" s="232">
        <v>43570</v>
      </c>
      <c r="B5019" s="233">
        <v>105</v>
      </c>
      <c r="C5019" s="233">
        <v>26</v>
      </c>
      <c r="D5019" s="234">
        <v>0.5208333333321207</v>
      </c>
      <c r="E5019" s="235">
        <v>0.0002013900408474286</v>
      </c>
      <c r="F5019" s="235">
        <v>0.000059191378334508385</v>
      </c>
    </row>
    <row r="5020" ht="14.25" customHeight="1" spans="1:6" x14ac:dyDescent="0.25">
      <c r="A5020" s="232">
        <v>43570</v>
      </c>
      <c r="B5020" s="233">
        <v>105</v>
      </c>
      <c r="C5020" s="233">
        <v>27</v>
      </c>
      <c r="D5020" s="234">
        <v>0.5416666666678793</v>
      </c>
      <c r="E5020" s="235">
        <v>0.00019115367023560313</v>
      </c>
      <c r="F5020" s="235">
        <v>0.00005949184218392214</v>
      </c>
    </row>
    <row r="5021" ht="14.25" customHeight="1" spans="1:6" x14ac:dyDescent="0.25">
      <c r="A5021" s="232">
        <v>43570</v>
      </c>
      <c r="B5021" s="233">
        <v>105</v>
      </c>
      <c r="C5021" s="233">
        <v>28</v>
      </c>
      <c r="D5021" s="234">
        <v>0.5625</v>
      </c>
      <c r="E5021" s="235">
        <v>0.00018728620600866485</v>
      </c>
      <c r="F5021" s="235">
        <v>0.000056987976772140894</v>
      </c>
    </row>
    <row r="5022" ht="14.25" customHeight="1" spans="1:6" x14ac:dyDescent="0.25">
      <c r="A5022" s="232">
        <v>43570</v>
      </c>
      <c r="B5022" s="233">
        <v>105</v>
      </c>
      <c r="C5022" s="233">
        <v>29</v>
      </c>
      <c r="D5022" s="234">
        <v>0.5833333333321207</v>
      </c>
      <c r="E5022" s="235">
        <v>0.00017025470212391334</v>
      </c>
      <c r="F5022" s="235">
        <v>0.00005398333827800342</v>
      </c>
    </row>
    <row r="5023" ht="14.25" customHeight="1" spans="1:6" x14ac:dyDescent="0.25">
      <c r="A5023" s="232">
        <v>43570</v>
      </c>
      <c r="B5023" s="233">
        <v>105</v>
      </c>
      <c r="C5023" s="233">
        <v>30</v>
      </c>
      <c r="D5023" s="234">
        <v>0.6041666666678793</v>
      </c>
      <c r="E5023" s="235">
        <v>0.00016036734431085464</v>
      </c>
      <c r="F5023" s="235">
        <v>0.00005498488444271591</v>
      </c>
    </row>
    <row r="5024" ht="14.25" customHeight="1" spans="1:6" x14ac:dyDescent="0.25">
      <c r="A5024" s="232">
        <v>43570</v>
      </c>
      <c r="B5024" s="233">
        <v>105</v>
      </c>
      <c r="C5024" s="233">
        <v>31</v>
      </c>
      <c r="D5024" s="234">
        <v>0.625</v>
      </c>
      <c r="E5024" s="235">
        <v>0.00013829441839304605</v>
      </c>
      <c r="F5024" s="235">
        <v>0.000053783029045060915</v>
      </c>
    </row>
    <row r="5025" ht="14.25" customHeight="1" spans="1:6" x14ac:dyDescent="0.25">
      <c r="A5025" s="232">
        <v>43570</v>
      </c>
      <c r="B5025" s="233">
        <v>105</v>
      </c>
      <c r="C5025" s="233">
        <v>32</v>
      </c>
      <c r="D5025" s="234">
        <v>0.6458333333321207</v>
      </c>
      <c r="E5025" s="235">
        <v>0.00010536649813882185</v>
      </c>
      <c r="F5025" s="235">
        <v>0.000056186739840370906</v>
      </c>
    </row>
    <row r="5026" ht="14.25" customHeight="1" spans="1:6" x14ac:dyDescent="0.25">
      <c r="A5026" s="232">
        <v>43570</v>
      </c>
      <c r="B5026" s="233">
        <v>105</v>
      </c>
      <c r="C5026" s="233">
        <v>33</v>
      </c>
      <c r="D5026" s="234">
        <v>0.6666666666678793</v>
      </c>
      <c r="E5026" s="235">
        <v>0.00008822159767969066</v>
      </c>
      <c r="F5026" s="235">
        <v>0.00005788936832038214</v>
      </c>
    </row>
    <row r="5027" ht="14.25" customHeight="1" spans="1:6" x14ac:dyDescent="0.25">
      <c r="A5027" s="232">
        <v>43570</v>
      </c>
      <c r="B5027" s="233">
        <v>105</v>
      </c>
      <c r="C5027" s="233">
        <v>34</v>
      </c>
      <c r="D5027" s="234">
        <v>0.6875</v>
      </c>
      <c r="E5027" s="235">
        <v>0.00006752651919677675</v>
      </c>
      <c r="F5027" s="235">
        <v>0.00006319756299335835</v>
      </c>
    </row>
    <row r="5028" ht="14.25" customHeight="1" spans="1:6" x14ac:dyDescent="0.25">
      <c r="A5028" s="232">
        <v>43570</v>
      </c>
      <c r="B5028" s="233">
        <v>105</v>
      </c>
      <c r="C5028" s="233">
        <v>35</v>
      </c>
      <c r="D5028" s="234">
        <v>0.7083333333321207</v>
      </c>
      <c r="E5028" s="235">
        <v>0.000047695891220964144</v>
      </c>
      <c r="F5028" s="235">
        <v>0.00006830544843339208</v>
      </c>
    </row>
    <row r="5029" ht="14.25" customHeight="1" spans="1:6" x14ac:dyDescent="0.25">
      <c r="A5029" s="232">
        <v>43570</v>
      </c>
      <c r="B5029" s="233">
        <v>105</v>
      </c>
      <c r="C5029" s="233">
        <v>36</v>
      </c>
      <c r="D5029" s="234">
        <v>0.7291666666678793</v>
      </c>
      <c r="E5029" s="235">
        <v>0.000033426993497668426</v>
      </c>
      <c r="F5029" s="235">
        <v>0.00007191101462635705</v>
      </c>
    </row>
    <row r="5030" ht="14.25" customHeight="1" spans="1:6" x14ac:dyDescent="0.25">
      <c r="A5030" s="232">
        <v>43570</v>
      </c>
      <c r="B5030" s="233">
        <v>105</v>
      </c>
      <c r="C5030" s="233">
        <v>37</v>
      </c>
      <c r="D5030" s="234">
        <v>0.75</v>
      </c>
      <c r="E5030" s="235">
        <v>0.00002031242385298746</v>
      </c>
      <c r="F5030" s="235">
        <v>0.00007581704466873579</v>
      </c>
    </row>
    <row r="5031" ht="14.25" customHeight="1" spans="1:6" x14ac:dyDescent="0.25">
      <c r="A5031" s="232">
        <v>43570</v>
      </c>
      <c r="B5031" s="233">
        <v>105</v>
      </c>
      <c r="C5031" s="233">
        <v>38</v>
      </c>
      <c r="D5031" s="234">
        <v>0.7708333333321207</v>
      </c>
      <c r="E5031" s="235">
        <v>0.000011166704155754999</v>
      </c>
      <c r="F5031" s="235">
        <v>0.00007701890006639078</v>
      </c>
    </row>
    <row r="5032" ht="14.25" customHeight="1" spans="1:6" x14ac:dyDescent="0.25">
      <c r="A5032" s="232">
        <v>43570</v>
      </c>
      <c r="B5032" s="233">
        <v>105</v>
      </c>
      <c r="C5032" s="233">
        <v>39</v>
      </c>
      <c r="D5032" s="234">
        <v>0.7916666666678793</v>
      </c>
      <c r="E5032" s="235">
        <v>0.000004097285139953409</v>
      </c>
      <c r="F5032" s="235">
        <v>0.00007641797236756328</v>
      </c>
    </row>
    <row r="5033" ht="14.25" customHeight="1" spans="1:6" x14ac:dyDescent="0.25">
      <c r="A5033" s="232">
        <v>43570</v>
      </c>
      <c r="B5033" s="233">
        <v>105</v>
      </c>
      <c r="C5033" s="233">
        <v>40</v>
      </c>
      <c r="D5033" s="234">
        <v>0.8125</v>
      </c>
      <c r="E5033" s="235">
        <v>0.0000012202213050341247</v>
      </c>
      <c r="F5033" s="235">
        <v>0.00007641797236756328</v>
      </c>
    </row>
    <row r="5034" ht="14.25" customHeight="1" spans="1:6" x14ac:dyDescent="0.25">
      <c r="A5034" s="232">
        <v>43570</v>
      </c>
      <c r="B5034" s="233">
        <v>105</v>
      </c>
      <c r="C5034" s="233">
        <v>41</v>
      </c>
      <c r="D5034" s="234">
        <v>0.8333333333321207</v>
      </c>
      <c r="E5034" s="235">
        <v>2.7496902892341346e-7</v>
      </c>
      <c r="F5034" s="235">
        <v>0.00007992338394405702</v>
      </c>
    </row>
    <row r="5035" ht="14.25" customHeight="1" spans="1:6" x14ac:dyDescent="0.25">
      <c r="A5035" s="232">
        <v>43570</v>
      </c>
      <c r="B5035" s="233">
        <v>105</v>
      </c>
      <c r="C5035" s="233">
        <v>42</v>
      </c>
      <c r="D5035" s="234">
        <v>0.8541666666678793</v>
      </c>
      <c r="E5035" s="235">
        <v>2.6904270652313017e-8</v>
      </c>
      <c r="F5035" s="235">
        <v>0.00007992338394405702</v>
      </c>
    </row>
    <row r="5036" ht="14.25" customHeight="1" spans="1:6" x14ac:dyDescent="0.25">
      <c r="A5036" s="232">
        <v>43570</v>
      </c>
      <c r="B5036" s="233">
        <v>105</v>
      </c>
      <c r="C5036" s="233">
        <v>43</v>
      </c>
      <c r="D5036" s="234">
        <v>0.875</v>
      </c>
      <c r="E5036" s="235">
        <v>0</v>
      </c>
      <c r="F5036" s="235">
        <v>0.00007852121931345951</v>
      </c>
    </row>
    <row r="5037" ht="14.25" customHeight="1" spans="1:6" x14ac:dyDescent="0.25">
      <c r="A5037" s="232">
        <v>43570</v>
      </c>
      <c r="B5037" s="233">
        <v>105</v>
      </c>
      <c r="C5037" s="233">
        <v>44</v>
      </c>
      <c r="D5037" s="234">
        <v>0.8958333333321207</v>
      </c>
      <c r="E5037" s="235">
        <v>0</v>
      </c>
      <c r="F5037" s="235">
        <v>0.00007311287002401206</v>
      </c>
    </row>
    <row r="5038" ht="14.25" customHeight="1" spans="1:6" x14ac:dyDescent="0.25">
      <c r="A5038" s="232">
        <v>43570</v>
      </c>
      <c r="B5038" s="233">
        <v>105</v>
      </c>
      <c r="C5038" s="233">
        <v>45</v>
      </c>
      <c r="D5038" s="234">
        <v>0.9166666666678793</v>
      </c>
      <c r="E5038" s="235">
        <v>0</v>
      </c>
      <c r="F5038" s="235">
        <v>0.00007010823152987456</v>
      </c>
    </row>
    <row r="5039" ht="14.25" customHeight="1" spans="1:6" x14ac:dyDescent="0.25">
      <c r="A5039" s="232">
        <v>43570</v>
      </c>
      <c r="B5039" s="233">
        <v>105</v>
      </c>
      <c r="C5039" s="233">
        <v>46</v>
      </c>
      <c r="D5039" s="234">
        <v>0.9375</v>
      </c>
      <c r="E5039" s="235">
        <v>0</v>
      </c>
      <c r="F5039" s="235">
        <v>0.00006299725376041584</v>
      </c>
    </row>
    <row r="5040" ht="14.25" customHeight="1" spans="1:6" x14ac:dyDescent="0.25">
      <c r="A5040" s="232">
        <v>43570</v>
      </c>
      <c r="B5040" s="233">
        <v>105</v>
      </c>
      <c r="C5040" s="233">
        <v>47</v>
      </c>
      <c r="D5040" s="234">
        <v>0.9583333333321207</v>
      </c>
      <c r="E5040" s="235">
        <v>0</v>
      </c>
      <c r="F5040" s="235">
        <v>0.00005538550290860091</v>
      </c>
    </row>
    <row r="5041" ht="14.25" customHeight="1" spans="1:6" x14ac:dyDescent="0.25">
      <c r="A5041" s="232">
        <v>43570</v>
      </c>
      <c r="B5041" s="233">
        <v>105</v>
      </c>
      <c r="C5041" s="233">
        <v>48</v>
      </c>
      <c r="D5041" s="234">
        <v>0.9791666666678793</v>
      </c>
      <c r="E5041" s="235">
        <v>0</v>
      </c>
      <c r="F5041" s="235">
        <v>0.000049175916687383454</v>
      </c>
    </row>
    <row r="5042" ht="14.25" customHeight="1" spans="1:6" x14ac:dyDescent="0.25">
      <c r="A5042" s="232">
        <v>43571</v>
      </c>
      <c r="B5042" s="233">
        <v>106</v>
      </c>
      <c r="C5042" s="233">
        <v>1</v>
      </c>
      <c r="D5042" s="234">
        <v>0</v>
      </c>
      <c r="E5042" s="235">
        <v>0</v>
      </c>
      <c r="F5042" s="235">
        <v>0.000041363856602626</v>
      </c>
    </row>
    <row r="5043" ht="14.25" customHeight="1" spans="1:6" x14ac:dyDescent="0.25">
      <c r="A5043" s="232">
        <v>43571</v>
      </c>
      <c r="B5043" s="233">
        <v>106</v>
      </c>
      <c r="C5043" s="233">
        <v>2</v>
      </c>
      <c r="D5043" s="234">
        <v>0.020833333332120674</v>
      </c>
      <c r="E5043" s="235">
        <v>0</v>
      </c>
      <c r="F5043" s="235">
        <v>0.00003625597116259227</v>
      </c>
    </row>
    <row r="5044" ht="14.25" customHeight="1" spans="1:6" x14ac:dyDescent="0.25">
      <c r="A5044" s="232">
        <v>43571</v>
      </c>
      <c r="B5044" s="233">
        <v>106</v>
      </c>
      <c r="C5044" s="233">
        <v>3</v>
      </c>
      <c r="D5044" s="234">
        <v>0.041666666667879326</v>
      </c>
      <c r="E5044" s="235">
        <v>0</v>
      </c>
      <c r="F5044" s="235">
        <v>0.00003575519808023604</v>
      </c>
    </row>
    <row r="5045" ht="14.25" customHeight="1" spans="1:6" x14ac:dyDescent="0.25">
      <c r="A5045" s="232">
        <v>43571</v>
      </c>
      <c r="B5045" s="233">
        <v>106</v>
      </c>
      <c r="C5045" s="233">
        <v>4</v>
      </c>
      <c r="D5045" s="234">
        <v>0.0625</v>
      </c>
      <c r="E5045" s="235">
        <v>0</v>
      </c>
      <c r="F5045" s="235">
        <v>0.00003094777648961606</v>
      </c>
    </row>
    <row r="5046" ht="14.25" customHeight="1" spans="1:6" x14ac:dyDescent="0.25">
      <c r="A5046" s="232">
        <v>43571</v>
      </c>
      <c r="B5046" s="233">
        <v>106</v>
      </c>
      <c r="C5046" s="233">
        <v>5</v>
      </c>
      <c r="D5046" s="234">
        <v>0.08333333333212067</v>
      </c>
      <c r="E5046" s="235">
        <v>0</v>
      </c>
      <c r="F5046" s="235">
        <v>0.000029645766475489823</v>
      </c>
    </row>
    <row r="5047" ht="14.25" customHeight="1" spans="1:6" x14ac:dyDescent="0.25">
      <c r="A5047" s="232">
        <v>43571</v>
      </c>
      <c r="B5047" s="233">
        <v>106</v>
      </c>
      <c r="C5047" s="233">
        <v>6</v>
      </c>
      <c r="D5047" s="234">
        <v>0.10416666666787933</v>
      </c>
      <c r="E5047" s="235">
        <v>0</v>
      </c>
      <c r="F5047" s="235">
        <v>0.000030246694174317314</v>
      </c>
    </row>
    <row r="5048" ht="14.25" customHeight="1" spans="1:6" x14ac:dyDescent="0.25">
      <c r="A5048" s="232">
        <v>43571</v>
      </c>
      <c r="B5048" s="233">
        <v>106</v>
      </c>
      <c r="C5048" s="233">
        <v>7</v>
      </c>
      <c r="D5048" s="234">
        <v>0.125</v>
      </c>
      <c r="E5048" s="235">
        <v>0</v>
      </c>
      <c r="F5048" s="235">
        <v>0.00002884452954371982</v>
      </c>
    </row>
    <row r="5049" ht="14.25" customHeight="1" spans="1:6" x14ac:dyDescent="0.25">
      <c r="A5049" s="232">
        <v>43571</v>
      </c>
      <c r="B5049" s="233">
        <v>106</v>
      </c>
      <c r="C5049" s="233">
        <v>8</v>
      </c>
      <c r="D5049" s="234">
        <v>0.14583333333212067</v>
      </c>
      <c r="E5049" s="235">
        <v>0</v>
      </c>
      <c r="F5049" s="235">
        <v>0.000028043292611949826</v>
      </c>
    </row>
    <row r="5050" ht="14.25" customHeight="1" spans="1:6" x14ac:dyDescent="0.25">
      <c r="A5050" s="232">
        <v>43571</v>
      </c>
      <c r="B5050" s="233">
        <v>106</v>
      </c>
      <c r="C5050" s="233">
        <v>9</v>
      </c>
      <c r="D5050" s="234">
        <v>0.16666666666787933</v>
      </c>
      <c r="E5050" s="235">
        <v>0</v>
      </c>
      <c r="F5050" s="235">
        <v>0.000030046384941374813</v>
      </c>
    </row>
    <row r="5051" ht="14.25" customHeight="1" spans="1:6" x14ac:dyDescent="0.25">
      <c r="A5051" s="232">
        <v>43571</v>
      </c>
      <c r="B5051" s="233">
        <v>106</v>
      </c>
      <c r="C5051" s="233">
        <v>10</v>
      </c>
      <c r="D5051" s="234">
        <v>0.1875</v>
      </c>
      <c r="E5051" s="235">
        <v>4.1923529073524906e-8</v>
      </c>
      <c r="F5051" s="235">
        <v>0.00002894468416019107</v>
      </c>
    </row>
    <row r="5052" ht="14.25" customHeight="1" spans="1:6" x14ac:dyDescent="0.25">
      <c r="A5052" s="232">
        <v>43571</v>
      </c>
      <c r="B5052" s="233">
        <v>106</v>
      </c>
      <c r="C5052" s="233">
        <v>11</v>
      </c>
      <c r="D5052" s="234">
        <v>0.20833333333212067</v>
      </c>
      <c r="E5052" s="235">
        <v>0.0000013064988225919438</v>
      </c>
      <c r="F5052" s="235">
        <v>0.000030346848790788564</v>
      </c>
    </row>
    <row r="5053" ht="14.25" customHeight="1" spans="1:6" x14ac:dyDescent="0.25">
      <c r="A5053" s="232">
        <v>43571</v>
      </c>
      <c r="B5053" s="233">
        <v>106</v>
      </c>
      <c r="C5053" s="233">
        <v>12</v>
      </c>
      <c r="D5053" s="234">
        <v>0.22916666666787933</v>
      </c>
      <c r="E5053" s="235">
        <v>0.000004499074553600896</v>
      </c>
      <c r="F5053" s="235">
        <v>0.00002974592109196107</v>
      </c>
    </row>
    <row r="5054" ht="14.25" customHeight="1" spans="1:6" x14ac:dyDescent="0.25">
      <c r="A5054" s="232">
        <v>43571</v>
      </c>
      <c r="B5054" s="233">
        <v>106</v>
      </c>
      <c r="C5054" s="233">
        <v>13</v>
      </c>
      <c r="D5054" s="234">
        <v>0.25</v>
      </c>
      <c r="E5054" s="235">
        <v>0.000015939744341672074</v>
      </c>
      <c r="F5054" s="235">
        <v>0.00003074746725667356</v>
      </c>
    </row>
    <row r="5055" ht="14.25" customHeight="1" spans="1:6" x14ac:dyDescent="0.25">
      <c r="A5055" s="232">
        <v>43571</v>
      </c>
      <c r="B5055" s="233">
        <v>106</v>
      </c>
      <c r="C5055" s="233">
        <v>14</v>
      </c>
      <c r="D5055" s="234">
        <v>0.2708333333321207</v>
      </c>
      <c r="E5055" s="235">
        <v>0.00003805815599431343</v>
      </c>
      <c r="F5055" s="235">
        <v>0.00003725751732730477</v>
      </c>
    </row>
    <row r="5056" ht="14.25" customHeight="1" spans="1:6" x14ac:dyDescent="0.25">
      <c r="A5056" s="232">
        <v>43571</v>
      </c>
      <c r="B5056" s="233">
        <v>106</v>
      </c>
      <c r="C5056" s="233">
        <v>15</v>
      </c>
      <c r="D5056" s="234">
        <v>0.2916666666678793</v>
      </c>
      <c r="E5056" s="235">
        <v>0.00006674998300436987</v>
      </c>
      <c r="F5056" s="235">
        <v>0.000043967876630878485</v>
      </c>
    </row>
    <row r="5057" ht="14.25" customHeight="1" spans="1:6" x14ac:dyDescent="0.25">
      <c r="A5057" s="232">
        <v>43571</v>
      </c>
      <c r="B5057" s="233">
        <v>106</v>
      </c>
      <c r="C5057" s="233">
        <v>16</v>
      </c>
      <c r="D5057" s="234">
        <v>0.3125</v>
      </c>
      <c r="E5057" s="235">
        <v>0.00010065307889768426</v>
      </c>
      <c r="F5057" s="235">
        <v>0.000050277617468567196</v>
      </c>
    </row>
    <row r="5058" ht="14.25" customHeight="1" spans="1:6" x14ac:dyDescent="0.25">
      <c r="A5058" s="232">
        <v>43571</v>
      </c>
      <c r="B5058" s="233">
        <v>106</v>
      </c>
      <c r="C5058" s="233">
        <v>17</v>
      </c>
      <c r="D5058" s="234">
        <v>0.3333333333321207</v>
      </c>
      <c r="E5058" s="235">
        <v>0.0001357547866925001</v>
      </c>
      <c r="F5058" s="235">
        <v>0.0000571882860050834</v>
      </c>
    </row>
    <row r="5059" ht="14.25" customHeight="1" spans="1:6" x14ac:dyDescent="0.25">
      <c r="A5059" s="232">
        <v>43571</v>
      </c>
      <c r="B5059" s="233">
        <v>106</v>
      </c>
      <c r="C5059" s="233">
        <v>18</v>
      </c>
      <c r="D5059" s="234">
        <v>0.3541666666678793</v>
      </c>
      <c r="E5059" s="235">
        <v>0.0001560962696980314</v>
      </c>
      <c r="F5059" s="235">
        <v>0.00005879075986862339</v>
      </c>
    </row>
    <row r="5060" ht="14.25" customHeight="1" spans="1:6" x14ac:dyDescent="0.25">
      <c r="A5060" s="232">
        <v>43571</v>
      </c>
      <c r="B5060" s="233">
        <v>106</v>
      </c>
      <c r="C5060" s="233">
        <v>19</v>
      </c>
      <c r="D5060" s="234">
        <v>0.375</v>
      </c>
      <c r="E5060" s="235">
        <v>0.00015580307765825956</v>
      </c>
      <c r="F5060" s="235">
        <v>0.00006409895454159961</v>
      </c>
    </row>
    <row r="5061" ht="14.25" customHeight="1" spans="1:6" x14ac:dyDescent="0.25">
      <c r="A5061" s="232">
        <v>43571</v>
      </c>
      <c r="B5061" s="233">
        <v>106</v>
      </c>
      <c r="C5061" s="233">
        <v>20</v>
      </c>
      <c r="D5061" s="234">
        <v>0.3958333333321207</v>
      </c>
      <c r="E5061" s="235">
        <v>0.00015504897282690318</v>
      </c>
      <c r="F5061" s="235">
        <v>0.00006239632606158836</v>
      </c>
    </row>
    <row r="5062" ht="14.25" customHeight="1" spans="1:6" x14ac:dyDescent="0.25">
      <c r="A5062" s="232">
        <v>43571</v>
      </c>
      <c r="B5062" s="233">
        <v>106</v>
      </c>
      <c r="C5062" s="233">
        <v>21</v>
      </c>
      <c r="D5062" s="234">
        <v>0.4166666666678793</v>
      </c>
      <c r="E5062" s="235">
        <v>0.00015501071789700876</v>
      </c>
      <c r="F5062" s="235">
        <v>0.000060092769882749627</v>
      </c>
    </row>
    <row r="5063" ht="14.25" customHeight="1" spans="1:6" x14ac:dyDescent="0.25">
      <c r="A5063" s="232">
        <v>43571</v>
      </c>
      <c r="B5063" s="233">
        <v>106</v>
      </c>
      <c r="C5063" s="233">
        <v>22</v>
      </c>
      <c r="D5063" s="234">
        <v>0.4375</v>
      </c>
      <c r="E5063" s="235">
        <v>0.00015792408245977177</v>
      </c>
      <c r="F5063" s="235">
        <v>0.0000655011191721971</v>
      </c>
    </row>
    <row r="5064" ht="14.25" customHeight="1" spans="1:6" x14ac:dyDescent="0.25">
      <c r="A5064" s="232">
        <v>43571</v>
      </c>
      <c r="B5064" s="233">
        <v>106</v>
      </c>
      <c r="C5064" s="233">
        <v>23</v>
      </c>
      <c r="D5064" s="234">
        <v>0.4583333333321207</v>
      </c>
      <c r="E5064" s="235">
        <v>0.00016177384626804922</v>
      </c>
      <c r="F5064" s="235">
        <v>0.00006980776768046082</v>
      </c>
    </row>
    <row r="5065" ht="14.25" customHeight="1" spans="1:6" x14ac:dyDescent="0.25">
      <c r="A5065" s="232">
        <v>43571</v>
      </c>
      <c r="B5065" s="233">
        <v>106</v>
      </c>
      <c r="C5065" s="233">
        <v>24</v>
      </c>
      <c r="D5065" s="234">
        <v>0.4791666666678793</v>
      </c>
      <c r="E5065" s="235">
        <v>0.00016398327732170228</v>
      </c>
      <c r="F5065" s="235">
        <v>0.00006570142840513958</v>
      </c>
    </row>
    <row r="5066" ht="14.25" customHeight="1" spans="1:6" x14ac:dyDescent="0.25">
      <c r="A5066" s="232">
        <v>43571</v>
      </c>
      <c r="B5066" s="233">
        <v>106</v>
      </c>
      <c r="C5066" s="233">
        <v>25</v>
      </c>
      <c r="D5066" s="234">
        <v>0.5</v>
      </c>
      <c r="E5066" s="235">
        <v>0.00018146006195877179</v>
      </c>
      <c r="F5066" s="235">
        <v>0.000054684420593302164</v>
      </c>
    </row>
    <row r="5067" ht="14.25" customHeight="1" spans="1:6" x14ac:dyDescent="0.25">
      <c r="A5067" s="232">
        <v>43571</v>
      </c>
      <c r="B5067" s="233">
        <v>106</v>
      </c>
      <c r="C5067" s="233">
        <v>26</v>
      </c>
      <c r="D5067" s="234">
        <v>0.5208333333321207</v>
      </c>
      <c r="E5067" s="235">
        <v>0.0001778330782605608</v>
      </c>
      <c r="F5067" s="235">
        <v>0.000055786121374485906</v>
      </c>
    </row>
    <row r="5068" ht="14.25" customHeight="1" spans="1:6" x14ac:dyDescent="0.25">
      <c r="A5068" s="232">
        <v>43571</v>
      </c>
      <c r="B5068" s="233">
        <v>106</v>
      </c>
      <c r="C5068" s="233">
        <v>27</v>
      </c>
      <c r="D5068" s="234">
        <v>0.5416666666678793</v>
      </c>
      <c r="E5068" s="235">
        <v>0.00018565806762232278</v>
      </c>
      <c r="F5068" s="235">
        <v>0.00005388318366153217</v>
      </c>
    </row>
    <row r="5069" ht="14.25" customHeight="1" spans="1:6" x14ac:dyDescent="0.25">
      <c r="A5069" s="232">
        <v>43571</v>
      </c>
      <c r="B5069" s="233">
        <v>106</v>
      </c>
      <c r="C5069" s="233">
        <v>28</v>
      </c>
      <c r="D5069" s="234">
        <v>0.5625</v>
      </c>
      <c r="E5069" s="235">
        <v>0.0001809975580745561</v>
      </c>
      <c r="F5069" s="235">
        <v>0.00005478457520977341</v>
      </c>
    </row>
    <row r="5070" ht="14.25" customHeight="1" spans="1:6" x14ac:dyDescent="0.25">
      <c r="A5070" s="232">
        <v>43571</v>
      </c>
      <c r="B5070" s="233">
        <v>106</v>
      </c>
      <c r="C5070" s="233">
        <v>29</v>
      </c>
      <c r="D5070" s="234">
        <v>0.5833333333321207</v>
      </c>
      <c r="E5070" s="235">
        <v>0.0001797247287315284</v>
      </c>
      <c r="F5070" s="235">
        <v>0.00005177993671563594</v>
      </c>
    </row>
    <row r="5071" ht="14.25" customHeight="1" spans="1:6" x14ac:dyDescent="0.25">
      <c r="A5071" s="232">
        <v>43571</v>
      </c>
      <c r="B5071" s="233">
        <v>106</v>
      </c>
      <c r="C5071" s="233">
        <v>30</v>
      </c>
      <c r="D5071" s="234">
        <v>0.6041666666678793</v>
      </c>
      <c r="E5071" s="235">
        <v>0.00016170693822782197</v>
      </c>
      <c r="F5071" s="235">
        <v>0.00005318210134623342</v>
      </c>
    </row>
    <row r="5072" ht="14.25" customHeight="1" spans="1:6" x14ac:dyDescent="0.25">
      <c r="A5072" s="232">
        <v>43571</v>
      </c>
      <c r="B5072" s="233">
        <v>106</v>
      </c>
      <c r="C5072" s="233">
        <v>31</v>
      </c>
      <c r="D5072" s="234">
        <v>0.625</v>
      </c>
      <c r="E5072" s="235">
        <v>0.00015017443430375422</v>
      </c>
      <c r="F5072" s="235">
        <v>0.00005338241057917592</v>
      </c>
    </row>
    <row r="5073" ht="14.25" customHeight="1" spans="1:6" x14ac:dyDescent="0.25">
      <c r="A5073" s="232">
        <v>43571</v>
      </c>
      <c r="B5073" s="233">
        <v>106</v>
      </c>
      <c r="C5073" s="233">
        <v>32</v>
      </c>
      <c r="D5073" s="234">
        <v>0.6458333333321207</v>
      </c>
      <c r="E5073" s="235">
        <v>0.00009313686832605347</v>
      </c>
      <c r="F5073" s="235">
        <v>0.000051479472866222185</v>
      </c>
    </row>
    <row r="5074" ht="14.25" customHeight="1" spans="1:6" x14ac:dyDescent="0.25">
      <c r="A5074" s="232">
        <v>43571</v>
      </c>
      <c r="B5074" s="233">
        <v>106</v>
      </c>
      <c r="C5074" s="233">
        <v>33</v>
      </c>
      <c r="D5074" s="234">
        <v>0.6666666666678793</v>
      </c>
      <c r="E5074" s="235">
        <v>0.00007612800386044335</v>
      </c>
      <c r="F5074" s="235">
        <v>0.000056587358306255894</v>
      </c>
    </row>
    <row r="5075" ht="14.25" customHeight="1" spans="1:6" x14ac:dyDescent="0.25">
      <c r="A5075" s="232">
        <v>43571</v>
      </c>
      <c r="B5075" s="233">
        <v>106</v>
      </c>
      <c r="C5075" s="233">
        <v>34</v>
      </c>
      <c r="D5075" s="234">
        <v>0.6875</v>
      </c>
      <c r="E5075" s="235">
        <v>0.00006201954794081466</v>
      </c>
      <c r="F5075" s="235">
        <v>0.00006059354296510588</v>
      </c>
    </row>
    <row r="5076" ht="14.25" customHeight="1" spans="1:6" x14ac:dyDescent="0.25">
      <c r="A5076" s="232">
        <v>43571</v>
      </c>
      <c r="B5076" s="233">
        <v>106</v>
      </c>
      <c r="C5076" s="233">
        <v>35</v>
      </c>
      <c r="D5076" s="234">
        <v>0.7083333333321207</v>
      </c>
      <c r="E5076" s="235">
        <v>0.00004728831663598432</v>
      </c>
      <c r="F5076" s="235">
        <v>0.00006329771760982962</v>
      </c>
    </row>
    <row r="5077" ht="14.25" customHeight="1" spans="1:6" x14ac:dyDescent="0.25">
      <c r="A5077" s="232">
        <v>43571</v>
      </c>
      <c r="B5077" s="233">
        <v>106</v>
      </c>
      <c r="C5077" s="233">
        <v>36</v>
      </c>
      <c r="D5077" s="234">
        <v>0.7291666666678793</v>
      </c>
      <c r="E5077" s="235">
        <v>0.00004256085669596925</v>
      </c>
      <c r="F5077" s="235">
        <v>0.00007100962307811582</v>
      </c>
    </row>
    <row r="5078" ht="14.25" customHeight="1" spans="1:6" x14ac:dyDescent="0.25">
      <c r="A5078" s="232">
        <v>43571</v>
      </c>
      <c r="B5078" s="233">
        <v>106</v>
      </c>
      <c r="C5078" s="233">
        <v>37</v>
      </c>
      <c r="D5078" s="234">
        <v>0.75</v>
      </c>
      <c r="E5078" s="235">
        <v>0.00002317595303618617</v>
      </c>
      <c r="F5078" s="235">
        <v>0.00007411441618872453</v>
      </c>
    </row>
    <row r="5079" ht="14.25" customHeight="1" spans="1:6" x14ac:dyDescent="0.25">
      <c r="A5079" s="232">
        <v>43571</v>
      </c>
      <c r="B5079" s="233">
        <v>106</v>
      </c>
      <c r="C5079" s="233">
        <v>38</v>
      </c>
      <c r="D5079" s="234">
        <v>0.7708333333321207</v>
      </c>
      <c r="E5079" s="235">
        <v>0.000011257471533619023</v>
      </c>
      <c r="F5079" s="235">
        <v>0.00007411441618872453</v>
      </c>
    </row>
    <row r="5080" ht="14.25" customHeight="1" spans="1:6" x14ac:dyDescent="0.25">
      <c r="A5080" s="232">
        <v>43571</v>
      </c>
      <c r="B5080" s="233">
        <v>106</v>
      </c>
      <c r="C5080" s="233">
        <v>39</v>
      </c>
      <c r="D5080" s="234">
        <v>0.7916666666678793</v>
      </c>
      <c r="E5080" s="235">
        <v>0.000006769638068452517</v>
      </c>
      <c r="F5080" s="235">
        <v>0.0000667029745698521</v>
      </c>
    </row>
    <row r="5081" ht="14.25" customHeight="1" spans="1:6" x14ac:dyDescent="0.25">
      <c r="A5081" s="232">
        <v>43571</v>
      </c>
      <c r="B5081" s="233">
        <v>106</v>
      </c>
      <c r="C5081" s="233">
        <v>40</v>
      </c>
      <c r="D5081" s="234">
        <v>0.8125</v>
      </c>
      <c r="E5081" s="235">
        <v>6.009244674700696e-7</v>
      </c>
      <c r="F5081" s="235">
        <v>0.00007391410695578205</v>
      </c>
    </row>
    <row r="5082" ht="14.25" customHeight="1" spans="1:6" x14ac:dyDescent="0.25">
      <c r="A5082" s="232">
        <v>43571</v>
      </c>
      <c r="B5082" s="233">
        <v>106</v>
      </c>
      <c r="C5082" s="233">
        <v>41</v>
      </c>
      <c r="D5082" s="234">
        <v>0.8333333333321207</v>
      </c>
      <c r="E5082" s="235">
        <v>1.3773112345625684e-7</v>
      </c>
      <c r="F5082" s="235">
        <v>0.00007291256079106956</v>
      </c>
    </row>
    <row r="5083" ht="14.25" customHeight="1" spans="1:6" x14ac:dyDescent="0.25">
      <c r="A5083" s="232">
        <v>43571</v>
      </c>
      <c r="B5083" s="233">
        <v>106</v>
      </c>
      <c r="C5083" s="233">
        <v>42</v>
      </c>
      <c r="D5083" s="234">
        <v>0.8541666666678793</v>
      </c>
      <c r="E5083" s="235">
        <v>3.6142860110647884e-8</v>
      </c>
      <c r="F5083" s="235">
        <v>0.00006920683998163334</v>
      </c>
    </row>
    <row r="5084" ht="14.25" customHeight="1" spans="1:6" x14ac:dyDescent="0.25">
      <c r="A5084" s="232">
        <v>43571</v>
      </c>
      <c r="B5084" s="233">
        <v>106</v>
      </c>
      <c r="C5084" s="233">
        <v>43</v>
      </c>
      <c r="D5084" s="234">
        <v>0.875</v>
      </c>
      <c r="E5084" s="235">
        <v>2.5593389715657393e-9</v>
      </c>
      <c r="F5084" s="235">
        <v>0.00006720374765220833</v>
      </c>
    </row>
    <row r="5085" ht="14.25" customHeight="1" spans="1:6" x14ac:dyDescent="0.25">
      <c r="A5085" s="232">
        <v>43571</v>
      </c>
      <c r="B5085" s="233">
        <v>106</v>
      </c>
      <c r="C5085" s="233">
        <v>44</v>
      </c>
      <c r="D5085" s="234">
        <v>0.8958333333321207</v>
      </c>
      <c r="E5085" s="235">
        <v>0</v>
      </c>
      <c r="F5085" s="235">
        <v>0.00006790482996750707</v>
      </c>
    </row>
    <row r="5086" ht="14.25" customHeight="1" spans="1:6" x14ac:dyDescent="0.25">
      <c r="A5086" s="232">
        <v>43571</v>
      </c>
      <c r="B5086" s="233">
        <v>106</v>
      </c>
      <c r="C5086" s="233">
        <v>45</v>
      </c>
      <c r="D5086" s="234">
        <v>0.9166666666678793</v>
      </c>
      <c r="E5086" s="235">
        <v>0</v>
      </c>
      <c r="F5086" s="235">
        <v>0.00006580158302161085</v>
      </c>
    </row>
    <row r="5087" ht="14.25" customHeight="1" spans="1:6" x14ac:dyDescent="0.25">
      <c r="A5087" s="232">
        <v>43571</v>
      </c>
      <c r="B5087" s="233">
        <v>106</v>
      </c>
      <c r="C5087" s="233">
        <v>46</v>
      </c>
      <c r="D5087" s="234">
        <v>0.9375</v>
      </c>
      <c r="E5087" s="235">
        <v>0</v>
      </c>
      <c r="F5087" s="235">
        <v>0.000059992615266278386</v>
      </c>
    </row>
    <row r="5088" ht="14.25" customHeight="1" spans="1:6" x14ac:dyDescent="0.25">
      <c r="A5088" s="232">
        <v>43571</v>
      </c>
      <c r="B5088" s="233">
        <v>106</v>
      </c>
      <c r="C5088" s="233">
        <v>47</v>
      </c>
      <c r="D5088" s="234">
        <v>0.9583333333321207</v>
      </c>
      <c r="E5088" s="235">
        <v>0</v>
      </c>
      <c r="F5088" s="235">
        <v>0.00005608658522389965</v>
      </c>
    </row>
    <row r="5089" ht="14.25" customHeight="1" spans="1:6" x14ac:dyDescent="0.25">
      <c r="A5089" s="232">
        <v>43571</v>
      </c>
      <c r="B5089" s="233">
        <v>106</v>
      </c>
      <c r="C5089" s="233">
        <v>48</v>
      </c>
      <c r="D5089" s="234">
        <v>0.9791666666678793</v>
      </c>
      <c r="E5089" s="235">
        <v>0</v>
      </c>
      <c r="F5089" s="235">
        <v>0.000042665866616752236</v>
      </c>
    </row>
    <row r="5090" ht="14.25" customHeight="1" spans="1:6" x14ac:dyDescent="0.25">
      <c r="A5090" s="232">
        <v>43572</v>
      </c>
      <c r="B5090" s="233">
        <v>107</v>
      </c>
      <c r="C5090" s="233">
        <v>1</v>
      </c>
      <c r="D5090" s="234">
        <v>0</v>
      </c>
      <c r="E5090" s="235">
        <v>0</v>
      </c>
      <c r="F5090" s="235">
        <v>0.000041964784301453494</v>
      </c>
    </row>
    <row r="5091" ht="14.25" customHeight="1" spans="1:6" x14ac:dyDescent="0.25">
      <c r="A5091" s="232">
        <v>43572</v>
      </c>
      <c r="B5091" s="233">
        <v>107</v>
      </c>
      <c r="C5091" s="233">
        <v>2</v>
      </c>
      <c r="D5091" s="234">
        <v>0.020833333332120674</v>
      </c>
      <c r="E5091" s="235">
        <v>0</v>
      </c>
      <c r="F5091" s="235">
        <v>0.000036356125779063524</v>
      </c>
    </row>
    <row r="5092" ht="14.25" customHeight="1" spans="1:6" x14ac:dyDescent="0.25">
      <c r="A5092" s="232">
        <v>43572</v>
      </c>
      <c r="B5092" s="233">
        <v>107</v>
      </c>
      <c r="C5092" s="233">
        <v>3</v>
      </c>
      <c r="D5092" s="234">
        <v>0.041666666667879326</v>
      </c>
      <c r="E5092" s="235">
        <v>0</v>
      </c>
      <c r="F5092" s="235">
        <v>0.00003275055958609855</v>
      </c>
    </row>
    <row r="5093" ht="14.25" customHeight="1" spans="1:6" x14ac:dyDescent="0.25">
      <c r="A5093" s="232">
        <v>43572</v>
      </c>
      <c r="B5093" s="233">
        <v>107</v>
      </c>
      <c r="C5093" s="233">
        <v>4</v>
      </c>
      <c r="D5093" s="234">
        <v>0.0625</v>
      </c>
      <c r="E5093" s="235">
        <v>0</v>
      </c>
      <c r="F5093" s="235">
        <v>0.00003164885880491481</v>
      </c>
    </row>
    <row r="5094" ht="14.25" customHeight="1" spans="1:6" x14ac:dyDescent="0.25">
      <c r="A5094" s="232">
        <v>43572</v>
      </c>
      <c r="B5094" s="233">
        <v>107</v>
      </c>
      <c r="C5094" s="233">
        <v>5</v>
      </c>
      <c r="D5094" s="234">
        <v>0.08333333333212067</v>
      </c>
      <c r="E5094" s="235">
        <v>0</v>
      </c>
      <c r="F5094" s="235">
        <v>0.00003064731264020231</v>
      </c>
    </row>
    <row r="5095" ht="14.25" customHeight="1" spans="1:6" x14ac:dyDescent="0.25">
      <c r="A5095" s="232">
        <v>43572</v>
      </c>
      <c r="B5095" s="233">
        <v>107</v>
      </c>
      <c r="C5095" s="233">
        <v>6</v>
      </c>
      <c r="D5095" s="234">
        <v>0.10416666666787933</v>
      </c>
      <c r="E5095" s="235">
        <v>0</v>
      </c>
      <c r="F5095" s="235">
        <v>0.000029946230324903566</v>
      </c>
    </row>
    <row r="5096" ht="14.25" customHeight="1" spans="1:6" x14ac:dyDescent="0.25">
      <c r="A5096" s="232">
        <v>43572</v>
      </c>
      <c r="B5096" s="233">
        <v>107</v>
      </c>
      <c r="C5096" s="233">
        <v>7</v>
      </c>
      <c r="D5096" s="234">
        <v>0.125</v>
      </c>
      <c r="E5096" s="235">
        <v>0</v>
      </c>
      <c r="F5096" s="235">
        <v>0.00002884452954371982</v>
      </c>
    </row>
    <row r="5097" ht="14.25" customHeight="1" spans="1:6" x14ac:dyDescent="0.25">
      <c r="A5097" s="232">
        <v>43572</v>
      </c>
      <c r="B5097" s="233">
        <v>107</v>
      </c>
      <c r="C5097" s="233">
        <v>8</v>
      </c>
      <c r="D5097" s="234">
        <v>0.14583333333212067</v>
      </c>
      <c r="E5097" s="235">
        <v>0</v>
      </c>
      <c r="F5097" s="235">
        <v>0.000028243601844892327</v>
      </c>
    </row>
    <row r="5098" ht="14.25" customHeight="1" spans="1:6" x14ac:dyDescent="0.25">
      <c r="A5098" s="232">
        <v>43572</v>
      </c>
      <c r="B5098" s="233">
        <v>107</v>
      </c>
      <c r="C5098" s="233">
        <v>9</v>
      </c>
      <c r="D5098" s="234">
        <v>0.16666666666787933</v>
      </c>
      <c r="E5098" s="235">
        <v>0</v>
      </c>
      <c r="F5098" s="235">
        <v>0.00002884452954371982</v>
      </c>
    </row>
    <row r="5099" ht="14.25" customHeight="1" spans="1:6" x14ac:dyDescent="0.25">
      <c r="A5099" s="232">
        <v>43572</v>
      </c>
      <c r="B5099" s="233">
        <v>107</v>
      </c>
      <c r="C5099" s="233">
        <v>10</v>
      </c>
      <c r="D5099" s="234">
        <v>0.1875</v>
      </c>
      <c r="E5099" s="235">
        <v>5.893954969748502e-8</v>
      </c>
      <c r="F5099" s="235">
        <v>0.000029445457242547322</v>
      </c>
    </row>
    <row r="5100" ht="14.25" customHeight="1" spans="1:6" x14ac:dyDescent="0.25">
      <c r="A5100" s="232">
        <v>43572</v>
      </c>
      <c r="B5100" s="233">
        <v>107</v>
      </c>
      <c r="C5100" s="233">
        <v>11</v>
      </c>
      <c r="D5100" s="234">
        <v>0.20833333333212067</v>
      </c>
      <c r="E5100" s="235">
        <v>0.000002095351226259868</v>
      </c>
      <c r="F5100" s="235">
        <v>0.000029044838776662325</v>
      </c>
    </row>
    <row r="5101" ht="14.25" customHeight="1" spans="1:6" x14ac:dyDescent="0.25">
      <c r="A5101" s="232">
        <v>43572</v>
      </c>
      <c r="B5101" s="233">
        <v>107</v>
      </c>
      <c r="C5101" s="233">
        <v>12</v>
      </c>
      <c r="D5101" s="234">
        <v>0.22916666666787933</v>
      </c>
      <c r="E5101" s="235">
        <v>0.000008109637262502777</v>
      </c>
      <c r="F5101" s="235">
        <v>0.00002874437492724857</v>
      </c>
    </row>
    <row r="5102" ht="14.25" customHeight="1" spans="1:6" x14ac:dyDescent="0.25">
      <c r="A5102" s="232">
        <v>43572</v>
      </c>
      <c r="B5102" s="233">
        <v>107</v>
      </c>
      <c r="C5102" s="233">
        <v>13</v>
      </c>
      <c r="D5102" s="234">
        <v>0.25</v>
      </c>
      <c r="E5102" s="235">
        <v>0.000022819192997526607</v>
      </c>
      <c r="F5102" s="235">
        <v>0.000030046384941374813</v>
      </c>
    </row>
    <row r="5103" ht="14.25" customHeight="1" spans="1:6" x14ac:dyDescent="0.25">
      <c r="A5103" s="232">
        <v>43572</v>
      </c>
      <c r="B5103" s="233">
        <v>107</v>
      </c>
      <c r="C5103" s="233">
        <v>14</v>
      </c>
      <c r="D5103" s="234">
        <v>0.2708333333321207</v>
      </c>
      <c r="E5103" s="235">
        <v>0.00004770465035429591</v>
      </c>
      <c r="F5103" s="235">
        <v>0.000033852260367282293</v>
      </c>
    </row>
    <row r="5104" ht="14.25" customHeight="1" spans="1:6" x14ac:dyDescent="0.25">
      <c r="A5104" s="232">
        <v>43572</v>
      </c>
      <c r="B5104" s="233">
        <v>107</v>
      </c>
      <c r="C5104" s="233">
        <v>15</v>
      </c>
      <c r="D5104" s="234">
        <v>0.2916666666678793</v>
      </c>
      <c r="E5104" s="235">
        <v>0.00007819680845803557</v>
      </c>
      <c r="F5104" s="235">
        <v>0.00003946091888967226</v>
      </c>
    </row>
    <row r="5105" ht="14.25" customHeight="1" spans="1:6" x14ac:dyDescent="0.25">
      <c r="A5105" s="232">
        <v>43572</v>
      </c>
      <c r="B5105" s="233">
        <v>107</v>
      </c>
      <c r="C5105" s="233">
        <v>16</v>
      </c>
      <c r="D5105" s="234">
        <v>0.3125</v>
      </c>
      <c r="E5105" s="235">
        <v>0.00011852768411966065</v>
      </c>
      <c r="F5105" s="235">
        <v>0.00004346710354852223</v>
      </c>
    </row>
    <row r="5106" ht="14.25" customHeight="1" spans="1:6" x14ac:dyDescent="0.25">
      <c r="A5106" s="232">
        <v>43572</v>
      </c>
      <c r="B5106" s="233">
        <v>107</v>
      </c>
      <c r="C5106" s="233">
        <v>17</v>
      </c>
      <c r="D5106" s="234">
        <v>0.3333333333321207</v>
      </c>
      <c r="E5106" s="235">
        <v>0.00015078507957946418</v>
      </c>
      <c r="F5106" s="235">
        <v>0.000050578081317980936</v>
      </c>
    </row>
    <row r="5107" ht="14.25" customHeight="1" spans="1:6" x14ac:dyDescent="0.25">
      <c r="A5107" s="232">
        <v>43572</v>
      </c>
      <c r="B5107" s="233">
        <v>107</v>
      </c>
      <c r="C5107" s="233">
        <v>18</v>
      </c>
      <c r="D5107" s="234">
        <v>0.3541666666678793</v>
      </c>
      <c r="E5107" s="235">
        <v>0.00018239397992905713</v>
      </c>
      <c r="F5107" s="235">
        <v>0.000059191378334508385</v>
      </c>
    </row>
    <row r="5108" ht="14.25" customHeight="1" spans="1:6" x14ac:dyDescent="0.25">
      <c r="A5108" s="232">
        <v>43572</v>
      </c>
      <c r="B5108" s="233">
        <v>107</v>
      </c>
      <c r="C5108" s="233">
        <v>19</v>
      </c>
      <c r="D5108" s="234">
        <v>0.375</v>
      </c>
      <c r="E5108" s="235">
        <v>0.0002165595990296487</v>
      </c>
      <c r="F5108" s="235">
        <v>0.000060894006814519635</v>
      </c>
    </row>
    <row r="5109" ht="14.25" customHeight="1" spans="1:6" x14ac:dyDescent="0.25">
      <c r="A5109" s="232">
        <v>43572</v>
      </c>
      <c r="B5109" s="233">
        <v>107</v>
      </c>
      <c r="C5109" s="233">
        <v>20</v>
      </c>
      <c r="D5109" s="234">
        <v>0.3958333333321207</v>
      </c>
      <c r="E5109" s="235">
        <v>0.00023613219194921367</v>
      </c>
      <c r="F5109" s="235">
        <v>0.00006730390226867957</v>
      </c>
    </row>
    <row r="5110" ht="14.25" customHeight="1" spans="1:6" x14ac:dyDescent="0.25">
      <c r="A5110" s="232">
        <v>43572</v>
      </c>
      <c r="B5110" s="233">
        <v>107</v>
      </c>
      <c r="C5110" s="233">
        <v>21</v>
      </c>
      <c r="D5110" s="234">
        <v>0.4166666666678793</v>
      </c>
      <c r="E5110" s="235">
        <v>0.00025243085928607756</v>
      </c>
      <c r="F5110" s="235">
        <v>0.00006770452073456459</v>
      </c>
    </row>
    <row r="5111" ht="14.25" customHeight="1" spans="1:6" x14ac:dyDescent="0.25">
      <c r="A5111" s="232">
        <v>43572</v>
      </c>
      <c r="B5111" s="233">
        <v>107</v>
      </c>
      <c r="C5111" s="233">
        <v>22</v>
      </c>
      <c r="D5111" s="234">
        <v>0.4375</v>
      </c>
      <c r="E5111" s="235">
        <v>0.00026602294934464037</v>
      </c>
      <c r="F5111" s="235">
        <v>0.00006890637613221959</v>
      </c>
    </row>
    <row r="5112" ht="14.25" customHeight="1" spans="1:6" x14ac:dyDescent="0.25">
      <c r="A5112" s="232">
        <v>43572</v>
      </c>
      <c r="B5112" s="233">
        <v>107</v>
      </c>
      <c r="C5112" s="233">
        <v>23</v>
      </c>
      <c r="D5112" s="234">
        <v>0.4583333333321207</v>
      </c>
      <c r="E5112" s="235">
        <v>0.00024237225368083155</v>
      </c>
      <c r="F5112" s="235">
        <v>0.00006790482996750707</v>
      </c>
    </row>
    <row r="5113" ht="14.25" customHeight="1" spans="1:6" x14ac:dyDescent="0.25">
      <c r="A5113" s="232">
        <v>43572</v>
      </c>
      <c r="B5113" s="233">
        <v>107</v>
      </c>
      <c r="C5113" s="233">
        <v>24</v>
      </c>
      <c r="D5113" s="234">
        <v>0.4791666666678793</v>
      </c>
      <c r="E5113" s="235">
        <v>0.0002057363110417994</v>
      </c>
      <c r="F5113" s="235">
        <v>0.0000669032838027946</v>
      </c>
    </row>
    <row r="5114" ht="14.25" customHeight="1" spans="1:6" x14ac:dyDescent="0.25">
      <c r="A5114" s="232">
        <v>43572</v>
      </c>
      <c r="B5114" s="233">
        <v>107</v>
      </c>
      <c r="C5114" s="233">
        <v>25</v>
      </c>
      <c r="D5114" s="234">
        <v>0.5</v>
      </c>
      <c r="E5114" s="235">
        <v>0.00023471197423422153</v>
      </c>
      <c r="F5114" s="235">
        <v>0.00006870606689927708</v>
      </c>
    </row>
    <row r="5115" ht="14.25" customHeight="1" spans="1:6" x14ac:dyDescent="0.25">
      <c r="A5115" s="232">
        <v>43572</v>
      </c>
      <c r="B5115" s="233">
        <v>107</v>
      </c>
      <c r="C5115" s="233">
        <v>26</v>
      </c>
      <c r="D5115" s="234">
        <v>0.5208333333321207</v>
      </c>
      <c r="E5115" s="235">
        <v>0.0002476377256279691</v>
      </c>
      <c r="F5115" s="235">
        <v>0.00006800498458397833</v>
      </c>
    </row>
    <row r="5116" ht="14.25" customHeight="1" spans="1:6" x14ac:dyDescent="0.25">
      <c r="A5116" s="232">
        <v>43572</v>
      </c>
      <c r="B5116" s="233">
        <v>107</v>
      </c>
      <c r="C5116" s="233">
        <v>27</v>
      </c>
      <c r="D5116" s="234">
        <v>0.5416666666678793</v>
      </c>
      <c r="E5116" s="235">
        <v>0.00025515359061506243</v>
      </c>
      <c r="F5116" s="235">
        <v>0.00006700343841926584</v>
      </c>
    </row>
    <row r="5117" ht="14.25" customHeight="1" spans="1:6" x14ac:dyDescent="0.25">
      <c r="A5117" s="232">
        <v>43572</v>
      </c>
      <c r="B5117" s="233">
        <v>107</v>
      </c>
      <c r="C5117" s="233">
        <v>28</v>
      </c>
      <c r="D5117" s="234">
        <v>0.5625</v>
      </c>
      <c r="E5117" s="235">
        <v>0.000235795283984167</v>
      </c>
      <c r="F5117" s="235">
        <v>0.00006239632606158836</v>
      </c>
    </row>
    <row r="5118" ht="14.25" customHeight="1" spans="1:6" x14ac:dyDescent="0.25">
      <c r="A5118" s="232">
        <v>43572</v>
      </c>
      <c r="B5118" s="233">
        <v>107</v>
      </c>
      <c r="C5118" s="233">
        <v>29</v>
      </c>
      <c r="D5118" s="234">
        <v>0.5833333333321207</v>
      </c>
      <c r="E5118" s="235">
        <v>0.00022529101626287608</v>
      </c>
      <c r="F5118" s="235">
        <v>0.00006139477989687587</v>
      </c>
    </row>
    <row r="5119" ht="14.25" customHeight="1" spans="1:6" x14ac:dyDescent="0.25">
      <c r="A5119" s="232">
        <v>43572</v>
      </c>
      <c r="B5119" s="233">
        <v>107</v>
      </c>
      <c r="C5119" s="233">
        <v>30</v>
      </c>
      <c r="D5119" s="234">
        <v>0.6041666666678793</v>
      </c>
      <c r="E5119" s="235">
        <v>0.0002282114702534621</v>
      </c>
      <c r="F5119" s="235">
        <v>0.00006459972762395585</v>
      </c>
    </row>
    <row r="5120" ht="14.25" customHeight="1" spans="1:6" x14ac:dyDescent="0.25">
      <c r="A5120" s="232">
        <v>43572</v>
      </c>
      <c r="B5120" s="233">
        <v>107</v>
      </c>
      <c r="C5120" s="233">
        <v>31</v>
      </c>
      <c r="D5120" s="234">
        <v>0.625</v>
      </c>
      <c r="E5120" s="235">
        <v>0.00021804883631177744</v>
      </c>
      <c r="F5120" s="235">
        <v>0.000060793852198048374</v>
      </c>
    </row>
    <row r="5121" ht="14.25" customHeight="1" spans="1:6" x14ac:dyDescent="0.25">
      <c r="A5121" s="232">
        <v>43572</v>
      </c>
      <c r="B5121" s="233">
        <v>107</v>
      </c>
      <c r="C5121" s="233">
        <v>32</v>
      </c>
      <c r="D5121" s="234">
        <v>0.6458333333321207</v>
      </c>
      <c r="E5121" s="235">
        <v>0.00017981548839153744</v>
      </c>
      <c r="F5121" s="235">
        <v>0.000059992615266278386</v>
      </c>
    </row>
    <row r="5122" ht="14.25" customHeight="1" spans="1:6" x14ac:dyDescent="0.25">
      <c r="A5122" s="232">
        <v>43572</v>
      </c>
      <c r="B5122" s="233">
        <v>107</v>
      </c>
      <c r="C5122" s="233">
        <v>33</v>
      </c>
      <c r="D5122" s="234">
        <v>0.6666666666678793</v>
      </c>
      <c r="E5122" s="235">
        <v>0.00015361984042906615</v>
      </c>
      <c r="F5122" s="235">
        <v>0.00006429926377454211</v>
      </c>
    </row>
    <row r="5123" ht="14.25" customHeight="1" spans="1:6" x14ac:dyDescent="0.25">
      <c r="A5123" s="232">
        <v>43572</v>
      </c>
      <c r="B5123" s="233">
        <v>107</v>
      </c>
      <c r="C5123" s="233">
        <v>34</v>
      </c>
      <c r="D5123" s="234">
        <v>0.6875</v>
      </c>
      <c r="E5123" s="235">
        <v>0.00012829143597827334</v>
      </c>
      <c r="F5123" s="235">
        <v>0.00006700343841926584</v>
      </c>
    </row>
    <row r="5124" ht="14.25" customHeight="1" spans="1:6" x14ac:dyDescent="0.25">
      <c r="A5124" s="232">
        <v>43572</v>
      </c>
      <c r="B5124" s="233">
        <v>107</v>
      </c>
      <c r="C5124" s="233">
        <v>35</v>
      </c>
      <c r="D5124" s="234">
        <v>0.7083333333321207</v>
      </c>
      <c r="E5124" s="235">
        <v>0.00008841523320374628</v>
      </c>
      <c r="F5124" s="235">
        <v>0.00007451503465460955</v>
      </c>
    </row>
    <row r="5125" ht="14.25" customHeight="1" spans="1:6" x14ac:dyDescent="0.25">
      <c r="A5125" s="232">
        <v>43572</v>
      </c>
      <c r="B5125" s="233">
        <v>107</v>
      </c>
      <c r="C5125" s="233">
        <v>36</v>
      </c>
      <c r="D5125" s="234">
        <v>0.7291666666678793</v>
      </c>
      <c r="E5125" s="235">
        <v>0.00005540387199965473</v>
      </c>
      <c r="F5125" s="235">
        <v>0.00007972307471111451</v>
      </c>
    </row>
    <row r="5126" ht="14.25" customHeight="1" spans="1:6" x14ac:dyDescent="0.25">
      <c r="A5126" s="232">
        <v>43572</v>
      </c>
      <c r="B5126" s="233">
        <v>107</v>
      </c>
      <c r="C5126" s="233">
        <v>37</v>
      </c>
      <c r="D5126" s="234">
        <v>0.75</v>
      </c>
      <c r="E5126" s="235">
        <v>0.00003405796184438383</v>
      </c>
      <c r="F5126" s="235">
        <v>0.00007892183777934451</v>
      </c>
    </row>
    <row r="5127" ht="14.25" customHeight="1" spans="1:6" x14ac:dyDescent="0.25">
      <c r="A5127" s="232">
        <v>43572</v>
      </c>
      <c r="B5127" s="233">
        <v>107</v>
      </c>
      <c r="C5127" s="233">
        <v>38</v>
      </c>
      <c r="D5127" s="234">
        <v>0.7708333333321207</v>
      </c>
      <c r="E5127" s="235">
        <v>0.000016080553547017775</v>
      </c>
      <c r="F5127" s="235">
        <v>0.00007761982776521827</v>
      </c>
    </row>
    <row r="5128" ht="14.25" customHeight="1" spans="1:6" x14ac:dyDescent="0.25">
      <c r="A5128" s="232">
        <v>43572</v>
      </c>
      <c r="B5128" s="233">
        <v>107</v>
      </c>
      <c r="C5128" s="233">
        <v>39</v>
      </c>
      <c r="D5128" s="234">
        <v>0.7916666666678793</v>
      </c>
      <c r="E5128" s="235">
        <v>0.000006881584412615022</v>
      </c>
      <c r="F5128" s="235">
        <v>0.00007741951853227576</v>
      </c>
    </row>
    <row r="5129" ht="14.25" customHeight="1" spans="1:6" x14ac:dyDescent="0.25">
      <c r="A5129" s="232">
        <v>43572</v>
      </c>
      <c r="B5129" s="233">
        <v>107</v>
      </c>
      <c r="C5129" s="233">
        <v>40</v>
      </c>
      <c r="D5129" s="234">
        <v>0.8125</v>
      </c>
      <c r="E5129" s="235">
        <v>9.73489005986703e-7</v>
      </c>
      <c r="F5129" s="235">
        <v>0.00007741951853227576</v>
      </c>
    </row>
    <row r="5130" ht="14.25" customHeight="1" spans="1:6" x14ac:dyDescent="0.25">
      <c r="A5130" s="232">
        <v>43572</v>
      </c>
      <c r="B5130" s="233">
        <v>107</v>
      </c>
      <c r="C5130" s="233">
        <v>41</v>
      </c>
      <c r="D5130" s="234">
        <v>0.8333333333321207</v>
      </c>
      <c r="E5130" s="235">
        <v>1.8680631337173598e-7</v>
      </c>
      <c r="F5130" s="235">
        <v>0.000078721528546402</v>
      </c>
    </row>
    <row r="5131" ht="14.25" customHeight="1" spans="1:6" x14ac:dyDescent="0.25">
      <c r="A5131" s="232">
        <v>43572</v>
      </c>
      <c r="B5131" s="233">
        <v>107</v>
      </c>
      <c r="C5131" s="233">
        <v>42</v>
      </c>
      <c r="D5131" s="234">
        <v>0.8541666666678793</v>
      </c>
      <c r="E5131" s="235">
        <v>2.4157662975510758e-8</v>
      </c>
      <c r="F5131" s="235">
        <v>0.00007892183777934451</v>
      </c>
    </row>
    <row r="5132" ht="14.25" customHeight="1" spans="1:6" x14ac:dyDescent="0.25">
      <c r="A5132" s="232">
        <v>43572</v>
      </c>
      <c r="B5132" s="233">
        <v>107</v>
      </c>
      <c r="C5132" s="233">
        <v>43</v>
      </c>
      <c r="D5132" s="234">
        <v>0.875</v>
      </c>
      <c r="E5132" s="235">
        <v>2.5593389715657393e-9</v>
      </c>
      <c r="F5132" s="235">
        <v>0.00007832091008051702</v>
      </c>
    </row>
    <row r="5133" ht="14.25" customHeight="1" spans="1:6" x14ac:dyDescent="0.25">
      <c r="A5133" s="232">
        <v>43572</v>
      </c>
      <c r="B5133" s="233">
        <v>107</v>
      </c>
      <c r="C5133" s="233">
        <v>44</v>
      </c>
      <c r="D5133" s="234">
        <v>0.8958333333321207</v>
      </c>
      <c r="E5133" s="235">
        <v>0</v>
      </c>
      <c r="F5133" s="235">
        <v>0.00007351348848989705</v>
      </c>
    </row>
    <row r="5134" ht="14.25" customHeight="1" spans="1:6" x14ac:dyDescent="0.25">
      <c r="A5134" s="232">
        <v>43572</v>
      </c>
      <c r="B5134" s="233">
        <v>107</v>
      </c>
      <c r="C5134" s="233">
        <v>45</v>
      </c>
      <c r="D5134" s="234">
        <v>0.9166666666678793</v>
      </c>
      <c r="E5134" s="235">
        <v>0</v>
      </c>
      <c r="F5134" s="235">
        <v>0.00007191101462635705</v>
      </c>
    </row>
    <row r="5135" ht="14.25" customHeight="1" spans="1:6" x14ac:dyDescent="0.25">
      <c r="A5135" s="232">
        <v>43572</v>
      </c>
      <c r="B5135" s="233">
        <v>107</v>
      </c>
      <c r="C5135" s="233">
        <v>46</v>
      </c>
      <c r="D5135" s="234">
        <v>0.9375</v>
      </c>
      <c r="E5135" s="235">
        <v>0</v>
      </c>
      <c r="F5135" s="235">
        <v>0.00006249648067805962</v>
      </c>
    </row>
    <row r="5136" ht="14.25" customHeight="1" spans="1:6" x14ac:dyDescent="0.25">
      <c r="A5136" s="232">
        <v>43572</v>
      </c>
      <c r="B5136" s="233">
        <v>107</v>
      </c>
      <c r="C5136" s="233">
        <v>47</v>
      </c>
      <c r="D5136" s="234">
        <v>0.9583333333321207</v>
      </c>
      <c r="E5136" s="235">
        <v>0</v>
      </c>
      <c r="F5136" s="235">
        <v>0.0000545842659768309</v>
      </c>
    </row>
    <row r="5137" ht="14.25" customHeight="1" spans="1:6" x14ac:dyDescent="0.25">
      <c r="A5137" s="232">
        <v>43572</v>
      </c>
      <c r="B5137" s="233">
        <v>107</v>
      </c>
      <c r="C5137" s="233">
        <v>48</v>
      </c>
      <c r="D5137" s="234">
        <v>0.9791666666678793</v>
      </c>
      <c r="E5137" s="235">
        <v>0</v>
      </c>
      <c r="F5137" s="235">
        <v>0.000046271432809717215</v>
      </c>
    </row>
    <row r="5138" ht="14.25" customHeight="1" spans="1:6" x14ac:dyDescent="0.25">
      <c r="A5138" s="232">
        <v>43573</v>
      </c>
      <c r="B5138" s="233">
        <v>108</v>
      </c>
      <c r="C5138" s="233">
        <v>1</v>
      </c>
      <c r="D5138" s="234">
        <v>0</v>
      </c>
      <c r="E5138" s="235">
        <v>0</v>
      </c>
      <c r="F5138" s="235">
        <v>0.000040162001204971005</v>
      </c>
    </row>
    <row r="5139" ht="14.25" customHeight="1" spans="1:6" x14ac:dyDescent="0.25">
      <c r="A5139" s="232">
        <v>43573</v>
      </c>
      <c r="B5139" s="233">
        <v>108</v>
      </c>
      <c r="C5139" s="233">
        <v>2</v>
      </c>
      <c r="D5139" s="234">
        <v>0.020833333332120674</v>
      </c>
      <c r="E5139" s="235">
        <v>0</v>
      </c>
      <c r="F5139" s="235">
        <v>0.00003615581654612103</v>
      </c>
    </row>
    <row r="5140" ht="14.25" customHeight="1" spans="1:6" x14ac:dyDescent="0.25">
      <c r="A5140" s="232">
        <v>43573</v>
      </c>
      <c r="B5140" s="233">
        <v>108</v>
      </c>
      <c r="C5140" s="233">
        <v>3</v>
      </c>
      <c r="D5140" s="234">
        <v>0.041666666667879326</v>
      </c>
      <c r="E5140" s="235">
        <v>0</v>
      </c>
      <c r="F5140" s="235">
        <v>0.000032249786503742304</v>
      </c>
    </row>
    <row r="5141" ht="14.25" customHeight="1" spans="1:6" x14ac:dyDescent="0.25">
      <c r="A5141" s="232">
        <v>43573</v>
      </c>
      <c r="B5141" s="233">
        <v>108</v>
      </c>
      <c r="C5141" s="233">
        <v>4</v>
      </c>
      <c r="D5141" s="234">
        <v>0.0625</v>
      </c>
      <c r="E5141" s="235">
        <v>0</v>
      </c>
      <c r="F5141" s="235">
        <v>0.000029946230324903566</v>
      </c>
    </row>
    <row r="5142" ht="14.25" customHeight="1" spans="1:6" x14ac:dyDescent="0.25">
      <c r="A5142" s="232">
        <v>43573</v>
      </c>
      <c r="B5142" s="233">
        <v>108</v>
      </c>
      <c r="C5142" s="233">
        <v>5</v>
      </c>
      <c r="D5142" s="234">
        <v>0.08333333333212067</v>
      </c>
      <c r="E5142" s="235">
        <v>0</v>
      </c>
      <c r="F5142" s="235">
        <v>0.00002934530262607607</v>
      </c>
    </row>
    <row r="5143" ht="14.25" customHeight="1" spans="1:6" x14ac:dyDescent="0.25">
      <c r="A5143" s="232">
        <v>43573</v>
      </c>
      <c r="B5143" s="233">
        <v>108</v>
      </c>
      <c r="C5143" s="233">
        <v>6</v>
      </c>
      <c r="D5143" s="234">
        <v>0.10416666666787933</v>
      </c>
      <c r="E5143" s="235">
        <v>0</v>
      </c>
      <c r="F5143" s="235">
        <v>0.00002834375646136358</v>
      </c>
    </row>
    <row r="5144" ht="14.25" customHeight="1" spans="1:6" x14ac:dyDescent="0.25">
      <c r="A5144" s="232">
        <v>43573</v>
      </c>
      <c r="B5144" s="233">
        <v>108</v>
      </c>
      <c r="C5144" s="233">
        <v>7</v>
      </c>
      <c r="D5144" s="234">
        <v>0.125</v>
      </c>
      <c r="E5144" s="235">
        <v>0</v>
      </c>
      <c r="F5144" s="235">
        <v>0.000027742828762536086</v>
      </c>
    </row>
    <row r="5145" ht="14.25" customHeight="1" spans="1:6" x14ac:dyDescent="0.25">
      <c r="A5145" s="232">
        <v>43573</v>
      </c>
      <c r="B5145" s="233">
        <v>108</v>
      </c>
      <c r="C5145" s="233">
        <v>8</v>
      </c>
      <c r="D5145" s="234">
        <v>0.14583333333212067</v>
      </c>
      <c r="E5145" s="235">
        <v>0</v>
      </c>
      <c r="F5145" s="235">
        <v>0.00002744236491312233</v>
      </c>
    </row>
    <row r="5146" ht="14.25" customHeight="1" spans="1:6" x14ac:dyDescent="0.25">
      <c r="A5146" s="232">
        <v>43573</v>
      </c>
      <c r="B5146" s="233">
        <v>108</v>
      </c>
      <c r="C5146" s="233">
        <v>9</v>
      </c>
      <c r="D5146" s="234">
        <v>0.16666666666787933</v>
      </c>
      <c r="E5146" s="235">
        <v>0</v>
      </c>
      <c r="F5146" s="235">
        <v>0.000027943137995478576</v>
      </c>
    </row>
    <row r="5147" ht="14.25" customHeight="1" spans="1:6" x14ac:dyDescent="0.25">
      <c r="A5147" s="232">
        <v>43573</v>
      </c>
      <c r="B5147" s="233">
        <v>108</v>
      </c>
      <c r="C5147" s="233">
        <v>10</v>
      </c>
      <c r="D5147" s="234">
        <v>0.1875</v>
      </c>
      <c r="E5147" s="235">
        <v>8.890254253532782e-8</v>
      </c>
      <c r="F5147" s="235">
        <v>0.000028644220310777324</v>
      </c>
    </row>
    <row r="5148" ht="14.25" customHeight="1" spans="1:6" x14ac:dyDescent="0.25">
      <c r="A5148" s="232">
        <v>43573</v>
      </c>
      <c r="B5148" s="233">
        <v>108</v>
      </c>
      <c r="C5148" s="233">
        <v>11</v>
      </c>
      <c r="D5148" s="234">
        <v>0.20833333333212067</v>
      </c>
      <c r="E5148" s="235">
        <v>0.0000034304691388234267</v>
      </c>
      <c r="F5148" s="235">
        <v>0.00002934530262607607</v>
      </c>
    </row>
    <row r="5149" ht="14.25" customHeight="1" spans="1:6" x14ac:dyDescent="0.25">
      <c r="A5149" s="232">
        <v>43573</v>
      </c>
      <c r="B5149" s="233">
        <v>108</v>
      </c>
      <c r="C5149" s="233">
        <v>12</v>
      </c>
      <c r="D5149" s="234">
        <v>0.22916666666787933</v>
      </c>
      <c r="E5149" s="235">
        <v>0.000015362220047245294</v>
      </c>
      <c r="F5149" s="235">
        <v>0.00003094777648961606</v>
      </c>
    </row>
    <row r="5150" ht="14.25" customHeight="1" spans="1:6" x14ac:dyDescent="0.25">
      <c r="A5150" s="232">
        <v>43573</v>
      </c>
      <c r="B5150" s="233">
        <v>108</v>
      </c>
      <c r="C5150" s="233">
        <v>13</v>
      </c>
      <c r="D5150" s="234">
        <v>0.25</v>
      </c>
      <c r="E5150" s="235">
        <v>0.000034410879180065885</v>
      </c>
      <c r="F5150" s="235">
        <v>0.00003655643501200603</v>
      </c>
    </row>
    <row r="5151" ht="14.25" customHeight="1" spans="1:6" x14ac:dyDescent="0.25">
      <c r="A5151" s="232">
        <v>43573</v>
      </c>
      <c r="B5151" s="233">
        <v>108</v>
      </c>
      <c r="C5151" s="233">
        <v>14</v>
      </c>
      <c r="D5151" s="234">
        <v>0.2708333333321207</v>
      </c>
      <c r="E5151" s="235">
        <v>0.000060140827580535104</v>
      </c>
      <c r="F5151" s="235">
        <v>0.00004256571200028099</v>
      </c>
    </row>
    <row r="5152" ht="14.25" customHeight="1" spans="1:6" x14ac:dyDescent="0.25">
      <c r="A5152" s="232">
        <v>43573</v>
      </c>
      <c r="B5152" s="233">
        <v>108</v>
      </c>
      <c r="C5152" s="233">
        <v>15</v>
      </c>
      <c r="D5152" s="234">
        <v>0.2916666666678793</v>
      </c>
      <c r="E5152" s="235">
        <v>0.00009252868716406867</v>
      </c>
      <c r="F5152" s="235">
        <v>0.0000496766897697397</v>
      </c>
    </row>
    <row r="5153" ht="14.25" customHeight="1" spans="1:6" x14ac:dyDescent="0.25">
      <c r="A5153" s="232">
        <v>43573</v>
      </c>
      <c r="B5153" s="233">
        <v>108</v>
      </c>
      <c r="C5153" s="233">
        <v>16</v>
      </c>
      <c r="D5153" s="234">
        <v>0.3125</v>
      </c>
      <c r="E5153" s="235">
        <v>0.00012931969549711866</v>
      </c>
      <c r="F5153" s="235">
        <v>0.000056587358306255894</v>
      </c>
    </row>
    <row r="5154" ht="14.25" customHeight="1" spans="1:6" x14ac:dyDescent="0.25">
      <c r="A5154" s="232">
        <v>43573</v>
      </c>
      <c r="B5154" s="233">
        <v>108</v>
      </c>
      <c r="C5154" s="233">
        <v>17</v>
      </c>
      <c r="D5154" s="234">
        <v>0.3333333333321207</v>
      </c>
      <c r="E5154" s="235">
        <v>0.00016407707387312045</v>
      </c>
      <c r="F5154" s="235">
        <v>0.00005798952293685338</v>
      </c>
    </row>
    <row r="5155" ht="14.25" customHeight="1" spans="1:6" x14ac:dyDescent="0.25">
      <c r="A5155" s="232">
        <v>43573</v>
      </c>
      <c r="B5155" s="233">
        <v>108</v>
      </c>
      <c r="C5155" s="233">
        <v>18</v>
      </c>
      <c r="D5155" s="234">
        <v>0.3541666666678793</v>
      </c>
      <c r="E5155" s="235">
        <v>0.00019835869993552164</v>
      </c>
      <c r="F5155" s="235">
        <v>0.00006169524374628963</v>
      </c>
    </row>
    <row r="5156" ht="14.25" customHeight="1" spans="1:6" x14ac:dyDescent="0.25">
      <c r="A5156" s="232">
        <v>43573</v>
      </c>
      <c r="B5156" s="233">
        <v>108</v>
      </c>
      <c r="C5156" s="233">
        <v>19</v>
      </c>
      <c r="D5156" s="234">
        <v>0.375</v>
      </c>
      <c r="E5156" s="235">
        <v>0.00022453556943613642</v>
      </c>
      <c r="F5156" s="235">
        <v>0.0000634980268427721</v>
      </c>
    </row>
    <row r="5157" ht="14.25" customHeight="1" spans="1:6" x14ac:dyDescent="0.25">
      <c r="A5157" s="232">
        <v>43573</v>
      </c>
      <c r="B5157" s="233">
        <v>108</v>
      </c>
      <c r="C5157" s="233">
        <v>20</v>
      </c>
      <c r="D5157" s="234">
        <v>0.3958333333321207</v>
      </c>
      <c r="E5157" s="235">
        <v>0.00023233852579423835</v>
      </c>
      <c r="F5157" s="235">
        <v>0.00006339787222630086</v>
      </c>
    </row>
    <row r="5158" ht="14.25" customHeight="1" spans="1:6" x14ac:dyDescent="0.25">
      <c r="A5158" s="232">
        <v>43573</v>
      </c>
      <c r="B5158" s="233">
        <v>108</v>
      </c>
      <c r="C5158" s="233">
        <v>21</v>
      </c>
      <c r="D5158" s="234">
        <v>0.4166666666678793</v>
      </c>
      <c r="E5158" s="235">
        <v>0.00024345583235947147</v>
      </c>
      <c r="F5158" s="235">
        <v>0.00006059354296510588</v>
      </c>
    </row>
    <row r="5159" ht="14.25" customHeight="1" spans="1:6" x14ac:dyDescent="0.25">
      <c r="A5159" s="232">
        <v>43573</v>
      </c>
      <c r="B5159" s="233">
        <v>108</v>
      </c>
      <c r="C5159" s="233">
        <v>22</v>
      </c>
      <c r="D5159" s="234">
        <v>0.4375</v>
      </c>
      <c r="E5159" s="235">
        <v>0.00025259314642397083</v>
      </c>
      <c r="F5159" s="235">
        <v>0.00006019292449922087</v>
      </c>
    </row>
    <row r="5160" ht="14.25" customHeight="1" spans="1:6" x14ac:dyDescent="0.25">
      <c r="A5160" s="232">
        <v>43573</v>
      </c>
      <c r="B5160" s="233">
        <v>108</v>
      </c>
      <c r="C5160" s="233">
        <v>23</v>
      </c>
      <c r="D5160" s="234">
        <v>0.4583333333321207</v>
      </c>
      <c r="E5160" s="235">
        <v>0.00025575318727606423</v>
      </c>
      <c r="F5160" s="235">
        <v>0.000060092769882749627</v>
      </c>
    </row>
    <row r="5161" ht="14.25" customHeight="1" spans="1:6" x14ac:dyDescent="0.25">
      <c r="A5161" s="232">
        <v>43573</v>
      </c>
      <c r="B5161" s="233">
        <v>108</v>
      </c>
      <c r="C5161" s="233">
        <v>24</v>
      </c>
      <c r="D5161" s="234">
        <v>0.4791666666678793</v>
      </c>
      <c r="E5161" s="235">
        <v>0.000261303240360381</v>
      </c>
      <c r="F5161" s="235">
        <v>0.00006019292449922087</v>
      </c>
    </row>
    <row r="5162" ht="14.25" customHeight="1" spans="1:6" x14ac:dyDescent="0.25">
      <c r="A5162" s="232">
        <v>43573</v>
      </c>
      <c r="B5162" s="233">
        <v>108</v>
      </c>
      <c r="C5162" s="233">
        <v>25</v>
      </c>
      <c r="D5162" s="234">
        <v>0.5</v>
      </c>
      <c r="E5162" s="235">
        <v>0.0002615640163447436</v>
      </c>
      <c r="F5162" s="235">
        <v>0.000060793852198048374</v>
      </c>
    </row>
    <row r="5163" ht="14.25" customHeight="1" spans="1:6" x14ac:dyDescent="0.25">
      <c r="A5163" s="232">
        <v>43573</v>
      </c>
      <c r="B5163" s="233">
        <v>108</v>
      </c>
      <c r="C5163" s="233">
        <v>26</v>
      </c>
      <c r="D5163" s="234">
        <v>0.5208333333321207</v>
      </c>
      <c r="E5163" s="235">
        <v>0.00025923175359958786</v>
      </c>
      <c r="F5163" s="235">
        <v>0.00006019292449922087</v>
      </c>
    </row>
    <row r="5164" ht="14.25" customHeight="1" spans="1:6" x14ac:dyDescent="0.25">
      <c r="A5164" s="232">
        <v>43573</v>
      </c>
      <c r="B5164" s="233">
        <v>108</v>
      </c>
      <c r="C5164" s="233">
        <v>27</v>
      </c>
      <c r="D5164" s="234">
        <v>0.5416666666678793</v>
      </c>
      <c r="E5164" s="235">
        <v>0.00025674838177379173</v>
      </c>
      <c r="F5164" s="235">
        <v>0.00005969215141686463</v>
      </c>
    </row>
    <row r="5165" ht="14.25" customHeight="1" spans="1:6" x14ac:dyDescent="0.25">
      <c r="A5165" s="232">
        <v>43573</v>
      </c>
      <c r="B5165" s="233">
        <v>108</v>
      </c>
      <c r="C5165" s="233">
        <v>28</v>
      </c>
      <c r="D5165" s="234">
        <v>0.5625</v>
      </c>
      <c r="E5165" s="235">
        <v>0.00023725656690808656</v>
      </c>
      <c r="F5165" s="235">
        <v>0.00005758890447096841</v>
      </c>
    </row>
    <row r="5166" ht="14.25" customHeight="1" spans="1:6" x14ac:dyDescent="0.25">
      <c r="A5166" s="232">
        <v>43573</v>
      </c>
      <c r="B5166" s="233">
        <v>108</v>
      </c>
      <c r="C5166" s="233">
        <v>29</v>
      </c>
      <c r="D5166" s="234">
        <v>0.5833333333321207</v>
      </c>
      <c r="E5166" s="235">
        <v>0.00021465376538721629</v>
      </c>
      <c r="F5166" s="235">
        <v>0.00005728844062155465</v>
      </c>
    </row>
    <row r="5167" ht="14.25" customHeight="1" spans="1:6" x14ac:dyDescent="0.25">
      <c r="A5167" s="232">
        <v>43573</v>
      </c>
      <c r="B5167" s="233">
        <v>108</v>
      </c>
      <c r="C5167" s="233">
        <v>30</v>
      </c>
      <c r="D5167" s="234">
        <v>0.6041666666678793</v>
      </c>
      <c r="E5167" s="235">
        <v>0.00019825009746685042</v>
      </c>
      <c r="F5167" s="235">
        <v>0.00005668751292272716</v>
      </c>
    </row>
    <row r="5168" ht="14.25" customHeight="1" spans="1:6" x14ac:dyDescent="0.25">
      <c r="A5168" s="232">
        <v>43573</v>
      </c>
      <c r="B5168" s="233">
        <v>108</v>
      </c>
      <c r="C5168" s="233">
        <v>31</v>
      </c>
      <c r="D5168" s="234">
        <v>0.625</v>
      </c>
      <c r="E5168" s="235">
        <v>0.00019772830727034197</v>
      </c>
      <c r="F5168" s="235">
        <v>0.000055085039059187164</v>
      </c>
    </row>
    <row r="5169" ht="14.25" customHeight="1" spans="1:6" x14ac:dyDescent="0.25">
      <c r="A5169" s="232">
        <v>43573</v>
      </c>
      <c r="B5169" s="233">
        <v>108</v>
      </c>
      <c r="C5169" s="233">
        <v>32</v>
      </c>
      <c r="D5169" s="234">
        <v>0.6458333333321207</v>
      </c>
      <c r="E5169" s="235">
        <v>0.0001554721178484525</v>
      </c>
      <c r="F5169" s="235">
        <v>0.00005808967755332465</v>
      </c>
    </row>
    <row r="5170" ht="14.25" customHeight="1" spans="1:6" x14ac:dyDescent="0.25">
      <c r="A5170" s="232">
        <v>43573</v>
      </c>
      <c r="B5170" s="233">
        <v>108</v>
      </c>
      <c r="C5170" s="233">
        <v>33</v>
      </c>
      <c r="D5170" s="234">
        <v>0.6666666666678793</v>
      </c>
      <c r="E5170" s="235">
        <v>0.0001376214218661484</v>
      </c>
      <c r="F5170" s="235">
        <v>0.00006109431604746214</v>
      </c>
    </row>
    <row r="5171" ht="14.25" customHeight="1" spans="1:6" x14ac:dyDescent="0.25">
      <c r="A5171" s="232">
        <v>43573</v>
      </c>
      <c r="B5171" s="233">
        <v>108</v>
      </c>
      <c r="C5171" s="233">
        <v>34</v>
      </c>
      <c r="D5171" s="234">
        <v>0.6875</v>
      </c>
      <c r="E5171" s="235">
        <v>0.00010336922317702331</v>
      </c>
      <c r="F5171" s="235">
        <v>0.00006820529381692084</v>
      </c>
    </row>
    <row r="5172" ht="14.25" customHeight="1" spans="1:6" x14ac:dyDescent="0.25">
      <c r="A5172" s="232">
        <v>43573</v>
      </c>
      <c r="B5172" s="233">
        <v>108</v>
      </c>
      <c r="C5172" s="233">
        <v>35</v>
      </c>
      <c r="D5172" s="234">
        <v>0.7083333333321207</v>
      </c>
      <c r="E5172" s="235">
        <v>0.00008270898501866186</v>
      </c>
      <c r="F5172" s="235">
        <v>0.00007471534388755204</v>
      </c>
    </row>
    <row r="5173" ht="14.25" customHeight="1" spans="1:6" x14ac:dyDescent="0.25">
      <c r="A5173" s="232">
        <v>43573</v>
      </c>
      <c r="B5173" s="233">
        <v>108</v>
      </c>
      <c r="C5173" s="233">
        <v>36</v>
      </c>
      <c r="D5173" s="234">
        <v>0.7291666666678793</v>
      </c>
      <c r="E5173" s="235">
        <v>0.00005475640122948684</v>
      </c>
      <c r="F5173" s="235">
        <v>0.00007792029161463202</v>
      </c>
    </row>
    <row r="5174" ht="14.25" customHeight="1" spans="1:6" x14ac:dyDescent="0.25">
      <c r="A5174" s="232">
        <v>43573</v>
      </c>
      <c r="B5174" s="233">
        <v>108</v>
      </c>
      <c r="C5174" s="233">
        <v>37</v>
      </c>
      <c r="D5174" s="234">
        <v>0.75</v>
      </c>
      <c r="E5174" s="235">
        <v>0.000033422895622795877</v>
      </c>
      <c r="F5174" s="235">
        <v>0.00007822075546404577</v>
      </c>
    </row>
    <row r="5175" ht="14.25" customHeight="1" spans="1:6" x14ac:dyDescent="0.25">
      <c r="A5175" s="232">
        <v>43573</v>
      </c>
      <c r="B5175" s="233">
        <v>108</v>
      </c>
      <c r="C5175" s="233">
        <v>38</v>
      </c>
      <c r="D5175" s="234">
        <v>0.7708333333321207</v>
      </c>
      <c r="E5175" s="235">
        <v>0.00001660300092527416</v>
      </c>
      <c r="F5175" s="235">
        <v>0.00007852121931345951</v>
      </c>
    </row>
    <row r="5176" ht="14.25" customHeight="1" spans="1:6" x14ac:dyDescent="0.25">
      <c r="A5176" s="232">
        <v>43573</v>
      </c>
      <c r="B5176" s="233">
        <v>108</v>
      </c>
      <c r="C5176" s="233">
        <v>39</v>
      </c>
      <c r="D5176" s="234">
        <v>0.7916666666678793</v>
      </c>
      <c r="E5176" s="235">
        <v>0.0000054661500164526335</v>
      </c>
      <c r="F5176" s="235">
        <v>0.00007671843621697703</v>
      </c>
    </row>
    <row r="5177" ht="14.25" customHeight="1" spans="1:6" x14ac:dyDescent="0.25">
      <c r="A5177" s="232">
        <v>43573</v>
      </c>
      <c r="B5177" s="233">
        <v>108</v>
      </c>
      <c r="C5177" s="233">
        <v>40</v>
      </c>
      <c r="D5177" s="234">
        <v>0.8125</v>
      </c>
      <c r="E5177" s="235">
        <v>0.000001356904340263544</v>
      </c>
      <c r="F5177" s="235">
        <v>0.00007681859083344827</v>
      </c>
    </row>
    <row r="5178" ht="14.25" customHeight="1" spans="1:6" x14ac:dyDescent="0.25">
      <c r="A5178" s="232">
        <v>43573</v>
      </c>
      <c r="B5178" s="233">
        <v>108</v>
      </c>
      <c r="C5178" s="233">
        <v>41</v>
      </c>
      <c r="D5178" s="234">
        <v>0.8333333333321207</v>
      </c>
      <c r="E5178" s="235">
        <v>4.3199730620321916e-7</v>
      </c>
      <c r="F5178" s="235">
        <v>0.00007862137392993077</v>
      </c>
    </row>
    <row r="5179" ht="14.25" customHeight="1" spans="1:6" x14ac:dyDescent="0.25">
      <c r="A5179" s="232">
        <v>43573</v>
      </c>
      <c r="B5179" s="233">
        <v>108</v>
      </c>
      <c r="C5179" s="233">
        <v>42</v>
      </c>
      <c r="D5179" s="234">
        <v>0.8541666666678793</v>
      </c>
      <c r="E5179" s="235">
        <v>6.073748339837719e-8</v>
      </c>
      <c r="F5179" s="235">
        <v>0.00007942261086170077</v>
      </c>
    </row>
    <row r="5180" ht="14.25" customHeight="1" spans="1:6" x14ac:dyDescent="0.25">
      <c r="A5180" s="232">
        <v>43573</v>
      </c>
      <c r="B5180" s="233">
        <v>108</v>
      </c>
      <c r="C5180" s="233">
        <v>43</v>
      </c>
      <c r="D5180" s="234">
        <v>0.875</v>
      </c>
      <c r="E5180" s="235">
        <v>0</v>
      </c>
      <c r="F5180" s="235">
        <v>0.0000805243116428845</v>
      </c>
    </row>
    <row r="5181" ht="14.25" customHeight="1" spans="1:6" x14ac:dyDescent="0.25">
      <c r="A5181" s="232">
        <v>43573</v>
      </c>
      <c r="B5181" s="233">
        <v>108</v>
      </c>
      <c r="C5181" s="233">
        <v>44</v>
      </c>
      <c r="D5181" s="234">
        <v>0.8958333333321207</v>
      </c>
      <c r="E5181" s="235">
        <v>0</v>
      </c>
      <c r="F5181" s="235">
        <v>0.00007521611696990828</v>
      </c>
    </row>
    <row r="5182" ht="14.25" customHeight="1" spans="1:6" x14ac:dyDescent="0.25">
      <c r="A5182" s="232">
        <v>43573</v>
      </c>
      <c r="B5182" s="233">
        <v>108</v>
      </c>
      <c r="C5182" s="233">
        <v>45</v>
      </c>
      <c r="D5182" s="234">
        <v>0.9166666666678793</v>
      </c>
      <c r="E5182" s="235">
        <v>0</v>
      </c>
      <c r="F5182" s="235">
        <v>0.00007120993231105831</v>
      </c>
    </row>
    <row r="5183" ht="14.25" customHeight="1" spans="1:6" x14ac:dyDescent="0.25">
      <c r="A5183" s="232">
        <v>43573</v>
      </c>
      <c r="B5183" s="233">
        <v>108</v>
      </c>
      <c r="C5183" s="233">
        <v>46</v>
      </c>
      <c r="D5183" s="234">
        <v>0.9375</v>
      </c>
      <c r="E5183" s="235">
        <v>0</v>
      </c>
      <c r="F5183" s="235">
        <v>0.00006359818145924337</v>
      </c>
    </row>
    <row r="5184" ht="14.25" customHeight="1" spans="1:6" x14ac:dyDescent="0.25">
      <c r="A5184" s="232">
        <v>43573</v>
      </c>
      <c r="B5184" s="233">
        <v>108</v>
      </c>
      <c r="C5184" s="233">
        <v>47</v>
      </c>
      <c r="D5184" s="234">
        <v>0.9583333333321207</v>
      </c>
      <c r="E5184" s="235">
        <v>0</v>
      </c>
      <c r="F5184" s="235">
        <v>0.000053282255962704675</v>
      </c>
    </row>
    <row r="5185" ht="14.25" customHeight="1" spans="1:6" x14ac:dyDescent="0.25">
      <c r="A5185" s="232">
        <v>43573</v>
      </c>
      <c r="B5185" s="233">
        <v>108</v>
      </c>
      <c r="C5185" s="233">
        <v>48</v>
      </c>
      <c r="D5185" s="234">
        <v>0.9791666666678793</v>
      </c>
      <c r="E5185" s="235">
        <v>0</v>
      </c>
      <c r="F5185" s="235">
        <v>0.00004426834048029223</v>
      </c>
    </row>
    <row r="5186" ht="14.25" customHeight="1" spans="1:6" x14ac:dyDescent="0.25">
      <c r="A5186" s="232">
        <v>43574</v>
      </c>
      <c r="B5186" s="233">
        <v>109</v>
      </c>
      <c r="C5186" s="233">
        <v>1</v>
      </c>
      <c r="D5186" s="234">
        <v>0</v>
      </c>
      <c r="E5186" s="235">
        <v>0</v>
      </c>
      <c r="F5186" s="235">
        <v>0.000039360764273201</v>
      </c>
    </row>
    <row r="5187" ht="14.25" customHeight="1" spans="1:6" x14ac:dyDescent="0.25">
      <c r="A5187" s="232">
        <v>43574</v>
      </c>
      <c r="B5187" s="233">
        <v>109</v>
      </c>
      <c r="C5187" s="233">
        <v>2</v>
      </c>
      <c r="D5187" s="234">
        <v>0.020833333332120674</v>
      </c>
      <c r="E5187" s="235">
        <v>0</v>
      </c>
      <c r="F5187" s="235">
        <v>0.00003545473423082228</v>
      </c>
    </row>
    <row r="5188" ht="14.25" customHeight="1" spans="1:6" x14ac:dyDescent="0.25">
      <c r="A5188" s="232">
        <v>43574</v>
      </c>
      <c r="B5188" s="233">
        <v>109</v>
      </c>
      <c r="C5188" s="233">
        <v>3</v>
      </c>
      <c r="D5188" s="234">
        <v>0.041666666667879326</v>
      </c>
      <c r="E5188" s="235">
        <v>0</v>
      </c>
      <c r="F5188" s="235">
        <v>0.0000318491680378573</v>
      </c>
    </row>
    <row r="5189" ht="14.25" customHeight="1" spans="1:6" x14ac:dyDescent="0.25">
      <c r="A5189" s="232">
        <v>43574</v>
      </c>
      <c r="B5189" s="233">
        <v>109</v>
      </c>
      <c r="C5189" s="233">
        <v>4</v>
      </c>
      <c r="D5189" s="234">
        <v>0.0625</v>
      </c>
      <c r="E5189" s="235">
        <v>0</v>
      </c>
      <c r="F5189" s="235">
        <v>0.000029645766475489823</v>
      </c>
    </row>
    <row r="5190" ht="14.25" customHeight="1" spans="1:6" x14ac:dyDescent="0.25">
      <c r="A5190" s="232">
        <v>43574</v>
      </c>
      <c r="B5190" s="233">
        <v>109</v>
      </c>
      <c r="C5190" s="233">
        <v>5</v>
      </c>
      <c r="D5190" s="234">
        <v>0.08333333333212067</v>
      </c>
      <c r="E5190" s="235">
        <v>0</v>
      </c>
      <c r="F5190" s="235">
        <v>0.00002914499339313357</v>
      </c>
    </row>
    <row r="5191" ht="14.25" customHeight="1" spans="1:6" x14ac:dyDescent="0.25">
      <c r="A5191" s="232">
        <v>43574</v>
      </c>
      <c r="B5191" s="233">
        <v>109</v>
      </c>
      <c r="C5191" s="233">
        <v>6</v>
      </c>
      <c r="D5191" s="234">
        <v>0.10416666666787933</v>
      </c>
      <c r="E5191" s="235">
        <v>0</v>
      </c>
      <c r="F5191" s="235">
        <v>0.000028443911077834827</v>
      </c>
    </row>
    <row r="5192" ht="14.25" customHeight="1" spans="1:6" x14ac:dyDescent="0.25">
      <c r="A5192" s="232">
        <v>43574</v>
      </c>
      <c r="B5192" s="233">
        <v>109</v>
      </c>
      <c r="C5192" s="233">
        <v>7</v>
      </c>
      <c r="D5192" s="234">
        <v>0.125</v>
      </c>
      <c r="E5192" s="235">
        <v>0</v>
      </c>
      <c r="F5192" s="235">
        <v>0.000028243601844892327</v>
      </c>
    </row>
    <row r="5193" ht="14.25" customHeight="1" spans="1:6" x14ac:dyDescent="0.25">
      <c r="A5193" s="232">
        <v>43574</v>
      </c>
      <c r="B5193" s="233">
        <v>109</v>
      </c>
      <c r="C5193" s="233">
        <v>8</v>
      </c>
      <c r="D5193" s="234">
        <v>0.14583333333212067</v>
      </c>
      <c r="E5193" s="235">
        <v>0</v>
      </c>
      <c r="F5193" s="235">
        <v>0.000027642674146064832</v>
      </c>
    </row>
    <row r="5194" ht="14.25" customHeight="1" spans="1:6" x14ac:dyDescent="0.25">
      <c r="A5194" s="232">
        <v>43574</v>
      </c>
      <c r="B5194" s="233">
        <v>109</v>
      </c>
      <c r="C5194" s="233">
        <v>9</v>
      </c>
      <c r="D5194" s="234">
        <v>0.16666666666787933</v>
      </c>
      <c r="E5194" s="235">
        <v>0</v>
      </c>
      <c r="F5194" s="235">
        <v>0.00002784298337900733</v>
      </c>
    </row>
    <row r="5195" ht="14.25" customHeight="1" spans="1:6" x14ac:dyDescent="0.25">
      <c r="A5195" s="232">
        <v>43574</v>
      </c>
      <c r="B5195" s="233">
        <v>109</v>
      </c>
      <c r="C5195" s="233">
        <v>10</v>
      </c>
      <c r="D5195" s="234">
        <v>0.1875</v>
      </c>
      <c r="E5195" s="235">
        <v>2.8563486793770716e-7</v>
      </c>
      <c r="F5195" s="235">
        <v>0.00002894468416019107</v>
      </c>
    </row>
    <row r="5196" ht="14.25" customHeight="1" spans="1:6" x14ac:dyDescent="0.25">
      <c r="A5196" s="232">
        <v>43574</v>
      </c>
      <c r="B5196" s="233">
        <v>109</v>
      </c>
      <c r="C5196" s="233">
        <v>11</v>
      </c>
      <c r="D5196" s="234">
        <v>0.20833333333212067</v>
      </c>
      <c r="E5196" s="235">
        <v>0.0000037493554956950817</v>
      </c>
      <c r="F5196" s="235">
        <v>0.000029445457242547322</v>
      </c>
    </row>
    <row r="5197" ht="14.25" customHeight="1" spans="1:6" x14ac:dyDescent="0.25">
      <c r="A5197" s="232">
        <v>43574</v>
      </c>
      <c r="B5197" s="233">
        <v>109</v>
      </c>
      <c r="C5197" s="233">
        <v>12</v>
      </c>
      <c r="D5197" s="234">
        <v>0.22916666666787933</v>
      </c>
      <c r="E5197" s="235">
        <v>0.00001339087862669853</v>
      </c>
      <c r="F5197" s="235">
        <v>0.000031548704188443556</v>
      </c>
    </row>
    <row r="5198" ht="14.25" customHeight="1" spans="1:6" x14ac:dyDescent="0.25">
      <c r="A5198" s="232">
        <v>43574</v>
      </c>
      <c r="B5198" s="233">
        <v>109</v>
      </c>
      <c r="C5198" s="233">
        <v>13</v>
      </c>
      <c r="D5198" s="234">
        <v>0.25</v>
      </c>
      <c r="E5198" s="235">
        <v>0.00003353485328505586</v>
      </c>
      <c r="F5198" s="235">
        <v>0.00003575519808023604</v>
      </c>
    </row>
    <row r="5199" ht="14.25" customHeight="1" spans="1:6" x14ac:dyDescent="0.25">
      <c r="A5199" s="232">
        <v>43574</v>
      </c>
      <c r="B5199" s="233">
        <v>109</v>
      </c>
      <c r="C5199" s="233">
        <v>14</v>
      </c>
      <c r="D5199" s="234">
        <v>0.2708333333321207</v>
      </c>
      <c r="E5199" s="235">
        <v>0.00006279719835468783</v>
      </c>
      <c r="F5199" s="235">
        <v>0.00004166432045203974</v>
      </c>
    </row>
    <row r="5200" ht="14.25" customHeight="1" spans="1:6" x14ac:dyDescent="0.25">
      <c r="A5200" s="232">
        <v>43574</v>
      </c>
      <c r="B5200" s="233">
        <v>109</v>
      </c>
      <c r="C5200" s="233">
        <v>15</v>
      </c>
      <c r="D5200" s="234">
        <v>0.2916666666678793</v>
      </c>
      <c r="E5200" s="235">
        <v>0.00009951055987118456</v>
      </c>
      <c r="F5200" s="235">
        <v>0.000048675143605027206</v>
      </c>
    </row>
    <row r="5201" ht="14.25" customHeight="1" spans="1:6" x14ac:dyDescent="0.25">
      <c r="A5201" s="232">
        <v>43574</v>
      </c>
      <c r="B5201" s="233">
        <v>109</v>
      </c>
      <c r="C5201" s="233">
        <v>16</v>
      </c>
      <c r="D5201" s="234">
        <v>0.3125</v>
      </c>
      <c r="E5201" s="235">
        <v>0.00014073516461819474</v>
      </c>
      <c r="F5201" s="235">
        <v>0.000054383956743888416</v>
      </c>
    </row>
    <row r="5202" ht="14.25" customHeight="1" spans="1:6" x14ac:dyDescent="0.25">
      <c r="A5202" s="232">
        <v>43574</v>
      </c>
      <c r="B5202" s="233">
        <v>109</v>
      </c>
      <c r="C5202" s="233">
        <v>17</v>
      </c>
      <c r="D5202" s="234">
        <v>0.3333333333321207</v>
      </c>
      <c r="E5202" s="235">
        <v>0.00017936667578751013</v>
      </c>
      <c r="F5202" s="235">
        <v>0.000056487203689784654</v>
      </c>
    </row>
    <row r="5203" ht="14.25" customHeight="1" spans="1:6" x14ac:dyDescent="0.25">
      <c r="A5203" s="232">
        <v>43574</v>
      </c>
      <c r="B5203" s="233">
        <v>109</v>
      </c>
      <c r="C5203" s="233">
        <v>18</v>
      </c>
      <c r="D5203" s="234">
        <v>0.3541666666678793</v>
      </c>
      <c r="E5203" s="235">
        <v>0.00021172981730033087</v>
      </c>
      <c r="F5203" s="235">
        <v>0.00006029307911569213</v>
      </c>
    </row>
    <row r="5204" ht="14.25" customHeight="1" spans="1:6" x14ac:dyDescent="0.25">
      <c r="A5204" s="232">
        <v>43574</v>
      </c>
      <c r="B5204" s="233">
        <v>109</v>
      </c>
      <c r="C5204" s="233">
        <v>19</v>
      </c>
      <c r="D5204" s="234">
        <v>0.375</v>
      </c>
      <c r="E5204" s="235">
        <v>0.00023072134848077974</v>
      </c>
      <c r="F5204" s="235">
        <v>0.000058490296019209644</v>
      </c>
    </row>
    <row r="5205" ht="14.25" customHeight="1" spans="1:6" x14ac:dyDescent="0.25">
      <c r="A5205" s="232">
        <v>43574</v>
      </c>
      <c r="B5205" s="233">
        <v>109</v>
      </c>
      <c r="C5205" s="233">
        <v>20</v>
      </c>
      <c r="D5205" s="234">
        <v>0.3958333333321207</v>
      </c>
      <c r="E5205" s="235">
        <v>0.00024320124890151595</v>
      </c>
      <c r="F5205" s="235">
        <v>0.0000573885952380259</v>
      </c>
    </row>
    <row r="5206" ht="14.25" customHeight="1" spans="1:6" x14ac:dyDescent="0.25">
      <c r="A5206" s="232">
        <v>43574</v>
      </c>
      <c r="B5206" s="233">
        <v>109</v>
      </c>
      <c r="C5206" s="233">
        <v>21</v>
      </c>
      <c r="D5206" s="234">
        <v>0.4166666666678793</v>
      </c>
      <c r="E5206" s="235">
        <v>0.0002552093071550642</v>
      </c>
      <c r="F5206" s="235">
        <v>0.00005448411136035966</v>
      </c>
    </row>
    <row r="5207" ht="14.25" customHeight="1" spans="1:6" x14ac:dyDescent="0.25">
      <c r="A5207" s="232">
        <v>43574</v>
      </c>
      <c r="B5207" s="233">
        <v>109</v>
      </c>
      <c r="C5207" s="233">
        <v>22</v>
      </c>
      <c r="D5207" s="234">
        <v>0.4375</v>
      </c>
      <c r="E5207" s="235">
        <v>0.0002734372198071905</v>
      </c>
      <c r="F5207" s="235">
        <v>0.000055285348292129665</v>
      </c>
    </row>
    <row r="5208" ht="14.25" customHeight="1" spans="1:6" x14ac:dyDescent="0.25">
      <c r="A5208" s="232">
        <v>43574</v>
      </c>
      <c r="B5208" s="233">
        <v>109</v>
      </c>
      <c r="C5208" s="233">
        <v>23</v>
      </c>
      <c r="D5208" s="234">
        <v>0.4583333333321207</v>
      </c>
      <c r="E5208" s="235">
        <v>0.00027421172082855316</v>
      </c>
      <c r="F5208" s="235">
        <v>0.00005518519367565842</v>
      </c>
    </row>
    <row r="5209" ht="14.25" customHeight="1" spans="1:6" x14ac:dyDescent="0.25">
      <c r="A5209" s="232">
        <v>43574</v>
      </c>
      <c r="B5209" s="233">
        <v>109</v>
      </c>
      <c r="C5209" s="233">
        <v>24</v>
      </c>
      <c r="D5209" s="234">
        <v>0.4791666666678793</v>
      </c>
      <c r="E5209" s="235">
        <v>0.00028426400346847844</v>
      </c>
      <c r="F5209" s="235">
        <v>0.00005368287442858966</v>
      </c>
    </row>
    <row r="5210" ht="14.25" customHeight="1" spans="1:6" x14ac:dyDescent="0.25">
      <c r="A5210" s="232">
        <v>43574</v>
      </c>
      <c r="B5210" s="233">
        <v>109</v>
      </c>
      <c r="C5210" s="233">
        <v>25</v>
      </c>
      <c r="D5210" s="234">
        <v>0.5</v>
      </c>
      <c r="E5210" s="235">
        <v>0.0002780620089713292</v>
      </c>
      <c r="F5210" s="235">
        <v>0.00005448411136035966</v>
      </c>
    </row>
    <row r="5211" ht="14.25" customHeight="1" spans="1:6" x14ac:dyDescent="0.25">
      <c r="A5211" s="232">
        <v>43574</v>
      </c>
      <c r="B5211" s="233">
        <v>109</v>
      </c>
      <c r="C5211" s="233">
        <v>26</v>
      </c>
      <c r="D5211" s="234">
        <v>0.5208333333321207</v>
      </c>
      <c r="E5211" s="235">
        <v>0.0002739506365829473</v>
      </c>
      <c r="F5211" s="235">
        <v>0.00005418364751094592</v>
      </c>
    </row>
    <row r="5212" ht="14.25" customHeight="1" spans="1:6" x14ac:dyDescent="0.25">
      <c r="A5212" s="232">
        <v>43574</v>
      </c>
      <c r="B5212" s="233">
        <v>109</v>
      </c>
      <c r="C5212" s="233">
        <v>27</v>
      </c>
      <c r="D5212" s="234">
        <v>0.5416666666678793</v>
      </c>
      <c r="E5212" s="235">
        <v>0.00026870730401637265</v>
      </c>
      <c r="F5212" s="235">
        <v>0.00005428380212741717</v>
      </c>
    </row>
    <row r="5213" ht="14.25" customHeight="1" spans="1:6" x14ac:dyDescent="0.25">
      <c r="A5213" s="232">
        <v>43574</v>
      </c>
      <c r="B5213" s="233">
        <v>109</v>
      </c>
      <c r="C5213" s="233">
        <v>28</v>
      </c>
      <c r="D5213" s="234">
        <v>0.5625</v>
      </c>
      <c r="E5213" s="235">
        <v>0.00027081783922067957</v>
      </c>
      <c r="F5213" s="235">
        <v>0.00005308194672976218</v>
      </c>
    </row>
    <row r="5214" ht="14.25" customHeight="1" spans="1:6" x14ac:dyDescent="0.25">
      <c r="A5214" s="232">
        <v>43574</v>
      </c>
      <c r="B5214" s="233">
        <v>109</v>
      </c>
      <c r="C5214" s="233">
        <v>29</v>
      </c>
      <c r="D5214" s="234">
        <v>0.5833333333321207</v>
      </c>
      <c r="E5214" s="235">
        <v>0.00024214908598373623</v>
      </c>
      <c r="F5214" s="235">
        <v>0.000050277617468567196</v>
      </c>
    </row>
    <row r="5215" ht="14.25" customHeight="1" spans="1:6" x14ac:dyDescent="0.25">
      <c r="A5215" s="232">
        <v>43574</v>
      </c>
      <c r="B5215" s="233">
        <v>109</v>
      </c>
      <c r="C5215" s="233">
        <v>30</v>
      </c>
      <c r="D5215" s="234">
        <v>0.6041666666678793</v>
      </c>
      <c r="E5215" s="235">
        <v>0.00021881230257700276</v>
      </c>
      <c r="F5215" s="235">
        <v>0.00005188009133210718</v>
      </c>
    </row>
    <row r="5216" ht="14.25" customHeight="1" spans="1:6" x14ac:dyDescent="0.25">
      <c r="A5216" s="232">
        <v>43574</v>
      </c>
      <c r="B5216" s="233">
        <v>109</v>
      </c>
      <c r="C5216" s="233">
        <v>31</v>
      </c>
      <c r="D5216" s="234">
        <v>0.625</v>
      </c>
      <c r="E5216" s="235">
        <v>0.00019665262124106845</v>
      </c>
      <c r="F5216" s="235">
        <v>0.000050578081317980936</v>
      </c>
    </row>
    <row r="5217" ht="14.25" customHeight="1" spans="1:6" x14ac:dyDescent="0.25">
      <c r="A5217" s="232">
        <v>43574</v>
      </c>
      <c r="B5217" s="233">
        <v>109</v>
      </c>
      <c r="C5217" s="233">
        <v>32</v>
      </c>
      <c r="D5217" s="234">
        <v>0.6458333333321207</v>
      </c>
      <c r="E5217" s="235">
        <v>0.00017212997550169757</v>
      </c>
      <c r="F5217" s="235">
        <v>0.00005248101903093467</v>
      </c>
    </row>
    <row r="5218" ht="14.25" customHeight="1" spans="1:6" x14ac:dyDescent="0.25">
      <c r="A5218" s="232">
        <v>43574</v>
      </c>
      <c r="B5218" s="233">
        <v>109</v>
      </c>
      <c r="C5218" s="233">
        <v>33</v>
      </c>
      <c r="D5218" s="234">
        <v>0.6666666666678793</v>
      </c>
      <c r="E5218" s="235">
        <v>0.0001420083553283309</v>
      </c>
      <c r="F5218" s="235">
        <v>0.000056487203689784654</v>
      </c>
    </row>
    <row r="5219" ht="14.25" customHeight="1" spans="1:6" x14ac:dyDescent="0.25">
      <c r="A5219" s="232">
        <v>43574</v>
      </c>
      <c r="B5219" s="233">
        <v>109</v>
      </c>
      <c r="C5219" s="233">
        <v>34</v>
      </c>
      <c r="D5219" s="234">
        <v>0.6875</v>
      </c>
      <c r="E5219" s="235">
        <v>0.00010833166345264261</v>
      </c>
      <c r="F5219" s="235">
        <v>0.00006279694452747336</v>
      </c>
    </row>
    <row r="5220" ht="14.25" customHeight="1" spans="1:6" x14ac:dyDescent="0.25">
      <c r="A5220" s="232">
        <v>43574</v>
      </c>
      <c r="B5220" s="233">
        <v>109</v>
      </c>
      <c r="C5220" s="233">
        <v>35</v>
      </c>
      <c r="D5220" s="234">
        <v>0.7083333333321207</v>
      </c>
      <c r="E5220" s="235">
        <v>0.00007696853273082016</v>
      </c>
      <c r="F5220" s="235">
        <v>0.00007020838614634582</v>
      </c>
    </row>
    <row r="5221" ht="14.25" customHeight="1" spans="1:6" x14ac:dyDescent="0.25">
      <c r="A5221" s="232">
        <v>43574</v>
      </c>
      <c r="B5221" s="233">
        <v>109</v>
      </c>
      <c r="C5221" s="233">
        <v>36</v>
      </c>
      <c r="D5221" s="234">
        <v>0.7291666666678793</v>
      </c>
      <c r="E5221" s="235">
        <v>0.00004898280155608399</v>
      </c>
      <c r="F5221" s="235">
        <v>0.00007621766313462079</v>
      </c>
    </row>
    <row r="5222" ht="14.25" customHeight="1" spans="1:6" x14ac:dyDescent="0.25">
      <c r="A5222" s="232">
        <v>43574</v>
      </c>
      <c r="B5222" s="233">
        <v>109</v>
      </c>
      <c r="C5222" s="233">
        <v>37</v>
      </c>
      <c r="D5222" s="234">
        <v>0.75</v>
      </c>
      <c r="E5222" s="235">
        <v>0.00002815226350712697</v>
      </c>
      <c r="F5222" s="235">
        <v>0.00007621766313462079</v>
      </c>
    </row>
    <row r="5223" ht="14.25" customHeight="1" spans="1:6" x14ac:dyDescent="0.25">
      <c r="A5223" s="232">
        <v>43574</v>
      </c>
      <c r="B5223" s="233">
        <v>109</v>
      </c>
      <c r="C5223" s="233">
        <v>38</v>
      </c>
      <c r="D5223" s="234">
        <v>0.7708333333321207</v>
      </c>
      <c r="E5223" s="235">
        <v>0.000015417398760224298</v>
      </c>
      <c r="F5223" s="235">
        <v>0.00007581704466873579</v>
      </c>
    </row>
    <row r="5224" ht="14.25" customHeight="1" spans="1:6" x14ac:dyDescent="0.25">
      <c r="A5224" s="232">
        <v>43574</v>
      </c>
      <c r="B5224" s="233">
        <v>109</v>
      </c>
      <c r="C5224" s="233">
        <v>39</v>
      </c>
      <c r="D5224" s="234">
        <v>0.7916666666678793</v>
      </c>
      <c r="E5224" s="235">
        <v>0.000007483701763980676</v>
      </c>
      <c r="F5224" s="235">
        <v>0.00007391410695578205</v>
      </c>
    </row>
    <row r="5225" ht="14.25" customHeight="1" spans="1:6" x14ac:dyDescent="0.25">
      <c r="A5225" s="232">
        <v>43574</v>
      </c>
      <c r="B5225" s="233">
        <v>109</v>
      </c>
      <c r="C5225" s="233">
        <v>40</v>
      </c>
      <c r="D5225" s="234">
        <v>0.8125</v>
      </c>
      <c r="E5225" s="235">
        <v>0.0000013929092534678653</v>
      </c>
      <c r="F5225" s="235">
        <v>0.00007471534388755204</v>
      </c>
    </row>
    <row r="5226" ht="14.25" customHeight="1" spans="1:6" x14ac:dyDescent="0.25">
      <c r="A5226" s="232">
        <v>43574</v>
      </c>
      <c r="B5226" s="233">
        <v>109</v>
      </c>
      <c r="C5226" s="233">
        <v>41</v>
      </c>
      <c r="D5226" s="234">
        <v>0.8333333333321207</v>
      </c>
      <c r="E5226" s="235">
        <v>4.031440538408521e-7</v>
      </c>
      <c r="F5226" s="235">
        <v>0.00007802044623110327</v>
      </c>
    </row>
    <row r="5227" ht="14.25" customHeight="1" spans="1:6" x14ac:dyDescent="0.25">
      <c r="A5227" s="232">
        <v>43574</v>
      </c>
      <c r="B5227" s="233">
        <v>109</v>
      </c>
      <c r="C5227" s="233">
        <v>42</v>
      </c>
      <c r="D5227" s="234">
        <v>0.8541666666678793</v>
      </c>
      <c r="E5227" s="235">
        <v>3.389563564780967e-8</v>
      </c>
      <c r="F5227" s="235">
        <v>0.00007892183777934451</v>
      </c>
    </row>
    <row r="5228" ht="14.25" customHeight="1" spans="1:6" x14ac:dyDescent="0.25">
      <c r="A5228" s="232">
        <v>43574</v>
      </c>
      <c r="B5228" s="233">
        <v>109</v>
      </c>
      <c r="C5228" s="233">
        <v>43</v>
      </c>
      <c r="D5228" s="234">
        <v>0.875</v>
      </c>
      <c r="E5228" s="235">
        <v>0</v>
      </c>
      <c r="F5228" s="235">
        <v>0.00007761982776521827</v>
      </c>
    </row>
    <row r="5229" ht="14.25" customHeight="1" spans="1:6" x14ac:dyDescent="0.25">
      <c r="A5229" s="232">
        <v>43574</v>
      </c>
      <c r="B5229" s="233">
        <v>109</v>
      </c>
      <c r="C5229" s="233">
        <v>44</v>
      </c>
      <c r="D5229" s="234">
        <v>0.8958333333321207</v>
      </c>
      <c r="E5229" s="235">
        <v>0</v>
      </c>
      <c r="F5229" s="235">
        <v>0.0000736136431063683</v>
      </c>
    </row>
    <row r="5230" ht="14.25" customHeight="1" spans="1:6" x14ac:dyDescent="0.25">
      <c r="A5230" s="232">
        <v>43574</v>
      </c>
      <c r="B5230" s="233">
        <v>109</v>
      </c>
      <c r="C5230" s="233">
        <v>45</v>
      </c>
      <c r="D5230" s="234">
        <v>0.9166666666678793</v>
      </c>
      <c r="E5230" s="235">
        <v>0</v>
      </c>
      <c r="F5230" s="235">
        <v>0.00007020838614634582</v>
      </c>
    </row>
    <row r="5231" ht="14.25" customHeight="1" spans="1:6" x14ac:dyDescent="0.25">
      <c r="A5231" s="232">
        <v>43574</v>
      </c>
      <c r="B5231" s="233">
        <v>109</v>
      </c>
      <c r="C5231" s="233">
        <v>46</v>
      </c>
      <c r="D5231" s="234">
        <v>0.9375</v>
      </c>
      <c r="E5231" s="235">
        <v>0</v>
      </c>
      <c r="F5231" s="235">
        <v>0.00006209586221217463</v>
      </c>
    </row>
    <row r="5232" ht="14.25" customHeight="1" spans="1:6" x14ac:dyDescent="0.25">
      <c r="A5232" s="232">
        <v>43574</v>
      </c>
      <c r="B5232" s="233">
        <v>109</v>
      </c>
      <c r="C5232" s="233">
        <v>47</v>
      </c>
      <c r="D5232" s="234">
        <v>0.9583333333321207</v>
      </c>
      <c r="E5232" s="235">
        <v>0</v>
      </c>
      <c r="F5232" s="235">
        <v>0.00005308194672976218</v>
      </c>
    </row>
    <row r="5233" ht="14.25" customHeight="1" spans="1:6" x14ac:dyDescent="0.25">
      <c r="A5233" s="232">
        <v>43574</v>
      </c>
      <c r="B5233" s="233">
        <v>109</v>
      </c>
      <c r="C5233" s="233">
        <v>48</v>
      </c>
      <c r="D5233" s="234">
        <v>0.9791666666678793</v>
      </c>
      <c r="E5233" s="235">
        <v>0</v>
      </c>
      <c r="F5233" s="235">
        <v>0.00004436849509676348</v>
      </c>
    </row>
    <row r="5234" ht="14.25" customHeight="1" spans="1:6" x14ac:dyDescent="0.25">
      <c r="A5234" s="232">
        <v>43575</v>
      </c>
      <c r="B5234" s="233">
        <v>110</v>
      </c>
      <c r="C5234" s="233">
        <v>1</v>
      </c>
      <c r="D5234" s="234">
        <v>0</v>
      </c>
      <c r="E5234" s="235">
        <v>0</v>
      </c>
      <c r="F5234" s="235">
        <v>0.00003785844502613227</v>
      </c>
    </row>
    <row r="5235" ht="14.25" customHeight="1" spans="1:6" x14ac:dyDescent="0.25">
      <c r="A5235" s="232">
        <v>43575</v>
      </c>
      <c r="B5235" s="233">
        <v>110</v>
      </c>
      <c r="C5235" s="233">
        <v>2</v>
      </c>
      <c r="D5235" s="234">
        <v>0.020833333332120674</v>
      </c>
      <c r="E5235" s="235">
        <v>0</v>
      </c>
      <c r="F5235" s="235">
        <v>0.00003425287883316729</v>
      </c>
    </row>
    <row r="5236" ht="14.25" customHeight="1" spans="1:6" x14ac:dyDescent="0.25">
      <c r="A5236" s="232">
        <v>43575</v>
      </c>
      <c r="B5236" s="233">
        <v>110</v>
      </c>
      <c r="C5236" s="233">
        <v>3</v>
      </c>
      <c r="D5236" s="234">
        <v>0.041666666667879326</v>
      </c>
      <c r="E5236" s="235">
        <v>0</v>
      </c>
      <c r="F5236" s="235">
        <v>0.00003134839495550106</v>
      </c>
    </row>
    <row r="5237" ht="14.25" customHeight="1" spans="1:6" x14ac:dyDescent="0.25">
      <c r="A5237" s="232">
        <v>43575</v>
      </c>
      <c r="B5237" s="233">
        <v>110</v>
      </c>
      <c r="C5237" s="233">
        <v>4</v>
      </c>
      <c r="D5237" s="234">
        <v>0.0625</v>
      </c>
      <c r="E5237" s="235">
        <v>0</v>
      </c>
      <c r="F5237" s="235">
        <v>0.00002934530262607607</v>
      </c>
    </row>
    <row r="5238" ht="14.25" customHeight="1" spans="1:6" x14ac:dyDescent="0.25">
      <c r="A5238" s="232">
        <v>43575</v>
      </c>
      <c r="B5238" s="233">
        <v>110</v>
      </c>
      <c r="C5238" s="233">
        <v>5</v>
      </c>
      <c r="D5238" s="234">
        <v>0.08333333333212067</v>
      </c>
      <c r="E5238" s="235">
        <v>0</v>
      </c>
      <c r="F5238" s="235">
        <v>0.00002834375646136358</v>
      </c>
    </row>
    <row r="5239" ht="14.25" customHeight="1" spans="1:6" x14ac:dyDescent="0.25">
      <c r="A5239" s="232">
        <v>43575</v>
      </c>
      <c r="B5239" s="233">
        <v>110</v>
      </c>
      <c r="C5239" s="233">
        <v>6</v>
      </c>
      <c r="D5239" s="234">
        <v>0.10416666666787933</v>
      </c>
      <c r="E5239" s="235">
        <v>0</v>
      </c>
      <c r="F5239" s="235">
        <v>0.000027943137995478576</v>
      </c>
    </row>
    <row r="5240" ht="14.25" customHeight="1" spans="1:6" x14ac:dyDescent="0.25">
      <c r="A5240" s="232">
        <v>43575</v>
      </c>
      <c r="B5240" s="233">
        <v>110</v>
      </c>
      <c r="C5240" s="233">
        <v>7</v>
      </c>
      <c r="D5240" s="234">
        <v>0.125</v>
      </c>
      <c r="E5240" s="235">
        <v>0</v>
      </c>
      <c r="F5240" s="235">
        <v>0.00002744236491312233</v>
      </c>
    </row>
    <row r="5241" ht="14.25" customHeight="1" spans="1:6" x14ac:dyDescent="0.25">
      <c r="A5241" s="232">
        <v>43575</v>
      </c>
      <c r="B5241" s="233">
        <v>110</v>
      </c>
      <c r="C5241" s="233">
        <v>8</v>
      </c>
      <c r="D5241" s="234">
        <v>0.14583333333212067</v>
      </c>
      <c r="E5241" s="235">
        <v>0</v>
      </c>
      <c r="F5241" s="235">
        <v>0.000027342210296651082</v>
      </c>
    </row>
    <row r="5242" ht="14.25" customHeight="1" spans="1:6" x14ac:dyDescent="0.25">
      <c r="A5242" s="232">
        <v>43575</v>
      </c>
      <c r="B5242" s="233">
        <v>110</v>
      </c>
      <c r="C5242" s="233">
        <v>9</v>
      </c>
      <c r="D5242" s="234">
        <v>0.16666666666787933</v>
      </c>
      <c r="E5242" s="235">
        <v>0</v>
      </c>
      <c r="F5242" s="235">
        <v>0.00002724205568017983</v>
      </c>
    </row>
    <row r="5243" ht="14.25" customHeight="1" spans="1:6" x14ac:dyDescent="0.25">
      <c r="A5243" s="232">
        <v>43575</v>
      </c>
      <c r="B5243" s="233">
        <v>110</v>
      </c>
      <c r="C5243" s="233">
        <v>10</v>
      </c>
      <c r="D5243" s="234">
        <v>0.1875</v>
      </c>
      <c r="E5243" s="235">
        <v>2.914918315582732e-7</v>
      </c>
      <c r="F5243" s="235">
        <v>0.000028443911077834827</v>
      </c>
    </row>
    <row r="5244" ht="14.25" customHeight="1" spans="1:6" x14ac:dyDescent="0.25">
      <c r="A5244" s="232">
        <v>43575</v>
      </c>
      <c r="B5244" s="233">
        <v>110</v>
      </c>
      <c r="C5244" s="233">
        <v>11</v>
      </c>
      <c r="D5244" s="234">
        <v>0.20833333333212067</v>
      </c>
      <c r="E5244" s="235">
        <v>0.000003682182259153536</v>
      </c>
      <c r="F5244" s="235">
        <v>0.000029545611859018566</v>
      </c>
    </row>
    <row r="5245" ht="14.25" customHeight="1" spans="1:6" x14ac:dyDescent="0.25">
      <c r="A5245" s="232">
        <v>43575</v>
      </c>
      <c r="B5245" s="233">
        <v>110</v>
      </c>
      <c r="C5245" s="233">
        <v>12</v>
      </c>
      <c r="D5245" s="234">
        <v>0.22916666666787933</v>
      </c>
      <c r="E5245" s="235">
        <v>0.000015559624307563587</v>
      </c>
      <c r="F5245" s="235">
        <v>0.000031148085722558555</v>
      </c>
    </row>
    <row r="5246" ht="14.25" customHeight="1" spans="1:6" x14ac:dyDescent="0.25">
      <c r="A5246" s="232">
        <v>43575</v>
      </c>
      <c r="B5246" s="233">
        <v>110</v>
      </c>
      <c r="C5246" s="233">
        <v>13</v>
      </c>
      <c r="D5246" s="234">
        <v>0.25</v>
      </c>
      <c r="E5246" s="235">
        <v>0.0000370086039951823</v>
      </c>
      <c r="F5246" s="235">
        <v>0.00003485380653199478</v>
      </c>
    </row>
    <row r="5247" ht="14.25" customHeight="1" spans="1:6" x14ac:dyDescent="0.25">
      <c r="A5247" s="232">
        <v>43575</v>
      </c>
      <c r="B5247" s="233">
        <v>110</v>
      </c>
      <c r="C5247" s="233">
        <v>14</v>
      </c>
      <c r="D5247" s="234">
        <v>0.2708333333321207</v>
      </c>
      <c r="E5247" s="235">
        <v>0.00006555330728185254</v>
      </c>
      <c r="F5247" s="235">
        <v>0.000041964784301453494</v>
      </c>
    </row>
    <row r="5248" ht="14.25" customHeight="1" spans="1:6" x14ac:dyDescent="0.25">
      <c r="A5248" s="232">
        <v>43575</v>
      </c>
      <c r="B5248" s="233">
        <v>110</v>
      </c>
      <c r="C5248" s="233">
        <v>15</v>
      </c>
      <c r="D5248" s="234">
        <v>0.2916666666678793</v>
      </c>
      <c r="E5248" s="235">
        <v>0.00010645147639970106</v>
      </c>
      <c r="F5248" s="235">
        <v>0.000047773752056785965</v>
      </c>
    </row>
    <row r="5249" ht="14.25" customHeight="1" spans="1:6" x14ac:dyDescent="0.25">
      <c r="A5249" s="232">
        <v>43575</v>
      </c>
      <c r="B5249" s="233">
        <v>110</v>
      </c>
      <c r="C5249" s="233">
        <v>16</v>
      </c>
      <c r="D5249" s="234">
        <v>0.3125</v>
      </c>
      <c r="E5249" s="235">
        <v>0.00015372868096034866</v>
      </c>
      <c r="F5249" s="235">
        <v>0.000054383956743888416</v>
      </c>
    </row>
    <row r="5250" ht="14.25" customHeight="1" spans="1:6" x14ac:dyDescent="0.25">
      <c r="A5250" s="232">
        <v>43575</v>
      </c>
      <c r="B5250" s="233">
        <v>110</v>
      </c>
      <c r="C5250" s="233">
        <v>17</v>
      </c>
      <c r="D5250" s="234">
        <v>0.3333333333321207</v>
      </c>
      <c r="E5250" s="235">
        <v>0.00020147851846312364</v>
      </c>
      <c r="F5250" s="235">
        <v>0.000056286894456842146</v>
      </c>
    </row>
    <row r="5251" ht="14.25" customHeight="1" spans="1:6" x14ac:dyDescent="0.25">
      <c r="A5251" s="232">
        <v>43575</v>
      </c>
      <c r="B5251" s="233">
        <v>110</v>
      </c>
      <c r="C5251" s="233">
        <v>18</v>
      </c>
      <c r="D5251" s="234">
        <v>0.3541666666678793</v>
      </c>
      <c r="E5251" s="235">
        <v>0.0002445510956764084</v>
      </c>
      <c r="F5251" s="235">
        <v>0.00005979230603333589</v>
      </c>
    </row>
    <row r="5252" ht="14.25" customHeight="1" spans="1:6" x14ac:dyDescent="0.25">
      <c r="A5252" s="232">
        <v>43575</v>
      </c>
      <c r="B5252" s="233">
        <v>110</v>
      </c>
      <c r="C5252" s="233">
        <v>19</v>
      </c>
      <c r="D5252" s="234">
        <v>0.375</v>
      </c>
      <c r="E5252" s="235">
        <v>0.00027301277203755226</v>
      </c>
      <c r="F5252" s="235">
        <v>0.00006059354296510588</v>
      </c>
    </row>
    <row r="5253" ht="14.25" customHeight="1" spans="1:6" x14ac:dyDescent="0.25">
      <c r="A5253" s="232">
        <v>43575</v>
      </c>
      <c r="B5253" s="233">
        <v>110</v>
      </c>
      <c r="C5253" s="233">
        <v>20</v>
      </c>
      <c r="D5253" s="234">
        <v>0.3958333333321207</v>
      </c>
      <c r="E5253" s="235">
        <v>0.0002871489793686121</v>
      </c>
      <c r="F5253" s="235">
        <v>0.000059191378334508385</v>
      </c>
    </row>
    <row r="5254" ht="14.25" customHeight="1" spans="1:6" x14ac:dyDescent="0.25">
      <c r="A5254" s="232">
        <v>43575</v>
      </c>
      <c r="B5254" s="233">
        <v>110</v>
      </c>
      <c r="C5254" s="233">
        <v>21</v>
      </c>
      <c r="D5254" s="234">
        <v>0.4166666666678793</v>
      </c>
      <c r="E5254" s="235">
        <v>0.000299692807528654</v>
      </c>
      <c r="F5254" s="235">
        <v>0.000055786121374485906</v>
      </c>
    </row>
    <row r="5255" ht="14.25" customHeight="1" spans="1:6" x14ac:dyDescent="0.25">
      <c r="A5255" s="232">
        <v>43575</v>
      </c>
      <c r="B5255" s="233">
        <v>110</v>
      </c>
      <c r="C5255" s="233">
        <v>22</v>
      </c>
      <c r="D5255" s="234">
        <v>0.4375</v>
      </c>
      <c r="E5255" s="235">
        <v>0.0003260188126571822</v>
      </c>
      <c r="F5255" s="235">
        <v>0.00005498488444271591</v>
      </c>
    </row>
    <row r="5256" ht="14.25" customHeight="1" spans="1:6" x14ac:dyDescent="0.25">
      <c r="A5256" s="232">
        <v>43575</v>
      </c>
      <c r="B5256" s="233">
        <v>110</v>
      </c>
      <c r="C5256" s="233">
        <v>23</v>
      </c>
      <c r="D5256" s="234">
        <v>0.4583333333321207</v>
      </c>
      <c r="E5256" s="235">
        <v>0.00034055375793900144</v>
      </c>
      <c r="F5256" s="235">
        <v>0.000054684420593302164</v>
      </c>
    </row>
    <row r="5257" ht="14.25" customHeight="1" spans="1:6" x14ac:dyDescent="0.25">
      <c r="A5257" s="232">
        <v>43575</v>
      </c>
      <c r="B5257" s="233">
        <v>110</v>
      </c>
      <c r="C5257" s="233">
        <v>24</v>
      </c>
      <c r="D5257" s="234">
        <v>0.4791666666678793</v>
      </c>
      <c r="E5257" s="235">
        <v>0.00035445973942682435</v>
      </c>
      <c r="F5257" s="235">
        <v>0.00005428380212741717</v>
      </c>
    </row>
    <row r="5258" ht="14.25" customHeight="1" spans="1:6" x14ac:dyDescent="0.25">
      <c r="A5258" s="232">
        <v>43575</v>
      </c>
      <c r="B5258" s="233">
        <v>110</v>
      </c>
      <c r="C5258" s="233">
        <v>25</v>
      </c>
      <c r="D5258" s="234">
        <v>0.5</v>
      </c>
      <c r="E5258" s="235">
        <v>0.0003546619854378741</v>
      </c>
      <c r="F5258" s="235">
        <v>0.000055085039059187164</v>
      </c>
    </row>
    <row r="5259" ht="14.25" customHeight="1" spans="1:6" x14ac:dyDescent="0.25">
      <c r="A5259" s="232">
        <v>43575</v>
      </c>
      <c r="B5259" s="233">
        <v>110</v>
      </c>
      <c r="C5259" s="233">
        <v>26</v>
      </c>
      <c r="D5259" s="234">
        <v>0.5208333333321207</v>
      </c>
      <c r="E5259" s="235">
        <v>0.0003537630719210719</v>
      </c>
      <c r="F5259" s="235">
        <v>0.00005428380212741717</v>
      </c>
    </row>
    <row r="5260" ht="14.25" customHeight="1" spans="1:6" x14ac:dyDescent="0.25">
      <c r="A5260" s="232">
        <v>43575</v>
      </c>
      <c r="B5260" s="233">
        <v>110</v>
      </c>
      <c r="C5260" s="233">
        <v>27</v>
      </c>
      <c r="D5260" s="234">
        <v>0.5416666666678793</v>
      </c>
      <c r="E5260" s="235">
        <v>0.0003445959860437824</v>
      </c>
      <c r="F5260" s="235">
        <v>0.00005368287442858966</v>
      </c>
    </row>
    <row r="5261" ht="14.25" customHeight="1" spans="1:6" x14ac:dyDescent="0.25">
      <c r="A5261" s="232">
        <v>43575</v>
      </c>
      <c r="B5261" s="233">
        <v>110</v>
      </c>
      <c r="C5261" s="233">
        <v>28</v>
      </c>
      <c r="D5261" s="234">
        <v>0.5625</v>
      </c>
      <c r="E5261" s="235">
        <v>0.00033869597670706367</v>
      </c>
      <c r="F5261" s="235">
        <v>0.00005167978209916469</v>
      </c>
    </row>
    <row r="5262" ht="14.25" customHeight="1" spans="1:6" x14ac:dyDescent="0.25">
      <c r="A5262" s="232">
        <v>43575</v>
      </c>
      <c r="B5262" s="233">
        <v>110</v>
      </c>
      <c r="C5262" s="233">
        <v>29</v>
      </c>
      <c r="D5262" s="234">
        <v>0.5833333333321207</v>
      </c>
      <c r="E5262" s="235">
        <v>0.0003189218674799101</v>
      </c>
      <c r="F5262" s="235">
        <v>0.000049075762070912194</v>
      </c>
    </row>
    <row r="5263" ht="14.25" customHeight="1" spans="1:6" x14ac:dyDescent="0.25">
      <c r="A5263" s="232">
        <v>43575</v>
      </c>
      <c r="B5263" s="233">
        <v>110</v>
      </c>
      <c r="C5263" s="233">
        <v>30</v>
      </c>
      <c r="D5263" s="234">
        <v>0.6041666666678793</v>
      </c>
      <c r="E5263" s="235">
        <v>0.0003003894458253799</v>
      </c>
      <c r="F5263" s="235">
        <v>0.00005067823593445219</v>
      </c>
    </row>
    <row r="5264" ht="14.25" customHeight="1" spans="1:6" x14ac:dyDescent="0.25">
      <c r="A5264" s="232">
        <v>43575</v>
      </c>
      <c r="B5264" s="233">
        <v>110</v>
      </c>
      <c r="C5264" s="233">
        <v>31</v>
      </c>
      <c r="D5264" s="234">
        <v>0.625</v>
      </c>
      <c r="E5264" s="235">
        <v>0.00026865780149128117</v>
      </c>
      <c r="F5264" s="235">
        <v>0.0000492760713038547</v>
      </c>
    </row>
    <row r="5265" ht="14.25" customHeight="1" spans="1:6" x14ac:dyDescent="0.25">
      <c r="A5265" s="232">
        <v>43575</v>
      </c>
      <c r="B5265" s="233">
        <v>110</v>
      </c>
      <c r="C5265" s="233">
        <v>32</v>
      </c>
      <c r="D5265" s="234">
        <v>0.6458333333321207</v>
      </c>
      <c r="E5265" s="235">
        <v>0.00023549852466035748</v>
      </c>
      <c r="F5265" s="235">
        <v>0.00005137931824975094</v>
      </c>
    </row>
    <row r="5266" ht="14.25" customHeight="1" spans="1:6" x14ac:dyDescent="0.25">
      <c r="A5266" s="232">
        <v>43575</v>
      </c>
      <c r="B5266" s="233">
        <v>110</v>
      </c>
      <c r="C5266" s="233">
        <v>33</v>
      </c>
      <c r="D5266" s="234">
        <v>0.6666666666678793</v>
      </c>
      <c r="E5266" s="235">
        <v>0.00019096799507129235</v>
      </c>
      <c r="F5266" s="235">
        <v>0.00005488472982624466</v>
      </c>
    </row>
    <row r="5267" ht="14.25" customHeight="1" spans="1:6" x14ac:dyDescent="0.25">
      <c r="A5267" s="232">
        <v>43575</v>
      </c>
      <c r="B5267" s="233">
        <v>110</v>
      </c>
      <c r="C5267" s="233">
        <v>34</v>
      </c>
      <c r="D5267" s="234">
        <v>0.6875</v>
      </c>
      <c r="E5267" s="235">
        <v>0.00014810734152978256</v>
      </c>
      <c r="F5267" s="235">
        <v>0.00006119447066393338</v>
      </c>
    </row>
    <row r="5268" ht="14.25" customHeight="1" spans="1:6" x14ac:dyDescent="0.25">
      <c r="A5268" s="232">
        <v>43575</v>
      </c>
      <c r="B5268" s="233">
        <v>110</v>
      </c>
      <c r="C5268" s="233">
        <v>35</v>
      </c>
      <c r="D5268" s="234">
        <v>0.7083333333321207</v>
      </c>
      <c r="E5268" s="235">
        <v>0.00010468334649926397</v>
      </c>
      <c r="F5268" s="235">
        <v>0.00006760436611809333</v>
      </c>
    </row>
    <row r="5269" ht="14.25" customHeight="1" spans="1:6" x14ac:dyDescent="0.25">
      <c r="A5269" s="232">
        <v>43575</v>
      </c>
      <c r="B5269" s="233">
        <v>110</v>
      </c>
      <c r="C5269" s="233">
        <v>36</v>
      </c>
      <c r="D5269" s="234">
        <v>0.7291666666678793</v>
      </c>
      <c r="E5269" s="235">
        <v>0.00006820527311446463</v>
      </c>
      <c r="F5269" s="235">
        <v>0.00007291256079106956</v>
      </c>
    </row>
    <row r="5270" ht="14.25" customHeight="1" spans="1:6" x14ac:dyDescent="0.25">
      <c r="A5270" s="232">
        <v>43575</v>
      </c>
      <c r="B5270" s="233">
        <v>110</v>
      </c>
      <c r="C5270" s="233">
        <v>37</v>
      </c>
      <c r="D5270" s="234">
        <v>0.75</v>
      </c>
      <c r="E5270" s="235">
        <v>0.00003942227933975067</v>
      </c>
      <c r="F5270" s="235">
        <v>0.00007731936391580452</v>
      </c>
    </row>
    <row r="5271" ht="14.25" customHeight="1" spans="1:6" x14ac:dyDescent="0.25">
      <c r="A5271" s="232">
        <v>43575</v>
      </c>
      <c r="B5271" s="233">
        <v>110</v>
      </c>
      <c r="C5271" s="233">
        <v>38</v>
      </c>
      <c r="D5271" s="234">
        <v>0.7708333333321207</v>
      </c>
      <c r="E5271" s="235">
        <v>0.000019096777260956313</v>
      </c>
      <c r="F5271" s="235">
        <v>0.00007761982776521827</v>
      </c>
    </row>
    <row r="5272" ht="14.25" customHeight="1" spans="1:6" x14ac:dyDescent="0.25">
      <c r="A5272" s="232">
        <v>43575</v>
      </c>
      <c r="B5272" s="233">
        <v>110</v>
      </c>
      <c r="C5272" s="233">
        <v>39</v>
      </c>
      <c r="D5272" s="234">
        <v>0.7916666666678793</v>
      </c>
      <c r="E5272" s="235">
        <v>0.000009050543328952521</v>
      </c>
      <c r="F5272" s="235">
        <v>0.00007511596235343704</v>
      </c>
    </row>
    <row r="5273" ht="14.25" customHeight="1" spans="1:6" x14ac:dyDescent="0.25">
      <c r="A5273" s="232">
        <v>43575</v>
      </c>
      <c r="B5273" s="233">
        <v>110</v>
      </c>
      <c r="C5273" s="233">
        <v>40</v>
      </c>
      <c r="D5273" s="234">
        <v>0.8125</v>
      </c>
      <c r="E5273" s="235">
        <v>0.0000016040682050514282</v>
      </c>
      <c r="F5273" s="235">
        <v>0.00007421457080519578</v>
      </c>
    </row>
    <row r="5274" ht="14.25" customHeight="1" spans="1:6" x14ac:dyDescent="0.25">
      <c r="A5274" s="232">
        <v>43575</v>
      </c>
      <c r="B5274" s="233">
        <v>110</v>
      </c>
      <c r="C5274" s="233">
        <v>41</v>
      </c>
      <c r="D5274" s="234">
        <v>0.8333333333321207</v>
      </c>
      <c r="E5274" s="235">
        <v>4.0098622513853823e-7</v>
      </c>
      <c r="F5274" s="235">
        <v>0.00007611750851814954</v>
      </c>
    </row>
    <row r="5275" ht="14.25" customHeight="1" spans="1:6" x14ac:dyDescent="0.25">
      <c r="A5275" s="232">
        <v>43575</v>
      </c>
      <c r="B5275" s="233">
        <v>110</v>
      </c>
      <c r="C5275" s="233">
        <v>42</v>
      </c>
      <c r="D5275" s="234">
        <v>0.8541666666678793</v>
      </c>
      <c r="E5275" s="235">
        <v>5.2372814564479394e-8</v>
      </c>
      <c r="F5275" s="235">
        <v>0.00007721920929933328</v>
      </c>
    </row>
    <row r="5276" ht="14.25" customHeight="1" spans="1:6" x14ac:dyDescent="0.25">
      <c r="A5276" s="232">
        <v>43575</v>
      </c>
      <c r="B5276" s="233">
        <v>110</v>
      </c>
      <c r="C5276" s="233">
        <v>43</v>
      </c>
      <c r="D5276" s="234">
        <v>0.875</v>
      </c>
      <c r="E5276" s="235">
        <v>0</v>
      </c>
      <c r="F5276" s="235">
        <v>0.00007782013699816078</v>
      </c>
    </row>
    <row r="5277" ht="14.25" customHeight="1" spans="1:6" x14ac:dyDescent="0.25">
      <c r="A5277" s="232">
        <v>43575</v>
      </c>
      <c r="B5277" s="233">
        <v>110</v>
      </c>
      <c r="C5277" s="233">
        <v>44</v>
      </c>
      <c r="D5277" s="234">
        <v>0.8958333333321207</v>
      </c>
      <c r="E5277" s="235">
        <v>0</v>
      </c>
      <c r="F5277" s="235">
        <v>0.0000718108600098858</v>
      </c>
    </row>
    <row r="5278" ht="14.25" customHeight="1" spans="1:6" x14ac:dyDescent="0.25">
      <c r="A5278" s="232">
        <v>43575</v>
      </c>
      <c r="B5278" s="233">
        <v>110</v>
      </c>
      <c r="C5278" s="233">
        <v>45</v>
      </c>
      <c r="D5278" s="234">
        <v>0.9166666666678793</v>
      </c>
      <c r="E5278" s="235">
        <v>0</v>
      </c>
      <c r="F5278" s="235">
        <v>0.00006790482996750707</v>
      </c>
    </row>
    <row r="5279" ht="14.25" customHeight="1" spans="1:6" x14ac:dyDescent="0.25">
      <c r="A5279" s="232">
        <v>43575</v>
      </c>
      <c r="B5279" s="233">
        <v>110</v>
      </c>
      <c r="C5279" s="233">
        <v>46</v>
      </c>
      <c r="D5279" s="234">
        <v>0.9375</v>
      </c>
      <c r="E5279" s="235">
        <v>0</v>
      </c>
      <c r="F5279" s="235">
        <v>0.00006049338834863463</v>
      </c>
    </row>
    <row r="5280" ht="14.25" customHeight="1" spans="1:6" x14ac:dyDescent="0.25">
      <c r="A5280" s="232">
        <v>43575</v>
      </c>
      <c r="B5280" s="233">
        <v>110</v>
      </c>
      <c r="C5280" s="233">
        <v>47</v>
      </c>
      <c r="D5280" s="234">
        <v>0.9583333333321207</v>
      </c>
      <c r="E5280" s="235">
        <v>0</v>
      </c>
      <c r="F5280" s="235">
        <v>0.000051980245948578425</v>
      </c>
    </row>
    <row r="5281" ht="14.25" customHeight="1" spans="1:6" x14ac:dyDescent="0.25">
      <c r="A5281" s="232">
        <v>43575</v>
      </c>
      <c r="B5281" s="233">
        <v>110</v>
      </c>
      <c r="C5281" s="233">
        <v>48</v>
      </c>
      <c r="D5281" s="234">
        <v>0.9791666666678793</v>
      </c>
      <c r="E5281" s="235">
        <v>0</v>
      </c>
      <c r="F5281" s="235">
        <v>0.00004416818586382098</v>
      </c>
    </row>
    <row r="5282" ht="14.25" customHeight="1" spans="1:6" x14ac:dyDescent="0.25">
      <c r="A5282" s="232">
        <v>43576</v>
      </c>
      <c r="B5282" s="233">
        <v>111</v>
      </c>
      <c r="C5282" s="233">
        <v>1</v>
      </c>
      <c r="D5282" s="234">
        <v>0</v>
      </c>
      <c r="E5282" s="235">
        <v>0</v>
      </c>
      <c r="F5282" s="235">
        <v>0.00003845937272495976</v>
      </c>
    </row>
    <row r="5283" ht="14.25" customHeight="1" spans="1:6" x14ac:dyDescent="0.25">
      <c r="A5283" s="232">
        <v>43576</v>
      </c>
      <c r="B5283" s="233">
        <v>111</v>
      </c>
      <c r="C5283" s="233">
        <v>2</v>
      </c>
      <c r="D5283" s="234">
        <v>0.020833333332120674</v>
      </c>
      <c r="E5283" s="235">
        <v>0</v>
      </c>
      <c r="F5283" s="235">
        <v>0.00003465349729905229</v>
      </c>
    </row>
    <row r="5284" ht="14.25" customHeight="1" spans="1:6" x14ac:dyDescent="0.25">
      <c r="A5284" s="232">
        <v>43576</v>
      </c>
      <c r="B5284" s="233">
        <v>111</v>
      </c>
      <c r="C5284" s="233">
        <v>3</v>
      </c>
      <c r="D5284" s="234">
        <v>0.041666666667879326</v>
      </c>
      <c r="E5284" s="235">
        <v>0</v>
      </c>
      <c r="F5284" s="235">
        <v>0.0000318491680378573</v>
      </c>
    </row>
    <row r="5285" ht="14.25" customHeight="1" spans="1:6" x14ac:dyDescent="0.25">
      <c r="A5285" s="232">
        <v>43576</v>
      </c>
      <c r="B5285" s="233">
        <v>111</v>
      </c>
      <c r="C5285" s="233">
        <v>4</v>
      </c>
      <c r="D5285" s="234">
        <v>0.0625</v>
      </c>
      <c r="E5285" s="235">
        <v>0</v>
      </c>
      <c r="F5285" s="235">
        <v>0.000029545611859018566</v>
      </c>
    </row>
    <row r="5286" ht="14.25" customHeight="1" spans="1:6" x14ac:dyDescent="0.25">
      <c r="A5286" s="232">
        <v>43576</v>
      </c>
      <c r="B5286" s="233">
        <v>111</v>
      </c>
      <c r="C5286" s="233">
        <v>5</v>
      </c>
      <c r="D5286" s="234">
        <v>0.08333333333212067</v>
      </c>
      <c r="E5286" s="235">
        <v>0</v>
      </c>
      <c r="F5286" s="235">
        <v>0.00002834375646136358</v>
      </c>
    </row>
    <row r="5287" ht="14.25" customHeight="1" spans="1:6" x14ac:dyDescent="0.25">
      <c r="A5287" s="232">
        <v>43576</v>
      </c>
      <c r="B5287" s="233">
        <v>111</v>
      </c>
      <c r="C5287" s="233">
        <v>6</v>
      </c>
      <c r="D5287" s="234">
        <v>0.10416666666787933</v>
      </c>
      <c r="E5287" s="235">
        <v>0</v>
      </c>
      <c r="F5287" s="235">
        <v>0.000028043292611949826</v>
      </c>
    </row>
    <row r="5288" ht="14.25" customHeight="1" spans="1:6" x14ac:dyDescent="0.25">
      <c r="A5288" s="232">
        <v>43576</v>
      </c>
      <c r="B5288" s="233">
        <v>111</v>
      </c>
      <c r="C5288" s="233">
        <v>7</v>
      </c>
      <c r="D5288" s="234">
        <v>0.125</v>
      </c>
      <c r="E5288" s="235">
        <v>0</v>
      </c>
      <c r="F5288" s="235">
        <v>0.00002784298337900733</v>
      </c>
    </row>
    <row r="5289" ht="14.25" customHeight="1" spans="1:6" x14ac:dyDescent="0.25">
      <c r="A5289" s="232">
        <v>43576</v>
      </c>
      <c r="B5289" s="233">
        <v>111</v>
      </c>
      <c r="C5289" s="233">
        <v>8</v>
      </c>
      <c r="D5289" s="234">
        <v>0.14583333333212067</v>
      </c>
      <c r="E5289" s="235">
        <v>0</v>
      </c>
      <c r="F5289" s="235">
        <v>0.00002704174644723733</v>
      </c>
    </row>
    <row r="5290" ht="14.25" customHeight="1" spans="1:6" x14ac:dyDescent="0.25">
      <c r="A5290" s="232">
        <v>43576</v>
      </c>
      <c r="B5290" s="233">
        <v>111</v>
      </c>
      <c r="C5290" s="233">
        <v>9</v>
      </c>
      <c r="D5290" s="234">
        <v>0.16666666666787933</v>
      </c>
      <c r="E5290" s="235">
        <v>2.9593079346017582e-9</v>
      </c>
      <c r="F5290" s="235">
        <v>0.000026941591830766084</v>
      </c>
    </row>
    <row r="5291" ht="14.25" customHeight="1" spans="1:6" x14ac:dyDescent="0.25">
      <c r="A5291" s="232">
        <v>43576</v>
      </c>
      <c r="B5291" s="233">
        <v>111</v>
      </c>
      <c r="C5291" s="233">
        <v>10</v>
      </c>
      <c r="D5291" s="234">
        <v>0.1875</v>
      </c>
      <c r="E5291" s="235">
        <v>2.3692959151405327e-7</v>
      </c>
      <c r="F5291" s="235">
        <v>0.00002834375646136358</v>
      </c>
    </row>
    <row r="5292" ht="14.25" customHeight="1" spans="1:6" x14ac:dyDescent="0.25">
      <c r="A5292" s="232">
        <v>43576</v>
      </c>
      <c r="B5292" s="233">
        <v>111</v>
      </c>
      <c r="C5292" s="233">
        <v>11</v>
      </c>
      <c r="D5292" s="234">
        <v>0.20833333333212067</v>
      </c>
      <c r="E5292" s="235">
        <v>0.000005142501185083515</v>
      </c>
      <c r="F5292" s="235">
        <v>0.00002934530262607607</v>
      </c>
    </row>
    <row r="5293" ht="14.25" customHeight="1" spans="1:6" x14ac:dyDescent="0.25">
      <c r="A5293" s="232">
        <v>43576</v>
      </c>
      <c r="B5293" s="233">
        <v>111</v>
      </c>
      <c r="C5293" s="233">
        <v>12</v>
      </c>
      <c r="D5293" s="234">
        <v>0.22916666666787933</v>
      </c>
      <c r="E5293" s="235">
        <v>0.000021023653287389343</v>
      </c>
      <c r="F5293" s="235">
        <v>0.000030447003407259817</v>
      </c>
    </row>
    <row r="5294" ht="14.25" customHeight="1" spans="1:6" x14ac:dyDescent="0.25">
      <c r="A5294" s="232">
        <v>43576</v>
      </c>
      <c r="B5294" s="233">
        <v>111</v>
      </c>
      <c r="C5294" s="233">
        <v>13</v>
      </c>
      <c r="D5294" s="234">
        <v>0.25</v>
      </c>
      <c r="E5294" s="235">
        <v>0.00004381228092547219</v>
      </c>
      <c r="F5294" s="235">
        <v>0.00003585535269670728</v>
      </c>
    </row>
    <row r="5295" ht="14.25" customHeight="1" spans="1:6" x14ac:dyDescent="0.25">
      <c r="A5295" s="232">
        <v>43576</v>
      </c>
      <c r="B5295" s="233">
        <v>111</v>
      </c>
      <c r="C5295" s="233">
        <v>14</v>
      </c>
      <c r="D5295" s="234">
        <v>0.2708333333321207</v>
      </c>
      <c r="E5295" s="235">
        <v>0.00007488275016532327</v>
      </c>
      <c r="F5295" s="235">
        <v>0.00004276602123322348</v>
      </c>
    </row>
    <row r="5296" ht="14.25" customHeight="1" spans="1:6" x14ac:dyDescent="0.25">
      <c r="A5296" s="232">
        <v>43576</v>
      </c>
      <c r="B5296" s="233">
        <v>111</v>
      </c>
      <c r="C5296" s="233">
        <v>15</v>
      </c>
      <c r="D5296" s="234">
        <v>0.2916666666678793</v>
      </c>
      <c r="E5296" s="235">
        <v>0.00012027001749059091</v>
      </c>
      <c r="F5296" s="235">
        <v>0.00004877529822149846</v>
      </c>
    </row>
    <row r="5297" ht="14.25" customHeight="1" spans="1:6" x14ac:dyDescent="0.25">
      <c r="A5297" s="232">
        <v>43576</v>
      </c>
      <c r="B5297" s="233">
        <v>111</v>
      </c>
      <c r="C5297" s="233">
        <v>16</v>
      </c>
      <c r="D5297" s="234">
        <v>0.3125</v>
      </c>
      <c r="E5297" s="235">
        <v>0.00017073370043293423</v>
      </c>
      <c r="F5297" s="235">
        <v>0.00005488472982624466</v>
      </c>
    </row>
    <row r="5298" ht="14.25" customHeight="1" spans="1:6" x14ac:dyDescent="0.25">
      <c r="A5298" s="232">
        <v>43576</v>
      </c>
      <c r="B5298" s="233">
        <v>111</v>
      </c>
      <c r="C5298" s="233">
        <v>17</v>
      </c>
      <c r="D5298" s="234">
        <v>0.3333333333321207</v>
      </c>
      <c r="E5298" s="235">
        <v>0.0002162125960270514</v>
      </c>
      <c r="F5298" s="235">
        <v>0.00005498488444271591</v>
      </c>
    </row>
    <row r="5299" ht="14.25" customHeight="1" spans="1:6" x14ac:dyDescent="0.25">
      <c r="A5299" s="232">
        <v>43576</v>
      </c>
      <c r="B5299" s="233">
        <v>111</v>
      </c>
      <c r="C5299" s="233">
        <v>18</v>
      </c>
      <c r="D5299" s="234">
        <v>0.3541666666678793</v>
      </c>
      <c r="E5299" s="235">
        <v>0.0002613746052864735</v>
      </c>
      <c r="F5299" s="235">
        <v>0.000058991069101565885</v>
      </c>
    </row>
    <row r="5300" ht="14.25" customHeight="1" spans="1:6" x14ac:dyDescent="0.25">
      <c r="A5300" s="232">
        <v>43576</v>
      </c>
      <c r="B5300" s="233">
        <v>111</v>
      </c>
      <c r="C5300" s="233">
        <v>19</v>
      </c>
      <c r="D5300" s="234">
        <v>0.375</v>
      </c>
      <c r="E5300" s="235">
        <v>0.0003008017280201636</v>
      </c>
      <c r="F5300" s="235">
        <v>0.00006049338834863463</v>
      </c>
    </row>
    <row r="5301" ht="14.25" customHeight="1" spans="1:6" x14ac:dyDescent="0.25">
      <c r="A5301" s="232">
        <v>43576</v>
      </c>
      <c r="B5301" s="233">
        <v>111</v>
      </c>
      <c r="C5301" s="233">
        <v>20</v>
      </c>
      <c r="D5301" s="234">
        <v>0.3958333333321207</v>
      </c>
      <c r="E5301" s="235">
        <v>0.0003308595641709387</v>
      </c>
      <c r="F5301" s="235">
        <v>0.00005979230603333589</v>
      </c>
    </row>
    <row r="5302" ht="14.25" customHeight="1" spans="1:6" x14ac:dyDescent="0.25">
      <c r="A5302" s="232">
        <v>43576</v>
      </c>
      <c r="B5302" s="233">
        <v>111</v>
      </c>
      <c r="C5302" s="233">
        <v>21</v>
      </c>
      <c r="D5302" s="234">
        <v>0.4166666666678793</v>
      </c>
      <c r="E5302" s="235">
        <v>0.0003551233581730289</v>
      </c>
      <c r="F5302" s="235">
        <v>0.000058991069101565885</v>
      </c>
    </row>
    <row r="5303" ht="14.25" customHeight="1" spans="1:6" x14ac:dyDescent="0.25">
      <c r="A5303" s="232">
        <v>43576</v>
      </c>
      <c r="B5303" s="233">
        <v>111</v>
      </c>
      <c r="C5303" s="233">
        <v>22</v>
      </c>
      <c r="D5303" s="234">
        <v>0.4375</v>
      </c>
      <c r="E5303" s="235">
        <v>0.0003840349421089905</v>
      </c>
      <c r="F5303" s="235">
        <v>0.00005668751292272716</v>
      </c>
    </row>
    <row r="5304" ht="14.25" customHeight="1" spans="1:6" x14ac:dyDescent="0.25">
      <c r="A5304" s="232">
        <v>43576</v>
      </c>
      <c r="B5304" s="233">
        <v>111</v>
      </c>
      <c r="C5304" s="233">
        <v>23</v>
      </c>
      <c r="D5304" s="234">
        <v>0.4583333333321207</v>
      </c>
      <c r="E5304" s="235">
        <v>0.00039874558949535427</v>
      </c>
      <c r="F5304" s="235">
        <v>0.00005548565752507217</v>
      </c>
    </row>
    <row r="5305" ht="14.25" customHeight="1" spans="1:6" x14ac:dyDescent="0.25">
      <c r="A5305" s="232">
        <v>43576</v>
      </c>
      <c r="B5305" s="233">
        <v>111</v>
      </c>
      <c r="C5305" s="233">
        <v>24</v>
      </c>
      <c r="D5305" s="234">
        <v>0.4791666666678793</v>
      </c>
      <c r="E5305" s="235">
        <v>0.00040123362257960964</v>
      </c>
      <c r="F5305" s="235">
        <v>0.00005488472982624466</v>
      </c>
    </row>
    <row r="5306" ht="14.25" customHeight="1" spans="1:6" x14ac:dyDescent="0.25">
      <c r="A5306" s="232">
        <v>43576</v>
      </c>
      <c r="B5306" s="233">
        <v>111</v>
      </c>
      <c r="C5306" s="233">
        <v>25</v>
      </c>
      <c r="D5306" s="234">
        <v>0.5</v>
      </c>
      <c r="E5306" s="235">
        <v>0.00038637184296170884</v>
      </c>
      <c r="F5306" s="235">
        <v>0.00005558581214154341</v>
      </c>
    </row>
    <row r="5307" ht="14.25" customHeight="1" spans="1:6" x14ac:dyDescent="0.25">
      <c r="A5307" s="232">
        <v>43576</v>
      </c>
      <c r="B5307" s="233">
        <v>111</v>
      </c>
      <c r="C5307" s="233">
        <v>26</v>
      </c>
      <c r="D5307" s="234">
        <v>0.5208333333321207</v>
      </c>
      <c r="E5307" s="235">
        <v>0.00037121045714709656</v>
      </c>
      <c r="F5307" s="235">
        <v>0.00005588627599095715</v>
      </c>
    </row>
    <row r="5308" ht="14.25" customHeight="1" spans="1:6" x14ac:dyDescent="0.25">
      <c r="A5308" s="232">
        <v>43576</v>
      </c>
      <c r="B5308" s="233">
        <v>111</v>
      </c>
      <c r="C5308" s="233">
        <v>27</v>
      </c>
      <c r="D5308" s="234">
        <v>0.5416666666678793</v>
      </c>
      <c r="E5308" s="235">
        <v>0.0003680674554665237</v>
      </c>
      <c r="F5308" s="235">
        <v>0.00005568596675801466</v>
      </c>
    </row>
    <row r="5309" ht="14.25" customHeight="1" spans="1:6" x14ac:dyDescent="0.25">
      <c r="A5309" s="232">
        <v>43576</v>
      </c>
      <c r="B5309" s="233">
        <v>111</v>
      </c>
      <c r="C5309" s="233">
        <v>28</v>
      </c>
      <c r="D5309" s="234">
        <v>0.5625</v>
      </c>
      <c r="E5309" s="235">
        <v>0.00035669548038976364</v>
      </c>
      <c r="F5309" s="235">
        <v>0.0000545842659768309</v>
      </c>
    </row>
    <row r="5310" ht="14.25" customHeight="1" spans="1:6" x14ac:dyDescent="0.25">
      <c r="A5310" s="232">
        <v>43576</v>
      </c>
      <c r="B5310" s="233">
        <v>111</v>
      </c>
      <c r="C5310" s="233">
        <v>29</v>
      </c>
      <c r="D5310" s="234">
        <v>0.5833333333321207</v>
      </c>
      <c r="E5310" s="235">
        <v>0.0003312217423382562</v>
      </c>
      <c r="F5310" s="235">
        <v>0.00005278148288034843</v>
      </c>
    </row>
    <row r="5311" ht="14.25" customHeight="1" spans="1:6" x14ac:dyDescent="0.25">
      <c r="A5311" s="232">
        <v>43576</v>
      </c>
      <c r="B5311" s="233">
        <v>111</v>
      </c>
      <c r="C5311" s="233">
        <v>30</v>
      </c>
      <c r="D5311" s="234">
        <v>0.6041666666678793</v>
      </c>
      <c r="E5311" s="235">
        <v>0.0003029931532977643</v>
      </c>
      <c r="F5311" s="235">
        <v>0.00005498488444271591</v>
      </c>
    </row>
    <row r="5312" ht="14.25" customHeight="1" spans="1:6" x14ac:dyDescent="0.25">
      <c r="A5312" s="232">
        <v>43576</v>
      </c>
      <c r="B5312" s="233">
        <v>111</v>
      </c>
      <c r="C5312" s="233">
        <v>31</v>
      </c>
      <c r="D5312" s="234">
        <v>0.625</v>
      </c>
      <c r="E5312" s="235">
        <v>0.0002675161274740926</v>
      </c>
      <c r="F5312" s="235">
        <v>0.00005318210134623342</v>
      </c>
    </row>
    <row r="5313" ht="14.25" customHeight="1" spans="1:6" x14ac:dyDescent="0.25">
      <c r="A5313" s="232">
        <v>43576</v>
      </c>
      <c r="B5313" s="233">
        <v>111</v>
      </c>
      <c r="C5313" s="233">
        <v>32</v>
      </c>
      <c r="D5313" s="234">
        <v>0.6458333333321207</v>
      </c>
      <c r="E5313" s="235">
        <v>0.00023488880375277865</v>
      </c>
      <c r="F5313" s="235">
        <v>0.000054383956743888416</v>
      </c>
    </row>
    <row r="5314" ht="14.25" customHeight="1" spans="1:6" x14ac:dyDescent="0.25">
      <c r="A5314" s="232">
        <v>43576</v>
      </c>
      <c r="B5314" s="233">
        <v>111</v>
      </c>
      <c r="C5314" s="233">
        <v>33</v>
      </c>
      <c r="D5314" s="234">
        <v>0.6666666666678793</v>
      </c>
      <c r="E5314" s="235">
        <v>0.00018942410062245185</v>
      </c>
      <c r="F5314" s="235">
        <v>0.00005859045063568089</v>
      </c>
    </row>
    <row r="5315" ht="14.25" customHeight="1" spans="1:6" x14ac:dyDescent="0.25">
      <c r="A5315" s="232">
        <v>43576</v>
      </c>
      <c r="B5315" s="233">
        <v>111</v>
      </c>
      <c r="C5315" s="233">
        <v>34</v>
      </c>
      <c r="D5315" s="234">
        <v>0.6875</v>
      </c>
      <c r="E5315" s="235">
        <v>0.00014499069763742817</v>
      </c>
      <c r="F5315" s="235">
        <v>0.0000636983360757146</v>
      </c>
    </row>
    <row r="5316" ht="14.25" customHeight="1" spans="1:6" x14ac:dyDescent="0.25">
      <c r="A5316" s="232">
        <v>43576</v>
      </c>
      <c r="B5316" s="233">
        <v>111</v>
      </c>
      <c r="C5316" s="233">
        <v>35</v>
      </c>
      <c r="D5316" s="234">
        <v>0.7083333333321207</v>
      </c>
      <c r="E5316" s="235">
        <v>0.00010566483843174012</v>
      </c>
      <c r="F5316" s="235">
        <v>0.00006950730383104707</v>
      </c>
    </row>
    <row r="5317" ht="14.25" customHeight="1" spans="1:6" x14ac:dyDescent="0.25">
      <c r="A5317" s="232">
        <v>43576</v>
      </c>
      <c r="B5317" s="233">
        <v>111</v>
      </c>
      <c r="C5317" s="233">
        <v>36</v>
      </c>
      <c r="D5317" s="234">
        <v>0.7291666666678793</v>
      </c>
      <c r="E5317" s="235">
        <v>0.00006918791154645727</v>
      </c>
      <c r="F5317" s="235">
        <v>0.00007421457080519578</v>
      </c>
    </row>
    <row r="5318" ht="14.25" customHeight="1" spans="1:6" x14ac:dyDescent="0.25">
      <c r="A5318" s="232">
        <v>43576</v>
      </c>
      <c r="B5318" s="233">
        <v>111</v>
      </c>
      <c r="C5318" s="233">
        <v>37</v>
      </c>
      <c r="D5318" s="234">
        <v>0.75</v>
      </c>
      <c r="E5318" s="235">
        <v>0.00004219546423051131</v>
      </c>
      <c r="F5318" s="235">
        <v>0.00007581704466873579</v>
      </c>
    </row>
    <row r="5319" ht="14.25" customHeight="1" spans="1:6" x14ac:dyDescent="0.25">
      <c r="A5319" s="232">
        <v>43576</v>
      </c>
      <c r="B5319" s="233">
        <v>111</v>
      </c>
      <c r="C5319" s="233">
        <v>38</v>
      </c>
      <c r="D5319" s="234">
        <v>0.7708333333321207</v>
      </c>
      <c r="E5319" s="235">
        <v>0.000020174944433321347</v>
      </c>
      <c r="F5319" s="235">
        <v>0.00007511596235343704</v>
      </c>
    </row>
    <row r="5320" ht="14.25" customHeight="1" spans="1:6" x14ac:dyDescent="0.25">
      <c r="A5320" s="232">
        <v>43576</v>
      </c>
      <c r="B5320" s="233">
        <v>111</v>
      </c>
      <c r="C5320" s="233">
        <v>39</v>
      </c>
      <c r="D5320" s="234">
        <v>0.7916666666678793</v>
      </c>
      <c r="E5320" s="235">
        <v>0.000009593885160448286</v>
      </c>
      <c r="F5320" s="235">
        <v>0.00007421457080519578</v>
      </c>
    </row>
    <row r="5321" ht="14.25" customHeight="1" spans="1:6" x14ac:dyDescent="0.25">
      <c r="A5321" s="232">
        <v>43576</v>
      </c>
      <c r="B5321" s="233">
        <v>111</v>
      </c>
      <c r="C5321" s="233">
        <v>40</v>
      </c>
      <c r="D5321" s="234">
        <v>0.8125</v>
      </c>
      <c r="E5321" s="235">
        <v>0.000002045868218788015</v>
      </c>
      <c r="F5321" s="235">
        <v>0.0000724117877087133</v>
      </c>
    </row>
    <row r="5322" ht="14.25" customHeight="1" spans="1:6" x14ac:dyDescent="0.25">
      <c r="A5322" s="232">
        <v>43576</v>
      </c>
      <c r="B5322" s="233">
        <v>111</v>
      </c>
      <c r="C5322" s="233">
        <v>41</v>
      </c>
      <c r="D5322" s="234">
        <v>0.8333333333321207</v>
      </c>
      <c r="E5322" s="235">
        <v>5.973486370490922e-7</v>
      </c>
      <c r="F5322" s="235">
        <v>0.00007601735390167828</v>
      </c>
    </row>
    <row r="5323" ht="14.25" customHeight="1" spans="1:6" x14ac:dyDescent="0.25">
      <c r="A5323" s="232">
        <v>43576</v>
      </c>
      <c r="B5323" s="233">
        <v>111</v>
      </c>
      <c r="C5323" s="233">
        <v>42</v>
      </c>
      <c r="D5323" s="234">
        <v>0.8541666666678793</v>
      </c>
      <c r="E5323" s="235">
        <v>8.801629146116325e-8</v>
      </c>
      <c r="F5323" s="235">
        <v>0.00007711905468286203</v>
      </c>
    </row>
    <row r="5324" ht="14.25" customHeight="1" spans="1:6" x14ac:dyDescent="0.25">
      <c r="A5324" s="232">
        <v>43576</v>
      </c>
      <c r="B5324" s="233">
        <v>111</v>
      </c>
      <c r="C5324" s="233">
        <v>43</v>
      </c>
      <c r="D5324" s="234">
        <v>0.875</v>
      </c>
      <c r="E5324" s="235">
        <v>0</v>
      </c>
      <c r="F5324" s="235">
        <v>0.00007771998238168954</v>
      </c>
    </row>
    <row r="5325" ht="14.25" customHeight="1" spans="1:6" x14ac:dyDescent="0.25">
      <c r="A5325" s="232">
        <v>43576</v>
      </c>
      <c r="B5325" s="233">
        <v>111</v>
      </c>
      <c r="C5325" s="233">
        <v>44</v>
      </c>
      <c r="D5325" s="234">
        <v>0.8958333333321207</v>
      </c>
      <c r="E5325" s="235">
        <v>0</v>
      </c>
      <c r="F5325" s="235">
        <v>0.0000720111692428283</v>
      </c>
    </row>
    <row r="5326" ht="14.25" customHeight="1" spans="1:6" x14ac:dyDescent="0.25">
      <c r="A5326" s="232">
        <v>43576</v>
      </c>
      <c r="B5326" s="233">
        <v>111</v>
      </c>
      <c r="C5326" s="233">
        <v>45</v>
      </c>
      <c r="D5326" s="234">
        <v>0.9166666666678793</v>
      </c>
      <c r="E5326" s="235">
        <v>0</v>
      </c>
      <c r="F5326" s="235">
        <v>0.00006870606689927708</v>
      </c>
    </row>
    <row r="5327" ht="14.25" customHeight="1" spans="1:6" x14ac:dyDescent="0.25">
      <c r="A5327" s="232">
        <v>43576</v>
      </c>
      <c r="B5327" s="233">
        <v>111</v>
      </c>
      <c r="C5327" s="233">
        <v>46</v>
      </c>
      <c r="D5327" s="234">
        <v>0.9375</v>
      </c>
      <c r="E5327" s="235">
        <v>0</v>
      </c>
      <c r="F5327" s="235">
        <v>0.00006139477989687587</v>
      </c>
    </row>
    <row r="5328" ht="14.25" customHeight="1" spans="1:6" x14ac:dyDescent="0.25">
      <c r="A5328" s="232">
        <v>43576</v>
      </c>
      <c r="B5328" s="233">
        <v>111</v>
      </c>
      <c r="C5328" s="233">
        <v>47</v>
      </c>
      <c r="D5328" s="234">
        <v>0.9583333333321207</v>
      </c>
      <c r="E5328" s="235">
        <v>0</v>
      </c>
      <c r="F5328" s="235">
        <v>0.00005208040056504968</v>
      </c>
    </row>
    <row r="5329" ht="14.25" customHeight="1" spans="1:6" x14ac:dyDescent="0.25">
      <c r="A5329" s="232">
        <v>43576</v>
      </c>
      <c r="B5329" s="233">
        <v>111</v>
      </c>
      <c r="C5329" s="233">
        <v>48</v>
      </c>
      <c r="D5329" s="234">
        <v>0.9791666666678793</v>
      </c>
      <c r="E5329" s="235">
        <v>0</v>
      </c>
      <c r="F5329" s="235">
        <v>0.00004406803124734973</v>
      </c>
    </row>
    <row r="5330" ht="14.25" customHeight="1" spans="1:6" x14ac:dyDescent="0.25">
      <c r="A5330" s="232">
        <v>43577</v>
      </c>
      <c r="B5330" s="233">
        <v>112</v>
      </c>
      <c r="C5330" s="233">
        <v>1</v>
      </c>
      <c r="D5330" s="234">
        <v>0</v>
      </c>
      <c r="E5330" s="235">
        <v>0</v>
      </c>
      <c r="F5330" s="235">
        <v>0.00003865968195790226</v>
      </c>
    </row>
    <row r="5331" ht="14.25" customHeight="1" spans="1:6" x14ac:dyDescent="0.25">
      <c r="A5331" s="232">
        <v>43577</v>
      </c>
      <c r="B5331" s="233">
        <v>112</v>
      </c>
      <c r="C5331" s="233">
        <v>2</v>
      </c>
      <c r="D5331" s="234">
        <v>0.020833333332120674</v>
      </c>
      <c r="E5331" s="235">
        <v>0</v>
      </c>
      <c r="F5331" s="235">
        <v>0.000034753651915523535</v>
      </c>
    </row>
    <row r="5332" ht="14.25" customHeight="1" spans="1:6" x14ac:dyDescent="0.25">
      <c r="A5332" s="232">
        <v>43577</v>
      </c>
      <c r="B5332" s="233">
        <v>112</v>
      </c>
      <c r="C5332" s="233">
        <v>3</v>
      </c>
      <c r="D5332" s="234">
        <v>0.041666666667879326</v>
      </c>
      <c r="E5332" s="235">
        <v>0</v>
      </c>
      <c r="F5332" s="235">
        <v>0.00003124824033902981</v>
      </c>
    </row>
    <row r="5333" ht="14.25" customHeight="1" spans="1:6" x14ac:dyDescent="0.25">
      <c r="A5333" s="232">
        <v>43577</v>
      </c>
      <c r="B5333" s="233">
        <v>112</v>
      </c>
      <c r="C5333" s="233">
        <v>4</v>
      </c>
      <c r="D5333" s="234">
        <v>0.0625</v>
      </c>
      <c r="E5333" s="235">
        <v>0</v>
      </c>
      <c r="F5333" s="235">
        <v>0.00002934530262607607</v>
      </c>
    </row>
    <row r="5334" ht="14.25" customHeight="1" spans="1:6" x14ac:dyDescent="0.25">
      <c r="A5334" s="232">
        <v>43577</v>
      </c>
      <c r="B5334" s="233">
        <v>112</v>
      </c>
      <c r="C5334" s="233">
        <v>5</v>
      </c>
      <c r="D5334" s="234">
        <v>0.08333333333212067</v>
      </c>
      <c r="E5334" s="235">
        <v>0</v>
      </c>
      <c r="F5334" s="235">
        <v>0.00002884452954371982</v>
      </c>
    </row>
    <row r="5335" ht="14.25" customHeight="1" spans="1:6" x14ac:dyDescent="0.25">
      <c r="A5335" s="232">
        <v>43577</v>
      </c>
      <c r="B5335" s="233">
        <v>112</v>
      </c>
      <c r="C5335" s="233">
        <v>6</v>
      </c>
      <c r="D5335" s="234">
        <v>0.10416666666787933</v>
      </c>
      <c r="E5335" s="235">
        <v>0</v>
      </c>
      <c r="F5335" s="235">
        <v>0.000028544065694306077</v>
      </c>
    </row>
    <row r="5336" ht="14.25" customHeight="1" spans="1:6" x14ac:dyDescent="0.25">
      <c r="A5336" s="232">
        <v>43577</v>
      </c>
      <c r="B5336" s="233">
        <v>112</v>
      </c>
      <c r="C5336" s="233">
        <v>7</v>
      </c>
      <c r="D5336" s="234">
        <v>0.125</v>
      </c>
      <c r="E5336" s="235">
        <v>0</v>
      </c>
      <c r="F5336" s="235">
        <v>0.000027642674146064832</v>
      </c>
    </row>
    <row r="5337" ht="14.25" customHeight="1" spans="1:6" x14ac:dyDescent="0.25">
      <c r="A5337" s="232">
        <v>43577</v>
      </c>
      <c r="B5337" s="233">
        <v>112</v>
      </c>
      <c r="C5337" s="233">
        <v>8</v>
      </c>
      <c r="D5337" s="234">
        <v>0.14583333333212067</v>
      </c>
      <c r="E5337" s="235">
        <v>0</v>
      </c>
      <c r="F5337" s="235">
        <v>0.000027141901063708585</v>
      </c>
    </row>
    <row r="5338" ht="14.25" customHeight="1" spans="1:6" x14ac:dyDescent="0.25">
      <c r="A5338" s="232">
        <v>43577</v>
      </c>
      <c r="B5338" s="233">
        <v>112</v>
      </c>
      <c r="C5338" s="233">
        <v>9</v>
      </c>
      <c r="D5338" s="234">
        <v>0.16666666666787933</v>
      </c>
      <c r="E5338" s="235">
        <v>1.2022188484319644e-8</v>
      </c>
      <c r="F5338" s="235">
        <v>0.00002744236491312233</v>
      </c>
    </row>
    <row r="5339" ht="14.25" customHeight="1" spans="1:6" x14ac:dyDescent="0.25">
      <c r="A5339" s="232">
        <v>43577</v>
      </c>
      <c r="B5339" s="233">
        <v>112</v>
      </c>
      <c r="C5339" s="233">
        <v>10</v>
      </c>
      <c r="D5339" s="234">
        <v>0.1875</v>
      </c>
      <c r="E5339" s="235">
        <v>0.000001955263177992123</v>
      </c>
      <c r="F5339" s="235">
        <v>0.000028644220310777324</v>
      </c>
    </row>
    <row r="5340" ht="14.25" customHeight="1" spans="1:6" x14ac:dyDescent="0.25">
      <c r="A5340" s="232">
        <v>43577</v>
      </c>
      <c r="B5340" s="233">
        <v>112</v>
      </c>
      <c r="C5340" s="233">
        <v>11</v>
      </c>
      <c r="D5340" s="234">
        <v>0.20833333333212067</v>
      </c>
      <c r="E5340" s="235">
        <v>0.000005250604727165332</v>
      </c>
      <c r="F5340" s="235">
        <v>0.00002914499339313357</v>
      </c>
    </row>
    <row r="5341" ht="14.25" customHeight="1" spans="1:6" x14ac:dyDescent="0.25">
      <c r="A5341" s="232">
        <v>43577</v>
      </c>
      <c r="B5341" s="233">
        <v>112</v>
      </c>
      <c r="C5341" s="233">
        <v>12</v>
      </c>
      <c r="D5341" s="234">
        <v>0.22916666666787933</v>
      </c>
      <c r="E5341" s="235">
        <v>0.000016283635522811053</v>
      </c>
      <c r="F5341" s="235">
        <v>0.00003054715802373107</v>
      </c>
    </row>
    <row r="5342" ht="14.25" customHeight="1" spans="1:6" x14ac:dyDescent="0.25">
      <c r="A5342" s="232">
        <v>43577</v>
      </c>
      <c r="B5342" s="233">
        <v>112</v>
      </c>
      <c r="C5342" s="233">
        <v>13</v>
      </c>
      <c r="D5342" s="234">
        <v>0.25</v>
      </c>
      <c r="E5342" s="235">
        <v>0.00003688486454664784</v>
      </c>
      <c r="F5342" s="235">
        <v>0.00003505411576493728</v>
      </c>
    </row>
    <row r="5343" ht="14.25" customHeight="1" spans="1:6" x14ac:dyDescent="0.25">
      <c r="A5343" s="232">
        <v>43577</v>
      </c>
      <c r="B5343" s="233">
        <v>112</v>
      </c>
      <c r="C5343" s="233">
        <v>14</v>
      </c>
      <c r="D5343" s="234">
        <v>0.2708333333321207</v>
      </c>
      <c r="E5343" s="235">
        <v>0.00005863296567678633</v>
      </c>
      <c r="F5343" s="235">
        <v>0.000042165093534395995</v>
      </c>
    </row>
    <row r="5344" ht="14.25" customHeight="1" spans="1:6" x14ac:dyDescent="0.25">
      <c r="A5344" s="232">
        <v>43577</v>
      </c>
      <c r="B5344" s="233">
        <v>112</v>
      </c>
      <c r="C5344" s="233">
        <v>15</v>
      </c>
      <c r="D5344" s="234">
        <v>0.2916666666678793</v>
      </c>
      <c r="E5344" s="235">
        <v>0.00009298369030176571</v>
      </c>
      <c r="F5344" s="235">
        <v>0.00004877529822149846</v>
      </c>
    </row>
    <row r="5345" ht="14.25" customHeight="1" spans="1:6" x14ac:dyDescent="0.25">
      <c r="A5345" s="232">
        <v>43577</v>
      </c>
      <c r="B5345" s="233">
        <v>112</v>
      </c>
      <c r="C5345" s="233">
        <v>16</v>
      </c>
      <c r="D5345" s="234">
        <v>0.3125</v>
      </c>
      <c r="E5345" s="235">
        <v>0.00013857344111992403</v>
      </c>
      <c r="F5345" s="235">
        <v>0.00005408349289447466</v>
      </c>
    </row>
    <row r="5346" ht="14.25" customHeight="1" spans="1:6" x14ac:dyDescent="0.25">
      <c r="A5346" s="232">
        <v>43577</v>
      </c>
      <c r="B5346" s="233">
        <v>112</v>
      </c>
      <c r="C5346" s="233">
        <v>17</v>
      </c>
      <c r="D5346" s="234">
        <v>0.3333333333321207</v>
      </c>
      <c r="E5346" s="235">
        <v>0.00017742455195635475</v>
      </c>
      <c r="F5346" s="235">
        <v>0.00005588627599095715</v>
      </c>
    </row>
    <row r="5347" ht="14.25" customHeight="1" spans="1:6" x14ac:dyDescent="0.25">
      <c r="A5347" s="232">
        <v>43577</v>
      </c>
      <c r="B5347" s="233">
        <v>112</v>
      </c>
      <c r="C5347" s="233">
        <v>18</v>
      </c>
      <c r="D5347" s="234">
        <v>0.3541666666678793</v>
      </c>
      <c r="E5347" s="235">
        <v>0.00021251271837796377</v>
      </c>
      <c r="F5347" s="235">
        <v>0.00005989246064980713</v>
      </c>
    </row>
    <row r="5348" ht="14.25" customHeight="1" spans="1:6" x14ac:dyDescent="0.25">
      <c r="A5348" s="232">
        <v>43577</v>
      </c>
      <c r="B5348" s="233">
        <v>112</v>
      </c>
      <c r="C5348" s="233">
        <v>19</v>
      </c>
      <c r="D5348" s="234">
        <v>0.375</v>
      </c>
      <c r="E5348" s="235">
        <v>0.00025100309568431434</v>
      </c>
      <c r="F5348" s="235">
        <v>0.00006169524374628963</v>
      </c>
    </row>
    <row r="5349" ht="14.25" customHeight="1" spans="1:6" x14ac:dyDescent="0.25">
      <c r="A5349" s="232">
        <v>43577</v>
      </c>
      <c r="B5349" s="233">
        <v>112</v>
      </c>
      <c r="C5349" s="233">
        <v>20</v>
      </c>
      <c r="D5349" s="234">
        <v>0.3958333333321207</v>
      </c>
      <c r="E5349" s="235">
        <v>0.0002739033642430994</v>
      </c>
      <c r="F5349" s="235">
        <v>0.00006139477989687587</v>
      </c>
    </row>
    <row r="5350" ht="14.25" customHeight="1" spans="1:6" x14ac:dyDescent="0.25">
      <c r="A5350" s="232">
        <v>43577</v>
      </c>
      <c r="B5350" s="233">
        <v>112</v>
      </c>
      <c r="C5350" s="233">
        <v>21</v>
      </c>
      <c r="D5350" s="234">
        <v>0.4166666666678793</v>
      </c>
      <c r="E5350" s="235">
        <v>0.0002837290641649891</v>
      </c>
      <c r="F5350" s="235">
        <v>0.000058890914485094645</v>
      </c>
    </row>
    <row r="5351" ht="14.25" customHeight="1" spans="1:6" x14ac:dyDescent="0.25">
      <c r="A5351" s="232">
        <v>43577</v>
      </c>
      <c r="B5351" s="233">
        <v>112</v>
      </c>
      <c r="C5351" s="233">
        <v>22</v>
      </c>
      <c r="D5351" s="234">
        <v>0.4375</v>
      </c>
      <c r="E5351" s="235">
        <v>0.00033104651909761373</v>
      </c>
      <c r="F5351" s="235">
        <v>0.00005909122371803713</v>
      </c>
    </row>
    <row r="5352" ht="14.25" customHeight="1" spans="1:6" x14ac:dyDescent="0.25">
      <c r="A5352" s="232">
        <v>43577</v>
      </c>
      <c r="B5352" s="233">
        <v>112</v>
      </c>
      <c r="C5352" s="233">
        <v>23</v>
      </c>
      <c r="D5352" s="234">
        <v>0.4583333333321207</v>
      </c>
      <c r="E5352" s="235">
        <v>0.00033280049619715315</v>
      </c>
      <c r="F5352" s="235">
        <v>0.00005808967755332465</v>
      </c>
    </row>
    <row r="5353" ht="14.25" customHeight="1" spans="1:6" x14ac:dyDescent="0.25">
      <c r="A5353" s="232">
        <v>43577</v>
      </c>
      <c r="B5353" s="233">
        <v>112</v>
      </c>
      <c r="C5353" s="233">
        <v>24</v>
      </c>
      <c r="D5353" s="234">
        <v>0.4791666666678793</v>
      </c>
      <c r="E5353" s="235">
        <v>0.00034119577624365505</v>
      </c>
      <c r="F5353" s="235">
        <v>0.000056387049073313414</v>
      </c>
    </row>
    <row r="5354" ht="14.25" customHeight="1" spans="1:6" x14ac:dyDescent="0.25">
      <c r="A5354" s="232">
        <v>43577</v>
      </c>
      <c r="B5354" s="233">
        <v>112</v>
      </c>
      <c r="C5354" s="233">
        <v>25</v>
      </c>
      <c r="D5354" s="234">
        <v>0.5</v>
      </c>
      <c r="E5354" s="235">
        <v>0.00033498301127289995</v>
      </c>
      <c r="F5354" s="235">
        <v>0.00005798952293685338</v>
      </c>
    </row>
    <row r="5355" ht="14.25" customHeight="1" spans="1:6" x14ac:dyDescent="0.25">
      <c r="A5355" s="232">
        <v>43577</v>
      </c>
      <c r="B5355" s="233">
        <v>112</v>
      </c>
      <c r="C5355" s="233">
        <v>26</v>
      </c>
      <c r="D5355" s="234">
        <v>0.5208333333321207</v>
      </c>
      <c r="E5355" s="235">
        <v>0.00031480136317388736</v>
      </c>
      <c r="F5355" s="235">
        <v>0.000056987976772140894</v>
      </c>
    </row>
    <row r="5356" ht="14.25" customHeight="1" spans="1:6" x14ac:dyDescent="0.25">
      <c r="A5356" s="232">
        <v>43577</v>
      </c>
      <c r="B5356" s="233">
        <v>112</v>
      </c>
      <c r="C5356" s="233">
        <v>27</v>
      </c>
      <c r="D5356" s="234">
        <v>0.5416666666678793</v>
      </c>
      <c r="E5356" s="235">
        <v>0.00029561493562735075</v>
      </c>
      <c r="F5356" s="235">
        <v>0.00005768905908743964</v>
      </c>
    </row>
    <row r="5357" ht="14.25" customHeight="1" spans="1:6" x14ac:dyDescent="0.25">
      <c r="A5357" s="232">
        <v>43577</v>
      </c>
      <c r="B5357" s="233">
        <v>112</v>
      </c>
      <c r="C5357" s="233">
        <v>28</v>
      </c>
      <c r="D5357" s="234">
        <v>0.5625</v>
      </c>
      <c r="E5357" s="235">
        <v>0.0002997724775843492</v>
      </c>
      <c r="F5357" s="235">
        <v>0.00005498488444271591</v>
      </c>
    </row>
    <row r="5358" ht="14.25" customHeight="1" spans="1:6" x14ac:dyDescent="0.25">
      <c r="A5358" s="232">
        <v>43577</v>
      </c>
      <c r="B5358" s="233">
        <v>112</v>
      </c>
      <c r="C5358" s="233">
        <v>29</v>
      </c>
      <c r="D5358" s="234">
        <v>0.5833333333321207</v>
      </c>
      <c r="E5358" s="235">
        <v>0.0002459009932340846</v>
      </c>
      <c r="F5358" s="235">
        <v>0.00005157962748269343</v>
      </c>
    </row>
    <row r="5359" ht="14.25" customHeight="1" spans="1:6" x14ac:dyDescent="0.25">
      <c r="A5359" s="232">
        <v>43577</v>
      </c>
      <c r="B5359" s="233">
        <v>112</v>
      </c>
      <c r="C5359" s="233">
        <v>30</v>
      </c>
      <c r="D5359" s="234">
        <v>0.6041666666678793</v>
      </c>
      <c r="E5359" s="235">
        <v>0.00019969194499759197</v>
      </c>
      <c r="F5359" s="235">
        <v>0.00005308194672976218</v>
      </c>
    </row>
    <row r="5360" ht="14.25" customHeight="1" spans="1:6" x14ac:dyDescent="0.25">
      <c r="A5360" s="232">
        <v>43577</v>
      </c>
      <c r="B5360" s="233">
        <v>112</v>
      </c>
      <c r="C5360" s="233">
        <v>31</v>
      </c>
      <c r="D5360" s="234">
        <v>0.625</v>
      </c>
      <c r="E5360" s="235">
        <v>0.00016270284857043988</v>
      </c>
      <c r="F5360" s="235">
        <v>0.00005097869978386593</v>
      </c>
    </row>
    <row r="5361" ht="14.25" customHeight="1" spans="1:6" x14ac:dyDescent="0.25">
      <c r="A5361" s="232">
        <v>43577</v>
      </c>
      <c r="B5361" s="233">
        <v>112</v>
      </c>
      <c r="C5361" s="233">
        <v>32</v>
      </c>
      <c r="D5361" s="234">
        <v>0.6458333333321207</v>
      </c>
      <c r="E5361" s="235">
        <v>0.00013098914387915398</v>
      </c>
      <c r="F5361" s="235">
        <v>0.000053282255962704675</v>
      </c>
    </row>
    <row r="5362" ht="14.25" customHeight="1" spans="1:6" x14ac:dyDescent="0.25">
      <c r="A5362" s="232">
        <v>43577</v>
      </c>
      <c r="B5362" s="233">
        <v>112</v>
      </c>
      <c r="C5362" s="233">
        <v>33</v>
      </c>
      <c r="D5362" s="234">
        <v>0.6666666666678793</v>
      </c>
      <c r="E5362" s="235">
        <v>0.00010343742865315178</v>
      </c>
      <c r="F5362" s="235">
        <v>0.00005558581214154341</v>
      </c>
    </row>
    <row r="5363" ht="14.25" customHeight="1" spans="1:6" x14ac:dyDescent="0.25">
      <c r="A5363" s="232">
        <v>43577</v>
      </c>
      <c r="B5363" s="233">
        <v>112</v>
      </c>
      <c r="C5363" s="233">
        <v>34</v>
      </c>
      <c r="D5363" s="234">
        <v>0.6875</v>
      </c>
      <c r="E5363" s="235">
        <v>0.0000778346343561106</v>
      </c>
      <c r="F5363" s="235">
        <v>0.00006099416143099088</v>
      </c>
    </row>
    <row r="5364" ht="14.25" customHeight="1" spans="1:6" x14ac:dyDescent="0.25">
      <c r="A5364" s="232">
        <v>43577</v>
      </c>
      <c r="B5364" s="233">
        <v>112</v>
      </c>
      <c r="C5364" s="233">
        <v>35</v>
      </c>
      <c r="D5364" s="234">
        <v>0.7083333333321207</v>
      </c>
      <c r="E5364" s="235">
        <v>0.000056229974243850375</v>
      </c>
      <c r="F5364" s="235">
        <v>0.00006570142840513958</v>
      </c>
    </row>
    <row r="5365" ht="14.25" customHeight="1" spans="1:6" x14ac:dyDescent="0.25">
      <c r="A5365" s="232">
        <v>43577</v>
      </c>
      <c r="B5365" s="233">
        <v>112</v>
      </c>
      <c r="C5365" s="233">
        <v>36</v>
      </c>
      <c r="D5365" s="234">
        <v>0.7291666666678793</v>
      </c>
      <c r="E5365" s="235">
        <v>0.000037409074366136764</v>
      </c>
      <c r="F5365" s="235">
        <v>0.00006920683998163334</v>
      </c>
    </row>
    <row r="5366" ht="14.25" customHeight="1" spans="1:6" x14ac:dyDescent="0.25">
      <c r="A5366" s="232">
        <v>43577</v>
      </c>
      <c r="B5366" s="233">
        <v>112</v>
      </c>
      <c r="C5366" s="233">
        <v>37</v>
      </c>
      <c r="D5366" s="234">
        <v>0.75</v>
      </c>
      <c r="E5366" s="235">
        <v>0.000023384802028107645</v>
      </c>
      <c r="F5366" s="235">
        <v>0.00007331317925695456</v>
      </c>
    </row>
    <row r="5367" ht="14.25" customHeight="1" spans="1:6" x14ac:dyDescent="0.25">
      <c r="A5367" s="232">
        <v>43577</v>
      </c>
      <c r="B5367" s="233">
        <v>112</v>
      </c>
      <c r="C5367" s="233">
        <v>38</v>
      </c>
      <c r="D5367" s="234">
        <v>0.7708333333321207</v>
      </c>
      <c r="E5367" s="235">
        <v>0.000016987411175843714</v>
      </c>
      <c r="F5367" s="235">
        <v>0.00007411441618872453</v>
      </c>
    </row>
    <row r="5368" ht="14.25" customHeight="1" spans="1:6" x14ac:dyDescent="0.25">
      <c r="A5368" s="232">
        <v>43577</v>
      </c>
      <c r="B5368" s="233">
        <v>112</v>
      </c>
      <c r="C5368" s="233">
        <v>39</v>
      </c>
      <c r="D5368" s="234">
        <v>0.7916666666678793</v>
      </c>
      <c r="E5368" s="235">
        <v>0.00000870155709963564</v>
      </c>
      <c r="F5368" s="235">
        <v>0.00007261209694165581</v>
      </c>
    </row>
    <row r="5369" ht="14.25" customHeight="1" spans="1:6" x14ac:dyDescent="0.25">
      <c r="A5369" s="232">
        <v>43577</v>
      </c>
      <c r="B5369" s="233">
        <v>112</v>
      </c>
      <c r="C5369" s="233">
        <v>40</v>
      </c>
      <c r="D5369" s="234">
        <v>0.8125</v>
      </c>
      <c r="E5369" s="235">
        <v>0.0000012525270833201943</v>
      </c>
      <c r="F5369" s="235">
        <v>0.00007131008692752957</v>
      </c>
    </row>
    <row r="5370" ht="14.25" customHeight="1" spans="1:6" x14ac:dyDescent="0.25">
      <c r="A5370" s="232">
        <v>43577</v>
      </c>
      <c r="B5370" s="233">
        <v>112</v>
      </c>
      <c r="C5370" s="233">
        <v>41</v>
      </c>
      <c r="D5370" s="234">
        <v>0.8333333333321207</v>
      </c>
      <c r="E5370" s="235">
        <v>2.619604044608932e-7</v>
      </c>
      <c r="F5370" s="235">
        <v>0.00007551658081932205</v>
      </c>
    </row>
    <row r="5371" ht="14.25" customHeight="1" spans="1:6" x14ac:dyDescent="0.25">
      <c r="A5371" s="232">
        <v>43577</v>
      </c>
      <c r="B5371" s="233">
        <v>112</v>
      </c>
      <c r="C5371" s="233">
        <v>42</v>
      </c>
      <c r="D5371" s="234">
        <v>0.8541666666678793</v>
      </c>
      <c r="E5371" s="235">
        <v>4.825290304927602e-8</v>
      </c>
      <c r="F5371" s="235">
        <v>0.00007651812698403452</v>
      </c>
    </row>
    <row r="5372" ht="14.25" customHeight="1" spans="1:6" x14ac:dyDescent="0.25">
      <c r="A5372" s="232">
        <v>43577</v>
      </c>
      <c r="B5372" s="233">
        <v>112</v>
      </c>
      <c r="C5372" s="233">
        <v>43</v>
      </c>
      <c r="D5372" s="234">
        <v>0.875</v>
      </c>
      <c r="E5372" s="235">
        <v>0</v>
      </c>
      <c r="F5372" s="235">
        <v>0.00007651812698403452</v>
      </c>
    </row>
    <row r="5373" ht="14.25" customHeight="1" spans="1:6" x14ac:dyDescent="0.25">
      <c r="A5373" s="232">
        <v>43577</v>
      </c>
      <c r="B5373" s="233">
        <v>112</v>
      </c>
      <c r="C5373" s="233">
        <v>44</v>
      </c>
      <c r="D5373" s="234">
        <v>0.8958333333321207</v>
      </c>
      <c r="E5373" s="235">
        <v>0</v>
      </c>
      <c r="F5373" s="235">
        <v>0.00007040869537928833</v>
      </c>
    </row>
    <row r="5374" ht="14.25" customHeight="1" spans="1:6" x14ac:dyDescent="0.25">
      <c r="A5374" s="232">
        <v>43577</v>
      </c>
      <c r="B5374" s="233">
        <v>112</v>
      </c>
      <c r="C5374" s="233">
        <v>45</v>
      </c>
      <c r="D5374" s="234">
        <v>0.9166666666678793</v>
      </c>
      <c r="E5374" s="235">
        <v>0</v>
      </c>
      <c r="F5374" s="235">
        <v>0.00006800498458397833</v>
      </c>
    </row>
    <row r="5375" ht="14.25" customHeight="1" spans="1:6" x14ac:dyDescent="0.25">
      <c r="A5375" s="232">
        <v>43577</v>
      </c>
      <c r="B5375" s="233">
        <v>112</v>
      </c>
      <c r="C5375" s="233">
        <v>46</v>
      </c>
      <c r="D5375" s="234">
        <v>0.9375</v>
      </c>
      <c r="E5375" s="235">
        <v>0</v>
      </c>
      <c r="F5375" s="235">
        <v>0.00006069369758157713</v>
      </c>
    </row>
    <row r="5376" ht="14.25" customHeight="1" spans="1:6" x14ac:dyDescent="0.25">
      <c r="A5376" s="232">
        <v>43577</v>
      </c>
      <c r="B5376" s="233">
        <v>112</v>
      </c>
      <c r="C5376" s="233">
        <v>47</v>
      </c>
      <c r="D5376" s="234">
        <v>0.9583333333321207</v>
      </c>
      <c r="E5376" s="235">
        <v>0</v>
      </c>
      <c r="F5376" s="235">
        <v>0.00005308194672976218</v>
      </c>
    </row>
    <row r="5377" ht="14.25" customHeight="1" spans="1:6" x14ac:dyDescent="0.25">
      <c r="A5377" s="232">
        <v>43577</v>
      </c>
      <c r="B5377" s="233">
        <v>112</v>
      </c>
      <c r="C5377" s="233">
        <v>48</v>
      </c>
      <c r="D5377" s="234">
        <v>0.9791666666678793</v>
      </c>
      <c r="E5377" s="235">
        <v>0</v>
      </c>
      <c r="F5377" s="235">
        <v>0.00004737313359090096</v>
      </c>
    </row>
    <row r="5378" ht="14.25" customHeight="1" spans="1:6" x14ac:dyDescent="0.25">
      <c r="A5378" s="232">
        <v>43578</v>
      </c>
      <c r="B5378" s="233">
        <v>113</v>
      </c>
      <c r="C5378" s="233">
        <v>1</v>
      </c>
      <c r="D5378" s="234">
        <v>0</v>
      </c>
      <c r="E5378" s="235">
        <v>0</v>
      </c>
      <c r="F5378" s="235">
        <v>0.000038759836574373515</v>
      </c>
    </row>
    <row r="5379" ht="14.25" customHeight="1" spans="1:6" x14ac:dyDescent="0.25">
      <c r="A5379" s="232">
        <v>43578</v>
      </c>
      <c r="B5379" s="233">
        <v>113</v>
      </c>
      <c r="C5379" s="233">
        <v>2</v>
      </c>
      <c r="D5379" s="234">
        <v>0.020833333332120674</v>
      </c>
      <c r="E5379" s="235">
        <v>0</v>
      </c>
      <c r="F5379" s="235">
        <v>0.00003335148728492605</v>
      </c>
    </row>
    <row r="5380" ht="14.25" customHeight="1" spans="1:6" x14ac:dyDescent="0.25">
      <c r="A5380" s="232">
        <v>43578</v>
      </c>
      <c r="B5380" s="233">
        <v>113</v>
      </c>
      <c r="C5380" s="233">
        <v>3</v>
      </c>
      <c r="D5380" s="234">
        <v>0.041666666667879326</v>
      </c>
      <c r="E5380" s="235">
        <v>0</v>
      </c>
      <c r="F5380" s="235">
        <v>0.000033852260367282293</v>
      </c>
    </row>
    <row r="5381" ht="14.25" customHeight="1" spans="1:6" x14ac:dyDescent="0.25">
      <c r="A5381" s="232">
        <v>43578</v>
      </c>
      <c r="B5381" s="233">
        <v>113</v>
      </c>
      <c r="C5381" s="233">
        <v>4</v>
      </c>
      <c r="D5381" s="234">
        <v>0.0625</v>
      </c>
      <c r="E5381" s="235">
        <v>0</v>
      </c>
      <c r="F5381" s="235">
        <v>0.000030146539557846063</v>
      </c>
    </row>
    <row r="5382" ht="14.25" customHeight="1" spans="1:6" x14ac:dyDescent="0.25">
      <c r="A5382" s="232">
        <v>43578</v>
      </c>
      <c r="B5382" s="233">
        <v>113</v>
      </c>
      <c r="C5382" s="233">
        <v>5</v>
      </c>
      <c r="D5382" s="234">
        <v>0.08333333333212067</v>
      </c>
      <c r="E5382" s="235">
        <v>0</v>
      </c>
      <c r="F5382" s="235">
        <v>0.000028143447228421073</v>
      </c>
    </row>
    <row r="5383" ht="14.25" customHeight="1" spans="1:6" x14ac:dyDescent="0.25">
      <c r="A5383" s="232">
        <v>43578</v>
      </c>
      <c r="B5383" s="233">
        <v>113</v>
      </c>
      <c r="C5383" s="233">
        <v>6</v>
      </c>
      <c r="D5383" s="234">
        <v>0.10416666666787933</v>
      </c>
      <c r="E5383" s="235">
        <v>0</v>
      </c>
      <c r="F5383" s="235">
        <v>0.00002974592109196107</v>
      </c>
    </row>
    <row r="5384" ht="14.25" customHeight="1" spans="1:6" x14ac:dyDescent="0.25">
      <c r="A5384" s="232">
        <v>43578</v>
      </c>
      <c r="B5384" s="233">
        <v>113</v>
      </c>
      <c r="C5384" s="233">
        <v>7</v>
      </c>
      <c r="D5384" s="234">
        <v>0.125</v>
      </c>
      <c r="E5384" s="235">
        <v>0</v>
      </c>
      <c r="F5384" s="235">
        <v>0.000028243601844892327</v>
      </c>
    </row>
    <row r="5385" ht="14.25" customHeight="1" spans="1:6" x14ac:dyDescent="0.25">
      <c r="A5385" s="232">
        <v>43578</v>
      </c>
      <c r="B5385" s="233">
        <v>113</v>
      </c>
      <c r="C5385" s="233">
        <v>8</v>
      </c>
      <c r="D5385" s="234">
        <v>0.14583333333212067</v>
      </c>
      <c r="E5385" s="235">
        <v>0</v>
      </c>
      <c r="F5385" s="235">
        <v>0.000027642674146064832</v>
      </c>
    </row>
    <row r="5386" ht="14.25" customHeight="1" spans="1:6" x14ac:dyDescent="0.25">
      <c r="A5386" s="232">
        <v>43578</v>
      </c>
      <c r="B5386" s="233">
        <v>113</v>
      </c>
      <c r="C5386" s="233">
        <v>9</v>
      </c>
      <c r="D5386" s="234">
        <v>0.16666666666787933</v>
      </c>
      <c r="E5386" s="235">
        <v>0</v>
      </c>
      <c r="F5386" s="235">
        <v>0.000029545611859018566</v>
      </c>
    </row>
    <row r="5387" ht="14.25" customHeight="1" spans="1:6" x14ac:dyDescent="0.25">
      <c r="A5387" s="232">
        <v>43578</v>
      </c>
      <c r="B5387" s="233">
        <v>113</v>
      </c>
      <c r="C5387" s="233">
        <v>10</v>
      </c>
      <c r="D5387" s="234">
        <v>0.1875</v>
      </c>
      <c r="E5387" s="235">
        <v>1.0887787109388968e-7</v>
      </c>
      <c r="F5387" s="235">
        <v>0.000028043292611949826</v>
      </c>
    </row>
    <row r="5388" ht="14.25" customHeight="1" spans="1:6" x14ac:dyDescent="0.25">
      <c r="A5388" s="232">
        <v>43578</v>
      </c>
      <c r="B5388" s="233">
        <v>113</v>
      </c>
      <c r="C5388" s="233">
        <v>11</v>
      </c>
      <c r="D5388" s="234">
        <v>0.20833333333212067</v>
      </c>
      <c r="E5388" s="235">
        <v>0.000003832721782456829</v>
      </c>
      <c r="F5388" s="235">
        <v>0.000031047931106087315</v>
      </c>
    </row>
    <row r="5389" ht="14.25" customHeight="1" spans="1:6" x14ac:dyDescent="0.25">
      <c r="A5389" s="232">
        <v>43578</v>
      </c>
      <c r="B5389" s="233">
        <v>113</v>
      </c>
      <c r="C5389" s="233">
        <v>12</v>
      </c>
      <c r="D5389" s="234">
        <v>0.22916666666787933</v>
      </c>
      <c r="E5389" s="235">
        <v>0.000012234675539681103</v>
      </c>
      <c r="F5389" s="235">
        <v>0.000028644220310777324</v>
      </c>
    </row>
    <row r="5390" ht="14.25" customHeight="1" spans="1:6" x14ac:dyDescent="0.25">
      <c r="A5390" s="232">
        <v>43578</v>
      </c>
      <c r="B5390" s="233">
        <v>113</v>
      </c>
      <c r="C5390" s="233">
        <v>13</v>
      </c>
      <c r="D5390" s="234">
        <v>0.25</v>
      </c>
      <c r="E5390" s="235">
        <v>0.00002828029771918214</v>
      </c>
      <c r="F5390" s="235">
        <v>0.000028143447228421073</v>
      </c>
    </row>
    <row r="5391" ht="14.25" customHeight="1" spans="1:6" x14ac:dyDescent="0.25">
      <c r="A5391" s="232">
        <v>43578</v>
      </c>
      <c r="B5391" s="233">
        <v>113</v>
      </c>
      <c r="C5391" s="233">
        <v>14</v>
      </c>
      <c r="D5391" s="234">
        <v>0.2708333333321207</v>
      </c>
      <c r="E5391" s="235">
        <v>0.00005148269449175544</v>
      </c>
      <c r="F5391" s="235">
        <v>0.00003585535269670728</v>
      </c>
    </row>
    <row r="5392" ht="14.25" customHeight="1" spans="1:6" x14ac:dyDescent="0.25">
      <c r="A5392" s="232">
        <v>43578</v>
      </c>
      <c r="B5392" s="233">
        <v>113</v>
      </c>
      <c r="C5392" s="233">
        <v>15</v>
      </c>
      <c r="D5392" s="234">
        <v>0.2916666666678793</v>
      </c>
      <c r="E5392" s="235">
        <v>0.0000831399482934155</v>
      </c>
      <c r="F5392" s="235">
        <v>0.00004226524815086724</v>
      </c>
    </row>
    <row r="5393" ht="14.25" customHeight="1" spans="1:6" x14ac:dyDescent="0.25">
      <c r="A5393" s="232">
        <v>43578</v>
      </c>
      <c r="B5393" s="233">
        <v>113</v>
      </c>
      <c r="C5393" s="233">
        <v>16</v>
      </c>
      <c r="D5393" s="234">
        <v>0.3125</v>
      </c>
      <c r="E5393" s="235">
        <v>0.0001157968508721263</v>
      </c>
      <c r="F5393" s="235">
        <v>0.000049977153619153456</v>
      </c>
    </row>
    <row r="5394" ht="14.25" customHeight="1" spans="1:6" x14ac:dyDescent="0.25">
      <c r="A5394" s="232">
        <v>43578</v>
      </c>
      <c r="B5394" s="233">
        <v>113</v>
      </c>
      <c r="C5394" s="233">
        <v>17</v>
      </c>
      <c r="D5394" s="234">
        <v>0.3333333333321207</v>
      </c>
      <c r="E5394" s="235">
        <v>0.00015366766490047188</v>
      </c>
      <c r="F5394" s="235">
        <v>0.00005748874985449714</v>
      </c>
    </row>
    <row r="5395" ht="14.25" customHeight="1" spans="1:6" x14ac:dyDescent="0.25">
      <c r="A5395" s="232">
        <v>43578</v>
      </c>
      <c r="B5395" s="233">
        <v>113</v>
      </c>
      <c r="C5395" s="233">
        <v>18</v>
      </c>
      <c r="D5395" s="234">
        <v>0.3541666666678793</v>
      </c>
      <c r="E5395" s="235">
        <v>0.0001761474079522912</v>
      </c>
      <c r="F5395" s="235">
        <v>0.00005828998678626714</v>
      </c>
    </row>
    <row r="5396" ht="14.25" customHeight="1" spans="1:6" x14ac:dyDescent="0.25">
      <c r="A5396" s="232">
        <v>43578</v>
      </c>
      <c r="B5396" s="233">
        <v>113</v>
      </c>
      <c r="C5396" s="233">
        <v>19</v>
      </c>
      <c r="D5396" s="234">
        <v>0.375</v>
      </c>
      <c r="E5396" s="235">
        <v>0.0002018354169420126</v>
      </c>
      <c r="F5396" s="235">
        <v>0.00006480003685689835</v>
      </c>
    </row>
    <row r="5397" ht="14.25" customHeight="1" spans="1:6" x14ac:dyDescent="0.25">
      <c r="A5397" s="232">
        <v>43578</v>
      </c>
      <c r="B5397" s="233">
        <v>113</v>
      </c>
      <c r="C5397" s="233">
        <v>20</v>
      </c>
      <c r="D5397" s="234">
        <v>0.3958333333321207</v>
      </c>
      <c r="E5397" s="235">
        <v>0.00021004507509524086</v>
      </c>
      <c r="F5397" s="235">
        <v>0.00006099416143099088</v>
      </c>
    </row>
    <row r="5398" ht="14.25" customHeight="1" spans="1:6" x14ac:dyDescent="0.25">
      <c r="A5398" s="232">
        <v>43578</v>
      </c>
      <c r="B5398" s="233">
        <v>113</v>
      </c>
      <c r="C5398" s="233">
        <v>21</v>
      </c>
      <c r="D5398" s="234">
        <v>0.4166666666678793</v>
      </c>
      <c r="E5398" s="235">
        <v>0.00022493132559408966</v>
      </c>
      <c r="F5398" s="235">
        <v>0.000058390141402738404</v>
      </c>
    </row>
    <row r="5399" ht="14.25" customHeight="1" spans="1:6" x14ac:dyDescent="0.25">
      <c r="A5399" s="232">
        <v>43578</v>
      </c>
      <c r="B5399" s="233">
        <v>113</v>
      </c>
      <c r="C5399" s="233">
        <v>22</v>
      </c>
      <c r="D5399" s="234">
        <v>0.4375</v>
      </c>
      <c r="E5399" s="235">
        <v>0.00023732217079359483</v>
      </c>
      <c r="F5399" s="235">
        <v>0.00006630235610396709</v>
      </c>
    </row>
    <row r="5400" ht="14.25" customHeight="1" spans="1:6" x14ac:dyDescent="0.25">
      <c r="A5400" s="232">
        <v>43578</v>
      </c>
      <c r="B5400" s="233">
        <v>113</v>
      </c>
      <c r="C5400" s="233">
        <v>23</v>
      </c>
      <c r="D5400" s="234">
        <v>0.4583333333321207</v>
      </c>
      <c r="E5400" s="235">
        <v>0.0002350031588009053</v>
      </c>
      <c r="F5400" s="235">
        <v>0.00006910668536516208</v>
      </c>
    </row>
    <row r="5401" ht="14.25" customHeight="1" spans="1:6" x14ac:dyDescent="0.25">
      <c r="A5401" s="232">
        <v>43578</v>
      </c>
      <c r="B5401" s="233">
        <v>113</v>
      </c>
      <c r="C5401" s="233">
        <v>24</v>
      </c>
      <c r="D5401" s="234">
        <v>0.4791666666678793</v>
      </c>
      <c r="E5401" s="235">
        <v>0.0002255446495483784</v>
      </c>
      <c r="F5401" s="235">
        <v>0.00006740405688515083</v>
      </c>
    </row>
    <row r="5402" ht="14.25" customHeight="1" spans="1:6" x14ac:dyDescent="0.25">
      <c r="A5402" s="232">
        <v>43578</v>
      </c>
      <c r="B5402" s="233">
        <v>113</v>
      </c>
      <c r="C5402" s="233">
        <v>25</v>
      </c>
      <c r="D5402" s="234">
        <v>0.5</v>
      </c>
      <c r="E5402" s="235">
        <v>0.00020751462874854523</v>
      </c>
      <c r="F5402" s="235">
        <v>0.00005258117364740593</v>
      </c>
    </row>
    <row r="5403" ht="14.25" customHeight="1" spans="1:6" x14ac:dyDescent="0.25">
      <c r="A5403" s="232">
        <v>43578</v>
      </c>
      <c r="B5403" s="233">
        <v>113</v>
      </c>
      <c r="C5403" s="233">
        <v>26</v>
      </c>
      <c r="D5403" s="234">
        <v>0.5208333333321207</v>
      </c>
      <c r="E5403" s="235">
        <v>0.00018163027037428747</v>
      </c>
      <c r="F5403" s="235">
        <v>0.00005208040056504968</v>
      </c>
    </row>
    <row r="5404" ht="14.25" customHeight="1" spans="1:6" x14ac:dyDescent="0.25">
      <c r="A5404" s="232">
        <v>43578</v>
      </c>
      <c r="B5404" s="233">
        <v>113</v>
      </c>
      <c r="C5404" s="233">
        <v>27</v>
      </c>
      <c r="D5404" s="234">
        <v>0.5416666666678793</v>
      </c>
      <c r="E5404" s="235">
        <v>0.00016097224099258418</v>
      </c>
      <c r="F5404" s="235">
        <v>0.000051078854400337184</v>
      </c>
    </row>
    <row r="5405" ht="14.25" customHeight="1" spans="1:6" x14ac:dyDescent="0.25">
      <c r="A5405" s="232">
        <v>43578</v>
      </c>
      <c r="B5405" s="233">
        <v>113</v>
      </c>
      <c r="C5405" s="233">
        <v>28</v>
      </c>
      <c r="D5405" s="234">
        <v>0.5625</v>
      </c>
      <c r="E5405" s="235">
        <v>0.0001719413830154264</v>
      </c>
      <c r="F5405" s="235">
        <v>0.00005218055518152093</v>
      </c>
    </row>
    <row r="5406" ht="14.25" customHeight="1" spans="1:6" x14ac:dyDescent="0.25">
      <c r="A5406" s="232">
        <v>43578</v>
      </c>
      <c r="B5406" s="233">
        <v>113</v>
      </c>
      <c r="C5406" s="233">
        <v>29</v>
      </c>
      <c r="D5406" s="234">
        <v>0.5833333333321207</v>
      </c>
      <c r="E5406" s="235">
        <v>0.00014943059212350134</v>
      </c>
      <c r="F5406" s="235">
        <v>0.0000492760713038547</v>
      </c>
    </row>
    <row r="5407" ht="14.25" customHeight="1" spans="1:6" x14ac:dyDescent="0.25">
      <c r="A5407" s="232">
        <v>43578</v>
      </c>
      <c r="B5407" s="233">
        <v>113</v>
      </c>
      <c r="C5407" s="233">
        <v>30</v>
      </c>
      <c r="D5407" s="234">
        <v>0.6041666666678793</v>
      </c>
      <c r="E5407" s="235">
        <v>0.00012333676936334204</v>
      </c>
      <c r="F5407" s="235">
        <v>0.00005157962748269343</v>
      </c>
    </row>
    <row r="5408" ht="14.25" customHeight="1" spans="1:6" x14ac:dyDescent="0.25">
      <c r="A5408" s="232">
        <v>43578</v>
      </c>
      <c r="B5408" s="233">
        <v>113</v>
      </c>
      <c r="C5408" s="233">
        <v>31</v>
      </c>
      <c r="D5408" s="234">
        <v>0.625</v>
      </c>
      <c r="E5408" s="235">
        <v>0.00010346234512358305</v>
      </c>
      <c r="F5408" s="235">
        <v>0.00005127916363327967</v>
      </c>
    </row>
    <row r="5409" ht="14.25" customHeight="1" spans="1:6" x14ac:dyDescent="0.25">
      <c r="A5409" s="232">
        <v>43578</v>
      </c>
      <c r="B5409" s="233">
        <v>113</v>
      </c>
      <c r="C5409" s="233">
        <v>32</v>
      </c>
      <c r="D5409" s="234">
        <v>0.6458333333321207</v>
      </c>
      <c r="E5409" s="235">
        <v>0.00009509520281489717</v>
      </c>
      <c r="F5409" s="235">
        <v>0.00004987699900268219</v>
      </c>
    </row>
    <row r="5410" ht="14.25" customHeight="1" spans="1:6" x14ac:dyDescent="0.25">
      <c r="A5410" s="232">
        <v>43578</v>
      </c>
      <c r="B5410" s="233">
        <v>113</v>
      </c>
      <c r="C5410" s="233">
        <v>33</v>
      </c>
      <c r="D5410" s="234">
        <v>0.6666666666678793</v>
      </c>
      <c r="E5410" s="235">
        <v>0.0000759533357047622</v>
      </c>
      <c r="F5410" s="235">
        <v>0.000055786121374485906</v>
      </c>
    </row>
    <row r="5411" ht="14.25" customHeight="1" spans="1:6" x14ac:dyDescent="0.25">
      <c r="A5411" s="232">
        <v>43578</v>
      </c>
      <c r="B5411" s="233">
        <v>113</v>
      </c>
      <c r="C5411" s="233">
        <v>34</v>
      </c>
      <c r="D5411" s="234">
        <v>0.6875</v>
      </c>
      <c r="E5411" s="235">
        <v>0.00005469059277317823</v>
      </c>
      <c r="F5411" s="235">
        <v>0.00005969215141686463</v>
      </c>
    </row>
    <row r="5412" ht="14.25" customHeight="1" spans="1:6" x14ac:dyDescent="0.25">
      <c r="A5412" s="232">
        <v>43578</v>
      </c>
      <c r="B5412" s="233">
        <v>113</v>
      </c>
      <c r="C5412" s="233">
        <v>35</v>
      </c>
      <c r="D5412" s="234">
        <v>0.7083333333321207</v>
      </c>
      <c r="E5412" s="235">
        <v>0.000043431644390340504</v>
      </c>
      <c r="F5412" s="235">
        <v>0.00005959199680039339</v>
      </c>
    </row>
    <row r="5413" ht="14.25" customHeight="1" spans="1:6" x14ac:dyDescent="0.25">
      <c r="A5413" s="232">
        <v>43578</v>
      </c>
      <c r="B5413" s="233">
        <v>113</v>
      </c>
      <c r="C5413" s="233">
        <v>36</v>
      </c>
      <c r="D5413" s="234">
        <v>0.7291666666678793</v>
      </c>
      <c r="E5413" s="235">
        <v>0.000028933731216068505</v>
      </c>
      <c r="F5413" s="235">
        <v>0.00007010823152987456</v>
      </c>
    </row>
    <row r="5414" ht="14.25" customHeight="1" spans="1:6" x14ac:dyDescent="0.25">
      <c r="A5414" s="232">
        <v>43578</v>
      </c>
      <c r="B5414" s="233">
        <v>113</v>
      </c>
      <c r="C5414" s="233">
        <v>37</v>
      </c>
      <c r="D5414" s="234">
        <v>0.75</v>
      </c>
      <c r="E5414" s="235">
        <v>0.0000186578833832202</v>
      </c>
      <c r="F5414" s="235">
        <v>0.00007631781775109203</v>
      </c>
    </row>
    <row r="5415" ht="14.25" customHeight="1" spans="1:6" x14ac:dyDescent="0.25">
      <c r="A5415" s="232">
        <v>43578</v>
      </c>
      <c r="B5415" s="233">
        <v>113</v>
      </c>
      <c r="C5415" s="233">
        <v>38</v>
      </c>
      <c r="D5415" s="234">
        <v>0.7708333333321207</v>
      </c>
      <c r="E5415" s="235">
        <v>0.00001526382810366378</v>
      </c>
      <c r="F5415" s="235">
        <v>0.00007080931384517331</v>
      </c>
    </row>
    <row r="5416" ht="14.25" customHeight="1" spans="1:6" x14ac:dyDescent="0.25">
      <c r="A5416" s="232">
        <v>43578</v>
      </c>
      <c r="B5416" s="233">
        <v>113</v>
      </c>
      <c r="C5416" s="233">
        <v>39</v>
      </c>
      <c r="D5416" s="234">
        <v>0.7916666666678793</v>
      </c>
      <c r="E5416" s="235">
        <v>0.000007563047079470879</v>
      </c>
      <c r="F5416" s="235">
        <v>0.00005788936832038214</v>
      </c>
    </row>
    <row r="5417" ht="14.25" customHeight="1" spans="1:6" x14ac:dyDescent="0.25">
      <c r="A5417" s="232">
        <v>43578</v>
      </c>
      <c r="B5417" s="233">
        <v>113</v>
      </c>
      <c r="C5417" s="233">
        <v>40</v>
      </c>
      <c r="D5417" s="234">
        <v>0.8125</v>
      </c>
      <c r="E5417" s="235">
        <v>0.0000011916146616663075</v>
      </c>
      <c r="F5417" s="235">
        <v>0.00006900653074869083</v>
      </c>
    </row>
    <row r="5418" ht="14.25" customHeight="1" spans="1:6" x14ac:dyDescent="0.25">
      <c r="A5418" s="232">
        <v>43578</v>
      </c>
      <c r="B5418" s="233">
        <v>113</v>
      </c>
      <c r="C5418" s="233">
        <v>41</v>
      </c>
      <c r="D5418" s="234">
        <v>0.8333333333321207</v>
      </c>
      <c r="E5418" s="235">
        <v>3.131317708300486e-7</v>
      </c>
      <c r="F5418" s="235">
        <v>0.00007060900461223083</v>
      </c>
    </row>
    <row r="5419" ht="14.25" customHeight="1" spans="1:6" x14ac:dyDescent="0.25">
      <c r="A5419" s="232">
        <v>43578</v>
      </c>
      <c r="B5419" s="233">
        <v>113</v>
      </c>
      <c r="C5419" s="233">
        <v>42</v>
      </c>
      <c r="D5419" s="234">
        <v>0.8541666666678793</v>
      </c>
      <c r="E5419" s="235">
        <v>5.905206505124852e-8</v>
      </c>
      <c r="F5419" s="235">
        <v>0.0000636983360757146</v>
      </c>
    </row>
    <row r="5420" ht="14.25" customHeight="1" spans="1:6" x14ac:dyDescent="0.25">
      <c r="A5420" s="232">
        <v>43578</v>
      </c>
      <c r="B5420" s="233">
        <v>113</v>
      </c>
      <c r="C5420" s="233">
        <v>43</v>
      </c>
      <c r="D5420" s="234">
        <v>0.875</v>
      </c>
      <c r="E5420" s="235">
        <v>0</v>
      </c>
      <c r="F5420" s="235">
        <v>0.00006309740837688711</v>
      </c>
    </row>
    <row r="5421" ht="14.25" customHeight="1" spans="1:6" x14ac:dyDescent="0.25">
      <c r="A5421" s="232">
        <v>43578</v>
      </c>
      <c r="B5421" s="233">
        <v>113</v>
      </c>
      <c r="C5421" s="233">
        <v>44</v>
      </c>
      <c r="D5421" s="234">
        <v>0.8958333333321207</v>
      </c>
      <c r="E5421" s="235">
        <v>0</v>
      </c>
      <c r="F5421" s="235">
        <v>0.00006540096455572584</v>
      </c>
    </row>
    <row r="5422" ht="14.25" customHeight="1" spans="1:6" x14ac:dyDescent="0.25">
      <c r="A5422" s="232">
        <v>43578</v>
      </c>
      <c r="B5422" s="233">
        <v>113</v>
      </c>
      <c r="C5422" s="233">
        <v>45</v>
      </c>
      <c r="D5422" s="234">
        <v>0.9166666666678793</v>
      </c>
      <c r="E5422" s="235">
        <v>0</v>
      </c>
      <c r="F5422" s="235">
        <v>0.00006480003685689835</v>
      </c>
    </row>
    <row r="5423" ht="14.25" customHeight="1" spans="1:6" x14ac:dyDescent="0.25">
      <c r="A5423" s="232">
        <v>43578</v>
      </c>
      <c r="B5423" s="233">
        <v>113</v>
      </c>
      <c r="C5423" s="233">
        <v>46</v>
      </c>
      <c r="D5423" s="234">
        <v>0.9375</v>
      </c>
      <c r="E5423" s="235">
        <v>0</v>
      </c>
      <c r="F5423" s="235">
        <v>0.000058890914485094645</v>
      </c>
    </row>
    <row r="5424" ht="14.25" customHeight="1" spans="1:6" x14ac:dyDescent="0.25">
      <c r="A5424" s="232">
        <v>43578</v>
      </c>
      <c r="B5424" s="233">
        <v>113</v>
      </c>
      <c r="C5424" s="233">
        <v>47</v>
      </c>
      <c r="D5424" s="234">
        <v>0.9583333333321207</v>
      </c>
      <c r="E5424" s="235">
        <v>0</v>
      </c>
      <c r="F5424" s="235">
        <v>0.00005588627599095715</v>
      </c>
    </row>
    <row r="5425" ht="14.25" customHeight="1" spans="1:6" x14ac:dyDescent="0.25">
      <c r="A5425" s="232">
        <v>43578</v>
      </c>
      <c r="B5425" s="233">
        <v>113</v>
      </c>
      <c r="C5425" s="233">
        <v>48</v>
      </c>
      <c r="D5425" s="234">
        <v>0.9791666666678793</v>
      </c>
      <c r="E5425" s="235">
        <v>0</v>
      </c>
      <c r="F5425" s="235">
        <v>0.000041363856602626</v>
      </c>
    </row>
    <row r="5426" ht="14.25" customHeight="1" spans="1:6" x14ac:dyDescent="0.25">
      <c r="A5426" s="232">
        <v>43579</v>
      </c>
      <c r="B5426" s="233">
        <v>114</v>
      </c>
      <c r="C5426" s="233">
        <v>1</v>
      </c>
      <c r="D5426" s="234">
        <v>0</v>
      </c>
      <c r="E5426" s="235">
        <v>0</v>
      </c>
      <c r="F5426" s="235">
        <v>0.000039561073506143503</v>
      </c>
    </row>
    <row r="5427" ht="14.25" customHeight="1" spans="1:6" x14ac:dyDescent="0.25">
      <c r="A5427" s="232">
        <v>43579</v>
      </c>
      <c r="B5427" s="233">
        <v>114</v>
      </c>
      <c r="C5427" s="233">
        <v>2</v>
      </c>
      <c r="D5427" s="234">
        <v>0.020833333332120674</v>
      </c>
      <c r="E5427" s="235">
        <v>0</v>
      </c>
      <c r="F5427" s="235">
        <v>0.000035354579614351036</v>
      </c>
    </row>
    <row r="5428" ht="14.25" customHeight="1" spans="1:6" x14ac:dyDescent="0.25">
      <c r="A5428" s="232">
        <v>43579</v>
      </c>
      <c r="B5428" s="233">
        <v>114</v>
      </c>
      <c r="C5428" s="233">
        <v>3</v>
      </c>
      <c r="D5428" s="234">
        <v>0.041666666667879326</v>
      </c>
      <c r="E5428" s="235">
        <v>0</v>
      </c>
      <c r="F5428" s="235">
        <v>0.00003124824033902981</v>
      </c>
    </row>
    <row r="5429" ht="14.25" customHeight="1" spans="1:6" x14ac:dyDescent="0.25">
      <c r="A5429" s="232">
        <v>43579</v>
      </c>
      <c r="B5429" s="233">
        <v>114</v>
      </c>
      <c r="C5429" s="233">
        <v>4</v>
      </c>
      <c r="D5429" s="234">
        <v>0.0625</v>
      </c>
      <c r="E5429" s="235">
        <v>0</v>
      </c>
      <c r="F5429" s="235">
        <v>0.000029946230324903566</v>
      </c>
    </row>
    <row r="5430" ht="14.25" customHeight="1" spans="1:6" x14ac:dyDescent="0.25">
      <c r="A5430" s="232">
        <v>43579</v>
      </c>
      <c r="B5430" s="233">
        <v>114</v>
      </c>
      <c r="C5430" s="233">
        <v>5</v>
      </c>
      <c r="D5430" s="234">
        <v>0.08333333333212067</v>
      </c>
      <c r="E5430" s="235">
        <v>0</v>
      </c>
      <c r="F5430" s="235">
        <v>0.00002884452954371982</v>
      </c>
    </row>
    <row r="5431" ht="14.25" customHeight="1" spans="1:6" x14ac:dyDescent="0.25">
      <c r="A5431" s="232">
        <v>43579</v>
      </c>
      <c r="B5431" s="233">
        <v>114</v>
      </c>
      <c r="C5431" s="233">
        <v>6</v>
      </c>
      <c r="D5431" s="234">
        <v>0.10416666666787933</v>
      </c>
      <c r="E5431" s="235">
        <v>0</v>
      </c>
      <c r="F5431" s="235">
        <v>0.000029245148009604822</v>
      </c>
    </row>
    <row r="5432" ht="14.25" customHeight="1" spans="1:6" x14ac:dyDescent="0.25">
      <c r="A5432" s="232">
        <v>43579</v>
      </c>
      <c r="B5432" s="233">
        <v>114</v>
      </c>
      <c r="C5432" s="233">
        <v>7</v>
      </c>
      <c r="D5432" s="234">
        <v>0.125</v>
      </c>
      <c r="E5432" s="235">
        <v>0</v>
      </c>
      <c r="F5432" s="235">
        <v>0.000028243601844892327</v>
      </c>
    </row>
    <row r="5433" ht="14.25" customHeight="1" spans="1:6" x14ac:dyDescent="0.25">
      <c r="A5433" s="232">
        <v>43579</v>
      </c>
      <c r="B5433" s="233">
        <v>114</v>
      </c>
      <c r="C5433" s="233">
        <v>8</v>
      </c>
      <c r="D5433" s="234">
        <v>0.14583333333212067</v>
      </c>
      <c r="E5433" s="235">
        <v>0</v>
      </c>
      <c r="F5433" s="235">
        <v>0.00002604020028252484</v>
      </c>
    </row>
    <row r="5434" ht="14.25" customHeight="1" spans="1:6" x14ac:dyDescent="0.25">
      <c r="A5434" s="232">
        <v>43579</v>
      </c>
      <c r="B5434" s="233">
        <v>114</v>
      </c>
      <c r="C5434" s="233">
        <v>9</v>
      </c>
      <c r="D5434" s="234">
        <v>0.16666666666787933</v>
      </c>
      <c r="E5434" s="235">
        <v>5.48705012874076e-9</v>
      </c>
      <c r="F5434" s="235">
        <v>0.000028443911077834827</v>
      </c>
    </row>
    <row r="5435" ht="14.25" customHeight="1" spans="1:6" x14ac:dyDescent="0.25">
      <c r="A5435" s="232">
        <v>43579</v>
      </c>
      <c r="B5435" s="233">
        <v>114</v>
      </c>
      <c r="C5435" s="233">
        <v>10</v>
      </c>
      <c r="D5435" s="234">
        <v>0.1875</v>
      </c>
      <c r="E5435" s="235">
        <v>1.4778043998417528e-7</v>
      </c>
      <c r="F5435" s="235">
        <v>0.00002744236491312233</v>
      </c>
    </row>
    <row r="5436" ht="14.25" customHeight="1" spans="1:6" x14ac:dyDescent="0.25">
      <c r="A5436" s="232">
        <v>43579</v>
      </c>
      <c r="B5436" s="233">
        <v>114</v>
      </c>
      <c r="C5436" s="233">
        <v>11</v>
      </c>
      <c r="D5436" s="234">
        <v>0.20833333333212067</v>
      </c>
      <c r="E5436" s="235">
        <v>0.000005613755705799272</v>
      </c>
      <c r="F5436" s="235">
        <v>0.000027542519529593582</v>
      </c>
    </row>
    <row r="5437" ht="14.25" customHeight="1" spans="1:6" x14ac:dyDescent="0.25">
      <c r="A5437" s="232">
        <v>43579</v>
      </c>
      <c r="B5437" s="233">
        <v>114</v>
      </c>
      <c r="C5437" s="233">
        <v>12</v>
      </c>
      <c r="D5437" s="234">
        <v>0.22916666666787933</v>
      </c>
      <c r="E5437" s="235">
        <v>0.000020052272340206963</v>
      </c>
      <c r="F5437" s="235">
        <v>0.000028043292611949826</v>
      </c>
    </row>
    <row r="5438" ht="14.25" customHeight="1" spans="1:6" x14ac:dyDescent="0.25">
      <c r="A5438" s="232">
        <v>43579</v>
      </c>
      <c r="B5438" s="233">
        <v>114</v>
      </c>
      <c r="C5438" s="233">
        <v>13</v>
      </c>
      <c r="D5438" s="234">
        <v>0.25</v>
      </c>
      <c r="E5438" s="235">
        <v>0.000041487784139666526</v>
      </c>
      <c r="F5438" s="235">
        <v>0.000027943137995478576</v>
      </c>
    </row>
    <row r="5439" ht="14.25" customHeight="1" spans="1:6" x14ac:dyDescent="0.25">
      <c r="A5439" s="232">
        <v>43579</v>
      </c>
      <c r="B5439" s="233">
        <v>114</v>
      </c>
      <c r="C5439" s="233">
        <v>14</v>
      </c>
      <c r="D5439" s="234">
        <v>0.2708333333321207</v>
      </c>
      <c r="E5439" s="235">
        <v>0.00006961600219087013</v>
      </c>
      <c r="F5439" s="235">
        <v>0.000031047931106087315</v>
      </c>
    </row>
    <row r="5440" ht="14.25" customHeight="1" spans="1:6" x14ac:dyDescent="0.25">
      <c r="A5440" s="232">
        <v>43579</v>
      </c>
      <c r="B5440" s="233">
        <v>114</v>
      </c>
      <c r="C5440" s="233">
        <v>15</v>
      </c>
      <c r="D5440" s="234">
        <v>0.2916666666678793</v>
      </c>
      <c r="E5440" s="235">
        <v>0.00010340433558454828</v>
      </c>
      <c r="F5440" s="235">
        <v>0.00003605566192964978</v>
      </c>
    </row>
    <row r="5441" ht="14.25" customHeight="1" spans="1:6" x14ac:dyDescent="0.25">
      <c r="A5441" s="232">
        <v>43579</v>
      </c>
      <c r="B5441" s="233">
        <v>114</v>
      </c>
      <c r="C5441" s="233">
        <v>16</v>
      </c>
      <c r="D5441" s="234">
        <v>0.3125</v>
      </c>
      <c r="E5441" s="235">
        <v>0.00013833803258758116</v>
      </c>
      <c r="F5441" s="235">
        <v>0.0000407629289037985</v>
      </c>
    </row>
    <row r="5442" ht="14.25" customHeight="1" spans="1:6" x14ac:dyDescent="0.25">
      <c r="A5442" s="232">
        <v>43579</v>
      </c>
      <c r="B5442" s="233">
        <v>114</v>
      </c>
      <c r="C5442" s="233">
        <v>17</v>
      </c>
      <c r="D5442" s="234">
        <v>0.3333333333321207</v>
      </c>
      <c r="E5442" s="235">
        <v>0.00018385121131293163</v>
      </c>
      <c r="F5442" s="235">
        <v>0.00004737313359090096</v>
      </c>
    </row>
    <row r="5443" ht="14.25" customHeight="1" spans="1:6" x14ac:dyDescent="0.25">
      <c r="A5443" s="232">
        <v>43579</v>
      </c>
      <c r="B5443" s="233">
        <v>114</v>
      </c>
      <c r="C5443" s="233">
        <v>18</v>
      </c>
      <c r="D5443" s="234">
        <v>0.3541666666678793</v>
      </c>
      <c r="E5443" s="235">
        <v>0.0001990794734704914</v>
      </c>
      <c r="F5443" s="235">
        <v>0.0000573885952380259</v>
      </c>
    </row>
    <row r="5444" ht="14.25" customHeight="1" spans="1:6" x14ac:dyDescent="0.25">
      <c r="A5444" s="232">
        <v>43579</v>
      </c>
      <c r="B5444" s="233">
        <v>114</v>
      </c>
      <c r="C5444" s="233">
        <v>19</v>
      </c>
      <c r="D5444" s="234">
        <v>0.375</v>
      </c>
      <c r="E5444" s="235">
        <v>0.0002233257514298962</v>
      </c>
      <c r="F5444" s="235">
        <v>0.00005949184218392214</v>
      </c>
    </row>
    <row r="5445" ht="14.25" customHeight="1" spans="1:6" x14ac:dyDescent="0.25">
      <c r="A5445" s="232">
        <v>43579</v>
      </c>
      <c r="B5445" s="233">
        <v>114</v>
      </c>
      <c r="C5445" s="233">
        <v>20</v>
      </c>
      <c r="D5445" s="234">
        <v>0.3958333333321207</v>
      </c>
      <c r="E5445" s="235">
        <v>0.0002303234689300839</v>
      </c>
      <c r="F5445" s="235">
        <v>0.00006630235610396709</v>
      </c>
    </row>
    <row r="5446" ht="14.25" customHeight="1" spans="1:6" x14ac:dyDescent="0.25">
      <c r="A5446" s="232">
        <v>43579</v>
      </c>
      <c r="B5446" s="233">
        <v>114</v>
      </c>
      <c r="C5446" s="233">
        <v>21</v>
      </c>
      <c r="D5446" s="234">
        <v>0.4166666666678793</v>
      </c>
      <c r="E5446" s="235">
        <v>0.0002332630804231718</v>
      </c>
      <c r="F5446" s="235">
        <v>0.0000665026653369096</v>
      </c>
    </row>
    <row r="5447" ht="14.25" customHeight="1" spans="1:6" x14ac:dyDescent="0.25">
      <c r="A5447" s="232">
        <v>43579</v>
      </c>
      <c r="B5447" s="233">
        <v>114</v>
      </c>
      <c r="C5447" s="233">
        <v>22</v>
      </c>
      <c r="D5447" s="234">
        <v>0.4375</v>
      </c>
      <c r="E5447" s="235">
        <v>0.0002340888455796618</v>
      </c>
      <c r="F5447" s="235">
        <v>0.00006820529381692084</v>
      </c>
    </row>
    <row r="5448" ht="14.25" customHeight="1" spans="1:6" x14ac:dyDescent="0.25">
      <c r="A5448" s="232">
        <v>43579</v>
      </c>
      <c r="B5448" s="233">
        <v>114</v>
      </c>
      <c r="C5448" s="233">
        <v>23</v>
      </c>
      <c r="D5448" s="234">
        <v>0.4583333333321207</v>
      </c>
      <c r="E5448" s="235">
        <v>0.00023703997807763207</v>
      </c>
      <c r="F5448" s="235">
        <v>0.00006560127378866834</v>
      </c>
    </row>
    <row r="5449" ht="14.25" customHeight="1" spans="1:6" x14ac:dyDescent="0.25">
      <c r="A5449" s="232">
        <v>43579</v>
      </c>
      <c r="B5449" s="233">
        <v>114</v>
      </c>
      <c r="C5449" s="233">
        <v>24</v>
      </c>
      <c r="D5449" s="234">
        <v>0.4791666666678793</v>
      </c>
      <c r="E5449" s="235">
        <v>0.0002452729073412545</v>
      </c>
      <c r="F5449" s="235">
        <v>0.0000653008099392546</v>
      </c>
    </row>
    <row r="5450" ht="14.25" customHeight="1" spans="1:6" x14ac:dyDescent="0.25">
      <c r="A5450" s="232">
        <v>43579</v>
      </c>
      <c r="B5450" s="233">
        <v>114</v>
      </c>
      <c r="C5450" s="233">
        <v>25</v>
      </c>
      <c r="D5450" s="234">
        <v>0.5</v>
      </c>
      <c r="E5450" s="235">
        <v>0.00023918505488800023</v>
      </c>
      <c r="F5450" s="235">
        <v>0.00006840560304986335</v>
      </c>
    </row>
    <row r="5451" ht="14.25" customHeight="1" spans="1:6" x14ac:dyDescent="0.25">
      <c r="A5451" s="232">
        <v>43579</v>
      </c>
      <c r="B5451" s="233">
        <v>114</v>
      </c>
      <c r="C5451" s="233">
        <v>26</v>
      </c>
      <c r="D5451" s="234">
        <v>0.5208333333321207</v>
      </c>
      <c r="E5451" s="235">
        <v>0.000215245029121556</v>
      </c>
      <c r="F5451" s="235">
        <v>0.00006830544843339208</v>
      </c>
    </row>
    <row r="5452" ht="14.25" customHeight="1" spans="1:6" x14ac:dyDescent="0.25">
      <c r="A5452" s="232">
        <v>43579</v>
      </c>
      <c r="B5452" s="233">
        <v>114</v>
      </c>
      <c r="C5452" s="233">
        <v>27</v>
      </c>
      <c r="D5452" s="234">
        <v>0.5416666666678793</v>
      </c>
      <c r="E5452" s="235">
        <v>0.00019987459181687692</v>
      </c>
      <c r="F5452" s="235">
        <v>0.00006640251072043834</v>
      </c>
    </row>
    <row r="5453" ht="14.25" customHeight="1" spans="1:6" x14ac:dyDescent="0.25">
      <c r="A5453" s="232">
        <v>43579</v>
      </c>
      <c r="B5453" s="233">
        <v>114</v>
      </c>
      <c r="C5453" s="233">
        <v>28</v>
      </c>
      <c r="D5453" s="234">
        <v>0.5625</v>
      </c>
      <c r="E5453" s="235">
        <v>0.00021637453897585724</v>
      </c>
      <c r="F5453" s="235">
        <v>0.00006419910915807086</v>
      </c>
    </row>
    <row r="5454" ht="14.25" customHeight="1" spans="1:6" x14ac:dyDescent="0.25">
      <c r="A5454" s="232">
        <v>43579</v>
      </c>
      <c r="B5454" s="233">
        <v>114</v>
      </c>
      <c r="C5454" s="233">
        <v>29</v>
      </c>
      <c r="D5454" s="234">
        <v>0.5833333333321207</v>
      </c>
      <c r="E5454" s="235">
        <v>0.00019138151769589143</v>
      </c>
      <c r="F5454" s="235">
        <v>0.00006279694452747336</v>
      </c>
    </row>
    <row r="5455" ht="14.25" customHeight="1" spans="1:6" x14ac:dyDescent="0.25">
      <c r="A5455" s="232">
        <v>43579</v>
      </c>
      <c r="B5455" s="233">
        <v>114</v>
      </c>
      <c r="C5455" s="233">
        <v>30</v>
      </c>
      <c r="D5455" s="234">
        <v>0.6041666666678793</v>
      </c>
      <c r="E5455" s="235">
        <v>0.0001728328379368561</v>
      </c>
      <c r="F5455" s="235">
        <v>0.00006560127378866834</v>
      </c>
    </row>
    <row r="5456" ht="14.25" customHeight="1" spans="1:6" x14ac:dyDescent="0.25">
      <c r="A5456" s="232">
        <v>43579</v>
      </c>
      <c r="B5456" s="233">
        <v>114</v>
      </c>
      <c r="C5456" s="233">
        <v>31</v>
      </c>
      <c r="D5456" s="234">
        <v>0.625</v>
      </c>
      <c r="E5456" s="235">
        <v>0.00015452258667397815</v>
      </c>
      <c r="F5456" s="235">
        <v>0.00006419910915807086</v>
      </c>
    </row>
    <row r="5457" ht="14.25" customHeight="1" spans="1:6" x14ac:dyDescent="0.25">
      <c r="A5457" s="232">
        <v>43579</v>
      </c>
      <c r="B5457" s="233">
        <v>114</v>
      </c>
      <c r="C5457" s="233">
        <v>32</v>
      </c>
      <c r="D5457" s="234">
        <v>0.6458333333321207</v>
      </c>
      <c r="E5457" s="235">
        <v>0.00013797560723049875</v>
      </c>
      <c r="F5457" s="235">
        <v>0.000060793852198048374</v>
      </c>
    </row>
    <row r="5458" ht="14.25" customHeight="1" spans="1:6" x14ac:dyDescent="0.25">
      <c r="A5458" s="232">
        <v>43579</v>
      </c>
      <c r="B5458" s="233">
        <v>114</v>
      </c>
      <c r="C5458" s="233">
        <v>33</v>
      </c>
      <c r="D5458" s="234">
        <v>0.6666666666678793</v>
      </c>
      <c r="E5458" s="235">
        <v>0.00010927069407857405</v>
      </c>
      <c r="F5458" s="235">
        <v>0.00006229617144511711</v>
      </c>
    </row>
    <row r="5459" ht="14.25" customHeight="1" spans="1:6" x14ac:dyDescent="0.25">
      <c r="A5459" s="232">
        <v>43579</v>
      </c>
      <c r="B5459" s="233">
        <v>114</v>
      </c>
      <c r="C5459" s="233">
        <v>34</v>
      </c>
      <c r="D5459" s="234">
        <v>0.6875</v>
      </c>
      <c r="E5459" s="235">
        <v>0.00007968261810744815</v>
      </c>
      <c r="F5459" s="235">
        <v>0.0000667029745698521</v>
      </c>
    </row>
    <row r="5460" ht="14.25" customHeight="1" spans="1:6" x14ac:dyDescent="0.25">
      <c r="A5460" s="232">
        <v>43579</v>
      </c>
      <c r="B5460" s="233">
        <v>114</v>
      </c>
      <c r="C5460" s="233">
        <v>35</v>
      </c>
      <c r="D5460" s="234">
        <v>0.7083333333321207</v>
      </c>
      <c r="E5460" s="235">
        <v>0.0000647451820533155</v>
      </c>
      <c r="F5460" s="235">
        <v>0.00007601735390167828</v>
      </c>
    </row>
    <row r="5461" ht="14.25" customHeight="1" spans="1:6" x14ac:dyDescent="0.25">
      <c r="A5461" s="232">
        <v>43579</v>
      </c>
      <c r="B5461" s="233">
        <v>114</v>
      </c>
      <c r="C5461" s="233">
        <v>36</v>
      </c>
      <c r="D5461" s="234">
        <v>0.7291666666678793</v>
      </c>
      <c r="E5461" s="235">
        <v>0.000050354891052452464</v>
      </c>
      <c r="F5461" s="235">
        <v>0.00007932245624522951</v>
      </c>
    </row>
    <row r="5462" ht="14.25" customHeight="1" spans="1:6" x14ac:dyDescent="0.25">
      <c r="A5462" s="232">
        <v>43579</v>
      </c>
      <c r="B5462" s="233">
        <v>114</v>
      </c>
      <c r="C5462" s="233">
        <v>37</v>
      </c>
      <c r="D5462" s="234">
        <v>0.75</v>
      </c>
      <c r="E5462" s="235">
        <v>0.00003450998990809235</v>
      </c>
      <c r="F5462" s="235">
        <v>0.0000756167354357933</v>
      </c>
    </row>
    <row r="5463" ht="14.25" customHeight="1" spans="1:6" x14ac:dyDescent="0.25">
      <c r="A5463" s="232">
        <v>43579</v>
      </c>
      <c r="B5463" s="233">
        <v>114</v>
      </c>
      <c r="C5463" s="233">
        <v>38</v>
      </c>
      <c r="D5463" s="234">
        <v>0.7708333333321207</v>
      </c>
      <c r="E5463" s="235">
        <v>0.000018796807390572047</v>
      </c>
      <c r="F5463" s="235">
        <v>0.00007661828160050578</v>
      </c>
    </row>
    <row r="5464" ht="14.25" customHeight="1" spans="1:6" x14ac:dyDescent="0.25">
      <c r="A5464" s="232">
        <v>43579</v>
      </c>
      <c r="B5464" s="233">
        <v>114</v>
      </c>
      <c r="C5464" s="233">
        <v>39</v>
      </c>
      <c r="D5464" s="234">
        <v>0.7916666666678793</v>
      </c>
      <c r="E5464" s="235">
        <v>0.00000878434815349449</v>
      </c>
      <c r="F5464" s="235">
        <v>0.00007631781775109203</v>
      </c>
    </row>
    <row r="5465" ht="14.25" customHeight="1" spans="1:6" x14ac:dyDescent="0.25">
      <c r="A5465" s="232">
        <v>43579</v>
      </c>
      <c r="B5465" s="233">
        <v>114</v>
      </c>
      <c r="C5465" s="233">
        <v>40</v>
      </c>
      <c r="D5465" s="234">
        <v>0.8125</v>
      </c>
      <c r="E5465" s="235">
        <v>0.000002073241817183082</v>
      </c>
      <c r="F5465" s="235">
        <v>0.00007271225155812705</v>
      </c>
    </row>
    <row r="5466" ht="14.25" customHeight="1" spans="1:6" x14ac:dyDescent="0.25">
      <c r="A5466" s="232">
        <v>43579</v>
      </c>
      <c r="B5466" s="233">
        <v>114</v>
      </c>
      <c r="C5466" s="233">
        <v>41</v>
      </c>
      <c r="D5466" s="234">
        <v>0.8333333333321207</v>
      </c>
      <c r="E5466" s="235">
        <v>6.095557822793247e-7</v>
      </c>
      <c r="F5466" s="235">
        <v>0.00007171070539341455</v>
      </c>
    </row>
    <row r="5467" ht="14.25" customHeight="1" spans="1:6" x14ac:dyDescent="0.25">
      <c r="A5467" s="232">
        <v>43579</v>
      </c>
      <c r="B5467" s="233">
        <v>114</v>
      </c>
      <c r="C5467" s="233">
        <v>42</v>
      </c>
      <c r="D5467" s="234">
        <v>0.8541666666678793</v>
      </c>
      <c r="E5467" s="235">
        <v>9.026351592400144e-8</v>
      </c>
      <c r="F5467" s="235">
        <v>0.00007992338394405702</v>
      </c>
    </row>
    <row r="5468" ht="14.25" customHeight="1" spans="1:6" x14ac:dyDescent="0.25">
      <c r="A5468" s="232">
        <v>43579</v>
      </c>
      <c r="B5468" s="233">
        <v>114</v>
      </c>
      <c r="C5468" s="233">
        <v>43</v>
      </c>
      <c r="D5468" s="234">
        <v>0.875</v>
      </c>
      <c r="E5468" s="235">
        <v>0</v>
      </c>
      <c r="F5468" s="235">
        <v>0.0000732130246404833</v>
      </c>
    </row>
    <row r="5469" ht="14.25" customHeight="1" spans="1:6" x14ac:dyDescent="0.25">
      <c r="A5469" s="232">
        <v>43579</v>
      </c>
      <c r="B5469" s="233">
        <v>114</v>
      </c>
      <c r="C5469" s="233">
        <v>44</v>
      </c>
      <c r="D5469" s="234">
        <v>0.8958333333321207</v>
      </c>
      <c r="E5469" s="235">
        <v>0</v>
      </c>
      <c r="F5469" s="235">
        <v>0.00007351348848989705</v>
      </c>
    </row>
    <row r="5470" ht="14.25" customHeight="1" spans="1:6" x14ac:dyDescent="0.25">
      <c r="A5470" s="232">
        <v>43579</v>
      </c>
      <c r="B5470" s="233">
        <v>114</v>
      </c>
      <c r="C5470" s="233">
        <v>45</v>
      </c>
      <c r="D5470" s="234">
        <v>0.9166666666678793</v>
      </c>
      <c r="E5470" s="235">
        <v>0</v>
      </c>
      <c r="F5470" s="235">
        <v>0.00006890637613221959</v>
      </c>
    </row>
    <row r="5471" ht="14.25" customHeight="1" spans="1:6" x14ac:dyDescent="0.25">
      <c r="A5471" s="232">
        <v>43579</v>
      </c>
      <c r="B5471" s="233">
        <v>114</v>
      </c>
      <c r="C5471" s="233">
        <v>46</v>
      </c>
      <c r="D5471" s="234">
        <v>0.9375</v>
      </c>
      <c r="E5471" s="235">
        <v>0</v>
      </c>
      <c r="F5471" s="235">
        <v>0.00006159508912981838</v>
      </c>
    </row>
    <row r="5472" ht="14.25" customHeight="1" spans="1:6" x14ac:dyDescent="0.25">
      <c r="A5472" s="232">
        <v>43579</v>
      </c>
      <c r="B5472" s="233">
        <v>114</v>
      </c>
      <c r="C5472" s="233">
        <v>47</v>
      </c>
      <c r="D5472" s="234">
        <v>0.9583333333321207</v>
      </c>
      <c r="E5472" s="235">
        <v>0</v>
      </c>
      <c r="F5472" s="235">
        <v>0.00005017746285209594</v>
      </c>
    </row>
    <row r="5473" ht="14.25" customHeight="1" spans="1:6" x14ac:dyDescent="0.25">
      <c r="A5473" s="232">
        <v>43579</v>
      </c>
      <c r="B5473" s="233">
        <v>114</v>
      </c>
      <c r="C5473" s="233">
        <v>48</v>
      </c>
      <c r="D5473" s="234">
        <v>0.9791666666678793</v>
      </c>
      <c r="E5473" s="235">
        <v>0</v>
      </c>
      <c r="F5473" s="235">
        <v>0.00004296633046616598</v>
      </c>
    </row>
    <row r="5474" ht="14.25" customHeight="1" spans="1:6" x14ac:dyDescent="0.25">
      <c r="A5474" s="232">
        <v>43580</v>
      </c>
      <c r="B5474" s="233">
        <v>115</v>
      </c>
      <c r="C5474" s="233">
        <v>1</v>
      </c>
      <c r="D5474" s="234">
        <v>0</v>
      </c>
      <c r="E5474" s="235">
        <v>0</v>
      </c>
      <c r="F5474" s="235">
        <v>0.00003906030042378726</v>
      </c>
    </row>
    <row r="5475" ht="14.25" customHeight="1" spans="1:6" x14ac:dyDescent="0.25">
      <c r="A5475" s="232">
        <v>43580</v>
      </c>
      <c r="B5475" s="233">
        <v>115</v>
      </c>
      <c r="C5475" s="233">
        <v>2</v>
      </c>
      <c r="D5475" s="234">
        <v>0.020833333332120674</v>
      </c>
      <c r="E5475" s="235">
        <v>0</v>
      </c>
      <c r="F5475" s="235">
        <v>0.00003505411576493728</v>
      </c>
    </row>
    <row r="5476" ht="14.25" customHeight="1" spans="1:6" x14ac:dyDescent="0.25">
      <c r="A5476" s="232">
        <v>43580</v>
      </c>
      <c r="B5476" s="233">
        <v>115</v>
      </c>
      <c r="C5476" s="233">
        <v>3</v>
      </c>
      <c r="D5476" s="234">
        <v>0.041666666667879326</v>
      </c>
      <c r="E5476" s="235">
        <v>0</v>
      </c>
      <c r="F5476" s="235">
        <v>0.000031148085722558555</v>
      </c>
    </row>
    <row r="5477" ht="14.25" customHeight="1" spans="1:6" x14ac:dyDescent="0.25">
      <c r="A5477" s="232">
        <v>43580</v>
      </c>
      <c r="B5477" s="233">
        <v>115</v>
      </c>
      <c r="C5477" s="233">
        <v>4</v>
      </c>
      <c r="D5477" s="234">
        <v>0.0625</v>
      </c>
      <c r="E5477" s="235">
        <v>0</v>
      </c>
      <c r="F5477" s="235">
        <v>0.00002894468416019107</v>
      </c>
    </row>
    <row r="5478" ht="14.25" customHeight="1" spans="1:6" x14ac:dyDescent="0.25">
      <c r="A5478" s="232">
        <v>43580</v>
      </c>
      <c r="B5478" s="233">
        <v>115</v>
      </c>
      <c r="C5478" s="233">
        <v>5</v>
      </c>
      <c r="D5478" s="234">
        <v>0.08333333333212067</v>
      </c>
      <c r="E5478" s="235">
        <v>0</v>
      </c>
      <c r="F5478" s="235">
        <v>0.00002834375646136358</v>
      </c>
    </row>
    <row r="5479" ht="14.25" customHeight="1" spans="1:6" x14ac:dyDescent="0.25">
      <c r="A5479" s="232">
        <v>43580</v>
      </c>
      <c r="B5479" s="233">
        <v>115</v>
      </c>
      <c r="C5479" s="233">
        <v>6</v>
      </c>
      <c r="D5479" s="234">
        <v>0.10416666666787933</v>
      </c>
      <c r="E5479" s="235">
        <v>0</v>
      </c>
      <c r="F5479" s="235">
        <v>0.000027342210296651082</v>
      </c>
    </row>
    <row r="5480" ht="14.25" customHeight="1" spans="1:6" x14ac:dyDescent="0.25">
      <c r="A5480" s="232">
        <v>43580</v>
      </c>
      <c r="B5480" s="233">
        <v>115</v>
      </c>
      <c r="C5480" s="233">
        <v>7</v>
      </c>
      <c r="D5480" s="234">
        <v>0.125</v>
      </c>
      <c r="E5480" s="235">
        <v>0</v>
      </c>
      <c r="F5480" s="235">
        <v>0.000026941591830766084</v>
      </c>
    </row>
    <row r="5481" ht="14.25" customHeight="1" spans="1:6" x14ac:dyDescent="0.25">
      <c r="A5481" s="232">
        <v>43580</v>
      </c>
      <c r="B5481" s="233">
        <v>115</v>
      </c>
      <c r="C5481" s="233">
        <v>8</v>
      </c>
      <c r="D5481" s="234">
        <v>0.14583333333212067</v>
      </c>
      <c r="E5481" s="235">
        <v>0</v>
      </c>
      <c r="F5481" s="235">
        <v>0.000026641127981352337</v>
      </c>
    </row>
    <row r="5482" ht="14.25" customHeight="1" spans="1:6" x14ac:dyDescent="0.25">
      <c r="A5482" s="232">
        <v>43580</v>
      </c>
      <c r="B5482" s="233">
        <v>115</v>
      </c>
      <c r="C5482" s="233">
        <v>9</v>
      </c>
      <c r="D5482" s="234">
        <v>0.16666666666787933</v>
      </c>
      <c r="E5482" s="235">
        <v>7.70653107969208e-9</v>
      </c>
      <c r="F5482" s="235">
        <v>0.000027141901063708585</v>
      </c>
    </row>
    <row r="5483" ht="14.25" customHeight="1" spans="1:6" x14ac:dyDescent="0.25">
      <c r="A5483" s="232">
        <v>43580</v>
      </c>
      <c r="B5483" s="233">
        <v>115</v>
      </c>
      <c r="C5483" s="233">
        <v>10</v>
      </c>
      <c r="D5483" s="234">
        <v>0.1875</v>
      </c>
      <c r="E5483" s="235">
        <v>3.3754606129051304e-7</v>
      </c>
      <c r="F5483" s="235">
        <v>0.00002784298337900733</v>
      </c>
    </row>
    <row r="5484" ht="14.25" customHeight="1" spans="1:6" x14ac:dyDescent="0.25">
      <c r="A5484" s="232">
        <v>43580</v>
      </c>
      <c r="B5484" s="233">
        <v>115</v>
      </c>
      <c r="C5484" s="233">
        <v>11</v>
      </c>
      <c r="D5484" s="234">
        <v>0.20833333333212067</v>
      </c>
      <c r="E5484" s="235">
        <v>0.000004603874895970191</v>
      </c>
      <c r="F5484" s="235">
        <v>0.000028644220310777324</v>
      </c>
    </row>
    <row r="5485" ht="14.25" customHeight="1" spans="1:6" x14ac:dyDescent="0.25">
      <c r="A5485" s="232">
        <v>43580</v>
      </c>
      <c r="B5485" s="233">
        <v>115</v>
      </c>
      <c r="C5485" s="233">
        <v>12</v>
      </c>
      <c r="D5485" s="234">
        <v>0.22916666666787933</v>
      </c>
      <c r="E5485" s="235">
        <v>0.000015970037103441773</v>
      </c>
      <c r="F5485" s="235">
        <v>0.000030246694174317314</v>
      </c>
    </row>
    <row r="5486" ht="14.25" customHeight="1" spans="1:6" x14ac:dyDescent="0.25">
      <c r="A5486" s="232">
        <v>43580</v>
      </c>
      <c r="B5486" s="233">
        <v>115</v>
      </c>
      <c r="C5486" s="233">
        <v>13</v>
      </c>
      <c r="D5486" s="234">
        <v>0.25</v>
      </c>
      <c r="E5486" s="235">
        <v>0.00003189252731232705</v>
      </c>
      <c r="F5486" s="235">
        <v>0.000035955507313178524</v>
      </c>
    </row>
    <row r="5487" ht="14.25" customHeight="1" spans="1:6" x14ac:dyDescent="0.25">
      <c r="A5487" s="232">
        <v>43580</v>
      </c>
      <c r="B5487" s="233">
        <v>115</v>
      </c>
      <c r="C5487" s="233">
        <v>14</v>
      </c>
      <c r="D5487" s="234">
        <v>0.2708333333321207</v>
      </c>
      <c r="E5487" s="235">
        <v>0.00005203321518386495</v>
      </c>
      <c r="F5487" s="235">
        <v>0.00004226524815086724</v>
      </c>
    </row>
    <row r="5488" ht="14.25" customHeight="1" spans="1:6" x14ac:dyDescent="0.25">
      <c r="A5488" s="232">
        <v>43580</v>
      </c>
      <c r="B5488" s="233">
        <v>115</v>
      </c>
      <c r="C5488" s="233">
        <v>15</v>
      </c>
      <c r="D5488" s="234">
        <v>0.2916666666678793</v>
      </c>
      <c r="E5488" s="235">
        <v>0.00008259323321223006</v>
      </c>
      <c r="F5488" s="235">
        <v>0.0000496766897697397</v>
      </c>
    </row>
    <row r="5489" ht="14.25" customHeight="1" spans="1:6" x14ac:dyDescent="0.25">
      <c r="A5489" s="232">
        <v>43580</v>
      </c>
      <c r="B5489" s="233">
        <v>115</v>
      </c>
      <c r="C5489" s="233">
        <v>16</v>
      </c>
      <c r="D5489" s="234">
        <v>0.3125</v>
      </c>
      <c r="E5489" s="235">
        <v>0.00011391366443275898</v>
      </c>
      <c r="F5489" s="235">
        <v>0.00005598643060742841</v>
      </c>
    </row>
    <row r="5490" ht="14.25" customHeight="1" spans="1:6" x14ac:dyDescent="0.25">
      <c r="A5490" s="232">
        <v>43580</v>
      </c>
      <c r="B5490" s="233">
        <v>115</v>
      </c>
      <c r="C5490" s="233">
        <v>17</v>
      </c>
      <c r="D5490" s="234">
        <v>0.3333333333321207</v>
      </c>
      <c r="E5490" s="235">
        <v>0.00017172421168284679</v>
      </c>
      <c r="F5490" s="235">
        <v>0.000056887822155669654</v>
      </c>
    </row>
    <row r="5491" ht="14.25" customHeight="1" spans="1:6" x14ac:dyDescent="0.25">
      <c r="A5491" s="232">
        <v>43580</v>
      </c>
      <c r="B5491" s="233">
        <v>115</v>
      </c>
      <c r="C5491" s="233">
        <v>18</v>
      </c>
      <c r="D5491" s="234">
        <v>0.3541666666678793</v>
      </c>
      <c r="E5491" s="235">
        <v>0.00019666765501215588</v>
      </c>
      <c r="F5491" s="235">
        <v>0.00006029307911569213</v>
      </c>
    </row>
    <row r="5492" ht="14.25" customHeight="1" spans="1:6" x14ac:dyDescent="0.25">
      <c r="A5492" s="232">
        <v>43580</v>
      </c>
      <c r="B5492" s="233">
        <v>115</v>
      </c>
      <c r="C5492" s="233">
        <v>19</v>
      </c>
      <c r="D5492" s="234">
        <v>0.375</v>
      </c>
      <c r="E5492" s="235">
        <v>0.00020786917464880734</v>
      </c>
      <c r="F5492" s="235">
        <v>0.00006189555297923212</v>
      </c>
    </row>
    <row r="5493" ht="14.25" customHeight="1" spans="1:6" x14ac:dyDescent="0.25">
      <c r="A5493" s="232">
        <v>43580</v>
      </c>
      <c r="B5493" s="233">
        <v>115</v>
      </c>
      <c r="C5493" s="233">
        <v>20</v>
      </c>
      <c r="D5493" s="234">
        <v>0.3958333333321207</v>
      </c>
      <c r="E5493" s="235">
        <v>0.0002188152429646052</v>
      </c>
      <c r="F5493" s="235">
        <v>0.00006189555297923212</v>
      </c>
    </row>
    <row r="5494" ht="14.25" customHeight="1" spans="1:6" x14ac:dyDescent="0.25">
      <c r="A5494" s="232">
        <v>43580</v>
      </c>
      <c r="B5494" s="233">
        <v>115</v>
      </c>
      <c r="C5494" s="233">
        <v>21</v>
      </c>
      <c r="D5494" s="234">
        <v>0.4166666666678793</v>
      </c>
      <c r="E5494" s="235">
        <v>0.00020313839008397706</v>
      </c>
      <c r="F5494" s="235">
        <v>0.000058890914485094645</v>
      </c>
    </row>
    <row r="5495" ht="14.25" customHeight="1" spans="1:6" x14ac:dyDescent="0.25">
      <c r="A5495" s="232">
        <v>43580</v>
      </c>
      <c r="B5495" s="233">
        <v>115</v>
      </c>
      <c r="C5495" s="233">
        <v>22</v>
      </c>
      <c r="D5495" s="234">
        <v>0.4375</v>
      </c>
      <c r="E5495" s="235">
        <v>0.0002545678525973756</v>
      </c>
      <c r="F5495" s="235">
        <v>0.000058390141402738404</v>
      </c>
    </row>
    <row r="5496" ht="14.25" customHeight="1" spans="1:6" x14ac:dyDescent="0.25">
      <c r="A5496" s="232">
        <v>43580</v>
      </c>
      <c r="B5496" s="233">
        <v>115</v>
      </c>
      <c r="C5496" s="233">
        <v>23</v>
      </c>
      <c r="D5496" s="234">
        <v>0.4583333333321207</v>
      </c>
      <c r="E5496" s="235">
        <v>0.0002792656200970756</v>
      </c>
      <c r="F5496" s="235">
        <v>0.00005808967755332465</v>
      </c>
    </row>
    <row r="5497" ht="14.25" customHeight="1" spans="1:6" x14ac:dyDescent="0.25">
      <c r="A5497" s="232">
        <v>43580</v>
      </c>
      <c r="B5497" s="233">
        <v>115</v>
      </c>
      <c r="C5497" s="233">
        <v>24</v>
      </c>
      <c r="D5497" s="234">
        <v>0.4791666666678793</v>
      </c>
      <c r="E5497" s="235">
        <v>0.0002491623983485511</v>
      </c>
      <c r="F5497" s="235">
        <v>0.00005828998678626714</v>
      </c>
    </row>
    <row r="5498" ht="14.25" customHeight="1" spans="1:6" x14ac:dyDescent="0.25">
      <c r="A5498" s="232">
        <v>43580</v>
      </c>
      <c r="B5498" s="233">
        <v>115</v>
      </c>
      <c r="C5498" s="233">
        <v>25</v>
      </c>
      <c r="D5498" s="234">
        <v>0.5</v>
      </c>
      <c r="E5498" s="235">
        <v>0.00021563393034442087</v>
      </c>
      <c r="F5498" s="235">
        <v>0.000059291532950979645</v>
      </c>
    </row>
    <row r="5499" ht="14.25" customHeight="1" spans="1:6" x14ac:dyDescent="0.25">
      <c r="A5499" s="232">
        <v>43580</v>
      </c>
      <c r="B5499" s="233">
        <v>115</v>
      </c>
      <c r="C5499" s="233">
        <v>26</v>
      </c>
      <c r="D5499" s="234">
        <v>0.5208333333321207</v>
      </c>
      <c r="E5499" s="235">
        <v>0.00020446471142429435</v>
      </c>
      <c r="F5499" s="235">
        <v>0.00005879075986862339</v>
      </c>
    </row>
    <row r="5500" ht="14.25" customHeight="1" spans="1:6" x14ac:dyDescent="0.25">
      <c r="A5500" s="232">
        <v>43580</v>
      </c>
      <c r="B5500" s="233">
        <v>115</v>
      </c>
      <c r="C5500" s="233">
        <v>27</v>
      </c>
      <c r="D5500" s="234">
        <v>0.5416666666678793</v>
      </c>
      <c r="E5500" s="235">
        <v>0.00018469193423417365</v>
      </c>
      <c r="F5500" s="235">
        <v>0.00005828998678626714</v>
      </c>
    </row>
    <row r="5501" ht="14.25" customHeight="1" spans="1:6" x14ac:dyDescent="0.25">
      <c r="A5501" s="232">
        <v>43580</v>
      </c>
      <c r="B5501" s="233">
        <v>115</v>
      </c>
      <c r="C5501" s="233">
        <v>28</v>
      </c>
      <c r="D5501" s="234">
        <v>0.5625</v>
      </c>
      <c r="E5501" s="235">
        <v>0.00016747236667864044</v>
      </c>
      <c r="F5501" s="235">
        <v>0.00005608658522389965</v>
      </c>
    </row>
    <row r="5502" ht="14.25" customHeight="1" spans="1:6" x14ac:dyDescent="0.25">
      <c r="A5502" s="232">
        <v>43580</v>
      </c>
      <c r="B5502" s="233">
        <v>115</v>
      </c>
      <c r="C5502" s="233">
        <v>29</v>
      </c>
      <c r="D5502" s="234">
        <v>0.5833333333321207</v>
      </c>
      <c r="E5502" s="235">
        <v>0.00015867845505828182</v>
      </c>
      <c r="F5502" s="235">
        <v>0.000055786121374485906</v>
      </c>
    </row>
    <row r="5503" ht="14.25" customHeight="1" spans="1:6" x14ac:dyDescent="0.25">
      <c r="A5503" s="232">
        <v>43580</v>
      </c>
      <c r="B5503" s="233">
        <v>115</v>
      </c>
      <c r="C5503" s="233">
        <v>30</v>
      </c>
      <c r="D5503" s="234">
        <v>0.6041666666678793</v>
      </c>
      <c r="E5503" s="235">
        <v>0.0001666240406993697</v>
      </c>
      <c r="F5503" s="235">
        <v>0.000055285348292129665</v>
      </c>
    </row>
    <row r="5504" ht="14.25" customHeight="1" spans="1:6" x14ac:dyDescent="0.25">
      <c r="A5504" s="232">
        <v>43580</v>
      </c>
      <c r="B5504" s="233">
        <v>115</v>
      </c>
      <c r="C5504" s="233">
        <v>31</v>
      </c>
      <c r="D5504" s="234">
        <v>0.625</v>
      </c>
      <c r="E5504" s="235">
        <v>0.00012820434292470597</v>
      </c>
      <c r="F5504" s="235">
        <v>0.00005338241057917592</v>
      </c>
    </row>
    <row r="5505" ht="14.25" customHeight="1" spans="1:6" x14ac:dyDescent="0.25">
      <c r="A5505" s="232">
        <v>43580</v>
      </c>
      <c r="B5505" s="233">
        <v>115</v>
      </c>
      <c r="C5505" s="233">
        <v>32</v>
      </c>
      <c r="D5505" s="234">
        <v>0.6458333333321207</v>
      </c>
      <c r="E5505" s="235">
        <v>0.00013188587409327594</v>
      </c>
      <c r="F5505" s="235">
        <v>0.00005668751292272716</v>
      </c>
    </row>
    <row r="5506" ht="14.25" customHeight="1" spans="1:6" x14ac:dyDescent="0.25">
      <c r="A5506" s="232">
        <v>43580</v>
      </c>
      <c r="B5506" s="233">
        <v>115</v>
      </c>
      <c r="C5506" s="233">
        <v>33</v>
      </c>
      <c r="D5506" s="234">
        <v>0.6666666666678793</v>
      </c>
      <c r="E5506" s="235">
        <v>0.00012777369790258032</v>
      </c>
      <c r="F5506" s="235">
        <v>0.000059992615266278386</v>
      </c>
    </row>
    <row r="5507" ht="14.25" customHeight="1" spans="1:6" x14ac:dyDescent="0.25">
      <c r="A5507" s="232">
        <v>43580</v>
      </c>
      <c r="B5507" s="233">
        <v>115</v>
      </c>
      <c r="C5507" s="233">
        <v>34</v>
      </c>
      <c r="D5507" s="234">
        <v>0.6875</v>
      </c>
      <c r="E5507" s="235">
        <v>0.00008356908251202998</v>
      </c>
      <c r="F5507" s="235">
        <v>0.0000669032838027946</v>
      </c>
    </row>
    <row r="5508" ht="14.25" customHeight="1" spans="1:6" x14ac:dyDescent="0.25">
      <c r="A5508" s="232">
        <v>43580</v>
      </c>
      <c r="B5508" s="233">
        <v>115</v>
      </c>
      <c r="C5508" s="233">
        <v>35</v>
      </c>
      <c r="D5508" s="234">
        <v>0.7083333333321207</v>
      </c>
      <c r="E5508" s="235">
        <v>0.0000648285104194955</v>
      </c>
      <c r="F5508" s="235">
        <v>0.00007331317925695456</v>
      </c>
    </row>
    <row r="5509" ht="14.25" customHeight="1" spans="1:6" x14ac:dyDescent="0.25">
      <c r="A5509" s="232">
        <v>43580</v>
      </c>
      <c r="B5509" s="233">
        <v>115</v>
      </c>
      <c r="C5509" s="233">
        <v>36</v>
      </c>
      <c r="D5509" s="234">
        <v>0.7291666666678793</v>
      </c>
      <c r="E5509" s="235">
        <v>0.00004738473512683909</v>
      </c>
      <c r="F5509" s="235">
        <v>0.00007641797236756328</v>
      </c>
    </row>
    <row r="5510" ht="14.25" customHeight="1" spans="1:6" x14ac:dyDescent="0.25">
      <c r="A5510" s="232">
        <v>43580</v>
      </c>
      <c r="B5510" s="233">
        <v>115</v>
      </c>
      <c r="C5510" s="233">
        <v>37</v>
      </c>
      <c r="D5510" s="234">
        <v>0.75</v>
      </c>
      <c r="E5510" s="235">
        <v>0.000035819261936849486</v>
      </c>
      <c r="F5510" s="235">
        <v>0.00007641797236756328</v>
      </c>
    </row>
    <row r="5511" ht="14.25" customHeight="1" spans="1:6" x14ac:dyDescent="0.25">
      <c r="A5511" s="232">
        <v>43580</v>
      </c>
      <c r="B5511" s="233">
        <v>115</v>
      </c>
      <c r="C5511" s="233">
        <v>38</v>
      </c>
      <c r="D5511" s="234">
        <v>0.7708333333321207</v>
      </c>
      <c r="E5511" s="235">
        <v>0.00002031225982315987</v>
      </c>
      <c r="F5511" s="235">
        <v>0.00007651812698403452</v>
      </c>
    </row>
    <row r="5512" ht="14.25" customHeight="1" spans="1:6" x14ac:dyDescent="0.25">
      <c r="A5512" s="232">
        <v>43580</v>
      </c>
      <c r="B5512" s="233">
        <v>115</v>
      </c>
      <c r="C5512" s="233">
        <v>39</v>
      </c>
      <c r="D5512" s="234">
        <v>0.7916666666678793</v>
      </c>
      <c r="E5512" s="235">
        <v>0.00000938821382324662</v>
      </c>
      <c r="F5512" s="235">
        <v>0.00007411441618872453</v>
      </c>
    </row>
    <row r="5513" ht="14.25" customHeight="1" spans="1:6" x14ac:dyDescent="0.25">
      <c r="A5513" s="232">
        <v>43580</v>
      </c>
      <c r="B5513" s="233">
        <v>115</v>
      </c>
      <c r="C5513" s="233">
        <v>40</v>
      </c>
      <c r="D5513" s="234">
        <v>0.8125</v>
      </c>
      <c r="E5513" s="235">
        <v>0.000002480886485174475</v>
      </c>
      <c r="F5513" s="235">
        <v>0.0000732130246404833</v>
      </c>
    </row>
    <row r="5514" ht="14.25" customHeight="1" spans="1:6" x14ac:dyDescent="0.25">
      <c r="A5514" s="232">
        <v>43580</v>
      </c>
      <c r="B5514" s="233">
        <v>115</v>
      </c>
      <c r="C5514" s="233">
        <v>41</v>
      </c>
      <c r="D5514" s="234">
        <v>0.8333333333321207</v>
      </c>
      <c r="E5514" s="235">
        <v>9.381006152687574e-7</v>
      </c>
      <c r="F5514" s="235">
        <v>0.00007521611696990828</v>
      </c>
    </row>
    <row r="5515" ht="14.25" customHeight="1" spans="1:6" x14ac:dyDescent="0.25">
      <c r="A5515" s="232">
        <v>43580</v>
      </c>
      <c r="B5515" s="233">
        <v>115</v>
      </c>
      <c r="C5515" s="233">
        <v>42</v>
      </c>
      <c r="D5515" s="234">
        <v>0.8541666666678793</v>
      </c>
      <c r="E5515" s="235">
        <v>1.2565730121370324e-7</v>
      </c>
      <c r="F5515" s="235">
        <v>0.00007661828160050578</v>
      </c>
    </row>
    <row r="5516" ht="14.25" customHeight="1" spans="1:6" x14ac:dyDescent="0.25">
      <c r="A5516" s="232">
        <v>43580</v>
      </c>
      <c r="B5516" s="233">
        <v>115</v>
      </c>
      <c r="C5516" s="233">
        <v>43</v>
      </c>
      <c r="D5516" s="234">
        <v>0.875</v>
      </c>
      <c r="E5516" s="235">
        <v>0</v>
      </c>
      <c r="F5516" s="235">
        <v>0.000078721528546402</v>
      </c>
    </row>
    <row r="5517" ht="14.25" customHeight="1" spans="1:6" x14ac:dyDescent="0.25">
      <c r="A5517" s="232">
        <v>43580</v>
      </c>
      <c r="B5517" s="233">
        <v>115</v>
      </c>
      <c r="C5517" s="233">
        <v>44</v>
      </c>
      <c r="D5517" s="234">
        <v>0.8958333333321207</v>
      </c>
      <c r="E5517" s="235">
        <v>0</v>
      </c>
      <c r="F5517" s="235">
        <v>0.00007331317925695456</v>
      </c>
    </row>
    <row r="5518" ht="14.25" customHeight="1" spans="1:6" x14ac:dyDescent="0.25">
      <c r="A5518" s="232">
        <v>43580</v>
      </c>
      <c r="B5518" s="233">
        <v>115</v>
      </c>
      <c r="C5518" s="233">
        <v>45</v>
      </c>
      <c r="D5518" s="234">
        <v>0.9166666666678793</v>
      </c>
      <c r="E5518" s="235">
        <v>0</v>
      </c>
      <c r="F5518" s="235">
        <v>0.00006980776768046082</v>
      </c>
    </row>
    <row r="5519" ht="14.25" customHeight="1" spans="1:6" x14ac:dyDescent="0.25">
      <c r="A5519" s="232">
        <v>43580</v>
      </c>
      <c r="B5519" s="233">
        <v>115</v>
      </c>
      <c r="C5519" s="233">
        <v>46</v>
      </c>
      <c r="D5519" s="234">
        <v>0.9375</v>
      </c>
      <c r="E5519" s="235">
        <v>0</v>
      </c>
      <c r="F5519" s="235">
        <v>0.00006219601682864587</v>
      </c>
    </row>
    <row r="5520" ht="14.25" customHeight="1" spans="1:6" x14ac:dyDescent="0.25">
      <c r="A5520" s="232">
        <v>43580</v>
      </c>
      <c r="B5520" s="233">
        <v>115</v>
      </c>
      <c r="C5520" s="233">
        <v>47</v>
      </c>
      <c r="D5520" s="234">
        <v>0.9583333333321207</v>
      </c>
      <c r="E5520" s="235">
        <v>0</v>
      </c>
      <c r="F5520" s="235">
        <v>0.000051980245948578425</v>
      </c>
    </row>
    <row r="5521" ht="14.25" customHeight="1" spans="1:6" x14ac:dyDescent="0.25">
      <c r="A5521" s="232">
        <v>43580</v>
      </c>
      <c r="B5521" s="233">
        <v>115</v>
      </c>
      <c r="C5521" s="233">
        <v>48</v>
      </c>
      <c r="D5521" s="234">
        <v>0.9791666666678793</v>
      </c>
      <c r="E5521" s="235">
        <v>0</v>
      </c>
      <c r="F5521" s="235">
        <v>0.000043066485082637236</v>
      </c>
    </row>
    <row r="5522" ht="14.25" customHeight="1" spans="1:6" x14ac:dyDescent="0.25">
      <c r="A5522" s="232">
        <v>43581</v>
      </c>
      <c r="B5522" s="233">
        <v>116</v>
      </c>
      <c r="C5522" s="233">
        <v>1</v>
      </c>
      <c r="D5522" s="234">
        <v>0</v>
      </c>
      <c r="E5522" s="235">
        <v>0</v>
      </c>
      <c r="F5522" s="235">
        <v>0.00003865968195790226</v>
      </c>
    </row>
    <row r="5523" ht="14.25" customHeight="1" spans="1:6" x14ac:dyDescent="0.25">
      <c r="A5523" s="232">
        <v>43581</v>
      </c>
      <c r="B5523" s="233">
        <v>116</v>
      </c>
      <c r="C5523" s="233">
        <v>2</v>
      </c>
      <c r="D5523" s="234">
        <v>0.020833333332120674</v>
      </c>
      <c r="E5523" s="235">
        <v>0</v>
      </c>
      <c r="F5523" s="235">
        <v>0.00003485380653199478</v>
      </c>
    </row>
    <row r="5524" ht="14.25" customHeight="1" spans="1:6" x14ac:dyDescent="0.25">
      <c r="A5524" s="232">
        <v>43581</v>
      </c>
      <c r="B5524" s="233">
        <v>116</v>
      </c>
      <c r="C5524" s="233">
        <v>3</v>
      </c>
      <c r="D5524" s="234">
        <v>0.041666666667879326</v>
      </c>
      <c r="E5524" s="235">
        <v>0</v>
      </c>
      <c r="F5524" s="235">
        <v>0.00003124824033902981</v>
      </c>
    </row>
    <row r="5525" ht="14.25" customHeight="1" spans="1:6" x14ac:dyDescent="0.25">
      <c r="A5525" s="232">
        <v>43581</v>
      </c>
      <c r="B5525" s="233">
        <v>116</v>
      </c>
      <c r="C5525" s="233">
        <v>4</v>
      </c>
      <c r="D5525" s="234">
        <v>0.0625</v>
      </c>
      <c r="E5525" s="235">
        <v>0</v>
      </c>
      <c r="F5525" s="235">
        <v>0.00002894468416019107</v>
      </c>
    </row>
    <row r="5526" ht="14.25" customHeight="1" spans="1:6" x14ac:dyDescent="0.25">
      <c r="A5526" s="232">
        <v>43581</v>
      </c>
      <c r="B5526" s="233">
        <v>116</v>
      </c>
      <c r="C5526" s="233">
        <v>5</v>
      </c>
      <c r="D5526" s="234">
        <v>0.08333333333212067</v>
      </c>
      <c r="E5526" s="235">
        <v>0</v>
      </c>
      <c r="F5526" s="235">
        <v>0.000028443911077834827</v>
      </c>
    </row>
    <row r="5527" ht="14.25" customHeight="1" spans="1:6" x14ac:dyDescent="0.25">
      <c r="A5527" s="232">
        <v>43581</v>
      </c>
      <c r="B5527" s="233">
        <v>116</v>
      </c>
      <c r="C5527" s="233">
        <v>6</v>
      </c>
      <c r="D5527" s="234">
        <v>0.10416666666787933</v>
      </c>
      <c r="E5527" s="235">
        <v>0</v>
      </c>
      <c r="F5527" s="235">
        <v>0.000027642674146064832</v>
      </c>
    </row>
    <row r="5528" ht="14.25" customHeight="1" spans="1:6" x14ac:dyDescent="0.25">
      <c r="A5528" s="232">
        <v>43581</v>
      </c>
      <c r="B5528" s="233">
        <v>116</v>
      </c>
      <c r="C5528" s="233">
        <v>7</v>
      </c>
      <c r="D5528" s="234">
        <v>0.125</v>
      </c>
      <c r="E5528" s="235">
        <v>0</v>
      </c>
      <c r="F5528" s="235">
        <v>0.000027542519529593582</v>
      </c>
    </row>
    <row r="5529" ht="14.25" customHeight="1" spans="1:6" x14ac:dyDescent="0.25">
      <c r="A5529" s="232">
        <v>43581</v>
      </c>
      <c r="B5529" s="233">
        <v>116</v>
      </c>
      <c r="C5529" s="233">
        <v>8</v>
      </c>
      <c r="D5529" s="234">
        <v>0.14583333333212067</v>
      </c>
      <c r="E5529" s="235">
        <v>0</v>
      </c>
      <c r="F5529" s="235">
        <v>0.000026941591830766084</v>
      </c>
    </row>
    <row r="5530" ht="14.25" customHeight="1" spans="1:6" x14ac:dyDescent="0.25">
      <c r="A5530" s="232">
        <v>43581</v>
      </c>
      <c r="B5530" s="233">
        <v>116</v>
      </c>
      <c r="C5530" s="233">
        <v>9</v>
      </c>
      <c r="D5530" s="234">
        <v>0.16666666666787933</v>
      </c>
      <c r="E5530" s="235">
        <v>4.377309653265101e-9</v>
      </c>
      <c r="F5530" s="235">
        <v>0.000027342210296651082</v>
      </c>
    </row>
    <row r="5531" ht="14.25" customHeight="1" spans="1:6" x14ac:dyDescent="0.25">
      <c r="A5531" s="232">
        <v>43581</v>
      </c>
      <c r="B5531" s="233">
        <v>116</v>
      </c>
      <c r="C5531" s="233">
        <v>10</v>
      </c>
      <c r="D5531" s="234">
        <v>0.1875</v>
      </c>
      <c r="E5531" s="235">
        <v>0.0000017386516783082417</v>
      </c>
      <c r="F5531" s="235">
        <v>0.00002834375646136358</v>
      </c>
    </row>
    <row r="5532" ht="14.25" customHeight="1" spans="1:6" x14ac:dyDescent="0.25">
      <c r="A5532" s="232">
        <v>43581</v>
      </c>
      <c r="B5532" s="233">
        <v>116</v>
      </c>
      <c r="C5532" s="233">
        <v>11</v>
      </c>
      <c r="D5532" s="234">
        <v>0.20833333333212067</v>
      </c>
      <c r="E5532" s="235">
        <v>0.0000051194647352645465</v>
      </c>
      <c r="F5532" s="235">
        <v>0.00002884452954371982</v>
      </c>
    </row>
    <row r="5533" ht="14.25" customHeight="1" spans="1:6" x14ac:dyDescent="0.25">
      <c r="A5533" s="232">
        <v>43581</v>
      </c>
      <c r="B5533" s="233">
        <v>116</v>
      </c>
      <c r="C5533" s="233">
        <v>12</v>
      </c>
      <c r="D5533" s="234">
        <v>0.22916666666787933</v>
      </c>
      <c r="E5533" s="235">
        <v>0.000013911681176136506</v>
      </c>
      <c r="F5533" s="235">
        <v>0.00003094777648961606</v>
      </c>
    </row>
    <row r="5534" ht="14.25" customHeight="1" spans="1:6" x14ac:dyDescent="0.25">
      <c r="A5534" s="232">
        <v>43581</v>
      </c>
      <c r="B5534" s="233">
        <v>116</v>
      </c>
      <c r="C5534" s="233">
        <v>13</v>
      </c>
      <c r="D5534" s="234">
        <v>0.25</v>
      </c>
      <c r="E5534" s="235">
        <v>0.000031972976676209585</v>
      </c>
      <c r="F5534" s="235">
        <v>0.00003565504346376478</v>
      </c>
    </row>
    <row r="5535" ht="14.25" customHeight="1" spans="1:6" x14ac:dyDescent="0.25">
      <c r="A5535" s="232">
        <v>43581</v>
      </c>
      <c r="B5535" s="233">
        <v>116</v>
      </c>
      <c r="C5535" s="233">
        <v>14</v>
      </c>
      <c r="D5535" s="234">
        <v>0.2708333333321207</v>
      </c>
      <c r="E5535" s="235">
        <v>0.000057249869237857</v>
      </c>
      <c r="F5535" s="235">
        <v>0.00004186462968498224</v>
      </c>
    </row>
    <row r="5536" ht="14.25" customHeight="1" spans="1:6" x14ac:dyDescent="0.25">
      <c r="A5536" s="232">
        <v>43581</v>
      </c>
      <c r="B5536" s="233">
        <v>116</v>
      </c>
      <c r="C5536" s="233">
        <v>15</v>
      </c>
      <c r="D5536" s="234">
        <v>0.2916666666678793</v>
      </c>
      <c r="E5536" s="235">
        <v>0.00009002003663917014</v>
      </c>
      <c r="F5536" s="235">
        <v>0.000049175916687383454</v>
      </c>
    </row>
    <row r="5537" ht="14.25" customHeight="1" spans="1:6" x14ac:dyDescent="0.25">
      <c r="A5537" s="232">
        <v>43581</v>
      </c>
      <c r="B5537" s="233">
        <v>116</v>
      </c>
      <c r="C5537" s="233">
        <v>16</v>
      </c>
      <c r="D5537" s="234">
        <v>0.3125</v>
      </c>
      <c r="E5537" s="235">
        <v>0.00012335344484467258</v>
      </c>
      <c r="F5537" s="235">
        <v>0.00005428380212741717</v>
      </c>
    </row>
    <row r="5538" ht="14.25" customHeight="1" spans="1:6" x14ac:dyDescent="0.25">
      <c r="A5538" s="232">
        <v>43581</v>
      </c>
      <c r="B5538" s="233">
        <v>116</v>
      </c>
      <c r="C5538" s="233">
        <v>17</v>
      </c>
      <c r="D5538" s="234">
        <v>0.3333333333321207</v>
      </c>
      <c r="E5538" s="235">
        <v>0.00013881242100169703</v>
      </c>
      <c r="F5538" s="235">
        <v>0.00005588627599095715</v>
      </c>
    </row>
    <row r="5539" ht="14.25" customHeight="1" spans="1:6" x14ac:dyDescent="0.25">
      <c r="A5539" s="232">
        <v>43581</v>
      </c>
      <c r="B5539" s="233">
        <v>116</v>
      </c>
      <c r="C5539" s="233">
        <v>18</v>
      </c>
      <c r="D5539" s="234">
        <v>0.3541666666678793</v>
      </c>
      <c r="E5539" s="235">
        <v>0.00016420020162968894</v>
      </c>
      <c r="F5539" s="235">
        <v>0.000059191378334508385</v>
      </c>
    </row>
    <row r="5540" ht="14.25" customHeight="1" spans="1:6" x14ac:dyDescent="0.25">
      <c r="A5540" s="232">
        <v>43581</v>
      </c>
      <c r="B5540" s="233">
        <v>116</v>
      </c>
      <c r="C5540" s="233">
        <v>19</v>
      </c>
      <c r="D5540" s="234">
        <v>0.375</v>
      </c>
      <c r="E5540" s="235">
        <v>0.00019869432258092702</v>
      </c>
      <c r="F5540" s="235">
        <v>0.000056987976772140894</v>
      </c>
    </row>
    <row r="5541" ht="14.25" customHeight="1" spans="1:6" x14ac:dyDescent="0.25">
      <c r="A5541" s="232">
        <v>43581</v>
      </c>
      <c r="B5541" s="233">
        <v>116</v>
      </c>
      <c r="C5541" s="233">
        <v>20</v>
      </c>
      <c r="D5541" s="234">
        <v>0.3958333333321207</v>
      </c>
      <c r="E5541" s="235">
        <v>0.000195749536364346</v>
      </c>
      <c r="F5541" s="235">
        <v>0.00005598643060742841</v>
      </c>
    </row>
    <row r="5542" ht="14.25" customHeight="1" spans="1:6" x14ac:dyDescent="0.25">
      <c r="A5542" s="232">
        <v>43581</v>
      </c>
      <c r="B5542" s="233">
        <v>116</v>
      </c>
      <c r="C5542" s="233">
        <v>21</v>
      </c>
      <c r="D5542" s="234">
        <v>0.4166666666678793</v>
      </c>
      <c r="E5542" s="235">
        <v>0.00018078535974630093</v>
      </c>
      <c r="F5542" s="235">
        <v>0.00005308194672976218</v>
      </c>
    </row>
    <row r="5543" ht="14.25" customHeight="1" spans="1:6" x14ac:dyDescent="0.25">
      <c r="A5543" s="232">
        <v>43581</v>
      </c>
      <c r="B5543" s="233">
        <v>116</v>
      </c>
      <c r="C5543" s="233">
        <v>22</v>
      </c>
      <c r="D5543" s="234">
        <v>0.4375</v>
      </c>
      <c r="E5543" s="235">
        <v>0.00022715426371712745</v>
      </c>
      <c r="F5543" s="235">
        <v>0.00005388318366153217</v>
      </c>
    </row>
    <row r="5544" ht="14.25" customHeight="1" spans="1:6" x14ac:dyDescent="0.25">
      <c r="A5544" s="232">
        <v>43581</v>
      </c>
      <c r="B5544" s="233">
        <v>116</v>
      </c>
      <c r="C5544" s="233">
        <v>23</v>
      </c>
      <c r="D5544" s="234">
        <v>0.4583333333321207</v>
      </c>
      <c r="E5544" s="235">
        <v>0.00022617993024956552</v>
      </c>
      <c r="F5544" s="235">
        <v>0.00005358271981211842</v>
      </c>
    </row>
    <row r="5545" ht="14.25" customHeight="1" spans="1:6" x14ac:dyDescent="0.25">
      <c r="A5545" s="232">
        <v>43581</v>
      </c>
      <c r="B5545" s="233">
        <v>116</v>
      </c>
      <c r="C5545" s="233">
        <v>24</v>
      </c>
      <c r="D5545" s="234">
        <v>0.4791666666678793</v>
      </c>
      <c r="E5545" s="235">
        <v>0.00022443461674288552</v>
      </c>
      <c r="F5545" s="235">
        <v>0.00005228070979799218</v>
      </c>
    </row>
    <row r="5546" ht="14.25" customHeight="1" spans="1:6" x14ac:dyDescent="0.25">
      <c r="A5546" s="232">
        <v>43581</v>
      </c>
      <c r="B5546" s="233">
        <v>116</v>
      </c>
      <c r="C5546" s="233">
        <v>25</v>
      </c>
      <c r="D5546" s="234">
        <v>0.5</v>
      </c>
      <c r="E5546" s="235">
        <v>0.00022306870437024853</v>
      </c>
      <c r="F5546" s="235">
        <v>0.00005338241057917592</v>
      </c>
    </row>
    <row r="5547" ht="14.25" customHeight="1" spans="1:6" x14ac:dyDescent="0.25">
      <c r="A5547" s="232">
        <v>43581</v>
      </c>
      <c r="B5547" s="233">
        <v>116</v>
      </c>
      <c r="C5547" s="233">
        <v>26</v>
      </c>
      <c r="D5547" s="234">
        <v>0.5208333333321207</v>
      </c>
      <c r="E5547" s="235">
        <v>0.0002243704350097428</v>
      </c>
      <c r="F5547" s="235">
        <v>0.000053282255962704675</v>
      </c>
    </row>
    <row r="5548" ht="14.25" customHeight="1" spans="1:6" x14ac:dyDescent="0.25">
      <c r="A5548" s="232">
        <v>43581</v>
      </c>
      <c r="B5548" s="233">
        <v>116</v>
      </c>
      <c r="C5548" s="233">
        <v>27</v>
      </c>
      <c r="D5548" s="234">
        <v>0.5416666666678793</v>
      </c>
      <c r="E5548" s="235">
        <v>0.00021990141170371267</v>
      </c>
      <c r="F5548" s="235">
        <v>0.00005338241057917592</v>
      </c>
    </row>
    <row r="5549" ht="14.25" customHeight="1" spans="1:6" x14ac:dyDescent="0.25">
      <c r="A5549" s="232">
        <v>43581</v>
      </c>
      <c r="B5549" s="233">
        <v>116</v>
      </c>
      <c r="C5549" s="233">
        <v>28</v>
      </c>
      <c r="D5549" s="234">
        <v>0.5625</v>
      </c>
      <c r="E5549" s="235">
        <v>0.00023063255911921936</v>
      </c>
      <c r="F5549" s="235">
        <v>0.000051980245948578425</v>
      </c>
    </row>
    <row r="5550" ht="14.25" customHeight="1" spans="1:6" x14ac:dyDescent="0.25">
      <c r="A5550" s="232">
        <v>43581</v>
      </c>
      <c r="B5550" s="233">
        <v>116</v>
      </c>
      <c r="C5550" s="233">
        <v>29</v>
      </c>
      <c r="D5550" s="234">
        <v>0.5833333333321207</v>
      </c>
      <c r="E5550" s="235">
        <v>0.00019437649838561545</v>
      </c>
      <c r="F5550" s="235">
        <v>0.000049476380536797194</v>
      </c>
    </row>
    <row r="5551" ht="14.25" customHeight="1" spans="1:6" x14ac:dyDescent="0.25">
      <c r="A5551" s="232">
        <v>43581</v>
      </c>
      <c r="B5551" s="233">
        <v>116</v>
      </c>
      <c r="C5551" s="233">
        <v>30</v>
      </c>
      <c r="D5551" s="234">
        <v>0.6041666666678793</v>
      </c>
      <c r="E5551" s="235">
        <v>0.00019533189100470112</v>
      </c>
      <c r="F5551" s="235">
        <v>0.0000508785451673947</v>
      </c>
    </row>
    <row r="5552" ht="14.25" customHeight="1" spans="1:6" x14ac:dyDescent="0.25">
      <c r="A5552" s="232">
        <v>43581</v>
      </c>
      <c r="B5552" s="233">
        <v>116</v>
      </c>
      <c r="C5552" s="233">
        <v>31</v>
      </c>
      <c r="D5552" s="234">
        <v>0.625</v>
      </c>
      <c r="E5552" s="235">
        <v>0.00012282764974025606</v>
      </c>
      <c r="F5552" s="235">
        <v>0.00004977684438621095</v>
      </c>
    </row>
    <row r="5553" ht="14.25" customHeight="1" spans="1:6" x14ac:dyDescent="0.25">
      <c r="A5553" s="232">
        <v>43581</v>
      </c>
      <c r="B5553" s="233">
        <v>116</v>
      </c>
      <c r="C5553" s="233">
        <v>32</v>
      </c>
      <c r="D5553" s="234">
        <v>0.6458333333321207</v>
      </c>
      <c r="E5553" s="235">
        <v>0.0001518996363151762</v>
      </c>
      <c r="F5553" s="235">
        <v>0.00005208040056504968</v>
      </c>
    </row>
    <row r="5554" ht="14.25" customHeight="1" spans="1:6" x14ac:dyDescent="0.25">
      <c r="A5554" s="232">
        <v>43581</v>
      </c>
      <c r="B5554" s="233">
        <v>116</v>
      </c>
      <c r="C5554" s="233">
        <v>33</v>
      </c>
      <c r="D5554" s="234">
        <v>0.6666666666678793</v>
      </c>
      <c r="E5554" s="235">
        <v>0.00013426657393210333</v>
      </c>
      <c r="F5554" s="235">
        <v>0.00005608658522389965</v>
      </c>
    </row>
    <row r="5555" ht="14.25" customHeight="1" spans="1:6" x14ac:dyDescent="0.25">
      <c r="A5555" s="232">
        <v>43581</v>
      </c>
      <c r="B5555" s="233">
        <v>116</v>
      </c>
      <c r="C5555" s="233">
        <v>34</v>
      </c>
      <c r="D5555" s="234">
        <v>0.6875</v>
      </c>
      <c r="E5555" s="235">
        <v>0.00009762810803186777</v>
      </c>
      <c r="F5555" s="235">
        <v>0.00006229617144511711</v>
      </c>
    </row>
    <row r="5556" ht="14.25" customHeight="1" spans="1:6" x14ac:dyDescent="0.25">
      <c r="A5556" s="232">
        <v>43581</v>
      </c>
      <c r="B5556" s="233">
        <v>116</v>
      </c>
      <c r="C5556" s="233">
        <v>35</v>
      </c>
      <c r="D5556" s="234">
        <v>0.7083333333321207</v>
      </c>
      <c r="E5556" s="235">
        <v>0.00007621990479303572</v>
      </c>
      <c r="F5556" s="235">
        <v>0.00006970761306398956</v>
      </c>
    </row>
    <row r="5557" ht="14.25" customHeight="1" spans="1:6" x14ac:dyDescent="0.25">
      <c r="A5557" s="232">
        <v>43581</v>
      </c>
      <c r="B5557" s="233">
        <v>116</v>
      </c>
      <c r="C5557" s="233">
        <v>36</v>
      </c>
      <c r="D5557" s="234">
        <v>0.7291666666678793</v>
      </c>
      <c r="E5557" s="235">
        <v>0.00005672424878497485</v>
      </c>
      <c r="F5557" s="235">
        <v>0.00007551658081932205</v>
      </c>
    </row>
    <row r="5558" ht="14.25" customHeight="1" spans="1:6" x14ac:dyDescent="0.25">
      <c r="A5558" s="232">
        <v>43581</v>
      </c>
      <c r="B5558" s="233">
        <v>116</v>
      </c>
      <c r="C5558" s="233">
        <v>37</v>
      </c>
      <c r="D5558" s="234">
        <v>0.75</v>
      </c>
      <c r="E5558" s="235">
        <v>0.00003707541803904197</v>
      </c>
      <c r="F5558" s="235">
        <v>0.0000750158077369658</v>
      </c>
    </row>
    <row r="5559" ht="14.25" customHeight="1" spans="1:6" x14ac:dyDescent="0.25">
      <c r="A5559" s="232">
        <v>43581</v>
      </c>
      <c r="B5559" s="233">
        <v>116</v>
      </c>
      <c r="C5559" s="233">
        <v>38</v>
      </c>
      <c r="D5559" s="234">
        <v>0.7708333333321207</v>
      </c>
      <c r="E5559" s="235">
        <v>0.000021980402255945082</v>
      </c>
      <c r="F5559" s="235">
        <v>0.00007471534388755204</v>
      </c>
    </row>
    <row r="5560" ht="14.25" customHeight="1" spans="1:6" x14ac:dyDescent="0.25">
      <c r="A5560" s="232">
        <v>43581</v>
      </c>
      <c r="B5560" s="233">
        <v>116</v>
      </c>
      <c r="C5560" s="233">
        <v>39</v>
      </c>
      <c r="D5560" s="234">
        <v>0.7916666666678793</v>
      </c>
      <c r="E5560" s="235">
        <v>0.000010543095062822442</v>
      </c>
      <c r="F5560" s="235">
        <v>0.0000720111692428283</v>
      </c>
    </row>
    <row r="5561" ht="14.25" customHeight="1" spans="1:6" x14ac:dyDescent="0.25">
      <c r="A5561" s="232">
        <v>43581</v>
      </c>
      <c r="B5561" s="233">
        <v>116</v>
      </c>
      <c r="C5561" s="233">
        <v>40</v>
      </c>
      <c r="D5561" s="234">
        <v>0.8125</v>
      </c>
      <c r="E5561" s="235">
        <v>0.0000019300852958467226</v>
      </c>
      <c r="F5561" s="235">
        <v>0.00007211132385929955</v>
      </c>
    </row>
    <row r="5562" ht="14.25" customHeight="1" spans="1:6" x14ac:dyDescent="0.25">
      <c r="A5562" s="232">
        <v>43581</v>
      </c>
      <c r="B5562" s="233">
        <v>116</v>
      </c>
      <c r="C5562" s="233">
        <v>41</v>
      </c>
      <c r="D5562" s="234">
        <v>0.8333333333321207</v>
      </c>
      <c r="E5562" s="235">
        <v>4.815657141077986e-7</v>
      </c>
      <c r="F5562" s="235">
        <v>0.00007531627158637955</v>
      </c>
    </row>
    <row r="5563" ht="14.25" customHeight="1" spans="1:6" x14ac:dyDescent="0.25">
      <c r="A5563" s="232">
        <v>43581</v>
      </c>
      <c r="B5563" s="233">
        <v>116</v>
      </c>
      <c r="C5563" s="233">
        <v>42</v>
      </c>
      <c r="D5563" s="234">
        <v>0.8541666666678793</v>
      </c>
      <c r="E5563" s="235">
        <v>1.035595939957942e-7</v>
      </c>
      <c r="F5563" s="235">
        <v>0.00007661828160050578</v>
      </c>
    </row>
    <row r="5564" ht="14.25" customHeight="1" spans="1:6" x14ac:dyDescent="0.25">
      <c r="A5564" s="232">
        <v>43581</v>
      </c>
      <c r="B5564" s="233">
        <v>116</v>
      </c>
      <c r="C5564" s="233">
        <v>43</v>
      </c>
      <c r="D5564" s="234">
        <v>0.875</v>
      </c>
      <c r="E5564" s="235">
        <v>0</v>
      </c>
      <c r="F5564" s="235">
        <v>0.00007631781775109203</v>
      </c>
    </row>
    <row r="5565" ht="14.25" customHeight="1" spans="1:6" x14ac:dyDescent="0.25">
      <c r="A5565" s="232">
        <v>43581</v>
      </c>
      <c r="B5565" s="233">
        <v>116</v>
      </c>
      <c r="C5565" s="233">
        <v>44</v>
      </c>
      <c r="D5565" s="234">
        <v>0.8958333333321207</v>
      </c>
      <c r="E5565" s="235">
        <v>0</v>
      </c>
      <c r="F5565" s="235">
        <v>0.00007231163309224206</v>
      </c>
    </row>
    <row r="5566" ht="14.25" customHeight="1" spans="1:6" x14ac:dyDescent="0.25">
      <c r="A5566" s="232">
        <v>43581</v>
      </c>
      <c r="B5566" s="233">
        <v>116</v>
      </c>
      <c r="C5566" s="233">
        <v>45</v>
      </c>
      <c r="D5566" s="234">
        <v>0.9166666666678793</v>
      </c>
      <c r="E5566" s="235">
        <v>0</v>
      </c>
      <c r="F5566" s="235">
        <v>0.00006930699459810458</v>
      </c>
    </row>
    <row r="5567" ht="14.25" customHeight="1" spans="1:6" x14ac:dyDescent="0.25">
      <c r="A5567" s="232">
        <v>43581</v>
      </c>
      <c r="B5567" s="233">
        <v>116</v>
      </c>
      <c r="C5567" s="233">
        <v>46</v>
      </c>
      <c r="D5567" s="234">
        <v>0.9375</v>
      </c>
      <c r="E5567" s="235">
        <v>0</v>
      </c>
      <c r="F5567" s="235">
        <v>0.00006129462528040462</v>
      </c>
    </row>
    <row r="5568" ht="14.25" customHeight="1" spans="1:6" x14ac:dyDescent="0.25">
      <c r="A5568" s="232">
        <v>43581</v>
      </c>
      <c r="B5568" s="233">
        <v>116</v>
      </c>
      <c r="C5568" s="233">
        <v>47</v>
      </c>
      <c r="D5568" s="234">
        <v>0.9583333333321207</v>
      </c>
      <c r="E5568" s="235">
        <v>0</v>
      </c>
      <c r="F5568" s="235">
        <v>0.00005238086441446342</v>
      </c>
    </row>
    <row r="5569" ht="14.25" customHeight="1" spans="1:6" x14ac:dyDescent="0.25">
      <c r="A5569" s="232">
        <v>43581</v>
      </c>
      <c r="B5569" s="233">
        <v>116</v>
      </c>
      <c r="C5569" s="233">
        <v>48</v>
      </c>
      <c r="D5569" s="234">
        <v>0.9791666666678793</v>
      </c>
      <c r="E5569" s="235">
        <v>0</v>
      </c>
      <c r="F5569" s="235">
        <v>0.00004346710354852223</v>
      </c>
    </row>
    <row r="5570" ht="14.25" customHeight="1" spans="1:6" x14ac:dyDescent="0.25">
      <c r="A5570" s="232">
        <v>43582</v>
      </c>
      <c r="B5570" s="233">
        <v>117</v>
      </c>
      <c r="C5570" s="233">
        <v>1</v>
      </c>
      <c r="D5570" s="234">
        <v>0</v>
      </c>
      <c r="E5570" s="235">
        <v>0</v>
      </c>
      <c r="F5570" s="235">
        <v>0.00003755798117671852</v>
      </c>
    </row>
    <row r="5571" ht="14.25" customHeight="1" spans="1:6" x14ac:dyDescent="0.25">
      <c r="A5571" s="232">
        <v>43582</v>
      </c>
      <c r="B5571" s="233">
        <v>117</v>
      </c>
      <c r="C5571" s="233">
        <v>2</v>
      </c>
      <c r="D5571" s="234">
        <v>0.020833333332120674</v>
      </c>
      <c r="E5571" s="235">
        <v>0</v>
      </c>
      <c r="F5571" s="235">
        <v>0.00003405256960022479</v>
      </c>
    </row>
    <row r="5572" ht="14.25" customHeight="1" spans="1:6" x14ac:dyDescent="0.25">
      <c r="A5572" s="232">
        <v>43582</v>
      </c>
      <c r="B5572" s="233">
        <v>117</v>
      </c>
      <c r="C5572" s="233">
        <v>3</v>
      </c>
      <c r="D5572" s="234">
        <v>0.041666666667879326</v>
      </c>
      <c r="E5572" s="235">
        <v>0</v>
      </c>
      <c r="F5572" s="235">
        <v>0.000031148085722558555</v>
      </c>
    </row>
    <row r="5573" ht="14.25" customHeight="1" spans="1:6" x14ac:dyDescent="0.25">
      <c r="A5573" s="232">
        <v>43582</v>
      </c>
      <c r="B5573" s="233">
        <v>117</v>
      </c>
      <c r="C5573" s="233">
        <v>4</v>
      </c>
      <c r="D5573" s="234">
        <v>0.0625</v>
      </c>
      <c r="E5573" s="235">
        <v>0</v>
      </c>
      <c r="F5573" s="235">
        <v>0.00002894468416019107</v>
      </c>
    </row>
    <row r="5574" ht="14.25" customHeight="1" spans="1:6" x14ac:dyDescent="0.25">
      <c r="A5574" s="232">
        <v>43582</v>
      </c>
      <c r="B5574" s="233">
        <v>117</v>
      </c>
      <c r="C5574" s="233">
        <v>5</v>
      </c>
      <c r="D5574" s="234">
        <v>0.08333333333212067</v>
      </c>
      <c r="E5574" s="235">
        <v>0</v>
      </c>
      <c r="F5574" s="235">
        <v>0.000027943137995478576</v>
      </c>
    </row>
    <row r="5575" ht="14.25" customHeight="1" spans="1:6" x14ac:dyDescent="0.25">
      <c r="A5575" s="232">
        <v>43582</v>
      </c>
      <c r="B5575" s="233">
        <v>117</v>
      </c>
      <c r="C5575" s="233">
        <v>6</v>
      </c>
      <c r="D5575" s="234">
        <v>0.10416666666787933</v>
      </c>
      <c r="E5575" s="235">
        <v>0</v>
      </c>
      <c r="F5575" s="235">
        <v>0.000027342210296651082</v>
      </c>
    </row>
    <row r="5576" ht="14.25" customHeight="1" spans="1:6" x14ac:dyDescent="0.25">
      <c r="A5576" s="232">
        <v>43582</v>
      </c>
      <c r="B5576" s="233">
        <v>117</v>
      </c>
      <c r="C5576" s="233">
        <v>7</v>
      </c>
      <c r="D5576" s="234">
        <v>0.125</v>
      </c>
      <c r="E5576" s="235">
        <v>0</v>
      </c>
      <c r="F5576" s="235">
        <v>0.00002684143721429483</v>
      </c>
    </row>
    <row r="5577" ht="14.25" customHeight="1" spans="1:6" x14ac:dyDescent="0.25">
      <c r="A5577" s="232">
        <v>43582</v>
      </c>
      <c r="B5577" s="233">
        <v>117</v>
      </c>
      <c r="C5577" s="233">
        <v>8</v>
      </c>
      <c r="D5577" s="234">
        <v>0.14583333333212067</v>
      </c>
      <c r="E5577" s="235">
        <v>0</v>
      </c>
      <c r="F5577" s="235">
        <v>0.00002684143721429483</v>
      </c>
    </row>
    <row r="5578" ht="14.25" customHeight="1" spans="1:6" x14ac:dyDescent="0.25">
      <c r="A5578" s="232">
        <v>43582</v>
      </c>
      <c r="B5578" s="233">
        <v>117</v>
      </c>
      <c r="C5578" s="233">
        <v>9</v>
      </c>
      <c r="D5578" s="234">
        <v>0.16666666666787933</v>
      </c>
      <c r="E5578" s="235">
        <v>5.178788885553077e-9</v>
      </c>
      <c r="F5578" s="235">
        <v>0.00002684143721429483</v>
      </c>
    </row>
    <row r="5579" ht="14.25" customHeight="1" spans="1:6" x14ac:dyDescent="0.25">
      <c r="A5579" s="232">
        <v>43582</v>
      </c>
      <c r="B5579" s="233">
        <v>117</v>
      </c>
      <c r="C5579" s="233">
        <v>10</v>
      </c>
      <c r="D5579" s="234">
        <v>0.1875</v>
      </c>
      <c r="E5579" s="235">
        <v>0.000003032812135111315</v>
      </c>
      <c r="F5579" s="235">
        <v>0.000028043292611949826</v>
      </c>
    </row>
    <row r="5580" ht="14.25" customHeight="1" spans="1:6" x14ac:dyDescent="0.25">
      <c r="A5580" s="232">
        <v>43582</v>
      </c>
      <c r="B5580" s="233">
        <v>117</v>
      </c>
      <c r="C5580" s="233">
        <v>11</v>
      </c>
      <c r="D5580" s="234">
        <v>0.20833333333212067</v>
      </c>
      <c r="E5580" s="235">
        <v>0.00000843112263915523</v>
      </c>
      <c r="F5580" s="235">
        <v>0.00002914499339313357</v>
      </c>
    </row>
    <row r="5581" ht="14.25" customHeight="1" spans="1:6" x14ac:dyDescent="0.25">
      <c r="A5581" s="232">
        <v>43582</v>
      </c>
      <c r="B5581" s="233">
        <v>117</v>
      </c>
      <c r="C5581" s="233">
        <v>12</v>
      </c>
      <c r="D5581" s="234">
        <v>0.22916666666787933</v>
      </c>
      <c r="E5581" s="235">
        <v>0.000026440781866630973</v>
      </c>
      <c r="F5581" s="235">
        <v>0.00003064731264020231</v>
      </c>
    </row>
    <row r="5582" ht="14.25" customHeight="1" spans="1:6" x14ac:dyDescent="0.25">
      <c r="A5582" s="232">
        <v>43582</v>
      </c>
      <c r="B5582" s="233">
        <v>117</v>
      </c>
      <c r="C5582" s="233">
        <v>13</v>
      </c>
      <c r="D5582" s="234">
        <v>0.25</v>
      </c>
      <c r="E5582" s="235">
        <v>0.00004951514052692858</v>
      </c>
      <c r="F5582" s="235">
        <v>0.00003515427038140853</v>
      </c>
    </row>
    <row r="5583" ht="14.25" customHeight="1" spans="1:6" x14ac:dyDescent="0.25">
      <c r="A5583" s="232">
        <v>43582</v>
      </c>
      <c r="B5583" s="233">
        <v>117</v>
      </c>
      <c r="C5583" s="233">
        <v>14</v>
      </c>
      <c r="D5583" s="234">
        <v>0.2708333333321207</v>
      </c>
      <c r="E5583" s="235">
        <v>0.00008157035511255314</v>
      </c>
      <c r="F5583" s="235">
        <v>0.00004236540276733849</v>
      </c>
    </row>
    <row r="5584" ht="14.25" customHeight="1" spans="1:6" x14ac:dyDescent="0.25">
      <c r="A5584" s="232">
        <v>43582</v>
      </c>
      <c r="B5584" s="233">
        <v>117</v>
      </c>
      <c r="C5584" s="233">
        <v>15</v>
      </c>
      <c r="D5584" s="234">
        <v>0.2916666666678793</v>
      </c>
      <c r="E5584" s="235">
        <v>0.00011931794670808905</v>
      </c>
      <c r="F5584" s="235">
        <v>0.000048675143605027206</v>
      </c>
    </row>
    <row r="5585" ht="14.25" customHeight="1" spans="1:6" x14ac:dyDescent="0.25">
      <c r="A5585" s="232">
        <v>43582</v>
      </c>
      <c r="B5585" s="233">
        <v>117</v>
      </c>
      <c r="C5585" s="233">
        <v>16</v>
      </c>
      <c r="D5585" s="234">
        <v>0.3125</v>
      </c>
      <c r="E5585" s="235">
        <v>0.00016425183526270972</v>
      </c>
      <c r="F5585" s="235">
        <v>0.0000545842659768309</v>
      </c>
    </row>
    <row r="5586" ht="14.25" customHeight="1" spans="1:6" x14ac:dyDescent="0.25">
      <c r="A5586" s="232">
        <v>43582</v>
      </c>
      <c r="B5586" s="233">
        <v>117</v>
      </c>
      <c r="C5586" s="233">
        <v>17</v>
      </c>
      <c r="D5586" s="234">
        <v>0.3333333333321207</v>
      </c>
      <c r="E5586" s="235">
        <v>0.00019914075970585752</v>
      </c>
      <c r="F5586" s="235">
        <v>0.00005598643060742841</v>
      </c>
    </row>
    <row r="5587" ht="14.25" customHeight="1" spans="1:6" x14ac:dyDescent="0.25">
      <c r="A5587" s="232">
        <v>43582</v>
      </c>
      <c r="B5587" s="233">
        <v>117</v>
      </c>
      <c r="C5587" s="233">
        <v>18</v>
      </c>
      <c r="D5587" s="234">
        <v>0.3541666666678793</v>
      </c>
      <c r="E5587" s="235">
        <v>0.00022600115465974257</v>
      </c>
      <c r="F5587" s="235">
        <v>0.000058890914485094645</v>
      </c>
    </row>
    <row r="5588" ht="14.25" customHeight="1" spans="1:6" x14ac:dyDescent="0.25">
      <c r="A5588" s="232">
        <v>43582</v>
      </c>
      <c r="B5588" s="233">
        <v>117</v>
      </c>
      <c r="C5588" s="233">
        <v>19</v>
      </c>
      <c r="D5588" s="234">
        <v>0.375</v>
      </c>
      <c r="E5588" s="235">
        <v>0.00024125269531253895</v>
      </c>
      <c r="F5588" s="235">
        <v>0.00005909122371803713</v>
      </c>
    </row>
    <row r="5589" ht="14.25" customHeight="1" spans="1:6" x14ac:dyDescent="0.25">
      <c r="A5589" s="232">
        <v>43582</v>
      </c>
      <c r="B5589" s="233">
        <v>117</v>
      </c>
      <c r="C5589" s="233">
        <v>20</v>
      </c>
      <c r="D5589" s="234">
        <v>0.3958333333321207</v>
      </c>
      <c r="E5589" s="235">
        <v>0.00023138812684212032</v>
      </c>
      <c r="F5589" s="235">
        <v>0.000057789213703910896</v>
      </c>
    </row>
    <row r="5590" ht="14.25" customHeight="1" spans="1:6" x14ac:dyDescent="0.25">
      <c r="A5590" s="232">
        <v>43582</v>
      </c>
      <c r="B5590" s="233">
        <v>117</v>
      </c>
      <c r="C5590" s="233">
        <v>21</v>
      </c>
      <c r="D5590" s="234">
        <v>0.4166666666678793</v>
      </c>
      <c r="E5590" s="235">
        <v>0.0002085378685456746</v>
      </c>
      <c r="F5590" s="235">
        <v>0.0000545842659768309</v>
      </c>
    </row>
    <row r="5591" ht="14.25" customHeight="1" spans="1:6" x14ac:dyDescent="0.25">
      <c r="A5591" s="232">
        <v>43582</v>
      </c>
      <c r="B5591" s="233">
        <v>117</v>
      </c>
      <c r="C5591" s="233">
        <v>22</v>
      </c>
      <c r="D5591" s="234">
        <v>0.4375</v>
      </c>
      <c r="E5591" s="235">
        <v>0.0002498753206393584</v>
      </c>
      <c r="F5591" s="235">
        <v>0.00005398333827800342</v>
      </c>
    </row>
    <row r="5592" ht="14.25" customHeight="1" spans="1:6" x14ac:dyDescent="0.25">
      <c r="A5592" s="232">
        <v>43582</v>
      </c>
      <c r="B5592" s="233">
        <v>117</v>
      </c>
      <c r="C5592" s="233">
        <v>23</v>
      </c>
      <c r="D5592" s="234">
        <v>0.4583333333321207</v>
      </c>
      <c r="E5592" s="235">
        <v>0.00025019807696504803</v>
      </c>
      <c r="F5592" s="235">
        <v>0.00005338241057917592</v>
      </c>
    </row>
    <row r="5593" ht="14.25" customHeight="1" spans="1:6" x14ac:dyDescent="0.25">
      <c r="A5593" s="232">
        <v>43582</v>
      </c>
      <c r="B5593" s="233">
        <v>117</v>
      </c>
      <c r="C5593" s="233">
        <v>24</v>
      </c>
      <c r="D5593" s="234">
        <v>0.4791666666678793</v>
      </c>
      <c r="E5593" s="235">
        <v>0.0002550620270674853</v>
      </c>
      <c r="F5593" s="235">
        <v>0.00005338241057917592</v>
      </c>
    </row>
    <row r="5594" ht="14.25" customHeight="1" spans="1:6" x14ac:dyDescent="0.25">
      <c r="A5594" s="232">
        <v>43582</v>
      </c>
      <c r="B5594" s="233">
        <v>117</v>
      </c>
      <c r="C5594" s="233">
        <v>25</v>
      </c>
      <c r="D5594" s="234">
        <v>0.5</v>
      </c>
      <c r="E5594" s="235">
        <v>0.0002562034013698139</v>
      </c>
      <c r="F5594" s="235">
        <v>0.00005428380212741717</v>
      </c>
    </row>
    <row r="5595" ht="14.25" customHeight="1" spans="1:6" x14ac:dyDescent="0.25">
      <c r="A5595" s="232">
        <v>43582</v>
      </c>
      <c r="B5595" s="233">
        <v>117</v>
      </c>
      <c r="C5595" s="233">
        <v>26</v>
      </c>
      <c r="D5595" s="234">
        <v>0.5208333333321207</v>
      </c>
      <c r="E5595" s="235">
        <v>0.00025703560599204964</v>
      </c>
      <c r="F5595" s="235">
        <v>0.00005368287442858966</v>
      </c>
    </row>
    <row r="5596" ht="14.25" customHeight="1" spans="1:6" x14ac:dyDescent="0.25">
      <c r="A5596" s="232">
        <v>43582</v>
      </c>
      <c r="B5596" s="233">
        <v>117</v>
      </c>
      <c r="C5596" s="233">
        <v>27</v>
      </c>
      <c r="D5596" s="234">
        <v>0.5416666666678793</v>
      </c>
      <c r="E5596" s="235">
        <v>0.0002041594989383492</v>
      </c>
      <c r="F5596" s="235">
        <v>0.00005308194672976218</v>
      </c>
    </row>
    <row r="5597" ht="14.25" customHeight="1" spans="1:6" x14ac:dyDescent="0.25">
      <c r="A5597" s="232">
        <v>43582</v>
      </c>
      <c r="B5597" s="233">
        <v>117</v>
      </c>
      <c r="C5597" s="233">
        <v>28</v>
      </c>
      <c r="D5597" s="234">
        <v>0.5625</v>
      </c>
      <c r="E5597" s="235">
        <v>0.00022117456988537214</v>
      </c>
      <c r="F5597" s="235">
        <v>0.0000508785451673947</v>
      </c>
    </row>
    <row r="5598" ht="14.25" customHeight="1" spans="1:6" x14ac:dyDescent="0.25">
      <c r="A5598" s="232">
        <v>43582</v>
      </c>
      <c r="B5598" s="233">
        <v>117</v>
      </c>
      <c r="C5598" s="233">
        <v>29</v>
      </c>
      <c r="D5598" s="234">
        <v>0.5833333333321207</v>
      </c>
      <c r="E5598" s="235">
        <v>0.0001662348370229651</v>
      </c>
      <c r="F5598" s="235">
        <v>0.00004877529822149846</v>
      </c>
    </row>
    <row r="5599" ht="14.25" customHeight="1" spans="1:6" x14ac:dyDescent="0.25">
      <c r="A5599" s="232">
        <v>43582</v>
      </c>
      <c r="B5599" s="233">
        <v>117</v>
      </c>
      <c r="C5599" s="233">
        <v>30</v>
      </c>
      <c r="D5599" s="234">
        <v>0.6041666666678793</v>
      </c>
      <c r="E5599" s="235">
        <v>0.00015777560998648163</v>
      </c>
      <c r="F5599" s="235">
        <v>0.000050077308235624696</v>
      </c>
    </row>
    <row r="5600" ht="14.25" customHeight="1" spans="1:6" x14ac:dyDescent="0.25">
      <c r="A5600" s="232">
        <v>43582</v>
      </c>
      <c r="B5600" s="233">
        <v>117</v>
      </c>
      <c r="C5600" s="233">
        <v>31</v>
      </c>
      <c r="D5600" s="234">
        <v>0.625</v>
      </c>
      <c r="E5600" s="235">
        <v>0.00014270718837797216</v>
      </c>
      <c r="F5600" s="235">
        <v>0.000049075762070912194</v>
      </c>
    </row>
    <row r="5601" ht="14.25" customHeight="1" spans="1:6" x14ac:dyDescent="0.25">
      <c r="A5601" s="232">
        <v>43582</v>
      </c>
      <c r="B5601" s="233">
        <v>117</v>
      </c>
      <c r="C5601" s="233">
        <v>32</v>
      </c>
      <c r="D5601" s="234">
        <v>0.6458333333321207</v>
      </c>
      <c r="E5601" s="235">
        <v>0.00013210291838630973</v>
      </c>
      <c r="F5601" s="235">
        <v>0.00005177993671563594</v>
      </c>
    </row>
    <row r="5602" ht="14.25" customHeight="1" spans="1:6" x14ac:dyDescent="0.25">
      <c r="A5602" s="232">
        <v>43582</v>
      </c>
      <c r="B5602" s="233">
        <v>117</v>
      </c>
      <c r="C5602" s="233">
        <v>33</v>
      </c>
      <c r="D5602" s="234">
        <v>0.6666666666678793</v>
      </c>
      <c r="E5602" s="235">
        <v>0.00013237222611265124</v>
      </c>
      <c r="F5602" s="235">
        <v>0.00005518519367565842</v>
      </c>
    </row>
    <row r="5603" ht="14.25" customHeight="1" spans="1:6" x14ac:dyDescent="0.25">
      <c r="A5603" s="232">
        <v>43582</v>
      </c>
      <c r="B5603" s="233">
        <v>117</v>
      </c>
      <c r="C5603" s="233">
        <v>34</v>
      </c>
      <c r="D5603" s="234">
        <v>0.6875</v>
      </c>
      <c r="E5603" s="235">
        <v>0.00010489789068199103</v>
      </c>
      <c r="F5603" s="235">
        <v>0.00006119447066393338</v>
      </c>
    </row>
    <row r="5604" ht="14.25" customHeight="1" spans="1:6" x14ac:dyDescent="0.25">
      <c r="A5604" s="232">
        <v>43582</v>
      </c>
      <c r="B5604" s="233">
        <v>117</v>
      </c>
      <c r="C5604" s="233">
        <v>35</v>
      </c>
      <c r="D5604" s="234">
        <v>0.7083333333321207</v>
      </c>
      <c r="E5604" s="235">
        <v>0.00007878025712648349</v>
      </c>
      <c r="F5604" s="235">
        <v>0.00006780467535103583</v>
      </c>
    </row>
    <row r="5605" ht="14.25" customHeight="1" spans="1:6" x14ac:dyDescent="0.25">
      <c r="A5605" s="232">
        <v>43582</v>
      </c>
      <c r="B5605" s="233">
        <v>117</v>
      </c>
      <c r="C5605" s="233">
        <v>36</v>
      </c>
      <c r="D5605" s="234">
        <v>0.7291666666678793</v>
      </c>
      <c r="E5605" s="235">
        <v>0.00005640993320785125</v>
      </c>
      <c r="F5605" s="235">
        <v>0.00007291256079106956</v>
      </c>
    </row>
    <row r="5606" ht="14.25" customHeight="1" spans="1:6" x14ac:dyDescent="0.25">
      <c r="A5606" s="232">
        <v>43582</v>
      </c>
      <c r="B5606" s="233">
        <v>117</v>
      </c>
      <c r="C5606" s="233">
        <v>37</v>
      </c>
      <c r="D5606" s="234">
        <v>0.75</v>
      </c>
      <c r="E5606" s="235">
        <v>0.000034711905005186744</v>
      </c>
      <c r="F5606" s="235">
        <v>0.00007671843621697703</v>
      </c>
    </row>
    <row r="5607" ht="14.25" customHeight="1" spans="1:6" x14ac:dyDescent="0.25">
      <c r="A5607" s="232">
        <v>43582</v>
      </c>
      <c r="B5607" s="233">
        <v>117</v>
      </c>
      <c r="C5607" s="233">
        <v>38</v>
      </c>
      <c r="D5607" s="234">
        <v>0.7708333333321207</v>
      </c>
      <c r="E5607" s="235">
        <v>0.00002012383020517559</v>
      </c>
      <c r="F5607" s="235">
        <v>0.00007701890006639078</v>
      </c>
    </row>
    <row r="5608" ht="14.25" customHeight="1" spans="1:6" x14ac:dyDescent="0.25">
      <c r="A5608" s="232">
        <v>43582</v>
      </c>
      <c r="B5608" s="233">
        <v>117</v>
      </c>
      <c r="C5608" s="233">
        <v>39</v>
      </c>
      <c r="D5608" s="234">
        <v>0.7916666666678793</v>
      </c>
      <c r="E5608" s="235">
        <v>0.00000992968233909917</v>
      </c>
      <c r="F5608" s="235">
        <v>0.0000738139523393108</v>
      </c>
    </row>
    <row r="5609" ht="14.25" customHeight="1" spans="1:6" x14ac:dyDescent="0.25">
      <c r="A5609" s="232">
        <v>43582</v>
      </c>
      <c r="B5609" s="233">
        <v>117</v>
      </c>
      <c r="C5609" s="233">
        <v>40</v>
      </c>
      <c r="D5609" s="234">
        <v>0.8125</v>
      </c>
      <c r="E5609" s="235">
        <v>0.0000023169531560472648</v>
      </c>
      <c r="F5609" s="235">
        <v>0.00007231163309224206</v>
      </c>
    </row>
    <row r="5610" ht="14.25" customHeight="1" spans="1:6" x14ac:dyDescent="0.25">
      <c r="A5610" s="232">
        <v>43582</v>
      </c>
      <c r="B5610" s="233">
        <v>117</v>
      </c>
      <c r="C5610" s="233">
        <v>41</v>
      </c>
      <c r="D5610" s="234">
        <v>0.8333333333321207</v>
      </c>
      <c r="E5610" s="235">
        <v>5.244140269108867e-7</v>
      </c>
      <c r="F5610" s="235">
        <v>0.00007391410695578205</v>
      </c>
    </row>
    <row r="5611" ht="14.25" customHeight="1" spans="1:6" x14ac:dyDescent="0.25">
      <c r="A5611" s="232">
        <v>43582</v>
      </c>
      <c r="B5611" s="233">
        <v>117</v>
      </c>
      <c r="C5611" s="233">
        <v>42</v>
      </c>
      <c r="D5611" s="234">
        <v>0.8541666666678793</v>
      </c>
      <c r="E5611" s="235">
        <v>6.816580870609238e-8</v>
      </c>
      <c r="F5611" s="235">
        <v>0.00007541642620285079</v>
      </c>
    </row>
    <row r="5612" ht="14.25" customHeight="1" spans="1:6" x14ac:dyDescent="0.25">
      <c r="A5612" s="232">
        <v>43582</v>
      </c>
      <c r="B5612" s="233">
        <v>117</v>
      </c>
      <c r="C5612" s="233">
        <v>43</v>
      </c>
      <c r="D5612" s="234">
        <v>0.875</v>
      </c>
      <c r="E5612" s="235">
        <v>0</v>
      </c>
      <c r="F5612" s="235">
        <v>0.00007671843621697703</v>
      </c>
    </row>
    <row r="5613" ht="14.25" customHeight="1" spans="1:6" x14ac:dyDescent="0.25">
      <c r="A5613" s="232">
        <v>43582</v>
      </c>
      <c r="B5613" s="233">
        <v>117</v>
      </c>
      <c r="C5613" s="233">
        <v>44</v>
      </c>
      <c r="D5613" s="234">
        <v>0.8958333333321207</v>
      </c>
      <c r="E5613" s="235">
        <v>0</v>
      </c>
      <c r="F5613" s="235">
        <v>0.00007100962307811582</v>
      </c>
    </row>
    <row r="5614" ht="14.25" customHeight="1" spans="1:6" x14ac:dyDescent="0.25">
      <c r="A5614" s="232">
        <v>43582</v>
      </c>
      <c r="B5614" s="233">
        <v>117</v>
      </c>
      <c r="C5614" s="233">
        <v>45</v>
      </c>
      <c r="D5614" s="234">
        <v>0.9166666666678793</v>
      </c>
      <c r="E5614" s="235">
        <v>0</v>
      </c>
      <c r="F5614" s="235">
        <v>0.00006740405688515083</v>
      </c>
    </row>
    <row r="5615" ht="14.25" customHeight="1" spans="1:6" x14ac:dyDescent="0.25">
      <c r="A5615" s="232">
        <v>43582</v>
      </c>
      <c r="B5615" s="233">
        <v>117</v>
      </c>
      <c r="C5615" s="233">
        <v>46</v>
      </c>
      <c r="D5615" s="234">
        <v>0.9375</v>
      </c>
      <c r="E5615" s="235">
        <v>0</v>
      </c>
      <c r="F5615" s="235">
        <v>0.000060092769882749627</v>
      </c>
    </row>
    <row r="5616" ht="14.25" customHeight="1" spans="1:6" x14ac:dyDescent="0.25">
      <c r="A5616" s="232">
        <v>43582</v>
      </c>
      <c r="B5616" s="233">
        <v>117</v>
      </c>
      <c r="C5616" s="233">
        <v>47</v>
      </c>
      <c r="D5616" s="234">
        <v>0.9583333333321207</v>
      </c>
      <c r="E5616" s="235">
        <v>0</v>
      </c>
      <c r="F5616" s="235">
        <v>0.00005177993671563594</v>
      </c>
    </row>
    <row r="5617" ht="14.25" customHeight="1" spans="1:6" x14ac:dyDescent="0.25">
      <c r="A5617" s="232">
        <v>43582</v>
      </c>
      <c r="B5617" s="233">
        <v>117</v>
      </c>
      <c r="C5617" s="233">
        <v>48</v>
      </c>
      <c r="D5617" s="234">
        <v>0.9791666666678793</v>
      </c>
      <c r="E5617" s="235">
        <v>0</v>
      </c>
      <c r="F5617" s="235">
        <v>0.00004366741278146473</v>
      </c>
    </row>
    <row r="5618" ht="14.25" customHeight="1" spans="1:6" x14ac:dyDescent="0.25">
      <c r="A5618" s="232">
        <v>43583</v>
      </c>
      <c r="B5618" s="233">
        <v>118</v>
      </c>
      <c r="C5618" s="233">
        <v>1</v>
      </c>
      <c r="D5618" s="234">
        <v>0</v>
      </c>
      <c r="E5618" s="235">
        <v>0</v>
      </c>
      <c r="F5618" s="235">
        <v>0.000038158908875546014</v>
      </c>
    </row>
    <row r="5619" ht="14.25" customHeight="1" spans="1:6" x14ac:dyDescent="0.25">
      <c r="A5619" s="232">
        <v>43583</v>
      </c>
      <c r="B5619" s="233">
        <v>118</v>
      </c>
      <c r="C5619" s="233">
        <v>2</v>
      </c>
      <c r="D5619" s="234">
        <v>0.020833333332120674</v>
      </c>
      <c r="E5619" s="235">
        <v>0</v>
      </c>
      <c r="F5619" s="235">
        <v>0.00003435303344963854</v>
      </c>
    </row>
    <row r="5620" ht="14.25" customHeight="1" spans="1:6" x14ac:dyDescent="0.25">
      <c r="A5620" s="232">
        <v>43583</v>
      </c>
      <c r="B5620" s="233">
        <v>118</v>
      </c>
      <c r="C5620" s="233">
        <v>3</v>
      </c>
      <c r="D5620" s="234">
        <v>0.041666666667879326</v>
      </c>
      <c r="E5620" s="235">
        <v>0</v>
      </c>
      <c r="F5620" s="235">
        <v>0.00003164885880491481</v>
      </c>
    </row>
    <row r="5621" ht="14.25" customHeight="1" spans="1:6" x14ac:dyDescent="0.25">
      <c r="A5621" s="232">
        <v>43583</v>
      </c>
      <c r="B5621" s="233">
        <v>118</v>
      </c>
      <c r="C5621" s="233">
        <v>4</v>
      </c>
      <c r="D5621" s="234">
        <v>0.0625</v>
      </c>
      <c r="E5621" s="235">
        <v>0</v>
      </c>
      <c r="F5621" s="235">
        <v>0.00002914499339313357</v>
      </c>
    </row>
    <row r="5622" ht="14.25" customHeight="1" spans="1:6" x14ac:dyDescent="0.25">
      <c r="A5622" s="232">
        <v>43583</v>
      </c>
      <c r="B5622" s="233">
        <v>118</v>
      </c>
      <c r="C5622" s="233">
        <v>5</v>
      </c>
      <c r="D5622" s="234">
        <v>0.08333333333212067</v>
      </c>
      <c r="E5622" s="235">
        <v>0</v>
      </c>
      <c r="F5622" s="235">
        <v>0.000027943137995478576</v>
      </c>
    </row>
    <row r="5623" ht="14.25" customHeight="1" spans="1:6" x14ac:dyDescent="0.25">
      <c r="A5623" s="232">
        <v>43583</v>
      </c>
      <c r="B5623" s="233">
        <v>118</v>
      </c>
      <c r="C5623" s="233">
        <v>6</v>
      </c>
      <c r="D5623" s="234">
        <v>0.10416666666787933</v>
      </c>
      <c r="E5623" s="235">
        <v>0</v>
      </c>
      <c r="F5623" s="235">
        <v>0.000027342210296651082</v>
      </c>
    </row>
    <row r="5624" ht="14.25" customHeight="1" spans="1:6" x14ac:dyDescent="0.25">
      <c r="A5624" s="232">
        <v>43583</v>
      </c>
      <c r="B5624" s="233">
        <v>118</v>
      </c>
      <c r="C5624" s="233">
        <v>7</v>
      </c>
      <c r="D5624" s="234">
        <v>0.125</v>
      </c>
      <c r="E5624" s="235">
        <v>0</v>
      </c>
      <c r="F5624" s="235">
        <v>0.00002724205568017983</v>
      </c>
    </row>
    <row r="5625" ht="14.25" customHeight="1" spans="1:6" x14ac:dyDescent="0.25">
      <c r="A5625" s="232">
        <v>43583</v>
      </c>
      <c r="B5625" s="233">
        <v>118</v>
      </c>
      <c r="C5625" s="233">
        <v>8</v>
      </c>
      <c r="D5625" s="234">
        <v>0.14583333333212067</v>
      </c>
      <c r="E5625" s="235">
        <v>0</v>
      </c>
      <c r="F5625" s="235">
        <v>0.00002654097336488109</v>
      </c>
    </row>
    <row r="5626" ht="14.25" customHeight="1" spans="1:6" x14ac:dyDescent="0.25">
      <c r="A5626" s="232">
        <v>43583</v>
      </c>
      <c r="B5626" s="233">
        <v>118</v>
      </c>
      <c r="C5626" s="233">
        <v>9</v>
      </c>
      <c r="D5626" s="234">
        <v>0.16666666666787933</v>
      </c>
      <c r="E5626" s="235">
        <v>1.4364973932546036e-8</v>
      </c>
      <c r="F5626" s="235">
        <v>0.000026641127981352337</v>
      </c>
    </row>
    <row r="5627" ht="14.25" customHeight="1" spans="1:6" x14ac:dyDescent="0.25">
      <c r="A5627" s="232">
        <v>43583</v>
      </c>
      <c r="B5627" s="233">
        <v>118</v>
      </c>
      <c r="C5627" s="233">
        <v>10</v>
      </c>
      <c r="D5627" s="234">
        <v>0.1875</v>
      </c>
      <c r="E5627" s="235">
        <v>0.0000023668049485046323</v>
      </c>
      <c r="F5627" s="235">
        <v>0.00002784298337900733</v>
      </c>
    </row>
    <row r="5628" ht="14.25" customHeight="1" spans="1:6" x14ac:dyDescent="0.25">
      <c r="A5628" s="232">
        <v>43583</v>
      </c>
      <c r="B5628" s="233">
        <v>118</v>
      </c>
      <c r="C5628" s="233">
        <v>11</v>
      </c>
      <c r="D5628" s="234">
        <v>0.20833333333212067</v>
      </c>
      <c r="E5628" s="235">
        <v>0.000010037080572742953</v>
      </c>
      <c r="F5628" s="235">
        <v>0.00002884452954371982</v>
      </c>
    </row>
    <row r="5629" ht="14.25" customHeight="1" spans="1:6" x14ac:dyDescent="0.25">
      <c r="A5629" s="232">
        <v>43583</v>
      </c>
      <c r="B5629" s="233">
        <v>118</v>
      </c>
      <c r="C5629" s="233">
        <v>12</v>
      </c>
      <c r="D5629" s="234">
        <v>0.22916666666787933</v>
      </c>
      <c r="E5629" s="235">
        <v>0.000029723639673576213</v>
      </c>
      <c r="F5629" s="235">
        <v>0.000030046384941374813</v>
      </c>
    </row>
    <row r="5630" ht="14.25" customHeight="1" spans="1:6" x14ac:dyDescent="0.25">
      <c r="A5630" s="232">
        <v>43583</v>
      </c>
      <c r="B5630" s="233">
        <v>118</v>
      </c>
      <c r="C5630" s="233">
        <v>13</v>
      </c>
      <c r="D5630" s="234">
        <v>0.25</v>
      </c>
      <c r="E5630" s="235">
        <v>0.00004609998831250468</v>
      </c>
      <c r="F5630" s="235">
        <v>0.00003615581654612103</v>
      </c>
    </row>
    <row r="5631" ht="14.25" customHeight="1" spans="1:6" x14ac:dyDescent="0.25">
      <c r="A5631" s="232">
        <v>43583</v>
      </c>
      <c r="B5631" s="233">
        <v>118</v>
      </c>
      <c r="C5631" s="233">
        <v>14</v>
      </c>
      <c r="D5631" s="234">
        <v>0.2708333333321207</v>
      </c>
      <c r="E5631" s="235">
        <v>0.0000699104782235706</v>
      </c>
      <c r="F5631" s="235">
        <v>0.000043066485082637236</v>
      </c>
    </row>
    <row r="5632" ht="14.25" customHeight="1" spans="1:6" x14ac:dyDescent="0.25">
      <c r="A5632" s="232">
        <v>43583</v>
      </c>
      <c r="B5632" s="233">
        <v>118</v>
      </c>
      <c r="C5632" s="233">
        <v>15</v>
      </c>
      <c r="D5632" s="234">
        <v>0.2916666666678793</v>
      </c>
      <c r="E5632" s="235">
        <v>0.00010341871980915689</v>
      </c>
      <c r="F5632" s="235">
        <v>0.000049576535153268434</v>
      </c>
    </row>
    <row r="5633" ht="14.25" customHeight="1" spans="1:6" x14ac:dyDescent="0.25">
      <c r="A5633" s="232">
        <v>43583</v>
      </c>
      <c r="B5633" s="233">
        <v>118</v>
      </c>
      <c r="C5633" s="233">
        <v>16</v>
      </c>
      <c r="D5633" s="234">
        <v>0.3125</v>
      </c>
      <c r="E5633" s="235">
        <v>0.00014595769058718173</v>
      </c>
      <c r="F5633" s="235">
        <v>0.00005488472982624466</v>
      </c>
    </row>
    <row r="5634" ht="14.25" customHeight="1" spans="1:6" x14ac:dyDescent="0.25">
      <c r="A5634" s="232">
        <v>43583</v>
      </c>
      <c r="B5634" s="233">
        <v>118</v>
      </c>
      <c r="C5634" s="233">
        <v>17</v>
      </c>
      <c r="D5634" s="234">
        <v>0.3333333333321207</v>
      </c>
      <c r="E5634" s="235">
        <v>0.0001919062773238569</v>
      </c>
      <c r="F5634" s="235">
        <v>0.000054684420593302164</v>
      </c>
    </row>
    <row r="5635" ht="14.25" customHeight="1" spans="1:6" x14ac:dyDescent="0.25">
      <c r="A5635" s="232">
        <v>43583</v>
      </c>
      <c r="B5635" s="233">
        <v>118</v>
      </c>
      <c r="C5635" s="233">
        <v>18</v>
      </c>
      <c r="D5635" s="234">
        <v>0.3541666666678793</v>
      </c>
      <c r="E5635" s="235">
        <v>0.00023819145306004283</v>
      </c>
      <c r="F5635" s="235">
        <v>0.00005808967755332465</v>
      </c>
    </row>
    <row r="5636" ht="14.25" customHeight="1" spans="1:6" x14ac:dyDescent="0.25">
      <c r="A5636" s="232">
        <v>43583</v>
      </c>
      <c r="B5636" s="233">
        <v>118</v>
      </c>
      <c r="C5636" s="233">
        <v>19</v>
      </c>
      <c r="D5636" s="234">
        <v>0.375</v>
      </c>
      <c r="E5636" s="235">
        <v>0.0002456910492383386</v>
      </c>
      <c r="F5636" s="235">
        <v>0.000058991069101565885</v>
      </c>
    </row>
    <row r="5637" ht="14.25" customHeight="1" spans="1:6" x14ac:dyDescent="0.25">
      <c r="A5637" s="232">
        <v>43583</v>
      </c>
      <c r="B5637" s="233">
        <v>118</v>
      </c>
      <c r="C5637" s="233">
        <v>20</v>
      </c>
      <c r="D5637" s="234">
        <v>0.3958333333321207</v>
      </c>
      <c r="E5637" s="235">
        <v>0.00024904097395447427</v>
      </c>
      <c r="F5637" s="235">
        <v>0.000058390141402738404</v>
      </c>
    </row>
    <row r="5638" ht="14.25" customHeight="1" spans="1:6" x14ac:dyDescent="0.25">
      <c r="A5638" s="232">
        <v>43583</v>
      </c>
      <c r="B5638" s="233">
        <v>118</v>
      </c>
      <c r="C5638" s="233">
        <v>21</v>
      </c>
      <c r="D5638" s="234">
        <v>0.4166666666678793</v>
      </c>
      <c r="E5638" s="235">
        <v>0.00022926967077578942</v>
      </c>
      <c r="F5638" s="235">
        <v>0.00005768905908743964</v>
      </c>
    </row>
    <row r="5639" ht="14.25" customHeight="1" spans="1:6" x14ac:dyDescent="0.25">
      <c r="A5639" s="232">
        <v>43583</v>
      </c>
      <c r="B5639" s="233">
        <v>118</v>
      </c>
      <c r="C5639" s="233">
        <v>22</v>
      </c>
      <c r="D5639" s="234">
        <v>0.4375</v>
      </c>
      <c r="E5639" s="235">
        <v>0.00023128747477484351</v>
      </c>
      <c r="F5639" s="235">
        <v>0.00005558581214154341</v>
      </c>
    </row>
    <row r="5640" ht="14.25" customHeight="1" spans="1:6" x14ac:dyDescent="0.25">
      <c r="A5640" s="232">
        <v>43583</v>
      </c>
      <c r="B5640" s="233">
        <v>118</v>
      </c>
      <c r="C5640" s="233">
        <v>23</v>
      </c>
      <c r="D5640" s="234">
        <v>0.4583333333321207</v>
      </c>
      <c r="E5640" s="235">
        <v>0.00022709658401309332</v>
      </c>
      <c r="F5640" s="235">
        <v>0.00005408349289447466</v>
      </c>
    </row>
    <row r="5641" ht="14.25" customHeight="1" spans="1:6" x14ac:dyDescent="0.25">
      <c r="A5641" s="232">
        <v>43583</v>
      </c>
      <c r="B5641" s="233">
        <v>118</v>
      </c>
      <c r="C5641" s="233">
        <v>24</v>
      </c>
      <c r="D5641" s="234">
        <v>0.4791666666678793</v>
      </c>
      <c r="E5641" s="235">
        <v>0.00022552011112222394</v>
      </c>
      <c r="F5641" s="235">
        <v>0.00005388318366153217</v>
      </c>
    </row>
    <row r="5642" ht="14.25" customHeight="1" spans="1:6" x14ac:dyDescent="0.25">
      <c r="A5642" s="232">
        <v>43583</v>
      </c>
      <c r="B5642" s="233">
        <v>118</v>
      </c>
      <c r="C5642" s="233">
        <v>25</v>
      </c>
      <c r="D5642" s="234">
        <v>0.5</v>
      </c>
      <c r="E5642" s="235">
        <v>0.00020808596436723372</v>
      </c>
      <c r="F5642" s="235">
        <v>0.00005478457520977341</v>
      </c>
    </row>
    <row r="5643" ht="14.25" customHeight="1" spans="1:6" x14ac:dyDescent="0.25">
      <c r="A5643" s="232">
        <v>43583</v>
      </c>
      <c r="B5643" s="233">
        <v>118</v>
      </c>
      <c r="C5643" s="233">
        <v>26</v>
      </c>
      <c r="D5643" s="234">
        <v>0.5208333333321207</v>
      </c>
      <c r="E5643" s="235">
        <v>0.00021241680689493178</v>
      </c>
      <c r="F5643" s="235">
        <v>0.000055285348292129665</v>
      </c>
    </row>
    <row r="5644" ht="14.25" customHeight="1" spans="1:6" x14ac:dyDescent="0.25">
      <c r="A5644" s="232">
        <v>43583</v>
      </c>
      <c r="B5644" s="233">
        <v>118</v>
      </c>
      <c r="C5644" s="233">
        <v>27</v>
      </c>
      <c r="D5644" s="234">
        <v>0.5416666666678793</v>
      </c>
      <c r="E5644" s="235">
        <v>0.00020953190700113367</v>
      </c>
      <c r="F5644" s="235">
        <v>0.00005498488444271591</v>
      </c>
    </row>
    <row r="5645" ht="14.25" customHeight="1" spans="1:6" x14ac:dyDescent="0.25">
      <c r="A5645" s="232">
        <v>43583</v>
      </c>
      <c r="B5645" s="233">
        <v>118</v>
      </c>
      <c r="C5645" s="233">
        <v>28</v>
      </c>
      <c r="D5645" s="234">
        <v>0.5625</v>
      </c>
      <c r="E5645" s="235">
        <v>0.00020929348414750777</v>
      </c>
      <c r="F5645" s="235">
        <v>0.000053783029045060915</v>
      </c>
    </row>
    <row r="5646" ht="14.25" customHeight="1" spans="1:6" x14ac:dyDescent="0.25">
      <c r="A5646" s="232">
        <v>43583</v>
      </c>
      <c r="B5646" s="233">
        <v>118</v>
      </c>
      <c r="C5646" s="233">
        <v>29</v>
      </c>
      <c r="D5646" s="234">
        <v>0.5833333333321207</v>
      </c>
      <c r="E5646" s="235">
        <v>0.00021667275148328733</v>
      </c>
      <c r="F5646" s="235">
        <v>0.00005248101903093467</v>
      </c>
    </row>
    <row r="5647" ht="14.25" customHeight="1" spans="1:6" x14ac:dyDescent="0.25">
      <c r="A5647" s="232">
        <v>43583</v>
      </c>
      <c r="B5647" s="233">
        <v>118</v>
      </c>
      <c r="C5647" s="233">
        <v>30</v>
      </c>
      <c r="D5647" s="234">
        <v>0.6041666666678793</v>
      </c>
      <c r="E5647" s="235">
        <v>0.00017328286259286907</v>
      </c>
      <c r="F5647" s="235">
        <v>0.000054383956743888416</v>
      </c>
    </row>
    <row r="5648" ht="14.25" customHeight="1" spans="1:6" x14ac:dyDescent="0.25">
      <c r="A5648" s="232">
        <v>43583</v>
      </c>
      <c r="B5648" s="233">
        <v>118</v>
      </c>
      <c r="C5648" s="233">
        <v>31</v>
      </c>
      <c r="D5648" s="234">
        <v>0.625</v>
      </c>
      <c r="E5648" s="235">
        <v>0.00015163371730460035</v>
      </c>
      <c r="F5648" s="235">
        <v>0.00005298179211329092</v>
      </c>
    </row>
    <row r="5649" ht="14.25" customHeight="1" spans="1:6" x14ac:dyDescent="0.25">
      <c r="A5649" s="232">
        <v>43583</v>
      </c>
      <c r="B5649" s="233">
        <v>118</v>
      </c>
      <c r="C5649" s="233">
        <v>32</v>
      </c>
      <c r="D5649" s="234">
        <v>0.6458333333321207</v>
      </c>
      <c r="E5649" s="235">
        <v>0.000131676222592719</v>
      </c>
      <c r="F5649" s="235">
        <v>0.00005478457520977341</v>
      </c>
    </row>
    <row r="5650" ht="14.25" customHeight="1" spans="1:6" x14ac:dyDescent="0.25">
      <c r="A5650" s="232">
        <v>43583</v>
      </c>
      <c r="B5650" s="233">
        <v>118</v>
      </c>
      <c r="C5650" s="233">
        <v>33</v>
      </c>
      <c r="D5650" s="234">
        <v>0.6666666666678793</v>
      </c>
      <c r="E5650" s="235">
        <v>0.00011418037886443723</v>
      </c>
      <c r="F5650" s="235">
        <v>0.000058890914485094645</v>
      </c>
    </row>
    <row r="5651" ht="14.25" customHeight="1" spans="1:6" x14ac:dyDescent="0.25">
      <c r="A5651" s="232">
        <v>43583</v>
      </c>
      <c r="B5651" s="233">
        <v>118</v>
      </c>
      <c r="C5651" s="233">
        <v>34</v>
      </c>
      <c r="D5651" s="234">
        <v>0.6875</v>
      </c>
      <c r="E5651" s="235">
        <v>0.00009656356097772485</v>
      </c>
      <c r="F5651" s="235">
        <v>0.00006359818145924337</v>
      </c>
    </row>
    <row r="5652" ht="14.25" customHeight="1" spans="1:6" x14ac:dyDescent="0.25">
      <c r="A5652" s="232">
        <v>43583</v>
      </c>
      <c r="B5652" s="233">
        <v>118</v>
      </c>
      <c r="C5652" s="233">
        <v>35</v>
      </c>
      <c r="D5652" s="234">
        <v>0.7083333333321207</v>
      </c>
      <c r="E5652" s="235">
        <v>0.00007267610416715168</v>
      </c>
      <c r="F5652" s="235">
        <v>0.00006960745844751831</v>
      </c>
    </row>
    <row r="5653" ht="14.25" customHeight="1" spans="1:6" x14ac:dyDescent="0.25">
      <c r="A5653" s="232">
        <v>43583</v>
      </c>
      <c r="B5653" s="233">
        <v>118</v>
      </c>
      <c r="C5653" s="233">
        <v>36</v>
      </c>
      <c r="D5653" s="234">
        <v>0.7291666666678793</v>
      </c>
      <c r="E5653" s="235">
        <v>0.000053643050405044574</v>
      </c>
      <c r="F5653" s="235">
        <v>0.00007421457080519578</v>
      </c>
    </row>
    <row r="5654" ht="14.25" customHeight="1" spans="1:6" x14ac:dyDescent="0.25">
      <c r="A5654" s="232">
        <v>43583</v>
      </c>
      <c r="B5654" s="233">
        <v>118</v>
      </c>
      <c r="C5654" s="233">
        <v>37</v>
      </c>
      <c r="D5654" s="234">
        <v>0.75</v>
      </c>
      <c r="E5654" s="235">
        <v>0.00004859219610916469</v>
      </c>
      <c r="F5654" s="235">
        <v>0.0000750158077369658</v>
      </c>
    </row>
    <row r="5655" ht="14.25" customHeight="1" spans="1:6" x14ac:dyDescent="0.25">
      <c r="A5655" s="232">
        <v>43583</v>
      </c>
      <c r="B5655" s="233">
        <v>118</v>
      </c>
      <c r="C5655" s="233">
        <v>38</v>
      </c>
      <c r="D5655" s="234">
        <v>0.7708333333321207</v>
      </c>
      <c r="E5655" s="235">
        <v>0.00002793563448256091</v>
      </c>
      <c r="F5655" s="235">
        <v>0.00007451503465460955</v>
      </c>
    </row>
    <row r="5656" ht="14.25" customHeight="1" spans="1:6" x14ac:dyDescent="0.25">
      <c r="A5656" s="232">
        <v>43583</v>
      </c>
      <c r="B5656" s="233">
        <v>118</v>
      </c>
      <c r="C5656" s="233">
        <v>39</v>
      </c>
      <c r="D5656" s="234">
        <v>0.7916666666678793</v>
      </c>
      <c r="E5656" s="235">
        <v>0.000010216172422456435</v>
      </c>
      <c r="F5656" s="235">
        <v>0.00007281240617459832</v>
      </c>
    </row>
    <row r="5657" ht="14.25" customHeight="1" spans="1:6" x14ac:dyDescent="0.25">
      <c r="A5657" s="232">
        <v>43583</v>
      </c>
      <c r="B5657" s="233">
        <v>118</v>
      </c>
      <c r="C5657" s="233">
        <v>40</v>
      </c>
      <c r="D5657" s="234">
        <v>0.8125</v>
      </c>
      <c r="E5657" s="235">
        <v>0.000002576447470562656</v>
      </c>
      <c r="F5657" s="235">
        <v>0.00007050884999575957</v>
      </c>
    </row>
    <row r="5658" ht="14.25" customHeight="1" spans="1:6" x14ac:dyDescent="0.25">
      <c r="A5658" s="232">
        <v>43583</v>
      </c>
      <c r="B5658" s="233">
        <v>118</v>
      </c>
      <c r="C5658" s="233">
        <v>41</v>
      </c>
      <c r="D5658" s="234">
        <v>0.8333333333321207</v>
      </c>
      <c r="E5658" s="235">
        <v>6.490748736559858e-7</v>
      </c>
      <c r="F5658" s="235">
        <v>0.0000738139523393108</v>
      </c>
    </row>
    <row r="5659" ht="14.25" customHeight="1" spans="1:6" x14ac:dyDescent="0.25">
      <c r="A5659" s="232">
        <v>43583</v>
      </c>
      <c r="B5659" s="233">
        <v>118</v>
      </c>
      <c r="C5659" s="233">
        <v>42</v>
      </c>
      <c r="D5659" s="234">
        <v>0.8541666666678793</v>
      </c>
      <c r="E5659" s="235">
        <v>9.800395574044418e-8</v>
      </c>
      <c r="F5659" s="235">
        <v>0.00007511596235343704</v>
      </c>
    </row>
    <row r="5660" ht="14.25" customHeight="1" spans="1:6" x14ac:dyDescent="0.25">
      <c r="A5660" s="232">
        <v>43583</v>
      </c>
      <c r="B5660" s="233">
        <v>118</v>
      </c>
      <c r="C5660" s="233">
        <v>43</v>
      </c>
      <c r="D5660" s="234">
        <v>0.875</v>
      </c>
      <c r="E5660" s="235">
        <v>0</v>
      </c>
      <c r="F5660" s="235">
        <v>0.00007651812698403452</v>
      </c>
    </row>
    <row r="5661" ht="14.25" customHeight="1" spans="1:6" x14ac:dyDescent="0.25">
      <c r="A5661" s="232">
        <v>43583</v>
      </c>
      <c r="B5661" s="233">
        <v>118</v>
      </c>
      <c r="C5661" s="233">
        <v>44</v>
      </c>
      <c r="D5661" s="234">
        <v>0.8958333333321207</v>
      </c>
      <c r="E5661" s="235">
        <v>0</v>
      </c>
      <c r="F5661" s="235">
        <v>0.00007120993231105831</v>
      </c>
    </row>
    <row r="5662" ht="14.25" customHeight="1" spans="1:6" x14ac:dyDescent="0.25">
      <c r="A5662" s="232">
        <v>43583</v>
      </c>
      <c r="B5662" s="233">
        <v>118</v>
      </c>
      <c r="C5662" s="233">
        <v>45</v>
      </c>
      <c r="D5662" s="234">
        <v>0.9166666666678793</v>
      </c>
      <c r="E5662" s="235">
        <v>0</v>
      </c>
      <c r="F5662" s="235">
        <v>0.00006810513920044957</v>
      </c>
    </row>
    <row r="5663" ht="14.25" customHeight="1" spans="1:6" x14ac:dyDescent="0.25">
      <c r="A5663" s="232">
        <v>43583</v>
      </c>
      <c r="B5663" s="233">
        <v>118</v>
      </c>
      <c r="C5663" s="233">
        <v>46</v>
      </c>
      <c r="D5663" s="234">
        <v>0.9375</v>
      </c>
      <c r="E5663" s="235">
        <v>0</v>
      </c>
      <c r="F5663" s="235">
        <v>0.00006099416143099088</v>
      </c>
    </row>
    <row r="5664" ht="14.25" customHeight="1" spans="1:6" x14ac:dyDescent="0.25">
      <c r="A5664" s="232">
        <v>43583</v>
      </c>
      <c r="B5664" s="233">
        <v>118</v>
      </c>
      <c r="C5664" s="233">
        <v>47</v>
      </c>
      <c r="D5664" s="234">
        <v>0.9583333333321207</v>
      </c>
      <c r="E5664" s="235">
        <v>0</v>
      </c>
      <c r="F5664" s="235">
        <v>0.00005188009133210718</v>
      </c>
    </row>
    <row r="5665" ht="14.25" customHeight="1" spans="1:6" x14ac:dyDescent="0.25">
      <c r="A5665" s="232">
        <v>43583</v>
      </c>
      <c r="B5665" s="233">
        <v>118</v>
      </c>
      <c r="C5665" s="233">
        <v>48</v>
      </c>
      <c r="D5665" s="234">
        <v>0.9791666666678793</v>
      </c>
      <c r="E5665" s="235">
        <v>0</v>
      </c>
      <c r="F5665" s="235">
        <v>0.00004346710354852223</v>
      </c>
    </row>
    <row r="5666" ht="14.25" customHeight="1" spans="1:6" x14ac:dyDescent="0.25">
      <c r="A5666" s="232">
        <v>43584</v>
      </c>
      <c r="B5666" s="233">
        <v>119</v>
      </c>
      <c r="C5666" s="233">
        <v>1</v>
      </c>
      <c r="D5666" s="234">
        <v>0</v>
      </c>
      <c r="E5666" s="235">
        <v>0</v>
      </c>
      <c r="F5666" s="235">
        <v>0.00003825906349201726</v>
      </c>
    </row>
    <row r="5667" ht="14.25" customHeight="1" spans="1:6" x14ac:dyDescent="0.25">
      <c r="A5667" s="232">
        <v>43584</v>
      </c>
      <c r="B5667" s="233">
        <v>119</v>
      </c>
      <c r="C5667" s="233">
        <v>2</v>
      </c>
      <c r="D5667" s="234">
        <v>0.020833333332120674</v>
      </c>
      <c r="E5667" s="235">
        <v>0</v>
      </c>
      <c r="F5667" s="235">
        <v>0.00003435303344963854</v>
      </c>
    </row>
    <row r="5668" ht="14.25" customHeight="1" spans="1:6" x14ac:dyDescent="0.25">
      <c r="A5668" s="232">
        <v>43584</v>
      </c>
      <c r="B5668" s="233">
        <v>119</v>
      </c>
      <c r="C5668" s="233">
        <v>3</v>
      </c>
      <c r="D5668" s="234">
        <v>0.041666666667879326</v>
      </c>
      <c r="E5668" s="235">
        <v>0</v>
      </c>
      <c r="F5668" s="235">
        <v>0.00003094777648961606</v>
      </c>
    </row>
    <row r="5669" ht="14.25" customHeight="1" spans="1:6" x14ac:dyDescent="0.25">
      <c r="A5669" s="232">
        <v>43584</v>
      </c>
      <c r="B5669" s="233">
        <v>119</v>
      </c>
      <c r="C5669" s="233">
        <v>4</v>
      </c>
      <c r="D5669" s="234">
        <v>0.0625</v>
      </c>
      <c r="E5669" s="235">
        <v>0</v>
      </c>
      <c r="F5669" s="235">
        <v>0.00002884452954371982</v>
      </c>
    </row>
    <row r="5670" ht="14.25" customHeight="1" spans="1:6" x14ac:dyDescent="0.25">
      <c r="A5670" s="232">
        <v>43584</v>
      </c>
      <c r="B5670" s="233">
        <v>119</v>
      </c>
      <c r="C5670" s="233">
        <v>5</v>
      </c>
      <c r="D5670" s="234">
        <v>0.08333333333212067</v>
      </c>
      <c r="E5670" s="235">
        <v>0</v>
      </c>
      <c r="F5670" s="235">
        <v>0.00002834375646136358</v>
      </c>
    </row>
    <row r="5671" ht="14.25" customHeight="1" spans="1:6" x14ac:dyDescent="0.25">
      <c r="A5671" s="232">
        <v>43584</v>
      </c>
      <c r="B5671" s="233">
        <v>119</v>
      </c>
      <c r="C5671" s="233">
        <v>6</v>
      </c>
      <c r="D5671" s="234">
        <v>0.10416666666787933</v>
      </c>
      <c r="E5671" s="235">
        <v>0</v>
      </c>
      <c r="F5671" s="235">
        <v>0.00002784298337900733</v>
      </c>
    </row>
    <row r="5672" ht="14.25" customHeight="1" spans="1:6" x14ac:dyDescent="0.25">
      <c r="A5672" s="232">
        <v>43584</v>
      </c>
      <c r="B5672" s="233">
        <v>119</v>
      </c>
      <c r="C5672" s="233">
        <v>7</v>
      </c>
      <c r="D5672" s="234">
        <v>0.125</v>
      </c>
      <c r="E5672" s="235">
        <v>0</v>
      </c>
      <c r="F5672" s="235">
        <v>0.00002704174644723733</v>
      </c>
    </row>
    <row r="5673" ht="14.25" customHeight="1" spans="1:6" x14ac:dyDescent="0.25">
      <c r="A5673" s="232">
        <v>43584</v>
      </c>
      <c r="B5673" s="233">
        <v>119</v>
      </c>
      <c r="C5673" s="233">
        <v>8</v>
      </c>
      <c r="D5673" s="234">
        <v>0.14583333333212067</v>
      </c>
      <c r="E5673" s="235">
        <v>0</v>
      </c>
      <c r="F5673" s="235">
        <v>0.000026641127981352337</v>
      </c>
    </row>
    <row r="5674" ht="14.25" customHeight="1" spans="1:6" x14ac:dyDescent="0.25">
      <c r="A5674" s="232">
        <v>43584</v>
      </c>
      <c r="B5674" s="233">
        <v>119</v>
      </c>
      <c r="C5674" s="233">
        <v>9</v>
      </c>
      <c r="D5674" s="234">
        <v>0.16666666666787933</v>
      </c>
      <c r="E5674" s="235">
        <v>1.3871755943445743e-8</v>
      </c>
      <c r="F5674" s="235">
        <v>0.00002704174644723733</v>
      </c>
    </row>
    <row r="5675" ht="14.25" customHeight="1" spans="1:6" x14ac:dyDescent="0.25">
      <c r="A5675" s="232">
        <v>43584</v>
      </c>
      <c r="B5675" s="233">
        <v>119</v>
      </c>
      <c r="C5675" s="233">
        <v>10</v>
      </c>
      <c r="D5675" s="234">
        <v>0.1875</v>
      </c>
      <c r="E5675" s="235">
        <v>0.0000038001152366129982</v>
      </c>
      <c r="F5675" s="235">
        <v>0.000028043292611949826</v>
      </c>
    </row>
    <row r="5676" ht="14.25" customHeight="1" spans="1:6" x14ac:dyDescent="0.25">
      <c r="A5676" s="232">
        <v>43584</v>
      </c>
      <c r="B5676" s="233">
        <v>119</v>
      </c>
      <c r="C5676" s="233">
        <v>11</v>
      </c>
      <c r="D5676" s="234">
        <v>0.20833333333212067</v>
      </c>
      <c r="E5676" s="235">
        <v>0.000009249016905906463</v>
      </c>
      <c r="F5676" s="235">
        <v>0.000028544065694306077</v>
      </c>
    </row>
    <row r="5677" ht="14.25" customHeight="1" spans="1:6" x14ac:dyDescent="0.25">
      <c r="A5677" s="232">
        <v>43584</v>
      </c>
      <c r="B5677" s="233">
        <v>119</v>
      </c>
      <c r="C5677" s="233">
        <v>12</v>
      </c>
      <c r="D5677" s="234">
        <v>0.22916666666787933</v>
      </c>
      <c r="E5677" s="235">
        <v>0.00002492797864600862</v>
      </c>
      <c r="F5677" s="235">
        <v>0.000029946230324903566</v>
      </c>
    </row>
    <row r="5678" ht="14.25" customHeight="1" spans="1:6" x14ac:dyDescent="0.25">
      <c r="A5678" s="232">
        <v>43584</v>
      </c>
      <c r="B5678" s="233">
        <v>119</v>
      </c>
      <c r="C5678" s="233">
        <v>13</v>
      </c>
      <c r="D5678" s="234">
        <v>0.25</v>
      </c>
      <c r="E5678" s="235">
        <v>0.000043634909295876045</v>
      </c>
      <c r="F5678" s="235">
        <v>0.00003515427038140853</v>
      </c>
    </row>
    <row r="5679" ht="14.25" customHeight="1" spans="1:6" x14ac:dyDescent="0.25">
      <c r="A5679" s="232">
        <v>43584</v>
      </c>
      <c r="B5679" s="233">
        <v>119</v>
      </c>
      <c r="C5679" s="233">
        <v>14</v>
      </c>
      <c r="D5679" s="234">
        <v>0.2708333333321207</v>
      </c>
      <c r="E5679" s="235">
        <v>0.00006774373934744163</v>
      </c>
      <c r="F5679" s="235">
        <v>0.00004236540276733849</v>
      </c>
    </row>
    <row r="5680" ht="14.25" customHeight="1" spans="1:6" x14ac:dyDescent="0.25">
      <c r="A5680" s="232">
        <v>43584</v>
      </c>
      <c r="B5680" s="233">
        <v>119</v>
      </c>
      <c r="C5680" s="233">
        <v>15</v>
      </c>
      <c r="D5680" s="234">
        <v>0.2916666666678793</v>
      </c>
      <c r="E5680" s="235">
        <v>0.0001017878160608091</v>
      </c>
      <c r="F5680" s="235">
        <v>0.00004937622592032595</v>
      </c>
    </row>
    <row r="5681" ht="14.25" customHeight="1" spans="1:6" x14ac:dyDescent="0.25">
      <c r="A5681" s="232">
        <v>43584</v>
      </c>
      <c r="B5681" s="233">
        <v>119</v>
      </c>
      <c r="C5681" s="233">
        <v>16</v>
      </c>
      <c r="D5681" s="234">
        <v>0.3125</v>
      </c>
      <c r="E5681" s="235">
        <v>0.00013009395323345538</v>
      </c>
      <c r="F5681" s="235">
        <v>0.00005388318366153217</v>
      </c>
    </row>
    <row r="5682" ht="14.25" customHeight="1" spans="1:6" x14ac:dyDescent="0.25">
      <c r="A5682" s="232">
        <v>43584</v>
      </c>
      <c r="B5682" s="233">
        <v>119</v>
      </c>
      <c r="C5682" s="233">
        <v>17</v>
      </c>
      <c r="D5682" s="234">
        <v>0.3333333333321207</v>
      </c>
      <c r="E5682" s="235">
        <v>0.0001599571892869135</v>
      </c>
      <c r="F5682" s="235">
        <v>0.00005538550290860091</v>
      </c>
    </row>
    <row r="5683" ht="14.25" customHeight="1" spans="1:6" x14ac:dyDescent="0.25">
      <c r="A5683" s="232">
        <v>43584</v>
      </c>
      <c r="B5683" s="233">
        <v>119</v>
      </c>
      <c r="C5683" s="233">
        <v>18</v>
      </c>
      <c r="D5683" s="234">
        <v>0.3541666666678793</v>
      </c>
      <c r="E5683" s="235">
        <v>0.00020471102431096418</v>
      </c>
      <c r="F5683" s="235">
        <v>0.00005879075986862339</v>
      </c>
    </row>
    <row r="5684" ht="14.25" customHeight="1" spans="1:6" x14ac:dyDescent="0.25">
      <c r="A5684" s="232">
        <v>43584</v>
      </c>
      <c r="B5684" s="233">
        <v>119</v>
      </c>
      <c r="C5684" s="233">
        <v>19</v>
      </c>
      <c r="D5684" s="234">
        <v>0.375</v>
      </c>
      <c r="E5684" s="235">
        <v>0.00021584133026500405</v>
      </c>
      <c r="F5684" s="235">
        <v>0.000060092769882749627</v>
      </c>
    </row>
    <row r="5685" ht="14.25" customHeight="1" spans="1:6" x14ac:dyDescent="0.25">
      <c r="A5685" s="232">
        <v>43584</v>
      </c>
      <c r="B5685" s="233">
        <v>119</v>
      </c>
      <c r="C5685" s="233">
        <v>20</v>
      </c>
      <c r="D5685" s="234">
        <v>0.3958333333321207</v>
      </c>
      <c r="E5685" s="235">
        <v>0.00020604836995922793</v>
      </c>
      <c r="F5685" s="235">
        <v>0.00005979230603333589</v>
      </c>
    </row>
    <row r="5686" ht="14.25" customHeight="1" spans="1:6" x14ac:dyDescent="0.25">
      <c r="A5686" s="232">
        <v>43584</v>
      </c>
      <c r="B5686" s="233">
        <v>119</v>
      </c>
      <c r="C5686" s="233">
        <v>21</v>
      </c>
      <c r="D5686" s="234">
        <v>0.4166666666678793</v>
      </c>
      <c r="E5686" s="235">
        <v>0.00020316903468033134</v>
      </c>
      <c r="F5686" s="235">
        <v>0.00005748874985449714</v>
      </c>
    </row>
    <row r="5687" ht="14.25" customHeight="1" spans="1:6" x14ac:dyDescent="0.25">
      <c r="A5687" s="232">
        <v>43584</v>
      </c>
      <c r="B5687" s="233">
        <v>119</v>
      </c>
      <c r="C5687" s="233">
        <v>22</v>
      </c>
      <c r="D5687" s="234">
        <v>0.4375</v>
      </c>
      <c r="E5687" s="235">
        <v>0.00021225506475247753</v>
      </c>
      <c r="F5687" s="235">
        <v>0.000057789213703910896</v>
      </c>
    </row>
    <row r="5688" ht="14.25" customHeight="1" spans="1:6" x14ac:dyDescent="0.25">
      <c r="A5688" s="232">
        <v>43584</v>
      </c>
      <c r="B5688" s="233">
        <v>119</v>
      </c>
      <c r="C5688" s="233">
        <v>23</v>
      </c>
      <c r="D5688" s="234">
        <v>0.4583333333321207</v>
      </c>
      <c r="E5688" s="235">
        <v>0.0002076783109363922</v>
      </c>
      <c r="F5688" s="235">
        <v>0.000056487203689784654</v>
      </c>
    </row>
    <row r="5689" ht="14.25" customHeight="1" spans="1:6" x14ac:dyDescent="0.25">
      <c r="A5689" s="232">
        <v>43584</v>
      </c>
      <c r="B5689" s="233">
        <v>119</v>
      </c>
      <c r="C5689" s="233">
        <v>24</v>
      </c>
      <c r="D5689" s="234">
        <v>0.4791666666678793</v>
      </c>
      <c r="E5689" s="235">
        <v>0.00021494347177421788</v>
      </c>
      <c r="F5689" s="235">
        <v>0.000055285348292129665</v>
      </c>
    </row>
    <row r="5690" ht="14.25" customHeight="1" spans="1:6" x14ac:dyDescent="0.25">
      <c r="A5690" s="232">
        <v>43584</v>
      </c>
      <c r="B5690" s="233">
        <v>119</v>
      </c>
      <c r="C5690" s="233">
        <v>25</v>
      </c>
      <c r="D5690" s="234">
        <v>0.5</v>
      </c>
      <c r="E5690" s="235">
        <v>0.0002018857993955787</v>
      </c>
      <c r="F5690" s="235">
        <v>0.000057088131388612155</v>
      </c>
    </row>
    <row r="5691" ht="14.25" customHeight="1" spans="1:6" x14ac:dyDescent="0.25">
      <c r="A5691" s="232">
        <v>43584</v>
      </c>
      <c r="B5691" s="233">
        <v>119</v>
      </c>
      <c r="C5691" s="233">
        <v>26</v>
      </c>
      <c r="D5691" s="234">
        <v>0.5208333333321207</v>
      </c>
      <c r="E5691" s="235">
        <v>0.00021612707774504292</v>
      </c>
      <c r="F5691" s="235">
        <v>0.000056286894456842146</v>
      </c>
    </row>
    <row r="5692" ht="14.25" customHeight="1" spans="1:6" x14ac:dyDescent="0.25">
      <c r="A5692" s="232">
        <v>43584</v>
      </c>
      <c r="B5692" s="233">
        <v>119</v>
      </c>
      <c r="C5692" s="233">
        <v>27</v>
      </c>
      <c r="D5692" s="234">
        <v>0.5416666666678793</v>
      </c>
      <c r="E5692" s="235">
        <v>0.0002019340818631361</v>
      </c>
      <c r="F5692" s="235">
        <v>0.0000567876675391984</v>
      </c>
    </row>
    <row r="5693" ht="14.25" customHeight="1" spans="1:6" x14ac:dyDescent="0.25">
      <c r="A5693" s="232">
        <v>43584</v>
      </c>
      <c r="B5693" s="233">
        <v>119</v>
      </c>
      <c r="C5693" s="233">
        <v>28</v>
      </c>
      <c r="D5693" s="234">
        <v>0.5625</v>
      </c>
      <c r="E5693" s="235">
        <v>0.00018973979288520226</v>
      </c>
      <c r="F5693" s="235">
        <v>0.00005398333827800342</v>
      </c>
    </row>
    <row r="5694" ht="14.25" customHeight="1" spans="1:6" x14ac:dyDescent="0.25">
      <c r="A5694" s="232">
        <v>43584</v>
      </c>
      <c r="B5694" s="233">
        <v>119</v>
      </c>
      <c r="C5694" s="233">
        <v>29</v>
      </c>
      <c r="D5694" s="234">
        <v>0.5833333333321207</v>
      </c>
      <c r="E5694" s="235">
        <v>0.00018946841461588154</v>
      </c>
      <c r="F5694" s="235">
        <v>0.000051078854400337184</v>
      </c>
    </row>
    <row r="5695" ht="14.25" customHeight="1" spans="1:6" x14ac:dyDescent="0.25">
      <c r="A5695" s="232">
        <v>43584</v>
      </c>
      <c r="B5695" s="233">
        <v>119</v>
      </c>
      <c r="C5695" s="233">
        <v>30</v>
      </c>
      <c r="D5695" s="234">
        <v>0.6041666666678793</v>
      </c>
      <c r="E5695" s="235">
        <v>0.00015666109701019054</v>
      </c>
      <c r="F5695" s="235">
        <v>0.00005228070979799218</v>
      </c>
    </row>
    <row r="5696" ht="14.25" customHeight="1" spans="1:6" x14ac:dyDescent="0.25">
      <c r="A5696" s="232">
        <v>43584</v>
      </c>
      <c r="B5696" s="233">
        <v>119</v>
      </c>
      <c r="C5696" s="233">
        <v>31</v>
      </c>
      <c r="D5696" s="234">
        <v>0.625</v>
      </c>
      <c r="E5696" s="235">
        <v>0.00015227102706450205</v>
      </c>
      <c r="F5696" s="235">
        <v>0.000050578081317980936</v>
      </c>
    </row>
    <row r="5697" ht="14.25" customHeight="1" spans="1:6" x14ac:dyDescent="0.25">
      <c r="A5697" s="232">
        <v>43584</v>
      </c>
      <c r="B5697" s="233">
        <v>119</v>
      </c>
      <c r="C5697" s="233">
        <v>32</v>
      </c>
      <c r="D5697" s="234">
        <v>0.6458333333321207</v>
      </c>
      <c r="E5697" s="235">
        <v>0.0001288927620916318</v>
      </c>
      <c r="F5697" s="235">
        <v>0.00005338241057917592</v>
      </c>
    </row>
    <row r="5698" ht="14.25" customHeight="1" spans="1:6" x14ac:dyDescent="0.25">
      <c r="A5698" s="232">
        <v>43584</v>
      </c>
      <c r="B5698" s="233">
        <v>119</v>
      </c>
      <c r="C5698" s="233">
        <v>33</v>
      </c>
      <c r="D5698" s="234">
        <v>0.6666666666678793</v>
      </c>
      <c r="E5698" s="235">
        <v>0.00011710580772657581</v>
      </c>
      <c r="F5698" s="235">
        <v>0.00005558581214154341</v>
      </c>
    </row>
    <row r="5699" ht="14.25" customHeight="1" spans="1:6" x14ac:dyDescent="0.25">
      <c r="A5699" s="232">
        <v>43584</v>
      </c>
      <c r="B5699" s="233">
        <v>119</v>
      </c>
      <c r="C5699" s="233">
        <v>34</v>
      </c>
      <c r="D5699" s="234">
        <v>0.6875</v>
      </c>
      <c r="E5699" s="235">
        <v>0.00009642371889112237</v>
      </c>
      <c r="F5699" s="235">
        <v>0.00006059354296510588</v>
      </c>
    </row>
    <row r="5700" ht="14.25" customHeight="1" spans="1:6" x14ac:dyDescent="0.25">
      <c r="A5700" s="232">
        <v>43584</v>
      </c>
      <c r="B5700" s="233">
        <v>119</v>
      </c>
      <c r="C5700" s="233">
        <v>35</v>
      </c>
      <c r="D5700" s="234">
        <v>0.7083333333321207</v>
      </c>
      <c r="E5700" s="235">
        <v>0.00007949159003970603</v>
      </c>
      <c r="F5700" s="235">
        <v>0.0000655011191721971</v>
      </c>
    </row>
    <row r="5701" ht="14.25" customHeight="1" spans="1:6" x14ac:dyDescent="0.25">
      <c r="A5701" s="232">
        <v>43584</v>
      </c>
      <c r="B5701" s="233">
        <v>119</v>
      </c>
      <c r="C5701" s="233">
        <v>36</v>
      </c>
      <c r="D5701" s="234">
        <v>0.7291666666678793</v>
      </c>
      <c r="E5701" s="235">
        <v>0.00005518433032346897</v>
      </c>
      <c r="F5701" s="235">
        <v>0.00006890637613221959</v>
      </c>
    </row>
    <row r="5702" ht="14.25" customHeight="1" spans="1:6" x14ac:dyDescent="0.25">
      <c r="A5702" s="232">
        <v>43584</v>
      </c>
      <c r="B5702" s="233">
        <v>119</v>
      </c>
      <c r="C5702" s="233">
        <v>37</v>
      </c>
      <c r="D5702" s="234">
        <v>0.75</v>
      </c>
      <c r="E5702" s="235">
        <v>0.00003296247729584114</v>
      </c>
      <c r="F5702" s="235">
        <v>0.00007231163309224206</v>
      </c>
    </row>
    <row r="5703" ht="14.25" customHeight="1" spans="1:6" x14ac:dyDescent="0.25">
      <c r="A5703" s="232">
        <v>43584</v>
      </c>
      <c r="B5703" s="233">
        <v>119</v>
      </c>
      <c r="C5703" s="233">
        <v>38</v>
      </c>
      <c r="D5703" s="234">
        <v>0.7708333333321207</v>
      </c>
      <c r="E5703" s="235">
        <v>0.000017996717236903985</v>
      </c>
      <c r="F5703" s="235">
        <v>0.00007311287002401206</v>
      </c>
    </row>
    <row r="5704" ht="14.25" customHeight="1" spans="1:6" x14ac:dyDescent="0.25">
      <c r="A5704" s="232">
        <v>43584</v>
      </c>
      <c r="B5704" s="233">
        <v>119</v>
      </c>
      <c r="C5704" s="233">
        <v>39</v>
      </c>
      <c r="D5704" s="234">
        <v>0.7916666666678793</v>
      </c>
      <c r="E5704" s="235">
        <v>0.000008465844408374962</v>
      </c>
      <c r="F5704" s="235">
        <v>0.00007100962307811582</v>
      </c>
    </row>
    <row r="5705" ht="14.25" customHeight="1" spans="1:6" x14ac:dyDescent="0.25">
      <c r="A5705" s="232">
        <v>43584</v>
      </c>
      <c r="B5705" s="233">
        <v>119</v>
      </c>
      <c r="C5705" s="233">
        <v>40</v>
      </c>
      <c r="D5705" s="234">
        <v>0.8125</v>
      </c>
      <c r="E5705" s="235">
        <v>0.0000022335376636406765</v>
      </c>
      <c r="F5705" s="235">
        <v>0.00006900653074869083</v>
      </c>
    </row>
    <row r="5706" ht="14.25" customHeight="1" spans="1:6" x14ac:dyDescent="0.25">
      <c r="A5706" s="232">
        <v>43584</v>
      </c>
      <c r="B5706" s="233">
        <v>119</v>
      </c>
      <c r="C5706" s="233">
        <v>41</v>
      </c>
      <c r="D5706" s="234">
        <v>0.8333333333321207</v>
      </c>
      <c r="E5706" s="235">
        <v>3.3199735891313477e-7</v>
      </c>
      <c r="F5706" s="235">
        <v>0.0000730127154075408</v>
      </c>
    </row>
    <row r="5707" ht="14.25" customHeight="1" spans="1:6" x14ac:dyDescent="0.25">
      <c r="A5707" s="232">
        <v>43584</v>
      </c>
      <c r="B5707" s="233">
        <v>119</v>
      </c>
      <c r="C5707" s="233">
        <v>42</v>
      </c>
      <c r="D5707" s="234">
        <v>0.8541666666678793</v>
      </c>
      <c r="E5707" s="235">
        <v>2.0037751460307377e-8</v>
      </c>
      <c r="F5707" s="235">
        <v>0.00007411441618872453</v>
      </c>
    </row>
    <row r="5708" ht="14.25" customHeight="1" spans="1:6" x14ac:dyDescent="0.25">
      <c r="A5708" s="232">
        <v>43584</v>
      </c>
      <c r="B5708" s="233">
        <v>119</v>
      </c>
      <c r="C5708" s="233">
        <v>43</v>
      </c>
      <c r="D5708" s="234">
        <v>0.875</v>
      </c>
      <c r="E5708" s="235">
        <v>2.24722446283821e-9</v>
      </c>
      <c r="F5708" s="235">
        <v>0.0000750158077369658</v>
      </c>
    </row>
    <row r="5709" ht="14.25" customHeight="1" spans="1:6" x14ac:dyDescent="0.25">
      <c r="A5709" s="232">
        <v>43584</v>
      </c>
      <c r="B5709" s="233">
        <v>119</v>
      </c>
      <c r="C5709" s="233">
        <v>44</v>
      </c>
      <c r="D5709" s="234">
        <v>0.8958333333321207</v>
      </c>
      <c r="E5709" s="235">
        <v>0</v>
      </c>
      <c r="F5709" s="235">
        <v>0.00006930699459810458</v>
      </c>
    </row>
    <row r="5710" ht="14.25" customHeight="1" spans="1:6" x14ac:dyDescent="0.25">
      <c r="A5710" s="232">
        <v>43584</v>
      </c>
      <c r="B5710" s="233">
        <v>119</v>
      </c>
      <c r="C5710" s="233">
        <v>45</v>
      </c>
      <c r="D5710" s="234">
        <v>0.9166666666678793</v>
      </c>
      <c r="E5710" s="235">
        <v>0</v>
      </c>
      <c r="F5710" s="235">
        <v>0.00006730390226867957</v>
      </c>
    </row>
    <row r="5711" ht="14.25" customHeight="1" spans="1:6" x14ac:dyDescent="0.25">
      <c r="A5711" s="232">
        <v>43584</v>
      </c>
      <c r="B5711" s="233">
        <v>119</v>
      </c>
      <c r="C5711" s="233">
        <v>46</v>
      </c>
      <c r="D5711" s="234">
        <v>0.9375</v>
      </c>
      <c r="E5711" s="235">
        <v>0</v>
      </c>
      <c r="F5711" s="235">
        <v>0.000060092769882749627</v>
      </c>
    </row>
    <row r="5712" ht="14.25" customHeight="1" spans="1:6" x14ac:dyDescent="0.25">
      <c r="A5712" s="232">
        <v>43584</v>
      </c>
      <c r="B5712" s="233">
        <v>119</v>
      </c>
      <c r="C5712" s="233">
        <v>47</v>
      </c>
      <c r="D5712" s="234">
        <v>0.9583333333321207</v>
      </c>
      <c r="E5712" s="235">
        <v>0</v>
      </c>
      <c r="F5712" s="235">
        <v>0.00005278148288034843</v>
      </c>
    </row>
    <row r="5713" ht="14.25" customHeight="1" spans="1:6" x14ac:dyDescent="0.25">
      <c r="A5713" s="232">
        <v>43584</v>
      </c>
      <c r="B5713" s="233">
        <v>119</v>
      </c>
      <c r="C5713" s="233">
        <v>48</v>
      </c>
      <c r="D5713" s="234">
        <v>0.9791666666678793</v>
      </c>
      <c r="E5713" s="235">
        <v>0</v>
      </c>
      <c r="F5713" s="235">
        <v>0.00004677220589207346</v>
      </c>
    </row>
    <row r="5714" ht="14.25" customHeight="1" spans="1:6" x14ac:dyDescent="0.25">
      <c r="A5714" s="232">
        <v>43585</v>
      </c>
      <c r="B5714" s="233">
        <v>120</v>
      </c>
      <c r="C5714" s="233">
        <v>1</v>
      </c>
      <c r="D5714" s="234">
        <v>0</v>
      </c>
      <c r="E5714" s="235">
        <v>0</v>
      </c>
      <c r="F5714" s="235">
        <v>0.00003885999119084477</v>
      </c>
    </row>
    <row r="5715" ht="14.25" customHeight="1" spans="1:6" x14ac:dyDescent="0.25">
      <c r="A5715" s="232">
        <v>43585</v>
      </c>
      <c r="B5715" s="233">
        <v>120</v>
      </c>
      <c r="C5715" s="233">
        <v>2</v>
      </c>
      <c r="D5715" s="234">
        <v>0.020833333332120674</v>
      </c>
      <c r="E5715" s="235">
        <v>0</v>
      </c>
      <c r="F5715" s="235">
        <v>0.000033852260367282293</v>
      </c>
    </row>
    <row r="5716" ht="14.25" customHeight="1" spans="1:6" x14ac:dyDescent="0.25">
      <c r="A5716" s="232">
        <v>43585</v>
      </c>
      <c r="B5716" s="233">
        <v>120</v>
      </c>
      <c r="C5716" s="233">
        <v>3</v>
      </c>
      <c r="D5716" s="234">
        <v>0.041666666667879326</v>
      </c>
      <c r="E5716" s="235">
        <v>0</v>
      </c>
      <c r="F5716" s="235">
        <v>0.000033151178051983545</v>
      </c>
    </row>
    <row r="5717" ht="14.25" customHeight="1" spans="1:6" x14ac:dyDescent="0.25">
      <c r="A5717" s="232">
        <v>43585</v>
      </c>
      <c r="B5717" s="233">
        <v>120</v>
      </c>
      <c r="C5717" s="233">
        <v>4</v>
      </c>
      <c r="D5717" s="234">
        <v>0.0625</v>
      </c>
      <c r="E5717" s="235">
        <v>0</v>
      </c>
      <c r="F5717" s="235">
        <v>0.000029846075708432316</v>
      </c>
    </row>
    <row r="5718" ht="14.25" customHeight="1" spans="1:6" x14ac:dyDescent="0.25">
      <c r="A5718" s="232">
        <v>43585</v>
      </c>
      <c r="B5718" s="233">
        <v>120</v>
      </c>
      <c r="C5718" s="233">
        <v>5</v>
      </c>
      <c r="D5718" s="234">
        <v>0.08333333333212067</v>
      </c>
      <c r="E5718" s="235">
        <v>0</v>
      </c>
      <c r="F5718" s="235">
        <v>0.000028143447228421073</v>
      </c>
    </row>
    <row r="5719" ht="14.25" customHeight="1" spans="1:6" x14ac:dyDescent="0.25">
      <c r="A5719" s="232">
        <v>43585</v>
      </c>
      <c r="B5719" s="233">
        <v>120</v>
      </c>
      <c r="C5719" s="233">
        <v>6</v>
      </c>
      <c r="D5719" s="234">
        <v>0.10416666666787933</v>
      </c>
      <c r="E5719" s="235">
        <v>0</v>
      </c>
      <c r="F5719" s="235">
        <v>0.00002884452954371982</v>
      </c>
    </row>
    <row r="5720" ht="14.25" customHeight="1" spans="1:6" x14ac:dyDescent="0.25">
      <c r="A5720" s="232">
        <v>43585</v>
      </c>
      <c r="B5720" s="233">
        <v>120</v>
      </c>
      <c r="C5720" s="233">
        <v>7</v>
      </c>
      <c r="D5720" s="234">
        <v>0.125</v>
      </c>
      <c r="E5720" s="235">
        <v>0</v>
      </c>
      <c r="F5720" s="235">
        <v>0.000027742828762536086</v>
      </c>
    </row>
    <row r="5721" ht="14.25" customHeight="1" spans="1:6" x14ac:dyDescent="0.25">
      <c r="A5721" s="232">
        <v>43585</v>
      </c>
      <c r="B5721" s="233">
        <v>120</v>
      </c>
      <c r="C5721" s="233">
        <v>8</v>
      </c>
      <c r="D5721" s="234">
        <v>0.14583333333212067</v>
      </c>
      <c r="E5721" s="235">
        <v>0</v>
      </c>
      <c r="F5721" s="235">
        <v>0.000027642674146064832</v>
      </c>
    </row>
    <row r="5722" ht="14.25" customHeight="1" spans="1:6" x14ac:dyDescent="0.25">
      <c r="A5722" s="232">
        <v>43585</v>
      </c>
      <c r="B5722" s="233">
        <v>120</v>
      </c>
      <c r="C5722" s="233">
        <v>9</v>
      </c>
      <c r="D5722" s="234">
        <v>0.16666666666787933</v>
      </c>
      <c r="E5722" s="235">
        <v>8.138096820154836e-9</v>
      </c>
      <c r="F5722" s="235">
        <v>0.00002874437492724857</v>
      </c>
    </row>
    <row r="5723" ht="14.25" customHeight="1" spans="1:6" x14ac:dyDescent="0.25">
      <c r="A5723" s="232">
        <v>43585</v>
      </c>
      <c r="B5723" s="233">
        <v>120</v>
      </c>
      <c r="C5723" s="233">
        <v>10</v>
      </c>
      <c r="D5723" s="234">
        <v>0.1875</v>
      </c>
      <c r="E5723" s="235">
        <v>0.00000423243727573731</v>
      </c>
      <c r="F5723" s="235">
        <v>0.000027742828762536086</v>
      </c>
    </row>
    <row r="5724" ht="14.25" customHeight="1" spans="1:6" x14ac:dyDescent="0.25">
      <c r="A5724" s="232">
        <v>43585</v>
      </c>
      <c r="B5724" s="233">
        <v>120</v>
      </c>
      <c r="C5724" s="233">
        <v>11</v>
      </c>
      <c r="D5724" s="234">
        <v>0.20833333333212067</v>
      </c>
      <c r="E5724" s="235">
        <v>0.000008606110774029088</v>
      </c>
      <c r="F5724" s="235">
        <v>0.000030447003407259817</v>
      </c>
    </row>
    <row r="5725" ht="14.25" customHeight="1" spans="1:6" x14ac:dyDescent="0.25">
      <c r="A5725" s="232">
        <v>43585</v>
      </c>
      <c r="B5725" s="233">
        <v>120</v>
      </c>
      <c r="C5725" s="233">
        <v>12</v>
      </c>
      <c r="D5725" s="234">
        <v>0.22916666666787933</v>
      </c>
      <c r="E5725" s="235">
        <v>0.000023168083485590666</v>
      </c>
      <c r="F5725" s="235">
        <v>0.000028644220310777324</v>
      </c>
    </row>
    <row r="5726" ht="14.25" customHeight="1" spans="1:6" x14ac:dyDescent="0.25">
      <c r="A5726" s="232">
        <v>43585</v>
      </c>
      <c r="B5726" s="233">
        <v>120</v>
      </c>
      <c r="C5726" s="233">
        <v>13</v>
      </c>
      <c r="D5726" s="234">
        <v>0.25</v>
      </c>
      <c r="E5726" s="235">
        <v>0.00004367623970057087</v>
      </c>
      <c r="F5726" s="235">
        <v>0.000029245148009604822</v>
      </c>
    </row>
    <row r="5727" ht="14.25" customHeight="1" spans="1:6" x14ac:dyDescent="0.25">
      <c r="A5727" s="232">
        <v>43585</v>
      </c>
      <c r="B5727" s="233">
        <v>120</v>
      </c>
      <c r="C5727" s="233">
        <v>14</v>
      </c>
      <c r="D5727" s="234">
        <v>0.2708333333321207</v>
      </c>
      <c r="E5727" s="235">
        <v>0.00006971794030869049</v>
      </c>
      <c r="F5727" s="235">
        <v>0.000035955507313178524</v>
      </c>
    </row>
    <row r="5728" ht="14.25" customHeight="1" spans="1:6" x14ac:dyDescent="0.25">
      <c r="A5728" s="232">
        <v>43585</v>
      </c>
      <c r="B5728" s="233">
        <v>120</v>
      </c>
      <c r="C5728" s="233">
        <v>15</v>
      </c>
      <c r="D5728" s="234">
        <v>0.2916666666678793</v>
      </c>
      <c r="E5728" s="235">
        <v>0.00009754485541419944</v>
      </c>
      <c r="F5728" s="235">
        <v>0.000041564165835568494</v>
      </c>
    </row>
    <row r="5729" ht="14.25" customHeight="1" spans="1:6" x14ac:dyDescent="0.25">
      <c r="A5729" s="232">
        <v>43585</v>
      </c>
      <c r="B5729" s="233">
        <v>120</v>
      </c>
      <c r="C5729" s="233">
        <v>16</v>
      </c>
      <c r="D5729" s="234">
        <v>0.3125</v>
      </c>
      <c r="E5729" s="235">
        <v>0.00012633333157404116</v>
      </c>
      <c r="F5729" s="235">
        <v>0.000049576535153268434</v>
      </c>
    </row>
    <row r="5730" ht="14.25" customHeight="1" spans="1:6" x14ac:dyDescent="0.25">
      <c r="A5730" s="232">
        <v>43585</v>
      </c>
      <c r="B5730" s="233">
        <v>120</v>
      </c>
      <c r="C5730" s="233">
        <v>17</v>
      </c>
      <c r="D5730" s="234">
        <v>0.3333333333321207</v>
      </c>
      <c r="E5730" s="235">
        <v>0.0001501056698248505</v>
      </c>
      <c r="F5730" s="235">
        <v>0.000056487203689784654</v>
      </c>
    </row>
    <row r="5731" ht="14.25" customHeight="1" spans="1:6" x14ac:dyDescent="0.25">
      <c r="A5731" s="232">
        <v>43585</v>
      </c>
      <c r="B5731" s="233">
        <v>120</v>
      </c>
      <c r="C5731" s="233">
        <v>18</v>
      </c>
      <c r="D5731" s="234">
        <v>0.3541666666678793</v>
      </c>
      <c r="E5731" s="235">
        <v>0.00017045690542031837</v>
      </c>
      <c r="F5731" s="235">
        <v>0.000058991069101565885</v>
      </c>
    </row>
    <row r="5732" ht="14.25" customHeight="1" spans="1:6" x14ac:dyDescent="0.25">
      <c r="A5732" s="232">
        <v>43585</v>
      </c>
      <c r="B5732" s="233">
        <v>120</v>
      </c>
      <c r="C5732" s="233">
        <v>19</v>
      </c>
      <c r="D5732" s="234">
        <v>0.375</v>
      </c>
      <c r="E5732" s="235">
        <v>0.00020845187045692167</v>
      </c>
      <c r="F5732" s="235">
        <v>0.00006419910915807086</v>
      </c>
    </row>
    <row r="5733" ht="14.25" customHeight="1" spans="1:6" x14ac:dyDescent="0.25">
      <c r="A5733" s="232">
        <v>43585</v>
      </c>
      <c r="B5733" s="233">
        <v>120</v>
      </c>
      <c r="C5733" s="233">
        <v>20</v>
      </c>
      <c r="D5733" s="234">
        <v>0.3958333333321207</v>
      </c>
      <c r="E5733" s="235">
        <v>0.00022328114926782724</v>
      </c>
      <c r="F5733" s="235">
        <v>0.00006239632606158836</v>
      </c>
    </row>
    <row r="5734" ht="14.25" customHeight="1" spans="1:6" x14ac:dyDescent="0.25">
      <c r="A5734" s="232">
        <v>43585</v>
      </c>
      <c r="B5734" s="233">
        <v>120</v>
      </c>
      <c r="C5734" s="233">
        <v>21</v>
      </c>
      <c r="D5734" s="234">
        <v>0.4166666666678793</v>
      </c>
      <c r="E5734" s="235">
        <v>0.00020800536994310684</v>
      </c>
      <c r="F5734" s="235">
        <v>0.00006059354296510588</v>
      </c>
    </row>
    <row r="5735" ht="14.25" customHeight="1" spans="1:6" x14ac:dyDescent="0.25">
      <c r="A5735" s="232">
        <v>43585</v>
      </c>
      <c r="B5735" s="233">
        <v>120</v>
      </c>
      <c r="C5735" s="233">
        <v>22</v>
      </c>
      <c r="D5735" s="234">
        <v>0.4375</v>
      </c>
      <c r="E5735" s="235">
        <v>0.0002753809324707782</v>
      </c>
      <c r="F5735" s="235">
        <v>0.00006560127378866834</v>
      </c>
    </row>
    <row r="5736" ht="14.25" customHeight="1" spans="1:6" x14ac:dyDescent="0.25">
      <c r="A5736" s="232">
        <v>43585</v>
      </c>
      <c r="B5736" s="233">
        <v>120</v>
      </c>
      <c r="C5736" s="233">
        <v>23</v>
      </c>
      <c r="D5736" s="234">
        <v>0.4583333333321207</v>
      </c>
      <c r="E5736" s="235">
        <v>0.00022047117542404047</v>
      </c>
      <c r="F5736" s="235">
        <v>0.00006570142840513958</v>
      </c>
    </row>
    <row r="5737" ht="14.25" customHeight="1" spans="1:6" x14ac:dyDescent="0.25">
      <c r="A5737" s="232">
        <v>43585</v>
      </c>
      <c r="B5737" s="233">
        <v>120</v>
      </c>
      <c r="C5737" s="233">
        <v>24</v>
      </c>
      <c r="D5737" s="234">
        <v>0.4791666666678793</v>
      </c>
      <c r="E5737" s="235">
        <v>0.0002544978458924995</v>
      </c>
      <c r="F5737" s="235">
        <v>0.00006560127378866834</v>
      </c>
    </row>
    <row r="5738" ht="14.25" customHeight="1" spans="1:6" x14ac:dyDescent="0.25">
      <c r="A5738" s="232">
        <v>43585</v>
      </c>
      <c r="B5738" s="233">
        <v>120</v>
      </c>
      <c r="C5738" s="233">
        <v>25</v>
      </c>
      <c r="D5738" s="234">
        <v>0.5</v>
      </c>
      <c r="E5738" s="235">
        <v>0.00026478644362508034</v>
      </c>
      <c r="F5738" s="235">
        <v>0.00005538550290860091</v>
      </c>
    </row>
    <row r="5739" ht="14.25" customHeight="1" spans="1:6" x14ac:dyDescent="0.25">
      <c r="A5739" s="232">
        <v>43585</v>
      </c>
      <c r="B5739" s="233">
        <v>120</v>
      </c>
      <c r="C5739" s="233">
        <v>26</v>
      </c>
      <c r="D5739" s="234">
        <v>0.5208333333321207</v>
      </c>
      <c r="E5739" s="235">
        <v>0.00025912996428938356</v>
      </c>
      <c r="F5739" s="235">
        <v>0.00005538550290860091</v>
      </c>
    </row>
    <row r="5740" ht="14.25" customHeight="1" spans="1:6" x14ac:dyDescent="0.25">
      <c r="A5740" s="232">
        <v>43585</v>
      </c>
      <c r="B5740" s="233">
        <v>120</v>
      </c>
      <c r="C5740" s="233">
        <v>27</v>
      </c>
      <c r="D5740" s="234">
        <v>0.5416666666678793</v>
      </c>
      <c r="E5740" s="235">
        <v>0.00022288019124883337</v>
      </c>
      <c r="F5740" s="235">
        <v>0.000053783029045060915</v>
      </c>
    </row>
    <row r="5741" ht="14.25" customHeight="1" spans="1:6" x14ac:dyDescent="0.25">
      <c r="A5741" s="232">
        <v>43585</v>
      </c>
      <c r="B5741" s="233">
        <v>120</v>
      </c>
      <c r="C5741" s="233">
        <v>28</v>
      </c>
      <c r="D5741" s="234">
        <v>0.5625</v>
      </c>
      <c r="E5741" s="235">
        <v>0.00023566932136158907</v>
      </c>
      <c r="F5741" s="235">
        <v>0.00005368287442858966</v>
      </c>
    </row>
    <row r="5742" ht="14.25" customHeight="1" spans="1:6" x14ac:dyDescent="0.25">
      <c r="A5742" s="232">
        <v>43585</v>
      </c>
      <c r="B5742" s="233">
        <v>120</v>
      </c>
      <c r="C5742" s="233">
        <v>29</v>
      </c>
      <c r="D5742" s="234">
        <v>0.5833333333321207</v>
      </c>
      <c r="E5742" s="235">
        <v>0.00021003079602762158</v>
      </c>
      <c r="F5742" s="235">
        <v>0.00005137931824975094</v>
      </c>
    </row>
    <row r="5743" ht="14.25" customHeight="1" spans="1:6" x14ac:dyDescent="0.25">
      <c r="A5743" s="232">
        <v>43585</v>
      </c>
      <c r="B5743" s="233">
        <v>120</v>
      </c>
      <c r="C5743" s="233">
        <v>30</v>
      </c>
      <c r="D5743" s="234">
        <v>0.6041666666678793</v>
      </c>
      <c r="E5743" s="235">
        <v>0.0002101145831565645</v>
      </c>
      <c r="F5743" s="235">
        <v>0.00005278148288034843</v>
      </c>
    </row>
    <row r="5744" ht="14.25" customHeight="1" spans="1:6" x14ac:dyDescent="0.25">
      <c r="A5744" s="232">
        <v>43585</v>
      </c>
      <c r="B5744" s="233">
        <v>120</v>
      </c>
      <c r="C5744" s="233">
        <v>31</v>
      </c>
      <c r="D5744" s="234">
        <v>0.625</v>
      </c>
      <c r="E5744" s="235">
        <v>0.00020106949541747309</v>
      </c>
      <c r="F5744" s="235">
        <v>0.000052681328263877173</v>
      </c>
    </row>
    <row r="5745" ht="14.25" customHeight="1" spans="1:6" x14ac:dyDescent="0.25">
      <c r="A5745" s="232">
        <v>43585</v>
      </c>
      <c r="B5745" s="233">
        <v>120</v>
      </c>
      <c r="C5745" s="233">
        <v>32</v>
      </c>
      <c r="D5745" s="234">
        <v>0.6458333333321207</v>
      </c>
      <c r="E5745" s="235">
        <v>0.0001796460550152053</v>
      </c>
      <c r="F5745" s="235">
        <v>0.00005157962748269343</v>
      </c>
    </row>
    <row r="5746" ht="14.25" customHeight="1" spans="1:6" x14ac:dyDescent="0.25">
      <c r="A5746" s="232">
        <v>43585</v>
      </c>
      <c r="B5746" s="233">
        <v>120</v>
      </c>
      <c r="C5746" s="233">
        <v>33</v>
      </c>
      <c r="D5746" s="234">
        <v>0.6666666666678793</v>
      </c>
      <c r="E5746" s="235">
        <v>0.00015917238688164333</v>
      </c>
      <c r="F5746" s="235">
        <v>0.000056286894456842146</v>
      </c>
    </row>
    <row r="5747" ht="14.25" customHeight="1" spans="1:6" x14ac:dyDescent="0.25">
      <c r="A5747" s="232">
        <v>43585</v>
      </c>
      <c r="B5747" s="233">
        <v>120</v>
      </c>
      <c r="C5747" s="233">
        <v>34</v>
      </c>
      <c r="D5747" s="234">
        <v>0.6875</v>
      </c>
      <c r="E5747" s="235">
        <v>0.00013023786975091648</v>
      </c>
      <c r="F5747" s="235">
        <v>0.000060894006814519635</v>
      </c>
    </row>
    <row r="5748" ht="14.25" customHeight="1" spans="1:6" x14ac:dyDescent="0.25">
      <c r="A5748" s="232">
        <v>43585</v>
      </c>
      <c r="B5748" s="233">
        <v>120</v>
      </c>
      <c r="C5748" s="233">
        <v>35</v>
      </c>
      <c r="D5748" s="234">
        <v>0.7083333333321207</v>
      </c>
      <c r="E5748" s="235">
        <v>0.00009692768468227823</v>
      </c>
      <c r="F5748" s="235">
        <v>0.00006189555297923212</v>
      </c>
    </row>
    <row r="5749" ht="14.25" customHeight="1" spans="1:6" x14ac:dyDescent="0.25">
      <c r="A5749" s="232">
        <v>43585</v>
      </c>
      <c r="B5749" s="233">
        <v>120</v>
      </c>
      <c r="C5749" s="233">
        <v>36</v>
      </c>
      <c r="D5749" s="234">
        <v>0.7291666666678793</v>
      </c>
      <c r="E5749" s="235">
        <v>0.00007151109330492066</v>
      </c>
      <c r="F5749" s="235">
        <v>0.00007020838614634582</v>
      </c>
    </row>
    <row r="5750" ht="14.25" customHeight="1" spans="1:6" x14ac:dyDescent="0.25">
      <c r="A5750" s="232">
        <v>43585</v>
      </c>
      <c r="B5750" s="233">
        <v>120</v>
      </c>
      <c r="C5750" s="233">
        <v>37</v>
      </c>
      <c r="D5750" s="234">
        <v>0.75</v>
      </c>
      <c r="E5750" s="235">
        <v>0.00004601803447835608</v>
      </c>
      <c r="F5750" s="235">
        <v>0.0000756167354357933</v>
      </c>
    </row>
    <row r="5751" ht="14.25" customHeight="1" spans="1:6" x14ac:dyDescent="0.25">
      <c r="A5751" s="232">
        <v>43585</v>
      </c>
      <c r="B5751" s="233">
        <v>120</v>
      </c>
      <c r="C5751" s="233">
        <v>38</v>
      </c>
      <c r="D5751" s="234">
        <v>0.7708333333321207</v>
      </c>
      <c r="E5751" s="235">
        <v>0.000025028824786927712</v>
      </c>
      <c r="F5751" s="235">
        <v>0.00006890637613221959</v>
      </c>
    </row>
    <row r="5752" ht="14.25" customHeight="1" spans="1:6" x14ac:dyDescent="0.25">
      <c r="A5752" s="232">
        <v>43585</v>
      </c>
      <c r="B5752" s="233">
        <v>120</v>
      </c>
      <c r="C5752" s="233">
        <v>39</v>
      </c>
      <c r="D5752" s="234">
        <v>0.7916666666678793</v>
      </c>
      <c r="E5752" s="235">
        <v>0.000009871905938169447</v>
      </c>
      <c r="F5752" s="235">
        <v>0.00006029307911569213</v>
      </c>
    </row>
    <row r="5753" ht="14.25" customHeight="1" spans="1:6" x14ac:dyDescent="0.25">
      <c r="A5753" s="232">
        <v>43585</v>
      </c>
      <c r="B5753" s="233">
        <v>120</v>
      </c>
      <c r="C5753" s="233">
        <v>40</v>
      </c>
      <c r="D5753" s="234">
        <v>0.8125</v>
      </c>
      <c r="E5753" s="235">
        <v>0.0000024840307498549878</v>
      </c>
      <c r="F5753" s="235">
        <v>0.00006820529381692084</v>
      </c>
    </row>
    <row r="5754" ht="14.25" customHeight="1" spans="1:6" x14ac:dyDescent="0.25">
      <c r="A5754" s="232">
        <v>43585</v>
      </c>
      <c r="B5754" s="233">
        <v>120</v>
      </c>
      <c r="C5754" s="233">
        <v>41</v>
      </c>
      <c r="D5754" s="234">
        <v>0.8333333333321207</v>
      </c>
      <c r="E5754" s="235">
        <v>5.326754282283167e-7</v>
      </c>
      <c r="F5754" s="235">
        <v>0.00006960745844751831</v>
      </c>
    </row>
    <row r="5755" ht="14.25" customHeight="1" spans="1:6" x14ac:dyDescent="0.25">
      <c r="A5755" s="232">
        <v>43585</v>
      </c>
      <c r="B5755" s="233">
        <v>120</v>
      </c>
      <c r="C5755" s="233">
        <v>42</v>
      </c>
      <c r="D5755" s="234">
        <v>0.8541666666678793</v>
      </c>
      <c r="E5755" s="235">
        <v>8.945201820130987e-8</v>
      </c>
      <c r="F5755" s="235">
        <v>0.00006439941839101337</v>
      </c>
    </row>
    <row r="5756" ht="14.25" customHeight="1" spans="1:6" x14ac:dyDescent="0.25">
      <c r="A5756" s="232">
        <v>43585</v>
      </c>
      <c r="B5756" s="233">
        <v>120</v>
      </c>
      <c r="C5756" s="233">
        <v>43</v>
      </c>
      <c r="D5756" s="234">
        <v>0.875</v>
      </c>
      <c r="E5756" s="235">
        <v>0</v>
      </c>
      <c r="F5756" s="235">
        <v>0.00006389864530865711</v>
      </c>
    </row>
    <row r="5757" ht="14.25" customHeight="1" spans="1:6" x14ac:dyDescent="0.25">
      <c r="A5757" s="232">
        <v>43585</v>
      </c>
      <c r="B5757" s="233">
        <v>120</v>
      </c>
      <c r="C5757" s="233">
        <v>44</v>
      </c>
      <c r="D5757" s="234">
        <v>0.8958333333321207</v>
      </c>
      <c r="E5757" s="235">
        <v>0</v>
      </c>
      <c r="F5757" s="235">
        <v>0.0000655011191721971</v>
      </c>
    </row>
    <row r="5758" ht="14.25" customHeight="1" spans="1:6" x14ac:dyDescent="0.25">
      <c r="A5758" s="232">
        <v>43585</v>
      </c>
      <c r="B5758" s="233">
        <v>120</v>
      </c>
      <c r="C5758" s="233">
        <v>45</v>
      </c>
      <c r="D5758" s="234">
        <v>0.9166666666678793</v>
      </c>
      <c r="E5758" s="235">
        <v>0</v>
      </c>
      <c r="F5758" s="235">
        <v>0.00006480003685689835</v>
      </c>
    </row>
    <row r="5759" ht="14.25" customHeight="1" spans="1:6" x14ac:dyDescent="0.25">
      <c r="A5759" s="232">
        <v>43585</v>
      </c>
      <c r="B5759" s="233">
        <v>120</v>
      </c>
      <c r="C5759" s="233">
        <v>46</v>
      </c>
      <c r="D5759" s="234">
        <v>0.9375</v>
      </c>
      <c r="E5759" s="235">
        <v>0</v>
      </c>
      <c r="F5759" s="235">
        <v>0.00005969215141686463</v>
      </c>
    </row>
    <row r="5760" ht="14.25" customHeight="1" spans="1:6" x14ac:dyDescent="0.25">
      <c r="A5760" s="232">
        <v>43585</v>
      </c>
      <c r="B5760" s="233">
        <v>120</v>
      </c>
      <c r="C5760" s="233">
        <v>47</v>
      </c>
      <c r="D5760" s="234">
        <v>0.9583333333321207</v>
      </c>
      <c r="E5760" s="235">
        <v>0</v>
      </c>
      <c r="F5760" s="235">
        <v>0.00005548565752507217</v>
      </c>
    </row>
    <row r="5761" ht="14.25" customHeight="1" spans="1:6" x14ac:dyDescent="0.25">
      <c r="A5761" s="232">
        <v>43585</v>
      </c>
      <c r="B5761" s="233">
        <v>120</v>
      </c>
      <c r="C5761" s="233">
        <v>48</v>
      </c>
      <c r="D5761" s="234">
        <v>0.9791666666678793</v>
      </c>
      <c r="E5761" s="235">
        <v>0</v>
      </c>
      <c r="F5761" s="235">
        <v>0.00004326679431557974</v>
      </c>
    </row>
    <row r="5762" ht="14.25" customHeight="1" spans="1:6" x14ac:dyDescent="0.25">
      <c r="A5762" s="232">
        <v>43586</v>
      </c>
      <c r="B5762" s="233">
        <v>121</v>
      </c>
      <c r="C5762" s="233">
        <v>1</v>
      </c>
      <c r="D5762" s="234">
        <v>0</v>
      </c>
      <c r="E5762" s="235">
        <v>0</v>
      </c>
      <c r="F5762" s="235">
        <v>0.000040562619670856</v>
      </c>
    </row>
    <row r="5763" ht="14.25" customHeight="1" spans="1:6" x14ac:dyDescent="0.25">
      <c r="A5763" s="232">
        <v>43586</v>
      </c>
      <c r="B5763" s="233">
        <v>121</v>
      </c>
      <c r="C5763" s="233">
        <v>2</v>
      </c>
      <c r="D5763" s="234">
        <v>0.020833333332120674</v>
      </c>
      <c r="E5763" s="235">
        <v>0</v>
      </c>
      <c r="F5763" s="235">
        <v>0.00003665658962847728</v>
      </c>
    </row>
    <row r="5764" ht="14.25" customHeight="1" spans="1:6" x14ac:dyDescent="0.25">
      <c r="A5764" s="232">
        <v>43586</v>
      </c>
      <c r="B5764" s="233">
        <v>121</v>
      </c>
      <c r="C5764" s="233">
        <v>3</v>
      </c>
      <c r="D5764" s="234">
        <v>0.041666666667879326</v>
      </c>
      <c r="E5764" s="235">
        <v>0</v>
      </c>
      <c r="F5764" s="235">
        <v>0.0000326504049696273</v>
      </c>
    </row>
    <row r="5765" ht="14.25" customHeight="1" spans="1:6" x14ac:dyDescent="0.25">
      <c r="A5765" s="232">
        <v>43586</v>
      </c>
      <c r="B5765" s="233">
        <v>121</v>
      </c>
      <c r="C5765" s="233">
        <v>4</v>
      </c>
      <c r="D5765" s="234">
        <v>0.0625</v>
      </c>
      <c r="E5765" s="235">
        <v>0</v>
      </c>
      <c r="F5765" s="235">
        <v>0.00003074746725667356</v>
      </c>
    </row>
    <row r="5766" ht="14.25" customHeight="1" spans="1:6" x14ac:dyDescent="0.25">
      <c r="A5766" s="232">
        <v>43586</v>
      </c>
      <c r="B5766" s="233">
        <v>121</v>
      </c>
      <c r="C5766" s="233">
        <v>5</v>
      </c>
      <c r="D5766" s="234">
        <v>0.08333333333212067</v>
      </c>
      <c r="E5766" s="235">
        <v>0</v>
      </c>
      <c r="F5766" s="235">
        <v>0.000029044838776662325</v>
      </c>
    </row>
    <row r="5767" ht="14.25" customHeight="1" spans="1:6" x14ac:dyDescent="0.25">
      <c r="A5767" s="232">
        <v>43586</v>
      </c>
      <c r="B5767" s="233">
        <v>121</v>
      </c>
      <c r="C5767" s="233">
        <v>6</v>
      </c>
      <c r="D5767" s="234">
        <v>0.10416666666787933</v>
      </c>
      <c r="E5767" s="235">
        <v>0</v>
      </c>
      <c r="F5767" s="235">
        <v>0.000028644220310777324</v>
      </c>
    </row>
    <row r="5768" ht="14.25" customHeight="1" spans="1:6" x14ac:dyDescent="0.25">
      <c r="A5768" s="232">
        <v>43586</v>
      </c>
      <c r="B5768" s="233">
        <v>121</v>
      </c>
      <c r="C5768" s="233">
        <v>7</v>
      </c>
      <c r="D5768" s="234">
        <v>0.125</v>
      </c>
      <c r="E5768" s="235">
        <v>0</v>
      </c>
      <c r="F5768" s="235">
        <v>0.000027943137995478576</v>
      </c>
    </row>
    <row r="5769" ht="14.25" customHeight="1" spans="1:6" x14ac:dyDescent="0.25">
      <c r="A5769" s="232">
        <v>43586</v>
      </c>
      <c r="B5769" s="233">
        <v>121</v>
      </c>
      <c r="C5769" s="233">
        <v>8</v>
      </c>
      <c r="D5769" s="234">
        <v>0.14583333333212067</v>
      </c>
      <c r="E5769" s="235">
        <v>0</v>
      </c>
      <c r="F5769" s="235">
        <v>0.000026340664131938587</v>
      </c>
    </row>
    <row r="5770" ht="14.25" customHeight="1" spans="1:6" x14ac:dyDescent="0.25">
      <c r="A5770" s="232">
        <v>43586</v>
      </c>
      <c r="B5770" s="233">
        <v>121</v>
      </c>
      <c r="C5770" s="233">
        <v>9</v>
      </c>
      <c r="D5770" s="234">
        <v>0.16666666666787933</v>
      </c>
      <c r="E5770" s="235">
        <v>0</v>
      </c>
      <c r="F5770" s="235">
        <v>0.000028243601844892327</v>
      </c>
    </row>
    <row r="5771" ht="14.25" customHeight="1" spans="1:6" x14ac:dyDescent="0.25">
      <c r="A5771" s="232">
        <v>43586</v>
      </c>
      <c r="B5771" s="233">
        <v>121</v>
      </c>
      <c r="C5771" s="233">
        <v>10</v>
      </c>
      <c r="D5771" s="234">
        <v>0.1875</v>
      </c>
      <c r="E5771" s="235">
        <v>0.000002871734360339919</v>
      </c>
      <c r="F5771" s="235">
        <v>0.000027542519529593582</v>
      </c>
    </row>
    <row r="5772" ht="14.25" customHeight="1" spans="1:6" x14ac:dyDescent="0.25">
      <c r="A5772" s="232">
        <v>43586</v>
      </c>
      <c r="B5772" s="233">
        <v>121</v>
      </c>
      <c r="C5772" s="233">
        <v>11</v>
      </c>
      <c r="D5772" s="234">
        <v>0.20833333333212067</v>
      </c>
      <c r="E5772" s="235">
        <v>0.000010358015975328072</v>
      </c>
      <c r="F5772" s="235">
        <v>0.00002784298337900733</v>
      </c>
    </row>
    <row r="5773" ht="14.25" customHeight="1" spans="1:6" x14ac:dyDescent="0.25">
      <c r="A5773" s="232">
        <v>43586</v>
      </c>
      <c r="B5773" s="233">
        <v>121</v>
      </c>
      <c r="C5773" s="233">
        <v>12</v>
      </c>
      <c r="D5773" s="234">
        <v>0.22916666666787933</v>
      </c>
      <c r="E5773" s="235">
        <v>0.000027433074835078946</v>
      </c>
      <c r="F5773" s="235">
        <v>0.000027943137995478576</v>
      </c>
    </row>
    <row r="5774" ht="14.25" customHeight="1" spans="1:6" x14ac:dyDescent="0.25">
      <c r="A5774" s="232">
        <v>43586</v>
      </c>
      <c r="B5774" s="233">
        <v>121</v>
      </c>
      <c r="C5774" s="233">
        <v>13</v>
      </c>
      <c r="D5774" s="234">
        <v>0.25</v>
      </c>
      <c r="E5774" s="235">
        <v>0.00004980959250442329</v>
      </c>
      <c r="F5774" s="235">
        <v>0.000028243601844892327</v>
      </c>
    </row>
    <row r="5775" ht="14.25" customHeight="1" spans="1:6" x14ac:dyDescent="0.25">
      <c r="A5775" s="232">
        <v>43586</v>
      </c>
      <c r="B5775" s="233">
        <v>121</v>
      </c>
      <c r="C5775" s="233">
        <v>14</v>
      </c>
      <c r="D5775" s="234">
        <v>0.2708333333321207</v>
      </c>
      <c r="E5775" s="235">
        <v>0.00007454755820258289</v>
      </c>
      <c r="F5775" s="235">
        <v>0.00003134839495550106</v>
      </c>
    </row>
    <row r="5776" ht="14.25" customHeight="1" spans="1:6" x14ac:dyDescent="0.25">
      <c r="A5776" s="232">
        <v>43586</v>
      </c>
      <c r="B5776" s="233">
        <v>121</v>
      </c>
      <c r="C5776" s="233">
        <v>15</v>
      </c>
      <c r="D5776" s="234">
        <v>0.2916666666678793</v>
      </c>
      <c r="E5776" s="235">
        <v>0.00010294796252491821</v>
      </c>
      <c r="F5776" s="235">
        <v>0.000035955507313178524</v>
      </c>
    </row>
    <row r="5777" ht="14.25" customHeight="1" spans="1:6" x14ac:dyDescent="0.25">
      <c r="A5777" s="232">
        <v>43586</v>
      </c>
      <c r="B5777" s="233">
        <v>121</v>
      </c>
      <c r="C5777" s="233">
        <v>16</v>
      </c>
      <c r="D5777" s="234">
        <v>0.3125</v>
      </c>
      <c r="E5777" s="235">
        <v>0.00013552704178310853</v>
      </c>
      <c r="F5777" s="235">
        <v>0.00004046246505438475</v>
      </c>
    </row>
    <row r="5778" ht="14.25" customHeight="1" spans="1:6" x14ac:dyDescent="0.25">
      <c r="A5778" s="232">
        <v>43586</v>
      </c>
      <c r="B5778" s="233">
        <v>121</v>
      </c>
      <c r="C5778" s="233">
        <v>17</v>
      </c>
      <c r="D5778" s="234">
        <v>0.3333333333321207</v>
      </c>
      <c r="E5778" s="235">
        <v>0.0001636539461797431</v>
      </c>
      <c r="F5778" s="235">
        <v>0.000047673597440314705</v>
      </c>
    </row>
    <row r="5779" ht="14.25" customHeight="1" spans="1:6" x14ac:dyDescent="0.25">
      <c r="A5779" s="232">
        <v>43586</v>
      </c>
      <c r="B5779" s="233">
        <v>121</v>
      </c>
      <c r="C5779" s="233">
        <v>18</v>
      </c>
      <c r="D5779" s="234">
        <v>0.3541666666678793</v>
      </c>
      <c r="E5779" s="235">
        <v>0.0001920335182143464</v>
      </c>
      <c r="F5779" s="235">
        <v>0.000056987976772140894</v>
      </c>
    </row>
    <row r="5780" ht="14.25" customHeight="1" spans="1:6" x14ac:dyDescent="0.25">
      <c r="A5780" s="232">
        <v>43586</v>
      </c>
      <c r="B5780" s="233">
        <v>121</v>
      </c>
      <c r="C5780" s="233">
        <v>19</v>
      </c>
      <c r="D5780" s="234">
        <v>0.375</v>
      </c>
      <c r="E5780" s="235">
        <v>0.00021859536879622455</v>
      </c>
      <c r="F5780" s="235">
        <v>0.000059391687567450885</v>
      </c>
    </row>
    <row r="5781" ht="14.25" customHeight="1" spans="1:6" x14ac:dyDescent="0.25">
      <c r="A5781" s="232">
        <v>43586</v>
      </c>
      <c r="B5781" s="233">
        <v>121</v>
      </c>
      <c r="C5781" s="233">
        <v>20</v>
      </c>
      <c r="D5781" s="234">
        <v>0.3958333333321207</v>
      </c>
      <c r="E5781" s="235">
        <v>0.0002204740810459042</v>
      </c>
      <c r="F5781" s="235">
        <v>0.00006590173763808209</v>
      </c>
    </row>
    <row r="5782" ht="14.25" customHeight="1" spans="1:6" x14ac:dyDescent="0.25">
      <c r="A5782" s="232">
        <v>43586</v>
      </c>
      <c r="B5782" s="233">
        <v>121</v>
      </c>
      <c r="C5782" s="233">
        <v>21</v>
      </c>
      <c r="D5782" s="234">
        <v>0.4166666666678793</v>
      </c>
      <c r="E5782" s="235">
        <v>0.00023533099061494404</v>
      </c>
      <c r="F5782" s="235">
        <v>0.00006660281995338085</v>
      </c>
    </row>
    <row r="5783" ht="14.25" customHeight="1" spans="1:6" x14ac:dyDescent="0.25">
      <c r="A5783" s="232">
        <v>43586</v>
      </c>
      <c r="B5783" s="233">
        <v>121</v>
      </c>
      <c r="C5783" s="233">
        <v>22</v>
      </c>
      <c r="D5783" s="234">
        <v>0.4375</v>
      </c>
      <c r="E5783" s="235">
        <v>0.0002442680609590299</v>
      </c>
      <c r="F5783" s="235">
        <v>0.00006630235610396709</v>
      </c>
    </row>
    <row r="5784" ht="14.25" customHeight="1" spans="1:6" x14ac:dyDescent="0.25">
      <c r="A5784" s="232">
        <v>43586</v>
      </c>
      <c r="B5784" s="233">
        <v>121</v>
      </c>
      <c r="C5784" s="233">
        <v>23</v>
      </c>
      <c r="D5784" s="234">
        <v>0.4583333333321207</v>
      </c>
      <c r="E5784" s="235">
        <v>0.000256082594980716</v>
      </c>
      <c r="F5784" s="235">
        <v>0.0000655011191721971</v>
      </c>
    </row>
    <row r="5785" ht="14.25" customHeight="1" spans="1:6" x14ac:dyDescent="0.25">
      <c r="A5785" s="232">
        <v>43586</v>
      </c>
      <c r="B5785" s="233">
        <v>121</v>
      </c>
      <c r="C5785" s="233">
        <v>24</v>
      </c>
      <c r="D5785" s="234">
        <v>0.4791666666678793</v>
      </c>
      <c r="E5785" s="235">
        <v>0.0002669794872444587</v>
      </c>
      <c r="F5785" s="235">
        <v>0.00006580158302161085</v>
      </c>
    </row>
    <row r="5786" ht="14.25" customHeight="1" spans="1:6" x14ac:dyDescent="0.25">
      <c r="A5786" s="232">
        <v>43586</v>
      </c>
      <c r="B5786" s="233">
        <v>121</v>
      </c>
      <c r="C5786" s="233">
        <v>25</v>
      </c>
      <c r="D5786" s="234">
        <v>0.5</v>
      </c>
      <c r="E5786" s="235">
        <v>0.000253877048299479</v>
      </c>
      <c r="F5786" s="235">
        <v>0.00006870606689927708</v>
      </c>
    </row>
    <row r="5787" ht="14.25" customHeight="1" spans="1:6" x14ac:dyDescent="0.25">
      <c r="A5787" s="232">
        <v>43586</v>
      </c>
      <c r="B5787" s="233">
        <v>121</v>
      </c>
      <c r="C5787" s="233">
        <v>26</v>
      </c>
      <c r="D5787" s="234">
        <v>0.5208333333321207</v>
      </c>
      <c r="E5787" s="235">
        <v>0.00023545294227966392</v>
      </c>
      <c r="F5787" s="235">
        <v>0.00006830544843339208</v>
      </c>
    </row>
    <row r="5788" ht="14.25" customHeight="1" spans="1:6" x14ac:dyDescent="0.25">
      <c r="A5788" s="232">
        <v>43586</v>
      </c>
      <c r="B5788" s="233">
        <v>121</v>
      </c>
      <c r="C5788" s="233">
        <v>27</v>
      </c>
      <c r="D5788" s="234">
        <v>0.5416666666678793</v>
      </c>
      <c r="E5788" s="235">
        <v>0.00022848486948953735</v>
      </c>
      <c r="F5788" s="235">
        <v>0.00006680312918632335</v>
      </c>
    </row>
    <row r="5789" ht="14.25" customHeight="1" spans="1:6" x14ac:dyDescent="0.25">
      <c r="A5789" s="232">
        <v>43586</v>
      </c>
      <c r="B5789" s="233">
        <v>121</v>
      </c>
      <c r="C5789" s="233">
        <v>28</v>
      </c>
      <c r="D5789" s="234">
        <v>0.5625</v>
      </c>
      <c r="E5789" s="235">
        <v>0.00022457560519100614</v>
      </c>
      <c r="F5789" s="235">
        <v>0.00006439941839101337</v>
      </c>
    </row>
    <row r="5790" ht="14.25" customHeight="1" spans="1:6" x14ac:dyDescent="0.25">
      <c r="A5790" s="232">
        <v>43586</v>
      </c>
      <c r="B5790" s="233">
        <v>121</v>
      </c>
      <c r="C5790" s="233">
        <v>29</v>
      </c>
      <c r="D5790" s="234">
        <v>0.5833333333321207</v>
      </c>
      <c r="E5790" s="235">
        <v>0.00020623884806289557</v>
      </c>
      <c r="F5790" s="235">
        <v>0.00006249648067805962</v>
      </c>
    </row>
    <row r="5791" ht="14.25" customHeight="1" spans="1:6" x14ac:dyDescent="0.25">
      <c r="A5791" s="232">
        <v>43586</v>
      </c>
      <c r="B5791" s="233">
        <v>121</v>
      </c>
      <c r="C5791" s="233">
        <v>30</v>
      </c>
      <c r="D5791" s="234">
        <v>0.6041666666678793</v>
      </c>
      <c r="E5791" s="235">
        <v>0.00019340411724915949</v>
      </c>
      <c r="F5791" s="235">
        <v>0.00006459972762395585</v>
      </c>
    </row>
    <row r="5792" ht="14.25" customHeight="1" spans="1:6" x14ac:dyDescent="0.25">
      <c r="A5792" s="232">
        <v>43586</v>
      </c>
      <c r="B5792" s="233">
        <v>121</v>
      </c>
      <c r="C5792" s="233">
        <v>31</v>
      </c>
      <c r="D5792" s="234">
        <v>0.625</v>
      </c>
      <c r="E5792" s="235">
        <v>0.0001722356124119227</v>
      </c>
      <c r="F5792" s="235">
        <v>0.0000634980268427721</v>
      </c>
    </row>
    <row r="5793" ht="14.25" customHeight="1" spans="1:6" x14ac:dyDescent="0.25">
      <c r="A5793" s="232">
        <v>43586</v>
      </c>
      <c r="B5793" s="233">
        <v>121</v>
      </c>
      <c r="C5793" s="233">
        <v>32</v>
      </c>
      <c r="D5793" s="234">
        <v>0.6458333333321207</v>
      </c>
      <c r="E5793" s="235">
        <v>0.0001525668399350758</v>
      </c>
      <c r="F5793" s="235">
        <v>0.00006149493451334712</v>
      </c>
    </row>
    <row r="5794" ht="14.25" customHeight="1" spans="1:6" x14ac:dyDescent="0.25">
      <c r="A5794" s="232">
        <v>43586</v>
      </c>
      <c r="B5794" s="233">
        <v>121</v>
      </c>
      <c r="C5794" s="233">
        <v>33</v>
      </c>
      <c r="D5794" s="234">
        <v>0.6666666666678793</v>
      </c>
      <c r="E5794" s="235">
        <v>0.00013408303953857213</v>
      </c>
      <c r="F5794" s="235">
        <v>0.00006339787222630086</v>
      </c>
    </row>
    <row r="5795" ht="14.25" customHeight="1" spans="1:6" x14ac:dyDescent="0.25">
      <c r="A5795" s="232">
        <v>43586</v>
      </c>
      <c r="B5795" s="233">
        <v>121</v>
      </c>
      <c r="C5795" s="233">
        <v>34</v>
      </c>
      <c r="D5795" s="234">
        <v>0.6875</v>
      </c>
      <c r="E5795" s="235">
        <v>0.00010850502671275177</v>
      </c>
      <c r="F5795" s="235">
        <v>0.00006760436611809333</v>
      </c>
    </row>
    <row r="5796" ht="14.25" customHeight="1" spans="1:6" x14ac:dyDescent="0.25">
      <c r="A5796" s="232">
        <v>43586</v>
      </c>
      <c r="B5796" s="233">
        <v>121</v>
      </c>
      <c r="C5796" s="233">
        <v>35</v>
      </c>
      <c r="D5796" s="234">
        <v>0.7083333333321207</v>
      </c>
      <c r="E5796" s="235">
        <v>0.00008968708167937721</v>
      </c>
      <c r="F5796" s="235">
        <v>0.00007521611696990828</v>
      </c>
    </row>
    <row r="5797" ht="14.25" customHeight="1" spans="1:6" x14ac:dyDescent="0.25">
      <c r="A5797" s="232">
        <v>43586</v>
      </c>
      <c r="B5797" s="233">
        <v>121</v>
      </c>
      <c r="C5797" s="233">
        <v>36</v>
      </c>
      <c r="D5797" s="234">
        <v>0.7291666666678793</v>
      </c>
      <c r="E5797" s="235">
        <v>0.00006608800828107649</v>
      </c>
      <c r="F5797" s="235">
        <v>0.00007902199239581575</v>
      </c>
    </row>
    <row r="5798" ht="14.25" customHeight="1" spans="1:6" x14ac:dyDescent="0.25">
      <c r="A5798" s="232">
        <v>43586</v>
      </c>
      <c r="B5798" s="233">
        <v>121</v>
      </c>
      <c r="C5798" s="233">
        <v>37</v>
      </c>
      <c r="D5798" s="234">
        <v>0.75</v>
      </c>
      <c r="E5798" s="235">
        <v>0.00004512030517642627</v>
      </c>
      <c r="F5798" s="235">
        <v>0.00007651812698403452</v>
      </c>
    </row>
    <row r="5799" ht="14.25" customHeight="1" spans="1:6" x14ac:dyDescent="0.25">
      <c r="A5799" s="232">
        <v>43586</v>
      </c>
      <c r="B5799" s="233">
        <v>121</v>
      </c>
      <c r="C5799" s="233">
        <v>38</v>
      </c>
      <c r="D5799" s="234">
        <v>0.7708333333321207</v>
      </c>
      <c r="E5799" s="235">
        <v>0.000022584522308251035</v>
      </c>
      <c r="F5799" s="235">
        <v>0.00007571689005226453</v>
      </c>
    </row>
    <row r="5800" ht="14.25" customHeight="1" spans="1:6" x14ac:dyDescent="0.25">
      <c r="A5800" s="232">
        <v>43586</v>
      </c>
      <c r="B5800" s="233">
        <v>121</v>
      </c>
      <c r="C5800" s="233">
        <v>39</v>
      </c>
      <c r="D5800" s="234">
        <v>0.7916666666678793</v>
      </c>
      <c r="E5800" s="235">
        <v>0.000009701617941595482</v>
      </c>
      <c r="F5800" s="235">
        <v>0.00007541642620285079</v>
      </c>
    </row>
    <row r="5801" ht="14.25" customHeight="1" spans="1:6" x14ac:dyDescent="0.25">
      <c r="A5801" s="232">
        <v>43586</v>
      </c>
      <c r="B5801" s="233">
        <v>121</v>
      </c>
      <c r="C5801" s="233">
        <v>40</v>
      </c>
      <c r="D5801" s="234">
        <v>0.8125</v>
      </c>
      <c r="E5801" s="235">
        <v>0.0000022168915565085423</v>
      </c>
      <c r="F5801" s="235">
        <v>0.00007221147847577081</v>
      </c>
    </row>
    <row r="5802" ht="14.25" customHeight="1" spans="1:6" x14ac:dyDescent="0.25">
      <c r="A5802" s="232">
        <v>43586</v>
      </c>
      <c r="B5802" s="233">
        <v>121</v>
      </c>
      <c r="C5802" s="233">
        <v>41</v>
      </c>
      <c r="D5802" s="234">
        <v>0.8333333333321207</v>
      </c>
      <c r="E5802" s="235">
        <v>3.865595989573546e-7</v>
      </c>
      <c r="F5802" s="235">
        <v>0.00007131008692752957</v>
      </c>
    </row>
    <row r="5803" ht="14.25" customHeight="1" spans="1:6" x14ac:dyDescent="0.25">
      <c r="A5803" s="232">
        <v>43586</v>
      </c>
      <c r="B5803" s="233">
        <v>121</v>
      </c>
      <c r="C5803" s="233">
        <v>42</v>
      </c>
      <c r="D5803" s="234">
        <v>0.8541666666678793</v>
      </c>
      <c r="E5803" s="235">
        <v>3.9076736492686655e-8</v>
      </c>
      <c r="F5803" s="235">
        <v>0.00007641797236756328</v>
      </c>
    </row>
    <row r="5804" ht="14.25" customHeight="1" spans="1:6" x14ac:dyDescent="0.25">
      <c r="A5804" s="232">
        <v>43586</v>
      </c>
      <c r="B5804" s="233">
        <v>121</v>
      </c>
      <c r="C5804" s="233">
        <v>43</v>
      </c>
      <c r="D5804" s="234">
        <v>0.875</v>
      </c>
      <c r="E5804" s="235">
        <v>0</v>
      </c>
      <c r="F5804" s="235">
        <v>0.00007291256079106956</v>
      </c>
    </row>
    <row r="5805" ht="14.25" customHeight="1" spans="1:6" x14ac:dyDescent="0.25">
      <c r="A5805" s="232">
        <v>43586</v>
      </c>
      <c r="B5805" s="233">
        <v>121</v>
      </c>
      <c r="C5805" s="233">
        <v>44</v>
      </c>
      <c r="D5805" s="234">
        <v>0.8958333333321207</v>
      </c>
      <c r="E5805" s="235">
        <v>0</v>
      </c>
      <c r="F5805" s="235">
        <v>0.00007231163309224206</v>
      </c>
    </row>
    <row r="5806" ht="14.25" customHeight="1" spans="1:6" x14ac:dyDescent="0.25">
      <c r="A5806" s="232">
        <v>43586</v>
      </c>
      <c r="B5806" s="233">
        <v>121</v>
      </c>
      <c r="C5806" s="233">
        <v>45</v>
      </c>
      <c r="D5806" s="234">
        <v>0.9166666666678793</v>
      </c>
      <c r="E5806" s="235">
        <v>0</v>
      </c>
      <c r="F5806" s="235">
        <v>0.00006790482996750707</v>
      </c>
    </row>
    <row r="5807" ht="14.25" customHeight="1" spans="1:6" x14ac:dyDescent="0.25">
      <c r="A5807" s="232">
        <v>43586</v>
      </c>
      <c r="B5807" s="233">
        <v>121</v>
      </c>
      <c r="C5807" s="233">
        <v>46</v>
      </c>
      <c r="D5807" s="234">
        <v>0.9375</v>
      </c>
      <c r="E5807" s="235">
        <v>0</v>
      </c>
      <c r="F5807" s="235">
        <v>0.000060894006814519635</v>
      </c>
    </row>
    <row r="5808" ht="14.25" customHeight="1" spans="1:6" x14ac:dyDescent="0.25">
      <c r="A5808" s="232">
        <v>43586</v>
      </c>
      <c r="B5808" s="233">
        <v>121</v>
      </c>
      <c r="C5808" s="233">
        <v>47</v>
      </c>
      <c r="D5808" s="234">
        <v>0.9583333333321207</v>
      </c>
      <c r="E5808" s="235">
        <v>0</v>
      </c>
      <c r="F5808" s="235">
        <v>0.00005127916363327967</v>
      </c>
    </row>
    <row r="5809" ht="14.25" customHeight="1" spans="1:6" x14ac:dyDescent="0.25">
      <c r="A5809" s="232">
        <v>43586</v>
      </c>
      <c r="B5809" s="233">
        <v>121</v>
      </c>
      <c r="C5809" s="233">
        <v>48</v>
      </c>
      <c r="D5809" s="234">
        <v>0.9791666666678793</v>
      </c>
      <c r="E5809" s="235">
        <v>0</v>
      </c>
      <c r="F5809" s="235">
        <v>0.00004366741278146473</v>
      </c>
    </row>
    <row r="5810" ht="14.25" customHeight="1" spans="1:6" x14ac:dyDescent="0.25">
      <c r="A5810" s="232">
        <v>43587</v>
      </c>
      <c r="B5810" s="233">
        <v>122</v>
      </c>
      <c r="C5810" s="233">
        <v>1</v>
      </c>
      <c r="D5810" s="234">
        <v>0</v>
      </c>
      <c r="E5810" s="235">
        <v>0</v>
      </c>
      <c r="F5810" s="235">
        <v>0.000038359218108488515</v>
      </c>
    </row>
    <row r="5811" ht="14.25" customHeight="1" spans="1:6" x14ac:dyDescent="0.25">
      <c r="A5811" s="232">
        <v>43587</v>
      </c>
      <c r="B5811" s="233">
        <v>122</v>
      </c>
      <c r="C5811" s="233">
        <v>2</v>
      </c>
      <c r="D5811" s="234">
        <v>0.020833333332120674</v>
      </c>
      <c r="E5811" s="235">
        <v>0</v>
      </c>
      <c r="F5811" s="235">
        <v>0.00003164885880491481</v>
      </c>
    </row>
    <row r="5812" ht="14.25" customHeight="1" spans="1:6" x14ac:dyDescent="0.25">
      <c r="A5812" s="232">
        <v>43587</v>
      </c>
      <c r="B5812" s="233">
        <v>122</v>
      </c>
      <c r="C5812" s="233">
        <v>3</v>
      </c>
      <c r="D5812" s="234">
        <v>0.041666666667879326</v>
      </c>
      <c r="E5812" s="235">
        <v>0</v>
      </c>
      <c r="F5812" s="235">
        <v>0.0000318491680378573</v>
      </c>
    </row>
    <row r="5813" ht="14.25" customHeight="1" spans="1:6" x14ac:dyDescent="0.25">
      <c r="A5813" s="232">
        <v>43587</v>
      </c>
      <c r="B5813" s="233">
        <v>122</v>
      </c>
      <c r="C5813" s="233">
        <v>4</v>
      </c>
      <c r="D5813" s="234">
        <v>0.0625</v>
      </c>
      <c r="E5813" s="235">
        <v>0</v>
      </c>
      <c r="F5813" s="235">
        <v>0.000029946230324903566</v>
      </c>
    </row>
    <row r="5814" ht="14.25" customHeight="1" spans="1:6" x14ac:dyDescent="0.25">
      <c r="A5814" s="232">
        <v>43587</v>
      </c>
      <c r="B5814" s="233">
        <v>122</v>
      </c>
      <c r="C5814" s="233">
        <v>5</v>
      </c>
      <c r="D5814" s="234">
        <v>0.08333333333212067</v>
      </c>
      <c r="E5814" s="235">
        <v>0</v>
      </c>
      <c r="F5814" s="235">
        <v>0.00002784298337900733</v>
      </c>
    </row>
    <row r="5815" ht="14.25" customHeight="1" spans="1:6" x14ac:dyDescent="0.25">
      <c r="A5815" s="232">
        <v>43587</v>
      </c>
      <c r="B5815" s="233">
        <v>122</v>
      </c>
      <c r="C5815" s="233">
        <v>6</v>
      </c>
      <c r="D5815" s="234">
        <v>0.10416666666787933</v>
      </c>
      <c r="E5815" s="235">
        <v>0</v>
      </c>
      <c r="F5815" s="235">
        <v>0.000027141901063708585</v>
      </c>
    </row>
    <row r="5816" ht="14.25" customHeight="1" spans="1:6" x14ac:dyDescent="0.25">
      <c r="A5816" s="232">
        <v>43587</v>
      </c>
      <c r="B5816" s="233">
        <v>122</v>
      </c>
      <c r="C5816" s="233">
        <v>7</v>
      </c>
      <c r="D5816" s="234">
        <v>0.125</v>
      </c>
      <c r="E5816" s="235">
        <v>0</v>
      </c>
      <c r="F5816" s="235">
        <v>0.000024137262569571103</v>
      </c>
    </row>
    <row r="5817" ht="14.25" customHeight="1" spans="1:6" x14ac:dyDescent="0.25">
      <c r="A5817" s="232">
        <v>43587</v>
      </c>
      <c r="B5817" s="233">
        <v>122</v>
      </c>
      <c r="C5817" s="233">
        <v>8</v>
      </c>
      <c r="D5817" s="234">
        <v>0.14583333333212067</v>
      </c>
      <c r="E5817" s="235">
        <v>0</v>
      </c>
      <c r="F5817" s="235">
        <v>0.000025238963350754845</v>
      </c>
    </row>
    <row r="5818" ht="14.25" customHeight="1" spans="1:6" x14ac:dyDescent="0.25">
      <c r="A5818" s="232">
        <v>43587</v>
      </c>
      <c r="B5818" s="233">
        <v>122</v>
      </c>
      <c r="C5818" s="233">
        <v>9</v>
      </c>
      <c r="D5818" s="234">
        <v>0.16666666666787933</v>
      </c>
      <c r="E5818" s="235">
        <v>0</v>
      </c>
      <c r="F5818" s="235">
        <v>0.000023235871021329858</v>
      </c>
    </row>
    <row r="5819" ht="14.25" customHeight="1" spans="1:6" x14ac:dyDescent="0.25">
      <c r="A5819" s="232">
        <v>43587</v>
      </c>
      <c r="B5819" s="233">
        <v>122</v>
      </c>
      <c r="C5819" s="233">
        <v>10</v>
      </c>
      <c r="D5819" s="234">
        <v>0.1875</v>
      </c>
      <c r="E5819" s="235">
        <v>0.00000271957176609133</v>
      </c>
      <c r="F5819" s="235">
        <v>0.000025539427200168592</v>
      </c>
    </row>
    <row r="5820" ht="14.25" customHeight="1" spans="1:6" x14ac:dyDescent="0.25">
      <c r="A5820" s="232">
        <v>43587</v>
      </c>
      <c r="B5820" s="233">
        <v>122</v>
      </c>
      <c r="C5820" s="233">
        <v>11</v>
      </c>
      <c r="D5820" s="234">
        <v>0.20833333333212067</v>
      </c>
      <c r="E5820" s="235">
        <v>0.000010131126980041872</v>
      </c>
      <c r="F5820" s="235">
        <v>0.00002463803565192735</v>
      </c>
    </row>
    <row r="5821" ht="14.25" customHeight="1" spans="1:6" x14ac:dyDescent="0.25">
      <c r="A5821" s="232">
        <v>43587</v>
      </c>
      <c r="B5821" s="233">
        <v>122</v>
      </c>
      <c r="C5821" s="233">
        <v>12</v>
      </c>
      <c r="D5821" s="234">
        <v>0.22916666666787933</v>
      </c>
      <c r="E5821" s="235">
        <v>0.00002432615168002027</v>
      </c>
      <c r="F5821" s="235">
        <v>0.000025238963350754845</v>
      </c>
    </row>
    <row r="5822" ht="14.25" customHeight="1" spans="1:6" x14ac:dyDescent="0.25">
      <c r="A5822" s="232">
        <v>43587</v>
      </c>
      <c r="B5822" s="233">
        <v>122</v>
      </c>
      <c r="C5822" s="233">
        <v>13</v>
      </c>
      <c r="D5822" s="234">
        <v>0.25</v>
      </c>
      <c r="E5822" s="235">
        <v>0.0000415558659950136</v>
      </c>
      <c r="F5822" s="235">
        <v>0.000028043292611949826</v>
      </c>
    </row>
    <row r="5823" ht="14.25" customHeight="1" spans="1:6" x14ac:dyDescent="0.25">
      <c r="A5823" s="232">
        <v>43587</v>
      </c>
      <c r="B5823" s="233">
        <v>122</v>
      </c>
      <c r="C5823" s="233">
        <v>14</v>
      </c>
      <c r="D5823" s="234">
        <v>0.2708333333321207</v>
      </c>
      <c r="E5823" s="235">
        <v>0.00006984805124254546</v>
      </c>
      <c r="F5823" s="235">
        <v>0.00003134839495550106</v>
      </c>
    </row>
    <row r="5824" ht="14.25" customHeight="1" spans="1:6" x14ac:dyDescent="0.25">
      <c r="A5824" s="232">
        <v>43587</v>
      </c>
      <c r="B5824" s="233">
        <v>122</v>
      </c>
      <c r="C5824" s="233">
        <v>15</v>
      </c>
      <c r="D5824" s="234">
        <v>0.2916666666678793</v>
      </c>
      <c r="E5824" s="235">
        <v>0.00009244528880662332</v>
      </c>
      <c r="F5824" s="235">
        <v>0.00003605566192964978</v>
      </c>
    </row>
    <row r="5825" ht="14.25" customHeight="1" spans="1:6" x14ac:dyDescent="0.25">
      <c r="A5825" s="232">
        <v>43587</v>
      </c>
      <c r="B5825" s="233">
        <v>122</v>
      </c>
      <c r="C5825" s="233">
        <v>16</v>
      </c>
      <c r="D5825" s="234">
        <v>0.3125</v>
      </c>
      <c r="E5825" s="235">
        <v>0.00011555872744240614</v>
      </c>
      <c r="F5825" s="235">
        <v>0.00004296633046616598</v>
      </c>
    </row>
    <row r="5826" ht="14.25" customHeight="1" spans="1:6" x14ac:dyDescent="0.25">
      <c r="A5826" s="232">
        <v>43587</v>
      </c>
      <c r="B5826" s="233">
        <v>122</v>
      </c>
      <c r="C5826" s="233">
        <v>17</v>
      </c>
      <c r="D5826" s="234">
        <v>0.3333333333321207</v>
      </c>
      <c r="E5826" s="235">
        <v>0.0001418713206384353</v>
      </c>
      <c r="F5826" s="235">
        <v>0.000047573442823843464</v>
      </c>
    </row>
    <row r="5827" ht="14.25" customHeight="1" spans="1:6" x14ac:dyDescent="0.25">
      <c r="A5827" s="232">
        <v>43587</v>
      </c>
      <c r="B5827" s="233">
        <v>122</v>
      </c>
      <c r="C5827" s="233">
        <v>18</v>
      </c>
      <c r="D5827" s="234">
        <v>0.3541666666678793</v>
      </c>
      <c r="E5827" s="235">
        <v>0.00016098887973865861</v>
      </c>
      <c r="F5827" s="235">
        <v>0.000056487203689784654</v>
      </c>
    </row>
    <row r="5828" ht="14.25" customHeight="1" spans="1:6" x14ac:dyDescent="0.25">
      <c r="A5828" s="232">
        <v>43587</v>
      </c>
      <c r="B5828" s="233">
        <v>122</v>
      </c>
      <c r="C5828" s="233">
        <v>19</v>
      </c>
      <c r="D5828" s="234">
        <v>0.375</v>
      </c>
      <c r="E5828" s="235">
        <v>0.0001816732435350042</v>
      </c>
      <c r="F5828" s="235">
        <v>0.000059191378334508385</v>
      </c>
    </row>
    <row r="5829" ht="14.25" customHeight="1" spans="1:6" x14ac:dyDescent="0.25">
      <c r="A5829" s="232">
        <v>43587</v>
      </c>
      <c r="B5829" s="233">
        <v>122</v>
      </c>
      <c r="C5829" s="233">
        <v>20</v>
      </c>
      <c r="D5829" s="234">
        <v>0.3958333333321207</v>
      </c>
      <c r="E5829" s="235">
        <v>0.00018974066929364615</v>
      </c>
      <c r="F5829" s="235">
        <v>0.00005498488444271591</v>
      </c>
    </row>
    <row r="5830" ht="14.25" customHeight="1" spans="1:6" x14ac:dyDescent="0.25">
      <c r="A5830" s="232">
        <v>43587</v>
      </c>
      <c r="B5830" s="233">
        <v>122</v>
      </c>
      <c r="C5830" s="233">
        <v>21</v>
      </c>
      <c r="D5830" s="234">
        <v>0.4166666666678793</v>
      </c>
      <c r="E5830" s="235">
        <v>0.00020218734585445013</v>
      </c>
      <c r="F5830" s="235">
        <v>0.000050277617468567196</v>
      </c>
    </row>
    <row r="5831" ht="14.25" customHeight="1" spans="1:6" x14ac:dyDescent="0.25">
      <c r="A5831" s="232">
        <v>43587</v>
      </c>
      <c r="B5831" s="233">
        <v>122</v>
      </c>
      <c r="C5831" s="233">
        <v>22</v>
      </c>
      <c r="D5831" s="234">
        <v>0.4375</v>
      </c>
      <c r="E5831" s="235">
        <v>0.00022142052581622816</v>
      </c>
      <c r="F5831" s="235">
        <v>0.000051980245948578425</v>
      </c>
    </row>
    <row r="5832" ht="14.25" customHeight="1" spans="1:6" x14ac:dyDescent="0.25">
      <c r="A5832" s="232">
        <v>43587</v>
      </c>
      <c r="B5832" s="233">
        <v>122</v>
      </c>
      <c r="C5832" s="233">
        <v>23</v>
      </c>
      <c r="D5832" s="234">
        <v>0.4583333333321207</v>
      </c>
      <c r="E5832" s="235">
        <v>0.00023032086376474094</v>
      </c>
      <c r="F5832" s="235">
        <v>0.00005808967755332465</v>
      </c>
    </row>
    <row r="5833" ht="14.25" customHeight="1" spans="1:6" x14ac:dyDescent="0.25">
      <c r="A5833" s="232">
        <v>43587</v>
      </c>
      <c r="B5833" s="233">
        <v>122</v>
      </c>
      <c r="C5833" s="233">
        <v>24</v>
      </c>
      <c r="D5833" s="234">
        <v>0.4791666666678793</v>
      </c>
      <c r="E5833" s="235">
        <v>0.00023663384265620445</v>
      </c>
      <c r="F5833" s="235">
        <v>0.00006069369758157713</v>
      </c>
    </row>
    <row r="5834" ht="14.25" customHeight="1" spans="1:6" x14ac:dyDescent="0.25">
      <c r="A5834" s="232">
        <v>43587</v>
      </c>
      <c r="B5834" s="233">
        <v>122</v>
      </c>
      <c r="C5834" s="233">
        <v>25</v>
      </c>
      <c r="D5834" s="234">
        <v>0.5</v>
      </c>
      <c r="E5834" s="235">
        <v>0.00023254683758024377</v>
      </c>
      <c r="F5834" s="235">
        <v>0.000055786121374485906</v>
      </c>
    </row>
    <row r="5835" ht="14.25" customHeight="1" spans="1:6" x14ac:dyDescent="0.25">
      <c r="A5835" s="232">
        <v>43587</v>
      </c>
      <c r="B5835" s="233">
        <v>122</v>
      </c>
      <c r="C5835" s="233">
        <v>26</v>
      </c>
      <c r="D5835" s="234">
        <v>0.5208333333321207</v>
      </c>
      <c r="E5835" s="235">
        <v>0.00024026623546297883</v>
      </c>
      <c r="F5835" s="235">
        <v>0.0000581898321697959</v>
      </c>
    </row>
    <row r="5836" ht="14.25" customHeight="1" spans="1:6" x14ac:dyDescent="0.25">
      <c r="A5836" s="232">
        <v>43587</v>
      </c>
      <c r="B5836" s="233">
        <v>122</v>
      </c>
      <c r="C5836" s="233">
        <v>27</v>
      </c>
      <c r="D5836" s="234">
        <v>0.5416666666678793</v>
      </c>
      <c r="E5836" s="235">
        <v>0.0002550965904974301</v>
      </c>
      <c r="F5836" s="235">
        <v>0.000055085039059187164</v>
      </c>
    </row>
    <row r="5837" ht="14.25" customHeight="1" spans="1:6" x14ac:dyDescent="0.25">
      <c r="A5837" s="232">
        <v>43587</v>
      </c>
      <c r="B5837" s="233">
        <v>122</v>
      </c>
      <c r="C5837" s="233">
        <v>28</v>
      </c>
      <c r="D5837" s="234">
        <v>0.5625</v>
      </c>
      <c r="E5837" s="235">
        <v>0.0002694661900716685</v>
      </c>
      <c r="F5837" s="235">
        <v>0.000053282255962704675</v>
      </c>
    </row>
    <row r="5838" ht="14.25" customHeight="1" spans="1:6" x14ac:dyDescent="0.25">
      <c r="A5838" s="232">
        <v>43587</v>
      </c>
      <c r="B5838" s="233">
        <v>122</v>
      </c>
      <c r="C5838" s="233">
        <v>29</v>
      </c>
      <c r="D5838" s="234">
        <v>0.5833333333321207</v>
      </c>
      <c r="E5838" s="235">
        <v>0.00024370400173920096</v>
      </c>
      <c r="F5838" s="235">
        <v>0.000046071123576774715</v>
      </c>
    </row>
    <row r="5839" ht="14.25" customHeight="1" spans="1:6" x14ac:dyDescent="0.25">
      <c r="A5839" s="232">
        <v>43587</v>
      </c>
      <c r="B5839" s="233">
        <v>122</v>
      </c>
      <c r="C5839" s="233">
        <v>30</v>
      </c>
      <c r="D5839" s="234">
        <v>0.6041666666678793</v>
      </c>
      <c r="E5839" s="235">
        <v>0.0002340345237827903</v>
      </c>
      <c r="F5839" s="235">
        <v>0.000047573442823843464</v>
      </c>
    </row>
    <row r="5840" ht="14.25" customHeight="1" spans="1:6" x14ac:dyDescent="0.25">
      <c r="A5840" s="232">
        <v>43587</v>
      </c>
      <c r="B5840" s="233">
        <v>122</v>
      </c>
      <c r="C5840" s="233">
        <v>31</v>
      </c>
      <c r="D5840" s="234">
        <v>0.625</v>
      </c>
      <c r="E5840" s="235">
        <v>0.00020682815176595535</v>
      </c>
      <c r="F5840" s="235">
        <v>0.000046972515125015957</v>
      </c>
    </row>
    <row r="5841" ht="14.25" customHeight="1" spans="1:6" x14ac:dyDescent="0.25">
      <c r="A5841" s="232">
        <v>43587</v>
      </c>
      <c r="B5841" s="233">
        <v>122</v>
      </c>
      <c r="C5841" s="233">
        <v>32</v>
      </c>
      <c r="D5841" s="234">
        <v>0.6458333333321207</v>
      </c>
      <c r="E5841" s="235">
        <v>0.00017605018661024722</v>
      </c>
      <c r="F5841" s="235">
        <v>0.00005398333827800342</v>
      </c>
    </row>
    <row r="5842" ht="14.25" customHeight="1" spans="1:6" x14ac:dyDescent="0.25">
      <c r="A5842" s="232">
        <v>43587</v>
      </c>
      <c r="B5842" s="233">
        <v>122</v>
      </c>
      <c r="C5842" s="233">
        <v>33</v>
      </c>
      <c r="D5842" s="234">
        <v>0.6666666666678793</v>
      </c>
      <c r="E5842" s="235">
        <v>0.00013330669138671733</v>
      </c>
      <c r="F5842" s="235">
        <v>0.00005808967755332465</v>
      </c>
    </row>
    <row r="5843" ht="14.25" customHeight="1" spans="1:6" x14ac:dyDescent="0.25">
      <c r="A5843" s="232">
        <v>43587</v>
      </c>
      <c r="B5843" s="233">
        <v>122</v>
      </c>
      <c r="C5843" s="233">
        <v>34</v>
      </c>
      <c r="D5843" s="234">
        <v>0.6875</v>
      </c>
      <c r="E5843" s="235">
        <v>0.00009476185697834552</v>
      </c>
      <c r="F5843" s="235">
        <v>0.00005959199680039339</v>
      </c>
    </row>
    <row r="5844" ht="14.25" customHeight="1" spans="1:6" x14ac:dyDescent="0.25">
      <c r="A5844" s="232">
        <v>43587</v>
      </c>
      <c r="B5844" s="233">
        <v>122</v>
      </c>
      <c r="C5844" s="233">
        <v>35</v>
      </c>
      <c r="D5844" s="234">
        <v>0.7083333333321207</v>
      </c>
      <c r="E5844" s="235">
        <v>0.00008166466514955568</v>
      </c>
      <c r="F5844" s="235">
        <v>0.00006169524374628963</v>
      </c>
    </row>
    <row r="5845" ht="14.25" customHeight="1" spans="1:6" x14ac:dyDescent="0.25">
      <c r="A5845" s="232">
        <v>43587</v>
      </c>
      <c r="B5845" s="233">
        <v>122</v>
      </c>
      <c r="C5845" s="233">
        <v>36</v>
      </c>
      <c r="D5845" s="234">
        <v>0.7291666666678793</v>
      </c>
      <c r="E5845" s="235">
        <v>0.0000546514543283391</v>
      </c>
      <c r="F5845" s="235">
        <v>0.00007261209694165581</v>
      </c>
    </row>
    <row r="5846" ht="14.25" customHeight="1" spans="1:6" x14ac:dyDescent="0.25">
      <c r="A5846" s="232">
        <v>43587</v>
      </c>
      <c r="B5846" s="233">
        <v>122</v>
      </c>
      <c r="C5846" s="233">
        <v>37</v>
      </c>
      <c r="D5846" s="234">
        <v>0.75</v>
      </c>
      <c r="E5846" s="235">
        <v>0.000030405716163638515</v>
      </c>
      <c r="F5846" s="235">
        <v>0.00007231163309224206</v>
      </c>
    </row>
    <row r="5847" ht="14.25" customHeight="1" spans="1:6" x14ac:dyDescent="0.25">
      <c r="A5847" s="232">
        <v>43587</v>
      </c>
      <c r="B5847" s="233">
        <v>122</v>
      </c>
      <c r="C5847" s="233">
        <v>38</v>
      </c>
      <c r="D5847" s="234">
        <v>0.7708333333321207</v>
      </c>
      <c r="E5847" s="235">
        <v>0.000019195912828534185</v>
      </c>
      <c r="F5847" s="235">
        <v>0.00007291256079106956</v>
      </c>
    </row>
    <row r="5848" ht="14.25" customHeight="1" spans="1:6" x14ac:dyDescent="0.25">
      <c r="A5848" s="232">
        <v>43587</v>
      </c>
      <c r="B5848" s="233">
        <v>122</v>
      </c>
      <c r="C5848" s="233">
        <v>39</v>
      </c>
      <c r="D5848" s="234">
        <v>0.7916666666678793</v>
      </c>
      <c r="E5848" s="235">
        <v>0.000008045479998719643</v>
      </c>
      <c r="F5848" s="235">
        <v>0.00007070915922870207</v>
      </c>
    </row>
    <row r="5849" ht="14.25" customHeight="1" spans="1:6" x14ac:dyDescent="0.25">
      <c r="A5849" s="232">
        <v>43587</v>
      </c>
      <c r="B5849" s="233">
        <v>122</v>
      </c>
      <c r="C5849" s="233">
        <v>40</v>
      </c>
      <c r="D5849" s="234">
        <v>0.8125</v>
      </c>
      <c r="E5849" s="235">
        <v>0.0000031078282015695833</v>
      </c>
      <c r="F5849" s="235">
        <v>0.00007221147847577081</v>
      </c>
    </row>
    <row r="5850" ht="14.25" customHeight="1" spans="1:6" x14ac:dyDescent="0.25">
      <c r="A5850" s="232">
        <v>43587</v>
      </c>
      <c r="B5850" s="233">
        <v>122</v>
      </c>
      <c r="C5850" s="233">
        <v>41</v>
      </c>
      <c r="D5850" s="234">
        <v>0.8333333333321207</v>
      </c>
      <c r="E5850" s="235">
        <v>2.385942022272668e-7</v>
      </c>
      <c r="F5850" s="235">
        <v>0.00007571689005226453</v>
      </c>
    </row>
    <row r="5851" ht="14.25" customHeight="1" spans="1:6" x14ac:dyDescent="0.25">
      <c r="A5851" s="232">
        <v>43587</v>
      </c>
      <c r="B5851" s="233">
        <v>122</v>
      </c>
      <c r="C5851" s="233">
        <v>42</v>
      </c>
      <c r="D5851" s="234">
        <v>0.8541666666678793</v>
      </c>
      <c r="E5851" s="235">
        <v>2.759092257151358e-8</v>
      </c>
      <c r="F5851" s="235">
        <v>0.00006820529381692084</v>
      </c>
    </row>
    <row r="5852" ht="14.25" customHeight="1" spans="1:6" x14ac:dyDescent="0.25">
      <c r="A5852" s="232">
        <v>43587</v>
      </c>
      <c r="B5852" s="233">
        <v>122</v>
      </c>
      <c r="C5852" s="233">
        <v>43</v>
      </c>
      <c r="D5852" s="234">
        <v>0.875</v>
      </c>
      <c r="E5852" s="235">
        <v>0</v>
      </c>
      <c r="F5852" s="235">
        <v>0.00007481549850402329</v>
      </c>
    </row>
    <row r="5853" ht="14.25" customHeight="1" spans="1:6" x14ac:dyDescent="0.25">
      <c r="A5853" s="232">
        <v>43587</v>
      </c>
      <c r="B5853" s="233">
        <v>122</v>
      </c>
      <c r="C5853" s="233">
        <v>44</v>
      </c>
      <c r="D5853" s="234">
        <v>0.8958333333321207</v>
      </c>
      <c r="E5853" s="235">
        <v>0</v>
      </c>
      <c r="F5853" s="235">
        <v>0.00006750421150162208</v>
      </c>
    </row>
    <row r="5854" ht="14.25" customHeight="1" spans="1:6" x14ac:dyDescent="0.25">
      <c r="A5854" s="232">
        <v>43587</v>
      </c>
      <c r="B5854" s="233">
        <v>122</v>
      </c>
      <c r="C5854" s="233">
        <v>45</v>
      </c>
      <c r="D5854" s="234">
        <v>0.9166666666678793</v>
      </c>
      <c r="E5854" s="235">
        <v>0</v>
      </c>
      <c r="F5854" s="235">
        <v>0.0000646998822404271</v>
      </c>
    </row>
    <row r="5855" ht="14.25" customHeight="1" spans="1:6" x14ac:dyDescent="0.25">
      <c r="A5855" s="232">
        <v>43587</v>
      </c>
      <c r="B5855" s="233">
        <v>122</v>
      </c>
      <c r="C5855" s="233">
        <v>46</v>
      </c>
      <c r="D5855" s="234">
        <v>0.9375</v>
      </c>
      <c r="E5855" s="235">
        <v>0</v>
      </c>
      <c r="F5855" s="235">
        <v>0.00005728844062155465</v>
      </c>
    </row>
    <row r="5856" ht="14.25" customHeight="1" spans="1:6" x14ac:dyDescent="0.25">
      <c r="A5856" s="232">
        <v>43587</v>
      </c>
      <c r="B5856" s="233">
        <v>122</v>
      </c>
      <c r="C5856" s="233">
        <v>47</v>
      </c>
      <c r="D5856" s="234">
        <v>0.9583333333321207</v>
      </c>
      <c r="E5856" s="235">
        <v>0</v>
      </c>
      <c r="F5856" s="235">
        <v>0.00005077839055092343</v>
      </c>
    </row>
    <row r="5857" ht="14.25" customHeight="1" spans="1:6" x14ac:dyDescent="0.25">
      <c r="A5857" s="232">
        <v>43587</v>
      </c>
      <c r="B5857" s="233">
        <v>122</v>
      </c>
      <c r="C5857" s="233">
        <v>48</v>
      </c>
      <c r="D5857" s="234">
        <v>0.9791666666678793</v>
      </c>
      <c r="E5857" s="235">
        <v>0</v>
      </c>
      <c r="F5857" s="235">
        <v>0.00004326679431557974</v>
      </c>
    </row>
    <row r="5858" ht="14.25" customHeight="1" spans="1:6" x14ac:dyDescent="0.25">
      <c r="A5858" s="232">
        <v>43588</v>
      </c>
      <c r="B5858" s="233">
        <v>123</v>
      </c>
      <c r="C5858" s="233">
        <v>1</v>
      </c>
      <c r="D5858" s="234">
        <v>0</v>
      </c>
      <c r="E5858" s="235">
        <v>0</v>
      </c>
      <c r="F5858" s="235">
        <v>0.00003775829040966103</v>
      </c>
    </row>
    <row r="5859" ht="14.25" customHeight="1" spans="1:6" x14ac:dyDescent="0.25">
      <c r="A5859" s="232">
        <v>43588</v>
      </c>
      <c r="B5859" s="233">
        <v>123</v>
      </c>
      <c r="C5859" s="233">
        <v>2</v>
      </c>
      <c r="D5859" s="234">
        <v>0.020833333332120674</v>
      </c>
      <c r="E5859" s="235">
        <v>0</v>
      </c>
      <c r="F5859" s="235">
        <v>0.000033852260367282293</v>
      </c>
    </row>
    <row r="5860" ht="14.25" customHeight="1" spans="1:6" x14ac:dyDescent="0.25">
      <c r="A5860" s="232">
        <v>43588</v>
      </c>
      <c r="B5860" s="233">
        <v>123</v>
      </c>
      <c r="C5860" s="233">
        <v>3</v>
      </c>
      <c r="D5860" s="234">
        <v>0.041666666667879326</v>
      </c>
      <c r="E5860" s="235">
        <v>0</v>
      </c>
      <c r="F5860" s="235">
        <v>0.000030346848790788564</v>
      </c>
    </row>
    <row r="5861" ht="14.25" customHeight="1" spans="1:6" x14ac:dyDescent="0.25">
      <c r="A5861" s="232">
        <v>43588</v>
      </c>
      <c r="B5861" s="233">
        <v>123</v>
      </c>
      <c r="C5861" s="233">
        <v>4</v>
      </c>
      <c r="D5861" s="234">
        <v>0.0625</v>
      </c>
      <c r="E5861" s="235">
        <v>0</v>
      </c>
      <c r="F5861" s="235">
        <v>0.000028043292611949826</v>
      </c>
    </row>
    <row r="5862" ht="14.25" customHeight="1" spans="1:6" x14ac:dyDescent="0.25">
      <c r="A5862" s="232">
        <v>43588</v>
      </c>
      <c r="B5862" s="233">
        <v>123</v>
      </c>
      <c r="C5862" s="233">
        <v>5</v>
      </c>
      <c r="D5862" s="234">
        <v>0.08333333333212067</v>
      </c>
      <c r="E5862" s="235">
        <v>0</v>
      </c>
      <c r="F5862" s="235">
        <v>0.000027542519529593582</v>
      </c>
    </row>
    <row r="5863" ht="14.25" customHeight="1" spans="1:6" x14ac:dyDescent="0.25">
      <c r="A5863" s="232">
        <v>43588</v>
      </c>
      <c r="B5863" s="233">
        <v>123</v>
      </c>
      <c r="C5863" s="233">
        <v>6</v>
      </c>
      <c r="D5863" s="234">
        <v>0.10416666666787933</v>
      </c>
      <c r="E5863" s="235">
        <v>0</v>
      </c>
      <c r="F5863" s="235">
        <v>0.00002684143721429483</v>
      </c>
    </row>
    <row r="5864" ht="14.25" customHeight="1" spans="1:6" x14ac:dyDescent="0.25">
      <c r="A5864" s="232">
        <v>43588</v>
      </c>
      <c r="B5864" s="233">
        <v>123</v>
      </c>
      <c r="C5864" s="233">
        <v>7</v>
      </c>
      <c r="D5864" s="234">
        <v>0.125</v>
      </c>
      <c r="E5864" s="235">
        <v>0</v>
      </c>
      <c r="F5864" s="235">
        <v>0.00002684143721429483</v>
      </c>
    </row>
    <row r="5865" ht="14.25" customHeight="1" spans="1:6" x14ac:dyDescent="0.25">
      <c r="A5865" s="232">
        <v>43588</v>
      </c>
      <c r="B5865" s="233">
        <v>123</v>
      </c>
      <c r="C5865" s="233">
        <v>8</v>
      </c>
      <c r="D5865" s="234">
        <v>0.14583333333212067</v>
      </c>
      <c r="E5865" s="235">
        <v>0</v>
      </c>
      <c r="F5865" s="235">
        <v>0.000026240509515467337</v>
      </c>
    </row>
    <row r="5866" ht="14.25" customHeight="1" spans="1:6" x14ac:dyDescent="0.25">
      <c r="A5866" s="232">
        <v>43588</v>
      </c>
      <c r="B5866" s="233">
        <v>123</v>
      </c>
      <c r="C5866" s="233">
        <v>9</v>
      </c>
      <c r="D5866" s="234">
        <v>0.16666666666787933</v>
      </c>
      <c r="E5866" s="235">
        <v>4.377309653265101e-9</v>
      </c>
      <c r="F5866" s="235">
        <v>0.00002654097336488109</v>
      </c>
    </row>
    <row r="5867" ht="14.25" customHeight="1" spans="1:6" x14ac:dyDescent="0.25">
      <c r="A5867" s="232">
        <v>43588</v>
      </c>
      <c r="B5867" s="233">
        <v>123</v>
      </c>
      <c r="C5867" s="233">
        <v>10</v>
      </c>
      <c r="D5867" s="234">
        <v>0.1875</v>
      </c>
      <c r="E5867" s="235">
        <v>0.0000016025127237761062</v>
      </c>
      <c r="F5867" s="235">
        <v>0.000027642674146064832</v>
      </c>
    </row>
    <row r="5868" ht="14.25" customHeight="1" spans="1:6" x14ac:dyDescent="0.25">
      <c r="A5868" s="232">
        <v>43588</v>
      </c>
      <c r="B5868" s="233">
        <v>123</v>
      </c>
      <c r="C5868" s="233">
        <v>11</v>
      </c>
      <c r="D5868" s="234">
        <v>0.20833333333212067</v>
      </c>
      <c r="E5868" s="235">
        <v>0.000004532401267485065</v>
      </c>
      <c r="F5868" s="235">
        <v>0.000028143447228421073</v>
      </c>
    </row>
    <row r="5869" ht="14.25" customHeight="1" spans="1:6" x14ac:dyDescent="0.25">
      <c r="A5869" s="232">
        <v>43588</v>
      </c>
      <c r="B5869" s="233">
        <v>123</v>
      </c>
      <c r="C5869" s="233">
        <v>12</v>
      </c>
      <c r="D5869" s="234">
        <v>0.22916666666787933</v>
      </c>
      <c r="E5869" s="235">
        <v>0.000013625047005931786</v>
      </c>
      <c r="F5869" s="235">
        <v>0.000030146539557846063</v>
      </c>
    </row>
    <row r="5870" ht="14.25" customHeight="1" spans="1:6" x14ac:dyDescent="0.25">
      <c r="A5870" s="232">
        <v>43588</v>
      </c>
      <c r="B5870" s="233">
        <v>123</v>
      </c>
      <c r="C5870" s="233">
        <v>13</v>
      </c>
      <c r="D5870" s="234">
        <v>0.25</v>
      </c>
      <c r="E5870" s="235">
        <v>0.000029074415664707803</v>
      </c>
      <c r="F5870" s="235">
        <v>0.00003505411576493728</v>
      </c>
    </row>
    <row r="5871" ht="14.25" customHeight="1" spans="1:6" x14ac:dyDescent="0.25">
      <c r="A5871" s="232">
        <v>43588</v>
      </c>
      <c r="B5871" s="233">
        <v>123</v>
      </c>
      <c r="C5871" s="233">
        <v>14</v>
      </c>
      <c r="D5871" s="234">
        <v>0.2708333333321207</v>
      </c>
      <c r="E5871" s="235">
        <v>0.000046350343866801355</v>
      </c>
      <c r="F5871" s="235">
        <v>0.0000411635473696835</v>
      </c>
    </row>
    <row r="5872" ht="14.25" customHeight="1" spans="1:6" x14ac:dyDescent="0.25">
      <c r="A5872" s="232">
        <v>43588</v>
      </c>
      <c r="B5872" s="233">
        <v>123</v>
      </c>
      <c r="C5872" s="233">
        <v>15</v>
      </c>
      <c r="D5872" s="234">
        <v>0.2916666666678793</v>
      </c>
      <c r="E5872" s="235">
        <v>0.0000699277600292043</v>
      </c>
      <c r="F5872" s="235">
        <v>0.000048675143605027206</v>
      </c>
    </row>
    <row r="5873" ht="14.25" customHeight="1" spans="1:6" x14ac:dyDescent="0.25">
      <c r="A5873" s="232">
        <v>43588</v>
      </c>
      <c r="B5873" s="233">
        <v>123</v>
      </c>
      <c r="C5873" s="233">
        <v>16</v>
      </c>
      <c r="D5873" s="234">
        <v>0.3125</v>
      </c>
      <c r="E5873" s="235">
        <v>0.00009884166546426765</v>
      </c>
      <c r="F5873" s="235">
        <v>0.00005318210134623342</v>
      </c>
    </row>
    <row r="5874" ht="14.25" customHeight="1" spans="1:6" x14ac:dyDescent="0.25">
      <c r="A5874" s="232">
        <v>43588</v>
      </c>
      <c r="B5874" s="233">
        <v>123</v>
      </c>
      <c r="C5874" s="233">
        <v>17</v>
      </c>
      <c r="D5874" s="234">
        <v>0.3333333333321207</v>
      </c>
      <c r="E5874" s="235">
        <v>0.00011779927925308058</v>
      </c>
      <c r="F5874" s="235">
        <v>0.000054684420593302164</v>
      </c>
    </row>
    <row r="5875" ht="14.25" customHeight="1" spans="1:6" x14ac:dyDescent="0.25">
      <c r="A5875" s="232">
        <v>43588</v>
      </c>
      <c r="B5875" s="233">
        <v>123</v>
      </c>
      <c r="C5875" s="233">
        <v>18</v>
      </c>
      <c r="D5875" s="234">
        <v>0.3541666666678793</v>
      </c>
      <c r="E5875" s="235">
        <v>0.00015020368972470293</v>
      </c>
      <c r="F5875" s="235">
        <v>0.00005758890447096841</v>
      </c>
    </row>
    <row r="5876" ht="14.25" customHeight="1" spans="1:6" x14ac:dyDescent="0.25">
      <c r="A5876" s="232">
        <v>43588</v>
      </c>
      <c r="B5876" s="233">
        <v>123</v>
      </c>
      <c r="C5876" s="233">
        <v>19</v>
      </c>
      <c r="D5876" s="234">
        <v>0.375</v>
      </c>
      <c r="E5876" s="235">
        <v>0.00016212645430428518</v>
      </c>
      <c r="F5876" s="235">
        <v>0.000055285348292129665</v>
      </c>
    </row>
    <row r="5877" ht="14.25" customHeight="1" spans="1:6" x14ac:dyDescent="0.25">
      <c r="A5877" s="232">
        <v>43588</v>
      </c>
      <c r="B5877" s="233">
        <v>123</v>
      </c>
      <c r="C5877" s="233">
        <v>20</v>
      </c>
      <c r="D5877" s="234">
        <v>0.3958333333321207</v>
      </c>
      <c r="E5877" s="235">
        <v>0.00017441151656452837</v>
      </c>
      <c r="F5877" s="235">
        <v>0.00005448411136035966</v>
      </c>
    </row>
    <row r="5878" ht="14.25" customHeight="1" spans="1:6" x14ac:dyDescent="0.25">
      <c r="A5878" s="232">
        <v>43588</v>
      </c>
      <c r="B5878" s="233">
        <v>123</v>
      </c>
      <c r="C5878" s="233">
        <v>21</v>
      </c>
      <c r="D5878" s="234">
        <v>0.4166666666678793</v>
      </c>
      <c r="E5878" s="235">
        <v>0.0002036059419201111</v>
      </c>
      <c r="F5878" s="235">
        <v>0.00005137931824975094</v>
      </c>
    </row>
    <row r="5879" ht="14.25" customHeight="1" spans="1:6" x14ac:dyDescent="0.25">
      <c r="A5879" s="232">
        <v>43588</v>
      </c>
      <c r="B5879" s="233">
        <v>123</v>
      </c>
      <c r="C5879" s="233">
        <v>22</v>
      </c>
      <c r="D5879" s="234">
        <v>0.4375</v>
      </c>
      <c r="E5879" s="235">
        <v>0.00021674705972034604</v>
      </c>
      <c r="F5879" s="235">
        <v>0.00005208040056504968</v>
      </c>
    </row>
    <row r="5880" ht="14.25" customHeight="1" spans="1:6" x14ac:dyDescent="0.25">
      <c r="A5880" s="232">
        <v>43588</v>
      </c>
      <c r="B5880" s="233">
        <v>123</v>
      </c>
      <c r="C5880" s="233">
        <v>23</v>
      </c>
      <c r="D5880" s="234">
        <v>0.4583333333321207</v>
      </c>
      <c r="E5880" s="235">
        <v>0.00023094503005594773</v>
      </c>
      <c r="F5880" s="235">
        <v>0.00005157962748269343</v>
      </c>
    </row>
    <row r="5881" ht="14.25" customHeight="1" spans="1:6" x14ac:dyDescent="0.25">
      <c r="A5881" s="232">
        <v>43588</v>
      </c>
      <c r="B5881" s="233">
        <v>123</v>
      </c>
      <c r="C5881" s="233">
        <v>24</v>
      </c>
      <c r="D5881" s="234">
        <v>0.4791666666678793</v>
      </c>
      <c r="E5881" s="235">
        <v>0.00024402821677630055</v>
      </c>
      <c r="F5881" s="235">
        <v>0.000050578081317980936</v>
      </c>
    </row>
    <row r="5882" ht="14.25" customHeight="1" spans="1:6" x14ac:dyDescent="0.25">
      <c r="A5882" s="232">
        <v>43588</v>
      </c>
      <c r="B5882" s="233">
        <v>123</v>
      </c>
      <c r="C5882" s="233">
        <v>25</v>
      </c>
      <c r="D5882" s="234">
        <v>0.5</v>
      </c>
      <c r="E5882" s="235">
        <v>0.0002597886233260716</v>
      </c>
      <c r="F5882" s="235">
        <v>0.00005208040056504968</v>
      </c>
    </row>
    <row r="5883" ht="14.25" customHeight="1" spans="1:6" x14ac:dyDescent="0.25">
      <c r="A5883" s="232">
        <v>43588</v>
      </c>
      <c r="B5883" s="233">
        <v>123</v>
      </c>
      <c r="C5883" s="233">
        <v>26</v>
      </c>
      <c r="D5883" s="234">
        <v>0.5208333333321207</v>
      </c>
      <c r="E5883" s="235">
        <v>0.0002636912784893836</v>
      </c>
      <c r="F5883" s="235">
        <v>0.00005177993671563594</v>
      </c>
    </row>
    <row r="5884" ht="14.25" customHeight="1" spans="1:6" x14ac:dyDescent="0.25">
      <c r="A5884" s="232">
        <v>43588</v>
      </c>
      <c r="B5884" s="233">
        <v>123</v>
      </c>
      <c r="C5884" s="233">
        <v>27</v>
      </c>
      <c r="D5884" s="234">
        <v>0.5416666666678793</v>
      </c>
      <c r="E5884" s="235">
        <v>0.00026687538286713266</v>
      </c>
      <c r="F5884" s="235">
        <v>0.000051980245948578425</v>
      </c>
    </row>
    <row r="5885" ht="14.25" customHeight="1" spans="1:6" x14ac:dyDescent="0.25">
      <c r="A5885" s="232">
        <v>43588</v>
      </c>
      <c r="B5885" s="233">
        <v>123</v>
      </c>
      <c r="C5885" s="233">
        <v>28</v>
      </c>
      <c r="D5885" s="234">
        <v>0.5625</v>
      </c>
      <c r="E5885" s="235">
        <v>0.0002641710791836404</v>
      </c>
      <c r="F5885" s="235">
        <v>0.000050578081317980936</v>
      </c>
    </row>
    <row r="5886" ht="14.25" customHeight="1" spans="1:6" x14ac:dyDescent="0.25">
      <c r="A5886" s="232">
        <v>43588</v>
      </c>
      <c r="B5886" s="233">
        <v>123</v>
      </c>
      <c r="C5886" s="233">
        <v>29</v>
      </c>
      <c r="D5886" s="234">
        <v>0.5833333333321207</v>
      </c>
      <c r="E5886" s="235">
        <v>0.0002509536623118666</v>
      </c>
      <c r="F5886" s="235">
        <v>0.000048174370522670945</v>
      </c>
    </row>
    <row r="5887" ht="14.25" customHeight="1" spans="1:6" x14ac:dyDescent="0.25">
      <c r="A5887" s="232">
        <v>43588</v>
      </c>
      <c r="B5887" s="233">
        <v>123</v>
      </c>
      <c r="C5887" s="233">
        <v>30</v>
      </c>
      <c r="D5887" s="234">
        <v>0.6041666666678793</v>
      </c>
      <c r="E5887" s="235">
        <v>0.0002332698095306572</v>
      </c>
      <c r="F5887" s="235">
        <v>0.000049576535153268434</v>
      </c>
    </row>
    <row r="5888" ht="14.25" customHeight="1" spans="1:6" x14ac:dyDescent="0.25">
      <c r="A5888" s="232">
        <v>43588</v>
      </c>
      <c r="B5888" s="233">
        <v>123</v>
      </c>
      <c r="C5888" s="233">
        <v>31</v>
      </c>
      <c r="D5888" s="234">
        <v>0.625</v>
      </c>
      <c r="E5888" s="235">
        <v>0.0002115156039529267</v>
      </c>
      <c r="F5888" s="235">
        <v>0.00004837467975561345</v>
      </c>
    </row>
    <row r="5889" ht="14.25" customHeight="1" spans="1:6" x14ac:dyDescent="0.25">
      <c r="A5889" s="232">
        <v>43588</v>
      </c>
      <c r="B5889" s="233">
        <v>123</v>
      </c>
      <c r="C5889" s="233">
        <v>32</v>
      </c>
      <c r="D5889" s="234">
        <v>0.6458333333321207</v>
      </c>
      <c r="E5889" s="235">
        <v>0.00019012130216890504</v>
      </c>
      <c r="F5889" s="235">
        <v>0.00005077839055092343</v>
      </c>
    </row>
    <row r="5890" ht="14.25" customHeight="1" spans="1:6" x14ac:dyDescent="0.25">
      <c r="A5890" s="232">
        <v>43588</v>
      </c>
      <c r="B5890" s="233">
        <v>123</v>
      </c>
      <c r="C5890" s="233">
        <v>33</v>
      </c>
      <c r="D5890" s="234">
        <v>0.6666666666678793</v>
      </c>
      <c r="E5890" s="235">
        <v>0.00016575463451818528</v>
      </c>
      <c r="F5890" s="235">
        <v>0.000055085039059187164</v>
      </c>
    </row>
    <row r="5891" ht="14.25" customHeight="1" spans="1:6" x14ac:dyDescent="0.25">
      <c r="A5891" s="232">
        <v>43588</v>
      </c>
      <c r="B5891" s="233">
        <v>123</v>
      </c>
      <c r="C5891" s="233">
        <v>34</v>
      </c>
      <c r="D5891" s="234">
        <v>0.6875</v>
      </c>
      <c r="E5891" s="235">
        <v>0.00013441585057968091</v>
      </c>
      <c r="F5891" s="235">
        <v>0.000060793852198048374</v>
      </c>
    </row>
    <row r="5892" ht="14.25" customHeight="1" spans="1:6" x14ac:dyDescent="0.25">
      <c r="A5892" s="232">
        <v>43588</v>
      </c>
      <c r="B5892" s="233">
        <v>123</v>
      </c>
      <c r="C5892" s="233">
        <v>35</v>
      </c>
      <c r="D5892" s="234">
        <v>0.7083333333321207</v>
      </c>
      <c r="E5892" s="235">
        <v>0.00009921078895995316</v>
      </c>
      <c r="F5892" s="235">
        <v>0.00006810513920044957</v>
      </c>
    </row>
    <row r="5893" ht="14.25" customHeight="1" spans="1:6" x14ac:dyDescent="0.25">
      <c r="A5893" s="232">
        <v>43588</v>
      </c>
      <c r="B5893" s="233">
        <v>123</v>
      </c>
      <c r="C5893" s="233">
        <v>36</v>
      </c>
      <c r="D5893" s="234">
        <v>0.7291666666678793</v>
      </c>
      <c r="E5893" s="235">
        <v>0.00006842956154585241</v>
      </c>
      <c r="F5893" s="235">
        <v>0.0000738139523393108</v>
      </c>
    </row>
    <row r="5894" ht="14.25" customHeight="1" spans="1:6" x14ac:dyDescent="0.25">
      <c r="A5894" s="232">
        <v>43588</v>
      </c>
      <c r="B5894" s="233">
        <v>123</v>
      </c>
      <c r="C5894" s="233">
        <v>37</v>
      </c>
      <c r="D5894" s="234">
        <v>0.75</v>
      </c>
      <c r="E5894" s="235">
        <v>0.00004210072678600909</v>
      </c>
      <c r="F5894" s="235">
        <v>0.0000730127154075408</v>
      </c>
    </row>
    <row r="5895" ht="14.25" customHeight="1" spans="1:6" x14ac:dyDescent="0.25">
      <c r="A5895" s="232">
        <v>43588</v>
      </c>
      <c r="B5895" s="233">
        <v>123</v>
      </c>
      <c r="C5895" s="233">
        <v>38</v>
      </c>
      <c r="D5895" s="234">
        <v>0.7708333333321207</v>
      </c>
      <c r="E5895" s="235">
        <v>0.000026366882917552757</v>
      </c>
      <c r="F5895" s="235">
        <v>0.00007231163309224206</v>
      </c>
    </row>
    <row r="5896" ht="14.25" customHeight="1" spans="1:6" x14ac:dyDescent="0.25">
      <c r="A5896" s="232">
        <v>43588</v>
      </c>
      <c r="B5896" s="233">
        <v>123</v>
      </c>
      <c r="C5896" s="233">
        <v>39</v>
      </c>
      <c r="D5896" s="234">
        <v>0.7916666666678793</v>
      </c>
      <c r="E5896" s="235">
        <v>0.000013141190110628044</v>
      </c>
      <c r="F5896" s="235">
        <v>0.00006930699459810458</v>
      </c>
    </row>
    <row r="5897" ht="14.25" customHeight="1" spans="1:6" x14ac:dyDescent="0.25">
      <c r="A5897" s="232">
        <v>43588</v>
      </c>
      <c r="B5897" s="233">
        <v>123</v>
      </c>
      <c r="C5897" s="233">
        <v>40</v>
      </c>
      <c r="D5897" s="234">
        <v>0.8125</v>
      </c>
      <c r="E5897" s="235">
        <v>0.000003938900513203579</v>
      </c>
      <c r="F5897" s="235">
        <v>0.00006880622151574834</v>
      </c>
    </row>
    <row r="5898" ht="14.25" customHeight="1" spans="1:6" x14ac:dyDescent="0.25">
      <c r="A5898" s="232">
        <v>43588</v>
      </c>
      <c r="B5898" s="233">
        <v>123</v>
      </c>
      <c r="C5898" s="233">
        <v>41</v>
      </c>
      <c r="D5898" s="234">
        <v>0.8333333333321207</v>
      </c>
      <c r="E5898" s="235">
        <v>5.175706273121201e-7</v>
      </c>
      <c r="F5898" s="235">
        <v>0.00007211132385929955</v>
      </c>
    </row>
    <row r="5899" ht="14.25" customHeight="1" spans="1:6" x14ac:dyDescent="0.25">
      <c r="A5899" s="232">
        <v>43588</v>
      </c>
      <c r="B5899" s="233">
        <v>123</v>
      </c>
      <c r="C5899" s="233">
        <v>42</v>
      </c>
      <c r="D5899" s="234">
        <v>0.8541666666678793</v>
      </c>
      <c r="E5899" s="235">
        <v>2.7341230964531558e-8</v>
      </c>
      <c r="F5899" s="235">
        <v>0.00007331317925695456</v>
      </c>
    </row>
    <row r="5900" ht="14.25" customHeight="1" spans="1:6" x14ac:dyDescent="0.25">
      <c r="A5900" s="232">
        <v>43588</v>
      </c>
      <c r="B5900" s="233">
        <v>123</v>
      </c>
      <c r="C5900" s="233">
        <v>43</v>
      </c>
      <c r="D5900" s="234">
        <v>0.875</v>
      </c>
      <c r="E5900" s="235">
        <v>0</v>
      </c>
      <c r="F5900" s="235">
        <v>0.00007401426157225329</v>
      </c>
    </row>
    <row r="5901" ht="14.25" customHeight="1" spans="1:6" x14ac:dyDescent="0.25">
      <c r="A5901" s="232">
        <v>43588</v>
      </c>
      <c r="B5901" s="233">
        <v>123</v>
      </c>
      <c r="C5901" s="233">
        <v>44</v>
      </c>
      <c r="D5901" s="234">
        <v>0.8958333333321207</v>
      </c>
      <c r="E5901" s="235">
        <v>0</v>
      </c>
      <c r="F5901" s="235">
        <v>0.00007040869537928833</v>
      </c>
    </row>
    <row r="5902" ht="14.25" customHeight="1" spans="1:6" x14ac:dyDescent="0.25">
      <c r="A5902" s="232">
        <v>43588</v>
      </c>
      <c r="B5902" s="233">
        <v>123</v>
      </c>
      <c r="C5902" s="233">
        <v>45</v>
      </c>
      <c r="D5902" s="234">
        <v>0.9166666666678793</v>
      </c>
      <c r="E5902" s="235">
        <v>0</v>
      </c>
      <c r="F5902" s="235">
        <v>0.00006790482996750707</v>
      </c>
    </row>
    <row r="5903" ht="14.25" customHeight="1" spans="1:6" x14ac:dyDescent="0.25">
      <c r="A5903" s="232">
        <v>43588</v>
      </c>
      <c r="B5903" s="233">
        <v>123</v>
      </c>
      <c r="C5903" s="233">
        <v>46</v>
      </c>
      <c r="D5903" s="234">
        <v>0.9375</v>
      </c>
      <c r="E5903" s="235">
        <v>0</v>
      </c>
      <c r="F5903" s="235">
        <v>0.000059992615266278386</v>
      </c>
    </row>
    <row r="5904" ht="14.25" customHeight="1" spans="1:6" x14ac:dyDescent="0.25">
      <c r="A5904" s="232">
        <v>43588</v>
      </c>
      <c r="B5904" s="233">
        <v>123</v>
      </c>
      <c r="C5904" s="233">
        <v>47</v>
      </c>
      <c r="D5904" s="234">
        <v>0.9583333333321207</v>
      </c>
      <c r="E5904" s="235">
        <v>0</v>
      </c>
      <c r="F5904" s="235">
        <v>0.000051479472866222185</v>
      </c>
    </row>
    <row r="5905" ht="14.25" customHeight="1" spans="1:6" x14ac:dyDescent="0.25">
      <c r="A5905" s="232">
        <v>43588</v>
      </c>
      <c r="B5905" s="233">
        <v>123</v>
      </c>
      <c r="C5905" s="233">
        <v>48</v>
      </c>
      <c r="D5905" s="234">
        <v>0.9791666666678793</v>
      </c>
      <c r="E5905" s="235">
        <v>0</v>
      </c>
      <c r="F5905" s="235">
        <v>0.00004256571200028099</v>
      </c>
    </row>
    <row r="5906" ht="14.25" customHeight="1" spans="1:6" x14ac:dyDescent="0.25">
      <c r="A5906" s="232">
        <v>43589</v>
      </c>
      <c r="B5906" s="233">
        <v>124</v>
      </c>
      <c r="C5906" s="233">
        <v>1</v>
      </c>
      <c r="D5906" s="234">
        <v>0</v>
      </c>
      <c r="E5906" s="235">
        <v>0</v>
      </c>
      <c r="F5906" s="235">
        <v>0.00003605566192964978</v>
      </c>
    </row>
    <row r="5907" ht="14.25" customHeight="1" spans="1:6" x14ac:dyDescent="0.25">
      <c r="A5907" s="232">
        <v>43589</v>
      </c>
      <c r="B5907" s="233">
        <v>124</v>
      </c>
      <c r="C5907" s="233">
        <v>2</v>
      </c>
      <c r="D5907" s="234">
        <v>0.020833333332120674</v>
      </c>
      <c r="E5907" s="235">
        <v>0</v>
      </c>
      <c r="F5907" s="235">
        <v>0.000032550250353156044</v>
      </c>
    </row>
    <row r="5908" ht="14.25" customHeight="1" spans="1:6" x14ac:dyDescent="0.25">
      <c r="A5908" s="232">
        <v>43589</v>
      </c>
      <c r="B5908" s="233">
        <v>124</v>
      </c>
      <c r="C5908" s="233">
        <v>3</v>
      </c>
      <c r="D5908" s="234">
        <v>0.041666666667879326</v>
      </c>
      <c r="E5908" s="235">
        <v>0</v>
      </c>
      <c r="F5908" s="235">
        <v>0.00002974592109196107</v>
      </c>
    </row>
    <row r="5909" ht="14.25" customHeight="1" spans="1:6" x14ac:dyDescent="0.25">
      <c r="A5909" s="232">
        <v>43589</v>
      </c>
      <c r="B5909" s="233">
        <v>124</v>
      </c>
      <c r="C5909" s="233">
        <v>4</v>
      </c>
      <c r="D5909" s="234">
        <v>0.0625</v>
      </c>
      <c r="E5909" s="235">
        <v>0</v>
      </c>
      <c r="F5909" s="235">
        <v>0.000027642674146064832</v>
      </c>
    </row>
    <row r="5910" ht="14.25" customHeight="1" spans="1:6" x14ac:dyDescent="0.25">
      <c r="A5910" s="232">
        <v>43589</v>
      </c>
      <c r="B5910" s="233">
        <v>124</v>
      </c>
      <c r="C5910" s="233">
        <v>5</v>
      </c>
      <c r="D5910" s="234">
        <v>0.08333333333212067</v>
      </c>
      <c r="E5910" s="235">
        <v>0</v>
      </c>
      <c r="F5910" s="235">
        <v>0.00002674128259782358</v>
      </c>
    </row>
    <row r="5911" ht="14.25" customHeight="1" spans="1:6" x14ac:dyDescent="0.25">
      <c r="A5911" s="232">
        <v>43589</v>
      </c>
      <c r="B5911" s="233">
        <v>124</v>
      </c>
      <c r="C5911" s="233">
        <v>6</v>
      </c>
      <c r="D5911" s="234">
        <v>0.10416666666787933</v>
      </c>
      <c r="E5911" s="235">
        <v>0</v>
      </c>
      <c r="F5911" s="235">
        <v>0.00002644081874840984</v>
      </c>
    </row>
    <row r="5912" ht="14.25" customHeight="1" spans="1:6" x14ac:dyDescent="0.25">
      <c r="A5912" s="232">
        <v>43589</v>
      </c>
      <c r="B5912" s="233">
        <v>124</v>
      </c>
      <c r="C5912" s="233">
        <v>7</v>
      </c>
      <c r="D5912" s="234">
        <v>0.125</v>
      </c>
      <c r="E5912" s="235">
        <v>0</v>
      </c>
      <c r="F5912" s="235">
        <v>0.00002604020028252484</v>
      </c>
    </row>
    <row r="5913" ht="14.25" customHeight="1" spans="1:6" x14ac:dyDescent="0.25">
      <c r="A5913" s="232">
        <v>43589</v>
      </c>
      <c r="B5913" s="233">
        <v>124</v>
      </c>
      <c r="C5913" s="233">
        <v>8</v>
      </c>
      <c r="D5913" s="234">
        <v>0.14583333333212067</v>
      </c>
      <c r="E5913" s="235">
        <v>0</v>
      </c>
      <c r="F5913" s="235">
        <v>0.00002594004566605359</v>
      </c>
    </row>
    <row r="5914" ht="14.25" customHeight="1" spans="1:6" x14ac:dyDescent="0.25">
      <c r="A5914" s="232">
        <v>43589</v>
      </c>
      <c r="B5914" s="233">
        <v>124</v>
      </c>
      <c r="C5914" s="233">
        <v>9</v>
      </c>
      <c r="D5914" s="234">
        <v>0.16666666666787933</v>
      </c>
      <c r="E5914" s="235">
        <v>2.9593079346017582e-9</v>
      </c>
      <c r="F5914" s="235">
        <v>0.000025839891049582346</v>
      </c>
    </row>
    <row r="5915" ht="14.25" customHeight="1" spans="1:6" x14ac:dyDescent="0.25">
      <c r="A5915" s="232">
        <v>43589</v>
      </c>
      <c r="B5915" s="233">
        <v>124</v>
      </c>
      <c r="C5915" s="233">
        <v>10</v>
      </c>
      <c r="D5915" s="234">
        <v>0.1875</v>
      </c>
      <c r="E5915" s="235">
        <v>0.0000031820330344993297</v>
      </c>
      <c r="F5915" s="235">
        <v>0.000027141901063708585</v>
      </c>
    </row>
    <row r="5916" ht="14.25" customHeight="1" spans="1:6" x14ac:dyDescent="0.25">
      <c r="A5916" s="232">
        <v>43589</v>
      </c>
      <c r="B5916" s="233">
        <v>124</v>
      </c>
      <c r="C5916" s="233">
        <v>11</v>
      </c>
      <c r="D5916" s="234">
        <v>0.20833333333212067</v>
      </c>
      <c r="E5916" s="235">
        <v>0.000012336393391380349</v>
      </c>
      <c r="F5916" s="235">
        <v>0.000028243601844892327</v>
      </c>
    </row>
    <row r="5917" ht="14.25" customHeight="1" spans="1:6" x14ac:dyDescent="0.25">
      <c r="A5917" s="232">
        <v>43589</v>
      </c>
      <c r="B5917" s="233">
        <v>124</v>
      </c>
      <c r="C5917" s="233">
        <v>12</v>
      </c>
      <c r="D5917" s="234">
        <v>0.22916666666787933</v>
      </c>
      <c r="E5917" s="235">
        <v>0.0000307789569024715</v>
      </c>
      <c r="F5917" s="235">
        <v>0.000029645766475489823</v>
      </c>
    </row>
    <row r="5918" ht="14.25" customHeight="1" spans="1:6" x14ac:dyDescent="0.25">
      <c r="A5918" s="232">
        <v>43589</v>
      </c>
      <c r="B5918" s="233">
        <v>124</v>
      </c>
      <c r="C5918" s="233">
        <v>13</v>
      </c>
      <c r="D5918" s="234">
        <v>0.25</v>
      </c>
      <c r="E5918" s="235">
        <v>0.000057799464112716344</v>
      </c>
      <c r="F5918" s="235">
        <v>0.000033952414983753533</v>
      </c>
    </row>
    <row r="5919" ht="14.25" customHeight="1" spans="1:6" x14ac:dyDescent="0.25">
      <c r="A5919" s="232">
        <v>43589</v>
      </c>
      <c r="B5919" s="233">
        <v>124</v>
      </c>
      <c r="C5919" s="233">
        <v>14</v>
      </c>
      <c r="D5919" s="234">
        <v>0.2708333333321207</v>
      </c>
      <c r="E5919" s="235">
        <v>0.00009268691803669323</v>
      </c>
      <c r="F5919" s="235">
        <v>0.0000411635473696835</v>
      </c>
    </row>
    <row r="5920" ht="14.25" customHeight="1" spans="1:6" x14ac:dyDescent="0.25">
      <c r="A5920" s="232">
        <v>43589</v>
      </c>
      <c r="B5920" s="233">
        <v>124</v>
      </c>
      <c r="C5920" s="233">
        <v>15</v>
      </c>
      <c r="D5920" s="234">
        <v>0.2916666666678793</v>
      </c>
      <c r="E5920" s="235">
        <v>0.00013389826330014256</v>
      </c>
      <c r="F5920" s="235">
        <v>0.00004737313359090096</v>
      </c>
    </row>
    <row r="5921" ht="14.25" customHeight="1" spans="1:6" x14ac:dyDescent="0.25">
      <c r="A5921" s="232">
        <v>43589</v>
      </c>
      <c r="B5921" s="233">
        <v>124</v>
      </c>
      <c r="C5921" s="233">
        <v>16</v>
      </c>
      <c r="D5921" s="234">
        <v>0.3125</v>
      </c>
      <c r="E5921" s="235">
        <v>0.00017945758143572777</v>
      </c>
      <c r="F5921" s="235">
        <v>0.00005288163749681968</v>
      </c>
    </row>
    <row r="5922" ht="14.25" customHeight="1" spans="1:6" x14ac:dyDescent="0.25">
      <c r="A5922" s="232">
        <v>43589</v>
      </c>
      <c r="B5922" s="233">
        <v>124</v>
      </c>
      <c r="C5922" s="233">
        <v>17</v>
      </c>
      <c r="D5922" s="234">
        <v>0.3333333333321207</v>
      </c>
      <c r="E5922" s="235">
        <v>0.00021875761275458303</v>
      </c>
      <c r="F5922" s="235">
        <v>0.00005428380212741717</v>
      </c>
    </row>
    <row r="5923" ht="14.25" customHeight="1" spans="1:6" x14ac:dyDescent="0.25">
      <c r="A5923" s="232">
        <v>43589</v>
      </c>
      <c r="B5923" s="233">
        <v>124</v>
      </c>
      <c r="C5923" s="233">
        <v>18</v>
      </c>
      <c r="D5923" s="234">
        <v>0.3541666666678793</v>
      </c>
      <c r="E5923" s="235">
        <v>0.000261758246301043</v>
      </c>
      <c r="F5923" s="235">
        <v>0.000056887822155669654</v>
      </c>
    </row>
    <row r="5924" ht="14.25" customHeight="1" spans="1:6" x14ac:dyDescent="0.25">
      <c r="A5924" s="232">
        <v>43589</v>
      </c>
      <c r="B5924" s="233">
        <v>124</v>
      </c>
      <c r="C5924" s="233">
        <v>19</v>
      </c>
      <c r="D5924" s="234">
        <v>0.375</v>
      </c>
      <c r="E5924" s="235">
        <v>0.00029273948243742386</v>
      </c>
      <c r="F5924" s="235">
        <v>0.00005728844062155465</v>
      </c>
    </row>
    <row r="5925" ht="14.25" customHeight="1" spans="1:6" x14ac:dyDescent="0.25">
      <c r="A5925" s="232">
        <v>43589</v>
      </c>
      <c r="B5925" s="233">
        <v>124</v>
      </c>
      <c r="C5925" s="233">
        <v>20</v>
      </c>
      <c r="D5925" s="234">
        <v>0.3958333333321207</v>
      </c>
      <c r="E5925" s="235">
        <v>0.00031664953681168203</v>
      </c>
      <c r="F5925" s="235">
        <v>0.000056286894456842146</v>
      </c>
    </row>
    <row r="5926" ht="14.25" customHeight="1" spans="1:6" x14ac:dyDescent="0.25">
      <c r="A5926" s="232">
        <v>43589</v>
      </c>
      <c r="B5926" s="233">
        <v>124</v>
      </c>
      <c r="C5926" s="233">
        <v>21</v>
      </c>
      <c r="D5926" s="234">
        <v>0.4166666666678793</v>
      </c>
      <c r="E5926" s="235">
        <v>0.00033862589833661295</v>
      </c>
      <c r="F5926" s="235">
        <v>0.00005258117364740593</v>
      </c>
    </row>
    <row r="5927" ht="14.25" customHeight="1" spans="1:6" x14ac:dyDescent="0.25">
      <c r="A5927" s="232">
        <v>43589</v>
      </c>
      <c r="B5927" s="233">
        <v>124</v>
      </c>
      <c r="C5927" s="233">
        <v>22</v>
      </c>
      <c r="D5927" s="234">
        <v>0.4375</v>
      </c>
      <c r="E5927" s="235">
        <v>0.00035535772412819127</v>
      </c>
      <c r="F5927" s="235">
        <v>0.00005167978209916469</v>
      </c>
    </row>
    <row r="5928" ht="14.25" customHeight="1" spans="1:6" x14ac:dyDescent="0.25">
      <c r="A5928" s="232">
        <v>43589</v>
      </c>
      <c r="B5928" s="233">
        <v>124</v>
      </c>
      <c r="C5928" s="233">
        <v>23</v>
      </c>
      <c r="D5928" s="234">
        <v>0.4583333333321207</v>
      </c>
      <c r="E5928" s="235">
        <v>0.0003577612696259074</v>
      </c>
      <c r="F5928" s="235">
        <v>0.00005097869978386593</v>
      </c>
    </row>
    <row r="5929" ht="14.25" customHeight="1" spans="1:6" x14ac:dyDescent="0.25">
      <c r="A5929" s="232">
        <v>43589</v>
      </c>
      <c r="B5929" s="233">
        <v>124</v>
      </c>
      <c r="C5929" s="233">
        <v>24</v>
      </c>
      <c r="D5929" s="234">
        <v>0.4791666666678793</v>
      </c>
      <c r="E5929" s="235">
        <v>0.00036077806035159874</v>
      </c>
      <c r="F5929" s="235">
        <v>0.000051078854400337184</v>
      </c>
    </row>
    <row r="5930" ht="14.25" customHeight="1" spans="1:6" x14ac:dyDescent="0.25">
      <c r="A5930" s="232">
        <v>43589</v>
      </c>
      <c r="B5930" s="233">
        <v>124</v>
      </c>
      <c r="C5930" s="233">
        <v>25</v>
      </c>
      <c r="D5930" s="234">
        <v>0.5</v>
      </c>
      <c r="E5930" s="235">
        <v>0.0003559931544764538</v>
      </c>
      <c r="F5930" s="235">
        <v>0.00005248101903093467</v>
      </c>
    </row>
    <row r="5931" ht="14.25" customHeight="1" spans="1:6" x14ac:dyDescent="0.25">
      <c r="A5931" s="232">
        <v>43589</v>
      </c>
      <c r="B5931" s="233">
        <v>124</v>
      </c>
      <c r="C5931" s="233">
        <v>26</v>
      </c>
      <c r="D5931" s="234">
        <v>0.5208333333321207</v>
      </c>
      <c r="E5931" s="235">
        <v>0.00034088465528686135</v>
      </c>
      <c r="F5931" s="235">
        <v>0.00005167978209916469</v>
      </c>
    </row>
    <row r="5932" ht="14.25" customHeight="1" spans="1:6" x14ac:dyDescent="0.25">
      <c r="A5932" s="232">
        <v>43589</v>
      </c>
      <c r="B5932" s="233">
        <v>124</v>
      </c>
      <c r="C5932" s="233">
        <v>27</v>
      </c>
      <c r="D5932" s="234">
        <v>0.5416666666678793</v>
      </c>
      <c r="E5932" s="235">
        <v>0.0003312993960959599</v>
      </c>
      <c r="F5932" s="235">
        <v>0.00005117900901680845</v>
      </c>
    </row>
    <row r="5933" ht="14.25" customHeight="1" spans="1:6" x14ac:dyDescent="0.25">
      <c r="A5933" s="232">
        <v>43589</v>
      </c>
      <c r="B5933" s="233">
        <v>124</v>
      </c>
      <c r="C5933" s="233">
        <v>28</v>
      </c>
      <c r="D5933" s="234">
        <v>0.5625</v>
      </c>
      <c r="E5933" s="235">
        <v>0.0003126899026260139</v>
      </c>
      <c r="F5933" s="235">
        <v>0.000049075762070912194</v>
      </c>
    </row>
    <row r="5934" ht="14.25" customHeight="1" spans="1:6" x14ac:dyDescent="0.25">
      <c r="A5934" s="232">
        <v>43589</v>
      </c>
      <c r="B5934" s="233">
        <v>124</v>
      </c>
      <c r="C5934" s="233">
        <v>29</v>
      </c>
      <c r="D5934" s="234">
        <v>0.5833333333321207</v>
      </c>
      <c r="E5934" s="235">
        <v>0.00028738071212117556</v>
      </c>
      <c r="F5934" s="235">
        <v>0.00004677220589207346</v>
      </c>
    </row>
    <row r="5935" ht="14.25" customHeight="1" spans="1:6" x14ac:dyDescent="0.25">
      <c r="A5935" s="232">
        <v>43589</v>
      </c>
      <c r="B5935" s="233">
        <v>124</v>
      </c>
      <c r="C5935" s="233">
        <v>30</v>
      </c>
      <c r="D5935" s="234">
        <v>0.6041666666678793</v>
      </c>
      <c r="E5935" s="235">
        <v>0.0002792572999484633</v>
      </c>
      <c r="F5935" s="235">
        <v>0.00004837467975561345</v>
      </c>
    </row>
    <row r="5936" ht="14.25" customHeight="1" spans="1:6" x14ac:dyDescent="0.25">
      <c r="A5936" s="232">
        <v>43589</v>
      </c>
      <c r="B5936" s="233">
        <v>124</v>
      </c>
      <c r="C5936" s="233">
        <v>31</v>
      </c>
      <c r="D5936" s="234">
        <v>0.625</v>
      </c>
      <c r="E5936" s="235">
        <v>0.0002508329578306045</v>
      </c>
      <c r="F5936" s="235">
        <v>0.000046972515125015957</v>
      </c>
    </row>
    <row r="5937" ht="14.25" customHeight="1" spans="1:6" x14ac:dyDescent="0.25">
      <c r="A5937" s="232">
        <v>43589</v>
      </c>
      <c r="B5937" s="233">
        <v>124</v>
      </c>
      <c r="C5937" s="233">
        <v>32</v>
      </c>
      <c r="D5937" s="234">
        <v>0.6458333333321207</v>
      </c>
      <c r="E5937" s="235">
        <v>0.00021808005009279355</v>
      </c>
      <c r="F5937" s="235">
        <v>0.000049476380536797194</v>
      </c>
    </row>
    <row r="5938" ht="14.25" customHeight="1" spans="1:6" x14ac:dyDescent="0.25">
      <c r="A5938" s="232">
        <v>43589</v>
      </c>
      <c r="B5938" s="233">
        <v>124</v>
      </c>
      <c r="C5938" s="233">
        <v>33</v>
      </c>
      <c r="D5938" s="234">
        <v>0.6666666666678793</v>
      </c>
      <c r="E5938" s="235">
        <v>0.0001851111260818939</v>
      </c>
      <c r="F5938" s="235">
        <v>0.00005318210134623342</v>
      </c>
    </row>
    <row r="5939" ht="14.25" customHeight="1" spans="1:6" x14ac:dyDescent="0.25">
      <c r="A5939" s="232">
        <v>43589</v>
      </c>
      <c r="B5939" s="233">
        <v>124</v>
      </c>
      <c r="C5939" s="233">
        <v>34</v>
      </c>
      <c r="D5939" s="234">
        <v>0.6875</v>
      </c>
      <c r="E5939" s="235">
        <v>0.00015107846737913926</v>
      </c>
      <c r="F5939" s="235">
        <v>0.00005879075986862339</v>
      </c>
    </row>
    <row r="5940" ht="14.25" customHeight="1" spans="1:6" x14ac:dyDescent="0.25">
      <c r="A5940" s="232">
        <v>43589</v>
      </c>
      <c r="B5940" s="233">
        <v>124</v>
      </c>
      <c r="C5940" s="233">
        <v>35</v>
      </c>
      <c r="D5940" s="234">
        <v>0.7083333333321207</v>
      </c>
      <c r="E5940" s="235">
        <v>0.00011511304326617963</v>
      </c>
      <c r="F5940" s="235">
        <v>0.00006520065532278334</v>
      </c>
    </row>
    <row r="5941" ht="14.25" customHeight="1" spans="1:6" x14ac:dyDescent="0.25">
      <c r="A5941" s="232">
        <v>43589</v>
      </c>
      <c r="B5941" s="233">
        <v>124</v>
      </c>
      <c r="C5941" s="233">
        <v>36</v>
      </c>
      <c r="D5941" s="234">
        <v>0.7291666666678793</v>
      </c>
      <c r="E5941" s="235">
        <v>0.00007991860341779182</v>
      </c>
      <c r="F5941" s="235">
        <v>0.00007010823152987456</v>
      </c>
    </row>
    <row r="5942" ht="14.25" customHeight="1" spans="1:6" x14ac:dyDescent="0.25">
      <c r="A5942" s="232">
        <v>43589</v>
      </c>
      <c r="B5942" s="233">
        <v>124</v>
      </c>
      <c r="C5942" s="233">
        <v>37</v>
      </c>
      <c r="D5942" s="234">
        <v>0.75</v>
      </c>
      <c r="E5942" s="235">
        <v>0.00004938406846952709</v>
      </c>
      <c r="F5942" s="235">
        <v>0.00007391410695578205</v>
      </c>
    </row>
    <row r="5943" ht="14.25" customHeight="1" spans="1:6" x14ac:dyDescent="0.25">
      <c r="A5943" s="232">
        <v>43589</v>
      </c>
      <c r="B5943" s="233">
        <v>124</v>
      </c>
      <c r="C5943" s="233">
        <v>38</v>
      </c>
      <c r="D5943" s="234">
        <v>0.7708333333321207</v>
      </c>
      <c r="E5943" s="235">
        <v>0.00002697906297547513</v>
      </c>
      <c r="F5943" s="235">
        <v>0.00007371379772283956</v>
      </c>
    </row>
    <row r="5944" ht="14.25" customHeight="1" spans="1:6" x14ac:dyDescent="0.25">
      <c r="A5944" s="232">
        <v>43589</v>
      </c>
      <c r="B5944" s="233">
        <v>124</v>
      </c>
      <c r="C5944" s="233">
        <v>39</v>
      </c>
      <c r="D5944" s="234">
        <v>0.7916666666678793</v>
      </c>
      <c r="E5944" s="235">
        <v>0.000012499777556403248</v>
      </c>
      <c r="F5944" s="235">
        <v>0.00007030854076281706</v>
      </c>
    </row>
    <row r="5945" ht="14.25" customHeight="1" spans="1:6" x14ac:dyDescent="0.25">
      <c r="A5945" s="232">
        <v>43589</v>
      </c>
      <c r="B5945" s="233">
        <v>124</v>
      </c>
      <c r="C5945" s="233">
        <v>40</v>
      </c>
      <c r="D5945" s="234">
        <v>0.8125</v>
      </c>
      <c r="E5945" s="235">
        <v>0.000002977865261441657</v>
      </c>
      <c r="F5945" s="235">
        <v>0.00006800498458397833</v>
      </c>
    </row>
    <row r="5946" ht="14.25" customHeight="1" spans="1:6" x14ac:dyDescent="0.25">
      <c r="A5946" s="232">
        <v>43589</v>
      </c>
      <c r="B5946" s="233">
        <v>124</v>
      </c>
      <c r="C5946" s="233">
        <v>41</v>
      </c>
      <c r="D5946" s="234">
        <v>0.8333333333321207</v>
      </c>
      <c r="E5946" s="235">
        <v>4.5203428701041866e-7</v>
      </c>
      <c r="F5946" s="235">
        <v>0.00006990792229693207</v>
      </c>
    </row>
    <row r="5947" ht="14.25" customHeight="1" spans="1:6" x14ac:dyDescent="0.25">
      <c r="A5947" s="232">
        <v>43589</v>
      </c>
      <c r="B5947" s="233">
        <v>124</v>
      </c>
      <c r="C5947" s="233">
        <v>42</v>
      </c>
      <c r="D5947" s="234">
        <v>0.8541666666678793</v>
      </c>
      <c r="E5947" s="235">
        <v>4.219788157996194e-8</v>
      </c>
      <c r="F5947" s="235">
        <v>0.00007131008692752957</v>
      </c>
    </row>
    <row r="5948" ht="14.25" customHeight="1" spans="1:6" x14ac:dyDescent="0.25">
      <c r="A5948" s="232">
        <v>43589</v>
      </c>
      <c r="B5948" s="233">
        <v>124</v>
      </c>
      <c r="C5948" s="233">
        <v>43</v>
      </c>
      <c r="D5948" s="234">
        <v>0.875</v>
      </c>
      <c r="E5948" s="235">
        <v>0</v>
      </c>
      <c r="F5948" s="235">
        <v>0.00007391410695578205</v>
      </c>
    </row>
    <row r="5949" ht="14.25" customHeight="1" spans="1:6" x14ac:dyDescent="0.25">
      <c r="A5949" s="232">
        <v>43589</v>
      </c>
      <c r="B5949" s="233">
        <v>124</v>
      </c>
      <c r="C5949" s="233">
        <v>44</v>
      </c>
      <c r="D5949" s="234">
        <v>0.8958333333321207</v>
      </c>
      <c r="E5949" s="235">
        <v>0</v>
      </c>
      <c r="F5949" s="235">
        <v>0.00006840560304986335</v>
      </c>
    </row>
    <row r="5950" ht="14.25" customHeight="1" spans="1:6" x14ac:dyDescent="0.25">
      <c r="A5950" s="232">
        <v>43589</v>
      </c>
      <c r="B5950" s="233">
        <v>124</v>
      </c>
      <c r="C5950" s="233">
        <v>45</v>
      </c>
      <c r="D5950" s="234">
        <v>0.9166666666678793</v>
      </c>
      <c r="E5950" s="235">
        <v>0</v>
      </c>
      <c r="F5950" s="235">
        <v>0.0000655011191721971</v>
      </c>
    </row>
    <row r="5951" ht="14.25" customHeight="1" spans="1:6" x14ac:dyDescent="0.25">
      <c r="A5951" s="232">
        <v>43589</v>
      </c>
      <c r="B5951" s="233">
        <v>124</v>
      </c>
      <c r="C5951" s="233">
        <v>46</v>
      </c>
      <c r="D5951" s="234">
        <v>0.9375</v>
      </c>
      <c r="E5951" s="235">
        <v>0</v>
      </c>
      <c r="F5951" s="235">
        <v>0.0000581898321697959</v>
      </c>
    </row>
    <row r="5952" ht="14.25" customHeight="1" spans="1:6" x14ac:dyDescent="0.25">
      <c r="A5952" s="232">
        <v>43589</v>
      </c>
      <c r="B5952" s="233">
        <v>124</v>
      </c>
      <c r="C5952" s="233">
        <v>47</v>
      </c>
      <c r="D5952" s="234">
        <v>0.9583333333321207</v>
      </c>
      <c r="E5952" s="235">
        <v>0</v>
      </c>
      <c r="F5952" s="235">
        <v>0.000050277617468567196</v>
      </c>
    </row>
    <row r="5953" ht="14.25" customHeight="1" spans="1:6" x14ac:dyDescent="0.25">
      <c r="A5953" s="232">
        <v>43589</v>
      </c>
      <c r="B5953" s="233">
        <v>124</v>
      </c>
      <c r="C5953" s="233">
        <v>48</v>
      </c>
      <c r="D5953" s="234">
        <v>0.9791666666678793</v>
      </c>
      <c r="E5953" s="235">
        <v>0</v>
      </c>
      <c r="F5953" s="235">
        <v>0.00004236540276733849</v>
      </c>
    </row>
    <row r="5954" ht="14.25" customHeight="1" spans="1:6" x14ac:dyDescent="0.25">
      <c r="A5954" s="232">
        <v>43590</v>
      </c>
      <c r="B5954" s="233">
        <v>125</v>
      </c>
      <c r="C5954" s="233">
        <v>1</v>
      </c>
      <c r="D5954" s="234">
        <v>0</v>
      </c>
      <c r="E5954" s="235">
        <v>0</v>
      </c>
      <c r="F5954" s="235">
        <v>0.000036957053477891026</v>
      </c>
    </row>
    <row r="5955" ht="14.25" customHeight="1" spans="1:6" x14ac:dyDescent="0.25">
      <c r="A5955" s="232">
        <v>43590</v>
      </c>
      <c r="B5955" s="233">
        <v>125</v>
      </c>
      <c r="C5955" s="233">
        <v>2</v>
      </c>
      <c r="D5955" s="234">
        <v>0.020833333332120674</v>
      </c>
      <c r="E5955" s="235">
        <v>0</v>
      </c>
      <c r="F5955" s="235">
        <v>0.000033151178051983545</v>
      </c>
    </row>
    <row r="5956" ht="14.25" customHeight="1" spans="1:6" x14ac:dyDescent="0.25">
      <c r="A5956" s="232">
        <v>43590</v>
      </c>
      <c r="B5956" s="233">
        <v>125</v>
      </c>
      <c r="C5956" s="233">
        <v>3</v>
      </c>
      <c r="D5956" s="234">
        <v>0.041666666667879326</v>
      </c>
      <c r="E5956" s="235">
        <v>0</v>
      </c>
      <c r="F5956" s="235">
        <v>0.00003054715802373107</v>
      </c>
    </row>
    <row r="5957" ht="14.25" customHeight="1" spans="1:6" x14ac:dyDescent="0.25">
      <c r="A5957" s="232">
        <v>43590</v>
      </c>
      <c r="B5957" s="233">
        <v>125</v>
      </c>
      <c r="C5957" s="233">
        <v>4</v>
      </c>
      <c r="D5957" s="234">
        <v>0.0625</v>
      </c>
      <c r="E5957" s="235">
        <v>0</v>
      </c>
      <c r="F5957" s="235">
        <v>0.000028043292611949826</v>
      </c>
    </row>
    <row r="5958" ht="14.25" customHeight="1" spans="1:6" x14ac:dyDescent="0.25">
      <c r="A5958" s="232">
        <v>43590</v>
      </c>
      <c r="B5958" s="233">
        <v>125</v>
      </c>
      <c r="C5958" s="233">
        <v>5</v>
      </c>
      <c r="D5958" s="234">
        <v>0.08333333333212067</v>
      </c>
      <c r="E5958" s="235">
        <v>0</v>
      </c>
      <c r="F5958" s="235">
        <v>0.00002684143721429483</v>
      </c>
    </row>
    <row r="5959" ht="14.25" customHeight="1" spans="1:6" x14ac:dyDescent="0.25">
      <c r="A5959" s="232">
        <v>43590</v>
      </c>
      <c r="B5959" s="233">
        <v>125</v>
      </c>
      <c r="C5959" s="233">
        <v>6</v>
      </c>
      <c r="D5959" s="234">
        <v>0.10416666666787933</v>
      </c>
      <c r="E5959" s="235">
        <v>0</v>
      </c>
      <c r="F5959" s="235">
        <v>0.000026641127981352337</v>
      </c>
    </row>
    <row r="5960" ht="14.25" customHeight="1" spans="1:6" x14ac:dyDescent="0.25">
      <c r="A5960" s="232">
        <v>43590</v>
      </c>
      <c r="B5960" s="233">
        <v>125</v>
      </c>
      <c r="C5960" s="233">
        <v>7</v>
      </c>
      <c r="D5960" s="234">
        <v>0.125</v>
      </c>
      <c r="E5960" s="235">
        <v>0</v>
      </c>
      <c r="F5960" s="235">
        <v>0.00002654097336488109</v>
      </c>
    </row>
    <row r="5961" ht="14.25" customHeight="1" spans="1:6" x14ac:dyDescent="0.25">
      <c r="A5961" s="232">
        <v>43590</v>
      </c>
      <c r="B5961" s="233">
        <v>125</v>
      </c>
      <c r="C5961" s="233">
        <v>8</v>
      </c>
      <c r="D5961" s="234">
        <v>0.14583333333212067</v>
      </c>
      <c r="E5961" s="235">
        <v>0</v>
      </c>
      <c r="F5961" s="235">
        <v>0.000025839891049582346</v>
      </c>
    </row>
    <row r="5962" ht="14.25" customHeight="1" spans="1:6" x14ac:dyDescent="0.25">
      <c r="A5962" s="232">
        <v>43590</v>
      </c>
      <c r="B5962" s="233">
        <v>125</v>
      </c>
      <c r="C5962" s="233">
        <v>9</v>
      </c>
      <c r="D5962" s="234">
        <v>0.16666666666787933</v>
      </c>
      <c r="E5962" s="235">
        <v>5.9186158692035165e-9</v>
      </c>
      <c r="F5962" s="235">
        <v>0.000025739736433111092</v>
      </c>
    </row>
    <row r="5963" ht="14.25" customHeight="1" spans="1:6" x14ac:dyDescent="0.25">
      <c r="A5963" s="232">
        <v>43590</v>
      </c>
      <c r="B5963" s="233">
        <v>125</v>
      </c>
      <c r="C5963" s="233">
        <v>10</v>
      </c>
      <c r="D5963" s="234">
        <v>0.1875</v>
      </c>
      <c r="E5963" s="235">
        <v>0.0000029778388491673495</v>
      </c>
      <c r="F5963" s="235">
        <v>0.00002704174644723733</v>
      </c>
    </row>
    <row r="5964" ht="14.25" customHeight="1" spans="1:6" x14ac:dyDescent="0.25">
      <c r="A5964" s="232">
        <v>43590</v>
      </c>
      <c r="B5964" s="233">
        <v>125</v>
      </c>
      <c r="C5964" s="233">
        <v>11</v>
      </c>
      <c r="D5964" s="234">
        <v>0.20833333333212067</v>
      </c>
      <c r="E5964" s="235">
        <v>0.000012052795954414372</v>
      </c>
      <c r="F5964" s="235">
        <v>0.000028043292611949826</v>
      </c>
    </row>
    <row r="5965" ht="14.25" customHeight="1" spans="1:6" x14ac:dyDescent="0.25">
      <c r="A5965" s="232">
        <v>43590</v>
      </c>
      <c r="B5965" s="233">
        <v>125</v>
      </c>
      <c r="C5965" s="233">
        <v>12</v>
      </c>
      <c r="D5965" s="234">
        <v>0.22916666666787933</v>
      </c>
      <c r="E5965" s="235">
        <v>0.000031373728741066805</v>
      </c>
      <c r="F5965" s="235">
        <v>0.000029044838776662325</v>
      </c>
    </row>
    <row r="5966" ht="14.25" customHeight="1" spans="1:6" x14ac:dyDescent="0.25">
      <c r="A5966" s="232">
        <v>43590</v>
      </c>
      <c r="B5966" s="233">
        <v>125</v>
      </c>
      <c r="C5966" s="233">
        <v>13</v>
      </c>
      <c r="D5966" s="234">
        <v>0.25</v>
      </c>
      <c r="E5966" s="235">
        <v>0.00005609526296665525</v>
      </c>
      <c r="F5966" s="235">
        <v>0.00003515427038140853</v>
      </c>
    </row>
    <row r="5967" ht="14.25" customHeight="1" spans="1:6" x14ac:dyDescent="0.25">
      <c r="A5967" s="232">
        <v>43590</v>
      </c>
      <c r="B5967" s="233">
        <v>125</v>
      </c>
      <c r="C5967" s="233">
        <v>14</v>
      </c>
      <c r="D5967" s="234">
        <v>0.2708333333321207</v>
      </c>
      <c r="E5967" s="235">
        <v>0.00008750224311985274</v>
      </c>
      <c r="F5967" s="235">
        <v>0.00004206493891792475</v>
      </c>
    </row>
    <row r="5968" ht="14.25" customHeight="1" spans="1:6" x14ac:dyDescent="0.25">
      <c r="A5968" s="232">
        <v>43590</v>
      </c>
      <c r="B5968" s="233">
        <v>125</v>
      </c>
      <c r="C5968" s="233">
        <v>15</v>
      </c>
      <c r="D5968" s="234">
        <v>0.2916666666678793</v>
      </c>
      <c r="E5968" s="235">
        <v>0.00012789303922774048</v>
      </c>
      <c r="F5968" s="235">
        <v>0.00004857498898855595</v>
      </c>
    </row>
    <row r="5969" ht="14.25" customHeight="1" spans="1:6" x14ac:dyDescent="0.25">
      <c r="A5969" s="232">
        <v>43590</v>
      </c>
      <c r="B5969" s="233">
        <v>125</v>
      </c>
      <c r="C5969" s="233">
        <v>16</v>
      </c>
      <c r="D5969" s="234">
        <v>0.3125</v>
      </c>
      <c r="E5969" s="235">
        <v>0.00017076121381493777</v>
      </c>
      <c r="F5969" s="235">
        <v>0.00005338241057917592</v>
      </c>
    </row>
    <row r="5970" ht="14.25" customHeight="1" spans="1:6" x14ac:dyDescent="0.25">
      <c r="A5970" s="232">
        <v>43590</v>
      </c>
      <c r="B5970" s="233">
        <v>125</v>
      </c>
      <c r="C5970" s="233">
        <v>17</v>
      </c>
      <c r="D5970" s="234">
        <v>0.3333333333321207</v>
      </c>
      <c r="E5970" s="235">
        <v>0.00021151693223790362</v>
      </c>
      <c r="F5970" s="235">
        <v>0.00005318210134623342</v>
      </c>
    </row>
    <row r="5971" ht="14.25" customHeight="1" spans="1:6" x14ac:dyDescent="0.25">
      <c r="A5971" s="232">
        <v>43590</v>
      </c>
      <c r="B5971" s="233">
        <v>125</v>
      </c>
      <c r="C5971" s="233">
        <v>18</v>
      </c>
      <c r="D5971" s="234">
        <v>0.3541666666678793</v>
      </c>
      <c r="E5971" s="235">
        <v>0.00025343121354495866</v>
      </c>
      <c r="F5971" s="235">
        <v>0.000056186739840370906</v>
      </c>
    </row>
    <row r="5972" ht="14.25" customHeight="1" spans="1:6" x14ac:dyDescent="0.25">
      <c r="A5972" s="232">
        <v>43590</v>
      </c>
      <c r="B5972" s="233">
        <v>125</v>
      </c>
      <c r="C5972" s="233">
        <v>19</v>
      </c>
      <c r="D5972" s="234">
        <v>0.375</v>
      </c>
      <c r="E5972" s="235">
        <v>0.00029236744463382615</v>
      </c>
      <c r="F5972" s="235">
        <v>0.0000571882860050834</v>
      </c>
    </row>
    <row r="5973" ht="14.25" customHeight="1" spans="1:6" x14ac:dyDescent="0.25">
      <c r="A5973" s="232">
        <v>43590</v>
      </c>
      <c r="B5973" s="233">
        <v>125</v>
      </c>
      <c r="C5973" s="233">
        <v>20</v>
      </c>
      <c r="D5973" s="234">
        <v>0.3958333333321207</v>
      </c>
      <c r="E5973" s="235">
        <v>0.0003105094405854462</v>
      </c>
      <c r="F5973" s="235">
        <v>0.000056887822155669654</v>
      </c>
    </row>
    <row r="5974" ht="14.25" customHeight="1" spans="1:6" x14ac:dyDescent="0.25">
      <c r="A5974" s="232">
        <v>43590</v>
      </c>
      <c r="B5974" s="233">
        <v>125</v>
      </c>
      <c r="C5974" s="233">
        <v>21</v>
      </c>
      <c r="D5974" s="234">
        <v>0.4166666666678793</v>
      </c>
      <c r="E5974" s="235">
        <v>0.000342473277054475</v>
      </c>
      <c r="F5974" s="235">
        <v>0.00005588627599095715</v>
      </c>
    </row>
    <row r="5975" ht="14.25" customHeight="1" spans="1:6" x14ac:dyDescent="0.25">
      <c r="A5975" s="232">
        <v>43590</v>
      </c>
      <c r="B5975" s="233">
        <v>125</v>
      </c>
      <c r="C5975" s="233">
        <v>22</v>
      </c>
      <c r="D5975" s="234">
        <v>0.4375</v>
      </c>
      <c r="E5975" s="235">
        <v>0.0003636445826551748</v>
      </c>
      <c r="F5975" s="235">
        <v>0.00005348256519564716</v>
      </c>
    </row>
    <row r="5976" ht="14.25" customHeight="1" spans="1:6" x14ac:dyDescent="0.25">
      <c r="A5976" s="232">
        <v>43590</v>
      </c>
      <c r="B5976" s="233">
        <v>125</v>
      </c>
      <c r="C5976" s="233">
        <v>23</v>
      </c>
      <c r="D5976" s="234">
        <v>0.4583333333321207</v>
      </c>
      <c r="E5976" s="235">
        <v>0.0003779356602308342</v>
      </c>
      <c r="F5976" s="235">
        <v>0.00005188009133210718</v>
      </c>
    </row>
    <row r="5977" ht="14.25" customHeight="1" spans="1:6" x14ac:dyDescent="0.25">
      <c r="A5977" s="232">
        <v>43590</v>
      </c>
      <c r="B5977" s="233">
        <v>125</v>
      </c>
      <c r="C5977" s="233">
        <v>24</v>
      </c>
      <c r="D5977" s="234">
        <v>0.4791666666678793</v>
      </c>
      <c r="E5977" s="235">
        <v>0.0003889374678987061</v>
      </c>
      <c r="F5977" s="235">
        <v>0.00005188009133210718</v>
      </c>
    </row>
    <row r="5978" ht="14.25" customHeight="1" spans="1:6" x14ac:dyDescent="0.25">
      <c r="A5978" s="232">
        <v>43590</v>
      </c>
      <c r="B5978" s="233">
        <v>125</v>
      </c>
      <c r="C5978" s="233">
        <v>25</v>
      </c>
      <c r="D5978" s="234">
        <v>0.5</v>
      </c>
      <c r="E5978" s="235">
        <v>0.00038165560102454416</v>
      </c>
      <c r="F5978" s="235">
        <v>0.00005318210134623342</v>
      </c>
    </row>
    <row r="5979" ht="14.25" customHeight="1" spans="1:6" x14ac:dyDescent="0.25">
      <c r="A5979" s="232">
        <v>43590</v>
      </c>
      <c r="B5979" s="233">
        <v>125</v>
      </c>
      <c r="C5979" s="233">
        <v>26</v>
      </c>
      <c r="D5979" s="234">
        <v>0.5208333333321207</v>
      </c>
      <c r="E5979" s="235">
        <v>0.00036733052578608895</v>
      </c>
      <c r="F5979" s="235">
        <v>0.00005358271981211842</v>
      </c>
    </row>
    <row r="5980" ht="14.25" customHeight="1" spans="1:6" x14ac:dyDescent="0.25">
      <c r="A5980" s="232">
        <v>43590</v>
      </c>
      <c r="B5980" s="233">
        <v>125</v>
      </c>
      <c r="C5980" s="233">
        <v>27</v>
      </c>
      <c r="D5980" s="234">
        <v>0.5416666666678793</v>
      </c>
      <c r="E5980" s="235">
        <v>0.00034436323735802916</v>
      </c>
      <c r="F5980" s="235">
        <v>0.000053282255962704675</v>
      </c>
    </row>
    <row r="5981" ht="14.25" customHeight="1" spans="1:6" x14ac:dyDescent="0.25">
      <c r="A5981" s="232">
        <v>43590</v>
      </c>
      <c r="B5981" s="233">
        <v>125</v>
      </c>
      <c r="C5981" s="233">
        <v>28</v>
      </c>
      <c r="D5981" s="234">
        <v>0.5625</v>
      </c>
      <c r="E5981" s="235">
        <v>0.00031550794867758655</v>
      </c>
      <c r="F5981" s="235">
        <v>0.00005218055518152093</v>
      </c>
    </row>
    <row r="5982" ht="14.25" customHeight="1" spans="1:6" x14ac:dyDescent="0.25">
      <c r="A5982" s="232">
        <v>43590</v>
      </c>
      <c r="B5982" s="233">
        <v>125</v>
      </c>
      <c r="C5982" s="233">
        <v>29</v>
      </c>
      <c r="D5982" s="234">
        <v>0.5833333333321207</v>
      </c>
      <c r="E5982" s="235">
        <v>0.0002956432101145953</v>
      </c>
      <c r="F5982" s="235">
        <v>0.0000508785451673947</v>
      </c>
    </row>
    <row r="5983" ht="14.25" customHeight="1" spans="1:6" x14ac:dyDescent="0.25">
      <c r="A5983" s="232">
        <v>43590</v>
      </c>
      <c r="B5983" s="233">
        <v>125</v>
      </c>
      <c r="C5983" s="233">
        <v>30</v>
      </c>
      <c r="D5983" s="234">
        <v>0.6041666666678793</v>
      </c>
      <c r="E5983" s="235">
        <v>0.0002811308634800981</v>
      </c>
      <c r="F5983" s="235">
        <v>0.00005288163749681968</v>
      </c>
    </row>
    <row r="5984" ht="14.25" customHeight="1" spans="1:6" x14ac:dyDescent="0.25">
      <c r="A5984" s="232">
        <v>43590</v>
      </c>
      <c r="B5984" s="233">
        <v>125</v>
      </c>
      <c r="C5984" s="233">
        <v>31</v>
      </c>
      <c r="D5984" s="234">
        <v>0.625</v>
      </c>
      <c r="E5984" s="235">
        <v>0.0002501862267455707</v>
      </c>
      <c r="F5984" s="235">
        <v>0.00005137931824975094</v>
      </c>
    </row>
    <row r="5985" ht="14.25" customHeight="1" spans="1:6" x14ac:dyDescent="0.25">
      <c r="A5985" s="232">
        <v>43590</v>
      </c>
      <c r="B5985" s="233">
        <v>125</v>
      </c>
      <c r="C5985" s="233">
        <v>32</v>
      </c>
      <c r="D5985" s="234">
        <v>0.6458333333321207</v>
      </c>
      <c r="E5985" s="235">
        <v>0.0002183919735787065</v>
      </c>
      <c r="F5985" s="235">
        <v>0.00005308194672976218</v>
      </c>
    </row>
    <row r="5986" ht="14.25" customHeight="1" spans="1:6" x14ac:dyDescent="0.25">
      <c r="A5986" s="232">
        <v>43590</v>
      </c>
      <c r="B5986" s="233">
        <v>125</v>
      </c>
      <c r="C5986" s="233">
        <v>33</v>
      </c>
      <c r="D5986" s="234">
        <v>0.6666666666678793</v>
      </c>
      <c r="E5986" s="235">
        <v>0.00017940908142684265</v>
      </c>
      <c r="F5986" s="235">
        <v>0.0000573885952380259</v>
      </c>
    </row>
    <row r="5987" ht="14.25" customHeight="1" spans="1:6" x14ac:dyDescent="0.25">
      <c r="A5987" s="232">
        <v>43590</v>
      </c>
      <c r="B5987" s="233">
        <v>125</v>
      </c>
      <c r="C5987" s="233">
        <v>34</v>
      </c>
      <c r="D5987" s="234">
        <v>0.6875</v>
      </c>
      <c r="E5987" s="235">
        <v>0.00014816623362717775</v>
      </c>
      <c r="F5987" s="235">
        <v>0.00006159508912981838</v>
      </c>
    </row>
    <row r="5988" ht="14.25" customHeight="1" spans="1:6" x14ac:dyDescent="0.25">
      <c r="A5988" s="232">
        <v>43590</v>
      </c>
      <c r="B5988" s="233">
        <v>125</v>
      </c>
      <c r="C5988" s="233">
        <v>35</v>
      </c>
      <c r="D5988" s="234">
        <v>0.7083333333321207</v>
      </c>
      <c r="E5988" s="235">
        <v>0.00012107890593015439</v>
      </c>
      <c r="F5988" s="235">
        <v>0.00006750421150162208</v>
      </c>
    </row>
    <row r="5989" ht="14.25" customHeight="1" spans="1:6" x14ac:dyDescent="0.25">
      <c r="A5989" s="232">
        <v>43590</v>
      </c>
      <c r="B5989" s="233">
        <v>125</v>
      </c>
      <c r="C5989" s="233">
        <v>36</v>
      </c>
      <c r="D5989" s="234">
        <v>0.7291666666678793</v>
      </c>
      <c r="E5989" s="235">
        <v>0.00008251144600805491</v>
      </c>
      <c r="F5989" s="235">
        <v>0.0000718108600098858</v>
      </c>
    </row>
    <row r="5990" ht="14.25" customHeight="1" spans="1:6" x14ac:dyDescent="0.25">
      <c r="A5990" s="232">
        <v>43590</v>
      </c>
      <c r="B5990" s="233">
        <v>125</v>
      </c>
      <c r="C5990" s="233">
        <v>37</v>
      </c>
      <c r="D5990" s="234">
        <v>0.75</v>
      </c>
      <c r="E5990" s="235">
        <v>0.0000508064540289252</v>
      </c>
      <c r="F5990" s="235">
        <v>0.00007251194232518454</v>
      </c>
    </row>
    <row r="5991" ht="14.25" customHeight="1" spans="1:6" x14ac:dyDescent="0.25">
      <c r="A5991" s="232">
        <v>43590</v>
      </c>
      <c r="B5991" s="233">
        <v>125</v>
      </c>
      <c r="C5991" s="233">
        <v>38</v>
      </c>
      <c r="D5991" s="234">
        <v>0.7708333333321207</v>
      </c>
      <c r="E5991" s="235">
        <v>0.00002961299844051263</v>
      </c>
      <c r="F5991" s="235">
        <v>0.00007151039616047207</v>
      </c>
    </row>
    <row r="5992" ht="14.25" customHeight="1" spans="1:6" x14ac:dyDescent="0.25">
      <c r="A5992" s="232">
        <v>43590</v>
      </c>
      <c r="B5992" s="233">
        <v>125</v>
      </c>
      <c r="C5992" s="233">
        <v>39</v>
      </c>
      <c r="D5992" s="234">
        <v>0.7916666666678793</v>
      </c>
      <c r="E5992" s="235">
        <v>0.000012819992553371006</v>
      </c>
      <c r="F5992" s="235">
        <v>0.00006970761306398956</v>
      </c>
    </row>
    <row r="5993" ht="14.25" customHeight="1" spans="1:6" x14ac:dyDescent="0.25">
      <c r="A5993" s="232">
        <v>43590</v>
      </c>
      <c r="B5993" s="233">
        <v>125</v>
      </c>
      <c r="C5993" s="233">
        <v>40</v>
      </c>
      <c r="D5993" s="234">
        <v>0.8125</v>
      </c>
      <c r="E5993" s="235">
        <v>0.0000026991970975999914</v>
      </c>
      <c r="F5993" s="235">
        <v>0.00006680312918632335</v>
      </c>
    </row>
    <row r="5994" ht="14.25" customHeight="1" spans="1:6" x14ac:dyDescent="0.25">
      <c r="A5994" s="232">
        <v>43590</v>
      </c>
      <c r="B5994" s="233">
        <v>125</v>
      </c>
      <c r="C5994" s="233">
        <v>41</v>
      </c>
      <c r="D5994" s="234">
        <v>0.8333333333321207</v>
      </c>
      <c r="E5994" s="235">
        <v>4.041304898190525e-7</v>
      </c>
      <c r="F5994" s="235">
        <v>0.00007020838614634582</v>
      </c>
    </row>
    <row r="5995" ht="14.25" customHeight="1" spans="1:6" x14ac:dyDescent="0.25">
      <c r="A5995" s="232">
        <v>43590</v>
      </c>
      <c r="B5995" s="233">
        <v>125</v>
      </c>
      <c r="C5995" s="233">
        <v>42</v>
      </c>
      <c r="D5995" s="234">
        <v>0.8541666666678793</v>
      </c>
      <c r="E5995" s="235">
        <v>2.0786826281253442e-8</v>
      </c>
      <c r="F5995" s="235">
        <v>0.00007120993231105831</v>
      </c>
    </row>
    <row r="5996" ht="14.25" customHeight="1" spans="1:6" x14ac:dyDescent="0.25">
      <c r="A5996" s="232">
        <v>43590</v>
      </c>
      <c r="B5996" s="233">
        <v>125</v>
      </c>
      <c r="C5996" s="233">
        <v>43</v>
      </c>
      <c r="D5996" s="234">
        <v>0.875</v>
      </c>
      <c r="E5996" s="235">
        <v>3.995065711712374e-9</v>
      </c>
      <c r="F5996" s="235">
        <v>0.0000738139523393108</v>
      </c>
    </row>
    <row r="5997" ht="14.25" customHeight="1" spans="1:6" x14ac:dyDescent="0.25">
      <c r="A5997" s="232">
        <v>43590</v>
      </c>
      <c r="B5997" s="233">
        <v>125</v>
      </c>
      <c r="C5997" s="233">
        <v>44</v>
      </c>
      <c r="D5997" s="234">
        <v>0.8958333333321207</v>
      </c>
      <c r="E5997" s="235">
        <v>0</v>
      </c>
      <c r="F5997" s="235">
        <v>0.00006890637613221959</v>
      </c>
    </row>
    <row r="5998" ht="14.25" customHeight="1" spans="1:6" x14ac:dyDescent="0.25">
      <c r="A5998" s="232">
        <v>43590</v>
      </c>
      <c r="B5998" s="233">
        <v>125</v>
      </c>
      <c r="C5998" s="233">
        <v>45</v>
      </c>
      <c r="D5998" s="234">
        <v>0.9166666666678793</v>
      </c>
      <c r="E5998" s="235">
        <v>0</v>
      </c>
      <c r="F5998" s="235">
        <v>0.0000665026653369096</v>
      </c>
    </row>
    <row r="5999" ht="14.25" customHeight="1" spans="1:6" x14ac:dyDescent="0.25">
      <c r="A5999" s="232">
        <v>43590</v>
      </c>
      <c r="B5999" s="233">
        <v>125</v>
      </c>
      <c r="C5999" s="233">
        <v>46</v>
      </c>
      <c r="D5999" s="234">
        <v>0.9375</v>
      </c>
      <c r="E5999" s="235">
        <v>0</v>
      </c>
      <c r="F5999" s="235">
        <v>0.000059391687567450885</v>
      </c>
    </row>
    <row r="6000" ht="14.25" customHeight="1" spans="1:6" x14ac:dyDescent="0.25">
      <c r="A6000" s="232">
        <v>43590</v>
      </c>
      <c r="B6000" s="233">
        <v>125</v>
      </c>
      <c r="C6000" s="233">
        <v>47</v>
      </c>
      <c r="D6000" s="234">
        <v>0.9583333333321207</v>
      </c>
      <c r="E6000" s="235">
        <v>0</v>
      </c>
      <c r="F6000" s="235">
        <v>0.00005067823593445219</v>
      </c>
    </row>
    <row r="6001" ht="14.25" customHeight="1" spans="1:6" x14ac:dyDescent="0.25">
      <c r="A6001" s="232">
        <v>43590</v>
      </c>
      <c r="B6001" s="233">
        <v>125</v>
      </c>
      <c r="C6001" s="233">
        <v>48</v>
      </c>
      <c r="D6001" s="234">
        <v>0.9791666666678793</v>
      </c>
      <c r="E6001" s="235">
        <v>0</v>
      </c>
      <c r="F6001" s="235">
        <v>0.00004246555738380974</v>
      </c>
    </row>
    <row r="6002" ht="14.25" customHeight="1" spans="1:6" x14ac:dyDescent="0.25">
      <c r="A6002" s="232">
        <v>43591</v>
      </c>
      <c r="B6002" s="233">
        <v>126</v>
      </c>
      <c r="C6002" s="233">
        <v>1</v>
      </c>
      <c r="D6002" s="234">
        <v>0</v>
      </c>
      <c r="E6002" s="235">
        <v>0</v>
      </c>
      <c r="F6002" s="235">
        <v>0.000037457826560247266</v>
      </c>
    </row>
    <row r="6003" ht="14.25" customHeight="1" spans="1:6" x14ac:dyDescent="0.25">
      <c r="A6003" s="232">
        <v>43591</v>
      </c>
      <c r="B6003" s="233">
        <v>126</v>
      </c>
      <c r="C6003" s="233">
        <v>2</v>
      </c>
      <c r="D6003" s="234">
        <v>0.020833333332120674</v>
      </c>
      <c r="E6003" s="235">
        <v>0</v>
      </c>
      <c r="F6003" s="235">
        <v>0.000033651951134339786</v>
      </c>
    </row>
    <row r="6004" ht="14.25" customHeight="1" spans="1:6" x14ac:dyDescent="0.25">
      <c r="A6004" s="232">
        <v>43591</v>
      </c>
      <c r="B6004" s="233">
        <v>126</v>
      </c>
      <c r="C6004" s="233">
        <v>3</v>
      </c>
      <c r="D6004" s="234">
        <v>0.041666666667879326</v>
      </c>
      <c r="E6004" s="235">
        <v>0</v>
      </c>
      <c r="F6004" s="235">
        <v>0.000030246694174317314</v>
      </c>
    </row>
    <row r="6005" ht="14.25" customHeight="1" spans="1:6" x14ac:dyDescent="0.25">
      <c r="A6005" s="232">
        <v>43591</v>
      </c>
      <c r="B6005" s="233">
        <v>126</v>
      </c>
      <c r="C6005" s="233">
        <v>4</v>
      </c>
      <c r="D6005" s="234">
        <v>0.0625</v>
      </c>
      <c r="E6005" s="235">
        <v>0</v>
      </c>
      <c r="F6005" s="235">
        <v>0.000028143447228421073</v>
      </c>
    </row>
    <row r="6006" ht="14.25" customHeight="1" spans="1:6" x14ac:dyDescent="0.25">
      <c r="A6006" s="232">
        <v>43591</v>
      </c>
      <c r="B6006" s="233">
        <v>126</v>
      </c>
      <c r="C6006" s="233">
        <v>5</v>
      </c>
      <c r="D6006" s="234">
        <v>0.08333333333212067</v>
      </c>
      <c r="E6006" s="235">
        <v>0</v>
      </c>
      <c r="F6006" s="235">
        <v>0.000027642674146064832</v>
      </c>
    </row>
    <row r="6007" ht="14.25" customHeight="1" spans="1:6" x14ac:dyDescent="0.25">
      <c r="A6007" s="232">
        <v>43591</v>
      </c>
      <c r="B6007" s="233">
        <v>126</v>
      </c>
      <c r="C6007" s="233">
        <v>6</v>
      </c>
      <c r="D6007" s="234">
        <v>0.10416666666787933</v>
      </c>
      <c r="E6007" s="235">
        <v>0</v>
      </c>
      <c r="F6007" s="235">
        <v>0.00002724205568017983</v>
      </c>
    </row>
    <row r="6008" ht="14.25" customHeight="1" spans="1:6" x14ac:dyDescent="0.25">
      <c r="A6008" s="232">
        <v>43591</v>
      </c>
      <c r="B6008" s="233">
        <v>126</v>
      </c>
      <c r="C6008" s="233">
        <v>7</v>
      </c>
      <c r="D6008" s="234">
        <v>0.125</v>
      </c>
      <c r="E6008" s="235">
        <v>0</v>
      </c>
      <c r="F6008" s="235">
        <v>0.00002644081874840984</v>
      </c>
    </row>
    <row r="6009" ht="14.25" customHeight="1" spans="1:6" x14ac:dyDescent="0.25">
      <c r="A6009" s="232">
        <v>43591</v>
      </c>
      <c r="B6009" s="233">
        <v>126</v>
      </c>
      <c r="C6009" s="233">
        <v>8</v>
      </c>
      <c r="D6009" s="234">
        <v>0.14583333333212067</v>
      </c>
      <c r="E6009" s="235">
        <v>0</v>
      </c>
      <c r="F6009" s="235">
        <v>0.00002604020028252484</v>
      </c>
    </row>
    <row r="6010" ht="14.25" customHeight="1" spans="1:6" x14ac:dyDescent="0.25">
      <c r="A6010" s="232">
        <v>43591</v>
      </c>
      <c r="B6010" s="233">
        <v>126</v>
      </c>
      <c r="C6010" s="233">
        <v>9</v>
      </c>
      <c r="D6010" s="234">
        <v>0.16666666666787933</v>
      </c>
      <c r="E6010" s="235">
        <v>5.9186158692035165e-9</v>
      </c>
      <c r="F6010" s="235">
        <v>0.00002644081874840984</v>
      </c>
    </row>
    <row r="6011" ht="14.25" customHeight="1" spans="1:6" x14ac:dyDescent="0.25">
      <c r="A6011" s="232">
        <v>43591</v>
      </c>
      <c r="B6011" s="233">
        <v>126</v>
      </c>
      <c r="C6011" s="233">
        <v>10</v>
      </c>
      <c r="D6011" s="234">
        <v>0.1875</v>
      </c>
      <c r="E6011" s="235">
        <v>0.000003019086141350321</v>
      </c>
      <c r="F6011" s="235">
        <v>0.00002744236491312233</v>
      </c>
    </row>
    <row r="6012" ht="14.25" customHeight="1" spans="1:6" x14ac:dyDescent="0.25">
      <c r="A6012" s="232">
        <v>43591</v>
      </c>
      <c r="B6012" s="233">
        <v>126</v>
      </c>
      <c r="C6012" s="233">
        <v>11</v>
      </c>
      <c r="D6012" s="234">
        <v>0.20833333333212067</v>
      </c>
      <c r="E6012" s="235">
        <v>0.000012591344817941156</v>
      </c>
      <c r="F6012" s="235">
        <v>0.00002784298337900733</v>
      </c>
    </row>
    <row r="6013" ht="14.25" customHeight="1" spans="1:6" x14ac:dyDescent="0.25">
      <c r="A6013" s="232">
        <v>43591</v>
      </c>
      <c r="B6013" s="233">
        <v>126</v>
      </c>
      <c r="C6013" s="233">
        <v>12</v>
      </c>
      <c r="D6013" s="234">
        <v>0.22916666666787933</v>
      </c>
      <c r="E6013" s="235">
        <v>0.00003091885360600791</v>
      </c>
      <c r="F6013" s="235">
        <v>0.000029245148009604822</v>
      </c>
    </row>
    <row r="6014" ht="14.25" customHeight="1" spans="1:6" x14ac:dyDescent="0.25">
      <c r="A6014" s="232">
        <v>43591</v>
      </c>
      <c r="B6014" s="233">
        <v>126</v>
      </c>
      <c r="C6014" s="233">
        <v>13</v>
      </c>
      <c r="D6014" s="234">
        <v>0.25</v>
      </c>
      <c r="E6014" s="235">
        <v>0.00005643400948833677</v>
      </c>
      <c r="F6014" s="235">
        <v>0.00003465349729905229</v>
      </c>
    </row>
    <row r="6015" ht="14.25" customHeight="1" spans="1:6" x14ac:dyDescent="0.25">
      <c r="A6015" s="232">
        <v>43591</v>
      </c>
      <c r="B6015" s="233">
        <v>126</v>
      </c>
      <c r="C6015" s="233">
        <v>14</v>
      </c>
      <c r="D6015" s="234">
        <v>0.2708333333321207</v>
      </c>
      <c r="E6015" s="235">
        <v>0.0000846552620653537</v>
      </c>
      <c r="F6015" s="235">
        <v>0.000041764475068510994</v>
      </c>
    </row>
    <row r="6016" ht="14.25" customHeight="1" spans="1:6" x14ac:dyDescent="0.25">
      <c r="A6016" s="232">
        <v>43591</v>
      </c>
      <c r="B6016" s="233">
        <v>126</v>
      </c>
      <c r="C6016" s="233">
        <v>15</v>
      </c>
      <c r="D6016" s="234">
        <v>0.2916666666678793</v>
      </c>
      <c r="E6016" s="235">
        <v>0.0001149573071015544</v>
      </c>
      <c r="F6016" s="235">
        <v>0.00004887545283796971</v>
      </c>
    </row>
    <row r="6017" ht="14.25" customHeight="1" spans="1:6" x14ac:dyDescent="0.25">
      <c r="A6017" s="232">
        <v>43591</v>
      </c>
      <c r="B6017" s="233">
        <v>126</v>
      </c>
      <c r="C6017" s="233">
        <v>16</v>
      </c>
      <c r="D6017" s="234">
        <v>0.3125</v>
      </c>
      <c r="E6017" s="235">
        <v>0.00014503309455756277</v>
      </c>
      <c r="F6017" s="235">
        <v>0.00005288163749681968</v>
      </c>
    </row>
    <row r="6018" ht="14.25" customHeight="1" spans="1:6" x14ac:dyDescent="0.25">
      <c r="A6018" s="232">
        <v>43591</v>
      </c>
      <c r="B6018" s="233">
        <v>126</v>
      </c>
      <c r="C6018" s="233">
        <v>17</v>
      </c>
      <c r="D6018" s="234">
        <v>0.3333333333321207</v>
      </c>
      <c r="E6018" s="235">
        <v>0.00018202615335082033</v>
      </c>
      <c r="F6018" s="235">
        <v>0.000054383956743888416</v>
      </c>
    </row>
    <row r="6019" ht="14.25" customHeight="1" spans="1:6" x14ac:dyDescent="0.25">
      <c r="A6019" s="232">
        <v>43591</v>
      </c>
      <c r="B6019" s="233">
        <v>126</v>
      </c>
      <c r="C6019" s="233">
        <v>18</v>
      </c>
      <c r="D6019" s="234">
        <v>0.3541666666678793</v>
      </c>
      <c r="E6019" s="235">
        <v>0.00023034227116267757</v>
      </c>
      <c r="F6019" s="235">
        <v>0.00005728844062155465</v>
      </c>
    </row>
    <row r="6020" ht="14.25" customHeight="1" spans="1:6" x14ac:dyDescent="0.25">
      <c r="A6020" s="232">
        <v>43591</v>
      </c>
      <c r="B6020" s="233">
        <v>126</v>
      </c>
      <c r="C6020" s="233">
        <v>19</v>
      </c>
      <c r="D6020" s="234">
        <v>0.375</v>
      </c>
      <c r="E6020" s="235">
        <v>0.0002789994721093572</v>
      </c>
      <c r="F6020" s="235">
        <v>0.000058490296019209644</v>
      </c>
    </row>
    <row r="6021" ht="14.25" customHeight="1" spans="1:6" x14ac:dyDescent="0.25">
      <c r="A6021" s="232">
        <v>43591</v>
      </c>
      <c r="B6021" s="233">
        <v>126</v>
      </c>
      <c r="C6021" s="233">
        <v>20</v>
      </c>
      <c r="D6021" s="234">
        <v>0.3958333333321207</v>
      </c>
      <c r="E6021" s="235">
        <v>0.0003002453241063598</v>
      </c>
      <c r="F6021" s="235">
        <v>0.000058490296019209644</v>
      </c>
    </row>
    <row r="6022" ht="14.25" customHeight="1" spans="1:6" x14ac:dyDescent="0.25">
      <c r="A6022" s="232">
        <v>43591</v>
      </c>
      <c r="B6022" s="233">
        <v>126</v>
      </c>
      <c r="C6022" s="233">
        <v>21</v>
      </c>
      <c r="D6022" s="234">
        <v>0.4166666666678793</v>
      </c>
      <c r="E6022" s="235">
        <v>0.0003159440123768074</v>
      </c>
      <c r="F6022" s="235">
        <v>0.00005608658522389965</v>
      </c>
    </row>
    <row r="6023" ht="14.25" customHeight="1" spans="1:6" x14ac:dyDescent="0.25">
      <c r="A6023" s="232">
        <v>43591</v>
      </c>
      <c r="B6023" s="233">
        <v>126</v>
      </c>
      <c r="C6023" s="233">
        <v>22</v>
      </c>
      <c r="D6023" s="234">
        <v>0.4375</v>
      </c>
      <c r="E6023" s="235">
        <v>0.0003365162562836333</v>
      </c>
      <c r="F6023" s="235">
        <v>0.000056186739840370906</v>
      </c>
    </row>
    <row r="6024" ht="14.25" customHeight="1" spans="1:6" x14ac:dyDescent="0.25">
      <c r="A6024" s="232">
        <v>43591</v>
      </c>
      <c r="B6024" s="233">
        <v>126</v>
      </c>
      <c r="C6024" s="233">
        <v>23</v>
      </c>
      <c r="D6024" s="234">
        <v>0.4583333333321207</v>
      </c>
      <c r="E6024" s="235">
        <v>0.00036046118379678304</v>
      </c>
      <c r="F6024" s="235">
        <v>0.00005478457520977341</v>
      </c>
    </row>
    <row r="6025" ht="14.25" customHeight="1" spans="1:6" x14ac:dyDescent="0.25">
      <c r="A6025" s="232">
        <v>43591</v>
      </c>
      <c r="B6025" s="233">
        <v>126</v>
      </c>
      <c r="C6025" s="233">
        <v>24</v>
      </c>
      <c r="D6025" s="234">
        <v>0.4791666666678793</v>
      </c>
      <c r="E6025" s="235">
        <v>0.0003735120198096531</v>
      </c>
      <c r="F6025" s="235">
        <v>0.00005388318366153217</v>
      </c>
    </row>
    <row r="6026" ht="14.25" customHeight="1" spans="1:6" x14ac:dyDescent="0.25">
      <c r="A6026" s="232">
        <v>43591</v>
      </c>
      <c r="B6026" s="233">
        <v>126</v>
      </c>
      <c r="C6026" s="233">
        <v>25</v>
      </c>
      <c r="D6026" s="234">
        <v>0.5</v>
      </c>
      <c r="E6026" s="235">
        <v>0.00036733872819055027</v>
      </c>
      <c r="F6026" s="235">
        <v>0.00005588627599095715</v>
      </c>
    </row>
    <row r="6027" ht="14.25" customHeight="1" spans="1:6" x14ac:dyDescent="0.25">
      <c r="A6027" s="232">
        <v>43591</v>
      </c>
      <c r="B6027" s="233">
        <v>126</v>
      </c>
      <c r="C6027" s="233">
        <v>26</v>
      </c>
      <c r="D6027" s="234">
        <v>0.5208333333321207</v>
      </c>
      <c r="E6027" s="235">
        <v>0.00036475567158476846</v>
      </c>
      <c r="F6027" s="235">
        <v>0.00005498488444271591</v>
      </c>
    </row>
    <row r="6028" ht="14.25" customHeight="1" spans="1:6" x14ac:dyDescent="0.25">
      <c r="A6028" s="232">
        <v>43591</v>
      </c>
      <c r="B6028" s="233">
        <v>126</v>
      </c>
      <c r="C6028" s="233">
        <v>27</v>
      </c>
      <c r="D6028" s="234">
        <v>0.5416666666678793</v>
      </c>
      <c r="E6028" s="235">
        <v>0.00033443948090983335</v>
      </c>
      <c r="F6028" s="235">
        <v>0.00005558581214154341</v>
      </c>
    </row>
    <row r="6029" ht="14.25" customHeight="1" spans="1:6" x14ac:dyDescent="0.25">
      <c r="A6029" s="232">
        <v>43591</v>
      </c>
      <c r="B6029" s="233">
        <v>126</v>
      </c>
      <c r="C6029" s="233">
        <v>28</v>
      </c>
      <c r="D6029" s="234">
        <v>0.5625</v>
      </c>
      <c r="E6029" s="235">
        <v>0.00030419449858207437</v>
      </c>
      <c r="F6029" s="235">
        <v>0.00005278148288034843</v>
      </c>
    </row>
    <row r="6030" ht="14.25" customHeight="1" spans="1:6" x14ac:dyDescent="0.25">
      <c r="A6030" s="232">
        <v>43591</v>
      </c>
      <c r="B6030" s="233">
        <v>126</v>
      </c>
      <c r="C6030" s="233">
        <v>29</v>
      </c>
      <c r="D6030" s="234">
        <v>0.5833333333321207</v>
      </c>
      <c r="E6030" s="235">
        <v>0.00028158255871515384</v>
      </c>
      <c r="F6030" s="235">
        <v>0.000049977153619153456</v>
      </c>
    </row>
    <row r="6031" ht="14.25" customHeight="1" spans="1:6" x14ac:dyDescent="0.25">
      <c r="A6031" s="232">
        <v>43591</v>
      </c>
      <c r="B6031" s="233">
        <v>126</v>
      </c>
      <c r="C6031" s="233">
        <v>30</v>
      </c>
      <c r="D6031" s="234">
        <v>0.6041666666678793</v>
      </c>
      <c r="E6031" s="235">
        <v>0.00025073093584537586</v>
      </c>
      <c r="F6031" s="235">
        <v>0.00005117900901680845</v>
      </c>
    </row>
    <row r="6032" ht="14.25" customHeight="1" spans="1:6" x14ac:dyDescent="0.25">
      <c r="A6032" s="232">
        <v>43591</v>
      </c>
      <c r="B6032" s="233">
        <v>126</v>
      </c>
      <c r="C6032" s="233">
        <v>31</v>
      </c>
      <c r="D6032" s="234">
        <v>0.625</v>
      </c>
      <c r="E6032" s="235">
        <v>0.00021778551189195159</v>
      </c>
      <c r="F6032" s="235">
        <v>0.000049576535153268434</v>
      </c>
    </row>
    <row r="6033" ht="14.25" customHeight="1" spans="1:6" x14ac:dyDescent="0.25">
      <c r="A6033" s="232">
        <v>43591</v>
      </c>
      <c r="B6033" s="233">
        <v>126</v>
      </c>
      <c r="C6033" s="233">
        <v>32</v>
      </c>
      <c r="D6033" s="234">
        <v>0.6458333333321207</v>
      </c>
      <c r="E6033" s="235">
        <v>0.00019809395887382023</v>
      </c>
      <c r="F6033" s="235">
        <v>0.00005258117364740593</v>
      </c>
    </row>
    <row r="6034" ht="14.25" customHeight="1" spans="1:6" x14ac:dyDescent="0.25">
      <c r="A6034" s="232">
        <v>43591</v>
      </c>
      <c r="B6034" s="233">
        <v>126</v>
      </c>
      <c r="C6034" s="233">
        <v>33</v>
      </c>
      <c r="D6034" s="234">
        <v>0.6666666666678793</v>
      </c>
      <c r="E6034" s="235">
        <v>0.0001654249871202016</v>
      </c>
      <c r="F6034" s="235">
        <v>0.00005488472982624466</v>
      </c>
    </row>
    <row r="6035" ht="14.25" customHeight="1" spans="1:6" x14ac:dyDescent="0.25">
      <c r="A6035" s="232">
        <v>43591</v>
      </c>
      <c r="B6035" s="233">
        <v>126</v>
      </c>
      <c r="C6035" s="233">
        <v>34</v>
      </c>
      <c r="D6035" s="234">
        <v>0.6875</v>
      </c>
      <c r="E6035" s="235">
        <v>0.00012726057435972</v>
      </c>
      <c r="F6035" s="235">
        <v>0.000059291532950979645</v>
      </c>
    </row>
    <row r="6036" ht="14.25" customHeight="1" spans="1:6" x14ac:dyDescent="0.25">
      <c r="A6036" s="232">
        <v>43591</v>
      </c>
      <c r="B6036" s="233">
        <v>126</v>
      </c>
      <c r="C6036" s="233">
        <v>35</v>
      </c>
      <c r="D6036" s="234">
        <v>0.7083333333321207</v>
      </c>
      <c r="E6036" s="235">
        <v>0.00010309637089965562</v>
      </c>
      <c r="F6036" s="235">
        <v>0.00006429926377454211</v>
      </c>
    </row>
    <row r="6037" ht="14.25" customHeight="1" spans="1:6" x14ac:dyDescent="0.25">
      <c r="A6037" s="232">
        <v>43591</v>
      </c>
      <c r="B6037" s="233">
        <v>126</v>
      </c>
      <c r="C6037" s="233">
        <v>36</v>
      </c>
      <c r="D6037" s="234">
        <v>0.7291666666678793</v>
      </c>
      <c r="E6037" s="235">
        <v>0.00006876869384255549</v>
      </c>
      <c r="F6037" s="235">
        <v>0.00006740405688515083</v>
      </c>
    </row>
    <row r="6038" ht="14.25" customHeight="1" spans="1:6" x14ac:dyDescent="0.25">
      <c r="A6038" s="232">
        <v>43591</v>
      </c>
      <c r="B6038" s="233">
        <v>126</v>
      </c>
      <c r="C6038" s="233">
        <v>37</v>
      </c>
      <c r="D6038" s="234">
        <v>0.75</v>
      </c>
      <c r="E6038" s="235">
        <v>0.00004455995395346718</v>
      </c>
      <c r="F6038" s="235">
        <v>0.00007040869537928833</v>
      </c>
    </row>
    <row r="6039" ht="14.25" customHeight="1" spans="1:6" x14ac:dyDescent="0.25">
      <c r="A6039" s="232">
        <v>43591</v>
      </c>
      <c r="B6039" s="233">
        <v>126</v>
      </c>
      <c r="C6039" s="233">
        <v>38</v>
      </c>
      <c r="D6039" s="234">
        <v>0.7708333333321207</v>
      </c>
      <c r="E6039" s="235">
        <v>0.00002588499537729056</v>
      </c>
      <c r="F6039" s="235">
        <v>0.00007090946846164457</v>
      </c>
    </row>
    <row r="6040" ht="14.25" customHeight="1" spans="1:6" x14ac:dyDescent="0.25">
      <c r="A6040" s="232">
        <v>43591</v>
      </c>
      <c r="B6040" s="233">
        <v>126</v>
      </c>
      <c r="C6040" s="233">
        <v>39</v>
      </c>
      <c r="D6040" s="234">
        <v>0.7916666666678793</v>
      </c>
      <c r="E6040" s="235">
        <v>0.00001127896649993112</v>
      </c>
      <c r="F6040" s="235">
        <v>0.00006870606689927708</v>
      </c>
    </row>
    <row r="6041" ht="14.25" customHeight="1" spans="1:6" x14ac:dyDescent="0.25">
      <c r="A6041" s="232">
        <v>43591</v>
      </c>
      <c r="B6041" s="233">
        <v>126</v>
      </c>
      <c r="C6041" s="233">
        <v>40</v>
      </c>
      <c r="D6041" s="234">
        <v>0.8125</v>
      </c>
      <c r="E6041" s="235">
        <v>0.000005352799019804697</v>
      </c>
      <c r="F6041" s="235">
        <v>0.00006630235610396709</v>
      </c>
    </row>
    <row r="6042" ht="14.25" customHeight="1" spans="1:6" x14ac:dyDescent="0.25">
      <c r="A6042" s="232">
        <v>43591</v>
      </c>
      <c r="B6042" s="233">
        <v>126</v>
      </c>
      <c r="C6042" s="233">
        <v>41</v>
      </c>
      <c r="D6042" s="234">
        <v>0.8333333333321207</v>
      </c>
      <c r="E6042" s="235">
        <v>7.595557032144512e-7</v>
      </c>
      <c r="F6042" s="235">
        <v>0.00007020838614634582</v>
      </c>
    </row>
    <row r="6043" ht="14.25" customHeight="1" spans="1:6" x14ac:dyDescent="0.25">
      <c r="A6043" s="232">
        <v>43591</v>
      </c>
      <c r="B6043" s="233">
        <v>126</v>
      </c>
      <c r="C6043" s="233">
        <v>42</v>
      </c>
      <c r="D6043" s="234">
        <v>0.8541666666678793</v>
      </c>
      <c r="E6043" s="235">
        <v>1.1292302925762004e-7</v>
      </c>
      <c r="F6043" s="235">
        <v>0.00007100962307811582</v>
      </c>
    </row>
    <row r="6044" ht="14.25" customHeight="1" spans="1:6" x14ac:dyDescent="0.25">
      <c r="A6044" s="232">
        <v>43591</v>
      </c>
      <c r="B6044" s="233">
        <v>126</v>
      </c>
      <c r="C6044" s="233">
        <v>43</v>
      </c>
      <c r="D6044" s="234">
        <v>0.875</v>
      </c>
      <c r="E6044" s="235">
        <v>0</v>
      </c>
      <c r="F6044" s="235">
        <v>0.00007281240617459832</v>
      </c>
    </row>
    <row r="6045" ht="14.25" customHeight="1" spans="1:6" x14ac:dyDescent="0.25">
      <c r="A6045" s="232">
        <v>43591</v>
      </c>
      <c r="B6045" s="233">
        <v>126</v>
      </c>
      <c r="C6045" s="233">
        <v>44</v>
      </c>
      <c r="D6045" s="234">
        <v>0.8958333333321207</v>
      </c>
      <c r="E6045" s="235">
        <v>0</v>
      </c>
      <c r="F6045" s="235">
        <v>0.00006770452073456459</v>
      </c>
    </row>
    <row r="6046" ht="14.25" customHeight="1" spans="1:6" x14ac:dyDescent="0.25">
      <c r="A6046" s="232">
        <v>43591</v>
      </c>
      <c r="B6046" s="233">
        <v>126</v>
      </c>
      <c r="C6046" s="233">
        <v>45</v>
      </c>
      <c r="D6046" s="234">
        <v>0.9166666666678793</v>
      </c>
      <c r="E6046" s="235">
        <v>0</v>
      </c>
      <c r="F6046" s="235">
        <v>0.0000661020468710246</v>
      </c>
    </row>
    <row r="6047" ht="14.25" customHeight="1" spans="1:6" x14ac:dyDescent="0.25">
      <c r="A6047" s="232">
        <v>43591</v>
      </c>
      <c r="B6047" s="233">
        <v>126</v>
      </c>
      <c r="C6047" s="233">
        <v>46</v>
      </c>
      <c r="D6047" s="234">
        <v>0.9375</v>
      </c>
      <c r="E6047" s="235">
        <v>0</v>
      </c>
      <c r="F6047" s="235">
        <v>0.00005909122371803713</v>
      </c>
    </row>
    <row r="6048" ht="14.25" customHeight="1" spans="1:6" x14ac:dyDescent="0.25">
      <c r="A6048" s="232">
        <v>43591</v>
      </c>
      <c r="B6048" s="233">
        <v>126</v>
      </c>
      <c r="C6048" s="233">
        <v>47</v>
      </c>
      <c r="D6048" s="234">
        <v>0.9583333333321207</v>
      </c>
      <c r="E6048" s="235">
        <v>0</v>
      </c>
      <c r="F6048" s="235">
        <v>0.00005218055518152093</v>
      </c>
    </row>
    <row r="6049" ht="14.25" customHeight="1" spans="1:6" x14ac:dyDescent="0.25">
      <c r="A6049" s="232">
        <v>43591</v>
      </c>
      <c r="B6049" s="233">
        <v>126</v>
      </c>
      <c r="C6049" s="233">
        <v>48</v>
      </c>
      <c r="D6049" s="234">
        <v>0.9791666666678793</v>
      </c>
      <c r="E6049" s="235">
        <v>0</v>
      </c>
      <c r="F6049" s="235">
        <v>0.000046071123576774715</v>
      </c>
    </row>
    <row r="6050" ht="14.25" customHeight="1" spans="1:6" x14ac:dyDescent="0.25">
      <c r="A6050" s="232">
        <v>43592</v>
      </c>
      <c r="B6050" s="233">
        <v>127</v>
      </c>
      <c r="C6050" s="233">
        <v>1</v>
      </c>
      <c r="D6050" s="234">
        <v>0</v>
      </c>
      <c r="E6050" s="235">
        <v>0</v>
      </c>
      <c r="F6050" s="235">
        <v>0.000038759836574373515</v>
      </c>
    </row>
    <row r="6051" ht="14.25" customHeight="1" spans="1:6" x14ac:dyDescent="0.25">
      <c r="A6051" s="232">
        <v>43592</v>
      </c>
      <c r="B6051" s="233">
        <v>127</v>
      </c>
      <c r="C6051" s="233">
        <v>2</v>
      </c>
      <c r="D6051" s="234">
        <v>0.020833333332120674</v>
      </c>
      <c r="E6051" s="235">
        <v>0</v>
      </c>
      <c r="F6051" s="235">
        <v>0.00003435303344963854</v>
      </c>
    </row>
    <row r="6052" ht="14.25" customHeight="1" spans="1:6" x14ac:dyDescent="0.25">
      <c r="A6052" s="232">
        <v>43592</v>
      </c>
      <c r="B6052" s="233">
        <v>127</v>
      </c>
      <c r="C6052" s="233">
        <v>3</v>
      </c>
      <c r="D6052" s="234">
        <v>0.041666666667879326</v>
      </c>
      <c r="E6052" s="235">
        <v>0</v>
      </c>
      <c r="F6052" s="235">
        <v>0.0000332513326684548</v>
      </c>
    </row>
    <row r="6053" ht="14.25" customHeight="1" spans="1:6" x14ac:dyDescent="0.25">
      <c r="A6053" s="232">
        <v>43592</v>
      </c>
      <c r="B6053" s="233">
        <v>127</v>
      </c>
      <c r="C6053" s="233">
        <v>4</v>
      </c>
      <c r="D6053" s="234">
        <v>0.0625</v>
      </c>
      <c r="E6053" s="235">
        <v>0</v>
      </c>
      <c r="F6053" s="235">
        <v>0.000029846075708432316</v>
      </c>
    </row>
    <row r="6054" ht="14.25" customHeight="1" spans="1:6" x14ac:dyDescent="0.25">
      <c r="A6054" s="232">
        <v>43592</v>
      </c>
      <c r="B6054" s="233">
        <v>127</v>
      </c>
      <c r="C6054" s="233">
        <v>5</v>
      </c>
      <c r="D6054" s="234">
        <v>0.08333333333212067</v>
      </c>
      <c r="E6054" s="235">
        <v>0</v>
      </c>
      <c r="F6054" s="235">
        <v>0.000028043292611949826</v>
      </c>
    </row>
    <row r="6055" ht="14.25" customHeight="1" spans="1:6" x14ac:dyDescent="0.25">
      <c r="A6055" s="232">
        <v>43592</v>
      </c>
      <c r="B6055" s="233">
        <v>127</v>
      </c>
      <c r="C6055" s="233">
        <v>6</v>
      </c>
      <c r="D6055" s="234">
        <v>0.10416666666787933</v>
      </c>
      <c r="E6055" s="235">
        <v>0</v>
      </c>
      <c r="F6055" s="235">
        <v>0.000027943137995478576</v>
      </c>
    </row>
    <row r="6056" ht="14.25" customHeight="1" spans="1:6" x14ac:dyDescent="0.25">
      <c r="A6056" s="232">
        <v>43592</v>
      </c>
      <c r="B6056" s="233">
        <v>127</v>
      </c>
      <c r="C6056" s="233">
        <v>7</v>
      </c>
      <c r="D6056" s="234">
        <v>0.125</v>
      </c>
      <c r="E6056" s="235">
        <v>0</v>
      </c>
      <c r="F6056" s="235">
        <v>0.000026941591830766084</v>
      </c>
    </row>
    <row r="6057" ht="14.25" customHeight="1" spans="1:6" x14ac:dyDescent="0.25">
      <c r="A6057" s="232">
        <v>43592</v>
      </c>
      <c r="B6057" s="233">
        <v>127</v>
      </c>
      <c r="C6057" s="233">
        <v>8</v>
      </c>
      <c r="D6057" s="234">
        <v>0.14583333333212067</v>
      </c>
      <c r="E6057" s="235">
        <v>0</v>
      </c>
      <c r="F6057" s="235">
        <v>0.00002744236491312233</v>
      </c>
    </row>
    <row r="6058" ht="14.25" customHeight="1" spans="1:6" x14ac:dyDescent="0.25">
      <c r="A6058" s="232">
        <v>43592</v>
      </c>
      <c r="B6058" s="233">
        <v>127</v>
      </c>
      <c r="C6058" s="233">
        <v>9</v>
      </c>
      <c r="D6058" s="234">
        <v>0.16666666666787933</v>
      </c>
      <c r="E6058" s="235">
        <v>1.4796539673008791e-8</v>
      </c>
      <c r="F6058" s="235">
        <v>0.000028043292611949826</v>
      </c>
    </row>
    <row r="6059" ht="14.25" customHeight="1" spans="1:6" x14ac:dyDescent="0.25">
      <c r="A6059" s="232">
        <v>43592</v>
      </c>
      <c r="B6059" s="233">
        <v>127</v>
      </c>
      <c r="C6059" s="233">
        <v>10</v>
      </c>
      <c r="D6059" s="234">
        <v>0.1875</v>
      </c>
      <c r="E6059" s="235">
        <v>0.000003675941794323622</v>
      </c>
      <c r="F6059" s="235">
        <v>0.00002744236491312233</v>
      </c>
    </row>
    <row r="6060" ht="14.25" customHeight="1" spans="1:6" x14ac:dyDescent="0.25">
      <c r="A6060" s="232">
        <v>43592</v>
      </c>
      <c r="B6060" s="233">
        <v>127</v>
      </c>
      <c r="C6060" s="233">
        <v>11</v>
      </c>
      <c r="D6060" s="234">
        <v>0.20833333333212067</v>
      </c>
      <c r="E6060" s="235">
        <v>0.000011363732635674305</v>
      </c>
      <c r="F6060" s="235">
        <v>0.000029946230324903566</v>
      </c>
    </row>
    <row r="6061" ht="14.25" customHeight="1" spans="1:6" x14ac:dyDescent="0.25">
      <c r="A6061" s="232">
        <v>43592</v>
      </c>
      <c r="B6061" s="233">
        <v>127</v>
      </c>
      <c r="C6061" s="233">
        <v>12</v>
      </c>
      <c r="D6061" s="234">
        <v>0.22916666666787933</v>
      </c>
      <c r="E6061" s="235">
        <v>0.000026493928320801915</v>
      </c>
      <c r="F6061" s="235">
        <v>0.00002834375646136358</v>
      </c>
    </row>
    <row r="6062" ht="14.25" customHeight="1" spans="1:6" x14ac:dyDescent="0.25">
      <c r="A6062" s="232">
        <v>43592</v>
      </c>
      <c r="B6062" s="233">
        <v>127</v>
      </c>
      <c r="C6062" s="233">
        <v>13</v>
      </c>
      <c r="D6062" s="234">
        <v>0.25</v>
      </c>
      <c r="E6062" s="235">
        <v>0.000050871017856934</v>
      </c>
      <c r="F6062" s="235">
        <v>0.000029445457242547322</v>
      </c>
    </row>
    <row r="6063" ht="14.25" customHeight="1" spans="1:6" x14ac:dyDescent="0.25">
      <c r="A6063" s="232">
        <v>43592</v>
      </c>
      <c r="B6063" s="233">
        <v>127</v>
      </c>
      <c r="C6063" s="233">
        <v>14</v>
      </c>
      <c r="D6063" s="234">
        <v>0.2708333333321207</v>
      </c>
      <c r="E6063" s="235">
        <v>0.00008274013709361101</v>
      </c>
      <c r="F6063" s="235">
        <v>0.00003545473423082228</v>
      </c>
    </row>
    <row r="6064" ht="14.25" customHeight="1" spans="1:6" x14ac:dyDescent="0.25">
      <c r="A6064" s="232">
        <v>43592</v>
      </c>
      <c r="B6064" s="233">
        <v>127</v>
      </c>
      <c r="C6064" s="233">
        <v>15</v>
      </c>
      <c r="D6064" s="234">
        <v>0.2916666666678793</v>
      </c>
      <c r="E6064" s="235">
        <v>0.00011281573076517343</v>
      </c>
      <c r="F6064" s="235">
        <v>0.0000407629289037985</v>
      </c>
    </row>
    <row r="6065" ht="14.25" customHeight="1" spans="1:6" x14ac:dyDescent="0.25">
      <c r="A6065" s="232">
        <v>43592</v>
      </c>
      <c r="B6065" s="233">
        <v>127</v>
      </c>
      <c r="C6065" s="233">
        <v>16</v>
      </c>
      <c r="D6065" s="234">
        <v>0.3125</v>
      </c>
      <c r="E6065" s="235">
        <v>0.0001403125984883662</v>
      </c>
      <c r="F6065" s="235">
        <v>0.000048174370522670945</v>
      </c>
    </row>
    <row r="6066" ht="14.25" customHeight="1" spans="1:6" x14ac:dyDescent="0.25">
      <c r="A6066" s="232">
        <v>43592</v>
      </c>
      <c r="B6066" s="233">
        <v>127</v>
      </c>
      <c r="C6066" s="233">
        <v>17</v>
      </c>
      <c r="D6066" s="234">
        <v>0.3333333333321207</v>
      </c>
      <c r="E6066" s="235">
        <v>0.00017812026930439376</v>
      </c>
      <c r="F6066" s="235">
        <v>0.000055085039059187164</v>
      </c>
    </row>
    <row r="6067" ht="14.25" customHeight="1" spans="1:6" x14ac:dyDescent="0.25">
      <c r="A6067" s="232">
        <v>43592</v>
      </c>
      <c r="B6067" s="233">
        <v>127</v>
      </c>
      <c r="C6067" s="233">
        <v>18</v>
      </c>
      <c r="D6067" s="234">
        <v>0.3541666666678793</v>
      </c>
      <c r="E6067" s="235">
        <v>0.00022181941579408728</v>
      </c>
      <c r="F6067" s="235">
        <v>0.000058991069101565885</v>
      </c>
    </row>
    <row r="6068" ht="14.25" customHeight="1" spans="1:6" x14ac:dyDescent="0.25">
      <c r="A6068" s="232">
        <v>43592</v>
      </c>
      <c r="B6068" s="233">
        <v>127</v>
      </c>
      <c r="C6068" s="233">
        <v>19</v>
      </c>
      <c r="D6068" s="234">
        <v>0.375</v>
      </c>
      <c r="E6068" s="235">
        <v>0.00026699326820966095</v>
      </c>
      <c r="F6068" s="235">
        <v>0.00006319756299335835</v>
      </c>
    </row>
    <row r="6069" ht="14.25" customHeight="1" spans="1:6" x14ac:dyDescent="0.25">
      <c r="A6069" s="232">
        <v>43592</v>
      </c>
      <c r="B6069" s="233">
        <v>127</v>
      </c>
      <c r="C6069" s="233">
        <v>20</v>
      </c>
      <c r="D6069" s="234">
        <v>0.3958333333321207</v>
      </c>
      <c r="E6069" s="235">
        <v>0.00029363700883925953</v>
      </c>
      <c r="F6069" s="235">
        <v>0.00006219601682864587</v>
      </c>
    </row>
    <row r="6070" ht="14.25" customHeight="1" spans="1:6" x14ac:dyDescent="0.25">
      <c r="A6070" s="232">
        <v>43592</v>
      </c>
      <c r="B6070" s="233">
        <v>127</v>
      </c>
      <c r="C6070" s="233">
        <v>21</v>
      </c>
      <c r="D6070" s="234">
        <v>0.4166666666678793</v>
      </c>
      <c r="E6070" s="235">
        <v>0.0003109721785360121</v>
      </c>
      <c r="F6070" s="235">
        <v>0.00006139477989687587</v>
      </c>
    </row>
    <row r="6071" ht="14.25" customHeight="1" spans="1:6" x14ac:dyDescent="0.25">
      <c r="A6071" s="232">
        <v>43592</v>
      </c>
      <c r="B6071" s="233">
        <v>127</v>
      </c>
      <c r="C6071" s="233">
        <v>22</v>
      </c>
      <c r="D6071" s="234">
        <v>0.4375</v>
      </c>
      <c r="E6071" s="235">
        <v>0.0003430528266377644</v>
      </c>
      <c r="F6071" s="235">
        <v>0.00006439941839101337</v>
      </c>
    </row>
    <row r="6072" ht="14.25" customHeight="1" spans="1:6" x14ac:dyDescent="0.25">
      <c r="A6072" s="232">
        <v>43592</v>
      </c>
      <c r="B6072" s="233">
        <v>127</v>
      </c>
      <c r="C6072" s="233">
        <v>23</v>
      </c>
      <c r="D6072" s="234">
        <v>0.4583333333321207</v>
      </c>
      <c r="E6072" s="235">
        <v>0.0003489611686152828</v>
      </c>
      <c r="F6072" s="235">
        <v>0.00006299725376041584</v>
      </c>
    </row>
    <row r="6073" ht="14.25" customHeight="1" spans="1:6" x14ac:dyDescent="0.25">
      <c r="A6073" s="232">
        <v>43592</v>
      </c>
      <c r="B6073" s="233">
        <v>127</v>
      </c>
      <c r="C6073" s="233">
        <v>24</v>
      </c>
      <c r="D6073" s="234">
        <v>0.4791666666678793</v>
      </c>
      <c r="E6073" s="235">
        <v>0.00032348855213779146</v>
      </c>
      <c r="F6073" s="235">
        <v>0.00006329771760982962</v>
      </c>
    </row>
    <row r="6074" ht="14.25" customHeight="1" spans="1:6" x14ac:dyDescent="0.25">
      <c r="A6074" s="232">
        <v>43592</v>
      </c>
      <c r="B6074" s="233">
        <v>127</v>
      </c>
      <c r="C6074" s="233">
        <v>25</v>
      </c>
      <c r="D6074" s="234">
        <v>0.5</v>
      </c>
      <c r="E6074" s="235">
        <v>0.00030224004650953066</v>
      </c>
      <c r="F6074" s="235">
        <v>0.00005588627599095715</v>
      </c>
    </row>
    <row r="6075" ht="14.25" customHeight="1" spans="1:6" x14ac:dyDescent="0.25">
      <c r="A6075" s="232">
        <v>43592</v>
      </c>
      <c r="B6075" s="233">
        <v>127</v>
      </c>
      <c r="C6075" s="233">
        <v>26</v>
      </c>
      <c r="D6075" s="234">
        <v>0.5208333333321207</v>
      </c>
      <c r="E6075" s="235">
        <v>0.0003247101570660921</v>
      </c>
      <c r="F6075" s="235">
        <v>0.000056587358306255894</v>
      </c>
    </row>
    <row r="6076" ht="14.25" customHeight="1" spans="1:6" x14ac:dyDescent="0.25">
      <c r="A6076" s="232">
        <v>43592</v>
      </c>
      <c r="B6076" s="233">
        <v>127</v>
      </c>
      <c r="C6076" s="233">
        <v>27</v>
      </c>
      <c r="D6076" s="234">
        <v>0.5416666666678793</v>
      </c>
      <c r="E6076" s="235">
        <v>0.0003081967431575994</v>
      </c>
      <c r="F6076" s="235">
        <v>0.00005408349289447466</v>
      </c>
    </row>
    <row r="6077" ht="14.25" customHeight="1" spans="1:6" x14ac:dyDescent="0.25">
      <c r="A6077" s="232">
        <v>43592</v>
      </c>
      <c r="B6077" s="233">
        <v>127</v>
      </c>
      <c r="C6077" s="233">
        <v>28</v>
      </c>
      <c r="D6077" s="234">
        <v>0.5625</v>
      </c>
      <c r="E6077" s="235">
        <v>0.0002894091310305546</v>
      </c>
      <c r="F6077" s="235">
        <v>0.00005368287442858966</v>
      </c>
    </row>
    <row r="6078" ht="14.25" customHeight="1" spans="1:6" x14ac:dyDescent="0.25">
      <c r="A6078" s="232">
        <v>43592</v>
      </c>
      <c r="B6078" s="233">
        <v>127</v>
      </c>
      <c r="C6078" s="233">
        <v>29</v>
      </c>
      <c r="D6078" s="234">
        <v>0.5833333333321207</v>
      </c>
      <c r="E6078" s="235">
        <v>0.00026759562302346445</v>
      </c>
      <c r="F6078" s="235">
        <v>0.00005218055518152093</v>
      </c>
    </row>
    <row r="6079" ht="14.25" customHeight="1" spans="1:6" x14ac:dyDescent="0.25">
      <c r="A6079" s="232">
        <v>43592</v>
      </c>
      <c r="B6079" s="233">
        <v>127</v>
      </c>
      <c r="C6079" s="233">
        <v>30</v>
      </c>
      <c r="D6079" s="234">
        <v>0.6041666666678793</v>
      </c>
      <c r="E6079" s="235">
        <v>0.00022038714864910697</v>
      </c>
      <c r="F6079" s="235">
        <v>0.00005338241057917592</v>
      </c>
    </row>
    <row r="6080" ht="14.25" customHeight="1" spans="1:6" x14ac:dyDescent="0.25">
      <c r="A6080" s="232">
        <v>43592</v>
      </c>
      <c r="B6080" s="233">
        <v>127</v>
      </c>
      <c r="C6080" s="233">
        <v>31</v>
      </c>
      <c r="D6080" s="234">
        <v>0.625</v>
      </c>
      <c r="E6080" s="235">
        <v>0.00019172610065336932</v>
      </c>
      <c r="F6080" s="235">
        <v>0.00005278148288034843</v>
      </c>
    </row>
    <row r="6081" ht="14.25" customHeight="1" spans="1:6" x14ac:dyDescent="0.25">
      <c r="A6081" s="232">
        <v>43592</v>
      </c>
      <c r="B6081" s="233">
        <v>127</v>
      </c>
      <c r="C6081" s="233">
        <v>32</v>
      </c>
      <c r="D6081" s="234">
        <v>0.6458333333321207</v>
      </c>
      <c r="E6081" s="235">
        <v>0.00017390308374697755</v>
      </c>
      <c r="F6081" s="235">
        <v>0.00005177993671563594</v>
      </c>
    </row>
    <row r="6082" ht="14.25" customHeight="1" spans="1:6" x14ac:dyDescent="0.25">
      <c r="A6082" s="232">
        <v>43592</v>
      </c>
      <c r="B6082" s="233">
        <v>127</v>
      </c>
      <c r="C6082" s="233">
        <v>33</v>
      </c>
      <c r="D6082" s="234">
        <v>0.6666666666678793</v>
      </c>
      <c r="E6082" s="235">
        <v>0.0001501110907734677</v>
      </c>
      <c r="F6082" s="235">
        <v>0.00005538550290860091</v>
      </c>
    </row>
    <row r="6083" ht="14.25" customHeight="1" spans="1:6" x14ac:dyDescent="0.25">
      <c r="A6083" s="232">
        <v>43592</v>
      </c>
      <c r="B6083" s="233">
        <v>127</v>
      </c>
      <c r="C6083" s="233">
        <v>34</v>
      </c>
      <c r="D6083" s="234">
        <v>0.6875</v>
      </c>
      <c r="E6083" s="235">
        <v>0.00011846989724461107</v>
      </c>
      <c r="F6083" s="235">
        <v>0.00006059354296510588</v>
      </c>
    </row>
    <row r="6084" ht="14.25" customHeight="1" spans="1:6" x14ac:dyDescent="0.25">
      <c r="A6084" s="232">
        <v>43592</v>
      </c>
      <c r="B6084" s="233">
        <v>127</v>
      </c>
      <c r="C6084" s="233">
        <v>35</v>
      </c>
      <c r="D6084" s="234">
        <v>0.7083333333321207</v>
      </c>
      <c r="E6084" s="235">
        <v>0.00008873222306474586</v>
      </c>
      <c r="F6084" s="235">
        <v>0.00006149493451334712</v>
      </c>
    </row>
    <row r="6085" ht="14.25" customHeight="1" spans="1:6" x14ac:dyDescent="0.25">
      <c r="A6085" s="232">
        <v>43592</v>
      </c>
      <c r="B6085" s="233">
        <v>127</v>
      </c>
      <c r="C6085" s="233">
        <v>36</v>
      </c>
      <c r="D6085" s="234">
        <v>0.7291666666678793</v>
      </c>
      <c r="E6085" s="235">
        <v>0.000057502067732948285</v>
      </c>
      <c r="F6085" s="235">
        <v>0.00006920683998163334</v>
      </c>
    </row>
    <row r="6086" ht="14.25" customHeight="1" spans="1:6" x14ac:dyDescent="0.25">
      <c r="A6086" s="232">
        <v>43592</v>
      </c>
      <c r="B6086" s="233">
        <v>127</v>
      </c>
      <c r="C6086" s="233">
        <v>37</v>
      </c>
      <c r="D6086" s="234">
        <v>0.75</v>
      </c>
      <c r="E6086" s="235">
        <v>0.00003522624114039208</v>
      </c>
      <c r="F6086" s="235">
        <v>0.00007551658081932205</v>
      </c>
    </row>
    <row r="6087" ht="14.25" customHeight="1" spans="1:6" x14ac:dyDescent="0.25">
      <c r="A6087" s="232">
        <v>43592</v>
      </c>
      <c r="B6087" s="233">
        <v>127</v>
      </c>
      <c r="C6087" s="233">
        <v>38</v>
      </c>
      <c r="D6087" s="234">
        <v>0.7708333333321207</v>
      </c>
      <c r="E6087" s="235">
        <v>0.000024874094724673563</v>
      </c>
      <c r="F6087" s="235">
        <v>0.00006710359303573709</v>
      </c>
    </row>
    <row r="6088" ht="14.25" customHeight="1" spans="1:6" x14ac:dyDescent="0.25">
      <c r="A6088" s="232">
        <v>43592</v>
      </c>
      <c r="B6088" s="233">
        <v>127</v>
      </c>
      <c r="C6088" s="233">
        <v>39</v>
      </c>
      <c r="D6088" s="234">
        <v>0.7916666666678793</v>
      </c>
      <c r="E6088" s="235">
        <v>0.000010316033593372646</v>
      </c>
      <c r="F6088" s="235">
        <v>0.00005959199680039339</v>
      </c>
    </row>
    <row r="6089" ht="14.25" customHeight="1" spans="1:6" x14ac:dyDescent="0.25">
      <c r="A6089" s="232">
        <v>43592</v>
      </c>
      <c r="B6089" s="233">
        <v>127</v>
      </c>
      <c r="C6089" s="233">
        <v>40</v>
      </c>
      <c r="D6089" s="234">
        <v>0.8125</v>
      </c>
      <c r="E6089" s="235">
        <v>0.000005750675861462991</v>
      </c>
      <c r="F6089" s="235">
        <v>0.00006700343841926584</v>
      </c>
    </row>
    <row r="6090" ht="14.25" customHeight="1" spans="1:6" x14ac:dyDescent="0.25">
      <c r="A6090" s="232">
        <v>43592</v>
      </c>
      <c r="B6090" s="233">
        <v>127</v>
      </c>
      <c r="C6090" s="233">
        <v>41</v>
      </c>
      <c r="D6090" s="234">
        <v>0.8333333333321207</v>
      </c>
      <c r="E6090" s="235">
        <v>5.338468209524298e-7</v>
      </c>
      <c r="F6090" s="235">
        <v>0.00006850575766633457</v>
      </c>
    </row>
    <row r="6091" ht="14.25" customHeight="1" spans="1:6" x14ac:dyDescent="0.25">
      <c r="A6091" s="232">
        <v>43592</v>
      </c>
      <c r="B6091" s="233">
        <v>127</v>
      </c>
      <c r="C6091" s="233">
        <v>42</v>
      </c>
      <c r="D6091" s="234">
        <v>0.8541666666678793</v>
      </c>
      <c r="E6091" s="235">
        <v>1.1360968117682062e-8</v>
      </c>
      <c r="F6091" s="235">
        <v>0.0000636983360757146</v>
      </c>
    </row>
    <row r="6092" ht="14.25" customHeight="1" spans="1:6" x14ac:dyDescent="0.25">
      <c r="A6092" s="232">
        <v>43592</v>
      </c>
      <c r="B6092" s="233">
        <v>127</v>
      </c>
      <c r="C6092" s="233">
        <v>43</v>
      </c>
      <c r="D6092" s="234">
        <v>0.875</v>
      </c>
      <c r="E6092" s="235">
        <v>0</v>
      </c>
      <c r="F6092" s="235">
        <v>0.00006359818145924337</v>
      </c>
    </row>
    <row r="6093" ht="14.25" customHeight="1" spans="1:6" x14ac:dyDescent="0.25">
      <c r="A6093" s="232">
        <v>43592</v>
      </c>
      <c r="B6093" s="233">
        <v>127</v>
      </c>
      <c r="C6093" s="233">
        <v>44</v>
      </c>
      <c r="D6093" s="234">
        <v>0.8958333333321207</v>
      </c>
      <c r="E6093" s="235">
        <v>0</v>
      </c>
      <c r="F6093" s="235">
        <v>0.00006439941839101337</v>
      </c>
    </row>
    <row r="6094" ht="14.25" customHeight="1" spans="1:6" x14ac:dyDescent="0.25">
      <c r="A6094" s="232">
        <v>43592</v>
      </c>
      <c r="B6094" s="233">
        <v>127</v>
      </c>
      <c r="C6094" s="233">
        <v>45</v>
      </c>
      <c r="D6094" s="234">
        <v>0.9166666666678793</v>
      </c>
      <c r="E6094" s="235">
        <v>0</v>
      </c>
      <c r="F6094" s="235">
        <v>0.00006419910915807086</v>
      </c>
    </row>
    <row r="6095" ht="14.25" customHeight="1" spans="1:6" x14ac:dyDescent="0.25">
      <c r="A6095" s="232">
        <v>43592</v>
      </c>
      <c r="B6095" s="233">
        <v>127</v>
      </c>
      <c r="C6095" s="233">
        <v>46</v>
      </c>
      <c r="D6095" s="234">
        <v>0.9375</v>
      </c>
      <c r="E6095" s="235">
        <v>0</v>
      </c>
      <c r="F6095" s="235">
        <v>0.00005909122371803713</v>
      </c>
    </row>
    <row r="6096" ht="14.25" customHeight="1" spans="1:6" x14ac:dyDescent="0.25">
      <c r="A6096" s="232">
        <v>43592</v>
      </c>
      <c r="B6096" s="233">
        <v>127</v>
      </c>
      <c r="C6096" s="233">
        <v>47</v>
      </c>
      <c r="D6096" s="234">
        <v>0.9583333333321207</v>
      </c>
      <c r="E6096" s="235">
        <v>0</v>
      </c>
      <c r="F6096" s="235">
        <v>0.00005498488444271591</v>
      </c>
    </row>
    <row r="6097" ht="14.25" customHeight="1" spans="1:6" x14ac:dyDescent="0.25">
      <c r="A6097" s="232">
        <v>43592</v>
      </c>
      <c r="B6097" s="233">
        <v>127</v>
      </c>
      <c r="C6097" s="233">
        <v>48</v>
      </c>
      <c r="D6097" s="234">
        <v>0.9791666666678793</v>
      </c>
      <c r="E6097" s="235">
        <v>0</v>
      </c>
      <c r="F6097" s="235">
        <v>0.00004436849509676348</v>
      </c>
    </row>
    <row r="6098" ht="14.25" customHeight="1" spans="1:6" x14ac:dyDescent="0.25">
      <c r="A6098" s="232">
        <v>43593</v>
      </c>
      <c r="B6098" s="233">
        <v>128</v>
      </c>
      <c r="C6098" s="233">
        <v>1</v>
      </c>
      <c r="D6098" s="234">
        <v>0</v>
      </c>
      <c r="E6098" s="235">
        <v>0</v>
      </c>
      <c r="F6098" s="235">
        <v>0.00003986153735555726</v>
      </c>
    </row>
    <row r="6099" ht="14.25" customHeight="1" spans="1:6" x14ac:dyDescent="0.25">
      <c r="A6099" s="232">
        <v>43593</v>
      </c>
      <c r="B6099" s="233">
        <v>128</v>
      </c>
      <c r="C6099" s="233">
        <v>2</v>
      </c>
      <c r="D6099" s="234">
        <v>0.020833333332120674</v>
      </c>
      <c r="E6099" s="235">
        <v>0</v>
      </c>
      <c r="F6099" s="235">
        <v>0.000036756744244948525</v>
      </c>
    </row>
    <row r="6100" ht="14.25" customHeight="1" spans="1:6" x14ac:dyDescent="0.25">
      <c r="A6100" s="232">
        <v>43593</v>
      </c>
      <c r="B6100" s="233">
        <v>128</v>
      </c>
      <c r="C6100" s="233">
        <v>3</v>
      </c>
      <c r="D6100" s="234">
        <v>0.041666666667879326</v>
      </c>
      <c r="E6100" s="235">
        <v>0</v>
      </c>
      <c r="F6100" s="235">
        <v>0.0000326504049696273</v>
      </c>
    </row>
    <row r="6101" ht="14.25" customHeight="1" spans="1:6" x14ac:dyDescent="0.25">
      <c r="A6101" s="232">
        <v>43593</v>
      </c>
      <c r="B6101" s="233">
        <v>128</v>
      </c>
      <c r="C6101" s="233">
        <v>4</v>
      </c>
      <c r="D6101" s="234">
        <v>0.0625</v>
      </c>
      <c r="E6101" s="235">
        <v>0</v>
      </c>
      <c r="F6101" s="235">
        <v>0.00003094777648961606</v>
      </c>
    </row>
    <row r="6102" ht="14.25" customHeight="1" spans="1:6" x14ac:dyDescent="0.25">
      <c r="A6102" s="232">
        <v>43593</v>
      </c>
      <c r="B6102" s="233">
        <v>128</v>
      </c>
      <c r="C6102" s="233">
        <v>5</v>
      </c>
      <c r="D6102" s="234">
        <v>0.08333333333212067</v>
      </c>
      <c r="E6102" s="235">
        <v>0</v>
      </c>
      <c r="F6102" s="235">
        <v>0.00002834375646136358</v>
      </c>
    </row>
    <row r="6103" ht="14.25" customHeight="1" spans="1:6" x14ac:dyDescent="0.25">
      <c r="A6103" s="232">
        <v>43593</v>
      </c>
      <c r="B6103" s="233">
        <v>128</v>
      </c>
      <c r="C6103" s="233">
        <v>6</v>
      </c>
      <c r="D6103" s="234">
        <v>0.10416666666787933</v>
      </c>
      <c r="E6103" s="235">
        <v>0</v>
      </c>
      <c r="F6103" s="235">
        <v>0.00002784298337900733</v>
      </c>
    </row>
    <row r="6104" ht="14.25" customHeight="1" spans="1:6" x14ac:dyDescent="0.25">
      <c r="A6104" s="232">
        <v>43593</v>
      </c>
      <c r="B6104" s="233">
        <v>128</v>
      </c>
      <c r="C6104" s="233">
        <v>7</v>
      </c>
      <c r="D6104" s="234">
        <v>0.125</v>
      </c>
      <c r="E6104" s="235">
        <v>0</v>
      </c>
      <c r="F6104" s="235">
        <v>0.000027542519529593582</v>
      </c>
    </row>
    <row r="6105" ht="14.25" customHeight="1" spans="1:6" x14ac:dyDescent="0.25">
      <c r="A6105" s="232">
        <v>43593</v>
      </c>
      <c r="B6105" s="233">
        <v>128</v>
      </c>
      <c r="C6105" s="233">
        <v>8</v>
      </c>
      <c r="D6105" s="234">
        <v>0.14583333333212067</v>
      </c>
      <c r="E6105" s="235">
        <v>0</v>
      </c>
      <c r="F6105" s="235">
        <v>0.00002543927258369735</v>
      </c>
    </row>
    <row r="6106" ht="14.25" customHeight="1" spans="1:6" x14ac:dyDescent="0.25">
      <c r="A6106" s="232">
        <v>43593</v>
      </c>
      <c r="B6106" s="233">
        <v>128</v>
      </c>
      <c r="C6106" s="233">
        <v>9</v>
      </c>
      <c r="D6106" s="234">
        <v>0.16666666666787933</v>
      </c>
      <c r="E6106" s="235">
        <v>0.0000017066549987916617</v>
      </c>
      <c r="F6106" s="235">
        <v>0.000027943137995478576</v>
      </c>
    </row>
    <row r="6107" ht="14.25" customHeight="1" spans="1:6" x14ac:dyDescent="0.25">
      <c r="A6107" s="232">
        <v>43593</v>
      </c>
      <c r="B6107" s="233">
        <v>128</v>
      </c>
      <c r="C6107" s="233">
        <v>10</v>
      </c>
      <c r="D6107" s="234">
        <v>0.1875</v>
      </c>
      <c r="E6107" s="235">
        <v>0.000002806130554256202</v>
      </c>
      <c r="F6107" s="235">
        <v>0.00002674128259782358</v>
      </c>
    </row>
    <row r="6108" ht="14.25" customHeight="1" spans="1:6" x14ac:dyDescent="0.25">
      <c r="A6108" s="232">
        <v>43593</v>
      </c>
      <c r="B6108" s="233">
        <v>128</v>
      </c>
      <c r="C6108" s="233">
        <v>11</v>
      </c>
      <c r="D6108" s="234">
        <v>0.20833333333212067</v>
      </c>
      <c r="E6108" s="235">
        <v>0.000010163844586849748</v>
      </c>
      <c r="F6108" s="235">
        <v>0.00002704174644723733</v>
      </c>
    </row>
    <row r="6109" ht="14.25" customHeight="1" spans="1:6" x14ac:dyDescent="0.25">
      <c r="A6109" s="232">
        <v>43593</v>
      </c>
      <c r="B6109" s="233">
        <v>128</v>
      </c>
      <c r="C6109" s="233">
        <v>12</v>
      </c>
      <c r="D6109" s="234">
        <v>0.22916666666787933</v>
      </c>
      <c r="E6109" s="235">
        <v>0.00002356047970080176</v>
      </c>
      <c r="F6109" s="235">
        <v>0.000027542519529593582</v>
      </c>
    </row>
    <row r="6110" ht="14.25" customHeight="1" spans="1:6" x14ac:dyDescent="0.25">
      <c r="A6110" s="232">
        <v>43593</v>
      </c>
      <c r="B6110" s="233">
        <v>128</v>
      </c>
      <c r="C6110" s="233">
        <v>13</v>
      </c>
      <c r="D6110" s="234">
        <v>0.25</v>
      </c>
      <c r="E6110" s="235">
        <v>0.000041852646857791694</v>
      </c>
      <c r="F6110" s="235">
        <v>0.00002724205568017983</v>
      </c>
    </row>
    <row r="6111" ht="14.25" customHeight="1" spans="1:6" x14ac:dyDescent="0.25">
      <c r="A6111" s="232">
        <v>43593</v>
      </c>
      <c r="B6111" s="233">
        <v>128</v>
      </c>
      <c r="C6111" s="233">
        <v>14</v>
      </c>
      <c r="D6111" s="234">
        <v>0.2708333333321207</v>
      </c>
      <c r="E6111" s="235">
        <v>0.00006645572253191762</v>
      </c>
      <c r="F6111" s="235">
        <v>0.000030146539557846063</v>
      </c>
    </row>
    <row r="6112" ht="14.25" customHeight="1" spans="1:6" x14ac:dyDescent="0.25">
      <c r="A6112" s="232">
        <v>43593</v>
      </c>
      <c r="B6112" s="233">
        <v>128</v>
      </c>
      <c r="C6112" s="233">
        <v>15</v>
      </c>
      <c r="D6112" s="234">
        <v>0.2916666666678793</v>
      </c>
      <c r="E6112" s="235">
        <v>0.00009573346476463943</v>
      </c>
      <c r="F6112" s="235">
        <v>0.000033952414983753533</v>
      </c>
    </row>
    <row r="6113" ht="14.25" customHeight="1" spans="1:6" x14ac:dyDescent="0.25">
      <c r="A6113" s="232">
        <v>43593</v>
      </c>
      <c r="B6113" s="233">
        <v>128</v>
      </c>
      <c r="C6113" s="233">
        <v>16</v>
      </c>
      <c r="D6113" s="234">
        <v>0.3125</v>
      </c>
      <c r="E6113" s="235">
        <v>0.0001447278585821697</v>
      </c>
      <c r="F6113" s="235">
        <v>0.00003916045504025851</v>
      </c>
    </row>
    <row r="6114" ht="14.25" customHeight="1" spans="1:6" x14ac:dyDescent="0.25">
      <c r="A6114" s="232">
        <v>43593</v>
      </c>
      <c r="B6114" s="233">
        <v>128</v>
      </c>
      <c r="C6114" s="233">
        <v>17</v>
      </c>
      <c r="D6114" s="234">
        <v>0.3333333333321207</v>
      </c>
      <c r="E6114" s="235">
        <v>0.00018114578464937682</v>
      </c>
      <c r="F6114" s="235">
        <v>0.00004657189665913096</v>
      </c>
    </row>
    <row r="6115" ht="14.25" customHeight="1" spans="1:6" x14ac:dyDescent="0.25">
      <c r="A6115" s="232">
        <v>43593</v>
      </c>
      <c r="B6115" s="233">
        <v>128</v>
      </c>
      <c r="C6115" s="233">
        <v>18</v>
      </c>
      <c r="D6115" s="234">
        <v>0.3541666666678793</v>
      </c>
      <c r="E6115" s="235">
        <v>0.00021713942611376787</v>
      </c>
      <c r="F6115" s="235">
        <v>0.00005558581214154341</v>
      </c>
    </row>
    <row r="6116" ht="14.25" customHeight="1" spans="1:6" x14ac:dyDescent="0.25">
      <c r="A6116" s="232">
        <v>43593</v>
      </c>
      <c r="B6116" s="233">
        <v>128</v>
      </c>
      <c r="C6116" s="233">
        <v>19</v>
      </c>
      <c r="D6116" s="234">
        <v>0.375</v>
      </c>
      <c r="E6116" s="235">
        <v>0.00025045755111634314</v>
      </c>
      <c r="F6116" s="235">
        <v>0.000057789213703910896</v>
      </c>
    </row>
    <row r="6117" ht="14.25" customHeight="1" spans="1:6" x14ac:dyDescent="0.25">
      <c r="A6117" s="232">
        <v>43593</v>
      </c>
      <c r="B6117" s="233">
        <v>128</v>
      </c>
      <c r="C6117" s="233">
        <v>20</v>
      </c>
      <c r="D6117" s="234">
        <v>0.3958333333321207</v>
      </c>
      <c r="E6117" s="235">
        <v>0.000279682307655211</v>
      </c>
      <c r="F6117" s="235">
        <v>0.00006419910915807086</v>
      </c>
    </row>
    <row r="6118" ht="14.25" customHeight="1" spans="1:6" x14ac:dyDescent="0.25">
      <c r="A6118" s="232">
        <v>43593</v>
      </c>
      <c r="B6118" s="233">
        <v>128</v>
      </c>
      <c r="C6118" s="233">
        <v>21</v>
      </c>
      <c r="D6118" s="234">
        <v>0.4166666666678793</v>
      </c>
      <c r="E6118" s="235">
        <v>0.00030453738355811513</v>
      </c>
      <c r="F6118" s="235">
        <v>0.00006480003685689835</v>
      </c>
    </row>
    <row r="6119" ht="14.25" customHeight="1" spans="1:6" x14ac:dyDescent="0.25">
      <c r="A6119" s="232">
        <v>43593</v>
      </c>
      <c r="B6119" s="233">
        <v>128</v>
      </c>
      <c r="C6119" s="233">
        <v>22</v>
      </c>
      <c r="D6119" s="234">
        <v>0.4375</v>
      </c>
      <c r="E6119" s="235">
        <v>0.00032473743283991616</v>
      </c>
      <c r="F6119" s="235">
        <v>0.00006439941839101337</v>
      </c>
    </row>
    <row r="6120" ht="14.25" customHeight="1" spans="1:6" x14ac:dyDescent="0.25">
      <c r="A6120" s="232">
        <v>43593</v>
      </c>
      <c r="B6120" s="233">
        <v>128</v>
      </c>
      <c r="C6120" s="233">
        <v>23</v>
      </c>
      <c r="D6120" s="234">
        <v>0.4583333333321207</v>
      </c>
      <c r="E6120" s="235">
        <v>0.0003134662330516429</v>
      </c>
      <c r="F6120" s="235">
        <v>0.00006399879992512835</v>
      </c>
    </row>
    <row r="6121" ht="14.25" customHeight="1" spans="1:6" x14ac:dyDescent="0.25">
      <c r="A6121" s="232">
        <v>43593</v>
      </c>
      <c r="B6121" s="233">
        <v>128</v>
      </c>
      <c r="C6121" s="233">
        <v>24</v>
      </c>
      <c r="D6121" s="234">
        <v>0.4791666666678793</v>
      </c>
      <c r="E6121" s="235">
        <v>0.00032466418645162</v>
      </c>
      <c r="F6121" s="235">
        <v>0.00006399879992512835</v>
      </c>
    </row>
    <row r="6122" ht="14.25" customHeight="1" spans="1:6" x14ac:dyDescent="0.25">
      <c r="A6122" s="232">
        <v>43593</v>
      </c>
      <c r="B6122" s="233">
        <v>128</v>
      </c>
      <c r="C6122" s="233">
        <v>25</v>
      </c>
      <c r="D6122" s="234">
        <v>0.5</v>
      </c>
      <c r="E6122" s="235">
        <v>0.0003140795725164486</v>
      </c>
      <c r="F6122" s="235">
        <v>0.00006750421150162208</v>
      </c>
    </row>
    <row r="6123" ht="14.25" customHeight="1" spans="1:6" x14ac:dyDescent="0.25">
      <c r="A6123" s="232">
        <v>43593</v>
      </c>
      <c r="B6123" s="233">
        <v>128</v>
      </c>
      <c r="C6123" s="233">
        <v>26</v>
      </c>
      <c r="D6123" s="234">
        <v>0.5208333333321207</v>
      </c>
      <c r="E6123" s="235">
        <v>0.0003215022381264911</v>
      </c>
      <c r="F6123" s="235">
        <v>0.00006680312918632335</v>
      </c>
    </row>
    <row r="6124" ht="14.25" customHeight="1" spans="1:6" x14ac:dyDescent="0.25">
      <c r="A6124" s="232">
        <v>43593</v>
      </c>
      <c r="B6124" s="233">
        <v>128</v>
      </c>
      <c r="C6124" s="233">
        <v>27</v>
      </c>
      <c r="D6124" s="234">
        <v>0.5416666666678793</v>
      </c>
      <c r="E6124" s="235">
        <v>0.00030490127185262575</v>
      </c>
      <c r="F6124" s="235">
        <v>0.00006600189225455336</v>
      </c>
    </row>
    <row r="6125" ht="14.25" customHeight="1" spans="1:6" x14ac:dyDescent="0.25">
      <c r="A6125" s="232">
        <v>43593</v>
      </c>
      <c r="B6125" s="233">
        <v>128</v>
      </c>
      <c r="C6125" s="233">
        <v>28</v>
      </c>
      <c r="D6125" s="234">
        <v>0.5625</v>
      </c>
      <c r="E6125" s="235">
        <v>0.000272269760909297</v>
      </c>
      <c r="F6125" s="235">
        <v>0.00006449957300748461</v>
      </c>
    </row>
    <row r="6126" ht="14.25" customHeight="1" spans="1:6" x14ac:dyDescent="0.25">
      <c r="A6126" s="232">
        <v>43593</v>
      </c>
      <c r="B6126" s="233">
        <v>128</v>
      </c>
      <c r="C6126" s="233">
        <v>29</v>
      </c>
      <c r="D6126" s="234">
        <v>0.5833333333321207</v>
      </c>
      <c r="E6126" s="235">
        <v>0.00023560788658345344</v>
      </c>
      <c r="F6126" s="235">
        <v>0.00006189555297923212</v>
      </c>
    </row>
    <row r="6127" ht="14.25" customHeight="1" spans="1:6" x14ac:dyDescent="0.25">
      <c r="A6127" s="232">
        <v>43593</v>
      </c>
      <c r="B6127" s="233">
        <v>128</v>
      </c>
      <c r="C6127" s="233">
        <v>30</v>
      </c>
      <c r="D6127" s="234">
        <v>0.6041666666678793</v>
      </c>
      <c r="E6127" s="235">
        <v>0.00025151160812820654</v>
      </c>
      <c r="F6127" s="235">
        <v>0.00006299725376041584</v>
      </c>
    </row>
    <row r="6128" ht="14.25" customHeight="1" spans="1:6" x14ac:dyDescent="0.25">
      <c r="A6128" s="232">
        <v>43593</v>
      </c>
      <c r="B6128" s="233">
        <v>128</v>
      </c>
      <c r="C6128" s="233">
        <v>31</v>
      </c>
      <c r="D6128" s="234">
        <v>0.625</v>
      </c>
      <c r="E6128" s="235">
        <v>0.00020513011060479858</v>
      </c>
      <c r="F6128" s="235">
        <v>0.00006439941839101337</v>
      </c>
    </row>
    <row r="6129" ht="14.25" customHeight="1" spans="1:6" x14ac:dyDescent="0.25">
      <c r="A6129" s="232">
        <v>43593</v>
      </c>
      <c r="B6129" s="233">
        <v>128</v>
      </c>
      <c r="C6129" s="233">
        <v>32</v>
      </c>
      <c r="D6129" s="234">
        <v>0.6458333333321207</v>
      </c>
      <c r="E6129" s="235">
        <v>0.00017835872340824606</v>
      </c>
      <c r="F6129" s="235">
        <v>0.00006269678991100212</v>
      </c>
    </row>
    <row r="6130" ht="14.25" customHeight="1" spans="1:6" x14ac:dyDescent="0.25">
      <c r="A6130" s="232">
        <v>43593</v>
      </c>
      <c r="B6130" s="233">
        <v>128</v>
      </c>
      <c r="C6130" s="233">
        <v>33</v>
      </c>
      <c r="D6130" s="234">
        <v>0.6666666666678793</v>
      </c>
      <c r="E6130" s="235">
        <v>0.00014984841164351233</v>
      </c>
      <c r="F6130" s="235">
        <v>0.00006229617144511711</v>
      </c>
    </row>
    <row r="6131" ht="14.25" customHeight="1" spans="1:6" x14ac:dyDescent="0.25">
      <c r="A6131" s="232">
        <v>43593</v>
      </c>
      <c r="B6131" s="233">
        <v>128</v>
      </c>
      <c r="C6131" s="233">
        <v>34</v>
      </c>
      <c r="D6131" s="234">
        <v>0.6875</v>
      </c>
      <c r="E6131" s="235">
        <v>0.00012864711046539298</v>
      </c>
      <c r="F6131" s="235">
        <v>0.00006740405688515083</v>
      </c>
    </row>
    <row r="6132" ht="14.25" customHeight="1" spans="1:6" x14ac:dyDescent="0.25">
      <c r="A6132" s="232">
        <v>43593</v>
      </c>
      <c r="B6132" s="233">
        <v>128</v>
      </c>
      <c r="C6132" s="233">
        <v>35</v>
      </c>
      <c r="D6132" s="234">
        <v>0.7083333333321207</v>
      </c>
      <c r="E6132" s="235">
        <v>0.00009139695389996491</v>
      </c>
      <c r="F6132" s="235">
        <v>0.00007451503465460955</v>
      </c>
    </row>
    <row r="6133" ht="14.25" customHeight="1" spans="1:6" x14ac:dyDescent="0.25">
      <c r="A6133" s="232">
        <v>43593</v>
      </c>
      <c r="B6133" s="233">
        <v>128</v>
      </c>
      <c r="C6133" s="233">
        <v>36</v>
      </c>
      <c r="D6133" s="234">
        <v>0.7291666666678793</v>
      </c>
      <c r="E6133" s="235">
        <v>0.00006383057028767954</v>
      </c>
      <c r="F6133" s="235">
        <v>0.00007771998238168954</v>
      </c>
    </row>
    <row r="6134" ht="14.25" customHeight="1" spans="1:6" x14ac:dyDescent="0.25">
      <c r="A6134" s="232">
        <v>43593</v>
      </c>
      <c r="B6134" s="233">
        <v>128</v>
      </c>
      <c r="C6134" s="233">
        <v>37</v>
      </c>
      <c r="D6134" s="234">
        <v>0.75</v>
      </c>
      <c r="E6134" s="235">
        <v>0.000040691344647688285</v>
      </c>
      <c r="F6134" s="235">
        <v>0.00007531627158637955</v>
      </c>
    </row>
    <row r="6135" ht="14.25" customHeight="1" spans="1:6" x14ac:dyDescent="0.25">
      <c r="A6135" s="232">
        <v>43593</v>
      </c>
      <c r="B6135" s="233">
        <v>128</v>
      </c>
      <c r="C6135" s="233">
        <v>38</v>
      </c>
      <c r="D6135" s="234">
        <v>0.7708333333321207</v>
      </c>
      <c r="E6135" s="235">
        <v>0.000025029765683561114</v>
      </c>
      <c r="F6135" s="235">
        <v>0.00007471534388755204</v>
      </c>
    </row>
    <row r="6136" ht="14.25" customHeight="1" spans="1:6" x14ac:dyDescent="0.25">
      <c r="A6136" s="232">
        <v>43593</v>
      </c>
      <c r="B6136" s="233">
        <v>128</v>
      </c>
      <c r="C6136" s="233">
        <v>39</v>
      </c>
      <c r="D6136" s="234">
        <v>0.7916666666678793</v>
      </c>
      <c r="E6136" s="235">
        <v>0.000012212693681235525</v>
      </c>
      <c r="F6136" s="235">
        <v>0.0000738139523393108</v>
      </c>
    </row>
    <row r="6137" ht="14.25" customHeight="1" spans="1:6" x14ac:dyDescent="0.25">
      <c r="A6137" s="232">
        <v>43593</v>
      </c>
      <c r="B6137" s="233">
        <v>128</v>
      </c>
      <c r="C6137" s="233">
        <v>40</v>
      </c>
      <c r="D6137" s="234">
        <v>0.8125</v>
      </c>
      <c r="E6137" s="235">
        <v>0.0000036833519426009874</v>
      </c>
      <c r="F6137" s="235">
        <v>0.00006860591228280583</v>
      </c>
    </row>
    <row r="6138" ht="14.25" customHeight="1" spans="1:6" x14ac:dyDescent="0.25">
      <c r="A6138" s="232">
        <v>43593</v>
      </c>
      <c r="B6138" s="233">
        <v>128</v>
      </c>
      <c r="C6138" s="233">
        <v>41</v>
      </c>
      <c r="D6138" s="234">
        <v>0.8333333333321207</v>
      </c>
      <c r="E6138" s="235">
        <v>6.901969234972228e-7</v>
      </c>
      <c r="F6138" s="235">
        <v>0.00006620220148749584</v>
      </c>
    </row>
    <row r="6139" ht="14.25" customHeight="1" spans="1:6" x14ac:dyDescent="0.25">
      <c r="A6139" s="232">
        <v>43593</v>
      </c>
      <c r="B6139" s="233">
        <v>128</v>
      </c>
      <c r="C6139" s="233">
        <v>42</v>
      </c>
      <c r="D6139" s="234">
        <v>0.8541666666678793</v>
      </c>
      <c r="E6139" s="235">
        <v>2.0287443067289396e-8</v>
      </c>
      <c r="F6139" s="235">
        <v>0.00007341333387342581</v>
      </c>
    </row>
    <row r="6140" ht="14.25" customHeight="1" spans="1:6" x14ac:dyDescent="0.25">
      <c r="A6140" s="232">
        <v>43593</v>
      </c>
      <c r="B6140" s="233">
        <v>128</v>
      </c>
      <c r="C6140" s="233">
        <v>43</v>
      </c>
      <c r="D6140" s="234">
        <v>0.875</v>
      </c>
      <c r="E6140" s="235">
        <v>0</v>
      </c>
      <c r="F6140" s="235">
        <v>0.00006910668536516208</v>
      </c>
    </row>
    <row r="6141" ht="14.25" customHeight="1" spans="1:6" x14ac:dyDescent="0.25">
      <c r="A6141" s="232">
        <v>43593</v>
      </c>
      <c r="B6141" s="233">
        <v>128</v>
      </c>
      <c r="C6141" s="233">
        <v>44</v>
      </c>
      <c r="D6141" s="234">
        <v>0.8958333333321207</v>
      </c>
      <c r="E6141" s="235">
        <v>0</v>
      </c>
      <c r="F6141" s="235">
        <v>0.00007161055077694331</v>
      </c>
    </row>
    <row r="6142" ht="14.25" customHeight="1" spans="1:6" x14ac:dyDescent="0.25">
      <c r="A6142" s="232">
        <v>43593</v>
      </c>
      <c r="B6142" s="233">
        <v>128</v>
      </c>
      <c r="C6142" s="233">
        <v>45</v>
      </c>
      <c r="D6142" s="234">
        <v>0.9166666666678793</v>
      </c>
      <c r="E6142" s="235">
        <v>0</v>
      </c>
      <c r="F6142" s="235">
        <v>0.00006459972762395585</v>
      </c>
    </row>
    <row r="6143" ht="14.25" customHeight="1" spans="1:6" x14ac:dyDescent="0.25">
      <c r="A6143" s="232">
        <v>43593</v>
      </c>
      <c r="B6143" s="233">
        <v>128</v>
      </c>
      <c r="C6143" s="233">
        <v>46</v>
      </c>
      <c r="D6143" s="234">
        <v>0.9375</v>
      </c>
      <c r="E6143" s="235">
        <v>0</v>
      </c>
      <c r="F6143" s="235">
        <v>0.00005989246064980713</v>
      </c>
    </row>
    <row r="6144" ht="14.25" customHeight="1" spans="1:6" x14ac:dyDescent="0.25">
      <c r="A6144" s="232">
        <v>43593</v>
      </c>
      <c r="B6144" s="233">
        <v>128</v>
      </c>
      <c r="C6144" s="233">
        <v>47</v>
      </c>
      <c r="D6144" s="234">
        <v>0.9583333333321207</v>
      </c>
      <c r="E6144" s="235">
        <v>0</v>
      </c>
      <c r="F6144" s="235">
        <v>0.000049075762070912194</v>
      </c>
    </row>
    <row r="6145" ht="14.25" customHeight="1" spans="1:6" x14ac:dyDescent="0.25">
      <c r="A6145" s="232">
        <v>43593</v>
      </c>
      <c r="B6145" s="233">
        <v>128</v>
      </c>
      <c r="C6145" s="233">
        <v>48</v>
      </c>
      <c r="D6145" s="234">
        <v>0.9791666666678793</v>
      </c>
      <c r="E6145" s="235">
        <v>0</v>
      </c>
      <c r="F6145" s="235">
        <v>0.00004206493891792475</v>
      </c>
    </row>
    <row r="6146" ht="14.25" customHeight="1" spans="1:6" x14ac:dyDescent="0.25">
      <c r="A6146" s="232">
        <v>43594</v>
      </c>
      <c r="B6146" s="233">
        <v>129</v>
      </c>
      <c r="C6146" s="233">
        <v>1</v>
      </c>
      <c r="D6146" s="234">
        <v>0</v>
      </c>
      <c r="E6146" s="235">
        <v>0</v>
      </c>
      <c r="F6146" s="235">
        <v>0.000037658135793189774</v>
      </c>
    </row>
    <row r="6147" ht="14.25" customHeight="1" spans="1:6" x14ac:dyDescent="0.25">
      <c r="A6147" s="232">
        <v>43594</v>
      </c>
      <c r="B6147" s="233">
        <v>129</v>
      </c>
      <c r="C6147" s="233">
        <v>2</v>
      </c>
      <c r="D6147" s="234">
        <v>0.020833333332120674</v>
      </c>
      <c r="E6147" s="235">
        <v>0</v>
      </c>
      <c r="F6147" s="235">
        <v>0.000033551796517868546</v>
      </c>
    </row>
    <row r="6148" ht="14.25" customHeight="1" spans="1:6" x14ac:dyDescent="0.25">
      <c r="A6148" s="232">
        <v>43594</v>
      </c>
      <c r="B6148" s="233">
        <v>129</v>
      </c>
      <c r="C6148" s="233">
        <v>3</v>
      </c>
      <c r="D6148" s="234">
        <v>0.041666666667879326</v>
      </c>
      <c r="E6148" s="235">
        <v>0</v>
      </c>
      <c r="F6148" s="235">
        <v>0.000029946230324903566</v>
      </c>
    </row>
    <row r="6149" ht="14.25" customHeight="1" spans="1:6" x14ac:dyDescent="0.25">
      <c r="A6149" s="232">
        <v>43594</v>
      </c>
      <c r="B6149" s="233">
        <v>129</v>
      </c>
      <c r="C6149" s="233">
        <v>4</v>
      </c>
      <c r="D6149" s="234">
        <v>0.0625</v>
      </c>
      <c r="E6149" s="235">
        <v>0</v>
      </c>
      <c r="F6149" s="235">
        <v>0.00002744236491312233</v>
      </c>
    </row>
    <row r="6150" ht="14.25" customHeight="1" spans="1:6" x14ac:dyDescent="0.25">
      <c r="A6150" s="232">
        <v>43594</v>
      </c>
      <c r="B6150" s="233">
        <v>129</v>
      </c>
      <c r="C6150" s="233">
        <v>5</v>
      </c>
      <c r="D6150" s="234">
        <v>0.08333333333212067</v>
      </c>
      <c r="E6150" s="235">
        <v>0</v>
      </c>
      <c r="F6150" s="235">
        <v>0.00002704174644723733</v>
      </c>
    </row>
    <row r="6151" ht="14.25" customHeight="1" spans="1:6" x14ac:dyDescent="0.25">
      <c r="A6151" s="232">
        <v>43594</v>
      </c>
      <c r="B6151" s="233">
        <v>129</v>
      </c>
      <c r="C6151" s="233">
        <v>6</v>
      </c>
      <c r="D6151" s="234">
        <v>0.10416666666787933</v>
      </c>
      <c r="E6151" s="235">
        <v>0</v>
      </c>
      <c r="F6151" s="235">
        <v>0.00002614035489899609</v>
      </c>
    </row>
    <row r="6152" ht="14.25" customHeight="1" spans="1:6" x14ac:dyDescent="0.25">
      <c r="A6152" s="232">
        <v>43594</v>
      </c>
      <c r="B6152" s="233">
        <v>129</v>
      </c>
      <c r="C6152" s="233">
        <v>7</v>
      </c>
      <c r="D6152" s="234">
        <v>0.125</v>
      </c>
      <c r="E6152" s="235">
        <v>0</v>
      </c>
      <c r="F6152" s="235">
        <v>0.000025739736433111092</v>
      </c>
    </row>
    <row r="6153" ht="14.25" customHeight="1" spans="1:6" x14ac:dyDescent="0.25">
      <c r="A6153" s="232">
        <v>43594</v>
      </c>
      <c r="B6153" s="233">
        <v>129</v>
      </c>
      <c r="C6153" s="233">
        <v>8</v>
      </c>
      <c r="D6153" s="234">
        <v>0.14583333333212067</v>
      </c>
      <c r="E6153" s="235">
        <v>0</v>
      </c>
      <c r="F6153" s="235">
        <v>0.00002543927258369735</v>
      </c>
    </row>
    <row r="6154" ht="14.25" customHeight="1" spans="1:6" x14ac:dyDescent="0.25">
      <c r="A6154" s="232">
        <v>43594</v>
      </c>
      <c r="B6154" s="233">
        <v>129</v>
      </c>
      <c r="C6154" s="233">
        <v>9</v>
      </c>
      <c r="D6154" s="234">
        <v>0.16666666666787933</v>
      </c>
      <c r="E6154" s="235">
        <v>7.891487825604689e-9</v>
      </c>
      <c r="F6154" s="235">
        <v>0.00002594004566605359</v>
      </c>
    </row>
    <row r="6155" ht="14.25" customHeight="1" spans="1:6" x14ac:dyDescent="0.25">
      <c r="A6155" s="232">
        <v>43594</v>
      </c>
      <c r="B6155" s="233">
        <v>129</v>
      </c>
      <c r="C6155" s="233">
        <v>10</v>
      </c>
      <c r="D6155" s="234">
        <v>0.1875</v>
      </c>
      <c r="E6155" s="235">
        <v>0.0000036668211372141855</v>
      </c>
      <c r="F6155" s="235">
        <v>0.000026641127981352337</v>
      </c>
    </row>
    <row r="6156" ht="14.25" customHeight="1" spans="1:6" x14ac:dyDescent="0.25">
      <c r="A6156" s="232">
        <v>43594</v>
      </c>
      <c r="B6156" s="233">
        <v>129</v>
      </c>
      <c r="C6156" s="233">
        <v>11</v>
      </c>
      <c r="D6156" s="234">
        <v>0.20833333333212067</v>
      </c>
      <c r="E6156" s="235">
        <v>0.000012734462582388334</v>
      </c>
      <c r="F6156" s="235">
        <v>0.000027342210296651082</v>
      </c>
    </row>
    <row r="6157" ht="14.25" customHeight="1" spans="1:6" x14ac:dyDescent="0.25">
      <c r="A6157" s="232">
        <v>43594</v>
      </c>
      <c r="B6157" s="233">
        <v>129</v>
      </c>
      <c r="C6157" s="233">
        <v>12</v>
      </c>
      <c r="D6157" s="234">
        <v>0.22916666666787933</v>
      </c>
      <c r="E6157" s="235">
        <v>0.000027650948319604723</v>
      </c>
      <c r="F6157" s="235">
        <v>0.000028644220310777324</v>
      </c>
    </row>
    <row r="6158" ht="14.25" customHeight="1" spans="1:6" x14ac:dyDescent="0.25">
      <c r="A6158" s="232">
        <v>43594</v>
      </c>
      <c r="B6158" s="233">
        <v>129</v>
      </c>
      <c r="C6158" s="233">
        <v>13</v>
      </c>
      <c r="D6158" s="234">
        <v>0.25</v>
      </c>
      <c r="E6158" s="235">
        <v>0.00004753682901064167</v>
      </c>
      <c r="F6158" s="235">
        <v>0.00003505411576493728</v>
      </c>
    </row>
    <row r="6159" ht="14.25" customHeight="1" spans="1:6" x14ac:dyDescent="0.25">
      <c r="A6159" s="232">
        <v>43594</v>
      </c>
      <c r="B6159" s="233">
        <v>129</v>
      </c>
      <c r="C6159" s="233">
        <v>14</v>
      </c>
      <c r="D6159" s="234">
        <v>0.2708333333321207</v>
      </c>
      <c r="E6159" s="235">
        <v>0.0000760615022323931</v>
      </c>
      <c r="F6159" s="235">
        <v>0.0000411635473696835</v>
      </c>
    </row>
    <row r="6160" ht="14.25" customHeight="1" spans="1:6" x14ac:dyDescent="0.25">
      <c r="A6160" s="232">
        <v>43594</v>
      </c>
      <c r="B6160" s="233">
        <v>129</v>
      </c>
      <c r="C6160" s="233">
        <v>15</v>
      </c>
      <c r="D6160" s="234">
        <v>0.2916666666678793</v>
      </c>
      <c r="E6160" s="235">
        <v>0.00011237696491775724</v>
      </c>
      <c r="F6160" s="235">
        <v>0.00004877529822149846</v>
      </c>
    </row>
    <row r="6161" ht="14.25" customHeight="1" spans="1:6" x14ac:dyDescent="0.25">
      <c r="A6161" s="232">
        <v>43594</v>
      </c>
      <c r="B6161" s="233">
        <v>129</v>
      </c>
      <c r="C6161" s="233">
        <v>16</v>
      </c>
      <c r="D6161" s="234">
        <v>0.3125</v>
      </c>
      <c r="E6161" s="235">
        <v>0.0001554542965169148</v>
      </c>
      <c r="F6161" s="235">
        <v>0.00005398333827800342</v>
      </c>
    </row>
    <row r="6162" ht="14.25" customHeight="1" spans="1:6" x14ac:dyDescent="0.25">
      <c r="A6162" s="232">
        <v>43594</v>
      </c>
      <c r="B6162" s="233">
        <v>129</v>
      </c>
      <c r="C6162" s="233">
        <v>17</v>
      </c>
      <c r="D6162" s="234">
        <v>0.3333333333321207</v>
      </c>
      <c r="E6162" s="235">
        <v>0.00019855442624193117</v>
      </c>
      <c r="F6162" s="235">
        <v>0.00005488472982624466</v>
      </c>
    </row>
    <row r="6163" ht="14.25" customHeight="1" spans="1:6" x14ac:dyDescent="0.25">
      <c r="A6163" s="232">
        <v>43594</v>
      </c>
      <c r="B6163" s="233">
        <v>129</v>
      </c>
      <c r="C6163" s="233">
        <v>18</v>
      </c>
      <c r="D6163" s="234">
        <v>0.3541666666678793</v>
      </c>
      <c r="E6163" s="235">
        <v>0.00024309013826569474</v>
      </c>
      <c r="F6163" s="235">
        <v>0.00005728844062155465</v>
      </c>
    </row>
    <row r="6164" ht="14.25" customHeight="1" spans="1:6" x14ac:dyDescent="0.25">
      <c r="A6164" s="232">
        <v>43594</v>
      </c>
      <c r="B6164" s="233">
        <v>129</v>
      </c>
      <c r="C6164" s="233">
        <v>19</v>
      </c>
      <c r="D6164" s="234">
        <v>0.375</v>
      </c>
      <c r="E6164" s="235">
        <v>0.0002731179276876813</v>
      </c>
      <c r="F6164" s="235">
        <v>0.00005859045063568089</v>
      </c>
    </row>
    <row r="6165" ht="14.25" customHeight="1" spans="1:6" x14ac:dyDescent="0.25">
      <c r="A6165" s="232">
        <v>43594</v>
      </c>
      <c r="B6165" s="233">
        <v>129</v>
      </c>
      <c r="C6165" s="233">
        <v>20</v>
      </c>
      <c r="D6165" s="234">
        <v>0.3958333333321207</v>
      </c>
      <c r="E6165" s="235">
        <v>0.00029886618878426427</v>
      </c>
      <c r="F6165" s="235">
        <v>0.00005909122371803713</v>
      </c>
    </row>
    <row r="6166" ht="14.25" customHeight="1" spans="1:6" x14ac:dyDescent="0.25">
      <c r="A6166" s="232">
        <v>43594</v>
      </c>
      <c r="B6166" s="233">
        <v>129</v>
      </c>
      <c r="C6166" s="233">
        <v>21</v>
      </c>
      <c r="D6166" s="234">
        <v>0.4166666666678793</v>
      </c>
      <c r="E6166" s="235">
        <v>0.00033426514500291255</v>
      </c>
      <c r="F6166" s="235">
        <v>0.00005588627599095715</v>
      </c>
    </row>
    <row r="6167" ht="14.25" customHeight="1" spans="1:6" x14ac:dyDescent="0.25">
      <c r="A6167" s="232">
        <v>43594</v>
      </c>
      <c r="B6167" s="233">
        <v>129</v>
      </c>
      <c r="C6167" s="233">
        <v>22</v>
      </c>
      <c r="D6167" s="234">
        <v>0.4375</v>
      </c>
      <c r="E6167" s="235">
        <v>0.0003560405387142075</v>
      </c>
      <c r="F6167" s="235">
        <v>0.00005518519367565842</v>
      </c>
    </row>
    <row r="6168" ht="14.25" customHeight="1" spans="1:6" x14ac:dyDescent="0.25">
      <c r="A6168" s="232">
        <v>43594</v>
      </c>
      <c r="B6168" s="233">
        <v>129</v>
      </c>
      <c r="C6168" s="233">
        <v>23</v>
      </c>
      <c r="D6168" s="234">
        <v>0.4583333333321207</v>
      </c>
      <c r="E6168" s="235">
        <v>0.0003621465862469691</v>
      </c>
      <c r="F6168" s="235">
        <v>0.00005448411136035966</v>
      </c>
    </row>
    <row r="6169" ht="14.25" customHeight="1" spans="1:6" x14ac:dyDescent="0.25">
      <c r="A6169" s="232">
        <v>43594</v>
      </c>
      <c r="B6169" s="233">
        <v>129</v>
      </c>
      <c r="C6169" s="233">
        <v>24</v>
      </c>
      <c r="D6169" s="234">
        <v>0.4791666666678793</v>
      </c>
      <c r="E6169" s="235">
        <v>0.00036978672668257857</v>
      </c>
      <c r="F6169" s="235">
        <v>0.00005538550290860091</v>
      </c>
    </row>
    <row r="6170" ht="14.25" customHeight="1" spans="1:6" x14ac:dyDescent="0.25">
      <c r="A6170" s="232">
        <v>43594</v>
      </c>
      <c r="B6170" s="233">
        <v>129</v>
      </c>
      <c r="C6170" s="233">
        <v>25</v>
      </c>
      <c r="D6170" s="234">
        <v>0.5</v>
      </c>
      <c r="E6170" s="235">
        <v>0.0003768927877559005</v>
      </c>
      <c r="F6170" s="235">
        <v>0.000056987976772140894</v>
      </c>
    </row>
    <row r="6171" ht="14.25" customHeight="1" spans="1:6" x14ac:dyDescent="0.25">
      <c r="A6171" s="232">
        <v>43594</v>
      </c>
      <c r="B6171" s="233">
        <v>129</v>
      </c>
      <c r="C6171" s="233">
        <v>26</v>
      </c>
      <c r="D6171" s="234">
        <v>0.5208333333321207</v>
      </c>
      <c r="E6171" s="235">
        <v>0.0003632896832443503</v>
      </c>
      <c r="F6171" s="235">
        <v>0.000056286894456842146</v>
      </c>
    </row>
    <row r="6172" ht="14.25" customHeight="1" spans="1:6" x14ac:dyDescent="0.25">
      <c r="A6172" s="232">
        <v>43594</v>
      </c>
      <c r="B6172" s="233">
        <v>129</v>
      </c>
      <c r="C6172" s="233">
        <v>27</v>
      </c>
      <c r="D6172" s="234">
        <v>0.5416666666678793</v>
      </c>
      <c r="E6172" s="235">
        <v>0.0003480770542683313</v>
      </c>
      <c r="F6172" s="235">
        <v>0.00005588627599095715</v>
      </c>
    </row>
    <row r="6173" ht="14.25" customHeight="1" spans="1:6" x14ac:dyDescent="0.25">
      <c r="A6173" s="232">
        <v>43594</v>
      </c>
      <c r="B6173" s="233">
        <v>129</v>
      </c>
      <c r="C6173" s="233">
        <v>28</v>
      </c>
      <c r="D6173" s="234">
        <v>0.5625</v>
      </c>
      <c r="E6173" s="235">
        <v>0.00032890893680731037</v>
      </c>
      <c r="F6173" s="235">
        <v>0.00005368287442858966</v>
      </c>
    </row>
    <row r="6174" ht="14.25" customHeight="1" spans="1:6" x14ac:dyDescent="0.25">
      <c r="A6174" s="232">
        <v>43594</v>
      </c>
      <c r="B6174" s="233">
        <v>129</v>
      </c>
      <c r="C6174" s="233">
        <v>29</v>
      </c>
      <c r="D6174" s="234">
        <v>0.5833333333321207</v>
      </c>
      <c r="E6174" s="235">
        <v>0.0003115715088727176</v>
      </c>
      <c r="F6174" s="235">
        <v>0.000053783029045060915</v>
      </c>
    </row>
    <row r="6175" ht="14.25" customHeight="1" spans="1:6" x14ac:dyDescent="0.25">
      <c r="A6175" s="232">
        <v>43594</v>
      </c>
      <c r="B6175" s="233">
        <v>129</v>
      </c>
      <c r="C6175" s="233">
        <v>30</v>
      </c>
      <c r="D6175" s="234">
        <v>0.6041666666678793</v>
      </c>
      <c r="E6175" s="235">
        <v>0.000288258783757064</v>
      </c>
      <c r="F6175" s="235">
        <v>0.00005318210134623342</v>
      </c>
    </row>
    <row r="6176" ht="14.25" customHeight="1" spans="1:6" x14ac:dyDescent="0.25">
      <c r="A6176" s="232">
        <v>43594</v>
      </c>
      <c r="B6176" s="233">
        <v>129</v>
      </c>
      <c r="C6176" s="233">
        <v>31</v>
      </c>
      <c r="D6176" s="234">
        <v>0.625</v>
      </c>
      <c r="E6176" s="235">
        <v>0.00025709802682339505</v>
      </c>
      <c r="F6176" s="235">
        <v>0.00005167978209916469</v>
      </c>
    </row>
    <row r="6177" ht="14.25" customHeight="1" spans="1:6" x14ac:dyDescent="0.25">
      <c r="A6177" s="232">
        <v>43594</v>
      </c>
      <c r="B6177" s="233">
        <v>129</v>
      </c>
      <c r="C6177" s="233">
        <v>32</v>
      </c>
      <c r="D6177" s="234">
        <v>0.6458333333321207</v>
      </c>
      <c r="E6177" s="235">
        <v>0.00022856272120873338</v>
      </c>
      <c r="F6177" s="235">
        <v>0.00005518519367565842</v>
      </c>
    </row>
    <row r="6178" ht="14.25" customHeight="1" spans="1:6" x14ac:dyDescent="0.25">
      <c r="A6178" s="232">
        <v>43594</v>
      </c>
      <c r="B6178" s="233">
        <v>129</v>
      </c>
      <c r="C6178" s="233">
        <v>33</v>
      </c>
      <c r="D6178" s="234">
        <v>0.6666666666678793</v>
      </c>
      <c r="E6178" s="235">
        <v>0.00019250925151241186</v>
      </c>
      <c r="F6178" s="235">
        <v>0.00005859045063568089</v>
      </c>
    </row>
    <row r="6179" ht="14.25" customHeight="1" spans="1:6" x14ac:dyDescent="0.25">
      <c r="A6179" s="232">
        <v>43594</v>
      </c>
      <c r="B6179" s="233">
        <v>129</v>
      </c>
      <c r="C6179" s="233">
        <v>34</v>
      </c>
      <c r="D6179" s="234">
        <v>0.6875</v>
      </c>
      <c r="E6179" s="235">
        <v>0.00015047980380490195</v>
      </c>
      <c r="F6179" s="235">
        <v>0.00006449957300748461</v>
      </c>
    </row>
    <row r="6180" ht="14.25" customHeight="1" spans="1:6" x14ac:dyDescent="0.25">
      <c r="A6180" s="232">
        <v>43594</v>
      </c>
      <c r="B6180" s="233">
        <v>129</v>
      </c>
      <c r="C6180" s="233">
        <v>35</v>
      </c>
      <c r="D6180" s="234">
        <v>0.7083333333321207</v>
      </c>
      <c r="E6180" s="235">
        <v>0.0001099932617548801</v>
      </c>
      <c r="F6180" s="235">
        <v>0.00007100962307811582</v>
      </c>
    </row>
    <row r="6181" ht="14.25" customHeight="1" spans="1:6" x14ac:dyDescent="0.25">
      <c r="A6181" s="232">
        <v>43594</v>
      </c>
      <c r="B6181" s="233">
        <v>129</v>
      </c>
      <c r="C6181" s="233">
        <v>36</v>
      </c>
      <c r="D6181" s="234">
        <v>0.7291666666678793</v>
      </c>
      <c r="E6181" s="235">
        <v>0.00007620858511919767</v>
      </c>
      <c r="F6181" s="235">
        <v>0.00007351348848989705</v>
      </c>
    </row>
    <row r="6182" ht="14.25" customHeight="1" spans="1:6" x14ac:dyDescent="0.25">
      <c r="A6182" s="232">
        <v>43594</v>
      </c>
      <c r="B6182" s="233">
        <v>129</v>
      </c>
      <c r="C6182" s="233">
        <v>37</v>
      </c>
      <c r="D6182" s="234">
        <v>0.75</v>
      </c>
      <c r="E6182" s="235">
        <v>0.00004781774016094192</v>
      </c>
      <c r="F6182" s="235">
        <v>0.00007281240617459832</v>
      </c>
    </row>
    <row r="6183" ht="14.25" customHeight="1" spans="1:6" x14ac:dyDescent="0.25">
      <c r="A6183" s="232">
        <v>43594</v>
      </c>
      <c r="B6183" s="233">
        <v>129</v>
      </c>
      <c r="C6183" s="233">
        <v>38</v>
      </c>
      <c r="D6183" s="234">
        <v>0.7708333333321207</v>
      </c>
      <c r="E6183" s="235">
        <v>0.000026367654718969988</v>
      </c>
      <c r="F6183" s="235">
        <v>0.00007231163309224206</v>
      </c>
    </row>
    <row r="6184" ht="14.25" customHeight="1" spans="1:6" x14ac:dyDescent="0.25">
      <c r="A6184" s="232">
        <v>43594</v>
      </c>
      <c r="B6184" s="233">
        <v>129</v>
      </c>
      <c r="C6184" s="233">
        <v>39</v>
      </c>
      <c r="D6184" s="234">
        <v>0.7916666666678793</v>
      </c>
      <c r="E6184" s="235">
        <v>0.000013833308911977552</v>
      </c>
      <c r="F6184" s="235">
        <v>0.00006950730383104707</v>
      </c>
    </row>
    <row r="6185" ht="14.25" customHeight="1" spans="1:6" x14ac:dyDescent="0.25">
      <c r="A6185" s="232">
        <v>43594</v>
      </c>
      <c r="B6185" s="233">
        <v>129</v>
      </c>
      <c r="C6185" s="233">
        <v>40</v>
      </c>
      <c r="D6185" s="234">
        <v>0.8125</v>
      </c>
      <c r="E6185" s="235">
        <v>0.000007038551609689715</v>
      </c>
      <c r="F6185" s="235">
        <v>0.00006780467535103583</v>
      </c>
    </row>
    <row r="6186" ht="14.25" customHeight="1" spans="1:6" x14ac:dyDescent="0.25">
      <c r="A6186" s="232">
        <v>43594</v>
      </c>
      <c r="B6186" s="233">
        <v>129</v>
      </c>
      <c r="C6186" s="233">
        <v>41</v>
      </c>
      <c r="D6186" s="234">
        <v>0.8333333333321207</v>
      </c>
      <c r="E6186" s="235">
        <v>0.0000011314420669960718</v>
      </c>
      <c r="F6186" s="235">
        <v>0.00006960745844751831</v>
      </c>
    </row>
    <row r="6187" ht="14.25" customHeight="1" spans="1:6" x14ac:dyDescent="0.25">
      <c r="A6187" s="232">
        <v>43594</v>
      </c>
      <c r="B6187" s="233">
        <v>129</v>
      </c>
      <c r="C6187" s="233">
        <v>42</v>
      </c>
      <c r="D6187" s="234">
        <v>0.8541666666678793</v>
      </c>
      <c r="E6187" s="235">
        <v>5.343400389415302e-8</v>
      </c>
      <c r="F6187" s="235">
        <v>0.00007030854076281706</v>
      </c>
    </row>
    <row r="6188" ht="14.25" customHeight="1" spans="1:6" x14ac:dyDescent="0.25">
      <c r="A6188" s="232">
        <v>43594</v>
      </c>
      <c r="B6188" s="233">
        <v>129</v>
      </c>
      <c r="C6188" s="233">
        <v>43</v>
      </c>
      <c r="D6188" s="234">
        <v>0.875</v>
      </c>
      <c r="E6188" s="235">
        <v>0</v>
      </c>
      <c r="F6188" s="235">
        <v>0.00007431472542166704</v>
      </c>
    </row>
    <row r="6189" ht="14.25" customHeight="1" spans="1:6" x14ac:dyDescent="0.25">
      <c r="A6189" s="232">
        <v>43594</v>
      </c>
      <c r="B6189" s="233">
        <v>129</v>
      </c>
      <c r="C6189" s="233">
        <v>44</v>
      </c>
      <c r="D6189" s="234">
        <v>0.8958333333321207</v>
      </c>
      <c r="E6189" s="235">
        <v>0</v>
      </c>
      <c r="F6189" s="235">
        <v>0.00007010823152987456</v>
      </c>
    </row>
    <row r="6190" ht="14.25" customHeight="1" spans="1:6" x14ac:dyDescent="0.25">
      <c r="A6190" s="232">
        <v>43594</v>
      </c>
      <c r="B6190" s="233">
        <v>129</v>
      </c>
      <c r="C6190" s="233">
        <v>45</v>
      </c>
      <c r="D6190" s="234">
        <v>0.9166666666678793</v>
      </c>
      <c r="E6190" s="235">
        <v>0</v>
      </c>
      <c r="F6190" s="235">
        <v>0.00006750421150162208</v>
      </c>
    </row>
    <row r="6191" ht="14.25" customHeight="1" spans="1:6" x14ac:dyDescent="0.25">
      <c r="A6191" s="232">
        <v>43594</v>
      </c>
      <c r="B6191" s="233">
        <v>129</v>
      </c>
      <c r="C6191" s="233">
        <v>46</v>
      </c>
      <c r="D6191" s="234">
        <v>0.9375</v>
      </c>
      <c r="E6191" s="235">
        <v>0</v>
      </c>
      <c r="F6191" s="235">
        <v>0.00006019292449922087</v>
      </c>
    </row>
    <row r="6192" ht="14.25" customHeight="1" spans="1:6" x14ac:dyDescent="0.25">
      <c r="A6192" s="232">
        <v>43594</v>
      </c>
      <c r="B6192" s="233">
        <v>129</v>
      </c>
      <c r="C6192" s="233">
        <v>47</v>
      </c>
      <c r="D6192" s="234">
        <v>0.9583333333321207</v>
      </c>
      <c r="E6192" s="235">
        <v>0</v>
      </c>
      <c r="F6192" s="235">
        <v>0.0000508785451673947</v>
      </c>
    </row>
    <row r="6193" ht="14.25" customHeight="1" spans="1:6" x14ac:dyDescent="0.25">
      <c r="A6193" s="232">
        <v>43594</v>
      </c>
      <c r="B6193" s="233">
        <v>129</v>
      </c>
      <c r="C6193" s="233">
        <v>48</v>
      </c>
      <c r="D6193" s="234">
        <v>0.9791666666678793</v>
      </c>
      <c r="E6193" s="235">
        <v>0</v>
      </c>
      <c r="F6193" s="235">
        <v>0.000041764475068510994</v>
      </c>
    </row>
    <row r="6194" ht="14.25" customHeight="1" spans="1:6" x14ac:dyDescent="0.25">
      <c r="A6194" s="232">
        <v>43595</v>
      </c>
      <c r="B6194" s="233">
        <v>130</v>
      </c>
      <c r="C6194" s="233">
        <v>1</v>
      </c>
      <c r="D6194" s="234">
        <v>0</v>
      </c>
      <c r="E6194" s="235">
        <v>0</v>
      </c>
      <c r="F6194" s="235">
        <v>0.00003725751732730477</v>
      </c>
    </row>
    <row r="6195" ht="14.25" customHeight="1" spans="1:6" x14ac:dyDescent="0.25">
      <c r="A6195" s="232">
        <v>43595</v>
      </c>
      <c r="B6195" s="233">
        <v>130</v>
      </c>
      <c r="C6195" s="233">
        <v>2</v>
      </c>
      <c r="D6195" s="234">
        <v>0.020833333332120674</v>
      </c>
      <c r="E6195" s="235">
        <v>0</v>
      </c>
      <c r="F6195" s="235">
        <v>0.00003335148728492605</v>
      </c>
    </row>
    <row r="6196" ht="14.25" customHeight="1" spans="1:6" x14ac:dyDescent="0.25">
      <c r="A6196" s="232">
        <v>43595</v>
      </c>
      <c r="B6196" s="233">
        <v>130</v>
      </c>
      <c r="C6196" s="233">
        <v>3</v>
      </c>
      <c r="D6196" s="234">
        <v>0.041666666667879326</v>
      </c>
      <c r="E6196" s="235">
        <v>0</v>
      </c>
      <c r="F6196" s="235">
        <v>0.000030046384941374813</v>
      </c>
    </row>
    <row r="6197" ht="14.25" customHeight="1" spans="1:6" x14ac:dyDescent="0.25">
      <c r="A6197" s="232">
        <v>43595</v>
      </c>
      <c r="B6197" s="233">
        <v>130</v>
      </c>
      <c r="C6197" s="233">
        <v>4</v>
      </c>
      <c r="D6197" s="234">
        <v>0.0625</v>
      </c>
      <c r="E6197" s="235">
        <v>0</v>
      </c>
      <c r="F6197" s="235">
        <v>0.000027542519529593582</v>
      </c>
    </row>
    <row r="6198" ht="14.25" customHeight="1" spans="1:6" x14ac:dyDescent="0.25">
      <c r="A6198" s="232">
        <v>43595</v>
      </c>
      <c r="B6198" s="233">
        <v>130</v>
      </c>
      <c r="C6198" s="233">
        <v>5</v>
      </c>
      <c r="D6198" s="234">
        <v>0.08333333333212067</v>
      </c>
      <c r="E6198" s="235">
        <v>0</v>
      </c>
      <c r="F6198" s="235">
        <v>0.00002704174644723733</v>
      </c>
    </row>
    <row r="6199" ht="14.25" customHeight="1" spans="1:6" x14ac:dyDescent="0.25">
      <c r="A6199" s="232">
        <v>43595</v>
      </c>
      <c r="B6199" s="233">
        <v>130</v>
      </c>
      <c r="C6199" s="233">
        <v>6</v>
      </c>
      <c r="D6199" s="234">
        <v>0.10416666666787933</v>
      </c>
      <c r="E6199" s="235">
        <v>0</v>
      </c>
      <c r="F6199" s="235">
        <v>0.000026340664131938587</v>
      </c>
    </row>
    <row r="6200" ht="14.25" customHeight="1" spans="1:6" x14ac:dyDescent="0.25">
      <c r="A6200" s="232">
        <v>43595</v>
      </c>
      <c r="B6200" s="233">
        <v>130</v>
      </c>
      <c r="C6200" s="233">
        <v>7</v>
      </c>
      <c r="D6200" s="234">
        <v>0.125</v>
      </c>
      <c r="E6200" s="235">
        <v>0</v>
      </c>
      <c r="F6200" s="235">
        <v>0.00002644081874840984</v>
      </c>
    </row>
    <row r="6201" ht="14.25" customHeight="1" spans="1:6" x14ac:dyDescent="0.25">
      <c r="A6201" s="232">
        <v>43595</v>
      </c>
      <c r="B6201" s="233">
        <v>130</v>
      </c>
      <c r="C6201" s="233">
        <v>8</v>
      </c>
      <c r="D6201" s="234">
        <v>0.14583333333212067</v>
      </c>
      <c r="E6201" s="235">
        <v>0</v>
      </c>
      <c r="F6201" s="235">
        <v>0.000025839891049582346</v>
      </c>
    </row>
    <row r="6202" ht="14.25" customHeight="1" spans="1:6" x14ac:dyDescent="0.25">
      <c r="A6202" s="232">
        <v>43595</v>
      </c>
      <c r="B6202" s="233">
        <v>130</v>
      </c>
      <c r="C6202" s="233">
        <v>9</v>
      </c>
      <c r="D6202" s="234">
        <v>0.16666666666787933</v>
      </c>
      <c r="E6202" s="235">
        <v>0.000001806966114091623</v>
      </c>
      <c r="F6202" s="235">
        <v>0.00002614035489899609</v>
      </c>
    </row>
    <row r="6203" ht="14.25" customHeight="1" spans="1:6" x14ac:dyDescent="0.25">
      <c r="A6203" s="232">
        <v>43595</v>
      </c>
      <c r="B6203" s="233">
        <v>130</v>
      </c>
      <c r="C6203" s="233">
        <v>10</v>
      </c>
      <c r="D6203" s="234">
        <v>0.1875</v>
      </c>
      <c r="E6203" s="235">
        <v>0.000004609575707719877</v>
      </c>
      <c r="F6203" s="235">
        <v>0.00002704174644723733</v>
      </c>
    </row>
    <row r="6204" ht="14.25" customHeight="1" spans="1:6" x14ac:dyDescent="0.25">
      <c r="A6204" s="232">
        <v>43595</v>
      </c>
      <c r="B6204" s="233">
        <v>130</v>
      </c>
      <c r="C6204" s="233">
        <v>11</v>
      </c>
      <c r="D6204" s="234">
        <v>0.20833333333212067</v>
      </c>
      <c r="E6204" s="235">
        <v>0.000012618409186170807</v>
      </c>
      <c r="F6204" s="235">
        <v>0.000027542519529593582</v>
      </c>
    </row>
    <row r="6205" ht="14.25" customHeight="1" spans="1:6" x14ac:dyDescent="0.25">
      <c r="A6205" s="232">
        <v>43595</v>
      </c>
      <c r="B6205" s="233">
        <v>130</v>
      </c>
      <c r="C6205" s="233">
        <v>12</v>
      </c>
      <c r="D6205" s="234">
        <v>0.22916666666787933</v>
      </c>
      <c r="E6205" s="235">
        <v>0.000024392646357555514</v>
      </c>
      <c r="F6205" s="235">
        <v>0.00002934530262607607</v>
      </c>
    </row>
    <row r="6206" ht="14.25" customHeight="1" spans="1:6" x14ac:dyDescent="0.25">
      <c r="A6206" s="232">
        <v>43595</v>
      </c>
      <c r="B6206" s="233">
        <v>130</v>
      </c>
      <c r="C6206" s="233">
        <v>13</v>
      </c>
      <c r="D6206" s="234">
        <v>0.25</v>
      </c>
      <c r="E6206" s="235">
        <v>0.00003950679114174831</v>
      </c>
      <c r="F6206" s="235">
        <v>0.000034753651915523535</v>
      </c>
    </row>
    <row r="6207" ht="14.25" customHeight="1" spans="1:6" x14ac:dyDescent="0.25">
      <c r="A6207" s="232">
        <v>43595</v>
      </c>
      <c r="B6207" s="233">
        <v>130</v>
      </c>
      <c r="C6207" s="233">
        <v>14</v>
      </c>
      <c r="D6207" s="234">
        <v>0.2708333333321207</v>
      </c>
      <c r="E6207" s="235">
        <v>0.0000621116328899236</v>
      </c>
      <c r="F6207" s="235">
        <v>0.000040662774287327245</v>
      </c>
    </row>
    <row r="6208" ht="14.25" customHeight="1" spans="1:6" x14ac:dyDescent="0.25">
      <c r="A6208" s="232">
        <v>43595</v>
      </c>
      <c r="B6208" s="233">
        <v>130</v>
      </c>
      <c r="C6208" s="233">
        <v>15</v>
      </c>
      <c r="D6208" s="234">
        <v>0.2916666666678793</v>
      </c>
      <c r="E6208" s="235">
        <v>0.00008776029653729</v>
      </c>
      <c r="F6208" s="235">
        <v>0.000048174370522670945</v>
      </c>
    </row>
    <row r="6209" ht="14.25" customHeight="1" spans="1:6" x14ac:dyDescent="0.25">
      <c r="A6209" s="232">
        <v>43595</v>
      </c>
      <c r="B6209" s="233">
        <v>130</v>
      </c>
      <c r="C6209" s="233">
        <v>16</v>
      </c>
      <c r="D6209" s="234">
        <v>0.3125</v>
      </c>
      <c r="E6209" s="235">
        <v>0.00012135803738279601</v>
      </c>
      <c r="F6209" s="235">
        <v>0.00005208040056504968</v>
      </c>
    </row>
    <row r="6210" ht="14.25" customHeight="1" spans="1:6" x14ac:dyDescent="0.25">
      <c r="A6210" s="232">
        <v>43595</v>
      </c>
      <c r="B6210" s="233">
        <v>130</v>
      </c>
      <c r="C6210" s="233">
        <v>17</v>
      </c>
      <c r="D6210" s="234">
        <v>0.3333333333321207</v>
      </c>
      <c r="E6210" s="235">
        <v>0.00015739991380098103</v>
      </c>
      <c r="F6210" s="235">
        <v>0.00005388318366153217</v>
      </c>
    </row>
    <row r="6211" ht="14.25" customHeight="1" spans="1:6" x14ac:dyDescent="0.25">
      <c r="A6211" s="232">
        <v>43595</v>
      </c>
      <c r="B6211" s="233">
        <v>130</v>
      </c>
      <c r="C6211" s="233">
        <v>18</v>
      </c>
      <c r="D6211" s="234">
        <v>0.3541666666678793</v>
      </c>
      <c r="E6211" s="235">
        <v>0.0001889412342039597</v>
      </c>
      <c r="F6211" s="235">
        <v>0.00005608658522389965</v>
      </c>
    </row>
    <row r="6212" ht="14.25" customHeight="1" spans="1:6" x14ac:dyDescent="0.25">
      <c r="A6212" s="232">
        <v>43595</v>
      </c>
      <c r="B6212" s="233">
        <v>130</v>
      </c>
      <c r="C6212" s="233">
        <v>19</v>
      </c>
      <c r="D6212" s="234">
        <v>0.375</v>
      </c>
      <c r="E6212" s="235">
        <v>0.0001972953253341919</v>
      </c>
      <c r="F6212" s="235">
        <v>0.00005348256519564716</v>
      </c>
    </row>
    <row r="6213" ht="14.25" customHeight="1" spans="1:6" x14ac:dyDescent="0.25">
      <c r="A6213" s="232">
        <v>43595</v>
      </c>
      <c r="B6213" s="233">
        <v>130</v>
      </c>
      <c r="C6213" s="233">
        <v>20</v>
      </c>
      <c r="D6213" s="234">
        <v>0.3958333333321207</v>
      </c>
      <c r="E6213" s="235">
        <v>0.00020463914482288253</v>
      </c>
      <c r="F6213" s="235">
        <v>0.00005308194672976218</v>
      </c>
    </row>
    <row r="6214" ht="14.25" customHeight="1" spans="1:6" x14ac:dyDescent="0.25">
      <c r="A6214" s="232">
        <v>43595</v>
      </c>
      <c r="B6214" s="233">
        <v>130</v>
      </c>
      <c r="C6214" s="233">
        <v>21</v>
      </c>
      <c r="D6214" s="234">
        <v>0.4166666666678793</v>
      </c>
      <c r="E6214" s="235">
        <v>0.00022758933182118798</v>
      </c>
      <c r="F6214" s="235">
        <v>0.000049977153619153456</v>
      </c>
    </row>
    <row r="6215" ht="14.25" customHeight="1" spans="1:6" x14ac:dyDescent="0.25">
      <c r="A6215" s="232">
        <v>43595</v>
      </c>
      <c r="B6215" s="233">
        <v>130</v>
      </c>
      <c r="C6215" s="233">
        <v>22</v>
      </c>
      <c r="D6215" s="234">
        <v>0.4375</v>
      </c>
      <c r="E6215" s="235">
        <v>0.00024829100669326355</v>
      </c>
      <c r="F6215" s="235">
        <v>0.00005067823593445219</v>
      </c>
    </row>
    <row r="6216" ht="14.25" customHeight="1" spans="1:6" x14ac:dyDescent="0.25">
      <c r="A6216" s="232">
        <v>43595</v>
      </c>
      <c r="B6216" s="233">
        <v>130</v>
      </c>
      <c r="C6216" s="233">
        <v>23</v>
      </c>
      <c r="D6216" s="234">
        <v>0.4583333333321207</v>
      </c>
      <c r="E6216" s="235">
        <v>0.00024950367649477474</v>
      </c>
      <c r="F6216" s="235">
        <v>0.00004987699900268219</v>
      </c>
    </row>
    <row r="6217" ht="14.25" customHeight="1" spans="1:6" x14ac:dyDescent="0.25">
      <c r="A6217" s="232">
        <v>43595</v>
      </c>
      <c r="B6217" s="233">
        <v>130</v>
      </c>
      <c r="C6217" s="233">
        <v>24</v>
      </c>
      <c r="D6217" s="234">
        <v>0.4791666666678793</v>
      </c>
      <c r="E6217" s="235">
        <v>0.00024736304876983085</v>
      </c>
      <c r="F6217" s="235">
        <v>0.00004937622592032595</v>
      </c>
    </row>
    <row r="6218" ht="14.25" customHeight="1" spans="1:6" x14ac:dyDescent="0.25">
      <c r="A6218" s="232">
        <v>43595</v>
      </c>
      <c r="B6218" s="233">
        <v>130</v>
      </c>
      <c r="C6218" s="233">
        <v>25</v>
      </c>
      <c r="D6218" s="234">
        <v>0.5</v>
      </c>
      <c r="E6218" s="235">
        <v>0.00023247530690416484</v>
      </c>
      <c r="F6218" s="235">
        <v>0.000051078854400337184</v>
      </c>
    </row>
    <row r="6219" ht="14.25" customHeight="1" spans="1:6" x14ac:dyDescent="0.25">
      <c r="A6219" s="232">
        <v>43595</v>
      </c>
      <c r="B6219" s="233">
        <v>130</v>
      </c>
      <c r="C6219" s="233">
        <v>26</v>
      </c>
      <c r="D6219" s="234">
        <v>0.5208333333321207</v>
      </c>
      <c r="E6219" s="235">
        <v>0.00021526018030781693</v>
      </c>
      <c r="F6219" s="235">
        <v>0.00005067823593445219</v>
      </c>
    </row>
    <row r="6220" ht="14.25" customHeight="1" spans="1:6" x14ac:dyDescent="0.25">
      <c r="A6220" s="232">
        <v>43595</v>
      </c>
      <c r="B6220" s="233">
        <v>130</v>
      </c>
      <c r="C6220" s="233">
        <v>27</v>
      </c>
      <c r="D6220" s="234">
        <v>0.5416666666678793</v>
      </c>
      <c r="E6220" s="235">
        <v>0.0002033681282372785</v>
      </c>
      <c r="F6220" s="235">
        <v>0.0000508785451673947</v>
      </c>
    </row>
    <row r="6221" ht="14.25" customHeight="1" spans="1:6" x14ac:dyDescent="0.25">
      <c r="A6221" s="232">
        <v>43595</v>
      </c>
      <c r="B6221" s="233">
        <v>130</v>
      </c>
      <c r="C6221" s="233">
        <v>28</v>
      </c>
      <c r="D6221" s="234">
        <v>0.5625</v>
      </c>
      <c r="E6221" s="235">
        <v>0.0001965172730948639</v>
      </c>
      <c r="F6221" s="235">
        <v>0.000049476380536797194</v>
      </c>
    </row>
    <row r="6222" ht="14.25" customHeight="1" spans="1:6" x14ac:dyDescent="0.25">
      <c r="A6222" s="232">
        <v>43595</v>
      </c>
      <c r="B6222" s="233">
        <v>130</v>
      </c>
      <c r="C6222" s="233">
        <v>29</v>
      </c>
      <c r="D6222" s="234">
        <v>0.5833333333321207</v>
      </c>
      <c r="E6222" s="235">
        <v>0.0001827011388919561</v>
      </c>
      <c r="F6222" s="235">
        <v>0.00004747328820737221</v>
      </c>
    </row>
    <row r="6223" ht="14.25" customHeight="1" spans="1:6" x14ac:dyDescent="0.25">
      <c r="A6223" s="232">
        <v>43595</v>
      </c>
      <c r="B6223" s="233">
        <v>130</v>
      </c>
      <c r="C6223" s="233">
        <v>30</v>
      </c>
      <c r="D6223" s="234">
        <v>0.6041666666678793</v>
      </c>
      <c r="E6223" s="235">
        <v>0.0001691027903604252</v>
      </c>
      <c r="F6223" s="235">
        <v>0.00004877529822149846</v>
      </c>
    </row>
    <row r="6224" ht="14.25" customHeight="1" spans="1:6" x14ac:dyDescent="0.25">
      <c r="A6224" s="232">
        <v>43595</v>
      </c>
      <c r="B6224" s="233">
        <v>130</v>
      </c>
      <c r="C6224" s="233">
        <v>31</v>
      </c>
      <c r="D6224" s="234">
        <v>0.625</v>
      </c>
      <c r="E6224" s="235">
        <v>0.00015642750546780292</v>
      </c>
      <c r="F6224" s="235">
        <v>0.0000480742159061997</v>
      </c>
    </row>
    <row r="6225" ht="14.25" customHeight="1" spans="1:6" x14ac:dyDescent="0.25">
      <c r="A6225" s="232">
        <v>43595</v>
      </c>
      <c r="B6225" s="233">
        <v>130</v>
      </c>
      <c r="C6225" s="233">
        <v>32</v>
      </c>
      <c r="D6225" s="234">
        <v>0.6458333333321207</v>
      </c>
      <c r="E6225" s="235">
        <v>0.0001399025986903117</v>
      </c>
      <c r="F6225" s="235">
        <v>0.00005067823593445219</v>
      </c>
    </row>
    <row r="6226" ht="14.25" customHeight="1" spans="1:6" x14ac:dyDescent="0.25">
      <c r="A6226" s="232">
        <v>43595</v>
      </c>
      <c r="B6226" s="233">
        <v>130</v>
      </c>
      <c r="C6226" s="233">
        <v>33</v>
      </c>
      <c r="D6226" s="234">
        <v>0.6666666666678793</v>
      </c>
      <c r="E6226" s="235">
        <v>0.00011669554287343022</v>
      </c>
      <c r="F6226" s="235">
        <v>0.00005478457520977341</v>
      </c>
    </row>
    <row r="6227" ht="14.25" customHeight="1" spans="1:6" x14ac:dyDescent="0.25">
      <c r="A6227" s="232">
        <v>43595</v>
      </c>
      <c r="B6227" s="233">
        <v>130</v>
      </c>
      <c r="C6227" s="233">
        <v>34</v>
      </c>
      <c r="D6227" s="234">
        <v>0.6875</v>
      </c>
      <c r="E6227" s="235">
        <v>0.00008766439994603631</v>
      </c>
      <c r="F6227" s="235">
        <v>0.00005969215141686463</v>
      </c>
    </row>
    <row r="6228" ht="14.25" customHeight="1" spans="1:6" x14ac:dyDescent="0.25">
      <c r="A6228" s="232">
        <v>43595</v>
      </c>
      <c r="B6228" s="233">
        <v>130</v>
      </c>
      <c r="C6228" s="233">
        <v>35</v>
      </c>
      <c r="D6228" s="234">
        <v>0.7083333333321207</v>
      </c>
      <c r="E6228" s="235">
        <v>0.00006300957320209955</v>
      </c>
      <c r="F6228" s="235">
        <v>0.00006730390226867957</v>
      </c>
    </row>
    <row r="6229" ht="14.25" customHeight="1" spans="1:6" x14ac:dyDescent="0.25">
      <c r="A6229" s="232">
        <v>43595</v>
      </c>
      <c r="B6229" s="233">
        <v>130</v>
      </c>
      <c r="C6229" s="233">
        <v>36</v>
      </c>
      <c r="D6229" s="234">
        <v>0.7291666666678793</v>
      </c>
      <c r="E6229" s="235">
        <v>0.000044705534290945</v>
      </c>
      <c r="F6229" s="235">
        <v>0.00007261209694165581</v>
      </c>
    </row>
    <row r="6230" ht="14.25" customHeight="1" spans="1:6" x14ac:dyDescent="0.25">
      <c r="A6230" s="232">
        <v>43595</v>
      </c>
      <c r="B6230" s="233">
        <v>130</v>
      </c>
      <c r="C6230" s="233">
        <v>37</v>
      </c>
      <c r="D6230" s="234">
        <v>0.75</v>
      </c>
      <c r="E6230" s="235">
        <v>0.00003129706643109168</v>
      </c>
      <c r="F6230" s="235">
        <v>0.00007131008692752957</v>
      </c>
    </row>
    <row r="6231" ht="14.25" customHeight="1" spans="1:6" x14ac:dyDescent="0.25">
      <c r="A6231" s="232">
        <v>43595</v>
      </c>
      <c r="B6231" s="233">
        <v>130</v>
      </c>
      <c r="C6231" s="233">
        <v>38</v>
      </c>
      <c r="D6231" s="234">
        <v>0.7708333333321207</v>
      </c>
      <c r="E6231" s="235">
        <v>0.000019069476411193478</v>
      </c>
      <c r="F6231" s="235">
        <v>0.00007030854076281706</v>
      </c>
    </row>
    <row r="6232" ht="14.25" customHeight="1" spans="1:6" x14ac:dyDescent="0.25">
      <c r="A6232" s="232">
        <v>43595</v>
      </c>
      <c r="B6232" s="233">
        <v>130</v>
      </c>
      <c r="C6232" s="233">
        <v>39</v>
      </c>
      <c r="D6232" s="234">
        <v>0.7916666666678793</v>
      </c>
      <c r="E6232" s="235">
        <v>0.000010487976870211583</v>
      </c>
      <c r="F6232" s="235">
        <v>0.00006730390226867957</v>
      </c>
    </row>
    <row r="6233" ht="14.25" customHeight="1" spans="1:6" x14ac:dyDescent="0.25">
      <c r="A6233" s="232">
        <v>43595</v>
      </c>
      <c r="B6233" s="233">
        <v>130</v>
      </c>
      <c r="C6233" s="233">
        <v>40</v>
      </c>
      <c r="D6233" s="234">
        <v>0.8125</v>
      </c>
      <c r="E6233" s="235">
        <v>0.000005576950124172876</v>
      </c>
      <c r="F6233" s="235">
        <v>0.00006660281995338085</v>
      </c>
    </row>
    <row r="6234" ht="14.25" customHeight="1" spans="1:6" x14ac:dyDescent="0.25">
      <c r="A6234" s="232">
        <v>43595</v>
      </c>
      <c r="B6234" s="233">
        <v>130</v>
      </c>
      <c r="C6234" s="233">
        <v>41</v>
      </c>
      <c r="D6234" s="234">
        <v>0.8333333333321207</v>
      </c>
      <c r="E6234" s="235">
        <v>0.0000011171387453121633</v>
      </c>
      <c r="F6234" s="235">
        <v>0.00006950730383104707</v>
      </c>
    </row>
    <row r="6235" ht="14.25" customHeight="1" spans="1:6" x14ac:dyDescent="0.25">
      <c r="A6235" s="232">
        <v>43595</v>
      </c>
      <c r="B6235" s="233">
        <v>130</v>
      </c>
      <c r="C6235" s="233">
        <v>42</v>
      </c>
      <c r="D6235" s="234">
        <v>0.8541666666678793</v>
      </c>
      <c r="E6235" s="235">
        <v>1.264063760346493e-7</v>
      </c>
      <c r="F6235" s="235">
        <v>0.00007000807691340332</v>
      </c>
    </row>
    <row r="6236" ht="14.25" customHeight="1" spans="1:6" x14ac:dyDescent="0.25">
      <c r="A6236" s="232">
        <v>43595</v>
      </c>
      <c r="B6236" s="233">
        <v>130</v>
      </c>
      <c r="C6236" s="233">
        <v>43</v>
      </c>
      <c r="D6236" s="234">
        <v>0.875</v>
      </c>
      <c r="E6236" s="235">
        <v>0</v>
      </c>
      <c r="F6236" s="235">
        <v>0.00007151039616047207</v>
      </c>
    </row>
    <row r="6237" ht="14.25" customHeight="1" spans="1:6" x14ac:dyDescent="0.25">
      <c r="A6237" s="232">
        <v>43595</v>
      </c>
      <c r="B6237" s="233">
        <v>130</v>
      </c>
      <c r="C6237" s="233">
        <v>44</v>
      </c>
      <c r="D6237" s="234">
        <v>0.8958333333321207</v>
      </c>
      <c r="E6237" s="235">
        <v>0</v>
      </c>
      <c r="F6237" s="235">
        <v>0.00006900653074869083</v>
      </c>
    </row>
    <row r="6238" ht="14.25" customHeight="1" spans="1:6" x14ac:dyDescent="0.25">
      <c r="A6238" s="232">
        <v>43595</v>
      </c>
      <c r="B6238" s="233">
        <v>130</v>
      </c>
      <c r="C6238" s="233">
        <v>45</v>
      </c>
      <c r="D6238" s="234">
        <v>0.9166666666678793</v>
      </c>
      <c r="E6238" s="235">
        <v>0</v>
      </c>
      <c r="F6238" s="235">
        <v>0.0000669032838027946</v>
      </c>
    </row>
    <row r="6239" ht="14.25" customHeight="1" spans="1:6" x14ac:dyDescent="0.25">
      <c r="A6239" s="232">
        <v>43595</v>
      </c>
      <c r="B6239" s="233">
        <v>130</v>
      </c>
      <c r="C6239" s="233">
        <v>46</v>
      </c>
      <c r="D6239" s="234">
        <v>0.9375</v>
      </c>
      <c r="E6239" s="235">
        <v>0</v>
      </c>
      <c r="F6239" s="235">
        <v>0.000059291532950979645</v>
      </c>
    </row>
    <row r="6240" ht="14.25" customHeight="1" spans="1:6" x14ac:dyDescent="0.25">
      <c r="A6240" s="232">
        <v>43595</v>
      </c>
      <c r="B6240" s="233">
        <v>130</v>
      </c>
      <c r="C6240" s="233">
        <v>47</v>
      </c>
      <c r="D6240" s="234">
        <v>0.9583333333321207</v>
      </c>
      <c r="E6240" s="235">
        <v>0</v>
      </c>
      <c r="F6240" s="235">
        <v>0.00005137931824975094</v>
      </c>
    </row>
    <row r="6241" ht="14.25" customHeight="1" spans="1:6" x14ac:dyDescent="0.25">
      <c r="A6241" s="232">
        <v>43595</v>
      </c>
      <c r="B6241" s="233">
        <v>130</v>
      </c>
      <c r="C6241" s="233">
        <v>48</v>
      </c>
      <c r="D6241" s="234">
        <v>0.9791666666678793</v>
      </c>
      <c r="E6241" s="235">
        <v>0</v>
      </c>
      <c r="F6241" s="235">
        <v>0.00004226524815086724</v>
      </c>
    </row>
    <row r="6242" ht="14.25" customHeight="1" spans="1:6" x14ac:dyDescent="0.25">
      <c r="A6242" s="232">
        <v>43596</v>
      </c>
      <c r="B6242" s="233">
        <v>131</v>
      </c>
      <c r="C6242" s="233">
        <v>1</v>
      </c>
      <c r="D6242" s="234">
        <v>0</v>
      </c>
      <c r="E6242" s="235">
        <v>0</v>
      </c>
      <c r="F6242" s="235">
        <v>0.000036356125779063524</v>
      </c>
    </row>
    <row r="6243" ht="14.25" customHeight="1" spans="1:6" x14ac:dyDescent="0.25">
      <c r="A6243" s="232">
        <v>43596</v>
      </c>
      <c r="B6243" s="233">
        <v>131</v>
      </c>
      <c r="C6243" s="233">
        <v>2</v>
      </c>
      <c r="D6243" s="234">
        <v>0.020833333332120674</v>
      </c>
      <c r="E6243" s="235">
        <v>0</v>
      </c>
      <c r="F6243" s="235">
        <v>0.00003275055958609855</v>
      </c>
    </row>
    <row r="6244" ht="14.25" customHeight="1" spans="1:6" x14ac:dyDescent="0.25">
      <c r="A6244" s="232">
        <v>43596</v>
      </c>
      <c r="B6244" s="233">
        <v>131</v>
      </c>
      <c r="C6244" s="233">
        <v>3</v>
      </c>
      <c r="D6244" s="234">
        <v>0.041666666667879326</v>
      </c>
      <c r="E6244" s="235">
        <v>0</v>
      </c>
      <c r="F6244" s="235">
        <v>0.000030246694174317314</v>
      </c>
    </row>
    <row r="6245" ht="14.25" customHeight="1" spans="1:6" x14ac:dyDescent="0.25">
      <c r="A6245" s="232">
        <v>43596</v>
      </c>
      <c r="B6245" s="233">
        <v>131</v>
      </c>
      <c r="C6245" s="233">
        <v>4</v>
      </c>
      <c r="D6245" s="234">
        <v>0.0625</v>
      </c>
      <c r="E6245" s="235">
        <v>0</v>
      </c>
      <c r="F6245" s="235">
        <v>0.000027742828762536086</v>
      </c>
    </row>
    <row r="6246" ht="14.25" customHeight="1" spans="1:6" x14ac:dyDescent="0.25">
      <c r="A6246" s="232">
        <v>43596</v>
      </c>
      <c r="B6246" s="233">
        <v>131</v>
      </c>
      <c r="C6246" s="233">
        <v>5</v>
      </c>
      <c r="D6246" s="234">
        <v>0.08333333333212067</v>
      </c>
      <c r="E6246" s="235">
        <v>0</v>
      </c>
      <c r="F6246" s="235">
        <v>0.00002674128259782358</v>
      </c>
    </row>
    <row r="6247" ht="14.25" customHeight="1" spans="1:6" x14ac:dyDescent="0.25">
      <c r="A6247" s="232">
        <v>43596</v>
      </c>
      <c r="B6247" s="233">
        <v>131</v>
      </c>
      <c r="C6247" s="233">
        <v>6</v>
      </c>
      <c r="D6247" s="234">
        <v>0.10416666666787933</v>
      </c>
      <c r="E6247" s="235">
        <v>0</v>
      </c>
      <c r="F6247" s="235">
        <v>0.000026240509515467337</v>
      </c>
    </row>
    <row r="6248" ht="14.25" customHeight="1" spans="1:6" x14ac:dyDescent="0.25">
      <c r="A6248" s="232">
        <v>43596</v>
      </c>
      <c r="B6248" s="233">
        <v>131</v>
      </c>
      <c r="C6248" s="233">
        <v>7</v>
      </c>
      <c r="D6248" s="234">
        <v>0.125</v>
      </c>
      <c r="E6248" s="235">
        <v>0</v>
      </c>
      <c r="F6248" s="235">
        <v>0.000025739736433111092</v>
      </c>
    </row>
    <row r="6249" ht="14.25" customHeight="1" spans="1:6" x14ac:dyDescent="0.25">
      <c r="A6249" s="232">
        <v>43596</v>
      </c>
      <c r="B6249" s="233">
        <v>131</v>
      </c>
      <c r="C6249" s="233">
        <v>8</v>
      </c>
      <c r="D6249" s="234">
        <v>0.14583333333212067</v>
      </c>
      <c r="E6249" s="235">
        <v>0</v>
      </c>
      <c r="F6249" s="235">
        <v>0.000025839891049582346</v>
      </c>
    </row>
    <row r="6250" ht="14.25" customHeight="1" spans="1:6" x14ac:dyDescent="0.25">
      <c r="A6250" s="232">
        <v>43596</v>
      </c>
      <c r="B6250" s="233">
        <v>131</v>
      </c>
      <c r="C6250" s="233">
        <v>9</v>
      </c>
      <c r="D6250" s="234">
        <v>0.16666666666787933</v>
      </c>
      <c r="E6250" s="235">
        <v>8.658125642060468e-7</v>
      </c>
      <c r="F6250" s="235">
        <v>0.000025839891049582346</v>
      </c>
    </row>
    <row r="6251" ht="14.25" customHeight="1" spans="1:6" x14ac:dyDescent="0.25">
      <c r="A6251" s="232">
        <v>43596</v>
      </c>
      <c r="B6251" s="233">
        <v>131</v>
      </c>
      <c r="C6251" s="233">
        <v>10</v>
      </c>
      <c r="D6251" s="234">
        <v>0.1875</v>
      </c>
      <c r="E6251" s="235">
        <v>0.000002367026767781762</v>
      </c>
      <c r="F6251" s="235">
        <v>0.00002684143721429483</v>
      </c>
    </row>
    <row r="6252" ht="14.25" customHeight="1" spans="1:6" x14ac:dyDescent="0.25">
      <c r="A6252" s="232">
        <v>43596</v>
      </c>
      <c r="B6252" s="233">
        <v>131</v>
      </c>
      <c r="C6252" s="233">
        <v>11</v>
      </c>
      <c r="D6252" s="234">
        <v>0.20833333333212067</v>
      </c>
      <c r="E6252" s="235">
        <v>0.000007361687875251009</v>
      </c>
      <c r="F6252" s="235">
        <v>0.00002784298337900733</v>
      </c>
    </row>
    <row r="6253" ht="14.25" customHeight="1" spans="1:6" x14ac:dyDescent="0.25">
      <c r="A6253" s="232">
        <v>43596</v>
      </c>
      <c r="B6253" s="233">
        <v>131</v>
      </c>
      <c r="C6253" s="233">
        <v>12</v>
      </c>
      <c r="D6253" s="234">
        <v>0.22916666666787933</v>
      </c>
      <c r="E6253" s="235">
        <v>0.000016332595614616566</v>
      </c>
      <c r="F6253" s="235">
        <v>0.00002914499339313357</v>
      </c>
    </row>
    <row r="6254" ht="14.25" customHeight="1" spans="1:6" x14ac:dyDescent="0.25">
      <c r="A6254" s="232">
        <v>43596</v>
      </c>
      <c r="B6254" s="233">
        <v>131</v>
      </c>
      <c r="C6254" s="233">
        <v>13</v>
      </c>
      <c r="D6254" s="234">
        <v>0.25</v>
      </c>
      <c r="E6254" s="235">
        <v>0.00002943602680910784</v>
      </c>
      <c r="F6254" s="235">
        <v>0.000034453188066109795</v>
      </c>
    </row>
    <row r="6255" ht="14.25" customHeight="1" spans="1:6" x14ac:dyDescent="0.25">
      <c r="A6255" s="232">
        <v>43596</v>
      </c>
      <c r="B6255" s="233">
        <v>131</v>
      </c>
      <c r="C6255" s="233">
        <v>14</v>
      </c>
      <c r="D6255" s="234">
        <v>0.2708333333321207</v>
      </c>
      <c r="E6255" s="235">
        <v>0.00004612306374913423</v>
      </c>
      <c r="F6255" s="235">
        <v>0.000041363856602626</v>
      </c>
    </row>
    <row r="6256" ht="14.25" customHeight="1" spans="1:6" x14ac:dyDescent="0.25">
      <c r="A6256" s="232">
        <v>43596</v>
      </c>
      <c r="B6256" s="233">
        <v>131</v>
      </c>
      <c r="C6256" s="233">
        <v>15</v>
      </c>
      <c r="D6256" s="234">
        <v>0.2916666666678793</v>
      </c>
      <c r="E6256" s="235">
        <v>0.00006556902754739771</v>
      </c>
      <c r="F6256" s="235">
        <v>0.00004787390667325721</v>
      </c>
    </row>
    <row r="6257" ht="14.25" customHeight="1" spans="1:6" x14ac:dyDescent="0.25">
      <c r="A6257" s="232">
        <v>43596</v>
      </c>
      <c r="B6257" s="233">
        <v>131</v>
      </c>
      <c r="C6257" s="233">
        <v>16</v>
      </c>
      <c r="D6257" s="234">
        <v>0.3125</v>
      </c>
      <c r="E6257" s="235">
        <v>0.00008733394123794651</v>
      </c>
      <c r="F6257" s="235">
        <v>0.00005248101903093467</v>
      </c>
    </row>
    <row r="6258" ht="14.25" customHeight="1" spans="1:6" x14ac:dyDescent="0.25">
      <c r="A6258" s="232">
        <v>43596</v>
      </c>
      <c r="B6258" s="233">
        <v>131</v>
      </c>
      <c r="C6258" s="233">
        <v>17</v>
      </c>
      <c r="D6258" s="234">
        <v>0.3333333333321207</v>
      </c>
      <c r="E6258" s="235">
        <v>0.00010468388895744986</v>
      </c>
      <c r="F6258" s="235">
        <v>0.00005428380212741717</v>
      </c>
    </row>
    <row r="6259" ht="14.25" customHeight="1" spans="1:6" x14ac:dyDescent="0.25">
      <c r="A6259" s="232">
        <v>43596</v>
      </c>
      <c r="B6259" s="233">
        <v>131</v>
      </c>
      <c r="C6259" s="233">
        <v>18</v>
      </c>
      <c r="D6259" s="234">
        <v>0.3541666666678793</v>
      </c>
      <c r="E6259" s="235">
        <v>0.00011738836615438911</v>
      </c>
      <c r="F6259" s="235">
        <v>0.00005598643060742841</v>
      </c>
    </row>
    <row r="6260" ht="14.25" customHeight="1" spans="1:6" x14ac:dyDescent="0.25">
      <c r="A6260" s="232">
        <v>43596</v>
      </c>
      <c r="B6260" s="233">
        <v>131</v>
      </c>
      <c r="C6260" s="233">
        <v>19</v>
      </c>
      <c r="D6260" s="234">
        <v>0.375</v>
      </c>
      <c r="E6260" s="235">
        <v>0.00013043046075408976</v>
      </c>
      <c r="F6260" s="235">
        <v>0.00005558581214154341</v>
      </c>
    </row>
    <row r="6261" ht="14.25" customHeight="1" spans="1:6" x14ac:dyDescent="0.25">
      <c r="A6261" s="232">
        <v>43596</v>
      </c>
      <c r="B6261" s="233">
        <v>131</v>
      </c>
      <c r="C6261" s="233">
        <v>20</v>
      </c>
      <c r="D6261" s="234">
        <v>0.3958333333321207</v>
      </c>
      <c r="E6261" s="235">
        <v>0.00014080115021418888</v>
      </c>
      <c r="F6261" s="235">
        <v>0.00005488472982624466</v>
      </c>
    </row>
    <row r="6262" ht="14.25" customHeight="1" spans="1:6" x14ac:dyDescent="0.25">
      <c r="A6262" s="232">
        <v>43596</v>
      </c>
      <c r="B6262" s="233">
        <v>131</v>
      </c>
      <c r="C6262" s="233">
        <v>21</v>
      </c>
      <c r="D6262" s="234">
        <v>0.4166666666678793</v>
      </c>
      <c r="E6262" s="235">
        <v>0.00016643151721136936</v>
      </c>
      <c r="F6262" s="235">
        <v>0.00005167978209916469</v>
      </c>
    </row>
    <row r="6263" ht="14.25" customHeight="1" spans="1:6" x14ac:dyDescent="0.25">
      <c r="A6263" s="232">
        <v>43596</v>
      </c>
      <c r="B6263" s="233">
        <v>131</v>
      </c>
      <c r="C6263" s="233">
        <v>22</v>
      </c>
      <c r="D6263" s="234">
        <v>0.4375</v>
      </c>
      <c r="E6263" s="235">
        <v>0.00017831947819966053</v>
      </c>
      <c r="F6263" s="235">
        <v>0.00005097869978386593</v>
      </c>
    </row>
    <row r="6264" ht="14.25" customHeight="1" spans="1:6" x14ac:dyDescent="0.25">
      <c r="A6264" s="232">
        <v>43596</v>
      </c>
      <c r="B6264" s="233">
        <v>131</v>
      </c>
      <c r="C6264" s="233">
        <v>23</v>
      </c>
      <c r="D6264" s="234">
        <v>0.4583333333321207</v>
      </c>
      <c r="E6264" s="235">
        <v>0.0001795625328705277</v>
      </c>
      <c r="F6264" s="235">
        <v>0.00004987699900268219</v>
      </c>
    </row>
    <row r="6265" ht="14.25" customHeight="1" spans="1:6" x14ac:dyDescent="0.25">
      <c r="A6265" s="232">
        <v>43596</v>
      </c>
      <c r="B6265" s="233">
        <v>131</v>
      </c>
      <c r="C6265" s="233">
        <v>24</v>
      </c>
      <c r="D6265" s="234">
        <v>0.4791666666678793</v>
      </c>
      <c r="E6265" s="235">
        <v>0.00018841895324569558</v>
      </c>
      <c r="F6265" s="235">
        <v>0.0000508785451673947</v>
      </c>
    </row>
    <row r="6266" ht="14.25" customHeight="1" spans="1:6" x14ac:dyDescent="0.25">
      <c r="A6266" s="232">
        <v>43596</v>
      </c>
      <c r="B6266" s="233">
        <v>131</v>
      </c>
      <c r="C6266" s="233">
        <v>25</v>
      </c>
      <c r="D6266" s="234">
        <v>0.5</v>
      </c>
      <c r="E6266" s="235">
        <v>0.00017409322272786477</v>
      </c>
      <c r="F6266" s="235">
        <v>0.00005228070979799218</v>
      </c>
    </row>
    <row r="6267" ht="14.25" customHeight="1" spans="1:6" x14ac:dyDescent="0.25">
      <c r="A6267" s="232">
        <v>43596</v>
      </c>
      <c r="B6267" s="233">
        <v>131</v>
      </c>
      <c r="C6267" s="233">
        <v>26</v>
      </c>
      <c r="D6267" s="234">
        <v>0.5208333333321207</v>
      </c>
      <c r="E6267" s="235">
        <v>0.000170495541860118</v>
      </c>
      <c r="F6267" s="235">
        <v>0.000051479472866222185</v>
      </c>
    </row>
    <row r="6268" ht="14.25" customHeight="1" spans="1:6" x14ac:dyDescent="0.25">
      <c r="A6268" s="232">
        <v>43596</v>
      </c>
      <c r="B6268" s="233">
        <v>131</v>
      </c>
      <c r="C6268" s="233">
        <v>27</v>
      </c>
      <c r="D6268" s="234">
        <v>0.5416666666678793</v>
      </c>
      <c r="E6268" s="235">
        <v>0.00016614801727677452</v>
      </c>
      <c r="F6268" s="235">
        <v>0.00005077839055092343</v>
      </c>
    </row>
    <row r="6269" ht="14.25" customHeight="1" spans="1:6" x14ac:dyDescent="0.25">
      <c r="A6269" s="232">
        <v>43596</v>
      </c>
      <c r="B6269" s="233">
        <v>131</v>
      </c>
      <c r="C6269" s="233">
        <v>28</v>
      </c>
      <c r="D6269" s="234">
        <v>0.5625</v>
      </c>
      <c r="E6269" s="235">
        <v>0.0001756388005335335</v>
      </c>
      <c r="F6269" s="235">
        <v>0.000048675143605027206</v>
      </c>
    </row>
    <row r="6270" ht="14.25" customHeight="1" spans="1:6" x14ac:dyDescent="0.25">
      <c r="A6270" s="232">
        <v>43596</v>
      </c>
      <c r="B6270" s="233">
        <v>131</v>
      </c>
      <c r="C6270" s="233">
        <v>29</v>
      </c>
      <c r="D6270" s="234">
        <v>0.5833333333321207</v>
      </c>
      <c r="E6270" s="235">
        <v>0.00016207186651348888</v>
      </c>
      <c r="F6270" s="235">
        <v>0.00004727297897442971</v>
      </c>
    </row>
    <row r="6271" ht="14.25" customHeight="1" spans="1:6" x14ac:dyDescent="0.25">
      <c r="A6271" s="232">
        <v>43596</v>
      </c>
      <c r="B6271" s="233">
        <v>131</v>
      </c>
      <c r="C6271" s="233">
        <v>30</v>
      </c>
      <c r="D6271" s="234">
        <v>0.6041666666678793</v>
      </c>
      <c r="E6271" s="235">
        <v>0.00017564718961778536</v>
      </c>
      <c r="F6271" s="235">
        <v>0.000048274525139142206</v>
      </c>
    </row>
    <row r="6272" ht="14.25" customHeight="1" spans="1:6" x14ac:dyDescent="0.25">
      <c r="A6272" s="232">
        <v>43596</v>
      </c>
      <c r="B6272" s="233">
        <v>131</v>
      </c>
      <c r="C6272" s="233">
        <v>31</v>
      </c>
      <c r="D6272" s="234">
        <v>0.625</v>
      </c>
      <c r="E6272" s="235">
        <v>0.00017787284282743017</v>
      </c>
      <c r="F6272" s="235">
        <v>0.00004797406128972845</v>
      </c>
    </row>
    <row r="6273" ht="14.25" customHeight="1" spans="1:6" x14ac:dyDescent="0.25">
      <c r="A6273" s="232">
        <v>43596</v>
      </c>
      <c r="B6273" s="233">
        <v>131</v>
      </c>
      <c r="C6273" s="233">
        <v>32</v>
      </c>
      <c r="D6273" s="234">
        <v>0.6458333333321207</v>
      </c>
      <c r="E6273" s="235">
        <v>0.00016626133669433714</v>
      </c>
      <c r="F6273" s="235">
        <v>0.000051078854400337184</v>
      </c>
    </row>
    <row r="6274" ht="14.25" customHeight="1" spans="1:6" x14ac:dyDescent="0.25">
      <c r="A6274" s="232">
        <v>43596</v>
      </c>
      <c r="B6274" s="233">
        <v>131</v>
      </c>
      <c r="C6274" s="233">
        <v>33</v>
      </c>
      <c r="D6274" s="234">
        <v>0.6666666666678793</v>
      </c>
      <c r="E6274" s="235">
        <v>0.00012516612316583185</v>
      </c>
      <c r="F6274" s="235">
        <v>0.000054383956743888416</v>
      </c>
    </row>
    <row r="6275" ht="14.25" customHeight="1" spans="1:6" x14ac:dyDescent="0.25">
      <c r="A6275" s="232">
        <v>43596</v>
      </c>
      <c r="B6275" s="233">
        <v>131</v>
      </c>
      <c r="C6275" s="233">
        <v>34</v>
      </c>
      <c r="D6275" s="234">
        <v>0.6875</v>
      </c>
      <c r="E6275" s="235">
        <v>0.00009539870532832669</v>
      </c>
      <c r="F6275" s="235">
        <v>0.000058991069101565885</v>
      </c>
    </row>
    <row r="6276" ht="14.25" customHeight="1" spans="1:6" x14ac:dyDescent="0.25">
      <c r="A6276" s="232">
        <v>43596</v>
      </c>
      <c r="B6276" s="233">
        <v>131</v>
      </c>
      <c r="C6276" s="233">
        <v>35</v>
      </c>
      <c r="D6276" s="234">
        <v>0.7083333333321207</v>
      </c>
      <c r="E6276" s="235">
        <v>0.00006990677379023767</v>
      </c>
      <c r="F6276" s="235">
        <v>0.00006590173763808209</v>
      </c>
    </row>
    <row r="6277" ht="14.25" customHeight="1" spans="1:6" x14ac:dyDescent="0.25">
      <c r="A6277" s="232">
        <v>43596</v>
      </c>
      <c r="B6277" s="233">
        <v>131</v>
      </c>
      <c r="C6277" s="233">
        <v>36</v>
      </c>
      <c r="D6277" s="234">
        <v>0.7291666666678793</v>
      </c>
      <c r="E6277" s="235">
        <v>0.000049159697419812786</v>
      </c>
      <c r="F6277" s="235">
        <v>0.00007040869537928833</v>
      </c>
    </row>
    <row r="6278" ht="14.25" customHeight="1" spans="1:6" x14ac:dyDescent="0.25">
      <c r="A6278" s="232">
        <v>43596</v>
      </c>
      <c r="B6278" s="233">
        <v>131</v>
      </c>
      <c r="C6278" s="233">
        <v>37</v>
      </c>
      <c r="D6278" s="234">
        <v>0.75</v>
      </c>
      <c r="E6278" s="235">
        <v>0.000033633779563588393</v>
      </c>
      <c r="F6278" s="235">
        <v>0.0000732130246404833</v>
      </c>
    </row>
    <row r="6279" ht="14.25" customHeight="1" spans="1:6" x14ac:dyDescent="0.25">
      <c r="A6279" s="232">
        <v>43596</v>
      </c>
      <c r="B6279" s="233">
        <v>131</v>
      </c>
      <c r="C6279" s="233">
        <v>38</v>
      </c>
      <c r="D6279" s="234">
        <v>0.7708333333321207</v>
      </c>
      <c r="E6279" s="235">
        <v>0.00002102344596046684</v>
      </c>
      <c r="F6279" s="235">
        <v>0.00007311287002401206</v>
      </c>
    </row>
    <row r="6280" ht="14.25" customHeight="1" spans="1:6" x14ac:dyDescent="0.25">
      <c r="A6280" s="232">
        <v>43596</v>
      </c>
      <c r="B6280" s="233">
        <v>131</v>
      </c>
      <c r="C6280" s="233">
        <v>39</v>
      </c>
      <c r="D6280" s="234">
        <v>0.7916666666678793</v>
      </c>
      <c r="E6280" s="235">
        <v>0.000013336671950457537</v>
      </c>
      <c r="F6280" s="235">
        <v>0.00006960745844751831</v>
      </c>
    </row>
    <row r="6281" ht="14.25" customHeight="1" spans="1:6" x14ac:dyDescent="0.25">
      <c r="A6281" s="232">
        <v>43596</v>
      </c>
      <c r="B6281" s="233">
        <v>131</v>
      </c>
      <c r="C6281" s="233">
        <v>40</v>
      </c>
      <c r="D6281" s="234">
        <v>0.8125</v>
      </c>
      <c r="E6281" s="235">
        <v>0.00000762708820964662</v>
      </c>
      <c r="F6281" s="235">
        <v>0.00006750421150162208</v>
      </c>
    </row>
    <row r="6282" ht="14.25" customHeight="1" spans="1:6" x14ac:dyDescent="0.25">
      <c r="A6282" s="232">
        <v>43596</v>
      </c>
      <c r="B6282" s="233">
        <v>131</v>
      </c>
      <c r="C6282" s="233">
        <v>41</v>
      </c>
      <c r="D6282" s="234">
        <v>0.8333333333321207</v>
      </c>
      <c r="E6282" s="235">
        <v>6.777431692724402e-7</v>
      </c>
      <c r="F6282" s="235">
        <v>0.00006850575766633457</v>
      </c>
    </row>
    <row r="6283" ht="14.25" customHeight="1" spans="1:6" x14ac:dyDescent="0.25">
      <c r="A6283" s="232">
        <v>43596</v>
      </c>
      <c r="B6283" s="233">
        <v>131</v>
      </c>
      <c r="C6283" s="233">
        <v>42</v>
      </c>
      <c r="D6283" s="234">
        <v>0.8541666666678793</v>
      </c>
      <c r="E6283" s="235">
        <v>6.997607285671203e-8</v>
      </c>
      <c r="F6283" s="235">
        <v>0.00006890637613221959</v>
      </c>
    </row>
    <row r="6284" ht="14.25" customHeight="1" spans="1:6" x14ac:dyDescent="0.25">
      <c r="A6284" s="232">
        <v>43596</v>
      </c>
      <c r="B6284" s="233">
        <v>131</v>
      </c>
      <c r="C6284" s="233">
        <v>43</v>
      </c>
      <c r="D6284" s="234">
        <v>0.875</v>
      </c>
      <c r="E6284" s="235">
        <v>0</v>
      </c>
      <c r="F6284" s="235">
        <v>0.00007211132385929955</v>
      </c>
    </row>
    <row r="6285" ht="14.25" customHeight="1" spans="1:6" x14ac:dyDescent="0.25">
      <c r="A6285" s="232">
        <v>43596</v>
      </c>
      <c r="B6285" s="233">
        <v>131</v>
      </c>
      <c r="C6285" s="233">
        <v>44</v>
      </c>
      <c r="D6285" s="234">
        <v>0.8958333333321207</v>
      </c>
      <c r="E6285" s="235">
        <v>0</v>
      </c>
      <c r="F6285" s="235">
        <v>0.00006800498458397833</v>
      </c>
    </row>
    <row r="6286" ht="14.25" customHeight="1" spans="1:6" x14ac:dyDescent="0.25">
      <c r="A6286" s="232">
        <v>43596</v>
      </c>
      <c r="B6286" s="233">
        <v>131</v>
      </c>
      <c r="C6286" s="233">
        <v>45</v>
      </c>
      <c r="D6286" s="234">
        <v>0.9166666666678793</v>
      </c>
      <c r="E6286" s="235">
        <v>0</v>
      </c>
      <c r="F6286" s="235">
        <v>0.0000653008099392546</v>
      </c>
    </row>
    <row r="6287" ht="14.25" customHeight="1" spans="1:6" x14ac:dyDescent="0.25">
      <c r="A6287" s="232">
        <v>43596</v>
      </c>
      <c r="B6287" s="233">
        <v>131</v>
      </c>
      <c r="C6287" s="233">
        <v>46</v>
      </c>
      <c r="D6287" s="234">
        <v>0.9375</v>
      </c>
      <c r="E6287" s="235">
        <v>0</v>
      </c>
      <c r="F6287" s="235">
        <v>0.000058490296019209644</v>
      </c>
    </row>
    <row r="6288" ht="14.25" customHeight="1" spans="1:6" x14ac:dyDescent="0.25">
      <c r="A6288" s="232">
        <v>43596</v>
      </c>
      <c r="B6288" s="233">
        <v>131</v>
      </c>
      <c r="C6288" s="233">
        <v>47</v>
      </c>
      <c r="D6288" s="234">
        <v>0.9583333333321207</v>
      </c>
      <c r="E6288" s="235">
        <v>0</v>
      </c>
      <c r="F6288" s="235">
        <v>0.00005117900901680845</v>
      </c>
    </row>
    <row r="6289" ht="14.25" customHeight="1" spans="1:6" x14ac:dyDescent="0.25">
      <c r="A6289" s="232">
        <v>43596</v>
      </c>
      <c r="B6289" s="233">
        <v>131</v>
      </c>
      <c r="C6289" s="233">
        <v>48</v>
      </c>
      <c r="D6289" s="234">
        <v>0.9791666666678793</v>
      </c>
      <c r="E6289" s="235">
        <v>0</v>
      </c>
      <c r="F6289" s="235">
        <v>0.00004276602123322348</v>
      </c>
    </row>
    <row r="6290" ht="14.25" customHeight="1" spans="1:6" x14ac:dyDescent="0.25">
      <c r="A6290" s="232">
        <v>43597</v>
      </c>
      <c r="B6290" s="233">
        <v>132</v>
      </c>
      <c r="C6290" s="233">
        <v>1</v>
      </c>
      <c r="D6290" s="234">
        <v>0</v>
      </c>
      <c r="E6290" s="235">
        <v>0</v>
      </c>
      <c r="F6290" s="235">
        <v>0.00003755798117671852</v>
      </c>
    </row>
    <row r="6291" ht="14.25" customHeight="1" spans="1:6" x14ac:dyDescent="0.25">
      <c r="A6291" s="232">
        <v>43597</v>
      </c>
      <c r="B6291" s="233">
        <v>132</v>
      </c>
      <c r="C6291" s="233">
        <v>2</v>
      </c>
      <c r="D6291" s="234">
        <v>0.020833333332120674</v>
      </c>
      <c r="E6291" s="235">
        <v>0</v>
      </c>
      <c r="F6291" s="235">
        <v>0.000033651951134339786</v>
      </c>
    </row>
    <row r="6292" ht="14.25" customHeight="1" spans="1:6" x14ac:dyDescent="0.25">
      <c r="A6292" s="232">
        <v>43597</v>
      </c>
      <c r="B6292" s="233">
        <v>132</v>
      </c>
      <c r="C6292" s="233">
        <v>3</v>
      </c>
      <c r="D6292" s="234">
        <v>0.041666666667879326</v>
      </c>
      <c r="E6292" s="235">
        <v>0</v>
      </c>
      <c r="F6292" s="235">
        <v>0.00003124824033902981</v>
      </c>
    </row>
    <row r="6293" ht="14.25" customHeight="1" spans="1:6" x14ac:dyDescent="0.25">
      <c r="A6293" s="232">
        <v>43597</v>
      </c>
      <c r="B6293" s="233">
        <v>132</v>
      </c>
      <c r="C6293" s="233">
        <v>4</v>
      </c>
      <c r="D6293" s="234">
        <v>0.0625</v>
      </c>
      <c r="E6293" s="235">
        <v>0</v>
      </c>
      <c r="F6293" s="235">
        <v>0.00002834375646136358</v>
      </c>
    </row>
    <row r="6294" ht="14.25" customHeight="1" spans="1:6" x14ac:dyDescent="0.25">
      <c r="A6294" s="232">
        <v>43597</v>
      </c>
      <c r="B6294" s="233">
        <v>132</v>
      </c>
      <c r="C6294" s="233">
        <v>5</v>
      </c>
      <c r="D6294" s="234">
        <v>0.08333333333212067</v>
      </c>
      <c r="E6294" s="235">
        <v>0</v>
      </c>
      <c r="F6294" s="235">
        <v>0.000027141901063708585</v>
      </c>
    </row>
    <row r="6295" ht="14.25" customHeight="1" spans="1:6" x14ac:dyDescent="0.25">
      <c r="A6295" s="232">
        <v>43597</v>
      </c>
      <c r="B6295" s="233">
        <v>132</v>
      </c>
      <c r="C6295" s="233">
        <v>6</v>
      </c>
      <c r="D6295" s="234">
        <v>0.10416666666787933</v>
      </c>
      <c r="E6295" s="235">
        <v>0</v>
      </c>
      <c r="F6295" s="235">
        <v>0.00002644081874840984</v>
      </c>
    </row>
    <row r="6296" ht="14.25" customHeight="1" spans="1:6" x14ac:dyDescent="0.25">
      <c r="A6296" s="232">
        <v>43597</v>
      </c>
      <c r="B6296" s="233">
        <v>132</v>
      </c>
      <c r="C6296" s="233">
        <v>7</v>
      </c>
      <c r="D6296" s="234">
        <v>0.125</v>
      </c>
      <c r="E6296" s="235">
        <v>0</v>
      </c>
      <c r="F6296" s="235">
        <v>0.00002644081874840984</v>
      </c>
    </row>
    <row r="6297" ht="14.25" customHeight="1" spans="1:6" x14ac:dyDescent="0.25">
      <c r="A6297" s="232">
        <v>43597</v>
      </c>
      <c r="B6297" s="233">
        <v>132</v>
      </c>
      <c r="C6297" s="233">
        <v>8</v>
      </c>
      <c r="D6297" s="234">
        <v>0.14583333333212067</v>
      </c>
      <c r="E6297" s="235">
        <v>0</v>
      </c>
      <c r="F6297" s="235">
        <v>0.000025839891049582346</v>
      </c>
    </row>
    <row r="6298" ht="14.25" customHeight="1" spans="1:6" x14ac:dyDescent="0.25">
      <c r="A6298" s="232">
        <v>43597</v>
      </c>
      <c r="B6298" s="233">
        <v>132</v>
      </c>
      <c r="C6298" s="233">
        <v>9</v>
      </c>
      <c r="D6298" s="234">
        <v>0.16666666666787933</v>
      </c>
      <c r="E6298" s="235">
        <v>0.0000012965913592699605</v>
      </c>
      <c r="F6298" s="235">
        <v>0.00002594004566605359</v>
      </c>
    </row>
    <row r="6299" ht="14.25" customHeight="1" spans="1:6" x14ac:dyDescent="0.25">
      <c r="A6299" s="232">
        <v>43597</v>
      </c>
      <c r="B6299" s="233">
        <v>132</v>
      </c>
      <c r="C6299" s="233">
        <v>10</v>
      </c>
      <c r="D6299" s="234">
        <v>0.1875</v>
      </c>
      <c r="E6299" s="235">
        <v>0.000003063409263509561</v>
      </c>
      <c r="F6299" s="235">
        <v>0.000026941591830766084</v>
      </c>
    </row>
    <row r="6300" ht="14.25" customHeight="1" spans="1:6" x14ac:dyDescent="0.25">
      <c r="A6300" s="232">
        <v>43597</v>
      </c>
      <c r="B6300" s="233">
        <v>132</v>
      </c>
      <c r="C6300" s="233">
        <v>11</v>
      </c>
      <c r="D6300" s="234">
        <v>0.20833333333212067</v>
      </c>
      <c r="E6300" s="235">
        <v>0.00000871797278626149</v>
      </c>
      <c r="F6300" s="235">
        <v>0.000027742828762536086</v>
      </c>
    </row>
    <row r="6301" ht="14.25" customHeight="1" spans="1:6" x14ac:dyDescent="0.25">
      <c r="A6301" s="232">
        <v>43597</v>
      </c>
      <c r="B6301" s="233">
        <v>132</v>
      </c>
      <c r="C6301" s="233">
        <v>12</v>
      </c>
      <c r="D6301" s="234">
        <v>0.22916666666787933</v>
      </c>
      <c r="E6301" s="235">
        <v>0.000019013404839366904</v>
      </c>
      <c r="F6301" s="235">
        <v>0.00002874437492724857</v>
      </c>
    </row>
    <row r="6302" ht="14.25" customHeight="1" spans="1:6" x14ac:dyDescent="0.25">
      <c r="A6302" s="232">
        <v>43597</v>
      </c>
      <c r="B6302" s="233">
        <v>132</v>
      </c>
      <c r="C6302" s="233">
        <v>13</v>
      </c>
      <c r="D6302" s="234">
        <v>0.25</v>
      </c>
      <c r="E6302" s="235">
        <v>0.000035796734481613225</v>
      </c>
      <c r="F6302" s="235">
        <v>0.000035955507313178524</v>
      </c>
    </row>
    <row r="6303" ht="14.25" customHeight="1" spans="1:6" x14ac:dyDescent="0.25">
      <c r="A6303" s="232">
        <v>43597</v>
      </c>
      <c r="B6303" s="233">
        <v>132</v>
      </c>
      <c r="C6303" s="233">
        <v>14</v>
      </c>
      <c r="D6303" s="234">
        <v>0.2708333333321207</v>
      </c>
      <c r="E6303" s="235">
        <v>0.00006080419428838247</v>
      </c>
      <c r="F6303" s="235">
        <v>0.00004256571200028099</v>
      </c>
    </row>
    <row r="6304" ht="14.25" customHeight="1" spans="1:6" x14ac:dyDescent="0.25">
      <c r="A6304" s="232">
        <v>43597</v>
      </c>
      <c r="B6304" s="233">
        <v>132</v>
      </c>
      <c r="C6304" s="233">
        <v>15</v>
      </c>
      <c r="D6304" s="234">
        <v>0.2916666666678793</v>
      </c>
      <c r="E6304" s="235">
        <v>0.00008841113625257132</v>
      </c>
      <c r="F6304" s="235">
        <v>0.00004937622592032595</v>
      </c>
    </row>
    <row r="6305" ht="14.25" customHeight="1" spans="1:6" x14ac:dyDescent="0.25">
      <c r="A6305" s="232">
        <v>43597</v>
      </c>
      <c r="B6305" s="233">
        <v>132</v>
      </c>
      <c r="C6305" s="233">
        <v>16</v>
      </c>
      <c r="D6305" s="234">
        <v>0.3125</v>
      </c>
      <c r="E6305" s="235">
        <v>0.00011724968290258092</v>
      </c>
      <c r="F6305" s="235">
        <v>0.000053282255962704675</v>
      </c>
    </row>
    <row r="6306" ht="14.25" customHeight="1" spans="1:6" x14ac:dyDescent="0.25">
      <c r="A6306" s="232">
        <v>43597</v>
      </c>
      <c r="B6306" s="233">
        <v>132</v>
      </c>
      <c r="C6306" s="233">
        <v>17</v>
      </c>
      <c r="D6306" s="234">
        <v>0.3333333333321207</v>
      </c>
      <c r="E6306" s="235">
        <v>0.0001460572562594928</v>
      </c>
      <c r="F6306" s="235">
        <v>0.00005348256519564716</v>
      </c>
    </row>
    <row r="6307" ht="14.25" customHeight="1" spans="1:6" x14ac:dyDescent="0.25">
      <c r="A6307" s="232">
        <v>43597</v>
      </c>
      <c r="B6307" s="233">
        <v>132</v>
      </c>
      <c r="C6307" s="233">
        <v>18</v>
      </c>
      <c r="D6307" s="234">
        <v>0.3541666666678793</v>
      </c>
      <c r="E6307" s="235">
        <v>0.00017363360514344617</v>
      </c>
      <c r="F6307" s="235">
        <v>0.00005558581214154341</v>
      </c>
    </row>
    <row r="6308" ht="14.25" customHeight="1" spans="1:6" x14ac:dyDescent="0.25">
      <c r="A6308" s="232">
        <v>43597</v>
      </c>
      <c r="B6308" s="233">
        <v>132</v>
      </c>
      <c r="C6308" s="233">
        <v>19</v>
      </c>
      <c r="D6308" s="234">
        <v>0.375</v>
      </c>
      <c r="E6308" s="235">
        <v>0.00020012949219771936</v>
      </c>
      <c r="F6308" s="235">
        <v>0.00005568596675801466</v>
      </c>
    </row>
    <row r="6309" ht="14.25" customHeight="1" spans="1:6" x14ac:dyDescent="0.25">
      <c r="A6309" s="232">
        <v>43597</v>
      </c>
      <c r="B6309" s="233">
        <v>132</v>
      </c>
      <c r="C6309" s="233">
        <v>20</v>
      </c>
      <c r="D6309" s="234">
        <v>0.3958333333321207</v>
      </c>
      <c r="E6309" s="235">
        <v>0.00022427656422801455</v>
      </c>
      <c r="F6309" s="235">
        <v>0.00005558581214154341</v>
      </c>
    </row>
    <row r="6310" ht="14.25" customHeight="1" spans="1:6" x14ac:dyDescent="0.25">
      <c r="A6310" s="232">
        <v>43597</v>
      </c>
      <c r="B6310" s="233">
        <v>132</v>
      </c>
      <c r="C6310" s="233">
        <v>21</v>
      </c>
      <c r="D6310" s="234">
        <v>0.4166666666678793</v>
      </c>
      <c r="E6310" s="235">
        <v>0.00024725606245669715</v>
      </c>
      <c r="F6310" s="235">
        <v>0.000055285348292129665</v>
      </c>
    </row>
    <row r="6311" ht="14.25" customHeight="1" spans="1:6" x14ac:dyDescent="0.25">
      <c r="A6311" s="232">
        <v>43597</v>
      </c>
      <c r="B6311" s="233">
        <v>132</v>
      </c>
      <c r="C6311" s="233">
        <v>22</v>
      </c>
      <c r="D6311" s="234">
        <v>0.4375</v>
      </c>
      <c r="E6311" s="235">
        <v>0.0002671346375356575</v>
      </c>
      <c r="F6311" s="235">
        <v>0.00005308194672976218</v>
      </c>
    </row>
    <row r="6312" ht="14.25" customHeight="1" spans="1:6" x14ac:dyDescent="0.25">
      <c r="A6312" s="232">
        <v>43597</v>
      </c>
      <c r="B6312" s="233">
        <v>132</v>
      </c>
      <c r="C6312" s="233">
        <v>23</v>
      </c>
      <c r="D6312" s="234">
        <v>0.4583333333321207</v>
      </c>
      <c r="E6312" s="235">
        <v>0.0002802436917881638</v>
      </c>
      <c r="F6312" s="235">
        <v>0.00005117900901680845</v>
      </c>
    </row>
    <row r="6313" ht="14.25" customHeight="1" spans="1:6" x14ac:dyDescent="0.25">
      <c r="A6313" s="232">
        <v>43597</v>
      </c>
      <c r="B6313" s="233">
        <v>132</v>
      </c>
      <c r="C6313" s="233">
        <v>24</v>
      </c>
      <c r="D6313" s="234">
        <v>0.4791666666678793</v>
      </c>
      <c r="E6313" s="235">
        <v>0.00029066893731599967</v>
      </c>
      <c r="F6313" s="235">
        <v>0.00005208040056504968</v>
      </c>
    </row>
    <row r="6314" ht="14.25" customHeight="1" spans="1:6" x14ac:dyDescent="0.25">
      <c r="A6314" s="232">
        <v>43597</v>
      </c>
      <c r="B6314" s="233">
        <v>132</v>
      </c>
      <c r="C6314" s="233">
        <v>25</v>
      </c>
      <c r="D6314" s="234">
        <v>0.5</v>
      </c>
      <c r="E6314" s="235">
        <v>0.00028875891103479726</v>
      </c>
      <c r="F6314" s="235">
        <v>0.000053282255962704675</v>
      </c>
    </row>
    <row r="6315" ht="14.25" customHeight="1" spans="1:6" x14ac:dyDescent="0.25">
      <c r="A6315" s="232">
        <v>43597</v>
      </c>
      <c r="B6315" s="233">
        <v>132</v>
      </c>
      <c r="C6315" s="233">
        <v>26</v>
      </c>
      <c r="D6315" s="234">
        <v>0.5208333333321207</v>
      </c>
      <c r="E6315" s="235">
        <v>0.0002812218848819692</v>
      </c>
      <c r="F6315" s="235">
        <v>0.00005368287442858966</v>
      </c>
    </row>
    <row r="6316" ht="14.25" customHeight="1" spans="1:6" x14ac:dyDescent="0.25">
      <c r="A6316" s="232">
        <v>43597</v>
      </c>
      <c r="B6316" s="233">
        <v>132</v>
      </c>
      <c r="C6316" s="233">
        <v>27</v>
      </c>
      <c r="D6316" s="234">
        <v>0.5416666666678793</v>
      </c>
      <c r="E6316" s="235">
        <v>0.0002766832577062941</v>
      </c>
      <c r="F6316" s="235">
        <v>0.00005318210134623342</v>
      </c>
    </row>
    <row r="6317" ht="14.25" customHeight="1" spans="1:6" x14ac:dyDescent="0.25">
      <c r="A6317" s="232">
        <v>43597</v>
      </c>
      <c r="B6317" s="233">
        <v>132</v>
      </c>
      <c r="C6317" s="233">
        <v>28</v>
      </c>
      <c r="D6317" s="234">
        <v>0.5625</v>
      </c>
      <c r="E6317" s="235">
        <v>0.0002716974694266434</v>
      </c>
      <c r="F6317" s="235">
        <v>0.000051980245948578425</v>
      </c>
    </row>
    <row r="6318" ht="14.25" customHeight="1" spans="1:6" x14ac:dyDescent="0.25">
      <c r="A6318" s="232">
        <v>43597</v>
      </c>
      <c r="B6318" s="233">
        <v>132</v>
      </c>
      <c r="C6318" s="233">
        <v>29</v>
      </c>
      <c r="D6318" s="234">
        <v>0.5833333333321207</v>
      </c>
      <c r="E6318" s="235">
        <v>0.00025433510319288947</v>
      </c>
      <c r="F6318" s="235">
        <v>0.00005167978209916469</v>
      </c>
    </row>
    <row r="6319" ht="14.25" customHeight="1" spans="1:6" x14ac:dyDescent="0.25">
      <c r="A6319" s="232">
        <v>43597</v>
      </c>
      <c r="B6319" s="233">
        <v>132</v>
      </c>
      <c r="C6319" s="233">
        <v>30</v>
      </c>
      <c r="D6319" s="234">
        <v>0.6041666666678793</v>
      </c>
      <c r="E6319" s="235">
        <v>0.000234549931270615</v>
      </c>
      <c r="F6319" s="235">
        <v>0.00005308194672976218</v>
      </c>
    </row>
    <row r="6320" ht="14.25" customHeight="1" spans="1:6" x14ac:dyDescent="0.25">
      <c r="A6320" s="232">
        <v>43597</v>
      </c>
      <c r="B6320" s="233">
        <v>132</v>
      </c>
      <c r="C6320" s="233">
        <v>31</v>
      </c>
      <c r="D6320" s="234">
        <v>0.625</v>
      </c>
      <c r="E6320" s="235">
        <v>0.00021797485190734765</v>
      </c>
      <c r="F6320" s="235">
        <v>0.00005278148288034843</v>
      </c>
    </row>
    <row r="6321" ht="14.25" customHeight="1" spans="1:6" x14ac:dyDescent="0.25">
      <c r="A6321" s="232">
        <v>43597</v>
      </c>
      <c r="B6321" s="233">
        <v>132</v>
      </c>
      <c r="C6321" s="233">
        <v>32</v>
      </c>
      <c r="D6321" s="234">
        <v>0.6458333333321207</v>
      </c>
      <c r="E6321" s="235">
        <v>0.0002007715942657976</v>
      </c>
      <c r="F6321" s="235">
        <v>0.000055285348292129665</v>
      </c>
    </row>
    <row r="6322" ht="14.25" customHeight="1" spans="1:6" x14ac:dyDescent="0.25">
      <c r="A6322" s="232">
        <v>43597</v>
      </c>
      <c r="B6322" s="233">
        <v>132</v>
      </c>
      <c r="C6322" s="233">
        <v>33</v>
      </c>
      <c r="D6322" s="234">
        <v>0.6666666666678793</v>
      </c>
      <c r="E6322" s="235">
        <v>0.00016977211171921255</v>
      </c>
      <c r="F6322" s="235">
        <v>0.000058991069101565885</v>
      </c>
    </row>
    <row r="6323" ht="14.25" customHeight="1" spans="1:6" x14ac:dyDescent="0.25">
      <c r="A6323" s="232">
        <v>43597</v>
      </c>
      <c r="B6323" s="233">
        <v>132</v>
      </c>
      <c r="C6323" s="233">
        <v>34</v>
      </c>
      <c r="D6323" s="234">
        <v>0.6875</v>
      </c>
      <c r="E6323" s="235">
        <v>0.00013591514168510805</v>
      </c>
      <c r="F6323" s="235">
        <v>0.00006219601682864587</v>
      </c>
    </row>
    <row r="6324" ht="14.25" customHeight="1" spans="1:6" x14ac:dyDescent="0.25">
      <c r="A6324" s="232">
        <v>43597</v>
      </c>
      <c r="B6324" s="233">
        <v>132</v>
      </c>
      <c r="C6324" s="233">
        <v>35</v>
      </c>
      <c r="D6324" s="234">
        <v>0.7083333333321207</v>
      </c>
      <c r="E6324" s="235">
        <v>0.0001001596593402889</v>
      </c>
      <c r="F6324" s="235">
        <v>0.00006880622151574834</v>
      </c>
    </row>
    <row r="6325" ht="14.25" customHeight="1" spans="1:6" x14ac:dyDescent="0.25">
      <c r="A6325" s="232">
        <v>43597</v>
      </c>
      <c r="B6325" s="233">
        <v>132</v>
      </c>
      <c r="C6325" s="233">
        <v>36</v>
      </c>
      <c r="D6325" s="234">
        <v>0.7291666666678793</v>
      </c>
      <c r="E6325" s="235">
        <v>0.00007088904235613477</v>
      </c>
      <c r="F6325" s="235">
        <v>0.00007271225155812705</v>
      </c>
    </row>
    <row r="6326" ht="14.25" customHeight="1" spans="1:6" x14ac:dyDescent="0.25">
      <c r="A6326" s="232">
        <v>43597</v>
      </c>
      <c r="B6326" s="233">
        <v>132</v>
      </c>
      <c r="C6326" s="233">
        <v>37</v>
      </c>
      <c r="D6326" s="234">
        <v>0.75</v>
      </c>
      <c r="E6326" s="235">
        <v>0.00004677369507298776</v>
      </c>
      <c r="F6326" s="235">
        <v>0.00007231163309224206</v>
      </c>
    </row>
    <row r="6327" ht="14.25" customHeight="1" spans="1:6" x14ac:dyDescent="0.25">
      <c r="A6327" s="232">
        <v>43597</v>
      </c>
      <c r="B6327" s="233">
        <v>132</v>
      </c>
      <c r="C6327" s="233">
        <v>38</v>
      </c>
      <c r="D6327" s="234">
        <v>0.7708333333321207</v>
      </c>
      <c r="E6327" s="235">
        <v>0.000028722979437951472</v>
      </c>
      <c r="F6327" s="235">
        <v>0.00007151039616047207</v>
      </c>
    </row>
    <row r="6328" ht="14.25" customHeight="1" spans="1:6" x14ac:dyDescent="0.25">
      <c r="A6328" s="232">
        <v>43597</v>
      </c>
      <c r="B6328" s="233">
        <v>132</v>
      </c>
      <c r="C6328" s="233">
        <v>39</v>
      </c>
      <c r="D6328" s="234">
        <v>0.7916666666678793</v>
      </c>
      <c r="E6328" s="235">
        <v>0.000015537442592256624</v>
      </c>
      <c r="F6328" s="235">
        <v>0.00006950730383104707</v>
      </c>
    </row>
    <row r="6329" ht="14.25" customHeight="1" spans="1:6" x14ac:dyDescent="0.25">
      <c r="A6329" s="232">
        <v>43597</v>
      </c>
      <c r="B6329" s="233">
        <v>132</v>
      </c>
      <c r="C6329" s="233">
        <v>40</v>
      </c>
      <c r="D6329" s="234">
        <v>0.8125</v>
      </c>
      <c r="E6329" s="235">
        <v>0.000010670877165481935</v>
      </c>
      <c r="F6329" s="235">
        <v>0.00006700343841926584</v>
      </c>
    </row>
    <row r="6330" ht="14.25" customHeight="1" spans="1:6" x14ac:dyDescent="0.25">
      <c r="A6330" s="232">
        <v>43597</v>
      </c>
      <c r="B6330" s="233">
        <v>132</v>
      </c>
      <c r="C6330" s="233">
        <v>41</v>
      </c>
      <c r="D6330" s="234">
        <v>0.8333333333321207</v>
      </c>
      <c r="E6330" s="235">
        <v>0.0000011569660979320124</v>
      </c>
      <c r="F6330" s="235">
        <v>0.00006940714921457582</v>
      </c>
    </row>
    <row r="6331" ht="14.25" customHeight="1" spans="1:6" x14ac:dyDescent="0.25">
      <c r="A6331" s="232">
        <v>43597</v>
      </c>
      <c r="B6331" s="233">
        <v>132</v>
      </c>
      <c r="C6331" s="233">
        <v>42</v>
      </c>
      <c r="D6331" s="234">
        <v>0.8541666666678793</v>
      </c>
      <c r="E6331" s="235">
        <v>1.219119271089729e-7</v>
      </c>
      <c r="F6331" s="235">
        <v>0.00006940714921457582</v>
      </c>
    </row>
    <row r="6332" ht="14.25" customHeight="1" spans="1:6" x14ac:dyDescent="0.25">
      <c r="A6332" s="232">
        <v>43597</v>
      </c>
      <c r="B6332" s="233">
        <v>132</v>
      </c>
      <c r="C6332" s="233">
        <v>43</v>
      </c>
      <c r="D6332" s="234">
        <v>0.875</v>
      </c>
      <c r="E6332" s="235">
        <v>0</v>
      </c>
      <c r="F6332" s="235">
        <v>0.00007231163309224206</v>
      </c>
    </row>
    <row r="6333" ht="14.25" customHeight="1" spans="1:6" x14ac:dyDescent="0.25">
      <c r="A6333" s="232">
        <v>43597</v>
      </c>
      <c r="B6333" s="233">
        <v>132</v>
      </c>
      <c r="C6333" s="233">
        <v>44</v>
      </c>
      <c r="D6333" s="234">
        <v>0.8958333333321207</v>
      </c>
      <c r="E6333" s="235">
        <v>0</v>
      </c>
      <c r="F6333" s="235">
        <v>0.00006900653074869083</v>
      </c>
    </row>
    <row r="6334" ht="14.25" customHeight="1" spans="1:6" x14ac:dyDescent="0.25">
      <c r="A6334" s="232">
        <v>43597</v>
      </c>
      <c r="B6334" s="233">
        <v>132</v>
      </c>
      <c r="C6334" s="233">
        <v>45</v>
      </c>
      <c r="D6334" s="234">
        <v>0.9166666666678793</v>
      </c>
      <c r="E6334" s="235">
        <v>0</v>
      </c>
      <c r="F6334" s="235">
        <v>0.0000667029745698521</v>
      </c>
    </row>
    <row r="6335" ht="14.25" customHeight="1" spans="1:6" x14ac:dyDescent="0.25">
      <c r="A6335" s="232">
        <v>43597</v>
      </c>
      <c r="B6335" s="233">
        <v>132</v>
      </c>
      <c r="C6335" s="233">
        <v>46</v>
      </c>
      <c r="D6335" s="234">
        <v>0.9375</v>
      </c>
      <c r="E6335" s="235">
        <v>0</v>
      </c>
      <c r="F6335" s="235">
        <v>0.000059992615266278386</v>
      </c>
    </row>
    <row r="6336" ht="14.25" customHeight="1" spans="1:6" x14ac:dyDescent="0.25">
      <c r="A6336" s="232">
        <v>43597</v>
      </c>
      <c r="B6336" s="233">
        <v>132</v>
      </c>
      <c r="C6336" s="233">
        <v>47</v>
      </c>
      <c r="D6336" s="234">
        <v>0.9583333333321207</v>
      </c>
      <c r="E6336" s="235">
        <v>0</v>
      </c>
      <c r="F6336" s="235">
        <v>0.000051980245948578425</v>
      </c>
    </row>
    <row r="6337" ht="14.25" customHeight="1" spans="1:6" x14ac:dyDescent="0.25">
      <c r="A6337" s="232">
        <v>43597</v>
      </c>
      <c r="B6337" s="233">
        <v>132</v>
      </c>
      <c r="C6337" s="233">
        <v>48</v>
      </c>
      <c r="D6337" s="234">
        <v>0.9791666666678793</v>
      </c>
      <c r="E6337" s="235">
        <v>0</v>
      </c>
      <c r="F6337" s="235">
        <v>0.000043066485082637236</v>
      </c>
    </row>
    <row r="6338" ht="14.25" customHeight="1" spans="1:6" x14ac:dyDescent="0.25">
      <c r="A6338" s="232">
        <v>43598</v>
      </c>
      <c r="B6338" s="233">
        <v>133</v>
      </c>
      <c r="C6338" s="233">
        <v>1</v>
      </c>
      <c r="D6338" s="234">
        <v>0</v>
      </c>
      <c r="E6338" s="235">
        <v>0</v>
      </c>
      <c r="F6338" s="235">
        <v>0.00003805875425907477</v>
      </c>
    </row>
    <row r="6339" ht="14.25" customHeight="1" spans="1:6" x14ac:dyDescent="0.25">
      <c r="A6339" s="232">
        <v>43598</v>
      </c>
      <c r="B6339" s="233">
        <v>133</v>
      </c>
      <c r="C6339" s="233">
        <v>2</v>
      </c>
      <c r="D6339" s="234">
        <v>0.020833333332120674</v>
      </c>
      <c r="E6339" s="235">
        <v>0</v>
      </c>
      <c r="F6339" s="235">
        <v>0.00003415272421669604</v>
      </c>
    </row>
    <row r="6340" ht="14.25" customHeight="1" spans="1:6" x14ac:dyDescent="0.25">
      <c r="A6340" s="232">
        <v>43598</v>
      </c>
      <c r="B6340" s="233">
        <v>133</v>
      </c>
      <c r="C6340" s="233">
        <v>3</v>
      </c>
      <c r="D6340" s="234">
        <v>0.041666666667879326</v>
      </c>
      <c r="E6340" s="235">
        <v>0</v>
      </c>
      <c r="F6340" s="235">
        <v>0.000031047931106087315</v>
      </c>
    </row>
    <row r="6341" ht="14.25" customHeight="1" spans="1:6" x14ac:dyDescent="0.25">
      <c r="A6341" s="232">
        <v>43598</v>
      </c>
      <c r="B6341" s="233">
        <v>133</v>
      </c>
      <c r="C6341" s="233">
        <v>4</v>
      </c>
      <c r="D6341" s="234">
        <v>0.0625</v>
      </c>
      <c r="E6341" s="235">
        <v>0</v>
      </c>
      <c r="F6341" s="235">
        <v>0.000028443911077834827</v>
      </c>
    </row>
    <row r="6342" ht="14.25" customHeight="1" spans="1:6" x14ac:dyDescent="0.25">
      <c r="A6342" s="232">
        <v>43598</v>
      </c>
      <c r="B6342" s="233">
        <v>133</v>
      </c>
      <c r="C6342" s="233">
        <v>5</v>
      </c>
      <c r="D6342" s="234">
        <v>0.08333333333212067</v>
      </c>
      <c r="E6342" s="235">
        <v>0</v>
      </c>
      <c r="F6342" s="235">
        <v>0.00002784298337900733</v>
      </c>
    </row>
    <row r="6343" ht="14.25" customHeight="1" spans="1:6" x14ac:dyDescent="0.25">
      <c r="A6343" s="232">
        <v>43598</v>
      </c>
      <c r="B6343" s="233">
        <v>133</v>
      </c>
      <c r="C6343" s="233">
        <v>6</v>
      </c>
      <c r="D6343" s="234">
        <v>0.10416666666787933</v>
      </c>
      <c r="E6343" s="235">
        <v>0</v>
      </c>
      <c r="F6343" s="235">
        <v>0.00002704174644723733</v>
      </c>
    </row>
    <row r="6344" ht="14.25" customHeight="1" spans="1:6" x14ac:dyDescent="0.25">
      <c r="A6344" s="232">
        <v>43598</v>
      </c>
      <c r="B6344" s="233">
        <v>133</v>
      </c>
      <c r="C6344" s="233">
        <v>7</v>
      </c>
      <c r="D6344" s="234">
        <v>0.125</v>
      </c>
      <c r="E6344" s="235">
        <v>0</v>
      </c>
      <c r="F6344" s="235">
        <v>0.000026340664131938587</v>
      </c>
    </row>
    <row r="6345" ht="14.25" customHeight="1" spans="1:6" x14ac:dyDescent="0.25">
      <c r="A6345" s="232">
        <v>43598</v>
      </c>
      <c r="B6345" s="233">
        <v>133</v>
      </c>
      <c r="C6345" s="233">
        <v>8</v>
      </c>
      <c r="D6345" s="234">
        <v>0.14583333333212067</v>
      </c>
      <c r="E6345" s="235">
        <v>0</v>
      </c>
      <c r="F6345" s="235">
        <v>0.00002604020028252484</v>
      </c>
    </row>
    <row r="6346" ht="14.25" customHeight="1" spans="1:6" x14ac:dyDescent="0.25">
      <c r="A6346" s="232">
        <v>43598</v>
      </c>
      <c r="B6346" s="233">
        <v>133</v>
      </c>
      <c r="C6346" s="233">
        <v>9</v>
      </c>
      <c r="D6346" s="234">
        <v>0.16666666666787933</v>
      </c>
      <c r="E6346" s="235">
        <v>0.00000610341392667037</v>
      </c>
      <c r="F6346" s="235">
        <v>0.000026641127981352337</v>
      </c>
    </row>
    <row r="6347" ht="14.25" customHeight="1" spans="1:6" x14ac:dyDescent="0.25">
      <c r="A6347" s="232">
        <v>43598</v>
      </c>
      <c r="B6347" s="233">
        <v>133</v>
      </c>
      <c r="C6347" s="233">
        <v>10</v>
      </c>
      <c r="D6347" s="234">
        <v>0.1875</v>
      </c>
      <c r="E6347" s="235">
        <v>0.000004829420843905725</v>
      </c>
      <c r="F6347" s="235">
        <v>0.000027342210296651082</v>
      </c>
    </row>
    <row r="6348" ht="14.25" customHeight="1" spans="1:6" x14ac:dyDescent="0.25">
      <c r="A6348" s="232">
        <v>43598</v>
      </c>
      <c r="B6348" s="233">
        <v>133</v>
      </c>
      <c r="C6348" s="233">
        <v>11</v>
      </c>
      <c r="D6348" s="234">
        <v>0.20833333333212067</v>
      </c>
      <c r="E6348" s="235">
        <v>0.000015683795448699793</v>
      </c>
      <c r="F6348" s="235">
        <v>0.000027642674146064832</v>
      </c>
    </row>
    <row r="6349" ht="14.25" customHeight="1" spans="1:6" x14ac:dyDescent="0.25">
      <c r="A6349" s="232">
        <v>43598</v>
      </c>
      <c r="B6349" s="233">
        <v>133</v>
      </c>
      <c r="C6349" s="233">
        <v>12</v>
      </c>
      <c r="D6349" s="234">
        <v>0.22916666666787933</v>
      </c>
      <c r="E6349" s="235">
        <v>0.00003360628894040346</v>
      </c>
      <c r="F6349" s="235">
        <v>0.00002884452954371982</v>
      </c>
    </row>
    <row r="6350" ht="14.25" customHeight="1" spans="1:6" x14ac:dyDescent="0.25">
      <c r="A6350" s="232">
        <v>43598</v>
      </c>
      <c r="B6350" s="233">
        <v>133</v>
      </c>
      <c r="C6350" s="233">
        <v>13</v>
      </c>
      <c r="D6350" s="234">
        <v>0.25</v>
      </c>
      <c r="E6350" s="235">
        <v>0.00005389668298951433</v>
      </c>
      <c r="F6350" s="235">
        <v>0.000035554888847293536</v>
      </c>
    </row>
    <row r="6351" ht="14.25" customHeight="1" spans="1:6" x14ac:dyDescent="0.25">
      <c r="A6351" s="232">
        <v>43598</v>
      </c>
      <c r="B6351" s="233">
        <v>133</v>
      </c>
      <c r="C6351" s="233">
        <v>14</v>
      </c>
      <c r="D6351" s="234">
        <v>0.2708333333321207</v>
      </c>
      <c r="E6351" s="235">
        <v>0.00007952550430204173</v>
      </c>
      <c r="F6351" s="235">
        <v>0.000042165093534395995</v>
      </c>
    </row>
    <row r="6352" ht="14.25" customHeight="1" spans="1:6" x14ac:dyDescent="0.25">
      <c r="A6352" s="232">
        <v>43598</v>
      </c>
      <c r="B6352" s="233">
        <v>133</v>
      </c>
      <c r="C6352" s="233">
        <v>15</v>
      </c>
      <c r="D6352" s="234">
        <v>0.2916666666678793</v>
      </c>
      <c r="E6352" s="235">
        <v>0.00011718369748279027</v>
      </c>
      <c r="F6352" s="235">
        <v>0.0000496766897697397</v>
      </c>
    </row>
    <row r="6353" ht="14.25" customHeight="1" spans="1:6" x14ac:dyDescent="0.25">
      <c r="A6353" s="232">
        <v>43598</v>
      </c>
      <c r="B6353" s="233">
        <v>133</v>
      </c>
      <c r="C6353" s="233">
        <v>16</v>
      </c>
      <c r="D6353" s="234">
        <v>0.3125</v>
      </c>
      <c r="E6353" s="235">
        <v>0.0001593743297189907</v>
      </c>
      <c r="F6353" s="235">
        <v>0.000052681328263877173</v>
      </c>
    </row>
    <row r="6354" ht="14.25" customHeight="1" spans="1:6" x14ac:dyDescent="0.25">
      <c r="A6354" s="232">
        <v>43598</v>
      </c>
      <c r="B6354" s="233">
        <v>133</v>
      </c>
      <c r="C6354" s="233">
        <v>17</v>
      </c>
      <c r="D6354" s="234">
        <v>0.3333333333321207</v>
      </c>
      <c r="E6354" s="235">
        <v>0.0002041086852878645</v>
      </c>
      <c r="F6354" s="235">
        <v>0.000054684420593302164</v>
      </c>
    </row>
    <row r="6355" ht="14.25" customHeight="1" spans="1:6" x14ac:dyDescent="0.25">
      <c r="A6355" s="232">
        <v>43598</v>
      </c>
      <c r="B6355" s="233">
        <v>133</v>
      </c>
      <c r="C6355" s="233">
        <v>18</v>
      </c>
      <c r="D6355" s="234">
        <v>0.3541666666678793</v>
      </c>
      <c r="E6355" s="235">
        <v>0.0002571101626271543</v>
      </c>
      <c r="F6355" s="235">
        <v>0.000056587358306255894</v>
      </c>
    </row>
    <row r="6356" ht="14.25" customHeight="1" spans="1:6" x14ac:dyDescent="0.25">
      <c r="A6356" s="232">
        <v>43598</v>
      </c>
      <c r="B6356" s="233">
        <v>133</v>
      </c>
      <c r="C6356" s="233">
        <v>19</v>
      </c>
      <c r="D6356" s="234">
        <v>0.375</v>
      </c>
      <c r="E6356" s="235">
        <v>0.0003044752874699479</v>
      </c>
      <c r="F6356" s="235">
        <v>0.000056887822155669654</v>
      </c>
    </row>
    <row r="6357" ht="14.25" customHeight="1" spans="1:6" x14ac:dyDescent="0.25">
      <c r="A6357" s="232">
        <v>43598</v>
      </c>
      <c r="B6357" s="233">
        <v>133</v>
      </c>
      <c r="C6357" s="233">
        <v>20</v>
      </c>
      <c r="D6357" s="234">
        <v>0.3958333333321207</v>
      </c>
      <c r="E6357" s="235">
        <v>0.00034585941405713906</v>
      </c>
      <c r="F6357" s="235">
        <v>0.000056987976772140894</v>
      </c>
    </row>
    <row r="6358" ht="14.25" customHeight="1" spans="1:6" x14ac:dyDescent="0.25">
      <c r="A6358" s="232">
        <v>43598</v>
      </c>
      <c r="B6358" s="233">
        <v>133</v>
      </c>
      <c r="C6358" s="233">
        <v>21</v>
      </c>
      <c r="D6358" s="234">
        <v>0.4166666666678793</v>
      </c>
      <c r="E6358" s="235">
        <v>0.00036713961690737734</v>
      </c>
      <c r="F6358" s="235">
        <v>0.00005538550290860091</v>
      </c>
    </row>
    <row r="6359" ht="14.25" customHeight="1" spans="1:6" x14ac:dyDescent="0.25">
      <c r="A6359" s="232">
        <v>43598</v>
      </c>
      <c r="B6359" s="233">
        <v>133</v>
      </c>
      <c r="C6359" s="233">
        <v>22</v>
      </c>
      <c r="D6359" s="234">
        <v>0.4375</v>
      </c>
      <c r="E6359" s="235">
        <v>0.0003875602544178886</v>
      </c>
      <c r="F6359" s="235">
        <v>0.00005568596675801466</v>
      </c>
    </row>
    <row r="6360" ht="14.25" customHeight="1" spans="1:6" x14ac:dyDescent="0.25">
      <c r="A6360" s="232">
        <v>43598</v>
      </c>
      <c r="B6360" s="233">
        <v>133</v>
      </c>
      <c r="C6360" s="233">
        <v>23</v>
      </c>
      <c r="D6360" s="234">
        <v>0.4583333333321207</v>
      </c>
      <c r="E6360" s="235">
        <v>0.0004027091226242015</v>
      </c>
      <c r="F6360" s="235">
        <v>0.00005398333827800342</v>
      </c>
    </row>
    <row r="6361" ht="14.25" customHeight="1" spans="1:6" x14ac:dyDescent="0.25">
      <c r="A6361" s="232">
        <v>43598</v>
      </c>
      <c r="B6361" s="233">
        <v>133</v>
      </c>
      <c r="C6361" s="233">
        <v>24</v>
      </c>
      <c r="D6361" s="234">
        <v>0.4791666666678793</v>
      </c>
      <c r="E6361" s="235">
        <v>0.00040571820595729105</v>
      </c>
      <c r="F6361" s="235">
        <v>0.00005408349289447466</v>
      </c>
    </row>
    <row r="6362" ht="14.25" customHeight="1" spans="1:6" x14ac:dyDescent="0.25">
      <c r="A6362" s="232">
        <v>43598</v>
      </c>
      <c r="B6362" s="233">
        <v>133</v>
      </c>
      <c r="C6362" s="233">
        <v>25</v>
      </c>
      <c r="D6362" s="234">
        <v>0.5</v>
      </c>
      <c r="E6362" s="235">
        <v>0.00040137922110731897</v>
      </c>
      <c r="F6362" s="235">
        <v>0.00005598643060742841</v>
      </c>
    </row>
    <row r="6363" ht="14.25" customHeight="1" spans="1:6" x14ac:dyDescent="0.25">
      <c r="A6363" s="232">
        <v>43598</v>
      </c>
      <c r="B6363" s="233">
        <v>133</v>
      </c>
      <c r="C6363" s="233">
        <v>26</v>
      </c>
      <c r="D6363" s="234">
        <v>0.5208333333321207</v>
      </c>
      <c r="E6363" s="235">
        <v>0.0003974059485685649</v>
      </c>
      <c r="F6363" s="235">
        <v>0.00005518519367565842</v>
      </c>
    </row>
    <row r="6364" ht="14.25" customHeight="1" spans="1:6" x14ac:dyDescent="0.25">
      <c r="A6364" s="232">
        <v>43598</v>
      </c>
      <c r="B6364" s="233">
        <v>133</v>
      </c>
      <c r="C6364" s="233">
        <v>27</v>
      </c>
      <c r="D6364" s="234">
        <v>0.5416666666678793</v>
      </c>
      <c r="E6364" s="235">
        <v>0.0003748234969934154</v>
      </c>
      <c r="F6364" s="235">
        <v>0.00005538550290860091</v>
      </c>
    </row>
    <row r="6365" ht="14.25" customHeight="1" spans="1:6" x14ac:dyDescent="0.25">
      <c r="A6365" s="232">
        <v>43598</v>
      </c>
      <c r="B6365" s="233">
        <v>133</v>
      </c>
      <c r="C6365" s="233">
        <v>28</v>
      </c>
      <c r="D6365" s="234">
        <v>0.5625</v>
      </c>
      <c r="E6365" s="235">
        <v>0.0003556026509982797</v>
      </c>
      <c r="F6365" s="235">
        <v>0.00005258117364740593</v>
      </c>
    </row>
    <row r="6366" ht="14.25" customHeight="1" spans="1:6" x14ac:dyDescent="0.25">
      <c r="A6366" s="232">
        <v>43598</v>
      </c>
      <c r="B6366" s="233">
        <v>133</v>
      </c>
      <c r="C6366" s="233">
        <v>29</v>
      </c>
      <c r="D6366" s="234">
        <v>0.5833333333321207</v>
      </c>
      <c r="E6366" s="235">
        <v>0.00032676084212645163</v>
      </c>
      <c r="F6366" s="235">
        <v>0.00005097869978386593</v>
      </c>
    </row>
    <row r="6367" ht="14.25" customHeight="1" spans="1:6" x14ac:dyDescent="0.25">
      <c r="A6367" s="232">
        <v>43598</v>
      </c>
      <c r="B6367" s="233">
        <v>133</v>
      </c>
      <c r="C6367" s="233">
        <v>30</v>
      </c>
      <c r="D6367" s="234">
        <v>0.6041666666678793</v>
      </c>
      <c r="E6367" s="235">
        <v>0.0002977477958924902</v>
      </c>
      <c r="F6367" s="235">
        <v>0.00005137931824975094</v>
      </c>
    </row>
    <row r="6368" ht="14.25" customHeight="1" spans="1:6" x14ac:dyDescent="0.25">
      <c r="A6368" s="232">
        <v>43598</v>
      </c>
      <c r="B6368" s="233">
        <v>133</v>
      </c>
      <c r="C6368" s="233">
        <v>31</v>
      </c>
      <c r="D6368" s="234">
        <v>0.625</v>
      </c>
      <c r="E6368" s="235">
        <v>0.0002719889473321936</v>
      </c>
      <c r="F6368" s="235">
        <v>0.00005117900901680845</v>
      </c>
    </row>
    <row r="6369" ht="14.25" customHeight="1" spans="1:6" x14ac:dyDescent="0.25">
      <c r="A6369" s="232">
        <v>43598</v>
      </c>
      <c r="B6369" s="233">
        <v>133</v>
      </c>
      <c r="C6369" s="233">
        <v>32</v>
      </c>
      <c r="D6369" s="234">
        <v>0.6458333333321207</v>
      </c>
      <c r="E6369" s="235">
        <v>0.00023173219641898113</v>
      </c>
      <c r="F6369" s="235">
        <v>0.00005488472982624466</v>
      </c>
    </row>
    <row r="6370" ht="14.25" customHeight="1" spans="1:6" x14ac:dyDescent="0.25">
      <c r="A6370" s="232">
        <v>43598</v>
      </c>
      <c r="B6370" s="233">
        <v>133</v>
      </c>
      <c r="C6370" s="233">
        <v>33</v>
      </c>
      <c r="D6370" s="234">
        <v>0.6666666666678793</v>
      </c>
      <c r="E6370" s="235">
        <v>0.00020214188166410417</v>
      </c>
      <c r="F6370" s="235">
        <v>0.000056587358306255894</v>
      </c>
    </row>
    <row r="6371" ht="14.25" customHeight="1" spans="1:6" x14ac:dyDescent="0.25">
      <c r="A6371" s="232">
        <v>43598</v>
      </c>
      <c r="B6371" s="233">
        <v>133</v>
      </c>
      <c r="C6371" s="233">
        <v>34</v>
      </c>
      <c r="D6371" s="234">
        <v>0.6875</v>
      </c>
      <c r="E6371" s="235">
        <v>0.0001547507554339153</v>
      </c>
      <c r="F6371" s="235">
        <v>0.000059992615266278386</v>
      </c>
    </row>
    <row r="6372" ht="14.25" customHeight="1" spans="1:6" x14ac:dyDescent="0.25">
      <c r="A6372" s="232">
        <v>43598</v>
      </c>
      <c r="B6372" s="233">
        <v>133</v>
      </c>
      <c r="C6372" s="233">
        <v>35</v>
      </c>
      <c r="D6372" s="234">
        <v>0.7083333333321207</v>
      </c>
      <c r="E6372" s="235">
        <v>0.00011650907919975371</v>
      </c>
      <c r="F6372" s="235">
        <v>0.00006560127378866834</v>
      </c>
    </row>
    <row r="6373" ht="14.25" customHeight="1" spans="1:6" x14ac:dyDescent="0.25">
      <c r="A6373" s="232">
        <v>43598</v>
      </c>
      <c r="B6373" s="233">
        <v>133</v>
      </c>
      <c r="C6373" s="233">
        <v>36</v>
      </c>
      <c r="D6373" s="234">
        <v>0.7291666666678793</v>
      </c>
      <c r="E6373" s="235">
        <v>0.00008281094294271378</v>
      </c>
      <c r="F6373" s="235">
        <v>0.00006830544843339208</v>
      </c>
    </row>
    <row r="6374" ht="14.25" customHeight="1" spans="1:6" x14ac:dyDescent="0.25">
      <c r="A6374" s="232">
        <v>43598</v>
      </c>
      <c r="B6374" s="233">
        <v>133</v>
      </c>
      <c r="C6374" s="233">
        <v>37</v>
      </c>
      <c r="D6374" s="234">
        <v>0.75</v>
      </c>
      <c r="E6374" s="235">
        <v>0.00005142083031366502</v>
      </c>
      <c r="F6374" s="235">
        <v>0.00007010823152987456</v>
      </c>
    </row>
    <row r="6375" ht="14.25" customHeight="1" spans="1:6" x14ac:dyDescent="0.25">
      <c r="A6375" s="232">
        <v>43598</v>
      </c>
      <c r="B6375" s="233">
        <v>133</v>
      </c>
      <c r="C6375" s="233">
        <v>38</v>
      </c>
      <c r="D6375" s="234">
        <v>0.7708333333321207</v>
      </c>
      <c r="E6375" s="235">
        <v>0.00003295572400600974</v>
      </c>
      <c r="F6375" s="235">
        <v>0.00007080931384517331</v>
      </c>
    </row>
    <row r="6376" ht="14.25" customHeight="1" spans="1:6" x14ac:dyDescent="0.25">
      <c r="A6376" s="232">
        <v>43598</v>
      </c>
      <c r="B6376" s="233">
        <v>133</v>
      </c>
      <c r="C6376" s="233">
        <v>39</v>
      </c>
      <c r="D6376" s="234">
        <v>0.7916666666678793</v>
      </c>
      <c r="E6376" s="235">
        <v>0.000017469421057062807</v>
      </c>
      <c r="F6376" s="235">
        <v>0.00006840560304986335</v>
      </c>
    </row>
    <row r="6377" ht="14.25" customHeight="1" spans="1:6" x14ac:dyDescent="0.25">
      <c r="A6377" s="232">
        <v>43598</v>
      </c>
      <c r="B6377" s="233">
        <v>133</v>
      </c>
      <c r="C6377" s="233">
        <v>40</v>
      </c>
      <c r="D6377" s="234">
        <v>0.8125</v>
      </c>
      <c r="E6377" s="235">
        <v>0.000008007981256488637</v>
      </c>
      <c r="F6377" s="235">
        <v>0.00006660281995338085</v>
      </c>
    </row>
    <row r="6378" ht="14.25" customHeight="1" spans="1:6" x14ac:dyDescent="0.25">
      <c r="A6378" s="232">
        <v>43598</v>
      </c>
      <c r="B6378" s="233">
        <v>133</v>
      </c>
      <c r="C6378" s="233">
        <v>41</v>
      </c>
      <c r="D6378" s="234">
        <v>0.8333333333321207</v>
      </c>
      <c r="E6378" s="235">
        <v>0.0000010930327160948866</v>
      </c>
      <c r="F6378" s="235">
        <v>0.00006930699459810458</v>
      </c>
    </row>
    <row r="6379" ht="14.25" customHeight="1" spans="1:6" x14ac:dyDescent="0.25">
      <c r="A6379" s="232">
        <v>43598</v>
      </c>
      <c r="B6379" s="233">
        <v>133</v>
      </c>
      <c r="C6379" s="233">
        <v>42</v>
      </c>
      <c r="D6379" s="234">
        <v>0.8541666666678793</v>
      </c>
      <c r="E6379" s="235">
        <v>6.835307741132889e-8</v>
      </c>
      <c r="F6379" s="235">
        <v>0.00006880622151574834</v>
      </c>
    </row>
    <row r="6380" ht="14.25" customHeight="1" spans="1:6" x14ac:dyDescent="0.25">
      <c r="A6380" s="232">
        <v>43598</v>
      </c>
      <c r="B6380" s="233">
        <v>133</v>
      </c>
      <c r="C6380" s="233">
        <v>43</v>
      </c>
      <c r="D6380" s="234">
        <v>0.875</v>
      </c>
      <c r="E6380" s="235">
        <v>0</v>
      </c>
      <c r="F6380" s="235">
        <v>0.00007110977769458707</v>
      </c>
    </row>
    <row r="6381" ht="14.25" customHeight="1" spans="1:6" x14ac:dyDescent="0.25">
      <c r="A6381" s="232">
        <v>43598</v>
      </c>
      <c r="B6381" s="233">
        <v>133</v>
      </c>
      <c r="C6381" s="233">
        <v>44</v>
      </c>
      <c r="D6381" s="234">
        <v>0.8958333333321207</v>
      </c>
      <c r="E6381" s="235">
        <v>0</v>
      </c>
      <c r="F6381" s="235">
        <v>0.00006770452073456459</v>
      </c>
    </row>
    <row r="6382" ht="14.25" customHeight="1" spans="1:6" x14ac:dyDescent="0.25">
      <c r="A6382" s="232">
        <v>43598</v>
      </c>
      <c r="B6382" s="233">
        <v>133</v>
      </c>
      <c r="C6382" s="233">
        <v>45</v>
      </c>
      <c r="D6382" s="234">
        <v>0.9166666666678793</v>
      </c>
      <c r="E6382" s="235">
        <v>0</v>
      </c>
      <c r="F6382" s="235">
        <v>0.00006630235610396709</v>
      </c>
    </row>
    <row r="6383" ht="14.25" customHeight="1" spans="1:6" x14ac:dyDescent="0.25">
      <c r="A6383" s="232">
        <v>43598</v>
      </c>
      <c r="B6383" s="233">
        <v>133</v>
      </c>
      <c r="C6383" s="233">
        <v>46</v>
      </c>
      <c r="D6383" s="234">
        <v>0.9375</v>
      </c>
      <c r="E6383" s="235">
        <v>0</v>
      </c>
      <c r="F6383" s="235">
        <v>0.00005979230603333589</v>
      </c>
    </row>
    <row r="6384" ht="14.25" customHeight="1" spans="1:6" x14ac:dyDescent="0.25">
      <c r="A6384" s="232">
        <v>43598</v>
      </c>
      <c r="B6384" s="233">
        <v>133</v>
      </c>
      <c r="C6384" s="233">
        <v>47</v>
      </c>
      <c r="D6384" s="234">
        <v>0.9583333333321207</v>
      </c>
      <c r="E6384" s="235">
        <v>0</v>
      </c>
      <c r="F6384" s="235">
        <v>0.00005358271981211842</v>
      </c>
    </row>
    <row r="6385" ht="14.25" customHeight="1" spans="1:6" x14ac:dyDescent="0.25">
      <c r="A6385" s="232">
        <v>43598</v>
      </c>
      <c r="B6385" s="233">
        <v>133</v>
      </c>
      <c r="C6385" s="233">
        <v>48</v>
      </c>
      <c r="D6385" s="234">
        <v>0.9791666666678793</v>
      </c>
      <c r="E6385" s="235">
        <v>0</v>
      </c>
      <c r="F6385" s="235">
        <v>0.00004667205127560222</v>
      </c>
    </row>
    <row r="6386" ht="14.25" customHeight="1" spans="1:6" x14ac:dyDescent="0.25">
      <c r="A6386" s="232">
        <v>43599</v>
      </c>
      <c r="B6386" s="233">
        <v>134</v>
      </c>
      <c r="C6386" s="233">
        <v>1</v>
      </c>
      <c r="D6386" s="234">
        <v>0</v>
      </c>
      <c r="E6386" s="235">
        <v>0</v>
      </c>
      <c r="F6386" s="235">
        <v>0.00004106339275321225</v>
      </c>
    </row>
    <row r="6387" ht="14.25" customHeight="1" spans="1:6" x14ac:dyDescent="0.25">
      <c r="A6387" s="232">
        <v>43599</v>
      </c>
      <c r="B6387" s="233">
        <v>134</v>
      </c>
      <c r="C6387" s="233">
        <v>2</v>
      </c>
      <c r="D6387" s="234">
        <v>0.020833333332120674</v>
      </c>
      <c r="E6387" s="235">
        <v>0</v>
      </c>
      <c r="F6387" s="235">
        <v>0.000036957053477891026</v>
      </c>
    </row>
    <row r="6388" ht="14.25" customHeight="1" spans="1:6" x14ac:dyDescent="0.25">
      <c r="A6388" s="232">
        <v>43599</v>
      </c>
      <c r="B6388" s="233">
        <v>134</v>
      </c>
      <c r="C6388" s="233">
        <v>3</v>
      </c>
      <c r="D6388" s="234">
        <v>0.041666666667879326</v>
      </c>
      <c r="E6388" s="235">
        <v>0</v>
      </c>
      <c r="F6388" s="235">
        <v>0.0000330510234355123</v>
      </c>
    </row>
    <row r="6389" ht="14.25" customHeight="1" spans="1:6" x14ac:dyDescent="0.25">
      <c r="A6389" s="232">
        <v>43599</v>
      </c>
      <c r="B6389" s="233">
        <v>134</v>
      </c>
      <c r="C6389" s="233">
        <v>4</v>
      </c>
      <c r="D6389" s="234">
        <v>0.0625</v>
      </c>
      <c r="E6389" s="235">
        <v>0</v>
      </c>
      <c r="F6389" s="235">
        <v>0.00003074746725667356</v>
      </c>
    </row>
    <row r="6390" ht="14.25" customHeight="1" spans="1:6" x14ac:dyDescent="0.25">
      <c r="A6390" s="232">
        <v>43599</v>
      </c>
      <c r="B6390" s="233">
        <v>134</v>
      </c>
      <c r="C6390" s="233">
        <v>5</v>
      </c>
      <c r="D6390" s="234">
        <v>0.08333333333212067</v>
      </c>
      <c r="E6390" s="235">
        <v>0</v>
      </c>
      <c r="F6390" s="235">
        <v>0.000028644220310777324</v>
      </c>
    </row>
    <row r="6391" ht="14.25" customHeight="1" spans="1:6" x14ac:dyDescent="0.25">
      <c r="A6391" s="232">
        <v>43599</v>
      </c>
      <c r="B6391" s="233">
        <v>134</v>
      </c>
      <c r="C6391" s="233">
        <v>6</v>
      </c>
      <c r="D6391" s="234">
        <v>0.10416666666787933</v>
      </c>
      <c r="E6391" s="235">
        <v>0</v>
      </c>
      <c r="F6391" s="235">
        <v>0.000027642674146064832</v>
      </c>
    </row>
    <row r="6392" ht="14.25" customHeight="1" spans="1:6" x14ac:dyDescent="0.25">
      <c r="A6392" s="232">
        <v>43599</v>
      </c>
      <c r="B6392" s="233">
        <v>134</v>
      </c>
      <c r="C6392" s="233">
        <v>7</v>
      </c>
      <c r="D6392" s="234">
        <v>0.125</v>
      </c>
      <c r="E6392" s="235">
        <v>0</v>
      </c>
      <c r="F6392" s="235">
        <v>0.000028043292611949826</v>
      </c>
    </row>
    <row r="6393" ht="14.25" customHeight="1" spans="1:6" x14ac:dyDescent="0.25">
      <c r="A6393" s="232">
        <v>43599</v>
      </c>
      <c r="B6393" s="233">
        <v>134</v>
      </c>
      <c r="C6393" s="233">
        <v>8</v>
      </c>
      <c r="D6393" s="234">
        <v>0.14583333333212067</v>
      </c>
      <c r="E6393" s="235">
        <v>0</v>
      </c>
      <c r="F6393" s="235">
        <v>0.000027342210296651082</v>
      </c>
    </row>
    <row r="6394" ht="14.25" customHeight="1" spans="1:6" x14ac:dyDescent="0.25">
      <c r="A6394" s="232">
        <v>43599</v>
      </c>
      <c r="B6394" s="233">
        <v>134</v>
      </c>
      <c r="C6394" s="233">
        <v>9</v>
      </c>
      <c r="D6394" s="234">
        <v>0.16666666666787933</v>
      </c>
      <c r="E6394" s="235">
        <v>0.0000017241642374047222</v>
      </c>
      <c r="F6394" s="235">
        <v>0.000027141901063708585</v>
      </c>
    </row>
    <row r="6395" ht="14.25" customHeight="1" spans="1:6" x14ac:dyDescent="0.25">
      <c r="A6395" s="232">
        <v>43599</v>
      </c>
      <c r="B6395" s="233">
        <v>134</v>
      </c>
      <c r="C6395" s="233">
        <v>10</v>
      </c>
      <c r="D6395" s="234">
        <v>0.1875</v>
      </c>
      <c r="E6395" s="235">
        <v>0.00000346631542865593</v>
      </c>
      <c r="F6395" s="235">
        <v>0.000026941591830766084</v>
      </c>
    </row>
    <row r="6396" ht="14.25" customHeight="1" spans="1:6" x14ac:dyDescent="0.25">
      <c r="A6396" s="232">
        <v>43599</v>
      </c>
      <c r="B6396" s="233">
        <v>134</v>
      </c>
      <c r="C6396" s="233">
        <v>11</v>
      </c>
      <c r="D6396" s="234">
        <v>0.20833333333212067</v>
      </c>
      <c r="E6396" s="235">
        <v>0.000011898219843394788</v>
      </c>
      <c r="F6396" s="235">
        <v>0.000028143447228421073</v>
      </c>
    </row>
    <row r="6397" ht="14.25" customHeight="1" spans="1:6" x14ac:dyDescent="0.25">
      <c r="A6397" s="232">
        <v>43599</v>
      </c>
      <c r="B6397" s="233">
        <v>134</v>
      </c>
      <c r="C6397" s="233">
        <v>12</v>
      </c>
      <c r="D6397" s="234">
        <v>0.22916666666787933</v>
      </c>
      <c r="E6397" s="235">
        <v>0.000027067815801238876</v>
      </c>
      <c r="F6397" s="235">
        <v>0.000028243601844892327</v>
      </c>
    </row>
    <row r="6398" ht="14.25" customHeight="1" spans="1:6" x14ac:dyDescent="0.25">
      <c r="A6398" s="232">
        <v>43599</v>
      </c>
      <c r="B6398" s="233">
        <v>134</v>
      </c>
      <c r="C6398" s="233">
        <v>13</v>
      </c>
      <c r="D6398" s="234">
        <v>0.25</v>
      </c>
      <c r="E6398" s="235">
        <v>0.00004635856055372208</v>
      </c>
      <c r="F6398" s="235">
        <v>0.000031548704188443556</v>
      </c>
    </row>
    <row r="6399" ht="14.25" customHeight="1" spans="1:6" x14ac:dyDescent="0.25">
      <c r="A6399" s="232">
        <v>43599</v>
      </c>
      <c r="B6399" s="233">
        <v>134</v>
      </c>
      <c r="C6399" s="233">
        <v>14</v>
      </c>
      <c r="D6399" s="234">
        <v>0.2708333333321207</v>
      </c>
      <c r="E6399" s="235">
        <v>0.0000749030925819904</v>
      </c>
      <c r="F6399" s="235">
        <v>0.00003435303344963854</v>
      </c>
    </row>
    <row r="6400" ht="14.25" customHeight="1" spans="1:6" x14ac:dyDescent="0.25">
      <c r="A6400" s="232">
        <v>43599</v>
      </c>
      <c r="B6400" s="233">
        <v>134</v>
      </c>
      <c r="C6400" s="233">
        <v>15</v>
      </c>
      <c r="D6400" s="234">
        <v>0.2916666666678793</v>
      </c>
      <c r="E6400" s="235">
        <v>0.00011003049088535719</v>
      </c>
      <c r="F6400" s="235">
        <v>0.00004096323813674099</v>
      </c>
    </row>
    <row r="6401" ht="14.25" customHeight="1" spans="1:6" x14ac:dyDescent="0.25">
      <c r="A6401" s="232">
        <v>43599</v>
      </c>
      <c r="B6401" s="233">
        <v>134</v>
      </c>
      <c r="C6401" s="233">
        <v>16</v>
      </c>
      <c r="D6401" s="234">
        <v>0.3125</v>
      </c>
      <c r="E6401" s="235">
        <v>0.00015182957055198296</v>
      </c>
      <c r="F6401" s="235">
        <v>0.00004557035049441847</v>
      </c>
    </row>
    <row r="6402" ht="14.25" customHeight="1" spans="1:6" x14ac:dyDescent="0.25">
      <c r="A6402" s="232">
        <v>43599</v>
      </c>
      <c r="B6402" s="233">
        <v>134</v>
      </c>
      <c r="C6402" s="233">
        <v>17</v>
      </c>
      <c r="D6402" s="234">
        <v>0.3333333333321207</v>
      </c>
      <c r="E6402" s="235">
        <v>0.00019078230858195555</v>
      </c>
      <c r="F6402" s="235">
        <v>0.000052681328263877173</v>
      </c>
    </row>
    <row r="6403" ht="14.25" customHeight="1" spans="1:6" x14ac:dyDescent="0.25">
      <c r="A6403" s="232">
        <v>43599</v>
      </c>
      <c r="B6403" s="233">
        <v>134</v>
      </c>
      <c r="C6403" s="233">
        <v>18</v>
      </c>
      <c r="D6403" s="234">
        <v>0.3541666666678793</v>
      </c>
      <c r="E6403" s="235">
        <v>0.00022691941045048904</v>
      </c>
      <c r="F6403" s="235">
        <v>0.000058890914485094645</v>
      </c>
    </row>
    <row r="6404" ht="14.25" customHeight="1" spans="1:6" x14ac:dyDescent="0.25">
      <c r="A6404" s="232">
        <v>43599</v>
      </c>
      <c r="B6404" s="233">
        <v>134</v>
      </c>
      <c r="C6404" s="233">
        <v>19</v>
      </c>
      <c r="D6404" s="234">
        <v>0.375</v>
      </c>
      <c r="E6404" s="235">
        <v>0.00026188369893779796</v>
      </c>
      <c r="F6404" s="235">
        <v>0.000060393233732163374</v>
      </c>
    </row>
    <row r="6405" ht="14.25" customHeight="1" spans="1:6" x14ac:dyDescent="0.25">
      <c r="A6405" s="232">
        <v>43599</v>
      </c>
      <c r="B6405" s="233">
        <v>134</v>
      </c>
      <c r="C6405" s="233">
        <v>20</v>
      </c>
      <c r="D6405" s="234">
        <v>0.3958333333321207</v>
      </c>
      <c r="E6405" s="235">
        <v>0.0002862334923893134</v>
      </c>
      <c r="F6405" s="235">
        <v>0.00006239632606158836</v>
      </c>
    </row>
    <row r="6406" ht="14.25" customHeight="1" spans="1:6" x14ac:dyDescent="0.25">
      <c r="A6406" s="232">
        <v>43599</v>
      </c>
      <c r="B6406" s="233">
        <v>134</v>
      </c>
      <c r="C6406" s="233">
        <v>21</v>
      </c>
      <c r="D6406" s="234">
        <v>0.4166666666678793</v>
      </c>
      <c r="E6406" s="235">
        <v>0.00031056505615367666</v>
      </c>
      <c r="F6406" s="235">
        <v>0.00006279694452747336</v>
      </c>
    </row>
    <row r="6407" ht="14.25" customHeight="1" spans="1:6" x14ac:dyDescent="0.25">
      <c r="A6407" s="232">
        <v>43599</v>
      </c>
      <c r="B6407" s="233">
        <v>134</v>
      </c>
      <c r="C6407" s="233">
        <v>22</v>
      </c>
      <c r="D6407" s="234">
        <v>0.4375</v>
      </c>
      <c r="E6407" s="235">
        <v>0.0003293302074837729</v>
      </c>
      <c r="F6407" s="235">
        <v>0.00006239632606158836</v>
      </c>
    </row>
    <row r="6408" ht="14.25" customHeight="1" spans="1:6" x14ac:dyDescent="0.25">
      <c r="A6408" s="232">
        <v>43599</v>
      </c>
      <c r="B6408" s="233">
        <v>134</v>
      </c>
      <c r="C6408" s="233">
        <v>23</v>
      </c>
      <c r="D6408" s="234">
        <v>0.4583333333321207</v>
      </c>
      <c r="E6408" s="235">
        <v>0.00034102702626132085</v>
      </c>
      <c r="F6408" s="235">
        <v>0.00006069369758157713</v>
      </c>
    </row>
    <row r="6409" ht="14.25" customHeight="1" spans="1:6" x14ac:dyDescent="0.25">
      <c r="A6409" s="232">
        <v>43599</v>
      </c>
      <c r="B6409" s="233">
        <v>134</v>
      </c>
      <c r="C6409" s="233">
        <v>24</v>
      </c>
      <c r="D6409" s="234">
        <v>0.4791666666678793</v>
      </c>
      <c r="E6409" s="235">
        <v>0.0003467282228557245</v>
      </c>
      <c r="F6409" s="235">
        <v>0.00006069369758157713</v>
      </c>
    </row>
    <row r="6410" ht="14.25" customHeight="1" spans="1:6" x14ac:dyDescent="0.25">
      <c r="A6410" s="232">
        <v>43599</v>
      </c>
      <c r="B6410" s="233">
        <v>134</v>
      </c>
      <c r="C6410" s="233">
        <v>25</v>
      </c>
      <c r="D6410" s="234">
        <v>0.5</v>
      </c>
      <c r="E6410" s="235">
        <v>0.00034046198254103564</v>
      </c>
      <c r="F6410" s="235">
        <v>0.00006259663529453087</v>
      </c>
    </row>
    <row r="6411" ht="14.25" customHeight="1" spans="1:6" x14ac:dyDescent="0.25">
      <c r="A6411" s="232">
        <v>43599</v>
      </c>
      <c r="B6411" s="233">
        <v>134</v>
      </c>
      <c r="C6411" s="233">
        <v>26</v>
      </c>
      <c r="D6411" s="234">
        <v>0.5208333333321207</v>
      </c>
      <c r="E6411" s="235">
        <v>0.000335251349372126</v>
      </c>
      <c r="F6411" s="235">
        <v>0.000060894006814519635</v>
      </c>
    </row>
    <row r="6412" ht="14.25" customHeight="1" spans="1:6" x14ac:dyDescent="0.25">
      <c r="A6412" s="232">
        <v>43599</v>
      </c>
      <c r="B6412" s="233">
        <v>134</v>
      </c>
      <c r="C6412" s="233">
        <v>27</v>
      </c>
      <c r="D6412" s="234">
        <v>0.5416666666678793</v>
      </c>
      <c r="E6412" s="235">
        <v>0.00032553324896385537</v>
      </c>
      <c r="F6412" s="235">
        <v>0.000059391687567450885</v>
      </c>
    </row>
    <row r="6413" ht="14.25" customHeight="1" spans="1:6" x14ac:dyDescent="0.25">
      <c r="A6413" s="232">
        <v>43599</v>
      </c>
      <c r="B6413" s="233">
        <v>134</v>
      </c>
      <c r="C6413" s="233">
        <v>28</v>
      </c>
      <c r="D6413" s="234">
        <v>0.5625</v>
      </c>
      <c r="E6413" s="235">
        <v>0.00030373126641034556</v>
      </c>
      <c r="F6413" s="235">
        <v>0.0000581898321697959</v>
      </c>
    </row>
    <row r="6414" ht="14.25" customHeight="1" spans="1:6" x14ac:dyDescent="0.25">
      <c r="A6414" s="232">
        <v>43599</v>
      </c>
      <c r="B6414" s="233">
        <v>134</v>
      </c>
      <c r="C6414" s="233">
        <v>29</v>
      </c>
      <c r="D6414" s="234">
        <v>0.5833333333321207</v>
      </c>
      <c r="E6414" s="235">
        <v>0.00027924726218585364</v>
      </c>
      <c r="F6414" s="235">
        <v>0.000057789213703910896</v>
      </c>
    </row>
    <row r="6415" ht="14.25" customHeight="1" spans="1:6" x14ac:dyDescent="0.25">
      <c r="A6415" s="232">
        <v>43599</v>
      </c>
      <c r="B6415" s="233">
        <v>134</v>
      </c>
      <c r="C6415" s="233">
        <v>30</v>
      </c>
      <c r="D6415" s="234">
        <v>0.6041666666678793</v>
      </c>
      <c r="E6415" s="235">
        <v>0.0002477608739364111</v>
      </c>
      <c r="F6415" s="235">
        <v>0.00005869060525215214</v>
      </c>
    </row>
    <row r="6416" ht="14.25" customHeight="1" spans="1:6" x14ac:dyDescent="0.25">
      <c r="A6416" s="232">
        <v>43599</v>
      </c>
      <c r="B6416" s="233">
        <v>134</v>
      </c>
      <c r="C6416" s="233">
        <v>31</v>
      </c>
      <c r="D6416" s="234">
        <v>0.625</v>
      </c>
      <c r="E6416" s="235">
        <v>0.0002360329480470979</v>
      </c>
      <c r="F6416" s="235">
        <v>0.00005758890447096841</v>
      </c>
    </row>
    <row r="6417" ht="14.25" customHeight="1" spans="1:6" x14ac:dyDescent="0.25">
      <c r="A6417" s="232">
        <v>43599</v>
      </c>
      <c r="B6417" s="233">
        <v>134</v>
      </c>
      <c r="C6417" s="233">
        <v>32</v>
      </c>
      <c r="D6417" s="234">
        <v>0.6458333333321207</v>
      </c>
      <c r="E6417" s="235">
        <v>0.0002060018522990442</v>
      </c>
      <c r="F6417" s="235">
        <v>0.00005869060525215214</v>
      </c>
    </row>
    <row r="6418" ht="14.25" customHeight="1" spans="1:6" x14ac:dyDescent="0.25">
      <c r="A6418" s="232">
        <v>43599</v>
      </c>
      <c r="B6418" s="233">
        <v>134</v>
      </c>
      <c r="C6418" s="233">
        <v>33</v>
      </c>
      <c r="D6418" s="234">
        <v>0.6666666666678793</v>
      </c>
      <c r="E6418" s="235">
        <v>0.00017620385049695202</v>
      </c>
      <c r="F6418" s="235">
        <v>0.00005788936832038214</v>
      </c>
    </row>
    <row r="6419" ht="14.25" customHeight="1" spans="1:6" x14ac:dyDescent="0.25">
      <c r="A6419" s="232">
        <v>43599</v>
      </c>
      <c r="B6419" s="233">
        <v>134</v>
      </c>
      <c r="C6419" s="233">
        <v>34</v>
      </c>
      <c r="D6419" s="234">
        <v>0.6875</v>
      </c>
      <c r="E6419" s="235">
        <v>0.00013135321527023297</v>
      </c>
      <c r="F6419" s="235">
        <v>0.00006139477989687587</v>
      </c>
    </row>
    <row r="6420" ht="14.25" customHeight="1" spans="1:6" x14ac:dyDescent="0.25">
      <c r="A6420" s="232">
        <v>43599</v>
      </c>
      <c r="B6420" s="233">
        <v>134</v>
      </c>
      <c r="C6420" s="233">
        <v>35</v>
      </c>
      <c r="D6420" s="234">
        <v>0.7083333333321207</v>
      </c>
      <c r="E6420" s="235">
        <v>0.00009702856182870864</v>
      </c>
      <c r="F6420" s="235">
        <v>0.00006620220148749584</v>
      </c>
    </row>
    <row r="6421" ht="14.25" customHeight="1" spans="1:6" x14ac:dyDescent="0.25">
      <c r="A6421" s="232">
        <v>43599</v>
      </c>
      <c r="B6421" s="233">
        <v>134</v>
      </c>
      <c r="C6421" s="233">
        <v>36</v>
      </c>
      <c r="D6421" s="234">
        <v>0.7291666666678793</v>
      </c>
      <c r="E6421" s="235">
        <v>0.00006788032190270747</v>
      </c>
      <c r="F6421" s="235">
        <v>0.00006900653074869083</v>
      </c>
    </row>
    <row r="6422" ht="14.25" customHeight="1" spans="1:6" x14ac:dyDescent="0.25">
      <c r="A6422" s="232">
        <v>43599</v>
      </c>
      <c r="B6422" s="233">
        <v>134</v>
      </c>
      <c r="C6422" s="233">
        <v>37</v>
      </c>
      <c r="D6422" s="234">
        <v>0.75</v>
      </c>
      <c r="E6422" s="235">
        <v>0.00004759399241616957</v>
      </c>
      <c r="F6422" s="235">
        <v>0.00007010823152987456</v>
      </c>
    </row>
    <row r="6423" ht="14.25" customHeight="1" spans="1:6" x14ac:dyDescent="0.25">
      <c r="A6423" s="232">
        <v>43599</v>
      </c>
      <c r="B6423" s="233">
        <v>134</v>
      </c>
      <c r="C6423" s="233">
        <v>38</v>
      </c>
      <c r="D6423" s="234">
        <v>0.7708333333321207</v>
      </c>
      <c r="E6423" s="235">
        <v>0.00003064252123035895</v>
      </c>
      <c r="F6423" s="235">
        <v>0.00006950730383104707</v>
      </c>
    </row>
    <row r="6424" ht="14.25" customHeight="1" spans="1:6" x14ac:dyDescent="0.25">
      <c r="A6424" s="232">
        <v>43599</v>
      </c>
      <c r="B6424" s="233">
        <v>134</v>
      </c>
      <c r="C6424" s="233">
        <v>39</v>
      </c>
      <c r="D6424" s="234">
        <v>0.7916666666678793</v>
      </c>
      <c r="E6424" s="235">
        <v>0.00001820579939047846</v>
      </c>
      <c r="F6424" s="235">
        <v>0.00007100962307811582</v>
      </c>
    </row>
    <row r="6425" ht="14.25" customHeight="1" spans="1:6" x14ac:dyDescent="0.25">
      <c r="A6425" s="232">
        <v>43599</v>
      </c>
      <c r="B6425" s="233">
        <v>134</v>
      </c>
      <c r="C6425" s="233">
        <v>40</v>
      </c>
      <c r="D6425" s="234">
        <v>0.8125</v>
      </c>
      <c r="E6425" s="235">
        <v>0.000006946160691108188</v>
      </c>
      <c r="F6425" s="235">
        <v>0.00006770452073456459</v>
      </c>
    </row>
    <row r="6426" ht="14.25" customHeight="1" spans="1:6" x14ac:dyDescent="0.25">
      <c r="A6426" s="232">
        <v>43599</v>
      </c>
      <c r="B6426" s="233">
        <v>134</v>
      </c>
      <c r="C6426" s="233">
        <v>41</v>
      </c>
      <c r="D6426" s="234">
        <v>0.8333333333321207</v>
      </c>
      <c r="E6426" s="235">
        <v>0.0000016535749607073697</v>
      </c>
      <c r="F6426" s="235">
        <v>0.0000667029745698521</v>
      </c>
    </row>
    <row r="6427" ht="14.25" customHeight="1" spans="1:6" x14ac:dyDescent="0.25">
      <c r="A6427" s="232">
        <v>43599</v>
      </c>
      <c r="B6427" s="233">
        <v>134</v>
      </c>
      <c r="C6427" s="233">
        <v>42</v>
      </c>
      <c r="D6427" s="234">
        <v>0.8541666666678793</v>
      </c>
      <c r="E6427" s="235">
        <v>2.262205959257132e-7</v>
      </c>
      <c r="F6427" s="235">
        <v>0.0000665026653369096</v>
      </c>
    </row>
    <row r="6428" ht="14.25" customHeight="1" spans="1:6" x14ac:dyDescent="0.25">
      <c r="A6428" s="232">
        <v>43599</v>
      </c>
      <c r="B6428" s="233">
        <v>134</v>
      </c>
      <c r="C6428" s="233">
        <v>43</v>
      </c>
      <c r="D6428" s="234">
        <v>0.875</v>
      </c>
      <c r="E6428" s="235">
        <v>4.993832139640467e-9</v>
      </c>
      <c r="F6428" s="235">
        <v>0.0000661020468710246</v>
      </c>
    </row>
    <row r="6429" ht="14.25" customHeight="1" spans="1:6" x14ac:dyDescent="0.25">
      <c r="A6429" s="232">
        <v>43599</v>
      </c>
      <c r="B6429" s="233">
        <v>134</v>
      </c>
      <c r="C6429" s="233">
        <v>44</v>
      </c>
      <c r="D6429" s="234">
        <v>0.8958333333321207</v>
      </c>
      <c r="E6429" s="235">
        <v>0</v>
      </c>
      <c r="F6429" s="235">
        <v>0.0000665026653369096</v>
      </c>
    </row>
    <row r="6430" ht="14.25" customHeight="1" spans="1:6" x14ac:dyDescent="0.25">
      <c r="A6430" s="232">
        <v>43599</v>
      </c>
      <c r="B6430" s="233">
        <v>134</v>
      </c>
      <c r="C6430" s="233">
        <v>45</v>
      </c>
      <c r="D6430" s="234">
        <v>0.9166666666678793</v>
      </c>
      <c r="E6430" s="235">
        <v>0</v>
      </c>
      <c r="F6430" s="235">
        <v>0.00006449957300748461</v>
      </c>
    </row>
    <row r="6431" ht="14.25" customHeight="1" spans="1:6" x14ac:dyDescent="0.25">
      <c r="A6431" s="232">
        <v>43599</v>
      </c>
      <c r="B6431" s="233">
        <v>134</v>
      </c>
      <c r="C6431" s="233">
        <v>46</v>
      </c>
      <c r="D6431" s="234">
        <v>0.9375</v>
      </c>
      <c r="E6431" s="235">
        <v>0</v>
      </c>
      <c r="F6431" s="235">
        <v>0.00006059354296510588</v>
      </c>
    </row>
    <row r="6432" ht="14.25" customHeight="1" spans="1:6" x14ac:dyDescent="0.25">
      <c r="A6432" s="232">
        <v>43599</v>
      </c>
      <c r="B6432" s="233">
        <v>134</v>
      </c>
      <c r="C6432" s="233">
        <v>47</v>
      </c>
      <c r="D6432" s="234">
        <v>0.9583333333321207</v>
      </c>
      <c r="E6432" s="235">
        <v>0</v>
      </c>
      <c r="F6432" s="235">
        <v>0.000053783029045060915</v>
      </c>
    </row>
    <row r="6433" ht="14.25" customHeight="1" spans="1:6" x14ac:dyDescent="0.25">
      <c r="A6433" s="232">
        <v>43599</v>
      </c>
      <c r="B6433" s="233">
        <v>134</v>
      </c>
      <c r="C6433" s="233">
        <v>48</v>
      </c>
      <c r="D6433" s="234">
        <v>0.9791666666678793</v>
      </c>
      <c r="E6433" s="235">
        <v>0</v>
      </c>
      <c r="F6433" s="235">
        <v>0.000048474834372084706</v>
      </c>
    </row>
    <row r="6434" ht="14.25" customHeight="1" spans="1:6" x14ac:dyDescent="0.25">
      <c r="A6434" s="232">
        <v>43600</v>
      </c>
      <c r="B6434" s="233">
        <v>135</v>
      </c>
      <c r="C6434" s="233">
        <v>1</v>
      </c>
      <c r="D6434" s="234">
        <v>0</v>
      </c>
      <c r="E6434" s="235">
        <v>0</v>
      </c>
      <c r="F6434" s="235">
        <v>0.000042866175849694736</v>
      </c>
    </row>
    <row r="6435" ht="14.25" customHeight="1" spans="1:6" x14ac:dyDescent="0.25">
      <c r="A6435" s="232">
        <v>43600</v>
      </c>
      <c r="B6435" s="233">
        <v>135</v>
      </c>
      <c r="C6435" s="233">
        <v>2</v>
      </c>
      <c r="D6435" s="234">
        <v>0.020833333332120674</v>
      </c>
      <c r="E6435" s="235">
        <v>0</v>
      </c>
      <c r="F6435" s="235">
        <v>0.00003865968195790226</v>
      </c>
    </row>
    <row r="6436" ht="14.25" customHeight="1" spans="1:6" x14ac:dyDescent="0.25">
      <c r="A6436" s="232">
        <v>43600</v>
      </c>
      <c r="B6436" s="233">
        <v>135</v>
      </c>
      <c r="C6436" s="233">
        <v>3</v>
      </c>
      <c r="D6436" s="234">
        <v>0.041666666667879326</v>
      </c>
      <c r="E6436" s="235">
        <v>0</v>
      </c>
      <c r="F6436" s="235">
        <v>0.00003425287883316729</v>
      </c>
    </row>
    <row r="6437" ht="14.25" customHeight="1" spans="1:6" x14ac:dyDescent="0.25">
      <c r="A6437" s="232">
        <v>43600</v>
      </c>
      <c r="B6437" s="233">
        <v>135</v>
      </c>
      <c r="C6437" s="233">
        <v>4</v>
      </c>
      <c r="D6437" s="234">
        <v>0.0625</v>
      </c>
      <c r="E6437" s="235">
        <v>0</v>
      </c>
      <c r="F6437" s="235">
        <v>0.0000318491680378573</v>
      </c>
    </row>
    <row r="6438" ht="14.25" customHeight="1" spans="1:6" x14ac:dyDescent="0.25">
      <c r="A6438" s="232">
        <v>43600</v>
      </c>
      <c r="B6438" s="233">
        <v>135</v>
      </c>
      <c r="C6438" s="233">
        <v>5</v>
      </c>
      <c r="D6438" s="234">
        <v>0.08333333333212067</v>
      </c>
      <c r="E6438" s="235">
        <v>0</v>
      </c>
      <c r="F6438" s="235">
        <v>0.00002934530262607607</v>
      </c>
    </row>
    <row r="6439" ht="14.25" customHeight="1" spans="1:6" x14ac:dyDescent="0.25">
      <c r="A6439" s="232">
        <v>43600</v>
      </c>
      <c r="B6439" s="233">
        <v>135</v>
      </c>
      <c r="C6439" s="233">
        <v>6</v>
      </c>
      <c r="D6439" s="234">
        <v>0.10416666666787933</v>
      </c>
      <c r="E6439" s="235">
        <v>0</v>
      </c>
      <c r="F6439" s="235">
        <v>0.000028644220310777324</v>
      </c>
    </row>
    <row r="6440" ht="14.25" customHeight="1" spans="1:6" x14ac:dyDescent="0.25">
      <c r="A6440" s="232">
        <v>43600</v>
      </c>
      <c r="B6440" s="233">
        <v>135</v>
      </c>
      <c r="C6440" s="233">
        <v>7</v>
      </c>
      <c r="D6440" s="234">
        <v>0.125</v>
      </c>
      <c r="E6440" s="235">
        <v>0</v>
      </c>
      <c r="F6440" s="235">
        <v>0.000028143447228421073</v>
      </c>
    </row>
    <row r="6441" ht="14.25" customHeight="1" spans="1:6" x14ac:dyDescent="0.25">
      <c r="A6441" s="232">
        <v>43600</v>
      </c>
      <c r="B6441" s="233">
        <v>135</v>
      </c>
      <c r="C6441" s="233">
        <v>8</v>
      </c>
      <c r="D6441" s="234">
        <v>0.14583333333212067</v>
      </c>
      <c r="E6441" s="235">
        <v>0</v>
      </c>
      <c r="F6441" s="235">
        <v>0.000027141901063708585</v>
      </c>
    </row>
    <row r="6442" ht="14.25" customHeight="1" spans="1:6" x14ac:dyDescent="0.25">
      <c r="A6442" s="232">
        <v>43600</v>
      </c>
      <c r="B6442" s="233">
        <v>135</v>
      </c>
      <c r="C6442" s="233">
        <v>9</v>
      </c>
      <c r="D6442" s="234">
        <v>0.16666666666787933</v>
      </c>
      <c r="E6442" s="235">
        <v>0.0000012306215153833368</v>
      </c>
      <c r="F6442" s="235">
        <v>0.00002674128259782358</v>
      </c>
    </row>
    <row r="6443" ht="14.25" customHeight="1" spans="1:6" x14ac:dyDescent="0.25">
      <c r="A6443" s="232">
        <v>43600</v>
      </c>
      <c r="B6443" s="233">
        <v>135</v>
      </c>
      <c r="C6443" s="233">
        <v>10</v>
      </c>
      <c r="D6443" s="234">
        <v>0.1875</v>
      </c>
      <c r="E6443" s="235">
        <v>0.0000050486785252720885</v>
      </c>
      <c r="F6443" s="235">
        <v>0.000026941591830766084</v>
      </c>
    </row>
    <row r="6444" ht="14.25" customHeight="1" spans="1:6" x14ac:dyDescent="0.25">
      <c r="A6444" s="232">
        <v>43600</v>
      </c>
      <c r="B6444" s="233">
        <v>135</v>
      </c>
      <c r="C6444" s="233">
        <v>11</v>
      </c>
      <c r="D6444" s="234">
        <v>0.20833333333212067</v>
      </c>
      <c r="E6444" s="235">
        <v>0.000014110970758648214</v>
      </c>
      <c r="F6444" s="235">
        <v>0.00002834375646136358</v>
      </c>
    </row>
    <row r="6445" ht="14.25" customHeight="1" spans="1:6" x14ac:dyDescent="0.25">
      <c r="A6445" s="232">
        <v>43600</v>
      </c>
      <c r="B6445" s="233">
        <v>135</v>
      </c>
      <c r="C6445" s="233">
        <v>12</v>
      </c>
      <c r="D6445" s="234">
        <v>0.22916666666787933</v>
      </c>
      <c r="E6445" s="235">
        <v>0.00003121673401729098</v>
      </c>
      <c r="F6445" s="235">
        <v>0.000027542519529593582</v>
      </c>
    </row>
    <row r="6446" ht="14.25" customHeight="1" spans="1:6" x14ac:dyDescent="0.25">
      <c r="A6446" s="232">
        <v>43600</v>
      </c>
      <c r="B6446" s="233">
        <v>135</v>
      </c>
      <c r="C6446" s="233">
        <v>13</v>
      </c>
      <c r="D6446" s="234">
        <v>0.25</v>
      </c>
      <c r="E6446" s="235">
        <v>0.00005510581923440858</v>
      </c>
      <c r="F6446" s="235">
        <v>0.000028544065694306077</v>
      </c>
    </row>
    <row r="6447" ht="14.25" customHeight="1" spans="1:6" x14ac:dyDescent="0.25">
      <c r="A6447" s="232">
        <v>43600</v>
      </c>
      <c r="B6447" s="233">
        <v>135</v>
      </c>
      <c r="C6447" s="233">
        <v>14</v>
      </c>
      <c r="D6447" s="234">
        <v>0.2708333333321207</v>
      </c>
      <c r="E6447" s="235">
        <v>0.0000864693442415389</v>
      </c>
      <c r="F6447" s="235">
        <v>0.000031548704188443556</v>
      </c>
    </row>
    <row r="6448" ht="14.25" customHeight="1" spans="1:6" x14ac:dyDescent="0.25">
      <c r="A6448" s="232">
        <v>43600</v>
      </c>
      <c r="B6448" s="233">
        <v>135</v>
      </c>
      <c r="C6448" s="233">
        <v>15</v>
      </c>
      <c r="D6448" s="234">
        <v>0.2916666666678793</v>
      </c>
      <c r="E6448" s="235">
        <v>0.00012377092495463813</v>
      </c>
      <c r="F6448" s="235">
        <v>0.000035554888847293536</v>
      </c>
    </row>
    <row r="6449" ht="14.25" customHeight="1" spans="1:6" x14ac:dyDescent="0.25">
      <c r="A6449" s="232">
        <v>43600</v>
      </c>
      <c r="B6449" s="233">
        <v>135</v>
      </c>
      <c r="C6449" s="233">
        <v>16</v>
      </c>
      <c r="D6449" s="234">
        <v>0.3125</v>
      </c>
      <c r="E6449" s="235">
        <v>0.000159429995527203</v>
      </c>
      <c r="F6449" s="235">
        <v>0.00003906030042378726</v>
      </c>
    </row>
    <row r="6450" ht="14.25" customHeight="1" spans="1:6" x14ac:dyDescent="0.25">
      <c r="A6450" s="232">
        <v>43600</v>
      </c>
      <c r="B6450" s="233">
        <v>135</v>
      </c>
      <c r="C6450" s="233">
        <v>17</v>
      </c>
      <c r="D6450" s="234">
        <v>0.3333333333321207</v>
      </c>
      <c r="E6450" s="235">
        <v>0.00017916215799874187</v>
      </c>
      <c r="F6450" s="235">
        <v>0.00004737313359090096</v>
      </c>
    </row>
    <row r="6451" ht="14.25" customHeight="1" spans="1:6" x14ac:dyDescent="0.25">
      <c r="A6451" s="232">
        <v>43600</v>
      </c>
      <c r="B6451" s="233">
        <v>135</v>
      </c>
      <c r="C6451" s="233">
        <v>18</v>
      </c>
      <c r="D6451" s="234">
        <v>0.3541666666678793</v>
      </c>
      <c r="E6451" s="235">
        <v>0.00022356612971791164</v>
      </c>
      <c r="F6451" s="235">
        <v>0.00005518519367565842</v>
      </c>
    </row>
    <row r="6452" ht="14.25" customHeight="1" spans="1:6" x14ac:dyDescent="0.25">
      <c r="A6452" s="232">
        <v>43600</v>
      </c>
      <c r="B6452" s="233">
        <v>135</v>
      </c>
      <c r="C6452" s="233">
        <v>19</v>
      </c>
      <c r="D6452" s="234">
        <v>0.375</v>
      </c>
      <c r="E6452" s="235">
        <v>0.000267038690987725</v>
      </c>
      <c r="F6452" s="235">
        <v>0.00005879075986862339</v>
      </c>
    </row>
    <row r="6453" ht="14.25" customHeight="1" spans="1:6" x14ac:dyDescent="0.25">
      <c r="A6453" s="232">
        <v>43600</v>
      </c>
      <c r="B6453" s="233">
        <v>135</v>
      </c>
      <c r="C6453" s="233">
        <v>20</v>
      </c>
      <c r="D6453" s="234">
        <v>0.3958333333321207</v>
      </c>
      <c r="E6453" s="235">
        <v>0.0002645771651024931</v>
      </c>
      <c r="F6453" s="235">
        <v>0.00006169524374628963</v>
      </c>
    </row>
    <row r="6454" ht="14.25" customHeight="1" spans="1:6" x14ac:dyDescent="0.25">
      <c r="A6454" s="232">
        <v>43600</v>
      </c>
      <c r="B6454" s="233">
        <v>135</v>
      </c>
      <c r="C6454" s="233">
        <v>21</v>
      </c>
      <c r="D6454" s="234">
        <v>0.4166666666678793</v>
      </c>
      <c r="E6454" s="235">
        <v>0.00030252466673534546</v>
      </c>
      <c r="F6454" s="235">
        <v>0.00006269678991100212</v>
      </c>
    </row>
    <row r="6455" ht="14.25" customHeight="1" spans="1:6" x14ac:dyDescent="0.25">
      <c r="A6455" s="232">
        <v>43600</v>
      </c>
      <c r="B6455" s="233">
        <v>135</v>
      </c>
      <c r="C6455" s="233">
        <v>22</v>
      </c>
      <c r="D6455" s="234">
        <v>0.4375</v>
      </c>
      <c r="E6455" s="235">
        <v>0.00033662509798240475</v>
      </c>
      <c r="F6455" s="235">
        <v>0.00006169524374628963</v>
      </c>
    </row>
    <row r="6456" ht="14.25" customHeight="1" spans="1:6" x14ac:dyDescent="0.25">
      <c r="A6456" s="232">
        <v>43600</v>
      </c>
      <c r="B6456" s="233">
        <v>135</v>
      </c>
      <c r="C6456" s="233">
        <v>23</v>
      </c>
      <c r="D6456" s="234">
        <v>0.4583333333321207</v>
      </c>
      <c r="E6456" s="235">
        <v>0.00034594041721649685</v>
      </c>
      <c r="F6456" s="235">
        <v>0.00006309740837688711</v>
      </c>
    </row>
    <row r="6457" ht="14.25" customHeight="1" spans="1:6" x14ac:dyDescent="0.25">
      <c r="A6457" s="232">
        <v>43600</v>
      </c>
      <c r="B6457" s="233">
        <v>135</v>
      </c>
      <c r="C6457" s="233">
        <v>24</v>
      </c>
      <c r="D6457" s="234">
        <v>0.4791666666678793</v>
      </c>
      <c r="E6457" s="235">
        <v>0.00035375341117884135</v>
      </c>
      <c r="F6457" s="235">
        <v>0.00006560127378866834</v>
      </c>
    </row>
    <row r="6458" ht="14.25" customHeight="1" spans="1:6" x14ac:dyDescent="0.25">
      <c r="A6458" s="232">
        <v>43600</v>
      </c>
      <c r="B6458" s="233">
        <v>135</v>
      </c>
      <c r="C6458" s="233">
        <v>25</v>
      </c>
      <c r="D6458" s="234">
        <v>0.5</v>
      </c>
      <c r="E6458" s="235">
        <v>0.0003391527178043946</v>
      </c>
      <c r="F6458" s="235">
        <v>0.00006449957300748461</v>
      </c>
    </row>
    <row r="6459" ht="14.25" customHeight="1" spans="1:6" x14ac:dyDescent="0.25">
      <c r="A6459" s="232">
        <v>43600</v>
      </c>
      <c r="B6459" s="233">
        <v>135</v>
      </c>
      <c r="C6459" s="233">
        <v>26</v>
      </c>
      <c r="D6459" s="234">
        <v>0.5208333333321207</v>
      </c>
      <c r="E6459" s="235">
        <v>0.00032260479011975753</v>
      </c>
      <c r="F6459" s="235">
        <v>0.00006640251072043834</v>
      </c>
    </row>
    <row r="6460" ht="14.25" customHeight="1" spans="1:6" x14ac:dyDescent="0.25">
      <c r="A6460" s="232">
        <v>43600</v>
      </c>
      <c r="B6460" s="233">
        <v>135</v>
      </c>
      <c r="C6460" s="233">
        <v>27</v>
      </c>
      <c r="D6460" s="234">
        <v>0.5416666666678793</v>
      </c>
      <c r="E6460" s="235">
        <v>0.0003239378068336536</v>
      </c>
      <c r="F6460" s="235">
        <v>0.00006510050070631209</v>
      </c>
    </row>
    <row r="6461" ht="14.25" customHeight="1" spans="1:6" x14ac:dyDescent="0.25">
      <c r="A6461" s="232">
        <v>43600</v>
      </c>
      <c r="B6461" s="233">
        <v>135</v>
      </c>
      <c r="C6461" s="233">
        <v>28</v>
      </c>
      <c r="D6461" s="234">
        <v>0.5625</v>
      </c>
      <c r="E6461" s="235">
        <v>0.0003033031699896843</v>
      </c>
      <c r="F6461" s="235">
        <v>0.00006059354296510588</v>
      </c>
    </row>
    <row r="6462" ht="14.25" customHeight="1" spans="1:6" x14ac:dyDescent="0.25">
      <c r="A6462" s="232">
        <v>43600</v>
      </c>
      <c r="B6462" s="233">
        <v>135</v>
      </c>
      <c r="C6462" s="233">
        <v>29</v>
      </c>
      <c r="D6462" s="234">
        <v>0.5833333333321207</v>
      </c>
      <c r="E6462" s="235">
        <v>0.00029436876475994925</v>
      </c>
      <c r="F6462" s="235">
        <v>0.000059391687567450885</v>
      </c>
    </row>
    <row r="6463" ht="14.25" customHeight="1" spans="1:6" x14ac:dyDescent="0.25">
      <c r="A6463" s="232">
        <v>43600</v>
      </c>
      <c r="B6463" s="233">
        <v>135</v>
      </c>
      <c r="C6463" s="233">
        <v>30</v>
      </c>
      <c r="D6463" s="234">
        <v>0.6041666666678793</v>
      </c>
      <c r="E6463" s="235">
        <v>0.0002789178242921942</v>
      </c>
      <c r="F6463" s="235">
        <v>0.00005869060525215214</v>
      </c>
    </row>
    <row r="6464" ht="14.25" customHeight="1" spans="1:6" x14ac:dyDescent="0.25">
      <c r="A6464" s="232">
        <v>43600</v>
      </c>
      <c r="B6464" s="233">
        <v>135</v>
      </c>
      <c r="C6464" s="233">
        <v>31</v>
      </c>
      <c r="D6464" s="234">
        <v>0.625</v>
      </c>
      <c r="E6464" s="235">
        <v>0.0002644780264928136</v>
      </c>
      <c r="F6464" s="235">
        <v>0.00006119447066393338</v>
      </c>
    </row>
    <row r="6465" ht="14.25" customHeight="1" spans="1:6" x14ac:dyDescent="0.25">
      <c r="A6465" s="232">
        <v>43600</v>
      </c>
      <c r="B6465" s="233">
        <v>135</v>
      </c>
      <c r="C6465" s="233">
        <v>32</v>
      </c>
      <c r="D6465" s="234">
        <v>0.6458333333321207</v>
      </c>
      <c r="E6465" s="235">
        <v>0.0002316011792183189</v>
      </c>
      <c r="F6465" s="235">
        <v>0.00006069369758157713</v>
      </c>
    </row>
    <row r="6466" ht="14.25" customHeight="1" spans="1:6" x14ac:dyDescent="0.25">
      <c r="A6466" s="232">
        <v>43600</v>
      </c>
      <c r="B6466" s="233">
        <v>135</v>
      </c>
      <c r="C6466" s="233">
        <v>33</v>
      </c>
      <c r="D6466" s="234">
        <v>0.6666666666678793</v>
      </c>
      <c r="E6466" s="235">
        <v>0.00019319956032813954</v>
      </c>
      <c r="F6466" s="235">
        <v>0.00006149493451334712</v>
      </c>
    </row>
    <row r="6467" ht="14.25" customHeight="1" spans="1:6" x14ac:dyDescent="0.25">
      <c r="A6467" s="232">
        <v>43600</v>
      </c>
      <c r="B6467" s="233">
        <v>135</v>
      </c>
      <c r="C6467" s="233">
        <v>34</v>
      </c>
      <c r="D6467" s="234">
        <v>0.6875</v>
      </c>
      <c r="E6467" s="235">
        <v>0.00015531476606598122</v>
      </c>
      <c r="F6467" s="235">
        <v>0.0000661020468710246</v>
      </c>
    </row>
    <row r="6468" ht="14.25" customHeight="1" spans="1:6" x14ac:dyDescent="0.25">
      <c r="A6468" s="232">
        <v>43600</v>
      </c>
      <c r="B6468" s="233">
        <v>135</v>
      </c>
      <c r="C6468" s="233">
        <v>35</v>
      </c>
      <c r="D6468" s="234">
        <v>0.7083333333321207</v>
      </c>
      <c r="E6468" s="235">
        <v>0.00011557477812854107</v>
      </c>
      <c r="F6468" s="235">
        <v>0.00006920683998163334</v>
      </c>
    </row>
    <row r="6469" ht="14.25" customHeight="1" spans="1:6" x14ac:dyDescent="0.25">
      <c r="A6469" s="232">
        <v>43600</v>
      </c>
      <c r="B6469" s="233">
        <v>135</v>
      </c>
      <c r="C6469" s="233">
        <v>36</v>
      </c>
      <c r="D6469" s="234">
        <v>0.7291666666678793</v>
      </c>
      <c r="E6469" s="235">
        <v>0.0000855388303697674</v>
      </c>
      <c r="F6469" s="235">
        <v>0.00007030854076281706</v>
      </c>
    </row>
    <row r="6470" ht="14.25" customHeight="1" spans="1:6" x14ac:dyDescent="0.25">
      <c r="A6470" s="232">
        <v>43600</v>
      </c>
      <c r="B6470" s="233">
        <v>135</v>
      </c>
      <c r="C6470" s="233">
        <v>37</v>
      </c>
      <c r="D6470" s="234">
        <v>0.75</v>
      </c>
      <c r="E6470" s="235">
        <v>0.00005974567674695406</v>
      </c>
      <c r="F6470" s="235">
        <v>0.00007120993231105831</v>
      </c>
    </row>
    <row r="6471" ht="14.25" customHeight="1" spans="1:6" x14ac:dyDescent="0.25">
      <c r="A6471" s="232">
        <v>43600</v>
      </c>
      <c r="B6471" s="233">
        <v>135</v>
      </c>
      <c r="C6471" s="233">
        <v>38</v>
      </c>
      <c r="D6471" s="234">
        <v>0.7708333333321207</v>
      </c>
      <c r="E6471" s="235">
        <v>0.00003567825640773197</v>
      </c>
      <c r="F6471" s="235">
        <v>0.00007311287002401206</v>
      </c>
    </row>
    <row r="6472" ht="14.25" customHeight="1" spans="1:6" x14ac:dyDescent="0.25">
      <c r="A6472" s="232">
        <v>43600</v>
      </c>
      <c r="B6472" s="233">
        <v>135</v>
      </c>
      <c r="C6472" s="233">
        <v>39</v>
      </c>
      <c r="D6472" s="234">
        <v>0.7916666666678793</v>
      </c>
      <c r="E6472" s="235">
        <v>0.000018610378276489942</v>
      </c>
      <c r="F6472" s="235">
        <v>0.00007000807691340332</v>
      </c>
    </row>
    <row r="6473" ht="14.25" customHeight="1" spans="1:6" x14ac:dyDescent="0.25">
      <c r="A6473" s="232">
        <v>43600</v>
      </c>
      <c r="B6473" s="233">
        <v>135</v>
      </c>
      <c r="C6473" s="233">
        <v>40</v>
      </c>
      <c r="D6473" s="234">
        <v>0.8125</v>
      </c>
      <c r="E6473" s="235">
        <v>0.00000856451513601745</v>
      </c>
      <c r="F6473" s="235">
        <v>0.00006920683998163334</v>
      </c>
    </row>
    <row r="6474" ht="14.25" customHeight="1" spans="1:6" x14ac:dyDescent="0.25">
      <c r="A6474" s="232">
        <v>43600</v>
      </c>
      <c r="B6474" s="233">
        <v>135</v>
      </c>
      <c r="C6474" s="233">
        <v>41</v>
      </c>
      <c r="D6474" s="234">
        <v>0.8333333333321207</v>
      </c>
      <c r="E6474" s="235">
        <v>0.0000017453751589286619</v>
      </c>
      <c r="F6474" s="235">
        <v>0.00007100962307811582</v>
      </c>
    </row>
    <row r="6475" ht="14.25" customHeight="1" spans="1:6" x14ac:dyDescent="0.25">
      <c r="A6475" s="232">
        <v>43600</v>
      </c>
      <c r="B6475" s="233">
        <v>135</v>
      </c>
      <c r="C6475" s="233">
        <v>42</v>
      </c>
      <c r="D6475" s="234">
        <v>0.8541666666678793</v>
      </c>
      <c r="E6475" s="235">
        <v>1.6373527127846182e-7</v>
      </c>
      <c r="F6475" s="235">
        <v>0.00007020838614634582</v>
      </c>
    </row>
    <row r="6476" ht="14.25" customHeight="1" spans="1:6" x14ac:dyDescent="0.25">
      <c r="A6476" s="232">
        <v>43600</v>
      </c>
      <c r="B6476" s="233">
        <v>135</v>
      </c>
      <c r="C6476" s="233">
        <v>43</v>
      </c>
      <c r="D6476" s="234">
        <v>0.875</v>
      </c>
      <c r="E6476" s="235">
        <v>2.7466076768022574e-9</v>
      </c>
      <c r="F6476" s="235">
        <v>0.00006970761306398956</v>
      </c>
    </row>
    <row r="6477" ht="14.25" customHeight="1" spans="1:6" x14ac:dyDescent="0.25">
      <c r="A6477" s="232">
        <v>43600</v>
      </c>
      <c r="B6477" s="233">
        <v>135</v>
      </c>
      <c r="C6477" s="233">
        <v>44</v>
      </c>
      <c r="D6477" s="234">
        <v>0.8958333333321207</v>
      </c>
      <c r="E6477" s="235">
        <v>0</v>
      </c>
      <c r="F6477" s="235">
        <v>0.00006950730383104707</v>
      </c>
    </row>
    <row r="6478" ht="14.25" customHeight="1" spans="1:6" x14ac:dyDescent="0.25">
      <c r="A6478" s="232">
        <v>43600</v>
      </c>
      <c r="B6478" s="233">
        <v>135</v>
      </c>
      <c r="C6478" s="233">
        <v>45</v>
      </c>
      <c r="D6478" s="234">
        <v>0.9166666666678793</v>
      </c>
      <c r="E6478" s="235">
        <v>0</v>
      </c>
      <c r="F6478" s="235">
        <v>0.0000665026653369096</v>
      </c>
    </row>
    <row r="6479" ht="14.25" customHeight="1" spans="1:6" x14ac:dyDescent="0.25">
      <c r="A6479" s="232">
        <v>43600</v>
      </c>
      <c r="B6479" s="233">
        <v>135</v>
      </c>
      <c r="C6479" s="233">
        <v>46</v>
      </c>
      <c r="D6479" s="234">
        <v>0.9375</v>
      </c>
      <c r="E6479" s="235">
        <v>0</v>
      </c>
      <c r="F6479" s="235">
        <v>0.000058490296019209644</v>
      </c>
    </row>
    <row r="6480" ht="14.25" customHeight="1" spans="1:6" x14ac:dyDescent="0.25">
      <c r="A6480" s="232">
        <v>43600</v>
      </c>
      <c r="B6480" s="233">
        <v>135</v>
      </c>
      <c r="C6480" s="233">
        <v>47</v>
      </c>
      <c r="D6480" s="234">
        <v>0.9583333333321207</v>
      </c>
      <c r="E6480" s="235">
        <v>0</v>
      </c>
      <c r="F6480" s="235">
        <v>0.00005137931824975094</v>
      </c>
    </row>
    <row r="6481" ht="14.25" customHeight="1" spans="1:6" x14ac:dyDescent="0.25">
      <c r="A6481" s="232">
        <v>43600</v>
      </c>
      <c r="B6481" s="233">
        <v>135</v>
      </c>
      <c r="C6481" s="233">
        <v>48</v>
      </c>
      <c r="D6481" s="234">
        <v>0.9791666666678793</v>
      </c>
      <c r="E6481" s="235">
        <v>0</v>
      </c>
      <c r="F6481" s="235">
        <v>0.00004506957741206223</v>
      </c>
    </row>
    <row r="6482" ht="14.25" customHeight="1" spans="1:6" x14ac:dyDescent="0.25">
      <c r="A6482" s="232">
        <v>43601</v>
      </c>
      <c r="B6482" s="233">
        <v>136</v>
      </c>
      <c r="C6482" s="233">
        <v>1</v>
      </c>
      <c r="D6482" s="234">
        <v>0</v>
      </c>
      <c r="E6482" s="235">
        <v>0</v>
      </c>
      <c r="F6482" s="235">
        <v>0.000037457826560247266</v>
      </c>
    </row>
    <row r="6483" ht="14.25" customHeight="1" spans="1:6" x14ac:dyDescent="0.25">
      <c r="A6483" s="232">
        <v>43601</v>
      </c>
      <c r="B6483" s="233">
        <v>136</v>
      </c>
      <c r="C6483" s="233">
        <v>2</v>
      </c>
      <c r="D6483" s="234">
        <v>0.020833333332120674</v>
      </c>
      <c r="E6483" s="235">
        <v>0</v>
      </c>
      <c r="F6483" s="235">
        <v>0.0000332513326684548</v>
      </c>
    </row>
    <row r="6484" ht="14.25" customHeight="1" spans="1:6" x14ac:dyDescent="0.25">
      <c r="A6484" s="232">
        <v>43601</v>
      </c>
      <c r="B6484" s="233">
        <v>136</v>
      </c>
      <c r="C6484" s="233">
        <v>3</v>
      </c>
      <c r="D6484" s="234">
        <v>0.041666666667879326</v>
      </c>
      <c r="E6484" s="235">
        <v>0</v>
      </c>
      <c r="F6484" s="235">
        <v>0.000030346848790788564</v>
      </c>
    </row>
    <row r="6485" ht="14.25" customHeight="1" spans="1:6" x14ac:dyDescent="0.25">
      <c r="A6485" s="232">
        <v>43601</v>
      </c>
      <c r="B6485" s="233">
        <v>136</v>
      </c>
      <c r="C6485" s="233">
        <v>4</v>
      </c>
      <c r="D6485" s="234">
        <v>0.0625</v>
      </c>
      <c r="E6485" s="235">
        <v>0</v>
      </c>
      <c r="F6485" s="235">
        <v>0.00002894468416019107</v>
      </c>
    </row>
    <row r="6486" ht="14.25" customHeight="1" spans="1:6" x14ac:dyDescent="0.25">
      <c r="A6486" s="232">
        <v>43601</v>
      </c>
      <c r="B6486" s="233">
        <v>136</v>
      </c>
      <c r="C6486" s="233">
        <v>5</v>
      </c>
      <c r="D6486" s="234">
        <v>0.08333333333212067</v>
      </c>
      <c r="E6486" s="235">
        <v>0</v>
      </c>
      <c r="F6486" s="235">
        <v>0.00002744236491312233</v>
      </c>
    </row>
    <row r="6487" ht="14.25" customHeight="1" spans="1:6" x14ac:dyDescent="0.25">
      <c r="A6487" s="232">
        <v>43601</v>
      </c>
      <c r="B6487" s="233">
        <v>136</v>
      </c>
      <c r="C6487" s="233">
        <v>6</v>
      </c>
      <c r="D6487" s="234">
        <v>0.10416666666787933</v>
      </c>
      <c r="E6487" s="235">
        <v>0</v>
      </c>
      <c r="F6487" s="235">
        <v>0.000026941591830766084</v>
      </c>
    </row>
    <row r="6488" ht="14.25" customHeight="1" spans="1:6" x14ac:dyDescent="0.25">
      <c r="A6488" s="232">
        <v>43601</v>
      </c>
      <c r="B6488" s="233">
        <v>136</v>
      </c>
      <c r="C6488" s="233">
        <v>7</v>
      </c>
      <c r="D6488" s="234">
        <v>0.125</v>
      </c>
      <c r="E6488" s="235">
        <v>0</v>
      </c>
      <c r="F6488" s="235">
        <v>0.00002684143721429483</v>
      </c>
    </row>
    <row r="6489" ht="14.25" customHeight="1" spans="1:6" x14ac:dyDescent="0.25">
      <c r="A6489" s="232">
        <v>43601</v>
      </c>
      <c r="B6489" s="233">
        <v>136</v>
      </c>
      <c r="C6489" s="233">
        <v>8</v>
      </c>
      <c r="D6489" s="234">
        <v>0.14583333333212067</v>
      </c>
      <c r="E6489" s="235">
        <v>0</v>
      </c>
      <c r="F6489" s="235">
        <v>0.00002654097336488109</v>
      </c>
    </row>
    <row r="6490" ht="14.25" customHeight="1" spans="1:6" x14ac:dyDescent="0.25">
      <c r="A6490" s="232">
        <v>43601</v>
      </c>
      <c r="B6490" s="233">
        <v>136</v>
      </c>
      <c r="C6490" s="233">
        <v>9</v>
      </c>
      <c r="D6490" s="234">
        <v>0.16666666666787933</v>
      </c>
      <c r="E6490" s="235">
        <v>0.0000017644867458581302</v>
      </c>
      <c r="F6490" s="235">
        <v>0.000026641127981352337</v>
      </c>
    </row>
    <row r="6491" ht="14.25" customHeight="1" spans="1:6" x14ac:dyDescent="0.25">
      <c r="A6491" s="232">
        <v>43601</v>
      </c>
      <c r="B6491" s="233">
        <v>136</v>
      </c>
      <c r="C6491" s="233">
        <v>10</v>
      </c>
      <c r="D6491" s="234">
        <v>0.1875</v>
      </c>
      <c r="E6491" s="235">
        <v>0.000005793032283973269</v>
      </c>
      <c r="F6491" s="235">
        <v>0.000026941591830766084</v>
      </c>
    </row>
    <row r="6492" ht="14.25" customHeight="1" spans="1:6" x14ac:dyDescent="0.25">
      <c r="A6492" s="232">
        <v>43601</v>
      </c>
      <c r="B6492" s="233">
        <v>136</v>
      </c>
      <c r="C6492" s="233">
        <v>11</v>
      </c>
      <c r="D6492" s="234">
        <v>0.20833333333212067</v>
      </c>
      <c r="E6492" s="235">
        <v>0.000018212748510000225</v>
      </c>
      <c r="F6492" s="235">
        <v>0.000028043292611949826</v>
      </c>
    </row>
    <row r="6493" ht="14.25" customHeight="1" spans="1:6" x14ac:dyDescent="0.25">
      <c r="A6493" s="232">
        <v>43601</v>
      </c>
      <c r="B6493" s="233">
        <v>136</v>
      </c>
      <c r="C6493" s="233">
        <v>12</v>
      </c>
      <c r="D6493" s="234">
        <v>0.22916666666787933</v>
      </c>
      <c r="E6493" s="235">
        <v>0.00003728937184482445</v>
      </c>
      <c r="F6493" s="235">
        <v>0.00002934530262607607</v>
      </c>
    </row>
    <row r="6494" ht="14.25" customHeight="1" spans="1:6" x14ac:dyDescent="0.25">
      <c r="A6494" s="232">
        <v>43601</v>
      </c>
      <c r="B6494" s="233">
        <v>136</v>
      </c>
      <c r="C6494" s="233">
        <v>13</v>
      </c>
      <c r="D6494" s="234">
        <v>0.25</v>
      </c>
      <c r="E6494" s="235">
        <v>0.0000599285391102833</v>
      </c>
      <c r="F6494" s="235">
        <v>0.00003485380653199478</v>
      </c>
    </row>
    <row r="6495" ht="14.25" customHeight="1" spans="1:6" x14ac:dyDescent="0.25">
      <c r="A6495" s="232">
        <v>43601</v>
      </c>
      <c r="B6495" s="233">
        <v>136</v>
      </c>
      <c r="C6495" s="233">
        <v>14</v>
      </c>
      <c r="D6495" s="234">
        <v>0.2708333333321207</v>
      </c>
      <c r="E6495" s="235">
        <v>0.00008427573965044105</v>
      </c>
      <c r="F6495" s="235">
        <v>0.000041964784301453494</v>
      </c>
    </row>
    <row r="6496" ht="14.25" customHeight="1" spans="1:6" x14ac:dyDescent="0.25">
      <c r="A6496" s="232">
        <v>43601</v>
      </c>
      <c r="B6496" s="233">
        <v>136</v>
      </c>
      <c r="C6496" s="233">
        <v>15</v>
      </c>
      <c r="D6496" s="234">
        <v>0.2916666666678793</v>
      </c>
      <c r="E6496" s="235">
        <v>0.00011087058918534774</v>
      </c>
      <c r="F6496" s="235">
        <v>0.0000470726697414872</v>
      </c>
    </row>
    <row r="6497" ht="14.25" customHeight="1" spans="1:6" x14ac:dyDescent="0.25">
      <c r="A6497" s="232">
        <v>43601</v>
      </c>
      <c r="B6497" s="233">
        <v>136</v>
      </c>
      <c r="C6497" s="233">
        <v>16</v>
      </c>
      <c r="D6497" s="234">
        <v>0.3125</v>
      </c>
      <c r="E6497" s="235">
        <v>0.000144793749116085</v>
      </c>
      <c r="F6497" s="235">
        <v>0.00005097869978386593</v>
      </c>
    </row>
    <row r="6498" ht="14.25" customHeight="1" spans="1:6" x14ac:dyDescent="0.25">
      <c r="A6498" s="232">
        <v>43601</v>
      </c>
      <c r="B6498" s="233">
        <v>136</v>
      </c>
      <c r="C6498" s="233">
        <v>17</v>
      </c>
      <c r="D6498" s="234">
        <v>0.3333333333321207</v>
      </c>
      <c r="E6498" s="235">
        <v>0.00017739953700407246</v>
      </c>
      <c r="F6498" s="235">
        <v>0.00005278148288034843</v>
      </c>
    </row>
    <row r="6499" ht="14.25" customHeight="1" spans="1:6" x14ac:dyDescent="0.25">
      <c r="A6499" s="232">
        <v>43601</v>
      </c>
      <c r="B6499" s="233">
        <v>136</v>
      </c>
      <c r="C6499" s="233">
        <v>18</v>
      </c>
      <c r="D6499" s="234">
        <v>0.3541666666678793</v>
      </c>
      <c r="E6499" s="235">
        <v>0.00020087283543671546</v>
      </c>
      <c r="F6499" s="235">
        <v>0.00005748874985449714</v>
      </c>
    </row>
    <row r="6500" ht="14.25" customHeight="1" spans="1:6" x14ac:dyDescent="0.25">
      <c r="A6500" s="232">
        <v>43601</v>
      </c>
      <c r="B6500" s="233">
        <v>136</v>
      </c>
      <c r="C6500" s="233">
        <v>19</v>
      </c>
      <c r="D6500" s="234">
        <v>0.375</v>
      </c>
      <c r="E6500" s="235">
        <v>0.00022128161282012902</v>
      </c>
      <c r="F6500" s="235">
        <v>0.00005828998678626714</v>
      </c>
    </row>
    <row r="6501" ht="14.25" customHeight="1" spans="1:6" x14ac:dyDescent="0.25">
      <c r="A6501" s="232">
        <v>43601</v>
      </c>
      <c r="B6501" s="233">
        <v>136</v>
      </c>
      <c r="C6501" s="233">
        <v>20</v>
      </c>
      <c r="D6501" s="234">
        <v>0.3958333333321207</v>
      </c>
      <c r="E6501" s="235">
        <v>0.000235287587502729</v>
      </c>
      <c r="F6501" s="235">
        <v>0.00005869060525215214</v>
      </c>
    </row>
    <row r="6502" ht="14.25" customHeight="1" spans="1:6" x14ac:dyDescent="0.25">
      <c r="A6502" s="232">
        <v>43601</v>
      </c>
      <c r="B6502" s="233">
        <v>136</v>
      </c>
      <c r="C6502" s="233">
        <v>21</v>
      </c>
      <c r="D6502" s="234">
        <v>0.4166666666678793</v>
      </c>
      <c r="E6502" s="235">
        <v>0.0002576426655849032</v>
      </c>
      <c r="F6502" s="235">
        <v>0.00005728844062155465</v>
      </c>
    </row>
    <row r="6503" ht="14.25" customHeight="1" spans="1:6" x14ac:dyDescent="0.25">
      <c r="A6503" s="232">
        <v>43601</v>
      </c>
      <c r="B6503" s="233">
        <v>136</v>
      </c>
      <c r="C6503" s="233">
        <v>22</v>
      </c>
      <c r="D6503" s="234">
        <v>0.4375</v>
      </c>
      <c r="E6503" s="235">
        <v>0.00027334863054373466</v>
      </c>
      <c r="F6503" s="235">
        <v>0.00005538550290860091</v>
      </c>
    </row>
    <row r="6504" ht="14.25" customHeight="1" spans="1:6" x14ac:dyDescent="0.25">
      <c r="A6504" s="232">
        <v>43601</v>
      </c>
      <c r="B6504" s="233">
        <v>136</v>
      </c>
      <c r="C6504" s="233">
        <v>23</v>
      </c>
      <c r="D6504" s="234">
        <v>0.4583333333321207</v>
      </c>
      <c r="E6504" s="235">
        <v>0.00027837675719514723</v>
      </c>
      <c r="F6504" s="235">
        <v>0.000056387049073313414</v>
      </c>
    </row>
    <row r="6505" ht="14.25" customHeight="1" spans="1:6" x14ac:dyDescent="0.25">
      <c r="A6505" s="232">
        <v>43601</v>
      </c>
      <c r="B6505" s="233">
        <v>136</v>
      </c>
      <c r="C6505" s="233">
        <v>24</v>
      </c>
      <c r="D6505" s="234">
        <v>0.4791666666678793</v>
      </c>
      <c r="E6505" s="235">
        <v>0.00028361147084252195</v>
      </c>
      <c r="F6505" s="235">
        <v>0.000056387049073313414</v>
      </c>
    </row>
    <row r="6506" ht="14.25" customHeight="1" spans="1:6" x14ac:dyDescent="0.25">
      <c r="A6506" s="232">
        <v>43601</v>
      </c>
      <c r="B6506" s="233">
        <v>136</v>
      </c>
      <c r="C6506" s="233">
        <v>25</v>
      </c>
      <c r="D6506" s="234">
        <v>0.5</v>
      </c>
      <c r="E6506" s="235">
        <v>0.00026952114181612644</v>
      </c>
      <c r="F6506" s="235">
        <v>0.000056987976772140894</v>
      </c>
    </row>
    <row r="6507" ht="14.25" customHeight="1" spans="1:6" x14ac:dyDescent="0.25">
      <c r="A6507" s="232">
        <v>43601</v>
      </c>
      <c r="B6507" s="233">
        <v>136</v>
      </c>
      <c r="C6507" s="233">
        <v>26</v>
      </c>
      <c r="D6507" s="234">
        <v>0.5208333333321207</v>
      </c>
      <c r="E6507" s="235">
        <v>0.0002583214630147099</v>
      </c>
      <c r="F6507" s="235">
        <v>0.000056987976772140894</v>
      </c>
    </row>
    <row r="6508" ht="14.25" customHeight="1" spans="1:6" x14ac:dyDescent="0.25">
      <c r="A6508" s="232">
        <v>43601</v>
      </c>
      <c r="B6508" s="233">
        <v>136</v>
      </c>
      <c r="C6508" s="233">
        <v>27</v>
      </c>
      <c r="D6508" s="234">
        <v>0.5416666666678793</v>
      </c>
      <c r="E6508" s="235">
        <v>0.00025209748441952696</v>
      </c>
      <c r="F6508" s="235">
        <v>0.00005548565752507217</v>
      </c>
    </row>
    <row r="6509" ht="14.25" customHeight="1" spans="1:6" x14ac:dyDescent="0.25">
      <c r="A6509" s="232">
        <v>43601</v>
      </c>
      <c r="B6509" s="233">
        <v>136</v>
      </c>
      <c r="C6509" s="233">
        <v>28</v>
      </c>
      <c r="D6509" s="234">
        <v>0.5625</v>
      </c>
      <c r="E6509" s="235">
        <v>0.00023316571878442285</v>
      </c>
      <c r="F6509" s="235">
        <v>0.00005448411136035966</v>
      </c>
    </row>
    <row r="6510" ht="14.25" customHeight="1" spans="1:6" x14ac:dyDescent="0.25">
      <c r="A6510" s="232">
        <v>43601</v>
      </c>
      <c r="B6510" s="233">
        <v>136</v>
      </c>
      <c r="C6510" s="233">
        <v>29</v>
      </c>
      <c r="D6510" s="234">
        <v>0.5833333333321207</v>
      </c>
      <c r="E6510" s="235">
        <v>0.00023481007669854607</v>
      </c>
      <c r="F6510" s="235">
        <v>0.00005298179211329092</v>
      </c>
    </row>
    <row r="6511" ht="14.25" customHeight="1" spans="1:6" x14ac:dyDescent="0.25">
      <c r="A6511" s="232">
        <v>43601</v>
      </c>
      <c r="B6511" s="233">
        <v>136</v>
      </c>
      <c r="C6511" s="233">
        <v>30</v>
      </c>
      <c r="D6511" s="234">
        <v>0.6041666666678793</v>
      </c>
      <c r="E6511" s="235">
        <v>0.0002198155636889844</v>
      </c>
      <c r="F6511" s="235">
        <v>0.000053282255962704675</v>
      </c>
    </row>
    <row r="6512" ht="14.25" customHeight="1" spans="1:6" x14ac:dyDescent="0.25">
      <c r="A6512" s="232">
        <v>43601</v>
      </c>
      <c r="B6512" s="233">
        <v>136</v>
      </c>
      <c r="C6512" s="233">
        <v>31</v>
      </c>
      <c r="D6512" s="234">
        <v>0.625</v>
      </c>
      <c r="E6512" s="235">
        <v>0.00019693760405841521</v>
      </c>
      <c r="F6512" s="235">
        <v>0.00005398333827800342</v>
      </c>
    </row>
    <row r="6513" ht="14.25" customHeight="1" spans="1:6" x14ac:dyDescent="0.25">
      <c r="A6513" s="232">
        <v>43601</v>
      </c>
      <c r="B6513" s="233">
        <v>136</v>
      </c>
      <c r="C6513" s="233">
        <v>32</v>
      </c>
      <c r="D6513" s="234">
        <v>0.6458333333321207</v>
      </c>
      <c r="E6513" s="235">
        <v>0.0001772430714923824</v>
      </c>
      <c r="F6513" s="235">
        <v>0.000055786121374485906</v>
      </c>
    </row>
    <row r="6514" ht="14.25" customHeight="1" spans="1:6" x14ac:dyDescent="0.25">
      <c r="A6514" s="232">
        <v>43601</v>
      </c>
      <c r="B6514" s="233">
        <v>136</v>
      </c>
      <c r="C6514" s="233">
        <v>33</v>
      </c>
      <c r="D6514" s="234">
        <v>0.6666666666678793</v>
      </c>
      <c r="E6514" s="235">
        <v>0.0001462157361970726</v>
      </c>
      <c r="F6514" s="235">
        <v>0.00005959199680039339</v>
      </c>
    </row>
    <row r="6515" ht="14.25" customHeight="1" spans="1:6" x14ac:dyDescent="0.25">
      <c r="A6515" s="232">
        <v>43601</v>
      </c>
      <c r="B6515" s="233">
        <v>136</v>
      </c>
      <c r="C6515" s="233">
        <v>34</v>
      </c>
      <c r="D6515" s="234">
        <v>0.6875</v>
      </c>
      <c r="E6515" s="235">
        <v>0.00011585195788154115</v>
      </c>
      <c r="F6515" s="235">
        <v>0.0000653008099392546</v>
      </c>
    </row>
    <row r="6516" ht="14.25" customHeight="1" spans="1:6" x14ac:dyDescent="0.25">
      <c r="A6516" s="232">
        <v>43601</v>
      </c>
      <c r="B6516" s="233">
        <v>136</v>
      </c>
      <c r="C6516" s="233">
        <v>35</v>
      </c>
      <c r="D6516" s="234">
        <v>0.7083333333321207</v>
      </c>
      <c r="E6516" s="235">
        <v>0.00009025897324852412</v>
      </c>
      <c r="F6516" s="235">
        <v>0.00007221147847577081</v>
      </c>
    </row>
    <row r="6517" ht="14.25" customHeight="1" spans="1:6" x14ac:dyDescent="0.25">
      <c r="A6517" s="232">
        <v>43601</v>
      </c>
      <c r="B6517" s="233">
        <v>136</v>
      </c>
      <c r="C6517" s="233">
        <v>36</v>
      </c>
      <c r="D6517" s="234">
        <v>0.7291666666678793</v>
      </c>
      <c r="E6517" s="235">
        <v>0.0000744883403208314</v>
      </c>
      <c r="F6517" s="235">
        <v>0.0000720111692428283</v>
      </c>
    </row>
    <row r="6518" ht="14.25" customHeight="1" spans="1:6" x14ac:dyDescent="0.25">
      <c r="A6518" s="232">
        <v>43601</v>
      </c>
      <c r="B6518" s="233">
        <v>136</v>
      </c>
      <c r="C6518" s="233">
        <v>37</v>
      </c>
      <c r="D6518" s="234">
        <v>0.75</v>
      </c>
      <c r="E6518" s="235">
        <v>0.00005877338554596578</v>
      </c>
      <c r="F6518" s="235">
        <v>0.00007120993231105831</v>
      </c>
    </row>
    <row r="6519" ht="14.25" customHeight="1" spans="1:6" x14ac:dyDescent="0.25">
      <c r="A6519" s="232">
        <v>43601</v>
      </c>
      <c r="B6519" s="233">
        <v>136</v>
      </c>
      <c r="C6519" s="233">
        <v>38</v>
      </c>
      <c r="D6519" s="234">
        <v>0.7708333333321207</v>
      </c>
      <c r="E6519" s="235">
        <v>0.00003553054888828912</v>
      </c>
      <c r="F6519" s="235">
        <v>0.00007371379772283956</v>
      </c>
    </row>
    <row r="6520" ht="14.25" customHeight="1" spans="1:6" x14ac:dyDescent="0.25">
      <c r="A6520" s="232">
        <v>43601</v>
      </c>
      <c r="B6520" s="233">
        <v>136</v>
      </c>
      <c r="C6520" s="233">
        <v>39</v>
      </c>
      <c r="D6520" s="234">
        <v>0.7916666666678793</v>
      </c>
      <c r="E6520" s="235">
        <v>0.000017490983231182104</v>
      </c>
      <c r="F6520" s="235">
        <v>0.0000718108600098858</v>
      </c>
    </row>
    <row r="6521" ht="14.25" customHeight="1" spans="1:6" x14ac:dyDescent="0.25">
      <c r="A6521" s="232">
        <v>43601</v>
      </c>
      <c r="B6521" s="233">
        <v>136</v>
      </c>
      <c r="C6521" s="233">
        <v>40</v>
      </c>
      <c r="D6521" s="234">
        <v>0.8125</v>
      </c>
      <c r="E6521" s="235">
        <v>0.000008207695175036901</v>
      </c>
      <c r="F6521" s="235">
        <v>0.00006920683998163334</v>
      </c>
    </row>
    <row r="6522" ht="14.25" customHeight="1" spans="1:6" x14ac:dyDescent="0.25">
      <c r="A6522" s="232">
        <v>43601</v>
      </c>
      <c r="B6522" s="233">
        <v>136</v>
      </c>
      <c r="C6522" s="233">
        <v>41</v>
      </c>
      <c r="D6522" s="234">
        <v>0.8333333333321207</v>
      </c>
      <c r="E6522" s="235">
        <v>0.0000013315652660735164</v>
      </c>
      <c r="F6522" s="235">
        <v>0.00006920683998163334</v>
      </c>
    </row>
    <row r="6523" ht="14.25" customHeight="1" spans="1:6" x14ac:dyDescent="0.25">
      <c r="A6523" s="232">
        <v>43601</v>
      </c>
      <c r="B6523" s="233">
        <v>136</v>
      </c>
      <c r="C6523" s="233">
        <v>42</v>
      </c>
      <c r="D6523" s="234">
        <v>0.8541666666678793</v>
      </c>
      <c r="E6523" s="235">
        <v>1.0961461546510824e-7</v>
      </c>
      <c r="F6523" s="235">
        <v>0.00006980776768046082</v>
      </c>
    </row>
    <row r="6524" ht="14.25" customHeight="1" spans="1:6" x14ac:dyDescent="0.25">
      <c r="A6524" s="232">
        <v>43601</v>
      </c>
      <c r="B6524" s="233">
        <v>136</v>
      </c>
      <c r="C6524" s="233">
        <v>43</v>
      </c>
      <c r="D6524" s="234">
        <v>0.875</v>
      </c>
      <c r="E6524" s="235">
        <v>0</v>
      </c>
      <c r="F6524" s="235">
        <v>0.00007040869537928833</v>
      </c>
    </row>
    <row r="6525" ht="14.25" customHeight="1" spans="1:6" x14ac:dyDescent="0.25">
      <c r="A6525" s="232">
        <v>43601</v>
      </c>
      <c r="B6525" s="233">
        <v>136</v>
      </c>
      <c r="C6525" s="233">
        <v>44</v>
      </c>
      <c r="D6525" s="234">
        <v>0.8958333333321207</v>
      </c>
      <c r="E6525" s="235">
        <v>0</v>
      </c>
      <c r="F6525" s="235">
        <v>0.00006930699459810458</v>
      </c>
    </row>
    <row r="6526" ht="14.25" customHeight="1" spans="1:6" x14ac:dyDescent="0.25">
      <c r="A6526" s="232">
        <v>43601</v>
      </c>
      <c r="B6526" s="233">
        <v>136</v>
      </c>
      <c r="C6526" s="233">
        <v>45</v>
      </c>
      <c r="D6526" s="234">
        <v>0.9166666666678793</v>
      </c>
      <c r="E6526" s="235">
        <v>0</v>
      </c>
      <c r="F6526" s="235">
        <v>0.00006570142840513958</v>
      </c>
    </row>
    <row r="6527" ht="14.25" customHeight="1" spans="1:6" x14ac:dyDescent="0.25">
      <c r="A6527" s="232">
        <v>43601</v>
      </c>
      <c r="B6527" s="233">
        <v>136</v>
      </c>
      <c r="C6527" s="233">
        <v>46</v>
      </c>
      <c r="D6527" s="234">
        <v>0.9375</v>
      </c>
      <c r="E6527" s="235">
        <v>0</v>
      </c>
      <c r="F6527" s="235">
        <v>0.000059291532950979645</v>
      </c>
    </row>
    <row r="6528" ht="14.25" customHeight="1" spans="1:6" x14ac:dyDescent="0.25">
      <c r="A6528" s="232">
        <v>43601</v>
      </c>
      <c r="B6528" s="233">
        <v>136</v>
      </c>
      <c r="C6528" s="233">
        <v>47</v>
      </c>
      <c r="D6528" s="234">
        <v>0.9583333333321207</v>
      </c>
      <c r="E6528" s="235">
        <v>0</v>
      </c>
      <c r="F6528" s="235">
        <v>0.00005338241057917592</v>
      </c>
    </row>
    <row r="6529" ht="14.25" customHeight="1" spans="1:6" x14ac:dyDescent="0.25">
      <c r="A6529" s="232">
        <v>43601</v>
      </c>
      <c r="B6529" s="233">
        <v>136</v>
      </c>
      <c r="C6529" s="233">
        <v>48</v>
      </c>
      <c r="D6529" s="234">
        <v>0.9791666666678793</v>
      </c>
      <c r="E6529" s="235">
        <v>0</v>
      </c>
      <c r="F6529" s="235">
        <v>0.00004406803124734973</v>
      </c>
    </row>
    <row r="6530" ht="14.25" customHeight="1" spans="1:6" x14ac:dyDescent="0.25">
      <c r="A6530" s="232">
        <v>43602</v>
      </c>
      <c r="B6530" s="233">
        <v>137</v>
      </c>
      <c r="C6530" s="233">
        <v>1</v>
      </c>
      <c r="D6530" s="234">
        <v>0</v>
      </c>
      <c r="E6530" s="235">
        <v>0</v>
      </c>
      <c r="F6530" s="235">
        <v>0.00003775829040966103</v>
      </c>
    </row>
    <row r="6531" ht="14.25" customHeight="1" spans="1:6" x14ac:dyDescent="0.25">
      <c r="A6531" s="232">
        <v>43602</v>
      </c>
      <c r="B6531" s="233">
        <v>137</v>
      </c>
      <c r="C6531" s="233">
        <v>2</v>
      </c>
      <c r="D6531" s="234">
        <v>0.020833333332120674</v>
      </c>
      <c r="E6531" s="235">
        <v>0</v>
      </c>
      <c r="F6531" s="235">
        <v>0.000032950868819041045</v>
      </c>
    </row>
    <row r="6532" ht="14.25" customHeight="1" spans="1:6" x14ac:dyDescent="0.25">
      <c r="A6532" s="232">
        <v>43602</v>
      </c>
      <c r="B6532" s="233">
        <v>137</v>
      </c>
      <c r="C6532" s="233">
        <v>3</v>
      </c>
      <c r="D6532" s="234">
        <v>0.041666666667879326</v>
      </c>
      <c r="E6532" s="235">
        <v>0</v>
      </c>
      <c r="F6532" s="235">
        <v>0.00003064731264020231</v>
      </c>
    </row>
    <row r="6533" ht="14.25" customHeight="1" spans="1:6" x14ac:dyDescent="0.25">
      <c r="A6533" s="232">
        <v>43602</v>
      </c>
      <c r="B6533" s="233">
        <v>137</v>
      </c>
      <c r="C6533" s="233">
        <v>4</v>
      </c>
      <c r="D6533" s="234">
        <v>0.0625</v>
      </c>
      <c r="E6533" s="235">
        <v>0</v>
      </c>
      <c r="F6533" s="235">
        <v>0.000029445457242547322</v>
      </c>
    </row>
    <row r="6534" ht="14.25" customHeight="1" spans="1:6" x14ac:dyDescent="0.25">
      <c r="A6534" s="232">
        <v>43602</v>
      </c>
      <c r="B6534" s="233">
        <v>137</v>
      </c>
      <c r="C6534" s="233">
        <v>5</v>
      </c>
      <c r="D6534" s="234">
        <v>0.08333333333212067</v>
      </c>
      <c r="E6534" s="235">
        <v>0</v>
      </c>
      <c r="F6534" s="235">
        <v>0.000027542519529593582</v>
      </c>
    </row>
    <row r="6535" ht="14.25" customHeight="1" spans="1:6" x14ac:dyDescent="0.25">
      <c r="A6535" s="232">
        <v>43602</v>
      </c>
      <c r="B6535" s="233">
        <v>137</v>
      </c>
      <c r="C6535" s="233">
        <v>6</v>
      </c>
      <c r="D6535" s="234">
        <v>0.10416666666787933</v>
      </c>
      <c r="E6535" s="235">
        <v>0</v>
      </c>
      <c r="F6535" s="235">
        <v>0.00002674128259782358</v>
      </c>
    </row>
    <row r="6536" ht="14.25" customHeight="1" spans="1:6" x14ac:dyDescent="0.25">
      <c r="A6536" s="232">
        <v>43602</v>
      </c>
      <c r="B6536" s="233">
        <v>137</v>
      </c>
      <c r="C6536" s="233">
        <v>7</v>
      </c>
      <c r="D6536" s="234">
        <v>0.125</v>
      </c>
      <c r="E6536" s="235">
        <v>0</v>
      </c>
      <c r="F6536" s="235">
        <v>0.00002614035489899609</v>
      </c>
    </row>
    <row r="6537" ht="14.25" customHeight="1" spans="1:6" x14ac:dyDescent="0.25">
      <c r="A6537" s="232">
        <v>43602</v>
      </c>
      <c r="B6537" s="233">
        <v>137</v>
      </c>
      <c r="C6537" s="233">
        <v>8</v>
      </c>
      <c r="D6537" s="234">
        <v>0.14583333333212067</v>
      </c>
      <c r="E6537" s="235">
        <v>0</v>
      </c>
      <c r="F6537" s="235">
        <v>0.00002604020028252484</v>
      </c>
    </row>
    <row r="6538" ht="14.25" customHeight="1" spans="1:6" x14ac:dyDescent="0.25">
      <c r="A6538" s="232">
        <v>43602</v>
      </c>
      <c r="B6538" s="233">
        <v>137</v>
      </c>
      <c r="C6538" s="233">
        <v>9</v>
      </c>
      <c r="D6538" s="234">
        <v>0.16666666666787933</v>
      </c>
      <c r="E6538" s="235">
        <v>0.0000027328662053492823</v>
      </c>
      <c r="F6538" s="235">
        <v>0.000026240509515467337</v>
      </c>
    </row>
    <row r="6539" ht="14.25" customHeight="1" spans="1:6" x14ac:dyDescent="0.25">
      <c r="A6539" s="232">
        <v>43602</v>
      </c>
      <c r="B6539" s="233">
        <v>137</v>
      </c>
      <c r="C6539" s="233">
        <v>10</v>
      </c>
      <c r="D6539" s="234">
        <v>0.1875</v>
      </c>
      <c r="E6539" s="235">
        <v>0.0000056297337083300646</v>
      </c>
      <c r="F6539" s="235">
        <v>0.000026641127981352337</v>
      </c>
    </row>
    <row r="6540" ht="14.25" customHeight="1" spans="1:6" x14ac:dyDescent="0.25">
      <c r="A6540" s="232">
        <v>43602</v>
      </c>
      <c r="B6540" s="233">
        <v>137</v>
      </c>
      <c r="C6540" s="233">
        <v>11</v>
      </c>
      <c r="D6540" s="234">
        <v>0.20833333333212067</v>
      </c>
      <c r="E6540" s="235">
        <v>0.000017123062475820014</v>
      </c>
      <c r="F6540" s="235">
        <v>0.000027742828762536086</v>
      </c>
    </row>
    <row r="6541" ht="14.25" customHeight="1" spans="1:6" x14ac:dyDescent="0.25">
      <c r="A6541" s="232">
        <v>43602</v>
      </c>
      <c r="B6541" s="233">
        <v>137</v>
      </c>
      <c r="C6541" s="233">
        <v>12</v>
      </c>
      <c r="D6541" s="234">
        <v>0.22916666666787933</v>
      </c>
      <c r="E6541" s="235">
        <v>0.00003597168969144245</v>
      </c>
      <c r="F6541" s="235">
        <v>0.000029846075708432316</v>
      </c>
    </row>
    <row r="6542" ht="14.25" customHeight="1" spans="1:6" x14ac:dyDescent="0.25">
      <c r="A6542" s="232">
        <v>43602</v>
      </c>
      <c r="B6542" s="233">
        <v>137</v>
      </c>
      <c r="C6542" s="233">
        <v>13</v>
      </c>
      <c r="D6542" s="234">
        <v>0.25</v>
      </c>
      <c r="E6542" s="235">
        <v>0.000055803677687635895</v>
      </c>
      <c r="F6542" s="235">
        <v>0.0000330510234355123</v>
      </c>
    </row>
    <row r="6543" ht="14.25" customHeight="1" spans="1:6" x14ac:dyDescent="0.25">
      <c r="A6543" s="232">
        <v>43602</v>
      </c>
      <c r="B6543" s="233">
        <v>137</v>
      </c>
      <c r="C6543" s="233">
        <v>14</v>
      </c>
      <c r="D6543" s="234">
        <v>0.2708333333321207</v>
      </c>
      <c r="E6543" s="235">
        <v>0.0000903321755675061</v>
      </c>
      <c r="F6543" s="235">
        <v>0.000039561073506143503</v>
      </c>
    </row>
    <row r="6544" ht="14.25" customHeight="1" spans="1:6" x14ac:dyDescent="0.25">
      <c r="A6544" s="232">
        <v>43602</v>
      </c>
      <c r="B6544" s="233">
        <v>137</v>
      </c>
      <c r="C6544" s="233">
        <v>15</v>
      </c>
      <c r="D6544" s="234">
        <v>0.2916666666678793</v>
      </c>
      <c r="E6544" s="235">
        <v>0.00012372626488657185</v>
      </c>
      <c r="F6544" s="235">
        <v>0.000045770659727360954</v>
      </c>
    </row>
    <row r="6545" ht="14.25" customHeight="1" spans="1:6" x14ac:dyDescent="0.25">
      <c r="A6545" s="232">
        <v>43602</v>
      </c>
      <c r="B6545" s="233">
        <v>137</v>
      </c>
      <c r="C6545" s="233">
        <v>16</v>
      </c>
      <c r="D6545" s="234">
        <v>0.3125</v>
      </c>
      <c r="E6545" s="235">
        <v>0.0001611368949471894</v>
      </c>
      <c r="F6545" s="235">
        <v>0.000048975607454440954</v>
      </c>
    </row>
    <row r="6546" ht="14.25" customHeight="1" spans="1:6" x14ac:dyDescent="0.25">
      <c r="A6546" s="232">
        <v>43602</v>
      </c>
      <c r="B6546" s="233">
        <v>137</v>
      </c>
      <c r="C6546" s="233">
        <v>17</v>
      </c>
      <c r="D6546" s="234">
        <v>0.3333333333321207</v>
      </c>
      <c r="E6546" s="235">
        <v>0.0001857118050317446</v>
      </c>
      <c r="F6546" s="235">
        <v>0.00005117900901680845</v>
      </c>
    </row>
    <row r="6547" ht="14.25" customHeight="1" spans="1:6" x14ac:dyDescent="0.25">
      <c r="A6547" s="232">
        <v>43602</v>
      </c>
      <c r="B6547" s="233">
        <v>137</v>
      </c>
      <c r="C6547" s="233">
        <v>18</v>
      </c>
      <c r="D6547" s="234">
        <v>0.3541666666678793</v>
      </c>
      <c r="E6547" s="235">
        <v>0.0001911403254360741</v>
      </c>
      <c r="F6547" s="235">
        <v>0.000054383956743888416</v>
      </c>
    </row>
    <row r="6548" ht="14.25" customHeight="1" spans="1:6" x14ac:dyDescent="0.25">
      <c r="A6548" s="232">
        <v>43602</v>
      </c>
      <c r="B6548" s="233">
        <v>137</v>
      </c>
      <c r="C6548" s="233">
        <v>19</v>
      </c>
      <c r="D6548" s="234">
        <v>0.375</v>
      </c>
      <c r="E6548" s="235">
        <v>0.0002271022740261362</v>
      </c>
      <c r="F6548" s="235">
        <v>0.00005368287442858966</v>
      </c>
    </row>
    <row r="6549" ht="14.25" customHeight="1" spans="1:6" x14ac:dyDescent="0.25">
      <c r="A6549" s="232">
        <v>43602</v>
      </c>
      <c r="B6549" s="233">
        <v>137</v>
      </c>
      <c r="C6549" s="233">
        <v>20</v>
      </c>
      <c r="D6549" s="234">
        <v>0.3958333333321207</v>
      </c>
      <c r="E6549" s="235">
        <v>0.00025902367475452194</v>
      </c>
      <c r="F6549" s="235">
        <v>0.00005388318366153217</v>
      </c>
    </row>
    <row r="6550" ht="14.25" customHeight="1" spans="1:6" x14ac:dyDescent="0.25">
      <c r="A6550" s="232">
        <v>43602</v>
      </c>
      <c r="B6550" s="233">
        <v>137</v>
      </c>
      <c r="C6550" s="233">
        <v>21</v>
      </c>
      <c r="D6550" s="234">
        <v>0.4166666666678793</v>
      </c>
      <c r="E6550" s="235">
        <v>0.00027986058762939463</v>
      </c>
      <c r="F6550" s="235">
        <v>0.00005177993671563594</v>
      </c>
    </row>
    <row r="6551" ht="14.25" customHeight="1" spans="1:6" x14ac:dyDescent="0.25">
      <c r="A6551" s="232">
        <v>43602</v>
      </c>
      <c r="B6551" s="233">
        <v>137</v>
      </c>
      <c r="C6551" s="233">
        <v>22</v>
      </c>
      <c r="D6551" s="234">
        <v>0.4375</v>
      </c>
      <c r="E6551" s="235">
        <v>0.00027894925260338365</v>
      </c>
      <c r="F6551" s="235">
        <v>0.00005047792670150969</v>
      </c>
    </row>
    <row r="6552" ht="14.25" customHeight="1" spans="1:6" x14ac:dyDescent="0.25">
      <c r="A6552" s="232">
        <v>43602</v>
      </c>
      <c r="B6552" s="233">
        <v>137</v>
      </c>
      <c r="C6552" s="233">
        <v>23</v>
      </c>
      <c r="D6552" s="234">
        <v>0.4583333333321207</v>
      </c>
      <c r="E6552" s="235">
        <v>0.00028792010772067417</v>
      </c>
      <c r="F6552" s="235">
        <v>0.000051078854400337184</v>
      </c>
    </row>
    <row r="6553" ht="14.25" customHeight="1" spans="1:6" x14ac:dyDescent="0.25">
      <c r="A6553" s="232">
        <v>43602</v>
      </c>
      <c r="B6553" s="233">
        <v>137</v>
      </c>
      <c r="C6553" s="233">
        <v>24</v>
      </c>
      <c r="D6553" s="234">
        <v>0.4791666666678793</v>
      </c>
      <c r="E6553" s="235">
        <v>0.0002869316601033651</v>
      </c>
      <c r="F6553" s="235">
        <v>0.00005167978209916469</v>
      </c>
    </row>
    <row r="6554" ht="14.25" customHeight="1" spans="1:6" x14ac:dyDescent="0.25">
      <c r="A6554" s="232">
        <v>43602</v>
      </c>
      <c r="B6554" s="233">
        <v>137</v>
      </c>
      <c r="C6554" s="233">
        <v>25</v>
      </c>
      <c r="D6554" s="234">
        <v>0.5</v>
      </c>
      <c r="E6554" s="235">
        <v>0.0002631711329252361</v>
      </c>
      <c r="F6554" s="235">
        <v>0.00005208040056504968</v>
      </c>
    </row>
    <row r="6555" ht="14.25" customHeight="1" spans="1:6" x14ac:dyDescent="0.25">
      <c r="A6555" s="232">
        <v>43602</v>
      </c>
      <c r="B6555" s="233">
        <v>137</v>
      </c>
      <c r="C6555" s="233">
        <v>26</v>
      </c>
      <c r="D6555" s="234">
        <v>0.5208333333321207</v>
      </c>
      <c r="E6555" s="235">
        <v>0.0002696962047547564</v>
      </c>
      <c r="F6555" s="235">
        <v>0.00005208040056504968</v>
      </c>
    </row>
    <row r="6556" ht="14.25" customHeight="1" spans="1:6" x14ac:dyDescent="0.25">
      <c r="A6556" s="232">
        <v>43602</v>
      </c>
      <c r="B6556" s="233">
        <v>137</v>
      </c>
      <c r="C6556" s="233">
        <v>27</v>
      </c>
      <c r="D6556" s="234">
        <v>0.5416666666678793</v>
      </c>
      <c r="E6556" s="235">
        <v>0.00027619682938506294</v>
      </c>
      <c r="F6556" s="235">
        <v>0.000050277617468567196</v>
      </c>
    </row>
    <row r="6557" ht="14.25" customHeight="1" spans="1:6" x14ac:dyDescent="0.25">
      <c r="A6557" s="232">
        <v>43602</v>
      </c>
      <c r="B6557" s="233">
        <v>137</v>
      </c>
      <c r="C6557" s="233">
        <v>28</v>
      </c>
      <c r="D6557" s="234">
        <v>0.5625</v>
      </c>
      <c r="E6557" s="235">
        <v>0.0002501334904837539</v>
      </c>
      <c r="F6557" s="235">
        <v>0.000049977153619153456</v>
      </c>
    </row>
    <row r="6558" ht="14.25" customHeight="1" spans="1:6" x14ac:dyDescent="0.25">
      <c r="A6558" s="232">
        <v>43602</v>
      </c>
      <c r="B6558" s="233">
        <v>137</v>
      </c>
      <c r="C6558" s="233">
        <v>29</v>
      </c>
      <c r="D6558" s="234">
        <v>0.5833333333321207</v>
      </c>
      <c r="E6558" s="235">
        <v>0.00025941924977069533</v>
      </c>
      <c r="F6558" s="235">
        <v>0.00004877529822149846</v>
      </c>
    </row>
    <row r="6559" ht="14.25" customHeight="1" spans="1:6" x14ac:dyDescent="0.25">
      <c r="A6559" s="232">
        <v>43602</v>
      </c>
      <c r="B6559" s="233">
        <v>137</v>
      </c>
      <c r="C6559" s="233">
        <v>30</v>
      </c>
      <c r="D6559" s="234">
        <v>0.6041666666678793</v>
      </c>
      <c r="E6559" s="235">
        <v>0.0002509316565595038</v>
      </c>
      <c r="F6559" s="235">
        <v>0.000047773752056785965</v>
      </c>
    </row>
    <row r="6560" ht="14.25" customHeight="1" spans="1:6" x14ac:dyDescent="0.25">
      <c r="A6560" s="232">
        <v>43602</v>
      </c>
      <c r="B6560" s="233">
        <v>137</v>
      </c>
      <c r="C6560" s="233">
        <v>31</v>
      </c>
      <c r="D6560" s="234">
        <v>0.625</v>
      </c>
      <c r="E6560" s="235">
        <v>0.0002280447290659616</v>
      </c>
      <c r="F6560" s="235">
        <v>0.000049075762070912194</v>
      </c>
    </row>
    <row r="6561" ht="14.25" customHeight="1" spans="1:6" x14ac:dyDescent="0.25">
      <c r="A6561" s="232">
        <v>43602</v>
      </c>
      <c r="B6561" s="233">
        <v>137</v>
      </c>
      <c r="C6561" s="233">
        <v>32</v>
      </c>
      <c r="D6561" s="234">
        <v>0.6458333333321207</v>
      </c>
      <c r="E6561" s="235">
        <v>0.00022686651903079474</v>
      </c>
      <c r="F6561" s="235">
        <v>0.000051479472866222185</v>
      </c>
    </row>
    <row r="6562" ht="14.25" customHeight="1" spans="1:6" x14ac:dyDescent="0.25">
      <c r="A6562" s="232">
        <v>43602</v>
      </c>
      <c r="B6562" s="233">
        <v>137</v>
      </c>
      <c r="C6562" s="233">
        <v>33</v>
      </c>
      <c r="D6562" s="234">
        <v>0.6666666666678793</v>
      </c>
      <c r="E6562" s="235">
        <v>0.00018096447597452044</v>
      </c>
      <c r="F6562" s="235">
        <v>0.000056186739840370906</v>
      </c>
    </row>
    <row r="6563" ht="14.25" customHeight="1" spans="1:6" x14ac:dyDescent="0.25">
      <c r="A6563" s="232">
        <v>43602</v>
      </c>
      <c r="B6563" s="233">
        <v>137</v>
      </c>
      <c r="C6563" s="233">
        <v>34</v>
      </c>
      <c r="D6563" s="234">
        <v>0.6875</v>
      </c>
      <c r="E6563" s="235">
        <v>0.00013472975454681494</v>
      </c>
      <c r="F6563" s="235">
        <v>0.00006149493451334712</v>
      </c>
    </row>
    <row r="6564" ht="14.25" customHeight="1" spans="1:6" x14ac:dyDescent="0.25">
      <c r="A6564" s="232">
        <v>43602</v>
      </c>
      <c r="B6564" s="233">
        <v>137</v>
      </c>
      <c r="C6564" s="233">
        <v>35</v>
      </c>
      <c r="D6564" s="234">
        <v>0.7083333333321207</v>
      </c>
      <c r="E6564" s="235">
        <v>0.00010831485749707686</v>
      </c>
      <c r="F6564" s="235">
        <v>0.00006980776768046082</v>
      </c>
    </row>
    <row r="6565" ht="14.25" customHeight="1" spans="1:6" x14ac:dyDescent="0.25">
      <c r="A6565" s="232">
        <v>43602</v>
      </c>
      <c r="B6565" s="233">
        <v>137</v>
      </c>
      <c r="C6565" s="233">
        <v>36</v>
      </c>
      <c r="D6565" s="234">
        <v>0.7291666666678793</v>
      </c>
      <c r="E6565" s="235">
        <v>0.00008219488759529019</v>
      </c>
      <c r="F6565" s="235">
        <v>0.00007120993231105831</v>
      </c>
    </row>
    <row r="6566" ht="14.25" customHeight="1" spans="1:6" x14ac:dyDescent="0.25">
      <c r="A6566" s="232">
        <v>43602</v>
      </c>
      <c r="B6566" s="233">
        <v>137</v>
      </c>
      <c r="C6566" s="233">
        <v>37</v>
      </c>
      <c r="D6566" s="234">
        <v>0.75</v>
      </c>
      <c r="E6566" s="235">
        <v>0.00005767120901904487</v>
      </c>
      <c r="F6566" s="235">
        <v>0.00007070915922870207</v>
      </c>
    </row>
    <row r="6567" ht="14.25" customHeight="1" spans="1:6" x14ac:dyDescent="0.25">
      <c r="A6567" s="232">
        <v>43602</v>
      </c>
      <c r="B6567" s="233">
        <v>137</v>
      </c>
      <c r="C6567" s="233">
        <v>38</v>
      </c>
      <c r="D6567" s="234">
        <v>0.7708333333321207</v>
      </c>
      <c r="E6567" s="235">
        <v>0.00003238009762350712</v>
      </c>
      <c r="F6567" s="235">
        <v>0.00007020838614634582</v>
      </c>
    </row>
    <row r="6568" ht="14.25" customHeight="1" spans="1:6" x14ac:dyDescent="0.25">
      <c r="A6568" s="232">
        <v>43602</v>
      </c>
      <c r="B6568" s="233">
        <v>137</v>
      </c>
      <c r="C6568" s="233">
        <v>39</v>
      </c>
      <c r="D6568" s="234">
        <v>0.7916666666678793</v>
      </c>
      <c r="E6568" s="235">
        <v>0.000019943974820240604</v>
      </c>
      <c r="F6568" s="235">
        <v>0.00006920683998163334</v>
      </c>
    </row>
    <row r="6569" ht="14.25" customHeight="1" spans="1:6" x14ac:dyDescent="0.25">
      <c r="A6569" s="232">
        <v>43602</v>
      </c>
      <c r="B6569" s="233">
        <v>137</v>
      </c>
      <c r="C6569" s="233">
        <v>40</v>
      </c>
      <c r="D6569" s="234">
        <v>0.8125</v>
      </c>
      <c r="E6569" s="235">
        <v>0.00000948699204366144</v>
      </c>
      <c r="F6569" s="235">
        <v>0.00006680312918632335</v>
      </c>
    </row>
    <row r="6570" ht="14.25" customHeight="1" spans="1:6" x14ac:dyDescent="0.25">
      <c r="A6570" s="232">
        <v>43602</v>
      </c>
      <c r="B6570" s="233">
        <v>137</v>
      </c>
      <c r="C6570" s="233">
        <v>41</v>
      </c>
      <c r="D6570" s="234">
        <v>0.8333333333321207</v>
      </c>
      <c r="E6570" s="235">
        <v>0.0000018561025974816783</v>
      </c>
      <c r="F6570" s="235">
        <v>0.00006800498458397833</v>
      </c>
    </row>
    <row r="6571" ht="14.25" customHeight="1" spans="1:6" x14ac:dyDescent="0.25">
      <c r="A6571" s="232">
        <v>43602</v>
      </c>
      <c r="B6571" s="233">
        <v>137</v>
      </c>
      <c r="C6571" s="233">
        <v>42</v>
      </c>
      <c r="D6571" s="234">
        <v>0.8541666666678793</v>
      </c>
      <c r="E6571" s="235">
        <v>5.942660246172156e-8</v>
      </c>
      <c r="F6571" s="235">
        <v>0.00006810513920044957</v>
      </c>
    </row>
    <row r="6572" ht="14.25" customHeight="1" spans="1:6" x14ac:dyDescent="0.25">
      <c r="A6572" s="232">
        <v>43602</v>
      </c>
      <c r="B6572" s="233">
        <v>137</v>
      </c>
      <c r="C6572" s="233">
        <v>43</v>
      </c>
      <c r="D6572" s="234">
        <v>0.875</v>
      </c>
      <c r="E6572" s="235">
        <v>0</v>
      </c>
      <c r="F6572" s="235">
        <v>0.00006820529381692084</v>
      </c>
    </row>
    <row r="6573" ht="14.25" customHeight="1" spans="1:6" x14ac:dyDescent="0.25">
      <c r="A6573" s="232">
        <v>43602</v>
      </c>
      <c r="B6573" s="233">
        <v>137</v>
      </c>
      <c r="C6573" s="233">
        <v>44</v>
      </c>
      <c r="D6573" s="234">
        <v>0.8958333333321207</v>
      </c>
      <c r="E6573" s="235">
        <v>0</v>
      </c>
      <c r="F6573" s="235">
        <v>0.00006750421150162208</v>
      </c>
    </row>
    <row r="6574" ht="14.25" customHeight="1" spans="1:6" x14ac:dyDescent="0.25">
      <c r="A6574" s="232">
        <v>43602</v>
      </c>
      <c r="B6574" s="233">
        <v>137</v>
      </c>
      <c r="C6574" s="233">
        <v>45</v>
      </c>
      <c r="D6574" s="234">
        <v>0.9166666666678793</v>
      </c>
      <c r="E6574" s="235">
        <v>0</v>
      </c>
      <c r="F6574" s="235">
        <v>0.00006590173763808209</v>
      </c>
    </row>
    <row r="6575" ht="14.25" customHeight="1" spans="1:6" x14ac:dyDescent="0.25">
      <c r="A6575" s="232">
        <v>43602</v>
      </c>
      <c r="B6575" s="233">
        <v>137</v>
      </c>
      <c r="C6575" s="233">
        <v>46</v>
      </c>
      <c r="D6575" s="234">
        <v>0.9375</v>
      </c>
      <c r="E6575" s="235">
        <v>0</v>
      </c>
      <c r="F6575" s="235">
        <v>0.00006019292449922087</v>
      </c>
    </row>
    <row r="6576" ht="14.25" customHeight="1" spans="1:6" x14ac:dyDescent="0.25">
      <c r="A6576" s="232">
        <v>43602</v>
      </c>
      <c r="B6576" s="233">
        <v>137</v>
      </c>
      <c r="C6576" s="233">
        <v>47</v>
      </c>
      <c r="D6576" s="234">
        <v>0.9583333333321207</v>
      </c>
      <c r="E6576" s="235">
        <v>0</v>
      </c>
      <c r="F6576" s="235">
        <v>0.00005258117364740593</v>
      </c>
    </row>
    <row r="6577" ht="14.25" customHeight="1" spans="1:6" x14ac:dyDescent="0.25">
      <c r="A6577" s="232">
        <v>43602</v>
      </c>
      <c r="B6577" s="233">
        <v>137</v>
      </c>
      <c r="C6577" s="233">
        <v>48</v>
      </c>
      <c r="D6577" s="234">
        <v>0.9791666666678793</v>
      </c>
      <c r="E6577" s="235">
        <v>0</v>
      </c>
      <c r="F6577" s="235">
        <v>0.00004406803124734973</v>
      </c>
    </row>
    <row r="6578" ht="14.25" customHeight="1" spans="1:6" x14ac:dyDescent="0.25">
      <c r="A6578" s="232">
        <v>43603</v>
      </c>
      <c r="B6578" s="233">
        <v>138</v>
      </c>
      <c r="C6578" s="233">
        <v>1</v>
      </c>
      <c r="D6578" s="234">
        <v>0</v>
      </c>
      <c r="E6578" s="235">
        <v>0</v>
      </c>
      <c r="F6578" s="235">
        <v>0.000037057208094362266</v>
      </c>
    </row>
    <row r="6579" ht="14.25" customHeight="1" spans="1:6" x14ac:dyDescent="0.25">
      <c r="A6579" s="232">
        <v>43603</v>
      </c>
      <c r="B6579" s="233">
        <v>138</v>
      </c>
      <c r="C6579" s="233">
        <v>2</v>
      </c>
      <c r="D6579" s="234">
        <v>0.020833333332120674</v>
      </c>
      <c r="E6579" s="235">
        <v>0</v>
      </c>
      <c r="F6579" s="235">
        <v>0.00003285071420256979</v>
      </c>
    </row>
    <row r="6580" ht="14.25" customHeight="1" spans="1:6" x14ac:dyDescent="0.25">
      <c r="A6580" s="232">
        <v>43603</v>
      </c>
      <c r="B6580" s="233">
        <v>138</v>
      </c>
      <c r="C6580" s="233">
        <v>3</v>
      </c>
      <c r="D6580" s="234">
        <v>0.041666666667879326</v>
      </c>
      <c r="E6580" s="235">
        <v>0</v>
      </c>
      <c r="F6580" s="235">
        <v>0.000030447003407259817</v>
      </c>
    </row>
    <row r="6581" ht="14.25" customHeight="1" spans="1:6" x14ac:dyDescent="0.25">
      <c r="A6581" s="232">
        <v>43603</v>
      </c>
      <c r="B6581" s="233">
        <v>138</v>
      </c>
      <c r="C6581" s="233">
        <v>4</v>
      </c>
      <c r="D6581" s="234">
        <v>0.0625</v>
      </c>
      <c r="E6581" s="235">
        <v>0</v>
      </c>
      <c r="F6581" s="235">
        <v>0.00002914499339313357</v>
      </c>
    </row>
    <row r="6582" ht="14.25" customHeight="1" spans="1:6" x14ac:dyDescent="0.25">
      <c r="A6582" s="232">
        <v>43603</v>
      </c>
      <c r="B6582" s="233">
        <v>138</v>
      </c>
      <c r="C6582" s="233">
        <v>5</v>
      </c>
      <c r="D6582" s="234">
        <v>0.08333333333212067</v>
      </c>
      <c r="E6582" s="235">
        <v>0</v>
      </c>
      <c r="F6582" s="235">
        <v>0.00002744236491312233</v>
      </c>
    </row>
    <row r="6583" ht="14.25" customHeight="1" spans="1:6" x14ac:dyDescent="0.25">
      <c r="A6583" s="232">
        <v>43603</v>
      </c>
      <c r="B6583" s="233">
        <v>138</v>
      </c>
      <c r="C6583" s="233">
        <v>6</v>
      </c>
      <c r="D6583" s="234">
        <v>0.10416666666787933</v>
      </c>
      <c r="E6583" s="235">
        <v>0</v>
      </c>
      <c r="F6583" s="235">
        <v>0.00002704174644723733</v>
      </c>
    </row>
    <row r="6584" ht="14.25" customHeight="1" spans="1:6" x14ac:dyDescent="0.25">
      <c r="A6584" s="232">
        <v>43603</v>
      </c>
      <c r="B6584" s="233">
        <v>138</v>
      </c>
      <c r="C6584" s="233">
        <v>7</v>
      </c>
      <c r="D6584" s="234">
        <v>0.125</v>
      </c>
      <c r="E6584" s="235">
        <v>0</v>
      </c>
      <c r="F6584" s="235">
        <v>0.000026340664131938587</v>
      </c>
    </row>
    <row r="6585" ht="14.25" customHeight="1" spans="1:6" x14ac:dyDescent="0.25">
      <c r="A6585" s="232">
        <v>43603</v>
      </c>
      <c r="B6585" s="233">
        <v>138</v>
      </c>
      <c r="C6585" s="233">
        <v>8</v>
      </c>
      <c r="D6585" s="234">
        <v>0.14583333333212067</v>
      </c>
      <c r="E6585" s="235">
        <v>0</v>
      </c>
      <c r="F6585" s="235">
        <v>0.00002604020028252484</v>
      </c>
    </row>
    <row r="6586" ht="14.25" customHeight="1" spans="1:6" x14ac:dyDescent="0.25">
      <c r="A6586" s="232">
        <v>43603</v>
      </c>
      <c r="B6586" s="233">
        <v>138</v>
      </c>
      <c r="C6586" s="233">
        <v>9</v>
      </c>
      <c r="D6586" s="234">
        <v>0.16666666666787933</v>
      </c>
      <c r="E6586" s="235">
        <v>0.000002145427675227474</v>
      </c>
      <c r="F6586" s="235">
        <v>0.000026340664131938587</v>
      </c>
    </row>
    <row r="6587" ht="14.25" customHeight="1" spans="1:6" x14ac:dyDescent="0.25">
      <c r="A6587" s="232">
        <v>43603</v>
      </c>
      <c r="B6587" s="233">
        <v>138</v>
      </c>
      <c r="C6587" s="233">
        <v>10</v>
      </c>
      <c r="D6587" s="234">
        <v>0.1875</v>
      </c>
      <c r="E6587" s="235">
        <v>0.000006166986873251833</v>
      </c>
      <c r="F6587" s="235">
        <v>0.00002684143721429483</v>
      </c>
    </row>
    <row r="6588" ht="14.25" customHeight="1" spans="1:6" x14ac:dyDescent="0.25">
      <c r="A6588" s="232">
        <v>43603</v>
      </c>
      <c r="B6588" s="233">
        <v>138</v>
      </c>
      <c r="C6588" s="233">
        <v>11</v>
      </c>
      <c r="D6588" s="234">
        <v>0.20833333333212067</v>
      </c>
      <c r="E6588" s="235">
        <v>0.00001601568570272434</v>
      </c>
      <c r="F6588" s="235">
        <v>0.000027542519529593582</v>
      </c>
    </row>
    <row r="6589" ht="14.25" customHeight="1" spans="1:6" x14ac:dyDescent="0.25">
      <c r="A6589" s="232">
        <v>43603</v>
      </c>
      <c r="B6589" s="233">
        <v>138</v>
      </c>
      <c r="C6589" s="233">
        <v>12</v>
      </c>
      <c r="D6589" s="234">
        <v>0.22916666666787933</v>
      </c>
      <c r="E6589" s="235">
        <v>0.000031242586426005</v>
      </c>
      <c r="F6589" s="235">
        <v>0.000029846075708432316</v>
      </c>
    </row>
    <row r="6590" ht="14.25" customHeight="1" spans="1:6" x14ac:dyDescent="0.25">
      <c r="A6590" s="232">
        <v>43603</v>
      </c>
      <c r="B6590" s="233">
        <v>138</v>
      </c>
      <c r="C6590" s="233">
        <v>13</v>
      </c>
      <c r="D6590" s="234">
        <v>0.25</v>
      </c>
      <c r="E6590" s="235">
        <v>0.000050423769143370374</v>
      </c>
      <c r="F6590" s="235">
        <v>0.000033952414983753533</v>
      </c>
    </row>
    <row r="6591" ht="14.25" customHeight="1" spans="1:6" x14ac:dyDescent="0.25">
      <c r="A6591" s="232">
        <v>43603</v>
      </c>
      <c r="B6591" s="233">
        <v>138</v>
      </c>
      <c r="C6591" s="233">
        <v>14</v>
      </c>
      <c r="D6591" s="234">
        <v>0.2708333333321207</v>
      </c>
      <c r="E6591" s="235">
        <v>0.00007051804759181782</v>
      </c>
      <c r="F6591" s="235">
        <v>0.000040061846588499765</v>
      </c>
    </row>
    <row r="6592" ht="14.25" customHeight="1" spans="1:6" x14ac:dyDescent="0.25">
      <c r="A6592" s="232">
        <v>43603</v>
      </c>
      <c r="B6592" s="233">
        <v>138</v>
      </c>
      <c r="C6592" s="233">
        <v>15</v>
      </c>
      <c r="D6592" s="234">
        <v>0.2916666666678793</v>
      </c>
      <c r="E6592" s="235">
        <v>0.00009358970092150079</v>
      </c>
      <c r="F6592" s="235">
        <v>0.000045370041261475974</v>
      </c>
    </row>
    <row r="6593" ht="14.25" customHeight="1" spans="1:6" x14ac:dyDescent="0.25">
      <c r="A6593" s="232">
        <v>43603</v>
      </c>
      <c r="B6593" s="233">
        <v>138</v>
      </c>
      <c r="C6593" s="233">
        <v>16</v>
      </c>
      <c r="D6593" s="234">
        <v>0.3125</v>
      </c>
      <c r="E6593" s="235">
        <v>0.00011436610987253072</v>
      </c>
      <c r="F6593" s="235">
        <v>0.000049476380536797194</v>
      </c>
    </row>
    <row r="6594" ht="14.25" customHeight="1" spans="1:6" x14ac:dyDescent="0.25">
      <c r="A6594" s="232">
        <v>43603</v>
      </c>
      <c r="B6594" s="233">
        <v>138</v>
      </c>
      <c r="C6594" s="233">
        <v>17</v>
      </c>
      <c r="D6594" s="234">
        <v>0.3333333333321207</v>
      </c>
      <c r="E6594" s="235">
        <v>0.00013846772566795235</v>
      </c>
      <c r="F6594" s="235">
        <v>0.00005117900901680845</v>
      </c>
    </row>
    <row r="6595" ht="14.25" customHeight="1" spans="1:6" x14ac:dyDescent="0.25">
      <c r="A6595" s="232">
        <v>43603</v>
      </c>
      <c r="B6595" s="233">
        <v>138</v>
      </c>
      <c r="C6595" s="233">
        <v>18</v>
      </c>
      <c r="D6595" s="234">
        <v>0.3541666666678793</v>
      </c>
      <c r="E6595" s="235">
        <v>0.0001755598702357652</v>
      </c>
      <c r="F6595" s="235">
        <v>0.00005498488444271591</v>
      </c>
    </row>
    <row r="6596" ht="14.25" customHeight="1" spans="1:6" x14ac:dyDescent="0.25">
      <c r="A6596" s="232">
        <v>43603</v>
      </c>
      <c r="B6596" s="233">
        <v>138</v>
      </c>
      <c r="C6596" s="233">
        <v>19</v>
      </c>
      <c r="D6596" s="234">
        <v>0.375</v>
      </c>
      <c r="E6596" s="235">
        <v>0.00020512958603449938</v>
      </c>
      <c r="F6596" s="235">
        <v>0.00005448411136035966</v>
      </c>
    </row>
    <row r="6597" ht="14.25" customHeight="1" spans="1:6" x14ac:dyDescent="0.25">
      <c r="A6597" s="232">
        <v>43603</v>
      </c>
      <c r="B6597" s="233">
        <v>138</v>
      </c>
      <c r="C6597" s="233">
        <v>20</v>
      </c>
      <c r="D6597" s="234">
        <v>0.3958333333321207</v>
      </c>
      <c r="E6597" s="235">
        <v>0.0002130468802465708</v>
      </c>
      <c r="F6597" s="235">
        <v>0.00005348256519564716</v>
      </c>
    </row>
    <row r="6598" ht="14.25" customHeight="1" spans="1:6" x14ac:dyDescent="0.25">
      <c r="A6598" s="232">
        <v>43603</v>
      </c>
      <c r="B6598" s="233">
        <v>138</v>
      </c>
      <c r="C6598" s="233">
        <v>21</v>
      </c>
      <c r="D6598" s="234">
        <v>0.4166666666678793</v>
      </c>
      <c r="E6598" s="235">
        <v>0.0002334428721212434</v>
      </c>
      <c r="F6598" s="235">
        <v>0.00005238086441446342</v>
      </c>
    </row>
    <row r="6599" ht="14.25" customHeight="1" spans="1:6" x14ac:dyDescent="0.25">
      <c r="A6599" s="232">
        <v>43603</v>
      </c>
      <c r="B6599" s="233">
        <v>138</v>
      </c>
      <c r="C6599" s="233">
        <v>22</v>
      </c>
      <c r="D6599" s="234">
        <v>0.4375</v>
      </c>
      <c r="E6599" s="235">
        <v>0.00022015377437014044</v>
      </c>
      <c r="F6599" s="235">
        <v>0.000050578081317980936</v>
      </c>
    </row>
    <row r="6600" ht="14.25" customHeight="1" spans="1:6" x14ac:dyDescent="0.25">
      <c r="A6600" s="232">
        <v>43603</v>
      </c>
      <c r="B6600" s="233">
        <v>138</v>
      </c>
      <c r="C6600" s="233">
        <v>23</v>
      </c>
      <c r="D6600" s="234">
        <v>0.4583333333321207</v>
      </c>
      <c r="E6600" s="235">
        <v>0.0002122067809837562</v>
      </c>
      <c r="F6600" s="235">
        <v>0.00005127916363327967</v>
      </c>
    </row>
    <row r="6601" ht="14.25" customHeight="1" spans="1:6" x14ac:dyDescent="0.25">
      <c r="A6601" s="232">
        <v>43603</v>
      </c>
      <c r="B6601" s="233">
        <v>138</v>
      </c>
      <c r="C6601" s="233">
        <v>24</v>
      </c>
      <c r="D6601" s="234">
        <v>0.4791666666678793</v>
      </c>
      <c r="E6601" s="235">
        <v>0.00021297204746099742</v>
      </c>
      <c r="F6601" s="235">
        <v>0.000051479472866222185</v>
      </c>
    </row>
    <row r="6602" ht="14.25" customHeight="1" spans="1:6" x14ac:dyDescent="0.25">
      <c r="A6602" s="232">
        <v>43603</v>
      </c>
      <c r="B6602" s="233">
        <v>138</v>
      </c>
      <c r="C6602" s="233">
        <v>25</v>
      </c>
      <c r="D6602" s="234">
        <v>0.5</v>
      </c>
      <c r="E6602" s="235">
        <v>0.0002134382475762796</v>
      </c>
      <c r="F6602" s="235">
        <v>0.00005298179211329092</v>
      </c>
    </row>
    <row r="6603" ht="14.25" customHeight="1" spans="1:6" x14ac:dyDescent="0.25">
      <c r="A6603" s="232">
        <v>43603</v>
      </c>
      <c r="B6603" s="233">
        <v>138</v>
      </c>
      <c r="C6603" s="233">
        <v>26</v>
      </c>
      <c r="D6603" s="234">
        <v>0.5208333333321207</v>
      </c>
      <c r="E6603" s="235">
        <v>0.0002146694989582539</v>
      </c>
      <c r="F6603" s="235">
        <v>0.00005338241057917592</v>
      </c>
    </row>
    <row r="6604" ht="14.25" customHeight="1" spans="1:6" x14ac:dyDescent="0.25">
      <c r="A6604" s="232">
        <v>43603</v>
      </c>
      <c r="B6604" s="233">
        <v>138</v>
      </c>
      <c r="C6604" s="233">
        <v>27</v>
      </c>
      <c r="D6604" s="234">
        <v>0.5416666666678793</v>
      </c>
      <c r="E6604" s="235">
        <v>0.00020596907348858397</v>
      </c>
      <c r="F6604" s="235">
        <v>0.00005127916363327967</v>
      </c>
    </row>
    <row r="6605" ht="14.25" customHeight="1" spans="1:6" x14ac:dyDescent="0.25">
      <c r="A6605" s="232">
        <v>43603</v>
      </c>
      <c r="B6605" s="233">
        <v>138</v>
      </c>
      <c r="C6605" s="233">
        <v>28</v>
      </c>
      <c r="D6605" s="234">
        <v>0.5625</v>
      </c>
      <c r="E6605" s="235">
        <v>0.00016705013819174694</v>
      </c>
      <c r="F6605" s="235">
        <v>0.00004987699900268219</v>
      </c>
    </row>
    <row r="6606" ht="14.25" customHeight="1" spans="1:6" x14ac:dyDescent="0.25">
      <c r="A6606" s="232">
        <v>43603</v>
      </c>
      <c r="B6606" s="233">
        <v>138</v>
      </c>
      <c r="C6606" s="233">
        <v>29</v>
      </c>
      <c r="D6606" s="234">
        <v>0.5833333333321207</v>
      </c>
      <c r="E6606" s="235">
        <v>0.00017253203978540534</v>
      </c>
      <c r="F6606" s="235">
        <v>0.0000480742159061997</v>
      </c>
    </row>
    <row r="6607" ht="14.25" customHeight="1" spans="1:6" x14ac:dyDescent="0.25">
      <c r="A6607" s="232">
        <v>43603</v>
      </c>
      <c r="B6607" s="233">
        <v>138</v>
      </c>
      <c r="C6607" s="233">
        <v>30</v>
      </c>
      <c r="D6607" s="234">
        <v>0.6041666666678793</v>
      </c>
      <c r="E6607" s="235">
        <v>0.0001721765960350042</v>
      </c>
      <c r="F6607" s="235">
        <v>0.000048174370522670945</v>
      </c>
    </row>
    <row r="6608" ht="14.25" customHeight="1" spans="1:6" x14ac:dyDescent="0.25">
      <c r="A6608" s="232">
        <v>43603</v>
      </c>
      <c r="B6608" s="233">
        <v>138</v>
      </c>
      <c r="C6608" s="233">
        <v>31</v>
      </c>
      <c r="D6608" s="234">
        <v>0.625</v>
      </c>
      <c r="E6608" s="235">
        <v>0.00017853003102493345</v>
      </c>
      <c r="F6608" s="235">
        <v>0.000048174370522670945</v>
      </c>
    </row>
    <row r="6609" ht="14.25" customHeight="1" spans="1:6" x14ac:dyDescent="0.25">
      <c r="A6609" s="232">
        <v>43603</v>
      </c>
      <c r="B6609" s="233">
        <v>138</v>
      </c>
      <c r="C6609" s="233">
        <v>32</v>
      </c>
      <c r="D6609" s="234">
        <v>0.6458333333321207</v>
      </c>
      <c r="E6609" s="235">
        <v>0.00017141627931285027</v>
      </c>
      <c r="F6609" s="235">
        <v>0.00005177993671563594</v>
      </c>
    </row>
    <row r="6610" ht="14.25" customHeight="1" spans="1:6" x14ac:dyDescent="0.25">
      <c r="A6610" s="232">
        <v>43603</v>
      </c>
      <c r="B6610" s="233">
        <v>138</v>
      </c>
      <c r="C6610" s="233">
        <v>33</v>
      </c>
      <c r="D6610" s="234">
        <v>0.6666666666678793</v>
      </c>
      <c r="E6610" s="235">
        <v>0.00015156373498321972</v>
      </c>
      <c r="F6610" s="235">
        <v>0.00005558581214154341</v>
      </c>
    </row>
    <row r="6611" ht="14.25" customHeight="1" spans="1:6" x14ac:dyDescent="0.25">
      <c r="A6611" s="232">
        <v>43603</v>
      </c>
      <c r="B6611" s="233">
        <v>138</v>
      </c>
      <c r="C6611" s="233">
        <v>34</v>
      </c>
      <c r="D6611" s="234">
        <v>0.6875</v>
      </c>
      <c r="E6611" s="235">
        <v>0.00010203736407138706</v>
      </c>
      <c r="F6611" s="235">
        <v>0.00006019292449922087</v>
      </c>
    </row>
    <row r="6612" ht="14.25" customHeight="1" spans="1:6" x14ac:dyDescent="0.25">
      <c r="A6612" s="232">
        <v>43603</v>
      </c>
      <c r="B6612" s="233">
        <v>138</v>
      </c>
      <c r="C6612" s="233">
        <v>35</v>
      </c>
      <c r="D6612" s="234">
        <v>0.7083333333321207</v>
      </c>
      <c r="E6612" s="235">
        <v>0.00006848426490690342</v>
      </c>
      <c r="F6612" s="235">
        <v>0.00006870606689927708</v>
      </c>
    </row>
    <row r="6613" ht="14.25" customHeight="1" spans="1:6" x14ac:dyDescent="0.25">
      <c r="A6613" s="232">
        <v>43603</v>
      </c>
      <c r="B6613" s="233">
        <v>138</v>
      </c>
      <c r="C6613" s="233">
        <v>36</v>
      </c>
      <c r="D6613" s="234">
        <v>0.7291666666678793</v>
      </c>
      <c r="E6613" s="235">
        <v>0.00004881673309398761</v>
      </c>
      <c r="F6613" s="235">
        <v>0.00006990792229693207</v>
      </c>
    </row>
    <row r="6614" ht="14.25" customHeight="1" spans="1:6" x14ac:dyDescent="0.25">
      <c r="A6614" s="232">
        <v>43603</v>
      </c>
      <c r="B6614" s="233">
        <v>138</v>
      </c>
      <c r="C6614" s="233">
        <v>37</v>
      </c>
      <c r="D6614" s="234">
        <v>0.75</v>
      </c>
      <c r="E6614" s="235">
        <v>0.000042691353204145654</v>
      </c>
      <c r="F6614" s="235">
        <v>0.00007040869537928833</v>
      </c>
    </row>
    <row r="6615" ht="14.25" customHeight="1" spans="1:6" x14ac:dyDescent="0.25">
      <c r="A6615" s="232">
        <v>43603</v>
      </c>
      <c r="B6615" s="233">
        <v>138</v>
      </c>
      <c r="C6615" s="233">
        <v>38</v>
      </c>
      <c r="D6615" s="234">
        <v>0.7708333333321207</v>
      </c>
      <c r="E6615" s="235">
        <v>0.000030933209079990534</v>
      </c>
      <c r="F6615" s="235">
        <v>0.00007090946846164457</v>
      </c>
    </row>
    <row r="6616" ht="14.25" customHeight="1" spans="1:6" x14ac:dyDescent="0.25">
      <c r="A6616" s="232">
        <v>43603</v>
      </c>
      <c r="B6616" s="233">
        <v>138</v>
      </c>
      <c r="C6616" s="233">
        <v>39</v>
      </c>
      <c r="D6616" s="234">
        <v>0.7916666666678793</v>
      </c>
      <c r="E6616" s="235">
        <v>0.000016298420054145278</v>
      </c>
      <c r="F6616" s="235">
        <v>0.00007000807691340332</v>
      </c>
    </row>
    <row r="6617" ht="14.25" customHeight="1" spans="1:6" x14ac:dyDescent="0.25">
      <c r="A6617" s="232">
        <v>43603</v>
      </c>
      <c r="B6617" s="233">
        <v>138</v>
      </c>
      <c r="C6617" s="233">
        <v>40</v>
      </c>
      <c r="D6617" s="234">
        <v>0.8125</v>
      </c>
      <c r="E6617" s="235">
        <v>0.000008356298293950094</v>
      </c>
      <c r="F6617" s="235">
        <v>0.00006900653074869083</v>
      </c>
    </row>
    <row r="6618" ht="14.25" customHeight="1" spans="1:6" x14ac:dyDescent="0.25">
      <c r="A6618" s="232">
        <v>43603</v>
      </c>
      <c r="B6618" s="233">
        <v>138</v>
      </c>
      <c r="C6618" s="233">
        <v>41</v>
      </c>
      <c r="D6618" s="234">
        <v>0.8333333333321207</v>
      </c>
      <c r="E6618" s="235">
        <v>0.0000028202204616754763</v>
      </c>
      <c r="F6618" s="235">
        <v>0.00006770452073456459</v>
      </c>
    </row>
    <row r="6619" ht="14.25" customHeight="1" spans="1:6" x14ac:dyDescent="0.25">
      <c r="A6619" s="232">
        <v>43603</v>
      </c>
      <c r="B6619" s="233">
        <v>138</v>
      </c>
      <c r="C6619" s="233">
        <v>42</v>
      </c>
      <c r="D6619" s="234">
        <v>0.8541666666678793</v>
      </c>
      <c r="E6619" s="235">
        <v>1.570560207916927e-7</v>
      </c>
      <c r="F6619" s="235">
        <v>0.00006840560304986335</v>
      </c>
    </row>
    <row r="6620" ht="14.25" customHeight="1" spans="1:6" x14ac:dyDescent="0.25">
      <c r="A6620" s="232">
        <v>43603</v>
      </c>
      <c r="B6620" s="233">
        <v>138</v>
      </c>
      <c r="C6620" s="233">
        <v>43</v>
      </c>
      <c r="D6620" s="234">
        <v>0.875</v>
      </c>
      <c r="E6620" s="235">
        <v>0</v>
      </c>
      <c r="F6620" s="235">
        <v>0.00006940714921457582</v>
      </c>
    </row>
    <row r="6621" ht="14.25" customHeight="1" spans="1:6" x14ac:dyDescent="0.25">
      <c r="A6621" s="232">
        <v>43603</v>
      </c>
      <c r="B6621" s="233">
        <v>138</v>
      </c>
      <c r="C6621" s="233">
        <v>44</v>
      </c>
      <c r="D6621" s="234">
        <v>0.8958333333321207</v>
      </c>
      <c r="E6621" s="235">
        <v>0</v>
      </c>
      <c r="F6621" s="235">
        <v>0.00006770452073456459</v>
      </c>
    </row>
    <row r="6622" ht="14.25" customHeight="1" spans="1:6" x14ac:dyDescent="0.25">
      <c r="A6622" s="232">
        <v>43603</v>
      </c>
      <c r="B6622" s="233">
        <v>138</v>
      </c>
      <c r="C6622" s="233">
        <v>45</v>
      </c>
      <c r="D6622" s="234">
        <v>0.9166666666678793</v>
      </c>
      <c r="E6622" s="235">
        <v>0</v>
      </c>
      <c r="F6622" s="235">
        <v>0.00006459972762395585</v>
      </c>
    </row>
    <row r="6623" ht="14.25" customHeight="1" spans="1:6" x14ac:dyDescent="0.25">
      <c r="A6623" s="232">
        <v>43603</v>
      </c>
      <c r="B6623" s="233">
        <v>138</v>
      </c>
      <c r="C6623" s="233">
        <v>46</v>
      </c>
      <c r="D6623" s="234">
        <v>0.9375</v>
      </c>
      <c r="E6623" s="235">
        <v>0</v>
      </c>
      <c r="F6623" s="235">
        <v>0.000059191378334508385</v>
      </c>
    </row>
    <row r="6624" ht="14.25" customHeight="1" spans="1:6" x14ac:dyDescent="0.25">
      <c r="A6624" s="232">
        <v>43603</v>
      </c>
      <c r="B6624" s="233">
        <v>138</v>
      </c>
      <c r="C6624" s="233">
        <v>47</v>
      </c>
      <c r="D6624" s="234">
        <v>0.9583333333321207</v>
      </c>
      <c r="E6624" s="235">
        <v>0</v>
      </c>
      <c r="F6624" s="235">
        <v>0.000053783029045060915</v>
      </c>
    </row>
    <row r="6625" ht="14.25" customHeight="1" spans="1:6" x14ac:dyDescent="0.25">
      <c r="A6625" s="232">
        <v>43603</v>
      </c>
      <c r="B6625" s="233">
        <v>138</v>
      </c>
      <c r="C6625" s="233">
        <v>48</v>
      </c>
      <c r="D6625" s="234">
        <v>0.9791666666678793</v>
      </c>
      <c r="E6625" s="235">
        <v>0</v>
      </c>
      <c r="F6625" s="235">
        <v>0.00004486926817911972</v>
      </c>
    </row>
    <row r="6626" ht="14.25" customHeight="1" spans="1:6" x14ac:dyDescent="0.25">
      <c r="A6626" s="232">
        <v>43604</v>
      </c>
      <c r="B6626" s="233">
        <v>139</v>
      </c>
      <c r="C6626" s="233">
        <v>1</v>
      </c>
      <c r="D6626" s="234">
        <v>0</v>
      </c>
      <c r="E6626" s="235">
        <v>0</v>
      </c>
      <c r="F6626" s="235">
        <v>0.000037658135793189774</v>
      </c>
    </row>
    <row r="6627" ht="14.25" customHeight="1" spans="1:6" x14ac:dyDescent="0.25">
      <c r="A6627" s="232">
        <v>43604</v>
      </c>
      <c r="B6627" s="233">
        <v>139</v>
      </c>
      <c r="C6627" s="233">
        <v>2</v>
      </c>
      <c r="D6627" s="234">
        <v>0.020833333332120674</v>
      </c>
      <c r="E6627" s="235">
        <v>0</v>
      </c>
      <c r="F6627" s="235">
        <v>0.00003335148728492605</v>
      </c>
    </row>
    <row r="6628" ht="14.25" customHeight="1" spans="1:6" x14ac:dyDescent="0.25">
      <c r="A6628" s="232">
        <v>43604</v>
      </c>
      <c r="B6628" s="233">
        <v>139</v>
      </c>
      <c r="C6628" s="233">
        <v>3</v>
      </c>
      <c r="D6628" s="234">
        <v>0.041666666667879326</v>
      </c>
      <c r="E6628" s="235">
        <v>0</v>
      </c>
      <c r="F6628" s="235">
        <v>0.00003094777648961606</v>
      </c>
    </row>
    <row r="6629" ht="14.25" customHeight="1" spans="1:6" x14ac:dyDescent="0.25">
      <c r="A6629" s="232">
        <v>43604</v>
      </c>
      <c r="B6629" s="233">
        <v>139</v>
      </c>
      <c r="C6629" s="233">
        <v>4</v>
      </c>
      <c r="D6629" s="234">
        <v>0.0625</v>
      </c>
      <c r="E6629" s="235">
        <v>0</v>
      </c>
      <c r="F6629" s="235">
        <v>0.000029445457242547322</v>
      </c>
    </row>
    <row r="6630" ht="14.25" customHeight="1" spans="1:6" x14ac:dyDescent="0.25">
      <c r="A6630" s="232">
        <v>43604</v>
      </c>
      <c r="B6630" s="233">
        <v>139</v>
      </c>
      <c r="C6630" s="233">
        <v>5</v>
      </c>
      <c r="D6630" s="234">
        <v>0.08333333333212067</v>
      </c>
      <c r="E6630" s="235">
        <v>0</v>
      </c>
      <c r="F6630" s="235">
        <v>0.00002724205568017983</v>
      </c>
    </row>
    <row r="6631" ht="14.25" customHeight="1" spans="1:6" x14ac:dyDescent="0.25">
      <c r="A6631" s="232">
        <v>43604</v>
      </c>
      <c r="B6631" s="233">
        <v>139</v>
      </c>
      <c r="C6631" s="233">
        <v>6</v>
      </c>
      <c r="D6631" s="234">
        <v>0.10416666666787933</v>
      </c>
      <c r="E6631" s="235">
        <v>0</v>
      </c>
      <c r="F6631" s="235">
        <v>0.000026941591830766084</v>
      </c>
    </row>
    <row r="6632" ht="14.25" customHeight="1" spans="1:6" x14ac:dyDescent="0.25">
      <c r="A6632" s="232">
        <v>43604</v>
      </c>
      <c r="B6632" s="233">
        <v>139</v>
      </c>
      <c r="C6632" s="233">
        <v>7</v>
      </c>
      <c r="D6632" s="234">
        <v>0.125</v>
      </c>
      <c r="E6632" s="235">
        <v>0</v>
      </c>
      <c r="F6632" s="235">
        <v>0.000026641127981352337</v>
      </c>
    </row>
    <row r="6633" ht="14.25" customHeight="1" spans="1:6" x14ac:dyDescent="0.25">
      <c r="A6633" s="232">
        <v>43604</v>
      </c>
      <c r="B6633" s="233">
        <v>139</v>
      </c>
      <c r="C6633" s="233">
        <v>8</v>
      </c>
      <c r="D6633" s="234">
        <v>0.14583333333212067</v>
      </c>
      <c r="E6633" s="235">
        <v>3.320304735471091e-7</v>
      </c>
      <c r="F6633" s="235">
        <v>0.00002644081874840984</v>
      </c>
    </row>
    <row r="6634" ht="14.25" customHeight="1" spans="1:6" x14ac:dyDescent="0.25">
      <c r="A6634" s="232">
        <v>43604</v>
      </c>
      <c r="B6634" s="233">
        <v>139</v>
      </c>
      <c r="C6634" s="233">
        <v>9</v>
      </c>
      <c r="D6634" s="234">
        <v>0.16666666666787933</v>
      </c>
      <c r="E6634" s="235">
        <v>0.000002315873486542166</v>
      </c>
      <c r="F6634" s="235">
        <v>0.00002644081874840984</v>
      </c>
    </row>
    <row r="6635" ht="14.25" customHeight="1" spans="1:6" x14ac:dyDescent="0.25">
      <c r="A6635" s="232">
        <v>43604</v>
      </c>
      <c r="B6635" s="233">
        <v>139</v>
      </c>
      <c r="C6635" s="233">
        <v>10</v>
      </c>
      <c r="D6635" s="234">
        <v>0.1875</v>
      </c>
      <c r="E6635" s="235">
        <v>0.0000029268246143720573</v>
      </c>
      <c r="F6635" s="235">
        <v>0.000027141901063708585</v>
      </c>
    </row>
    <row r="6636" ht="14.25" customHeight="1" spans="1:6" x14ac:dyDescent="0.25">
      <c r="A6636" s="232">
        <v>43604</v>
      </c>
      <c r="B6636" s="233">
        <v>139</v>
      </c>
      <c r="C6636" s="233">
        <v>11</v>
      </c>
      <c r="D6636" s="234">
        <v>0.20833333333212067</v>
      </c>
      <c r="E6636" s="235">
        <v>0.000007938531123217473</v>
      </c>
      <c r="F6636" s="235">
        <v>0.000027742828762536086</v>
      </c>
    </row>
    <row r="6637" ht="14.25" customHeight="1" spans="1:6" x14ac:dyDescent="0.25">
      <c r="A6637" s="232">
        <v>43604</v>
      </c>
      <c r="B6637" s="233">
        <v>139</v>
      </c>
      <c r="C6637" s="233">
        <v>12</v>
      </c>
      <c r="D6637" s="234">
        <v>0.22916666666787933</v>
      </c>
      <c r="E6637" s="235">
        <v>0.00001632973243950778</v>
      </c>
      <c r="F6637" s="235">
        <v>0.000029445457242547322</v>
      </c>
    </row>
    <row r="6638" ht="14.25" customHeight="1" spans="1:6" x14ac:dyDescent="0.25">
      <c r="A6638" s="232">
        <v>43604</v>
      </c>
      <c r="B6638" s="233">
        <v>139</v>
      </c>
      <c r="C6638" s="233">
        <v>13</v>
      </c>
      <c r="D6638" s="234">
        <v>0.25</v>
      </c>
      <c r="E6638" s="235">
        <v>0.000029012253992508106</v>
      </c>
      <c r="F6638" s="235">
        <v>0.00003485380653199478</v>
      </c>
    </row>
    <row r="6639" ht="14.25" customHeight="1" spans="1:6" x14ac:dyDescent="0.25">
      <c r="A6639" s="232">
        <v>43604</v>
      </c>
      <c r="B6639" s="233">
        <v>139</v>
      </c>
      <c r="C6639" s="233">
        <v>14</v>
      </c>
      <c r="D6639" s="234">
        <v>0.2708333333321207</v>
      </c>
      <c r="E6639" s="235">
        <v>0.0000428519525289465</v>
      </c>
      <c r="F6639" s="235">
        <v>0.00004226524815086724</v>
      </c>
    </row>
    <row r="6640" ht="14.25" customHeight="1" spans="1:6" x14ac:dyDescent="0.25">
      <c r="A6640" s="232">
        <v>43604</v>
      </c>
      <c r="B6640" s="233">
        <v>139</v>
      </c>
      <c r="C6640" s="233">
        <v>15</v>
      </c>
      <c r="D6640" s="234">
        <v>0.2916666666678793</v>
      </c>
      <c r="E6640" s="235">
        <v>0.00005851265762828845</v>
      </c>
      <c r="F6640" s="235">
        <v>0.00004667205127560222</v>
      </c>
    </row>
    <row r="6641" ht="14.25" customHeight="1" spans="1:6" x14ac:dyDescent="0.25">
      <c r="A6641" s="232">
        <v>43604</v>
      </c>
      <c r="B6641" s="233">
        <v>139</v>
      </c>
      <c r="C6641" s="233">
        <v>16</v>
      </c>
      <c r="D6641" s="234">
        <v>0.3125</v>
      </c>
      <c r="E6641" s="235">
        <v>0.00007204005267150741</v>
      </c>
      <c r="F6641" s="235">
        <v>0.000050578081317980936</v>
      </c>
    </row>
    <row r="6642" ht="14.25" customHeight="1" spans="1:6" x14ac:dyDescent="0.25">
      <c r="A6642" s="232">
        <v>43604</v>
      </c>
      <c r="B6642" s="233">
        <v>139</v>
      </c>
      <c r="C6642" s="233">
        <v>17</v>
      </c>
      <c r="D6642" s="234">
        <v>0.3333333333321207</v>
      </c>
      <c r="E6642" s="235">
        <v>0.00009338778884540332</v>
      </c>
      <c r="F6642" s="235">
        <v>0.00005248101903093467</v>
      </c>
    </row>
    <row r="6643" ht="14.25" customHeight="1" spans="1:6" x14ac:dyDescent="0.25">
      <c r="A6643" s="232">
        <v>43604</v>
      </c>
      <c r="B6643" s="233">
        <v>139</v>
      </c>
      <c r="C6643" s="233">
        <v>18</v>
      </c>
      <c r="D6643" s="234">
        <v>0.3541666666678793</v>
      </c>
      <c r="E6643" s="235">
        <v>0.00011538267430149985</v>
      </c>
      <c r="F6643" s="235">
        <v>0.000055285348292129665</v>
      </c>
    </row>
    <row r="6644" ht="14.25" customHeight="1" spans="1:6" x14ac:dyDescent="0.25">
      <c r="A6644" s="232">
        <v>43604</v>
      </c>
      <c r="B6644" s="233">
        <v>139</v>
      </c>
      <c r="C6644" s="233">
        <v>19</v>
      </c>
      <c r="D6644" s="234">
        <v>0.375</v>
      </c>
      <c r="E6644" s="235">
        <v>0.00012642464782633257</v>
      </c>
      <c r="F6644" s="235">
        <v>0.00005538550290860091</v>
      </c>
    </row>
    <row r="6645" ht="14.25" customHeight="1" spans="1:6" x14ac:dyDescent="0.25">
      <c r="A6645" s="232">
        <v>43604</v>
      </c>
      <c r="B6645" s="233">
        <v>139</v>
      </c>
      <c r="C6645" s="233">
        <v>20</v>
      </c>
      <c r="D6645" s="234">
        <v>0.3958333333321207</v>
      </c>
      <c r="E6645" s="235">
        <v>0.0001497986668512634</v>
      </c>
      <c r="F6645" s="235">
        <v>0.00005608658522389965</v>
      </c>
    </row>
    <row r="6646" ht="14.25" customHeight="1" spans="1:6" x14ac:dyDescent="0.25">
      <c r="A6646" s="232">
        <v>43604</v>
      </c>
      <c r="B6646" s="233">
        <v>139</v>
      </c>
      <c r="C6646" s="233">
        <v>21</v>
      </c>
      <c r="D6646" s="234">
        <v>0.4166666666678793</v>
      </c>
      <c r="E6646" s="235">
        <v>0.00017354989305319707</v>
      </c>
      <c r="F6646" s="235">
        <v>0.00005568596675801466</v>
      </c>
    </row>
    <row r="6647" ht="14.25" customHeight="1" spans="1:6" x14ac:dyDescent="0.25">
      <c r="A6647" s="232">
        <v>43604</v>
      </c>
      <c r="B6647" s="233">
        <v>139</v>
      </c>
      <c r="C6647" s="233">
        <v>22</v>
      </c>
      <c r="D6647" s="234">
        <v>0.4375</v>
      </c>
      <c r="E6647" s="235">
        <v>0.00020852344148928392</v>
      </c>
      <c r="F6647" s="235">
        <v>0.00005318210134623342</v>
      </c>
    </row>
    <row r="6648" ht="14.25" customHeight="1" spans="1:6" x14ac:dyDescent="0.25">
      <c r="A6648" s="232">
        <v>43604</v>
      </c>
      <c r="B6648" s="233">
        <v>139</v>
      </c>
      <c r="C6648" s="233">
        <v>23</v>
      </c>
      <c r="D6648" s="234">
        <v>0.4583333333321207</v>
      </c>
      <c r="E6648" s="235">
        <v>0.00022409030445139723</v>
      </c>
      <c r="F6648" s="235">
        <v>0.00005368287442858966</v>
      </c>
    </row>
    <row r="6649" ht="14.25" customHeight="1" spans="1:6" x14ac:dyDescent="0.25">
      <c r="A6649" s="232">
        <v>43604</v>
      </c>
      <c r="B6649" s="233">
        <v>139</v>
      </c>
      <c r="C6649" s="233">
        <v>24</v>
      </c>
      <c r="D6649" s="234">
        <v>0.4791666666678793</v>
      </c>
      <c r="E6649" s="235">
        <v>0.00022083109842180106</v>
      </c>
      <c r="F6649" s="235">
        <v>0.00005478457520977341</v>
      </c>
    </row>
    <row r="6650" ht="14.25" customHeight="1" spans="1:6" x14ac:dyDescent="0.25">
      <c r="A6650" s="232">
        <v>43604</v>
      </c>
      <c r="B6650" s="233">
        <v>139</v>
      </c>
      <c r="C6650" s="233">
        <v>25</v>
      </c>
      <c r="D6650" s="234">
        <v>0.5</v>
      </c>
      <c r="E6650" s="235">
        <v>0.00022088831587379476</v>
      </c>
      <c r="F6650" s="235">
        <v>0.000054684420593302164</v>
      </c>
    </row>
    <row r="6651" ht="14.25" customHeight="1" spans="1:6" x14ac:dyDescent="0.25">
      <c r="A6651" s="232">
        <v>43604</v>
      </c>
      <c r="B6651" s="233">
        <v>139</v>
      </c>
      <c r="C6651" s="233">
        <v>26</v>
      </c>
      <c r="D6651" s="234">
        <v>0.5208333333321207</v>
      </c>
      <c r="E6651" s="235">
        <v>0.00019919323509633296</v>
      </c>
      <c r="F6651" s="235">
        <v>0.000053783029045060915</v>
      </c>
    </row>
    <row r="6652" ht="14.25" customHeight="1" spans="1:6" x14ac:dyDescent="0.25">
      <c r="A6652" s="232">
        <v>43604</v>
      </c>
      <c r="B6652" s="233">
        <v>139</v>
      </c>
      <c r="C6652" s="233">
        <v>27</v>
      </c>
      <c r="D6652" s="234">
        <v>0.5416666666678793</v>
      </c>
      <c r="E6652" s="235">
        <v>0.00017883276645084032</v>
      </c>
      <c r="F6652" s="235">
        <v>0.00005318210134623342</v>
      </c>
    </row>
    <row r="6653" ht="14.25" customHeight="1" spans="1:6" x14ac:dyDescent="0.25">
      <c r="A6653" s="232">
        <v>43604</v>
      </c>
      <c r="B6653" s="233">
        <v>139</v>
      </c>
      <c r="C6653" s="233">
        <v>28</v>
      </c>
      <c r="D6653" s="234">
        <v>0.5625</v>
      </c>
      <c r="E6653" s="235">
        <v>0.00016745998700713212</v>
      </c>
      <c r="F6653" s="235">
        <v>0.00005288163749681968</v>
      </c>
    </row>
    <row r="6654" ht="14.25" customHeight="1" spans="1:6" x14ac:dyDescent="0.25">
      <c r="A6654" s="232">
        <v>43604</v>
      </c>
      <c r="B6654" s="233">
        <v>139</v>
      </c>
      <c r="C6654" s="233">
        <v>29</v>
      </c>
      <c r="D6654" s="234">
        <v>0.5833333333321207</v>
      </c>
      <c r="E6654" s="235">
        <v>0.00015848668149911864</v>
      </c>
      <c r="F6654" s="235">
        <v>0.00005117900901680845</v>
      </c>
    </row>
    <row r="6655" ht="14.25" customHeight="1" spans="1:6" x14ac:dyDescent="0.25">
      <c r="A6655" s="232">
        <v>43604</v>
      </c>
      <c r="B6655" s="233">
        <v>139</v>
      </c>
      <c r="C6655" s="233">
        <v>30</v>
      </c>
      <c r="D6655" s="234">
        <v>0.6041666666678793</v>
      </c>
      <c r="E6655" s="235">
        <v>0.00015902411568445674</v>
      </c>
      <c r="F6655" s="235">
        <v>0.00005167978209916469</v>
      </c>
    </row>
    <row r="6656" ht="14.25" customHeight="1" spans="1:6" x14ac:dyDescent="0.25">
      <c r="A6656" s="232">
        <v>43604</v>
      </c>
      <c r="B6656" s="233">
        <v>139</v>
      </c>
      <c r="C6656" s="233">
        <v>31</v>
      </c>
      <c r="D6656" s="234">
        <v>0.625</v>
      </c>
      <c r="E6656" s="235">
        <v>0.0001429736653454703</v>
      </c>
      <c r="F6656" s="235">
        <v>0.00005258117364740593</v>
      </c>
    </row>
    <row r="6657" ht="14.25" customHeight="1" spans="1:6" x14ac:dyDescent="0.25">
      <c r="A6657" s="232">
        <v>43604</v>
      </c>
      <c r="B6657" s="233">
        <v>139</v>
      </c>
      <c r="C6657" s="233">
        <v>32</v>
      </c>
      <c r="D6657" s="234">
        <v>0.6458333333321207</v>
      </c>
      <c r="E6657" s="235">
        <v>0.00012489364604926554</v>
      </c>
      <c r="F6657" s="235">
        <v>0.000055085039059187164</v>
      </c>
    </row>
    <row r="6658" ht="14.25" customHeight="1" spans="1:6" x14ac:dyDescent="0.25">
      <c r="A6658" s="232">
        <v>43604</v>
      </c>
      <c r="B6658" s="233">
        <v>139</v>
      </c>
      <c r="C6658" s="233">
        <v>33</v>
      </c>
      <c r="D6658" s="234">
        <v>0.6666666666678793</v>
      </c>
      <c r="E6658" s="235">
        <v>0.00010164460615597983</v>
      </c>
      <c r="F6658" s="235">
        <v>0.00005798952293685338</v>
      </c>
    </row>
    <row r="6659" ht="14.25" customHeight="1" spans="1:6" x14ac:dyDescent="0.25">
      <c r="A6659" s="232">
        <v>43604</v>
      </c>
      <c r="B6659" s="233">
        <v>139</v>
      </c>
      <c r="C6659" s="233">
        <v>34</v>
      </c>
      <c r="D6659" s="234">
        <v>0.6875</v>
      </c>
      <c r="E6659" s="235">
        <v>0.00008123224938506369</v>
      </c>
      <c r="F6659" s="235">
        <v>0.0000628970991439446</v>
      </c>
    </row>
    <row r="6660" ht="14.25" customHeight="1" spans="1:6" x14ac:dyDescent="0.25">
      <c r="A6660" s="232">
        <v>43604</v>
      </c>
      <c r="B6660" s="233">
        <v>139</v>
      </c>
      <c r="C6660" s="233">
        <v>35</v>
      </c>
      <c r="D6660" s="234">
        <v>0.7083333333321207</v>
      </c>
      <c r="E6660" s="235">
        <v>0.0000647500842782377</v>
      </c>
      <c r="F6660" s="235">
        <v>0.00006900653074869083</v>
      </c>
    </row>
    <row r="6661" ht="14.25" customHeight="1" spans="1:6" x14ac:dyDescent="0.25">
      <c r="A6661" s="232">
        <v>43604</v>
      </c>
      <c r="B6661" s="233">
        <v>139</v>
      </c>
      <c r="C6661" s="233">
        <v>36</v>
      </c>
      <c r="D6661" s="234">
        <v>0.7291666666678793</v>
      </c>
      <c r="E6661" s="235">
        <v>0.00005023065727393978</v>
      </c>
      <c r="F6661" s="235">
        <v>0.00007030854076281706</v>
      </c>
    </row>
    <row r="6662" ht="14.25" customHeight="1" spans="1:6" x14ac:dyDescent="0.25">
      <c r="A6662" s="232">
        <v>43604</v>
      </c>
      <c r="B6662" s="233">
        <v>139</v>
      </c>
      <c r="C6662" s="233">
        <v>37</v>
      </c>
      <c r="D6662" s="234">
        <v>0.75</v>
      </c>
      <c r="E6662" s="235">
        <v>0.000040621124291653815</v>
      </c>
      <c r="F6662" s="235">
        <v>0.00007080931384517331</v>
      </c>
    </row>
    <row r="6663" ht="14.25" customHeight="1" spans="1:6" x14ac:dyDescent="0.25">
      <c r="A6663" s="232">
        <v>43604</v>
      </c>
      <c r="B6663" s="233">
        <v>139</v>
      </c>
      <c r="C6663" s="233">
        <v>38</v>
      </c>
      <c r="D6663" s="234">
        <v>0.7708333333321207</v>
      </c>
      <c r="E6663" s="235">
        <v>0.000025654543116835558</v>
      </c>
      <c r="F6663" s="235">
        <v>0.00007110977769458707</v>
      </c>
    </row>
    <row r="6664" ht="14.25" customHeight="1" spans="1:6" x14ac:dyDescent="0.25">
      <c r="A6664" s="232">
        <v>43604</v>
      </c>
      <c r="B6664" s="233">
        <v>139</v>
      </c>
      <c r="C6664" s="233">
        <v>39</v>
      </c>
      <c r="D6664" s="234">
        <v>0.7916666666678793</v>
      </c>
      <c r="E6664" s="235">
        <v>0.000012344682700760892</v>
      </c>
      <c r="F6664" s="235">
        <v>0.00006940714921457582</v>
      </c>
    </row>
    <row r="6665" ht="14.25" customHeight="1" spans="1:6" x14ac:dyDescent="0.25">
      <c r="A6665" s="232">
        <v>43604</v>
      </c>
      <c r="B6665" s="233">
        <v>139</v>
      </c>
      <c r="C6665" s="233">
        <v>40</v>
      </c>
      <c r="D6665" s="234">
        <v>0.8125</v>
      </c>
      <c r="E6665" s="235">
        <v>0.000006283548825137943</v>
      </c>
      <c r="F6665" s="235">
        <v>0.00006930699459810458</v>
      </c>
    </row>
    <row r="6666" ht="14.25" customHeight="1" spans="1:6" x14ac:dyDescent="0.25">
      <c r="A6666" s="232">
        <v>43604</v>
      </c>
      <c r="B6666" s="233">
        <v>139</v>
      </c>
      <c r="C6666" s="233">
        <v>41</v>
      </c>
      <c r="D6666" s="234">
        <v>0.8333333333321207</v>
      </c>
      <c r="E6666" s="235">
        <v>0.0000014945738114711634</v>
      </c>
      <c r="F6666" s="235">
        <v>0.00006800498458397833</v>
      </c>
    </row>
    <row r="6667" ht="14.25" customHeight="1" spans="1:6" x14ac:dyDescent="0.25">
      <c r="A6667" s="232">
        <v>43604</v>
      </c>
      <c r="B6667" s="233">
        <v>139</v>
      </c>
      <c r="C6667" s="233">
        <v>42</v>
      </c>
      <c r="D6667" s="234">
        <v>0.8541666666678793</v>
      </c>
      <c r="E6667" s="235">
        <v>2.241606401681115e-7</v>
      </c>
      <c r="F6667" s="235">
        <v>0.00006790482996750707</v>
      </c>
    </row>
    <row r="6668" ht="14.25" customHeight="1" spans="1:6" x14ac:dyDescent="0.25">
      <c r="A6668" s="232">
        <v>43604</v>
      </c>
      <c r="B6668" s="233">
        <v>139</v>
      </c>
      <c r="C6668" s="233">
        <v>43</v>
      </c>
      <c r="D6668" s="234">
        <v>0.875</v>
      </c>
      <c r="E6668" s="235">
        <v>2.7466076768022574e-9</v>
      </c>
      <c r="F6668" s="235">
        <v>0.00006950730383104707</v>
      </c>
    </row>
    <row r="6669" ht="14.25" customHeight="1" spans="1:6" x14ac:dyDescent="0.25">
      <c r="A6669" s="232">
        <v>43604</v>
      </c>
      <c r="B6669" s="233">
        <v>139</v>
      </c>
      <c r="C6669" s="233">
        <v>44</v>
      </c>
      <c r="D6669" s="234">
        <v>0.8958333333321207</v>
      </c>
      <c r="E6669" s="235">
        <v>0</v>
      </c>
      <c r="F6669" s="235">
        <v>0.00006810513920044957</v>
      </c>
    </row>
    <row r="6670" ht="14.25" customHeight="1" spans="1:6" x14ac:dyDescent="0.25">
      <c r="A6670" s="232">
        <v>43604</v>
      </c>
      <c r="B6670" s="233">
        <v>139</v>
      </c>
      <c r="C6670" s="233">
        <v>45</v>
      </c>
      <c r="D6670" s="234">
        <v>0.9166666666678793</v>
      </c>
      <c r="E6670" s="235">
        <v>0</v>
      </c>
      <c r="F6670" s="235">
        <v>0.00006560127378866834</v>
      </c>
    </row>
    <row r="6671" ht="14.25" customHeight="1" spans="1:6" x14ac:dyDescent="0.25">
      <c r="A6671" s="232">
        <v>43604</v>
      </c>
      <c r="B6671" s="233">
        <v>139</v>
      </c>
      <c r="C6671" s="233">
        <v>46</v>
      </c>
      <c r="D6671" s="234">
        <v>0.9375</v>
      </c>
      <c r="E6671" s="235">
        <v>0</v>
      </c>
      <c r="F6671" s="235">
        <v>0.00005959199680039339</v>
      </c>
    </row>
    <row r="6672" ht="14.25" customHeight="1" spans="1:6" x14ac:dyDescent="0.25">
      <c r="A6672" s="232">
        <v>43604</v>
      </c>
      <c r="B6672" s="233">
        <v>139</v>
      </c>
      <c r="C6672" s="233">
        <v>47</v>
      </c>
      <c r="D6672" s="234">
        <v>0.9583333333321207</v>
      </c>
      <c r="E6672" s="235">
        <v>0</v>
      </c>
      <c r="F6672" s="235">
        <v>0.00005338241057917592</v>
      </c>
    </row>
    <row r="6673" ht="14.25" customHeight="1" spans="1:6" x14ac:dyDescent="0.25">
      <c r="A6673" s="232">
        <v>43604</v>
      </c>
      <c r="B6673" s="233">
        <v>139</v>
      </c>
      <c r="C6673" s="233">
        <v>48</v>
      </c>
      <c r="D6673" s="234">
        <v>0.9791666666678793</v>
      </c>
      <c r="E6673" s="235">
        <v>0</v>
      </c>
      <c r="F6673" s="235">
        <v>0.000045370041261475974</v>
      </c>
    </row>
    <row r="6674" ht="14.25" customHeight="1" spans="1:6" x14ac:dyDescent="0.25">
      <c r="A6674" s="232">
        <v>43605</v>
      </c>
      <c r="B6674" s="233">
        <v>140</v>
      </c>
      <c r="C6674" s="233">
        <v>1</v>
      </c>
      <c r="D6674" s="234">
        <v>0</v>
      </c>
      <c r="E6674" s="235">
        <v>0</v>
      </c>
      <c r="F6674" s="235">
        <v>0.000038559527341431015</v>
      </c>
    </row>
    <row r="6675" ht="14.25" customHeight="1" spans="1:6" x14ac:dyDescent="0.25">
      <c r="A6675" s="232">
        <v>43605</v>
      </c>
      <c r="B6675" s="233">
        <v>140</v>
      </c>
      <c r="C6675" s="233">
        <v>2</v>
      </c>
      <c r="D6675" s="234">
        <v>0.020833333332120674</v>
      </c>
      <c r="E6675" s="235">
        <v>0</v>
      </c>
      <c r="F6675" s="235">
        <v>0.000033852260367282293</v>
      </c>
    </row>
    <row r="6676" ht="14.25" customHeight="1" spans="1:6" x14ac:dyDescent="0.25">
      <c r="A6676" s="232">
        <v>43605</v>
      </c>
      <c r="B6676" s="233">
        <v>140</v>
      </c>
      <c r="C6676" s="233">
        <v>3</v>
      </c>
      <c r="D6676" s="234">
        <v>0.041666666667879326</v>
      </c>
      <c r="E6676" s="235">
        <v>0</v>
      </c>
      <c r="F6676" s="235">
        <v>0.000030847621873144815</v>
      </c>
    </row>
    <row r="6677" ht="14.25" customHeight="1" spans="1:6" x14ac:dyDescent="0.25">
      <c r="A6677" s="232">
        <v>43605</v>
      </c>
      <c r="B6677" s="233">
        <v>140</v>
      </c>
      <c r="C6677" s="233">
        <v>4</v>
      </c>
      <c r="D6677" s="234">
        <v>0.0625</v>
      </c>
      <c r="E6677" s="235">
        <v>0</v>
      </c>
      <c r="F6677" s="235">
        <v>0.000030146539557846063</v>
      </c>
    </row>
    <row r="6678" ht="14.25" customHeight="1" spans="1:6" x14ac:dyDescent="0.25">
      <c r="A6678" s="232">
        <v>43605</v>
      </c>
      <c r="B6678" s="233">
        <v>140</v>
      </c>
      <c r="C6678" s="233">
        <v>5</v>
      </c>
      <c r="D6678" s="234">
        <v>0.08333333333212067</v>
      </c>
      <c r="E6678" s="235">
        <v>0</v>
      </c>
      <c r="F6678" s="235">
        <v>0.000028043292611949826</v>
      </c>
    </row>
    <row r="6679" ht="14.25" customHeight="1" spans="1:6" x14ac:dyDescent="0.25">
      <c r="A6679" s="232">
        <v>43605</v>
      </c>
      <c r="B6679" s="233">
        <v>140</v>
      </c>
      <c r="C6679" s="233">
        <v>6</v>
      </c>
      <c r="D6679" s="234">
        <v>0.10416666666787933</v>
      </c>
      <c r="E6679" s="235">
        <v>0</v>
      </c>
      <c r="F6679" s="235">
        <v>0.00002704174644723733</v>
      </c>
    </row>
    <row r="6680" ht="14.25" customHeight="1" spans="1:6" x14ac:dyDescent="0.25">
      <c r="A6680" s="232">
        <v>43605</v>
      </c>
      <c r="B6680" s="233">
        <v>140</v>
      </c>
      <c r="C6680" s="233">
        <v>7</v>
      </c>
      <c r="D6680" s="234">
        <v>0.125</v>
      </c>
      <c r="E6680" s="235">
        <v>0</v>
      </c>
      <c r="F6680" s="235">
        <v>0.000027141901063708585</v>
      </c>
    </row>
    <row r="6681" ht="14.25" customHeight="1" spans="1:6" x14ac:dyDescent="0.25">
      <c r="A6681" s="232">
        <v>43605</v>
      </c>
      <c r="B6681" s="233">
        <v>140</v>
      </c>
      <c r="C6681" s="233">
        <v>8</v>
      </c>
      <c r="D6681" s="234">
        <v>0.14583333333212067</v>
      </c>
      <c r="E6681" s="235">
        <v>0</v>
      </c>
      <c r="F6681" s="235">
        <v>0.00002674128259782358</v>
      </c>
    </row>
    <row r="6682" ht="14.25" customHeight="1" spans="1:6" x14ac:dyDescent="0.25">
      <c r="A6682" s="232">
        <v>43605</v>
      </c>
      <c r="B6682" s="233">
        <v>140</v>
      </c>
      <c r="C6682" s="233">
        <v>9</v>
      </c>
      <c r="D6682" s="234">
        <v>0.16666666666787933</v>
      </c>
      <c r="E6682" s="235">
        <v>0.0000016261484292932032</v>
      </c>
      <c r="F6682" s="235">
        <v>0.00002684143721429483</v>
      </c>
    </row>
    <row r="6683" ht="14.25" customHeight="1" spans="1:6" x14ac:dyDescent="0.25">
      <c r="A6683" s="232">
        <v>43605</v>
      </c>
      <c r="B6683" s="233">
        <v>140</v>
      </c>
      <c r="C6683" s="233">
        <v>10</v>
      </c>
      <c r="D6683" s="234">
        <v>0.1875</v>
      </c>
      <c r="E6683" s="235">
        <v>0.0000058967382690951875</v>
      </c>
      <c r="F6683" s="235">
        <v>0.000027642674146064832</v>
      </c>
    </row>
    <row r="6684" ht="14.25" customHeight="1" spans="1:6" x14ac:dyDescent="0.25">
      <c r="A6684" s="232">
        <v>43605</v>
      </c>
      <c r="B6684" s="233">
        <v>140</v>
      </c>
      <c r="C6684" s="233">
        <v>11</v>
      </c>
      <c r="D6684" s="234">
        <v>0.20833333333212067</v>
      </c>
      <c r="E6684" s="235">
        <v>0.000016074347702838722</v>
      </c>
      <c r="F6684" s="235">
        <v>0.00002834375646136358</v>
      </c>
    </row>
    <row r="6685" ht="14.25" customHeight="1" spans="1:6" x14ac:dyDescent="0.25">
      <c r="A6685" s="232">
        <v>43605</v>
      </c>
      <c r="B6685" s="233">
        <v>140</v>
      </c>
      <c r="C6685" s="233">
        <v>12</v>
      </c>
      <c r="D6685" s="234">
        <v>0.22916666666787933</v>
      </c>
      <c r="E6685" s="235">
        <v>0.000029684129762741933</v>
      </c>
      <c r="F6685" s="235">
        <v>0.000029645766475489823</v>
      </c>
    </row>
    <row r="6686" ht="14.25" customHeight="1" spans="1:6" x14ac:dyDescent="0.25">
      <c r="A6686" s="232">
        <v>43605</v>
      </c>
      <c r="B6686" s="233">
        <v>140</v>
      </c>
      <c r="C6686" s="233">
        <v>13</v>
      </c>
      <c r="D6686" s="234">
        <v>0.25</v>
      </c>
      <c r="E6686" s="235">
        <v>0.00004810538663447257</v>
      </c>
      <c r="F6686" s="235">
        <v>0.00003415272421669604</v>
      </c>
    </row>
    <row r="6687" ht="14.25" customHeight="1" spans="1:6" x14ac:dyDescent="0.25">
      <c r="A6687" s="232">
        <v>43605</v>
      </c>
      <c r="B6687" s="233">
        <v>140</v>
      </c>
      <c r="C6687" s="233">
        <v>14</v>
      </c>
      <c r="D6687" s="234">
        <v>0.2708333333321207</v>
      </c>
      <c r="E6687" s="235">
        <v>0.00006535467478903988</v>
      </c>
      <c r="F6687" s="235">
        <v>0.00004146401121909723</v>
      </c>
    </row>
    <row r="6688" ht="14.25" customHeight="1" spans="1:6" x14ac:dyDescent="0.25">
      <c r="A6688" s="232">
        <v>43605</v>
      </c>
      <c r="B6688" s="233">
        <v>140</v>
      </c>
      <c r="C6688" s="233">
        <v>15</v>
      </c>
      <c r="D6688" s="234">
        <v>0.2916666666678793</v>
      </c>
      <c r="E6688" s="235">
        <v>0.00007998842510962539</v>
      </c>
      <c r="F6688" s="235">
        <v>0.00004597096896030346</v>
      </c>
    </row>
    <row r="6689" ht="14.25" customHeight="1" spans="1:6" x14ac:dyDescent="0.25">
      <c r="A6689" s="232">
        <v>43605</v>
      </c>
      <c r="B6689" s="233">
        <v>140</v>
      </c>
      <c r="C6689" s="233">
        <v>16</v>
      </c>
      <c r="D6689" s="234">
        <v>0.3125</v>
      </c>
      <c r="E6689" s="235">
        <v>0.00010433641198678433</v>
      </c>
      <c r="F6689" s="235">
        <v>0.00005037777208503844</v>
      </c>
    </row>
    <row r="6690" ht="14.25" customHeight="1" spans="1:6" x14ac:dyDescent="0.25">
      <c r="A6690" s="232">
        <v>43605</v>
      </c>
      <c r="B6690" s="233">
        <v>140</v>
      </c>
      <c r="C6690" s="233">
        <v>17</v>
      </c>
      <c r="D6690" s="234">
        <v>0.3333333333321207</v>
      </c>
      <c r="E6690" s="235">
        <v>0.0001307285236102388</v>
      </c>
      <c r="F6690" s="235">
        <v>0.00005358271981211842</v>
      </c>
    </row>
    <row r="6691" ht="14.25" customHeight="1" spans="1:6" x14ac:dyDescent="0.25">
      <c r="A6691" s="232">
        <v>43605</v>
      </c>
      <c r="B6691" s="233">
        <v>140</v>
      </c>
      <c r="C6691" s="233">
        <v>18</v>
      </c>
      <c r="D6691" s="234">
        <v>0.3541666666678793</v>
      </c>
      <c r="E6691" s="235">
        <v>0.00015596384406885044</v>
      </c>
      <c r="F6691" s="235">
        <v>0.0000567876675391984</v>
      </c>
    </row>
    <row r="6692" ht="14.25" customHeight="1" spans="1:6" x14ac:dyDescent="0.25">
      <c r="A6692" s="232">
        <v>43605</v>
      </c>
      <c r="B6692" s="233">
        <v>140</v>
      </c>
      <c r="C6692" s="233">
        <v>19</v>
      </c>
      <c r="D6692" s="234">
        <v>0.375</v>
      </c>
      <c r="E6692" s="235">
        <v>0.00017299265810672402</v>
      </c>
      <c r="F6692" s="235">
        <v>0.000057088131388612155</v>
      </c>
    </row>
    <row r="6693" ht="14.25" customHeight="1" spans="1:6" x14ac:dyDescent="0.25">
      <c r="A6693" s="232">
        <v>43605</v>
      </c>
      <c r="B6693" s="233">
        <v>140</v>
      </c>
      <c r="C6693" s="233">
        <v>20</v>
      </c>
      <c r="D6693" s="234">
        <v>0.3958333333321207</v>
      </c>
      <c r="E6693" s="235">
        <v>0.00018011411351210387</v>
      </c>
      <c r="F6693" s="235">
        <v>0.000056987976772140894</v>
      </c>
    </row>
    <row r="6694" ht="14.25" customHeight="1" spans="1:6" x14ac:dyDescent="0.25">
      <c r="A6694" s="232">
        <v>43605</v>
      </c>
      <c r="B6694" s="233">
        <v>140</v>
      </c>
      <c r="C6694" s="233">
        <v>21</v>
      </c>
      <c r="D6694" s="234">
        <v>0.4166666666678793</v>
      </c>
      <c r="E6694" s="235">
        <v>0.00020190617025605674</v>
      </c>
      <c r="F6694" s="235">
        <v>0.000056487203689784654</v>
      </c>
    </row>
    <row r="6695" ht="14.25" customHeight="1" spans="1:6" x14ac:dyDescent="0.25">
      <c r="A6695" s="232">
        <v>43605</v>
      </c>
      <c r="B6695" s="233">
        <v>140</v>
      </c>
      <c r="C6695" s="233">
        <v>22</v>
      </c>
      <c r="D6695" s="234">
        <v>0.4375</v>
      </c>
      <c r="E6695" s="235">
        <v>0.00022898626518045627</v>
      </c>
      <c r="F6695" s="235">
        <v>0.00005428380212741717</v>
      </c>
    </row>
    <row r="6696" ht="14.25" customHeight="1" spans="1:6" x14ac:dyDescent="0.25">
      <c r="A6696" s="232">
        <v>43605</v>
      </c>
      <c r="B6696" s="233">
        <v>140</v>
      </c>
      <c r="C6696" s="233">
        <v>23</v>
      </c>
      <c r="D6696" s="234">
        <v>0.4583333333321207</v>
      </c>
      <c r="E6696" s="235">
        <v>0.00021570050667443652</v>
      </c>
      <c r="F6696" s="235">
        <v>0.000055786121374485906</v>
      </c>
    </row>
    <row r="6697" ht="14.25" customHeight="1" spans="1:6" x14ac:dyDescent="0.25">
      <c r="A6697" s="232">
        <v>43605</v>
      </c>
      <c r="B6697" s="233">
        <v>140</v>
      </c>
      <c r="C6697" s="233">
        <v>24</v>
      </c>
      <c r="D6697" s="234">
        <v>0.4791666666678793</v>
      </c>
      <c r="E6697" s="235">
        <v>0.0002149180751491945</v>
      </c>
      <c r="F6697" s="235">
        <v>0.000056387049073313414</v>
      </c>
    </row>
    <row r="6698" ht="14.25" customHeight="1" spans="1:6" x14ac:dyDescent="0.25">
      <c r="A6698" s="232">
        <v>43605</v>
      </c>
      <c r="B6698" s="233">
        <v>140</v>
      </c>
      <c r="C6698" s="233">
        <v>25</v>
      </c>
      <c r="D6698" s="234">
        <v>0.5</v>
      </c>
      <c r="E6698" s="235">
        <v>0.00021084606610370735</v>
      </c>
      <c r="F6698" s="235">
        <v>0.00005728844062155465</v>
      </c>
    </row>
    <row r="6699" ht="14.25" customHeight="1" spans="1:6" x14ac:dyDescent="0.25">
      <c r="A6699" s="232">
        <v>43605</v>
      </c>
      <c r="B6699" s="233">
        <v>140</v>
      </c>
      <c r="C6699" s="233">
        <v>26</v>
      </c>
      <c r="D6699" s="234">
        <v>0.5208333333321207</v>
      </c>
      <c r="E6699" s="235">
        <v>0.00018758943579796547</v>
      </c>
      <c r="F6699" s="235">
        <v>0.000056186739840370906</v>
      </c>
    </row>
    <row r="6700" ht="14.25" customHeight="1" spans="1:6" x14ac:dyDescent="0.25">
      <c r="A6700" s="232">
        <v>43605</v>
      </c>
      <c r="B6700" s="233">
        <v>140</v>
      </c>
      <c r="C6700" s="233">
        <v>27</v>
      </c>
      <c r="D6700" s="234">
        <v>0.5416666666678793</v>
      </c>
      <c r="E6700" s="235">
        <v>0.00020413404913992815</v>
      </c>
      <c r="F6700" s="235">
        <v>0.00005488472982624466</v>
      </c>
    </row>
    <row r="6701" ht="14.25" customHeight="1" spans="1:6" x14ac:dyDescent="0.25">
      <c r="A6701" s="232">
        <v>43605</v>
      </c>
      <c r="B6701" s="233">
        <v>140</v>
      </c>
      <c r="C6701" s="233">
        <v>28</v>
      </c>
      <c r="D6701" s="234">
        <v>0.5625</v>
      </c>
      <c r="E6701" s="235">
        <v>0.00016972006369834943</v>
      </c>
      <c r="F6701" s="235">
        <v>0.00005338241057917592</v>
      </c>
    </row>
    <row r="6702" ht="14.25" customHeight="1" spans="1:6" x14ac:dyDescent="0.25">
      <c r="A6702" s="232">
        <v>43605</v>
      </c>
      <c r="B6702" s="233">
        <v>140</v>
      </c>
      <c r="C6702" s="233">
        <v>29</v>
      </c>
      <c r="D6702" s="234">
        <v>0.5833333333321207</v>
      </c>
      <c r="E6702" s="235">
        <v>0.00014309002886152882</v>
      </c>
      <c r="F6702" s="235">
        <v>0.00005208040056504968</v>
      </c>
    </row>
    <row r="6703" ht="14.25" customHeight="1" spans="1:6" x14ac:dyDescent="0.25">
      <c r="A6703" s="232">
        <v>43605</v>
      </c>
      <c r="B6703" s="233">
        <v>140</v>
      </c>
      <c r="C6703" s="233">
        <v>30</v>
      </c>
      <c r="D6703" s="234">
        <v>0.6041666666678793</v>
      </c>
      <c r="E6703" s="235">
        <v>0.00013185237260982845</v>
      </c>
      <c r="F6703" s="235">
        <v>0.00005188009133210718</v>
      </c>
    </row>
    <row r="6704" ht="14.25" customHeight="1" spans="1:6" x14ac:dyDescent="0.25">
      <c r="A6704" s="232">
        <v>43605</v>
      </c>
      <c r="B6704" s="233">
        <v>140</v>
      </c>
      <c r="C6704" s="233">
        <v>31</v>
      </c>
      <c r="D6704" s="234">
        <v>0.625</v>
      </c>
      <c r="E6704" s="235">
        <v>0.0001155823156337201</v>
      </c>
      <c r="F6704" s="235">
        <v>0.00005167978209916469</v>
      </c>
    </row>
    <row r="6705" ht="14.25" customHeight="1" spans="1:6" x14ac:dyDescent="0.25">
      <c r="A6705" s="232">
        <v>43605</v>
      </c>
      <c r="B6705" s="233">
        <v>140</v>
      </c>
      <c r="C6705" s="233">
        <v>32</v>
      </c>
      <c r="D6705" s="234">
        <v>0.6458333333321207</v>
      </c>
      <c r="E6705" s="235">
        <v>0.0001325828745875447</v>
      </c>
      <c r="F6705" s="235">
        <v>0.000054684420593302164</v>
      </c>
    </row>
    <row r="6706" ht="14.25" customHeight="1" spans="1:6" x14ac:dyDescent="0.25">
      <c r="A6706" s="232">
        <v>43605</v>
      </c>
      <c r="B6706" s="233">
        <v>140</v>
      </c>
      <c r="C6706" s="233">
        <v>33</v>
      </c>
      <c r="D6706" s="234">
        <v>0.6666666666678793</v>
      </c>
      <c r="E6706" s="235">
        <v>0.00009990809340446502</v>
      </c>
      <c r="F6706" s="235">
        <v>0.0000567876675391984</v>
      </c>
    </row>
    <row r="6707" ht="14.25" customHeight="1" spans="1:6" x14ac:dyDescent="0.25">
      <c r="A6707" s="232">
        <v>43605</v>
      </c>
      <c r="B6707" s="233">
        <v>140</v>
      </c>
      <c r="C6707" s="233">
        <v>34</v>
      </c>
      <c r="D6707" s="234">
        <v>0.6875</v>
      </c>
      <c r="E6707" s="235">
        <v>0.00007731665795276875</v>
      </c>
      <c r="F6707" s="235">
        <v>0.000060092769882749627</v>
      </c>
    </row>
    <row r="6708" ht="14.25" customHeight="1" spans="1:6" x14ac:dyDescent="0.25">
      <c r="A6708" s="232">
        <v>43605</v>
      </c>
      <c r="B6708" s="233">
        <v>140</v>
      </c>
      <c r="C6708" s="233">
        <v>35</v>
      </c>
      <c r="D6708" s="234">
        <v>0.7083333333321207</v>
      </c>
      <c r="E6708" s="235">
        <v>0.00005868095103449048</v>
      </c>
      <c r="F6708" s="235">
        <v>0.00006510050070631209</v>
      </c>
    </row>
    <row r="6709" ht="14.25" customHeight="1" spans="1:6" x14ac:dyDescent="0.25">
      <c r="A6709" s="232">
        <v>43605</v>
      </c>
      <c r="B6709" s="233">
        <v>140</v>
      </c>
      <c r="C6709" s="233">
        <v>36</v>
      </c>
      <c r="D6709" s="234">
        <v>0.7291666666678793</v>
      </c>
      <c r="E6709" s="235">
        <v>0.00004457793988633141</v>
      </c>
      <c r="F6709" s="235">
        <v>0.00006680312918632335</v>
      </c>
    </row>
    <row r="6710" ht="14.25" customHeight="1" spans="1:6" x14ac:dyDescent="0.25">
      <c r="A6710" s="232">
        <v>43605</v>
      </c>
      <c r="B6710" s="233">
        <v>140</v>
      </c>
      <c r="C6710" s="233">
        <v>37</v>
      </c>
      <c r="D6710" s="234">
        <v>0.75</v>
      </c>
      <c r="E6710" s="235">
        <v>0.0000293258737405704</v>
      </c>
      <c r="F6710" s="235">
        <v>0.00006730390226867957</v>
      </c>
    </row>
    <row r="6711" ht="14.25" customHeight="1" spans="1:6" x14ac:dyDescent="0.25">
      <c r="A6711" s="232">
        <v>43605</v>
      </c>
      <c r="B6711" s="233">
        <v>140</v>
      </c>
      <c r="C6711" s="233">
        <v>38</v>
      </c>
      <c r="D6711" s="234">
        <v>0.7708333333321207</v>
      </c>
      <c r="E6711" s="235">
        <v>0.00001863596288719205</v>
      </c>
      <c r="F6711" s="235">
        <v>0.00006860591228280583</v>
      </c>
    </row>
    <row r="6712" ht="14.25" customHeight="1" spans="1:6" x14ac:dyDescent="0.25">
      <c r="A6712" s="232">
        <v>43605</v>
      </c>
      <c r="B6712" s="233">
        <v>140</v>
      </c>
      <c r="C6712" s="233">
        <v>39</v>
      </c>
      <c r="D6712" s="234">
        <v>0.7916666666678793</v>
      </c>
      <c r="E6712" s="235">
        <v>0.000009066905384338401</v>
      </c>
      <c r="F6712" s="235">
        <v>0.00006780467535103583</v>
      </c>
    </row>
    <row r="6713" ht="14.25" customHeight="1" spans="1:6" x14ac:dyDescent="0.25">
      <c r="A6713" s="232">
        <v>43605</v>
      </c>
      <c r="B6713" s="233">
        <v>140</v>
      </c>
      <c r="C6713" s="233">
        <v>40</v>
      </c>
      <c r="D6713" s="234">
        <v>0.8125</v>
      </c>
      <c r="E6713" s="235">
        <v>0.000004037861526305447</v>
      </c>
      <c r="F6713" s="235">
        <v>0.00006500034608984085</v>
      </c>
    </row>
    <row r="6714" ht="14.25" customHeight="1" spans="1:6" x14ac:dyDescent="0.25">
      <c r="A6714" s="232">
        <v>43605</v>
      </c>
      <c r="B6714" s="233">
        <v>140</v>
      </c>
      <c r="C6714" s="233">
        <v>41</v>
      </c>
      <c r="D6714" s="234">
        <v>0.8333333333321207</v>
      </c>
      <c r="E6714" s="235">
        <v>9.66460649642024e-7</v>
      </c>
      <c r="F6714" s="235">
        <v>0.0000653008099392546</v>
      </c>
    </row>
    <row r="6715" ht="14.25" customHeight="1" spans="1:6" x14ac:dyDescent="0.25">
      <c r="A6715" s="232">
        <v>43605</v>
      </c>
      <c r="B6715" s="233">
        <v>140</v>
      </c>
      <c r="C6715" s="233">
        <v>42</v>
      </c>
      <c r="D6715" s="234">
        <v>0.8541666666678793</v>
      </c>
      <c r="E6715" s="235">
        <v>1.1841624461122459e-7</v>
      </c>
      <c r="F6715" s="235">
        <v>0.0000653008099392546</v>
      </c>
    </row>
    <row r="6716" ht="14.25" customHeight="1" spans="1:6" x14ac:dyDescent="0.25">
      <c r="A6716" s="232">
        <v>43605</v>
      </c>
      <c r="B6716" s="233">
        <v>140</v>
      </c>
      <c r="C6716" s="233">
        <v>43</v>
      </c>
      <c r="D6716" s="234">
        <v>0.875</v>
      </c>
      <c r="E6716" s="235">
        <v>0</v>
      </c>
      <c r="F6716" s="235">
        <v>0.00006630235610396709</v>
      </c>
    </row>
    <row r="6717" ht="14.25" customHeight="1" spans="1:6" x14ac:dyDescent="0.25">
      <c r="A6717" s="232">
        <v>43605</v>
      </c>
      <c r="B6717" s="233">
        <v>140</v>
      </c>
      <c r="C6717" s="233">
        <v>44</v>
      </c>
      <c r="D6717" s="234">
        <v>0.8958333333321207</v>
      </c>
      <c r="E6717" s="235">
        <v>0</v>
      </c>
      <c r="F6717" s="235">
        <v>0.0000665026653369096</v>
      </c>
    </row>
    <row r="6718" ht="14.25" customHeight="1" spans="1:6" x14ac:dyDescent="0.25">
      <c r="A6718" s="232">
        <v>43605</v>
      </c>
      <c r="B6718" s="233">
        <v>140</v>
      </c>
      <c r="C6718" s="233">
        <v>45</v>
      </c>
      <c r="D6718" s="234">
        <v>0.9166666666678793</v>
      </c>
      <c r="E6718" s="235">
        <v>0</v>
      </c>
      <c r="F6718" s="235">
        <v>0.00006429926377454211</v>
      </c>
    </row>
    <row r="6719" ht="14.25" customHeight="1" spans="1:6" x14ac:dyDescent="0.25">
      <c r="A6719" s="232">
        <v>43605</v>
      </c>
      <c r="B6719" s="233">
        <v>140</v>
      </c>
      <c r="C6719" s="233">
        <v>46</v>
      </c>
      <c r="D6719" s="234">
        <v>0.9375</v>
      </c>
      <c r="E6719" s="235">
        <v>0</v>
      </c>
      <c r="F6719" s="235">
        <v>0.00005959199680039339</v>
      </c>
    </row>
    <row r="6720" ht="14.25" customHeight="1" spans="1:6" x14ac:dyDescent="0.25">
      <c r="A6720" s="232">
        <v>43605</v>
      </c>
      <c r="B6720" s="233">
        <v>140</v>
      </c>
      <c r="C6720" s="233">
        <v>47</v>
      </c>
      <c r="D6720" s="234">
        <v>0.9583333333321207</v>
      </c>
      <c r="E6720" s="235">
        <v>0</v>
      </c>
      <c r="F6720" s="235">
        <v>0.00005368287442858966</v>
      </c>
    </row>
    <row r="6721" ht="14.25" customHeight="1" spans="1:6" x14ac:dyDescent="0.25">
      <c r="A6721" s="232">
        <v>43605</v>
      </c>
      <c r="B6721" s="233">
        <v>140</v>
      </c>
      <c r="C6721" s="233">
        <v>48</v>
      </c>
      <c r="D6721" s="234">
        <v>0.9791666666678793</v>
      </c>
      <c r="E6721" s="235">
        <v>0</v>
      </c>
      <c r="F6721" s="235">
        <v>0.00004687236050854471</v>
      </c>
    </row>
    <row r="6722" ht="14.25" customHeight="1" spans="1:6" x14ac:dyDescent="0.25">
      <c r="A6722" s="232">
        <v>43606</v>
      </c>
      <c r="B6722" s="233">
        <v>141</v>
      </c>
      <c r="C6722" s="233">
        <v>1</v>
      </c>
      <c r="D6722" s="234">
        <v>0</v>
      </c>
      <c r="E6722" s="235">
        <v>0</v>
      </c>
      <c r="F6722" s="235">
        <v>0.00003996169197202851</v>
      </c>
    </row>
    <row r="6723" ht="14.25" customHeight="1" spans="1:6" x14ac:dyDescent="0.25">
      <c r="A6723" s="232">
        <v>43606</v>
      </c>
      <c r="B6723" s="233">
        <v>141</v>
      </c>
      <c r="C6723" s="233">
        <v>2</v>
      </c>
      <c r="D6723" s="234">
        <v>0.020833333332120674</v>
      </c>
      <c r="E6723" s="235">
        <v>0</v>
      </c>
      <c r="F6723" s="235">
        <v>0.00003625597116259227</v>
      </c>
    </row>
    <row r="6724" ht="14.25" customHeight="1" spans="1:6" x14ac:dyDescent="0.25">
      <c r="A6724" s="232">
        <v>43606</v>
      </c>
      <c r="B6724" s="233">
        <v>141</v>
      </c>
      <c r="C6724" s="233">
        <v>3</v>
      </c>
      <c r="D6724" s="234">
        <v>0.041666666667879326</v>
      </c>
      <c r="E6724" s="235">
        <v>0</v>
      </c>
      <c r="F6724" s="235">
        <v>0.000032450095736684804</v>
      </c>
    </row>
    <row r="6725" ht="14.25" customHeight="1" spans="1:6" x14ac:dyDescent="0.25">
      <c r="A6725" s="232">
        <v>43606</v>
      </c>
      <c r="B6725" s="233">
        <v>141</v>
      </c>
      <c r="C6725" s="233">
        <v>4</v>
      </c>
      <c r="D6725" s="234">
        <v>0.0625</v>
      </c>
      <c r="E6725" s="235">
        <v>0</v>
      </c>
      <c r="F6725" s="235">
        <v>0.000030046384941374813</v>
      </c>
    </row>
    <row r="6726" ht="14.25" customHeight="1" spans="1:6" x14ac:dyDescent="0.25">
      <c r="A6726" s="232">
        <v>43606</v>
      </c>
      <c r="B6726" s="233">
        <v>141</v>
      </c>
      <c r="C6726" s="233">
        <v>5</v>
      </c>
      <c r="D6726" s="234">
        <v>0.08333333333212067</v>
      </c>
      <c r="E6726" s="235">
        <v>0</v>
      </c>
      <c r="F6726" s="235">
        <v>0.000028143447228421073</v>
      </c>
    </row>
    <row r="6727" ht="14.25" customHeight="1" spans="1:6" x14ac:dyDescent="0.25">
      <c r="A6727" s="232">
        <v>43606</v>
      </c>
      <c r="B6727" s="233">
        <v>141</v>
      </c>
      <c r="C6727" s="233">
        <v>6</v>
      </c>
      <c r="D6727" s="234">
        <v>0.10416666666787933</v>
      </c>
      <c r="E6727" s="235">
        <v>0</v>
      </c>
      <c r="F6727" s="235">
        <v>0.000027342210296651082</v>
      </c>
    </row>
    <row r="6728" ht="14.25" customHeight="1" spans="1:6" x14ac:dyDescent="0.25">
      <c r="A6728" s="232">
        <v>43606</v>
      </c>
      <c r="B6728" s="233">
        <v>141</v>
      </c>
      <c r="C6728" s="233">
        <v>7</v>
      </c>
      <c r="D6728" s="234">
        <v>0.125</v>
      </c>
      <c r="E6728" s="235">
        <v>0</v>
      </c>
      <c r="F6728" s="235">
        <v>0.000027642674146064832</v>
      </c>
    </row>
    <row r="6729" ht="14.25" customHeight="1" spans="1:6" x14ac:dyDescent="0.25">
      <c r="A6729" s="232">
        <v>43606</v>
      </c>
      <c r="B6729" s="233">
        <v>141</v>
      </c>
      <c r="C6729" s="233">
        <v>8</v>
      </c>
      <c r="D6729" s="234">
        <v>0.14583333333212067</v>
      </c>
      <c r="E6729" s="235">
        <v>0</v>
      </c>
      <c r="F6729" s="235">
        <v>0.000026641127981352337</v>
      </c>
    </row>
    <row r="6730" ht="14.25" customHeight="1" spans="1:6" x14ac:dyDescent="0.25">
      <c r="A6730" s="232">
        <v>43606</v>
      </c>
      <c r="B6730" s="233">
        <v>141</v>
      </c>
      <c r="C6730" s="233">
        <v>9</v>
      </c>
      <c r="D6730" s="234">
        <v>0.16666666666787933</v>
      </c>
      <c r="E6730" s="235">
        <v>0.000001952075330225196</v>
      </c>
      <c r="F6730" s="235">
        <v>0.00002654097336488109</v>
      </c>
    </row>
    <row r="6731" ht="14.25" customHeight="1" spans="1:6" x14ac:dyDescent="0.25">
      <c r="A6731" s="232">
        <v>43606</v>
      </c>
      <c r="B6731" s="233">
        <v>141</v>
      </c>
      <c r="C6731" s="233">
        <v>10</v>
      </c>
      <c r="D6731" s="234">
        <v>0.1875</v>
      </c>
      <c r="E6731" s="235">
        <v>0.000005036774578636455</v>
      </c>
      <c r="F6731" s="235">
        <v>0.00002614035489899609</v>
      </c>
    </row>
    <row r="6732" ht="14.25" customHeight="1" spans="1:6" x14ac:dyDescent="0.25">
      <c r="A6732" s="232">
        <v>43606</v>
      </c>
      <c r="B6732" s="233">
        <v>141</v>
      </c>
      <c r="C6732" s="233">
        <v>11</v>
      </c>
      <c r="D6732" s="234">
        <v>0.20833333333212067</v>
      </c>
      <c r="E6732" s="235">
        <v>0.000013386795465428948</v>
      </c>
      <c r="F6732" s="235">
        <v>0.000027141901063708585</v>
      </c>
    </row>
    <row r="6733" ht="14.25" customHeight="1" spans="1:6" x14ac:dyDescent="0.25">
      <c r="A6733" s="232">
        <v>43606</v>
      </c>
      <c r="B6733" s="233">
        <v>141</v>
      </c>
      <c r="C6733" s="233">
        <v>12</v>
      </c>
      <c r="D6733" s="234">
        <v>0.22916666666787933</v>
      </c>
      <c r="E6733" s="235">
        <v>0.000027521154722439026</v>
      </c>
      <c r="F6733" s="235">
        <v>0.00002684143721429483</v>
      </c>
    </row>
    <row r="6734" ht="14.25" customHeight="1" spans="1:6" x14ac:dyDescent="0.25">
      <c r="A6734" s="232">
        <v>43606</v>
      </c>
      <c r="B6734" s="233">
        <v>141</v>
      </c>
      <c r="C6734" s="233">
        <v>13</v>
      </c>
      <c r="D6734" s="234">
        <v>0.25</v>
      </c>
      <c r="E6734" s="235">
        <v>0.00004459600447608694</v>
      </c>
      <c r="F6734" s="235">
        <v>0.00003054715802373107</v>
      </c>
    </row>
    <row r="6735" ht="14.25" customHeight="1" spans="1:6" x14ac:dyDescent="0.25">
      <c r="A6735" s="232">
        <v>43606</v>
      </c>
      <c r="B6735" s="233">
        <v>141</v>
      </c>
      <c r="C6735" s="233">
        <v>14</v>
      </c>
      <c r="D6735" s="234">
        <v>0.2708333333321207</v>
      </c>
      <c r="E6735" s="235">
        <v>0.00006786249044542919</v>
      </c>
      <c r="F6735" s="235">
        <v>0.000033151178051983545</v>
      </c>
    </row>
    <row r="6736" ht="14.25" customHeight="1" spans="1:6" x14ac:dyDescent="0.25">
      <c r="A6736" s="232">
        <v>43606</v>
      </c>
      <c r="B6736" s="233">
        <v>141</v>
      </c>
      <c r="C6736" s="233">
        <v>15</v>
      </c>
      <c r="D6736" s="234">
        <v>0.2916666666678793</v>
      </c>
      <c r="E6736" s="235">
        <v>0.00008363439290445548</v>
      </c>
      <c r="F6736" s="235">
        <v>0.00003916045504025851</v>
      </c>
    </row>
    <row r="6737" ht="14.25" customHeight="1" spans="1:6" x14ac:dyDescent="0.25">
      <c r="A6737" s="232">
        <v>43606</v>
      </c>
      <c r="B6737" s="233">
        <v>141</v>
      </c>
      <c r="C6737" s="233">
        <v>16</v>
      </c>
      <c r="D6737" s="234">
        <v>0.3125</v>
      </c>
      <c r="E6737" s="235">
        <v>0.00010655380110937282</v>
      </c>
      <c r="F6737" s="235">
        <v>0.000043366948932050984</v>
      </c>
    </row>
    <row r="6738" ht="14.25" customHeight="1" spans="1:6" x14ac:dyDescent="0.25">
      <c r="A6738" s="232">
        <v>43606</v>
      </c>
      <c r="B6738" s="233">
        <v>141</v>
      </c>
      <c r="C6738" s="233">
        <v>17</v>
      </c>
      <c r="D6738" s="234">
        <v>0.3333333333321207</v>
      </c>
      <c r="E6738" s="235">
        <v>0.00012354398642053807</v>
      </c>
      <c r="F6738" s="235">
        <v>0.0000508785451673947</v>
      </c>
    </row>
    <row r="6739" ht="14.25" customHeight="1" spans="1:6" x14ac:dyDescent="0.25">
      <c r="A6739" s="232">
        <v>43606</v>
      </c>
      <c r="B6739" s="233">
        <v>141</v>
      </c>
      <c r="C6739" s="233">
        <v>18</v>
      </c>
      <c r="D6739" s="234">
        <v>0.3541666666678793</v>
      </c>
      <c r="E6739" s="235">
        <v>0.00014356024905157948</v>
      </c>
      <c r="F6739" s="235">
        <v>0.000056387049073313414</v>
      </c>
    </row>
    <row r="6740" ht="14.25" customHeight="1" spans="1:6" x14ac:dyDescent="0.25">
      <c r="A6740" s="232">
        <v>43606</v>
      </c>
      <c r="B6740" s="233">
        <v>141</v>
      </c>
      <c r="C6740" s="233">
        <v>19</v>
      </c>
      <c r="D6740" s="234">
        <v>0.375</v>
      </c>
      <c r="E6740" s="235">
        <v>0.00016310625991129203</v>
      </c>
      <c r="F6740" s="235">
        <v>0.00005828998678626714</v>
      </c>
    </row>
    <row r="6741" ht="14.25" customHeight="1" spans="1:6" x14ac:dyDescent="0.25">
      <c r="A6741" s="232">
        <v>43606</v>
      </c>
      <c r="B6741" s="233">
        <v>141</v>
      </c>
      <c r="C6741" s="233">
        <v>20</v>
      </c>
      <c r="D6741" s="234">
        <v>0.3958333333321207</v>
      </c>
      <c r="E6741" s="235">
        <v>0.00018504995111592287</v>
      </c>
      <c r="F6741" s="235">
        <v>0.00006019292449922087</v>
      </c>
    </row>
    <row r="6742" ht="14.25" customHeight="1" spans="1:6" x14ac:dyDescent="0.25">
      <c r="A6742" s="232">
        <v>43606</v>
      </c>
      <c r="B6742" s="233">
        <v>141</v>
      </c>
      <c r="C6742" s="233">
        <v>21</v>
      </c>
      <c r="D6742" s="234">
        <v>0.4166666666678793</v>
      </c>
      <c r="E6742" s="235">
        <v>0.00020100045295337824</v>
      </c>
      <c r="F6742" s="235">
        <v>0.00006099416143099088</v>
      </c>
    </row>
    <row r="6743" ht="14.25" customHeight="1" spans="1:6" x14ac:dyDescent="0.25">
      <c r="A6743" s="232">
        <v>43606</v>
      </c>
      <c r="B6743" s="233">
        <v>141</v>
      </c>
      <c r="C6743" s="233">
        <v>22</v>
      </c>
      <c r="D6743" s="234">
        <v>0.4375</v>
      </c>
      <c r="E6743" s="235">
        <v>0.00021790373866493486</v>
      </c>
      <c r="F6743" s="235">
        <v>0.00005979230603333589</v>
      </c>
    </row>
    <row r="6744" ht="14.25" customHeight="1" spans="1:6" x14ac:dyDescent="0.25">
      <c r="A6744" s="232">
        <v>43606</v>
      </c>
      <c r="B6744" s="233">
        <v>141</v>
      </c>
      <c r="C6744" s="233">
        <v>23</v>
      </c>
      <c r="D6744" s="234">
        <v>0.4583333333321207</v>
      </c>
      <c r="E6744" s="235">
        <v>0.0002134990924872861</v>
      </c>
      <c r="F6744" s="235">
        <v>0.000059191378334508385</v>
      </c>
    </row>
    <row r="6745" ht="14.25" customHeight="1" spans="1:6" x14ac:dyDescent="0.25">
      <c r="A6745" s="232">
        <v>43606</v>
      </c>
      <c r="B6745" s="233">
        <v>141</v>
      </c>
      <c r="C6745" s="233">
        <v>24</v>
      </c>
      <c r="D6745" s="234">
        <v>0.4791666666678793</v>
      </c>
      <c r="E6745" s="235">
        <v>0.0002235536880406581</v>
      </c>
      <c r="F6745" s="235">
        <v>0.000059191378334508385</v>
      </c>
    </row>
    <row r="6746" ht="14.25" customHeight="1" spans="1:6" x14ac:dyDescent="0.25">
      <c r="A6746" s="232">
        <v>43606</v>
      </c>
      <c r="B6746" s="233">
        <v>141</v>
      </c>
      <c r="C6746" s="233">
        <v>25</v>
      </c>
      <c r="D6746" s="234">
        <v>0.5</v>
      </c>
      <c r="E6746" s="235">
        <v>0.0002323153226592604</v>
      </c>
      <c r="F6746" s="235">
        <v>0.00006119447066393338</v>
      </c>
    </row>
    <row r="6747" ht="14.25" customHeight="1" spans="1:6" x14ac:dyDescent="0.25">
      <c r="A6747" s="232">
        <v>43606</v>
      </c>
      <c r="B6747" s="233">
        <v>141</v>
      </c>
      <c r="C6747" s="233">
        <v>26</v>
      </c>
      <c r="D6747" s="234">
        <v>0.5208333333321207</v>
      </c>
      <c r="E6747" s="235">
        <v>0.00020746909086927538</v>
      </c>
      <c r="F6747" s="235">
        <v>0.00005909122371803713</v>
      </c>
    </row>
    <row r="6748" ht="14.25" customHeight="1" spans="1:6" x14ac:dyDescent="0.25">
      <c r="A6748" s="232">
        <v>43606</v>
      </c>
      <c r="B6748" s="233">
        <v>141</v>
      </c>
      <c r="C6748" s="233">
        <v>27</v>
      </c>
      <c r="D6748" s="234">
        <v>0.5416666666678793</v>
      </c>
      <c r="E6748" s="235">
        <v>0.00020586511173249276</v>
      </c>
      <c r="F6748" s="235">
        <v>0.00005768905908743964</v>
      </c>
    </row>
    <row r="6749" ht="14.25" customHeight="1" spans="1:6" x14ac:dyDescent="0.25">
      <c r="A6749" s="232">
        <v>43606</v>
      </c>
      <c r="B6749" s="233">
        <v>141</v>
      </c>
      <c r="C6749" s="233">
        <v>28</v>
      </c>
      <c r="D6749" s="234">
        <v>0.5625</v>
      </c>
      <c r="E6749" s="235">
        <v>0.00020199791296728747</v>
      </c>
      <c r="F6749" s="235">
        <v>0.000056987976772140894</v>
      </c>
    </row>
    <row r="6750" ht="14.25" customHeight="1" spans="1:6" x14ac:dyDescent="0.25">
      <c r="A6750" s="232">
        <v>43606</v>
      </c>
      <c r="B6750" s="233">
        <v>141</v>
      </c>
      <c r="C6750" s="233">
        <v>29</v>
      </c>
      <c r="D6750" s="234">
        <v>0.5833333333321207</v>
      </c>
      <c r="E6750" s="235">
        <v>0.00017246524014632772</v>
      </c>
      <c r="F6750" s="235">
        <v>0.000056286894456842146</v>
      </c>
    </row>
    <row r="6751" ht="14.25" customHeight="1" spans="1:6" x14ac:dyDescent="0.25">
      <c r="A6751" s="232">
        <v>43606</v>
      </c>
      <c r="B6751" s="233">
        <v>141</v>
      </c>
      <c r="C6751" s="233">
        <v>30</v>
      </c>
      <c r="D6751" s="234">
        <v>0.6041666666678793</v>
      </c>
      <c r="E6751" s="235">
        <v>0.00016702270028615308</v>
      </c>
      <c r="F6751" s="235">
        <v>0.00005768905908743964</v>
      </c>
    </row>
    <row r="6752" ht="14.25" customHeight="1" spans="1:6" x14ac:dyDescent="0.25">
      <c r="A6752" s="232">
        <v>43606</v>
      </c>
      <c r="B6752" s="233">
        <v>141</v>
      </c>
      <c r="C6752" s="233">
        <v>31</v>
      </c>
      <c r="D6752" s="234">
        <v>0.625</v>
      </c>
      <c r="E6752" s="235">
        <v>0.0001547942823751907</v>
      </c>
      <c r="F6752" s="235">
        <v>0.00005588627599095715</v>
      </c>
    </row>
    <row r="6753" ht="14.25" customHeight="1" spans="1:6" x14ac:dyDescent="0.25">
      <c r="A6753" s="232">
        <v>43606</v>
      </c>
      <c r="B6753" s="233">
        <v>141</v>
      </c>
      <c r="C6753" s="233">
        <v>32</v>
      </c>
      <c r="D6753" s="234">
        <v>0.6458333333321207</v>
      </c>
      <c r="E6753" s="235">
        <v>0.0001384399611469424</v>
      </c>
      <c r="F6753" s="235">
        <v>0.00005748874985449714</v>
      </c>
    </row>
    <row r="6754" ht="14.25" customHeight="1" spans="1:6" x14ac:dyDescent="0.25">
      <c r="A6754" s="232">
        <v>43606</v>
      </c>
      <c r="B6754" s="233">
        <v>141</v>
      </c>
      <c r="C6754" s="233">
        <v>33</v>
      </c>
      <c r="D6754" s="234">
        <v>0.6666666666678793</v>
      </c>
      <c r="E6754" s="235">
        <v>0.00011789694605163271</v>
      </c>
      <c r="F6754" s="235">
        <v>0.000056887822155669654</v>
      </c>
    </row>
    <row r="6755" ht="14.25" customHeight="1" spans="1:6" x14ac:dyDescent="0.25">
      <c r="A6755" s="232">
        <v>43606</v>
      </c>
      <c r="B6755" s="233">
        <v>141</v>
      </c>
      <c r="C6755" s="233">
        <v>34</v>
      </c>
      <c r="D6755" s="234">
        <v>0.6875</v>
      </c>
      <c r="E6755" s="235">
        <v>0.00009294366742100721</v>
      </c>
      <c r="F6755" s="235">
        <v>0.000058390141402738404</v>
      </c>
    </row>
    <row r="6756" ht="14.25" customHeight="1" spans="1:6" x14ac:dyDescent="0.25">
      <c r="A6756" s="232">
        <v>43606</v>
      </c>
      <c r="B6756" s="233">
        <v>141</v>
      </c>
      <c r="C6756" s="233">
        <v>35</v>
      </c>
      <c r="D6756" s="234">
        <v>0.7083333333321207</v>
      </c>
      <c r="E6756" s="235">
        <v>0.00006427659217091845</v>
      </c>
      <c r="F6756" s="235">
        <v>0.00006319756299335835</v>
      </c>
    </row>
    <row r="6757" ht="14.25" customHeight="1" spans="1:6" x14ac:dyDescent="0.25">
      <c r="A6757" s="232">
        <v>43606</v>
      </c>
      <c r="B6757" s="233">
        <v>141</v>
      </c>
      <c r="C6757" s="233">
        <v>36</v>
      </c>
      <c r="D6757" s="234">
        <v>0.7291666666678793</v>
      </c>
      <c r="E6757" s="235">
        <v>0.00004577062270658595</v>
      </c>
      <c r="F6757" s="235">
        <v>0.0000665026653369096</v>
      </c>
    </row>
    <row r="6758" ht="14.25" customHeight="1" spans="1:6" x14ac:dyDescent="0.25">
      <c r="A6758" s="232">
        <v>43606</v>
      </c>
      <c r="B6758" s="233">
        <v>141</v>
      </c>
      <c r="C6758" s="233">
        <v>37</v>
      </c>
      <c r="D6758" s="234">
        <v>0.75</v>
      </c>
      <c r="E6758" s="235">
        <v>0.00003383659995843375</v>
      </c>
      <c r="F6758" s="235">
        <v>0.00006660281995338085</v>
      </c>
    </row>
    <row r="6759" ht="14.25" customHeight="1" spans="1:6" x14ac:dyDescent="0.25">
      <c r="A6759" s="232">
        <v>43606</v>
      </c>
      <c r="B6759" s="233">
        <v>141</v>
      </c>
      <c r="C6759" s="233">
        <v>38</v>
      </c>
      <c r="D6759" s="234">
        <v>0.7708333333321207</v>
      </c>
      <c r="E6759" s="235">
        <v>0.000022209656831207707</v>
      </c>
      <c r="F6759" s="235">
        <v>0.0000665026653369096</v>
      </c>
    </row>
    <row r="6760" ht="14.25" customHeight="1" spans="1:6" x14ac:dyDescent="0.25">
      <c r="A6760" s="232">
        <v>43606</v>
      </c>
      <c r="B6760" s="233">
        <v>141</v>
      </c>
      <c r="C6760" s="233">
        <v>39</v>
      </c>
      <c r="D6760" s="234">
        <v>0.7916666666678793</v>
      </c>
      <c r="E6760" s="235">
        <v>0.000012380102672757098</v>
      </c>
      <c r="F6760" s="235">
        <v>0.00006760436611809333</v>
      </c>
    </row>
    <row r="6761" ht="14.25" customHeight="1" spans="1:6" x14ac:dyDescent="0.25">
      <c r="A6761" s="232">
        <v>43606</v>
      </c>
      <c r="B6761" s="233">
        <v>141</v>
      </c>
      <c r="C6761" s="233">
        <v>40</v>
      </c>
      <c r="D6761" s="234">
        <v>0.8125</v>
      </c>
      <c r="E6761" s="235">
        <v>0.000006441417577730581</v>
      </c>
      <c r="F6761" s="235">
        <v>0.00006439941839101337</v>
      </c>
    </row>
    <row r="6762" ht="14.25" customHeight="1" spans="1:6" x14ac:dyDescent="0.25">
      <c r="A6762" s="232">
        <v>43606</v>
      </c>
      <c r="B6762" s="233">
        <v>141</v>
      </c>
      <c r="C6762" s="233">
        <v>41</v>
      </c>
      <c r="D6762" s="234">
        <v>0.8333333333321207</v>
      </c>
      <c r="E6762" s="235">
        <v>0.0000014783592700794904</v>
      </c>
      <c r="F6762" s="235">
        <v>0.0000634980268427721</v>
      </c>
    </row>
    <row r="6763" ht="14.25" customHeight="1" spans="1:6" x14ac:dyDescent="0.25">
      <c r="A6763" s="232">
        <v>43606</v>
      </c>
      <c r="B6763" s="233">
        <v>141</v>
      </c>
      <c r="C6763" s="233">
        <v>42</v>
      </c>
      <c r="D6763" s="234">
        <v>0.8541666666678793</v>
      </c>
      <c r="E6763" s="235">
        <v>2.2628301882745863e-7</v>
      </c>
      <c r="F6763" s="235">
        <v>0.00006219601682864587</v>
      </c>
    </row>
    <row r="6764" ht="14.25" customHeight="1" spans="1:6" x14ac:dyDescent="0.25">
      <c r="A6764" s="232">
        <v>43606</v>
      </c>
      <c r="B6764" s="233">
        <v>141</v>
      </c>
      <c r="C6764" s="233">
        <v>43</v>
      </c>
      <c r="D6764" s="234">
        <v>0.875</v>
      </c>
      <c r="E6764" s="235">
        <v>0</v>
      </c>
      <c r="F6764" s="235">
        <v>0.00006269678991100212</v>
      </c>
    </row>
    <row r="6765" ht="14.25" customHeight="1" spans="1:6" x14ac:dyDescent="0.25">
      <c r="A6765" s="232">
        <v>43606</v>
      </c>
      <c r="B6765" s="233">
        <v>141</v>
      </c>
      <c r="C6765" s="233">
        <v>44</v>
      </c>
      <c r="D6765" s="234">
        <v>0.8958333333321207</v>
      </c>
      <c r="E6765" s="235">
        <v>0</v>
      </c>
      <c r="F6765" s="235">
        <v>0.00006359818145924337</v>
      </c>
    </row>
    <row r="6766" ht="14.25" customHeight="1" spans="1:6" x14ac:dyDescent="0.25">
      <c r="A6766" s="232">
        <v>43606</v>
      </c>
      <c r="B6766" s="233">
        <v>141</v>
      </c>
      <c r="C6766" s="233">
        <v>45</v>
      </c>
      <c r="D6766" s="234">
        <v>0.9166666666678793</v>
      </c>
      <c r="E6766" s="235">
        <v>0</v>
      </c>
      <c r="F6766" s="235">
        <v>0.00006189555297923212</v>
      </c>
    </row>
    <row r="6767" ht="14.25" customHeight="1" spans="1:6" x14ac:dyDescent="0.25">
      <c r="A6767" s="232">
        <v>43606</v>
      </c>
      <c r="B6767" s="233">
        <v>141</v>
      </c>
      <c r="C6767" s="233">
        <v>46</v>
      </c>
      <c r="D6767" s="234">
        <v>0.9375</v>
      </c>
      <c r="E6767" s="235">
        <v>0</v>
      </c>
      <c r="F6767" s="235">
        <v>0.00005869060525215214</v>
      </c>
    </row>
    <row r="6768" ht="14.25" customHeight="1" spans="1:6" x14ac:dyDescent="0.25">
      <c r="A6768" s="232">
        <v>43606</v>
      </c>
      <c r="B6768" s="233">
        <v>141</v>
      </c>
      <c r="C6768" s="233">
        <v>47</v>
      </c>
      <c r="D6768" s="234">
        <v>0.9583333333321207</v>
      </c>
      <c r="E6768" s="235">
        <v>0</v>
      </c>
      <c r="F6768" s="235">
        <v>0.00005288163749681968</v>
      </c>
    </row>
    <row r="6769" ht="14.25" customHeight="1" spans="1:6" x14ac:dyDescent="0.25">
      <c r="A6769" s="232">
        <v>43606</v>
      </c>
      <c r="B6769" s="233">
        <v>141</v>
      </c>
      <c r="C6769" s="233">
        <v>48</v>
      </c>
      <c r="D6769" s="234">
        <v>0.9791666666678793</v>
      </c>
      <c r="E6769" s="235">
        <v>0</v>
      </c>
      <c r="F6769" s="235">
        <v>0.000048174370522670945</v>
      </c>
    </row>
    <row r="6770" ht="14.25" customHeight="1" spans="1:6" x14ac:dyDescent="0.25">
      <c r="A6770" s="232">
        <v>43607</v>
      </c>
      <c r="B6770" s="233">
        <v>142</v>
      </c>
      <c r="C6770" s="233">
        <v>1</v>
      </c>
      <c r="D6770" s="234">
        <v>0</v>
      </c>
      <c r="E6770" s="235">
        <v>0</v>
      </c>
      <c r="F6770" s="235">
        <v>0.00004246555738380974</v>
      </c>
    </row>
    <row r="6771" ht="14.25" customHeight="1" spans="1:6" x14ac:dyDescent="0.25">
      <c r="A6771" s="232">
        <v>43607</v>
      </c>
      <c r="B6771" s="233">
        <v>142</v>
      </c>
      <c r="C6771" s="233">
        <v>2</v>
      </c>
      <c r="D6771" s="234">
        <v>0.020833333332120674</v>
      </c>
      <c r="E6771" s="235">
        <v>0</v>
      </c>
      <c r="F6771" s="235">
        <v>0.00003785844502613227</v>
      </c>
    </row>
    <row r="6772" ht="14.25" customHeight="1" spans="1:6" x14ac:dyDescent="0.25">
      <c r="A6772" s="232">
        <v>43607</v>
      </c>
      <c r="B6772" s="233">
        <v>142</v>
      </c>
      <c r="C6772" s="233">
        <v>3</v>
      </c>
      <c r="D6772" s="234">
        <v>0.041666666667879326</v>
      </c>
      <c r="E6772" s="235">
        <v>0</v>
      </c>
      <c r="F6772" s="235">
        <v>0.000033852260367282293</v>
      </c>
    </row>
    <row r="6773" ht="14.25" customHeight="1" spans="1:6" x14ac:dyDescent="0.25">
      <c r="A6773" s="232">
        <v>43607</v>
      </c>
      <c r="B6773" s="233">
        <v>142</v>
      </c>
      <c r="C6773" s="233">
        <v>4</v>
      </c>
      <c r="D6773" s="234">
        <v>0.0625</v>
      </c>
      <c r="E6773" s="235">
        <v>0</v>
      </c>
      <c r="F6773" s="235">
        <v>0.0000314485495719723</v>
      </c>
    </row>
    <row r="6774" ht="14.25" customHeight="1" spans="1:6" x14ac:dyDescent="0.25">
      <c r="A6774" s="232">
        <v>43607</v>
      </c>
      <c r="B6774" s="233">
        <v>142</v>
      </c>
      <c r="C6774" s="233">
        <v>5</v>
      </c>
      <c r="D6774" s="234">
        <v>0.08333333333212067</v>
      </c>
      <c r="E6774" s="235">
        <v>0</v>
      </c>
      <c r="F6774" s="235">
        <v>0.00002914499339313357</v>
      </c>
    </row>
    <row r="6775" ht="14.25" customHeight="1" spans="1:6" x14ac:dyDescent="0.25">
      <c r="A6775" s="232">
        <v>43607</v>
      </c>
      <c r="B6775" s="233">
        <v>142</v>
      </c>
      <c r="C6775" s="233">
        <v>6</v>
      </c>
      <c r="D6775" s="234">
        <v>0.10416666666787933</v>
      </c>
      <c r="E6775" s="235">
        <v>0</v>
      </c>
      <c r="F6775" s="235">
        <v>0.000028243601844892327</v>
      </c>
    </row>
    <row r="6776" ht="14.25" customHeight="1" spans="1:6" x14ac:dyDescent="0.25">
      <c r="A6776" s="232">
        <v>43607</v>
      </c>
      <c r="B6776" s="233">
        <v>142</v>
      </c>
      <c r="C6776" s="233">
        <v>7</v>
      </c>
      <c r="D6776" s="234">
        <v>0.125</v>
      </c>
      <c r="E6776" s="235">
        <v>0</v>
      </c>
      <c r="F6776" s="235">
        <v>0.000027943137995478576</v>
      </c>
    </row>
    <row r="6777" ht="14.25" customHeight="1" spans="1:6" x14ac:dyDescent="0.25">
      <c r="A6777" s="232">
        <v>43607</v>
      </c>
      <c r="B6777" s="233">
        <v>142</v>
      </c>
      <c r="C6777" s="233">
        <v>8</v>
      </c>
      <c r="D6777" s="234">
        <v>0.14583333333212067</v>
      </c>
      <c r="E6777" s="235">
        <v>0</v>
      </c>
      <c r="F6777" s="235">
        <v>0.00002704174644723733</v>
      </c>
    </row>
    <row r="6778" ht="14.25" customHeight="1" spans="1:6" x14ac:dyDescent="0.25">
      <c r="A6778" s="232">
        <v>43607</v>
      </c>
      <c r="B6778" s="233">
        <v>142</v>
      </c>
      <c r="C6778" s="233">
        <v>9</v>
      </c>
      <c r="D6778" s="234">
        <v>0.16666666666787933</v>
      </c>
      <c r="E6778" s="235">
        <v>0.0000012447009551443675</v>
      </c>
      <c r="F6778" s="235">
        <v>0.00002644081874840984</v>
      </c>
    </row>
    <row r="6779" ht="14.25" customHeight="1" spans="1:6" x14ac:dyDescent="0.25">
      <c r="A6779" s="232">
        <v>43607</v>
      </c>
      <c r="B6779" s="233">
        <v>142</v>
      </c>
      <c r="C6779" s="233">
        <v>10</v>
      </c>
      <c r="D6779" s="234">
        <v>0.1875</v>
      </c>
      <c r="E6779" s="235">
        <v>0.0000031257265313698847</v>
      </c>
      <c r="F6779" s="235">
        <v>0.00002644081874840984</v>
      </c>
    </row>
    <row r="6780" ht="14.25" customHeight="1" spans="1:6" x14ac:dyDescent="0.25">
      <c r="A6780" s="232">
        <v>43607</v>
      </c>
      <c r="B6780" s="233">
        <v>142</v>
      </c>
      <c r="C6780" s="233">
        <v>11</v>
      </c>
      <c r="D6780" s="234">
        <v>0.20833333333212067</v>
      </c>
      <c r="E6780" s="235">
        <v>0.00001040883694741256</v>
      </c>
      <c r="F6780" s="235">
        <v>0.000027642674146064832</v>
      </c>
    </row>
    <row r="6781" ht="14.25" customHeight="1" spans="1:6" x14ac:dyDescent="0.25">
      <c r="A6781" s="232">
        <v>43607</v>
      </c>
      <c r="B6781" s="233">
        <v>142</v>
      </c>
      <c r="C6781" s="233">
        <v>12</v>
      </c>
      <c r="D6781" s="234">
        <v>0.22916666666787933</v>
      </c>
      <c r="E6781" s="235">
        <v>0.000020991726248220876</v>
      </c>
      <c r="F6781" s="235">
        <v>0.000026941591830766084</v>
      </c>
    </row>
    <row r="6782" ht="14.25" customHeight="1" spans="1:6" x14ac:dyDescent="0.25">
      <c r="A6782" s="232">
        <v>43607</v>
      </c>
      <c r="B6782" s="233">
        <v>142</v>
      </c>
      <c r="C6782" s="233">
        <v>13</v>
      </c>
      <c r="D6782" s="234">
        <v>0.25</v>
      </c>
      <c r="E6782" s="235">
        <v>0.0000328417638041242</v>
      </c>
      <c r="F6782" s="235">
        <v>0.00002834375646136358</v>
      </c>
    </row>
    <row r="6783" ht="14.25" customHeight="1" spans="1:6" x14ac:dyDescent="0.25">
      <c r="A6783" s="232">
        <v>43607</v>
      </c>
      <c r="B6783" s="233">
        <v>142</v>
      </c>
      <c r="C6783" s="233">
        <v>14</v>
      </c>
      <c r="D6783" s="234">
        <v>0.2708333333321207</v>
      </c>
      <c r="E6783" s="235">
        <v>0.00005176951087901434</v>
      </c>
      <c r="F6783" s="235">
        <v>0.00003074746725667356</v>
      </c>
    </row>
    <row r="6784" ht="14.25" customHeight="1" spans="1:6" x14ac:dyDescent="0.25">
      <c r="A6784" s="232">
        <v>43607</v>
      </c>
      <c r="B6784" s="233">
        <v>142</v>
      </c>
      <c r="C6784" s="233">
        <v>15</v>
      </c>
      <c r="D6784" s="234">
        <v>0.2916666666678793</v>
      </c>
      <c r="E6784" s="235">
        <v>0.0000682994442808322</v>
      </c>
      <c r="F6784" s="235">
        <v>0.00003485380653199478</v>
      </c>
    </row>
    <row r="6785" ht="14.25" customHeight="1" spans="1:6" x14ac:dyDescent="0.25">
      <c r="A6785" s="232">
        <v>43607</v>
      </c>
      <c r="B6785" s="233">
        <v>142</v>
      </c>
      <c r="C6785" s="233">
        <v>16</v>
      </c>
      <c r="D6785" s="234">
        <v>0.3125</v>
      </c>
      <c r="E6785" s="235">
        <v>0.00009330660871600323</v>
      </c>
      <c r="F6785" s="235">
        <v>0.00003845937272495976</v>
      </c>
    </row>
    <row r="6786" ht="14.25" customHeight="1" spans="1:6" x14ac:dyDescent="0.25">
      <c r="A6786" s="232">
        <v>43607</v>
      </c>
      <c r="B6786" s="233">
        <v>142</v>
      </c>
      <c r="C6786" s="233">
        <v>17</v>
      </c>
      <c r="D6786" s="234">
        <v>0.3333333333321207</v>
      </c>
      <c r="E6786" s="235">
        <v>0.0001295280043400797</v>
      </c>
      <c r="F6786" s="235">
        <v>0.000046071123576774715</v>
      </c>
    </row>
    <row r="6787" ht="14.25" customHeight="1" spans="1:6" x14ac:dyDescent="0.25">
      <c r="A6787" s="232">
        <v>43607</v>
      </c>
      <c r="B6787" s="233">
        <v>142</v>
      </c>
      <c r="C6787" s="233">
        <v>18</v>
      </c>
      <c r="D6787" s="234">
        <v>0.3541666666678793</v>
      </c>
      <c r="E6787" s="235">
        <v>0.000165298709165176</v>
      </c>
      <c r="F6787" s="235">
        <v>0.00005338241057917592</v>
      </c>
    </row>
    <row r="6788" ht="14.25" customHeight="1" spans="1:6" x14ac:dyDescent="0.25">
      <c r="A6788" s="232">
        <v>43607</v>
      </c>
      <c r="B6788" s="233">
        <v>142</v>
      </c>
      <c r="C6788" s="233">
        <v>19</v>
      </c>
      <c r="D6788" s="234">
        <v>0.375</v>
      </c>
      <c r="E6788" s="235">
        <v>0.00019328962282966826</v>
      </c>
      <c r="F6788" s="235">
        <v>0.0000571882860050834</v>
      </c>
    </row>
    <row r="6789" ht="14.25" customHeight="1" spans="1:6" x14ac:dyDescent="0.25">
      <c r="A6789" s="232">
        <v>43607</v>
      </c>
      <c r="B6789" s="233">
        <v>142</v>
      </c>
      <c r="C6789" s="233">
        <v>20</v>
      </c>
      <c r="D6789" s="234">
        <v>0.3958333333321207</v>
      </c>
      <c r="E6789" s="235">
        <v>0.00018765247519837459</v>
      </c>
      <c r="F6789" s="235">
        <v>0.00005989246064980713</v>
      </c>
    </row>
    <row r="6790" ht="14.25" customHeight="1" spans="1:6" x14ac:dyDescent="0.25">
      <c r="A6790" s="232">
        <v>43607</v>
      </c>
      <c r="B6790" s="233">
        <v>142</v>
      </c>
      <c r="C6790" s="233">
        <v>21</v>
      </c>
      <c r="D6790" s="234">
        <v>0.4166666666678793</v>
      </c>
      <c r="E6790" s="235">
        <v>0.00019476292927030956</v>
      </c>
      <c r="F6790" s="235">
        <v>0.00006129462528040462</v>
      </c>
    </row>
    <row r="6791" ht="14.25" customHeight="1" spans="1:6" x14ac:dyDescent="0.25">
      <c r="A6791" s="232">
        <v>43607</v>
      </c>
      <c r="B6791" s="233">
        <v>142</v>
      </c>
      <c r="C6791" s="233">
        <v>22</v>
      </c>
      <c r="D6791" s="234">
        <v>0.4375</v>
      </c>
      <c r="E6791" s="235">
        <v>0.00022125289738409958</v>
      </c>
      <c r="F6791" s="235">
        <v>0.00006019292449922087</v>
      </c>
    </row>
    <row r="6792" ht="14.25" customHeight="1" spans="1:6" x14ac:dyDescent="0.25">
      <c r="A6792" s="232">
        <v>43607</v>
      </c>
      <c r="B6792" s="233">
        <v>142</v>
      </c>
      <c r="C6792" s="233">
        <v>23</v>
      </c>
      <c r="D6792" s="234">
        <v>0.4583333333321207</v>
      </c>
      <c r="E6792" s="235">
        <v>0.00020877463563532975</v>
      </c>
      <c r="F6792" s="235">
        <v>0.00006139477989687587</v>
      </c>
    </row>
    <row r="6793" ht="14.25" customHeight="1" spans="1:6" x14ac:dyDescent="0.25">
      <c r="A6793" s="232">
        <v>43607</v>
      </c>
      <c r="B6793" s="233">
        <v>142</v>
      </c>
      <c r="C6793" s="233">
        <v>24</v>
      </c>
      <c r="D6793" s="234">
        <v>0.4791666666678793</v>
      </c>
      <c r="E6793" s="235">
        <v>0.00025084459731271775</v>
      </c>
      <c r="F6793" s="235">
        <v>0.00006359818145924337</v>
      </c>
    </row>
    <row r="6794" ht="14.25" customHeight="1" spans="1:6" x14ac:dyDescent="0.25">
      <c r="A6794" s="232">
        <v>43607</v>
      </c>
      <c r="B6794" s="233">
        <v>142</v>
      </c>
      <c r="C6794" s="233">
        <v>25</v>
      </c>
      <c r="D6794" s="234">
        <v>0.5</v>
      </c>
      <c r="E6794" s="235">
        <v>0.0002231290554993942</v>
      </c>
      <c r="F6794" s="235">
        <v>0.00006259663529453087</v>
      </c>
    </row>
    <row r="6795" ht="14.25" customHeight="1" spans="1:6" x14ac:dyDescent="0.25">
      <c r="A6795" s="232">
        <v>43607</v>
      </c>
      <c r="B6795" s="233">
        <v>142</v>
      </c>
      <c r="C6795" s="233">
        <v>26</v>
      </c>
      <c r="D6795" s="234">
        <v>0.5208333333321207</v>
      </c>
      <c r="E6795" s="235">
        <v>0.00019833589759930427</v>
      </c>
      <c r="F6795" s="235">
        <v>0.00006379849069218586</v>
      </c>
    </row>
    <row r="6796" ht="14.25" customHeight="1" spans="1:6" x14ac:dyDescent="0.25">
      <c r="A6796" s="232">
        <v>43607</v>
      </c>
      <c r="B6796" s="233">
        <v>142</v>
      </c>
      <c r="C6796" s="233">
        <v>27</v>
      </c>
      <c r="D6796" s="234">
        <v>0.5416666666678793</v>
      </c>
      <c r="E6796" s="235">
        <v>0.00015975850138817148</v>
      </c>
      <c r="F6796" s="235">
        <v>0.00006279694452747336</v>
      </c>
    </row>
    <row r="6797" ht="14.25" customHeight="1" spans="1:6" x14ac:dyDescent="0.25">
      <c r="A6797" s="232">
        <v>43607</v>
      </c>
      <c r="B6797" s="233">
        <v>142</v>
      </c>
      <c r="C6797" s="233">
        <v>28</v>
      </c>
      <c r="D6797" s="234">
        <v>0.5625</v>
      </c>
      <c r="E6797" s="235">
        <v>0.00014212043982926183</v>
      </c>
      <c r="F6797" s="235">
        <v>0.00005798952293685338</v>
      </c>
    </row>
    <row r="6798" ht="14.25" customHeight="1" spans="1:6" x14ac:dyDescent="0.25">
      <c r="A6798" s="232">
        <v>43607</v>
      </c>
      <c r="B6798" s="233">
        <v>142</v>
      </c>
      <c r="C6798" s="233">
        <v>29</v>
      </c>
      <c r="D6798" s="234">
        <v>0.5833333333321207</v>
      </c>
      <c r="E6798" s="235">
        <v>0.0001329869088232211</v>
      </c>
      <c r="F6798" s="235">
        <v>0.000056587358306255894</v>
      </c>
    </row>
    <row r="6799" ht="14.25" customHeight="1" spans="1:6" x14ac:dyDescent="0.25">
      <c r="A6799" s="232">
        <v>43607</v>
      </c>
      <c r="B6799" s="233">
        <v>142</v>
      </c>
      <c r="C6799" s="233">
        <v>30</v>
      </c>
      <c r="D6799" s="234">
        <v>0.6041666666678793</v>
      </c>
      <c r="E6799" s="235">
        <v>0.00016557004203890488</v>
      </c>
      <c r="F6799" s="235">
        <v>0.00005608658522389965</v>
      </c>
    </row>
    <row r="6800" ht="14.25" customHeight="1" spans="1:6" x14ac:dyDescent="0.25">
      <c r="A6800" s="232">
        <v>43607</v>
      </c>
      <c r="B6800" s="233">
        <v>142</v>
      </c>
      <c r="C6800" s="233">
        <v>31</v>
      </c>
      <c r="D6800" s="234">
        <v>0.625</v>
      </c>
      <c r="E6800" s="235">
        <v>0.0001840054021939926</v>
      </c>
      <c r="F6800" s="235">
        <v>0.000058991069101565885</v>
      </c>
    </row>
    <row r="6801" ht="14.25" customHeight="1" spans="1:6" x14ac:dyDescent="0.25">
      <c r="A6801" s="232">
        <v>43607</v>
      </c>
      <c r="B6801" s="233">
        <v>142</v>
      </c>
      <c r="C6801" s="233">
        <v>32</v>
      </c>
      <c r="D6801" s="234">
        <v>0.6458333333321207</v>
      </c>
      <c r="E6801" s="235">
        <v>0.00015850760939309258</v>
      </c>
      <c r="F6801" s="235">
        <v>0.0000581898321697959</v>
      </c>
    </row>
    <row r="6802" ht="14.25" customHeight="1" spans="1:6" x14ac:dyDescent="0.25">
      <c r="A6802" s="232">
        <v>43607</v>
      </c>
      <c r="B6802" s="233">
        <v>142</v>
      </c>
      <c r="C6802" s="233">
        <v>33</v>
      </c>
      <c r="D6802" s="234">
        <v>0.6666666666678793</v>
      </c>
      <c r="E6802" s="235">
        <v>0.0001355087055339691</v>
      </c>
      <c r="F6802" s="235">
        <v>0.00005969215141686463</v>
      </c>
    </row>
    <row r="6803" ht="14.25" customHeight="1" spans="1:6" x14ac:dyDescent="0.25">
      <c r="A6803" s="232">
        <v>43607</v>
      </c>
      <c r="B6803" s="233">
        <v>142</v>
      </c>
      <c r="C6803" s="233">
        <v>34</v>
      </c>
      <c r="D6803" s="234">
        <v>0.6875</v>
      </c>
      <c r="E6803" s="235">
        <v>0.00009316960172030789</v>
      </c>
      <c r="F6803" s="235">
        <v>0.00006429926377454211</v>
      </c>
    </row>
    <row r="6804" ht="14.25" customHeight="1" spans="1:6" x14ac:dyDescent="0.25">
      <c r="A6804" s="232">
        <v>43607</v>
      </c>
      <c r="B6804" s="233">
        <v>142</v>
      </c>
      <c r="C6804" s="233">
        <v>35</v>
      </c>
      <c r="D6804" s="234">
        <v>0.7083333333321207</v>
      </c>
      <c r="E6804" s="235">
        <v>0.00006217531052633119</v>
      </c>
      <c r="F6804" s="235">
        <v>0.00006640251072043834</v>
      </c>
    </row>
    <row r="6805" ht="14.25" customHeight="1" spans="1:6" x14ac:dyDescent="0.25">
      <c r="A6805" s="232">
        <v>43607</v>
      </c>
      <c r="B6805" s="233">
        <v>142</v>
      </c>
      <c r="C6805" s="233">
        <v>36</v>
      </c>
      <c r="D6805" s="234">
        <v>0.7291666666678793</v>
      </c>
      <c r="E6805" s="235">
        <v>0.00004977194033150489</v>
      </c>
      <c r="F6805" s="235">
        <v>0.00006710359303573709</v>
      </c>
    </row>
    <row r="6806" ht="14.25" customHeight="1" spans="1:6" x14ac:dyDescent="0.25">
      <c r="A6806" s="232">
        <v>43607</v>
      </c>
      <c r="B6806" s="233">
        <v>142</v>
      </c>
      <c r="C6806" s="233">
        <v>37</v>
      </c>
      <c r="D6806" s="234">
        <v>0.75</v>
      </c>
      <c r="E6806" s="235">
        <v>0.00003801402887940573</v>
      </c>
      <c r="F6806" s="235">
        <v>0.00006850575766633457</v>
      </c>
    </row>
    <row r="6807" ht="14.25" customHeight="1" spans="1:6" x14ac:dyDescent="0.25">
      <c r="A6807" s="232">
        <v>43607</v>
      </c>
      <c r="B6807" s="233">
        <v>142</v>
      </c>
      <c r="C6807" s="233">
        <v>38</v>
      </c>
      <c r="D6807" s="234">
        <v>0.7708333333321207</v>
      </c>
      <c r="E6807" s="235">
        <v>0.000028392815313441067</v>
      </c>
      <c r="F6807" s="235">
        <v>0.00007010823152987456</v>
      </c>
    </row>
    <row r="6808" ht="14.25" customHeight="1" spans="1:6" x14ac:dyDescent="0.25">
      <c r="A6808" s="232">
        <v>43607</v>
      </c>
      <c r="B6808" s="233">
        <v>142</v>
      </c>
      <c r="C6808" s="233">
        <v>39</v>
      </c>
      <c r="D6808" s="234">
        <v>0.7916666666678793</v>
      </c>
      <c r="E6808" s="235">
        <v>0.000017761680839564222</v>
      </c>
      <c r="F6808" s="235">
        <v>0.00006740405688515083</v>
      </c>
    </row>
    <row r="6809" ht="14.25" customHeight="1" spans="1:6" x14ac:dyDescent="0.25">
      <c r="A6809" s="232">
        <v>43607</v>
      </c>
      <c r="B6809" s="233">
        <v>142</v>
      </c>
      <c r="C6809" s="233">
        <v>40</v>
      </c>
      <c r="D6809" s="234">
        <v>0.8125</v>
      </c>
      <c r="E6809" s="235">
        <v>0.000011247415363086056</v>
      </c>
      <c r="F6809" s="235">
        <v>0.00006780467535103583</v>
      </c>
    </row>
    <row r="6810" ht="14.25" customHeight="1" spans="1:6" x14ac:dyDescent="0.25">
      <c r="A6810" s="232">
        <v>43607</v>
      </c>
      <c r="B6810" s="233">
        <v>142</v>
      </c>
      <c r="C6810" s="233">
        <v>41</v>
      </c>
      <c r="D6810" s="234">
        <v>0.8333333333321207</v>
      </c>
      <c r="E6810" s="235">
        <v>0.000004385283275462015</v>
      </c>
      <c r="F6810" s="235">
        <v>0.00006890637613221959</v>
      </c>
    </row>
    <row r="6811" ht="14.25" customHeight="1" spans="1:6" x14ac:dyDescent="0.25">
      <c r="A6811" s="232">
        <v>43607</v>
      </c>
      <c r="B6811" s="233">
        <v>142</v>
      </c>
      <c r="C6811" s="233">
        <v>42</v>
      </c>
      <c r="D6811" s="234">
        <v>0.8541666666678793</v>
      </c>
      <c r="E6811" s="235">
        <v>4.259114586095864e-7</v>
      </c>
      <c r="F6811" s="235">
        <v>0.00006720374765220833</v>
      </c>
    </row>
    <row r="6812" ht="14.25" customHeight="1" spans="1:6" x14ac:dyDescent="0.25">
      <c r="A6812" s="232">
        <v>43607</v>
      </c>
      <c r="B6812" s="233">
        <v>142</v>
      </c>
      <c r="C6812" s="233">
        <v>43</v>
      </c>
      <c r="D6812" s="234">
        <v>0.875</v>
      </c>
      <c r="E6812" s="235">
        <v>5.493215353604515e-9</v>
      </c>
      <c r="F6812" s="235">
        <v>0.00006770452073456459</v>
      </c>
    </row>
    <row r="6813" ht="14.25" customHeight="1" spans="1:6" x14ac:dyDescent="0.25">
      <c r="A6813" s="232">
        <v>43607</v>
      </c>
      <c r="B6813" s="233">
        <v>142</v>
      </c>
      <c r="C6813" s="233">
        <v>44</v>
      </c>
      <c r="D6813" s="234">
        <v>0.8958333333321207</v>
      </c>
      <c r="E6813" s="235">
        <v>0</v>
      </c>
      <c r="F6813" s="235">
        <v>0.00006750421150162208</v>
      </c>
    </row>
    <row r="6814" ht="14.25" customHeight="1" spans="1:6" x14ac:dyDescent="0.25">
      <c r="A6814" s="232">
        <v>43607</v>
      </c>
      <c r="B6814" s="233">
        <v>142</v>
      </c>
      <c r="C6814" s="233">
        <v>45</v>
      </c>
      <c r="D6814" s="234">
        <v>0.9166666666678793</v>
      </c>
      <c r="E6814" s="235">
        <v>0</v>
      </c>
      <c r="F6814" s="235">
        <v>0.0000655011191721971</v>
      </c>
    </row>
    <row r="6815" ht="14.25" customHeight="1" spans="1:6" x14ac:dyDescent="0.25">
      <c r="A6815" s="232">
        <v>43607</v>
      </c>
      <c r="B6815" s="233">
        <v>142</v>
      </c>
      <c r="C6815" s="233">
        <v>46</v>
      </c>
      <c r="D6815" s="234">
        <v>0.9375</v>
      </c>
      <c r="E6815" s="235">
        <v>0</v>
      </c>
      <c r="F6815" s="235">
        <v>0.00005758890447096841</v>
      </c>
    </row>
    <row r="6816" ht="14.25" customHeight="1" spans="1:6" x14ac:dyDescent="0.25">
      <c r="A6816" s="232">
        <v>43607</v>
      </c>
      <c r="B6816" s="233">
        <v>142</v>
      </c>
      <c r="C6816" s="233">
        <v>47</v>
      </c>
      <c r="D6816" s="234">
        <v>0.9583333333321207</v>
      </c>
      <c r="E6816" s="235">
        <v>0</v>
      </c>
      <c r="F6816" s="235">
        <v>0.0000508785451673947</v>
      </c>
    </row>
    <row r="6817" ht="14.25" customHeight="1" spans="1:6" x14ac:dyDescent="0.25">
      <c r="A6817" s="232">
        <v>43607</v>
      </c>
      <c r="B6817" s="233">
        <v>142</v>
      </c>
      <c r="C6817" s="233">
        <v>48</v>
      </c>
      <c r="D6817" s="234">
        <v>0.9791666666678793</v>
      </c>
      <c r="E6817" s="235">
        <v>0</v>
      </c>
      <c r="F6817" s="235">
        <v>0.00004416818586382098</v>
      </c>
    </row>
    <row r="6818" ht="14.25" customHeight="1" spans="1:6" x14ac:dyDescent="0.25">
      <c r="A6818" s="232">
        <v>43608</v>
      </c>
      <c r="B6818" s="233">
        <v>143</v>
      </c>
      <c r="C6818" s="233">
        <v>1</v>
      </c>
      <c r="D6818" s="234">
        <v>0</v>
      </c>
      <c r="E6818" s="235">
        <v>0</v>
      </c>
      <c r="F6818" s="235">
        <v>0.000040162001204971005</v>
      </c>
    </row>
    <row r="6819" ht="14.25" customHeight="1" spans="1:6" x14ac:dyDescent="0.25">
      <c r="A6819" s="232">
        <v>43608</v>
      </c>
      <c r="B6819" s="233">
        <v>143</v>
      </c>
      <c r="C6819" s="233">
        <v>2</v>
      </c>
      <c r="D6819" s="234">
        <v>0.020833333332120674</v>
      </c>
      <c r="E6819" s="235">
        <v>0</v>
      </c>
      <c r="F6819" s="235">
        <v>0.00003545473423082228</v>
      </c>
    </row>
    <row r="6820" ht="14.25" customHeight="1" spans="1:6" x14ac:dyDescent="0.25">
      <c r="A6820" s="232">
        <v>43608</v>
      </c>
      <c r="B6820" s="233">
        <v>143</v>
      </c>
      <c r="C6820" s="233">
        <v>3</v>
      </c>
      <c r="D6820" s="234">
        <v>0.041666666667879326</v>
      </c>
      <c r="E6820" s="235">
        <v>0</v>
      </c>
      <c r="F6820" s="235">
        <v>0.000032299863811977924</v>
      </c>
    </row>
    <row r="6821" ht="14.25" customHeight="1" spans="1:6" x14ac:dyDescent="0.25">
      <c r="A6821" s="232">
        <v>43608</v>
      </c>
      <c r="B6821" s="233">
        <v>143</v>
      </c>
      <c r="C6821" s="233">
        <v>4</v>
      </c>
      <c r="D6821" s="234">
        <v>0.0625</v>
      </c>
      <c r="E6821" s="235">
        <v>0</v>
      </c>
      <c r="F6821" s="235">
        <v>0.00003054715802373107</v>
      </c>
    </row>
    <row r="6822" ht="14.25" customHeight="1" spans="1:6" x14ac:dyDescent="0.25">
      <c r="A6822" s="232">
        <v>43608</v>
      </c>
      <c r="B6822" s="233">
        <v>143</v>
      </c>
      <c r="C6822" s="233">
        <v>5</v>
      </c>
      <c r="D6822" s="234">
        <v>0.08333333333212067</v>
      </c>
      <c r="E6822" s="235">
        <v>0</v>
      </c>
      <c r="F6822" s="235">
        <v>0.000028293679153127947</v>
      </c>
    </row>
    <row r="6823" ht="14.25" customHeight="1" spans="1:6" x14ac:dyDescent="0.25">
      <c r="A6823" s="232">
        <v>43608</v>
      </c>
      <c r="B6823" s="233">
        <v>143</v>
      </c>
      <c r="C6823" s="233">
        <v>6</v>
      </c>
      <c r="D6823" s="234">
        <v>0.10416666666787933</v>
      </c>
      <c r="E6823" s="235">
        <v>0</v>
      </c>
      <c r="F6823" s="235">
        <v>0.00002744236491312233</v>
      </c>
    </row>
    <row r="6824" ht="14.25" customHeight="1" spans="1:6" x14ac:dyDescent="0.25">
      <c r="A6824" s="232">
        <v>43608</v>
      </c>
      <c r="B6824" s="233">
        <v>143</v>
      </c>
      <c r="C6824" s="233">
        <v>7</v>
      </c>
      <c r="D6824" s="234">
        <v>0.125</v>
      </c>
      <c r="E6824" s="235">
        <v>0</v>
      </c>
      <c r="F6824" s="235">
        <v>0.000026941591830766084</v>
      </c>
    </row>
    <row r="6825" ht="14.25" customHeight="1" spans="1:6" x14ac:dyDescent="0.25">
      <c r="A6825" s="232">
        <v>43608</v>
      </c>
      <c r="B6825" s="233">
        <v>143</v>
      </c>
      <c r="C6825" s="233">
        <v>8</v>
      </c>
      <c r="D6825" s="234">
        <v>0.14583333333212067</v>
      </c>
      <c r="E6825" s="235">
        <v>0</v>
      </c>
      <c r="F6825" s="235">
        <v>0.000026440818748409837</v>
      </c>
    </row>
    <row r="6826" ht="14.25" customHeight="1" spans="1:6" x14ac:dyDescent="0.25">
      <c r="A6826" s="232">
        <v>43608</v>
      </c>
      <c r="B6826" s="233">
        <v>143</v>
      </c>
      <c r="C6826" s="233">
        <v>9</v>
      </c>
      <c r="D6826" s="234">
        <v>0.16666666666787933</v>
      </c>
      <c r="E6826" s="235">
        <v>0.0000014183694581097418</v>
      </c>
      <c r="F6826" s="235">
        <v>0.000026240509515467337</v>
      </c>
    </row>
    <row r="6827" ht="14.25" customHeight="1" spans="1:6" x14ac:dyDescent="0.25">
      <c r="A6827" s="232">
        <v>43608</v>
      </c>
      <c r="B6827" s="233">
        <v>143</v>
      </c>
      <c r="C6827" s="233">
        <v>10</v>
      </c>
      <c r="D6827" s="234">
        <v>0.1875</v>
      </c>
      <c r="E6827" s="235">
        <v>0.000005448790674834546</v>
      </c>
      <c r="F6827" s="235">
        <v>0.000026390741440174213</v>
      </c>
    </row>
    <row r="6828" ht="14.25" customHeight="1" spans="1:6" x14ac:dyDescent="0.25">
      <c r="A6828" s="232">
        <v>43608</v>
      </c>
      <c r="B6828" s="233">
        <v>143</v>
      </c>
      <c r="C6828" s="233">
        <v>11</v>
      </c>
      <c r="D6828" s="234">
        <v>0.20833333333212067</v>
      </c>
      <c r="E6828" s="235">
        <v>0.000016146527885317175</v>
      </c>
      <c r="F6828" s="235">
        <v>0.000027492442221357955</v>
      </c>
    </row>
    <row r="6829" ht="14.25" customHeight="1" spans="1:6" x14ac:dyDescent="0.25">
      <c r="A6829" s="232">
        <v>43608</v>
      </c>
      <c r="B6829" s="233">
        <v>143</v>
      </c>
      <c r="C6829" s="233">
        <v>12</v>
      </c>
      <c r="D6829" s="234">
        <v>0.22916666666787933</v>
      </c>
      <c r="E6829" s="235">
        <v>0.00003101695617659378</v>
      </c>
      <c r="F6829" s="235">
        <v>0.000028243601844892327</v>
      </c>
    </row>
    <row r="6830" ht="14.25" customHeight="1" spans="1:6" x14ac:dyDescent="0.25">
      <c r="A6830" s="232">
        <v>43608</v>
      </c>
      <c r="B6830" s="233">
        <v>143</v>
      </c>
      <c r="C6830" s="233">
        <v>13</v>
      </c>
      <c r="D6830" s="234">
        <v>0.25</v>
      </c>
      <c r="E6830" s="235">
        <v>0.00005204374513887817</v>
      </c>
      <c r="F6830" s="235">
        <v>0.000030346848790788564</v>
      </c>
    </row>
    <row r="6831" ht="14.25" customHeight="1" spans="1:6" x14ac:dyDescent="0.25">
      <c r="A6831" s="232">
        <v>43608</v>
      </c>
      <c r="B6831" s="233">
        <v>143</v>
      </c>
      <c r="C6831" s="233">
        <v>14</v>
      </c>
      <c r="D6831" s="234">
        <v>0.2708333333321207</v>
      </c>
      <c r="E6831" s="235">
        <v>0.00007615946927558101</v>
      </c>
      <c r="F6831" s="235">
        <v>0.000034753651915523535</v>
      </c>
    </row>
    <row r="6832" ht="14.25" customHeight="1" spans="1:6" x14ac:dyDescent="0.25">
      <c r="A6832" s="232">
        <v>43608</v>
      </c>
      <c r="B6832" s="233">
        <v>143</v>
      </c>
      <c r="C6832" s="233">
        <v>15</v>
      </c>
      <c r="D6832" s="234">
        <v>0.2916666666678793</v>
      </c>
      <c r="E6832" s="235">
        <v>0.00010138297822533374</v>
      </c>
      <c r="F6832" s="235">
        <v>0.00003961115081437913</v>
      </c>
    </row>
    <row r="6833" ht="14.25" customHeight="1" spans="1:6" x14ac:dyDescent="0.25">
      <c r="A6833" s="232">
        <v>43608</v>
      </c>
      <c r="B6833" s="233">
        <v>143</v>
      </c>
      <c r="C6833" s="233">
        <v>16</v>
      </c>
      <c r="D6833" s="234">
        <v>0.3125</v>
      </c>
      <c r="E6833" s="235">
        <v>0.00013964779735304138</v>
      </c>
      <c r="F6833" s="235">
        <v>0.00004296633046616598</v>
      </c>
    </row>
    <row r="6834" ht="14.25" customHeight="1" spans="1:6" x14ac:dyDescent="0.25">
      <c r="A6834" s="232">
        <v>43608</v>
      </c>
      <c r="B6834" s="233">
        <v>143</v>
      </c>
      <c r="C6834" s="233">
        <v>17</v>
      </c>
      <c r="D6834" s="234">
        <v>0.3333333333321207</v>
      </c>
      <c r="E6834" s="235">
        <v>0.00018892363641150771</v>
      </c>
      <c r="F6834" s="235">
        <v>0.000048274525139142206</v>
      </c>
    </row>
    <row r="6835" ht="14.25" customHeight="1" spans="1:6" x14ac:dyDescent="0.25">
      <c r="A6835" s="232">
        <v>43608</v>
      </c>
      <c r="B6835" s="233">
        <v>143</v>
      </c>
      <c r="C6835" s="233">
        <v>18</v>
      </c>
      <c r="D6835" s="234">
        <v>0.3541666666678793</v>
      </c>
      <c r="E6835" s="235">
        <v>0.00022432675030008064</v>
      </c>
      <c r="F6835" s="235">
        <v>0.00005348256519564716</v>
      </c>
    </row>
    <row r="6836" ht="14.25" customHeight="1" spans="1:6" x14ac:dyDescent="0.25">
      <c r="A6836" s="232">
        <v>43608</v>
      </c>
      <c r="B6836" s="233">
        <v>143</v>
      </c>
      <c r="C6836" s="233">
        <v>19</v>
      </c>
      <c r="D6836" s="234">
        <v>0.375</v>
      </c>
      <c r="E6836" s="235">
        <v>0.0002531625635894322</v>
      </c>
      <c r="F6836" s="235">
        <v>0.00005498488444271591</v>
      </c>
    </row>
    <row r="6837" ht="14.25" customHeight="1" spans="1:6" x14ac:dyDescent="0.25">
      <c r="A6837" s="232">
        <v>43608</v>
      </c>
      <c r="B6837" s="233">
        <v>143</v>
      </c>
      <c r="C6837" s="233">
        <v>20</v>
      </c>
      <c r="D6837" s="234">
        <v>0.3958333333321207</v>
      </c>
      <c r="E6837" s="235">
        <v>0.00028354507691132416</v>
      </c>
      <c r="F6837" s="235">
        <v>0.000056387049073313414</v>
      </c>
    </row>
    <row r="6838" ht="14.25" customHeight="1" spans="1:6" x14ac:dyDescent="0.25">
      <c r="A6838" s="232">
        <v>43608</v>
      </c>
      <c r="B6838" s="233">
        <v>143</v>
      </c>
      <c r="C6838" s="233">
        <v>21</v>
      </c>
      <c r="D6838" s="234">
        <v>0.4166666666678793</v>
      </c>
      <c r="E6838" s="235">
        <v>0.0002840849353988398</v>
      </c>
      <c r="F6838" s="235">
        <v>0.000056236817148606526</v>
      </c>
    </row>
    <row r="6839" ht="14.25" customHeight="1" spans="1:6" x14ac:dyDescent="0.25">
      <c r="A6839" s="232">
        <v>43608</v>
      </c>
      <c r="B6839" s="233">
        <v>143</v>
      </c>
      <c r="C6839" s="233">
        <v>22</v>
      </c>
      <c r="D6839" s="234">
        <v>0.4375</v>
      </c>
      <c r="E6839" s="235">
        <v>0.000262034328988582</v>
      </c>
      <c r="F6839" s="235">
        <v>0.00005498488444271591</v>
      </c>
    </row>
    <row r="6840" ht="14.25" customHeight="1" spans="1:6" x14ac:dyDescent="0.25">
      <c r="A6840" s="232">
        <v>43608</v>
      </c>
      <c r="B6840" s="233">
        <v>143</v>
      </c>
      <c r="C6840" s="233">
        <v>23</v>
      </c>
      <c r="D6840" s="234">
        <v>0.4583333333321207</v>
      </c>
      <c r="E6840" s="235">
        <v>0.0002454210796671879</v>
      </c>
      <c r="F6840" s="235">
        <v>0.000056136662532135286</v>
      </c>
    </row>
    <row r="6841" ht="14.25" customHeight="1" spans="1:6" x14ac:dyDescent="0.25">
      <c r="A6841" s="232">
        <v>43608</v>
      </c>
      <c r="B6841" s="233">
        <v>143</v>
      </c>
      <c r="C6841" s="233">
        <v>24</v>
      </c>
      <c r="D6841" s="234">
        <v>0.4791666666678793</v>
      </c>
      <c r="E6841" s="235">
        <v>0.00026092045080940667</v>
      </c>
      <c r="F6841" s="235">
        <v>0.000057438672546261515</v>
      </c>
    </row>
    <row r="6842" ht="14.25" customHeight="1" spans="1:6" x14ac:dyDescent="0.25">
      <c r="A6842" s="232">
        <v>43608</v>
      </c>
      <c r="B6842" s="233">
        <v>143</v>
      </c>
      <c r="C6842" s="233">
        <v>25</v>
      </c>
      <c r="D6842" s="234">
        <v>0.5</v>
      </c>
      <c r="E6842" s="235">
        <v>0.00024125349828518072</v>
      </c>
      <c r="F6842" s="235">
        <v>0.00005683774484743403</v>
      </c>
    </row>
    <row r="6843" ht="14.25" customHeight="1" spans="1:6" x14ac:dyDescent="0.25">
      <c r="A6843" s="232">
        <v>43608</v>
      </c>
      <c r="B6843" s="233">
        <v>143</v>
      </c>
      <c r="C6843" s="233">
        <v>26</v>
      </c>
      <c r="D6843" s="234">
        <v>0.5208333333321207</v>
      </c>
      <c r="E6843" s="235">
        <v>0.0002422753213266242</v>
      </c>
      <c r="F6843" s="235">
        <v>0.00005753882716273278</v>
      </c>
    </row>
    <row r="6844" ht="14.25" customHeight="1" spans="1:6" x14ac:dyDescent="0.25">
      <c r="A6844" s="232">
        <v>43608</v>
      </c>
      <c r="B6844" s="233">
        <v>143</v>
      </c>
      <c r="C6844" s="233">
        <v>27</v>
      </c>
      <c r="D6844" s="234">
        <v>0.5416666666678793</v>
      </c>
      <c r="E6844" s="235">
        <v>0.00024078976897360041</v>
      </c>
      <c r="F6844" s="235">
        <v>0.00005603650791566404</v>
      </c>
    </row>
    <row r="6845" ht="14.25" customHeight="1" spans="1:6" x14ac:dyDescent="0.25">
      <c r="A6845" s="232">
        <v>43608</v>
      </c>
      <c r="B6845" s="233">
        <v>143</v>
      </c>
      <c r="C6845" s="233">
        <v>28</v>
      </c>
      <c r="D6845" s="234">
        <v>0.5625</v>
      </c>
      <c r="E6845" s="235">
        <v>0.00024299785144442774</v>
      </c>
      <c r="F6845" s="235">
        <v>0.00005348256519564716</v>
      </c>
    </row>
    <row r="6846" ht="14.25" customHeight="1" spans="1:6" x14ac:dyDescent="0.25">
      <c r="A6846" s="232">
        <v>43608</v>
      </c>
      <c r="B6846" s="233">
        <v>143</v>
      </c>
      <c r="C6846" s="233">
        <v>29</v>
      </c>
      <c r="D6846" s="234">
        <v>0.5833333333321207</v>
      </c>
      <c r="E6846" s="235">
        <v>0.00021831784414042625</v>
      </c>
      <c r="F6846" s="235">
        <v>0.00005228070979799218</v>
      </c>
    </row>
    <row r="6847" ht="14.25" customHeight="1" spans="1:6" x14ac:dyDescent="0.25">
      <c r="A6847" s="232">
        <v>43608</v>
      </c>
      <c r="B6847" s="233">
        <v>143</v>
      </c>
      <c r="C6847" s="233">
        <v>30</v>
      </c>
      <c r="D6847" s="234">
        <v>0.6041666666678793</v>
      </c>
      <c r="E6847" s="235">
        <v>0.00021962920769909303</v>
      </c>
      <c r="F6847" s="235">
        <v>0.00005152955017445781</v>
      </c>
    </row>
    <row r="6848" ht="14.25" customHeight="1" spans="1:6" x14ac:dyDescent="0.25">
      <c r="A6848" s="232">
        <v>43608</v>
      </c>
      <c r="B6848" s="233">
        <v>143</v>
      </c>
      <c r="C6848" s="233">
        <v>31</v>
      </c>
      <c r="D6848" s="234">
        <v>0.625</v>
      </c>
      <c r="E6848" s="235">
        <v>0.00019782121460402128</v>
      </c>
      <c r="F6848" s="235">
        <v>0.00005363279712035405</v>
      </c>
    </row>
    <row r="6849" ht="14.25" customHeight="1" spans="1:6" x14ac:dyDescent="0.25">
      <c r="A6849" s="232">
        <v>43608</v>
      </c>
      <c r="B6849" s="233">
        <v>143</v>
      </c>
      <c r="C6849" s="233">
        <v>32</v>
      </c>
      <c r="D6849" s="234">
        <v>0.6458333333321207</v>
      </c>
      <c r="E6849" s="235">
        <v>0.00018180349460602044</v>
      </c>
      <c r="F6849" s="235">
        <v>0.000054333879435652796</v>
      </c>
    </row>
    <row r="6850" ht="14.25" customHeight="1" spans="1:6" x14ac:dyDescent="0.25">
      <c r="A6850" s="232">
        <v>43608</v>
      </c>
      <c r="B6850" s="233">
        <v>143</v>
      </c>
      <c r="C6850" s="233">
        <v>33</v>
      </c>
      <c r="D6850" s="234">
        <v>0.6666666666678793</v>
      </c>
      <c r="E6850" s="235">
        <v>0.00015282285167127034</v>
      </c>
      <c r="F6850" s="235">
        <v>0.00005723836331331903</v>
      </c>
    </row>
    <row r="6851" ht="14.25" customHeight="1" spans="1:6" x14ac:dyDescent="0.25">
      <c r="A6851" s="232">
        <v>43608</v>
      </c>
      <c r="B6851" s="233">
        <v>143</v>
      </c>
      <c r="C6851" s="233">
        <v>34</v>
      </c>
      <c r="D6851" s="234">
        <v>0.6875</v>
      </c>
      <c r="E6851" s="235">
        <v>0.00011617712082935226</v>
      </c>
      <c r="F6851" s="235">
        <v>0.00006224609413688148</v>
      </c>
    </row>
    <row r="6852" ht="14.25" customHeight="1" spans="1:6" x14ac:dyDescent="0.25">
      <c r="A6852" s="232">
        <v>43608</v>
      </c>
      <c r="B6852" s="233">
        <v>143</v>
      </c>
      <c r="C6852" s="233">
        <v>35</v>
      </c>
      <c r="D6852" s="234">
        <v>0.7083333333321207</v>
      </c>
      <c r="E6852" s="235">
        <v>0.00008385943665625503</v>
      </c>
      <c r="F6852" s="235">
        <v>0.00006725382496044397</v>
      </c>
    </row>
    <row r="6853" ht="14.25" customHeight="1" spans="1:6" x14ac:dyDescent="0.25">
      <c r="A6853" s="232">
        <v>43608</v>
      </c>
      <c r="B6853" s="233">
        <v>143</v>
      </c>
      <c r="C6853" s="233">
        <v>36</v>
      </c>
      <c r="D6853" s="234">
        <v>0.7291666666678793</v>
      </c>
      <c r="E6853" s="235">
        <v>0.0000603184705278876</v>
      </c>
      <c r="F6853" s="235">
        <v>0.00006835552574162771</v>
      </c>
    </row>
    <row r="6854" ht="14.25" customHeight="1" spans="1:6" x14ac:dyDescent="0.25">
      <c r="A6854" s="232">
        <v>43608</v>
      </c>
      <c r="B6854" s="233">
        <v>143</v>
      </c>
      <c r="C6854" s="233">
        <v>37</v>
      </c>
      <c r="D6854" s="234">
        <v>0.75</v>
      </c>
      <c r="E6854" s="235">
        <v>0.00004709155611789731</v>
      </c>
      <c r="F6854" s="235">
        <v>0.00006865598959104145</v>
      </c>
    </row>
    <row r="6855" ht="14.25" customHeight="1" spans="1:6" x14ac:dyDescent="0.25">
      <c r="A6855" s="232">
        <v>43608</v>
      </c>
      <c r="B6855" s="233">
        <v>143</v>
      </c>
      <c r="C6855" s="233">
        <v>38</v>
      </c>
      <c r="D6855" s="234">
        <v>0.7708333333321207</v>
      </c>
      <c r="E6855" s="235">
        <v>0.00003153353489824238</v>
      </c>
      <c r="F6855" s="235">
        <v>0.00006930699459810458</v>
      </c>
    </row>
    <row r="6856" ht="14.25" customHeight="1" spans="1:6" x14ac:dyDescent="0.25">
      <c r="A6856" s="232">
        <v>43608</v>
      </c>
      <c r="B6856" s="233">
        <v>143</v>
      </c>
      <c r="C6856" s="233">
        <v>39</v>
      </c>
      <c r="D6856" s="234">
        <v>0.7916666666678793</v>
      </c>
      <c r="E6856" s="235">
        <v>0.000019426364327229775</v>
      </c>
      <c r="F6856" s="235">
        <v>0.00006755428880985771</v>
      </c>
    </row>
    <row r="6857" ht="14.25" customHeight="1" spans="1:6" x14ac:dyDescent="0.25">
      <c r="A6857" s="232">
        <v>43608</v>
      </c>
      <c r="B6857" s="233">
        <v>143</v>
      </c>
      <c r="C6857" s="233">
        <v>40</v>
      </c>
      <c r="D6857" s="234">
        <v>0.8125</v>
      </c>
      <c r="E6857" s="235">
        <v>0.00001007575293900113</v>
      </c>
      <c r="F6857" s="235">
        <v>0.00006655274264514522</v>
      </c>
    </row>
    <row r="6858" ht="14.25" customHeight="1" spans="1:6" x14ac:dyDescent="0.25">
      <c r="A6858" s="232">
        <v>43608</v>
      </c>
      <c r="B6858" s="233">
        <v>143</v>
      </c>
      <c r="C6858" s="233">
        <v>41</v>
      </c>
      <c r="D6858" s="234">
        <v>0.8333333333321207</v>
      </c>
      <c r="E6858" s="235">
        <v>0.0000035611042527822907</v>
      </c>
      <c r="F6858" s="235">
        <v>0.00006750421150162209</v>
      </c>
    </row>
    <row r="6859" ht="14.25" customHeight="1" spans="1:6" x14ac:dyDescent="0.25">
      <c r="A6859" s="232">
        <v>43608</v>
      </c>
      <c r="B6859" s="233">
        <v>143</v>
      </c>
      <c r="C6859" s="233">
        <v>42</v>
      </c>
      <c r="D6859" s="234">
        <v>0.8541666666678793</v>
      </c>
      <c r="E6859" s="235">
        <v>1.5574513985503704e-7</v>
      </c>
      <c r="F6859" s="235">
        <v>0.00006655274264514522</v>
      </c>
    </row>
    <row r="6860" ht="14.25" customHeight="1" spans="1:6" x14ac:dyDescent="0.25">
      <c r="A6860" s="232">
        <v>43608</v>
      </c>
      <c r="B6860" s="233">
        <v>143</v>
      </c>
      <c r="C6860" s="233">
        <v>43</v>
      </c>
      <c r="D6860" s="234">
        <v>0.875</v>
      </c>
      <c r="E6860" s="235">
        <v>1.5480879632885448e-8</v>
      </c>
      <c r="F6860" s="235">
        <v>0.0000669032838027946</v>
      </c>
    </row>
    <row r="6861" ht="14.25" customHeight="1" spans="1:6" x14ac:dyDescent="0.25">
      <c r="A6861" s="232">
        <v>43608</v>
      </c>
      <c r="B6861" s="233">
        <v>143</v>
      </c>
      <c r="C6861" s="233">
        <v>44</v>
      </c>
      <c r="D6861" s="234">
        <v>0.8958333333321207</v>
      </c>
      <c r="E6861" s="235">
        <v>0</v>
      </c>
      <c r="F6861" s="235">
        <v>0.00006670297456985209</v>
      </c>
    </row>
    <row r="6862" ht="14.25" customHeight="1" spans="1:6" x14ac:dyDescent="0.25">
      <c r="A6862" s="232">
        <v>43608</v>
      </c>
      <c r="B6862" s="233">
        <v>143</v>
      </c>
      <c r="C6862" s="233">
        <v>45</v>
      </c>
      <c r="D6862" s="234">
        <v>0.9166666666678793</v>
      </c>
      <c r="E6862" s="235">
        <v>0</v>
      </c>
      <c r="F6862" s="235">
        <v>0.00006520065532278336</v>
      </c>
    </row>
    <row r="6863" ht="14.25" customHeight="1" spans="1:6" x14ac:dyDescent="0.25">
      <c r="A6863" s="232">
        <v>43608</v>
      </c>
      <c r="B6863" s="233">
        <v>143</v>
      </c>
      <c r="C6863" s="233">
        <v>46</v>
      </c>
      <c r="D6863" s="234">
        <v>0.9375</v>
      </c>
      <c r="E6863" s="235">
        <v>0</v>
      </c>
      <c r="F6863" s="235">
        <v>0.000058540373327445264</v>
      </c>
    </row>
    <row r="6864" ht="14.25" customHeight="1" spans="1:6" x14ac:dyDescent="0.25">
      <c r="A6864" s="232">
        <v>43608</v>
      </c>
      <c r="B6864" s="233">
        <v>143</v>
      </c>
      <c r="C6864" s="233">
        <v>47</v>
      </c>
      <c r="D6864" s="234">
        <v>0.9583333333321207</v>
      </c>
      <c r="E6864" s="235">
        <v>0</v>
      </c>
      <c r="F6864" s="235">
        <v>0.00005157962748269343</v>
      </c>
    </row>
    <row r="6865" ht="14.25" customHeight="1" spans="1:6" x14ac:dyDescent="0.25">
      <c r="A6865" s="232">
        <v>43608</v>
      </c>
      <c r="B6865" s="233">
        <v>143</v>
      </c>
      <c r="C6865" s="233">
        <v>48</v>
      </c>
      <c r="D6865" s="234">
        <v>0.9791666666678793</v>
      </c>
      <c r="E6865" s="235">
        <v>0</v>
      </c>
      <c r="F6865" s="235">
        <v>0.00004416818586382098</v>
      </c>
    </row>
    <row r="6866" ht="14.25" customHeight="1" spans="1:6" x14ac:dyDescent="0.25">
      <c r="A6866" s="232">
        <v>43609</v>
      </c>
      <c r="B6866" s="233">
        <v>144</v>
      </c>
      <c r="C6866" s="233">
        <v>1</v>
      </c>
      <c r="D6866" s="234">
        <v>0</v>
      </c>
      <c r="E6866" s="235">
        <v>0</v>
      </c>
      <c r="F6866" s="235">
        <v>0.00003785844502613227</v>
      </c>
    </row>
    <row r="6867" ht="14.25" customHeight="1" spans="1:6" x14ac:dyDescent="0.25">
      <c r="A6867" s="232">
        <v>43609</v>
      </c>
      <c r="B6867" s="233">
        <v>144</v>
      </c>
      <c r="C6867" s="233">
        <v>2</v>
      </c>
      <c r="D6867" s="234">
        <v>0.020833333332120674</v>
      </c>
      <c r="E6867" s="235">
        <v>0</v>
      </c>
      <c r="F6867" s="235">
        <v>0.0000330510234355123</v>
      </c>
    </row>
    <row r="6868" ht="14.25" customHeight="1" spans="1:6" x14ac:dyDescent="0.25">
      <c r="A6868" s="232">
        <v>43609</v>
      </c>
      <c r="B6868" s="233">
        <v>144</v>
      </c>
      <c r="C6868" s="233">
        <v>3</v>
      </c>
      <c r="D6868" s="234">
        <v>0.041666666667879326</v>
      </c>
      <c r="E6868" s="235">
        <v>0</v>
      </c>
      <c r="F6868" s="235">
        <v>0.00003074746725667356</v>
      </c>
    </row>
    <row r="6869" ht="14.25" customHeight="1" spans="1:6" x14ac:dyDescent="0.25">
      <c r="A6869" s="232">
        <v>43609</v>
      </c>
      <c r="B6869" s="233">
        <v>144</v>
      </c>
      <c r="C6869" s="233">
        <v>4</v>
      </c>
      <c r="D6869" s="234">
        <v>0.0625</v>
      </c>
      <c r="E6869" s="235">
        <v>0</v>
      </c>
      <c r="F6869" s="235">
        <v>0.000029645766475489823</v>
      </c>
    </row>
    <row r="6870" ht="14.25" customHeight="1" spans="1:6" x14ac:dyDescent="0.25">
      <c r="A6870" s="232">
        <v>43609</v>
      </c>
      <c r="B6870" s="233">
        <v>144</v>
      </c>
      <c r="C6870" s="233">
        <v>5</v>
      </c>
      <c r="D6870" s="234">
        <v>0.08333333333212067</v>
      </c>
      <c r="E6870" s="235">
        <v>0</v>
      </c>
      <c r="F6870" s="235">
        <v>0.00002744236491312233</v>
      </c>
    </row>
    <row r="6871" ht="14.25" customHeight="1" spans="1:6" x14ac:dyDescent="0.25">
      <c r="A6871" s="232">
        <v>43609</v>
      </c>
      <c r="B6871" s="233">
        <v>144</v>
      </c>
      <c r="C6871" s="233">
        <v>6</v>
      </c>
      <c r="D6871" s="234">
        <v>0.10416666666787933</v>
      </c>
      <c r="E6871" s="235">
        <v>0</v>
      </c>
      <c r="F6871" s="235">
        <v>0.000026641127981352337</v>
      </c>
    </row>
    <row r="6872" ht="14.25" customHeight="1" spans="1:6" x14ac:dyDescent="0.25">
      <c r="A6872" s="232">
        <v>43609</v>
      </c>
      <c r="B6872" s="233">
        <v>144</v>
      </c>
      <c r="C6872" s="233">
        <v>7</v>
      </c>
      <c r="D6872" s="234">
        <v>0.125</v>
      </c>
      <c r="E6872" s="235">
        <v>0</v>
      </c>
      <c r="F6872" s="235">
        <v>0.00002594004566605359</v>
      </c>
    </row>
    <row r="6873" ht="14.25" customHeight="1" spans="1:6" x14ac:dyDescent="0.25">
      <c r="A6873" s="232">
        <v>43609</v>
      </c>
      <c r="B6873" s="233">
        <v>144</v>
      </c>
      <c r="C6873" s="233">
        <v>8</v>
      </c>
      <c r="D6873" s="234">
        <v>0.14583333333212067</v>
      </c>
      <c r="E6873" s="235">
        <v>0</v>
      </c>
      <c r="F6873" s="235">
        <v>0.000025839891049582346</v>
      </c>
    </row>
    <row r="6874" ht="14.25" customHeight="1" spans="1:6" x14ac:dyDescent="0.25">
      <c r="A6874" s="232">
        <v>43609</v>
      </c>
      <c r="B6874" s="233">
        <v>144</v>
      </c>
      <c r="C6874" s="233">
        <v>9</v>
      </c>
      <c r="D6874" s="234">
        <v>0.16666666666787933</v>
      </c>
      <c r="E6874" s="235">
        <v>0.00000165477184738255</v>
      </c>
      <c r="F6874" s="235">
        <v>0.00002604020028252484</v>
      </c>
    </row>
    <row r="6875" ht="14.25" customHeight="1" spans="1:6" x14ac:dyDescent="0.25">
      <c r="A6875" s="232">
        <v>43609</v>
      </c>
      <c r="B6875" s="233">
        <v>144</v>
      </c>
      <c r="C6875" s="233">
        <v>10</v>
      </c>
      <c r="D6875" s="234">
        <v>0.1875</v>
      </c>
      <c r="E6875" s="235">
        <v>0.000007390756340710442</v>
      </c>
      <c r="F6875" s="235">
        <v>0.000026340664131938587</v>
      </c>
    </row>
    <row r="6876" ht="14.25" customHeight="1" spans="1:6" x14ac:dyDescent="0.25">
      <c r="A6876" s="232">
        <v>43609</v>
      </c>
      <c r="B6876" s="233">
        <v>144</v>
      </c>
      <c r="C6876" s="233">
        <v>11</v>
      </c>
      <c r="D6876" s="234">
        <v>0.20833333333212067</v>
      </c>
      <c r="E6876" s="235">
        <v>0.000019970869595442045</v>
      </c>
      <c r="F6876" s="235">
        <v>0.000027342210296651082</v>
      </c>
    </row>
    <row r="6877" ht="14.25" customHeight="1" spans="1:6" x14ac:dyDescent="0.25">
      <c r="A6877" s="232">
        <v>43609</v>
      </c>
      <c r="B6877" s="233">
        <v>144</v>
      </c>
      <c r="C6877" s="233">
        <v>12</v>
      </c>
      <c r="D6877" s="234">
        <v>0.22916666666787933</v>
      </c>
      <c r="E6877" s="235">
        <v>0.00003778874462898664</v>
      </c>
      <c r="F6877" s="235">
        <v>0.000029545611859018566</v>
      </c>
    </row>
    <row r="6878" ht="14.25" customHeight="1" spans="1:6" x14ac:dyDescent="0.25">
      <c r="A6878" s="232">
        <v>43609</v>
      </c>
      <c r="B6878" s="233">
        <v>144</v>
      </c>
      <c r="C6878" s="233">
        <v>13</v>
      </c>
      <c r="D6878" s="234">
        <v>0.25</v>
      </c>
      <c r="E6878" s="235">
        <v>0.00006048795104908432</v>
      </c>
      <c r="F6878" s="235">
        <v>0.00003234994112021355</v>
      </c>
    </row>
    <row r="6879" ht="14.25" customHeight="1" spans="1:6" x14ac:dyDescent="0.25">
      <c r="A6879" s="232">
        <v>43609</v>
      </c>
      <c r="B6879" s="233">
        <v>144</v>
      </c>
      <c r="C6879" s="233">
        <v>14</v>
      </c>
      <c r="D6879" s="234">
        <v>0.2708333333321207</v>
      </c>
      <c r="E6879" s="235">
        <v>0.000092617559934468</v>
      </c>
      <c r="F6879" s="235">
        <v>0.000038759836574373515</v>
      </c>
    </row>
    <row r="6880" ht="14.25" customHeight="1" spans="1:6" x14ac:dyDescent="0.25">
      <c r="A6880" s="232">
        <v>43609</v>
      </c>
      <c r="B6880" s="233">
        <v>144</v>
      </c>
      <c r="C6880" s="233">
        <v>15</v>
      </c>
      <c r="D6880" s="234">
        <v>0.2916666666678793</v>
      </c>
      <c r="E6880" s="235">
        <v>0.00012886406939852864</v>
      </c>
      <c r="F6880" s="235">
        <v>0.00004436849509676348</v>
      </c>
    </row>
    <row r="6881" ht="14.25" customHeight="1" spans="1:6" x14ac:dyDescent="0.25">
      <c r="A6881" s="232">
        <v>43609</v>
      </c>
      <c r="B6881" s="233">
        <v>144</v>
      </c>
      <c r="C6881" s="233">
        <v>16</v>
      </c>
      <c r="D6881" s="234">
        <v>0.3125</v>
      </c>
      <c r="E6881" s="235">
        <v>0.00016907135155231148</v>
      </c>
      <c r="F6881" s="235">
        <v>0.00004747328820737221</v>
      </c>
    </row>
    <row r="6882" ht="14.25" customHeight="1" spans="1:6" x14ac:dyDescent="0.25">
      <c r="A6882" s="232">
        <v>43609</v>
      </c>
      <c r="B6882" s="233">
        <v>144</v>
      </c>
      <c r="C6882" s="233">
        <v>17</v>
      </c>
      <c r="D6882" s="234">
        <v>0.3333333333321207</v>
      </c>
      <c r="E6882" s="235">
        <v>0.00020615886217781968</v>
      </c>
      <c r="F6882" s="235">
        <v>0.00005047792670150969</v>
      </c>
    </row>
    <row r="6883" ht="14.25" customHeight="1" spans="1:6" x14ac:dyDescent="0.25">
      <c r="A6883" s="232">
        <v>43609</v>
      </c>
      <c r="B6883" s="233">
        <v>144</v>
      </c>
      <c r="C6883" s="233">
        <v>18</v>
      </c>
      <c r="D6883" s="234">
        <v>0.3541666666678793</v>
      </c>
      <c r="E6883" s="235">
        <v>0.00024216948295271924</v>
      </c>
      <c r="F6883" s="235">
        <v>0.00005358271981211842</v>
      </c>
    </row>
    <row r="6884" ht="14.25" customHeight="1" spans="1:6" x14ac:dyDescent="0.25">
      <c r="A6884" s="232">
        <v>43609</v>
      </c>
      <c r="B6884" s="233">
        <v>144</v>
      </c>
      <c r="C6884" s="233">
        <v>19</v>
      </c>
      <c r="D6884" s="234">
        <v>0.375</v>
      </c>
      <c r="E6884" s="235">
        <v>0.0002659946960182761</v>
      </c>
      <c r="F6884" s="235">
        <v>0.00005278148288034843</v>
      </c>
    </row>
    <row r="6885" ht="14.25" customHeight="1" spans="1:6" x14ac:dyDescent="0.25">
      <c r="A6885" s="232">
        <v>43609</v>
      </c>
      <c r="B6885" s="233">
        <v>144</v>
      </c>
      <c r="C6885" s="233">
        <v>20</v>
      </c>
      <c r="D6885" s="234">
        <v>0.3958333333321207</v>
      </c>
      <c r="E6885" s="235">
        <v>0.00028114079089678717</v>
      </c>
      <c r="F6885" s="235">
        <v>0.00005288163749681968</v>
      </c>
    </row>
    <row r="6886" ht="14.25" customHeight="1" spans="1:6" x14ac:dyDescent="0.25">
      <c r="A6886" s="232">
        <v>43609</v>
      </c>
      <c r="B6886" s="233">
        <v>144</v>
      </c>
      <c r="C6886" s="233">
        <v>21</v>
      </c>
      <c r="D6886" s="234">
        <v>0.4166666666678793</v>
      </c>
      <c r="E6886" s="235">
        <v>0.00029511790618506363</v>
      </c>
      <c r="F6886" s="235">
        <v>0.00005117900901680845</v>
      </c>
    </row>
    <row r="6887" ht="14.25" customHeight="1" spans="1:6" x14ac:dyDescent="0.25">
      <c r="A6887" s="232">
        <v>43609</v>
      </c>
      <c r="B6887" s="233">
        <v>144</v>
      </c>
      <c r="C6887" s="233">
        <v>22</v>
      </c>
      <c r="D6887" s="234">
        <v>0.4375</v>
      </c>
      <c r="E6887" s="235">
        <v>0.00030193455589379526</v>
      </c>
      <c r="F6887" s="235">
        <v>0.00004977684438621095</v>
      </c>
    </row>
    <row r="6888" ht="14.25" customHeight="1" spans="1:6" x14ac:dyDescent="0.25">
      <c r="A6888" s="232">
        <v>43609</v>
      </c>
      <c r="B6888" s="233">
        <v>144</v>
      </c>
      <c r="C6888" s="233">
        <v>23</v>
      </c>
      <c r="D6888" s="234">
        <v>0.4583333333321207</v>
      </c>
      <c r="E6888" s="235">
        <v>0.00031222703172812316</v>
      </c>
      <c r="F6888" s="235">
        <v>0.0000508785451673947</v>
      </c>
    </row>
    <row r="6889" ht="14.25" customHeight="1" spans="1:6" x14ac:dyDescent="0.25">
      <c r="A6889" s="232">
        <v>43609</v>
      </c>
      <c r="B6889" s="233">
        <v>144</v>
      </c>
      <c r="C6889" s="233">
        <v>24</v>
      </c>
      <c r="D6889" s="234">
        <v>0.4791666666678793</v>
      </c>
      <c r="E6889" s="235">
        <v>0.0003083971339008187</v>
      </c>
      <c r="F6889" s="235">
        <v>0.00005127916363327967</v>
      </c>
    </row>
    <row r="6890" ht="14.25" customHeight="1" spans="1:6" x14ac:dyDescent="0.25">
      <c r="A6890" s="232">
        <v>43609</v>
      </c>
      <c r="B6890" s="233">
        <v>144</v>
      </c>
      <c r="C6890" s="233">
        <v>25</v>
      </c>
      <c r="D6890" s="234">
        <v>0.5</v>
      </c>
      <c r="E6890" s="235">
        <v>0.0002978839789457375</v>
      </c>
      <c r="F6890" s="235">
        <v>0.000051078854400337184</v>
      </c>
    </row>
    <row r="6891" ht="14.25" customHeight="1" spans="1:6" x14ac:dyDescent="0.25">
      <c r="A6891" s="232">
        <v>43609</v>
      </c>
      <c r="B6891" s="233">
        <v>144</v>
      </c>
      <c r="C6891" s="233">
        <v>26</v>
      </c>
      <c r="D6891" s="234">
        <v>0.5208333333321207</v>
      </c>
      <c r="E6891" s="235">
        <v>0.0002847447822064768</v>
      </c>
      <c r="F6891" s="235">
        <v>0.00005127916363327967</v>
      </c>
    </row>
    <row r="6892" ht="14.25" customHeight="1" spans="1:6" x14ac:dyDescent="0.25">
      <c r="A6892" s="232">
        <v>43609</v>
      </c>
      <c r="B6892" s="233">
        <v>144</v>
      </c>
      <c r="C6892" s="233">
        <v>27</v>
      </c>
      <c r="D6892" s="234">
        <v>0.5416666666678793</v>
      </c>
      <c r="E6892" s="235">
        <v>0.00025726390322321533</v>
      </c>
      <c r="F6892" s="235">
        <v>0.0000492760713038547</v>
      </c>
    </row>
    <row r="6893" ht="14.25" customHeight="1" spans="1:6" x14ac:dyDescent="0.25">
      <c r="A6893" s="232">
        <v>43609</v>
      </c>
      <c r="B6893" s="233">
        <v>144</v>
      </c>
      <c r="C6893" s="233">
        <v>28</v>
      </c>
      <c r="D6893" s="234">
        <v>0.5625</v>
      </c>
      <c r="E6893" s="235">
        <v>0.00023263214239670966</v>
      </c>
      <c r="F6893" s="235">
        <v>0.000048975607454440954</v>
      </c>
    </row>
    <row r="6894" ht="14.25" customHeight="1" spans="1:6" x14ac:dyDescent="0.25">
      <c r="A6894" s="232">
        <v>43609</v>
      </c>
      <c r="B6894" s="233">
        <v>144</v>
      </c>
      <c r="C6894" s="233">
        <v>29</v>
      </c>
      <c r="D6894" s="234">
        <v>0.5833333333321207</v>
      </c>
      <c r="E6894" s="235">
        <v>0.0002061601092288745</v>
      </c>
      <c r="F6894" s="235">
        <v>0.00004797406128972845</v>
      </c>
    </row>
    <row r="6895" ht="14.25" customHeight="1" spans="1:6" x14ac:dyDescent="0.25">
      <c r="A6895" s="232">
        <v>43609</v>
      </c>
      <c r="B6895" s="233">
        <v>144</v>
      </c>
      <c r="C6895" s="233">
        <v>30</v>
      </c>
      <c r="D6895" s="234">
        <v>0.6041666666678793</v>
      </c>
      <c r="E6895" s="235">
        <v>0.0001968389861294525</v>
      </c>
      <c r="F6895" s="235">
        <v>0.000046972515125015957</v>
      </c>
    </row>
    <row r="6896" ht="14.25" customHeight="1" spans="1:6" x14ac:dyDescent="0.25">
      <c r="A6896" s="232">
        <v>43609</v>
      </c>
      <c r="B6896" s="233">
        <v>144</v>
      </c>
      <c r="C6896" s="233">
        <v>31</v>
      </c>
      <c r="D6896" s="234">
        <v>0.625</v>
      </c>
      <c r="E6896" s="235">
        <v>0.00020213544778286598</v>
      </c>
      <c r="F6896" s="235">
        <v>0.000048274525139142206</v>
      </c>
    </row>
    <row r="6897" ht="14.25" customHeight="1" spans="1:6" x14ac:dyDescent="0.25">
      <c r="A6897" s="232">
        <v>43609</v>
      </c>
      <c r="B6897" s="233">
        <v>144</v>
      </c>
      <c r="C6897" s="233">
        <v>32</v>
      </c>
      <c r="D6897" s="234">
        <v>0.6458333333321207</v>
      </c>
      <c r="E6897" s="235">
        <v>0.00017267788744806026</v>
      </c>
      <c r="F6897" s="235">
        <v>0.00005047792670150969</v>
      </c>
    </row>
    <row r="6898" ht="14.25" customHeight="1" spans="1:6" x14ac:dyDescent="0.25">
      <c r="A6898" s="232">
        <v>43609</v>
      </c>
      <c r="B6898" s="233">
        <v>144</v>
      </c>
      <c r="C6898" s="233">
        <v>33</v>
      </c>
      <c r="D6898" s="234">
        <v>0.6666666666678793</v>
      </c>
      <c r="E6898" s="235">
        <v>0.00014894280580475346</v>
      </c>
      <c r="F6898" s="235">
        <v>0.00005478457520977341</v>
      </c>
    </row>
    <row r="6899" ht="14.25" customHeight="1" spans="1:6" x14ac:dyDescent="0.25">
      <c r="A6899" s="232">
        <v>43609</v>
      </c>
      <c r="B6899" s="233">
        <v>144</v>
      </c>
      <c r="C6899" s="233">
        <v>34</v>
      </c>
      <c r="D6899" s="234">
        <v>0.6875</v>
      </c>
      <c r="E6899" s="235">
        <v>0.00014376649756372634</v>
      </c>
      <c r="F6899" s="235">
        <v>0.00006019292449922087</v>
      </c>
    </row>
    <row r="6900" ht="14.25" customHeight="1" spans="1:6" x14ac:dyDescent="0.25">
      <c r="A6900" s="232">
        <v>43609</v>
      </c>
      <c r="B6900" s="233">
        <v>144</v>
      </c>
      <c r="C6900" s="233">
        <v>35</v>
      </c>
      <c r="D6900" s="234">
        <v>0.7083333333321207</v>
      </c>
      <c r="E6900" s="235">
        <v>0.00011099924670387201</v>
      </c>
      <c r="F6900" s="235">
        <v>0.00006810513920044957</v>
      </c>
    </row>
    <row r="6901" ht="14.25" customHeight="1" spans="1:6" x14ac:dyDescent="0.25">
      <c r="A6901" s="232">
        <v>43609</v>
      </c>
      <c r="B6901" s="233">
        <v>144</v>
      </c>
      <c r="C6901" s="233">
        <v>36</v>
      </c>
      <c r="D6901" s="234">
        <v>0.7291666666678793</v>
      </c>
      <c r="E6901" s="235">
        <v>0.00008284452168727474</v>
      </c>
      <c r="F6901" s="235">
        <v>0.00006960745844751831</v>
      </c>
    </row>
    <row r="6902" ht="14.25" customHeight="1" spans="1:6" x14ac:dyDescent="0.25">
      <c r="A6902" s="232">
        <v>43609</v>
      </c>
      <c r="B6902" s="233">
        <v>144</v>
      </c>
      <c r="C6902" s="233">
        <v>37</v>
      </c>
      <c r="D6902" s="234">
        <v>0.75</v>
      </c>
      <c r="E6902" s="235">
        <v>0.000055808723331200165</v>
      </c>
      <c r="F6902" s="235">
        <v>0.00006880622151574834</v>
      </c>
    </row>
    <row r="6903" ht="14.25" customHeight="1" spans="1:6" x14ac:dyDescent="0.25">
      <c r="A6903" s="232">
        <v>43609</v>
      </c>
      <c r="B6903" s="233">
        <v>144</v>
      </c>
      <c r="C6903" s="233">
        <v>38</v>
      </c>
      <c r="D6903" s="234">
        <v>0.7708333333321207</v>
      </c>
      <c r="E6903" s="235">
        <v>0.00003551855783861095</v>
      </c>
      <c r="F6903" s="235">
        <v>0.00006850575766633457</v>
      </c>
    </row>
    <row r="6904" ht="14.25" customHeight="1" spans="1:6" x14ac:dyDescent="0.25">
      <c r="A6904" s="232">
        <v>43609</v>
      </c>
      <c r="B6904" s="233">
        <v>144</v>
      </c>
      <c r="C6904" s="233">
        <v>39</v>
      </c>
      <c r="D6904" s="234">
        <v>0.7916666666678793</v>
      </c>
      <c r="E6904" s="235">
        <v>0.000020551545532861306</v>
      </c>
      <c r="F6904" s="235">
        <v>0.00006770452073456459</v>
      </c>
    </row>
    <row r="6905" ht="14.25" customHeight="1" spans="1:6" x14ac:dyDescent="0.25">
      <c r="A6905" s="232">
        <v>43609</v>
      </c>
      <c r="B6905" s="233">
        <v>144</v>
      </c>
      <c r="C6905" s="233">
        <v>40</v>
      </c>
      <c r="D6905" s="234">
        <v>0.8125</v>
      </c>
      <c r="E6905" s="235">
        <v>0.000009963888961594314</v>
      </c>
      <c r="F6905" s="235">
        <v>0.0000653008099392546</v>
      </c>
    </row>
    <row r="6906" ht="14.25" customHeight="1" spans="1:6" x14ac:dyDescent="0.25">
      <c r="A6906" s="232">
        <v>43609</v>
      </c>
      <c r="B6906" s="233">
        <v>144</v>
      </c>
      <c r="C6906" s="233">
        <v>41</v>
      </c>
      <c r="D6906" s="234">
        <v>0.8333333333321207</v>
      </c>
      <c r="E6906" s="235">
        <v>0.000003937614535211725</v>
      </c>
      <c r="F6906" s="235">
        <v>0.0000661020468710246</v>
      </c>
    </row>
    <row r="6907" ht="14.25" customHeight="1" spans="1:6" x14ac:dyDescent="0.25">
      <c r="A6907" s="232">
        <v>43609</v>
      </c>
      <c r="B6907" s="233">
        <v>144</v>
      </c>
      <c r="C6907" s="233">
        <v>42</v>
      </c>
      <c r="D6907" s="234">
        <v>0.8541666666678793</v>
      </c>
      <c r="E6907" s="235">
        <v>2.069319192863518e-7</v>
      </c>
      <c r="F6907" s="235">
        <v>0.00006590173763808209</v>
      </c>
    </row>
    <row r="6908" ht="14.25" customHeight="1" spans="1:6" x14ac:dyDescent="0.25">
      <c r="A6908" s="232">
        <v>43609</v>
      </c>
      <c r="B6908" s="233">
        <v>144</v>
      </c>
      <c r="C6908" s="233">
        <v>43</v>
      </c>
      <c r="D6908" s="234">
        <v>0.875</v>
      </c>
      <c r="E6908" s="235">
        <v>0</v>
      </c>
      <c r="F6908" s="235">
        <v>0.0000661020468710246</v>
      </c>
    </row>
    <row r="6909" ht="14.25" customHeight="1" spans="1:6" x14ac:dyDescent="0.25">
      <c r="A6909" s="232">
        <v>43609</v>
      </c>
      <c r="B6909" s="233">
        <v>144</v>
      </c>
      <c r="C6909" s="233">
        <v>44</v>
      </c>
      <c r="D6909" s="234">
        <v>0.8958333333321207</v>
      </c>
      <c r="E6909" s="235">
        <v>0</v>
      </c>
      <c r="F6909" s="235">
        <v>0.00006590173763808209</v>
      </c>
    </row>
    <row r="6910" ht="14.25" customHeight="1" spans="1:6" x14ac:dyDescent="0.25">
      <c r="A6910" s="232">
        <v>43609</v>
      </c>
      <c r="B6910" s="233">
        <v>144</v>
      </c>
      <c r="C6910" s="233">
        <v>45</v>
      </c>
      <c r="D6910" s="234">
        <v>0.9166666666678793</v>
      </c>
      <c r="E6910" s="235">
        <v>0</v>
      </c>
      <c r="F6910" s="235">
        <v>0.00006490019147336961</v>
      </c>
    </row>
    <row r="6911" ht="14.25" customHeight="1" spans="1:6" x14ac:dyDescent="0.25">
      <c r="A6911" s="232">
        <v>43609</v>
      </c>
      <c r="B6911" s="233">
        <v>144</v>
      </c>
      <c r="C6911" s="233">
        <v>46</v>
      </c>
      <c r="D6911" s="234">
        <v>0.9375</v>
      </c>
      <c r="E6911" s="235">
        <v>0</v>
      </c>
      <c r="F6911" s="235">
        <v>0.00005949184218392214</v>
      </c>
    </row>
    <row r="6912" ht="14.25" customHeight="1" spans="1:6" x14ac:dyDescent="0.25">
      <c r="A6912" s="232">
        <v>43609</v>
      </c>
      <c r="B6912" s="233">
        <v>144</v>
      </c>
      <c r="C6912" s="233">
        <v>47</v>
      </c>
      <c r="D6912" s="234">
        <v>0.9583333333321207</v>
      </c>
      <c r="E6912" s="235">
        <v>0</v>
      </c>
      <c r="F6912" s="235">
        <v>0.00005228070979799218</v>
      </c>
    </row>
    <row r="6913" ht="14.25" customHeight="1" spans="1:6" x14ac:dyDescent="0.25">
      <c r="A6913" s="232">
        <v>43609</v>
      </c>
      <c r="B6913" s="233">
        <v>144</v>
      </c>
      <c r="C6913" s="233">
        <v>48</v>
      </c>
      <c r="D6913" s="234">
        <v>0.9791666666678793</v>
      </c>
      <c r="E6913" s="235">
        <v>0</v>
      </c>
      <c r="F6913" s="235">
        <v>0.00004416818586382098</v>
      </c>
    </row>
    <row r="6914" ht="14.25" customHeight="1" spans="1:6" x14ac:dyDescent="0.25">
      <c r="A6914" s="232">
        <v>43610</v>
      </c>
      <c r="B6914" s="233">
        <v>145</v>
      </c>
      <c r="C6914" s="233">
        <v>1</v>
      </c>
      <c r="D6914" s="234">
        <v>0</v>
      </c>
      <c r="E6914" s="235">
        <v>0</v>
      </c>
      <c r="F6914" s="235">
        <v>0.00003725751732730477</v>
      </c>
    </row>
    <row r="6915" ht="14.25" customHeight="1" spans="1:6" x14ac:dyDescent="0.25">
      <c r="A6915" s="232">
        <v>43610</v>
      </c>
      <c r="B6915" s="233">
        <v>145</v>
      </c>
      <c r="C6915" s="233">
        <v>2</v>
      </c>
      <c r="D6915" s="234">
        <v>0.020833333332120674</v>
      </c>
      <c r="E6915" s="235">
        <v>0</v>
      </c>
      <c r="F6915" s="235">
        <v>0.000032950868819041045</v>
      </c>
    </row>
    <row r="6916" ht="14.25" customHeight="1" spans="1:6" x14ac:dyDescent="0.25">
      <c r="A6916" s="232">
        <v>43610</v>
      </c>
      <c r="B6916" s="233">
        <v>145</v>
      </c>
      <c r="C6916" s="233">
        <v>3</v>
      </c>
      <c r="D6916" s="234">
        <v>0.041666666667879326</v>
      </c>
      <c r="E6916" s="235">
        <v>0</v>
      </c>
      <c r="F6916" s="235">
        <v>0.00003054715802373107</v>
      </c>
    </row>
    <row r="6917" ht="14.25" customHeight="1" spans="1:6" x14ac:dyDescent="0.25">
      <c r="A6917" s="232">
        <v>43610</v>
      </c>
      <c r="B6917" s="233">
        <v>145</v>
      </c>
      <c r="C6917" s="233">
        <v>4</v>
      </c>
      <c r="D6917" s="234">
        <v>0.0625</v>
      </c>
      <c r="E6917" s="235">
        <v>0</v>
      </c>
      <c r="F6917" s="235">
        <v>0.000029245148009604822</v>
      </c>
    </row>
    <row r="6918" ht="14.25" customHeight="1" spans="1:6" x14ac:dyDescent="0.25">
      <c r="A6918" s="232">
        <v>43610</v>
      </c>
      <c r="B6918" s="233">
        <v>145</v>
      </c>
      <c r="C6918" s="233">
        <v>5</v>
      </c>
      <c r="D6918" s="234">
        <v>0.08333333333212067</v>
      </c>
      <c r="E6918" s="235">
        <v>0</v>
      </c>
      <c r="F6918" s="235">
        <v>0.000027342210296651082</v>
      </c>
    </row>
    <row r="6919" ht="14.25" customHeight="1" spans="1:6" x14ac:dyDescent="0.25">
      <c r="A6919" s="232">
        <v>43610</v>
      </c>
      <c r="B6919" s="233">
        <v>145</v>
      </c>
      <c r="C6919" s="233">
        <v>6</v>
      </c>
      <c r="D6919" s="234">
        <v>0.10416666666787933</v>
      </c>
      <c r="E6919" s="235">
        <v>0</v>
      </c>
      <c r="F6919" s="235">
        <v>0.00002684143721429483</v>
      </c>
    </row>
    <row r="6920" ht="14.25" customHeight="1" spans="1:6" x14ac:dyDescent="0.25">
      <c r="A6920" s="232">
        <v>43610</v>
      </c>
      <c r="B6920" s="233">
        <v>145</v>
      </c>
      <c r="C6920" s="233">
        <v>7</v>
      </c>
      <c r="D6920" s="234">
        <v>0.125</v>
      </c>
      <c r="E6920" s="235">
        <v>0</v>
      </c>
      <c r="F6920" s="235">
        <v>0.00002614035489899609</v>
      </c>
    </row>
    <row r="6921" ht="14.25" customHeight="1" spans="1:6" x14ac:dyDescent="0.25">
      <c r="A6921" s="232">
        <v>43610</v>
      </c>
      <c r="B6921" s="233">
        <v>145</v>
      </c>
      <c r="C6921" s="233">
        <v>8</v>
      </c>
      <c r="D6921" s="234">
        <v>0.14583333333212067</v>
      </c>
      <c r="E6921" s="235">
        <v>0</v>
      </c>
      <c r="F6921" s="235">
        <v>0.000025739736433111092</v>
      </c>
    </row>
    <row r="6922" ht="14.25" customHeight="1" spans="1:6" x14ac:dyDescent="0.25">
      <c r="A6922" s="232">
        <v>43610</v>
      </c>
      <c r="B6922" s="233">
        <v>145</v>
      </c>
      <c r="C6922" s="233">
        <v>9</v>
      </c>
      <c r="D6922" s="234">
        <v>0.16666666666787933</v>
      </c>
      <c r="E6922" s="235">
        <v>0.0000028407014348538152</v>
      </c>
      <c r="F6922" s="235">
        <v>0.00002604020028252484</v>
      </c>
    </row>
    <row r="6923" ht="14.25" customHeight="1" spans="1:6" x14ac:dyDescent="0.25">
      <c r="A6923" s="232">
        <v>43610</v>
      </c>
      <c r="B6923" s="233">
        <v>145</v>
      </c>
      <c r="C6923" s="233">
        <v>10</v>
      </c>
      <c r="D6923" s="234">
        <v>0.1875</v>
      </c>
      <c r="E6923" s="235">
        <v>0.000008569207926947778</v>
      </c>
      <c r="F6923" s="235">
        <v>0.00002654097336488109</v>
      </c>
    </row>
    <row r="6924" ht="14.25" customHeight="1" spans="1:6" x14ac:dyDescent="0.25">
      <c r="A6924" s="232">
        <v>43610</v>
      </c>
      <c r="B6924" s="233">
        <v>145</v>
      </c>
      <c r="C6924" s="233">
        <v>11</v>
      </c>
      <c r="D6924" s="234">
        <v>0.20833333333212067</v>
      </c>
      <c r="E6924" s="235">
        <v>0.000021329002197778403</v>
      </c>
      <c r="F6924" s="235">
        <v>0.000027141901063708585</v>
      </c>
    </row>
    <row r="6925" ht="14.25" customHeight="1" spans="1:6" x14ac:dyDescent="0.25">
      <c r="A6925" s="232">
        <v>43610</v>
      </c>
      <c r="B6925" s="233">
        <v>145</v>
      </c>
      <c r="C6925" s="233">
        <v>12</v>
      </c>
      <c r="D6925" s="234">
        <v>0.22916666666787933</v>
      </c>
      <c r="E6925" s="235">
        <v>0.0000376686861432679</v>
      </c>
      <c r="F6925" s="235">
        <v>0.000029445457242547322</v>
      </c>
    </row>
    <row r="6926" ht="14.25" customHeight="1" spans="1:6" x14ac:dyDescent="0.25">
      <c r="A6926" s="232">
        <v>43610</v>
      </c>
      <c r="B6926" s="233">
        <v>145</v>
      </c>
      <c r="C6926" s="233">
        <v>13</v>
      </c>
      <c r="D6926" s="234">
        <v>0.25</v>
      </c>
      <c r="E6926" s="235">
        <v>0.00005808637507853723</v>
      </c>
      <c r="F6926" s="235">
        <v>0.0000332513326684548</v>
      </c>
    </row>
    <row r="6927" ht="14.25" customHeight="1" spans="1:6" x14ac:dyDescent="0.25">
      <c r="A6927" s="232">
        <v>43610</v>
      </c>
      <c r="B6927" s="233">
        <v>145</v>
      </c>
      <c r="C6927" s="233">
        <v>14</v>
      </c>
      <c r="D6927" s="234">
        <v>0.2708333333321207</v>
      </c>
      <c r="E6927" s="235">
        <v>0.0000835842465583838</v>
      </c>
      <c r="F6927" s="235">
        <v>0.000039360764273201</v>
      </c>
    </row>
    <row r="6928" ht="14.25" customHeight="1" spans="1:6" x14ac:dyDescent="0.25">
      <c r="A6928" s="232">
        <v>43610</v>
      </c>
      <c r="B6928" s="233">
        <v>145</v>
      </c>
      <c r="C6928" s="233">
        <v>15</v>
      </c>
      <c r="D6928" s="234">
        <v>0.2916666666678793</v>
      </c>
      <c r="E6928" s="235">
        <v>0.00010874960306592365</v>
      </c>
      <c r="F6928" s="235">
        <v>0.00004416818586382098</v>
      </c>
    </row>
    <row r="6929" ht="14.25" customHeight="1" spans="1:6" x14ac:dyDescent="0.25">
      <c r="A6929" s="232">
        <v>43610</v>
      </c>
      <c r="B6929" s="233">
        <v>145</v>
      </c>
      <c r="C6929" s="233">
        <v>16</v>
      </c>
      <c r="D6929" s="234">
        <v>0.3125</v>
      </c>
      <c r="E6929" s="235">
        <v>0.000140677686449734</v>
      </c>
      <c r="F6929" s="235">
        <v>0.000048274525139142206</v>
      </c>
    </row>
    <row r="6930" ht="14.25" customHeight="1" spans="1:6" x14ac:dyDescent="0.25">
      <c r="A6930" s="232">
        <v>43610</v>
      </c>
      <c r="B6930" s="233">
        <v>145</v>
      </c>
      <c r="C6930" s="233">
        <v>17</v>
      </c>
      <c r="D6930" s="234">
        <v>0.3333333333321207</v>
      </c>
      <c r="E6930" s="235">
        <v>0.0001709634399774934</v>
      </c>
      <c r="F6930" s="235">
        <v>0.000050578081317980936</v>
      </c>
    </row>
    <row r="6931" ht="14.25" customHeight="1" spans="1:6" x14ac:dyDescent="0.25">
      <c r="A6931" s="232">
        <v>43610</v>
      </c>
      <c r="B6931" s="233">
        <v>145</v>
      </c>
      <c r="C6931" s="233">
        <v>18</v>
      </c>
      <c r="D6931" s="234">
        <v>0.3541666666678793</v>
      </c>
      <c r="E6931" s="235">
        <v>0.0001935945291761955</v>
      </c>
      <c r="F6931" s="235">
        <v>0.0000545842659768309</v>
      </c>
    </row>
    <row r="6932" ht="14.25" customHeight="1" spans="1:6" x14ac:dyDescent="0.25">
      <c r="A6932" s="232">
        <v>43610</v>
      </c>
      <c r="B6932" s="233">
        <v>145</v>
      </c>
      <c r="C6932" s="233">
        <v>19</v>
      </c>
      <c r="D6932" s="234">
        <v>0.375</v>
      </c>
      <c r="E6932" s="235">
        <v>0.0002162147174608534</v>
      </c>
      <c r="F6932" s="235">
        <v>0.00005388318366153217</v>
      </c>
    </row>
    <row r="6933" ht="14.25" customHeight="1" spans="1:6" x14ac:dyDescent="0.25">
      <c r="A6933" s="232">
        <v>43610</v>
      </c>
      <c r="B6933" s="233">
        <v>145</v>
      </c>
      <c r="C6933" s="233">
        <v>20</v>
      </c>
      <c r="D6933" s="234">
        <v>0.3958333333321207</v>
      </c>
      <c r="E6933" s="235">
        <v>0.00023017438649024054</v>
      </c>
      <c r="F6933" s="235">
        <v>0.00005298179211329092</v>
      </c>
    </row>
    <row r="6934" ht="14.25" customHeight="1" spans="1:6" x14ac:dyDescent="0.25">
      <c r="A6934" s="232">
        <v>43610</v>
      </c>
      <c r="B6934" s="233">
        <v>145</v>
      </c>
      <c r="C6934" s="233">
        <v>21</v>
      </c>
      <c r="D6934" s="234">
        <v>0.4166666666678793</v>
      </c>
      <c r="E6934" s="235">
        <v>0.00023976881400787273</v>
      </c>
      <c r="F6934" s="235">
        <v>0.00005218055518152093</v>
      </c>
    </row>
    <row r="6935" ht="14.25" customHeight="1" spans="1:6" x14ac:dyDescent="0.25">
      <c r="A6935" s="232">
        <v>43610</v>
      </c>
      <c r="B6935" s="233">
        <v>145</v>
      </c>
      <c r="C6935" s="233">
        <v>22</v>
      </c>
      <c r="D6935" s="234">
        <v>0.4375</v>
      </c>
      <c r="E6935" s="235">
        <v>0.00025015513742606673</v>
      </c>
      <c r="F6935" s="235">
        <v>0.00005017746285209594</v>
      </c>
    </row>
    <row r="6936" ht="14.25" customHeight="1" spans="1:6" x14ac:dyDescent="0.25">
      <c r="A6936" s="232">
        <v>43610</v>
      </c>
      <c r="B6936" s="233">
        <v>145</v>
      </c>
      <c r="C6936" s="233">
        <v>23</v>
      </c>
      <c r="D6936" s="234">
        <v>0.4583333333321207</v>
      </c>
      <c r="E6936" s="235">
        <v>0.00025734636615020655</v>
      </c>
      <c r="F6936" s="235">
        <v>0.00005137931824975094</v>
      </c>
    </row>
    <row r="6937" ht="14.25" customHeight="1" spans="1:6" x14ac:dyDescent="0.25">
      <c r="A6937" s="232">
        <v>43610</v>
      </c>
      <c r="B6937" s="233">
        <v>145</v>
      </c>
      <c r="C6937" s="233">
        <v>24</v>
      </c>
      <c r="D6937" s="234">
        <v>0.4791666666678793</v>
      </c>
      <c r="E6937" s="235">
        <v>0.0002512566151727499</v>
      </c>
      <c r="F6937" s="235">
        <v>0.000051479472866222185</v>
      </c>
    </row>
    <row r="6938" ht="14.25" customHeight="1" spans="1:6" x14ac:dyDescent="0.25">
      <c r="A6938" s="232">
        <v>43610</v>
      </c>
      <c r="B6938" s="233">
        <v>145</v>
      </c>
      <c r="C6938" s="233">
        <v>25</v>
      </c>
      <c r="D6938" s="234">
        <v>0.5</v>
      </c>
      <c r="E6938" s="235">
        <v>0.0002529832911633356</v>
      </c>
      <c r="F6938" s="235">
        <v>0.000052681328263877173</v>
      </c>
    </row>
    <row r="6939" ht="14.25" customHeight="1" spans="1:6" x14ac:dyDescent="0.25">
      <c r="A6939" s="232">
        <v>43610</v>
      </c>
      <c r="B6939" s="233">
        <v>145</v>
      </c>
      <c r="C6939" s="233">
        <v>26</v>
      </c>
      <c r="D6939" s="234">
        <v>0.5208333333321207</v>
      </c>
      <c r="E6939" s="235">
        <v>0.00023672076294743485</v>
      </c>
      <c r="F6939" s="235">
        <v>0.00005308194672976218</v>
      </c>
    </row>
    <row r="6940" ht="14.25" customHeight="1" spans="1:6" x14ac:dyDescent="0.25">
      <c r="A6940" s="232">
        <v>43610</v>
      </c>
      <c r="B6940" s="233">
        <v>145</v>
      </c>
      <c r="C6940" s="233">
        <v>27</v>
      </c>
      <c r="D6940" s="234">
        <v>0.5416666666678793</v>
      </c>
      <c r="E6940" s="235">
        <v>0.00022595079630580796</v>
      </c>
      <c r="F6940" s="235">
        <v>0.00005077839055092343</v>
      </c>
    </row>
    <row r="6941" ht="14.25" customHeight="1" spans="1:6" x14ac:dyDescent="0.25">
      <c r="A6941" s="232">
        <v>43610</v>
      </c>
      <c r="B6941" s="233">
        <v>145</v>
      </c>
      <c r="C6941" s="233">
        <v>28</v>
      </c>
      <c r="D6941" s="234">
        <v>0.5625</v>
      </c>
      <c r="E6941" s="235">
        <v>0.00022091895063447046</v>
      </c>
      <c r="F6941" s="235">
        <v>0.000049476380536797194</v>
      </c>
    </row>
    <row r="6942" ht="14.25" customHeight="1" spans="1:6" x14ac:dyDescent="0.25">
      <c r="A6942" s="232">
        <v>43610</v>
      </c>
      <c r="B6942" s="233">
        <v>145</v>
      </c>
      <c r="C6942" s="233">
        <v>29</v>
      </c>
      <c r="D6942" s="234">
        <v>0.5833333333321207</v>
      </c>
      <c r="E6942" s="235">
        <v>0.0002076145861936347</v>
      </c>
      <c r="F6942" s="235">
        <v>0.00004787390667325721</v>
      </c>
    </row>
    <row r="6943" ht="14.25" customHeight="1" spans="1:6" x14ac:dyDescent="0.25">
      <c r="A6943" s="232">
        <v>43610</v>
      </c>
      <c r="B6943" s="233">
        <v>145</v>
      </c>
      <c r="C6943" s="233">
        <v>30</v>
      </c>
      <c r="D6943" s="234">
        <v>0.6041666666678793</v>
      </c>
      <c r="E6943" s="235">
        <v>0.00018412219050322897</v>
      </c>
      <c r="F6943" s="235">
        <v>0.00004787390667325721</v>
      </c>
    </row>
    <row r="6944" ht="14.25" customHeight="1" spans="1:6" x14ac:dyDescent="0.25">
      <c r="A6944" s="232">
        <v>43610</v>
      </c>
      <c r="B6944" s="233">
        <v>145</v>
      </c>
      <c r="C6944" s="233">
        <v>31</v>
      </c>
      <c r="D6944" s="234">
        <v>0.625</v>
      </c>
      <c r="E6944" s="235">
        <v>0.00017509088894908606</v>
      </c>
      <c r="F6944" s="235">
        <v>0.00004797406128972845</v>
      </c>
    </row>
    <row r="6945" ht="14.25" customHeight="1" spans="1:6" x14ac:dyDescent="0.25">
      <c r="A6945" s="232">
        <v>43610</v>
      </c>
      <c r="B6945" s="233">
        <v>145</v>
      </c>
      <c r="C6945" s="233">
        <v>32</v>
      </c>
      <c r="D6945" s="234">
        <v>0.6458333333321207</v>
      </c>
      <c r="E6945" s="235">
        <v>0.00015628306636802304</v>
      </c>
      <c r="F6945" s="235">
        <v>0.000051479472866222185</v>
      </c>
    </row>
    <row r="6946" ht="14.25" customHeight="1" spans="1:6" x14ac:dyDescent="0.25">
      <c r="A6946" s="232">
        <v>43610</v>
      </c>
      <c r="B6946" s="233">
        <v>145</v>
      </c>
      <c r="C6946" s="233">
        <v>33</v>
      </c>
      <c r="D6946" s="234">
        <v>0.6666666666678793</v>
      </c>
      <c r="E6946" s="235">
        <v>0.0001249003056367607</v>
      </c>
      <c r="F6946" s="235">
        <v>0.00005498488444271591</v>
      </c>
    </row>
    <row r="6947" ht="14.25" customHeight="1" spans="1:6" x14ac:dyDescent="0.25">
      <c r="A6947" s="232">
        <v>43610</v>
      </c>
      <c r="B6947" s="233">
        <v>145</v>
      </c>
      <c r="C6947" s="233">
        <v>34</v>
      </c>
      <c r="D6947" s="234">
        <v>0.6875</v>
      </c>
      <c r="E6947" s="235">
        <v>0.00010358510331313966</v>
      </c>
      <c r="F6947" s="235">
        <v>0.00005969215141686463</v>
      </c>
    </row>
    <row r="6948" ht="14.25" customHeight="1" spans="1:6" x14ac:dyDescent="0.25">
      <c r="A6948" s="232">
        <v>43610</v>
      </c>
      <c r="B6948" s="233">
        <v>145</v>
      </c>
      <c r="C6948" s="233">
        <v>35</v>
      </c>
      <c r="D6948" s="234">
        <v>0.7083333333321207</v>
      </c>
      <c r="E6948" s="235">
        <v>0.00008738168390445952</v>
      </c>
      <c r="F6948" s="235">
        <v>0.00006780467535103583</v>
      </c>
    </row>
    <row r="6949" ht="14.25" customHeight="1" spans="1:6" x14ac:dyDescent="0.25">
      <c r="A6949" s="232">
        <v>43610</v>
      </c>
      <c r="B6949" s="233">
        <v>145</v>
      </c>
      <c r="C6949" s="233">
        <v>36</v>
      </c>
      <c r="D6949" s="234">
        <v>0.7291666666678793</v>
      </c>
      <c r="E6949" s="235">
        <v>0.00006558543348012422</v>
      </c>
      <c r="F6949" s="235">
        <v>0.00006930699459810458</v>
      </c>
    </row>
    <row r="6950" ht="14.25" customHeight="1" spans="1:6" x14ac:dyDescent="0.25">
      <c r="A6950" s="232">
        <v>43610</v>
      </c>
      <c r="B6950" s="233">
        <v>145</v>
      </c>
      <c r="C6950" s="233">
        <v>37</v>
      </c>
      <c r="D6950" s="234">
        <v>0.75</v>
      </c>
      <c r="E6950" s="235">
        <v>0.000047921790586120845</v>
      </c>
      <c r="F6950" s="235">
        <v>0.00006940714921457582</v>
      </c>
    </row>
    <row r="6951" ht="14.25" customHeight="1" spans="1:6" x14ac:dyDescent="0.25">
      <c r="A6951" s="232">
        <v>43610</v>
      </c>
      <c r="B6951" s="233">
        <v>145</v>
      </c>
      <c r="C6951" s="233">
        <v>38</v>
      </c>
      <c r="D6951" s="234">
        <v>0.7708333333321207</v>
      </c>
      <c r="E6951" s="235">
        <v>0.00003105351616591646</v>
      </c>
      <c r="F6951" s="235">
        <v>0.00007020838614634582</v>
      </c>
    </row>
    <row r="6952" ht="14.25" customHeight="1" spans="1:6" x14ac:dyDescent="0.25">
      <c r="A6952" s="232">
        <v>43610</v>
      </c>
      <c r="B6952" s="233">
        <v>145</v>
      </c>
      <c r="C6952" s="233">
        <v>39</v>
      </c>
      <c r="D6952" s="234">
        <v>0.7916666666678793</v>
      </c>
      <c r="E6952" s="235">
        <v>0.0000178455889092702</v>
      </c>
      <c r="F6952" s="235">
        <v>0.00006920683998163334</v>
      </c>
    </row>
    <row r="6953" ht="14.25" customHeight="1" spans="1:6" x14ac:dyDescent="0.25">
      <c r="A6953" s="232">
        <v>43610</v>
      </c>
      <c r="B6953" s="233">
        <v>145</v>
      </c>
      <c r="C6953" s="233">
        <v>40</v>
      </c>
      <c r="D6953" s="234">
        <v>0.8125</v>
      </c>
      <c r="E6953" s="235">
        <v>0.000007307288121165379</v>
      </c>
      <c r="F6953" s="235">
        <v>0.00006820529381692084</v>
      </c>
    </row>
    <row r="6954" ht="14.25" customHeight="1" spans="1:6" x14ac:dyDescent="0.25">
      <c r="A6954" s="232">
        <v>43610</v>
      </c>
      <c r="B6954" s="233">
        <v>145</v>
      </c>
      <c r="C6954" s="233">
        <v>41</v>
      </c>
      <c r="D6954" s="234">
        <v>0.8333333333321207</v>
      </c>
      <c r="E6954" s="235">
        <v>0.0000035851477601327587</v>
      </c>
      <c r="F6954" s="235">
        <v>0.00006660281995338085</v>
      </c>
    </row>
    <row r="6955" ht="14.25" customHeight="1" spans="1:6" x14ac:dyDescent="0.25">
      <c r="A6955" s="232">
        <v>43610</v>
      </c>
      <c r="B6955" s="233">
        <v>145</v>
      </c>
      <c r="C6955" s="233">
        <v>42</v>
      </c>
      <c r="D6955" s="234">
        <v>0.8541666666678793</v>
      </c>
      <c r="E6955" s="235">
        <v>1.5499606503409103e-7</v>
      </c>
      <c r="F6955" s="235">
        <v>0.0000669032838027946</v>
      </c>
    </row>
    <row r="6956" ht="14.25" customHeight="1" spans="1:6" x14ac:dyDescent="0.25">
      <c r="A6956" s="232">
        <v>43610</v>
      </c>
      <c r="B6956" s="233">
        <v>145</v>
      </c>
      <c r="C6956" s="233">
        <v>43</v>
      </c>
      <c r="D6956" s="234">
        <v>0.875</v>
      </c>
      <c r="E6956" s="235">
        <v>0</v>
      </c>
      <c r="F6956" s="235">
        <v>0.00006780467535103583</v>
      </c>
    </row>
    <row r="6957" ht="14.25" customHeight="1" spans="1:6" x14ac:dyDescent="0.25">
      <c r="A6957" s="232">
        <v>43610</v>
      </c>
      <c r="B6957" s="233">
        <v>145</v>
      </c>
      <c r="C6957" s="233">
        <v>44</v>
      </c>
      <c r="D6957" s="234">
        <v>0.8958333333321207</v>
      </c>
      <c r="E6957" s="235">
        <v>0</v>
      </c>
      <c r="F6957" s="235">
        <v>0.0000665026653369096</v>
      </c>
    </row>
    <row r="6958" ht="14.25" customHeight="1" spans="1:6" x14ac:dyDescent="0.25">
      <c r="A6958" s="232">
        <v>43610</v>
      </c>
      <c r="B6958" s="233">
        <v>145</v>
      </c>
      <c r="C6958" s="233">
        <v>45</v>
      </c>
      <c r="D6958" s="234">
        <v>0.9166666666678793</v>
      </c>
      <c r="E6958" s="235">
        <v>0</v>
      </c>
      <c r="F6958" s="235">
        <v>0.00006379849069218586</v>
      </c>
    </row>
    <row r="6959" ht="14.25" customHeight="1" spans="1:6" x14ac:dyDescent="0.25">
      <c r="A6959" s="232">
        <v>43610</v>
      </c>
      <c r="B6959" s="233">
        <v>145</v>
      </c>
      <c r="C6959" s="233">
        <v>46</v>
      </c>
      <c r="D6959" s="234">
        <v>0.9375</v>
      </c>
      <c r="E6959" s="235">
        <v>0</v>
      </c>
      <c r="F6959" s="235">
        <v>0.00005879075986862339</v>
      </c>
    </row>
    <row r="6960" ht="14.25" customHeight="1" spans="1:6" x14ac:dyDescent="0.25">
      <c r="A6960" s="232">
        <v>43610</v>
      </c>
      <c r="B6960" s="233">
        <v>145</v>
      </c>
      <c r="C6960" s="233">
        <v>47</v>
      </c>
      <c r="D6960" s="234">
        <v>0.9583333333321207</v>
      </c>
      <c r="E6960" s="235">
        <v>0</v>
      </c>
      <c r="F6960" s="235">
        <v>0.00005368287442858966</v>
      </c>
    </row>
    <row r="6961" ht="14.25" customHeight="1" spans="1:6" x14ac:dyDescent="0.25">
      <c r="A6961" s="232">
        <v>43610</v>
      </c>
      <c r="B6961" s="233">
        <v>145</v>
      </c>
      <c r="C6961" s="233">
        <v>48</v>
      </c>
      <c r="D6961" s="234">
        <v>0.9791666666678793</v>
      </c>
      <c r="E6961" s="235">
        <v>0</v>
      </c>
      <c r="F6961" s="235">
        <v>0.000044969422795590966</v>
      </c>
    </row>
    <row r="6962" ht="14.25" customHeight="1" spans="1:6" x14ac:dyDescent="0.25">
      <c r="A6962" s="232">
        <v>43611</v>
      </c>
      <c r="B6962" s="233">
        <v>146</v>
      </c>
      <c r="C6962" s="233">
        <v>1</v>
      </c>
      <c r="D6962" s="234">
        <v>0</v>
      </c>
      <c r="E6962" s="235">
        <v>0</v>
      </c>
      <c r="F6962" s="235">
        <v>0.00003775829040966103</v>
      </c>
    </row>
    <row r="6963" ht="14.25" customHeight="1" spans="1:6" x14ac:dyDescent="0.25">
      <c r="A6963" s="232">
        <v>43611</v>
      </c>
      <c r="B6963" s="233">
        <v>146</v>
      </c>
      <c r="C6963" s="233">
        <v>2</v>
      </c>
      <c r="D6963" s="234">
        <v>0.020833333332120674</v>
      </c>
      <c r="E6963" s="235">
        <v>0</v>
      </c>
      <c r="F6963" s="235">
        <v>0.00003335148728492605</v>
      </c>
    </row>
    <row r="6964" ht="14.25" customHeight="1" spans="1:6" x14ac:dyDescent="0.25">
      <c r="A6964" s="232">
        <v>43611</v>
      </c>
      <c r="B6964" s="233">
        <v>146</v>
      </c>
      <c r="C6964" s="233">
        <v>3</v>
      </c>
      <c r="D6964" s="234">
        <v>0.041666666667879326</v>
      </c>
      <c r="E6964" s="235">
        <v>0</v>
      </c>
      <c r="F6964" s="235">
        <v>0.000031047931106087315</v>
      </c>
    </row>
    <row r="6965" ht="14.25" customHeight="1" spans="1:6" x14ac:dyDescent="0.25">
      <c r="A6965" s="232">
        <v>43611</v>
      </c>
      <c r="B6965" s="233">
        <v>146</v>
      </c>
      <c r="C6965" s="233">
        <v>4</v>
      </c>
      <c r="D6965" s="234">
        <v>0.0625</v>
      </c>
      <c r="E6965" s="235">
        <v>0</v>
      </c>
      <c r="F6965" s="235">
        <v>0.000029445457242547322</v>
      </c>
    </row>
    <row r="6966" ht="14.25" customHeight="1" spans="1:6" x14ac:dyDescent="0.25">
      <c r="A6966" s="232">
        <v>43611</v>
      </c>
      <c r="B6966" s="233">
        <v>146</v>
      </c>
      <c r="C6966" s="233">
        <v>5</v>
      </c>
      <c r="D6966" s="234">
        <v>0.08333333333212067</v>
      </c>
      <c r="E6966" s="235">
        <v>0</v>
      </c>
      <c r="F6966" s="235">
        <v>0.000027141901063708585</v>
      </c>
    </row>
    <row r="6967" ht="14.25" customHeight="1" spans="1:6" x14ac:dyDescent="0.25">
      <c r="A6967" s="232">
        <v>43611</v>
      </c>
      <c r="B6967" s="233">
        <v>146</v>
      </c>
      <c r="C6967" s="233">
        <v>6</v>
      </c>
      <c r="D6967" s="234">
        <v>0.10416666666787933</v>
      </c>
      <c r="E6967" s="235">
        <v>0</v>
      </c>
      <c r="F6967" s="235">
        <v>0.00002674128259782358</v>
      </c>
    </row>
    <row r="6968" ht="14.25" customHeight="1" spans="1:6" x14ac:dyDescent="0.25">
      <c r="A6968" s="232">
        <v>43611</v>
      </c>
      <c r="B6968" s="233">
        <v>146</v>
      </c>
      <c r="C6968" s="233">
        <v>7</v>
      </c>
      <c r="D6968" s="234">
        <v>0.125</v>
      </c>
      <c r="E6968" s="235">
        <v>0</v>
      </c>
      <c r="F6968" s="235">
        <v>0.00002644081874840984</v>
      </c>
    </row>
    <row r="6969" ht="14.25" customHeight="1" spans="1:6" x14ac:dyDescent="0.25">
      <c r="A6969" s="232">
        <v>43611</v>
      </c>
      <c r="B6969" s="233">
        <v>146</v>
      </c>
      <c r="C6969" s="233">
        <v>8</v>
      </c>
      <c r="D6969" s="234">
        <v>0.14583333333212067</v>
      </c>
      <c r="E6969" s="235">
        <v>0</v>
      </c>
      <c r="F6969" s="235">
        <v>0.00002614035489899609</v>
      </c>
    </row>
    <row r="6970" ht="14.25" customHeight="1" spans="1:6" x14ac:dyDescent="0.25">
      <c r="A6970" s="232">
        <v>43611</v>
      </c>
      <c r="B6970" s="233">
        <v>146</v>
      </c>
      <c r="C6970" s="233">
        <v>9</v>
      </c>
      <c r="D6970" s="234">
        <v>0.16666666666787933</v>
      </c>
      <c r="E6970" s="235">
        <v>9.052105595121168e-7</v>
      </c>
      <c r="F6970" s="235">
        <v>0.000026240509515467337</v>
      </c>
    </row>
    <row r="6971" ht="14.25" customHeight="1" spans="1:6" x14ac:dyDescent="0.25">
      <c r="A6971" s="232">
        <v>43611</v>
      </c>
      <c r="B6971" s="233">
        <v>146</v>
      </c>
      <c r="C6971" s="233">
        <v>10</v>
      </c>
      <c r="D6971" s="234">
        <v>0.1875</v>
      </c>
      <c r="E6971" s="235">
        <v>0.0000042629789452230744</v>
      </c>
      <c r="F6971" s="235">
        <v>0.00002684143721429483</v>
      </c>
    </row>
    <row r="6972" ht="14.25" customHeight="1" spans="1:6" x14ac:dyDescent="0.25">
      <c r="A6972" s="232">
        <v>43611</v>
      </c>
      <c r="B6972" s="233">
        <v>146</v>
      </c>
      <c r="C6972" s="233">
        <v>11</v>
      </c>
      <c r="D6972" s="234">
        <v>0.20833333333212067</v>
      </c>
      <c r="E6972" s="235">
        <v>0.00001234456310366476</v>
      </c>
      <c r="F6972" s="235">
        <v>0.000027342210296651082</v>
      </c>
    </row>
    <row r="6973" ht="14.25" customHeight="1" spans="1:6" x14ac:dyDescent="0.25">
      <c r="A6973" s="232">
        <v>43611</v>
      </c>
      <c r="B6973" s="233">
        <v>146</v>
      </c>
      <c r="C6973" s="233">
        <v>12</v>
      </c>
      <c r="D6973" s="234">
        <v>0.22916666666787933</v>
      </c>
      <c r="E6973" s="235">
        <v>0.000022505625545249628</v>
      </c>
      <c r="F6973" s="235">
        <v>0.000029044838776662325</v>
      </c>
    </row>
    <row r="6974" ht="14.25" customHeight="1" spans="1:6" x14ac:dyDescent="0.25">
      <c r="A6974" s="232">
        <v>43611</v>
      </c>
      <c r="B6974" s="233">
        <v>146</v>
      </c>
      <c r="C6974" s="233">
        <v>13</v>
      </c>
      <c r="D6974" s="234">
        <v>0.25</v>
      </c>
      <c r="E6974" s="235">
        <v>0.00003619690533266754</v>
      </c>
      <c r="F6974" s="235">
        <v>0.00003415272421669604</v>
      </c>
    </row>
    <row r="6975" ht="14.25" customHeight="1" spans="1:6" x14ac:dyDescent="0.25">
      <c r="A6975" s="232">
        <v>43611</v>
      </c>
      <c r="B6975" s="233">
        <v>146</v>
      </c>
      <c r="C6975" s="233">
        <v>14</v>
      </c>
      <c r="D6975" s="234">
        <v>0.2708333333321207</v>
      </c>
      <c r="E6975" s="235">
        <v>0.000048898867826111366</v>
      </c>
      <c r="F6975" s="235">
        <v>0.00004166432045203974</v>
      </c>
    </row>
    <row r="6976" ht="14.25" customHeight="1" spans="1:6" x14ac:dyDescent="0.25">
      <c r="A6976" s="232">
        <v>43611</v>
      </c>
      <c r="B6976" s="233">
        <v>146</v>
      </c>
      <c r="C6976" s="233">
        <v>15</v>
      </c>
      <c r="D6976" s="234">
        <v>0.2916666666678793</v>
      </c>
      <c r="E6976" s="235">
        <v>0.00006322819719314502</v>
      </c>
      <c r="F6976" s="235">
        <v>0.00004567050511088972</v>
      </c>
    </row>
    <row r="6977" ht="14.25" customHeight="1" spans="1:6" x14ac:dyDescent="0.25">
      <c r="A6977" s="232">
        <v>43611</v>
      </c>
      <c r="B6977" s="233">
        <v>146</v>
      </c>
      <c r="C6977" s="233">
        <v>16</v>
      </c>
      <c r="D6977" s="234">
        <v>0.3125</v>
      </c>
      <c r="E6977" s="235">
        <v>0.00008419760793621363</v>
      </c>
      <c r="F6977" s="235">
        <v>0.00004977684438621095</v>
      </c>
    </row>
    <row r="6978" ht="14.25" customHeight="1" spans="1:6" x14ac:dyDescent="0.25">
      <c r="A6978" s="232">
        <v>43611</v>
      </c>
      <c r="B6978" s="233">
        <v>146</v>
      </c>
      <c r="C6978" s="233">
        <v>17</v>
      </c>
      <c r="D6978" s="234">
        <v>0.3333333333321207</v>
      </c>
      <c r="E6978" s="235">
        <v>0.00009510863643303106</v>
      </c>
      <c r="F6978" s="235">
        <v>0.00005208040056504968</v>
      </c>
    </row>
    <row r="6979" ht="14.25" customHeight="1" spans="1:6" x14ac:dyDescent="0.25">
      <c r="A6979" s="232">
        <v>43611</v>
      </c>
      <c r="B6979" s="233">
        <v>146</v>
      </c>
      <c r="C6979" s="233">
        <v>18</v>
      </c>
      <c r="D6979" s="234">
        <v>0.3541666666678793</v>
      </c>
      <c r="E6979" s="235">
        <v>0.0001155654603572704</v>
      </c>
      <c r="F6979" s="235">
        <v>0.00005498488444271591</v>
      </c>
    </row>
    <row r="6980" ht="14.25" customHeight="1" spans="1:6" x14ac:dyDescent="0.25">
      <c r="A6980" s="232">
        <v>43611</v>
      </c>
      <c r="B6980" s="233">
        <v>146</v>
      </c>
      <c r="C6980" s="233">
        <v>19</v>
      </c>
      <c r="D6980" s="234">
        <v>0.375</v>
      </c>
      <c r="E6980" s="235">
        <v>0.00013307005633184446</v>
      </c>
      <c r="F6980" s="235">
        <v>0.00005498488444271591</v>
      </c>
    </row>
    <row r="6981" ht="14.25" customHeight="1" spans="1:6" x14ac:dyDescent="0.25">
      <c r="A6981" s="232">
        <v>43611</v>
      </c>
      <c r="B6981" s="233">
        <v>146</v>
      </c>
      <c r="C6981" s="233">
        <v>20</v>
      </c>
      <c r="D6981" s="234">
        <v>0.3958333333321207</v>
      </c>
      <c r="E6981" s="235">
        <v>0.00013045483527245473</v>
      </c>
      <c r="F6981" s="235">
        <v>0.00005588627599095715</v>
      </c>
    </row>
    <row r="6982" ht="14.25" customHeight="1" spans="1:6" x14ac:dyDescent="0.25">
      <c r="A6982" s="232">
        <v>43611</v>
      </c>
      <c r="B6982" s="233">
        <v>146</v>
      </c>
      <c r="C6982" s="233">
        <v>21</v>
      </c>
      <c r="D6982" s="234">
        <v>0.4166666666678793</v>
      </c>
      <c r="E6982" s="235">
        <v>0.00014023058640142083</v>
      </c>
      <c r="F6982" s="235">
        <v>0.00005568596675801466</v>
      </c>
    </row>
    <row r="6983" ht="14.25" customHeight="1" spans="1:6" x14ac:dyDescent="0.25">
      <c r="A6983" s="232">
        <v>43611</v>
      </c>
      <c r="B6983" s="233">
        <v>146</v>
      </c>
      <c r="C6983" s="233">
        <v>22</v>
      </c>
      <c r="D6983" s="234">
        <v>0.4375</v>
      </c>
      <c r="E6983" s="235">
        <v>0.0001530804003470167</v>
      </c>
      <c r="F6983" s="235">
        <v>0.00005308194672976218</v>
      </c>
    </row>
    <row r="6984" ht="14.25" customHeight="1" spans="1:6" x14ac:dyDescent="0.25">
      <c r="A6984" s="232">
        <v>43611</v>
      </c>
      <c r="B6984" s="233">
        <v>146</v>
      </c>
      <c r="C6984" s="233">
        <v>23</v>
      </c>
      <c r="D6984" s="234">
        <v>0.4583333333321207</v>
      </c>
      <c r="E6984" s="235">
        <v>0.00016935195134884005</v>
      </c>
      <c r="F6984" s="235">
        <v>0.00005398333827800342</v>
      </c>
    </row>
    <row r="6985" ht="14.25" customHeight="1" spans="1:6" x14ac:dyDescent="0.25">
      <c r="A6985" s="232">
        <v>43611</v>
      </c>
      <c r="B6985" s="233">
        <v>146</v>
      </c>
      <c r="C6985" s="233">
        <v>24</v>
      </c>
      <c r="D6985" s="234">
        <v>0.4791666666678793</v>
      </c>
      <c r="E6985" s="235">
        <v>0.00018035482599690475</v>
      </c>
      <c r="F6985" s="235">
        <v>0.00005498488444271591</v>
      </c>
    </row>
    <row r="6986" ht="14.25" customHeight="1" spans="1:6" x14ac:dyDescent="0.25">
      <c r="A6986" s="232">
        <v>43611</v>
      </c>
      <c r="B6986" s="233">
        <v>146</v>
      </c>
      <c r="C6986" s="233">
        <v>25</v>
      </c>
      <c r="D6986" s="234">
        <v>0.5</v>
      </c>
      <c r="E6986" s="235">
        <v>0.00017355798386951623</v>
      </c>
      <c r="F6986" s="235">
        <v>0.00005478457520977341</v>
      </c>
    </row>
    <row r="6987" ht="14.25" customHeight="1" spans="1:6" x14ac:dyDescent="0.25">
      <c r="A6987" s="232">
        <v>43611</v>
      </c>
      <c r="B6987" s="233">
        <v>146</v>
      </c>
      <c r="C6987" s="233">
        <v>26</v>
      </c>
      <c r="D6987" s="234">
        <v>0.5208333333321207</v>
      </c>
      <c r="E6987" s="235">
        <v>0.00016697508223077393</v>
      </c>
      <c r="F6987" s="235">
        <v>0.000053783029045060915</v>
      </c>
    </row>
    <row r="6988" ht="14.25" customHeight="1" spans="1:6" x14ac:dyDescent="0.25">
      <c r="A6988" s="232">
        <v>43611</v>
      </c>
      <c r="B6988" s="233">
        <v>146</v>
      </c>
      <c r="C6988" s="233">
        <v>27</v>
      </c>
      <c r="D6988" s="234">
        <v>0.5416666666678793</v>
      </c>
      <c r="E6988" s="235">
        <v>0.00016367836591112654</v>
      </c>
      <c r="F6988" s="235">
        <v>0.00005298179211329092</v>
      </c>
    </row>
    <row r="6989" ht="14.25" customHeight="1" spans="1:6" x14ac:dyDescent="0.25">
      <c r="A6989" s="232">
        <v>43611</v>
      </c>
      <c r="B6989" s="233">
        <v>146</v>
      </c>
      <c r="C6989" s="233">
        <v>28</v>
      </c>
      <c r="D6989" s="234">
        <v>0.5625</v>
      </c>
      <c r="E6989" s="235">
        <v>0.0001498457162131555</v>
      </c>
      <c r="F6989" s="235">
        <v>0.00005278148288034843</v>
      </c>
    </row>
    <row r="6990" ht="14.25" customHeight="1" spans="1:6" x14ac:dyDescent="0.25">
      <c r="A6990" s="232">
        <v>43611</v>
      </c>
      <c r="B6990" s="233">
        <v>146</v>
      </c>
      <c r="C6990" s="233">
        <v>29</v>
      </c>
      <c r="D6990" s="234">
        <v>0.5833333333321207</v>
      </c>
      <c r="E6990" s="235">
        <v>0.00013567440068976171</v>
      </c>
      <c r="F6990" s="235">
        <v>0.00005127916363327967</v>
      </c>
    </row>
    <row r="6991" ht="14.25" customHeight="1" spans="1:6" x14ac:dyDescent="0.25">
      <c r="A6991" s="232">
        <v>43611</v>
      </c>
      <c r="B6991" s="233">
        <v>146</v>
      </c>
      <c r="C6991" s="233">
        <v>30</v>
      </c>
      <c r="D6991" s="234">
        <v>0.6041666666678793</v>
      </c>
      <c r="E6991" s="235">
        <v>0.00013956998557788537</v>
      </c>
      <c r="F6991" s="235">
        <v>0.00005177993671563594</v>
      </c>
    </row>
    <row r="6992" ht="14.25" customHeight="1" spans="1:6" x14ac:dyDescent="0.25">
      <c r="A6992" s="232">
        <v>43611</v>
      </c>
      <c r="B6992" s="233">
        <v>146</v>
      </c>
      <c r="C6992" s="233">
        <v>31</v>
      </c>
      <c r="D6992" s="234">
        <v>0.625</v>
      </c>
      <c r="E6992" s="235">
        <v>0.00013167558155958905</v>
      </c>
      <c r="F6992" s="235">
        <v>0.000052681328263877173</v>
      </c>
    </row>
    <row r="6993" ht="14.25" customHeight="1" spans="1:6" x14ac:dyDescent="0.25">
      <c r="A6993" s="232">
        <v>43611</v>
      </c>
      <c r="B6993" s="233">
        <v>146</v>
      </c>
      <c r="C6993" s="233">
        <v>32</v>
      </c>
      <c r="D6993" s="234">
        <v>0.6458333333321207</v>
      </c>
      <c r="E6993" s="235">
        <v>0.00012141597072187578</v>
      </c>
      <c r="F6993" s="235">
        <v>0.00005518519367565842</v>
      </c>
    </row>
    <row r="6994" ht="14.25" customHeight="1" spans="1:6" x14ac:dyDescent="0.25">
      <c r="A6994" s="232">
        <v>43611</v>
      </c>
      <c r="B6994" s="233">
        <v>146</v>
      </c>
      <c r="C6994" s="233">
        <v>33</v>
      </c>
      <c r="D6994" s="234">
        <v>0.6666666666678793</v>
      </c>
      <c r="E6994" s="235">
        <v>0.00009240221183342564</v>
      </c>
      <c r="F6994" s="235">
        <v>0.000057789213703910896</v>
      </c>
    </row>
    <row r="6995" ht="14.25" customHeight="1" spans="1:6" x14ac:dyDescent="0.25">
      <c r="A6995" s="232">
        <v>43611</v>
      </c>
      <c r="B6995" s="233">
        <v>146</v>
      </c>
      <c r="C6995" s="233">
        <v>34</v>
      </c>
      <c r="D6995" s="234">
        <v>0.6875</v>
      </c>
      <c r="E6995" s="235">
        <v>0.00007381168077203288</v>
      </c>
      <c r="F6995" s="235">
        <v>0.0000628970991439446</v>
      </c>
    </row>
    <row r="6996" ht="14.25" customHeight="1" spans="1:6" x14ac:dyDescent="0.25">
      <c r="A6996" s="232">
        <v>43611</v>
      </c>
      <c r="B6996" s="233">
        <v>146</v>
      </c>
      <c r="C6996" s="233">
        <v>35</v>
      </c>
      <c r="D6996" s="234">
        <v>0.7083333333321207</v>
      </c>
      <c r="E6996" s="235">
        <v>0.00006210766013630768</v>
      </c>
      <c r="F6996" s="235">
        <v>0.00006860591228280583</v>
      </c>
    </row>
    <row r="6997" ht="14.25" customHeight="1" spans="1:6" x14ac:dyDescent="0.25">
      <c r="A6997" s="232">
        <v>43611</v>
      </c>
      <c r="B6997" s="233">
        <v>146</v>
      </c>
      <c r="C6997" s="233">
        <v>36</v>
      </c>
      <c r="D6997" s="234">
        <v>0.7291666666678793</v>
      </c>
      <c r="E6997" s="235">
        <v>0.00005000379526093524</v>
      </c>
      <c r="F6997" s="235">
        <v>0.00007030854076281706</v>
      </c>
    </row>
    <row r="6998" ht="14.25" customHeight="1" spans="1:6" x14ac:dyDescent="0.25">
      <c r="A6998" s="232">
        <v>43611</v>
      </c>
      <c r="B6998" s="233">
        <v>146</v>
      </c>
      <c r="C6998" s="233">
        <v>37</v>
      </c>
      <c r="D6998" s="234">
        <v>0.75</v>
      </c>
      <c r="E6998" s="235">
        <v>0.000036822338399623774</v>
      </c>
      <c r="F6998" s="235">
        <v>0.00007040869537928833</v>
      </c>
    </row>
    <row r="6999" ht="14.25" customHeight="1" spans="1:6" x14ac:dyDescent="0.25">
      <c r="A6999" s="232">
        <v>43611</v>
      </c>
      <c r="B6999" s="233">
        <v>146</v>
      </c>
      <c r="C6999" s="233">
        <v>38</v>
      </c>
      <c r="D6999" s="234">
        <v>0.7708333333321207</v>
      </c>
      <c r="E6999" s="235">
        <v>0.00002512439105966269</v>
      </c>
      <c r="F6999" s="235">
        <v>0.00007090946846164457</v>
      </c>
    </row>
    <row r="7000" ht="14.25" customHeight="1" spans="1:6" x14ac:dyDescent="0.25">
      <c r="A7000" s="232">
        <v>43611</v>
      </c>
      <c r="B7000" s="233">
        <v>146</v>
      </c>
      <c r="C7000" s="233">
        <v>39</v>
      </c>
      <c r="D7000" s="234">
        <v>0.7916666666678793</v>
      </c>
      <c r="E7000" s="235">
        <v>0.000016539605824860746</v>
      </c>
      <c r="F7000" s="235">
        <v>0.00006920683998163334</v>
      </c>
    </row>
    <row r="7001" ht="14.25" customHeight="1" spans="1:6" x14ac:dyDescent="0.25">
      <c r="A7001" s="232">
        <v>43611</v>
      </c>
      <c r="B7001" s="233">
        <v>146</v>
      </c>
      <c r="C7001" s="233">
        <v>40</v>
      </c>
      <c r="D7001" s="234">
        <v>0.8125</v>
      </c>
      <c r="E7001" s="235">
        <v>0.000008709906619711258</v>
      </c>
      <c r="F7001" s="235">
        <v>0.00006890637613221959</v>
      </c>
    </row>
    <row r="7002" ht="14.25" customHeight="1" spans="1:6" x14ac:dyDescent="0.25">
      <c r="A7002" s="232">
        <v>43611</v>
      </c>
      <c r="B7002" s="233">
        <v>146</v>
      </c>
      <c r="C7002" s="233">
        <v>41</v>
      </c>
      <c r="D7002" s="234">
        <v>0.8333333333321207</v>
      </c>
      <c r="E7002" s="235">
        <v>0.0000046277593953080195</v>
      </c>
      <c r="F7002" s="235">
        <v>0.00006740405688515083</v>
      </c>
    </row>
    <row r="7003" ht="14.25" customHeight="1" spans="1:6" x14ac:dyDescent="0.25">
      <c r="A7003" s="232">
        <v>43611</v>
      </c>
      <c r="B7003" s="233">
        <v>146</v>
      </c>
      <c r="C7003" s="233">
        <v>42</v>
      </c>
      <c r="D7003" s="234">
        <v>0.8541666666678793</v>
      </c>
      <c r="E7003" s="235">
        <v>2.5493513072864585e-7</v>
      </c>
      <c r="F7003" s="235">
        <v>0.0000669032838027946</v>
      </c>
    </row>
    <row r="7004" ht="14.25" customHeight="1" spans="1:6" x14ac:dyDescent="0.25">
      <c r="A7004" s="232">
        <v>43611</v>
      </c>
      <c r="B7004" s="233">
        <v>146</v>
      </c>
      <c r="C7004" s="233">
        <v>43</v>
      </c>
      <c r="D7004" s="234">
        <v>0.875</v>
      </c>
      <c r="E7004" s="235">
        <v>0</v>
      </c>
      <c r="F7004" s="235">
        <v>0.00006830544843339208</v>
      </c>
    </row>
    <row r="7005" ht="14.25" customHeight="1" spans="1:6" x14ac:dyDescent="0.25">
      <c r="A7005" s="232">
        <v>43611</v>
      </c>
      <c r="B7005" s="233">
        <v>146</v>
      </c>
      <c r="C7005" s="233">
        <v>44</v>
      </c>
      <c r="D7005" s="234">
        <v>0.8958333333321207</v>
      </c>
      <c r="E7005" s="235">
        <v>0</v>
      </c>
      <c r="F7005" s="235">
        <v>0.00006710359303573709</v>
      </c>
    </row>
    <row r="7006" ht="14.25" customHeight="1" spans="1:6" x14ac:dyDescent="0.25">
      <c r="A7006" s="232">
        <v>43611</v>
      </c>
      <c r="B7006" s="233">
        <v>146</v>
      </c>
      <c r="C7006" s="233">
        <v>45</v>
      </c>
      <c r="D7006" s="234">
        <v>0.9166666666678793</v>
      </c>
      <c r="E7006" s="235">
        <v>0</v>
      </c>
      <c r="F7006" s="235">
        <v>0.00006510050070631209</v>
      </c>
    </row>
    <row r="7007" ht="14.25" customHeight="1" spans="1:6" x14ac:dyDescent="0.25">
      <c r="A7007" s="232">
        <v>43611</v>
      </c>
      <c r="B7007" s="233">
        <v>146</v>
      </c>
      <c r="C7007" s="233">
        <v>46</v>
      </c>
      <c r="D7007" s="234">
        <v>0.9375</v>
      </c>
      <c r="E7007" s="235">
        <v>0</v>
      </c>
      <c r="F7007" s="235">
        <v>0.000059291532950979645</v>
      </c>
    </row>
    <row r="7008" ht="14.25" customHeight="1" spans="1:6" x14ac:dyDescent="0.25">
      <c r="A7008" s="232">
        <v>43611</v>
      </c>
      <c r="B7008" s="233">
        <v>146</v>
      </c>
      <c r="C7008" s="233">
        <v>47</v>
      </c>
      <c r="D7008" s="234">
        <v>0.9583333333321207</v>
      </c>
      <c r="E7008" s="235">
        <v>0</v>
      </c>
      <c r="F7008" s="235">
        <v>0.00005318210134623342</v>
      </c>
    </row>
    <row r="7009" ht="14.25" customHeight="1" spans="1:6" x14ac:dyDescent="0.25">
      <c r="A7009" s="232">
        <v>43611</v>
      </c>
      <c r="B7009" s="233">
        <v>146</v>
      </c>
      <c r="C7009" s="233">
        <v>48</v>
      </c>
      <c r="D7009" s="234">
        <v>0.9791666666678793</v>
      </c>
      <c r="E7009" s="235">
        <v>0</v>
      </c>
      <c r="F7009" s="235">
        <v>0.00004547019587794722</v>
      </c>
    </row>
    <row r="7010" ht="14.25" customHeight="1" spans="1:6" x14ac:dyDescent="0.25">
      <c r="A7010" s="232">
        <v>43612</v>
      </c>
      <c r="B7010" s="233">
        <v>147</v>
      </c>
      <c r="C7010" s="233">
        <v>1</v>
      </c>
      <c r="D7010" s="234">
        <v>0</v>
      </c>
      <c r="E7010" s="235">
        <v>0</v>
      </c>
      <c r="F7010" s="235">
        <v>0.00003865968195790226</v>
      </c>
    </row>
    <row r="7011" ht="14.25" customHeight="1" spans="1:6" x14ac:dyDescent="0.25">
      <c r="A7011" s="232">
        <v>43612</v>
      </c>
      <c r="B7011" s="233">
        <v>147</v>
      </c>
      <c r="C7011" s="233">
        <v>2</v>
      </c>
      <c r="D7011" s="234">
        <v>0.020833333332120674</v>
      </c>
      <c r="E7011" s="235">
        <v>0</v>
      </c>
      <c r="F7011" s="235">
        <v>0.000033852260367282293</v>
      </c>
    </row>
    <row r="7012" ht="14.25" customHeight="1" spans="1:6" x14ac:dyDescent="0.25">
      <c r="A7012" s="232">
        <v>43612</v>
      </c>
      <c r="B7012" s="233">
        <v>147</v>
      </c>
      <c r="C7012" s="233">
        <v>3</v>
      </c>
      <c r="D7012" s="234">
        <v>0.041666666667879326</v>
      </c>
      <c r="E7012" s="235">
        <v>0</v>
      </c>
      <c r="F7012" s="235">
        <v>0.00003094777648961606</v>
      </c>
    </row>
    <row r="7013" ht="14.25" customHeight="1" spans="1:6" x14ac:dyDescent="0.25">
      <c r="A7013" s="232">
        <v>43612</v>
      </c>
      <c r="B7013" s="233">
        <v>147</v>
      </c>
      <c r="C7013" s="233">
        <v>4</v>
      </c>
      <c r="D7013" s="234">
        <v>0.0625</v>
      </c>
      <c r="E7013" s="235">
        <v>0</v>
      </c>
      <c r="F7013" s="235">
        <v>0.000030046384941374813</v>
      </c>
    </row>
    <row r="7014" ht="14.25" customHeight="1" spans="1:6" x14ac:dyDescent="0.25">
      <c r="A7014" s="232">
        <v>43612</v>
      </c>
      <c r="B7014" s="233">
        <v>147</v>
      </c>
      <c r="C7014" s="233">
        <v>5</v>
      </c>
      <c r="D7014" s="234">
        <v>0.08333333333212067</v>
      </c>
      <c r="E7014" s="235">
        <v>0</v>
      </c>
      <c r="F7014" s="235">
        <v>0.000027742828762536086</v>
      </c>
    </row>
    <row r="7015" ht="14.25" customHeight="1" spans="1:6" x14ac:dyDescent="0.25">
      <c r="A7015" s="232">
        <v>43612</v>
      </c>
      <c r="B7015" s="233">
        <v>147</v>
      </c>
      <c r="C7015" s="233">
        <v>6</v>
      </c>
      <c r="D7015" s="234">
        <v>0.10416666666787933</v>
      </c>
      <c r="E7015" s="235">
        <v>0</v>
      </c>
      <c r="F7015" s="235">
        <v>0.00002674128259782358</v>
      </c>
    </row>
    <row r="7016" ht="14.25" customHeight="1" spans="1:6" x14ac:dyDescent="0.25">
      <c r="A7016" s="232">
        <v>43612</v>
      </c>
      <c r="B7016" s="233">
        <v>147</v>
      </c>
      <c r="C7016" s="233">
        <v>7</v>
      </c>
      <c r="D7016" s="234">
        <v>0.125</v>
      </c>
      <c r="E7016" s="235">
        <v>0</v>
      </c>
      <c r="F7016" s="235">
        <v>0.00002684143721429483</v>
      </c>
    </row>
    <row r="7017" ht="14.25" customHeight="1" spans="1:6" x14ac:dyDescent="0.25">
      <c r="A7017" s="232">
        <v>43612</v>
      </c>
      <c r="B7017" s="233">
        <v>147</v>
      </c>
      <c r="C7017" s="233">
        <v>8</v>
      </c>
      <c r="D7017" s="234">
        <v>0.14583333333212067</v>
      </c>
      <c r="E7017" s="235">
        <v>0</v>
      </c>
      <c r="F7017" s="235">
        <v>0.000026340664131938587</v>
      </c>
    </row>
    <row r="7018" ht="14.25" customHeight="1" spans="1:6" x14ac:dyDescent="0.25">
      <c r="A7018" s="232">
        <v>43612</v>
      </c>
      <c r="B7018" s="233">
        <v>147</v>
      </c>
      <c r="C7018" s="233">
        <v>9</v>
      </c>
      <c r="D7018" s="234">
        <v>0.16666666666787933</v>
      </c>
      <c r="E7018" s="235">
        <v>0.0000018110992937592462</v>
      </c>
      <c r="F7018" s="235">
        <v>0.00002644081874840984</v>
      </c>
    </row>
    <row r="7019" ht="14.25" customHeight="1" spans="1:6" x14ac:dyDescent="0.25">
      <c r="A7019" s="232">
        <v>43612</v>
      </c>
      <c r="B7019" s="233">
        <v>147</v>
      </c>
      <c r="C7019" s="233">
        <v>10</v>
      </c>
      <c r="D7019" s="234">
        <v>0.1875</v>
      </c>
      <c r="E7019" s="235">
        <v>0.000005780687385418503</v>
      </c>
      <c r="F7019" s="235">
        <v>0.000027342210296651082</v>
      </c>
    </row>
    <row r="7020" ht="14.25" customHeight="1" spans="1:6" x14ac:dyDescent="0.25">
      <c r="A7020" s="232">
        <v>43612</v>
      </c>
      <c r="B7020" s="233">
        <v>147</v>
      </c>
      <c r="C7020" s="233">
        <v>11</v>
      </c>
      <c r="D7020" s="234">
        <v>0.20833333333212067</v>
      </c>
      <c r="E7020" s="235">
        <v>0.000015615732301398986</v>
      </c>
      <c r="F7020" s="235">
        <v>0.00002784298337900733</v>
      </c>
    </row>
    <row r="7021" ht="14.25" customHeight="1" spans="1:6" x14ac:dyDescent="0.25">
      <c r="A7021" s="232">
        <v>43612</v>
      </c>
      <c r="B7021" s="233">
        <v>147</v>
      </c>
      <c r="C7021" s="233">
        <v>12</v>
      </c>
      <c r="D7021" s="234">
        <v>0.22916666666787933</v>
      </c>
      <c r="E7021" s="235">
        <v>0.0000318394938854181</v>
      </c>
      <c r="F7021" s="235">
        <v>0.000029245148009604822</v>
      </c>
    </row>
    <row r="7022" ht="14.25" customHeight="1" spans="1:6" x14ac:dyDescent="0.25">
      <c r="A7022" s="232">
        <v>43612</v>
      </c>
      <c r="B7022" s="233">
        <v>147</v>
      </c>
      <c r="C7022" s="233">
        <v>13</v>
      </c>
      <c r="D7022" s="234">
        <v>0.25</v>
      </c>
      <c r="E7022" s="235">
        <v>0.00005112732474034114</v>
      </c>
      <c r="F7022" s="235">
        <v>0.0000334516419013973</v>
      </c>
    </row>
    <row r="7023" ht="14.25" customHeight="1" spans="1:6" x14ac:dyDescent="0.25">
      <c r="A7023" s="232">
        <v>43612</v>
      </c>
      <c r="B7023" s="233">
        <v>147</v>
      </c>
      <c r="C7023" s="233">
        <v>14</v>
      </c>
      <c r="D7023" s="234">
        <v>0.2708333333321207</v>
      </c>
      <c r="E7023" s="235">
        <v>0.00007398384765164821</v>
      </c>
      <c r="F7023" s="235">
        <v>0.0000407629289037985</v>
      </c>
    </row>
    <row r="7024" ht="14.25" customHeight="1" spans="1:6" x14ac:dyDescent="0.25">
      <c r="A7024" s="232">
        <v>43612</v>
      </c>
      <c r="B7024" s="233">
        <v>147</v>
      </c>
      <c r="C7024" s="233">
        <v>15</v>
      </c>
      <c r="D7024" s="234">
        <v>0.2916666666678793</v>
      </c>
      <c r="E7024" s="235">
        <v>0.00010266968674294424</v>
      </c>
      <c r="F7024" s="235">
        <v>0.000044969422795590966</v>
      </c>
    </row>
    <row r="7025" ht="14.25" customHeight="1" spans="1:6" x14ac:dyDescent="0.25">
      <c r="A7025" s="232">
        <v>43612</v>
      </c>
      <c r="B7025" s="233">
        <v>147</v>
      </c>
      <c r="C7025" s="233">
        <v>16</v>
      </c>
      <c r="D7025" s="234">
        <v>0.3125</v>
      </c>
      <c r="E7025" s="235">
        <v>0.0001281816780980367</v>
      </c>
      <c r="F7025" s="235">
        <v>0.0000496766897697397</v>
      </c>
    </row>
    <row r="7026" ht="14.25" customHeight="1" spans="1:6" x14ac:dyDescent="0.25">
      <c r="A7026" s="232">
        <v>43612</v>
      </c>
      <c r="B7026" s="233">
        <v>147</v>
      </c>
      <c r="C7026" s="233">
        <v>17</v>
      </c>
      <c r="D7026" s="234">
        <v>0.3333333333321207</v>
      </c>
      <c r="E7026" s="235">
        <v>0.00014436215719465772</v>
      </c>
      <c r="F7026" s="235">
        <v>0.00005308194672976218</v>
      </c>
    </row>
    <row r="7027" ht="14.25" customHeight="1" spans="1:6" x14ac:dyDescent="0.25">
      <c r="A7027" s="232">
        <v>43612</v>
      </c>
      <c r="B7027" s="233">
        <v>147</v>
      </c>
      <c r="C7027" s="233">
        <v>18</v>
      </c>
      <c r="D7027" s="234">
        <v>0.3541666666678793</v>
      </c>
      <c r="E7027" s="235">
        <v>0.00016104560819710356</v>
      </c>
      <c r="F7027" s="235">
        <v>0.000056587358306255894</v>
      </c>
    </row>
    <row r="7028" ht="14.25" customHeight="1" spans="1:6" x14ac:dyDescent="0.25">
      <c r="A7028" s="232">
        <v>43612</v>
      </c>
      <c r="B7028" s="233">
        <v>147</v>
      </c>
      <c r="C7028" s="233">
        <v>19</v>
      </c>
      <c r="D7028" s="234">
        <v>0.375</v>
      </c>
      <c r="E7028" s="235">
        <v>0.0001876743439886119</v>
      </c>
      <c r="F7028" s="235">
        <v>0.0000567876675391984</v>
      </c>
    </row>
    <row r="7029" ht="14.25" customHeight="1" spans="1:6" x14ac:dyDescent="0.25">
      <c r="A7029" s="232">
        <v>43612</v>
      </c>
      <c r="B7029" s="233">
        <v>147</v>
      </c>
      <c r="C7029" s="233">
        <v>20</v>
      </c>
      <c r="D7029" s="234">
        <v>0.3958333333321207</v>
      </c>
      <c r="E7029" s="235">
        <v>0.0001973278156406004</v>
      </c>
      <c r="F7029" s="235">
        <v>0.000056887822155669654</v>
      </c>
    </row>
    <row r="7030" ht="14.25" customHeight="1" spans="1:6" x14ac:dyDescent="0.25">
      <c r="A7030" s="232">
        <v>43612</v>
      </c>
      <c r="B7030" s="233">
        <v>147</v>
      </c>
      <c r="C7030" s="233">
        <v>21</v>
      </c>
      <c r="D7030" s="234">
        <v>0.4166666666678793</v>
      </c>
      <c r="E7030" s="235">
        <v>0.00021022200048537683</v>
      </c>
      <c r="F7030" s="235">
        <v>0.00005668751292272716</v>
      </c>
    </row>
    <row r="7031" ht="14.25" customHeight="1" spans="1:6" x14ac:dyDescent="0.25">
      <c r="A7031" s="232">
        <v>43612</v>
      </c>
      <c r="B7031" s="233">
        <v>147</v>
      </c>
      <c r="C7031" s="233">
        <v>22</v>
      </c>
      <c r="D7031" s="234">
        <v>0.4375</v>
      </c>
      <c r="E7031" s="235">
        <v>0.0002165406418666202</v>
      </c>
      <c r="F7031" s="235">
        <v>0.00005428380212741717</v>
      </c>
    </row>
    <row r="7032" ht="14.25" customHeight="1" spans="1:6" x14ac:dyDescent="0.25">
      <c r="A7032" s="232">
        <v>43612</v>
      </c>
      <c r="B7032" s="233">
        <v>147</v>
      </c>
      <c r="C7032" s="233">
        <v>23</v>
      </c>
      <c r="D7032" s="234">
        <v>0.4583333333321207</v>
      </c>
      <c r="E7032" s="235">
        <v>0.0002537630162137019</v>
      </c>
      <c r="F7032" s="235">
        <v>0.000056186739840370906</v>
      </c>
    </row>
    <row r="7033" ht="14.25" customHeight="1" spans="1:6" x14ac:dyDescent="0.25">
      <c r="A7033" s="232">
        <v>43612</v>
      </c>
      <c r="B7033" s="233">
        <v>147</v>
      </c>
      <c r="C7033" s="233">
        <v>24</v>
      </c>
      <c r="D7033" s="234">
        <v>0.4791666666678793</v>
      </c>
      <c r="E7033" s="235">
        <v>0.00027035054368597426</v>
      </c>
      <c r="F7033" s="235">
        <v>0.0000567876675391984</v>
      </c>
    </row>
    <row r="7034" ht="14.25" customHeight="1" spans="1:6" x14ac:dyDescent="0.25">
      <c r="A7034" s="232">
        <v>43612</v>
      </c>
      <c r="B7034" s="233">
        <v>147</v>
      </c>
      <c r="C7034" s="233">
        <v>25</v>
      </c>
      <c r="D7034" s="234">
        <v>0.5</v>
      </c>
      <c r="E7034" s="235">
        <v>0.0002816332707520444</v>
      </c>
      <c r="F7034" s="235">
        <v>0.00005758890447096841</v>
      </c>
    </row>
    <row r="7035" ht="14.25" customHeight="1" spans="1:6" x14ac:dyDescent="0.25">
      <c r="A7035" s="232">
        <v>43612</v>
      </c>
      <c r="B7035" s="233">
        <v>147</v>
      </c>
      <c r="C7035" s="233">
        <v>26</v>
      </c>
      <c r="D7035" s="234">
        <v>0.5208333333321207</v>
      </c>
      <c r="E7035" s="235">
        <v>0.0002775520840348593</v>
      </c>
      <c r="F7035" s="235">
        <v>0.000056387049073313414</v>
      </c>
    </row>
    <row r="7036" ht="14.25" customHeight="1" spans="1:6" x14ac:dyDescent="0.25">
      <c r="A7036" s="232">
        <v>43612</v>
      </c>
      <c r="B7036" s="233">
        <v>147</v>
      </c>
      <c r="C7036" s="233">
        <v>27</v>
      </c>
      <c r="D7036" s="234">
        <v>0.5416666666678793</v>
      </c>
      <c r="E7036" s="235">
        <v>0.0002626787443798867</v>
      </c>
      <c r="F7036" s="235">
        <v>0.00005488472982624466</v>
      </c>
    </row>
    <row r="7037" ht="14.25" customHeight="1" spans="1:6" x14ac:dyDescent="0.25">
      <c r="A7037" s="232">
        <v>43612</v>
      </c>
      <c r="B7037" s="233">
        <v>147</v>
      </c>
      <c r="C7037" s="233">
        <v>28</v>
      </c>
      <c r="D7037" s="234">
        <v>0.5625</v>
      </c>
      <c r="E7037" s="235">
        <v>0.0002322332281354531</v>
      </c>
      <c r="F7037" s="235">
        <v>0.00005348256519564716</v>
      </c>
    </row>
    <row r="7038" ht="14.25" customHeight="1" spans="1:6" x14ac:dyDescent="0.25">
      <c r="A7038" s="232">
        <v>43612</v>
      </c>
      <c r="B7038" s="233">
        <v>147</v>
      </c>
      <c r="C7038" s="233">
        <v>29</v>
      </c>
      <c r="D7038" s="234">
        <v>0.5833333333321207</v>
      </c>
      <c r="E7038" s="235">
        <v>0.00021436127799252615</v>
      </c>
      <c r="F7038" s="235">
        <v>0.00005238086441446342</v>
      </c>
    </row>
    <row r="7039" ht="14.25" customHeight="1" spans="1:6" x14ac:dyDescent="0.25">
      <c r="A7039" s="232">
        <v>43612</v>
      </c>
      <c r="B7039" s="233">
        <v>147</v>
      </c>
      <c r="C7039" s="233">
        <v>30</v>
      </c>
      <c r="D7039" s="234">
        <v>0.6041666666678793</v>
      </c>
      <c r="E7039" s="235">
        <v>0.00021130997638960826</v>
      </c>
      <c r="F7039" s="235">
        <v>0.00005228070979799218</v>
      </c>
    </row>
    <row r="7040" ht="14.25" customHeight="1" spans="1:6" x14ac:dyDescent="0.25">
      <c r="A7040" s="232">
        <v>43612</v>
      </c>
      <c r="B7040" s="233">
        <v>147</v>
      </c>
      <c r="C7040" s="233">
        <v>31</v>
      </c>
      <c r="D7040" s="234">
        <v>0.625</v>
      </c>
      <c r="E7040" s="235">
        <v>0.00019251646999166895</v>
      </c>
      <c r="F7040" s="235">
        <v>0.00005218055518152093</v>
      </c>
    </row>
    <row r="7041" ht="14.25" customHeight="1" spans="1:6" x14ac:dyDescent="0.25">
      <c r="A7041" s="232">
        <v>43612</v>
      </c>
      <c r="B7041" s="233">
        <v>147</v>
      </c>
      <c r="C7041" s="233">
        <v>32</v>
      </c>
      <c r="D7041" s="234">
        <v>0.6458333333321207</v>
      </c>
      <c r="E7041" s="235">
        <v>0.00016634664195774016</v>
      </c>
      <c r="F7041" s="235">
        <v>0.000055085039059187164</v>
      </c>
    </row>
    <row r="7042" ht="14.25" customHeight="1" spans="1:6" x14ac:dyDescent="0.25">
      <c r="A7042" s="232">
        <v>43612</v>
      </c>
      <c r="B7042" s="233">
        <v>147</v>
      </c>
      <c r="C7042" s="233">
        <v>33</v>
      </c>
      <c r="D7042" s="234">
        <v>0.6666666666678793</v>
      </c>
      <c r="E7042" s="235">
        <v>0.00015550021650414598</v>
      </c>
      <c r="F7042" s="235">
        <v>0.000056987976772140894</v>
      </c>
    </row>
    <row r="7043" ht="14.25" customHeight="1" spans="1:6" x14ac:dyDescent="0.25">
      <c r="A7043" s="232">
        <v>43612</v>
      </c>
      <c r="B7043" s="233">
        <v>147</v>
      </c>
      <c r="C7043" s="233">
        <v>34</v>
      </c>
      <c r="D7043" s="234">
        <v>0.6875</v>
      </c>
      <c r="E7043" s="235">
        <v>0.0001406027178638891</v>
      </c>
      <c r="F7043" s="235">
        <v>0.000060393233732163374</v>
      </c>
    </row>
    <row r="7044" ht="14.25" customHeight="1" spans="1:6" x14ac:dyDescent="0.25">
      <c r="A7044" s="232">
        <v>43612</v>
      </c>
      <c r="B7044" s="233">
        <v>147</v>
      </c>
      <c r="C7044" s="233">
        <v>35</v>
      </c>
      <c r="D7044" s="234">
        <v>0.7083333333321207</v>
      </c>
      <c r="E7044" s="235">
        <v>0.00011039719244861285</v>
      </c>
      <c r="F7044" s="235">
        <v>0.00006510050070631209</v>
      </c>
    </row>
    <row r="7045" ht="14.25" customHeight="1" spans="1:6" x14ac:dyDescent="0.25">
      <c r="A7045" s="232">
        <v>43612</v>
      </c>
      <c r="B7045" s="233">
        <v>147</v>
      </c>
      <c r="C7045" s="233">
        <v>36</v>
      </c>
      <c r="D7045" s="234">
        <v>0.7291666666678793</v>
      </c>
      <c r="E7045" s="235">
        <v>0.00007782081978832336</v>
      </c>
      <c r="F7045" s="235">
        <v>0.00006720374765220833</v>
      </c>
    </row>
    <row r="7046" ht="14.25" customHeight="1" spans="1:6" x14ac:dyDescent="0.25">
      <c r="A7046" s="232">
        <v>43612</v>
      </c>
      <c r="B7046" s="233">
        <v>147</v>
      </c>
      <c r="C7046" s="233">
        <v>37</v>
      </c>
      <c r="D7046" s="234">
        <v>0.75</v>
      </c>
      <c r="E7046" s="235">
        <v>0.000053197062403008676</v>
      </c>
      <c r="F7046" s="235">
        <v>0.00006740405688515083</v>
      </c>
    </row>
    <row r="7047" ht="14.25" customHeight="1" spans="1:6" x14ac:dyDescent="0.25">
      <c r="A7047" s="232">
        <v>43612</v>
      </c>
      <c r="B7047" s="233">
        <v>147</v>
      </c>
      <c r="C7047" s="233">
        <v>38</v>
      </c>
      <c r="D7047" s="234">
        <v>0.7708333333321207</v>
      </c>
      <c r="E7047" s="235">
        <v>0.000036966472225947546</v>
      </c>
      <c r="F7047" s="235">
        <v>0.00006880622151574834</v>
      </c>
    </row>
    <row r="7048" ht="14.25" customHeight="1" spans="1:6" x14ac:dyDescent="0.25">
      <c r="A7048" s="232">
        <v>43612</v>
      </c>
      <c r="B7048" s="233">
        <v>147</v>
      </c>
      <c r="C7048" s="233">
        <v>39</v>
      </c>
      <c r="D7048" s="234">
        <v>0.7916666666678793</v>
      </c>
      <c r="E7048" s="235">
        <v>0.00002357090232282694</v>
      </c>
      <c r="F7048" s="235">
        <v>0.00006780467535103583</v>
      </c>
    </row>
    <row r="7049" ht="14.25" customHeight="1" spans="1:6" x14ac:dyDescent="0.25">
      <c r="A7049" s="232">
        <v>43612</v>
      </c>
      <c r="B7049" s="233">
        <v>147</v>
      </c>
      <c r="C7049" s="233">
        <v>40</v>
      </c>
      <c r="D7049" s="234">
        <v>0.8125</v>
      </c>
      <c r="E7049" s="235">
        <v>0.00001074081425901211</v>
      </c>
      <c r="F7049" s="235">
        <v>0.00006490019147336961</v>
      </c>
    </row>
    <row r="7050" ht="14.25" customHeight="1" spans="1:6" x14ac:dyDescent="0.25">
      <c r="A7050" s="232">
        <v>43612</v>
      </c>
      <c r="B7050" s="233">
        <v>147</v>
      </c>
      <c r="C7050" s="233">
        <v>41</v>
      </c>
      <c r="D7050" s="234">
        <v>0.8333333333321207</v>
      </c>
      <c r="E7050" s="235">
        <v>0.000002541182384341984</v>
      </c>
      <c r="F7050" s="235">
        <v>0.00006510050070631209</v>
      </c>
    </row>
    <row r="7051" ht="14.25" customHeight="1" spans="1:6" x14ac:dyDescent="0.25">
      <c r="A7051" s="232">
        <v>43612</v>
      </c>
      <c r="B7051" s="233">
        <v>147</v>
      </c>
      <c r="C7051" s="233">
        <v>42</v>
      </c>
      <c r="D7051" s="234">
        <v>0.8541666666678793</v>
      </c>
      <c r="E7051" s="235">
        <v>2.925137175794403e-7</v>
      </c>
      <c r="F7051" s="235">
        <v>0.00006449957300748461</v>
      </c>
    </row>
    <row r="7052" ht="14.25" customHeight="1" spans="1:6" x14ac:dyDescent="0.25">
      <c r="A7052" s="232">
        <v>43612</v>
      </c>
      <c r="B7052" s="233">
        <v>147</v>
      </c>
      <c r="C7052" s="233">
        <v>43</v>
      </c>
      <c r="D7052" s="234">
        <v>0.875</v>
      </c>
      <c r="E7052" s="235">
        <v>0</v>
      </c>
      <c r="F7052" s="235">
        <v>0.00006520065532278334</v>
      </c>
    </row>
    <row r="7053" ht="14.25" customHeight="1" spans="1:6" x14ac:dyDescent="0.25">
      <c r="A7053" s="232">
        <v>43612</v>
      </c>
      <c r="B7053" s="233">
        <v>147</v>
      </c>
      <c r="C7053" s="233">
        <v>44</v>
      </c>
      <c r="D7053" s="234">
        <v>0.8958333333321207</v>
      </c>
      <c r="E7053" s="235">
        <v>0</v>
      </c>
      <c r="F7053" s="235">
        <v>0.00006560127378866834</v>
      </c>
    </row>
    <row r="7054" ht="14.25" customHeight="1" spans="1:6" x14ac:dyDescent="0.25">
      <c r="A7054" s="232">
        <v>43612</v>
      </c>
      <c r="B7054" s="233">
        <v>147</v>
      </c>
      <c r="C7054" s="233">
        <v>45</v>
      </c>
      <c r="D7054" s="234">
        <v>0.9166666666678793</v>
      </c>
      <c r="E7054" s="235">
        <v>0</v>
      </c>
      <c r="F7054" s="235">
        <v>0.00006379849069218586</v>
      </c>
    </row>
    <row r="7055" ht="14.25" customHeight="1" spans="1:6" x14ac:dyDescent="0.25">
      <c r="A7055" s="232">
        <v>43612</v>
      </c>
      <c r="B7055" s="233">
        <v>147</v>
      </c>
      <c r="C7055" s="233">
        <v>46</v>
      </c>
      <c r="D7055" s="234">
        <v>0.9375</v>
      </c>
      <c r="E7055" s="235">
        <v>0</v>
      </c>
      <c r="F7055" s="235">
        <v>0.000059291532950979645</v>
      </c>
    </row>
    <row r="7056" ht="14.25" customHeight="1" spans="1:6" x14ac:dyDescent="0.25">
      <c r="A7056" s="232">
        <v>43612</v>
      </c>
      <c r="B7056" s="233">
        <v>147</v>
      </c>
      <c r="C7056" s="233">
        <v>47</v>
      </c>
      <c r="D7056" s="234">
        <v>0.9583333333321207</v>
      </c>
      <c r="E7056" s="235">
        <v>0</v>
      </c>
      <c r="F7056" s="235">
        <v>0.00005348256519564716</v>
      </c>
    </row>
    <row r="7057" ht="14.25" customHeight="1" spans="1:6" x14ac:dyDescent="0.25">
      <c r="A7057" s="232">
        <v>43612</v>
      </c>
      <c r="B7057" s="233">
        <v>147</v>
      </c>
      <c r="C7057" s="233">
        <v>48</v>
      </c>
      <c r="D7057" s="234">
        <v>0.9791666666678793</v>
      </c>
      <c r="E7057" s="235">
        <v>0</v>
      </c>
      <c r="F7057" s="235">
        <v>0.0000470726697414872</v>
      </c>
    </row>
    <row r="7058" ht="14.25" customHeight="1" spans="1:6" x14ac:dyDescent="0.25">
      <c r="A7058" s="232">
        <v>43613</v>
      </c>
      <c r="B7058" s="233">
        <v>148</v>
      </c>
      <c r="C7058" s="233">
        <v>1</v>
      </c>
      <c r="D7058" s="234">
        <v>0</v>
      </c>
      <c r="E7058" s="235">
        <v>0</v>
      </c>
      <c r="F7058" s="235">
        <v>0.000040061846588499765</v>
      </c>
    </row>
    <row r="7059" ht="14.25" customHeight="1" spans="1:6" x14ac:dyDescent="0.25">
      <c r="A7059" s="232">
        <v>43613</v>
      </c>
      <c r="B7059" s="233">
        <v>148</v>
      </c>
      <c r="C7059" s="233">
        <v>2</v>
      </c>
      <c r="D7059" s="234">
        <v>0.020833333332120674</v>
      </c>
      <c r="E7059" s="235">
        <v>0</v>
      </c>
      <c r="F7059" s="235">
        <v>0.000036356125779063524</v>
      </c>
    </row>
    <row r="7060" ht="14.25" customHeight="1" spans="1:6" x14ac:dyDescent="0.25">
      <c r="A7060" s="232">
        <v>43613</v>
      </c>
      <c r="B7060" s="233">
        <v>148</v>
      </c>
      <c r="C7060" s="233">
        <v>3</v>
      </c>
      <c r="D7060" s="234">
        <v>0.041666666667879326</v>
      </c>
      <c r="E7060" s="235">
        <v>0</v>
      </c>
      <c r="F7060" s="235">
        <v>0.000032550250353156044</v>
      </c>
    </row>
    <row r="7061" ht="14.25" customHeight="1" spans="1:6" x14ac:dyDescent="0.25">
      <c r="A7061" s="232">
        <v>43613</v>
      </c>
      <c r="B7061" s="233">
        <v>148</v>
      </c>
      <c r="C7061" s="233">
        <v>4</v>
      </c>
      <c r="D7061" s="234">
        <v>0.0625</v>
      </c>
      <c r="E7061" s="235">
        <v>0</v>
      </c>
      <c r="F7061" s="235">
        <v>0.00002974592109196107</v>
      </c>
    </row>
    <row r="7062" ht="14.25" customHeight="1" spans="1:6" x14ac:dyDescent="0.25">
      <c r="A7062" s="232">
        <v>43613</v>
      </c>
      <c r="B7062" s="233">
        <v>148</v>
      </c>
      <c r="C7062" s="233">
        <v>5</v>
      </c>
      <c r="D7062" s="234">
        <v>0.08333333333212067</v>
      </c>
      <c r="E7062" s="235">
        <v>0</v>
      </c>
      <c r="F7062" s="235">
        <v>0.000028143447228421073</v>
      </c>
    </row>
    <row r="7063" ht="14.25" customHeight="1" spans="1:6" x14ac:dyDescent="0.25">
      <c r="A7063" s="232">
        <v>43613</v>
      </c>
      <c r="B7063" s="233">
        <v>148</v>
      </c>
      <c r="C7063" s="233">
        <v>6</v>
      </c>
      <c r="D7063" s="234">
        <v>0.10416666666787933</v>
      </c>
      <c r="E7063" s="235">
        <v>0</v>
      </c>
      <c r="F7063" s="235">
        <v>0.00002724205568017983</v>
      </c>
    </row>
    <row r="7064" ht="14.25" customHeight="1" spans="1:6" x14ac:dyDescent="0.25">
      <c r="A7064" s="232">
        <v>43613</v>
      </c>
      <c r="B7064" s="233">
        <v>148</v>
      </c>
      <c r="C7064" s="233">
        <v>7</v>
      </c>
      <c r="D7064" s="234">
        <v>0.125</v>
      </c>
      <c r="E7064" s="235">
        <v>0</v>
      </c>
      <c r="F7064" s="235">
        <v>0.00002724205568017983</v>
      </c>
    </row>
    <row r="7065" ht="14.25" customHeight="1" spans="1:6" x14ac:dyDescent="0.25">
      <c r="A7065" s="232">
        <v>43613</v>
      </c>
      <c r="B7065" s="233">
        <v>148</v>
      </c>
      <c r="C7065" s="233">
        <v>8</v>
      </c>
      <c r="D7065" s="234">
        <v>0.14583333333212067</v>
      </c>
      <c r="E7065" s="235">
        <v>0</v>
      </c>
      <c r="F7065" s="235">
        <v>0.000026240509515467337</v>
      </c>
    </row>
    <row r="7066" ht="14.25" customHeight="1" spans="1:6" x14ac:dyDescent="0.25">
      <c r="A7066" s="232">
        <v>43613</v>
      </c>
      <c r="B7066" s="233">
        <v>148</v>
      </c>
      <c r="C7066" s="233">
        <v>9</v>
      </c>
      <c r="D7066" s="234">
        <v>0.16666666666787933</v>
      </c>
      <c r="E7066" s="235">
        <v>0.0000023924342512659387</v>
      </c>
      <c r="F7066" s="235">
        <v>0.000026240509515467337</v>
      </c>
    </row>
    <row r="7067" ht="14.25" customHeight="1" spans="1:6" x14ac:dyDescent="0.25">
      <c r="A7067" s="232">
        <v>43613</v>
      </c>
      <c r="B7067" s="233">
        <v>148</v>
      </c>
      <c r="C7067" s="233">
        <v>10</v>
      </c>
      <c r="D7067" s="234">
        <v>0.1875</v>
      </c>
      <c r="E7067" s="235">
        <v>0.000006617296636536741</v>
      </c>
      <c r="F7067" s="235">
        <v>0.00002604020028252484</v>
      </c>
    </row>
    <row r="7068" ht="14.25" customHeight="1" spans="1:6" x14ac:dyDescent="0.25">
      <c r="A7068" s="232">
        <v>43613</v>
      </c>
      <c r="B7068" s="233">
        <v>148</v>
      </c>
      <c r="C7068" s="233">
        <v>11</v>
      </c>
      <c r="D7068" s="234">
        <v>0.20833333333212067</v>
      </c>
      <c r="E7068" s="235">
        <v>0.0000167972020100366</v>
      </c>
      <c r="F7068" s="235">
        <v>0.000026641127981352337</v>
      </c>
    </row>
    <row r="7069" ht="14.25" customHeight="1" spans="1:6" x14ac:dyDescent="0.25">
      <c r="A7069" s="232">
        <v>43613</v>
      </c>
      <c r="B7069" s="233">
        <v>148</v>
      </c>
      <c r="C7069" s="233">
        <v>12</v>
      </c>
      <c r="D7069" s="234">
        <v>0.22916666666787933</v>
      </c>
      <c r="E7069" s="235">
        <v>0.000031493473363258664</v>
      </c>
      <c r="F7069" s="235">
        <v>0.00002644081874840984</v>
      </c>
    </row>
    <row r="7070" ht="14.25" customHeight="1" spans="1:6" x14ac:dyDescent="0.25">
      <c r="A7070" s="232">
        <v>43613</v>
      </c>
      <c r="B7070" s="233">
        <v>148</v>
      </c>
      <c r="C7070" s="233">
        <v>13</v>
      </c>
      <c r="D7070" s="234">
        <v>0.25</v>
      </c>
      <c r="E7070" s="235">
        <v>0.00005217922909033915</v>
      </c>
      <c r="F7070" s="235">
        <v>0.000030046384941374813</v>
      </c>
    </row>
    <row r="7071" ht="14.25" customHeight="1" spans="1:6" x14ac:dyDescent="0.25">
      <c r="A7071" s="232">
        <v>43613</v>
      </c>
      <c r="B7071" s="233">
        <v>148</v>
      </c>
      <c r="C7071" s="233">
        <v>14</v>
      </c>
      <c r="D7071" s="234">
        <v>0.2708333333321207</v>
      </c>
      <c r="E7071" s="235">
        <v>0.00008180735309431931</v>
      </c>
      <c r="F7071" s="235">
        <v>0.00003275055958609855</v>
      </c>
    </row>
    <row r="7072" ht="14.25" customHeight="1" spans="1:6" x14ac:dyDescent="0.25">
      <c r="A7072" s="232">
        <v>43613</v>
      </c>
      <c r="B7072" s="233">
        <v>148</v>
      </c>
      <c r="C7072" s="233">
        <v>15</v>
      </c>
      <c r="D7072" s="234">
        <v>0.2916666666678793</v>
      </c>
      <c r="E7072" s="235">
        <v>0.00011688011702516169</v>
      </c>
      <c r="F7072" s="235">
        <v>0.00003845937272495976</v>
      </c>
    </row>
    <row r="7073" ht="14.25" customHeight="1" spans="1:6" x14ac:dyDescent="0.25">
      <c r="A7073" s="232">
        <v>43613</v>
      </c>
      <c r="B7073" s="233">
        <v>148</v>
      </c>
      <c r="C7073" s="233">
        <v>16</v>
      </c>
      <c r="D7073" s="234">
        <v>0.3125</v>
      </c>
      <c r="E7073" s="235">
        <v>0.00015485620864884292</v>
      </c>
      <c r="F7073" s="235">
        <v>0.00004296633046616598</v>
      </c>
    </row>
    <row r="7074" ht="14.25" customHeight="1" spans="1:6" x14ac:dyDescent="0.25">
      <c r="A7074" s="232">
        <v>43613</v>
      </c>
      <c r="B7074" s="233">
        <v>148</v>
      </c>
      <c r="C7074" s="233">
        <v>17</v>
      </c>
      <c r="D7074" s="234">
        <v>0.3333333333321207</v>
      </c>
      <c r="E7074" s="235">
        <v>0.0001904222966637523</v>
      </c>
      <c r="F7074" s="235">
        <v>0.00004987699900268219</v>
      </c>
    </row>
    <row r="7075" ht="14.25" customHeight="1" spans="1:6" x14ac:dyDescent="0.25">
      <c r="A7075" s="232">
        <v>43613</v>
      </c>
      <c r="B7075" s="233">
        <v>148</v>
      </c>
      <c r="C7075" s="233">
        <v>18</v>
      </c>
      <c r="D7075" s="234">
        <v>0.3541666666678793</v>
      </c>
      <c r="E7075" s="235">
        <v>0.00022448578605121082</v>
      </c>
      <c r="F7075" s="235">
        <v>0.00005538550290860091</v>
      </c>
    </row>
    <row r="7076" ht="14.25" customHeight="1" spans="1:6" x14ac:dyDescent="0.25">
      <c r="A7076" s="232">
        <v>43613</v>
      </c>
      <c r="B7076" s="233">
        <v>148</v>
      </c>
      <c r="C7076" s="233">
        <v>19</v>
      </c>
      <c r="D7076" s="234">
        <v>0.375</v>
      </c>
      <c r="E7076" s="235">
        <v>0.0002499741229901401</v>
      </c>
      <c r="F7076" s="235">
        <v>0.00005768905908743964</v>
      </c>
    </row>
    <row r="7077" ht="14.25" customHeight="1" spans="1:6" x14ac:dyDescent="0.25">
      <c r="A7077" s="232">
        <v>43613</v>
      </c>
      <c r="B7077" s="233">
        <v>148</v>
      </c>
      <c r="C7077" s="233">
        <v>20</v>
      </c>
      <c r="D7077" s="234">
        <v>0.3958333333321207</v>
      </c>
      <c r="E7077" s="235">
        <v>0.00025029241048192633</v>
      </c>
      <c r="F7077" s="235">
        <v>0.000060894006814519635</v>
      </c>
    </row>
    <row r="7078" ht="14.25" customHeight="1" spans="1:6" x14ac:dyDescent="0.25">
      <c r="A7078" s="232">
        <v>43613</v>
      </c>
      <c r="B7078" s="233">
        <v>148</v>
      </c>
      <c r="C7078" s="233">
        <v>21</v>
      </c>
      <c r="D7078" s="234">
        <v>0.4166666666678793</v>
      </c>
      <c r="E7078" s="235">
        <v>0.0002742002863514663</v>
      </c>
      <c r="F7078" s="235">
        <v>0.00006159508912981838</v>
      </c>
    </row>
    <row r="7079" ht="14.25" customHeight="1" spans="1:6" x14ac:dyDescent="0.25">
      <c r="A7079" s="232">
        <v>43613</v>
      </c>
      <c r="B7079" s="233">
        <v>148</v>
      </c>
      <c r="C7079" s="233">
        <v>22</v>
      </c>
      <c r="D7079" s="234">
        <v>0.4375</v>
      </c>
      <c r="E7079" s="235">
        <v>0.00029800079842294097</v>
      </c>
      <c r="F7079" s="235">
        <v>0.00005959199680039339</v>
      </c>
    </row>
    <row r="7080" ht="14.25" customHeight="1" spans="1:6" x14ac:dyDescent="0.25">
      <c r="A7080" s="232">
        <v>43613</v>
      </c>
      <c r="B7080" s="233">
        <v>148</v>
      </c>
      <c r="C7080" s="233">
        <v>23</v>
      </c>
      <c r="D7080" s="234">
        <v>0.4583333333321207</v>
      </c>
      <c r="E7080" s="235">
        <v>0.000306056940684818</v>
      </c>
      <c r="F7080" s="235">
        <v>0.00005969215141686463</v>
      </c>
    </row>
    <row r="7081" ht="14.25" customHeight="1" spans="1:6" x14ac:dyDescent="0.25">
      <c r="A7081" s="232">
        <v>43613</v>
      </c>
      <c r="B7081" s="233">
        <v>148</v>
      </c>
      <c r="C7081" s="233">
        <v>24</v>
      </c>
      <c r="D7081" s="234">
        <v>0.4791666666678793</v>
      </c>
      <c r="E7081" s="235">
        <v>0.00028902555711698253</v>
      </c>
      <c r="F7081" s="235">
        <v>0.000059291532950979645</v>
      </c>
    </row>
    <row r="7082" ht="14.25" customHeight="1" spans="1:6" x14ac:dyDescent="0.25">
      <c r="A7082" s="232">
        <v>43613</v>
      </c>
      <c r="B7082" s="233">
        <v>148</v>
      </c>
      <c r="C7082" s="233">
        <v>25</v>
      </c>
      <c r="D7082" s="234">
        <v>0.5</v>
      </c>
      <c r="E7082" s="235">
        <v>0.0002750363736871959</v>
      </c>
      <c r="F7082" s="235">
        <v>0.00006119447066393338</v>
      </c>
    </row>
    <row r="7083" ht="14.25" customHeight="1" spans="1:6" x14ac:dyDescent="0.25">
      <c r="A7083" s="232">
        <v>43613</v>
      </c>
      <c r="B7083" s="233">
        <v>148</v>
      </c>
      <c r="C7083" s="233">
        <v>26</v>
      </c>
      <c r="D7083" s="234">
        <v>0.5208333333321207</v>
      </c>
      <c r="E7083" s="235">
        <v>0.0002777514097371297</v>
      </c>
      <c r="F7083" s="235">
        <v>0.000059191378334508385</v>
      </c>
    </row>
    <row r="7084" ht="14.25" customHeight="1" spans="1:6" x14ac:dyDescent="0.25">
      <c r="A7084" s="232">
        <v>43613</v>
      </c>
      <c r="B7084" s="233">
        <v>148</v>
      </c>
      <c r="C7084" s="233">
        <v>27</v>
      </c>
      <c r="D7084" s="234">
        <v>0.5416666666678793</v>
      </c>
      <c r="E7084" s="235">
        <v>0.0002807875034647805</v>
      </c>
      <c r="F7084" s="235">
        <v>0.000057789213703910896</v>
      </c>
    </row>
    <row r="7085" ht="14.25" customHeight="1" spans="1:6" x14ac:dyDescent="0.25">
      <c r="A7085" s="232">
        <v>43613</v>
      </c>
      <c r="B7085" s="233">
        <v>148</v>
      </c>
      <c r="C7085" s="233">
        <v>28</v>
      </c>
      <c r="D7085" s="234">
        <v>0.5625</v>
      </c>
      <c r="E7085" s="235">
        <v>0.0002625882199762155</v>
      </c>
      <c r="F7085" s="235">
        <v>0.000056887822155669654</v>
      </c>
    </row>
    <row r="7086" ht="14.25" customHeight="1" spans="1:6" x14ac:dyDescent="0.25">
      <c r="A7086" s="232">
        <v>43613</v>
      </c>
      <c r="B7086" s="233">
        <v>148</v>
      </c>
      <c r="C7086" s="233">
        <v>29</v>
      </c>
      <c r="D7086" s="234">
        <v>0.5833333333321207</v>
      </c>
      <c r="E7086" s="235">
        <v>0.0002267469649313642</v>
      </c>
      <c r="F7086" s="235">
        <v>0.000056286894456842146</v>
      </c>
    </row>
    <row r="7087" ht="14.25" customHeight="1" spans="1:6" x14ac:dyDescent="0.25">
      <c r="A7087" s="232">
        <v>43613</v>
      </c>
      <c r="B7087" s="233">
        <v>148</v>
      </c>
      <c r="C7087" s="233">
        <v>30</v>
      </c>
      <c r="D7087" s="234">
        <v>0.6041666666678793</v>
      </c>
      <c r="E7087" s="235">
        <v>0.0002128434138199849</v>
      </c>
      <c r="F7087" s="235">
        <v>0.00005768905908743964</v>
      </c>
    </row>
    <row r="7088" ht="14.25" customHeight="1" spans="1:6" x14ac:dyDescent="0.25">
      <c r="A7088" s="232">
        <v>43613</v>
      </c>
      <c r="B7088" s="233">
        <v>148</v>
      </c>
      <c r="C7088" s="233">
        <v>31</v>
      </c>
      <c r="D7088" s="234">
        <v>0.625</v>
      </c>
      <c r="E7088" s="235">
        <v>0.00018644724751986798</v>
      </c>
      <c r="F7088" s="235">
        <v>0.000056387049073313414</v>
      </c>
    </row>
    <row r="7089" ht="14.25" customHeight="1" spans="1:6" x14ac:dyDescent="0.25">
      <c r="A7089" s="232">
        <v>43613</v>
      </c>
      <c r="B7089" s="233">
        <v>148</v>
      </c>
      <c r="C7089" s="233">
        <v>32</v>
      </c>
      <c r="D7089" s="234">
        <v>0.6458333333321207</v>
      </c>
      <c r="E7089" s="235">
        <v>0.00017079661219612875</v>
      </c>
      <c r="F7089" s="235">
        <v>0.00005788936832038214</v>
      </c>
    </row>
    <row r="7090" ht="14.25" customHeight="1" spans="1:6" x14ac:dyDescent="0.25">
      <c r="A7090" s="232">
        <v>43613</v>
      </c>
      <c r="B7090" s="233">
        <v>148</v>
      </c>
      <c r="C7090" s="233">
        <v>33</v>
      </c>
      <c r="D7090" s="234">
        <v>0.6666666666678793</v>
      </c>
      <c r="E7090" s="235">
        <v>0.00016014539931934248</v>
      </c>
      <c r="F7090" s="235">
        <v>0.00005748874985449714</v>
      </c>
    </row>
    <row r="7091" ht="14.25" customHeight="1" spans="1:6" x14ac:dyDescent="0.25">
      <c r="A7091" s="232">
        <v>43613</v>
      </c>
      <c r="B7091" s="233">
        <v>148</v>
      </c>
      <c r="C7091" s="233">
        <v>34</v>
      </c>
      <c r="D7091" s="234">
        <v>0.6875</v>
      </c>
      <c r="E7091" s="235">
        <v>0.0001369376278483246</v>
      </c>
      <c r="F7091" s="235">
        <v>0.00005869060525215214</v>
      </c>
    </row>
    <row r="7092" ht="14.25" customHeight="1" spans="1:6" x14ac:dyDescent="0.25">
      <c r="A7092" s="232">
        <v>43613</v>
      </c>
      <c r="B7092" s="233">
        <v>148</v>
      </c>
      <c r="C7092" s="233">
        <v>35</v>
      </c>
      <c r="D7092" s="234">
        <v>0.7083333333321207</v>
      </c>
      <c r="E7092" s="235">
        <v>0.00010665686380461398</v>
      </c>
      <c r="F7092" s="235">
        <v>0.0000636983360757146</v>
      </c>
    </row>
    <row r="7093" ht="14.25" customHeight="1" spans="1:6" x14ac:dyDescent="0.25">
      <c r="A7093" s="232">
        <v>43613</v>
      </c>
      <c r="B7093" s="233">
        <v>148</v>
      </c>
      <c r="C7093" s="233">
        <v>36</v>
      </c>
      <c r="D7093" s="234">
        <v>0.7291666666678793</v>
      </c>
      <c r="E7093" s="235">
        <v>0.00008033335108657948</v>
      </c>
      <c r="F7093" s="235">
        <v>0.00006770452073456459</v>
      </c>
    </row>
    <row r="7094" ht="14.25" customHeight="1" spans="1:6" x14ac:dyDescent="0.25">
      <c r="A7094" s="232">
        <v>43613</v>
      </c>
      <c r="B7094" s="233">
        <v>148</v>
      </c>
      <c r="C7094" s="233">
        <v>37</v>
      </c>
      <c r="D7094" s="234">
        <v>0.75</v>
      </c>
      <c r="E7094" s="235">
        <v>0.00005516226899845614</v>
      </c>
      <c r="F7094" s="235">
        <v>0.00006810513920044957</v>
      </c>
    </row>
    <row r="7095" ht="14.25" customHeight="1" spans="1:6" x14ac:dyDescent="0.25">
      <c r="A7095" s="232">
        <v>43613</v>
      </c>
      <c r="B7095" s="233">
        <v>148</v>
      </c>
      <c r="C7095" s="233">
        <v>38</v>
      </c>
      <c r="D7095" s="234">
        <v>0.7708333333321207</v>
      </c>
      <c r="E7095" s="235">
        <v>0.00003572172138144768</v>
      </c>
      <c r="F7095" s="235">
        <v>0.00006830544843339208</v>
      </c>
    </row>
    <row r="7096" ht="14.25" customHeight="1" spans="1:6" x14ac:dyDescent="0.25">
      <c r="A7096" s="232">
        <v>43613</v>
      </c>
      <c r="B7096" s="233">
        <v>148</v>
      </c>
      <c r="C7096" s="233">
        <v>39</v>
      </c>
      <c r="D7096" s="234">
        <v>0.7916666666678793</v>
      </c>
      <c r="E7096" s="235">
        <v>0.000020859718325422024</v>
      </c>
      <c r="F7096" s="235">
        <v>0.00006830544843339208</v>
      </c>
    </row>
    <row r="7097" ht="14.25" customHeight="1" spans="1:6" x14ac:dyDescent="0.25">
      <c r="A7097" s="232">
        <v>43613</v>
      </c>
      <c r="B7097" s="233">
        <v>148</v>
      </c>
      <c r="C7097" s="233">
        <v>40</v>
      </c>
      <c r="D7097" s="234">
        <v>0.8125</v>
      </c>
      <c r="E7097" s="235">
        <v>0.000009597025402376086</v>
      </c>
      <c r="F7097" s="235">
        <v>0.00006510050070631209</v>
      </c>
    </row>
    <row r="7098" ht="14.25" customHeight="1" spans="1:6" x14ac:dyDescent="0.25">
      <c r="A7098" s="232">
        <v>43613</v>
      </c>
      <c r="B7098" s="233">
        <v>148</v>
      </c>
      <c r="C7098" s="233">
        <v>41</v>
      </c>
      <c r="D7098" s="234">
        <v>0.8333333333321207</v>
      </c>
      <c r="E7098" s="235">
        <v>0.00000331200236990832</v>
      </c>
      <c r="F7098" s="235">
        <v>0.00006329771760982962</v>
      </c>
    </row>
    <row r="7099" ht="14.25" customHeight="1" spans="1:6" x14ac:dyDescent="0.25">
      <c r="A7099" s="232">
        <v>43613</v>
      </c>
      <c r="B7099" s="233">
        <v>148</v>
      </c>
      <c r="C7099" s="233">
        <v>42</v>
      </c>
      <c r="D7099" s="234">
        <v>0.8541666666678793</v>
      </c>
      <c r="E7099" s="235">
        <v>2.671700194707649e-7</v>
      </c>
      <c r="F7099" s="235">
        <v>0.00006219601682864587</v>
      </c>
    </row>
    <row r="7100" ht="14.25" customHeight="1" spans="1:6" x14ac:dyDescent="0.25">
      <c r="A7100" s="232">
        <v>43613</v>
      </c>
      <c r="B7100" s="233">
        <v>148</v>
      </c>
      <c r="C7100" s="233">
        <v>43</v>
      </c>
      <c r="D7100" s="234">
        <v>0.875</v>
      </c>
      <c r="E7100" s="235">
        <v>0</v>
      </c>
      <c r="F7100" s="235">
        <v>0.00006259663529453087</v>
      </c>
    </row>
    <row r="7101" ht="14.25" customHeight="1" spans="1:6" x14ac:dyDescent="0.25">
      <c r="A7101" s="232">
        <v>43613</v>
      </c>
      <c r="B7101" s="233">
        <v>148</v>
      </c>
      <c r="C7101" s="233">
        <v>44</v>
      </c>
      <c r="D7101" s="234">
        <v>0.8958333333321207</v>
      </c>
      <c r="E7101" s="235">
        <v>0</v>
      </c>
      <c r="F7101" s="235">
        <v>0.00006329771760982962</v>
      </c>
    </row>
    <row r="7102" ht="14.25" customHeight="1" spans="1:6" x14ac:dyDescent="0.25">
      <c r="A7102" s="232">
        <v>43613</v>
      </c>
      <c r="B7102" s="233">
        <v>148</v>
      </c>
      <c r="C7102" s="233">
        <v>45</v>
      </c>
      <c r="D7102" s="234">
        <v>0.9166666666678793</v>
      </c>
      <c r="E7102" s="235">
        <v>0</v>
      </c>
      <c r="F7102" s="235">
        <v>0.00006169524374628963</v>
      </c>
    </row>
    <row r="7103" ht="14.25" customHeight="1" spans="1:6" x14ac:dyDescent="0.25">
      <c r="A7103" s="232">
        <v>43613</v>
      </c>
      <c r="B7103" s="233">
        <v>148</v>
      </c>
      <c r="C7103" s="233">
        <v>46</v>
      </c>
      <c r="D7103" s="234">
        <v>0.9375</v>
      </c>
      <c r="E7103" s="235">
        <v>0</v>
      </c>
      <c r="F7103" s="235">
        <v>0.00005859045063568089</v>
      </c>
    </row>
    <row r="7104" ht="14.25" customHeight="1" spans="1:6" x14ac:dyDescent="0.25">
      <c r="A7104" s="232">
        <v>43613</v>
      </c>
      <c r="B7104" s="233">
        <v>148</v>
      </c>
      <c r="C7104" s="233">
        <v>47</v>
      </c>
      <c r="D7104" s="234">
        <v>0.9583333333321207</v>
      </c>
      <c r="E7104" s="235">
        <v>0</v>
      </c>
      <c r="F7104" s="235">
        <v>0.00005218055518152093</v>
      </c>
    </row>
    <row r="7105" ht="14.25" customHeight="1" spans="1:6" x14ac:dyDescent="0.25">
      <c r="A7105" s="232">
        <v>43613</v>
      </c>
      <c r="B7105" s="233">
        <v>148</v>
      </c>
      <c r="C7105" s="233">
        <v>48</v>
      </c>
      <c r="D7105" s="234">
        <v>0.9791666666678793</v>
      </c>
      <c r="E7105" s="235">
        <v>0</v>
      </c>
      <c r="F7105" s="235">
        <v>0.00004797406128972845</v>
      </c>
    </row>
    <row r="7106" ht="14.25" customHeight="1" spans="1:6" x14ac:dyDescent="0.25">
      <c r="A7106" s="232">
        <v>43614</v>
      </c>
      <c r="B7106" s="233">
        <v>149</v>
      </c>
      <c r="C7106" s="233">
        <v>1</v>
      </c>
      <c r="D7106" s="234">
        <v>0</v>
      </c>
      <c r="E7106" s="235">
        <v>0</v>
      </c>
      <c r="F7106" s="235">
        <v>0.00004166432045203974</v>
      </c>
    </row>
    <row r="7107" ht="14.25" customHeight="1" spans="1:6" x14ac:dyDescent="0.25">
      <c r="A7107" s="232">
        <v>43614</v>
      </c>
      <c r="B7107" s="233">
        <v>149</v>
      </c>
      <c r="C7107" s="233">
        <v>2</v>
      </c>
      <c r="D7107" s="234">
        <v>0.020833333332120674</v>
      </c>
      <c r="E7107" s="235">
        <v>0</v>
      </c>
      <c r="F7107" s="235">
        <v>0.00003715736271083352</v>
      </c>
    </row>
    <row r="7108" ht="14.25" customHeight="1" spans="1:6" x14ac:dyDescent="0.25">
      <c r="A7108" s="232">
        <v>43614</v>
      </c>
      <c r="B7108" s="233">
        <v>149</v>
      </c>
      <c r="C7108" s="233">
        <v>3</v>
      </c>
      <c r="D7108" s="234">
        <v>0.041666666667879326</v>
      </c>
      <c r="E7108" s="235">
        <v>0</v>
      </c>
      <c r="F7108" s="235">
        <v>0.0000334516419013973</v>
      </c>
    </row>
    <row r="7109" ht="14.25" customHeight="1" spans="1:6" x14ac:dyDescent="0.25">
      <c r="A7109" s="232">
        <v>43614</v>
      </c>
      <c r="B7109" s="233">
        <v>149</v>
      </c>
      <c r="C7109" s="233">
        <v>4</v>
      </c>
      <c r="D7109" s="234">
        <v>0.0625</v>
      </c>
      <c r="E7109" s="235">
        <v>0</v>
      </c>
      <c r="F7109" s="235">
        <v>0.00003124824033902981</v>
      </c>
    </row>
    <row r="7110" ht="14.25" customHeight="1" spans="1:6" x14ac:dyDescent="0.25">
      <c r="A7110" s="232">
        <v>43614</v>
      </c>
      <c r="B7110" s="233">
        <v>149</v>
      </c>
      <c r="C7110" s="233">
        <v>5</v>
      </c>
      <c r="D7110" s="234">
        <v>0.08333333333212067</v>
      </c>
      <c r="E7110" s="235">
        <v>0</v>
      </c>
      <c r="F7110" s="235">
        <v>0.00002894468416019107</v>
      </c>
    </row>
    <row r="7111" ht="14.25" customHeight="1" spans="1:6" x14ac:dyDescent="0.25">
      <c r="A7111" s="232">
        <v>43614</v>
      </c>
      <c r="B7111" s="233">
        <v>149</v>
      </c>
      <c r="C7111" s="233">
        <v>6</v>
      </c>
      <c r="D7111" s="234">
        <v>0.10416666666787933</v>
      </c>
      <c r="E7111" s="235">
        <v>0</v>
      </c>
      <c r="F7111" s="235">
        <v>0.00002784298337900733</v>
      </c>
    </row>
    <row r="7112" ht="14.25" customHeight="1" spans="1:6" x14ac:dyDescent="0.25">
      <c r="A7112" s="232">
        <v>43614</v>
      </c>
      <c r="B7112" s="233">
        <v>149</v>
      </c>
      <c r="C7112" s="233">
        <v>7</v>
      </c>
      <c r="D7112" s="234">
        <v>0.125</v>
      </c>
      <c r="E7112" s="235">
        <v>0</v>
      </c>
      <c r="F7112" s="235">
        <v>0.00002744236491312233</v>
      </c>
    </row>
    <row r="7113" ht="14.25" customHeight="1" spans="1:6" x14ac:dyDescent="0.25">
      <c r="A7113" s="232">
        <v>43614</v>
      </c>
      <c r="B7113" s="233">
        <v>149</v>
      </c>
      <c r="C7113" s="233">
        <v>8</v>
      </c>
      <c r="D7113" s="234">
        <v>0.14583333333212067</v>
      </c>
      <c r="E7113" s="235">
        <v>0</v>
      </c>
      <c r="F7113" s="235">
        <v>0.000026641127981352337</v>
      </c>
    </row>
    <row r="7114" ht="14.25" customHeight="1" spans="1:6" x14ac:dyDescent="0.25">
      <c r="A7114" s="232">
        <v>43614</v>
      </c>
      <c r="B7114" s="233">
        <v>149</v>
      </c>
      <c r="C7114" s="233">
        <v>9</v>
      </c>
      <c r="D7114" s="234">
        <v>0.16666666666787933</v>
      </c>
      <c r="E7114" s="235">
        <v>0.0000022216017517378916</v>
      </c>
      <c r="F7114" s="235">
        <v>0.00002614035489899609</v>
      </c>
    </row>
    <row r="7115" ht="14.25" customHeight="1" spans="1:6" x14ac:dyDescent="0.25">
      <c r="A7115" s="232">
        <v>43614</v>
      </c>
      <c r="B7115" s="233">
        <v>149</v>
      </c>
      <c r="C7115" s="233">
        <v>10</v>
      </c>
      <c r="D7115" s="234">
        <v>0.1875</v>
      </c>
      <c r="E7115" s="235">
        <v>0.000007744068602930634</v>
      </c>
      <c r="F7115" s="235">
        <v>0.000025839891049582346</v>
      </c>
    </row>
    <row r="7116" ht="14.25" customHeight="1" spans="1:6" x14ac:dyDescent="0.25">
      <c r="A7116" s="232">
        <v>43614</v>
      </c>
      <c r="B7116" s="233">
        <v>149</v>
      </c>
      <c r="C7116" s="233">
        <v>11</v>
      </c>
      <c r="D7116" s="234">
        <v>0.20833333333212067</v>
      </c>
      <c r="E7116" s="235">
        <v>0.00001925809922971395</v>
      </c>
      <c r="F7116" s="235">
        <v>0.000027141901063708585</v>
      </c>
    </row>
    <row r="7117" ht="14.25" customHeight="1" spans="1:6" x14ac:dyDescent="0.25">
      <c r="A7117" s="232">
        <v>43614</v>
      </c>
      <c r="B7117" s="233">
        <v>149</v>
      </c>
      <c r="C7117" s="233">
        <v>12</v>
      </c>
      <c r="D7117" s="234">
        <v>0.22916666666787933</v>
      </c>
      <c r="E7117" s="235">
        <v>0.00003642558093766645</v>
      </c>
      <c r="F7117" s="235">
        <v>0.000026641127981352337</v>
      </c>
    </row>
    <row r="7118" ht="14.25" customHeight="1" spans="1:6" x14ac:dyDescent="0.25">
      <c r="A7118" s="232">
        <v>43614</v>
      </c>
      <c r="B7118" s="233">
        <v>149</v>
      </c>
      <c r="C7118" s="233">
        <v>13</v>
      </c>
      <c r="D7118" s="234">
        <v>0.25</v>
      </c>
      <c r="E7118" s="235">
        <v>0.00005568714074879609</v>
      </c>
      <c r="F7118" s="235">
        <v>0.000028243601844892327</v>
      </c>
    </row>
    <row r="7119" ht="14.25" customHeight="1" spans="1:6" x14ac:dyDescent="0.25">
      <c r="A7119" s="232">
        <v>43614</v>
      </c>
      <c r="B7119" s="233">
        <v>149</v>
      </c>
      <c r="C7119" s="233">
        <v>14</v>
      </c>
      <c r="D7119" s="234">
        <v>0.2708333333321207</v>
      </c>
      <c r="E7119" s="235">
        <v>0.00008040966503642808</v>
      </c>
      <c r="F7119" s="235">
        <v>0.000030046384941374813</v>
      </c>
    </row>
    <row r="7120" ht="14.25" customHeight="1" spans="1:6" x14ac:dyDescent="0.25">
      <c r="A7120" s="232">
        <v>43614</v>
      </c>
      <c r="B7120" s="233">
        <v>149</v>
      </c>
      <c r="C7120" s="233">
        <v>15</v>
      </c>
      <c r="D7120" s="234">
        <v>0.2916666666678793</v>
      </c>
      <c r="E7120" s="235">
        <v>0.00011182854396173528</v>
      </c>
      <c r="F7120" s="235">
        <v>0.00003405256960022479</v>
      </c>
    </row>
    <row r="7121" ht="14.25" customHeight="1" spans="1:6" x14ac:dyDescent="0.25">
      <c r="A7121" s="232">
        <v>43614</v>
      </c>
      <c r="B7121" s="233">
        <v>149</v>
      </c>
      <c r="C7121" s="233">
        <v>16</v>
      </c>
      <c r="D7121" s="234">
        <v>0.3125</v>
      </c>
      <c r="E7121" s="235">
        <v>0.0001435141620959267</v>
      </c>
      <c r="F7121" s="235">
        <v>0.00003785844502613227</v>
      </c>
    </row>
    <row r="7122" ht="14.25" customHeight="1" spans="1:6" x14ac:dyDescent="0.25">
      <c r="A7122" s="232">
        <v>43614</v>
      </c>
      <c r="B7122" s="233">
        <v>149</v>
      </c>
      <c r="C7122" s="233">
        <v>17</v>
      </c>
      <c r="D7122" s="234">
        <v>0.3333333333321207</v>
      </c>
      <c r="E7122" s="235">
        <v>0.0001786163585447736</v>
      </c>
      <c r="F7122" s="235">
        <v>0.000045169732028533473</v>
      </c>
    </row>
    <row r="7123" ht="14.25" customHeight="1" spans="1:6" x14ac:dyDescent="0.25">
      <c r="A7123" s="232">
        <v>43614</v>
      </c>
      <c r="B7123" s="233">
        <v>149</v>
      </c>
      <c r="C7123" s="233">
        <v>18</v>
      </c>
      <c r="D7123" s="234">
        <v>0.3541666666678793</v>
      </c>
      <c r="E7123" s="235">
        <v>0.00021434100895730487</v>
      </c>
      <c r="F7123" s="235">
        <v>0.00005278148288034843</v>
      </c>
    </row>
    <row r="7124" ht="14.25" customHeight="1" spans="1:6" x14ac:dyDescent="0.25">
      <c r="A7124" s="232">
        <v>43614</v>
      </c>
      <c r="B7124" s="233">
        <v>149</v>
      </c>
      <c r="C7124" s="233">
        <v>19</v>
      </c>
      <c r="D7124" s="234">
        <v>0.375</v>
      </c>
      <c r="E7124" s="235">
        <v>0.00023762574683002685</v>
      </c>
      <c r="F7124" s="235">
        <v>0.000056987976772140894</v>
      </c>
    </row>
    <row r="7125" ht="14.25" customHeight="1" spans="1:6" x14ac:dyDescent="0.25">
      <c r="A7125" s="232">
        <v>43614</v>
      </c>
      <c r="B7125" s="233">
        <v>149</v>
      </c>
      <c r="C7125" s="233">
        <v>20</v>
      </c>
      <c r="D7125" s="234">
        <v>0.3958333333321207</v>
      </c>
      <c r="E7125" s="235">
        <v>0.0002650286570935505</v>
      </c>
      <c r="F7125" s="235">
        <v>0.00005969215141686463</v>
      </c>
    </row>
    <row r="7126" ht="14.25" customHeight="1" spans="1:6" x14ac:dyDescent="0.25">
      <c r="A7126" s="232">
        <v>43614</v>
      </c>
      <c r="B7126" s="233">
        <v>149</v>
      </c>
      <c r="C7126" s="233">
        <v>21</v>
      </c>
      <c r="D7126" s="234">
        <v>0.4166666666678793</v>
      </c>
      <c r="E7126" s="235">
        <v>0.0002914161147273868</v>
      </c>
      <c r="F7126" s="235">
        <v>0.00006099416143099088</v>
      </c>
    </row>
    <row r="7127" ht="14.25" customHeight="1" spans="1:6" x14ac:dyDescent="0.25">
      <c r="A7127" s="232">
        <v>43614</v>
      </c>
      <c r="B7127" s="233">
        <v>149</v>
      </c>
      <c r="C7127" s="233">
        <v>22</v>
      </c>
      <c r="D7127" s="234">
        <v>0.4375</v>
      </c>
      <c r="E7127" s="235">
        <v>0.00031250553232758233</v>
      </c>
      <c r="F7127" s="235">
        <v>0.00006069369758157713</v>
      </c>
    </row>
    <row r="7128" ht="14.25" customHeight="1" spans="1:6" x14ac:dyDescent="0.25">
      <c r="A7128" s="232">
        <v>43614</v>
      </c>
      <c r="B7128" s="233">
        <v>149</v>
      </c>
      <c r="C7128" s="233">
        <v>23</v>
      </c>
      <c r="D7128" s="234">
        <v>0.4583333333321207</v>
      </c>
      <c r="E7128" s="235">
        <v>0.0003236474269379259</v>
      </c>
      <c r="F7128" s="235">
        <v>0.00006119447066393338</v>
      </c>
    </row>
    <row r="7129" ht="14.25" customHeight="1" spans="1:6" x14ac:dyDescent="0.25">
      <c r="A7129" s="232">
        <v>43614</v>
      </c>
      <c r="B7129" s="233">
        <v>149</v>
      </c>
      <c r="C7129" s="233">
        <v>24</v>
      </c>
      <c r="D7129" s="234">
        <v>0.4791666666678793</v>
      </c>
      <c r="E7129" s="235">
        <v>0.0003335067469347662</v>
      </c>
      <c r="F7129" s="235">
        <v>0.00006329771760982962</v>
      </c>
    </row>
    <row r="7130" ht="14.25" customHeight="1" spans="1:6" x14ac:dyDescent="0.25">
      <c r="A7130" s="232">
        <v>43614</v>
      </c>
      <c r="B7130" s="233">
        <v>149</v>
      </c>
      <c r="C7130" s="233">
        <v>25</v>
      </c>
      <c r="D7130" s="234">
        <v>0.5</v>
      </c>
      <c r="E7130" s="235">
        <v>0.00032716546329621734</v>
      </c>
      <c r="F7130" s="235">
        <v>0.00006249648067805962</v>
      </c>
    </row>
    <row r="7131" ht="14.25" customHeight="1" spans="1:6" x14ac:dyDescent="0.25">
      <c r="A7131" s="232">
        <v>43614</v>
      </c>
      <c r="B7131" s="233">
        <v>149</v>
      </c>
      <c r="C7131" s="233">
        <v>26</v>
      </c>
      <c r="D7131" s="234">
        <v>0.5208333333321207</v>
      </c>
      <c r="E7131" s="235">
        <v>0.00031995053438572116</v>
      </c>
      <c r="F7131" s="235">
        <v>0.00006359818145924337</v>
      </c>
    </row>
    <row r="7132" ht="14.25" customHeight="1" spans="1:6" x14ac:dyDescent="0.25">
      <c r="A7132" s="232">
        <v>43614</v>
      </c>
      <c r="B7132" s="233">
        <v>149</v>
      </c>
      <c r="C7132" s="233">
        <v>27</v>
      </c>
      <c r="D7132" s="234">
        <v>0.5416666666678793</v>
      </c>
      <c r="E7132" s="235">
        <v>0.00031143591876978805</v>
      </c>
      <c r="F7132" s="235">
        <v>0.00006279694452747336</v>
      </c>
    </row>
    <row r="7133" ht="14.25" customHeight="1" spans="1:6" x14ac:dyDescent="0.25">
      <c r="A7133" s="232">
        <v>43614</v>
      </c>
      <c r="B7133" s="233">
        <v>149</v>
      </c>
      <c r="C7133" s="233">
        <v>28</v>
      </c>
      <c r="D7133" s="234">
        <v>0.5625</v>
      </c>
      <c r="E7133" s="235">
        <v>0.00029021659704393023</v>
      </c>
      <c r="F7133" s="235">
        <v>0.000058490296019209644</v>
      </c>
    </row>
    <row r="7134" ht="14.25" customHeight="1" spans="1:6" x14ac:dyDescent="0.25">
      <c r="A7134" s="232">
        <v>43614</v>
      </c>
      <c r="B7134" s="233">
        <v>149</v>
      </c>
      <c r="C7134" s="233">
        <v>29</v>
      </c>
      <c r="D7134" s="234">
        <v>0.5833333333321207</v>
      </c>
      <c r="E7134" s="235">
        <v>0.0002796829591705538</v>
      </c>
      <c r="F7134" s="235">
        <v>0.00005728844062155465</v>
      </c>
    </row>
    <row r="7135" ht="14.25" customHeight="1" spans="1:6" x14ac:dyDescent="0.25">
      <c r="A7135" s="232">
        <v>43614</v>
      </c>
      <c r="B7135" s="233">
        <v>149</v>
      </c>
      <c r="C7135" s="233">
        <v>30</v>
      </c>
      <c r="D7135" s="234">
        <v>0.6041666666678793</v>
      </c>
      <c r="E7135" s="235">
        <v>0.00027340462266069664</v>
      </c>
      <c r="F7135" s="235">
        <v>0.000056286894456842146</v>
      </c>
    </row>
    <row r="7136" ht="14.25" customHeight="1" spans="1:6" x14ac:dyDescent="0.25">
      <c r="A7136" s="232">
        <v>43614</v>
      </c>
      <c r="B7136" s="233">
        <v>149</v>
      </c>
      <c r="C7136" s="233">
        <v>31</v>
      </c>
      <c r="D7136" s="234">
        <v>0.625</v>
      </c>
      <c r="E7136" s="235">
        <v>0.00024638010950390565</v>
      </c>
      <c r="F7136" s="235">
        <v>0.000058890914485094645</v>
      </c>
    </row>
    <row r="7137" ht="14.25" customHeight="1" spans="1:6" x14ac:dyDescent="0.25">
      <c r="A7137" s="232">
        <v>43614</v>
      </c>
      <c r="B7137" s="233">
        <v>149</v>
      </c>
      <c r="C7137" s="233">
        <v>32</v>
      </c>
      <c r="D7137" s="234">
        <v>0.6458333333321207</v>
      </c>
      <c r="E7137" s="235">
        <v>0.00021311028521238092</v>
      </c>
      <c r="F7137" s="235">
        <v>0.000058991069101565885</v>
      </c>
    </row>
    <row r="7138" ht="14.25" customHeight="1" spans="1:6" x14ac:dyDescent="0.25">
      <c r="A7138" s="232">
        <v>43614</v>
      </c>
      <c r="B7138" s="233">
        <v>149</v>
      </c>
      <c r="C7138" s="233">
        <v>33</v>
      </c>
      <c r="D7138" s="234">
        <v>0.6666666666678793</v>
      </c>
      <c r="E7138" s="235">
        <v>0.0001812844670270048</v>
      </c>
      <c r="F7138" s="235">
        <v>0.000060793852198048374</v>
      </c>
    </row>
    <row r="7139" ht="14.25" customHeight="1" spans="1:6" x14ac:dyDescent="0.25">
      <c r="A7139" s="232">
        <v>43614</v>
      </c>
      <c r="B7139" s="233">
        <v>149</v>
      </c>
      <c r="C7139" s="233">
        <v>34</v>
      </c>
      <c r="D7139" s="234">
        <v>0.6875</v>
      </c>
      <c r="E7139" s="235">
        <v>0.0001536332086445293</v>
      </c>
      <c r="F7139" s="235">
        <v>0.00006459972762395585</v>
      </c>
    </row>
    <row r="7140" ht="14.25" customHeight="1" spans="1:6" x14ac:dyDescent="0.25">
      <c r="A7140" s="232">
        <v>43614</v>
      </c>
      <c r="B7140" s="233">
        <v>149</v>
      </c>
      <c r="C7140" s="233">
        <v>35</v>
      </c>
      <c r="D7140" s="234">
        <v>0.7083333333321207</v>
      </c>
      <c r="E7140" s="235">
        <v>0.0001214495579702779</v>
      </c>
      <c r="F7140" s="235">
        <v>0.0000665026653369096</v>
      </c>
    </row>
    <row r="7141" ht="14.25" customHeight="1" spans="1:6" x14ac:dyDescent="0.25">
      <c r="A7141" s="232">
        <v>43614</v>
      </c>
      <c r="B7141" s="233">
        <v>149</v>
      </c>
      <c r="C7141" s="233">
        <v>36</v>
      </c>
      <c r="D7141" s="234">
        <v>0.7291666666678793</v>
      </c>
      <c r="E7141" s="235">
        <v>0.0000875954912477843</v>
      </c>
      <c r="F7141" s="235">
        <v>0.00006770452073456459</v>
      </c>
    </row>
    <row r="7142" ht="14.25" customHeight="1" spans="1:6" x14ac:dyDescent="0.25">
      <c r="A7142" s="232">
        <v>43614</v>
      </c>
      <c r="B7142" s="233">
        <v>149</v>
      </c>
      <c r="C7142" s="233">
        <v>37</v>
      </c>
      <c r="D7142" s="234">
        <v>0.75</v>
      </c>
      <c r="E7142" s="235">
        <v>0.000060205473490099664</v>
      </c>
      <c r="F7142" s="235">
        <v>0.00006860591228280583</v>
      </c>
    </row>
    <row r="7143" ht="14.25" customHeight="1" spans="1:6" x14ac:dyDescent="0.25">
      <c r="A7143" s="232">
        <v>43614</v>
      </c>
      <c r="B7143" s="233">
        <v>149</v>
      </c>
      <c r="C7143" s="233">
        <v>38</v>
      </c>
      <c r="D7143" s="234">
        <v>0.7708333333321207</v>
      </c>
      <c r="E7143" s="235">
        <v>0.00003849055350392074</v>
      </c>
      <c r="F7143" s="235">
        <v>0.00006930699459810458</v>
      </c>
    </row>
    <row r="7144" ht="14.25" customHeight="1" spans="1:6" x14ac:dyDescent="0.25">
      <c r="A7144" s="232">
        <v>43614</v>
      </c>
      <c r="B7144" s="233">
        <v>149</v>
      </c>
      <c r="C7144" s="233">
        <v>39</v>
      </c>
      <c r="D7144" s="234">
        <v>0.7916666666678793</v>
      </c>
      <c r="E7144" s="235">
        <v>0.000023158364036216005</v>
      </c>
      <c r="F7144" s="235">
        <v>0.00006750421150162208</v>
      </c>
    </row>
    <row r="7145" ht="14.25" customHeight="1" spans="1:6" x14ac:dyDescent="0.25">
      <c r="A7145" s="232">
        <v>43614</v>
      </c>
      <c r="B7145" s="233">
        <v>149</v>
      </c>
      <c r="C7145" s="233">
        <v>40</v>
      </c>
      <c r="D7145" s="234">
        <v>0.8125</v>
      </c>
      <c r="E7145" s="235">
        <v>0.000010509645994617838</v>
      </c>
      <c r="F7145" s="235">
        <v>0.00006790482996750707</v>
      </c>
    </row>
    <row r="7146" ht="14.25" customHeight="1" spans="1:6" x14ac:dyDescent="0.25">
      <c r="A7146" s="232">
        <v>43614</v>
      </c>
      <c r="B7146" s="233">
        <v>149</v>
      </c>
      <c r="C7146" s="233">
        <v>41</v>
      </c>
      <c r="D7146" s="234">
        <v>0.8333333333321207</v>
      </c>
      <c r="E7146" s="235">
        <v>0.000004360666818725021</v>
      </c>
      <c r="F7146" s="235">
        <v>0.00006850575766633457</v>
      </c>
    </row>
    <row r="7147" ht="14.25" customHeight="1" spans="1:6" x14ac:dyDescent="0.25">
      <c r="A7147" s="232">
        <v>43614</v>
      </c>
      <c r="B7147" s="233">
        <v>149</v>
      </c>
      <c r="C7147" s="233">
        <v>42</v>
      </c>
      <c r="D7147" s="234">
        <v>0.8541666666678793</v>
      </c>
      <c r="E7147" s="235">
        <v>3.5013005589054213e-7</v>
      </c>
      <c r="F7147" s="235">
        <v>0.0000667029745698521</v>
      </c>
    </row>
    <row r="7148" ht="14.25" customHeight="1" spans="1:6" x14ac:dyDescent="0.25">
      <c r="A7148" s="232">
        <v>43614</v>
      </c>
      <c r="B7148" s="233">
        <v>149</v>
      </c>
      <c r="C7148" s="233">
        <v>43</v>
      </c>
      <c r="D7148" s="234">
        <v>0.875</v>
      </c>
      <c r="E7148" s="235">
        <v>0</v>
      </c>
      <c r="F7148" s="235">
        <v>0.00006680312918632335</v>
      </c>
    </row>
    <row r="7149" ht="14.25" customHeight="1" spans="1:6" x14ac:dyDescent="0.25">
      <c r="A7149" s="232">
        <v>43614</v>
      </c>
      <c r="B7149" s="233">
        <v>149</v>
      </c>
      <c r="C7149" s="233">
        <v>44</v>
      </c>
      <c r="D7149" s="234">
        <v>0.8958333333321207</v>
      </c>
      <c r="E7149" s="235">
        <v>0</v>
      </c>
      <c r="F7149" s="235">
        <v>0.0000665026653369096</v>
      </c>
    </row>
    <row r="7150" ht="14.25" customHeight="1" spans="1:6" x14ac:dyDescent="0.25">
      <c r="A7150" s="232">
        <v>43614</v>
      </c>
      <c r="B7150" s="233">
        <v>149</v>
      </c>
      <c r="C7150" s="233">
        <v>45</v>
      </c>
      <c r="D7150" s="234">
        <v>0.9166666666678793</v>
      </c>
      <c r="E7150" s="235">
        <v>0</v>
      </c>
      <c r="F7150" s="235">
        <v>0.0000646998822404271</v>
      </c>
    </row>
    <row r="7151" ht="14.25" customHeight="1" spans="1:6" x14ac:dyDescent="0.25">
      <c r="A7151" s="232">
        <v>43614</v>
      </c>
      <c r="B7151" s="233">
        <v>149</v>
      </c>
      <c r="C7151" s="233">
        <v>46</v>
      </c>
      <c r="D7151" s="234">
        <v>0.9375</v>
      </c>
      <c r="E7151" s="235">
        <v>0</v>
      </c>
      <c r="F7151" s="235">
        <v>0.00005788936832038214</v>
      </c>
    </row>
    <row r="7152" ht="14.25" customHeight="1" spans="1:6" x14ac:dyDescent="0.25">
      <c r="A7152" s="232">
        <v>43614</v>
      </c>
      <c r="B7152" s="233">
        <v>149</v>
      </c>
      <c r="C7152" s="233">
        <v>47</v>
      </c>
      <c r="D7152" s="234">
        <v>0.9583333333321207</v>
      </c>
      <c r="E7152" s="235">
        <v>0</v>
      </c>
      <c r="F7152" s="235">
        <v>0.00005097869978386593</v>
      </c>
    </row>
    <row r="7153" ht="14.25" customHeight="1" spans="1:6" x14ac:dyDescent="0.25">
      <c r="A7153" s="232">
        <v>43614</v>
      </c>
      <c r="B7153" s="233">
        <v>149</v>
      </c>
      <c r="C7153" s="233">
        <v>48</v>
      </c>
      <c r="D7153" s="234">
        <v>0.9791666666678793</v>
      </c>
      <c r="E7153" s="235">
        <v>0</v>
      </c>
      <c r="F7153" s="235">
        <v>0.00004376756739793598</v>
      </c>
    </row>
    <row r="7154" ht="14.25" customHeight="1" spans="1:6" x14ac:dyDescent="0.25">
      <c r="A7154" s="232">
        <v>43615</v>
      </c>
      <c r="B7154" s="233">
        <v>150</v>
      </c>
      <c r="C7154" s="233">
        <v>1</v>
      </c>
      <c r="D7154" s="234">
        <v>0</v>
      </c>
      <c r="E7154" s="235">
        <v>0</v>
      </c>
      <c r="F7154" s="235">
        <v>0.000038158908875546014</v>
      </c>
    </row>
    <row r="7155" ht="14.25" customHeight="1" spans="1:6" x14ac:dyDescent="0.25">
      <c r="A7155" s="232">
        <v>43615</v>
      </c>
      <c r="B7155" s="233">
        <v>150</v>
      </c>
      <c r="C7155" s="233">
        <v>2</v>
      </c>
      <c r="D7155" s="234">
        <v>0.020833333332120674</v>
      </c>
      <c r="E7155" s="235">
        <v>0</v>
      </c>
      <c r="F7155" s="235">
        <v>0.00003275055958609855</v>
      </c>
    </row>
    <row r="7156" ht="14.25" customHeight="1" spans="1:6" x14ac:dyDescent="0.25">
      <c r="A7156" s="232">
        <v>43615</v>
      </c>
      <c r="B7156" s="233">
        <v>150</v>
      </c>
      <c r="C7156" s="233">
        <v>3</v>
      </c>
      <c r="D7156" s="234">
        <v>0.041666666667879326</v>
      </c>
      <c r="E7156" s="235">
        <v>0</v>
      </c>
      <c r="F7156" s="235">
        <v>0.00003174901342138605</v>
      </c>
    </row>
    <row r="7157" ht="14.25" customHeight="1" spans="1:6" x14ac:dyDescent="0.25">
      <c r="A7157" s="232">
        <v>43615</v>
      </c>
      <c r="B7157" s="233">
        <v>150</v>
      </c>
      <c r="C7157" s="233">
        <v>4</v>
      </c>
      <c r="D7157" s="234">
        <v>0.0625</v>
      </c>
      <c r="E7157" s="235">
        <v>0</v>
      </c>
      <c r="F7157" s="235">
        <v>0.00002894468416019107</v>
      </c>
    </row>
    <row r="7158" ht="14.25" customHeight="1" spans="1:6" x14ac:dyDescent="0.25">
      <c r="A7158" s="232">
        <v>43615</v>
      </c>
      <c r="B7158" s="233">
        <v>150</v>
      </c>
      <c r="C7158" s="233">
        <v>5</v>
      </c>
      <c r="D7158" s="234">
        <v>0.08333333333212067</v>
      </c>
      <c r="E7158" s="235">
        <v>0</v>
      </c>
      <c r="F7158" s="235">
        <v>0.00002704174644723733</v>
      </c>
    </row>
    <row r="7159" ht="14.25" customHeight="1" spans="1:6" x14ac:dyDescent="0.25">
      <c r="A7159" s="232">
        <v>43615</v>
      </c>
      <c r="B7159" s="233">
        <v>150</v>
      </c>
      <c r="C7159" s="233">
        <v>6</v>
      </c>
      <c r="D7159" s="234">
        <v>0.10416666666787933</v>
      </c>
      <c r="E7159" s="235">
        <v>0</v>
      </c>
      <c r="F7159" s="235">
        <v>0.000025038654117812348</v>
      </c>
    </row>
    <row r="7160" ht="14.25" customHeight="1" spans="1:6" x14ac:dyDescent="0.25">
      <c r="A7160" s="232">
        <v>43615</v>
      </c>
      <c r="B7160" s="233">
        <v>150</v>
      </c>
      <c r="C7160" s="233">
        <v>7</v>
      </c>
      <c r="D7160" s="234">
        <v>0.125</v>
      </c>
      <c r="E7160" s="235">
        <v>0</v>
      </c>
      <c r="F7160" s="235">
        <v>0.000023936953336628606</v>
      </c>
    </row>
    <row r="7161" ht="14.25" customHeight="1" spans="1:6" x14ac:dyDescent="0.25">
      <c r="A7161" s="232">
        <v>43615</v>
      </c>
      <c r="B7161" s="233">
        <v>150</v>
      </c>
      <c r="C7161" s="233">
        <v>8</v>
      </c>
      <c r="D7161" s="234">
        <v>0.14583333333212067</v>
      </c>
      <c r="E7161" s="235">
        <v>0.000001455825922475786</v>
      </c>
      <c r="F7161" s="235">
        <v>0.000023436180254272355</v>
      </c>
    </row>
    <row r="7162" ht="14.25" customHeight="1" spans="1:6" x14ac:dyDescent="0.25">
      <c r="A7162" s="232">
        <v>43615</v>
      </c>
      <c r="B7162" s="233">
        <v>150</v>
      </c>
      <c r="C7162" s="233">
        <v>9</v>
      </c>
      <c r="D7162" s="234">
        <v>0.16666666666787933</v>
      </c>
      <c r="E7162" s="235">
        <v>0.000002000920685867655</v>
      </c>
      <c r="F7162" s="235">
        <v>0.000023736644103686105</v>
      </c>
    </row>
    <row r="7163" ht="14.25" customHeight="1" spans="1:6" x14ac:dyDescent="0.25">
      <c r="A7163" s="232">
        <v>43615</v>
      </c>
      <c r="B7163" s="233">
        <v>150</v>
      </c>
      <c r="C7163" s="233">
        <v>10</v>
      </c>
      <c r="D7163" s="234">
        <v>0.1875</v>
      </c>
      <c r="E7163" s="235">
        <v>0.000007668897302310862</v>
      </c>
      <c r="F7163" s="235">
        <v>0.00002293540717191611</v>
      </c>
    </row>
    <row r="7164" ht="14.25" customHeight="1" spans="1:6" x14ac:dyDescent="0.25">
      <c r="A7164" s="232">
        <v>43615</v>
      </c>
      <c r="B7164" s="233">
        <v>150</v>
      </c>
      <c r="C7164" s="233">
        <v>11</v>
      </c>
      <c r="D7164" s="234">
        <v>0.20833333333212067</v>
      </c>
      <c r="E7164" s="235">
        <v>0.000018486799757216448</v>
      </c>
      <c r="F7164" s="235">
        <v>0.00002243463408955986</v>
      </c>
    </row>
    <row r="7165" ht="14.25" customHeight="1" spans="1:6" x14ac:dyDescent="0.25">
      <c r="A7165" s="232">
        <v>43615</v>
      </c>
      <c r="B7165" s="233">
        <v>150</v>
      </c>
      <c r="C7165" s="233">
        <v>12</v>
      </c>
      <c r="D7165" s="234">
        <v>0.22916666666787933</v>
      </c>
      <c r="E7165" s="235">
        <v>0.00003253400539082115</v>
      </c>
      <c r="F7165" s="235">
        <v>0.00002333602563780111</v>
      </c>
    </row>
    <row r="7166" ht="14.25" customHeight="1" spans="1:6" x14ac:dyDescent="0.25">
      <c r="A7166" s="232">
        <v>43615</v>
      </c>
      <c r="B7166" s="233">
        <v>150</v>
      </c>
      <c r="C7166" s="233">
        <v>13</v>
      </c>
      <c r="D7166" s="234">
        <v>0.25</v>
      </c>
      <c r="E7166" s="235">
        <v>0.00004890224913398655</v>
      </c>
      <c r="F7166" s="235">
        <v>0.000025839891049582346</v>
      </c>
    </row>
    <row r="7167" ht="14.25" customHeight="1" spans="1:6" x14ac:dyDescent="0.25">
      <c r="A7167" s="232">
        <v>43615</v>
      </c>
      <c r="B7167" s="233">
        <v>150</v>
      </c>
      <c r="C7167" s="233">
        <v>14</v>
      </c>
      <c r="D7167" s="234">
        <v>0.2708333333321207</v>
      </c>
      <c r="E7167" s="235">
        <v>0.00006973105398300948</v>
      </c>
      <c r="F7167" s="235">
        <v>0.000030346848790788564</v>
      </c>
    </row>
    <row r="7168" ht="14.25" customHeight="1" spans="1:6" x14ac:dyDescent="0.25">
      <c r="A7168" s="232">
        <v>43615</v>
      </c>
      <c r="B7168" s="233">
        <v>150</v>
      </c>
      <c r="C7168" s="233">
        <v>15</v>
      </c>
      <c r="D7168" s="234">
        <v>0.2916666666678793</v>
      </c>
      <c r="E7168" s="235">
        <v>0.00009305990479478553</v>
      </c>
      <c r="F7168" s="235">
        <v>0.000034953961148466035</v>
      </c>
    </row>
    <row r="7169" ht="14.25" customHeight="1" spans="1:6" x14ac:dyDescent="0.25">
      <c r="A7169" s="232">
        <v>43615</v>
      </c>
      <c r="B7169" s="233">
        <v>150</v>
      </c>
      <c r="C7169" s="233">
        <v>16</v>
      </c>
      <c r="D7169" s="234">
        <v>0.3125</v>
      </c>
      <c r="E7169" s="235">
        <v>0.00011936941526650548</v>
      </c>
      <c r="F7169" s="235">
        <v>0.000038759836574373515</v>
      </c>
    </row>
    <row r="7170" ht="14.25" customHeight="1" spans="1:6" x14ac:dyDescent="0.25">
      <c r="A7170" s="232">
        <v>43615</v>
      </c>
      <c r="B7170" s="233">
        <v>150</v>
      </c>
      <c r="C7170" s="233">
        <v>17</v>
      </c>
      <c r="D7170" s="234">
        <v>0.3333333333321207</v>
      </c>
      <c r="E7170" s="235">
        <v>0.00015069893568813242</v>
      </c>
      <c r="F7170" s="235">
        <v>0.000045169732028533473</v>
      </c>
    </row>
    <row r="7171" ht="14.25" customHeight="1" spans="1:6" x14ac:dyDescent="0.25">
      <c r="A7171" s="232">
        <v>43615</v>
      </c>
      <c r="B7171" s="233">
        <v>150</v>
      </c>
      <c r="C7171" s="233">
        <v>18</v>
      </c>
      <c r="D7171" s="234">
        <v>0.3541666666678793</v>
      </c>
      <c r="E7171" s="235">
        <v>0.0001895208144635585</v>
      </c>
      <c r="F7171" s="235">
        <v>0.00004486926817911972</v>
      </c>
    </row>
    <row r="7172" ht="14.25" customHeight="1" spans="1:6" x14ac:dyDescent="0.25">
      <c r="A7172" s="232">
        <v>43615</v>
      </c>
      <c r="B7172" s="233">
        <v>150</v>
      </c>
      <c r="C7172" s="233">
        <v>19</v>
      </c>
      <c r="D7172" s="234">
        <v>0.375</v>
      </c>
      <c r="E7172" s="235">
        <v>0.0002197877927989787</v>
      </c>
      <c r="F7172" s="235">
        <v>0.00005127916363327967</v>
      </c>
    </row>
    <row r="7173" ht="14.25" customHeight="1" spans="1:6" x14ac:dyDescent="0.25">
      <c r="A7173" s="232">
        <v>43615</v>
      </c>
      <c r="B7173" s="233">
        <v>150</v>
      </c>
      <c r="C7173" s="233">
        <v>20</v>
      </c>
      <c r="D7173" s="234">
        <v>0.3958333333321207</v>
      </c>
      <c r="E7173" s="235">
        <v>0.0002468861065351718</v>
      </c>
      <c r="F7173" s="235">
        <v>0.000055085039059187164</v>
      </c>
    </row>
    <row r="7174" ht="14.25" customHeight="1" spans="1:6" x14ac:dyDescent="0.25">
      <c r="A7174" s="232">
        <v>43615</v>
      </c>
      <c r="B7174" s="233">
        <v>150</v>
      </c>
      <c r="C7174" s="233">
        <v>21</v>
      </c>
      <c r="D7174" s="234">
        <v>0.4166666666678793</v>
      </c>
      <c r="E7174" s="235">
        <v>0.00027777285204104863</v>
      </c>
      <c r="F7174" s="235">
        <v>0.00005668751292272716</v>
      </c>
    </row>
    <row r="7175" ht="14.25" customHeight="1" spans="1:6" x14ac:dyDescent="0.25">
      <c r="A7175" s="232">
        <v>43615</v>
      </c>
      <c r="B7175" s="233">
        <v>150</v>
      </c>
      <c r="C7175" s="233">
        <v>22</v>
      </c>
      <c r="D7175" s="234">
        <v>0.4375</v>
      </c>
      <c r="E7175" s="235">
        <v>0.00030144552458203635</v>
      </c>
      <c r="F7175" s="235">
        <v>0.00005308194672976218</v>
      </c>
    </row>
    <row r="7176" ht="14.25" customHeight="1" spans="1:6" x14ac:dyDescent="0.25">
      <c r="A7176" s="232">
        <v>43615</v>
      </c>
      <c r="B7176" s="233">
        <v>150</v>
      </c>
      <c r="C7176" s="233">
        <v>23</v>
      </c>
      <c r="D7176" s="234">
        <v>0.4583333333321207</v>
      </c>
      <c r="E7176" s="235">
        <v>0.00031562373797140383</v>
      </c>
      <c r="F7176" s="235">
        <v>0.00005879075986862339</v>
      </c>
    </row>
    <row r="7177" ht="14.25" customHeight="1" spans="1:6" x14ac:dyDescent="0.25">
      <c r="A7177" s="232">
        <v>43615</v>
      </c>
      <c r="B7177" s="233">
        <v>150</v>
      </c>
      <c r="C7177" s="233">
        <v>24</v>
      </c>
      <c r="D7177" s="234">
        <v>0.4791666666678793</v>
      </c>
      <c r="E7177" s="235">
        <v>0.0003246304374405573</v>
      </c>
      <c r="F7177" s="235">
        <v>0.00005538550290860091</v>
      </c>
    </row>
    <row r="7178" ht="14.25" customHeight="1" spans="1:6" x14ac:dyDescent="0.25">
      <c r="A7178" s="232">
        <v>43615</v>
      </c>
      <c r="B7178" s="233">
        <v>150</v>
      </c>
      <c r="C7178" s="233">
        <v>25</v>
      </c>
      <c r="D7178" s="234">
        <v>0.5</v>
      </c>
      <c r="E7178" s="235">
        <v>0.0003337464851136973</v>
      </c>
      <c r="F7178" s="235">
        <v>0.00005959199680039339</v>
      </c>
    </row>
    <row r="7179" ht="14.25" customHeight="1" spans="1:6" x14ac:dyDescent="0.25">
      <c r="A7179" s="232">
        <v>43615</v>
      </c>
      <c r="B7179" s="233">
        <v>150</v>
      </c>
      <c r="C7179" s="233">
        <v>26</v>
      </c>
      <c r="D7179" s="234">
        <v>0.5208333333321207</v>
      </c>
      <c r="E7179" s="235">
        <v>0.0003267164469487744</v>
      </c>
      <c r="F7179" s="235">
        <v>0.00005548565752507217</v>
      </c>
    </row>
    <row r="7180" ht="14.25" customHeight="1" spans="1:6" x14ac:dyDescent="0.25">
      <c r="A7180" s="232">
        <v>43615</v>
      </c>
      <c r="B7180" s="233">
        <v>150</v>
      </c>
      <c r="C7180" s="233">
        <v>27</v>
      </c>
      <c r="D7180" s="234">
        <v>0.5416666666678793</v>
      </c>
      <c r="E7180" s="235">
        <v>0.0003202233281935789</v>
      </c>
      <c r="F7180" s="235">
        <v>0.000056387049073313414</v>
      </c>
    </row>
    <row r="7181" ht="14.25" customHeight="1" spans="1:6" x14ac:dyDescent="0.25">
      <c r="A7181" s="232">
        <v>43615</v>
      </c>
      <c r="B7181" s="233">
        <v>150</v>
      </c>
      <c r="C7181" s="233">
        <v>28</v>
      </c>
      <c r="D7181" s="234">
        <v>0.5625</v>
      </c>
      <c r="E7181" s="235">
        <v>0.00030896472436625665</v>
      </c>
      <c r="F7181" s="235">
        <v>0.00005368287442858966</v>
      </c>
    </row>
    <row r="7182" ht="14.25" customHeight="1" spans="1:6" x14ac:dyDescent="0.25">
      <c r="A7182" s="232">
        <v>43615</v>
      </c>
      <c r="B7182" s="233">
        <v>150</v>
      </c>
      <c r="C7182" s="233">
        <v>29</v>
      </c>
      <c r="D7182" s="234">
        <v>0.5833333333321207</v>
      </c>
      <c r="E7182" s="235">
        <v>0.00028603558645718644</v>
      </c>
      <c r="F7182" s="235">
        <v>0.00005017746285209594</v>
      </c>
    </row>
    <row r="7183" ht="14.25" customHeight="1" spans="1:6" x14ac:dyDescent="0.25">
      <c r="A7183" s="232">
        <v>43615</v>
      </c>
      <c r="B7183" s="233">
        <v>150</v>
      </c>
      <c r="C7183" s="233">
        <v>30</v>
      </c>
      <c r="D7183" s="234">
        <v>0.6041666666678793</v>
      </c>
      <c r="E7183" s="235">
        <v>0.00026980239903607114</v>
      </c>
      <c r="F7183" s="235">
        <v>0.00005228070979799218</v>
      </c>
    </row>
    <row r="7184" ht="14.25" customHeight="1" spans="1:6" x14ac:dyDescent="0.25">
      <c r="A7184" s="232">
        <v>43615</v>
      </c>
      <c r="B7184" s="233">
        <v>150</v>
      </c>
      <c r="C7184" s="233">
        <v>31</v>
      </c>
      <c r="D7184" s="234">
        <v>0.625</v>
      </c>
      <c r="E7184" s="235">
        <v>0.0002332763883476583</v>
      </c>
      <c r="F7184" s="235">
        <v>0.00005137931824975094</v>
      </c>
    </row>
    <row r="7185" ht="14.25" customHeight="1" spans="1:6" x14ac:dyDescent="0.25">
      <c r="A7185" s="232">
        <v>43615</v>
      </c>
      <c r="B7185" s="233">
        <v>150</v>
      </c>
      <c r="C7185" s="233">
        <v>32</v>
      </c>
      <c r="D7185" s="234">
        <v>0.6458333333321207</v>
      </c>
      <c r="E7185" s="235">
        <v>0.00019138438966173223</v>
      </c>
      <c r="F7185" s="235">
        <v>0.000051980245948578425</v>
      </c>
    </row>
    <row r="7186" ht="14.25" customHeight="1" spans="1:6" x14ac:dyDescent="0.25">
      <c r="A7186" s="232">
        <v>43615</v>
      </c>
      <c r="B7186" s="233">
        <v>150</v>
      </c>
      <c r="C7186" s="233">
        <v>33</v>
      </c>
      <c r="D7186" s="234">
        <v>0.6666666666678793</v>
      </c>
      <c r="E7186" s="235">
        <v>0.0001637183046686134</v>
      </c>
      <c r="F7186" s="235">
        <v>0.000054383956743888416</v>
      </c>
    </row>
    <row r="7187" ht="14.25" customHeight="1" spans="1:6" x14ac:dyDescent="0.25">
      <c r="A7187" s="232">
        <v>43615</v>
      </c>
      <c r="B7187" s="233">
        <v>150</v>
      </c>
      <c r="C7187" s="233">
        <v>34</v>
      </c>
      <c r="D7187" s="234">
        <v>0.6875</v>
      </c>
      <c r="E7187" s="235">
        <v>0.00014368433649108116</v>
      </c>
      <c r="F7187" s="235">
        <v>0.00006309740837688711</v>
      </c>
    </row>
    <row r="7188" ht="14.25" customHeight="1" spans="1:6" x14ac:dyDescent="0.25">
      <c r="A7188" s="232">
        <v>43615</v>
      </c>
      <c r="B7188" s="233">
        <v>150</v>
      </c>
      <c r="C7188" s="233">
        <v>35</v>
      </c>
      <c r="D7188" s="234">
        <v>0.7083333333321207</v>
      </c>
      <c r="E7188" s="235">
        <v>0.00010946721688589171</v>
      </c>
      <c r="F7188" s="235">
        <v>0.00006910668536516208</v>
      </c>
    </row>
    <row r="7189" ht="14.25" customHeight="1" spans="1:6" x14ac:dyDescent="0.25">
      <c r="A7189" s="232">
        <v>43615</v>
      </c>
      <c r="B7189" s="233">
        <v>150</v>
      </c>
      <c r="C7189" s="233">
        <v>36</v>
      </c>
      <c r="D7189" s="234">
        <v>0.7291666666678793</v>
      </c>
      <c r="E7189" s="235">
        <v>0.00008786795258182718</v>
      </c>
      <c r="F7189" s="235">
        <v>0.00006710359303573709</v>
      </c>
    </row>
    <row r="7190" ht="14.25" customHeight="1" spans="1:6" x14ac:dyDescent="0.25">
      <c r="A7190" s="232">
        <v>43615</v>
      </c>
      <c r="B7190" s="233">
        <v>150</v>
      </c>
      <c r="C7190" s="233">
        <v>37</v>
      </c>
      <c r="D7190" s="234">
        <v>0.75</v>
      </c>
      <c r="E7190" s="235">
        <v>0.00006249946761424934</v>
      </c>
      <c r="F7190" s="235">
        <v>0.00006760436611809333</v>
      </c>
    </row>
    <row r="7191" ht="14.25" customHeight="1" spans="1:6" x14ac:dyDescent="0.25">
      <c r="A7191" s="232">
        <v>43615</v>
      </c>
      <c r="B7191" s="233">
        <v>150</v>
      </c>
      <c r="C7191" s="233">
        <v>38</v>
      </c>
      <c r="D7191" s="234">
        <v>0.7708333333321207</v>
      </c>
      <c r="E7191" s="235">
        <v>0.00003995909569471921</v>
      </c>
      <c r="F7191" s="235">
        <v>0.0000724117877087133</v>
      </c>
    </row>
    <row r="7192" ht="14.25" customHeight="1" spans="1:6" x14ac:dyDescent="0.25">
      <c r="A7192" s="232">
        <v>43615</v>
      </c>
      <c r="B7192" s="233">
        <v>150</v>
      </c>
      <c r="C7192" s="233">
        <v>39</v>
      </c>
      <c r="D7192" s="234">
        <v>0.7916666666678793</v>
      </c>
      <c r="E7192" s="235">
        <v>0.000024509302274228724</v>
      </c>
      <c r="F7192" s="235">
        <v>0.00006990792229693207</v>
      </c>
    </row>
    <row r="7193" ht="14.25" customHeight="1" spans="1:6" x14ac:dyDescent="0.25">
      <c r="A7193" s="232">
        <v>43615</v>
      </c>
      <c r="B7193" s="233">
        <v>150</v>
      </c>
      <c r="C7193" s="233">
        <v>40</v>
      </c>
      <c r="D7193" s="234">
        <v>0.8125</v>
      </c>
      <c r="E7193" s="235">
        <v>0.000012076772305033164</v>
      </c>
      <c r="F7193" s="235">
        <v>0.00006049338834863463</v>
      </c>
    </row>
    <row r="7194" ht="14.25" customHeight="1" spans="1:6" x14ac:dyDescent="0.25">
      <c r="A7194" s="232">
        <v>43615</v>
      </c>
      <c r="B7194" s="233">
        <v>150</v>
      </c>
      <c r="C7194" s="233">
        <v>41</v>
      </c>
      <c r="D7194" s="234">
        <v>0.8333333333321207</v>
      </c>
      <c r="E7194" s="235">
        <v>0.000004472907895497483</v>
      </c>
      <c r="F7194" s="235">
        <v>0.0000653008099392546</v>
      </c>
    </row>
    <row r="7195" ht="14.25" customHeight="1" spans="1:6" x14ac:dyDescent="0.25">
      <c r="A7195" s="232">
        <v>43615</v>
      </c>
      <c r="B7195" s="233">
        <v>150</v>
      </c>
      <c r="C7195" s="233">
        <v>42</v>
      </c>
      <c r="D7195" s="234">
        <v>0.8541666666678793</v>
      </c>
      <c r="E7195" s="235">
        <v>3.608667949907692e-7</v>
      </c>
      <c r="F7195" s="235">
        <v>0.00006269678991100212</v>
      </c>
    </row>
    <row r="7196" ht="14.25" customHeight="1" spans="1:6" x14ac:dyDescent="0.25">
      <c r="A7196" s="232">
        <v>43615</v>
      </c>
      <c r="B7196" s="233">
        <v>150</v>
      </c>
      <c r="C7196" s="233">
        <v>43</v>
      </c>
      <c r="D7196" s="234">
        <v>0.875</v>
      </c>
      <c r="E7196" s="235">
        <v>0</v>
      </c>
      <c r="F7196" s="235">
        <v>0.000060092769882749627</v>
      </c>
    </row>
    <row r="7197" ht="14.25" customHeight="1" spans="1:6" x14ac:dyDescent="0.25">
      <c r="A7197" s="232">
        <v>43615</v>
      </c>
      <c r="B7197" s="233">
        <v>150</v>
      </c>
      <c r="C7197" s="233">
        <v>44</v>
      </c>
      <c r="D7197" s="234">
        <v>0.8958333333321207</v>
      </c>
      <c r="E7197" s="235">
        <v>0</v>
      </c>
      <c r="F7197" s="235">
        <v>0.000059191378334508385</v>
      </c>
    </row>
    <row r="7198" ht="14.25" customHeight="1" spans="1:6" x14ac:dyDescent="0.25">
      <c r="A7198" s="232">
        <v>43615</v>
      </c>
      <c r="B7198" s="233">
        <v>150</v>
      </c>
      <c r="C7198" s="233">
        <v>45</v>
      </c>
      <c r="D7198" s="234">
        <v>0.9166666666678793</v>
      </c>
      <c r="E7198" s="235">
        <v>0</v>
      </c>
      <c r="F7198" s="235">
        <v>0.00006209586221217463</v>
      </c>
    </row>
    <row r="7199" ht="14.25" customHeight="1" spans="1:6" x14ac:dyDescent="0.25">
      <c r="A7199" s="232">
        <v>43615</v>
      </c>
      <c r="B7199" s="233">
        <v>150</v>
      </c>
      <c r="C7199" s="233">
        <v>46</v>
      </c>
      <c r="D7199" s="234">
        <v>0.9375</v>
      </c>
      <c r="E7199" s="235">
        <v>0</v>
      </c>
      <c r="F7199" s="235">
        <v>0.00005448411136035966</v>
      </c>
    </row>
    <row r="7200" ht="14.25" customHeight="1" spans="1:6" x14ac:dyDescent="0.25">
      <c r="A7200" s="232">
        <v>43615</v>
      </c>
      <c r="B7200" s="233">
        <v>150</v>
      </c>
      <c r="C7200" s="233">
        <v>47</v>
      </c>
      <c r="D7200" s="234">
        <v>0.9583333333321207</v>
      </c>
      <c r="E7200" s="235">
        <v>0</v>
      </c>
      <c r="F7200" s="235">
        <v>0.00005047792670150969</v>
      </c>
    </row>
    <row r="7201" ht="14.25" customHeight="1" spans="1:6" x14ac:dyDescent="0.25">
      <c r="A7201" s="232">
        <v>43615</v>
      </c>
      <c r="B7201" s="233">
        <v>150</v>
      </c>
      <c r="C7201" s="233">
        <v>48</v>
      </c>
      <c r="D7201" s="234">
        <v>0.9791666666678793</v>
      </c>
      <c r="E7201" s="235">
        <v>0</v>
      </c>
      <c r="F7201" s="235">
        <v>0.00004246555738380974</v>
      </c>
    </row>
    <row r="7202" ht="14.25" customHeight="1" spans="1:6" x14ac:dyDescent="0.25">
      <c r="A7202" s="232">
        <v>43616</v>
      </c>
      <c r="B7202" s="233">
        <v>151</v>
      </c>
      <c r="C7202" s="233">
        <v>1</v>
      </c>
      <c r="D7202" s="234">
        <v>0</v>
      </c>
      <c r="E7202" s="235">
        <v>0</v>
      </c>
      <c r="F7202" s="235">
        <v>0.000037658135793189774</v>
      </c>
    </row>
    <row r="7203" ht="14.25" customHeight="1" spans="1:6" x14ac:dyDescent="0.25">
      <c r="A7203" s="232">
        <v>43616</v>
      </c>
      <c r="B7203" s="233">
        <v>151</v>
      </c>
      <c r="C7203" s="233">
        <v>2</v>
      </c>
      <c r="D7203" s="234">
        <v>0.020833333332120674</v>
      </c>
      <c r="E7203" s="235">
        <v>0</v>
      </c>
      <c r="F7203" s="235">
        <v>0.00003285071420256979</v>
      </c>
    </row>
    <row r="7204" ht="14.25" customHeight="1" spans="1:6" x14ac:dyDescent="0.25">
      <c r="A7204" s="232">
        <v>43616</v>
      </c>
      <c r="B7204" s="233">
        <v>151</v>
      </c>
      <c r="C7204" s="233">
        <v>3</v>
      </c>
      <c r="D7204" s="234">
        <v>0.041666666667879326</v>
      </c>
      <c r="E7204" s="235">
        <v>0</v>
      </c>
      <c r="F7204" s="235">
        <v>0.00003064731264020231</v>
      </c>
    </row>
    <row r="7205" ht="14.25" customHeight="1" spans="1:6" x14ac:dyDescent="0.25">
      <c r="A7205" s="232">
        <v>43616</v>
      </c>
      <c r="B7205" s="233">
        <v>151</v>
      </c>
      <c r="C7205" s="233">
        <v>4</v>
      </c>
      <c r="D7205" s="234">
        <v>0.0625</v>
      </c>
      <c r="E7205" s="235">
        <v>0</v>
      </c>
      <c r="F7205" s="235">
        <v>0.000029645766475489823</v>
      </c>
    </row>
    <row r="7206" ht="14.25" customHeight="1" spans="1:6" x14ac:dyDescent="0.25">
      <c r="A7206" s="232">
        <v>43616</v>
      </c>
      <c r="B7206" s="233">
        <v>151</v>
      </c>
      <c r="C7206" s="233">
        <v>5</v>
      </c>
      <c r="D7206" s="234">
        <v>0.08333333333212067</v>
      </c>
      <c r="E7206" s="235">
        <v>0</v>
      </c>
      <c r="F7206" s="235">
        <v>0.000027342210296651082</v>
      </c>
    </row>
    <row r="7207" ht="14.25" customHeight="1" spans="1:6" x14ac:dyDescent="0.25">
      <c r="A7207" s="232">
        <v>43616</v>
      </c>
      <c r="B7207" s="233">
        <v>151</v>
      </c>
      <c r="C7207" s="233">
        <v>6</v>
      </c>
      <c r="D7207" s="234">
        <v>0.10416666666787933</v>
      </c>
      <c r="E7207" s="235">
        <v>0</v>
      </c>
      <c r="F7207" s="235">
        <v>0.000026340664131938587</v>
      </c>
    </row>
    <row r="7208" ht="14.25" customHeight="1" spans="1:6" x14ac:dyDescent="0.25">
      <c r="A7208" s="232">
        <v>43616</v>
      </c>
      <c r="B7208" s="233">
        <v>151</v>
      </c>
      <c r="C7208" s="233">
        <v>7</v>
      </c>
      <c r="D7208" s="234">
        <v>0.125</v>
      </c>
      <c r="E7208" s="235">
        <v>0</v>
      </c>
      <c r="F7208" s="235">
        <v>0.000025839891049582346</v>
      </c>
    </row>
    <row r="7209" ht="14.25" customHeight="1" spans="1:6" x14ac:dyDescent="0.25">
      <c r="A7209" s="232">
        <v>43616</v>
      </c>
      <c r="B7209" s="233">
        <v>151</v>
      </c>
      <c r="C7209" s="233">
        <v>8</v>
      </c>
      <c r="D7209" s="234">
        <v>0.14583333333212067</v>
      </c>
      <c r="E7209" s="235">
        <v>0</v>
      </c>
      <c r="F7209" s="235">
        <v>0.000025539427200168592</v>
      </c>
    </row>
    <row r="7210" ht="14.25" customHeight="1" spans="1:6" x14ac:dyDescent="0.25">
      <c r="A7210" s="232">
        <v>43616</v>
      </c>
      <c r="B7210" s="233">
        <v>151</v>
      </c>
      <c r="C7210" s="233">
        <v>9</v>
      </c>
      <c r="D7210" s="234">
        <v>0.16666666666787933</v>
      </c>
      <c r="E7210" s="235">
        <v>0.0000017608472644821725</v>
      </c>
      <c r="F7210" s="235">
        <v>0.000025739736433111092</v>
      </c>
    </row>
    <row r="7211" ht="14.25" customHeight="1" spans="1:6" x14ac:dyDescent="0.25">
      <c r="A7211" s="232">
        <v>43616</v>
      </c>
      <c r="B7211" s="233">
        <v>151</v>
      </c>
      <c r="C7211" s="233">
        <v>10</v>
      </c>
      <c r="D7211" s="234">
        <v>0.1875</v>
      </c>
      <c r="E7211" s="235">
        <v>0.000006068043504489664</v>
      </c>
      <c r="F7211" s="235">
        <v>0.00002604020028252484</v>
      </c>
    </row>
    <row r="7212" ht="14.25" customHeight="1" spans="1:6" x14ac:dyDescent="0.25">
      <c r="A7212" s="232">
        <v>43616</v>
      </c>
      <c r="B7212" s="233">
        <v>151</v>
      </c>
      <c r="C7212" s="233">
        <v>11</v>
      </c>
      <c r="D7212" s="234">
        <v>0.20833333333212067</v>
      </c>
      <c r="E7212" s="235">
        <v>0.000014224405524273027</v>
      </c>
      <c r="F7212" s="235">
        <v>0.00002684143721429483</v>
      </c>
    </row>
    <row r="7213" ht="14.25" customHeight="1" spans="1:6" x14ac:dyDescent="0.25">
      <c r="A7213" s="232">
        <v>43616</v>
      </c>
      <c r="B7213" s="233">
        <v>151</v>
      </c>
      <c r="C7213" s="233">
        <v>12</v>
      </c>
      <c r="D7213" s="234">
        <v>0.22916666666787933</v>
      </c>
      <c r="E7213" s="235">
        <v>0.00002587746284135216</v>
      </c>
      <c r="F7213" s="235">
        <v>0.00002894468416019107</v>
      </c>
    </row>
    <row r="7214" ht="14.25" customHeight="1" spans="1:6" x14ac:dyDescent="0.25">
      <c r="A7214" s="232">
        <v>43616</v>
      </c>
      <c r="B7214" s="233">
        <v>151</v>
      </c>
      <c r="C7214" s="233">
        <v>13</v>
      </c>
      <c r="D7214" s="234">
        <v>0.25</v>
      </c>
      <c r="E7214" s="235">
        <v>0.000043435021370097945</v>
      </c>
      <c r="F7214" s="235">
        <v>0.0000314485495719723</v>
      </c>
    </row>
    <row r="7215" ht="14.25" customHeight="1" spans="1:6" x14ac:dyDescent="0.25">
      <c r="A7215" s="232">
        <v>43616</v>
      </c>
      <c r="B7215" s="233">
        <v>151</v>
      </c>
      <c r="C7215" s="233">
        <v>14</v>
      </c>
      <c r="D7215" s="234">
        <v>0.2708333333321207</v>
      </c>
      <c r="E7215" s="235">
        <v>0.00006902841067399408</v>
      </c>
      <c r="F7215" s="235">
        <v>0.00003785844502613227</v>
      </c>
    </row>
    <row r="7216" ht="14.25" customHeight="1" spans="1:6" x14ac:dyDescent="0.25">
      <c r="A7216" s="232">
        <v>43616</v>
      </c>
      <c r="B7216" s="233">
        <v>151</v>
      </c>
      <c r="C7216" s="233">
        <v>15</v>
      </c>
      <c r="D7216" s="234">
        <v>0.2916666666678793</v>
      </c>
      <c r="E7216" s="235">
        <v>0.00009594957461475495</v>
      </c>
      <c r="F7216" s="235">
        <v>0.00004346710354852223</v>
      </c>
    </row>
    <row r="7217" ht="14.25" customHeight="1" spans="1:6" x14ac:dyDescent="0.25">
      <c r="A7217" s="232">
        <v>43616</v>
      </c>
      <c r="B7217" s="233">
        <v>151</v>
      </c>
      <c r="C7217" s="233">
        <v>16</v>
      </c>
      <c r="D7217" s="234">
        <v>0.3125</v>
      </c>
      <c r="E7217" s="235">
        <v>0.00012104901067958643</v>
      </c>
      <c r="F7217" s="235">
        <v>0.00004677220589207346</v>
      </c>
    </row>
    <row r="7218" ht="14.25" customHeight="1" spans="1:6" x14ac:dyDescent="0.25">
      <c r="A7218" s="232">
        <v>43616</v>
      </c>
      <c r="B7218" s="233">
        <v>151</v>
      </c>
      <c r="C7218" s="233">
        <v>17</v>
      </c>
      <c r="D7218" s="234">
        <v>0.3333333333321207</v>
      </c>
      <c r="E7218" s="235">
        <v>0.00014594131239852642</v>
      </c>
      <c r="F7218" s="235">
        <v>0.00004987699900268219</v>
      </c>
    </row>
    <row r="7219" ht="14.25" customHeight="1" spans="1:6" x14ac:dyDescent="0.25">
      <c r="A7219" s="232">
        <v>43616</v>
      </c>
      <c r="B7219" s="233">
        <v>151</v>
      </c>
      <c r="C7219" s="233">
        <v>18</v>
      </c>
      <c r="D7219" s="234">
        <v>0.3541666666678793</v>
      </c>
      <c r="E7219" s="235">
        <v>0.0001672357193773509</v>
      </c>
      <c r="F7219" s="235">
        <v>0.00005258117364740593</v>
      </c>
    </row>
    <row r="7220" ht="14.25" customHeight="1" spans="1:6" x14ac:dyDescent="0.25">
      <c r="A7220" s="232">
        <v>43616</v>
      </c>
      <c r="B7220" s="233">
        <v>151</v>
      </c>
      <c r="C7220" s="233">
        <v>19</v>
      </c>
      <c r="D7220" s="234">
        <v>0.375</v>
      </c>
      <c r="E7220" s="235">
        <v>0.00019173037411623567</v>
      </c>
      <c r="F7220" s="235">
        <v>0.00005167978209916469</v>
      </c>
    </row>
    <row r="7221" ht="14.25" customHeight="1" spans="1:6" x14ac:dyDescent="0.25">
      <c r="A7221" s="232">
        <v>43616</v>
      </c>
      <c r="B7221" s="233">
        <v>151</v>
      </c>
      <c r="C7221" s="233">
        <v>20</v>
      </c>
      <c r="D7221" s="234">
        <v>0.3958333333321207</v>
      </c>
      <c r="E7221" s="235">
        <v>0.0002101522522933525</v>
      </c>
      <c r="F7221" s="235">
        <v>0.00005177993671563594</v>
      </c>
    </row>
    <row r="7222" ht="14.25" customHeight="1" spans="1:6" x14ac:dyDescent="0.25">
      <c r="A7222" s="232">
        <v>43616</v>
      </c>
      <c r="B7222" s="233">
        <v>151</v>
      </c>
      <c r="C7222" s="233">
        <v>21</v>
      </c>
      <c r="D7222" s="234">
        <v>0.4166666666678793</v>
      </c>
      <c r="E7222" s="235">
        <v>0.00022855880629374611</v>
      </c>
      <c r="F7222" s="235">
        <v>0.000050277617468567196</v>
      </c>
    </row>
    <row r="7223" ht="14.25" customHeight="1" spans="1:6" x14ac:dyDescent="0.25">
      <c r="A7223" s="232">
        <v>43616</v>
      </c>
      <c r="B7223" s="233">
        <v>151</v>
      </c>
      <c r="C7223" s="233">
        <v>22</v>
      </c>
      <c r="D7223" s="234">
        <v>0.4375</v>
      </c>
      <c r="E7223" s="235">
        <v>0.0002340137469520787</v>
      </c>
      <c r="F7223" s="235">
        <v>0.00004887545283796971</v>
      </c>
    </row>
    <row r="7224" ht="14.25" customHeight="1" spans="1:6" x14ac:dyDescent="0.25">
      <c r="A7224" s="232">
        <v>43616</v>
      </c>
      <c r="B7224" s="233">
        <v>151</v>
      </c>
      <c r="C7224" s="233">
        <v>23</v>
      </c>
      <c r="D7224" s="234">
        <v>0.4583333333321207</v>
      </c>
      <c r="E7224" s="235">
        <v>0.00024419951560545466</v>
      </c>
      <c r="F7224" s="235">
        <v>0.00004987699900268219</v>
      </c>
    </row>
    <row r="7225" ht="14.25" customHeight="1" spans="1:6" x14ac:dyDescent="0.25">
      <c r="A7225" s="232">
        <v>43616</v>
      </c>
      <c r="B7225" s="233">
        <v>151</v>
      </c>
      <c r="C7225" s="233">
        <v>24</v>
      </c>
      <c r="D7225" s="234">
        <v>0.4791666666678793</v>
      </c>
      <c r="E7225" s="235">
        <v>0.00024411854029728132</v>
      </c>
      <c r="F7225" s="235">
        <v>0.00005017746285209594</v>
      </c>
    </row>
    <row r="7226" ht="14.25" customHeight="1" spans="1:6" x14ac:dyDescent="0.25">
      <c r="A7226" s="232">
        <v>43616</v>
      </c>
      <c r="B7226" s="233">
        <v>151</v>
      </c>
      <c r="C7226" s="233">
        <v>25</v>
      </c>
      <c r="D7226" s="234">
        <v>0.5</v>
      </c>
      <c r="E7226" s="235">
        <v>0.00023921293536322412</v>
      </c>
      <c r="F7226" s="235">
        <v>0.000049977153619153456</v>
      </c>
    </row>
    <row r="7227" ht="14.25" customHeight="1" spans="1:6" x14ac:dyDescent="0.25">
      <c r="A7227" s="232">
        <v>43616</v>
      </c>
      <c r="B7227" s="233">
        <v>151</v>
      </c>
      <c r="C7227" s="233">
        <v>26</v>
      </c>
      <c r="D7227" s="234">
        <v>0.5208333333321207</v>
      </c>
      <c r="E7227" s="235">
        <v>0.0002469566355629709</v>
      </c>
      <c r="F7227" s="235">
        <v>0.000050277617468567196</v>
      </c>
    </row>
    <row r="7228" ht="14.25" customHeight="1" spans="1:6" x14ac:dyDescent="0.25">
      <c r="A7228" s="232">
        <v>43616</v>
      </c>
      <c r="B7228" s="233">
        <v>151</v>
      </c>
      <c r="C7228" s="233">
        <v>27</v>
      </c>
      <c r="D7228" s="234">
        <v>0.5416666666678793</v>
      </c>
      <c r="E7228" s="235">
        <v>0.0002198012689185508</v>
      </c>
      <c r="F7228" s="235">
        <v>0.00004797406128972845</v>
      </c>
    </row>
    <row r="7229" ht="14.25" customHeight="1" spans="1:6" x14ac:dyDescent="0.25">
      <c r="A7229" s="232">
        <v>43616</v>
      </c>
      <c r="B7229" s="233">
        <v>151</v>
      </c>
      <c r="C7229" s="233">
        <v>28</v>
      </c>
      <c r="D7229" s="234">
        <v>0.5625</v>
      </c>
      <c r="E7229" s="235">
        <v>0.00018952375788943755</v>
      </c>
      <c r="F7229" s="235">
        <v>0.00004787390667325721</v>
      </c>
    </row>
    <row r="7230" ht="14.25" customHeight="1" spans="1:6" x14ac:dyDescent="0.25">
      <c r="A7230" s="232">
        <v>43616</v>
      </c>
      <c r="B7230" s="233">
        <v>151</v>
      </c>
      <c r="C7230" s="233">
        <v>29</v>
      </c>
      <c r="D7230" s="234">
        <v>0.5833333333321207</v>
      </c>
      <c r="E7230" s="235">
        <v>0.00017208753425860247</v>
      </c>
      <c r="F7230" s="235">
        <v>0.0000470726697414872</v>
      </c>
    </row>
    <row r="7231" ht="14.25" customHeight="1" spans="1:6" x14ac:dyDescent="0.25">
      <c r="A7231" s="232">
        <v>43616</v>
      </c>
      <c r="B7231" s="233">
        <v>151</v>
      </c>
      <c r="C7231" s="233">
        <v>30</v>
      </c>
      <c r="D7231" s="234">
        <v>0.6041666666678793</v>
      </c>
      <c r="E7231" s="235">
        <v>0.00017233528892299723</v>
      </c>
      <c r="F7231" s="235">
        <v>0.000046071123576774715</v>
      </c>
    </row>
    <row r="7232" ht="14.25" customHeight="1" spans="1:6" x14ac:dyDescent="0.25">
      <c r="A7232" s="232">
        <v>43616</v>
      </c>
      <c r="B7232" s="233">
        <v>151</v>
      </c>
      <c r="C7232" s="233">
        <v>31</v>
      </c>
      <c r="D7232" s="234">
        <v>0.625</v>
      </c>
      <c r="E7232" s="235">
        <v>0.00016004643592631456</v>
      </c>
      <c r="F7232" s="235">
        <v>0.00004727297897442971</v>
      </c>
    </row>
    <row r="7233" ht="14.25" customHeight="1" spans="1:6" x14ac:dyDescent="0.25">
      <c r="A7233" s="232">
        <v>43616</v>
      </c>
      <c r="B7233" s="233">
        <v>151</v>
      </c>
      <c r="C7233" s="233">
        <v>32</v>
      </c>
      <c r="D7233" s="234">
        <v>0.6458333333321207</v>
      </c>
      <c r="E7233" s="235">
        <v>0.00014310449274455424</v>
      </c>
      <c r="F7233" s="235">
        <v>0.00004937622592032595</v>
      </c>
    </row>
    <row r="7234" ht="14.25" customHeight="1" spans="1:6" x14ac:dyDescent="0.25">
      <c r="A7234" s="232">
        <v>43616</v>
      </c>
      <c r="B7234" s="233">
        <v>151</v>
      </c>
      <c r="C7234" s="233">
        <v>33</v>
      </c>
      <c r="D7234" s="234">
        <v>0.6666666666678793</v>
      </c>
      <c r="E7234" s="235">
        <v>0.00013102205866218387</v>
      </c>
      <c r="F7234" s="235">
        <v>0.00005348256519564716</v>
      </c>
    </row>
    <row r="7235" ht="14.25" customHeight="1" spans="1:6" x14ac:dyDescent="0.25">
      <c r="A7235" s="232">
        <v>43616</v>
      </c>
      <c r="B7235" s="233">
        <v>151</v>
      </c>
      <c r="C7235" s="233">
        <v>34</v>
      </c>
      <c r="D7235" s="234">
        <v>0.6875</v>
      </c>
      <c r="E7235" s="235">
        <v>0.00012087150932483536</v>
      </c>
      <c r="F7235" s="235">
        <v>0.000058890914485094645</v>
      </c>
    </row>
    <row r="7236" ht="14.25" customHeight="1" spans="1:6" x14ac:dyDescent="0.25">
      <c r="A7236" s="232">
        <v>43616</v>
      </c>
      <c r="B7236" s="233">
        <v>151</v>
      </c>
      <c r="C7236" s="233">
        <v>35</v>
      </c>
      <c r="D7236" s="234">
        <v>0.7083333333321207</v>
      </c>
      <c r="E7236" s="235">
        <v>0.00009402851041169007</v>
      </c>
      <c r="F7236" s="235">
        <v>0.0000665026653369096</v>
      </c>
    </row>
    <row r="7237" ht="14.25" customHeight="1" spans="1:6" x14ac:dyDescent="0.25">
      <c r="A7237" s="232">
        <v>43616</v>
      </c>
      <c r="B7237" s="233">
        <v>151</v>
      </c>
      <c r="C7237" s="233">
        <v>36</v>
      </c>
      <c r="D7237" s="234">
        <v>0.7291666666678793</v>
      </c>
      <c r="E7237" s="235">
        <v>0.00007460245194272965</v>
      </c>
      <c r="F7237" s="235">
        <v>0.00006800498458397833</v>
      </c>
    </row>
    <row r="7238" ht="14.25" customHeight="1" spans="1:6" x14ac:dyDescent="0.25">
      <c r="A7238" s="232">
        <v>43616</v>
      </c>
      <c r="B7238" s="233">
        <v>151</v>
      </c>
      <c r="C7238" s="233">
        <v>37</v>
      </c>
      <c r="D7238" s="234">
        <v>0.75</v>
      </c>
      <c r="E7238" s="235">
        <v>0.00005115963335641019</v>
      </c>
      <c r="F7238" s="235">
        <v>0.00006730390226867957</v>
      </c>
    </row>
    <row r="7239" ht="14.25" customHeight="1" spans="1:6" x14ac:dyDescent="0.25">
      <c r="A7239" s="232">
        <v>43616</v>
      </c>
      <c r="B7239" s="233">
        <v>151</v>
      </c>
      <c r="C7239" s="233">
        <v>38</v>
      </c>
      <c r="D7239" s="234">
        <v>0.7708333333321207</v>
      </c>
      <c r="E7239" s="235">
        <v>0.000036444404691886026</v>
      </c>
      <c r="F7239" s="235">
        <v>0.00006680312918632335</v>
      </c>
    </row>
    <row r="7240" ht="14.25" customHeight="1" spans="1:6" x14ac:dyDescent="0.25">
      <c r="A7240" s="232">
        <v>43616</v>
      </c>
      <c r="B7240" s="233">
        <v>151</v>
      </c>
      <c r="C7240" s="233">
        <v>39</v>
      </c>
      <c r="D7240" s="234">
        <v>0.7916666666678793</v>
      </c>
      <c r="E7240" s="235">
        <v>0.000021021024797381638</v>
      </c>
      <c r="F7240" s="235">
        <v>0.00006600189225455336</v>
      </c>
    </row>
    <row r="7241" ht="14.25" customHeight="1" spans="1:6" x14ac:dyDescent="0.25">
      <c r="A7241" s="232">
        <v>43616</v>
      </c>
      <c r="B7241" s="233">
        <v>151</v>
      </c>
      <c r="C7241" s="233">
        <v>40</v>
      </c>
      <c r="D7241" s="234">
        <v>0.8125</v>
      </c>
      <c r="E7241" s="235">
        <v>0.000009807626440058314</v>
      </c>
      <c r="F7241" s="235">
        <v>0.00006389864530865711</v>
      </c>
    </row>
    <row r="7242" ht="14.25" customHeight="1" spans="1:6" x14ac:dyDescent="0.25">
      <c r="A7242" s="232">
        <v>43616</v>
      </c>
      <c r="B7242" s="233">
        <v>151</v>
      </c>
      <c r="C7242" s="233">
        <v>41</v>
      </c>
      <c r="D7242" s="234">
        <v>0.8333333333321207</v>
      </c>
      <c r="E7242" s="235">
        <v>0.000004162111724241838</v>
      </c>
      <c r="F7242" s="235">
        <v>0.00006429926377454211</v>
      </c>
    </row>
    <row r="7243" ht="14.25" customHeight="1" spans="1:6" x14ac:dyDescent="0.25">
      <c r="A7243" s="232">
        <v>43616</v>
      </c>
      <c r="B7243" s="233">
        <v>151</v>
      </c>
      <c r="C7243" s="233">
        <v>42</v>
      </c>
      <c r="D7243" s="234">
        <v>0.8541666666678793</v>
      </c>
      <c r="E7243" s="235">
        <v>2.495043382767867e-7</v>
      </c>
      <c r="F7243" s="235">
        <v>0.00006379849069218586</v>
      </c>
    </row>
    <row r="7244" ht="14.25" customHeight="1" spans="1:6" x14ac:dyDescent="0.25">
      <c r="A7244" s="232">
        <v>43616</v>
      </c>
      <c r="B7244" s="233">
        <v>151</v>
      </c>
      <c r="C7244" s="233">
        <v>43</v>
      </c>
      <c r="D7244" s="234">
        <v>0.875</v>
      </c>
      <c r="E7244" s="235">
        <v>0</v>
      </c>
      <c r="F7244" s="235">
        <v>0.00006409895454159961</v>
      </c>
    </row>
    <row r="7245" ht="14.25" customHeight="1" spans="1:6" x14ac:dyDescent="0.25">
      <c r="A7245" s="232">
        <v>43616</v>
      </c>
      <c r="B7245" s="233">
        <v>151</v>
      </c>
      <c r="C7245" s="233">
        <v>44</v>
      </c>
      <c r="D7245" s="234">
        <v>0.8958333333321207</v>
      </c>
      <c r="E7245" s="235">
        <v>0</v>
      </c>
      <c r="F7245" s="235">
        <v>0.00006429926377454211</v>
      </c>
    </row>
    <row r="7246" ht="14.25" customHeight="1" spans="1:6" x14ac:dyDescent="0.25">
      <c r="A7246" s="232">
        <v>43616</v>
      </c>
      <c r="B7246" s="233">
        <v>151</v>
      </c>
      <c r="C7246" s="233">
        <v>45</v>
      </c>
      <c r="D7246" s="234">
        <v>0.9166666666678793</v>
      </c>
      <c r="E7246" s="235">
        <v>0</v>
      </c>
      <c r="F7246" s="235">
        <v>0.0000634980268427721</v>
      </c>
    </row>
    <row r="7247" ht="14.25" customHeight="1" spans="1:6" x14ac:dyDescent="0.25">
      <c r="A7247" s="232">
        <v>43616</v>
      </c>
      <c r="B7247" s="233">
        <v>151</v>
      </c>
      <c r="C7247" s="233">
        <v>46</v>
      </c>
      <c r="D7247" s="234">
        <v>0.9375</v>
      </c>
      <c r="E7247" s="235">
        <v>0</v>
      </c>
      <c r="F7247" s="235">
        <v>0.000058390141402738404</v>
      </c>
    </row>
    <row r="7248" ht="14.25" customHeight="1" spans="1:6" x14ac:dyDescent="0.25">
      <c r="A7248" s="232">
        <v>43616</v>
      </c>
      <c r="B7248" s="233">
        <v>151</v>
      </c>
      <c r="C7248" s="233">
        <v>47</v>
      </c>
      <c r="D7248" s="234">
        <v>0.9583333333321207</v>
      </c>
      <c r="E7248" s="235">
        <v>0</v>
      </c>
      <c r="F7248" s="235">
        <v>0.00005167978209916469</v>
      </c>
    </row>
    <row r="7249" ht="14.25" customHeight="1" spans="1:6" x14ac:dyDescent="0.25">
      <c r="A7249" s="232">
        <v>43616</v>
      </c>
      <c r="B7249" s="233">
        <v>151</v>
      </c>
      <c r="C7249" s="233">
        <v>48</v>
      </c>
      <c r="D7249" s="234">
        <v>0.9791666666678793</v>
      </c>
      <c r="E7249" s="235">
        <v>0</v>
      </c>
      <c r="F7249" s="235">
        <v>0.000043967876630878485</v>
      </c>
    </row>
    <row r="7250" ht="14.25" customHeight="1" spans="1:6" x14ac:dyDescent="0.25">
      <c r="A7250" s="232">
        <v>43617</v>
      </c>
      <c r="B7250" s="233">
        <v>152</v>
      </c>
      <c r="C7250" s="233">
        <v>1</v>
      </c>
      <c r="D7250" s="234">
        <v>0</v>
      </c>
      <c r="E7250" s="235">
        <v>0</v>
      </c>
      <c r="F7250" s="235">
        <v>0.000036957053477891026</v>
      </c>
    </row>
    <row r="7251" ht="14.25" customHeight="1" spans="1:6" x14ac:dyDescent="0.25">
      <c r="A7251" s="232">
        <v>43617</v>
      </c>
      <c r="B7251" s="233">
        <v>152</v>
      </c>
      <c r="C7251" s="233">
        <v>2</v>
      </c>
      <c r="D7251" s="234">
        <v>0.020833333332120674</v>
      </c>
      <c r="E7251" s="235">
        <v>0</v>
      </c>
      <c r="F7251" s="235">
        <v>0.0000326504049696273</v>
      </c>
    </row>
    <row r="7252" ht="14.25" customHeight="1" spans="1:6" x14ac:dyDescent="0.25">
      <c r="A7252" s="232">
        <v>43617</v>
      </c>
      <c r="B7252" s="233">
        <v>152</v>
      </c>
      <c r="C7252" s="233">
        <v>3</v>
      </c>
      <c r="D7252" s="234">
        <v>0.041666666667879326</v>
      </c>
      <c r="E7252" s="235">
        <v>0</v>
      </c>
      <c r="F7252" s="235">
        <v>0.000030447003407259817</v>
      </c>
    </row>
    <row r="7253" ht="14.25" customHeight="1" spans="1:6" x14ac:dyDescent="0.25">
      <c r="A7253" s="232">
        <v>43617</v>
      </c>
      <c r="B7253" s="233">
        <v>152</v>
      </c>
      <c r="C7253" s="233">
        <v>4</v>
      </c>
      <c r="D7253" s="234">
        <v>0.0625</v>
      </c>
      <c r="E7253" s="235">
        <v>0</v>
      </c>
      <c r="F7253" s="235">
        <v>0.00002934530262607607</v>
      </c>
    </row>
    <row r="7254" ht="14.25" customHeight="1" spans="1:6" x14ac:dyDescent="0.25">
      <c r="A7254" s="232">
        <v>43617</v>
      </c>
      <c r="B7254" s="233">
        <v>152</v>
      </c>
      <c r="C7254" s="233">
        <v>5</v>
      </c>
      <c r="D7254" s="234">
        <v>0.08333333333212067</v>
      </c>
      <c r="E7254" s="235">
        <v>0</v>
      </c>
      <c r="F7254" s="235">
        <v>0.00002724205568017983</v>
      </c>
    </row>
    <row r="7255" ht="14.25" customHeight="1" spans="1:6" x14ac:dyDescent="0.25">
      <c r="A7255" s="232">
        <v>43617</v>
      </c>
      <c r="B7255" s="233">
        <v>152</v>
      </c>
      <c r="C7255" s="233">
        <v>6</v>
      </c>
      <c r="D7255" s="234">
        <v>0.10416666666787933</v>
      </c>
      <c r="E7255" s="235">
        <v>0</v>
      </c>
      <c r="F7255" s="235">
        <v>0.000026641127981352337</v>
      </c>
    </row>
    <row r="7256" ht="14.25" customHeight="1" spans="1:6" x14ac:dyDescent="0.25">
      <c r="A7256" s="232">
        <v>43617</v>
      </c>
      <c r="B7256" s="233">
        <v>152</v>
      </c>
      <c r="C7256" s="233">
        <v>7</v>
      </c>
      <c r="D7256" s="234">
        <v>0.125</v>
      </c>
      <c r="E7256" s="235">
        <v>0</v>
      </c>
      <c r="F7256" s="235">
        <v>0.00002594004566605359</v>
      </c>
    </row>
    <row r="7257" ht="14.25" customHeight="1" spans="1:6" x14ac:dyDescent="0.25">
      <c r="A7257" s="232">
        <v>43617</v>
      </c>
      <c r="B7257" s="233">
        <v>152</v>
      </c>
      <c r="C7257" s="233">
        <v>8</v>
      </c>
      <c r="D7257" s="234">
        <v>0.14583333333212067</v>
      </c>
      <c r="E7257" s="235">
        <v>0</v>
      </c>
      <c r="F7257" s="235">
        <v>0.000025539427200168592</v>
      </c>
    </row>
    <row r="7258" ht="14.25" customHeight="1" spans="1:6" x14ac:dyDescent="0.25">
      <c r="A7258" s="232">
        <v>43617</v>
      </c>
      <c r="B7258" s="233">
        <v>152</v>
      </c>
      <c r="C7258" s="233">
        <v>9</v>
      </c>
      <c r="D7258" s="234">
        <v>0.16666666666787933</v>
      </c>
      <c r="E7258" s="235">
        <v>0.0000023575839560642004</v>
      </c>
      <c r="F7258" s="235">
        <v>0.000025839891049582346</v>
      </c>
    </row>
    <row r="7259" ht="14.25" customHeight="1" spans="1:6" x14ac:dyDescent="0.25">
      <c r="A7259" s="232">
        <v>43617</v>
      </c>
      <c r="B7259" s="233">
        <v>152</v>
      </c>
      <c r="C7259" s="233">
        <v>10</v>
      </c>
      <c r="D7259" s="234">
        <v>0.1875</v>
      </c>
      <c r="E7259" s="235">
        <v>0.000006501686037830056</v>
      </c>
      <c r="F7259" s="235">
        <v>0.000026240509515467337</v>
      </c>
    </row>
    <row r="7260" ht="14.25" customHeight="1" spans="1:6" x14ac:dyDescent="0.25">
      <c r="A7260" s="232">
        <v>43617</v>
      </c>
      <c r="B7260" s="233">
        <v>152</v>
      </c>
      <c r="C7260" s="233">
        <v>11</v>
      </c>
      <c r="D7260" s="234">
        <v>0.20833333333212067</v>
      </c>
      <c r="E7260" s="235">
        <v>0.000013778847126343436</v>
      </c>
      <c r="F7260" s="235">
        <v>0.00002654097336488109</v>
      </c>
    </row>
    <row r="7261" ht="14.25" customHeight="1" spans="1:6" x14ac:dyDescent="0.25">
      <c r="A7261" s="232">
        <v>43617</v>
      </c>
      <c r="B7261" s="233">
        <v>152</v>
      </c>
      <c r="C7261" s="233">
        <v>12</v>
      </c>
      <c r="D7261" s="234">
        <v>0.22916666666787933</v>
      </c>
      <c r="E7261" s="235">
        <v>0.000024430631625041174</v>
      </c>
      <c r="F7261" s="235">
        <v>0.00002874437492724857</v>
      </c>
    </row>
    <row r="7262" ht="14.25" customHeight="1" spans="1:6" x14ac:dyDescent="0.25">
      <c r="A7262" s="232">
        <v>43617</v>
      </c>
      <c r="B7262" s="233">
        <v>152</v>
      </c>
      <c r="C7262" s="233">
        <v>13</v>
      </c>
      <c r="D7262" s="234">
        <v>0.25</v>
      </c>
      <c r="E7262" s="235">
        <v>0.00003838005896635217</v>
      </c>
      <c r="F7262" s="235">
        <v>0.000032249786503742304</v>
      </c>
    </row>
    <row r="7263" ht="14.25" customHeight="1" spans="1:6" x14ac:dyDescent="0.25">
      <c r="A7263" s="232">
        <v>43617</v>
      </c>
      <c r="B7263" s="233">
        <v>152</v>
      </c>
      <c r="C7263" s="233">
        <v>14</v>
      </c>
      <c r="D7263" s="234">
        <v>0.2708333333321207</v>
      </c>
      <c r="E7263" s="235">
        <v>0.00005407837978697438</v>
      </c>
      <c r="F7263" s="235">
        <v>0.000038359218108488515</v>
      </c>
    </row>
    <row r="7264" ht="14.25" customHeight="1" spans="1:6" x14ac:dyDescent="0.25">
      <c r="A7264" s="232">
        <v>43617</v>
      </c>
      <c r="B7264" s="233">
        <v>152</v>
      </c>
      <c r="C7264" s="233">
        <v>15</v>
      </c>
      <c r="D7264" s="234">
        <v>0.2916666666678793</v>
      </c>
      <c r="E7264" s="235">
        <v>0.00007328524446471484</v>
      </c>
      <c r="F7264" s="235">
        <v>0.000043066485082637236</v>
      </c>
    </row>
    <row r="7265" ht="14.25" customHeight="1" spans="1:6" x14ac:dyDescent="0.25">
      <c r="A7265" s="232">
        <v>43617</v>
      </c>
      <c r="B7265" s="233">
        <v>152</v>
      </c>
      <c r="C7265" s="233">
        <v>16</v>
      </c>
      <c r="D7265" s="234">
        <v>0.3125</v>
      </c>
      <c r="E7265" s="235">
        <v>0.0000964534066314449</v>
      </c>
      <c r="F7265" s="235">
        <v>0.00004737313359090096</v>
      </c>
    </row>
    <row r="7266" ht="14.25" customHeight="1" spans="1:6" x14ac:dyDescent="0.25">
      <c r="A7266" s="232">
        <v>43617</v>
      </c>
      <c r="B7266" s="233">
        <v>152</v>
      </c>
      <c r="C7266" s="233">
        <v>17</v>
      </c>
      <c r="D7266" s="234">
        <v>0.3333333333321207</v>
      </c>
      <c r="E7266" s="235">
        <v>0.0001123910447065565</v>
      </c>
      <c r="F7266" s="235">
        <v>0.00004977684438621095</v>
      </c>
    </row>
    <row r="7267" ht="14.25" customHeight="1" spans="1:6" x14ac:dyDescent="0.25">
      <c r="A7267" s="232">
        <v>43617</v>
      </c>
      <c r="B7267" s="233">
        <v>152</v>
      </c>
      <c r="C7267" s="233">
        <v>18</v>
      </c>
      <c r="D7267" s="234">
        <v>0.3541666666678793</v>
      </c>
      <c r="E7267" s="235">
        <v>0.00013062864431249586</v>
      </c>
      <c r="F7267" s="235">
        <v>0.00005308194672976218</v>
      </c>
    </row>
    <row r="7268" ht="14.25" customHeight="1" spans="1:6" x14ac:dyDescent="0.25">
      <c r="A7268" s="232">
        <v>43617</v>
      </c>
      <c r="B7268" s="233">
        <v>152</v>
      </c>
      <c r="C7268" s="233">
        <v>19</v>
      </c>
      <c r="D7268" s="234">
        <v>0.375</v>
      </c>
      <c r="E7268" s="235">
        <v>0.0001479372477886512</v>
      </c>
      <c r="F7268" s="235">
        <v>0.00005238086441446342</v>
      </c>
    </row>
    <row r="7269" ht="14.25" customHeight="1" spans="1:6" x14ac:dyDescent="0.25">
      <c r="A7269" s="232">
        <v>43617</v>
      </c>
      <c r="B7269" s="233">
        <v>152</v>
      </c>
      <c r="C7269" s="233">
        <v>20</v>
      </c>
      <c r="D7269" s="234">
        <v>0.3958333333321207</v>
      </c>
      <c r="E7269" s="235">
        <v>0.00015747896263369835</v>
      </c>
      <c r="F7269" s="235">
        <v>0.00005127916363327967</v>
      </c>
    </row>
    <row r="7270" ht="14.25" customHeight="1" spans="1:6" x14ac:dyDescent="0.25">
      <c r="A7270" s="232">
        <v>43617</v>
      </c>
      <c r="B7270" s="233">
        <v>152</v>
      </c>
      <c r="C7270" s="233">
        <v>21</v>
      </c>
      <c r="D7270" s="234">
        <v>0.4166666666678793</v>
      </c>
      <c r="E7270" s="235">
        <v>0.0001764460159462943</v>
      </c>
      <c r="F7270" s="235">
        <v>0.00005067823593445219</v>
      </c>
    </row>
    <row r="7271" ht="14.25" customHeight="1" spans="1:6" x14ac:dyDescent="0.25">
      <c r="A7271" s="232">
        <v>43617</v>
      </c>
      <c r="B7271" s="233">
        <v>152</v>
      </c>
      <c r="C7271" s="233">
        <v>22</v>
      </c>
      <c r="D7271" s="234">
        <v>0.4375</v>
      </c>
      <c r="E7271" s="235">
        <v>0.00018689616097579284</v>
      </c>
      <c r="F7271" s="235">
        <v>0.00004887545283796971</v>
      </c>
    </row>
    <row r="7272" ht="14.25" customHeight="1" spans="1:6" x14ac:dyDescent="0.25">
      <c r="A7272" s="232">
        <v>43617</v>
      </c>
      <c r="B7272" s="233">
        <v>152</v>
      </c>
      <c r="C7272" s="233">
        <v>23</v>
      </c>
      <c r="D7272" s="234">
        <v>0.4583333333321207</v>
      </c>
      <c r="E7272" s="235">
        <v>0.0001992787068533988</v>
      </c>
      <c r="F7272" s="235">
        <v>0.00004987699900268219</v>
      </c>
    </row>
    <row r="7273" ht="14.25" customHeight="1" spans="1:6" x14ac:dyDescent="0.25">
      <c r="A7273" s="232">
        <v>43617</v>
      </c>
      <c r="B7273" s="233">
        <v>152</v>
      </c>
      <c r="C7273" s="233">
        <v>24</v>
      </c>
      <c r="D7273" s="234">
        <v>0.4791666666678793</v>
      </c>
      <c r="E7273" s="235">
        <v>0.0002095076952433777</v>
      </c>
      <c r="F7273" s="235">
        <v>0.00004977684438621095</v>
      </c>
    </row>
    <row r="7274" ht="14.25" customHeight="1" spans="1:6" x14ac:dyDescent="0.25">
      <c r="A7274" s="232">
        <v>43617</v>
      </c>
      <c r="B7274" s="233">
        <v>152</v>
      </c>
      <c r="C7274" s="233">
        <v>25</v>
      </c>
      <c r="D7274" s="234">
        <v>0.5</v>
      </c>
      <c r="E7274" s="235">
        <v>0.00020438746597037353</v>
      </c>
      <c r="F7274" s="235">
        <v>0.00005077839055092343</v>
      </c>
    </row>
    <row r="7275" ht="14.25" customHeight="1" spans="1:6" x14ac:dyDescent="0.25">
      <c r="A7275" s="232">
        <v>43617</v>
      </c>
      <c r="B7275" s="233">
        <v>152</v>
      </c>
      <c r="C7275" s="233">
        <v>26</v>
      </c>
      <c r="D7275" s="234">
        <v>0.5208333333321207</v>
      </c>
      <c r="E7275" s="235">
        <v>0.00019977614310111882</v>
      </c>
      <c r="F7275" s="235">
        <v>0.00005137931824975094</v>
      </c>
    </row>
    <row r="7276" ht="14.25" customHeight="1" spans="1:6" x14ac:dyDescent="0.25">
      <c r="A7276" s="232">
        <v>43617</v>
      </c>
      <c r="B7276" s="233">
        <v>152</v>
      </c>
      <c r="C7276" s="233">
        <v>27</v>
      </c>
      <c r="D7276" s="234">
        <v>0.5416666666678793</v>
      </c>
      <c r="E7276" s="235">
        <v>0.00018058567792151594</v>
      </c>
      <c r="F7276" s="235">
        <v>0.000048675143605027206</v>
      </c>
    </row>
    <row r="7277" ht="14.25" customHeight="1" spans="1:6" x14ac:dyDescent="0.25">
      <c r="A7277" s="232">
        <v>43617</v>
      </c>
      <c r="B7277" s="233">
        <v>152</v>
      </c>
      <c r="C7277" s="233">
        <v>28</v>
      </c>
      <c r="D7277" s="234">
        <v>0.5625</v>
      </c>
      <c r="E7277" s="235">
        <v>0.00016261839184457394</v>
      </c>
      <c r="F7277" s="235">
        <v>0.000047673597440314705</v>
      </c>
    </row>
    <row r="7278" ht="14.25" customHeight="1" spans="1:6" x14ac:dyDescent="0.25">
      <c r="A7278" s="232">
        <v>43617</v>
      </c>
      <c r="B7278" s="233">
        <v>152</v>
      </c>
      <c r="C7278" s="233">
        <v>29</v>
      </c>
      <c r="D7278" s="234">
        <v>0.5833333333321207</v>
      </c>
      <c r="E7278" s="235">
        <v>0.00014513024699672926</v>
      </c>
      <c r="F7278" s="235">
        <v>0.00004637158742618847</v>
      </c>
    </row>
    <row r="7279" ht="14.25" customHeight="1" spans="1:6" x14ac:dyDescent="0.25">
      <c r="A7279" s="232">
        <v>43617</v>
      </c>
      <c r="B7279" s="233">
        <v>152</v>
      </c>
      <c r="C7279" s="233">
        <v>30</v>
      </c>
      <c r="D7279" s="234">
        <v>0.6041666666678793</v>
      </c>
      <c r="E7279" s="235">
        <v>0.00013816771387880635</v>
      </c>
      <c r="F7279" s="235">
        <v>0.000046271432809717215</v>
      </c>
    </row>
    <row r="7280" ht="14.25" customHeight="1" spans="1:6" x14ac:dyDescent="0.25">
      <c r="A7280" s="232">
        <v>43617</v>
      </c>
      <c r="B7280" s="233">
        <v>152</v>
      </c>
      <c r="C7280" s="233">
        <v>31</v>
      </c>
      <c r="D7280" s="234">
        <v>0.625</v>
      </c>
      <c r="E7280" s="235">
        <v>0.00012108860446748428</v>
      </c>
      <c r="F7280" s="235">
        <v>0.00004637158742618847</v>
      </c>
    </row>
    <row r="7281" ht="14.25" customHeight="1" spans="1:6" x14ac:dyDescent="0.25">
      <c r="A7281" s="232">
        <v>43617</v>
      </c>
      <c r="B7281" s="233">
        <v>152</v>
      </c>
      <c r="C7281" s="233">
        <v>32</v>
      </c>
      <c r="D7281" s="234">
        <v>0.6458333333321207</v>
      </c>
      <c r="E7281" s="235">
        <v>0.0001045193347569903</v>
      </c>
      <c r="F7281" s="235">
        <v>0.000049476380536797194</v>
      </c>
    </row>
    <row r="7282" ht="14.25" customHeight="1" spans="1:6" x14ac:dyDescent="0.25">
      <c r="A7282" s="232">
        <v>43617</v>
      </c>
      <c r="B7282" s="233">
        <v>152</v>
      </c>
      <c r="C7282" s="233">
        <v>33</v>
      </c>
      <c r="D7282" s="234">
        <v>0.6666666666678793</v>
      </c>
      <c r="E7282" s="235">
        <v>0.00008853009027129639</v>
      </c>
      <c r="F7282" s="235">
        <v>0.00005288163749681968</v>
      </c>
    </row>
    <row r="7283" ht="14.25" customHeight="1" spans="1:6" x14ac:dyDescent="0.25">
      <c r="A7283" s="232">
        <v>43617</v>
      </c>
      <c r="B7283" s="233">
        <v>152</v>
      </c>
      <c r="C7283" s="233">
        <v>34</v>
      </c>
      <c r="D7283" s="234">
        <v>0.6875</v>
      </c>
      <c r="E7283" s="235">
        <v>0.00007210306820351248</v>
      </c>
      <c r="F7283" s="235">
        <v>0.00005748874985449714</v>
      </c>
    </row>
    <row r="7284" ht="14.25" customHeight="1" spans="1:6" x14ac:dyDescent="0.25">
      <c r="A7284" s="232">
        <v>43617</v>
      </c>
      <c r="B7284" s="233">
        <v>152</v>
      </c>
      <c r="C7284" s="233">
        <v>35</v>
      </c>
      <c r="D7284" s="234">
        <v>0.7083333333321207</v>
      </c>
      <c r="E7284" s="235">
        <v>0.00006007776245877129</v>
      </c>
      <c r="F7284" s="235">
        <v>0.00006520065532278334</v>
      </c>
    </row>
    <row r="7285" ht="14.25" customHeight="1" spans="1:6" x14ac:dyDescent="0.25">
      <c r="A7285" s="232">
        <v>43617</v>
      </c>
      <c r="B7285" s="233">
        <v>152</v>
      </c>
      <c r="C7285" s="233">
        <v>36</v>
      </c>
      <c r="D7285" s="234">
        <v>0.7291666666678793</v>
      </c>
      <c r="E7285" s="235">
        <v>0.00004702542261563745</v>
      </c>
      <c r="F7285" s="235">
        <v>0.00006660281995338085</v>
      </c>
    </row>
    <row r="7286" ht="14.25" customHeight="1" spans="1:6" x14ac:dyDescent="0.25">
      <c r="A7286" s="232">
        <v>43617</v>
      </c>
      <c r="B7286" s="233">
        <v>152</v>
      </c>
      <c r="C7286" s="233">
        <v>37</v>
      </c>
      <c r="D7286" s="234">
        <v>0.75</v>
      </c>
      <c r="E7286" s="235">
        <v>0.00003326963475775955</v>
      </c>
      <c r="F7286" s="235">
        <v>0.0000669032838027946</v>
      </c>
    </row>
    <row r="7287" ht="14.25" customHeight="1" spans="1:6" x14ac:dyDescent="0.25">
      <c r="A7287" s="232">
        <v>43617</v>
      </c>
      <c r="B7287" s="233">
        <v>152</v>
      </c>
      <c r="C7287" s="233">
        <v>38</v>
      </c>
      <c r="D7287" s="234">
        <v>0.7708333333321207</v>
      </c>
      <c r="E7287" s="235">
        <v>0.00002441354607950938</v>
      </c>
      <c r="F7287" s="235">
        <v>0.00006740405688515083</v>
      </c>
    </row>
    <row r="7288" ht="14.25" customHeight="1" spans="1:6" x14ac:dyDescent="0.25">
      <c r="A7288" s="232">
        <v>43617</v>
      </c>
      <c r="B7288" s="233">
        <v>152</v>
      </c>
      <c r="C7288" s="233">
        <v>39</v>
      </c>
      <c r="D7288" s="234">
        <v>0.7916666666678793</v>
      </c>
      <c r="E7288" s="235">
        <v>0.00001690867122069023</v>
      </c>
      <c r="F7288" s="235">
        <v>0.00006660281995338085</v>
      </c>
    </row>
    <row r="7289" ht="14.25" customHeight="1" spans="1:6" x14ac:dyDescent="0.25">
      <c r="A7289" s="232">
        <v>43617</v>
      </c>
      <c r="B7289" s="233">
        <v>152</v>
      </c>
      <c r="C7289" s="233">
        <v>40</v>
      </c>
      <c r="D7289" s="234">
        <v>0.8125</v>
      </c>
      <c r="E7289" s="235">
        <v>0.000007543985475432528</v>
      </c>
      <c r="F7289" s="235">
        <v>0.00006600189225455336</v>
      </c>
    </row>
    <row r="7290" ht="14.25" customHeight="1" spans="1:6" x14ac:dyDescent="0.25">
      <c r="A7290" s="232">
        <v>43617</v>
      </c>
      <c r="B7290" s="233">
        <v>152</v>
      </c>
      <c r="C7290" s="233">
        <v>41</v>
      </c>
      <c r="D7290" s="234">
        <v>0.8333333333321207</v>
      </c>
      <c r="E7290" s="235">
        <v>0.000004259646451204592</v>
      </c>
      <c r="F7290" s="235">
        <v>0.00006379849069218586</v>
      </c>
    </row>
    <row r="7291" ht="14.25" customHeight="1" spans="1:6" x14ac:dyDescent="0.25">
      <c r="A7291" s="232">
        <v>43617</v>
      </c>
      <c r="B7291" s="233">
        <v>152</v>
      </c>
      <c r="C7291" s="233">
        <v>42</v>
      </c>
      <c r="D7291" s="234">
        <v>0.8541666666678793</v>
      </c>
      <c r="E7291" s="235">
        <v>3.790318593987114e-7</v>
      </c>
      <c r="F7291" s="235">
        <v>0.00006399879992512835</v>
      </c>
    </row>
    <row r="7292" ht="14.25" customHeight="1" spans="1:6" x14ac:dyDescent="0.25">
      <c r="A7292" s="232">
        <v>43617</v>
      </c>
      <c r="B7292" s="233">
        <v>152</v>
      </c>
      <c r="C7292" s="233">
        <v>43</v>
      </c>
      <c r="D7292" s="234">
        <v>0.875</v>
      </c>
      <c r="E7292" s="235">
        <v>0</v>
      </c>
      <c r="F7292" s="235">
        <v>0.00006520065532278334</v>
      </c>
    </row>
    <row r="7293" ht="14.25" customHeight="1" spans="1:6" x14ac:dyDescent="0.25">
      <c r="A7293" s="232">
        <v>43617</v>
      </c>
      <c r="B7293" s="233">
        <v>152</v>
      </c>
      <c r="C7293" s="233">
        <v>44</v>
      </c>
      <c r="D7293" s="234">
        <v>0.8958333333321207</v>
      </c>
      <c r="E7293" s="235">
        <v>0</v>
      </c>
      <c r="F7293" s="235">
        <v>0.00006439941839101337</v>
      </c>
    </row>
    <row r="7294" ht="14.25" customHeight="1" spans="1:6" x14ac:dyDescent="0.25">
      <c r="A7294" s="232">
        <v>43617</v>
      </c>
      <c r="B7294" s="233">
        <v>152</v>
      </c>
      <c r="C7294" s="233">
        <v>45</v>
      </c>
      <c r="D7294" s="234">
        <v>0.9166666666678793</v>
      </c>
      <c r="E7294" s="235">
        <v>0</v>
      </c>
      <c r="F7294" s="235">
        <v>0.00006199570759570338</v>
      </c>
    </row>
    <row r="7295" ht="14.25" customHeight="1" spans="1:6" x14ac:dyDescent="0.25">
      <c r="A7295" s="232">
        <v>43617</v>
      </c>
      <c r="B7295" s="233">
        <v>152</v>
      </c>
      <c r="C7295" s="233">
        <v>46</v>
      </c>
      <c r="D7295" s="234">
        <v>0.9375</v>
      </c>
      <c r="E7295" s="235">
        <v>0</v>
      </c>
      <c r="F7295" s="235">
        <v>0.00005728844062155465</v>
      </c>
    </row>
    <row r="7296" ht="14.25" customHeight="1" spans="1:6" x14ac:dyDescent="0.25">
      <c r="A7296" s="232">
        <v>43617</v>
      </c>
      <c r="B7296" s="233">
        <v>152</v>
      </c>
      <c r="C7296" s="233">
        <v>47</v>
      </c>
      <c r="D7296" s="234">
        <v>0.9583333333321207</v>
      </c>
      <c r="E7296" s="235">
        <v>0</v>
      </c>
      <c r="F7296" s="235">
        <v>0.00005288163749681968</v>
      </c>
    </row>
    <row r="7297" ht="14.25" customHeight="1" spans="1:6" x14ac:dyDescent="0.25">
      <c r="A7297" s="232">
        <v>43617</v>
      </c>
      <c r="B7297" s="233">
        <v>152</v>
      </c>
      <c r="C7297" s="233">
        <v>48</v>
      </c>
      <c r="D7297" s="234">
        <v>0.9791666666678793</v>
      </c>
      <c r="E7297" s="235">
        <v>0</v>
      </c>
      <c r="F7297" s="235">
        <v>0.00004476911356264847</v>
      </c>
    </row>
    <row r="7298" ht="14.25" customHeight="1" spans="1:6" x14ac:dyDescent="0.25">
      <c r="A7298" s="232">
        <v>43618</v>
      </c>
      <c r="B7298" s="233">
        <v>153</v>
      </c>
      <c r="C7298" s="233">
        <v>1</v>
      </c>
      <c r="D7298" s="234">
        <v>0</v>
      </c>
      <c r="E7298" s="235">
        <v>0</v>
      </c>
      <c r="F7298" s="235">
        <v>0.000037457826560247266</v>
      </c>
    </row>
    <row r="7299" ht="14.25" customHeight="1" spans="1:6" x14ac:dyDescent="0.25">
      <c r="A7299" s="232">
        <v>43618</v>
      </c>
      <c r="B7299" s="233">
        <v>153</v>
      </c>
      <c r="C7299" s="233">
        <v>2</v>
      </c>
      <c r="D7299" s="234">
        <v>0.020833333332120674</v>
      </c>
      <c r="E7299" s="235">
        <v>0</v>
      </c>
      <c r="F7299" s="235">
        <v>0.0000330510234355123</v>
      </c>
    </row>
    <row r="7300" ht="14.25" customHeight="1" spans="1:6" x14ac:dyDescent="0.25">
      <c r="A7300" s="232">
        <v>43618</v>
      </c>
      <c r="B7300" s="233">
        <v>153</v>
      </c>
      <c r="C7300" s="233">
        <v>3</v>
      </c>
      <c r="D7300" s="234">
        <v>0.041666666667879326</v>
      </c>
      <c r="E7300" s="235">
        <v>0</v>
      </c>
      <c r="F7300" s="235">
        <v>0.00003094777648961606</v>
      </c>
    </row>
    <row r="7301" ht="14.25" customHeight="1" spans="1:6" x14ac:dyDescent="0.25">
      <c r="A7301" s="232">
        <v>43618</v>
      </c>
      <c r="B7301" s="233">
        <v>153</v>
      </c>
      <c r="C7301" s="233">
        <v>4</v>
      </c>
      <c r="D7301" s="234">
        <v>0.0625</v>
      </c>
      <c r="E7301" s="235">
        <v>0</v>
      </c>
      <c r="F7301" s="235">
        <v>0.000029445457242547322</v>
      </c>
    </row>
    <row r="7302" ht="14.25" customHeight="1" spans="1:6" x14ac:dyDescent="0.25">
      <c r="A7302" s="232">
        <v>43618</v>
      </c>
      <c r="B7302" s="233">
        <v>153</v>
      </c>
      <c r="C7302" s="233">
        <v>5</v>
      </c>
      <c r="D7302" s="234">
        <v>0.08333333333212067</v>
      </c>
      <c r="E7302" s="235">
        <v>0</v>
      </c>
      <c r="F7302" s="235">
        <v>0.00002704174644723733</v>
      </c>
    </row>
    <row r="7303" ht="14.25" customHeight="1" spans="1:6" x14ac:dyDescent="0.25">
      <c r="A7303" s="232">
        <v>43618</v>
      </c>
      <c r="B7303" s="233">
        <v>153</v>
      </c>
      <c r="C7303" s="233">
        <v>6</v>
      </c>
      <c r="D7303" s="234">
        <v>0.10416666666787933</v>
      </c>
      <c r="E7303" s="235">
        <v>0</v>
      </c>
      <c r="F7303" s="235">
        <v>0.00002644081874840984</v>
      </c>
    </row>
    <row r="7304" ht="14.25" customHeight="1" spans="1:6" x14ac:dyDescent="0.25">
      <c r="A7304" s="232">
        <v>43618</v>
      </c>
      <c r="B7304" s="233">
        <v>153</v>
      </c>
      <c r="C7304" s="233">
        <v>7</v>
      </c>
      <c r="D7304" s="234">
        <v>0.125</v>
      </c>
      <c r="E7304" s="235">
        <v>0</v>
      </c>
      <c r="F7304" s="235">
        <v>0.000026340664131938587</v>
      </c>
    </row>
    <row r="7305" ht="14.25" customHeight="1" spans="1:6" x14ac:dyDescent="0.25">
      <c r="A7305" s="232">
        <v>43618</v>
      </c>
      <c r="B7305" s="233">
        <v>153</v>
      </c>
      <c r="C7305" s="233">
        <v>8</v>
      </c>
      <c r="D7305" s="234">
        <v>0.14583333333212067</v>
      </c>
      <c r="E7305" s="235">
        <v>0</v>
      </c>
      <c r="F7305" s="235">
        <v>0.000025839891049582346</v>
      </c>
    </row>
    <row r="7306" ht="14.25" customHeight="1" spans="1:6" x14ac:dyDescent="0.25">
      <c r="A7306" s="232">
        <v>43618</v>
      </c>
      <c r="B7306" s="233">
        <v>153</v>
      </c>
      <c r="C7306" s="233">
        <v>9</v>
      </c>
      <c r="D7306" s="234">
        <v>0.16666666666787933</v>
      </c>
      <c r="E7306" s="235">
        <v>0.0000013160045040124194</v>
      </c>
      <c r="F7306" s="235">
        <v>0.00002594004566605359</v>
      </c>
    </row>
    <row r="7307" ht="14.25" customHeight="1" spans="1:6" x14ac:dyDescent="0.25">
      <c r="A7307" s="232">
        <v>43618</v>
      </c>
      <c r="B7307" s="233">
        <v>153</v>
      </c>
      <c r="C7307" s="233">
        <v>10</v>
      </c>
      <c r="D7307" s="234">
        <v>0.1875</v>
      </c>
      <c r="E7307" s="235">
        <v>0.00000385175430460048</v>
      </c>
      <c r="F7307" s="235">
        <v>0.00002654097336488109</v>
      </c>
    </row>
    <row r="7308" ht="14.25" customHeight="1" spans="1:6" x14ac:dyDescent="0.25">
      <c r="A7308" s="232">
        <v>43618</v>
      </c>
      <c r="B7308" s="233">
        <v>153</v>
      </c>
      <c r="C7308" s="233">
        <v>11</v>
      </c>
      <c r="D7308" s="234">
        <v>0.20833333333212067</v>
      </c>
      <c r="E7308" s="235">
        <v>0.000009615368365237236</v>
      </c>
      <c r="F7308" s="235">
        <v>0.00002674128259782358</v>
      </c>
    </row>
    <row r="7309" ht="14.25" customHeight="1" spans="1:6" x14ac:dyDescent="0.25">
      <c r="A7309" s="232">
        <v>43618</v>
      </c>
      <c r="B7309" s="233">
        <v>153</v>
      </c>
      <c r="C7309" s="233">
        <v>12</v>
      </c>
      <c r="D7309" s="234">
        <v>0.22916666666787933</v>
      </c>
      <c r="E7309" s="235">
        <v>0.000019197592650921</v>
      </c>
      <c r="F7309" s="235">
        <v>0.00002834375646136358</v>
      </c>
    </row>
    <row r="7310" ht="14.25" customHeight="1" spans="1:6" x14ac:dyDescent="0.25">
      <c r="A7310" s="232">
        <v>43618</v>
      </c>
      <c r="B7310" s="233">
        <v>153</v>
      </c>
      <c r="C7310" s="233">
        <v>13</v>
      </c>
      <c r="D7310" s="234">
        <v>0.25</v>
      </c>
      <c r="E7310" s="235">
        <v>0.000031448809009391665</v>
      </c>
      <c r="F7310" s="235">
        <v>0.000033151178051983545</v>
      </c>
    </row>
    <row r="7311" ht="14.25" customHeight="1" spans="1:6" x14ac:dyDescent="0.25">
      <c r="A7311" s="232">
        <v>43618</v>
      </c>
      <c r="B7311" s="233">
        <v>153</v>
      </c>
      <c r="C7311" s="233">
        <v>14</v>
      </c>
      <c r="D7311" s="234">
        <v>0.2708333333321207</v>
      </c>
      <c r="E7311" s="235">
        <v>0.00004982705851728564</v>
      </c>
      <c r="F7311" s="235">
        <v>0.000040562619670856</v>
      </c>
    </row>
    <row r="7312" ht="14.25" customHeight="1" spans="1:6" x14ac:dyDescent="0.25">
      <c r="A7312" s="232">
        <v>43618</v>
      </c>
      <c r="B7312" s="233">
        <v>153</v>
      </c>
      <c r="C7312" s="233">
        <v>15</v>
      </c>
      <c r="D7312" s="234">
        <v>0.2916666666678793</v>
      </c>
      <c r="E7312" s="235">
        <v>0.00007261960815800902</v>
      </c>
      <c r="F7312" s="235">
        <v>0.000044668958946177226</v>
      </c>
    </row>
    <row r="7313" ht="14.25" customHeight="1" spans="1:6" x14ac:dyDescent="0.25">
      <c r="A7313" s="232">
        <v>43618</v>
      </c>
      <c r="B7313" s="233">
        <v>153</v>
      </c>
      <c r="C7313" s="233">
        <v>16</v>
      </c>
      <c r="D7313" s="234">
        <v>0.3125</v>
      </c>
      <c r="E7313" s="235">
        <v>0.00009805138861014896</v>
      </c>
      <c r="F7313" s="235">
        <v>0.00004887545283796971</v>
      </c>
    </row>
    <row r="7314" ht="14.25" customHeight="1" spans="1:6" x14ac:dyDescent="0.25">
      <c r="A7314" s="232">
        <v>43618</v>
      </c>
      <c r="B7314" s="233">
        <v>153</v>
      </c>
      <c r="C7314" s="233">
        <v>17</v>
      </c>
      <c r="D7314" s="234">
        <v>0.3333333333321207</v>
      </c>
      <c r="E7314" s="235">
        <v>0.00012238923334901428</v>
      </c>
      <c r="F7314" s="235">
        <v>0.00005127916363327967</v>
      </c>
    </row>
    <row r="7315" ht="14.25" customHeight="1" spans="1:6" x14ac:dyDescent="0.25">
      <c r="A7315" s="232">
        <v>43618</v>
      </c>
      <c r="B7315" s="233">
        <v>153</v>
      </c>
      <c r="C7315" s="233">
        <v>18</v>
      </c>
      <c r="D7315" s="234">
        <v>0.3541666666678793</v>
      </c>
      <c r="E7315" s="235">
        <v>0.0001538570743662293</v>
      </c>
      <c r="F7315" s="235">
        <v>0.00005358271981211842</v>
      </c>
    </row>
    <row r="7316" ht="14.25" customHeight="1" spans="1:6" x14ac:dyDescent="0.25">
      <c r="A7316" s="232">
        <v>43618</v>
      </c>
      <c r="B7316" s="233">
        <v>153</v>
      </c>
      <c r="C7316" s="233">
        <v>19</v>
      </c>
      <c r="D7316" s="234">
        <v>0.375</v>
      </c>
      <c r="E7316" s="235">
        <v>0.00015921084803263849</v>
      </c>
      <c r="F7316" s="235">
        <v>0.00005348256519564716</v>
      </c>
    </row>
    <row r="7317" ht="14.25" customHeight="1" spans="1:6" x14ac:dyDescent="0.25">
      <c r="A7317" s="232">
        <v>43618</v>
      </c>
      <c r="B7317" s="233">
        <v>153</v>
      </c>
      <c r="C7317" s="233">
        <v>20</v>
      </c>
      <c r="D7317" s="234">
        <v>0.3958333333321207</v>
      </c>
      <c r="E7317" s="235">
        <v>0.0001751181030831364</v>
      </c>
      <c r="F7317" s="235">
        <v>0.00005408349289447466</v>
      </c>
    </row>
    <row r="7318" ht="14.25" customHeight="1" spans="1:6" x14ac:dyDescent="0.25">
      <c r="A7318" s="232">
        <v>43618</v>
      </c>
      <c r="B7318" s="233">
        <v>153</v>
      </c>
      <c r="C7318" s="233">
        <v>21</v>
      </c>
      <c r="D7318" s="234">
        <v>0.4166666666678793</v>
      </c>
      <c r="E7318" s="235">
        <v>0.00020140117494668047</v>
      </c>
      <c r="F7318" s="235">
        <v>0.00005408349289447466</v>
      </c>
    </row>
    <row r="7319" ht="14.25" customHeight="1" spans="1:6" x14ac:dyDescent="0.25">
      <c r="A7319" s="232">
        <v>43618</v>
      </c>
      <c r="B7319" s="233">
        <v>153</v>
      </c>
      <c r="C7319" s="233">
        <v>22</v>
      </c>
      <c r="D7319" s="234">
        <v>0.4375</v>
      </c>
      <c r="E7319" s="235">
        <v>0.00021698212904054445</v>
      </c>
      <c r="F7319" s="235">
        <v>0.00005177993671563594</v>
      </c>
    </row>
    <row r="7320" ht="14.25" customHeight="1" spans="1:6" x14ac:dyDescent="0.25">
      <c r="A7320" s="232">
        <v>43618</v>
      </c>
      <c r="B7320" s="233">
        <v>153</v>
      </c>
      <c r="C7320" s="233">
        <v>23</v>
      </c>
      <c r="D7320" s="234">
        <v>0.4583333333321207</v>
      </c>
      <c r="E7320" s="235">
        <v>0.00023647792489889556</v>
      </c>
      <c r="F7320" s="235">
        <v>0.00005238086441446342</v>
      </c>
    </row>
    <row r="7321" ht="14.25" customHeight="1" spans="1:6" x14ac:dyDescent="0.25">
      <c r="A7321" s="232">
        <v>43618</v>
      </c>
      <c r="B7321" s="233">
        <v>153</v>
      </c>
      <c r="C7321" s="233">
        <v>24</v>
      </c>
      <c r="D7321" s="234">
        <v>0.4791666666678793</v>
      </c>
      <c r="E7321" s="235">
        <v>0.0002515933371877316</v>
      </c>
      <c r="F7321" s="235">
        <v>0.00005318210134623342</v>
      </c>
    </row>
    <row r="7322" ht="14.25" customHeight="1" spans="1:6" x14ac:dyDescent="0.25">
      <c r="A7322" s="232">
        <v>43618</v>
      </c>
      <c r="B7322" s="233">
        <v>153</v>
      </c>
      <c r="C7322" s="233">
        <v>25</v>
      </c>
      <c r="D7322" s="234">
        <v>0.5</v>
      </c>
      <c r="E7322" s="235">
        <v>0.0002532309858209769</v>
      </c>
      <c r="F7322" s="235">
        <v>0.00005288163749681968</v>
      </c>
    </row>
    <row r="7323" ht="14.25" customHeight="1" spans="1:6" x14ac:dyDescent="0.25">
      <c r="A7323" s="232">
        <v>43618</v>
      </c>
      <c r="B7323" s="233">
        <v>153</v>
      </c>
      <c r="C7323" s="233">
        <v>26</v>
      </c>
      <c r="D7323" s="234">
        <v>0.5208333333321207</v>
      </c>
      <c r="E7323" s="235">
        <v>0.0002394291507133599</v>
      </c>
      <c r="F7323" s="235">
        <v>0.00005208040056504968</v>
      </c>
    </row>
    <row r="7324" ht="14.25" customHeight="1" spans="1:6" x14ac:dyDescent="0.25">
      <c r="A7324" s="232">
        <v>43618</v>
      </c>
      <c r="B7324" s="233">
        <v>153</v>
      </c>
      <c r="C7324" s="233">
        <v>27</v>
      </c>
      <c r="D7324" s="234">
        <v>0.5416666666678793</v>
      </c>
      <c r="E7324" s="235">
        <v>0.00021831119379761118</v>
      </c>
      <c r="F7324" s="235">
        <v>0.00005097869978386593</v>
      </c>
    </row>
    <row r="7325" ht="14.25" customHeight="1" spans="1:6" x14ac:dyDescent="0.25">
      <c r="A7325" s="232">
        <v>43618</v>
      </c>
      <c r="B7325" s="233">
        <v>153</v>
      </c>
      <c r="C7325" s="233">
        <v>28</v>
      </c>
      <c r="D7325" s="234">
        <v>0.5625</v>
      </c>
      <c r="E7325" s="235">
        <v>0.00020193523679534918</v>
      </c>
      <c r="F7325" s="235">
        <v>0.00005097869978386593</v>
      </c>
    </row>
    <row r="7326" ht="14.25" customHeight="1" spans="1:6" x14ac:dyDescent="0.25">
      <c r="A7326" s="232">
        <v>43618</v>
      </c>
      <c r="B7326" s="233">
        <v>153</v>
      </c>
      <c r="C7326" s="233">
        <v>29</v>
      </c>
      <c r="D7326" s="234">
        <v>0.5833333333321207</v>
      </c>
      <c r="E7326" s="235">
        <v>0.00019303208436041133</v>
      </c>
      <c r="F7326" s="235">
        <v>0.00004977684438621095</v>
      </c>
    </row>
    <row r="7327" ht="14.25" customHeight="1" spans="1:6" x14ac:dyDescent="0.25">
      <c r="A7327" s="232">
        <v>43618</v>
      </c>
      <c r="B7327" s="233">
        <v>153</v>
      </c>
      <c r="C7327" s="233">
        <v>30</v>
      </c>
      <c r="D7327" s="234">
        <v>0.6041666666678793</v>
      </c>
      <c r="E7327" s="235">
        <v>0.00019284324068505167</v>
      </c>
      <c r="F7327" s="235">
        <v>0.00005017746285209594</v>
      </c>
    </row>
    <row r="7328" ht="14.25" customHeight="1" spans="1:6" x14ac:dyDescent="0.25">
      <c r="A7328" s="232">
        <v>43618</v>
      </c>
      <c r="B7328" s="233">
        <v>153</v>
      </c>
      <c r="C7328" s="233">
        <v>31</v>
      </c>
      <c r="D7328" s="234">
        <v>0.625</v>
      </c>
      <c r="E7328" s="235">
        <v>0.00018152513241413736</v>
      </c>
      <c r="F7328" s="235">
        <v>0.000051078854400337184</v>
      </c>
    </row>
    <row r="7329" ht="14.25" customHeight="1" spans="1:6" x14ac:dyDescent="0.25">
      <c r="A7329" s="232">
        <v>43618</v>
      </c>
      <c r="B7329" s="233">
        <v>153</v>
      </c>
      <c r="C7329" s="233">
        <v>32</v>
      </c>
      <c r="D7329" s="234">
        <v>0.6458333333321207</v>
      </c>
      <c r="E7329" s="235">
        <v>0.0001582832942999776</v>
      </c>
      <c r="F7329" s="235">
        <v>0.000053282255962704675</v>
      </c>
    </row>
    <row r="7330" ht="14.25" customHeight="1" spans="1:6" x14ac:dyDescent="0.25">
      <c r="A7330" s="232">
        <v>43618</v>
      </c>
      <c r="B7330" s="233">
        <v>153</v>
      </c>
      <c r="C7330" s="233">
        <v>33</v>
      </c>
      <c r="D7330" s="234">
        <v>0.6666666666678793</v>
      </c>
      <c r="E7330" s="235">
        <v>0.0001306206716736064</v>
      </c>
      <c r="F7330" s="235">
        <v>0.00005568596675801466</v>
      </c>
    </row>
    <row r="7331" ht="14.25" customHeight="1" spans="1:6" x14ac:dyDescent="0.25">
      <c r="A7331" s="232">
        <v>43618</v>
      </c>
      <c r="B7331" s="233">
        <v>153</v>
      </c>
      <c r="C7331" s="233">
        <v>34</v>
      </c>
      <c r="D7331" s="234">
        <v>0.6875</v>
      </c>
      <c r="E7331" s="235">
        <v>0.00010369181275877836</v>
      </c>
      <c r="F7331" s="235">
        <v>0.00006069369758157713</v>
      </c>
    </row>
    <row r="7332" ht="14.25" customHeight="1" spans="1:6" x14ac:dyDescent="0.25">
      <c r="A7332" s="232">
        <v>43618</v>
      </c>
      <c r="B7332" s="233">
        <v>153</v>
      </c>
      <c r="C7332" s="233">
        <v>35</v>
      </c>
      <c r="D7332" s="234">
        <v>0.7083333333321207</v>
      </c>
      <c r="E7332" s="235">
        <v>0.00007832159523503085</v>
      </c>
      <c r="F7332" s="235">
        <v>0.0000661020468710246</v>
      </c>
    </row>
    <row r="7333" ht="14.25" customHeight="1" spans="1:6" x14ac:dyDescent="0.25">
      <c r="A7333" s="232">
        <v>43618</v>
      </c>
      <c r="B7333" s="233">
        <v>153</v>
      </c>
      <c r="C7333" s="233">
        <v>36</v>
      </c>
      <c r="D7333" s="234">
        <v>0.7291666666678793</v>
      </c>
      <c r="E7333" s="235">
        <v>0.000059107644485026715</v>
      </c>
      <c r="F7333" s="235">
        <v>0.00006760436611809333</v>
      </c>
    </row>
    <row r="7334" ht="14.25" customHeight="1" spans="1:6" x14ac:dyDescent="0.25">
      <c r="A7334" s="232">
        <v>43618</v>
      </c>
      <c r="B7334" s="233">
        <v>153</v>
      </c>
      <c r="C7334" s="233">
        <v>37</v>
      </c>
      <c r="D7334" s="234">
        <v>0.75</v>
      </c>
      <c r="E7334" s="235">
        <v>0.000041319003533659085</v>
      </c>
      <c r="F7334" s="235">
        <v>0.00006800498458397833</v>
      </c>
    </row>
    <row r="7335" ht="14.25" customHeight="1" spans="1:6" x14ac:dyDescent="0.25">
      <c r="A7335" s="232">
        <v>43618</v>
      </c>
      <c r="B7335" s="233">
        <v>153</v>
      </c>
      <c r="C7335" s="233">
        <v>38</v>
      </c>
      <c r="D7335" s="234">
        <v>0.7708333333321207</v>
      </c>
      <c r="E7335" s="235">
        <v>0.00002688139082558735</v>
      </c>
      <c r="F7335" s="235">
        <v>0.00006820529381692084</v>
      </c>
    </row>
    <row r="7336" ht="14.25" customHeight="1" spans="1:6" x14ac:dyDescent="0.25">
      <c r="A7336" s="232">
        <v>43618</v>
      </c>
      <c r="B7336" s="233">
        <v>153</v>
      </c>
      <c r="C7336" s="233">
        <v>39</v>
      </c>
      <c r="D7336" s="234">
        <v>0.7916666666678793</v>
      </c>
      <c r="E7336" s="235">
        <v>0.000017702680507236266</v>
      </c>
      <c r="F7336" s="235">
        <v>0.0000665026653369096</v>
      </c>
    </row>
    <row r="7337" ht="14.25" customHeight="1" spans="1:6" x14ac:dyDescent="0.25">
      <c r="A7337" s="232">
        <v>43618</v>
      </c>
      <c r="B7337" s="233">
        <v>153</v>
      </c>
      <c r="C7337" s="233">
        <v>40</v>
      </c>
      <c r="D7337" s="234">
        <v>0.8125</v>
      </c>
      <c r="E7337" s="235">
        <v>0.000010571103697661758</v>
      </c>
      <c r="F7337" s="235">
        <v>0.0000667029745698521</v>
      </c>
    </row>
    <row r="7338" ht="14.25" customHeight="1" spans="1:6" x14ac:dyDescent="0.25">
      <c r="A7338" s="232">
        <v>43618</v>
      </c>
      <c r="B7338" s="233">
        <v>153</v>
      </c>
      <c r="C7338" s="233">
        <v>41</v>
      </c>
      <c r="D7338" s="234">
        <v>0.8333333333321207</v>
      </c>
      <c r="E7338" s="235">
        <v>0.000005646429910698327</v>
      </c>
      <c r="F7338" s="235">
        <v>0.0000646998822404271</v>
      </c>
    </row>
    <row r="7339" ht="14.25" customHeight="1" spans="1:6" x14ac:dyDescent="0.25">
      <c r="A7339" s="232">
        <v>43618</v>
      </c>
      <c r="B7339" s="233">
        <v>153</v>
      </c>
      <c r="C7339" s="233">
        <v>42</v>
      </c>
      <c r="D7339" s="234">
        <v>0.8541666666678793</v>
      </c>
      <c r="E7339" s="235">
        <v>5.632418424496991e-7</v>
      </c>
      <c r="F7339" s="235">
        <v>0.00006399879992512835</v>
      </c>
    </row>
    <row r="7340" ht="14.25" customHeight="1" spans="1:6" x14ac:dyDescent="0.25">
      <c r="A7340" s="232">
        <v>43618</v>
      </c>
      <c r="B7340" s="233">
        <v>153</v>
      </c>
      <c r="C7340" s="233">
        <v>43</v>
      </c>
      <c r="D7340" s="234">
        <v>0.875</v>
      </c>
      <c r="E7340" s="235">
        <v>1.8102641506196693e-9</v>
      </c>
      <c r="F7340" s="235">
        <v>0.00006570142840513958</v>
      </c>
    </row>
    <row r="7341" ht="14.25" customHeight="1" spans="1:6" x14ac:dyDescent="0.25">
      <c r="A7341" s="232">
        <v>43618</v>
      </c>
      <c r="B7341" s="233">
        <v>153</v>
      </c>
      <c r="C7341" s="233">
        <v>44</v>
      </c>
      <c r="D7341" s="234">
        <v>0.8958333333321207</v>
      </c>
      <c r="E7341" s="235">
        <v>0</v>
      </c>
      <c r="F7341" s="235">
        <v>0.00006500034608984085</v>
      </c>
    </row>
    <row r="7342" ht="14.25" customHeight="1" spans="1:6" x14ac:dyDescent="0.25">
      <c r="A7342" s="232">
        <v>43618</v>
      </c>
      <c r="B7342" s="233">
        <v>153</v>
      </c>
      <c r="C7342" s="233">
        <v>45</v>
      </c>
      <c r="D7342" s="234">
        <v>0.9166666666678793</v>
      </c>
      <c r="E7342" s="235">
        <v>0</v>
      </c>
      <c r="F7342" s="235">
        <v>0.00006319756299335835</v>
      </c>
    </row>
    <row r="7343" ht="14.25" customHeight="1" spans="1:6" x14ac:dyDescent="0.25">
      <c r="A7343" s="232">
        <v>43618</v>
      </c>
      <c r="B7343" s="233">
        <v>153</v>
      </c>
      <c r="C7343" s="233">
        <v>46</v>
      </c>
      <c r="D7343" s="234">
        <v>0.9375</v>
      </c>
      <c r="E7343" s="235">
        <v>0</v>
      </c>
      <c r="F7343" s="235">
        <v>0.00005768905908743964</v>
      </c>
    </row>
    <row r="7344" ht="14.25" customHeight="1" spans="1:6" x14ac:dyDescent="0.25">
      <c r="A7344" s="232">
        <v>43618</v>
      </c>
      <c r="B7344" s="233">
        <v>153</v>
      </c>
      <c r="C7344" s="233">
        <v>47</v>
      </c>
      <c r="D7344" s="234">
        <v>0.9583333333321207</v>
      </c>
      <c r="E7344" s="235">
        <v>0</v>
      </c>
      <c r="F7344" s="235">
        <v>0.00005238086441446342</v>
      </c>
    </row>
    <row r="7345" ht="14.25" customHeight="1" spans="1:6" x14ac:dyDescent="0.25">
      <c r="A7345" s="232">
        <v>43618</v>
      </c>
      <c r="B7345" s="233">
        <v>153</v>
      </c>
      <c r="C7345" s="233">
        <v>48</v>
      </c>
      <c r="D7345" s="234">
        <v>0.9791666666678793</v>
      </c>
      <c r="E7345" s="235">
        <v>0</v>
      </c>
      <c r="F7345" s="235">
        <v>0.00004526988664500473</v>
      </c>
    </row>
    <row r="7346" ht="14.25" customHeight="1" spans="1:6" x14ac:dyDescent="0.25">
      <c r="A7346" s="232">
        <v>43619</v>
      </c>
      <c r="B7346" s="233">
        <v>154</v>
      </c>
      <c r="C7346" s="233">
        <v>1</v>
      </c>
      <c r="D7346" s="234">
        <v>0</v>
      </c>
      <c r="E7346" s="235">
        <v>0</v>
      </c>
      <c r="F7346" s="235">
        <v>0.000038359218108488515</v>
      </c>
    </row>
    <row r="7347" ht="14.25" customHeight="1" spans="1:6" x14ac:dyDescent="0.25">
      <c r="A7347" s="232">
        <v>43619</v>
      </c>
      <c r="B7347" s="233">
        <v>154</v>
      </c>
      <c r="C7347" s="233">
        <v>2</v>
      </c>
      <c r="D7347" s="234">
        <v>0.020833333332120674</v>
      </c>
      <c r="E7347" s="235">
        <v>0</v>
      </c>
      <c r="F7347" s="235">
        <v>0.000033551796517868546</v>
      </c>
    </row>
    <row r="7348" ht="14.25" customHeight="1" spans="1:6" x14ac:dyDescent="0.25">
      <c r="A7348" s="232">
        <v>43619</v>
      </c>
      <c r="B7348" s="233">
        <v>154</v>
      </c>
      <c r="C7348" s="233">
        <v>3</v>
      </c>
      <c r="D7348" s="234">
        <v>0.041666666667879326</v>
      </c>
      <c r="E7348" s="235">
        <v>0</v>
      </c>
      <c r="F7348" s="235">
        <v>0.00003074746725667356</v>
      </c>
    </row>
    <row r="7349" ht="14.25" customHeight="1" spans="1:6" x14ac:dyDescent="0.25">
      <c r="A7349" s="232">
        <v>43619</v>
      </c>
      <c r="B7349" s="233">
        <v>154</v>
      </c>
      <c r="C7349" s="233">
        <v>4</v>
      </c>
      <c r="D7349" s="234">
        <v>0.0625</v>
      </c>
      <c r="E7349" s="235">
        <v>0</v>
      </c>
      <c r="F7349" s="235">
        <v>0.000030046384941374813</v>
      </c>
    </row>
    <row r="7350" ht="14.25" customHeight="1" spans="1:6" x14ac:dyDescent="0.25">
      <c r="A7350" s="232">
        <v>43619</v>
      </c>
      <c r="B7350" s="233">
        <v>154</v>
      </c>
      <c r="C7350" s="233">
        <v>5</v>
      </c>
      <c r="D7350" s="234">
        <v>0.08333333333212067</v>
      </c>
      <c r="E7350" s="235">
        <v>0</v>
      </c>
      <c r="F7350" s="235">
        <v>0.000027642674146064832</v>
      </c>
    </row>
    <row r="7351" ht="14.25" customHeight="1" spans="1:6" x14ac:dyDescent="0.25">
      <c r="A7351" s="232">
        <v>43619</v>
      </c>
      <c r="B7351" s="233">
        <v>154</v>
      </c>
      <c r="C7351" s="233">
        <v>6</v>
      </c>
      <c r="D7351" s="234">
        <v>0.10416666666787933</v>
      </c>
      <c r="E7351" s="235">
        <v>0</v>
      </c>
      <c r="F7351" s="235">
        <v>0.00002644081874840984</v>
      </c>
    </row>
    <row r="7352" ht="14.25" customHeight="1" spans="1:6" x14ac:dyDescent="0.25">
      <c r="A7352" s="232">
        <v>43619</v>
      </c>
      <c r="B7352" s="233">
        <v>154</v>
      </c>
      <c r="C7352" s="233">
        <v>7</v>
      </c>
      <c r="D7352" s="234">
        <v>0.125</v>
      </c>
      <c r="E7352" s="235">
        <v>0</v>
      </c>
      <c r="F7352" s="235">
        <v>0.00002674128259782358</v>
      </c>
    </row>
    <row r="7353" ht="14.25" customHeight="1" spans="1:6" x14ac:dyDescent="0.25">
      <c r="A7353" s="232">
        <v>43619</v>
      </c>
      <c r="B7353" s="233">
        <v>154</v>
      </c>
      <c r="C7353" s="233">
        <v>8</v>
      </c>
      <c r="D7353" s="234">
        <v>0.14583333333212067</v>
      </c>
      <c r="E7353" s="235">
        <v>0.000002145427675227474</v>
      </c>
      <c r="F7353" s="235">
        <v>0.00002604020028252484</v>
      </c>
    </row>
    <row r="7354" ht="14.25" customHeight="1" spans="1:6" x14ac:dyDescent="0.25">
      <c r="A7354" s="232">
        <v>43619</v>
      </c>
      <c r="B7354" s="233">
        <v>154</v>
      </c>
      <c r="C7354" s="233">
        <v>9</v>
      </c>
      <c r="D7354" s="234">
        <v>0.16666666666787933</v>
      </c>
      <c r="E7354" s="235">
        <v>0.000001239533494342863</v>
      </c>
      <c r="F7354" s="235">
        <v>0.000026240509515467337</v>
      </c>
    </row>
    <row r="7355" ht="14.25" customHeight="1" spans="1:6" x14ac:dyDescent="0.25">
      <c r="A7355" s="232">
        <v>43619</v>
      </c>
      <c r="B7355" s="233">
        <v>154</v>
      </c>
      <c r="C7355" s="233">
        <v>10</v>
      </c>
      <c r="D7355" s="234">
        <v>0.1875</v>
      </c>
      <c r="E7355" s="235">
        <v>0.000005306331711809239</v>
      </c>
      <c r="F7355" s="235">
        <v>0.000026941591830766084</v>
      </c>
    </row>
    <row r="7356" ht="14.25" customHeight="1" spans="1:6" x14ac:dyDescent="0.25">
      <c r="A7356" s="232">
        <v>43619</v>
      </c>
      <c r="B7356" s="233">
        <v>154</v>
      </c>
      <c r="C7356" s="233">
        <v>11</v>
      </c>
      <c r="D7356" s="234">
        <v>0.20833333333212067</v>
      </c>
      <c r="E7356" s="235">
        <v>0.000013038556103008272</v>
      </c>
      <c r="F7356" s="235">
        <v>0.000027342210296651082</v>
      </c>
    </row>
    <row r="7357" ht="14.25" customHeight="1" spans="1:6" x14ac:dyDescent="0.25">
      <c r="A7357" s="232">
        <v>43619</v>
      </c>
      <c r="B7357" s="233">
        <v>154</v>
      </c>
      <c r="C7357" s="233">
        <v>12</v>
      </c>
      <c r="D7357" s="234">
        <v>0.22916666666787933</v>
      </c>
      <c r="E7357" s="235">
        <v>0.000025206181166365068</v>
      </c>
      <c r="F7357" s="235">
        <v>0.000028544065694306077</v>
      </c>
    </row>
    <row r="7358" ht="14.25" customHeight="1" spans="1:6" x14ac:dyDescent="0.25">
      <c r="A7358" s="232">
        <v>43619</v>
      </c>
      <c r="B7358" s="233">
        <v>154</v>
      </c>
      <c r="C7358" s="233">
        <v>13</v>
      </c>
      <c r="D7358" s="234">
        <v>0.25</v>
      </c>
      <c r="E7358" s="235">
        <v>0.00004418904077451786</v>
      </c>
      <c r="F7358" s="235">
        <v>0.000032550250353156044</v>
      </c>
    </row>
    <row r="7359" ht="14.25" customHeight="1" spans="1:6" x14ac:dyDescent="0.25">
      <c r="A7359" s="232">
        <v>43619</v>
      </c>
      <c r="B7359" s="233">
        <v>154</v>
      </c>
      <c r="C7359" s="233">
        <v>14</v>
      </c>
      <c r="D7359" s="234">
        <v>0.2708333333321207</v>
      </c>
      <c r="E7359" s="235">
        <v>0.00007063915102990847</v>
      </c>
      <c r="F7359" s="235">
        <v>0.00003986153735555726</v>
      </c>
    </row>
    <row r="7360" ht="14.25" customHeight="1" spans="1:6" x14ac:dyDescent="0.25">
      <c r="A7360" s="232">
        <v>43619</v>
      </c>
      <c r="B7360" s="233">
        <v>154</v>
      </c>
      <c r="C7360" s="233">
        <v>15</v>
      </c>
      <c r="D7360" s="234">
        <v>0.2916666666678793</v>
      </c>
      <c r="E7360" s="235">
        <v>0.00009831626978432078</v>
      </c>
      <c r="F7360" s="235">
        <v>0.00004416818586382098</v>
      </c>
    </row>
    <row r="7361" ht="14.25" customHeight="1" spans="1:6" x14ac:dyDescent="0.25">
      <c r="A7361" s="232">
        <v>43619</v>
      </c>
      <c r="B7361" s="233">
        <v>154</v>
      </c>
      <c r="C7361" s="233">
        <v>16</v>
      </c>
      <c r="D7361" s="234">
        <v>0.3125</v>
      </c>
      <c r="E7361" s="235">
        <v>0.00012882028247874672</v>
      </c>
      <c r="F7361" s="235">
        <v>0.000049075762070912194</v>
      </c>
    </row>
    <row r="7362" ht="14.25" customHeight="1" spans="1:6" x14ac:dyDescent="0.25">
      <c r="A7362" s="232">
        <v>43619</v>
      </c>
      <c r="B7362" s="233">
        <v>154</v>
      </c>
      <c r="C7362" s="233">
        <v>17</v>
      </c>
      <c r="D7362" s="234">
        <v>0.3333333333321207</v>
      </c>
      <c r="E7362" s="235">
        <v>0.0001556491730506107</v>
      </c>
      <c r="F7362" s="235">
        <v>0.00005248101903093467</v>
      </c>
    </row>
    <row r="7363" ht="14.25" customHeight="1" spans="1:6" x14ac:dyDescent="0.25">
      <c r="A7363" s="232">
        <v>43619</v>
      </c>
      <c r="B7363" s="233">
        <v>154</v>
      </c>
      <c r="C7363" s="233">
        <v>18</v>
      </c>
      <c r="D7363" s="234">
        <v>0.3541666666678793</v>
      </c>
      <c r="E7363" s="235">
        <v>0.0001854516576692298</v>
      </c>
      <c r="F7363" s="235">
        <v>0.00005548565752507217</v>
      </c>
    </row>
    <row r="7364" ht="14.25" customHeight="1" spans="1:6" x14ac:dyDescent="0.25">
      <c r="A7364" s="232">
        <v>43619</v>
      </c>
      <c r="B7364" s="233">
        <v>154</v>
      </c>
      <c r="C7364" s="233">
        <v>19</v>
      </c>
      <c r="D7364" s="234">
        <v>0.375</v>
      </c>
      <c r="E7364" s="235">
        <v>0.00020962588411432376</v>
      </c>
      <c r="F7364" s="235">
        <v>0.00005568596675801466</v>
      </c>
    </row>
    <row r="7365" ht="14.25" customHeight="1" spans="1:6" x14ac:dyDescent="0.25">
      <c r="A7365" s="232">
        <v>43619</v>
      </c>
      <c r="B7365" s="233">
        <v>154</v>
      </c>
      <c r="C7365" s="233">
        <v>20</v>
      </c>
      <c r="D7365" s="234">
        <v>0.3958333333321207</v>
      </c>
      <c r="E7365" s="235">
        <v>0.0002354520553284731</v>
      </c>
      <c r="F7365" s="235">
        <v>0.00005558581214154341</v>
      </c>
    </row>
    <row r="7366" ht="14.25" customHeight="1" spans="1:6" x14ac:dyDescent="0.25">
      <c r="A7366" s="232">
        <v>43619</v>
      </c>
      <c r="B7366" s="233">
        <v>154</v>
      </c>
      <c r="C7366" s="233">
        <v>21</v>
      </c>
      <c r="D7366" s="234">
        <v>0.4166666666678793</v>
      </c>
      <c r="E7366" s="235">
        <v>0.00025653863825270633</v>
      </c>
      <c r="F7366" s="235">
        <v>0.00005548565752507217</v>
      </c>
    </row>
    <row r="7367" ht="14.25" customHeight="1" spans="1:6" x14ac:dyDescent="0.25">
      <c r="A7367" s="232">
        <v>43619</v>
      </c>
      <c r="B7367" s="233">
        <v>154</v>
      </c>
      <c r="C7367" s="233">
        <v>22</v>
      </c>
      <c r="D7367" s="234">
        <v>0.4375</v>
      </c>
      <c r="E7367" s="235">
        <v>0.00026834729474619105</v>
      </c>
      <c r="F7367" s="235">
        <v>0.00005338241057917592</v>
      </c>
    </row>
    <row r="7368" ht="14.25" customHeight="1" spans="1:6" x14ac:dyDescent="0.25">
      <c r="A7368" s="232">
        <v>43619</v>
      </c>
      <c r="B7368" s="233">
        <v>154</v>
      </c>
      <c r="C7368" s="233">
        <v>23</v>
      </c>
      <c r="D7368" s="234">
        <v>0.4583333333321207</v>
      </c>
      <c r="E7368" s="235">
        <v>0.00029046273758156127</v>
      </c>
      <c r="F7368" s="235">
        <v>0.00005498488444271591</v>
      </c>
    </row>
    <row r="7369" ht="14.25" customHeight="1" spans="1:6" x14ac:dyDescent="0.25">
      <c r="A7369" s="232">
        <v>43619</v>
      </c>
      <c r="B7369" s="233">
        <v>154</v>
      </c>
      <c r="C7369" s="233">
        <v>24</v>
      </c>
      <c r="D7369" s="234">
        <v>0.4791666666678793</v>
      </c>
      <c r="E7369" s="235">
        <v>0.00030731540546951154</v>
      </c>
      <c r="F7369" s="235">
        <v>0.00005548565752507217</v>
      </c>
    </row>
    <row r="7370" ht="14.25" customHeight="1" spans="1:6" x14ac:dyDescent="0.25">
      <c r="A7370" s="232">
        <v>43619</v>
      </c>
      <c r="B7370" s="233">
        <v>154</v>
      </c>
      <c r="C7370" s="233">
        <v>25</v>
      </c>
      <c r="D7370" s="234">
        <v>0.5</v>
      </c>
      <c r="E7370" s="235">
        <v>0.00031576509842984644</v>
      </c>
      <c r="F7370" s="235">
        <v>0.000056286894456842146</v>
      </c>
    </row>
    <row r="7371" ht="14.25" customHeight="1" spans="1:6" x14ac:dyDescent="0.25">
      <c r="A7371" s="232">
        <v>43619</v>
      </c>
      <c r="B7371" s="233">
        <v>154</v>
      </c>
      <c r="C7371" s="233">
        <v>26</v>
      </c>
      <c r="D7371" s="234">
        <v>0.5208333333321207</v>
      </c>
      <c r="E7371" s="235">
        <v>0.0003153506820381617</v>
      </c>
      <c r="F7371" s="235">
        <v>0.00005518519367565842</v>
      </c>
    </row>
    <row r="7372" ht="14.25" customHeight="1" spans="1:6" x14ac:dyDescent="0.25">
      <c r="A7372" s="232">
        <v>43619</v>
      </c>
      <c r="B7372" s="233">
        <v>154</v>
      </c>
      <c r="C7372" s="233">
        <v>27</v>
      </c>
      <c r="D7372" s="234">
        <v>0.5416666666678793</v>
      </c>
      <c r="E7372" s="235">
        <v>0.00030607748845881043</v>
      </c>
      <c r="F7372" s="235">
        <v>0.000053282255962704675</v>
      </c>
    </row>
    <row r="7373" ht="14.25" customHeight="1" spans="1:6" x14ac:dyDescent="0.25">
      <c r="A7373" s="232">
        <v>43619</v>
      </c>
      <c r="B7373" s="233">
        <v>154</v>
      </c>
      <c r="C7373" s="233">
        <v>28</v>
      </c>
      <c r="D7373" s="234">
        <v>0.5625</v>
      </c>
      <c r="E7373" s="235">
        <v>0.00028271988463124</v>
      </c>
      <c r="F7373" s="235">
        <v>0.00005218055518152093</v>
      </c>
    </row>
    <row r="7374" ht="14.25" customHeight="1" spans="1:6" x14ac:dyDescent="0.25">
      <c r="A7374" s="232">
        <v>43619</v>
      </c>
      <c r="B7374" s="233">
        <v>154</v>
      </c>
      <c r="C7374" s="233">
        <v>29</v>
      </c>
      <c r="D7374" s="234">
        <v>0.5833333333321207</v>
      </c>
      <c r="E7374" s="235">
        <v>0.0002645930196497275</v>
      </c>
      <c r="F7374" s="235">
        <v>0.00005127916363327967</v>
      </c>
    </row>
    <row r="7375" ht="14.25" customHeight="1" spans="1:6" x14ac:dyDescent="0.25">
      <c r="A7375" s="232">
        <v>43619</v>
      </c>
      <c r="B7375" s="233">
        <v>154</v>
      </c>
      <c r="C7375" s="233">
        <v>30</v>
      </c>
      <c r="D7375" s="234">
        <v>0.6041666666678793</v>
      </c>
      <c r="E7375" s="235">
        <v>0.0002522735599045331</v>
      </c>
      <c r="F7375" s="235">
        <v>0.00005117900901680845</v>
      </c>
    </row>
    <row r="7376" ht="14.25" customHeight="1" spans="1:6" x14ac:dyDescent="0.25">
      <c r="A7376" s="232">
        <v>43619</v>
      </c>
      <c r="B7376" s="233">
        <v>154</v>
      </c>
      <c r="C7376" s="233">
        <v>31</v>
      </c>
      <c r="D7376" s="234">
        <v>0.625</v>
      </c>
      <c r="E7376" s="235">
        <v>0.0002242209238258059</v>
      </c>
      <c r="F7376" s="235">
        <v>0.00005097869978386593</v>
      </c>
    </row>
    <row r="7377" ht="14.25" customHeight="1" spans="1:6" x14ac:dyDescent="0.25">
      <c r="A7377" s="232">
        <v>43619</v>
      </c>
      <c r="B7377" s="233">
        <v>154</v>
      </c>
      <c r="C7377" s="233">
        <v>32</v>
      </c>
      <c r="D7377" s="234">
        <v>0.6458333333321207</v>
      </c>
      <c r="E7377" s="235">
        <v>0.00018961910270246717</v>
      </c>
      <c r="F7377" s="235">
        <v>0.00005368287442858966</v>
      </c>
    </row>
    <row r="7378" ht="14.25" customHeight="1" spans="1:6" x14ac:dyDescent="0.25">
      <c r="A7378" s="232">
        <v>43619</v>
      </c>
      <c r="B7378" s="233">
        <v>154</v>
      </c>
      <c r="C7378" s="233">
        <v>33</v>
      </c>
      <c r="D7378" s="234">
        <v>0.6666666666678793</v>
      </c>
      <c r="E7378" s="235">
        <v>0.000151466804604089</v>
      </c>
      <c r="F7378" s="235">
        <v>0.00005548565752507217</v>
      </c>
    </row>
    <row r="7379" ht="14.25" customHeight="1" spans="1:6" x14ac:dyDescent="0.25">
      <c r="A7379" s="232">
        <v>43619</v>
      </c>
      <c r="B7379" s="233">
        <v>154</v>
      </c>
      <c r="C7379" s="233">
        <v>34</v>
      </c>
      <c r="D7379" s="234">
        <v>0.6875</v>
      </c>
      <c r="E7379" s="235">
        <v>0.00011635244829051277</v>
      </c>
      <c r="F7379" s="235">
        <v>0.000058890914485094645</v>
      </c>
    </row>
    <row r="7380" ht="14.25" customHeight="1" spans="1:6" x14ac:dyDescent="0.25">
      <c r="A7380" s="232">
        <v>43619</v>
      </c>
      <c r="B7380" s="233">
        <v>154</v>
      </c>
      <c r="C7380" s="233">
        <v>35</v>
      </c>
      <c r="D7380" s="234">
        <v>0.7083333333321207</v>
      </c>
      <c r="E7380" s="235">
        <v>0.00008433454893156945</v>
      </c>
      <c r="F7380" s="235">
        <v>0.00006329771760982962</v>
      </c>
    </row>
    <row r="7381" ht="14.25" customHeight="1" spans="1:6" x14ac:dyDescent="0.25">
      <c r="A7381" s="232">
        <v>43619</v>
      </c>
      <c r="B7381" s="233">
        <v>154</v>
      </c>
      <c r="C7381" s="233">
        <v>36</v>
      </c>
      <c r="D7381" s="234">
        <v>0.7291666666678793</v>
      </c>
      <c r="E7381" s="235">
        <v>0.00006884037982899852</v>
      </c>
      <c r="F7381" s="235">
        <v>0.0000653008099392546</v>
      </c>
    </row>
    <row r="7382" ht="14.25" customHeight="1" spans="1:6" x14ac:dyDescent="0.25">
      <c r="A7382" s="232">
        <v>43619</v>
      </c>
      <c r="B7382" s="233">
        <v>154</v>
      </c>
      <c r="C7382" s="233">
        <v>37</v>
      </c>
      <c r="D7382" s="234">
        <v>0.75</v>
      </c>
      <c r="E7382" s="235">
        <v>0.00005473451196635096</v>
      </c>
      <c r="F7382" s="235">
        <v>0.00006570142840513958</v>
      </c>
    </row>
    <row r="7383" ht="14.25" customHeight="1" spans="1:6" x14ac:dyDescent="0.25">
      <c r="A7383" s="232">
        <v>43619</v>
      </c>
      <c r="B7383" s="233">
        <v>154</v>
      </c>
      <c r="C7383" s="233">
        <v>38</v>
      </c>
      <c r="D7383" s="234">
        <v>0.7708333333321207</v>
      </c>
      <c r="E7383" s="235">
        <v>0.00003680905485748049</v>
      </c>
      <c r="F7383" s="235">
        <v>0.00006680312918632335</v>
      </c>
    </row>
    <row r="7384" ht="14.25" customHeight="1" spans="1:6" x14ac:dyDescent="0.25">
      <c r="A7384" s="232">
        <v>43619</v>
      </c>
      <c r="B7384" s="233">
        <v>154</v>
      </c>
      <c r="C7384" s="233">
        <v>39</v>
      </c>
      <c r="D7384" s="234">
        <v>0.7916666666678793</v>
      </c>
      <c r="E7384" s="235">
        <v>0.000024693825051426988</v>
      </c>
      <c r="F7384" s="235">
        <v>0.00006590173763808209</v>
      </c>
    </row>
    <row r="7385" ht="14.25" customHeight="1" spans="1:6" x14ac:dyDescent="0.25">
      <c r="A7385" s="232">
        <v>43619</v>
      </c>
      <c r="B7385" s="233">
        <v>154</v>
      </c>
      <c r="C7385" s="233">
        <v>40</v>
      </c>
      <c r="D7385" s="234">
        <v>0.8125</v>
      </c>
      <c r="E7385" s="235">
        <v>0.000016031166710340177</v>
      </c>
      <c r="F7385" s="235">
        <v>0.00006329771760982962</v>
      </c>
    </row>
    <row r="7386" ht="14.25" customHeight="1" spans="1:6" x14ac:dyDescent="0.25">
      <c r="A7386" s="232">
        <v>43619</v>
      </c>
      <c r="B7386" s="233">
        <v>154</v>
      </c>
      <c r="C7386" s="233">
        <v>41</v>
      </c>
      <c r="D7386" s="234">
        <v>0.8333333333321207</v>
      </c>
      <c r="E7386" s="235">
        <v>0.000007238239776736764</v>
      </c>
      <c r="F7386" s="235">
        <v>0.00006309740837688711</v>
      </c>
    </row>
    <row r="7387" ht="14.25" customHeight="1" spans="1:6" x14ac:dyDescent="0.25">
      <c r="A7387" s="232">
        <v>43619</v>
      </c>
      <c r="B7387" s="233">
        <v>154</v>
      </c>
      <c r="C7387" s="233">
        <v>42</v>
      </c>
      <c r="D7387" s="234">
        <v>0.8541666666678793</v>
      </c>
      <c r="E7387" s="235">
        <v>6.819077786679057e-7</v>
      </c>
      <c r="F7387" s="235">
        <v>0.00006229617144511711</v>
      </c>
    </row>
    <row r="7388" ht="14.25" customHeight="1" spans="1:6" x14ac:dyDescent="0.25">
      <c r="A7388" s="232">
        <v>43619</v>
      </c>
      <c r="B7388" s="233">
        <v>154</v>
      </c>
      <c r="C7388" s="233">
        <v>43</v>
      </c>
      <c r="D7388" s="234">
        <v>0.875</v>
      </c>
      <c r="E7388" s="235">
        <v>2.7466076768022574e-9</v>
      </c>
      <c r="F7388" s="235">
        <v>0.00006319756299335835</v>
      </c>
    </row>
    <row r="7389" ht="14.25" customHeight="1" spans="1:6" x14ac:dyDescent="0.25">
      <c r="A7389" s="232">
        <v>43619</v>
      </c>
      <c r="B7389" s="233">
        <v>154</v>
      </c>
      <c r="C7389" s="233">
        <v>44</v>
      </c>
      <c r="D7389" s="234">
        <v>0.8958333333321207</v>
      </c>
      <c r="E7389" s="235">
        <v>0</v>
      </c>
      <c r="F7389" s="235">
        <v>0.00006389864530865711</v>
      </c>
    </row>
    <row r="7390" ht="14.25" customHeight="1" spans="1:6" x14ac:dyDescent="0.25">
      <c r="A7390" s="232">
        <v>43619</v>
      </c>
      <c r="B7390" s="233">
        <v>154</v>
      </c>
      <c r="C7390" s="233">
        <v>45</v>
      </c>
      <c r="D7390" s="234">
        <v>0.9166666666678793</v>
      </c>
      <c r="E7390" s="235">
        <v>0</v>
      </c>
      <c r="F7390" s="235">
        <v>0.00006229617144511711</v>
      </c>
    </row>
    <row r="7391" ht="14.25" customHeight="1" spans="1:6" x14ac:dyDescent="0.25">
      <c r="A7391" s="232">
        <v>43619</v>
      </c>
      <c r="B7391" s="233">
        <v>154</v>
      </c>
      <c r="C7391" s="233">
        <v>46</v>
      </c>
      <c r="D7391" s="234">
        <v>0.9375</v>
      </c>
      <c r="E7391" s="235">
        <v>0</v>
      </c>
      <c r="F7391" s="235">
        <v>0.00005798952293685338</v>
      </c>
    </row>
    <row r="7392" ht="14.25" customHeight="1" spans="1:6" x14ac:dyDescent="0.25">
      <c r="A7392" s="232">
        <v>43619</v>
      </c>
      <c r="B7392" s="233">
        <v>154</v>
      </c>
      <c r="C7392" s="233">
        <v>47</v>
      </c>
      <c r="D7392" s="234">
        <v>0.9583333333321207</v>
      </c>
      <c r="E7392" s="235">
        <v>0</v>
      </c>
      <c r="F7392" s="235">
        <v>0.00005278148288034843</v>
      </c>
    </row>
    <row r="7393" ht="14.25" customHeight="1" spans="1:6" x14ac:dyDescent="0.25">
      <c r="A7393" s="232">
        <v>43619</v>
      </c>
      <c r="B7393" s="233">
        <v>154</v>
      </c>
      <c r="C7393" s="233">
        <v>48</v>
      </c>
      <c r="D7393" s="234">
        <v>0.9791666666678793</v>
      </c>
      <c r="E7393" s="235">
        <v>0</v>
      </c>
      <c r="F7393" s="235">
        <v>0.00004677220589207346</v>
      </c>
    </row>
    <row r="7394" ht="14.25" customHeight="1" spans="1:6" x14ac:dyDescent="0.25">
      <c r="A7394" s="232">
        <v>43620</v>
      </c>
      <c r="B7394" s="233">
        <v>155</v>
      </c>
      <c r="C7394" s="233">
        <v>1</v>
      </c>
      <c r="D7394" s="234">
        <v>0</v>
      </c>
      <c r="E7394" s="235">
        <v>0</v>
      </c>
      <c r="F7394" s="235">
        <v>0.00003976138273908601</v>
      </c>
    </row>
    <row r="7395" ht="14.25" customHeight="1" spans="1:6" x14ac:dyDescent="0.25">
      <c r="A7395" s="232">
        <v>43620</v>
      </c>
      <c r="B7395" s="233">
        <v>155</v>
      </c>
      <c r="C7395" s="233">
        <v>2</v>
      </c>
      <c r="D7395" s="234">
        <v>0.020833333332120674</v>
      </c>
      <c r="E7395" s="235">
        <v>0</v>
      </c>
      <c r="F7395" s="235">
        <v>0.00003605566192964978</v>
      </c>
    </row>
    <row r="7396" ht="14.25" customHeight="1" spans="1:6" x14ac:dyDescent="0.25">
      <c r="A7396" s="232">
        <v>43620</v>
      </c>
      <c r="B7396" s="233">
        <v>155</v>
      </c>
      <c r="C7396" s="233">
        <v>3</v>
      </c>
      <c r="D7396" s="234">
        <v>0.041666666667879326</v>
      </c>
      <c r="E7396" s="235">
        <v>0</v>
      </c>
      <c r="F7396" s="235">
        <v>0.000032450095736684804</v>
      </c>
    </row>
    <row r="7397" ht="14.25" customHeight="1" spans="1:6" x14ac:dyDescent="0.25">
      <c r="A7397" s="232">
        <v>43620</v>
      </c>
      <c r="B7397" s="233">
        <v>155</v>
      </c>
      <c r="C7397" s="233">
        <v>4</v>
      </c>
      <c r="D7397" s="234">
        <v>0.0625</v>
      </c>
      <c r="E7397" s="235">
        <v>0</v>
      </c>
      <c r="F7397" s="235">
        <v>0.000029445457242547322</v>
      </c>
    </row>
    <row r="7398" ht="14.25" customHeight="1" spans="1:6" x14ac:dyDescent="0.25">
      <c r="A7398" s="232">
        <v>43620</v>
      </c>
      <c r="B7398" s="233">
        <v>155</v>
      </c>
      <c r="C7398" s="233">
        <v>5</v>
      </c>
      <c r="D7398" s="234">
        <v>0.08333333333212067</v>
      </c>
      <c r="E7398" s="235">
        <v>0</v>
      </c>
      <c r="F7398" s="235">
        <v>0.000028143447228421073</v>
      </c>
    </row>
    <row r="7399" ht="14.25" customHeight="1" spans="1:6" x14ac:dyDescent="0.25">
      <c r="A7399" s="232">
        <v>43620</v>
      </c>
      <c r="B7399" s="233">
        <v>155</v>
      </c>
      <c r="C7399" s="233">
        <v>6</v>
      </c>
      <c r="D7399" s="234">
        <v>0.10416666666787933</v>
      </c>
      <c r="E7399" s="235">
        <v>0</v>
      </c>
      <c r="F7399" s="235">
        <v>0.00002724205568017983</v>
      </c>
    </row>
    <row r="7400" ht="14.25" customHeight="1" spans="1:6" x14ac:dyDescent="0.25">
      <c r="A7400" s="232">
        <v>43620</v>
      </c>
      <c r="B7400" s="233">
        <v>155</v>
      </c>
      <c r="C7400" s="233">
        <v>7</v>
      </c>
      <c r="D7400" s="234">
        <v>0.125</v>
      </c>
      <c r="E7400" s="235">
        <v>0</v>
      </c>
      <c r="F7400" s="235">
        <v>0.000027141901063708585</v>
      </c>
    </row>
    <row r="7401" ht="14.25" customHeight="1" spans="1:6" x14ac:dyDescent="0.25">
      <c r="A7401" s="232">
        <v>43620</v>
      </c>
      <c r="B7401" s="233">
        <v>155</v>
      </c>
      <c r="C7401" s="233">
        <v>8</v>
      </c>
      <c r="D7401" s="234">
        <v>0.14583333333212067</v>
      </c>
      <c r="E7401" s="235">
        <v>0.000002145427675227474</v>
      </c>
      <c r="F7401" s="235">
        <v>0.00002614035489899609</v>
      </c>
    </row>
    <row r="7402" ht="14.25" customHeight="1" spans="1:6" x14ac:dyDescent="0.25">
      <c r="A7402" s="232">
        <v>43620</v>
      </c>
      <c r="B7402" s="233">
        <v>155</v>
      </c>
      <c r="C7402" s="233">
        <v>9</v>
      </c>
      <c r="D7402" s="234">
        <v>0.16666666666787933</v>
      </c>
      <c r="E7402" s="235">
        <v>0.0000026663379824318993</v>
      </c>
      <c r="F7402" s="235">
        <v>0.000026240509515467337</v>
      </c>
    </row>
    <row r="7403" ht="14.25" customHeight="1" spans="1:6" x14ac:dyDescent="0.25">
      <c r="A7403" s="232">
        <v>43620</v>
      </c>
      <c r="B7403" s="233">
        <v>155</v>
      </c>
      <c r="C7403" s="233">
        <v>10</v>
      </c>
      <c r="D7403" s="234">
        <v>0.1875</v>
      </c>
      <c r="E7403" s="235">
        <v>0.0000062451749918446184</v>
      </c>
      <c r="F7403" s="235">
        <v>0.00002594004566605359</v>
      </c>
    </row>
    <row r="7404" ht="14.25" customHeight="1" spans="1:6" x14ac:dyDescent="0.25">
      <c r="A7404" s="232">
        <v>43620</v>
      </c>
      <c r="B7404" s="233">
        <v>155</v>
      </c>
      <c r="C7404" s="233">
        <v>11</v>
      </c>
      <c r="D7404" s="234">
        <v>0.20833333333212067</v>
      </c>
      <c r="E7404" s="235">
        <v>0.000015678331989934185</v>
      </c>
      <c r="F7404" s="235">
        <v>0.00002644081874840984</v>
      </c>
    </row>
    <row r="7405" ht="14.25" customHeight="1" spans="1:6" x14ac:dyDescent="0.25">
      <c r="A7405" s="232">
        <v>43620</v>
      </c>
      <c r="B7405" s="233">
        <v>155</v>
      </c>
      <c r="C7405" s="233">
        <v>12</v>
      </c>
      <c r="D7405" s="234">
        <v>0.22916666666787933</v>
      </c>
      <c r="E7405" s="235">
        <v>0.000029226241761655164</v>
      </c>
      <c r="F7405" s="235">
        <v>0.00002614035489899609</v>
      </c>
    </row>
    <row r="7406" ht="14.25" customHeight="1" spans="1:6" x14ac:dyDescent="0.25">
      <c r="A7406" s="232">
        <v>43620</v>
      </c>
      <c r="B7406" s="233">
        <v>155</v>
      </c>
      <c r="C7406" s="233">
        <v>13</v>
      </c>
      <c r="D7406" s="234">
        <v>0.25</v>
      </c>
      <c r="E7406" s="235">
        <v>0.00005004696405573156</v>
      </c>
      <c r="F7406" s="235">
        <v>0.000029645766475489823</v>
      </c>
    </row>
    <row r="7407" ht="14.25" customHeight="1" spans="1:6" x14ac:dyDescent="0.25">
      <c r="A7407" s="232">
        <v>43620</v>
      </c>
      <c r="B7407" s="233">
        <v>155</v>
      </c>
      <c r="C7407" s="233">
        <v>14</v>
      </c>
      <c r="D7407" s="234">
        <v>0.2708333333321207</v>
      </c>
      <c r="E7407" s="235">
        <v>0.00007544122662018525</v>
      </c>
      <c r="F7407" s="235">
        <v>0.000032450095736684804</v>
      </c>
    </row>
    <row r="7408" ht="14.25" customHeight="1" spans="1:6" x14ac:dyDescent="0.25">
      <c r="A7408" s="232">
        <v>43620</v>
      </c>
      <c r="B7408" s="233">
        <v>155</v>
      </c>
      <c r="C7408" s="233">
        <v>15</v>
      </c>
      <c r="D7408" s="234">
        <v>0.2916666666678793</v>
      </c>
      <c r="E7408" s="235">
        <v>0.0000989577784580922</v>
      </c>
      <c r="F7408" s="235">
        <v>0.000037457826560247266</v>
      </c>
    </row>
    <row r="7409" ht="14.25" customHeight="1" spans="1:6" x14ac:dyDescent="0.25">
      <c r="A7409" s="232">
        <v>43620</v>
      </c>
      <c r="B7409" s="233">
        <v>155</v>
      </c>
      <c r="C7409" s="233">
        <v>16</v>
      </c>
      <c r="D7409" s="234">
        <v>0.3125</v>
      </c>
      <c r="E7409" s="235">
        <v>0.00011815073696082793</v>
      </c>
      <c r="F7409" s="235">
        <v>0.00004236540276733849</v>
      </c>
    </row>
    <row r="7410" ht="14.25" customHeight="1" spans="1:6" x14ac:dyDescent="0.25">
      <c r="A7410" s="232">
        <v>43620</v>
      </c>
      <c r="B7410" s="233">
        <v>155</v>
      </c>
      <c r="C7410" s="233">
        <v>17</v>
      </c>
      <c r="D7410" s="234">
        <v>0.3333333333321207</v>
      </c>
      <c r="E7410" s="235">
        <v>0.0001392309768893254</v>
      </c>
      <c r="F7410" s="235">
        <v>0.000048675143605027206</v>
      </c>
    </row>
    <row r="7411" ht="14.25" customHeight="1" spans="1:6" x14ac:dyDescent="0.25">
      <c r="A7411" s="232">
        <v>43620</v>
      </c>
      <c r="B7411" s="233">
        <v>155</v>
      </c>
      <c r="C7411" s="233">
        <v>18</v>
      </c>
      <c r="D7411" s="234">
        <v>0.3541666666678793</v>
      </c>
      <c r="E7411" s="235">
        <v>0.0001557368049256635</v>
      </c>
      <c r="F7411" s="235">
        <v>0.000054383956743888416</v>
      </c>
    </row>
    <row r="7412" ht="14.25" customHeight="1" spans="1:6" x14ac:dyDescent="0.25">
      <c r="A7412" s="232">
        <v>43620</v>
      </c>
      <c r="B7412" s="233">
        <v>155</v>
      </c>
      <c r="C7412" s="233">
        <v>19</v>
      </c>
      <c r="D7412" s="234">
        <v>0.375</v>
      </c>
      <c r="E7412" s="235">
        <v>0.0001725795725244626</v>
      </c>
      <c r="F7412" s="235">
        <v>0.000056887822155669654</v>
      </c>
    </row>
    <row r="7413" ht="14.25" customHeight="1" spans="1:6" x14ac:dyDescent="0.25">
      <c r="A7413" s="232">
        <v>43620</v>
      </c>
      <c r="B7413" s="233">
        <v>155</v>
      </c>
      <c r="C7413" s="233">
        <v>20</v>
      </c>
      <c r="D7413" s="234">
        <v>0.3958333333321207</v>
      </c>
      <c r="E7413" s="235">
        <v>0.00019876154037580697</v>
      </c>
      <c r="F7413" s="235">
        <v>0.00006029307911569213</v>
      </c>
    </row>
    <row r="7414" ht="14.25" customHeight="1" spans="1:6" x14ac:dyDescent="0.25">
      <c r="A7414" s="232">
        <v>43620</v>
      </c>
      <c r="B7414" s="233">
        <v>155</v>
      </c>
      <c r="C7414" s="233">
        <v>21</v>
      </c>
      <c r="D7414" s="234">
        <v>0.4166666666678793</v>
      </c>
      <c r="E7414" s="235">
        <v>0.000215946489488509</v>
      </c>
      <c r="F7414" s="235">
        <v>0.00006049338834863463</v>
      </c>
    </row>
    <row r="7415" ht="14.25" customHeight="1" spans="1:6" x14ac:dyDescent="0.25">
      <c r="A7415" s="232">
        <v>43620</v>
      </c>
      <c r="B7415" s="233">
        <v>155</v>
      </c>
      <c r="C7415" s="233">
        <v>22</v>
      </c>
      <c r="D7415" s="234">
        <v>0.4375</v>
      </c>
      <c r="E7415" s="235">
        <v>0.00022062242675211885</v>
      </c>
      <c r="F7415" s="235">
        <v>0.000057789213703910896</v>
      </c>
    </row>
    <row r="7416" ht="14.25" customHeight="1" spans="1:6" x14ac:dyDescent="0.25">
      <c r="A7416" s="232">
        <v>43620</v>
      </c>
      <c r="B7416" s="233">
        <v>155</v>
      </c>
      <c r="C7416" s="233">
        <v>23</v>
      </c>
      <c r="D7416" s="234">
        <v>0.4583333333321207</v>
      </c>
      <c r="E7416" s="235">
        <v>0.0002471963423434565</v>
      </c>
      <c r="F7416" s="235">
        <v>0.00005859045063568089</v>
      </c>
    </row>
    <row r="7417" ht="14.25" customHeight="1" spans="1:6" x14ac:dyDescent="0.25">
      <c r="A7417" s="232">
        <v>43620</v>
      </c>
      <c r="B7417" s="233">
        <v>155</v>
      </c>
      <c r="C7417" s="233">
        <v>24</v>
      </c>
      <c r="D7417" s="234">
        <v>0.4791666666678793</v>
      </c>
      <c r="E7417" s="235">
        <v>0.0002843176529557985</v>
      </c>
      <c r="F7417" s="235">
        <v>0.00005798952293685338</v>
      </c>
    </row>
    <row r="7418" ht="14.25" customHeight="1" spans="1:6" x14ac:dyDescent="0.25">
      <c r="A7418" s="232">
        <v>43620</v>
      </c>
      <c r="B7418" s="233">
        <v>155</v>
      </c>
      <c r="C7418" s="233">
        <v>25</v>
      </c>
      <c r="D7418" s="234">
        <v>0.5</v>
      </c>
      <c r="E7418" s="235">
        <v>0.00029899387751043725</v>
      </c>
      <c r="F7418" s="235">
        <v>0.00005959199680039339</v>
      </c>
    </row>
    <row r="7419" ht="14.25" customHeight="1" spans="1:6" x14ac:dyDescent="0.25">
      <c r="A7419" s="232">
        <v>43620</v>
      </c>
      <c r="B7419" s="233">
        <v>155</v>
      </c>
      <c r="C7419" s="233">
        <v>26</v>
      </c>
      <c r="D7419" s="234">
        <v>0.5208333333321207</v>
      </c>
      <c r="E7419" s="235">
        <v>0.00029438982809621393</v>
      </c>
      <c r="F7419" s="235">
        <v>0.0000581898321697959</v>
      </c>
    </row>
    <row r="7420" ht="14.25" customHeight="1" spans="1:6" x14ac:dyDescent="0.25">
      <c r="A7420" s="232">
        <v>43620</v>
      </c>
      <c r="B7420" s="233">
        <v>155</v>
      </c>
      <c r="C7420" s="233">
        <v>27</v>
      </c>
      <c r="D7420" s="234">
        <v>0.5416666666678793</v>
      </c>
      <c r="E7420" s="235">
        <v>0.0002796014509154297</v>
      </c>
      <c r="F7420" s="235">
        <v>0.00005608658522389965</v>
      </c>
    </row>
    <row r="7421" ht="14.25" customHeight="1" spans="1:6" x14ac:dyDescent="0.25">
      <c r="A7421" s="232">
        <v>43620</v>
      </c>
      <c r="B7421" s="233">
        <v>155</v>
      </c>
      <c r="C7421" s="233">
        <v>28</v>
      </c>
      <c r="D7421" s="234">
        <v>0.5625</v>
      </c>
      <c r="E7421" s="235">
        <v>0.00024946102725409896</v>
      </c>
      <c r="F7421" s="235">
        <v>0.000055285348292129665</v>
      </c>
    </row>
    <row r="7422" ht="14.25" customHeight="1" spans="1:6" x14ac:dyDescent="0.25">
      <c r="A7422" s="232">
        <v>43620</v>
      </c>
      <c r="B7422" s="233">
        <v>155</v>
      </c>
      <c r="C7422" s="233">
        <v>29</v>
      </c>
      <c r="D7422" s="234">
        <v>0.5833333333321207</v>
      </c>
      <c r="E7422" s="235">
        <v>0.00022391325887495826</v>
      </c>
      <c r="F7422" s="235">
        <v>0.00005488472982624466</v>
      </c>
    </row>
    <row r="7423" ht="14.25" customHeight="1" spans="1:6" x14ac:dyDescent="0.25">
      <c r="A7423" s="232">
        <v>43620</v>
      </c>
      <c r="B7423" s="233">
        <v>155</v>
      </c>
      <c r="C7423" s="233">
        <v>30</v>
      </c>
      <c r="D7423" s="234">
        <v>0.6041666666678793</v>
      </c>
      <c r="E7423" s="235">
        <v>0.0002250980015763633</v>
      </c>
      <c r="F7423" s="235">
        <v>0.00005608658522389965</v>
      </c>
    </row>
    <row r="7424" ht="14.25" customHeight="1" spans="1:6" x14ac:dyDescent="0.25">
      <c r="A7424" s="232">
        <v>43620</v>
      </c>
      <c r="B7424" s="233">
        <v>155</v>
      </c>
      <c r="C7424" s="233">
        <v>31</v>
      </c>
      <c r="D7424" s="234">
        <v>0.625</v>
      </c>
      <c r="E7424" s="235">
        <v>0.00020726581713380755</v>
      </c>
      <c r="F7424" s="235">
        <v>0.00005518519367565842</v>
      </c>
    </row>
    <row r="7425" ht="14.25" customHeight="1" spans="1:6" x14ac:dyDescent="0.25">
      <c r="A7425" s="232">
        <v>43620</v>
      </c>
      <c r="B7425" s="233">
        <v>155</v>
      </c>
      <c r="C7425" s="233">
        <v>32</v>
      </c>
      <c r="D7425" s="234">
        <v>0.6458333333321207</v>
      </c>
      <c r="E7425" s="235">
        <v>0.00018266934446145195</v>
      </c>
      <c r="F7425" s="235">
        <v>0.000056487203689784654</v>
      </c>
    </row>
    <row r="7426" ht="14.25" customHeight="1" spans="1:6" x14ac:dyDescent="0.25">
      <c r="A7426" s="232">
        <v>43620</v>
      </c>
      <c r="B7426" s="233">
        <v>155</v>
      </c>
      <c r="C7426" s="233">
        <v>33</v>
      </c>
      <c r="D7426" s="234">
        <v>0.6666666666678793</v>
      </c>
      <c r="E7426" s="235">
        <v>0.00015519655496703448</v>
      </c>
      <c r="F7426" s="235">
        <v>0.000056286894456842146</v>
      </c>
    </row>
    <row r="7427" ht="14.25" customHeight="1" spans="1:6" x14ac:dyDescent="0.25">
      <c r="A7427" s="232">
        <v>43620</v>
      </c>
      <c r="B7427" s="233">
        <v>155</v>
      </c>
      <c r="C7427" s="233">
        <v>34</v>
      </c>
      <c r="D7427" s="234">
        <v>0.6875</v>
      </c>
      <c r="E7427" s="235">
        <v>0.00012804146953350305</v>
      </c>
      <c r="F7427" s="235">
        <v>0.00005758890447096841</v>
      </c>
    </row>
    <row r="7428" ht="14.25" customHeight="1" spans="1:6" x14ac:dyDescent="0.25">
      <c r="A7428" s="232">
        <v>43620</v>
      </c>
      <c r="B7428" s="233">
        <v>155</v>
      </c>
      <c r="C7428" s="233">
        <v>35</v>
      </c>
      <c r="D7428" s="234">
        <v>0.7083333333321207</v>
      </c>
      <c r="E7428" s="235">
        <v>0.00010311337943938296</v>
      </c>
      <c r="F7428" s="235">
        <v>0.00006229617144511711</v>
      </c>
    </row>
    <row r="7429" ht="14.25" customHeight="1" spans="1:6" x14ac:dyDescent="0.25">
      <c r="A7429" s="232">
        <v>43620</v>
      </c>
      <c r="B7429" s="233">
        <v>155</v>
      </c>
      <c r="C7429" s="233">
        <v>36</v>
      </c>
      <c r="D7429" s="234">
        <v>0.7291666666678793</v>
      </c>
      <c r="E7429" s="235">
        <v>0.00008031922420829259</v>
      </c>
      <c r="F7429" s="235">
        <v>0.00006640251072043834</v>
      </c>
    </row>
    <row r="7430" ht="14.25" customHeight="1" spans="1:6" x14ac:dyDescent="0.25">
      <c r="A7430" s="232">
        <v>43620</v>
      </c>
      <c r="B7430" s="233">
        <v>155</v>
      </c>
      <c r="C7430" s="233">
        <v>37</v>
      </c>
      <c r="D7430" s="234">
        <v>0.75</v>
      </c>
      <c r="E7430" s="235">
        <v>0.00005389504078303525</v>
      </c>
      <c r="F7430" s="235">
        <v>0.00006630235610396709</v>
      </c>
    </row>
    <row r="7431" ht="14.25" customHeight="1" spans="1:6" x14ac:dyDescent="0.25">
      <c r="A7431" s="232">
        <v>43620</v>
      </c>
      <c r="B7431" s="233">
        <v>155</v>
      </c>
      <c r="C7431" s="233">
        <v>38</v>
      </c>
      <c r="D7431" s="234">
        <v>0.7708333333321207</v>
      </c>
      <c r="E7431" s="235">
        <v>0.000034750167990573164</v>
      </c>
      <c r="F7431" s="235">
        <v>0.00006810513920044957</v>
      </c>
    </row>
    <row r="7432" ht="14.25" customHeight="1" spans="1:6" x14ac:dyDescent="0.25">
      <c r="A7432" s="232">
        <v>43620</v>
      </c>
      <c r="B7432" s="233">
        <v>155</v>
      </c>
      <c r="C7432" s="233">
        <v>39</v>
      </c>
      <c r="D7432" s="234">
        <v>0.7916666666678793</v>
      </c>
      <c r="E7432" s="235">
        <v>0.000020772227903158805</v>
      </c>
      <c r="F7432" s="235">
        <v>0.00006660281995338085</v>
      </c>
    </row>
    <row r="7433" ht="14.25" customHeight="1" spans="1:6" x14ac:dyDescent="0.25">
      <c r="A7433" s="232">
        <v>43620</v>
      </c>
      <c r="B7433" s="233">
        <v>155</v>
      </c>
      <c r="C7433" s="233">
        <v>40</v>
      </c>
      <c r="D7433" s="234">
        <v>0.8125</v>
      </c>
      <c r="E7433" s="235">
        <v>0.000011679910464297687</v>
      </c>
      <c r="F7433" s="235">
        <v>0.00006359818145924337</v>
      </c>
    </row>
    <row r="7434" ht="14.25" customHeight="1" spans="1:6" x14ac:dyDescent="0.25">
      <c r="A7434" s="232">
        <v>43620</v>
      </c>
      <c r="B7434" s="233">
        <v>155</v>
      </c>
      <c r="C7434" s="233">
        <v>41</v>
      </c>
      <c r="D7434" s="234">
        <v>0.8333333333321207</v>
      </c>
      <c r="E7434" s="235">
        <v>0.000005052644906367996</v>
      </c>
      <c r="F7434" s="235">
        <v>0.00006149493451334712</v>
      </c>
    </row>
    <row r="7435" ht="14.25" customHeight="1" spans="1:6" x14ac:dyDescent="0.25">
      <c r="A7435" s="232">
        <v>43620</v>
      </c>
      <c r="B7435" s="233">
        <v>155</v>
      </c>
      <c r="C7435" s="233">
        <v>42</v>
      </c>
      <c r="D7435" s="234">
        <v>0.8541666666678793</v>
      </c>
      <c r="E7435" s="235">
        <v>4.1686013785648796e-7</v>
      </c>
      <c r="F7435" s="235">
        <v>0.000060793852198048374</v>
      </c>
    </row>
    <row r="7436" ht="14.25" customHeight="1" spans="1:6" x14ac:dyDescent="0.25">
      <c r="A7436" s="232">
        <v>43620</v>
      </c>
      <c r="B7436" s="233">
        <v>155</v>
      </c>
      <c r="C7436" s="233">
        <v>43</v>
      </c>
      <c r="D7436" s="234">
        <v>0.875</v>
      </c>
      <c r="E7436" s="235">
        <v>0</v>
      </c>
      <c r="F7436" s="235">
        <v>0.00006099416143099088</v>
      </c>
    </row>
    <row r="7437" ht="14.25" customHeight="1" spans="1:6" x14ac:dyDescent="0.25">
      <c r="A7437" s="232">
        <v>43620</v>
      </c>
      <c r="B7437" s="233">
        <v>155</v>
      </c>
      <c r="C7437" s="233">
        <v>44</v>
      </c>
      <c r="D7437" s="234">
        <v>0.8958333333321207</v>
      </c>
      <c r="E7437" s="235">
        <v>0</v>
      </c>
      <c r="F7437" s="235">
        <v>0.00006169524374628963</v>
      </c>
    </row>
    <row r="7438" ht="14.25" customHeight="1" spans="1:6" x14ac:dyDescent="0.25">
      <c r="A7438" s="232">
        <v>43620</v>
      </c>
      <c r="B7438" s="233">
        <v>155</v>
      </c>
      <c r="C7438" s="233">
        <v>45</v>
      </c>
      <c r="D7438" s="234">
        <v>0.9166666666678793</v>
      </c>
      <c r="E7438" s="235">
        <v>0</v>
      </c>
      <c r="F7438" s="235">
        <v>0.000060092769882749627</v>
      </c>
    </row>
    <row r="7439" ht="14.25" customHeight="1" spans="1:6" x14ac:dyDescent="0.25">
      <c r="A7439" s="232">
        <v>43620</v>
      </c>
      <c r="B7439" s="233">
        <v>155</v>
      </c>
      <c r="C7439" s="233">
        <v>46</v>
      </c>
      <c r="D7439" s="234">
        <v>0.9375</v>
      </c>
      <c r="E7439" s="235">
        <v>0</v>
      </c>
      <c r="F7439" s="235">
        <v>0.00005758890447096841</v>
      </c>
    </row>
    <row r="7440" ht="14.25" customHeight="1" spans="1:6" x14ac:dyDescent="0.25">
      <c r="A7440" s="232">
        <v>43620</v>
      </c>
      <c r="B7440" s="233">
        <v>155</v>
      </c>
      <c r="C7440" s="233">
        <v>47</v>
      </c>
      <c r="D7440" s="234">
        <v>0.9583333333321207</v>
      </c>
      <c r="E7440" s="235">
        <v>0</v>
      </c>
      <c r="F7440" s="235">
        <v>0.00005117900901680845</v>
      </c>
    </row>
    <row r="7441" ht="14.25" customHeight="1" spans="1:6" x14ac:dyDescent="0.25">
      <c r="A7441" s="232">
        <v>43620</v>
      </c>
      <c r="B7441" s="233">
        <v>155</v>
      </c>
      <c r="C7441" s="233">
        <v>48</v>
      </c>
      <c r="D7441" s="234">
        <v>0.9791666666678793</v>
      </c>
      <c r="E7441" s="235">
        <v>0</v>
      </c>
      <c r="F7441" s="235">
        <v>0.00004737313359090096</v>
      </c>
    </row>
    <row r="7442" ht="14.25" customHeight="1" spans="1:6" x14ac:dyDescent="0.25">
      <c r="A7442" s="232">
        <v>43621</v>
      </c>
      <c r="B7442" s="233">
        <v>156</v>
      </c>
      <c r="C7442" s="233">
        <v>1</v>
      </c>
      <c r="D7442" s="234">
        <v>0</v>
      </c>
      <c r="E7442" s="235">
        <v>0</v>
      </c>
      <c r="F7442" s="235">
        <v>0.00004086308352026975</v>
      </c>
    </row>
    <row r="7443" ht="14.25" customHeight="1" spans="1:6" x14ac:dyDescent="0.25">
      <c r="A7443" s="232">
        <v>43621</v>
      </c>
      <c r="B7443" s="233">
        <v>156</v>
      </c>
      <c r="C7443" s="233">
        <v>2</v>
      </c>
      <c r="D7443" s="234">
        <v>0.020833333332120674</v>
      </c>
      <c r="E7443" s="235">
        <v>0</v>
      </c>
      <c r="F7443" s="235">
        <v>0.000036356125779063524</v>
      </c>
    </row>
    <row r="7444" ht="14.25" customHeight="1" spans="1:6" x14ac:dyDescent="0.25">
      <c r="A7444" s="232">
        <v>43621</v>
      </c>
      <c r="B7444" s="233">
        <v>156</v>
      </c>
      <c r="C7444" s="233">
        <v>3</v>
      </c>
      <c r="D7444" s="234">
        <v>0.041666666667879326</v>
      </c>
      <c r="E7444" s="235">
        <v>0</v>
      </c>
      <c r="F7444" s="235">
        <v>0.000033151178051983545</v>
      </c>
    </row>
    <row r="7445" ht="14.25" customHeight="1" spans="1:6" x14ac:dyDescent="0.25">
      <c r="A7445" s="232">
        <v>43621</v>
      </c>
      <c r="B7445" s="233">
        <v>156</v>
      </c>
      <c r="C7445" s="233">
        <v>4</v>
      </c>
      <c r="D7445" s="234">
        <v>0.0625</v>
      </c>
      <c r="E7445" s="235">
        <v>0</v>
      </c>
      <c r="F7445" s="235">
        <v>0.00003094777648961606</v>
      </c>
    </row>
    <row r="7446" ht="14.25" customHeight="1" spans="1:6" x14ac:dyDescent="0.25">
      <c r="A7446" s="232">
        <v>43621</v>
      </c>
      <c r="B7446" s="233">
        <v>156</v>
      </c>
      <c r="C7446" s="233">
        <v>5</v>
      </c>
      <c r="D7446" s="234">
        <v>0.08333333333212067</v>
      </c>
      <c r="E7446" s="235">
        <v>0</v>
      </c>
      <c r="F7446" s="235">
        <v>0.000028644220310777324</v>
      </c>
    </row>
    <row r="7447" ht="14.25" customHeight="1" spans="1:6" x14ac:dyDescent="0.25">
      <c r="A7447" s="232">
        <v>43621</v>
      </c>
      <c r="B7447" s="233">
        <v>156</v>
      </c>
      <c r="C7447" s="233">
        <v>6</v>
      </c>
      <c r="D7447" s="234">
        <v>0.10416666666787933</v>
      </c>
      <c r="E7447" s="235">
        <v>0</v>
      </c>
      <c r="F7447" s="235">
        <v>0.000027542519529593582</v>
      </c>
    </row>
    <row r="7448" ht="14.25" customHeight="1" spans="1:6" x14ac:dyDescent="0.25">
      <c r="A7448" s="232">
        <v>43621</v>
      </c>
      <c r="B7448" s="233">
        <v>156</v>
      </c>
      <c r="C7448" s="233">
        <v>7</v>
      </c>
      <c r="D7448" s="234">
        <v>0.125</v>
      </c>
      <c r="E7448" s="235">
        <v>0</v>
      </c>
      <c r="F7448" s="235">
        <v>0.000026941591830766084</v>
      </c>
    </row>
    <row r="7449" ht="14.25" customHeight="1" spans="1:6" x14ac:dyDescent="0.25">
      <c r="A7449" s="232">
        <v>43621</v>
      </c>
      <c r="B7449" s="233">
        <v>156</v>
      </c>
      <c r="C7449" s="233">
        <v>8</v>
      </c>
      <c r="D7449" s="234">
        <v>0.14583333333212067</v>
      </c>
      <c r="E7449" s="235">
        <v>0</v>
      </c>
      <c r="F7449" s="235">
        <v>0.000026340664131938587</v>
      </c>
    </row>
    <row r="7450" ht="14.25" customHeight="1" spans="1:6" x14ac:dyDescent="0.25">
      <c r="A7450" s="232">
        <v>43621</v>
      </c>
      <c r="B7450" s="233">
        <v>156</v>
      </c>
      <c r="C7450" s="233">
        <v>9</v>
      </c>
      <c r="D7450" s="234">
        <v>0.16666666666787933</v>
      </c>
      <c r="E7450" s="235">
        <v>0.0000013282565267697595</v>
      </c>
      <c r="F7450" s="235">
        <v>0.000025839891049582346</v>
      </c>
    </row>
    <row r="7451" ht="14.25" customHeight="1" spans="1:6" x14ac:dyDescent="0.25">
      <c r="A7451" s="232">
        <v>43621</v>
      </c>
      <c r="B7451" s="233">
        <v>156</v>
      </c>
      <c r="C7451" s="233">
        <v>10</v>
      </c>
      <c r="D7451" s="234">
        <v>0.1875</v>
      </c>
      <c r="E7451" s="235">
        <v>0.000005379479381498936</v>
      </c>
      <c r="F7451" s="235">
        <v>0.000025138808734283598</v>
      </c>
    </row>
    <row r="7452" ht="14.25" customHeight="1" spans="1:6" x14ac:dyDescent="0.25">
      <c r="A7452" s="232">
        <v>43621</v>
      </c>
      <c r="B7452" s="233">
        <v>156</v>
      </c>
      <c r="C7452" s="233">
        <v>11</v>
      </c>
      <c r="D7452" s="234">
        <v>0.20833333333212067</v>
      </c>
      <c r="E7452" s="235">
        <v>0.000013386308334767041</v>
      </c>
      <c r="F7452" s="235">
        <v>0.000026641127981352337</v>
      </c>
    </row>
    <row r="7453" ht="14.25" customHeight="1" spans="1:6" x14ac:dyDescent="0.25">
      <c r="A7453" s="232">
        <v>43621</v>
      </c>
      <c r="B7453" s="233">
        <v>156</v>
      </c>
      <c r="C7453" s="233">
        <v>12</v>
      </c>
      <c r="D7453" s="234">
        <v>0.22916666666787933</v>
      </c>
      <c r="E7453" s="235">
        <v>0.000023892069368102534</v>
      </c>
      <c r="F7453" s="235">
        <v>0.00002644081874840984</v>
      </c>
    </row>
    <row r="7454" ht="14.25" customHeight="1" spans="1:6" x14ac:dyDescent="0.25">
      <c r="A7454" s="232">
        <v>43621</v>
      </c>
      <c r="B7454" s="233">
        <v>156</v>
      </c>
      <c r="C7454" s="233">
        <v>13</v>
      </c>
      <c r="D7454" s="234">
        <v>0.25</v>
      </c>
      <c r="E7454" s="235">
        <v>0.000042021039885987975</v>
      </c>
      <c r="F7454" s="235">
        <v>0.000028143447228421073</v>
      </c>
    </row>
    <row r="7455" ht="14.25" customHeight="1" spans="1:6" x14ac:dyDescent="0.25">
      <c r="A7455" s="232">
        <v>43621</v>
      </c>
      <c r="B7455" s="233">
        <v>156</v>
      </c>
      <c r="C7455" s="233">
        <v>14</v>
      </c>
      <c r="D7455" s="234">
        <v>0.2708333333321207</v>
      </c>
      <c r="E7455" s="235">
        <v>0.00006370794359359687</v>
      </c>
      <c r="F7455" s="235">
        <v>0.000029545611859018566</v>
      </c>
    </row>
    <row r="7456" ht="14.25" customHeight="1" spans="1:6" x14ac:dyDescent="0.25">
      <c r="A7456" s="232">
        <v>43621</v>
      </c>
      <c r="B7456" s="233">
        <v>156</v>
      </c>
      <c r="C7456" s="233">
        <v>15</v>
      </c>
      <c r="D7456" s="234">
        <v>0.2916666666678793</v>
      </c>
      <c r="E7456" s="235">
        <v>0.00008732433197966947</v>
      </c>
      <c r="F7456" s="235">
        <v>0.000033151178051983545</v>
      </c>
    </row>
    <row r="7457" ht="14.25" customHeight="1" spans="1:6" x14ac:dyDescent="0.25">
      <c r="A7457" s="232">
        <v>43621</v>
      </c>
      <c r="B7457" s="233">
        <v>156</v>
      </c>
      <c r="C7457" s="233">
        <v>16</v>
      </c>
      <c r="D7457" s="234">
        <v>0.3125</v>
      </c>
      <c r="E7457" s="235">
        <v>0.00011436420808033583</v>
      </c>
      <c r="F7457" s="235">
        <v>0.00003755798117671852</v>
      </c>
    </row>
    <row r="7458" ht="14.25" customHeight="1" spans="1:6" x14ac:dyDescent="0.25">
      <c r="A7458" s="232">
        <v>43621</v>
      </c>
      <c r="B7458" s="233">
        <v>156</v>
      </c>
      <c r="C7458" s="233">
        <v>17</v>
      </c>
      <c r="D7458" s="234">
        <v>0.3333333333321207</v>
      </c>
      <c r="E7458" s="235">
        <v>0.00014171312969389155</v>
      </c>
      <c r="F7458" s="235">
        <v>0.00004456880432970597</v>
      </c>
    </row>
    <row r="7459" ht="14.25" customHeight="1" spans="1:6" x14ac:dyDescent="0.25">
      <c r="A7459" s="232">
        <v>43621</v>
      </c>
      <c r="B7459" s="233">
        <v>156</v>
      </c>
      <c r="C7459" s="233">
        <v>18</v>
      </c>
      <c r="D7459" s="234">
        <v>0.3541666666678793</v>
      </c>
      <c r="E7459" s="235">
        <v>0.00016949317829629572</v>
      </c>
      <c r="F7459" s="235">
        <v>0.00005188009133210718</v>
      </c>
    </row>
    <row r="7460" ht="14.25" customHeight="1" spans="1:6" x14ac:dyDescent="0.25">
      <c r="A7460" s="232">
        <v>43621</v>
      </c>
      <c r="B7460" s="233">
        <v>156</v>
      </c>
      <c r="C7460" s="233">
        <v>19</v>
      </c>
      <c r="D7460" s="234">
        <v>0.375</v>
      </c>
      <c r="E7460" s="235">
        <v>0.00019438899419340816</v>
      </c>
      <c r="F7460" s="235">
        <v>0.000056487203689784654</v>
      </c>
    </row>
    <row r="7461" ht="14.25" customHeight="1" spans="1:6" x14ac:dyDescent="0.25">
      <c r="A7461" s="232">
        <v>43621</v>
      </c>
      <c r="B7461" s="233">
        <v>156</v>
      </c>
      <c r="C7461" s="233">
        <v>20</v>
      </c>
      <c r="D7461" s="234">
        <v>0.3958333333321207</v>
      </c>
      <c r="E7461" s="235">
        <v>0.00022006007709348072</v>
      </c>
      <c r="F7461" s="235">
        <v>0.000058991069101565885</v>
      </c>
    </row>
    <row r="7462" ht="14.25" customHeight="1" spans="1:6" x14ac:dyDescent="0.25">
      <c r="A7462" s="232">
        <v>43621</v>
      </c>
      <c r="B7462" s="233">
        <v>156</v>
      </c>
      <c r="C7462" s="233">
        <v>21</v>
      </c>
      <c r="D7462" s="234">
        <v>0.4166666666678793</v>
      </c>
      <c r="E7462" s="235">
        <v>0.00023664313535004801</v>
      </c>
      <c r="F7462" s="235">
        <v>0.000059992615266278386</v>
      </c>
    </row>
    <row r="7463" ht="14.25" customHeight="1" spans="1:6" x14ac:dyDescent="0.25">
      <c r="A7463" s="232">
        <v>43621</v>
      </c>
      <c r="B7463" s="233">
        <v>156</v>
      </c>
      <c r="C7463" s="233">
        <v>22</v>
      </c>
      <c r="D7463" s="234">
        <v>0.4375</v>
      </c>
      <c r="E7463" s="235">
        <v>0.00024882748059941624</v>
      </c>
      <c r="F7463" s="235">
        <v>0.00006099416143099088</v>
      </c>
    </row>
    <row r="7464" ht="14.25" customHeight="1" spans="1:6" x14ac:dyDescent="0.25">
      <c r="A7464" s="232">
        <v>43621</v>
      </c>
      <c r="B7464" s="233">
        <v>156</v>
      </c>
      <c r="C7464" s="233">
        <v>23</v>
      </c>
      <c r="D7464" s="234">
        <v>0.4583333333321207</v>
      </c>
      <c r="E7464" s="235">
        <v>0.00026204423435715517</v>
      </c>
      <c r="F7464" s="235">
        <v>0.000060894006814519635</v>
      </c>
    </row>
    <row r="7465" ht="14.25" customHeight="1" spans="1:6" x14ac:dyDescent="0.25">
      <c r="A7465" s="232">
        <v>43621</v>
      </c>
      <c r="B7465" s="233">
        <v>156</v>
      </c>
      <c r="C7465" s="233">
        <v>24</v>
      </c>
      <c r="D7465" s="234">
        <v>0.4791666666678793</v>
      </c>
      <c r="E7465" s="235">
        <v>0.00027304800788323694</v>
      </c>
      <c r="F7465" s="235">
        <v>0.00006269678991100212</v>
      </c>
    </row>
    <row r="7466" ht="14.25" customHeight="1" spans="1:6" x14ac:dyDescent="0.25">
      <c r="A7466" s="232">
        <v>43621</v>
      </c>
      <c r="B7466" s="233">
        <v>156</v>
      </c>
      <c r="C7466" s="233">
        <v>25</v>
      </c>
      <c r="D7466" s="234">
        <v>0.5</v>
      </c>
      <c r="E7466" s="235">
        <v>0.00027404760869915074</v>
      </c>
      <c r="F7466" s="235">
        <v>0.00006189555297923212</v>
      </c>
    </row>
    <row r="7467" ht="14.25" customHeight="1" spans="1:6" x14ac:dyDescent="0.25">
      <c r="A7467" s="232">
        <v>43621</v>
      </c>
      <c r="B7467" s="233">
        <v>156</v>
      </c>
      <c r="C7467" s="233">
        <v>26</v>
      </c>
      <c r="D7467" s="234">
        <v>0.5208333333321207</v>
      </c>
      <c r="E7467" s="235">
        <v>0.0002662214062567623</v>
      </c>
      <c r="F7467" s="235">
        <v>0.00006269678991100212</v>
      </c>
    </row>
    <row r="7468" ht="14.25" customHeight="1" spans="1:6" x14ac:dyDescent="0.25">
      <c r="A7468" s="232">
        <v>43621</v>
      </c>
      <c r="B7468" s="233">
        <v>156</v>
      </c>
      <c r="C7468" s="233">
        <v>27</v>
      </c>
      <c r="D7468" s="234">
        <v>0.5416666666678793</v>
      </c>
      <c r="E7468" s="235">
        <v>0.0002571732290131906</v>
      </c>
      <c r="F7468" s="235">
        <v>0.00006229617144511711</v>
      </c>
    </row>
    <row r="7469" ht="14.25" customHeight="1" spans="1:6" x14ac:dyDescent="0.25">
      <c r="A7469" s="232">
        <v>43621</v>
      </c>
      <c r="B7469" s="233">
        <v>156</v>
      </c>
      <c r="C7469" s="233">
        <v>28</v>
      </c>
      <c r="D7469" s="234">
        <v>0.5625</v>
      </c>
      <c r="E7469" s="235">
        <v>0.0002353290702607402</v>
      </c>
      <c r="F7469" s="235">
        <v>0.00005869060525215214</v>
      </c>
    </row>
    <row r="7470" ht="14.25" customHeight="1" spans="1:6" x14ac:dyDescent="0.25">
      <c r="A7470" s="232">
        <v>43621</v>
      </c>
      <c r="B7470" s="233">
        <v>156</v>
      </c>
      <c r="C7470" s="233">
        <v>29</v>
      </c>
      <c r="D7470" s="234">
        <v>0.5833333333321207</v>
      </c>
      <c r="E7470" s="235">
        <v>0.00021591004147559955</v>
      </c>
      <c r="F7470" s="235">
        <v>0.00005788936832038214</v>
      </c>
    </row>
    <row r="7471" ht="14.25" customHeight="1" spans="1:6" x14ac:dyDescent="0.25">
      <c r="A7471" s="232">
        <v>43621</v>
      </c>
      <c r="B7471" s="233">
        <v>156</v>
      </c>
      <c r="C7471" s="233">
        <v>30</v>
      </c>
      <c r="D7471" s="234">
        <v>0.6041666666678793</v>
      </c>
      <c r="E7471" s="235">
        <v>0.00019477169638539032</v>
      </c>
      <c r="F7471" s="235">
        <v>0.000056887822155669654</v>
      </c>
    </row>
    <row r="7472" ht="14.25" customHeight="1" spans="1:6" x14ac:dyDescent="0.25">
      <c r="A7472" s="232">
        <v>43621</v>
      </c>
      <c r="B7472" s="233">
        <v>156</v>
      </c>
      <c r="C7472" s="233">
        <v>31</v>
      </c>
      <c r="D7472" s="234">
        <v>0.625</v>
      </c>
      <c r="E7472" s="235">
        <v>0.0001717548532322212</v>
      </c>
      <c r="F7472" s="235">
        <v>0.0000581898321697959</v>
      </c>
    </row>
    <row r="7473" ht="14.25" customHeight="1" spans="1:6" x14ac:dyDescent="0.25">
      <c r="A7473" s="232">
        <v>43621</v>
      </c>
      <c r="B7473" s="233">
        <v>156</v>
      </c>
      <c r="C7473" s="233">
        <v>32</v>
      </c>
      <c r="D7473" s="234">
        <v>0.6458333333321207</v>
      </c>
      <c r="E7473" s="235">
        <v>0.00016656414125010944</v>
      </c>
      <c r="F7473" s="235">
        <v>0.00005949184218392214</v>
      </c>
    </row>
    <row r="7474" ht="14.25" customHeight="1" spans="1:6" x14ac:dyDescent="0.25">
      <c r="A7474" s="232">
        <v>43621</v>
      </c>
      <c r="B7474" s="233">
        <v>156</v>
      </c>
      <c r="C7474" s="233">
        <v>33</v>
      </c>
      <c r="D7474" s="234">
        <v>0.6666666666678793</v>
      </c>
      <c r="E7474" s="235">
        <v>0.00014143295143944663</v>
      </c>
      <c r="F7474" s="235">
        <v>0.00006129462528040462</v>
      </c>
    </row>
    <row r="7475" ht="14.25" customHeight="1" spans="1:6" x14ac:dyDescent="0.25">
      <c r="A7475" s="232">
        <v>43621</v>
      </c>
      <c r="B7475" s="233">
        <v>156</v>
      </c>
      <c r="C7475" s="233">
        <v>34</v>
      </c>
      <c r="D7475" s="234">
        <v>0.6875</v>
      </c>
      <c r="E7475" s="235">
        <v>0.000122819962825518</v>
      </c>
      <c r="F7475" s="235">
        <v>0.00006419910915807086</v>
      </c>
    </row>
    <row r="7476" ht="14.25" customHeight="1" spans="1:6" x14ac:dyDescent="0.25">
      <c r="A7476" s="232">
        <v>43621</v>
      </c>
      <c r="B7476" s="233">
        <v>156</v>
      </c>
      <c r="C7476" s="233">
        <v>35</v>
      </c>
      <c r="D7476" s="234">
        <v>0.7083333333321207</v>
      </c>
      <c r="E7476" s="235">
        <v>0.00009565194044342944</v>
      </c>
      <c r="F7476" s="235">
        <v>0.00006630235610396709</v>
      </c>
    </row>
    <row r="7477" ht="14.25" customHeight="1" spans="1:6" x14ac:dyDescent="0.25">
      <c r="A7477" s="232">
        <v>43621</v>
      </c>
      <c r="B7477" s="233">
        <v>156</v>
      </c>
      <c r="C7477" s="233">
        <v>36</v>
      </c>
      <c r="D7477" s="234">
        <v>0.7291666666678793</v>
      </c>
      <c r="E7477" s="235">
        <v>0.00006930198174851243</v>
      </c>
      <c r="F7477" s="235">
        <v>0.00006800498458397833</v>
      </c>
    </row>
    <row r="7478" ht="14.25" customHeight="1" spans="1:6" x14ac:dyDescent="0.25">
      <c r="A7478" s="232">
        <v>43621</v>
      </c>
      <c r="B7478" s="233">
        <v>156</v>
      </c>
      <c r="C7478" s="233">
        <v>37</v>
      </c>
      <c r="D7478" s="234">
        <v>0.75</v>
      </c>
      <c r="E7478" s="235">
        <v>0.000047126706389921806</v>
      </c>
      <c r="F7478" s="235">
        <v>0.00006810513920044957</v>
      </c>
    </row>
    <row r="7479" ht="14.25" customHeight="1" spans="1:6" x14ac:dyDescent="0.25">
      <c r="A7479" s="232">
        <v>43621</v>
      </c>
      <c r="B7479" s="233">
        <v>156</v>
      </c>
      <c r="C7479" s="233">
        <v>38</v>
      </c>
      <c r="D7479" s="234">
        <v>0.7708333333321207</v>
      </c>
      <c r="E7479" s="235">
        <v>0.00003051935083113559</v>
      </c>
      <c r="F7479" s="235">
        <v>0.00006800498458397833</v>
      </c>
    </row>
    <row r="7480" ht="14.25" customHeight="1" spans="1:6" x14ac:dyDescent="0.25">
      <c r="A7480" s="232">
        <v>43621</v>
      </c>
      <c r="B7480" s="233">
        <v>156</v>
      </c>
      <c r="C7480" s="233">
        <v>39</v>
      </c>
      <c r="D7480" s="234">
        <v>0.7916666666678793</v>
      </c>
      <c r="E7480" s="235">
        <v>0.000019700163702665414</v>
      </c>
      <c r="F7480" s="235">
        <v>0.00006730390226867957</v>
      </c>
    </row>
    <row r="7481" ht="14.25" customHeight="1" spans="1:6" x14ac:dyDescent="0.25">
      <c r="A7481" s="232">
        <v>43621</v>
      </c>
      <c r="B7481" s="233">
        <v>156</v>
      </c>
      <c r="C7481" s="233">
        <v>40</v>
      </c>
      <c r="D7481" s="234">
        <v>0.8125</v>
      </c>
      <c r="E7481" s="235">
        <v>0.00000971788559625558</v>
      </c>
      <c r="F7481" s="235">
        <v>0.00006710359303573709</v>
      </c>
    </row>
    <row r="7482" ht="14.25" customHeight="1" spans="1:6" x14ac:dyDescent="0.25">
      <c r="A7482" s="232">
        <v>43621</v>
      </c>
      <c r="B7482" s="233">
        <v>156</v>
      </c>
      <c r="C7482" s="233">
        <v>41</v>
      </c>
      <c r="D7482" s="234">
        <v>0.8333333333321207</v>
      </c>
      <c r="E7482" s="235">
        <v>0.000003778977852829863</v>
      </c>
      <c r="F7482" s="235">
        <v>0.00006720374765220833</v>
      </c>
    </row>
    <row r="7483" ht="14.25" customHeight="1" spans="1:6" x14ac:dyDescent="0.25">
      <c r="A7483" s="232">
        <v>43621</v>
      </c>
      <c r="B7483" s="233">
        <v>156</v>
      </c>
      <c r="C7483" s="233">
        <v>42</v>
      </c>
      <c r="D7483" s="234">
        <v>0.8541666666678793</v>
      </c>
      <c r="E7483" s="235">
        <v>3.0768248270359826e-7</v>
      </c>
      <c r="F7483" s="235">
        <v>0.00006590173763808209</v>
      </c>
    </row>
    <row r="7484" ht="14.25" customHeight="1" spans="1:6" x14ac:dyDescent="0.25">
      <c r="A7484" s="232">
        <v>43621</v>
      </c>
      <c r="B7484" s="233">
        <v>156</v>
      </c>
      <c r="C7484" s="233">
        <v>43</v>
      </c>
      <c r="D7484" s="234">
        <v>0.875</v>
      </c>
      <c r="E7484" s="235">
        <v>0</v>
      </c>
      <c r="F7484" s="235">
        <v>0.00006580158302161085</v>
      </c>
    </row>
    <row r="7485" ht="14.25" customHeight="1" spans="1:6" x14ac:dyDescent="0.25">
      <c r="A7485" s="232">
        <v>43621</v>
      </c>
      <c r="B7485" s="233">
        <v>156</v>
      </c>
      <c r="C7485" s="233">
        <v>44</v>
      </c>
      <c r="D7485" s="234">
        <v>0.8958333333321207</v>
      </c>
      <c r="E7485" s="235">
        <v>0</v>
      </c>
      <c r="F7485" s="235">
        <v>0.00006520065532278334</v>
      </c>
    </row>
    <row r="7486" ht="14.25" customHeight="1" spans="1:6" x14ac:dyDescent="0.25">
      <c r="A7486" s="232">
        <v>43621</v>
      </c>
      <c r="B7486" s="233">
        <v>156</v>
      </c>
      <c r="C7486" s="233">
        <v>45</v>
      </c>
      <c r="D7486" s="234">
        <v>0.9166666666678793</v>
      </c>
      <c r="E7486" s="235">
        <v>0</v>
      </c>
      <c r="F7486" s="235">
        <v>0.00006359818145924337</v>
      </c>
    </row>
    <row r="7487" ht="14.25" customHeight="1" spans="1:6" x14ac:dyDescent="0.25">
      <c r="A7487" s="232">
        <v>43621</v>
      </c>
      <c r="B7487" s="233">
        <v>156</v>
      </c>
      <c r="C7487" s="233">
        <v>46</v>
      </c>
      <c r="D7487" s="234">
        <v>0.9375</v>
      </c>
      <c r="E7487" s="235">
        <v>0</v>
      </c>
      <c r="F7487" s="235">
        <v>0.00005798952293685338</v>
      </c>
    </row>
    <row r="7488" ht="14.25" customHeight="1" spans="1:6" x14ac:dyDescent="0.25">
      <c r="A7488" s="232">
        <v>43621</v>
      </c>
      <c r="B7488" s="233">
        <v>156</v>
      </c>
      <c r="C7488" s="233">
        <v>47</v>
      </c>
      <c r="D7488" s="234">
        <v>0.9583333333321207</v>
      </c>
      <c r="E7488" s="235">
        <v>0</v>
      </c>
      <c r="F7488" s="235">
        <v>0.00005077839055092343</v>
      </c>
    </row>
    <row r="7489" ht="14.25" customHeight="1" spans="1:6" x14ac:dyDescent="0.25">
      <c r="A7489" s="232">
        <v>43621</v>
      </c>
      <c r="B7489" s="233">
        <v>156</v>
      </c>
      <c r="C7489" s="233">
        <v>48</v>
      </c>
      <c r="D7489" s="234">
        <v>0.9791666666678793</v>
      </c>
      <c r="E7489" s="235">
        <v>0</v>
      </c>
      <c r="F7489" s="235">
        <v>0.000043567258164993484</v>
      </c>
    </row>
    <row r="7490" ht="14.25" customHeight="1" spans="1:6" x14ac:dyDescent="0.25">
      <c r="A7490" s="232">
        <v>43622</v>
      </c>
      <c r="B7490" s="233">
        <v>157</v>
      </c>
      <c r="C7490" s="233">
        <v>1</v>
      </c>
      <c r="D7490" s="234">
        <v>0</v>
      </c>
      <c r="E7490" s="235">
        <v>0</v>
      </c>
      <c r="F7490" s="235">
        <v>0.00003725751732730477</v>
      </c>
    </row>
    <row r="7491" ht="14.25" customHeight="1" spans="1:6" x14ac:dyDescent="0.25">
      <c r="A7491" s="232">
        <v>43622</v>
      </c>
      <c r="B7491" s="233">
        <v>157</v>
      </c>
      <c r="C7491" s="233">
        <v>2</v>
      </c>
      <c r="D7491" s="234">
        <v>0.020833333332120674</v>
      </c>
      <c r="E7491" s="235">
        <v>0</v>
      </c>
      <c r="F7491" s="235">
        <v>0.000032950868819041045</v>
      </c>
    </row>
    <row r="7492" ht="14.25" customHeight="1" spans="1:6" x14ac:dyDescent="0.25">
      <c r="A7492" s="232">
        <v>43622</v>
      </c>
      <c r="B7492" s="233">
        <v>157</v>
      </c>
      <c r="C7492" s="233">
        <v>3</v>
      </c>
      <c r="D7492" s="234">
        <v>0.041666666667879326</v>
      </c>
      <c r="E7492" s="235">
        <v>0</v>
      </c>
      <c r="F7492" s="235">
        <v>0.000030246694174317314</v>
      </c>
    </row>
    <row r="7493" ht="14.25" customHeight="1" spans="1:6" x14ac:dyDescent="0.25">
      <c r="A7493" s="232">
        <v>43622</v>
      </c>
      <c r="B7493" s="233">
        <v>157</v>
      </c>
      <c r="C7493" s="233">
        <v>4</v>
      </c>
      <c r="D7493" s="234">
        <v>0.0625</v>
      </c>
      <c r="E7493" s="235">
        <v>0</v>
      </c>
      <c r="F7493" s="235">
        <v>0.000029044838776662325</v>
      </c>
    </row>
    <row r="7494" ht="14.25" customHeight="1" spans="1:6" x14ac:dyDescent="0.25">
      <c r="A7494" s="232">
        <v>43622</v>
      </c>
      <c r="B7494" s="233">
        <v>157</v>
      </c>
      <c r="C7494" s="233">
        <v>5</v>
      </c>
      <c r="D7494" s="234">
        <v>0.08333333333212067</v>
      </c>
      <c r="E7494" s="235">
        <v>0</v>
      </c>
      <c r="F7494" s="235">
        <v>0.00002704174644723733</v>
      </c>
    </row>
    <row r="7495" ht="14.25" customHeight="1" spans="1:6" x14ac:dyDescent="0.25">
      <c r="A7495" s="232">
        <v>43622</v>
      </c>
      <c r="B7495" s="233">
        <v>157</v>
      </c>
      <c r="C7495" s="233">
        <v>6</v>
      </c>
      <c r="D7495" s="234">
        <v>0.10416666666787933</v>
      </c>
      <c r="E7495" s="235">
        <v>0</v>
      </c>
      <c r="F7495" s="235">
        <v>0.000026240509515467337</v>
      </c>
    </row>
    <row r="7496" ht="14.25" customHeight="1" spans="1:6" x14ac:dyDescent="0.25">
      <c r="A7496" s="232">
        <v>43622</v>
      </c>
      <c r="B7496" s="233">
        <v>157</v>
      </c>
      <c r="C7496" s="233">
        <v>7</v>
      </c>
      <c r="D7496" s="234">
        <v>0.125</v>
      </c>
      <c r="E7496" s="235">
        <v>0</v>
      </c>
      <c r="F7496" s="235">
        <v>0.000026240509515467337</v>
      </c>
    </row>
    <row r="7497" ht="14.25" customHeight="1" spans="1:6" x14ac:dyDescent="0.25">
      <c r="A7497" s="232">
        <v>43622</v>
      </c>
      <c r="B7497" s="233">
        <v>157</v>
      </c>
      <c r="C7497" s="233">
        <v>8</v>
      </c>
      <c r="D7497" s="234">
        <v>0.14583333333212067</v>
      </c>
      <c r="E7497" s="235">
        <v>0.0000018389380073378349</v>
      </c>
      <c r="F7497" s="235">
        <v>0.000025639581816639835</v>
      </c>
    </row>
    <row r="7498" ht="14.25" customHeight="1" spans="1:6" x14ac:dyDescent="0.25">
      <c r="A7498" s="232">
        <v>43622</v>
      </c>
      <c r="B7498" s="233">
        <v>157</v>
      </c>
      <c r="C7498" s="233">
        <v>9</v>
      </c>
      <c r="D7498" s="234">
        <v>0.16666666666787933</v>
      </c>
      <c r="E7498" s="235">
        <v>0.000002137609167734555</v>
      </c>
      <c r="F7498" s="235">
        <v>0.000025839891049582346</v>
      </c>
    </row>
    <row r="7499" ht="14.25" customHeight="1" spans="1:6" x14ac:dyDescent="0.25">
      <c r="A7499" s="232">
        <v>43622</v>
      </c>
      <c r="B7499" s="233">
        <v>157</v>
      </c>
      <c r="C7499" s="233">
        <v>10</v>
      </c>
      <c r="D7499" s="234">
        <v>0.1875</v>
      </c>
      <c r="E7499" s="235">
        <v>0.000007403653423568821</v>
      </c>
      <c r="F7499" s="235">
        <v>0.00002594004566605359</v>
      </c>
    </row>
    <row r="7500" ht="14.25" customHeight="1" spans="1:6" x14ac:dyDescent="0.25">
      <c r="A7500" s="232">
        <v>43622</v>
      </c>
      <c r="B7500" s="233">
        <v>157</v>
      </c>
      <c r="C7500" s="233">
        <v>11</v>
      </c>
      <c r="D7500" s="234">
        <v>0.20833333333212067</v>
      </c>
      <c r="E7500" s="235">
        <v>0.000017431983150856384</v>
      </c>
      <c r="F7500" s="235">
        <v>0.000026641127981352337</v>
      </c>
    </row>
    <row r="7501" ht="14.25" customHeight="1" spans="1:6" x14ac:dyDescent="0.25">
      <c r="A7501" s="232">
        <v>43622</v>
      </c>
      <c r="B7501" s="233">
        <v>157</v>
      </c>
      <c r="C7501" s="233">
        <v>12</v>
      </c>
      <c r="D7501" s="234">
        <v>0.22916666666787933</v>
      </c>
      <c r="E7501" s="235">
        <v>0.00003118545023876445</v>
      </c>
      <c r="F7501" s="235">
        <v>0.00002784298337900733</v>
      </c>
    </row>
    <row r="7502" ht="14.25" customHeight="1" spans="1:6" x14ac:dyDescent="0.25">
      <c r="A7502" s="232">
        <v>43622</v>
      </c>
      <c r="B7502" s="233">
        <v>157</v>
      </c>
      <c r="C7502" s="233">
        <v>13</v>
      </c>
      <c r="D7502" s="234">
        <v>0.25</v>
      </c>
      <c r="E7502" s="235">
        <v>0.00004998939481549049</v>
      </c>
      <c r="F7502" s="235">
        <v>0.00003234994112021355</v>
      </c>
    </row>
    <row r="7503" ht="14.25" customHeight="1" spans="1:6" x14ac:dyDescent="0.25">
      <c r="A7503" s="232">
        <v>43622</v>
      </c>
      <c r="B7503" s="233">
        <v>157</v>
      </c>
      <c r="C7503" s="233">
        <v>14</v>
      </c>
      <c r="D7503" s="234">
        <v>0.2708333333321207</v>
      </c>
      <c r="E7503" s="235">
        <v>0.00007625846576019507</v>
      </c>
      <c r="F7503" s="235">
        <v>0.000039561073506143503</v>
      </c>
    </row>
    <row r="7504" ht="14.25" customHeight="1" spans="1:6" x14ac:dyDescent="0.25">
      <c r="A7504" s="232">
        <v>43622</v>
      </c>
      <c r="B7504" s="233">
        <v>157</v>
      </c>
      <c r="C7504" s="233">
        <v>15</v>
      </c>
      <c r="D7504" s="234">
        <v>0.2916666666678793</v>
      </c>
      <c r="E7504" s="235">
        <v>0.00010693476774606757</v>
      </c>
      <c r="F7504" s="235">
        <v>0.00004416818586382098</v>
      </c>
    </row>
    <row r="7505" ht="14.25" customHeight="1" spans="1:6" x14ac:dyDescent="0.25">
      <c r="A7505" s="232">
        <v>43622</v>
      </c>
      <c r="B7505" s="233">
        <v>157</v>
      </c>
      <c r="C7505" s="233">
        <v>16</v>
      </c>
      <c r="D7505" s="234">
        <v>0.3125</v>
      </c>
      <c r="E7505" s="235">
        <v>0.0001399819026052057</v>
      </c>
      <c r="F7505" s="235">
        <v>0.00004837467975561345</v>
      </c>
    </row>
    <row r="7506" ht="14.25" customHeight="1" spans="1:6" x14ac:dyDescent="0.25">
      <c r="A7506" s="232">
        <v>43622</v>
      </c>
      <c r="B7506" s="233">
        <v>157</v>
      </c>
      <c r="C7506" s="233">
        <v>17</v>
      </c>
      <c r="D7506" s="234">
        <v>0.3333333333321207</v>
      </c>
      <c r="E7506" s="235">
        <v>0.000174724839867277</v>
      </c>
      <c r="F7506" s="235">
        <v>0.00005097869978386593</v>
      </c>
    </row>
    <row r="7507" ht="14.25" customHeight="1" spans="1:6" x14ac:dyDescent="0.25">
      <c r="A7507" s="232">
        <v>43622</v>
      </c>
      <c r="B7507" s="233">
        <v>157</v>
      </c>
      <c r="C7507" s="233">
        <v>18</v>
      </c>
      <c r="D7507" s="234">
        <v>0.3541666666678793</v>
      </c>
      <c r="E7507" s="235">
        <v>0.00021301011316978466</v>
      </c>
      <c r="F7507" s="235">
        <v>0.00005518519367565842</v>
      </c>
    </row>
    <row r="7508" ht="14.25" customHeight="1" spans="1:6" x14ac:dyDescent="0.25">
      <c r="A7508" s="232">
        <v>43622</v>
      </c>
      <c r="B7508" s="233">
        <v>157</v>
      </c>
      <c r="C7508" s="233">
        <v>19</v>
      </c>
      <c r="D7508" s="234">
        <v>0.375</v>
      </c>
      <c r="E7508" s="235">
        <v>0.00024576986099231093</v>
      </c>
      <c r="F7508" s="235">
        <v>0.00005568596675801466</v>
      </c>
    </row>
    <row r="7509" ht="14.25" customHeight="1" spans="1:6" x14ac:dyDescent="0.25">
      <c r="A7509" s="232">
        <v>43622</v>
      </c>
      <c r="B7509" s="233">
        <v>157</v>
      </c>
      <c r="C7509" s="233">
        <v>20</v>
      </c>
      <c r="D7509" s="234">
        <v>0.3958333333321207</v>
      </c>
      <c r="E7509" s="235">
        <v>0.0002812082384567967</v>
      </c>
      <c r="F7509" s="235">
        <v>0.00005608658522389965</v>
      </c>
    </row>
    <row r="7510" ht="14.25" customHeight="1" spans="1:6" x14ac:dyDescent="0.25">
      <c r="A7510" s="232">
        <v>43622</v>
      </c>
      <c r="B7510" s="233">
        <v>157</v>
      </c>
      <c r="C7510" s="233">
        <v>21</v>
      </c>
      <c r="D7510" s="234">
        <v>0.4166666666678793</v>
      </c>
      <c r="E7510" s="235">
        <v>0.00030723705475381886</v>
      </c>
      <c r="F7510" s="235">
        <v>0.00005538550290860091</v>
      </c>
    </row>
    <row r="7511" ht="14.25" customHeight="1" spans="1:6" x14ac:dyDescent="0.25">
      <c r="A7511" s="232">
        <v>43622</v>
      </c>
      <c r="B7511" s="233">
        <v>157</v>
      </c>
      <c r="C7511" s="233">
        <v>22</v>
      </c>
      <c r="D7511" s="234">
        <v>0.4375</v>
      </c>
      <c r="E7511" s="235">
        <v>0.0003255128284527967</v>
      </c>
      <c r="F7511" s="235">
        <v>0.00005358271981211842</v>
      </c>
    </row>
    <row r="7512" ht="14.25" customHeight="1" spans="1:6" x14ac:dyDescent="0.25">
      <c r="A7512" s="232">
        <v>43622</v>
      </c>
      <c r="B7512" s="233">
        <v>157</v>
      </c>
      <c r="C7512" s="233">
        <v>23</v>
      </c>
      <c r="D7512" s="234">
        <v>0.4583333333321207</v>
      </c>
      <c r="E7512" s="235">
        <v>0.00034858142942385096</v>
      </c>
      <c r="F7512" s="235">
        <v>0.00005488472982624466</v>
      </c>
    </row>
    <row r="7513" ht="14.25" customHeight="1" spans="1:6" x14ac:dyDescent="0.25">
      <c r="A7513" s="232">
        <v>43622</v>
      </c>
      <c r="B7513" s="233">
        <v>157</v>
      </c>
      <c r="C7513" s="233">
        <v>24</v>
      </c>
      <c r="D7513" s="234">
        <v>0.4791666666678793</v>
      </c>
      <c r="E7513" s="235">
        <v>0.0003612252244395968</v>
      </c>
      <c r="F7513" s="235">
        <v>0.00005448411136035966</v>
      </c>
    </row>
    <row r="7514" ht="14.25" customHeight="1" spans="1:6" x14ac:dyDescent="0.25">
      <c r="A7514" s="232">
        <v>43622</v>
      </c>
      <c r="B7514" s="233">
        <v>157</v>
      </c>
      <c r="C7514" s="233">
        <v>25</v>
      </c>
      <c r="D7514" s="234">
        <v>0.5</v>
      </c>
      <c r="E7514" s="235">
        <v>0.000364252835879815</v>
      </c>
      <c r="F7514" s="235">
        <v>0.00005478457520977341</v>
      </c>
    </row>
    <row r="7515" ht="14.25" customHeight="1" spans="1:6" x14ac:dyDescent="0.25">
      <c r="A7515" s="232">
        <v>43622</v>
      </c>
      <c r="B7515" s="233">
        <v>157</v>
      </c>
      <c r="C7515" s="233">
        <v>26</v>
      </c>
      <c r="D7515" s="234">
        <v>0.5208333333321207</v>
      </c>
      <c r="E7515" s="235">
        <v>0.00035549737783720827</v>
      </c>
      <c r="F7515" s="235">
        <v>0.00005488472982624466</v>
      </c>
    </row>
    <row r="7516" ht="14.25" customHeight="1" spans="1:6" x14ac:dyDescent="0.25">
      <c r="A7516" s="232">
        <v>43622</v>
      </c>
      <c r="B7516" s="233">
        <v>157</v>
      </c>
      <c r="C7516" s="233">
        <v>27</v>
      </c>
      <c r="D7516" s="234">
        <v>0.5416666666678793</v>
      </c>
      <c r="E7516" s="235">
        <v>0.00034220522337938573</v>
      </c>
      <c r="F7516" s="235">
        <v>0.00005248101903093467</v>
      </c>
    </row>
    <row r="7517" ht="14.25" customHeight="1" spans="1:6" x14ac:dyDescent="0.25">
      <c r="A7517" s="232">
        <v>43622</v>
      </c>
      <c r="B7517" s="233">
        <v>157</v>
      </c>
      <c r="C7517" s="233">
        <v>28</v>
      </c>
      <c r="D7517" s="234">
        <v>0.5625</v>
      </c>
      <c r="E7517" s="235">
        <v>0.0003171158638642696</v>
      </c>
      <c r="F7517" s="235">
        <v>0.00005208040056504968</v>
      </c>
    </row>
    <row r="7518" ht="14.25" customHeight="1" spans="1:6" x14ac:dyDescent="0.25">
      <c r="A7518" s="232">
        <v>43622</v>
      </c>
      <c r="B7518" s="233">
        <v>157</v>
      </c>
      <c r="C7518" s="233">
        <v>29</v>
      </c>
      <c r="D7518" s="234">
        <v>0.5833333333321207</v>
      </c>
      <c r="E7518" s="235">
        <v>0.00028969104265707515</v>
      </c>
      <c r="F7518" s="235">
        <v>0.00005127916363327967</v>
      </c>
    </row>
    <row r="7519" ht="14.25" customHeight="1" spans="1:6" x14ac:dyDescent="0.25">
      <c r="A7519" s="232">
        <v>43622</v>
      </c>
      <c r="B7519" s="233">
        <v>157</v>
      </c>
      <c r="C7519" s="233">
        <v>30</v>
      </c>
      <c r="D7519" s="234">
        <v>0.6041666666678793</v>
      </c>
      <c r="E7519" s="235">
        <v>0.000266271375245273</v>
      </c>
      <c r="F7519" s="235">
        <v>0.00005137931824975094</v>
      </c>
    </row>
    <row r="7520" ht="14.25" customHeight="1" spans="1:6" x14ac:dyDescent="0.25">
      <c r="A7520" s="232">
        <v>43622</v>
      </c>
      <c r="B7520" s="233">
        <v>157</v>
      </c>
      <c r="C7520" s="233">
        <v>31</v>
      </c>
      <c r="D7520" s="234">
        <v>0.625</v>
      </c>
      <c r="E7520" s="235">
        <v>0.0002456820292402662</v>
      </c>
      <c r="F7520" s="235">
        <v>0.00005218055518152093</v>
      </c>
    </row>
    <row r="7521" ht="14.25" customHeight="1" spans="1:6" x14ac:dyDescent="0.25">
      <c r="A7521" s="232">
        <v>43622</v>
      </c>
      <c r="B7521" s="233">
        <v>157</v>
      </c>
      <c r="C7521" s="233">
        <v>32</v>
      </c>
      <c r="D7521" s="234">
        <v>0.6458333333321207</v>
      </c>
      <c r="E7521" s="235">
        <v>0.0002157714640645274</v>
      </c>
      <c r="F7521" s="235">
        <v>0.00005348256519564716</v>
      </c>
    </row>
    <row r="7522" ht="14.25" customHeight="1" spans="1:6" x14ac:dyDescent="0.25">
      <c r="A7522" s="232">
        <v>43622</v>
      </c>
      <c r="B7522" s="233">
        <v>157</v>
      </c>
      <c r="C7522" s="233">
        <v>33</v>
      </c>
      <c r="D7522" s="234">
        <v>0.6666666666678793</v>
      </c>
      <c r="E7522" s="235">
        <v>0.00018851083867751025</v>
      </c>
      <c r="F7522" s="235">
        <v>0.000056587358306255894</v>
      </c>
    </row>
    <row r="7523" ht="14.25" customHeight="1" spans="1:6" x14ac:dyDescent="0.25">
      <c r="A7523" s="232">
        <v>43622</v>
      </c>
      <c r="B7523" s="233">
        <v>157</v>
      </c>
      <c r="C7523" s="233">
        <v>34</v>
      </c>
      <c r="D7523" s="234">
        <v>0.6875</v>
      </c>
      <c r="E7523" s="235">
        <v>0.00015604417845913304</v>
      </c>
      <c r="F7523" s="235">
        <v>0.00006249648067805962</v>
      </c>
    </row>
    <row r="7524" ht="14.25" customHeight="1" spans="1:6" x14ac:dyDescent="0.25">
      <c r="A7524" s="232">
        <v>43622</v>
      </c>
      <c r="B7524" s="233">
        <v>157</v>
      </c>
      <c r="C7524" s="233">
        <v>35</v>
      </c>
      <c r="D7524" s="234">
        <v>0.7083333333321207</v>
      </c>
      <c r="E7524" s="235">
        <v>0.0001223006413570068</v>
      </c>
      <c r="F7524" s="235">
        <v>0.00006840560304986335</v>
      </c>
    </row>
    <row r="7525" ht="14.25" customHeight="1" spans="1:6" x14ac:dyDescent="0.25">
      <c r="A7525" s="232">
        <v>43622</v>
      </c>
      <c r="B7525" s="233">
        <v>157</v>
      </c>
      <c r="C7525" s="233">
        <v>36</v>
      </c>
      <c r="D7525" s="234">
        <v>0.7291666666678793</v>
      </c>
      <c r="E7525" s="235">
        <v>0.00009026092863601048</v>
      </c>
      <c r="F7525" s="235">
        <v>0.00006860591228280583</v>
      </c>
    </row>
    <row r="7526" ht="14.25" customHeight="1" spans="1:6" x14ac:dyDescent="0.25">
      <c r="A7526" s="232">
        <v>43622</v>
      </c>
      <c r="B7526" s="233">
        <v>157</v>
      </c>
      <c r="C7526" s="233">
        <v>37</v>
      </c>
      <c r="D7526" s="234">
        <v>0.75</v>
      </c>
      <c r="E7526" s="235">
        <v>0.00006135986589281166</v>
      </c>
      <c r="F7526" s="235">
        <v>0.00006760436611809333</v>
      </c>
    </row>
    <row r="7527" ht="14.25" customHeight="1" spans="1:6" x14ac:dyDescent="0.25">
      <c r="A7527" s="232">
        <v>43622</v>
      </c>
      <c r="B7527" s="233">
        <v>157</v>
      </c>
      <c r="C7527" s="233">
        <v>38</v>
      </c>
      <c r="D7527" s="234">
        <v>0.7708333333321207</v>
      </c>
      <c r="E7527" s="235">
        <v>0.0000406534220144479</v>
      </c>
      <c r="F7527" s="235">
        <v>0.00007000807691340332</v>
      </c>
    </row>
    <row r="7528" ht="14.25" customHeight="1" spans="1:6" x14ac:dyDescent="0.25">
      <c r="A7528" s="232">
        <v>43622</v>
      </c>
      <c r="B7528" s="233">
        <v>157</v>
      </c>
      <c r="C7528" s="233">
        <v>39</v>
      </c>
      <c r="D7528" s="234">
        <v>0.7916666666678793</v>
      </c>
      <c r="E7528" s="235">
        <v>0.00002328071303810142</v>
      </c>
      <c r="F7528" s="235">
        <v>0.00006800498458397833</v>
      </c>
    </row>
    <row r="7529" ht="14.25" customHeight="1" spans="1:6" x14ac:dyDescent="0.25">
      <c r="A7529" s="232">
        <v>43622</v>
      </c>
      <c r="B7529" s="233">
        <v>157</v>
      </c>
      <c r="C7529" s="233">
        <v>40</v>
      </c>
      <c r="D7529" s="234">
        <v>0.8125</v>
      </c>
      <c r="E7529" s="235">
        <v>0.00001131138730619464</v>
      </c>
      <c r="F7529" s="235">
        <v>0.00006590173763808209</v>
      </c>
    </row>
    <row r="7530" ht="14.25" customHeight="1" spans="1:6" x14ac:dyDescent="0.25">
      <c r="A7530" s="232">
        <v>43622</v>
      </c>
      <c r="B7530" s="233">
        <v>157</v>
      </c>
      <c r="C7530" s="233">
        <v>41</v>
      </c>
      <c r="D7530" s="234">
        <v>0.8333333333321207</v>
      </c>
      <c r="E7530" s="235">
        <v>0.000004374493697141359</v>
      </c>
      <c r="F7530" s="235">
        <v>0.0000646998822404271</v>
      </c>
    </row>
    <row r="7531" ht="14.25" customHeight="1" spans="1:6" x14ac:dyDescent="0.25">
      <c r="A7531" s="232">
        <v>43622</v>
      </c>
      <c r="B7531" s="233">
        <v>157</v>
      </c>
      <c r="C7531" s="233">
        <v>42</v>
      </c>
      <c r="D7531" s="234">
        <v>0.8541666666678793</v>
      </c>
      <c r="E7531" s="235">
        <v>4.7578735710424566e-7</v>
      </c>
      <c r="F7531" s="235">
        <v>0.00006439941839101337</v>
      </c>
    </row>
    <row r="7532" ht="14.25" customHeight="1" spans="1:6" x14ac:dyDescent="0.25">
      <c r="A7532" s="232">
        <v>43622</v>
      </c>
      <c r="B7532" s="233">
        <v>157</v>
      </c>
      <c r="C7532" s="233">
        <v>43</v>
      </c>
      <c r="D7532" s="234">
        <v>0.875</v>
      </c>
      <c r="E7532" s="235">
        <v>2.1223786593471987e-9</v>
      </c>
      <c r="F7532" s="235">
        <v>0.00006510050070631209</v>
      </c>
    </row>
    <row r="7533" ht="14.25" customHeight="1" spans="1:6" x14ac:dyDescent="0.25">
      <c r="A7533" s="232">
        <v>43622</v>
      </c>
      <c r="B7533" s="233">
        <v>157</v>
      </c>
      <c r="C7533" s="233">
        <v>44</v>
      </c>
      <c r="D7533" s="234">
        <v>0.8958333333321207</v>
      </c>
      <c r="E7533" s="235">
        <v>0</v>
      </c>
      <c r="F7533" s="235">
        <v>0.00006500034608984085</v>
      </c>
    </row>
    <row r="7534" ht="14.25" customHeight="1" spans="1:6" x14ac:dyDescent="0.25">
      <c r="A7534" s="232">
        <v>43622</v>
      </c>
      <c r="B7534" s="233">
        <v>157</v>
      </c>
      <c r="C7534" s="233">
        <v>45</v>
      </c>
      <c r="D7534" s="234">
        <v>0.9166666666678793</v>
      </c>
      <c r="E7534" s="235">
        <v>0</v>
      </c>
      <c r="F7534" s="235">
        <v>0.00006239632606158836</v>
      </c>
    </row>
    <row r="7535" ht="14.25" customHeight="1" spans="1:6" x14ac:dyDescent="0.25">
      <c r="A7535" s="232">
        <v>43622</v>
      </c>
      <c r="B7535" s="233">
        <v>157</v>
      </c>
      <c r="C7535" s="233">
        <v>46</v>
      </c>
      <c r="D7535" s="234">
        <v>0.9375</v>
      </c>
      <c r="E7535" s="235">
        <v>0</v>
      </c>
      <c r="F7535" s="235">
        <v>0.00005668751292272716</v>
      </c>
    </row>
    <row r="7536" ht="14.25" customHeight="1" spans="1:6" x14ac:dyDescent="0.25">
      <c r="A7536" s="232">
        <v>43622</v>
      </c>
      <c r="B7536" s="233">
        <v>157</v>
      </c>
      <c r="C7536" s="233">
        <v>47</v>
      </c>
      <c r="D7536" s="234">
        <v>0.9583333333321207</v>
      </c>
      <c r="E7536" s="235">
        <v>0</v>
      </c>
      <c r="F7536" s="235">
        <v>0.00005208040056504968</v>
      </c>
    </row>
    <row r="7537" ht="14.25" customHeight="1" spans="1:6" x14ac:dyDescent="0.25">
      <c r="A7537" s="232">
        <v>43622</v>
      </c>
      <c r="B7537" s="233">
        <v>157</v>
      </c>
      <c r="C7537" s="233">
        <v>48</v>
      </c>
      <c r="D7537" s="234">
        <v>0.9791666666678793</v>
      </c>
      <c r="E7537" s="235">
        <v>0</v>
      </c>
      <c r="F7537" s="235">
        <v>0.000043867722014407224</v>
      </c>
    </row>
    <row r="7538" ht="14.25" customHeight="1" spans="1:6" x14ac:dyDescent="0.25">
      <c r="A7538" s="232">
        <v>43623</v>
      </c>
      <c r="B7538" s="233">
        <v>158</v>
      </c>
      <c r="C7538" s="233">
        <v>1</v>
      </c>
      <c r="D7538" s="234">
        <v>0</v>
      </c>
      <c r="E7538" s="235">
        <v>0</v>
      </c>
      <c r="F7538" s="235">
        <v>0.00003735767194377602</v>
      </c>
    </row>
    <row r="7539" ht="14.25" customHeight="1" spans="1:6" x14ac:dyDescent="0.25">
      <c r="A7539" s="232">
        <v>43623</v>
      </c>
      <c r="B7539" s="233">
        <v>158</v>
      </c>
      <c r="C7539" s="233">
        <v>2</v>
      </c>
      <c r="D7539" s="234">
        <v>0.020833333332120674</v>
      </c>
      <c r="E7539" s="235">
        <v>0</v>
      </c>
      <c r="F7539" s="235">
        <v>0.000032550250353156044</v>
      </c>
    </row>
    <row r="7540" ht="14.25" customHeight="1" spans="1:6" x14ac:dyDescent="0.25">
      <c r="A7540" s="232">
        <v>43623</v>
      </c>
      <c r="B7540" s="233">
        <v>158</v>
      </c>
      <c r="C7540" s="233">
        <v>3</v>
      </c>
      <c r="D7540" s="234">
        <v>0.041666666667879326</v>
      </c>
      <c r="E7540" s="235">
        <v>0</v>
      </c>
      <c r="F7540" s="235">
        <v>0.000030447003407259817</v>
      </c>
    </row>
    <row r="7541" ht="14.25" customHeight="1" spans="1:6" x14ac:dyDescent="0.25">
      <c r="A7541" s="232">
        <v>43623</v>
      </c>
      <c r="B7541" s="233">
        <v>158</v>
      </c>
      <c r="C7541" s="233">
        <v>4</v>
      </c>
      <c r="D7541" s="234">
        <v>0.0625</v>
      </c>
      <c r="E7541" s="235">
        <v>0</v>
      </c>
      <c r="F7541" s="235">
        <v>0.000029445457242547322</v>
      </c>
    </row>
    <row r="7542" ht="14.25" customHeight="1" spans="1:6" x14ac:dyDescent="0.25">
      <c r="A7542" s="232">
        <v>43623</v>
      </c>
      <c r="B7542" s="233">
        <v>158</v>
      </c>
      <c r="C7542" s="233">
        <v>5</v>
      </c>
      <c r="D7542" s="234">
        <v>0.08333333333212067</v>
      </c>
      <c r="E7542" s="235">
        <v>0</v>
      </c>
      <c r="F7542" s="235">
        <v>0.000027141901063708585</v>
      </c>
    </row>
    <row r="7543" ht="14.25" customHeight="1" spans="1:6" x14ac:dyDescent="0.25">
      <c r="A7543" s="232">
        <v>43623</v>
      </c>
      <c r="B7543" s="233">
        <v>158</v>
      </c>
      <c r="C7543" s="233">
        <v>6</v>
      </c>
      <c r="D7543" s="234">
        <v>0.10416666666787933</v>
      </c>
      <c r="E7543" s="235">
        <v>0</v>
      </c>
      <c r="F7543" s="235">
        <v>0.00002604020028252484</v>
      </c>
    </row>
    <row r="7544" ht="14.25" customHeight="1" spans="1:6" x14ac:dyDescent="0.25">
      <c r="A7544" s="232">
        <v>43623</v>
      </c>
      <c r="B7544" s="233">
        <v>158</v>
      </c>
      <c r="C7544" s="233">
        <v>7</v>
      </c>
      <c r="D7544" s="234">
        <v>0.125</v>
      </c>
      <c r="E7544" s="235">
        <v>0</v>
      </c>
      <c r="F7544" s="235">
        <v>0.000025639581816639835</v>
      </c>
    </row>
    <row r="7545" ht="14.25" customHeight="1" spans="1:6" x14ac:dyDescent="0.25">
      <c r="A7545" s="232">
        <v>43623</v>
      </c>
      <c r="B7545" s="233">
        <v>158</v>
      </c>
      <c r="C7545" s="233">
        <v>8</v>
      </c>
      <c r="D7545" s="234">
        <v>0.14583333333212067</v>
      </c>
      <c r="E7545" s="235">
        <v>0.000001098254643271207</v>
      </c>
      <c r="F7545" s="235">
        <v>0.000025138808734283598</v>
      </c>
    </row>
    <row r="7546" ht="14.25" customHeight="1" spans="1:6" x14ac:dyDescent="0.25">
      <c r="A7546" s="232">
        <v>43623</v>
      </c>
      <c r="B7546" s="233">
        <v>158</v>
      </c>
      <c r="C7546" s="233">
        <v>9</v>
      </c>
      <c r="D7546" s="234">
        <v>0.16666666666787933</v>
      </c>
      <c r="E7546" s="235">
        <v>0.000003140712169999032</v>
      </c>
      <c r="F7546" s="235">
        <v>0.00002543927258369735</v>
      </c>
    </row>
    <row r="7547" ht="14.25" customHeight="1" spans="1:6" x14ac:dyDescent="0.25">
      <c r="A7547" s="232">
        <v>43623</v>
      </c>
      <c r="B7547" s="233">
        <v>158</v>
      </c>
      <c r="C7547" s="233">
        <v>10</v>
      </c>
      <c r="D7547" s="234">
        <v>0.1875</v>
      </c>
      <c r="E7547" s="235">
        <v>0.000010173779808454186</v>
      </c>
      <c r="F7547" s="235">
        <v>0.000025639581816639835</v>
      </c>
    </row>
    <row r="7548" ht="14.25" customHeight="1" spans="1:6" x14ac:dyDescent="0.25">
      <c r="A7548" s="232">
        <v>43623</v>
      </c>
      <c r="B7548" s="233">
        <v>158</v>
      </c>
      <c r="C7548" s="233">
        <v>11</v>
      </c>
      <c r="D7548" s="234">
        <v>0.20833333333212067</v>
      </c>
      <c r="E7548" s="235">
        <v>0.000023642525049260978</v>
      </c>
      <c r="F7548" s="235">
        <v>0.000026340664131938587</v>
      </c>
    </row>
    <row r="7549" ht="14.25" customHeight="1" spans="1:6" x14ac:dyDescent="0.25">
      <c r="A7549" s="232">
        <v>43623</v>
      </c>
      <c r="B7549" s="233">
        <v>158</v>
      </c>
      <c r="C7549" s="233">
        <v>12</v>
      </c>
      <c r="D7549" s="234">
        <v>0.22916666666787933</v>
      </c>
      <c r="E7549" s="235">
        <v>0.00004116074836787723</v>
      </c>
      <c r="F7549" s="235">
        <v>0.000028143447228421073</v>
      </c>
    </row>
    <row r="7550" ht="14.25" customHeight="1" spans="1:6" x14ac:dyDescent="0.25">
      <c r="A7550" s="232">
        <v>43623</v>
      </c>
      <c r="B7550" s="233">
        <v>158</v>
      </c>
      <c r="C7550" s="233">
        <v>13</v>
      </c>
      <c r="D7550" s="234">
        <v>0.25</v>
      </c>
      <c r="E7550" s="235">
        <v>0.0000661160671982737</v>
      </c>
      <c r="F7550" s="235">
        <v>0.00003054715802373107</v>
      </c>
    </row>
    <row r="7551" ht="14.25" customHeight="1" spans="1:6" x14ac:dyDescent="0.25">
      <c r="A7551" s="232">
        <v>43623</v>
      </c>
      <c r="B7551" s="233">
        <v>158</v>
      </c>
      <c r="C7551" s="233">
        <v>14</v>
      </c>
      <c r="D7551" s="234">
        <v>0.2708333333321207</v>
      </c>
      <c r="E7551" s="235">
        <v>0.00009768229783560757</v>
      </c>
      <c r="F7551" s="235">
        <v>0.000036957053477891026</v>
      </c>
    </row>
    <row r="7552" ht="14.25" customHeight="1" spans="1:6" x14ac:dyDescent="0.25">
      <c r="A7552" s="232">
        <v>43623</v>
      </c>
      <c r="B7552" s="233">
        <v>158</v>
      </c>
      <c r="C7552" s="233">
        <v>15</v>
      </c>
      <c r="D7552" s="234">
        <v>0.2916666666678793</v>
      </c>
      <c r="E7552" s="235">
        <v>0.00012956468404173768</v>
      </c>
      <c r="F7552" s="235">
        <v>0.00004296633046616598</v>
      </c>
    </row>
    <row r="7553" ht="14.25" customHeight="1" spans="1:6" x14ac:dyDescent="0.25">
      <c r="A7553" s="232">
        <v>43623</v>
      </c>
      <c r="B7553" s="233">
        <v>158</v>
      </c>
      <c r="C7553" s="233">
        <v>16</v>
      </c>
      <c r="D7553" s="234">
        <v>0.3125</v>
      </c>
      <c r="E7553" s="235">
        <v>0.00015669024221342978</v>
      </c>
      <c r="F7553" s="235">
        <v>0.00004657189665913096</v>
      </c>
    </row>
    <row r="7554" ht="14.25" customHeight="1" spans="1:6" x14ac:dyDescent="0.25">
      <c r="A7554" s="232">
        <v>43623</v>
      </c>
      <c r="B7554" s="233">
        <v>158</v>
      </c>
      <c r="C7554" s="233">
        <v>17</v>
      </c>
      <c r="D7554" s="234">
        <v>0.3333333333321207</v>
      </c>
      <c r="E7554" s="235">
        <v>0.00019722500390244462</v>
      </c>
      <c r="F7554" s="235">
        <v>0.00004937622592032595</v>
      </c>
    </row>
    <row r="7555" ht="14.25" customHeight="1" spans="1:6" x14ac:dyDescent="0.25">
      <c r="A7555" s="232">
        <v>43623</v>
      </c>
      <c r="B7555" s="233">
        <v>158</v>
      </c>
      <c r="C7555" s="233">
        <v>18</v>
      </c>
      <c r="D7555" s="234">
        <v>0.3541666666678793</v>
      </c>
      <c r="E7555" s="235">
        <v>0.00024069464486385314</v>
      </c>
      <c r="F7555" s="235">
        <v>0.00005177993671563594</v>
      </c>
    </row>
    <row r="7556" ht="14.25" customHeight="1" spans="1:6" x14ac:dyDescent="0.25">
      <c r="A7556" s="232">
        <v>43623</v>
      </c>
      <c r="B7556" s="233">
        <v>158</v>
      </c>
      <c r="C7556" s="233">
        <v>19</v>
      </c>
      <c r="D7556" s="234">
        <v>0.375</v>
      </c>
      <c r="E7556" s="235">
        <v>0.0002637386923578942</v>
      </c>
      <c r="F7556" s="235">
        <v>0.00005097869978386593</v>
      </c>
    </row>
    <row r="7557" ht="14.25" customHeight="1" spans="1:6" x14ac:dyDescent="0.25">
      <c r="A7557" s="232">
        <v>43623</v>
      </c>
      <c r="B7557" s="233">
        <v>158</v>
      </c>
      <c r="C7557" s="233">
        <v>20</v>
      </c>
      <c r="D7557" s="234">
        <v>0.3958333333321207</v>
      </c>
      <c r="E7557" s="235">
        <v>0.00028977170251813153</v>
      </c>
      <c r="F7557" s="235">
        <v>0.00005097869978386593</v>
      </c>
    </row>
    <row r="7558" ht="14.25" customHeight="1" spans="1:6" x14ac:dyDescent="0.25">
      <c r="A7558" s="232">
        <v>43623</v>
      </c>
      <c r="B7558" s="233">
        <v>158</v>
      </c>
      <c r="C7558" s="233">
        <v>21</v>
      </c>
      <c r="D7558" s="234">
        <v>0.4166666666678793</v>
      </c>
      <c r="E7558" s="235">
        <v>0.0002962126704740207</v>
      </c>
      <c r="F7558" s="235">
        <v>0.000049576535153268434</v>
      </c>
    </row>
    <row r="7559" ht="14.25" customHeight="1" spans="1:6" x14ac:dyDescent="0.25">
      <c r="A7559" s="232">
        <v>43623</v>
      </c>
      <c r="B7559" s="233">
        <v>158</v>
      </c>
      <c r="C7559" s="233">
        <v>22</v>
      </c>
      <c r="D7559" s="234">
        <v>0.4375</v>
      </c>
      <c r="E7559" s="235">
        <v>0.00029630393717679297</v>
      </c>
      <c r="F7559" s="235">
        <v>0.00004857498898855595</v>
      </c>
    </row>
    <row r="7560" ht="14.25" customHeight="1" spans="1:6" x14ac:dyDescent="0.25">
      <c r="A7560" s="232">
        <v>43623</v>
      </c>
      <c r="B7560" s="233">
        <v>158</v>
      </c>
      <c r="C7560" s="233">
        <v>23</v>
      </c>
      <c r="D7560" s="234">
        <v>0.4583333333321207</v>
      </c>
      <c r="E7560" s="235">
        <v>0.000333297914338077</v>
      </c>
      <c r="F7560" s="235">
        <v>0.000049175916687383454</v>
      </c>
    </row>
    <row r="7561" ht="14.25" customHeight="1" spans="1:6" x14ac:dyDescent="0.25">
      <c r="A7561" s="232">
        <v>43623</v>
      </c>
      <c r="B7561" s="233">
        <v>158</v>
      </c>
      <c r="C7561" s="233">
        <v>24</v>
      </c>
      <c r="D7561" s="234">
        <v>0.4791666666678793</v>
      </c>
      <c r="E7561" s="235">
        <v>0.0003402180437532099</v>
      </c>
      <c r="F7561" s="235">
        <v>0.00004937622592032595</v>
      </c>
    </row>
    <row r="7562" ht="14.25" customHeight="1" spans="1:6" x14ac:dyDescent="0.25">
      <c r="A7562" s="232">
        <v>43623</v>
      </c>
      <c r="B7562" s="233">
        <v>158</v>
      </c>
      <c r="C7562" s="233">
        <v>25</v>
      </c>
      <c r="D7562" s="234">
        <v>0.5</v>
      </c>
      <c r="E7562" s="235">
        <v>0.00034145950066496273</v>
      </c>
      <c r="F7562" s="235">
        <v>0.000049476380536797194</v>
      </c>
    </row>
    <row r="7563" ht="14.25" customHeight="1" spans="1:6" x14ac:dyDescent="0.25">
      <c r="A7563" s="232">
        <v>43623</v>
      </c>
      <c r="B7563" s="233">
        <v>158</v>
      </c>
      <c r="C7563" s="233">
        <v>26</v>
      </c>
      <c r="D7563" s="234">
        <v>0.5208333333321207</v>
      </c>
      <c r="E7563" s="235">
        <v>0.00033322977857967566</v>
      </c>
      <c r="F7563" s="235">
        <v>0.0000496766897697397</v>
      </c>
    </row>
    <row r="7564" ht="14.25" customHeight="1" spans="1:6" x14ac:dyDescent="0.25">
      <c r="A7564" s="232">
        <v>43623</v>
      </c>
      <c r="B7564" s="233">
        <v>158</v>
      </c>
      <c r="C7564" s="233">
        <v>27</v>
      </c>
      <c r="D7564" s="234">
        <v>0.5416666666678793</v>
      </c>
      <c r="E7564" s="235">
        <v>0.0003113379885447409</v>
      </c>
      <c r="F7564" s="235">
        <v>0.0000470726697414872</v>
      </c>
    </row>
    <row r="7565" ht="14.25" customHeight="1" spans="1:6" x14ac:dyDescent="0.25">
      <c r="A7565" s="232">
        <v>43623</v>
      </c>
      <c r="B7565" s="233">
        <v>158</v>
      </c>
      <c r="C7565" s="233">
        <v>28</v>
      </c>
      <c r="D7565" s="234">
        <v>0.5625</v>
      </c>
      <c r="E7565" s="235">
        <v>0.000264371860585736</v>
      </c>
      <c r="F7565" s="235">
        <v>0.000047172824357958464</v>
      </c>
    </row>
    <row r="7566" ht="14.25" customHeight="1" spans="1:6" x14ac:dyDescent="0.25">
      <c r="A7566" s="232">
        <v>43623</v>
      </c>
      <c r="B7566" s="233">
        <v>158</v>
      </c>
      <c r="C7566" s="233">
        <v>29</v>
      </c>
      <c r="D7566" s="234">
        <v>0.5833333333321207</v>
      </c>
      <c r="E7566" s="235">
        <v>0.00024021031010845693</v>
      </c>
      <c r="F7566" s="235">
        <v>0.00004677220589207346</v>
      </c>
    </row>
    <row r="7567" ht="14.25" customHeight="1" spans="1:6" x14ac:dyDescent="0.25">
      <c r="A7567" s="232">
        <v>43623</v>
      </c>
      <c r="B7567" s="233">
        <v>158</v>
      </c>
      <c r="C7567" s="233">
        <v>30</v>
      </c>
      <c r="D7567" s="234">
        <v>0.6041666666678793</v>
      </c>
      <c r="E7567" s="235">
        <v>0.00022904985684379846</v>
      </c>
      <c r="F7567" s="235">
        <v>0.000045770659727360954</v>
      </c>
    </row>
    <row r="7568" ht="14.25" customHeight="1" spans="1:6" x14ac:dyDescent="0.25">
      <c r="A7568" s="232">
        <v>43623</v>
      </c>
      <c r="B7568" s="233">
        <v>158</v>
      </c>
      <c r="C7568" s="233">
        <v>31</v>
      </c>
      <c r="D7568" s="234">
        <v>0.625</v>
      </c>
      <c r="E7568" s="235">
        <v>0.00020576253676250756</v>
      </c>
      <c r="F7568" s="235">
        <v>0.000046972515125015957</v>
      </c>
    </row>
    <row r="7569" ht="14.25" customHeight="1" spans="1:6" x14ac:dyDescent="0.25">
      <c r="A7569" s="232">
        <v>43623</v>
      </c>
      <c r="B7569" s="233">
        <v>158</v>
      </c>
      <c r="C7569" s="233">
        <v>32</v>
      </c>
      <c r="D7569" s="234">
        <v>0.6458333333321207</v>
      </c>
      <c r="E7569" s="235">
        <v>0.00019158864205116055</v>
      </c>
      <c r="F7569" s="235">
        <v>0.00004887545283796971</v>
      </c>
    </row>
    <row r="7570" ht="14.25" customHeight="1" spans="1:6" x14ac:dyDescent="0.25">
      <c r="A7570" s="232">
        <v>43623</v>
      </c>
      <c r="B7570" s="233">
        <v>158</v>
      </c>
      <c r="C7570" s="233">
        <v>33</v>
      </c>
      <c r="D7570" s="234">
        <v>0.6666666666678793</v>
      </c>
      <c r="E7570" s="235">
        <v>0.00016878517600305083</v>
      </c>
      <c r="F7570" s="235">
        <v>0.00005298179211329092</v>
      </c>
    </row>
    <row r="7571" ht="14.25" customHeight="1" spans="1:6" x14ac:dyDescent="0.25">
      <c r="A7571" s="232">
        <v>43623</v>
      </c>
      <c r="B7571" s="233">
        <v>158</v>
      </c>
      <c r="C7571" s="233">
        <v>34</v>
      </c>
      <c r="D7571" s="234">
        <v>0.6875</v>
      </c>
      <c r="E7571" s="235">
        <v>0.00015237766192850095</v>
      </c>
      <c r="F7571" s="235">
        <v>0.000058390141402738404</v>
      </c>
    </row>
    <row r="7572" ht="14.25" customHeight="1" spans="1:6" x14ac:dyDescent="0.25">
      <c r="A7572" s="232">
        <v>43623</v>
      </c>
      <c r="B7572" s="233">
        <v>158</v>
      </c>
      <c r="C7572" s="233">
        <v>35</v>
      </c>
      <c r="D7572" s="234">
        <v>0.7083333333321207</v>
      </c>
      <c r="E7572" s="235">
        <v>0.00011929076571708252</v>
      </c>
      <c r="F7572" s="235">
        <v>0.00006590173763808209</v>
      </c>
    </row>
    <row r="7573" ht="14.25" customHeight="1" spans="1:6" x14ac:dyDescent="0.25">
      <c r="A7573" s="232">
        <v>43623</v>
      </c>
      <c r="B7573" s="233">
        <v>158</v>
      </c>
      <c r="C7573" s="233">
        <v>36</v>
      </c>
      <c r="D7573" s="234">
        <v>0.7291666666678793</v>
      </c>
      <c r="E7573" s="235">
        <v>0.00009002237603871826</v>
      </c>
      <c r="F7573" s="235">
        <v>0.00006760436611809333</v>
      </c>
    </row>
    <row r="7574" ht="14.25" customHeight="1" spans="1:6" x14ac:dyDescent="0.25">
      <c r="A7574" s="232">
        <v>43623</v>
      </c>
      <c r="B7574" s="233">
        <v>158</v>
      </c>
      <c r="C7574" s="233">
        <v>37</v>
      </c>
      <c r="D7574" s="234">
        <v>0.75</v>
      </c>
      <c r="E7574" s="235">
        <v>0.0000594518492641942</v>
      </c>
      <c r="F7574" s="235">
        <v>0.00006700343841926584</v>
      </c>
    </row>
    <row r="7575" ht="14.25" customHeight="1" spans="1:6" x14ac:dyDescent="0.25">
      <c r="A7575" s="232">
        <v>43623</v>
      </c>
      <c r="B7575" s="233">
        <v>158</v>
      </c>
      <c r="C7575" s="233">
        <v>38</v>
      </c>
      <c r="D7575" s="234">
        <v>0.7708333333321207</v>
      </c>
      <c r="E7575" s="235">
        <v>0.000037329078736346186</v>
      </c>
      <c r="F7575" s="235">
        <v>0.0000661020468710246</v>
      </c>
    </row>
    <row r="7576" ht="14.25" customHeight="1" spans="1:6" x14ac:dyDescent="0.25">
      <c r="A7576" s="232">
        <v>43623</v>
      </c>
      <c r="B7576" s="233">
        <v>158</v>
      </c>
      <c r="C7576" s="233">
        <v>39</v>
      </c>
      <c r="D7576" s="234">
        <v>0.7916666666678793</v>
      </c>
      <c r="E7576" s="235">
        <v>0.00002242532207250775</v>
      </c>
      <c r="F7576" s="235">
        <v>0.00006510050070631209</v>
      </c>
    </row>
    <row r="7577" ht="14.25" customHeight="1" spans="1:6" x14ac:dyDescent="0.25">
      <c r="A7577" s="232">
        <v>43623</v>
      </c>
      <c r="B7577" s="233">
        <v>158</v>
      </c>
      <c r="C7577" s="233">
        <v>40</v>
      </c>
      <c r="D7577" s="234">
        <v>0.8125</v>
      </c>
      <c r="E7577" s="235">
        <v>0.000011102520815894714</v>
      </c>
      <c r="F7577" s="235">
        <v>0.00006329771760982962</v>
      </c>
    </row>
    <row r="7578" ht="14.25" customHeight="1" spans="1:6" x14ac:dyDescent="0.25">
      <c r="A7578" s="232">
        <v>43623</v>
      </c>
      <c r="B7578" s="233">
        <v>158</v>
      </c>
      <c r="C7578" s="233">
        <v>41</v>
      </c>
      <c r="D7578" s="234">
        <v>0.8333333333321207</v>
      </c>
      <c r="E7578" s="235">
        <v>0.000004013396042062221</v>
      </c>
      <c r="F7578" s="235">
        <v>0.0000634980268427721</v>
      </c>
    </row>
    <row r="7579" ht="14.25" customHeight="1" spans="1:6" x14ac:dyDescent="0.25">
      <c r="A7579" s="232">
        <v>43623</v>
      </c>
      <c r="B7579" s="233">
        <v>158</v>
      </c>
      <c r="C7579" s="233">
        <v>42</v>
      </c>
      <c r="D7579" s="234">
        <v>0.8541666666678793</v>
      </c>
      <c r="E7579" s="235">
        <v>2.3533433958055693e-7</v>
      </c>
      <c r="F7579" s="235">
        <v>0.00006249648067805962</v>
      </c>
    </row>
    <row r="7580" ht="14.25" customHeight="1" spans="1:6" x14ac:dyDescent="0.25">
      <c r="A7580" s="232">
        <v>43623</v>
      </c>
      <c r="B7580" s="233">
        <v>158</v>
      </c>
      <c r="C7580" s="233">
        <v>43</v>
      </c>
      <c r="D7580" s="234">
        <v>0.875</v>
      </c>
      <c r="E7580" s="235">
        <v>0</v>
      </c>
      <c r="F7580" s="235">
        <v>0.00006279694452747336</v>
      </c>
    </row>
    <row r="7581" ht="14.25" customHeight="1" spans="1:6" x14ac:dyDescent="0.25">
      <c r="A7581" s="232">
        <v>43623</v>
      </c>
      <c r="B7581" s="233">
        <v>158</v>
      </c>
      <c r="C7581" s="233">
        <v>44</v>
      </c>
      <c r="D7581" s="234">
        <v>0.8958333333321207</v>
      </c>
      <c r="E7581" s="235">
        <v>0</v>
      </c>
      <c r="F7581" s="235">
        <v>0.00006309740837688711</v>
      </c>
    </row>
    <row r="7582" ht="14.25" customHeight="1" spans="1:6" x14ac:dyDescent="0.25">
      <c r="A7582" s="232">
        <v>43623</v>
      </c>
      <c r="B7582" s="233">
        <v>158</v>
      </c>
      <c r="C7582" s="233">
        <v>45</v>
      </c>
      <c r="D7582" s="234">
        <v>0.9166666666678793</v>
      </c>
      <c r="E7582" s="235">
        <v>0</v>
      </c>
      <c r="F7582" s="235">
        <v>0.00006239632606158836</v>
      </c>
    </row>
    <row r="7583" ht="14.25" customHeight="1" spans="1:6" x14ac:dyDescent="0.25">
      <c r="A7583" s="232">
        <v>43623</v>
      </c>
      <c r="B7583" s="233">
        <v>158</v>
      </c>
      <c r="C7583" s="233">
        <v>46</v>
      </c>
      <c r="D7583" s="234">
        <v>0.9375</v>
      </c>
      <c r="E7583" s="235">
        <v>0</v>
      </c>
      <c r="F7583" s="235">
        <v>0.0000571882860050834</v>
      </c>
    </row>
    <row r="7584" ht="14.25" customHeight="1" spans="1:6" x14ac:dyDescent="0.25">
      <c r="A7584" s="232">
        <v>43623</v>
      </c>
      <c r="B7584" s="233">
        <v>158</v>
      </c>
      <c r="C7584" s="233">
        <v>47</v>
      </c>
      <c r="D7584" s="234">
        <v>0.9583333333321207</v>
      </c>
      <c r="E7584" s="235">
        <v>0</v>
      </c>
      <c r="F7584" s="235">
        <v>0.00005097869978386593</v>
      </c>
    </row>
    <row r="7585" ht="14.25" customHeight="1" spans="1:6" x14ac:dyDescent="0.25">
      <c r="A7585" s="232">
        <v>43623</v>
      </c>
      <c r="B7585" s="233">
        <v>158</v>
      </c>
      <c r="C7585" s="233">
        <v>48</v>
      </c>
      <c r="D7585" s="234">
        <v>0.9791666666678793</v>
      </c>
      <c r="E7585" s="235">
        <v>0</v>
      </c>
      <c r="F7585" s="235">
        <v>0.00004376756739793598</v>
      </c>
    </row>
    <row r="7586" ht="14.25" customHeight="1" spans="1:6" x14ac:dyDescent="0.25">
      <c r="A7586" s="232">
        <v>43624</v>
      </c>
      <c r="B7586" s="233">
        <v>159</v>
      </c>
      <c r="C7586" s="233">
        <v>1</v>
      </c>
      <c r="D7586" s="234">
        <v>0</v>
      </c>
      <c r="E7586" s="235">
        <v>0</v>
      </c>
      <c r="F7586" s="235">
        <v>0.00003665658962847728</v>
      </c>
    </row>
    <row r="7587" ht="14.25" customHeight="1" spans="1:6" x14ac:dyDescent="0.25">
      <c r="A7587" s="232">
        <v>43624</v>
      </c>
      <c r="B7587" s="233">
        <v>159</v>
      </c>
      <c r="C7587" s="233">
        <v>2</v>
      </c>
      <c r="D7587" s="234">
        <v>0.020833333332120674</v>
      </c>
      <c r="E7587" s="235">
        <v>0</v>
      </c>
      <c r="F7587" s="235">
        <v>0.00003234994112021355</v>
      </c>
    </row>
    <row r="7588" ht="14.25" customHeight="1" spans="1:6" x14ac:dyDescent="0.25">
      <c r="A7588" s="232">
        <v>43624</v>
      </c>
      <c r="B7588" s="233">
        <v>159</v>
      </c>
      <c r="C7588" s="233">
        <v>3</v>
      </c>
      <c r="D7588" s="234">
        <v>0.041666666667879326</v>
      </c>
      <c r="E7588" s="235">
        <v>0</v>
      </c>
      <c r="F7588" s="235">
        <v>0.000030146539557846063</v>
      </c>
    </row>
    <row r="7589" ht="14.25" customHeight="1" spans="1:6" x14ac:dyDescent="0.25">
      <c r="A7589" s="232">
        <v>43624</v>
      </c>
      <c r="B7589" s="233">
        <v>159</v>
      </c>
      <c r="C7589" s="233">
        <v>4</v>
      </c>
      <c r="D7589" s="234">
        <v>0.0625</v>
      </c>
      <c r="E7589" s="235">
        <v>0</v>
      </c>
      <c r="F7589" s="235">
        <v>0.000029044838776662325</v>
      </c>
    </row>
    <row r="7590" ht="14.25" customHeight="1" spans="1:6" x14ac:dyDescent="0.25">
      <c r="A7590" s="232">
        <v>43624</v>
      </c>
      <c r="B7590" s="233">
        <v>159</v>
      </c>
      <c r="C7590" s="233">
        <v>5</v>
      </c>
      <c r="D7590" s="234">
        <v>0.08333333333212067</v>
      </c>
      <c r="E7590" s="235">
        <v>0</v>
      </c>
      <c r="F7590" s="235">
        <v>0.000026941591830766084</v>
      </c>
    </row>
    <row r="7591" ht="14.25" customHeight="1" spans="1:6" x14ac:dyDescent="0.25">
      <c r="A7591" s="232">
        <v>43624</v>
      </c>
      <c r="B7591" s="233">
        <v>159</v>
      </c>
      <c r="C7591" s="233">
        <v>6</v>
      </c>
      <c r="D7591" s="234">
        <v>0.10416666666787933</v>
      </c>
      <c r="E7591" s="235">
        <v>0</v>
      </c>
      <c r="F7591" s="235">
        <v>0.000026240509515467337</v>
      </c>
    </row>
    <row r="7592" ht="14.25" customHeight="1" spans="1:6" x14ac:dyDescent="0.25">
      <c r="A7592" s="232">
        <v>43624</v>
      </c>
      <c r="B7592" s="233">
        <v>159</v>
      </c>
      <c r="C7592" s="233">
        <v>7</v>
      </c>
      <c r="D7592" s="234">
        <v>0.125</v>
      </c>
      <c r="E7592" s="235">
        <v>0</v>
      </c>
      <c r="F7592" s="235">
        <v>0.000025739736433111092</v>
      </c>
    </row>
    <row r="7593" ht="14.25" customHeight="1" spans="1:6" x14ac:dyDescent="0.25">
      <c r="A7593" s="232">
        <v>43624</v>
      </c>
      <c r="B7593" s="233">
        <v>159</v>
      </c>
      <c r="C7593" s="233">
        <v>8</v>
      </c>
      <c r="D7593" s="234">
        <v>0.14583333333212067</v>
      </c>
      <c r="E7593" s="235">
        <v>0.000001047173031956267</v>
      </c>
      <c r="F7593" s="235">
        <v>0.000025038654117812348</v>
      </c>
    </row>
    <row r="7594" ht="14.25" customHeight="1" spans="1:6" x14ac:dyDescent="0.25">
      <c r="A7594" s="232">
        <v>43624</v>
      </c>
      <c r="B7594" s="233">
        <v>159</v>
      </c>
      <c r="C7594" s="233">
        <v>9</v>
      </c>
      <c r="D7594" s="234">
        <v>0.16666666666787933</v>
      </c>
      <c r="E7594" s="235">
        <v>0.000003910640921278863</v>
      </c>
      <c r="F7594" s="235">
        <v>0.000025539427200168592</v>
      </c>
    </row>
    <row r="7595" ht="14.25" customHeight="1" spans="1:6" x14ac:dyDescent="0.25">
      <c r="A7595" s="232">
        <v>43624</v>
      </c>
      <c r="B7595" s="233">
        <v>159</v>
      </c>
      <c r="C7595" s="233">
        <v>10</v>
      </c>
      <c r="D7595" s="234">
        <v>0.1875</v>
      </c>
      <c r="E7595" s="235">
        <v>0.00001071688362074087</v>
      </c>
      <c r="F7595" s="235">
        <v>0.000025739736433111092</v>
      </c>
    </row>
    <row r="7596" ht="14.25" customHeight="1" spans="1:6" x14ac:dyDescent="0.25">
      <c r="A7596" s="232">
        <v>43624</v>
      </c>
      <c r="B7596" s="233">
        <v>159</v>
      </c>
      <c r="C7596" s="233">
        <v>11</v>
      </c>
      <c r="D7596" s="234">
        <v>0.20833333333212067</v>
      </c>
      <c r="E7596" s="235">
        <v>0.000024397298675460026</v>
      </c>
      <c r="F7596" s="235">
        <v>0.00002604020028252484</v>
      </c>
    </row>
    <row r="7597" ht="14.25" customHeight="1" spans="1:6" x14ac:dyDescent="0.25">
      <c r="A7597" s="232">
        <v>43624</v>
      </c>
      <c r="B7597" s="233">
        <v>159</v>
      </c>
      <c r="C7597" s="233">
        <v>12</v>
      </c>
      <c r="D7597" s="234">
        <v>0.22916666666787933</v>
      </c>
      <c r="E7597" s="235">
        <v>0.00003856626402165117</v>
      </c>
      <c r="F7597" s="235">
        <v>0.000028043292611949826</v>
      </c>
    </row>
    <row r="7598" ht="14.25" customHeight="1" spans="1:6" x14ac:dyDescent="0.25">
      <c r="A7598" s="232">
        <v>43624</v>
      </c>
      <c r="B7598" s="233">
        <v>159</v>
      </c>
      <c r="C7598" s="233">
        <v>13</v>
      </c>
      <c r="D7598" s="234">
        <v>0.25</v>
      </c>
      <c r="E7598" s="235">
        <v>0.00005794900100713304</v>
      </c>
      <c r="F7598" s="235">
        <v>0.00003134839495550106</v>
      </c>
    </row>
    <row r="7599" ht="14.25" customHeight="1" spans="1:6" x14ac:dyDescent="0.25">
      <c r="A7599" s="232">
        <v>43624</v>
      </c>
      <c r="B7599" s="233">
        <v>159</v>
      </c>
      <c r="C7599" s="233">
        <v>14</v>
      </c>
      <c r="D7599" s="234">
        <v>0.2708333333321207</v>
      </c>
      <c r="E7599" s="235">
        <v>0.00008541694720709554</v>
      </c>
      <c r="F7599" s="235">
        <v>0.00003755798117671852</v>
      </c>
    </row>
    <row r="7600" ht="14.25" customHeight="1" spans="1:6" x14ac:dyDescent="0.25">
      <c r="A7600" s="232">
        <v>43624</v>
      </c>
      <c r="B7600" s="233">
        <v>159</v>
      </c>
      <c r="C7600" s="233">
        <v>15</v>
      </c>
      <c r="D7600" s="234">
        <v>0.2916666666678793</v>
      </c>
      <c r="E7600" s="235">
        <v>0.00011615117072540902</v>
      </c>
      <c r="F7600" s="235">
        <v>0.00004276602123322348</v>
      </c>
    </row>
    <row r="7601" ht="14.25" customHeight="1" spans="1:6" x14ac:dyDescent="0.25">
      <c r="A7601" s="232">
        <v>43624</v>
      </c>
      <c r="B7601" s="233">
        <v>159</v>
      </c>
      <c r="C7601" s="233">
        <v>16</v>
      </c>
      <c r="D7601" s="234">
        <v>0.3125</v>
      </c>
      <c r="E7601" s="235">
        <v>0.00014084761460155947</v>
      </c>
      <c r="F7601" s="235">
        <v>0.00004737313359090096</v>
      </c>
    </row>
    <row r="7602" ht="14.25" customHeight="1" spans="1:6" x14ac:dyDescent="0.25">
      <c r="A7602" s="232">
        <v>43624</v>
      </c>
      <c r="B7602" s="233">
        <v>159</v>
      </c>
      <c r="C7602" s="233">
        <v>17</v>
      </c>
      <c r="D7602" s="234">
        <v>0.3333333333321207</v>
      </c>
      <c r="E7602" s="235">
        <v>0.00017443299798670773</v>
      </c>
      <c r="F7602" s="235">
        <v>0.00004937622592032595</v>
      </c>
    </row>
    <row r="7603" ht="14.25" customHeight="1" spans="1:6" x14ac:dyDescent="0.25">
      <c r="A7603" s="232">
        <v>43624</v>
      </c>
      <c r="B7603" s="233">
        <v>159</v>
      </c>
      <c r="C7603" s="233">
        <v>18</v>
      </c>
      <c r="D7603" s="234">
        <v>0.3541666666678793</v>
      </c>
      <c r="E7603" s="235">
        <v>0.00019977974410592092</v>
      </c>
      <c r="F7603" s="235">
        <v>0.00005248101903093467</v>
      </c>
    </row>
    <row r="7604" ht="14.25" customHeight="1" spans="1:6" x14ac:dyDescent="0.25">
      <c r="A7604" s="232">
        <v>43624</v>
      </c>
      <c r="B7604" s="233">
        <v>159</v>
      </c>
      <c r="C7604" s="233">
        <v>19</v>
      </c>
      <c r="D7604" s="234">
        <v>0.375</v>
      </c>
      <c r="E7604" s="235">
        <v>0.00021003094149432417</v>
      </c>
      <c r="F7604" s="235">
        <v>0.00005188009133210718</v>
      </c>
    </row>
    <row r="7605" ht="14.25" customHeight="1" spans="1:6" x14ac:dyDescent="0.25">
      <c r="A7605" s="232">
        <v>43624</v>
      </c>
      <c r="B7605" s="233">
        <v>159</v>
      </c>
      <c r="C7605" s="233">
        <v>20</v>
      </c>
      <c r="D7605" s="234">
        <v>0.3958333333321207</v>
      </c>
      <c r="E7605" s="235">
        <v>0.00024034044853017241</v>
      </c>
      <c r="F7605" s="235">
        <v>0.0000508785451673947</v>
      </c>
    </row>
    <row r="7606" ht="14.25" customHeight="1" spans="1:6" x14ac:dyDescent="0.25">
      <c r="A7606" s="232">
        <v>43624</v>
      </c>
      <c r="B7606" s="233">
        <v>159</v>
      </c>
      <c r="C7606" s="233">
        <v>21</v>
      </c>
      <c r="D7606" s="234">
        <v>0.4166666666678793</v>
      </c>
      <c r="E7606" s="235">
        <v>0.0002535698237893513</v>
      </c>
      <c r="F7606" s="235">
        <v>0.00005037777208503844</v>
      </c>
    </row>
    <row r="7607" ht="14.25" customHeight="1" spans="1:6" x14ac:dyDescent="0.25">
      <c r="A7607" s="232">
        <v>43624</v>
      </c>
      <c r="B7607" s="233">
        <v>159</v>
      </c>
      <c r="C7607" s="233">
        <v>22</v>
      </c>
      <c r="D7607" s="234">
        <v>0.4375</v>
      </c>
      <c r="E7607" s="235">
        <v>0.0002753271674795383</v>
      </c>
      <c r="F7607" s="235">
        <v>0.00004887545283796971</v>
      </c>
    </row>
    <row r="7608" ht="14.25" customHeight="1" spans="1:6" x14ac:dyDescent="0.25">
      <c r="A7608" s="232">
        <v>43624</v>
      </c>
      <c r="B7608" s="233">
        <v>159</v>
      </c>
      <c r="C7608" s="233">
        <v>23</v>
      </c>
      <c r="D7608" s="234">
        <v>0.4583333333321207</v>
      </c>
      <c r="E7608" s="235">
        <v>0.0002871631317539113</v>
      </c>
      <c r="F7608" s="235">
        <v>0.00004937622592032595</v>
      </c>
    </row>
    <row r="7609" ht="14.25" customHeight="1" spans="1:6" x14ac:dyDescent="0.25">
      <c r="A7609" s="232">
        <v>43624</v>
      </c>
      <c r="B7609" s="233">
        <v>159</v>
      </c>
      <c r="C7609" s="233">
        <v>24</v>
      </c>
      <c r="D7609" s="234">
        <v>0.4791666666678793</v>
      </c>
      <c r="E7609" s="235">
        <v>0.000285344027691486</v>
      </c>
      <c r="F7609" s="235">
        <v>0.00004937622592032595</v>
      </c>
    </row>
    <row r="7610" ht="14.25" customHeight="1" spans="1:6" x14ac:dyDescent="0.25">
      <c r="A7610" s="232">
        <v>43624</v>
      </c>
      <c r="B7610" s="233">
        <v>159</v>
      </c>
      <c r="C7610" s="233">
        <v>25</v>
      </c>
      <c r="D7610" s="234">
        <v>0.5</v>
      </c>
      <c r="E7610" s="235">
        <v>0.00029303159427400215</v>
      </c>
      <c r="F7610" s="235">
        <v>0.00005077839055092343</v>
      </c>
    </row>
    <row r="7611" ht="14.25" customHeight="1" spans="1:6" x14ac:dyDescent="0.25">
      <c r="A7611" s="232">
        <v>43624</v>
      </c>
      <c r="B7611" s="233">
        <v>159</v>
      </c>
      <c r="C7611" s="233">
        <v>26</v>
      </c>
      <c r="D7611" s="234">
        <v>0.5208333333321207</v>
      </c>
      <c r="E7611" s="235">
        <v>0.0002691457123751702</v>
      </c>
      <c r="F7611" s="235">
        <v>0.00005127916363327967</v>
      </c>
    </row>
    <row r="7612" ht="14.25" customHeight="1" spans="1:6" x14ac:dyDescent="0.25">
      <c r="A7612" s="232">
        <v>43624</v>
      </c>
      <c r="B7612" s="233">
        <v>159</v>
      </c>
      <c r="C7612" s="233">
        <v>27</v>
      </c>
      <c r="D7612" s="234">
        <v>0.5416666666678793</v>
      </c>
      <c r="E7612" s="235">
        <v>0.0002383591531008044</v>
      </c>
      <c r="F7612" s="235">
        <v>0.000048274525139142206</v>
      </c>
    </row>
    <row r="7613" ht="14.25" customHeight="1" spans="1:6" x14ac:dyDescent="0.25">
      <c r="A7613" s="232">
        <v>43624</v>
      </c>
      <c r="B7613" s="233">
        <v>159</v>
      </c>
      <c r="C7613" s="233">
        <v>28</v>
      </c>
      <c r="D7613" s="234">
        <v>0.5625</v>
      </c>
      <c r="E7613" s="235">
        <v>0.0002032864994301868</v>
      </c>
      <c r="F7613" s="235">
        <v>0.00004747328820737221</v>
      </c>
    </row>
    <row r="7614" ht="14.25" customHeight="1" spans="1:6" x14ac:dyDescent="0.25">
      <c r="A7614" s="232">
        <v>43624</v>
      </c>
      <c r="B7614" s="233">
        <v>159</v>
      </c>
      <c r="C7614" s="233">
        <v>29</v>
      </c>
      <c r="D7614" s="234">
        <v>0.5833333333321207</v>
      </c>
      <c r="E7614" s="235">
        <v>0.00017524683755686078</v>
      </c>
      <c r="F7614" s="235">
        <v>0.00004637158742618847</v>
      </c>
    </row>
    <row r="7615" ht="14.25" customHeight="1" spans="1:6" x14ac:dyDescent="0.25">
      <c r="A7615" s="232">
        <v>43624</v>
      </c>
      <c r="B7615" s="233">
        <v>159</v>
      </c>
      <c r="C7615" s="233">
        <v>30</v>
      </c>
      <c r="D7615" s="234">
        <v>0.6041666666678793</v>
      </c>
      <c r="E7615" s="235">
        <v>0.00016284402113372556</v>
      </c>
      <c r="F7615" s="235">
        <v>0.00004637158742618847</v>
      </c>
    </row>
    <row r="7616" ht="14.25" customHeight="1" spans="1:6" x14ac:dyDescent="0.25">
      <c r="A7616" s="232">
        <v>43624</v>
      </c>
      <c r="B7616" s="233">
        <v>159</v>
      </c>
      <c r="C7616" s="233">
        <v>31</v>
      </c>
      <c r="D7616" s="234">
        <v>0.625</v>
      </c>
      <c r="E7616" s="235">
        <v>0.00015340504049253002</v>
      </c>
      <c r="F7616" s="235">
        <v>0.000046471742042659716</v>
      </c>
    </row>
    <row r="7617" ht="14.25" customHeight="1" spans="1:6" x14ac:dyDescent="0.25">
      <c r="A7617" s="232">
        <v>43624</v>
      </c>
      <c r="B7617" s="233">
        <v>159</v>
      </c>
      <c r="C7617" s="233">
        <v>32</v>
      </c>
      <c r="D7617" s="234">
        <v>0.6458333333321207</v>
      </c>
      <c r="E7617" s="235">
        <v>0.0001279738364682493</v>
      </c>
      <c r="F7617" s="235">
        <v>0.000049576535153268434</v>
      </c>
    </row>
    <row r="7618" ht="14.25" customHeight="1" spans="1:6" x14ac:dyDescent="0.25">
      <c r="A7618" s="232">
        <v>43624</v>
      </c>
      <c r="B7618" s="233">
        <v>159</v>
      </c>
      <c r="C7618" s="233">
        <v>33</v>
      </c>
      <c r="D7618" s="234">
        <v>0.6666666666678793</v>
      </c>
      <c r="E7618" s="235">
        <v>0.00010959643546811233</v>
      </c>
      <c r="F7618" s="235">
        <v>0.00005298179211329092</v>
      </c>
    </row>
    <row r="7619" ht="14.25" customHeight="1" spans="1:6" x14ac:dyDescent="0.25">
      <c r="A7619" s="232">
        <v>43624</v>
      </c>
      <c r="B7619" s="233">
        <v>159</v>
      </c>
      <c r="C7619" s="233">
        <v>34</v>
      </c>
      <c r="D7619" s="234">
        <v>0.6875</v>
      </c>
      <c r="E7619" s="235">
        <v>0.00010151523818071679</v>
      </c>
      <c r="F7619" s="235">
        <v>0.00005768905908743964</v>
      </c>
    </row>
    <row r="7620" ht="14.25" customHeight="1" spans="1:6" x14ac:dyDescent="0.25">
      <c r="A7620" s="232">
        <v>43624</v>
      </c>
      <c r="B7620" s="233">
        <v>159</v>
      </c>
      <c r="C7620" s="233">
        <v>35</v>
      </c>
      <c r="D7620" s="234">
        <v>0.7083333333321207</v>
      </c>
      <c r="E7620" s="235">
        <v>0.00009017721925410832</v>
      </c>
      <c r="F7620" s="235">
        <v>0.0000653008099392546</v>
      </c>
    </row>
    <row r="7621" ht="14.25" customHeight="1" spans="1:6" x14ac:dyDescent="0.25">
      <c r="A7621" s="232">
        <v>43624</v>
      </c>
      <c r="B7621" s="233">
        <v>159</v>
      </c>
      <c r="C7621" s="233">
        <v>36</v>
      </c>
      <c r="D7621" s="234">
        <v>0.7291666666678793</v>
      </c>
      <c r="E7621" s="235">
        <v>0.00008026482971546364</v>
      </c>
      <c r="F7621" s="235">
        <v>0.0000669032838027946</v>
      </c>
    </row>
    <row r="7622" ht="14.25" customHeight="1" spans="1:6" x14ac:dyDescent="0.25">
      <c r="A7622" s="232">
        <v>43624</v>
      </c>
      <c r="B7622" s="233">
        <v>159</v>
      </c>
      <c r="C7622" s="233">
        <v>37</v>
      </c>
      <c r="D7622" s="234">
        <v>0.75</v>
      </c>
      <c r="E7622" s="235">
        <v>0.000054066282626944756</v>
      </c>
      <c r="F7622" s="235">
        <v>0.00006740405688515083</v>
      </c>
    </row>
    <row r="7623" ht="14.25" customHeight="1" spans="1:6" x14ac:dyDescent="0.25">
      <c r="A7623" s="232">
        <v>43624</v>
      </c>
      <c r="B7623" s="233">
        <v>159</v>
      </c>
      <c r="C7623" s="233">
        <v>38</v>
      </c>
      <c r="D7623" s="234">
        <v>0.7708333333321207</v>
      </c>
      <c r="E7623" s="235">
        <v>0.00003506135913446263</v>
      </c>
      <c r="F7623" s="235">
        <v>0.00006740405688515083</v>
      </c>
    </row>
    <row r="7624" ht="14.25" customHeight="1" spans="1:6" x14ac:dyDescent="0.25">
      <c r="A7624" s="232">
        <v>43624</v>
      </c>
      <c r="B7624" s="233">
        <v>159</v>
      </c>
      <c r="C7624" s="233">
        <v>39</v>
      </c>
      <c r="D7624" s="234">
        <v>0.7916666666678793</v>
      </c>
      <c r="E7624" s="235">
        <v>0.0000220639921801817</v>
      </c>
      <c r="F7624" s="235">
        <v>0.00006640251072043834</v>
      </c>
    </row>
    <row r="7625" ht="14.25" customHeight="1" spans="1:6" x14ac:dyDescent="0.25">
      <c r="A7625" s="232">
        <v>43624</v>
      </c>
      <c r="B7625" s="233">
        <v>159</v>
      </c>
      <c r="C7625" s="233">
        <v>40</v>
      </c>
      <c r="D7625" s="234">
        <v>0.8125</v>
      </c>
      <c r="E7625" s="235">
        <v>0.0000117029289743985</v>
      </c>
      <c r="F7625" s="235">
        <v>0.00006590173763808209</v>
      </c>
    </row>
    <row r="7626" ht="14.25" customHeight="1" spans="1:6" x14ac:dyDescent="0.25">
      <c r="A7626" s="232">
        <v>43624</v>
      </c>
      <c r="B7626" s="233">
        <v>159</v>
      </c>
      <c r="C7626" s="233">
        <v>41</v>
      </c>
      <c r="D7626" s="234">
        <v>0.8333333333321207</v>
      </c>
      <c r="E7626" s="235">
        <v>0.000004905710823143217</v>
      </c>
      <c r="F7626" s="235">
        <v>0.0000636983360757146</v>
      </c>
    </row>
    <row r="7627" ht="14.25" customHeight="1" spans="1:6" x14ac:dyDescent="0.25">
      <c r="A7627" s="232">
        <v>43624</v>
      </c>
      <c r="B7627" s="233">
        <v>159</v>
      </c>
      <c r="C7627" s="233">
        <v>42</v>
      </c>
      <c r="D7627" s="234">
        <v>0.8541666666678793</v>
      </c>
      <c r="E7627" s="235">
        <v>0.0000014459010117758843</v>
      </c>
      <c r="F7627" s="235">
        <v>0.00006329771760982962</v>
      </c>
    </row>
    <row r="7628" ht="14.25" customHeight="1" spans="1:6" x14ac:dyDescent="0.25">
      <c r="A7628" s="232">
        <v>43624</v>
      </c>
      <c r="B7628" s="233">
        <v>159</v>
      </c>
      <c r="C7628" s="233">
        <v>43</v>
      </c>
      <c r="D7628" s="234">
        <v>0.875</v>
      </c>
      <c r="E7628" s="235">
        <v>0</v>
      </c>
      <c r="F7628" s="235">
        <v>0.00006419910915807086</v>
      </c>
    </row>
    <row r="7629" ht="14.25" customHeight="1" spans="1:6" x14ac:dyDescent="0.25">
      <c r="A7629" s="232">
        <v>43624</v>
      </c>
      <c r="B7629" s="233">
        <v>159</v>
      </c>
      <c r="C7629" s="233">
        <v>44</v>
      </c>
      <c r="D7629" s="234">
        <v>0.8958333333321207</v>
      </c>
      <c r="E7629" s="235">
        <v>0</v>
      </c>
      <c r="F7629" s="235">
        <v>0.0000634980268427721</v>
      </c>
    </row>
    <row r="7630" ht="14.25" customHeight="1" spans="1:6" x14ac:dyDescent="0.25">
      <c r="A7630" s="232">
        <v>43624</v>
      </c>
      <c r="B7630" s="233">
        <v>159</v>
      </c>
      <c r="C7630" s="233">
        <v>45</v>
      </c>
      <c r="D7630" s="234">
        <v>0.9166666666678793</v>
      </c>
      <c r="E7630" s="235">
        <v>0</v>
      </c>
      <c r="F7630" s="235">
        <v>0.00006109431604746214</v>
      </c>
    </row>
    <row r="7631" ht="14.25" customHeight="1" spans="1:6" x14ac:dyDescent="0.25">
      <c r="A7631" s="232">
        <v>43624</v>
      </c>
      <c r="B7631" s="233">
        <v>159</v>
      </c>
      <c r="C7631" s="233">
        <v>46</v>
      </c>
      <c r="D7631" s="234">
        <v>0.9375</v>
      </c>
      <c r="E7631" s="235">
        <v>0</v>
      </c>
      <c r="F7631" s="235">
        <v>0.000056286894456842146</v>
      </c>
    </row>
    <row r="7632" ht="14.25" customHeight="1" spans="1:6" x14ac:dyDescent="0.25">
      <c r="A7632" s="232">
        <v>43624</v>
      </c>
      <c r="B7632" s="233">
        <v>159</v>
      </c>
      <c r="C7632" s="233">
        <v>47</v>
      </c>
      <c r="D7632" s="234">
        <v>0.9583333333321207</v>
      </c>
      <c r="E7632" s="235">
        <v>0</v>
      </c>
      <c r="F7632" s="235">
        <v>0.00005228070979799218</v>
      </c>
    </row>
    <row r="7633" ht="14.25" customHeight="1" spans="1:6" x14ac:dyDescent="0.25">
      <c r="A7633" s="232">
        <v>43624</v>
      </c>
      <c r="B7633" s="233">
        <v>159</v>
      </c>
      <c r="C7633" s="233">
        <v>48</v>
      </c>
      <c r="D7633" s="234">
        <v>0.9791666666678793</v>
      </c>
      <c r="E7633" s="235">
        <v>0</v>
      </c>
      <c r="F7633" s="235">
        <v>0.00004456880432970597</v>
      </c>
    </row>
    <row r="7634" ht="14.25" customHeight="1" spans="1:6" x14ac:dyDescent="0.25">
      <c r="A7634" s="232">
        <v>43625</v>
      </c>
      <c r="B7634" s="233">
        <v>160</v>
      </c>
      <c r="C7634" s="233">
        <v>1</v>
      </c>
      <c r="D7634" s="234">
        <v>0</v>
      </c>
      <c r="E7634" s="235">
        <v>0</v>
      </c>
      <c r="F7634" s="235">
        <v>0.00003715736271083352</v>
      </c>
    </row>
    <row r="7635" ht="14.25" customHeight="1" spans="1:6" x14ac:dyDescent="0.25">
      <c r="A7635" s="232">
        <v>43625</v>
      </c>
      <c r="B7635" s="233">
        <v>160</v>
      </c>
      <c r="C7635" s="233">
        <v>2</v>
      </c>
      <c r="D7635" s="234">
        <v>0.020833333332120674</v>
      </c>
      <c r="E7635" s="235">
        <v>0</v>
      </c>
      <c r="F7635" s="235">
        <v>0.00003275055958609855</v>
      </c>
    </row>
    <row r="7636" ht="14.25" customHeight="1" spans="1:6" x14ac:dyDescent="0.25">
      <c r="A7636" s="232">
        <v>43625</v>
      </c>
      <c r="B7636" s="233">
        <v>160</v>
      </c>
      <c r="C7636" s="233">
        <v>3</v>
      </c>
      <c r="D7636" s="234">
        <v>0.041666666667879326</v>
      </c>
      <c r="E7636" s="235">
        <v>0</v>
      </c>
      <c r="F7636" s="235">
        <v>0.00003074746725667356</v>
      </c>
    </row>
    <row r="7637" ht="14.25" customHeight="1" spans="1:6" x14ac:dyDescent="0.25">
      <c r="A7637" s="232">
        <v>43625</v>
      </c>
      <c r="B7637" s="233">
        <v>160</v>
      </c>
      <c r="C7637" s="233">
        <v>4</v>
      </c>
      <c r="D7637" s="234">
        <v>0.0625</v>
      </c>
      <c r="E7637" s="235">
        <v>0</v>
      </c>
      <c r="F7637" s="235">
        <v>0.000029245148009604822</v>
      </c>
    </row>
    <row r="7638" ht="14.25" customHeight="1" spans="1:6" x14ac:dyDescent="0.25">
      <c r="A7638" s="232">
        <v>43625</v>
      </c>
      <c r="B7638" s="233">
        <v>160</v>
      </c>
      <c r="C7638" s="233">
        <v>5</v>
      </c>
      <c r="D7638" s="234">
        <v>0.08333333333212067</v>
      </c>
      <c r="E7638" s="235">
        <v>0</v>
      </c>
      <c r="F7638" s="235">
        <v>0.00002674128259782358</v>
      </c>
    </row>
    <row r="7639" ht="14.25" customHeight="1" spans="1:6" x14ac:dyDescent="0.25">
      <c r="A7639" s="232">
        <v>43625</v>
      </c>
      <c r="B7639" s="233">
        <v>160</v>
      </c>
      <c r="C7639" s="233">
        <v>6</v>
      </c>
      <c r="D7639" s="234">
        <v>0.10416666666787933</v>
      </c>
      <c r="E7639" s="235">
        <v>0</v>
      </c>
      <c r="F7639" s="235">
        <v>0.00002614035489899609</v>
      </c>
    </row>
    <row r="7640" ht="14.25" customHeight="1" spans="1:6" x14ac:dyDescent="0.25">
      <c r="A7640" s="232">
        <v>43625</v>
      </c>
      <c r="B7640" s="233">
        <v>160</v>
      </c>
      <c r="C7640" s="233">
        <v>7</v>
      </c>
      <c r="D7640" s="234">
        <v>0.125</v>
      </c>
      <c r="E7640" s="235">
        <v>0</v>
      </c>
      <c r="F7640" s="235">
        <v>0.00002604020028252484</v>
      </c>
    </row>
    <row r="7641" ht="14.25" customHeight="1" spans="1:6" x14ac:dyDescent="0.25">
      <c r="A7641" s="232">
        <v>43625</v>
      </c>
      <c r="B7641" s="233">
        <v>160</v>
      </c>
      <c r="C7641" s="233">
        <v>8</v>
      </c>
      <c r="D7641" s="234">
        <v>0.14583333333212067</v>
      </c>
      <c r="E7641" s="235">
        <v>0</v>
      </c>
      <c r="F7641" s="235">
        <v>0.000025539427200168592</v>
      </c>
    </row>
    <row r="7642" ht="14.25" customHeight="1" spans="1:6" x14ac:dyDescent="0.25">
      <c r="A7642" s="232">
        <v>43625</v>
      </c>
      <c r="B7642" s="233">
        <v>160</v>
      </c>
      <c r="C7642" s="233">
        <v>9</v>
      </c>
      <c r="D7642" s="234">
        <v>0.16666666666787933</v>
      </c>
      <c r="E7642" s="235">
        <v>0.000001796364406334875</v>
      </c>
      <c r="F7642" s="235">
        <v>0.000025639581816639835</v>
      </c>
    </row>
    <row r="7643" ht="14.25" customHeight="1" spans="1:6" x14ac:dyDescent="0.25">
      <c r="A7643" s="232">
        <v>43625</v>
      </c>
      <c r="B7643" s="233">
        <v>160</v>
      </c>
      <c r="C7643" s="233">
        <v>10</v>
      </c>
      <c r="D7643" s="234">
        <v>0.1875</v>
      </c>
      <c r="E7643" s="235">
        <v>0.000005775120603892339</v>
      </c>
      <c r="F7643" s="235">
        <v>0.00002614035489899609</v>
      </c>
    </row>
    <row r="7644" ht="14.25" customHeight="1" spans="1:6" x14ac:dyDescent="0.25">
      <c r="A7644" s="232">
        <v>43625</v>
      </c>
      <c r="B7644" s="233">
        <v>160</v>
      </c>
      <c r="C7644" s="233">
        <v>11</v>
      </c>
      <c r="D7644" s="234">
        <v>0.20833333333212067</v>
      </c>
      <c r="E7644" s="235">
        <v>0.00001524948178619445</v>
      </c>
      <c r="F7644" s="235">
        <v>0.000026340664131938587</v>
      </c>
    </row>
    <row r="7645" ht="14.25" customHeight="1" spans="1:6" x14ac:dyDescent="0.25">
      <c r="A7645" s="232">
        <v>43625</v>
      </c>
      <c r="B7645" s="233">
        <v>160</v>
      </c>
      <c r="C7645" s="233">
        <v>12</v>
      </c>
      <c r="D7645" s="234">
        <v>0.22916666666787933</v>
      </c>
      <c r="E7645" s="235">
        <v>0.000027910739858598932</v>
      </c>
      <c r="F7645" s="235">
        <v>0.000027742828762536086</v>
      </c>
    </row>
    <row r="7646" ht="14.25" customHeight="1" spans="1:6" x14ac:dyDescent="0.25">
      <c r="A7646" s="232">
        <v>43625</v>
      </c>
      <c r="B7646" s="233">
        <v>160</v>
      </c>
      <c r="C7646" s="233">
        <v>13</v>
      </c>
      <c r="D7646" s="234">
        <v>0.25</v>
      </c>
      <c r="E7646" s="235">
        <v>0.00004466935344243499</v>
      </c>
      <c r="F7646" s="235">
        <v>0.000032450095736684804</v>
      </c>
    </row>
    <row r="7647" ht="14.25" customHeight="1" spans="1:6" x14ac:dyDescent="0.25">
      <c r="A7647" s="232">
        <v>43625</v>
      </c>
      <c r="B7647" s="233">
        <v>160</v>
      </c>
      <c r="C7647" s="233">
        <v>14</v>
      </c>
      <c r="D7647" s="234">
        <v>0.2708333333321207</v>
      </c>
      <c r="E7647" s="235">
        <v>0.00006534963802449011</v>
      </c>
      <c r="F7647" s="235">
        <v>0.00003996169197202851</v>
      </c>
    </row>
    <row r="7648" ht="14.25" customHeight="1" spans="1:6" x14ac:dyDescent="0.25">
      <c r="A7648" s="232">
        <v>43625</v>
      </c>
      <c r="B7648" s="233">
        <v>160</v>
      </c>
      <c r="C7648" s="233">
        <v>15</v>
      </c>
      <c r="D7648" s="234">
        <v>0.2916666666678793</v>
      </c>
      <c r="E7648" s="235">
        <v>0.00009045993056064777</v>
      </c>
      <c r="F7648" s="235">
        <v>0.00004436849509676348</v>
      </c>
    </row>
    <row r="7649" ht="14.25" customHeight="1" spans="1:6" x14ac:dyDescent="0.25">
      <c r="A7649" s="232">
        <v>43625</v>
      </c>
      <c r="B7649" s="233">
        <v>160</v>
      </c>
      <c r="C7649" s="233">
        <v>16</v>
      </c>
      <c r="D7649" s="234">
        <v>0.3125</v>
      </c>
      <c r="E7649" s="235">
        <v>0.00011386955584179576</v>
      </c>
      <c r="F7649" s="235">
        <v>0.000048975607454440954</v>
      </c>
    </row>
    <row r="7650" ht="14.25" customHeight="1" spans="1:6" x14ac:dyDescent="0.25">
      <c r="A7650" s="232">
        <v>43625</v>
      </c>
      <c r="B7650" s="233">
        <v>160</v>
      </c>
      <c r="C7650" s="233">
        <v>17</v>
      </c>
      <c r="D7650" s="234">
        <v>0.3333333333321207</v>
      </c>
      <c r="E7650" s="235">
        <v>0.00013952077518384237</v>
      </c>
      <c r="F7650" s="235">
        <v>0.00005097869978386593</v>
      </c>
    </row>
    <row r="7651" ht="14.25" customHeight="1" spans="1:6" x14ac:dyDescent="0.25">
      <c r="A7651" s="232">
        <v>43625</v>
      </c>
      <c r="B7651" s="233">
        <v>160</v>
      </c>
      <c r="C7651" s="233">
        <v>18</v>
      </c>
      <c r="D7651" s="234">
        <v>0.3541666666678793</v>
      </c>
      <c r="E7651" s="235">
        <v>0.00017536003428880782</v>
      </c>
      <c r="F7651" s="235">
        <v>0.00005308194672976218</v>
      </c>
    </row>
    <row r="7652" ht="14.25" customHeight="1" spans="1:6" x14ac:dyDescent="0.25">
      <c r="A7652" s="232">
        <v>43625</v>
      </c>
      <c r="B7652" s="233">
        <v>160</v>
      </c>
      <c r="C7652" s="233">
        <v>19</v>
      </c>
      <c r="D7652" s="234">
        <v>0.375</v>
      </c>
      <c r="E7652" s="235">
        <v>0.00019809517678398737</v>
      </c>
      <c r="F7652" s="235">
        <v>0.00005308194672976218</v>
      </c>
    </row>
    <row r="7653" ht="14.25" customHeight="1" spans="1:6" x14ac:dyDescent="0.25">
      <c r="A7653" s="232">
        <v>43625</v>
      </c>
      <c r="B7653" s="233">
        <v>160</v>
      </c>
      <c r="C7653" s="233">
        <v>20</v>
      </c>
      <c r="D7653" s="234">
        <v>0.3958333333321207</v>
      </c>
      <c r="E7653" s="235">
        <v>0.00023953931783658757</v>
      </c>
      <c r="F7653" s="235">
        <v>0.000053783029045060915</v>
      </c>
    </row>
    <row r="7654" ht="14.25" customHeight="1" spans="1:6" x14ac:dyDescent="0.25">
      <c r="A7654" s="232">
        <v>43625</v>
      </c>
      <c r="B7654" s="233">
        <v>160</v>
      </c>
      <c r="C7654" s="233">
        <v>21</v>
      </c>
      <c r="D7654" s="234">
        <v>0.4166666666678793</v>
      </c>
      <c r="E7654" s="235">
        <v>0.0002632245859733032</v>
      </c>
      <c r="F7654" s="235">
        <v>0.00005388318366153217</v>
      </c>
    </row>
    <row r="7655" ht="14.25" customHeight="1" spans="1:6" x14ac:dyDescent="0.25">
      <c r="A7655" s="232">
        <v>43625</v>
      </c>
      <c r="B7655" s="233">
        <v>160</v>
      </c>
      <c r="C7655" s="233">
        <v>22</v>
      </c>
      <c r="D7655" s="234">
        <v>0.4375</v>
      </c>
      <c r="E7655" s="235">
        <v>0.00027546425333701294</v>
      </c>
      <c r="F7655" s="235">
        <v>0.00005177993671563594</v>
      </c>
    </row>
    <row r="7656" ht="14.25" customHeight="1" spans="1:6" x14ac:dyDescent="0.25">
      <c r="A7656" s="232">
        <v>43625</v>
      </c>
      <c r="B7656" s="233">
        <v>160</v>
      </c>
      <c r="C7656" s="233">
        <v>23</v>
      </c>
      <c r="D7656" s="234">
        <v>0.4583333333321207</v>
      </c>
      <c r="E7656" s="235">
        <v>0.0002811542066915857</v>
      </c>
      <c r="F7656" s="235">
        <v>0.000051980245948578425</v>
      </c>
    </row>
    <row r="7657" ht="14.25" customHeight="1" spans="1:6" x14ac:dyDescent="0.25">
      <c r="A7657" s="232">
        <v>43625</v>
      </c>
      <c r="B7657" s="233">
        <v>160</v>
      </c>
      <c r="C7657" s="233">
        <v>24</v>
      </c>
      <c r="D7657" s="234">
        <v>0.4791666666678793</v>
      </c>
      <c r="E7657" s="235">
        <v>0.00028407147781627347</v>
      </c>
      <c r="F7657" s="235">
        <v>0.00005288163749681968</v>
      </c>
    </row>
    <row r="7658" ht="14.25" customHeight="1" spans="1:6" x14ac:dyDescent="0.25">
      <c r="A7658" s="232">
        <v>43625</v>
      </c>
      <c r="B7658" s="233">
        <v>160</v>
      </c>
      <c r="C7658" s="233">
        <v>25</v>
      </c>
      <c r="D7658" s="234">
        <v>0.5</v>
      </c>
      <c r="E7658" s="235">
        <v>0.00028185384208469043</v>
      </c>
      <c r="F7658" s="235">
        <v>0.00005298179211329092</v>
      </c>
    </row>
    <row r="7659" ht="14.25" customHeight="1" spans="1:6" x14ac:dyDescent="0.25">
      <c r="A7659" s="232">
        <v>43625</v>
      </c>
      <c r="B7659" s="233">
        <v>160</v>
      </c>
      <c r="C7659" s="233">
        <v>26</v>
      </c>
      <c r="D7659" s="234">
        <v>0.5208333333321207</v>
      </c>
      <c r="E7659" s="235">
        <v>0.0002624295240676066</v>
      </c>
      <c r="F7659" s="235">
        <v>0.000051980245948578425</v>
      </c>
    </row>
    <row r="7660" ht="14.25" customHeight="1" spans="1:6" x14ac:dyDescent="0.25">
      <c r="A7660" s="232">
        <v>43625</v>
      </c>
      <c r="B7660" s="233">
        <v>160</v>
      </c>
      <c r="C7660" s="233">
        <v>27</v>
      </c>
      <c r="D7660" s="234">
        <v>0.5416666666678793</v>
      </c>
      <c r="E7660" s="235">
        <v>0.00024756721297926635</v>
      </c>
      <c r="F7660" s="235">
        <v>0.000050578081317980936</v>
      </c>
    </row>
    <row r="7661" ht="14.25" customHeight="1" spans="1:6" x14ac:dyDescent="0.25">
      <c r="A7661" s="232">
        <v>43625</v>
      </c>
      <c r="B7661" s="233">
        <v>160</v>
      </c>
      <c r="C7661" s="233">
        <v>28</v>
      </c>
      <c r="D7661" s="234">
        <v>0.5625</v>
      </c>
      <c r="E7661" s="235">
        <v>0.00024133056625092784</v>
      </c>
      <c r="F7661" s="235">
        <v>0.0000508785451673947</v>
      </c>
    </row>
    <row r="7662" ht="14.25" customHeight="1" spans="1:6" x14ac:dyDescent="0.25">
      <c r="A7662" s="232">
        <v>43625</v>
      </c>
      <c r="B7662" s="233">
        <v>160</v>
      </c>
      <c r="C7662" s="233">
        <v>29</v>
      </c>
      <c r="D7662" s="234">
        <v>0.5833333333321207</v>
      </c>
      <c r="E7662" s="235">
        <v>0.00021555433335817493</v>
      </c>
      <c r="F7662" s="235">
        <v>0.00004987699900268219</v>
      </c>
    </row>
    <row r="7663" ht="14.25" customHeight="1" spans="1:6" x14ac:dyDescent="0.25">
      <c r="A7663" s="232">
        <v>43625</v>
      </c>
      <c r="B7663" s="233">
        <v>160</v>
      </c>
      <c r="C7663" s="233">
        <v>30</v>
      </c>
      <c r="D7663" s="234">
        <v>0.6041666666678793</v>
      </c>
      <c r="E7663" s="235">
        <v>0.00020188771618640048</v>
      </c>
      <c r="F7663" s="235">
        <v>0.00005037777208503844</v>
      </c>
    </row>
    <row r="7664" ht="14.25" customHeight="1" spans="1:6" x14ac:dyDescent="0.25">
      <c r="A7664" s="232">
        <v>43625</v>
      </c>
      <c r="B7664" s="233">
        <v>160</v>
      </c>
      <c r="C7664" s="233">
        <v>31</v>
      </c>
      <c r="D7664" s="234">
        <v>0.625</v>
      </c>
      <c r="E7664" s="235">
        <v>0.00016769399569219808</v>
      </c>
      <c r="F7664" s="235">
        <v>0.00005117900901680845</v>
      </c>
    </row>
    <row r="7665" ht="14.25" customHeight="1" spans="1:6" x14ac:dyDescent="0.25">
      <c r="A7665" s="232">
        <v>43625</v>
      </c>
      <c r="B7665" s="233">
        <v>160</v>
      </c>
      <c r="C7665" s="233">
        <v>32</v>
      </c>
      <c r="D7665" s="234">
        <v>0.6458333333321207</v>
      </c>
      <c r="E7665" s="235">
        <v>0.0001416105123876401</v>
      </c>
      <c r="F7665" s="235">
        <v>0.00005338241057917592</v>
      </c>
    </row>
    <row r="7666" ht="14.25" customHeight="1" spans="1:6" x14ac:dyDescent="0.25">
      <c r="A7666" s="232">
        <v>43625</v>
      </c>
      <c r="B7666" s="233">
        <v>160</v>
      </c>
      <c r="C7666" s="233">
        <v>33</v>
      </c>
      <c r="D7666" s="234">
        <v>0.6666666666678793</v>
      </c>
      <c r="E7666" s="235">
        <v>0.00013095348698995125</v>
      </c>
      <c r="F7666" s="235">
        <v>0.000055786121374485906</v>
      </c>
    </row>
    <row r="7667" ht="14.25" customHeight="1" spans="1:6" x14ac:dyDescent="0.25">
      <c r="A7667" s="232">
        <v>43625</v>
      </c>
      <c r="B7667" s="233">
        <v>160</v>
      </c>
      <c r="C7667" s="233">
        <v>34</v>
      </c>
      <c r="D7667" s="234">
        <v>0.6875</v>
      </c>
      <c r="E7667" s="235">
        <v>0.00011740037444570153</v>
      </c>
      <c r="F7667" s="235">
        <v>0.000060894006814519635</v>
      </c>
    </row>
    <row r="7668" ht="14.25" customHeight="1" spans="1:6" x14ac:dyDescent="0.25">
      <c r="A7668" s="232">
        <v>43625</v>
      </c>
      <c r="B7668" s="233">
        <v>160</v>
      </c>
      <c r="C7668" s="233">
        <v>35</v>
      </c>
      <c r="D7668" s="234">
        <v>0.7083333333321207</v>
      </c>
      <c r="E7668" s="235">
        <v>0.00009210877266995766</v>
      </c>
      <c r="F7668" s="235">
        <v>0.00006620220148749584</v>
      </c>
    </row>
    <row r="7669" ht="14.25" customHeight="1" spans="1:6" x14ac:dyDescent="0.25">
      <c r="A7669" s="232">
        <v>43625</v>
      </c>
      <c r="B7669" s="233">
        <v>160</v>
      </c>
      <c r="C7669" s="233">
        <v>36</v>
      </c>
      <c r="D7669" s="234">
        <v>0.7291666666678793</v>
      </c>
      <c r="E7669" s="235">
        <v>0.0000733662871007028</v>
      </c>
      <c r="F7669" s="235">
        <v>0.00006800498458397833</v>
      </c>
    </row>
    <row r="7670" ht="14.25" customHeight="1" spans="1:6" x14ac:dyDescent="0.25">
      <c r="A7670" s="232">
        <v>43625</v>
      </c>
      <c r="B7670" s="233">
        <v>160</v>
      </c>
      <c r="C7670" s="233">
        <v>37</v>
      </c>
      <c r="D7670" s="234">
        <v>0.75</v>
      </c>
      <c r="E7670" s="235">
        <v>0.0000487525962414467</v>
      </c>
      <c r="F7670" s="235">
        <v>0.00006850575766633457</v>
      </c>
    </row>
    <row r="7671" ht="14.25" customHeight="1" spans="1:6" x14ac:dyDescent="0.25">
      <c r="A7671" s="232">
        <v>43625</v>
      </c>
      <c r="B7671" s="233">
        <v>160</v>
      </c>
      <c r="C7671" s="233">
        <v>38</v>
      </c>
      <c r="D7671" s="234">
        <v>0.7708333333321207</v>
      </c>
      <c r="E7671" s="235">
        <v>0.00003113450499926718</v>
      </c>
      <c r="F7671" s="235">
        <v>0.00006830544843339208</v>
      </c>
    </row>
    <row r="7672" ht="14.25" customHeight="1" spans="1:6" x14ac:dyDescent="0.25">
      <c r="A7672" s="232">
        <v>43625</v>
      </c>
      <c r="B7672" s="233">
        <v>160</v>
      </c>
      <c r="C7672" s="233">
        <v>39</v>
      </c>
      <c r="D7672" s="234">
        <v>0.7916666666678793</v>
      </c>
      <c r="E7672" s="235">
        <v>0.000018572226888731518</v>
      </c>
      <c r="F7672" s="235">
        <v>0.00006640251072043834</v>
      </c>
    </row>
    <row r="7673" ht="14.25" customHeight="1" spans="1:6" x14ac:dyDescent="0.25">
      <c r="A7673" s="232">
        <v>43625</v>
      </c>
      <c r="B7673" s="233">
        <v>160</v>
      </c>
      <c r="C7673" s="233">
        <v>40</v>
      </c>
      <c r="D7673" s="234">
        <v>0.8125</v>
      </c>
      <c r="E7673" s="235">
        <v>0.000008135243401306266</v>
      </c>
      <c r="F7673" s="235">
        <v>0.0000667029745698521</v>
      </c>
    </row>
    <row r="7674" ht="14.25" customHeight="1" spans="1:6" x14ac:dyDescent="0.25">
      <c r="A7674" s="232">
        <v>43625</v>
      </c>
      <c r="B7674" s="233">
        <v>160</v>
      </c>
      <c r="C7674" s="233">
        <v>41</v>
      </c>
      <c r="D7674" s="234">
        <v>0.8333333333321207</v>
      </c>
      <c r="E7674" s="235">
        <v>0.000003030872258331379</v>
      </c>
      <c r="F7674" s="235">
        <v>0.00006459972762395585</v>
      </c>
    </row>
    <row r="7675" ht="14.25" customHeight="1" spans="1:6" x14ac:dyDescent="0.25">
      <c r="A7675" s="232">
        <v>43625</v>
      </c>
      <c r="B7675" s="233">
        <v>160</v>
      </c>
      <c r="C7675" s="233">
        <v>42</v>
      </c>
      <c r="D7675" s="234">
        <v>0.8541666666678793</v>
      </c>
      <c r="E7675" s="235">
        <v>1.4781743133335782e-7</v>
      </c>
      <c r="F7675" s="235">
        <v>0.00006339787222630086</v>
      </c>
    </row>
    <row r="7676" ht="14.25" customHeight="1" spans="1:6" x14ac:dyDescent="0.25">
      <c r="A7676" s="232">
        <v>43625</v>
      </c>
      <c r="B7676" s="233">
        <v>160</v>
      </c>
      <c r="C7676" s="233">
        <v>43</v>
      </c>
      <c r="D7676" s="234">
        <v>0.875</v>
      </c>
      <c r="E7676" s="235">
        <v>0</v>
      </c>
      <c r="F7676" s="235">
        <v>0.00006500034608984085</v>
      </c>
    </row>
    <row r="7677" ht="14.25" customHeight="1" spans="1:6" x14ac:dyDescent="0.25">
      <c r="A7677" s="232">
        <v>43625</v>
      </c>
      <c r="B7677" s="233">
        <v>160</v>
      </c>
      <c r="C7677" s="233">
        <v>44</v>
      </c>
      <c r="D7677" s="234">
        <v>0.8958333333321207</v>
      </c>
      <c r="E7677" s="235">
        <v>0</v>
      </c>
      <c r="F7677" s="235">
        <v>0.00006419910915807086</v>
      </c>
    </row>
    <row r="7678" ht="14.25" customHeight="1" spans="1:6" x14ac:dyDescent="0.25">
      <c r="A7678" s="232">
        <v>43625</v>
      </c>
      <c r="B7678" s="233">
        <v>160</v>
      </c>
      <c r="C7678" s="233">
        <v>45</v>
      </c>
      <c r="D7678" s="234">
        <v>0.9166666666678793</v>
      </c>
      <c r="E7678" s="235">
        <v>0</v>
      </c>
      <c r="F7678" s="235">
        <v>0.00006249648067805962</v>
      </c>
    </row>
    <row r="7679" ht="14.25" customHeight="1" spans="1:6" x14ac:dyDescent="0.25">
      <c r="A7679" s="232">
        <v>43625</v>
      </c>
      <c r="B7679" s="233">
        <v>160</v>
      </c>
      <c r="C7679" s="233">
        <v>46</v>
      </c>
      <c r="D7679" s="234">
        <v>0.9375</v>
      </c>
      <c r="E7679" s="235">
        <v>0</v>
      </c>
      <c r="F7679" s="235">
        <v>0.000056887822155669654</v>
      </c>
    </row>
    <row r="7680" ht="14.25" customHeight="1" spans="1:6" x14ac:dyDescent="0.25">
      <c r="A7680" s="232">
        <v>43625</v>
      </c>
      <c r="B7680" s="233">
        <v>160</v>
      </c>
      <c r="C7680" s="233">
        <v>47</v>
      </c>
      <c r="D7680" s="234">
        <v>0.9583333333321207</v>
      </c>
      <c r="E7680" s="235">
        <v>0</v>
      </c>
      <c r="F7680" s="235">
        <v>0.00005188009133210718</v>
      </c>
    </row>
    <row r="7681" ht="14.25" customHeight="1" spans="1:6" x14ac:dyDescent="0.25">
      <c r="A7681" s="232">
        <v>43625</v>
      </c>
      <c r="B7681" s="233">
        <v>160</v>
      </c>
      <c r="C7681" s="233">
        <v>48</v>
      </c>
      <c r="D7681" s="234">
        <v>0.9791666666678793</v>
      </c>
      <c r="E7681" s="235">
        <v>0</v>
      </c>
      <c r="F7681" s="235">
        <v>0.00004506957741206223</v>
      </c>
    </row>
    <row r="7682" ht="14.25" customHeight="1" spans="1:6" x14ac:dyDescent="0.25">
      <c r="A7682" s="232">
        <v>43626</v>
      </c>
      <c r="B7682" s="233">
        <v>161</v>
      </c>
      <c r="C7682" s="233">
        <v>1</v>
      </c>
      <c r="D7682" s="234">
        <v>0</v>
      </c>
      <c r="E7682" s="235">
        <v>0</v>
      </c>
      <c r="F7682" s="235">
        <v>0.00003805875425907477</v>
      </c>
    </row>
    <row r="7683" ht="14.25" customHeight="1" spans="1:6" x14ac:dyDescent="0.25">
      <c r="A7683" s="232">
        <v>43626</v>
      </c>
      <c r="B7683" s="233">
        <v>161</v>
      </c>
      <c r="C7683" s="233">
        <v>2</v>
      </c>
      <c r="D7683" s="234">
        <v>0.020833333332120674</v>
      </c>
      <c r="E7683" s="235">
        <v>0</v>
      </c>
      <c r="F7683" s="235">
        <v>0.0000332513326684548</v>
      </c>
    </row>
    <row r="7684" ht="14.25" customHeight="1" spans="1:6" x14ac:dyDescent="0.25">
      <c r="A7684" s="232">
        <v>43626</v>
      </c>
      <c r="B7684" s="233">
        <v>161</v>
      </c>
      <c r="C7684" s="233">
        <v>3</v>
      </c>
      <c r="D7684" s="234">
        <v>0.041666666667879326</v>
      </c>
      <c r="E7684" s="235">
        <v>0</v>
      </c>
      <c r="F7684" s="235">
        <v>0.00003054715802373107</v>
      </c>
    </row>
    <row r="7685" ht="14.25" customHeight="1" spans="1:6" x14ac:dyDescent="0.25">
      <c r="A7685" s="232">
        <v>43626</v>
      </c>
      <c r="B7685" s="233">
        <v>161</v>
      </c>
      <c r="C7685" s="233">
        <v>4</v>
      </c>
      <c r="D7685" s="234">
        <v>0.0625</v>
      </c>
      <c r="E7685" s="235">
        <v>0</v>
      </c>
      <c r="F7685" s="235">
        <v>0.00002974592109196107</v>
      </c>
    </row>
    <row r="7686" ht="14.25" customHeight="1" spans="1:6" x14ac:dyDescent="0.25">
      <c r="A7686" s="232">
        <v>43626</v>
      </c>
      <c r="B7686" s="233">
        <v>161</v>
      </c>
      <c r="C7686" s="233">
        <v>5</v>
      </c>
      <c r="D7686" s="234">
        <v>0.08333333333212067</v>
      </c>
      <c r="E7686" s="235">
        <v>0</v>
      </c>
      <c r="F7686" s="235">
        <v>0.000027342210296651082</v>
      </c>
    </row>
    <row r="7687" ht="14.25" customHeight="1" spans="1:6" x14ac:dyDescent="0.25">
      <c r="A7687" s="232">
        <v>43626</v>
      </c>
      <c r="B7687" s="233">
        <v>161</v>
      </c>
      <c r="C7687" s="233">
        <v>6</v>
      </c>
      <c r="D7687" s="234">
        <v>0.10416666666787933</v>
      </c>
      <c r="E7687" s="235">
        <v>0</v>
      </c>
      <c r="F7687" s="235">
        <v>0.00002614035489899609</v>
      </c>
    </row>
    <row r="7688" ht="14.25" customHeight="1" spans="1:6" x14ac:dyDescent="0.25">
      <c r="A7688" s="232">
        <v>43626</v>
      </c>
      <c r="B7688" s="233">
        <v>161</v>
      </c>
      <c r="C7688" s="233">
        <v>7</v>
      </c>
      <c r="D7688" s="234">
        <v>0.125</v>
      </c>
      <c r="E7688" s="235">
        <v>0</v>
      </c>
      <c r="F7688" s="235">
        <v>0.00002654097336488109</v>
      </c>
    </row>
    <row r="7689" ht="14.25" customHeight="1" spans="1:6" x14ac:dyDescent="0.25">
      <c r="A7689" s="232">
        <v>43626</v>
      </c>
      <c r="B7689" s="233">
        <v>161</v>
      </c>
      <c r="C7689" s="233">
        <v>8</v>
      </c>
      <c r="D7689" s="234">
        <v>0.14583333333212067</v>
      </c>
      <c r="E7689" s="235">
        <v>8.683873923539775e-7</v>
      </c>
      <c r="F7689" s="235">
        <v>0.000025639581816639835</v>
      </c>
    </row>
    <row r="7690" ht="14.25" customHeight="1" spans="1:6" x14ac:dyDescent="0.25">
      <c r="A7690" s="232">
        <v>43626</v>
      </c>
      <c r="B7690" s="233">
        <v>161</v>
      </c>
      <c r="C7690" s="233">
        <v>9</v>
      </c>
      <c r="D7690" s="234">
        <v>0.16666666666787933</v>
      </c>
      <c r="E7690" s="235">
        <v>0.0000016346115620780755</v>
      </c>
      <c r="F7690" s="235">
        <v>0.00002594004566605359</v>
      </c>
    </row>
    <row r="7691" ht="14.25" customHeight="1" spans="1:6" x14ac:dyDescent="0.25">
      <c r="A7691" s="232">
        <v>43626</v>
      </c>
      <c r="B7691" s="233">
        <v>161</v>
      </c>
      <c r="C7691" s="233">
        <v>10</v>
      </c>
      <c r="D7691" s="234">
        <v>0.1875</v>
      </c>
      <c r="E7691" s="235">
        <v>0.000005140899345138689</v>
      </c>
      <c r="F7691" s="235">
        <v>0.00002654097336488109</v>
      </c>
    </row>
    <row r="7692" ht="14.25" customHeight="1" spans="1:6" x14ac:dyDescent="0.25">
      <c r="A7692" s="232">
        <v>43626</v>
      </c>
      <c r="B7692" s="233">
        <v>161</v>
      </c>
      <c r="C7692" s="233">
        <v>11</v>
      </c>
      <c r="D7692" s="234">
        <v>0.20833333333212067</v>
      </c>
      <c r="E7692" s="235">
        <v>0.000013427795515200162</v>
      </c>
      <c r="F7692" s="235">
        <v>0.000026941591830766084</v>
      </c>
    </row>
    <row r="7693" ht="14.25" customHeight="1" spans="1:6" x14ac:dyDescent="0.25">
      <c r="A7693" s="232">
        <v>43626</v>
      </c>
      <c r="B7693" s="233">
        <v>161</v>
      </c>
      <c r="C7693" s="233">
        <v>12</v>
      </c>
      <c r="D7693" s="234">
        <v>0.22916666666787933</v>
      </c>
      <c r="E7693" s="235">
        <v>0.000022137220039125743</v>
      </c>
      <c r="F7693" s="235">
        <v>0.000027943137995478576</v>
      </c>
    </row>
    <row r="7694" ht="14.25" customHeight="1" spans="1:6" x14ac:dyDescent="0.25">
      <c r="A7694" s="232">
        <v>43626</v>
      </c>
      <c r="B7694" s="233">
        <v>161</v>
      </c>
      <c r="C7694" s="233">
        <v>13</v>
      </c>
      <c r="D7694" s="234">
        <v>0.25</v>
      </c>
      <c r="E7694" s="235">
        <v>0.00003462403666694722</v>
      </c>
      <c r="F7694" s="235">
        <v>0.00003174901342138605</v>
      </c>
    </row>
    <row r="7695" ht="14.25" customHeight="1" spans="1:6" x14ac:dyDescent="0.25">
      <c r="A7695" s="232">
        <v>43626</v>
      </c>
      <c r="B7695" s="233">
        <v>161</v>
      </c>
      <c r="C7695" s="233">
        <v>14</v>
      </c>
      <c r="D7695" s="234">
        <v>0.2708333333321207</v>
      </c>
      <c r="E7695" s="235">
        <v>0.00004901717176322989</v>
      </c>
      <c r="F7695" s="235">
        <v>0.000039260609656729756</v>
      </c>
    </row>
    <row r="7696" ht="14.25" customHeight="1" spans="1:6" x14ac:dyDescent="0.25">
      <c r="A7696" s="232">
        <v>43626</v>
      </c>
      <c r="B7696" s="233">
        <v>161</v>
      </c>
      <c r="C7696" s="233">
        <v>15</v>
      </c>
      <c r="D7696" s="234">
        <v>0.2916666666678793</v>
      </c>
      <c r="E7696" s="235">
        <v>0.00007421159238559037</v>
      </c>
      <c r="F7696" s="235">
        <v>0.000043967876630878485</v>
      </c>
    </row>
    <row r="7697" ht="14.25" customHeight="1" spans="1:6" x14ac:dyDescent="0.25">
      <c r="A7697" s="232">
        <v>43626</v>
      </c>
      <c r="B7697" s="233">
        <v>161</v>
      </c>
      <c r="C7697" s="233">
        <v>16</v>
      </c>
      <c r="D7697" s="234">
        <v>0.3125</v>
      </c>
      <c r="E7697" s="235">
        <v>0.00010992203554774759</v>
      </c>
      <c r="F7697" s="235">
        <v>0.000049075762070912194</v>
      </c>
    </row>
    <row r="7698" ht="14.25" customHeight="1" spans="1:6" x14ac:dyDescent="0.25">
      <c r="A7698" s="232">
        <v>43626</v>
      </c>
      <c r="B7698" s="233">
        <v>161</v>
      </c>
      <c r="C7698" s="233">
        <v>17</v>
      </c>
      <c r="D7698" s="234">
        <v>0.3333333333321207</v>
      </c>
      <c r="E7698" s="235">
        <v>0.00013374134853444094</v>
      </c>
      <c r="F7698" s="235">
        <v>0.00005218055518152093</v>
      </c>
    </row>
    <row r="7699" ht="14.25" customHeight="1" spans="1:6" x14ac:dyDescent="0.25">
      <c r="A7699" s="232">
        <v>43626</v>
      </c>
      <c r="B7699" s="233">
        <v>161</v>
      </c>
      <c r="C7699" s="233">
        <v>18</v>
      </c>
      <c r="D7699" s="234">
        <v>0.3541666666678793</v>
      </c>
      <c r="E7699" s="235">
        <v>0.0001601495283268605</v>
      </c>
      <c r="F7699" s="235">
        <v>0.00005478457520977341</v>
      </c>
    </row>
    <row r="7700" ht="14.25" customHeight="1" spans="1:6" x14ac:dyDescent="0.25">
      <c r="A7700" s="232">
        <v>43626</v>
      </c>
      <c r="B7700" s="233">
        <v>161</v>
      </c>
      <c r="C7700" s="233">
        <v>19</v>
      </c>
      <c r="D7700" s="234">
        <v>0.375</v>
      </c>
      <c r="E7700" s="235">
        <v>0.00019017990103123263</v>
      </c>
      <c r="F7700" s="235">
        <v>0.00005518519367565842</v>
      </c>
    </row>
    <row r="7701" ht="14.25" customHeight="1" spans="1:6" x14ac:dyDescent="0.25">
      <c r="A7701" s="232">
        <v>43626</v>
      </c>
      <c r="B7701" s="233">
        <v>161</v>
      </c>
      <c r="C7701" s="233">
        <v>20</v>
      </c>
      <c r="D7701" s="234">
        <v>0.3958333333321207</v>
      </c>
      <c r="E7701" s="235">
        <v>0.00020906652086162038</v>
      </c>
      <c r="F7701" s="235">
        <v>0.000055085039059187164</v>
      </c>
    </row>
    <row r="7702" ht="14.25" customHeight="1" spans="1:6" x14ac:dyDescent="0.25">
      <c r="A7702" s="232">
        <v>43626</v>
      </c>
      <c r="B7702" s="233">
        <v>161</v>
      </c>
      <c r="C7702" s="233">
        <v>21</v>
      </c>
      <c r="D7702" s="234">
        <v>0.4166666666678793</v>
      </c>
      <c r="E7702" s="235">
        <v>0.00021809670397910605</v>
      </c>
      <c r="F7702" s="235">
        <v>0.000055085039059187164</v>
      </c>
    </row>
    <row r="7703" ht="14.25" customHeight="1" spans="1:6" x14ac:dyDescent="0.25">
      <c r="A7703" s="232">
        <v>43626</v>
      </c>
      <c r="B7703" s="233">
        <v>161</v>
      </c>
      <c r="C7703" s="233">
        <v>22</v>
      </c>
      <c r="D7703" s="234">
        <v>0.4375</v>
      </c>
      <c r="E7703" s="235">
        <v>0.00023580197935047043</v>
      </c>
      <c r="F7703" s="235">
        <v>0.000053282255962704675</v>
      </c>
    </row>
    <row r="7704" ht="14.25" customHeight="1" spans="1:6" x14ac:dyDescent="0.25">
      <c r="A7704" s="232">
        <v>43626</v>
      </c>
      <c r="B7704" s="233">
        <v>161</v>
      </c>
      <c r="C7704" s="233">
        <v>23</v>
      </c>
      <c r="D7704" s="234">
        <v>0.4583333333321207</v>
      </c>
      <c r="E7704" s="235">
        <v>0.0002629390666754905</v>
      </c>
      <c r="F7704" s="235">
        <v>0.00005448411136035966</v>
      </c>
    </row>
    <row r="7705" ht="14.25" customHeight="1" spans="1:6" x14ac:dyDescent="0.25">
      <c r="A7705" s="232">
        <v>43626</v>
      </c>
      <c r="B7705" s="233">
        <v>161</v>
      </c>
      <c r="C7705" s="233">
        <v>24</v>
      </c>
      <c r="D7705" s="234">
        <v>0.4791666666678793</v>
      </c>
      <c r="E7705" s="235">
        <v>0.00026101991520244137</v>
      </c>
      <c r="F7705" s="235">
        <v>0.00005498488444271591</v>
      </c>
    </row>
    <row r="7706" ht="14.25" customHeight="1" spans="1:6" x14ac:dyDescent="0.25">
      <c r="A7706" s="232">
        <v>43626</v>
      </c>
      <c r="B7706" s="233">
        <v>161</v>
      </c>
      <c r="C7706" s="233">
        <v>25</v>
      </c>
      <c r="D7706" s="234">
        <v>0.5</v>
      </c>
      <c r="E7706" s="235">
        <v>0.000273797425432133</v>
      </c>
      <c r="F7706" s="235">
        <v>0.000056186739840370906</v>
      </c>
    </row>
    <row r="7707" ht="14.25" customHeight="1" spans="1:6" x14ac:dyDescent="0.25">
      <c r="A7707" s="232">
        <v>43626</v>
      </c>
      <c r="B7707" s="233">
        <v>161</v>
      </c>
      <c r="C7707" s="233">
        <v>26</v>
      </c>
      <c r="D7707" s="234">
        <v>0.5208333333321207</v>
      </c>
      <c r="E7707" s="235">
        <v>0.0002698445714634238</v>
      </c>
      <c r="F7707" s="235">
        <v>0.00005498488444271591</v>
      </c>
    </row>
    <row r="7708" ht="14.25" customHeight="1" spans="1:6" x14ac:dyDescent="0.25">
      <c r="A7708" s="232">
        <v>43626</v>
      </c>
      <c r="B7708" s="233">
        <v>161</v>
      </c>
      <c r="C7708" s="233">
        <v>27</v>
      </c>
      <c r="D7708" s="234">
        <v>0.5416666666678793</v>
      </c>
      <c r="E7708" s="235">
        <v>0.00026133374670562787</v>
      </c>
      <c r="F7708" s="235">
        <v>0.00005278148288034843</v>
      </c>
    </row>
    <row r="7709" ht="14.25" customHeight="1" spans="1:6" x14ac:dyDescent="0.25">
      <c r="A7709" s="232">
        <v>43626</v>
      </c>
      <c r="B7709" s="233">
        <v>161</v>
      </c>
      <c r="C7709" s="233">
        <v>28</v>
      </c>
      <c r="D7709" s="234">
        <v>0.5625</v>
      </c>
      <c r="E7709" s="235">
        <v>0.00024622476648079655</v>
      </c>
      <c r="F7709" s="235">
        <v>0.00005188009133210718</v>
      </c>
    </row>
    <row r="7710" ht="14.25" customHeight="1" spans="1:6" x14ac:dyDescent="0.25">
      <c r="A7710" s="232">
        <v>43626</v>
      </c>
      <c r="B7710" s="233">
        <v>161</v>
      </c>
      <c r="C7710" s="233">
        <v>29</v>
      </c>
      <c r="D7710" s="234">
        <v>0.5833333333321207</v>
      </c>
      <c r="E7710" s="235">
        <v>0.0002070105284469504</v>
      </c>
      <c r="F7710" s="235">
        <v>0.00005127916363327967</v>
      </c>
    </row>
    <row r="7711" ht="14.25" customHeight="1" spans="1:6" x14ac:dyDescent="0.25">
      <c r="A7711" s="232">
        <v>43626</v>
      </c>
      <c r="B7711" s="233">
        <v>161</v>
      </c>
      <c r="C7711" s="233">
        <v>30</v>
      </c>
      <c r="D7711" s="234">
        <v>0.6041666666678793</v>
      </c>
      <c r="E7711" s="235">
        <v>0.00018962363682151494</v>
      </c>
      <c r="F7711" s="235">
        <v>0.00005117900901680845</v>
      </c>
    </row>
    <row r="7712" ht="14.25" customHeight="1" spans="1:6" x14ac:dyDescent="0.25">
      <c r="A7712" s="232">
        <v>43626</v>
      </c>
      <c r="B7712" s="233">
        <v>161</v>
      </c>
      <c r="C7712" s="233">
        <v>31</v>
      </c>
      <c r="D7712" s="234">
        <v>0.625</v>
      </c>
      <c r="E7712" s="235">
        <v>0.00017306555358404451</v>
      </c>
      <c r="F7712" s="235">
        <v>0.00005097869978386593</v>
      </c>
    </row>
    <row r="7713" ht="14.25" customHeight="1" spans="1:6" x14ac:dyDescent="0.25">
      <c r="A7713" s="232">
        <v>43626</v>
      </c>
      <c r="B7713" s="233">
        <v>161</v>
      </c>
      <c r="C7713" s="233">
        <v>32</v>
      </c>
      <c r="D7713" s="234">
        <v>0.6458333333321207</v>
      </c>
      <c r="E7713" s="235">
        <v>0.00015323923017992346</v>
      </c>
      <c r="F7713" s="235">
        <v>0.00005358271981211842</v>
      </c>
    </row>
    <row r="7714" ht="14.25" customHeight="1" spans="1:6" x14ac:dyDescent="0.25">
      <c r="A7714" s="232">
        <v>43626</v>
      </c>
      <c r="B7714" s="233">
        <v>161</v>
      </c>
      <c r="C7714" s="233">
        <v>33</v>
      </c>
      <c r="D7714" s="234">
        <v>0.6666666666678793</v>
      </c>
      <c r="E7714" s="235">
        <v>0.00013021421034561492</v>
      </c>
      <c r="F7714" s="235">
        <v>0.00005538550290860091</v>
      </c>
    </row>
    <row r="7715" ht="14.25" customHeight="1" spans="1:6" x14ac:dyDescent="0.25">
      <c r="A7715" s="232">
        <v>43626</v>
      </c>
      <c r="B7715" s="233">
        <v>161</v>
      </c>
      <c r="C7715" s="233">
        <v>34</v>
      </c>
      <c r="D7715" s="234">
        <v>0.6875</v>
      </c>
      <c r="E7715" s="235">
        <v>0.00010393604077382429</v>
      </c>
      <c r="F7715" s="235">
        <v>0.000058890914485094645</v>
      </c>
    </row>
    <row r="7716" ht="14.25" customHeight="1" spans="1:6" x14ac:dyDescent="0.25">
      <c r="A7716" s="232">
        <v>43626</v>
      </c>
      <c r="B7716" s="233">
        <v>161</v>
      </c>
      <c r="C7716" s="233">
        <v>35</v>
      </c>
      <c r="D7716" s="234">
        <v>0.7083333333321207</v>
      </c>
      <c r="E7716" s="235">
        <v>0.00008119654536439595</v>
      </c>
      <c r="F7716" s="235">
        <v>0.00006329771760982962</v>
      </c>
    </row>
    <row r="7717" ht="14.25" customHeight="1" spans="1:6" x14ac:dyDescent="0.25">
      <c r="A7717" s="232">
        <v>43626</v>
      </c>
      <c r="B7717" s="233">
        <v>161</v>
      </c>
      <c r="C7717" s="233">
        <v>36</v>
      </c>
      <c r="D7717" s="234">
        <v>0.7291666666678793</v>
      </c>
      <c r="E7717" s="235">
        <v>0.00007107219255715243</v>
      </c>
      <c r="F7717" s="235">
        <v>0.0000655011191721971</v>
      </c>
    </row>
    <row r="7718" ht="14.25" customHeight="1" spans="1:6" x14ac:dyDescent="0.25">
      <c r="A7718" s="232">
        <v>43626</v>
      </c>
      <c r="B7718" s="233">
        <v>161</v>
      </c>
      <c r="C7718" s="233">
        <v>37</v>
      </c>
      <c r="D7718" s="234">
        <v>0.75</v>
      </c>
      <c r="E7718" s="235">
        <v>0.0000501928816550556</v>
      </c>
      <c r="F7718" s="235">
        <v>0.00006600189225455336</v>
      </c>
    </row>
    <row r="7719" ht="14.25" customHeight="1" spans="1:6" x14ac:dyDescent="0.25">
      <c r="A7719" s="232">
        <v>43626</v>
      </c>
      <c r="B7719" s="233">
        <v>161</v>
      </c>
      <c r="C7719" s="233">
        <v>38</v>
      </c>
      <c r="D7719" s="234">
        <v>0.7708333333321207</v>
      </c>
      <c r="E7719" s="235">
        <v>0.00003070029997500614</v>
      </c>
      <c r="F7719" s="235">
        <v>0.0000667029745698521</v>
      </c>
    </row>
    <row r="7720" ht="14.25" customHeight="1" spans="1:6" x14ac:dyDescent="0.25">
      <c r="A7720" s="232">
        <v>43626</v>
      </c>
      <c r="B7720" s="233">
        <v>161</v>
      </c>
      <c r="C7720" s="233">
        <v>39</v>
      </c>
      <c r="D7720" s="234">
        <v>0.7916666666678793</v>
      </c>
      <c r="E7720" s="235">
        <v>0.00001672684633587529</v>
      </c>
      <c r="F7720" s="235">
        <v>0.00006560127378866834</v>
      </c>
    </row>
    <row r="7721" ht="14.25" customHeight="1" spans="1:6" x14ac:dyDescent="0.25">
      <c r="A7721" s="232">
        <v>43626</v>
      </c>
      <c r="B7721" s="233">
        <v>161</v>
      </c>
      <c r="C7721" s="233">
        <v>40</v>
      </c>
      <c r="D7721" s="234">
        <v>0.8125</v>
      </c>
      <c r="E7721" s="235">
        <v>0.0000071473336505849474</v>
      </c>
      <c r="F7721" s="235">
        <v>0.00006319756299335835</v>
      </c>
    </row>
    <row r="7722" ht="14.25" customHeight="1" spans="1:6" x14ac:dyDescent="0.25">
      <c r="A7722" s="232">
        <v>43626</v>
      </c>
      <c r="B7722" s="233">
        <v>161</v>
      </c>
      <c r="C7722" s="233">
        <v>41</v>
      </c>
      <c r="D7722" s="234">
        <v>0.8333333333321207</v>
      </c>
      <c r="E7722" s="235">
        <v>0.0000026297354955081576</v>
      </c>
      <c r="F7722" s="235">
        <v>0.00006279694452747336</v>
      </c>
    </row>
    <row r="7723" ht="14.25" customHeight="1" spans="1:6" x14ac:dyDescent="0.25">
      <c r="A7723" s="232">
        <v>43626</v>
      </c>
      <c r="B7723" s="233">
        <v>161</v>
      </c>
      <c r="C7723" s="233">
        <v>42</v>
      </c>
      <c r="D7723" s="234">
        <v>0.8541666666678793</v>
      </c>
      <c r="E7723" s="235">
        <v>2.552472452373735e-7</v>
      </c>
      <c r="F7723" s="235">
        <v>0.00006159508912981838</v>
      </c>
    </row>
    <row r="7724" ht="14.25" customHeight="1" spans="1:6" x14ac:dyDescent="0.25">
      <c r="A7724" s="232">
        <v>43626</v>
      </c>
      <c r="B7724" s="233">
        <v>161</v>
      </c>
      <c r="C7724" s="233">
        <v>43</v>
      </c>
      <c r="D7724" s="234">
        <v>0.875</v>
      </c>
      <c r="E7724" s="235">
        <v>3.682951202984845e-9</v>
      </c>
      <c r="F7724" s="235">
        <v>0.00006229617144511711</v>
      </c>
    </row>
    <row r="7725" ht="14.25" customHeight="1" spans="1:6" x14ac:dyDescent="0.25">
      <c r="A7725" s="232">
        <v>43626</v>
      </c>
      <c r="B7725" s="233">
        <v>161</v>
      </c>
      <c r="C7725" s="233">
        <v>44</v>
      </c>
      <c r="D7725" s="234">
        <v>0.8958333333321207</v>
      </c>
      <c r="E7725" s="235">
        <v>0</v>
      </c>
      <c r="F7725" s="235">
        <v>0.00006299725376041584</v>
      </c>
    </row>
    <row r="7726" ht="14.25" customHeight="1" spans="1:6" x14ac:dyDescent="0.25">
      <c r="A7726" s="232">
        <v>43626</v>
      </c>
      <c r="B7726" s="233">
        <v>161</v>
      </c>
      <c r="C7726" s="233">
        <v>45</v>
      </c>
      <c r="D7726" s="234">
        <v>0.9166666666678793</v>
      </c>
      <c r="E7726" s="235">
        <v>0</v>
      </c>
      <c r="F7726" s="235">
        <v>0.00006139477989687587</v>
      </c>
    </row>
    <row r="7727" ht="14.25" customHeight="1" spans="1:6" x14ac:dyDescent="0.25">
      <c r="A7727" s="232">
        <v>43626</v>
      </c>
      <c r="B7727" s="233">
        <v>161</v>
      </c>
      <c r="C7727" s="233">
        <v>46</v>
      </c>
      <c r="D7727" s="234">
        <v>0.9375</v>
      </c>
      <c r="E7727" s="235">
        <v>0</v>
      </c>
      <c r="F7727" s="235">
        <v>0.000056987976772140894</v>
      </c>
    </row>
    <row r="7728" ht="14.25" customHeight="1" spans="1:6" x14ac:dyDescent="0.25">
      <c r="A7728" s="232">
        <v>43626</v>
      </c>
      <c r="B7728" s="233">
        <v>161</v>
      </c>
      <c r="C7728" s="233">
        <v>47</v>
      </c>
      <c r="D7728" s="234">
        <v>0.9583333333321207</v>
      </c>
      <c r="E7728" s="235">
        <v>0</v>
      </c>
      <c r="F7728" s="235">
        <v>0.00005218055518152093</v>
      </c>
    </row>
    <row r="7729" ht="14.25" customHeight="1" spans="1:6" x14ac:dyDescent="0.25">
      <c r="A7729" s="232">
        <v>43626</v>
      </c>
      <c r="B7729" s="233">
        <v>161</v>
      </c>
      <c r="C7729" s="233">
        <v>48</v>
      </c>
      <c r="D7729" s="234">
        <v>0.9791666666678793</v>
      </c>
      <c r="E7729" s="235">
        <v>0</v>
      </c>
      <c r="F7729" s="235">
        <v>0.00004657189665913096</v>
      </c>
    </row>
    <row r="7730" ht="14.25" customHeight="1" spans="1:6" x14ac:dyDescent="0.25">
      <c r="A7730" s="232">
        <v>43627</v>
      </c>
      <c r="B7730" s="233">
        <v>162</v>
      </c>
      <c r="C7730" s="233">
        <v>1</v>
      </c>
      <c r="D7730" s="234">
        <v>0</v>
      </c>
      <c r="E7730" s="235">
        <v>0</v>
      </c>
      <c r="F7730" s="235">
        <v>0.00003966122812261476</v>
      </c>
    </row>
    <row r="7731" ht="14.25" customHeight="1" spans="1:6" x14ac:dyDescent="0.25">
      <c r="A7731" s="232">
        <v>43627</v>
      </c>
      <c r="B7731" s="233">
        <v>162</v>
      </c>
      <c r="C7731" s="233">
        <v>2</v>
      </c>
      <c r="D7731" s="234">
        <v>0.020833333332120674</v>
      </c>
      <c r="E7731" s="235">
        <v>0</v>
      </c>
      <c r="F7731" s="235">
        <v>0.00003575519808023604</v>
      </c>
    </row>
    <row r="7732" ht="14.25" customHeight="1" spans="1:6" x14ac:dyDescent="0.25">
      <c r="A7732" s="232">
        <v>43627</v>
      </c>
      <c r="B7732" s="233">
        <v>162</v>
      </c>
      <c r="C7732" s="233">
        <v>3</v>
      </c>
      <c r="D7732" s="234">
        <v>0.041666666667879326</v>
      </c>
      <c r="E7732" s="235">
        <v>0</v>
      </c>
      <c r="F7732" s="235">
        <v>0.00003234994112021355</v>
      </c>
    </row>
    <row r="7733" ht="14.25" customHeight="1" spans="1:6" x14ac:dyDescent="0.25">
      <c r="A7733" s="232">
        <v>43627</v>
      </c>
      <c r="B7733" s="233">
        <v>162</v>
      </c>
      <c r="C7733" s="233">
        <v>4</v>
      </c>
      <c r="D7733" s="234">
        <v>0.0625</v>
      </c>
      <c r="E7733" s="235">
        <v>0</v>
      </c>
      <c r="F7733" s="235">
        <v>0.00002934530262607607</v>
      </c>
    </row>
    <row r="7734" ht="14.25" customHeight="1" spans="1:6" x14ac:dyDescent="0.25">
      <c r="A7734" s="232">
        <v>43627</v>
      </c>
      <c r="B7734" s="233">
        <v>162</v>
      </c>
      <c r="C7734" s="233">
        <v>5</v>
      </c>
      <c r="D7734" s="234">
        <v>0.08333333333212067</v>
      </c>
      <c r="E7734" s="235">
        <v>0</v>
      </c>
      <c r="F7734" s="235">
        <v>0.000028143447228421073</v>
      </c>
    </row>
    <row r="7735" ht="14.25" customHeight="1" spans="1:6" x14ac:dyDescent="0.25">
      <c r="A7735" s="232">
        <v>43627</v>
      </c>
      <c r="B7735" s="233">
        <v>162</v>
      </c>
      <c r="C7735" s="233">
        <v>6</v>
      </c>
      <c r="D7735" s="234">
        <v>0.10416666666787933</v>
      </c>
      <c r="E7735" s="235">
        <v>0</v>
      </c>
      <c r="F7735" s="235">
        <v>0.00002724205568017983</v>
      </c>
    </row>
    <row r="7736" ht="14.25" customHeight="1" spans="1:6" x14ac:dyDescent="0.25">
      <c r="A7736" s="232">
        <v>43627</v>
      </c>
      <c r="B7736" s="233">
        <v>162</v>
      </c>
      <c r="C7736" s="233">
        <v>7</v>
      </c>
      <c r="D7736" s="234">
        <v>0.125</v>
      </c>
      <c r="E7736" s="235">
        <v>0</v>
      </c>
      <c r="F7736" s="235">
        <v>0.00002704174644723733</v>
      </c>
    </row>
    <row r="7737" ht="14.25" customHeight="1" spans="1:6" x14ac:dyDescent="0.25">
      <c r="A7737" s="232">
        <v>43627</v>
      </c>
      <c r="B7737" s="233">
        <v>162</v>
      </c>
      <c r="C7737" s="233">
        <v>8</v>
      </c>
      <c r="D7737" s="234">
        <v>0.14583333333212067</v>
      </c>
      <c r="E7737" s="235">
        <v>0.0000020177236469401246</v>
      </c>
      <c r="F7737" s="235">
        <v>0.000026240509515467337</v>
      </c>
    </row>
    <row r="7738" ht="14.25" customHeight="1" spans="1:6" x14ac:dyDescent="0.25">
      <c r="A7738" s="232">
        <v>43627</v>
      </c>
      <c r="B7738" s="233">
        <v>162</v>
      </c>
      <c r="C7738" s="233">
        <v>9</v>
      </c>
      <c r="D7738" s="234">
        <v>0.16666666666787933</v>
      </c>
      <c r="E7738" s="235">
        <v>0.0000031464512757598045</v>
      </c>
      <c r="F7738" s="235">
        <v>0.000026240509515467337</v>
      </c>
    </row>
    <row r="7739" ht="14.25" customHeight="1" spans="1:6" x14ac:dyDescent="0.25">
      <c r="A7739" s="232">
        <v>43627</v>
      </c>
      <c r="B7739" s="233">
        <v>162</v>
      </c>
      <c r="C7739" s="233">
        <v>10</v>
      </c>
      <c r="D7739" s="234">
        <v>0.1875</v>
      </c>
      <c r="E7739" s="235">
        <v>0.000007119777063608769</v>
      </c>
      <c r="F7739" s="235">
        <v>0.00002604020028252484</v>
      </c>
    </row>
    <row r="7740" ht="14.25" customHeight="1" spans="1:6" x14ac:dyDescent="0.25">
      <c r="A7740" s="232">
        <v>43627</v>
      </c>
      <c r="B7740" s="233">
        <v>162</v>
      </c>
      <c r="C7740" s="233">
        <v>11</v>
      </c>
      <c r="D7740" s="234">
        <v>0.20833333333212067</v>
      </c>
      <c r="E7740" s="235">
        <v>0.000015681742910922834</v>
      </c>
      <c r="F7740" s="235">
        <v>0.000026240509515467337</v>
      </c>
    </row>
    <row r="7741" ht="14.25" customHeight="1" spans="1:6" x14ac:dyDescent="0.25">
      <c r="A7741" s="232">
        <v>43627</v>
      </c>
      <c r="B7741" s="233">
        <v>162</v>
      </c>
      <c r="C7741" s="233">
        <v>12</v>
      </c>
      <c r="D7741" s="234">
        <v>0.22916666666787933</v>
      </c>
      <c r="E7741" s="235">
        <v>0.00002564430101699819</v>
      </c>
      <c r="F7741" s="235">
        <v>0.00002614035489899609</v>
      </c>
    </row>
    <row r="7742" ht="14.25" customHeight="1" spans="1:6" x14ac:dyDescent="0.25">
      <c r="A7742" s="232">
        <v>43627</v>
      </c>
      <c r="B7742" s="233">
        <v>162</v>
      </c>
      <c r="C7742" s="233">
        <v>13</v>
      </c>
      <c r="D7742" s="234">
        <v>0.25</v>
      </c>
      <c r="E7742" s="235">
        <v>0.000037822348582966784</v>
      </c>
      <c r="F7742" s="235">
        <v>0.00002934530262607607</v>
      </c>
    </row>
    <row r="7743" ht="14.25" customHeight="1" spans="1:6" x14ac:dyDescent="0.25">
      <c r="A7743" s="232">
        <v>43627</v>
      </c>
      <c r="B7743" s="233">
        <v>162</v>
      </c>
      <c r="C7743" s="233">
        <v>14</v>
      </c>
      <c r="D7743" s="234">
        <v>0.2708333333321207</v>
      </c>
      <c r="E7743" s="235">
        <v>0.00005435998002556325</v>
      </c>
      <c r="F7743" s="235">
        <v>0.00003234994112021355</v>
      </c>
    </row>
    <row r="7744" ht="14.25" customHeight="1" spans="1:6" x14ac:dyDescent="0.25">
      <c r="A7744" s="232">
        <v>43627</v>
      </c>
      <c r="B7744" s="233">
        <v>162</v>
      </c>
      <c r="C7744" s="233">
        <v>15</v>
      </c>
      <c r="D7744" s="234">
        <v>0.2916666666678793</v>
      </c>
      <c r="E7744" s="235">
        <v>0.00008332404285352073</v>
      </c>
      <c r="F7744" s="235">
        <v>0.00003655643501200603</v>
      </c>
    </row>
    <row r="7745" ht="14.25" customHeight="1" spans="1:6" x14ac:dyDescent="0.25">
      <c r="A7745" s="232">
        <v>43627</v>
      </c>
      <c r="B7745" s="233">
        <v>162</v>
      </c>
      <c r="C7745" s="233">
        <v>16</v>
      </c>
      <c r="D7745" s="234">
        <v>0.3125</v>
      </c>
      <c r="E7745" s="235">
        <v>0.00011642361521558686</v>
      </c>
      <c r="F7745" s="235">
        <v>0.00004206493891792475</v>
      </c>
    </row>
    <row r="7746" ht="14.25" customHeight="1" spans="1:6" x14ac:dyDescent="0.25">
      <c r="A7746" s="232">
        <v>43627</v>
      </c>
      <c r="B7746" s="233">
        <v>162</v>
      </c>
      <c r="C7746" s="233">
        <v>17</v>
      </c>
      <c r="D7746" s="234">
        <v>0.3333333333321207</v>
      </c>
      <c r="E7746" s="235">
        <v>0.00012979923244631702</v>
      </c>
      <c r="F7746" s="235">
        <v>0.00004747328820737221</v>
      </c>
    </row>
    <row r="7747" ht="14.25" customHeight="1" spans="1:6" x14ac:dyDescent="0.25">
      <c r="A7747" s="232">
        <v>43627</v>
      </c>
      <c r="B7747" s="233">
        <v>162</v>
      </c>
      <c r="C7747" s="233">
        <v>18</v>
      </c>
      <c r="D7747" s="234">
        <v>0.3541666666678793</v>
      </c>
      <c r="E7747" s="235">
        <v>0.00013245755108245454</v>
      </c>
      <c r="F7747" s="235">
        <v>0.000053783029045060915</v>
      </c>
    </row>
    <row r="7748" ht="14.25" customHeight="1" spans="1:6" x14ac:dyDescent="0.25">
      <c r="A7748" s="232">
        <v>43627</v>
      </c>
      <c r="B7748" s="233">
        <v>162</v>
      </c>
      <c r="C7748" s="233">
        <v>19</v>
      </c>
      <c r="D7748" s="234">
        <v>0.375</v>
      </c>
      <c r="E7748" s="235">
        <v>0.0001499416009761768</v>
      </c>
      <c r="F7748" s="235">
        <v>0.000056286894456842146</v>
      </c>
    </row>
    <row r="7749" ht="14.25" customHeight="1" spans="1:6" x14ac:dyDescent="0.25">
      <c r="A7749" s="232">
        <v>43627</v>
      </c>
      <c r="B7749" s="233">
        <v>162</v>
      </c>
      <c r="C7749" s="233">
        <v>20</v>
      </c>
      <c r="D7749" s="234">
        <v>0.3958333333321207</v>
      </c>
      <c r="E7749" s="235">
        <v>0.00017150822551783256</v>
      </c>
      <c r="F7749" s="235">
        <v>0.00005989246064980713</v>
      </c>
    </row>
    <row r="7750" ht="14.25" customHeight="1" spans="1:6" x14ac:dyDescent="0.25">
      <c r="A7750" s="232">
        <v>43627</v>
      </c>
      <c r="B7750" s="233">
        <v>162</v>
      </c>
      <c r="C7750" s="233">
        <v>21</v>
      </c>
      <c r="D7750" s="234">
        <v>0.4166666666678793</v>
      </c>
      <c r="E7750" s="235">
        <v>0.00018669156403008658</v>
      </c>
      <c r="F7750" s="235">
        <v>0.00005949184218392214</v>
      </c>
    </row>
    <row r="7751" ht="14.25" customHeight="1" spans="1:6" x14ac:dyDescent="0.25">
      <c r="A7751" s="232">
        <v>43627</v>
      </c>
      <c r="B7751" s="233">
        <v>162</v>
      </c>
      <c r="C7751" s="233">
        <v>22</v>
      </c>
      <c r="D7751" s="234">
        <v>0.4375</v>
      </c>
      <c r="E7751" s="235">
        <v>0.0001871075803596202</v>
      </c>
      <c r="F7751" s="235">
        <v>0.00005608658522389965</v>
      </c>
    </row>
    <row r="7752" ht="14.25" customHeight="1" spans="1:6" x14ac:dyDescent="0.25">
      <c r="A7752" s="232">
        <v>43627</v>
      </c>
      <c r="B7752" s="233">
        <v>162</v>
      </c>
      <c r="C7752" s="233">
        <v>23</v>
      </c>
      <c r="D7752" s="234">
        <v>0.4583333333321207</v>
      </c>
      <c r="E7752" s="235">
        <v>0.00018384079394122453</v>
      </c>
      <c r="F7752" s="235">
        <v>0.00005758890447096841</v>
      </c>
    </row>
    <row r="7753" ht="14.25" customHeight="1" spans="1:6" x14ac:dyDescent="0.25">
      <c r="A7753" s="232">
        <v>43627</v>
      </c>
      <c r="B7753" s="233">
        <v>162</v>
      </c>
      <c r="C7753" s="233">
        <v>24</v>
      </c>
      <c r="D7753" s="234">
        <v>0.4791666666678793</v>
      </c>
      <c r="E7753" s="235">
        <v>0.0001859351465503212</v>
      </c>
      <c r="F7753" s="235">
        <v>0.0000567876675391984</v>
      </c>
    </row>
    <row r="7754" ht="14.25" customHeight="1" spans="1:6" x14ac:dyDescent="0.25">
      <c r="A7754" s="232">
        <v>43627</v>
      </c>
      <c r="B7754" s="233">
        <v>162</v>
      </c>
      <c r="C7754" s="233">
        <v>25</v>
      </c>
      <c r="D7754" s="234">
        <v>0.5</v>
      </c>
      <c r="E7754" s="235">
        <v>0.0001792043368190065</v>
      </c>
      <c r="F7754" s="235">
        <v>0.00005788936832038214</v>
      </c>
    </row>
    <row r="7755" ht="14.25" customHeight="1" spans="1:6" x14ac:dyDescent="0.25">
      <c r="A7755" s="232">
        <v>43627</v>
      </c>
      <c r="B7755" s="233">
        <v>162</v>
      </c>
      <c r="C7755" s="233">
        <v>26</v>
      </c>
      <c r="D7755" s="234">
        <v>0.5208333333321207</v>
      </c>
      <c r="E7755" s="235">
        <v>0.00017393558160346852</v>
      </c>
      <c r="F7755" s="235">
        <v>0.0000573885952380259</v>
      </c>
    </row>
    <row r="7756" ht="14.25" customHeight="1" spans="1:6" x14ac:dyDescent="0.25">
      <c r="A7756" s="232">
        <v>43627</v>
      </c>
      <c r="B7756" s="233">
        <v>162</v>
      </c>
      <c r="C7756" s="233">
        <v>27</v>
      </c>
      <c r="D7756" s="234">
        <v>0.5416666666678793</v>
      </c>
      <c r="E7756" s="235">
        <v>0.00017570546863447542</v>
      </c>
      <c r="F7756" s="235">
        <v>0.00005428380212741717</v>
      </c>
    </row>
    <row r="7757" ht="14.25" customHeight="1" spans="1:6" x14ac:dyDescent="0.25">
      <c r="A7757" s="232">
        <v>43627</v>
      </c>
      <c r="B7757" s="233">
        <v>162</v>
      </c>
      <c r="C7757" s="233">
        <v>28</v>
      </c>
      <c r="D7757" s="234">
        <v>0.5625</v>
      </c>
      <c r="E7757" s="235">
        <v>0.00015577801247465943</v>
      </c>
      <c r="F7757" s="235">
        <v>0.00005348256519564716</v>
      </c>
    </row>
    <row r="7758" ht="14.25" customHeight="1" spans="1:6" x14ac:dyDescent="0.25">
      <c r="A7758" s="232">
        <v>43627</v>
      </c>
      <c r="B7758" s="233">
        <v>162</v>
      </c>
      <c r="C7758" s="233">
        <v>29</v>
      </c>
      <c r="D7758" s="234">
        <v>0.5833333333321207</v>
      </c>
      <c r="E7758" s="235">
        <v>0.00014337509998021432</v>
      </c>
      <c r="F7758" s="235">
        <v>0.00005348256519564716</v>
      </c>
    </row>
    <row r="7759" ht="14.25" customHeight="1" spans="1:6" x14ac:dyDescent="0.25">
      <c r="A7759" s="232">
        <v>43627</v>
      </c>
      <c r="B7759" s="233">
        <v>162</v>
      </c>
      <c r="C7759" s="233">
        <v>30</v>
      </c>
      <c r="D7759" s="234">
        <v>0.6041666666678793</v>
      </c>
      <c r="E7759" s="235">
        <v>0.00013668189546561842</v>
      </c>
      <c r="F7759" s="235">
        <v>0.00005428380212741717</v>
      </c>
    </row>
    <row r="7760" ht="14.25" customHeight="1" spans="1:6" x14ac:dyDescent="0.25">
      <c r="A7760" s="232">
        <v>43627</v>
      </c>
      <c r="B7760" s="233">
        <v>162</v>
      </c>
      <c r="C7760" s="233">
        <v>31</v>
      </c>
      <c r="D7760" s="234">
        <v>0.625</v>
      </c>
      <c r="E7760" s="235">
        <v>0.00012760666460169217</v>
      </c>
      <c r="F7760" s="235">
        <v>0.00005408349289447466</v>
      </c>
    </row>
    <row r="7761" ht="14.25" customHeight="1" spans="1:6" x14ac:dyDescent="0.25">
      <c r="A7761" s="232">
        <v>43627</v>
      </c>
      <c r="B7761" s="233">
        <v>162</v>
      </c>
      <c r="C7761" s="233">
        <v>32</v>
      </c>
      <c r="D7761" s="234">
        <v>0.6458333333321207</v>
      </c>
      <c r="E7761" s="235">
        <v>0.00010727411591148342</v>
      </c>
      <c r="F7761" s="235">
        <v>0.00005498488444271591</v>
      </c>
    </row>
    <row r="7762" ht="14.25" customHeight="1" spans="1:6" x14ac:dyDescent="0.25">
      <c r="A7762" s="232">
        <v>43627</v>
      </c>
      <c r="B7762" s="233">
        <v>162</v>
      </c>
      <c r="C7762" s="233">
        <v>33</v>
      </c>
      <c r="D7762" s="234">
        <v>0.6666666666678793</v>
      </c>
      <c r="E7762" s="235">
        <v>0.00009320531237835109</v>
      </c>
      <c r="F7762" s="235">
        <v>0.00005498488444271591</v>
      </c>
    </row>
    <row r="7763" ht="14.25" customHeight="1" spans="1:6" x14ac:dyDescent="0.25">
      <c r="A7763" s="232">
        <v>43627</v>
      </c>
      <c r="B7763" s="233">
        <v>162</v>
      </c>
      <c r="C7763" s="233">
        <v>34</v>
      </c>
      <c r="D7763" s="234">
        <v>0.6875</v>
      </c>
      <c r="E7763" s="235">
        <v>0.00007620932891803097</v>
      </c>
      <c r="F7763" s="235">
        <v>0.00005668751292272716</v>
      </c>
    </row>
    <row r="7764" ht="14.25" customHeight="1" spans="1:6" x14ac:dyDescent="0.25">
      <c r="A7764" s="232">
        <v>43627</v>
      </c>
      <c r="B7764" s="233">
        <v>162</v>
      </c>
      <c r="C7764" s="233">
        <v>35</v>
      </c>
      <c r="D7764" s="234">
        <v>0.7083333333321207</v>
      </c>
      <c r="E7764" s="235">
        <v>0.000059330926319519424</v>
      </c>
      <c r="F7764" s="235">
        <v>0.00006129462528040462</v>
      </c>
    </row>
    <row r="7765" ht="14.25" customHeight="1" spans="1:6" x14ac:dyDescent="0.25">
      <c r="A7765" s="232">
        <v>43627</v>
      </c>
      <c r="B7765" s="233">
        <v>162</v>
      </c>
      <c r="C7765" s="233">
        <v>36</v>
      </c>
      <c r="D7765" s="234">
        <v>0.7291666666678793</v>
      </c>
      <c r="E7765" s="235">
        <v>0.00004905929306439342</v>
      </c>
      <c r="F7765" s="235">
        <v>0.00006520065532278334</v>
      </c>
    </row>
    <row r="7766" ht="14.25" customHeight="1" spans="1:6" x14ac:dyDescent="0.25">
      <c r="A7766" s="232">
        <v>43627</v>
      </c>
      <c r="B7766" s="233">
        <v>162</v>
      </c>
      <c r="C7766" s="233">
        <v>37</v>
      </c>
      <c r="D7766" s="234">
        <v>0.75</v>
      </c>
      <c r="E7766" s="235">
        <v>0.00003542266570688303</v>
      </c>
      <c r="F7766" s="235">
        <v>0.00006480003685689835</v>
      </c>
    </row>
    <row r="7767" ht="14.25" customHeight="1" spans="1:6" x14ac:dyDescent="0.25">
      <c r="A7767" s="232">
        <v>43627</v>
      </c>
      <c r="B7767" s="233">
        <v>162</v>
      </c>
      <c r="C7767" s="233">
        <v>38</v>
      </c>
      <c r="D7767" s="234">
        <v>0.7708333333321207</v>
      </c>
      <c r="E7767" s="235">
        <v>0.00002386037095826422</v>
      </c>
      <c r="F7767" s="235">
        <v>0.00006840560304986335</v>
      </c>
    </row>
    <row r="7768" ht="14.25" customHeight="1" spans="1:6" x14ac:dyDescent="0.25">
      <c r="A7768" s="232">
        <v>43627</v>
      </c>
      <c r="B7768" s="233">
        <v>162</v>
      </c>
      <c r="C7768" s="233">
        <v>39</v>
      </c>
      <c r="D7768" s="234">
        <v>0.7916666666678793</v>
      </c>
      <c r="E7768" s="235">
        <v>0.00001519647586480353</v>
      </c>
      <c r="F7768" s="235">
        <v>0.00006520065532278334</v>
      </c>
    </row>
    <row r="7769" ht="14.25" customHeight="1" spans="1:6" x14ac:dyDescent="0.25">
      <c r="A7769" s="232">
        <v>43627</v>
      </c>
      <c r="B7769" s="233">
        <v>162</v>
      </c>
      <c r="C7769" s="233">
        <v>40</v>
      </c>
      <c r="D7769" s="234">
        <v>0.8125</v>
      </c>
      <c r="E7769" s="235">
        <v>0.000007143502491939882</v>
      </c>
      <c r="F7769" s="235">
        <v>0.00006239632606158836</v>
      </c>
    </row>
    <row r="7770" ht="14.25" customHeight="1" spans="1:6" x14ac:dyDescent="0.25">
      <c r="A7770" s="232">
        <v>43627</v>
      </c>
      <c r="B7770" s="233">
        <v>162</v>
      </c>
      <c r="C7770" s="233">
        <v>41</v>
      </c>
      <c r="D7770" s="234">
        <v>0.8333333333321207</v>
      </c>
      <c r="E7770" s="235">
        <v>0.000003937355728514958</v>
      </c>
      <c r="F7770" s="235">
        <v>0.00005989246064980713</v>
      </c>
    </row>
    <row r="7771" ht="14.25" customHeight="1" spans="1:6" x14ac:dyDescent="0.25">
      <c r="A7771" s="232">
        <v>43627</v>
      </c>
      <c r="B7771" s="233">
        <v>162</v>
      </c>
      <c r="C7771" s="233">
        <v>42</v>
      </c>
      <c r="D7771" s="234">
        <v>0.8541666666678793</v>
      </c>
      <c r="E7771" s="235">
        <v>2.3751914114164975e-7</v>
      </c>
      <c r="F7771" s="235">
        <v>0.00005989246064980713</v>
      </c>
    </row>
    <row r="7772" ht="14.25" customHeight="1" spans="1:6" x14ac:dyDescent="0.25">
      <c r="A7772" s="232">
        <v>43627</v>
      </c>
      <c r="B7772" s="233">
        <v>162</v>
      </c>
      <c r="C7772" s="233">
        <v>43</v>
      </c>
      <c r="D7772" s="234">
        <v>0.875</v>
      </c>
      <c r="E7772" s="235">
        <v>0</v>
      </c>
      <c r="F7772" s="235">
        <v>0.00005969215141686463</v>
      </c>
    </row>
    <row r="7773" ht="14.25" customHeight="1" spans="1:6" x14ac:dyDescent="0.25">
      <c r="A7773" s="232">
        <v>43627</v>
      </c>
      <c r="B7773" s="233">
        <v>162</v>
      </c>
      <c r="C7773" s="233">
        <v>44</v>
      </c>
      <c r="D7773" s="234">
        <v>0.8958333333321207</v>
      </c>
      <c r="E7773" s="235">
        <v>0</v>
      </c>
      <c r="F7773" s="235">
        <v>0.00006049338834863463</v>
      </c>
    </row>
    <row r="7774" ht="14.25" customHeight="1" spans="1:6" x14ac:dyDescent="0.25">
      <c r="A7774" s="232">
        <v>43627</v>
      </c>
      <c r="B7774" s="233">
        <v>162</v>
      </c>
      <c r="C7774" s="233">
        <v>45</v>
      </c>
      <c r="D7774" s="234">
        <v>0.9166666666678793</v>
      </c>
      <c r="E7774" s="235">
        <v>0</v>
      </c>
      <c r="F7774" s="235">
        <v>0.00005859045063568089</v>
      </c>
    </row>
    <row r="7775" ht="14.25" customHeight="1" spans="1:6" x14ac:dyDescent="0.25">
      <c r="A7775" s="232">
        <v>43627</v>
      </c>
      <c r="B7775" s="233">
        <v>162</v>
      </c>
      <c r="C7775" s="233">
        <v>46</v>
      </c>
      <c r="D7775" s="234">
        <v>0.9375</v>
      </c>
      <c r="E7775" s="235">
        <v>0</v>
      </c>
      <c r="F7775" s="235">
        <v>0.000056887822155669654</v>
      </c>
    </row>
    <row r="7776" ht="14.25" customHeight="1" spans="1:6" x14ac:dyDescent="0.25">
      <c r="A7776" s="232">
        <v>43627</v>
      </c>
      <c r="B7776" s="233">
        <v>162</v>
      </c>
      <c r="C7776" s="233">
        <v>47</v>
      </c>
      <c r="D7776" s="234">
        <v>0.9583333333321207</v>
      </c>
      <c r="E7776" s="235">
        <v>0</v>
      </c>
      <c r="F7776" s="235">
        <v>0.00005017746285209594</v>
      </c>
    </row>
    <row r="7777" ht="14.25" customHeight="1" spans="1:6" x14ac:dyDescent="0.25">
      <c r="A7777" s="232">
        <v>43627</v>
      </c>
      <c r="B7777" s="233">
        <v>162</v>
      </c>
      <c r="C7777" s="233">
        <v>48</v>
      </c>
      <c r="D7777" s="234">
        <v>0.9791666666678793</v>
      </c>
      <c r="E7777" s="235">
        <v>0</v>
      </c>
      <c r="F7777" s="235">
        <v>0.00004677220589207346</v>
      </c>
    </row>
    <row r="7778" ht="14.25" customHeight="1" spans="1:6" x14ac:dyDescent="0.25">
      <c r="A7778" s="232">
        <v>43628</v>
      </c>
      <c r="B7778" s="233">
        <v>163</v>
      </c>
      <c r="C7778" s="233">
        <v>1</v>
      </c>
      <c r="D7778" s="234">
        <v>0</v>
      </c>
      <c r="E7778" s="235">
        <v>0</v>
      </c>
      <c r="F7778" s="235">
        <v>0.000040061846588499765</v>
      </c>
    </row>
    <row r="7779" ht="14.25" customHeight="1" spans="1:6" x14ac:dyDescent="0.25">
      <c r="A7779" s="232">
        <v>43628</v>
      </c>
      <c r="B7779" s="233">
        <v>163</v>
      </c>
      <c r="C7779" s="233">
        <v>2</v>
      </c>
      <c r="D7779" s="234">
        <v>0.020833333332120674</v>
      </c>
      <c r="E7779" s="235">
        <v>0</v>
      </c>
      <c r="F7779" s="235">
        <v>0.00003575519808023604</v>
      </c>
    </row>
    <row r="7780" ht="14.25" customHeight="1" spans="1:6" x14ac:dyDescent="0.25">
      <c r="A7780" s="232">
        <v>43628</v>
      </c>
      <c r="B7780" s="233">
        <v>163</v>
      </c>
      <c r="C7780" s="233">
        <v>3</v>
      </c>
      <c r="D7780" s="234">
        <v>0.041666666667879326</v>
      </c>
      <c r="E7780" s="235">
        <v>0</v>
      </c>
      <c r="F7780" s="235">
        <v>0.00003285071420256979</v>
      </c>
    </row>
    <row r="7781" ht="14.25" customHeight="1" spans="1:6" x14ac:dyDescent="0.25">
      <c r="A7781" s="232">
        <v>43628</v>
      </c>
      <c r="B7781" s="233">
        <v>163</v>
      </c>
      <c r="C7781" s="233">
        <v>4</v>
      </c>
      <c r="D7781" s="234">
        <v>0.0625</v>
      </c>
      <c r="E7781" s="235">
        <v>0</v>
      </c>
      <c r="F7781" s="235">
        <v>0.00003064731264020231</v>
      </c>
    </row>
    <row r="7782" ht="14.25" customHeight="1" spans="1:6" x14ac:dyDescent="0.25">
      <c r="A7782" s="232">
        <v>43628</v>
      </c>
      <c r="B7782" s="233">
        <v>163</v>
      </c>
      <c r="C7782" s="233">
        <v>5</v>
      </c>
      <c r="D7782" s="234">
        <v>0.08333333333212067</v>
      </c>
      <c r="E7782" s="235">
        <v>0</v>
      </c>
      <c r="F7782" s="235">
        <v>0.000028443911077834827</v>
      </c>
    </row>
    <row r="7783" ht="14.25" customHeight="1" spans="1:6" x14ac:dyDescent="0.25">
      <c r="A7783" s="232">
        <v>43628</v>
      </c>
      <c r="B7783" s="233">
        <v>163</v>
      </c>
      <c r="C7783" s="233">
        <v>6</v>
      </c>
      <c r="D7783" s="234">
        <v>0.10416666666787933</v>
      </c>
      <c r="E7783" s="235">
        <v>0</v>
      </c>
      <c r="F7783" s="235">
        <v>0.000027342210296651082</v>
      </c>
    </row>
    <row r="7784" ht="14.25" customHeight="1" spans="1:6" x14ac:dyDescent="0.25">
      <c r="A7784" s="232">
        <v>43628</v>
      </c>
      <c r="B7784" s="233">
        <v>163</v>
      </c>
      <c r="C7784" s="233">
        <v>7</v>
      </c>
      <c r="D7784" s="234">
        <v>0.125</v>
      </c>
      <c r="E7784" s="235">
        <v>0</v>
      </c>
      <c r="F7784" s="235">
        <v>0.000026641127981352337</v>
      </c>
    </row>
    <row r="7785" ht="14.25" customHeight="1" spans="1:6" x14ac:dyDescent="0.25">
      <c r="A7785" s="232">
        <v>43628</v>
      </c>
      <c r="B7785" s="233">
        <v>163</v>
      </c>
      <c r="C7785" s="233">
        <v>8</v>
      </c>
      <c r="D7785" s="234">
        <v>0.14583333333212067</v>
      </c>
      <c r="E7785" s="235">
        <v>0</v>
      </c>
      <c r="F7785" s="235">
        <v>0.00002604020028252484</v>
      </c>
    </row>
    <row r="7786" ht="14.25" customHeight="1" spans="1:6" x14ac:dyDescent="0.25">
      <c r="A7786" s="232">
        <v>43628</v>
      </c>
      <c r="B7786" s="233">
        <v>163</v>
      </c>
      <c r="C7786" s="233">
        <v>9</v>
      </c>
      <c r="D7786" s="234">
        <v>0.16666666666787933</v>
      </c>
      <c r="E7786" s="235">
        <v>0.000001531383476499828</v>
      </c>
      <c r="F7786" s="235">
        <v>0.000025739736433111092</v>
      </c>
    </row>
    <row r="7787" ht="14.25" customHeight="1" spans="1:6" x14ac:dyDescent="0.25">
      <c r="A7787" s="232">
        <v>43628</v>
      </c>
      <c r="B7787" s="233">
        <v>163</v>
      </c>
      <c r="C7787" s="233">
        <v>10</v>
      </c>
      <c r="D7787" s="234">
        <v>0.1875</v>
      </c>
      <c r="E7787" s="235">
        <v>0.000005131630156102216</v>
      </c>
      <c r="F7787" s="235">
        <v>0.000024537881035456097</v>
      </c>
    </row>
    <row r="7788" ht="14.25" customHeight="1" spans="1:6" x14ac:dyDescent="0.25">
      <c r="A7788" s="232">
        <v>43628</v>
      </c>
      <c r="B7788" s="233">
        <v>163</v>
      </c>
      <c r="C7788" s="233">
        <v>11</v>
      </c>
      <c r="D7788" s="234">
        <v>0.20833333333212067</v>
      </c>
      <c r="E7788" s="235">
        <v>0.000013877595720583524</v>
      </c>
      <c r="F7788" s="235">
        <v>0.00002614035489899609</v>
      </c>
    </row>
    <row r="7789" ht="14.25" customHeight="1" spans="1:6" x14ac:dyDescent="0.25">
      <c r="A7789" s="232">
        <v>43628</v>
      </c>
      <c r="B7789" s="233">
        <v>163</v>
      </c>
      <c r="C7789" s="233">
        <v>12</v>
      </c>
      <c r="D7789" s="234">
        <v>0.22916666666787933</v>
      </c>
      <c r="E7789" s="235">
        <v>0.000021603752491584394</v>
      </c>
      <c r="F7789" s="235">
        <v>0.00002614035489899609</v>
      </c>
    </row>
    <row r="7790" ht="14.25" customHeight="1" spans="1:6" x14ac:dyDescent="0.25">
      <c r="A7790" s="232">
        <v>43628</v>
      </c>
      <c r="B7790" s="233">
        <v>163</v>
      </c>
      <c r="C7790" s="233">
        <v>13</v>
      </c>
      <c r="D7790" s="234">
        <v>0.25</v>
      </c>
      <c r="E7790" s="235">
        <v>0.00003496703643480404</v>
      </c>
      <c r="F7790" s="235">
        <v>0.000028043292611949826</v>
      </c>
    </row>
    <row r="7791" ht="14.25" customHeight="1" spans="1:6" x14ac:dyDescent="0.25">
      <c r="A7791" s="232">
        <v>43628</v>
      </c>
      <c r="B7791" s="233">
        <v>163</v>
      </c>
      <c r="C7791" s="233">
        <v>14</v>
      </c>
      <c r="D7791" s="234">
        <v>0.2708333333321207</v>
      </c>
      <c r="E7791" s="235">
        <v>0.0000480090600992212</v>
      </c>
      <c r="F7791" s="235">
        <v>0.000029044838776662325</v>
      </c>
    </row>
    <row r="7792" ht="14.25" customHeight="1" spans="1:6" x14ac:dyDescent="0.25">
      <c r="A7792" s="232">
        <v>43628</v>
      </c>
      <c r="B7792" s="233">
        <v>163</v>
      </c>
      <c r="C7792" s="233">
        <v>15</v>
      </c>
      <c r="D7792" s="234">
        <v>0.2916666666678793</v>
      </c>
      <c r="E7792" s="235">
        <v>0.00006683403353937014</v>
      </c>
      <c r="F7792" s="235">
        <v>0.000032450095736684804</v>
      </c>
    </row>
    <row r="7793" ht="14.25" customHeight="1" spans="1:6" x14ac:dyDescent="0.25">
      <c r="A7793" s="232">
        <v>43628</v>
      </c>
      <c r="B7793" s="233">
        <v>163</v>
      </c>
      <c r="C7793" s="233">
        <v>16</v>
      </c>
      <c r="D7793" s="234">
        <v>0.3125</v>
      </c>
      <c r="E7793" s="235">
        <v>0.00008589643981267901</v>
      </c>
      <c r="F7793" s="235">
        <v>0.000037457826560247266</v>
      </c>
    </row>
    <row r="7794" ht="14.25" customHeight="1" spans="1:6" x14ac:dyDescent="0.25">
      <c r="A7794" s="232">
        <v>43628</v>
      </c>
      <c r="B7794" s="233">
        <v>163</v>
      </c>
      <c r="C7794" s="233">
        <v>17</v>
      </c>
      <c r="D7794" s="234">
        <v>0.3333333333321207</v>
      </c>
      <c r="E7794" s="235">
        <v>0.00010246307417570435</v>
      </c>
      <c r="F7794" s="235">
        <v>0.00004416818586382098</v>
      </c>
    </row>
    <row r="7795" ht="14.25" customHeight="1" spans="1:6" x14ac:dyDescent="0.25">
      <c r="A7795" s="232">
        <v>43628</v>
      </c>
      <c r="B7795" s="233">
        <v>163</v>
      </c>
      <c r="C7795" s="233">
        <v>18</v>
      </c>
      <c r="D7795" s="234">
        <v>0.3541666666678793</v>
      </c>
      <c r="E7795" s="235">
        <v>0.00011912340993300191</v>
      </c>
      <c r="F7795" s="235">
        <v>0.00005097869978386593</v>
      </c>
    </row>
    <row r="7796" ht="14.25" customHeight="1" spans="1:6" x14ac:dyDescent="0.25">
      <c r="A7796" s="232">
        <v>43628</v>
      </c>
      <c r="B7796" s="233">
        <v>163</v>
      </c>
      <c r="C7796" s="233">
        <v>19</v>
      </c>
      <c r="D7796" s="234">
        <v>0.375</v>
      </c>
      <c r="E7796" s="235">
        <v>0.0001403455332432358</v>
      </c>
      <c r="F7796" s="235">
        <v>0.00005588627599095715</v>
      </c>
    </row>
    <row r="7797" ht="14.25" customHeight="1" spans="1:6" x14ac:dyDescent="0.25">
      <c r="A7797" s="232">
        <v>43628</v>
      </c>
      <c r="B7797" s="233">
        <v>163</v>
      </c>
      <c r="C7797" s="233">
        <v>20</v>
      </c>
      <c r="D7797" s="234">
        <v>0.3958333333321207</v>
      </c>
      <c r="E7797" s="235">
        <v>0.00014755879754301877</v>
      </c>
      <c r="F7797" s="235">
        <v>0.00005798952293685338</v>
      </c>
    </row>
    <row r="7798" ht="14.25" customHeight="1" spans="1:6" x14ac:dyDescent="0.25">
      <c r="A7798" s="232">
        <v>43628</v>
      </c>
      <c r="B7798" s="233">
        <v>163</v>
      </c>
      <c r="C7798" s="233">
        <v>21</v>
      </c>
      <c r="D7798" s="234">
        <v>0.4166666666678793</v>
      </c>
      <c r="E7798" s="235">
        <v>0.00014524342578781454</v>
      </c>
      <c r="F7798" s="235">
        <v>0.00005869060525215214</v>
      </c>
    </row>
    <row r="7799" ht="14.25" customHeight="1" spans="1:6" x14ac:dyDescent="0.25">
      <c r="A7799" s="232">
        <v>43628</v>
      </c>
      <c r="B7799" s="233">
        <v>163</v>
      </c>
      <c r="C7799" s="233">
        <v>22</v>
      </c>
      <c r="D7799" s="234">
        <v>0.4375</v>
      </c>
      <c r="E7799" s="235">
        <v>0.00014172878446845627</v>
      </c>
      <c r="F7799" s="235">
        <v>0.00006099416143099088</v>
      </c>
    </row>
    <row r="7800" ht="14.25" customHeight="1" spans="1:6" x14ac:dyDescent="0.25">
      <c r="A7800" s="232">
        <v>43628</v>
      </c>
      <c r="B7800" s="233">
        <v>163</v>
      </c>
      <c r="C7800" s="233">
        <v>23</v>
      </c>
      <c r="D7800" s="234">
        <v>0.4583333333321207</v>
      </c>
      <c r="E7800" s="235">
        <v>0.0001495475670833867</v>
      </c>
      <c r="F7800" s="235">
        <v>0.000060393233732163374</v>
      </c>
    </row>
    <row r="7801" ht="14.25" customHeight="1" spans="1:6" x14ac:dyDescent="0.25">
      <c r="A7801" s="232">
        <v>43628</v>
      </c>
      <c r="B7801" s="233">
        <v>163</v>
      </c>
      <c r="C7801" s="233">
        <v>24</v>
      </c>
      <c r="D7801" s="234">
        <v>0.4791666666678793</v>
      </c>
      <c r="E7801" s="235">
        <v>0.0001615396949932507</v>
      </c>
      <c r="F7801" s="235">
        <v>0.00006189555297923212</v>
      </c>
    </row>
    <row r="7802" ht="14.25" customHeight="1" spans="1:6" x14ac:dyDescent="0.25">
      <c r="A7802" s="232">
        <v>43628</v>
      </c>
      <c r="B7802" s="233">
        <v>163</v>
      </c>
      <c r="C7802" s="233">
        <v>25</v>
      </c>
      <c r="D7802" s="234">
        <v>0.5</v>
      </c>
      <c r="E7802" s="235">
        <v>0.00016156245469665478</v>
      </c>
      <c r="F7802" s="235">
        <v>0.00006109431604746214</v>
      </c>
    </row>
    <row r="7803" ht="14.25" customHeight="1" spans="1:6" x14ac:dyDescent="0.25">
      <c r="A7803" s="232">
        <v>43628</v>
      </c>
      <c r="B7803" s="233">
        <v>163</v>
      </c>
      <c r="C7803" s="233">
        <v>26</v>
      </c>
      <c r="D7803" s="234">
        <v>0.5208333333321207</v>
      </c>
      <c r="E7803" s="235">
        <v>0.00015797163710369277</v>
      </c>
      <c r="F7803" s="235">
        <v>0.00006129462528040462</v>
      </c>
    </row>
    <row r="7804" ht="14.25" customHeight="1" spans="1:6" x14ac:dyDescent="0.25">
      <c r="A7804" s="232">
        <v>43628</v>
      </c>
      <c r="B7804" s="233">
        <v>163</v>
      </c>
      <c r="C7804" s="233">
        <v>27</v>
      </c>
      <c r="D7804" s="234">
        <v>0.5416666666678793</v>
      </c>
      <c r="E7804" s="235">
        <v>0.0001686254983722203</v>
      </c>
      <c r="F7804" s="235">
        <v>0.00006139477989687587</v>
      </c>
    </row>
    <row r="7805" ht="14.25" customHeight="1" spans="1:6" x14ac:dyDescent="0.25">
      <c r="A7805" s="232">
        <v>43628</v>
      </c>
      <c r="B7805" s="233">
        <v>163</v>
      </c>
      <c r="C7805" s="233">
        <v>28</v>
      </c>
      <c r="D7805" s="234">
        <v>0.5625</v>
      </c>
      <c r="E7805" s="235">
        <v>0.0001437215929862639</v>
      </c>
      <c r="F7805" s="235">
        <v>0.000058490296019209644</v>
      </c>
    </row>
    <row r="7806" ht="14.25" customHeight="1" spans="1:6" x14ac:dyDescent="0.25">
      <c r="A7806" s="232">
        <v>43628</v>
      </c>
      <c r="B7806" s="233">
        <v>163</v>
      </c>
      <c r="C7806" s="233">
        <v>29</v>
      </c>
      <c r="D7806" s="234">
        <v>0.5833333333321207</v>
      </c>
      <c r="E7806" s="235">
        <v>0.000142403482282141</v>
      </c>
      <c r="F7806" s="235">
        <v>0.00005808967755332465</v>
      </c>
    </row>
    <row r="7807" ht="14.25" customHeight="1" spans="1:6" x14ac:dyDescent="0.25">
      <c r="A7807" s="232">
        <v>43628</v>
      </c>
      <c r="B7807" s="233">
        <v>163</v>
      </c>
      <c r="C7807" s="233">
        <v>30</v>
      </c>
      <c r="D7807" s="234">
        <v>0.6041666666678793</v>
      </c>
      <c r="E7807" s="235">
        <v>0.00015992198745233555</v>
      </c>
      <c r="F7807" s="235">
        <v>0.00005728844062155465</v>
      </c>
    </row>
    <row r="7808" ht="14.25" customHeight="1" spans="1:6" x14ac:dyDescent="0.25">
      <c r="A7808" s="232">
        <v>43628</v>
      </c>
      <c r="B7808" s="233">
        <v>163</v>
      </c>
      <c r="C7808" s="233">
        <v>31</v>
      </c>
      <c r="D7808" s="234">
        <v>0.625</v>
      </c>
      <c r="E7808" s="235">
        <v>0.0001581776246350974</v>
      </c>
      <c r="F7808" s="235">
        <v>0.000057088131388612155</v>
      </c>
    </row>
    <row r="7809" ht="14.25" customHeight="1" spans="1:6" x14ac:dyDescent="0.25">
      <c r="A7809" s="232">
        <v>43628</v>
      </c>
      <c r="B7809" s="233">
        <v>163</v>
      </c>
      <c r="C7809" s="233">
        <v>32</v>
      </c>
      <c r="D7809" s="234">
        <v>0.6458333333321207</v>
      </c>
      <c r="E7809" s="235">
        <v>0.00011481187755346716</v>
      </c>
      <c r="F7809" s="235">
        <v>0.000059391687567450885</v>
      </c>
    </row>
    <row r="7810" ht="14.25" customHeight="1" spans="1:6" x14ac:dyDescent="0.25">
      <c r="A7810" s="232">
        <v>43628</v>
      </c>
      <c r="B7810" s="233">
        <v>163</v>
      </c>
      <c r="C7810" s="233">
        <v>33</v>
      </c>
      <c r="D7810" s="234">
        <v>0.6666666666678793</v>
      </c>
      <c r="E7810" s="235">
        <v>0.00009550893143916204</v>
      </c>
      <c r="F7810" s="235">
        <v>0.00006119447066393338</v>
      </c>
    </row>
    <row r="7811" ht="14.25" customHeight="1" spans="1:6" x14ac:dyDescent="0.25">
      <c r="A7811" s="232">
        <v>43628</v>
      </c>
      <c r="B7811" s="233">
        <v>163</v>
      </c>
      <c r="C7811" s="233">
        <v>34</v>
      </c>
      <c r="D7811" s="234">
        <v>0.6875</v>
      </c>
      <c r="E7811" s="235">
        <v>0.00007743631759866758</v>
      </c>
      <c r="F7811" s="235">
        <v>0.00006329771760982962</v>
      </c>
    </row>
    <row r="7812" ht="14.25" customHeight="1" spans="1:6" x14ac:dyDescent="0.25">
      <c r="A7812" s="232">
        <v>43628</v>
      </c>
      <c r="B7812" s="233">
        <v>163</v>
      </c>
      <c r="C7812" s="233">
        <v>35</v>
      </c>
      <c r="D7812" s="234">
        <v>0.7083333333321207</v>
      </c>
      <c r="E7812" s="235">
        <v>0.00005927490012473064</v>
      </c>
      <c r="F7812" s="235">
        <v>0.00006570142840513958</v>
      </c>
    </row>
    <row r="7813" ht="14.25" customHeight="1" spans="1:6" x14ac:dyDescent="0.25">
      <c r="A7813" s="232">
        <v>43628</v>
      </c>
      <c r="B7813" s="233">
        <v>163</v>
      </c>
      <c r="C7813" s="233">
        <v>36</v>
      </c>
      <c r="D7813" s="234">
        <v>0.7291666666678793</v>
      </c>
      <c r="E7813" s="235">
        <v>0.00005134557543975438</v>
      </c>
      <c r="F7813" s="235">
        <v>0.00006790482996750707</v>
      </c>
    </row>
    <row r="7814" ht="14.25" customHeight="1" spans="1:6" x14ac:dyDescent="0.25">
      <c r="A7814" s="232">
        <v>43628</v>
      </c>
      <c r="B7814" s="233">
        <v>163</v>
      </c>
      <c r="C7814" s="233">
        <v>37</v>
      </c>
      <c r="D7814" s="234">
        <v>0.75</v>
      </c>
      <c r="E7814" s="235">
        <v>0.00004131476087963498</v>
      </c>
      <c r="F7814" s="235">
        <v>0.00006720374765220833</v>
      </c>
    </row>
    <row r="7815" ht="14.25" customHeight="1" spans="1:6" x14ac:dyDescent="0.25">
      <c r="A7815" s="232">
        <v>43628</v>
      </c>
      <c r="B7815" s="233">
        <v>163</v>
      </c>
      <c r="C7815" s="233">
        <v>38</v>
      </c>
      <c r="D7815" s="234">
        <v>0.7708333333321207</v>
      </c>
      <c r="E7815" s="235">
        <v>0.000028564792636243363</v>
      </c>
      <c r="F7815" s="235">
        <v>0.0000665026653369096</v>
      </c>
    </row>
    <row r="7816" ht="14.25" customHeight="1" spans="1:6" x14ac:dyDescent="0.25">
      <c r="A7816" s="232">
        <v>43628</v>
      </c>
      <c r="B7816" s="233">
        <v>163</v>
      </c>
      <c r="C7816" s="233">
        <v>39</v>
      </c>
      <c r="D7816" s="234">
        <v>0.7916666666678793</v>
      </c>
      <c r="E7816" s="235">
        <v>0.000016421520645907484</v>
      </c>
      <c r="F7816" s="235">
        <v>0.0000667029745698521</v>
      </c>
    </row>
    <row r="7817" ht="14.25" customHeight="1" spans="1:6" x14ac:dyDescent="0.25">
      <c r="A7817" s="232">
        <v>43628</v>
      </c>
      <c r="B7817" s="233">
        <v>163</v>
      </c>
      <c r="C7817" s="233">
        <v>40</v>
      </c>
      <c r="D7817" s="234">
        <v>0.8125</v>
      </c>
      <c r="E7817" s="235">
        <v>0.000007991774476516497</v>
      </c>
      <c r="F7817" s="235">
        <v>0.00006590173763808209</v>
      </c>
    </row>
    <row r="7818" ht="14.25" customHeight="1" spans="1:6" x14ac:dyDescent="0.25">
      <c r="A7818" s="232">
        <v>43628</v>
      </c>
      <c r="B7818" s="233">
        <v>163</v>
      </c>
      <c r="C7818" s="233">
        <v>41</v>
      </c>
      <c r="D7818" s="234">
        <v>0.8333333333321207</v>
      </c>
      <c r="E7818" s="235">
        <v>0.000004236049545079774</v>
      </c>
      <c r="F7818" s="235">
        <v>0.00006560127378866834</v>
      </c>
    </row>
    <row r="7819" ht="14.25" customHeight="1" spans="1:6" x14ac:dyDescent="0.25">
      <c r="A7819" s="232">
        <v>43628</v>
      </c>
      <c r="B7819" s="233">
        <v>163</v>
      </c>
      <c r="C7819" s="233">
        <v>42</v>
      </c>
      <c r="D7819" s="234">
        <v>0.8541666666678793</v>
      </c>
      <c r="E7819" s="235">
        <v>3.2216459590855566e-7</v>
      </c>
      <c r="F7819" s="235">
        <v>0.00006490019147336961</v>
      </c>
    </row>
    <row r="7820" ht="14.25" customHeight="1" spans="1:6" x14ac:dyDescent="0.25">
      <c r="A7820" s="232">
        <v>43628</v>
      </c>
      <c r="B7820" s="233">
        <v>163</v>
      </c>
      <c r="C7820" s="233">
        <v>43</v>
      </c>
      <c r="D7820" s="234">
        <v>0.875</v>
      </c>
      <c r="E7820" s="235">
        <v>0</v>
      </c>
      <c r="F7820" s="235">
        <v>0.00006480003685689835</v>
      </c>
    </row>
    <row r="7821" ht="14.25" customHeight="1" spans="1:6" x14ac:dyDescent="0.25">
      <c r="A7821" s="232">
        <v>43628</v>
      </c>
      <c r="B7821" s="233">
        <v>163</v>
      </c>
      <c r="C7821" s="233">
        <v>44</v>
      </c>
      <c r="D7821" s="234">
        <v>0.8958333333321207</v>
      </c>
      <c r="E7821" s="235">
        <v>0</v>
      </c>
      <c r="F7821" s="235">
        <v>0.00006379849069218586</v>
      </c>
    </row>
    <row r="7822" ht="14.25" customHeight="1" spans="1:6" x14ac:dyDescent="0.25">
      <c r="A7822" s="232">
        <v>43628</v>
      </c>
      <c r="B7822" s="233">
        <v>163</v>
      </c>
      <c r="C7822" s="233">
        <v>45</v>
      </c>
      <c r="D7822" s="234">
        <v>0.9166666666678793</v>
      </c>
      <c r="E7822" s="235">
        <v>0</v>
      </c>
      <c r="F7822" s="235">
        <v>0.00006249648067805962</v>
      </c>
    </row>
    <row r="7823" ht="14.25" customHeight="1" spans="1:6" x14ac:dyDescent="0.25">
      <c r="A7823" s="232">
        <v>43628</v>
      </c>
      <c r="B7823" s="233">
        <v>163</v>
      </c>
      <c r="C7823" s="233">
        <v>46</v>
      </c>
      <c r="D7823" s="234">
        <v>0.9375</v>
      </c>
      <c r="E7823" s="235">
        <v>0</v>
      </c>
      <c r="F7823" s="235">
        <v>0.00005808967755332465</v>
      </c>
    </row>
    <row r="7824" ht="14.25" customHeight="1" spans="1:6" x14ac:dyDescent="0.25">
      <c r="A7824" s="232">
        <v>43628</v>
      </c>
      <c r="B7824" s="233">
        <v>163</v>
      </c>
      <c r="C7824" s="233">
        <v>47</v>
      </c>
      <c r="D7824" s="234">
        <v>0.9583333333321207</v>
      </c>
      <c r="E7824" s="235">
        <v>0</v>
      </c>
      <c r="F7824" s="235">
        <v>0.000050578081317980936</v>
      </c>
    </row>
    <row r="7825" ht="14.25" customHeight="1" spans="1:6" x14ac:dyDescent="0.25">
      <c r="A7825" s="232">
        <v>43628</v>
      </c>
      <c r="B7825" s="233">
        <v>163</v>
      </c>
      <c r="C7825" s="233">
        <v>48</v>
      </c>
      <c r="D7825" s="234">
        <v>0.9791666666678793</v>
      </c>
      <c r="E7825" s="235">
        <v>0</v>
      </c>
      <c r="F7825" s="235">
        <v>0.000043366948932050984</v>
      </c>
    </row>
    <row r="7826" ht="14.25" customHeight="1" spans="1:6" x14ac:dyDescent="0.25">
      <c r="A7826" s="232">
        <v>43629</v>
      </c>
      <c r="B7826" s="233">
        <v>164</v>
      </c>
      <c r="C7826" s="233">
        <v>1</v>
      </c>
      <c r="D7826" s="234">
        <v>0</v>
      </c>
      <c r="E7826" s="235">
        <v>0</v>
      </c>
      <c r="F7826" s="235">
        <v>0.000036957053477891026</v>
      </c>
    </row>
    <row r="7827" ht="14.25" customHeight="1" spans="1:6" x14ac:dyDescent="0.25">
      <c r="A7827" s="232">
        <v>43629</v>
      </c>
      <c r="B7827" s="233">
        <v>164</v>
      </c>
      <c r="C7827" s="233">
        <v>2</v>
      </c>
      <c r="D7827" s="234">
        <v>0.020833333332120674</v>
      </c>
      <c r="E7827" s="235">
        <v>0</v>
      </c>
      <c r="F7827" s="235">
        <v>0.0000326504049696273</v>
      </c>
    </row>
    <row r="7828" ht="14.25" customHeight="1" spans="1:6" x14ac:dyDescent="0.25">
      <c r="A7828" s="232">
        <v>43629</v>
      </c>
      <c r="B7828" s="233">
        <v>164</v>
      </c>
      <c r="C7828" s="233">
        <v>3</v>
      </c>
      <c r="D7828" s="234">
        <v>0.041666666667879326</v>
      </c>
      <c r="E7828" s="235">
        <v>0</v>
      </c>
      <c r="F7828" s="235">
        <v>0.000030046384941374813</v>
      </c>
    </row>
    <row r="7829" ht="14.25" customHeight="1" spans="1:6" x14ac:dyDescent="0.25">
      <c r="A7829" s="232">
        <v>43629</v>
      </c>
      <c r="B7829" s="233">
        <v>164</v>
      </c>
      <c r="C7829" s="233">
        <v>4</v>
      </c>
      <c r="D7829" s="234">
        <v>0.0625</v>
      </c>
      <c r="E7829" s="235">
        <v>0</v>
      </c>
      <c r="F7829" s="235">
        <v>0.00002874437492724857</v>
      </c>
    </row>
    <row r="7830" ht="14.25" customHeight="1" spans="1:6" x14ac:dyDescent="0.25">
      <c r="A7830" s="232">
        <v>43629</v>
      </c>
      <c r="B7830" s="233">
        <v>164</v>
      </c>
      <c r="C7830" s="233">
        <v>5</v>
      </c>
      <c r="D7830" s="234">
        <v>0.08333333333212067</v>
      </c>
      <c r="E7830" s="235">
        <v>0</v>
      </c>
      <c r="F7830" s="235">
        <v>0.00002684143721429483</v>
      </c>
    </row>
    <row r="7831" ht="14.25" customHeight="1" spans="1:6" x14ac:dyDescent="0.25">
      <c r="A7831" s="232">
        <v>43629</v>
      </c>
      <c r="B7831" s="233">
        <v>164</v>
      </c>
      <c r="C7831" s="233">
        <v>6</v>
      </c>
      <c r="D7831" s="234">
        <v>0.10416666666787933</v>
      </c>
      <c r="E7831" s="235">
        <v>0</v>
      </c>
      <c r="F7831" s="235">
        <v>0.00002594004566605359</v>
      </c>
    </row>
    <row r="7832" ht="14.25" customHeight="1" spans="1:6" x14ac:dyDescent="0.25">
      <c r="A7832" s="232">
        <v>43629</v>
      </c>
      <c r="B7832" s="233">
        <v>164</v>
      </c>
      <c r="C7832" s="233">
        <v>7</v>
      </c>
      <c r="D7832" s="234">
        <v>0.125</v>
      </c>
      <c r="E7832" s="235">
        <v>0</v>
      </c>
      <c r="F7832" s="235">
        <v>0.00002594004566605359</v>
      </c>
    </row>
    <row r="7833" ht="14.25" customHeight="1" spans="1:6" x14ac:dyDescent="0.25">
      <c r="A7833" s="232">
        <v>43629</v>
      </c>
      <c r="B7833" s="233">
        <v>164</v>
      </c>
      <c r="C7833" s="233">
        <v>8</v>
      </c>
      <c r="D7833" s="234">
        <v>0.14583333333212067</v>
      </c>
      <c r="E7833" s="235">
        <v>0.0000020177236469401246</v>
      </c>
      <c r="F7833" s="235">
        <v>0.000025238963350754845</v>
      </c>
    </row>
    <row r="7834" ht="14.25" customHeight="1" spans="1:6" x14ac:dyDescent="0.25">
      <c r="A7834" s="232">
        <v>43629</v>
      </c>
      <c r="B7834" s="233">
        <v>164</v>
      </c>
      <c r="C7834" s="233">
        <v>9</v>
      </c>
      <c r="D7834" s="234">
        <v>0.16666666666787933</v>
      </c>
      <c r="E7834" s="235">
        <v>0.0000027819581699862915</v>
      </c>
      <c r="F7834" s="235">
        <v>0.000025639581816639835</v>
      </c>
    </row>
    <row r="7835" ht="14.25" customHeight="1" spans="1:6" x14ac:dyDescent="0.25">
      <c r="A7835" s="232">
        <v>43629</v>
      </c>
      <c r="B7835" s="233">
        <v>164</v>
      </c>
      <c r="C7835" s="233">
        <v>10</v>
      </c>
      <c r="D7835" s="234">
        <v>0.1875</v>
      </c>
      <c r="E7835" s="235">
        <v>0.00000610237575148878</v>
      </c>
      <c r="F7835" s="235">
        <v>0.000025639581816639835</v>
      </c>
    </row>
    <row r="7836" ht="14.25" customHeight="1" spans="1:6" x14ac:dyDescent="0.25">
      <c r="A7836" s="232">
        <v>43629</v>
      </c>
      <c r="B7836" s="233">
        <v>164</v>
      </c>
      <c r="C7836" s="233">
        <v>11</v>
      </c>
      <c r="D7836" s="234">
        <v>0.20833333333212067</v>
      </c>
      <c r="E7836" s="235">
        <v>0.000012588415620294376</v>
      </c>
      <c r="F7836" s="235">
        <v>0.000026340664131938587</v>
      </c>
    </row>
    <row r="7837" ht="14.25" customHeight="1" spans="1:6" x14ac:dyDescent="0.25">
      <c r="A7837" s="232">
        <v>43629</v>
      </c>
      <c r="B7837" s="233">
        <v>164</v>
      </c>
      <c r="C7837" s="233">
        <v>12</v>
      </c>
      <c r="D7837" s="234">
        <v>0.22916666666787933</v>
      </c>
      <c r="E7837" s="235">
        <v>0.0000217557503436179</v>
      </c>
      <c r="F7837" s="235">
        <v>0.00002724205568017983</v>
      </c>
    </row>
    <row r="7838" ht="14.25" customHeight="1" spans="1:6" x14ac:dyDescent="0.25">
      <c r="A7838" s="232">
        <v>43629</v>
      </c>
      <c r="B7838" s="233">
        <v>164</v>
      </c>
      <c r="C7838" s="233">
        <v>13</v>
      </c>
      <c r="D7838" s="234">
        <v>0.25</v>
      </c>
      <c r="E7838" s="235">
        <v>0.0000326478239321071</v>
      </c>
      <c r="F7838" s="235">
        <v>0.00003174901342138605</v>
      </c>
    </row>
    <row r="7839" ht="14.25" customHeight="1" spans="1:6" x14ac:dyDescent="0.25">
      <c r="A7839" s="232">
        <v>43629</v>
      </c>
      <c r="B7839" s="233">
        <v>164</v>
      </c>
      <c r="C7839" s="233">
        <v>14</v>
      </c>
      <c r="D7839" s="234">
        <v>0.2708333333321207</v>
      </c>
      <c r="E7839" s="235">
        <v>0.00004115509377641382</v>
      </c>
      <c r="F7839" s="235">
        <v>0.00003906030042378726</v>
      </c>
    </row>
    <row r="7840" ht="14.25" customHeight="1" spans="1:6" x14ac:dyDescent="0.25">
      <c r="A7840" s="232">
        <v>43629</v>
      </c>
      <c r="B7840" s="233">
        <v>164</v>
      </c>
      <c r="C7840" s="233">
        <v>15</v>
      </c>
      <c r="D7840" s="234">
        <v>0.2916666666678793</v>
      </c>
      <c r="E7840" s="235">
        <v>0.00005706786006656434</v>
      </c>
      <c r="F7840" s="235">
        <v>0.00004406803124734973</v>
      </c>
    </row>
    <row r="7841" ht="14.25" customHeight="1" spans="1:6" x14ac:dyDescent="0.25">
      <c r="A7841" s="232">
        <v>43629</v>
      </c>
      <c r="B7841" s="233">
        <v>164</v>
      </c>
      <c r="C7841" s="233">
        <v>16</v>
      </c>
      <c r="D7841" s="234">
        <v>0.3125</v>
      </c>
      <c r="E7841" s="235">
        <v>0.00007323925339753908</v>
      </c>
      <c r="F7841" s="235">
        <v>0.000048675143605027206</v>
      </c>
    </row>
    <row r="7842" ht="14.25" customHeight="1" spans="1:6" x14ac:dyDescent="0.25">
      <c r="A7842" s="232">
        <v>43629</v>
      </c>
      <c r="B7842" s="233">
        <v>164</v>
      </c>
      <c r="C7842" s="233">
        <v>17</v>
      </c>
      <c r="D7842" s="234">
        <v>0.3333333333321207</v>
      </c>
      <c r="E7842" s="235">
        <v>0.00008232149842889512</v>
      </c>
      <c r="F7842" s="235">
        <v>0.00005077839055092343</v>
      </c>
    </row>
    <row r="7843" ht="14.25" customHeight="1" spans="1:6" x14ac:dyDescent="0.25">
      <c r="A7843" s="232">
        <v>43629</v>
      </c>
      <c r="B7843" s="233">
        <v>164</v>
      </c>
      <c r="C7843" s="233">
        <v>18</v>
      </c>
      <c r="D7843" s="234">
        <v>0.3541666666678793</v>
      </c>
      <c r="E7843" s="235">
        <v>0.00009141075744484816</v>
      </c>
      <c r="F7843" s="235">
        <v>0.00005488472982624466</v>
      </c>
    </row>
    <row r="7844" ht="14.25" customHeight="1" spans="1:6" x14ac:dyDescent="0.25">
      <c r="A7844" s="232">
        <v>43629</v>
      </c>
      <c r="B7844" s="233">
        <v>164</v>
      </c>
      <c r="C7844" s="233">
        <v>19</v>
      </c>
      <c r="D7844" s="234">
        <v>0.375</v>
      </c>
      <c r="E7844" s="235">
        <v>0.00011257013597549963</v>
      </c>
      <c r="F7844" s="235">
        <v>0.00005548565752507217</v>
      </c>
    </row>
    <row r="7845" ht="14.25" customHeight="1" spans="1:6" x14ac:dyDescent="0.25">
      <c r="A7845" s="232">
        <v>43629</v>
      </c>
      <c r="B7845" s="233">
        <v>164</v>
      </c>
      <c r="C7845" s="233">
        <v>20</v>
      </c>
      <c r="D7845" s="234">
        <v>0.3958333333321207</v>
      </c>
      <c r="E7845" s="235">
        <v>0.00012811547511696464</v>
      </c>
      <c r="F7845" s="235">
        <v>0.00005598643060742841</v>
      </c>
    </row>
    <row r="7846" ht="14.25" customHeight="1" spans="1:6" x14ac:dyDescent="0.25">
      <c r="A7846" s="232">
        <v>43629</v>
      </c>
      <c r="B7846" s="233">
        <v>164</v>
      </c>
      <c r="C7846" s="233">
        <v>21</v>
      </c>
      <c r="D7846" s="234">
        <v>0.4166666666678793</v>
      </c>
      <c r="E7846" s="235">
        <v>0.00013438894979536116</v>
      </c>
      <c r="F7846" s="235">
        <v>0.000055285348292129665</v>
      </c>
    </row>
    <row r="7847" ht="14.25" customHeight="1" spans="1:6" x14ac:dyDescent="0.25">
      <c r="A7847" s="232">
        <v>43629</v>
      </c>
      <c r="B7847" s="233">
        <v>164</v>
      </c>
      <c r="C7847" s="233">
        <v>22</v>
      </c>
      <c r="D7847" s="234">
        <v>0.4375</v>
      </c>
      <c r="E7847" s="235">
        <v>0.00013601412595454318</v>
      </c>
      <c r="F7847" s="235">
        <v>0.00005368287442858966</v>
      </c>
    </row>
    <row r="7848" ht="14.25" customHeight="1" spans="1:6" x14ac:dyDescent="0.25">
      <c r="A7848" s="232">
        <v>43629</v>
      </c>
      <c r="B7848" s="233">
        <v>164</v>
      </c>
      <c r="C7848" s="233">
        <v>23</v>
      </c>
      <c r="D7848" s="234">
        <v>0.4583333333321207</v>
      </c>
      <c r="E7848" s="235">
        <v>0.00014457238133885498</v>
      </c>
      <c r="F7848" s="235">
        <v>0.000054684420593302164</v>
      </c>
    </row>
    <row r="7849" ht="14.25" customHeight="1" spans="1:6" x14ac:dyDescent="0.25">
      <c r="A7849" s="232">
        <v>43629</v>
      </c>
      <c r="B7849" s="233">
        <v>164</v>
      </c>
      <c r="C7849" s="233">
        <v>24</v>
      </c>
      <c r="D7849" s="234">
        <v>0.4791666666678793</v>
      </c>
      <c r="E7849" s="235">
        <v>0.0001418668957118939</v>
      </c>
      <c r="F7849" s="235">
        <v>0.000054383956743888416</v>
      </c>
    </row>
    <row r="7850" ht="14.25" customHeight="1" spans="1:6" x14ac:dyDescent="0.25">
      <c r="A7850" s="232">
        <v>43629</v>
      </c>
      <c r="B7850" s="233">
        <v>164</v>
      </c>
      <c r="C7850" s="233">
        <v>25</v>
      </c>
      <c r="D7850" s="234">
        <v>0.5</v>
      </c>
      <c r="E7850" s="235">
        <v>0.00014931242407960801</v>
      </c>
      <c r="F7850" s="235">
        <v>0.000055085039059187164</v>
      </c>
    </row>
    <row r="7851" ht="14.25" customHeight="1" spans="1:6" x14ac:dyDescent="0.25">
      <c r="A7851" s="232">
        <v>43629</v>
      </c>
      <c r="B7851" s="233">
        <v>164</v>
      </c>
      <c r="C7851" s="233">
        <v>26</v>
      </c>
      <c r="D7851" s="234">
        <v>0.5208333333321207</v>
      </c>
      <c r="E7851" s="235">
        <v>0.0001381413806342659</v>
      </c>
      <c r="F7851" s="235">
        <v>0.00005498488444271591</v>
      </c>
    </row>
    <row r="7852" ht="14.25" customHeight="1" spans="1:6" x14ac:dyDescent="0.25">
      <c r="A7852" s="232">
        <v>43629</v>
      </c>
      <c r="B7852" s="233">
        <v>164</v>
      </c>
      <c r="C7852" s="233">
        <v>27</v>
      </c>
      <c r="D7852" s="234">
        <v>0.5416666666678793</v>
      </c>
      <c r="E7852" s="235">
        <v>0.000140776186878576</v>
      </c>
      <c r="F7852" s="235">
        <v>0.00005238086441446342</v>
      </c>
    </row>
    <row r="7853" ht="14.25" customHeight="1" spans="1:6" x14ac:dyDescent="0.25">
      <c r="A7853" s="232">
        <v>43629</v>
      </c>
      <c r="B7853" s="233">
        <v>164</v>
      </c>
      <c r="C7853" s="233">
        <v>28</v>
      </c>
      <c r="D7853" s="234">
        <v>0.5625</v>
      </c>
      <c r="E7853" s="235">
        <v>0.00014549650241007294</v>
      </c>
      <c r="F7853" s="235">
        <v>0.00005218055518152093</v>
      </c>
    </row>
    <row r="7854" ht="14.25" customHeight="1" spans="1:6" x14ac:dyDescent="0.25">
      <c r="A7854" s="232">
        <v>43629</v>
      </c>
      <c r="B7854" s="233">
        <v>164</v>
      </c>
      <c r="C7854" s="233">
        <v>29</v>
      </c>
      <c r="D7854" s="234">
        <v>0.5833333333321207</v>
      </c>
      <c r="E7854" s="235">
        <v>0.00015327770438652185</v>
      </c>
      <c r="F7854" s="235">
        <v>0.00005157962748269343</v>
      </c>
    </row>
    <row r="7855" ht="14.25" customHeight="1" spans="1:6" x14ac:dyDescent="0.25">
      <c r="A7855" s="232">
        <v>43629</v>
      </c>
      <c r="B7855" s="233">
        <v>164</v>
      </c>
      <c r="C7855" s="233">
        <v>30</v>
      </c>
      <c r="D7855" s="234">
        <v>0.6041666666678793</v>
      </c>
      <c r="E7855" s="235">
        <v>0.00015499534756752825</v>
      </c>
      <c r="F7855" s="235">
        <v>0.00005177993671563594</v>
      </c>
    </row>
    <row r="7856" ht="14.25" customHeight="1" spans="1:6" x14ac:dyDescent="0.25">
      <c r="A7856" s="232">
        <v>43629</v>
      </c>
      <c r="B7856" s="233">
        <v>164</v>
      </c>
      <c r="C7856" s="233">
        <v>31</v>
      </c>
      <c r="D7856" s="234">
        <v>0.625</v>
      </c>
      <c r="E7856" s="235">
        <v>0.0001408713766229972</v>
      </c>
      <c r="F7856" s="235">
        <v>0.00005258117364740593</v>
      </c>
    </row>
    <row r="7857" ht="14.25" customHeight="1" spans="1:6" x14ac:dyDescent="0.25">
      <c r="A7857" s="232">
        <v>43629</v>
      </c>
      <c r="B7857" s="233">
        <v>164</v>
      </c>
      <c r="C7857" s="233">
        <v>32</v>
      </c>
      <c r="D7857" s="234">
        <v>0.6458333333321207</v>
      </c>
      <c r="E7857" s="235">
        <v>0.0001226112438753348</v>
      </c>
      <c r="F7857" s="235">
        <v>0.00005388318366153217</v>
      </c>
    </row>
    <row r="7858" ht="14.25" customHeight="1" spans="1:6" x14ac:dyDescent="0.25">
      <c r="A7858" s="232">
        <v>43629</v>
      </c>
      <c r="B7858" s="233">
        <v>164</v>
      </c>
      <c r="C7858" s="233">
        <v>33</v>
      </c>
      <c r="D7858" s="234">
        <v>0.6666666666678793</v>
      </c>
      <c r="E7858" s="235">
        <v>0.00011022643274658471</v>
      </c>
      <c r="F7858" s="235">
        <v>0.000057088131388612155</v>
      </c>
    </row>
    <row r="7859" ht="14.25" customHeight="1" spans="1:6" x14ac:dyDescent="0.25">
      <c r="A7859" s="232">
        <v>43629</v>
      </c>
      <c r="B7859" s="233">
        <v>164</v>
      </c>
      <c r="C7859" s="233">
        <v>34</v>
      </c>
      <c r="D7859" s="234">
        <v>0.6875</v>
      </c>
      <c r="E7859" s="235">
        <v>0.0000882802024486279</v>
      </c>
      <c r="F7859" s="235">
        <v>0.00006309740837688711</v>
      </c>
    </row>
    <row r="7860" ht="14.25" customHeight="1" spans="1:6" x14ac:dyDescent="0.25">
      <c r="A7860" s="232">
        <v>43629</v>
      </c>
      <c r="B7860" s="233">
        <v>164</v>
      </c>
      <c r="C7860" s="233">
        <v>35</v>
      </c>
      <c r="D7860" s="234">
        <v>0.7083333333321207</v>
      </c>
      <c r="E7860" s="235">
        <v>0.00007072106295384806</v>
      </c>
      <c r="F7860" s="235">
        <v>0.00006890637613221959</v>
      </c>
    </row>
    <row r="7861" ht="14.25" customHeight="1" spans="1:6" x14ac:dyDescent="0.25">
      <c r="A7861" s="232">
        <v>43629</v>
      </c>
      <c r="B7861" s="233">
        <v>164</v>
      </c>
      <c r="C7861" s="233">
        <v>36</v>
      </c>
      <c r="D7861" s="234">
        <v>0.7291666666678793</v>
      </c>
      <c r="E7861" s="235">
        <v>0.000060245636337150124</v>
      </c>
      <c r="F7861" s="235">
        <v>0.00006940714921457582</v>
      </c>
    </row>
    <row r="7862" ht="14.25" customHeight="1" spans="1:6" x14ac:dyDescent="0.25">
      <c r="A7862" s="232">
        <v>43629</v>
      </c>
      <c r="B7862" s="233">
        <v>164</v>
      </c>
      <c r="C7862" s="233">
        <v>37</v>
      </c>
      <c r="D7862" s="234">
        <v>0.75</v>
      </c>
      <c r="E7862" s="235">
        <v>0.0000485978573587391</v>
      </c>
      <c r="F7862" s="235">
        <v>0.00006850575766633457</v>
      </c>
    </row>
    <row r="7863" ht="14.25" customHeight="1" spans="1:6" x14ac:dyDescent="0.25">
      <c r="A7863" s="232">
        <v>43629</v>
      </c>
      <c r="B7863" s="233">
        <v>164</v>
      </c>
      <c r="C7863" s="233">
        <v>38</v>
      </c>
      <c r="D7863" s="234">
        <v>0.7708333333321207</v>
      </c>
      <c r="E7863" s="235">
        <v>0.00003392509816841602</v>
      </c>
      <c r="F7863" s="235">
        <v>0.00007050884999575957</v>
      </c>
    </row>
    <row r="7864" ht="14.25" customHeight="1" spans="1:6" x14ac:dyDescent="0.25">
      <c r="A7864" s="232">
        <v>43629</v>
      </c>
      <c r="B7864" s="233">
        <v>164</v>
      </c>
      <c r="C7864" s="233">
        <v>39</v>
      </c>
      <c r="D7864" s="234">
        <v>0.7916666666678793</v>
      </c>
      <c r="E7864" s="235">
        <v>0.000020292864025662254</v>
      </c>
      <c r="F7864" s="235">
        <v>0.00006820529381692084</v>
      </c>
    </row>
    <row r="7865" ht="14.25" customHeight="1" spans="1:6" x14ac:dyDescent="0.25">
      <c r="A7865" s="232">
        <v>43629</v>
      </c>
      <c r="B7865" s="233">
        <v>164</v>
      </c>
      <c r="C7865" s="233">
        <v>40</v>
      </c>
      <c r="D7865" s="234">
        <v>0.8125</v>
      </c>
      <c r="E7865" s="235">
        <v>0.000008440489130948192</v>
      </c>
      <c r="F7865" s="235">
        <v>0.00006620220148749584</v>
      </c>
    </row>
    <row r="7866" ht="14.25" customHeight="1" spans="1:6" x14ac:dyDescent="0.25">
      <c r="A7866" s="232">
        <v>43629</v>
      </c>
      <c r="B7866" s="233">
        <v>164</v>
      </c>
      <c r="C7866" s="233">
        <v>41</v>
      </c>
      <c r="D7866" s="234">
        <v>0.8333333333321207</v>
      </c>
      <c r="E7866" s="235">
        <v>0.000003201873374692894</v>
      </c>
      <c r="F7866" s="235">
        <v>0.00006510050070631209</v>
      </c>
    </row>
    <row r="7867" ht="14.25" customHeight="1" spans="1:6" x14ac:dyDescent="0.25">
      <c r="A7867" s="232">
        <v>43629</v>
      </c>
      <c r="B7867" s="233">
        <v>164</v>
      </c>
      <c r="C7867" s="233">
        <v>42</v>
      </c>
      <c r="D7867" s="234">
        <v>0.8541666666678793</v>
      </c>
      <c r="E7867" s="235">
        <v>2.126748262469384e-7</v>
      </c>
      <c r="F7867" s="235">
        <v>0.00006429926377454211</v>
      </c>
    </row>
    <row r="7868" ht="14.25" customHeight="1" spans="1:6" x14ac:dyDescent="0.25">
      <c r="A7868" s="232">
        <v>43629</v>
      </c>
      <c r="B7868" s="233">
        <v>164</v>
      </c>
      <c r="C7868" s="233">
        <v>43</v>
      </c>
      <c r="D7868" s="234">
        <v>0.875</v>
      </c>
      <c r="E7868" s="235">
        <v>0</v>
      </c>
      <c r="F7868" s="235">
        <v>0.0000646998822404271</v>
      </c>
    </row>
    <row r="7869" ht="14.25" customHeight="1" spans="1:6" x14ac:dyDescent="0.25">
      <c r="A7869" s="232">
        <v>43629</v>
      </c>
      <c r="B7869" s="233">
        <v>164</v>
      </c>
      <c r="C7869" s="233">
        <v>44</v>
      </c>
      <c r="D7869" s="234">
        <v>0.8958333333321207</v>
      </c>
      <c r="E7869" s="235">
        <v>0</v>
      </c>
      <c r="F7869" s="235">
        <v>0.00006449957300748461</v>
      </c>
    </row>
    <row r="7870" ht="14.25" customHeight="1" spans="1:6" x14ac:dyDescent="0.25">
      <c r="A7870" s="232">
        <v>43629</v>
      </c>
      <c r="B7870" s="233">
        <v>164</v>
      </c>
      <c r="C7870" s="233">
        <v>45</v>
      </c>
      <c r="D7870" s="234">
        <v>0.9166666666678793</v>
      </c>
      <c r="E7870" s="235">
        <v>0</v>
      </c>
      <c r="F7870" s="235">
        <v>0.00006189555297923212</v>
      </c>
    </row>
    <row r="7871" ht="14.25" customHeight="1" spans="1:6" x14ac:dyDescent="0.25">
      <c r="A7871" s="232">
        <v>43629</v>
      </c>
      <c r="B7871" s="233">
        <v>164</v>
      </c>
      <c r="C7871" s="233">
        <v>46</v>
      </c>
      <c r="D7871" s="234">
        <v>0.9375</v>
      </c>
      <c r="E7871" s="235">
        <v>0</v>
      </c>
      <c r="F7871" s="235">
        <v>0.00005598643060742841</v>
      </c>
    </row>
    <row r="7872" ht="14.25" customHeight="1" spans="1:6" x14ac:dyDescent="0.25">
      <c r="A7872" s="232">
        <v>43629</v>
      </c>
      <c r="B7872" s="233">
        <v>164</v>
      </c>
      <c r="C7872" s="233">
        <v>47</v>
      </c>
      <c r="D7872" s="234">
        <v>0.9583333333321207</v>
      </c>
      <c r="E7872" s="235">
        <v>0</v>
      </c>
      <c r="F7872" s="235">
        <v>0.00005157962748269343</v>
      </c>
    </row>
    <row r="7873" ht="14.25" customHeight="1" spans="1:6" x14ac:dyDescent="0.25">
      <c r="A7873" s="232">
        <v>43629</v>
      </c>
      <c r="B7873" s="233">
        <v>164</v>
      </c>
      <c r="C7873" s="233">
        <v>48</v>
      </c>
      <c r="D7873" s="234">
        <v>0.9791666666678793</v>
      </c>
      <c r="E7873" s="235">
        <v>0</v>
      </c>
      <c r="F7873" s="235">
        <v>0.00004376756739793598</v>
      </c>
    </row>
    <row r="7874" ht="14.25" customHeight="1" spans="1:6" x14ac:dyDescent="0.25">
      <c r="A7874" s="232">
        <v>43630</v>
      </c>
      <c r="B7874" s="233">
        <v>165</v>
      </c>
      <c r="C7874" s="233">
        <v>1</v>
      </c>
      <c r="D7874" s="234">
        <v>0</v>
      </c>
      <c r="E7874" s="235">
        <v>0</v>
      </c>
      <c r="F7874" s="235">
        <v>0.00003725751732730477</v>
      </c>
    </row>
    <row r="7875" ht="14.25" customHeight="1" spans="1:6" x14ac:dyDescent="0.25">
      <c r="A7875" s="232">
        <v>43630</v>
      </c>
      <c r="B7875" s="233">
        <v>165</v>
      </c>
      <c r="C7875" s="233">
        <v>2</v>
      </c>
      <c r="D7875" s="234">
        <v>0.020833333332120674</v>
      </c>
      <c r="E7875" s="235">
        <v>0</v>
      </c>
      <c r="F7875" s="235">
        <v>0.00003234994112021355</v>
      </c>
    </row>
    <row r="7876" ht="14.25" customHeight="1" spans="1:6" x14ac:dyDescent="0.25">
      <c r="A7876" s="232">
        <v>43630</v>
      </c>
      <c r="B7876" s="233">
        <v>165</v>
      </c>
      <c r="C7876" s="233">
        <v>3</v>
      </c>
      <c r="D7876" s="234">
        <v>0.041666666667879326</v>
      </c>
      <c r="E7876" s="235">
        <v>0</v>
      </c>
      <c r="F7876" s="235">
        <v>0.000030246694174317314</v>
      </c>
    </row>
    <row r="7877" ht="14.25" customHeight="1" spans="1:6" x14ac:dyDescent="0.25">
      <c r="A7877" s="232">
        <v>43630</v>
      </c>
      <c r="B7877" s="233">
        <v>165</v>
      </c>
      <c r="C7877" s="233">
        <v>4</v>
      </c>
      <c r="D7877" s="234">
        <v>0.0625</v>
      </c>
      <c r="E7877" s="235">
        <v>0</v>
      </c>
      <c r="F7877" s="235">
        <v>0.00002914499339313357</v>
      </c>
    </row>
    <row r="7878" ht="14.25" customHeight="1" spans="1:6" x14ac:dyDescent="0.25">
      <c r="A7878" s="232">
        <v>43630</v>
      </c>
      <c r="B7878" s="233">
        <v>165</v>
      </c>
      <c r="C7878" s="233">
        <v>5</v>
      </c>
      <c r="D7878" s="234">
        <v>0.08333333333212067</v>
      </c>
      <c r="E7878" s="235">
        <v>0</v>
      </c>
      <c r="F7878" s="235">
        <v>0.00002684143721429483</v>
      </c>
    </row>
    <row r="7879" ht="14.25" customHeight="1" spans="1:6" x14ac:dyDescent="0.25">
      <c r="A7879" s="232">
        <v>43630</v>
      </c>
      <c r="B7879" s="233">
        <v>165</v>
      </c>
      <c r="C7879" s="233">
        <v>6</v>
      </c>
      <c r="D7879" s="234">
        <v>0.10416666666787933</v>
      </c>
      <c r="E7879" s="235">
        <v>0</v>
      </c>
      <c r="F7879" s="235">
        <v>0.000025739736433111092</v>
      </c>
    </row>
    <row r="7880" ht="14.25" customHeight="1" spans="1:6" x14ac:dyDescent="0.25">
      <c r="A7880" s="232">
        <v>43630</v>
      </c>
      <c r="B7880" s="233">
        <v>165</v>
      </c>
      <c r="C7880" s="233">
        <v>7</v>
      </c>
      <c r="D7880" s="234">
        <v>0.125</v>
      </c>
      <c r="E7880" s="235">
        <v>0</v>
      </c>
      <c r="F7880" s="235">
        <v>0.000025339117967226095</v>
      </c>
    </row>
    <row r="7881" ht="14.25" customHeight="1" spans="1:6" x14ac:dyDescent="0.25">
      <c r="A7881" s="232">
        <v>43630</v>
      </c>
      <c r="B7881" s="233">
        <v>165</v>
      </c>
      <c r="C7881" s="233">
        <v>8</v>
      </c>
      <c r="D7881" s="234">
        <v>0.14583333333212067</v>
      </c>
      <c r="E7881" s="235">
        <v>0.000001736774784707955</v>
      </c>
      <c r="F7881" s="235">
        <v>0.000024738190268398597</v>
      </c>
    </row>
    <row r="7882" ht="14.25" customHeight="1" spans="1:6" x14ac:dyDescent="0.25">
      <c r="A7882" s="232">
        <v>43630</v>
      </c>
      <c r="B7882" s="233">
        <v>165</v>
      </c>
      <c r="C7882" s="233">
        <v>9</v>
      </c>
      <c r="D7882" s="234">
        <v>0.16666666666787933</v>
      </c>
      <c r="E7882" s="235">
        <v>0.0000031088098546478474</v>
      </c>
      <c r="F7882" s="235">
        <v>0.000025238963350754845</v>
      </c>
    </row>
    <row r="7883" ht="14.25" customHeight="1" spans="1:6" x14ac:dyDescent="0.25">
      <c r="A7883" s="232">
        <v>43630</v>
      </c>
      <c r="B7883" s="233">
        <v>165</v>
      </c>
      <c r="C7883" s="233">
        <v>10</v>
      </c>
      <c r="D7883" s="234">
        <v>0.1875</v>
      </c>
      <c r="E7883" s="235">
        <v>0.000006201815381903645</v>
      </c>
      <c r="F7883" s="235">
        <v>0.000025339117967226095</v>
      </c>
    </row>
    <row r="7884" ht="14.25" customHeight="1" spans="1:6" x14ac:dyDescent="0.25">
      <c r="A7884" s="232">
        <v>43630</v>
      </c>
      <c r="B7884" s="233">
        <v>165</v>
      </c>
      <c r="C7884" s="233">
        <v>11</v>
      </c>
      <c r="D7884" s="234">
        <v>0.20833333333212067</v>
      </c>
      <c r="E7884" s="235">
        <v>0.000012226988787040294</v>
      </c>
      <c r="F7884" s="235">
        <v>0.00002604020028252484</v>
      </c>
    </row>
    <row r="7885" ht="14.25" customHeight="1" spans="1:6" x14ac:dyDescent="0.25">
      <c r="A7885" s="232">
        <v>43630</v>
      </c>
      <c r="B7885" s="233">
        <v>165</v>
      </c>
      <c r="C7885" s="233">
        <v>12</v>
      </c>
      <c r="D7885" s="234">
        <v>0.22916666666787933</v>
      </c>
      <c r="E7885" s="235">
        <v>0.000020273834191884386</v>
      </c>
      <c r="F7885" s="235">
        <v>0.000027742828762536086</v>
      </c>
    </row>
    <row r="7886" ht="14.25" customHeight="1" spans="1:6" x14ac:dyDescent="0.25">
      <c r="A7886" s="232">
        <v>43630</v>
      </c>
      <c r="B7886" s="233">
        <v>165</v>
      </c>
      <c r="C7886" s="233">
        <v>13</v>
      </c>
      <c r="D7886" s="234">
        <v>0.25</v>
      </c>
      <c r="E7886" s="235">
        <v>0.000031490500118385505</v>
      </c>
      <c r="F7886" s="235">
        <v>0.000030146539557846063</v>
      </c>
    </row>
    <row r="7887" ht="14.25" customHeight="1" spans="1:6" x14ac:dyDescent="0.25">
      <c r="A7887" s="232">
        <v>43630</v>
      </c>
      <c r="B7887" s="233">
        <v>165</v>
      </c>
      <c r="C7887" s="233">
        <v>14</v>
      </c>
      <c r="D7887" s="234">
        <v>0.2708333333321207</v>
      </c>
      <c r="E7887" s="235">
        <v>0.000042691706800772866</v>
      </c>
      <c r="F7887" s="235">
        <v>0.000036756744244948525</v>
      </c>
    </row>
    <row r="7888" ht="14.25" customHeight="1" spans="1:6" x14ac:dyDescent="0.25">
      <c r="A7888" s="232">
        <v>43630</v>
      </c>
      <c r="B7888" s="233">
        <v>165</v>
      </c>
      <c r="C7888" s="233">
        <v>15</v>
      </c>
      <c r="D7888" s="234">
        <v>0.2916666666678793</v>
      </c>
      <c r="E7888" s="235">
        <v>0.000059115163496601646</v>
      </c>
      <c r="F7888" s="235">
        <v>0.000043066485082637236</v>
      </c>
    </row>
    <row r="7889" ht="14.25" customHeight="1" spans="1:6" x14ac:dyDescent="0.25">
      <c r="A7889" s="232">
        <v>43630</v>
      </c>
      <c r="B7889" s="233">
        <v>165</v>
      </c>
      <c r="C7889" s="233">
        <v>16</v>
      </c>
      <c r="D7889" s="234">
        <v>0.3125</v>
      </c>
      <c r="E7889" s="235">
        <v>0.00007284115480442975</v>
      </c>
      <c r="F7889" s="235">
        <v>0.0000470726697414872</v>
      </c>
    </row>
    <row r="7890" ht="14.25" customHeight="1" spans="1:6" x14ac:dyDescent="0.25">
      <c r="A7890" s="232">
        <v>43630</v>
      </c>
      <c r="B7890" s="233">
        <v>165</v>
      </c>
      <c r="C7890" s="233">
        <v>17</v>
      </c>
      <c r="D7890" s="234">
        <v>0.3333333333321207</v>
      </c>
      <c r="E7890" s="235">
        <v>0.0000801991670500489</v>
      </c>
      <c r="F7890" s="235">
        <v>0.0000492760713038547</v>
      </c>
    </row>
    <row r="7891" ht="14.25" customHeight="1" spans="1:6" x14ac:dyDescent="0.25">
      <c r="A7891" s="232">
        <v>43630</v>
      </c>
      <c r="B7891" s="233">
        <v>165</v>
      </c>
      <c r="C7891" s="233">
        <v>18</v>
      </c>
      <c r="D7891" s="234">
        <v>0.3541666666678793</v>
      </c>
      <c r="E7891" s="235">
        <v>0.00009206813816253958</v>
      </c>
      <c r="F7891" s="235">
        <v>0.00005177993671563594</v>
      </c>
    </row>
    <row r="7892" ht="14.25" customHeight="1" spans="1:6" x14ac:dyDescent="0.25">
      <c r="A7892" s="232">
        <v>43630</v>
      </c>
      <c r="B7892" s="233">
        <v>165</v>
      </c>
      <c r="C7892" s="233">
        <v>19</v>
      </c>
      <c r="D7892" s="234">
        <v>0.375</v>
      </c>
      <c r="E7892" s="235">
        <v>0.00011544350502359148</v>
      </c>
      <c r="F7892" s="235">
        <v>0.000051078854400337184</v>
      </c>
    </row>
    <row r="7893" ht="14.25" customHeight="1" spans="1:6" x14ac:dyDescent="0.25">
      <c r="A7893" s="232">
        <v>43630</v>
      </c>
      <c r="B7893" s="233">
        <v>165</v>
      </c>
      <c r="C7893" s="233">
        <v>20</v>
      </c>
      <c r="D7893" s="234">
        <v>0.3958333333321207</v>
      </c>
      <c r="E7893" s="235">
        <v>0.0001262246494420603</v>
      </c>
      <c r="F7893" s="235">
        <v>0.00005127916363327967</v>
      </c>
    </row>
    <row r="7894" ht="14.25" customHeight="1" spans="1:6" x14ac:dyDescent="0.25">
      <c r="A7894" s="232">
        <v>43630</v>
      </c>
      <c r="B7894" s="233">
        <v>165</v>
      </c>
      <c r="C7894" s="233">
        <v>21</v>
      </c>
      <c r="D7894" s="234">
        <v>0.4166666666678793</v>
      </c>
      <c r="E7894" s="235">
        <v>0.0001354433065042467</v>
      </c>
      <c r="F7894" s="235">
        <v>0.00004987699900268219</v>
      </c>
    </row>
    <row r="7895" ht="14.25" customHeight="1" spans="1:6" x14ac:dyDescent="0.25">
      <c r="A7895" s="232">
        <v>43630</v>
      </c>
      <c r="B7895" s="233">
        <v>165</v>
      </c>
      <c r="C7895" s="233">
        <v>22</v>
      </c>
      <c r="D7895" s="234">
        <v>0.4375</v>
      </c>
      <c r="E7895" s="235">
        <v>0.00013468994174877557</v>
      </c>
      <c r="F7895" s="235">
        <v>0.000049075762070912194</v>
      </c>
    </row>
    <row r="7896" ht="14.25" customHeight="1" spans="1:6" x14ac:dyDescent="0.25">
      <c r="A7896" s="232">
        <v>43630</v>
      </c>
      <c r="B7896" s="233">
        <v>165</v>
      </c>
      <c r="C7896" s="233">
        <v>23</v>
      </c>
      <c r="D7896" s="234">
        <v>0.4583333333321207</v>
      </c>
      <c r="E7896" s="235">
        <v>0.00013625095228887355</v>
      </c>
      <c r="F7896" s="235">
        <v>0.00004937622592032595</v>
      </c>
    </row>
    <row r="7897" ht="14.25" customHeight="1" spans="1:6" x14ac:dyDescent="0.25">
      <c r="A7897" s="232">
        <v>43630</v>
      </c>
      <c r="B7897" s="233">
        <v>165</v>
      </c>
      <c r="C7897" s="233">
        <v>24</v>
      </c>
      <c r="D7897" s="234">
        <v>0.4791666666678793</v>
      </c>
      <c r="E7897" s="235">
        <v>0.00015652472784912505</v>
      </c>
      <c r="F7897" s="235">
        <v>0.00004977684438621095</v>
      </c>
    </row>
    <row r="7898" ht="14.25" customHeight="1" spans="1:6" x14ac:dyDescent="0.25">
      <c r="A7898" s="232">
        <v>43630</v>
      </c>
      <c r="B7898" s="233">
        <v>165</v>
      </c>
      <c r="C7898" s="233">
        <v>25</v>
      </c>
      <c r="D7898" s="234">
        <v>0.5</v>
      </c>
      <c r="E7898" s="235">
        <v>0.00017087016804250978</v>
      </c>
      <c r="F7898" s="235">
        <v>0.00005037777208503844</v>
      </c>
    </row>
    <row r="7899" ht="14.25" customHeight="1" spans="1:6" x14ac:dyDescent="0.25">
      <c r="A7899" s="232">
        <v>43630</v>
      </c>
      <c r="B7899" s="233">
        <v>165</v>
      </c>
      <c r="C7899" s="233">
        <v>26</v>
      </c>
      <c r="D7899" s="234">
        <v>0.5208333333321207</v>
      </c>
      <c r="E7899" s="235">
        <v>0.0001658558157277298</v>
      </c>
      <c r="F7899" s="235">
        <v>0.000050277617468567196</v>
      </c>
    </row>
    <row r="7900" ht="14.25" customHeight="1" spans="1:6" x14ac:dyDescent="0.25">
      <c r="A7900" s="232">
        <v>43630</v>
      </c>
      <c r="B7900" s="233">
        <v>165</v>
      </c>
      <c r="C7900" s="233">
        <v>27</v>
      </c>
      <c r="D7900" s="234">
        <v>0.5416666666678793</v>
      </c>
      <c r="E7900" s="235">
        <v>0.000167068519806521</v>
      </c>
      <c r="F7900" s="235">
        <v>0.00004747328820737221</v>
      </c>
    </row>
    <row r="7901" ht="14.25" customHeight="1" spans="1:6" x14ac:dyDescent="0.25">
      <c r="A7901" s="232">
        <v>43630</v>
      </c>
      <c r="B7901" s="233">
        <v>165</v>
      </c>
      <c r="C7901" s="233">
        <v>28</v>
      </c>
      <c r="D7901" s="234">
        <v>0.5625</v>
      </c>
      <c r="E7901" s="235">
        <v>0.00016440230231385124</v>
      </c>
      <c r="F7901" s="235">
        <v>0.00004787390667325721</v>
      </c>
    </row>
    <row r="7902" ht="14.25" customHeight="1" spans="1:6" x14ac:dyDescent="0.25">
      <c r="A7902" s="232">
        <v>43630</v>
      </c>
      <c r="B7902" s="233">
        <v>165</v>
      </c>
      <c r="C7902" s="233">
        <v>29</v>
      </c>
      <c r="D7902" s="234">
        <v>0.5833333333321207</v>
      </c>
      <c r="E7902" s="235">
        <v>0.00015742082323575804</v>
      </c>
      <c r="F7902" s="235">
        <v>0.00004747328820737221</v>
      </c>
    </row>
    <row r="7903" ht="14.25" customHeight="1" spans="1:6" x14ac:dyDescent="0.25">
      <c r="A7903" s="232">
        <v>43630</v>
      </c>
      <c r="B7903" s="233">
        <v>165</v>
      </c>
      <c r="C7903" s="233">
        <v>30</v>
      </c>
      <c r="D7903" s="234">
        <v>0.6041666666678793</v>
      </c>
      <c r="E7903" s="235">
        <v>0.00017082925969290973</v>
      </c>
      <c r="F7903" s="235">
        <v>0.00004657189665913096</v>
      </c>
    </row>
    <row r="7904" ht="14.25" customHeight="1" spans="1:6" x14ac:dyDescent="0.25">
      <c r="A7904" s="232">
        <v>43630</v>
      </c>
      <c r="B7904" s="233">
        <v>165</v>
      </c>
      <c r="C7904" s="233">
        <v>31</v>
      </c>
      <c r="D7904" s="234">
        <v>0.625</v>
      </c>
      <c r="E7904" s="235">
        <v>0.00014954528045745395</v>
      </c>
      <c r="F7904" s="235">
        <v>0.00004787390667325721</v>
      </c>
    </row>
    <row r="7905" ht="14.25" customHeight="1" spans="1:6" x14ac:dyDescent="0.25">
      <c r="A7905" s="232">
        <v>43630</v>
      </c>
      <c r="B7905" s="233">
        <v>165</v>
      </c>
      <c r="C7905" s="233">
        <v>32</v>
      </c>
      <c r="D7905" s="234">
        <v>0.6458333333321207</v>
      </c>
      <c r="E7905" s="235">
        <v>0.00011314082928351586</v>
      </c>
      <c r="F7905" s="235">
        <v>0.00004977684438621095</v>
      </c>
    </row>
    <row r="7906" ht="14.25" customHeight="1" spans="1:6" x14ac:dyDescent="0.25">
      <c r="A7906" s="232">
        <v>43630</v>
      </c>
      <c r="B7906" s="233">
        <v>165</v>
      </c>
      <c r="C7906" s="233">
        <v>33</v>
      </c>
      <c r="D7906" s="234">
        <v>0.6666666666678793</v>
      </c>
      <c r="E7906" s="235">
        <v>0.00009714600799263898</v>
      </c>
      <c r="F7906" s="235">
        <v>0.00005398333827800342</v>
      </c>
    </row>
    <row r="7907" ht="14.25" customHeight="1" spans="1:6" x14ac:dyDescent="0.25">
      <c r="A7907" s="232">
        <v>43630</v>
      </c>
      <c r="B7907" s="233">
        <v>165</v>
      </c>
      <c r="C7907" s="233">
        <v>34</v>
      </c>
      <c r="D7907" s="234">
        <v>0.6875</v>
      </c>
      <c r="E7907" s="235">
        <v>0.00008106849382680855</v>
      </c>
      <c r="F7907" s="235">
        <v>0.00005949184218392214</v>
      </c>
    </row>
    <row r="7908" ht="14.25" customHeight="1" spans="1:6" x14ac:dyDescent="0.25">
      <c r="A7908" s="232">
        <v>43630</v>
      </c>
      <c r="B7908" s="233">
        <v>165</v>
      </c>
      <c r="C7908" s="233">
        <v>35</v>
      </c>
      <c r="D7908" s="234">
        <v>0.7083333333321207</v>
      </c>
      <c r="E7908" s="235">
        <v>0.00006471953634419174</v>
      </c>
      <c r="F7908" s="235">
        <v>0.00006700343841926584</v>
      </c>
    </row>
    <row r="7909" ht="14.25" customHeight="1" spans="1:6" x14ac:dyDescent="0.25">
      <c r="A7909" s="232">
        <v>43630</v>
      </c>
      <c r="B7909" s="233">
        <v>165</v>
      </c>
      <c r="C7909" s="233">
        <v>36</v>
      </c>
      <c r="D7909" s="234">
        <v>0.7291666666678793</v>
      </c>
      <c r="E7909" s="235">
        <v>0.000049089914642509616</v>
      </c>
      <c r="F7909" s="235">
        <v>0.00006900653074869083</v>
      </c>
    </row>
    <row r="7910" ht="14.25" customHeight="1" spans="1:6" x14ac:dyDescent="0.25">
      <c r="A7910" s="232">
        <v>43630</v>
      </c>
      <c r="B7910" s="233">
        <v>165</v>
      </c>
      <c r="C7910" s="233">
        <v>37</v>
      </c>
      <c r="D7910" s="234">
        <v>0.75</v>
      </c>
      <c r="E7910" s="235">
        <v>0.000036190128597145815</v>
      </c>
      <c r="F7910" s="235">
        <v>0.00006850575766633457</v>
      </c>
    </row>
    <row r="7911" ht="14.25" customHeight="1" spans="1:6" x14ac:dyDescent="0.25">
      <c r="A7911" s="232">
        <v>43630</v>
      </c>
      <c r="B7911" s="233">
        <v>165</v>
      </c>
      <c r="C7911" s="233">
        <v>38</v>
      </c>
      <c r="D7911" s="234">
        <v>0.7708333333321207</v>
      </c>
      <c r="E7911" s="235">
        <v>0.00002535332025364935</v>
      </c>
      <c r="F7911" s="235">
        <v>0.00006730390226867957</v>
      </c>
    </row>
    <row r="7912" ht="14.25" customHeight="1" spans="1:6" x14ac:dyDescent="0.25">
      <c r="A7912" s="232">
        <v>43630</v>
      </c>
      <c r="B7912" s="233">
        <v>165</v>
      </c>
      <c r="C7912" s="233">
        <v>39</v>
      </c>
      <c r="D7912" s="234">
        <v>0.7916666666678793</v>
      </c>
      <c r="E7912" s="235">
        <v>0.000016110664126830447</v>
      </c>
      <c r="F7912" s="235">
        <v>0.00006600189225455336</v>
      </c>
    </row>
    <row r="7913" ht="14.25" customHeight="1" spans="1:6" x14ac:dyDescent="0.25">
      <c r="A7913" s="232">
        <v>43630</v>
      </c>
      <c r="B7913" s="233">
        <v>165</v>
      </c>
      <c r="C7913" s="233">
        <v>40</v>
      </c>
      <c r="D7913" s="234">
        <v>0.8125</v>
      </c>
      <c r="E7913" s="235">
        <v>0.000007949660544059576</v>
      </c>
      <c r="F7913" s="235">
        <v>0.00006409895454159961</v>
      </c>
    </row>
    <row r="7914" ht="14.25" customHeight="1" spans="1:6" x14ac:dyDescent="0.25">
      <c r="A7914" s="232">
        <v>43630</v>
      </c>
      <c r="B7914" s="233">
        <v>165</v>
      </c>
      <c r="C7914" s="233">
        <v>41</v>
      </c>
      <c r="D7914" s="234">
        <v>0.8333333333321207</v>
      </c>
      <c r="E7914" s="235">
        <v>0.000003796408664472757</v>
      </c>
      <c r="F7914" s="235">
        <v>0.00006439941839101337</v>
      </c>
    </row>
    <row r="7915" ht="14.25" customHeight="1" spans="1:6" x14ac:dyDescent="0.25">
      <c r="A7915" s="232">
        <v>43630</v>
      </c>
      <c r="B7915" s="233">
        <v>165</v>
      </c>
      <c r="C7915" s="233">
        <v>42</v>
      </c>
      <c r="D7915" s="234">
        <v>0.8541666666678793</v>
      </c>
      <c r="E7915" s="235">
        <v>5.912697253334318e-7</v>
      </c>
      <c r="F7915" s="235">
        <v>0.00006309740837688711</v>
      </c>
    </row>
    <row r="7916" ht="14.25" customHeight="1" spans="1:6" x14ac:dyDescent="0.25">
      <c r="A7916" s="232">
        <v>43630</v>
      </c>
      <c r="B7916" s="233">
        <v>165</v>
      </c>
      <c r="C7916" s="233">
        <v>43</v>
      </c>
      <c r="D7916" s="234">
        <v>0.875</v>
      </c>
      <c r="E7916" s="235">
        <v>7.1786337007331715e-9</v>
      </c>
      <c r="F7916" s="235">
        <v>0.0000628970991439446</v>
      </c>
    </row>
    <row r="7917" ht="14.25" customHeight="1" spans="1:6" x14ac:dyDescent="0.25">
      <c r="A7917" s="232">
        <v>43630</v>
      </c>
      <c r="B7917" s="233">
        <v>165</v>
      </c>
      <c r="C7917" s="233">
        <v>44</v>
      </c>
      <c r="D7917" s="234">
        <v>0.8958333333321207</v>
      </c>
      <c r="E7917" s="235">
        <v>0</v>
      </c>
      <c r="F7917" s="235">
        <v>0.00006299725376041584</v>
      </c>
    </row>
    <row r="7918" ht="14.25" customHeight="1" spans="1:6" x14ac:dyDescent="0.25">
      <c r="A7918" s="232">
        <v>43630</v>
      </c>
      <c r="B7918" s="233">
        <v>165</v>
      </c>
      <c r="C7918" s="233">
        <v>45</v>
      </c>
      <c r="D7918" s="234">
        <v>0.9166666666678793</v>
      </c>
      <c r="E7918" s="235">
        <v>0</v>
      </c>
      <c r="F7918" s="235">
        <v>0.00006229617144511711</v>
      </c>
    </row>
    <row r="7919" ht="14.25" customHeight="1" spans="1:6" x14ac:dyDescent="0.25">
      <c r="A7919" s="232">
        <v>43630</v>
      </c>
      <c r="B7919" s="233">
        <v>165</v>
      </c>
      <c r="C7919" s="233">
        <v>46</v>
      </c>
      <c r="D7919" s="234">
        <v>0.9375</v>
      </c>
      <c r="E7919" s="235">
        <v>0</v>
      </c>
      <c r="F7919" s="235">
        <v>0.000056887822155669654</v>
      </c>
    </row>
    <row r="7920" ht="14.25" customHeight="1" spans="1:6" x14ac:dyDescent="0.25">
      <c r="A7920" s="232">
        <v>43630</v>
      </c>
      <c r="B7920" s="233">
        <v>165</v>
      </c>
      <c r="C7920" s="233">
        <v>47</v>
      </c>
      <c r="D7920" s="234">
        <v>0.9583333333321207</v>
      </c>
      <c r="E7920" s="235">
        <v>0</v>
      </c>
      <c r="F7920" s="235">
        <v>0.00005077839055092343</v>
      </c>
    </row>
    <row r="7921" ht="14.25" customHeight="1" spans="1:6" x14ac:dyDescent="0.25">
      <c r="A7921" s="232">
        <v>43630</v>
      </c>
      <c r="B7921" s="233">
        <v>165</v>
      </c>
      <c r="C7921" s="233">
        <v>48</v>
      </c>
      <c r="D7921" s="234">
        <v>0.9791666666678793</v>
      </c>
      <c r="E7921" s="235">
        <v>0</v>
      </c>
      <c r="F7921" s="235">
        <v>0.00004366741278146473</v>
      </c>
    </row>
    <row r="7922" ht="14.25" customHeight="1" spans="1:6" x14ac:dyDescent="0.25">
      <c r="A7922" s="232">
        <v>43631</v>
      </c>
      <c r="B7922" s="233">
        <v>166</v>
      </c>
      <c r="C7922" s="233">
        <v>1</v>
      </c>
      <c r="D7922" s="234">
        <v>0</v>
      </c>
      <c r="E7922" s="235">
        <v>0</v>
      </c>
      <c r="F7922" s="235">
        <v>0.000036356125779063524</v>
      </c>
    </row>
    <row r="7923" ht="14.25" customHeight="1" spans="1:6" x14ac:dyDescent="0.25">
      <c r="A7923" s="232">
        <v>43631</v>
      </c>
      <c r="B7923" s="233">
        <v>166</v>
      </c>
      <c r="C7923" s="233">
        <v>2</v>
      </c>
      <c r="D7923" s="234">
        <v>0.020833333332120674</v>
      </c>
      <c r="E7923" s="235">
        <v>0</v>
      </c>
      <c r="F7923" s="235">
        <v>0.000032049477270799804</v>
      </c>
    </row>
    <row r="7924" ht="14.25" customHeight="1" spans="1:6" x14ac:dyDescent="0.25">
      <c r="A7924" s="232">
        <v>43631</v>
      </c>
      <c r="B7924" s="233">
        <v>166</v>
      </c>
      <c r="C7924" s="233">
        <v>3</v>
      </c>
      <c r="D7924" s="234">
        <v>0.041666666667879326</v>
      </c>
      <c r="E7924" s="235">
        <v>0</v>
      </c>
      <c r="F7924" s="235">
        <v>0.000030046384941374813</v>
      </c>
    </row>
    <row r="7925" ht="14.25" customHeight="1" spans="1:6" x14ac:dyDescent="0.25">
      <c r="A7925" s="232">
        <v>43631</v>
      </c>
      <c r="B7925" s="233">
        <v>166</v>
      </c>
      <c r="C7925" s="233">
        <v>4</v>
      </c>
      <c r="D7925" s="234">
        <v>0.0625</v>
      </c>
      <c r="E7925" s="235">
        <v>0</v>
      </c>
      <c r="F7925" s="235">
        <v>0.00002884452954371982</v>
      </c>
    </row>
    <row r="7926" ht="14.25" customHeight="1" spans="1:6" x14ac:dyDescent="0.25">
      <c r="A7926" s="232">
        <v>43631</v>
      </c>
      <c r="B7926" s="233">
        <v>166</v>
      </c>
      <c r="C7926" s="233">
        <v>5</v>
      </c>
      <c r="D7926" s="234">
        <v>0.08333333333212067</v>
      </c>
      <c r="E7926" s="235">
        <v>0</v>
      </c>
      <c r="F7926" s="235">
        <v>0.00002674128259782358</v>
      </c>
    </row>
    <row r="7927" ht="14.25" customHeight="1" spans="1:6" x14ac:dyDescent="0.25">
      <c r="A7927" s="232">
        <v>43631</v>
      </c>
      <c r="B7927" s="233">
        <v>166</v>
      </c>
      <c r="C7927" s="233">
        <v>6</v>
      </c>
      <c r="D7927" s="234">
        <v>0.10416666666787933</v>
      </c>
      <c r="E7927" s="235">
        <v>0</v>
      </c>
      <c r="F7927" s="235">
        <v>0.00002594004566605359</v>
      </c>
    </row>
    <row r="7928" ht="14.25" customHeight="1" spans="1:6" x14ac:dyDescent="0.25">
      <c r="A7928" s="232">
        <v>43631</v>
      </c>
      <c r="B7928" s="233">
        <v>166</v>
      </c>
      <c r="C7928" s="233">
        <v>7</v>
      </c>
      <c r="D7928" s="234">
        <v>0.125</v>
      </c>
      <c r="E7928" s="235">
        <v>0</v>
      </c>
      <c r="F7928" s="235">
        <v>0.000025539427200168592</v>
      </c>
    </row>
    <row r="7929" ht="14.25" customHeight="1" spans="1:6" x14ac:dyDescent="0.25">
      <c r="A7929" s="232">
        <v>43631</v>
      </c>
      <c r="B7929" s="233">
        <v>166</v>
      </c>
      <c r="C7929" s="233">
        <v>8</v>
      </c>
      <c r="D7929" s="234">
        <v>0.14583333333212067</v>
      </c>
      <c r="E7929" s="235">
        <v>0.0000020177236469401246</v>
      </c>
      <c r="F7929" s="235">
        <v>0.00002483834488486985</v>
      </c>
    </row>
    <row r="7930" ht="14.25" customHeight="1" spans="1:6" x14ac:dyDescent="0.25">
      <c r="A7930" s="232">
        <v>43631</v>
      </c>
      <c r="B7930" s="233">
        <v>166</v>
      </c>
      <c r="C7930" s="233">
        <v>9</v>
      </c>
      <c r="D7930" s="234">
        <v>0.16666666666787933</v>
      </c>
      <c r="E7930" s="235">
        <v>0.000002499529653786821</v>
      </c>
      <c r="F7930" s="235">
        <v>0.000025339117967226095</v>
      </c>
    </row>
    <row r="7931" ht="14.25" customHeight="1" spans="1:6" x14ac:dyDescent="0.25">
      <c r="A7931" s="232">
        <v>43631</v>
      </c>
      <c r="B7931" s="233">
        <v>166</v>
      </c>
      <c r="C7931" s="233">
        <v>10</v>
      </c>
      <c r="D7931" s="234">
        <v>0.1875</v>
      </c>
      <c r="E7931" s="235">
        <v>0.000006294513130667093</v>
      </c>
      <c r="F7931" s="235">
        <v>0.000025539427200168592</v>
      </c>
    </row>
    <row r="7932" ht="14.25" customHeight="1" spans="1:6" x14ac:dyDescent="0.25">
      <c r="A7932" s="232">
        <v>43631</v>
      </c>
      <c r="B7932" s="233">
        <v>166</v>
      </c>
      <c r="C7932" s="233">
        <v>11</v>
      </c>
      <c r="D7932" s="234">
        <v>0.20833333333212067</v>
      </c>
      <c r="E7932" s="235">
        <v>0.000013240131951794065</v>
      </c>
      <c r="F7932" s="235">
        <v>0.000025739736433111092</v>
      </c>
    </row>
    <row r="7933" ht="14.25" customHeight="1" spans="1:6" x14ac:dyDescent="0.25">
      <c r="A7933" s="232">
        <v>43631</v>
      </c>
      <c r="B7933" s="233">
        <v>166</v>
      </c>
      <c r="C7933" s="233">
        <v>12</v>
      </c>
      <c r="D7933" s="234">
        <v>0.22916666666787933</v>
      </c>
      <c r="E7933" s="235">
        <v>0.000024120870680572605</v>
      </c>
      <c r="F7933" s="235">
        <v>0.000027542519529593582</v>
      </c>
    </row>
    <row r="7934" ht="14.25" customHeight="1" spans="1:6" x14ac:dyDescent="0.25">
      <c r="A7934" s="232">
        <v>43631</v>
      </c>
      <c r="B7934" s="233">
        <v>166</v>
      </c>
      <c r="C7934" s="233">
        <v>13</v>
      </c>
      <c r="D7934" s="234">
        <v>0.25</v>
      </c>
      <c r="E7934" s="235">
        <v>0.00003734609214811564</v>
      </c>
      <c r="F7934" s="235">
        <v>0.000030847621873144815</v>
      </c>
    </row>
    <row r="7935" ht="14.25" customHeight="1" spans="1:6" x14ac:dyDescent="0.25">
      <c r="A7935" s="232">
        <v>43631</v>
      </c>
      <c r="B7935" s="233">
        <v>166</v>
      </c>
      <c r="C7935" s="233">
        <v>14</v>
      </c>
      <c r="D7935" s="234">
        <v>0.2708333333321207</v>
      </c>
      <c r="E7935" s="235">
        <v>0.000051100837158523576</v>
      </c>
      <c r="F7935" s="235">
        <v>0.00003715736271083352</v>
      </c>
    </row>
    <row r="7936" ht="14.25" customHeight="1" spans="1:6" x14ac:dyDescent="0.25">
      <c r="A7936" s="232">
        <v>43631</v>
      </c>
      <c r="B7936" s="233">
        <v>166</v>
      </c>
      <c r="C7936" s="233">
        <v>15</v>
      </c>
      <c r="D7936" s="234">
        <v>0.2916666666678793</v>
      </c>
      <c r="E7936" s="235">
        <v>0.00007172330346532132</v>
      </c>
      <c r="F7936" s="235">
        <v>0.000042665866616752236</v>
      </c>
    </row>
    <row r="7937" ht="14.25" customHeight="1" spans="1:6" x14ac:dyDescent="0.25">
      <c r="A7937" s="232">
        <v>43631</v>
      </c>
      <c r="B7937" s="233">
        <v>166</v>
      </c>
      <c r="C7937" s="233">
        <v>16</v>
      </c>
      <c r="D7937" s="234">
        <v>0.3125</v>
      </c>
      <c r="E7937" s="235">
        <v>0.00009769453674494882</v>
      </c>
      <c r="F7937" s="235">
        <v>0.000047573442823843464</v>
      </c>
    </row>
    <row r="7938" ht="14.25" customHeight="1" spans="1:6" x14ac:dyDescent="0.25">
      <c r="A7938" s="232">
        <v>43631</v>
      </c>
      <c r="B7938" s="233">
        <v>166</v>
      </c>
      <c r="C7938" s="233">
        <v>17</v>
      </c>
      <c r="D7938" s="234">
        <v>0.3333333333321207</v>
      </c>
      <c r="E7938" s="235">
        <v>0.00010982869990170912</v>
      </c>
      <c r="F7938" s="235">
        <v>0.000049175916687383454</v>
      </c>
    </row>
    <row r="7939" ht="14.25" customHeight="1" spans="1:6" x14ac:dyDescent="0.25">
      <c r="A7939" s="232">
        <v>43631</v>
      </c>
      <c r="B7939" s="233">
        <v>166</v>
      </c>
      <c r="C7939" s="233">
        <v>18</v>
      </c>
      <c r="D7939" s="234">
        <v>0.3541666666678793</v>
      </c>
      <c r="E7939" s="235">
        <v>0.00012374446534419245</v>
      </c>
      <c r="F7939" s="235">
        <v>0.000051980245948578425</v>
      </c>
    </row>
    <row r="7940" ht="14.25" customHeight="1" spans="1:6" x14ac:dyDescent="0.25">
      <c r="A7940" s="232">
        <v>43631</v>
      </c>
      <c r="B7940" s="233">
        <v>166</v>
      </c>
      <c r="C7940" s="233">
        <v>19</v>
      </c>
      <c r="D7940" s="234">
        <v>0.375</v>
      </c>
      <c r="E7940" s="235">
        <v>0.00015745088797547172</v>
      </c>
      <c r="F7940" s="235">
        <v>0.00005157962748269343</v>
      </c>
    </row>
    <row r="7941" ht="14.25" customHeight="1" spans="1:6" x14ac:dyDescent="0.25">
      <c r="A7941" s="232">
        <v>43631</v>
      </c>
      <c r="B7941" s="233">
        <v>166</v>
      </c>
      <c r="C7941" s="233">
        <v>20</v>
      </c>
      <c r="D7941" s="234">
        <v>0.3958333333321207</v>
      </c>
      <c r="E7941" s="235">
        <v>0.00017853828958846785</v>
      </c>
      <c r="F7941" s="235">
        <v>0.00005047792670150969</v>
      </c>
    </row>
    <row r="7942" ht="14.25" customHeight="1" spans="1:6" x14ac:dyDescent="0.25">
      <c r="A7942" s="232">
        <v>43631</v>
      </c>
      <c r="B7942" s="233">
        <v>166</v>
      </c>
      <c r="C7942" s="233">
        <v>21</v>
      </c>
      <c r="D7942" s="234">
        <v>0.4166666666678793</v>
      </c>
      <c r="E7942" s="235">
        <v>0.00017467910392244477</v>
      </c>
      <c r="F7942" s="235">
        <v>0.000049977153619153456</v>
      </c>
    </row>
    <row r="7943" ht="14.25" customHeight="1" spans="1:6" x14ac:dyDescent="0.25">
      <c r="A7943" s="232">
        <v>43631</v>
      </c>
      <c r="B7943" s="233">
        <v>166</v>
      </c>
      <c r="C7943" s="233">
        <v>22</v>
      </c>
      <c r="D7943" s="234">
        <v>0.4375</v>
      </c>
      <c r="E7943" s="235">
        <v>0.0001662706404343929</v>
      </c>
      <c r="F7943" s="235">
        <v>0.00004877529822149846</v>
      </c>
    </row>
    <row r="7944" ht="14.25" customHeight="1" spans="1:6" x14ac:dyDescent="0.25">
      <c r="A7944" s="232">
        <v>43631</v>
      </c>
      <c r="B7944" s="233">
        <v>166</v>
      </c>
      <c r="C7944" s="233">
        <v>23</v>
      </c>
      <c r="D7944" s="234">
        <v>0.4583333333321207</v>
      </c>
      <c r="E7944" s="235">
        <v>0.00017242926132166847</v>
      </c>
      <c r="F7944" s="235">
        <v>0.00004887545283796971</v>
      </c>
    </row>
    <row r="7945" ht="14.25" customHeight="1" spans="1:6" x14ac:dyDescent="0.25">
      <c r="A7945" s="232">
        <v>43631</v>
      </c>
      <c r="B7945" s="233">
        <v>166</v>
      </c>
      <c r="C7945" s="233">
        <v>24</v>
      </c>
      <c r="D7945" s="234">
        <v>0.4791666666678793</v>
      </c>
      <c r="E7945" s="235">
        <v>0.00018094747716342714</v>
      </c>
      <c r="F7945" s="235">
        <v>0.00004887545283796971</v>
      </c>
    </row>
    <row r="7946" ht="14.25" customHeight="1" spans="1:6" x14ac:dyDescent="0.25">
      <c r="A7946" s="232">
        <v>43631</v>
      </c>
      <c r="B7946" s="233">
        <v>166</v>
      </c>
      <c r="C7946" s="233">
        <v>25</v>
      </c>
      <c r="D7946" s="234">
        <v>0.5</v>
      </c>
      <c r="E7946" s="235">
        <v>0.00017116596079405944</v>
      </c>
      <c r="F7946" s="235">
        <v>0.00005067823593445219</v>
      </c>
    </row>
    <row r="7947" ht="14.25" customHeight="1" spans="1:6" x14ac:dyDescent="0.25">
      <c r="A7947" s="232">
        <v>43631</v>
      </c>
      <c r="B7947" s="233">
        <v>166</v>
      </c>
      <c r="C7947" s="233">
        <v>26</v>
      </c>
      <c r="D7947" s="234">
        <v>0.5208333333321207</v>
      </c>
      <c r="E7947" s="235">
        <v>0.00017038207968582053</v>
      </c>
      <c r="F7947" s="235">
        <v>0.000051078854400337184</v>
      </c>
    </row>
    <row r="7948" ht="14.25" customHeight="1" spans="1:6" x14ac:dyDescent="0.25">
      <c r="A7948" s="232">
        <v>43631</v>
      </c>
      <c r="B7948" s="233">
        <v>166</v>
      </c>
      <c r="C7948" s="233">
        <v>27</v>
      </c>
      <c r="D7948" s="234">
        <v>0.5416666666678793</v>
      </c>
      <c r="E7948" s="235">
        <v>0.00016348217655633163</v>
      </c>
      <c r="F7948" s="235">
        <v>0.000047773752056785965</v>
      </c>
    </row>
    <row r="7949" ht="14.25" customHeight="1" spans="1:6" x14ac:dyDescent="0.25">
      <c r="A7949" s="232">
        <v>43631</v>
      </c>
      <c r="B7949" s="233">
        <v>166</v>
      </c>
      <c r="C7949" s="233">
        <v>28</v>
      </c>
      <c r="D7949" s="234">
        <v>0.5625</v>
      </c>
      <c r="E7949" s="235">
        <v>0.00016280055080570291</v>
      </c>
      <c r="F7949" s="235">
        <v>0.00004727297897442971</v>
      </c>
    </row>
    <row r="7950" ht="14.25" customHeight="1" spans="1:6" x14ac:dyDescent="0.25">
      <c r="A7950" s="232">
        <v>43631</v>
      </c>
      <c r="B7950" s="233">
        <v>166</v>
      </c>
      <c r="C7950" s="233">
        <v>29</v>
      </c>
      <c r="D7950" s="234">
        <v>0.5833333333321207</v>
      </c>
      <c r="E7950" s="235">
        <v>0.0001586025790303755</v>
      </c>
      <c r="F7950" s="235">
        <v>0.00004637158742618847</v>
      </c>
    </row>
    <row r="7951" ht="14.25" customHeight="1" spans="1:6" x14ac:dyDescent="0.25">
      <c r="A7951" s="232">
        <v>43631</v>
      </c>
      <c r="B7951" s="233">
        <v>166</v>
      </c>
      <c r="C7951" s="233">
        <v>30</v>
      </c>
      <c r="D7951" s="234">
        <v>0.6041666666678793</v>
      </c>
      <c r="E7951" s="235">
        <v>0.00018781096271664255</v>
      </c>
      <c r="F7951" s="235">
        <v>0.000046471742042659716</v>
      </c>
    </row>
    <row r="7952" ht="14.25" customHeight="1" spans="1:6" x14ac:dyDescent="0.25">
      <c r="A7952" s="232">
        <v>43631</v>
      </c>
      <c r="B7952" s="233">
        <v>166</v>
      </c>
      <c r="C7952" s="233">
        <v>31</v>
      </c>
      <c r="D7952" s="234">
        <v>0.625</v>
      </c>
      <c r="E7952" s="235">
        <v>0.00016597622105901105</v>
      </c>
      <c r="F7952" s="235">
        <v>0.000046471742042659716</v>
      </c>
    </row>
    <row r="7953" ht="14.25" customHeight="1" spans="1:6" x14ac:dyDescent="0.25">
      <c r="A7953" s="232">
        <v>43631</v>
      </c>
      <c r="B7953" s="233">
        <v>166</v>
      </c>
      <c r="C7953" s="233">
        <v>32</v>
      </c>
      <c r="D7953" s="234">
        <v>0.6458333333321207</v>
      </c>
      <c r="E7953" s="235">
        <v>0.00013414125243512427</v>
      </c>
      <c r="F7953" s="235">
        <v>0.000049576535153268434</v>
      </c>
    </row>
    <row r="7954" ht="14.25" customHeight="1" spans="1:6" x14ac:dyDescent="0.25">
      <c r="A7954" s="232">
        <v>43631</v>
      </c>
      <c r="B7954" s="233">
        <v>166</v>
      </c>
      <c r="C7954" s="233">
        <v>33</v>
      </c>
      <c r="D7954" s="234">
        <v>0.6666666666678793</v>
      </c>
      <c r="E7954" s="235">
        <v>0.00011856743865097034</v>
      </c>
      <c r="F7954" s="235">
        <v>0.00005288163749681968</v>
      </c>
    </row>
    <row r="7955" ht="14.25" customHeight="1" spans="1:6" x14ac:dyDescent="0.25">
      <c r="A7955" s="232">
        <v>43631</v>
      </c>
      <c r="B7955" s="233">
        <v>166</v>
      </c>
      <c r="C7955" s="233">
        <v>34</v>
      </c>
      <c r="D7955" s="234">
        <v>0.6875</v>
      </c>
      <c r="E7955" s="235">
        <v>0.00008961556292092952</v>
      </c>
      <c r="F7955" s="235">
        <v>0.00005768905908743964</v>
      </c>
    </row>
    <row r="7956" ht="14.25" customHeight="1" spans="1:6" x14ac:dyDescent="0.25">
      <c r="A7956" s="232">
        <v>43631</v>
      </c>
      <c r="B7956" s="233">
        <v>166</v>
      </c>
      <c r="C7956" s="233">
        <v>35</v>
      </c>
      <c r="D7956" s="234">
        <v>0.7083333333321207</v>
      </c>
      <c r="E7956" s="235">
        <v>0.00007051855252660439</v>
      </c>
      <c r="F7956" s="235">
        <v>0.0000653008099392546</v>
      </c>
    </row>
    <row r="7957" ht="14.25" customHeight="1" spans="1:6" x14ac:dyDescent="0.25">
      <c r="A7957" s="232">
        <v>43631</v>
      </c>
      <c r="B7957" s="233">
        <v>166</v>
      </c>
      <c r="C7957" s="233">
        <v>36</v>
      </c>
      <c r="D7957" s="234">
        <v>0.7291666666678793</v>
      </c>
      <c r="E7957" s="235">
        <v>0.00005749820713380199</v>
      </c>
      <c r="F7957" s="235">
        <v>0.00006710359303573709</v>
      </c>
    </row>
    <row r="7958" ht="14.25" customHeight="1" spans="1:6" x14ac:dyDescent="0.25">
      <c r="A7958" s="232">
        <v>43631</v>
      </c>
      <c r="B7958" s="233">
        <v>166</v>
      </c>
      <c r="C7958" s="233">
        <v>37</v>
      </c>
      <c r="D7958" s="234">
        <v>0.75</v>
      </c>
      <c r="E7958" s="235">
        <v>0.00004622228053492044</v>
      </c>
      <c r="F7958" s="235">
        <v>0.00006760436611809333</v>
      </c>
    </row>
    <row r="7959" ht="14.25" customHeight="1" spans="1:6" x14ac:dyDescent="0.25">
      <c r="A7959" s="232">
        <v>43631</v>
      </c>
      <c r="B7959" s="233">
        <v>166</v>
      </c>
      <c r="C7959" s="233">
        <v>38</v>
      </c>
      <c r="D7959" s="234">
        <v>0.7708333333321207</v>
      </c>
      <c r="E7959" s="235">
        <v>0.00003184054174471648</v>
      </c>
      <c r="F7959" s="235">
        <v>0.00006730390226867957</v>
      </c>
    </row>
    <row r="7960" ht="14.25" customHeight="1" spans="1:6" x14ac:dyDescent="0.25">
      <c r="A7960" s="232">
        <v>43631</v>
      </c>
      <c r="B7960" s="233">
        <v>166</v>
      </c>
      <c r="C7960" s="233">
        <v>39</v>
      </c>
      <c r="D7960" s="234">
        <v>0.7916666666678793</v>
      </c>
      <c r="E7960" s="235">
        <v>0.000018237525321179404</v>
      </c>
      <c r="F7960" s="235">
        <v>0.0000661020468710246</v>
      </c>
    </row>
    <row r="7961" ht="14.25" customHeight="1" spans="1:6" x14ac:dyDescent="0.25">
      <c r="A7961" s="232">
        <v>43631</v>
      </c>
      <c r="B7961" s="233">
        <v>166</v>
      </c>
      <c r="C7961" s="233">
        <v>40</v>
      </c>
      <c r="D7961" s="234">
        <v>0.8125</v>
      </c>
      <c r="E7961" s="235">
        <v>0.000008387300884713698</v>
      </c>
      <c r="F7961" s="235">
        <v>0.00006580158302161085</v>
      </c>
    </row>
    <row r="7962" ht="14.25" customHeight="1" spans="1:6" x14ac:dyDescent="0.25">
      <c r="A7962" s="232">
        <v>43631</v>
      </c>
      <c r="B7962" s="233">
        <v>166</v>
      </c>
      <c r="C7962" s="233">
        <v>41</v>
      </c>
      <c r="D7962" s="234">
        <v>0.8333333333321207</v>
      </c>
      <c r="E7962" s="235">
        <v>0.000003698329960547229</v>
      </c>
      <c r="F7962" s="235">
        <v>0.0000634980268427721</v>
      </c>
    </row>
    <row r="7963" ht="14.25" customHeight="1" spans="1:6" x14ac:dyDescent="0.25">
      <c r="A7963" s="232">
        <v>43631</v>
      </c>
      <c r="B7963" s="233">
        <v>166</v>
      </c>
      <c r="C7963" s="233">
        <v>42</v>
      </c>
      <c r="D7963" s="234">
        <v>0.8541666666678793</v>
      </c>
      <c r="E7963" s="235">
        <v>1.7771800126945508e-7</v>
      </c>
      <c r="F7963" s="235">
        <v>0.00006279694452747336</v>
      </c>
    </row>
    <row r="7964" ht="14.25" customHeight="1" spans="1:6" x14ac:dyDescent="0.25">
      <c r="A7964" s="232">
        <v>43631</v>
      </c>
      <c r="B7964" s="233">
        <v>166</v>
      </c>
      <c r="C7964" s="233">
        <v>43</v>
      </c>
      <c r="D7964" s="234">
        <v>0.875</v>
      </c>
      <c r="E7964" s="235">
        <v>4.556871827421927e-9</v>
      </c>
      <c r="F7964" s="235">
        <v>0.00006359818145924337</v>
      </c>
    </row>
    <row r="7965" ht="14.25" customHeight="1" spans="1:6" x14ac:dyDescent="0.25">
      <c r="A7965" s="232">
        <v>43631</v>
      </c>
      <c r="B7965" s="233">
        <v>166</v>
      </c>
      <c r="C7965" s="233">
        <v>44</v>
      </c>
      <c r="D7965" s="234">
        <v>0.8958333333321207</v>
      </c>
      <c r="E7965" s="235">
        <v>0</v>
      </c>
      <c r="F7965" s="235">
        <v>0.0000628970991439446</v>
      </c>
    </row>
    <row r="7966" ht="14.25" customHeight="1" spans="1:6" x14ac:dyDescent="0.25">
      <c r="A7966" s="232">
        <v>43631</v>
      </c>
      <c r="B7966" s="233">
        <v>166</v>
      </c>
      <c r="C7966" s="233">
        <v>45</v>
      </c>
      <c r="D7966" s="234">
        <v>0.9166666666678793</v>
      </c>
      <c r="E7966" s="235">
        <v>0</v>
      </c>
      <c r="F7966" s="235">
        <v>0.00006049338834863463</v>
      </c>
    </row>
    <row r="7967" ht="14.25" customHeight="1" spans="1:6" x14ac:dyDescent="0.25">
      <c r="A7967" s="232">
        <v>43631</v>
      </c>
      <c r="B7967" s="233">
        <v>166</v>
      </c>
      <c r="C7967" s="233">
        <v>46</v>
      </c>
      <c r="D7967" s="234">
        <v>0.9375</v>
      </c>
      <c r="E7967" s="235">
        <v>0</v>
      </c>
      <c r="F7967" s="235">
        <v>0.00005548565752507217</v>
      </c>
    </row>
    <row r="7968" ht="14.25" customHeight="1" spans="1:6" x14ac:dyDescent="0.25">
      <c r="A7968" s="232">
        <v>43631</v>
      </c>
      <c r="B7968" s="233">
        <v>166</v>
      </c>
      <c r="C7968" s="233">
        <v>47</v>
      </c>
      <c r="D7968" s="234">
        <v>0.9583333333321207</v>
      </c>
      <c r="E7968" s="235">
        <v>0</v>
      </c>
      <c r="F7968" s="235">
        <v>0.00005177993671563594</v>
      </c>
    </row>
    <row r="7969" ht="14.25" customHeight="1" spans="1:6" x14ac:dyDescent="0.25">
      <c r="A7969" s="232">
        <v>43631</v>
      </c>
      <c r="B7969" s="233">
        <v>166</v>
      </c>
      <c r="C7969" s="233">
        <v>48</v>
      </c>
      <c r="D7969" s="234">
        <v>0.9791666666678793</v>
      </c>
      <c r="E7969" s="235">
        <v>0</v>
      </c>
      <c r="F7969" s="235">
        <v>0.00004436849509676348</v>
      </c>
    </row>
    <row r="7970" ht="14.25" customHeight="1" spans="1:6" x14ac:dyDescent="0.25">
      <c r="A7970" s="232">
        <v>43632</v>
      </c>
      <c r="B7970" s="233">
        <v>167</v>
      </c>
      <c r="C7970" s="233">
        <v>1</v>
      </c>
      <c r="D7970" s="234">
        <v>0</v>
      </c>
      <c r="E7970" s="235">
        <v>0</v>
      </c>
      <c r="F7970" s="235">
        <v>0.00003685689886141978</v>
      </c>
    </row>
    <row r="7971" ht="14.25" customHeight="1" spans="1:6" x14ac:dyDescent="0.25">
      <c r="A7971" s="232">
        <v>43632</v>
      </c>
      <c r="B7971" s="233">
        <v>167</v>
      </c>
      <c r="C7971" s="233">
        <v>2</v>
      </c>
      <c r="D7971" s="234">
        <v>0.020833333332120674</v>
      </c>
      <c r="E7971" s="235">
        <v>0</v>
      </c>
      <c r="F7971" s="235">
        <v>0.000032550250353156044</v>
      </c>
    </row>
    <row r="7972" ht="14.25" customHeight="1" spans="1:6" x14ac:dyDescent="0.25">
      <c r="A7972" s="232">
        <v>43632</v>
      </c>
      <c r="B7972" s="233">
        <v>167</v>
      </c>
      <c r="C7972" s="233">
        <v>3</v>
      </c>
      <c r="D7972" s="234">
        <v>0.041666666667879326</v>
      </c>
      <c r="E7972" s="235">
        <v>0</v>
      </c>
      <c r="F7972" s="235">
        <v>0.00003054715802373107</v>
      </c>
    </row>
    <row r="7973" ht="14.25" customHeight="1" spans="1:6" x14ac:dyDescent="0.25">
      <c r="A7973" s="232">
        <v>43632</v>
      </c>
      <c r="B7973" s="233">
        <v>167</v>
      </c>
      <c r="C7973" s="233">
        <v>4</v>
      </c>
      <c r="D7973" s="234">
        <v>0.0625</v>
      </c>
      <c r="E7973" s="235">
        <v>0</v>
      </c>
      <c r="F7973" s="235">
        <v>0.000029044838776662325</v>
      </c>
    </row>
    <row r="7974" ht="14.25" customHeight="1" spans="1:6" x14ac:dyDescent="0.25">
      <c r="A7974" s="232">
        <v>43632</v>
      </c>
      <c r="B7974" s="233">
        <v>167</v>
      </c>
      <c r="C7974" s="233">
        <v>5</v>
      </c>
      <c r="D7974" s="234">
        <v>0.08333333333212067</v>
      </c>
      <c r="E7974" s="235">
        <v>0</v>
      </c>
      <c r="F7974" s="235">
        <v>0.000026641127981352337</v>
      </c>
    </row>
    <row r="7975" ht="14.25" customHeight="1" spans="1:6" x14ac:dyDescent="0.25">
      <c r="A7975" s="232">
        <v>43632</v>
      </c>
      <c r="B7975" s="233">
        <v>167</v>
      </c>
      <c r="C7975" s="233">
        <v>6</v>
      </c>
      <c r="D7975" s="234">
        <v>0.10416666666787933</v>
      </c>
      <c r="E7975" s="235">
        <v>0</v>
      </c>
      <c r="F7975" s="235">
        <v>0.00002594004566605359</v>
      </c>
    </row>
    <row r="7976" ht="14.25" customHeight="1" spans="1:6" x14ac:dyDescent="0.25">
      <c r="A7976" s="232">
        <v>43632</v>
      </c>
      <c r="B7976" s="233">
        <v>167</v>
      </c>
      <c r="C7976" s="233">
        <v>7</v>
      </c>
      <c r="D7976" s="234">
        <v>0.125</v>
      </c>
      <c r="E7976" s="235">
        <v>0</v>
      </c>
      <c r="F7976" s="235">
        <v>0.00002594004566605359</v>
      </c>
    </row>
    <row r="7977" ht="14.25" customHeight="1" spans="1:6" x14ac:dyDescent="0.25">
      <c r="A7977" s="232">
        <v>43632</v>
      </c>
      <c r="B7977" s="233">
        <v>167</v>
      </c>
      <c r="C7977" s="233">
        <v>8</v>
      </c>
      <c r="D7977" s="234">
        <v>0.14583333333212067</v>
      </c>
      <c r="E7977" s="235">
        <v>0.0000020432644525975942</v>
      </c>
      <c r="F7977" s="235">
        <v>0.000025238963350754845</v>
      </c>
    </row>
    <row r="7978" ht="14.25" customHeight="1" spans="1:6" x14ac:dyDescent="0.25">
      <c r="A7978" s="232">
        <v>43632</v>
      </c>
      <c r="B7978" s="233">
        <v>167</v>
      </c>
      <c r="C7978" s="233">
        <v>9</v>
      </c>
      <c r="D7978" s="234">
        <v>0.16666666666787933</v>
      </c>
      <c r="E7978" s="235">
        <v>0.000002918741853544889</v>
      </c>
      <c r="F7978" s="235">
        <v>0.000025539427200168592</v>
      </c>
    </row>
    <row r="7979" ht="14.25" customHeight="1" spans="1:6" x14ac:dyDescent="0.25">
      <c r="A7979" s="232">
        <v>43632</v>
      </c>
      <c r="B7979" s="233">
        <v>167</v>
      </c>
      <c r="C7979" s="233">
        <v>10</v>
      </c>
      <c r="D7979" s="234">
        <v>0.1875</v>
      </c>
      <c r="E7979" s="235">
        <v>0.000008057405377820182</v>
      </c>
      <c r="F7979" s="235">
        <v>0.000025839891049582346</v>
      </c>
    </row>
    <row r="7980" ht="14.25" customHeight="1" spans="1:6" x14ac:dyDescent="0.25">
      <c r="A7980" s="232">
        <v>43632</v>
      </c>
      <c r="B7980" s="233">
        <v>167</v>
      </c>
      <c r="C7980" s="233">
        <v>11</v>
      </c>
      <c r="D7980" s="234">
        <v>0.20833333333212067</v>
      </c>
      <c r="E7980" s="235">
        <v>0.000018638339679940253</v>
      </c>
      <c r="F7980" s="235">
        <v>0.00002594004566605359</v>
      </c>
    </row>
    <row r="7981" ht="14.25" customHeight="1" spans="1:6" x14ac:dyDescent="0.25">
      <c r="A7981" s="232">
        <v>43632</v>
      </c>
      <c r="B7981" s="233">
        <v>167</v>
      </c>
      <c r="C7981" s="233">
        <v>12</v>
      </c>
      <c r="D7981" s="234">
        <v>0.22916666666787933</v>
      </c>
      <c r="E7981" s="235">
        <v>0.00003218393891122882</v>
      </c>
      <c r="F7981" s="235">
        <v>0.000027141901063708585</v>
      </c>
    </row>
    <row r="7982" ht="14.25" customHeight="1" spans="1:6" x14ac:dyDescent="0.25">
      <c r="A7982" s="232">
        <v>43632</v>
      </c>
      <c r="B7982" s="233">
        <v>167</v>
      </c>
      <c r="C7982" s="233">
        <v>13</v>
      </c>
      <c r="D7982" s="234">
        <v>0.25</v>
      </c>
      <c r="E7982" s="235">
        <v>0.0000490305990919931</v>
      </c>
      <c r="F7982" s="235">
        <v>0.00003174901342138605</v>
      </c>
    </row>
    <row r="7983" ht="14.25" customHeight="1" spans="1:6" x14ac:dyDescent="0.25">
      <c r="A7983" s="232">
        <v>43632</v>
      </c>
      <c r="B7983" s="233">
        <v>167</v>
      </c>
      <c r="C7983" s="233">
        <v>14</v>
      </c>
      <c r="D7983" s="234">
        <v>0.2708333333321207</v>
      </c>
      <c r="E7983" s="235">
        <v>0.00006436395908280376</v>
      </c>
      <c r="F7983" s="235">
        <v>0.000039360764273201</v>
      </c>
    </row>
    <row r="7984" ht="14.25" customHeight="1" spans="1:6" x14ac:dyDescent="0.25">
      <c r="A7984" s="232">
        <v>43632</v>
      </c>
      <c r="B7984" s="233">
        <v>167</v>
      </c>
      <c r="C7984" s="233">
        <v>15</v>
      </c>
      <c r="D7984" s="234">
        <v>0.2916666666678793</v>
      </c>
      <c r="E7984" s="235">
        <v>0.00008572608027794584</v>
      </c>
      <c r="F7984" s="235">
        <v>0.00004406803124734973</v>
      </c>
    </row>
    <row r="7985" ht="14.25" customHeight="1" spans="1:6" x14ac:dyDescent="0.25">
      <c r="A7985" s="232">
        <v>43632</v>
      </c>
      <c r="B7985" s="233">
        <v>167</v>
      </c>
      <c r="C7985" s="233">
        <v>16</v>
      </c>
      <c r="D7985" s="234">
        <v>0.3125</v>
      </c>
      <c r="E7985" s="235">
        <v>0.00010754803117661403</v>
      </c>
      <c r="F7985" s="235">
        <v>0.000048975607454440954</v>
      </c>
    </row>
    <row r="7986" ht="14.25" customHeight="1" spans="1:6" x14ac:dyDescent="0.25">
      <c r="A7986" s="232">
        <v>43632</v>
      </c>
      <c r="B7986" s="233">
        <v>167</v>
      </c>
      <c r="C7986" s="233">
        <v>17</v>
      </c>
      <c r="D7986" s="234">
        <v>0.3333333333321207</v>
      </c>
      <c r="E7986" s="235">
        <v>0.00012223934748789637</v>
      </c>
      <c r="F7986" s="235">
        <v>0.000050578081317980936</v>
      </c>
    </row>
    <row r="7987" ht="14.25" customHeight="1" spans="1:6" x14ac:dyDescent="0.25">
      <c r="A7987" s="232">
        <v>43632</v>
      </c>
      <c r="B7987" s="233">
        <v>167</v>
      </c>
      <c r="C7987" s="233">
        <v>18</v>
      </c>
      <c r="D7987" s="234">
        <v>0.3541666666678793</v>
      </c>
      <c r="E7987" s="235">
        <v>0.0001438106203436044</v>
      </c>
      <c r="F7987" s="235">
        <v>0.00005228070979799218</v>
      </c>
    </row>
    <row r="7988" ht="14.25" customHeight="1" spans="1:6" x14ac:dyDescent="0.25">
      <c r="A7988" s="232">
        <v>43632</v>
      </c>
      <c r="B7988" s="233">
        <v>167</v>
      </c>
      <c r="C7988" s="233">
        <v>19</v>
      </c>
      <c r="D7988" s="234">
        <v>0.375</v>
      </c>
      <c r="E7988" s="235">
        <v>0.00017185017328418076</v>
      </c>
      <c r="F7988" s="235">
        <v>0.00005248101903093467</v>
      </c>
    </row>
    <row r="7989" ht="14.25" customHeight="1" spans="1:6" x14ac:dyDescent="0.25">
      <c r="A7989" s="232">
        <v>43632</v>
      </c>
      <c r="B7989" s="233">
        <v>167</v>
      </c>
      <c r="C7989" s="233">
        <v>20</v>
      </c>
      <c r="D7989" s="234">
        <v>0.3958333333321207</v>
      </c>
      <c r="E7989" s="235">
        <v>0.00018826705433526553</v>
      </c>
      <c r="F7989" s="235">
        <v>0.00005298179211329092</v>
      </c>
    </row>
    <row r="7990" ht="14.25" customHeight="1" spans="1:6" x14ac:dyDescent="0.25">
      <c r="A7990" s="232">
        <v>43632</v>
      </c>
      <c r="B7990" s="233">
        <v>167</v>
      </c>
      <c r="C7990" s="233">
        <v>21</v>
      </c>
      <c r="D7990" s="234">
        <v>0.4166666666678793</v>
      </c>
      <c r="E7990" s="235">
        <v>0.00018355665762992537</v>
      </c>
      <c r="F7990" s="235">
        <v>0.00005308194672976218</v>
      </c>
    </row>
    <row r="7991" ht="14.25" customHeight="1" spans="1:6" x14ac:dyDescent="0.25">
      <c r="A7991" s="232">
        <v>43632</v>
      </c>
      <c r="B7991" s="233">
        <v>167</v>
      </c>
      <c r="C7991" s="233">
        <v>22</v>
      </c>
      <c r="D7991" s="234">
        <v>0.4375</v>
      </c>
      <c r="E7991" s="235">
        <v>0.00017468264798875467</v>
      </c>
      <c r="F7991" s="235">
        <v>0.00005127916363327967</v>
      </c>
    </row>
    <row r="7992" ht="14.25" customHeight="1" spans="1:6" x14ac:dyDescent="0.25">
      <c r="A7992" s="232">
        <v>43632</v>
      </c>
      <c r="B7992" s="233">
        <v>167</v>
      </c>
      <c r="C7992" s="233">
        <v>23</v>
      </c>
      <c r="D7992" s="234">
        <v>0.4583333333321207</v>
      </c>
      <c r="E7992" s="235">
        <v>0.00019546684251547632</v>
      </c>
      <c r="F7992" s="235">
        <v>0.000051078854400337184</v>
      </c>
    </row>
    <row r="7993" ht="14.25" customHeight="1" spans="1:6" x14ac:dyDescent="0.25">
      <c r="A7993" s="232">
        <v>43632</v>
      </c>
      <c r="B7993" s="233">
        <v>167</v>
      </c>
      <c r="C7993" s="233">
        <v>24</v>
      </c>
      <c r="D7993" s="234">
        <v>0.4791666666678793</v>
      </c>
      <c r="E7993" s="235">
        <v>0.00019494029789305056</v>
      </c>
      <c r="F7993" s="235">
        <v>0.000051980245948578425</v>
      </c>
    </row>
    <row r="7994" ht="14.25" customHeight="1" spans="1:6" x14ac:dyDescent="0.25">
      <c r="A7994" s="232">
        <v>43632</v>
      </c>
      <c r="B7994" s="233">
        <v>167</v>
      </c>
      <c r="C7994" s="233">
        <v>25</v>
      </c>
      <c r="D7994" s="234">
        <v>0.5</v>
      </c>
      <c r="E7994" s="235">
        <v>0.0002116179409055175</v>
      </c>
      <c r="F7994" s="235">
        <v>0.00005228070979799218</v>
      </c>
    </row>
    <row r="7995" ht="14.25" customHeight="1" spans="1:6" x14ac:dyDescent="0.25">
      <c r="A7995" s="232">
        <v>43632</v>
      </c>
      <c r="B7995" s="233">
        <v>167</v>
      </c>
      <c r="C7995" s="233">
        <v>26</v>
      </c>
      <c r="D7995" s="234">
        <v>0.5208333333321207</v>
      </c>
      <c r="E7995" s="235">
        <v>0.00020345360746063044</v>
      </c>
      <c r="F7995" s="235">
        <v>0.00005137931824975094</v>
      </c>
    </row>
    <row r="7996" ht="14.25" customHeight="1" spans="1:6" x14ac:dyDescent="0.25">
      <c r="A7996" s="232">
        <v>43632</v>
      </c>
      <c r="B7996" s="233">
        <v>167</v>
      </c>
      <c r="C7996" s="233">
        <v>27</v>
      </c>
      <c r="D7996" s="234">
        <v>0.5416666666678793</v>
      </c>
      <c r="E7996" s="235">
        <v>0.0001925309595975739</v>
      </c>
      <c r="F7996" s="235">
        <v>0.0000496766897697397</v>
      </c>
    </row>
    <row r="7997" ht="14.25" customHeight="1" spans="1:6" x14ac:dyDescent="0.25">
      <c r="A7997" s="232">
        <v>43632</v>
      </c>
      <c r="B7997" s="233">
        <v>167</v>
      </c>
      <c r="C7997" s="233">
        <v>28</v>
      </c>
      <c r="D7997" s="234">
        <v>0.5625</v>
      </c>
      <c r="E7997" s="235">
        <v>0.00019107479078891304</v>
      </c>
      <c r="F7997" s="235">
        <v>0.00005017746285209594</v>
      </c>
    </row>
    <row r="7998" ht="14.25" customHeight="1" spans="1:6" x14ac:dyDescent="0.25">
      <c r="A7998" s="232">
        <v>43632</v>
      </c>
      <c r="B7998" s="233">
        <v>167</v>
      </c>
      <c r="C7998" s="233">
        <v>29</v>
      </c>
      <c r="D7998" s="234">
        <v>0.5833333333321207</v>
      </c>
      <c r="E7998" s="235">
        <v>0.00020208480991194583</v>
      </c>
      <c r="F7998" s="235">
        <v>0.00004937622592032595</v>
      </c>
    </row>
    <row r="7999" ht="14.25" customHeight="1" spans="1:6" x14ac:dyDescent="0.25">
      <c r="A7999" s="232">
        <v>43632</v>
      </c>
      <c r="B7999" s="233">
        <v>167</v>
      </c>
      <c r="C7999" s="233">
        <v>30</v>
      </c>
      <c r="D7999" s="234">
        <v>0.6041666666678793</v>
      </c>
      <c r="E7999" s="235">
        <v>0.00020394390207116532</v>
      </c>
      <c r="F7999" s="235">
        <v>0.00004987699900268219</v>
      </c>
    </row>
    <row r="8000" ht="14.25" customHeight="1" spans="1:6" x14ac:dyDescent="0.25">
      <c r="A8000" s="232">
        <v>43632</v>
      </c>
      <c r="B8000" s="233">
        <v>167</v>
      </c>
      <c r="C8000" s="233">
        <v>31</v>
      </c>
      <c r="D8000" s="234">
        <v>0.625</v>
      </c>
      <c r="E8000" s="235">
        <v>0.00017444648280246148</v>
      </c>
      <c r="F8000" s="235">
        <v>0.00005067823593445219</v>
      </c>
    </row>
    <row r="8001" ht="14.25" customHeight="1" spans="1:6" x14ac:dyDescent="0.25">
      <c r="A8001" s="232">
        <v>43632</v>
      </c>
      <c r="B8001" s="233">
        <v>167</v>
      </c>
      <c r="C8001" s="233">
        <v>32</v>
      </c>
      <c r="D8001" s="234">
        <v>0.6458333333321207</v>
      </c>
      <c r="E8001" s="235">
        <v>0.0001467779373949631</v>
      </c>
      <c r="F8001" s="235">
        <v>0.000052681328263877173</v>
      </c>
    </row>
    <row r="8002" ht="14.25" customHeight="1" spans="1:6" x14ac:dyDescent="0.25">
      <c r="A8002" s="232">
        <v>43632</v>
      </c>
      <c r="B8002" s="233">
        <v>167</v>
      </c>
      <c r="C8002" s="233">
        <v>33</v>
      </c>
      <c r="D8002" s="234">
        <v>0.6666666666678793</v>
      </c>
      <c r="E8002" s="235">
        <v>0.00010542589477817057</v>
      </c>
      <c r="F8002" s="235">
        <v>0.00005518519367565842</v>
      </c>
    </row>
    <row r="8003" ht="14.25" customHeight="1" spans="1:6" x14ac:dyDescent="0.25">
      <c r="A8003" s="232">
        <v>43632</v>
      </c>
      <c r="B8003" s="233">
        <v>167</v>
      </c>
      <c r="C8003" s="233">
        <v>34</v>
      </c>
      <c r="D8003" s="234">
        <v>0.6875</v>
      </c>
      <c r="E8003" s="235">
        <v>0.00008987009063649267</v>
      </c>
      <c r="F8003" s="235">
        <v>0.00006029307911569213</v>
      </c>
    </row>
    <row r="8004" ht="14.25" customHeight="1" spans="1:6" x14ac:dyDescent="0.25">
      <c r="A8004" s="232">
        <v>43632</v>
      </c>
      <c r="B8004" s="233">
        <v>167</v>
      </c>
      <c r="C8004" s="233">
        <v>35</v>
      </c>
      <c r="D8004" s="234">
        <v>0.7083333333321207</v>
      </c>
      <c r="E8004" s="235">
        <v>0.00007029202495557944</v>
      </c>
      <c r="F8004" s="235">
        <v>0.0000655011191721971</v>
      </c>
    </row>
    <row r="8005" ht="14.25" customHeight="1" spans="1:6" x14ac:dyDescent="0.25">
      <c r="A8005" s="232">
        <v>43632</v>
      </c>
      <c r="B8005" s="233">
        <v>167</v>
      </c>
      <c r="C8005" s="233">
        <v>36</v>
      </c>
      <c r="D8005" s="234">
        <v>0.7291666666678793</v>
      </c>
      <c r="E8005" s="235">
        <v>0.00005469498113512901</v>
      </c>
      <c r="F8005" s="235">
        <v>0.00006730390226867957</v>
      </c>
    </row>
    <row r="8006" ht="14.25" customHeight="1" spans="1:6" x14ac:dyDescent="0.25">
      <c r="A8006" s="232">
        <v>43632</v>
      </c>
      <c r="B8006" s="233">
        <v>167</v>
      </c>
      <c r="C8006" s="233">
        <v>37</v>
      </c>
      <c r="D8006" s="234">
        <v>0.75</v>
      </c>
      <c r="E8006" s="235">
        <v>0.00004280615275782017</v>
      </c>
      <c r="F8006" s="235">
        <v>0.00006800498458397833</v>
      </c>
    </row>
    <row r="8007" ht="14.25" customHeight="1" spans="1:6" x14ac:dyDescent="0.25">
      <c r="A8007" s="232">
        <v>43632</v>
      </c>
      <c r="B8007" s="233">
        <v>167</v>
      </c>
      <c r="C8007" s="233">
        <v>38</v>
      </c>
      <c r="D8007" s="234">
        <v>0.7708333333321207</v>
      </c>
      <c r="E8007" s="235">
        <v>0.000028591084825896996</v>
      </c>
      <c r="F8007" s="235">
        <v>0.00006740405688515083</v>
      </c>
    </row>
    <row r="8008" ht="14.25" customHeight="1" spans="1:6" x14ac:dyDescent="0.25">
      <c r="A8008" s="232">
        <v>43632</v>
      </c>
      <c r="B8008" s="233">
        <v>167</v>
      </c>
      <c r="C8008" s="233">
        <v>39</v>
      </c>
      <c r="D8008" s="234">
        <v>0.7916666666678793</v>
      </c>
      <c r="E8008" s="235">
        <v>0.000017031864405289626</v>
      </c>
      <c r="F8008" s="235">
        <v>0.00006540096455572584</v>
      </c>
    </row>
    <row r="8009" ht="14.25" customHeight="1" spans="1:6" x14ac:dyDescent="0.25">
      <c r="A8009" s="232">
        <v>43632</v>
      </c>
      <c r="B8009" s="233">
        <v>167</v>
      </c>
      <c r="C8009" s="233">
        <v>40</v>
      </c>
      <c r="D8009" s="234">
        <v>0.8125</v>
      </c>
      <c r="E8009" s="235">
        <v>0.00000914666574973567</v>
      </c>
      <c r="F8009" s="235">
        <v>0.00006600189225455336</v>
      </c>
    </row>
    <row r="8010" ht="14.25" customHeight="1" spans="1:6" x14ac:dyDescent="0.25">
      <c r="A8010" s="232">
        <v>43632</v>
      </c>
      <c r="B8010" s="233">
        <v>167</v>
      </c>
      <c r="C8010" s="233">
        <v>41</v>
      </c>
      <c r="D8010" s="234">
        <v>0.8333333333321207</v>
      </c>
      <c r="E8010" s="235">
        <v>0.000004981429808126903</v>
      </c>
      <c r="F8010" s="235">
        <v>0.0000636983360757146</v>
      </c>
    </row>
    <row r="8011" ht="14.25" customHeight="1" spans="1:6" x14ac:dyDescent="0.25">
      <c r="A8011" s="232">
        <v>43632</v>
      </c>
      <c r="B8011" s="233">
        <v>167</v>
      </c>
      <c r="C8011" s="233">
        <v>42</v>
      </c>
      <c r="D8011" s="234">
        <v>0.8541666666678793</v>
      </c>
      <c r="E8011" s="235">
        <v>3.239748600591753e-7</v>
      </c>
      <c r="F8011" s="235">
        <v>0.00006229617144511711</v>
      </c>
    </row>
    <row r="8012" ht="14.25" customHeight="1" spans="1:6" x14ac:dyDescent="0.25">
      <c r="A8012" s="232">
        <v>43632</v>
      </c>
      <c r="B8012" s="233">
        <v>167</v>
      </c>
      <c r="C8012" s="233">
        <v>43</v>
      </c>
      <c r="D8012" s="234">
        <v>0.875</v>
      </c>
      <c r="E8012" s="235">
        <v>0</v>
      </c>
      <c r="F8012" s="235">
        <v>0.00006389864530865711</v>
      </c>
    </row>
    <row r="8013" ht="14.25" customHeight="1" spans="1:6" x14ac:dyDescent="0.25">
      <c r="A8013" s="232">
        <v>43632</v>
      </c>
      <c r="B8013" s="233">
        <v>167</v>
      </c>
      <c r="C8013" s="233">
        <v>44</v>
      </c>
      <c r="D8013" s="234">
        <v>0.8958333333321207</v>
      </c>
      <c r="E8013" s="235">
        <v>0</v>
      </c>
      <c r="F8013" s="235">
        <v>0.00006329771760982962</v>
      </c>
    </row>
    <row r="8014" ht="14.25" customHeight="1" spans="1:6" x14ac:dyDescent="0.25">
      <c r="A8014" s="232">
        <v>43632</v>
      </c>
      <c r="B8014" s="233">
        <v>167</v>
      </c>
      <c r="C8014" s="233">
        <v>45</v>
      </c>
      <c r="D8014" s="234">
        <v>0.9166666666678793</v>
      </c>
      <c r="E8014" s="235">
        <v>0</v>
      </c>
      <c r="F8014" s="235">
        <v>0.00006149493451334712</v>
      </c>
    </row>
    <row r="8015" ht="14.25" customHeight="1" spans="1:6" x14ac:dyDescent="0.25">
      <c r="A8015" s="232">
        <v>43632</v>
      </c>
      <c r="B8015" s="233">
        <v>167</v>
      </c>
      <c r="C8015" s="233">
        <v>46</v>
      </c>
      <c r="D8015" s="234">
        <v>0.9375</v>
      </c>
      <c r="E8015" s="235">
        <v>0</v>
      </c>
      <c r="F8015" s="235">
        <v>0.00005588627599095715</v>
      </c>
    </row>
    <row r="8016" ht="14.25" customHeight="1" spans="1:6" x14ac:dyDescent="0.25">
      <c r="A8016" s="232">
        <v>43632</v>
      </c>
      <c r="B8016" s="233">
        <v>167</v>
      </c>
      <c r="C8016" s="233">
        <v>47</v>
      </c>
      <c r="D8016" s="234">
        <v>0.9583333333321207</v>
      </c>
      <c r="E8016" s="235">
        <v>0</v>
      </c>
      <c r="F8016" s="235">
        <v>0.00005127916363327967</v>
      </c>
    </row>
    <row r="8017" ht="14.25" customHeight="1" spans="1:6" x14ac:dyDescent="0.25">
      <c r="A8017" s="232">
        <v>43632</v>
      </c>
      <c r="B8017" s="233">
        <v>167</v>
      </c>
      <c r="C8017" s="233">
        <v>48</v>
      </c>
      <c r="D8017" s="234">
        <v>0.9791666666678793</v>
      </c>
      <c r="E8017" s="235">
        <v>0</v>
      </c>
      <c r="F8017" s="235">
        <v>0.00004476911356264847</v>
      </c>
    </row>
    <row r="8018" ht="14.25" customHeight="1" spans="1:6" x14ac:dyDescent="0.25">
      <c r="A8018" s="232">
        <v>43633</v>
      </c>
      <c r="B8018" s="233">
        <v>168</v>
      </c>
      <c r="C8018" s="233">
        <v>1</v>
      </c>
      <c r="D8018" s="234">
        <v>0</v>
      </c>
      <c r="E8018" s="235">
        <v>0</v>
      </c>
      <c r="F8018" s="235">
        <v>0.000037658135793189774</v>
      </c>
    </row>
    <row r="8019" ht="14.25" customHeight="1" spans="1:6" x14ac:dyDescent="0.25">
      <c r="A8019" s="232">
        <v>43633</v>
      </c>
      <c r="B8019" s="233">
        <v>168</v>
      </c>
      <c r="C8019" s="233">
        <v>2</v>
      </c>
      <c r="D8019" s="234">
        <v>0.020833333332120674</v>
      </c>
      <c r="E8019" s="235">
        <v>0</v>
      </c>
      <c r="F8019" s="235">
        <v>0.000032950868819041045</v>
      </c>
    </row>
    <row r="8020" ht="14.25" customHeight="1" spans="1:6" x14ac:dyDescent="0.25">
      <c r="A8020" s="232">
        <v>43633</v>
      </c>
      <c r="B8020" s="233">
        <v>168</v>
      </c>
      <c r="C8020" s="233">
        <v>3</v>
      </c>
      <c r="D8020" s="234">
        <v>0.041666666667879326</v>
      </c>
      <c r="E8020" s="235">
        <v>0</v>
      </c>
      <c r="F8020" s="235">
        <v>0.000030346848790788564</v>
      </c>
    </row>
    <row r="8021" ht="14.25" customHeight="1" spans="1:6" x14ac:dyDescent="0.25">
      <c r="A8021" s="232">
        <v>43633</v>
      </c>
      <c r="B8021" s="233">
        <v>168</v>
      </c>
      <c r="C8021" s="233">
        <v>4</v>
      </c>
      <c r="D8021" s="234">
        <v>0.0625</v>
      </c>
      <c r="E8021" s="235">
        <v>0</v>
      </c>
      <c r="F8021" s="235">
        <v>0.000029645766475489823</v>
      </c>
    </row>
    <row r="8022" ht="14.25" customHeight="1" spans="1:6" x14ac:dyDescent="0.25">
      <c r="A8022" s="232">
        <v>43633</v>
      </c>
      <c r="B8022" s="233">
        <v>168</v>
      </c>
      <c r="C8022" s="233">
        <v>5</v>
      </c>
      <c r="D8022" s="234">
        <v>0.08333333333212067</v>
      </c>
      <c r="E8022" s="235">
        <v>0</v>
      </c>
      <c r="F8022" s="235">
        <v>0.000027342210296651082</v>
      </c>
    </row>
    <row r="8023" ht="14.25" customHeight="1" spans="1:6" x14ac:dyDescent="0.25">
      <c r="A8023" s="232">
        <v>43633</v>
      </c>
      <c r="B8023" s="233">
        <v>168</v>
      </c>
      <c r="C8023" s="233">
        <v>6</v>
      </c>
      <c r="D8023" s="234">
        <v>0.10416666666787933</v>
      </c>
      <c r="E8023" s="235">
        <v>0</v>
      </c>
      <c r="F8023" s="235">
        <v>0.00002594004566605359</v>
      </c>
    </row>
    <row r="8024" ht="14.25" customHeight="1" spans="1:6" x14ac:dyDescent="0.25">
      <c r="A8024" s="232">
        <v>43633</v>
      </c>
      <c r="B8024" s="233">
        <v>168</v>
      </c>
      <c r="C8024" s="233">
        <v>7</v>
      </c>
      <c r="D8024" s="234">
        <v>0.125</v>
      </c>
      <c r="E8024" s="235">
        <v>0</v>
      </c>
      <c r="F8024" s="235">
        <v>0.00002644081874840984</v>
      </c>
    </row>
    <row r="8025" ht="14.25" customHeight="1" spans="1:6" x14ac:dyDescent="0.25">
      <c r="A8025" s="232">
        <v>43633</v>
      </c>
      <c r="B8025" s="233">
        <v>168</v>
      </c>
      <c r="C8025" s="233">
        <v>8</v>
      </c>
      <c r="D8025" s="234">
        <v>0.14583333333212067</v>
      </c>
      <c r="E8025" s="235">
        <v>0.0000015835299507631356</v>
      </c>
      <c r="F8025" s="235">
        <v>0.00002543927258369735</v>
      </c>
    </row>
    <row r="8026" ht="14.25" customHeight="1" spans="1:6" x14ac:dyDescent="0.25">
      <c r="A8026" s="232">
        <v>43633</v>
      </c>
      <c r="B8026" s="233">
        <v>168</v>
      </c>
      <c r="C8026" s="233">
        <v>9</v>
      </c>
      <c r="D8026" s="234">
        <v>0.16666666666787933</v>
      </c>
      <c r="E8026" s="235">
        <v>0.0000028020400283205985</v>
      </c>
      <c r="F8026" s="235">
        <v>0.000025739736433111092</v>
      </c>
    </row>
    <row r="8027" ht="14.25" customHeight="1" spans="1:6" x14ac:dyDescent="0.25">
      <c r="A8027" s="232">
        <v>43633</v>
      </c>
      <c r="B8027" s="233">
        <v>168</v>
      </c>
      <c r="C8027" s="233">
        <v>10</v>
      </c>
      <c r="D8027" s="234">
        <v>0.1875</v>
      </c>
      <c r="E8027" s="235">
        <v>0.000007288771758570821</v>
      </c>
      <c r="F8027" s="235">
        <v>0.000026340664131938587</v>
      </c>
    </row>
    <row r="8028" ht="14.25" customHeight="1" spans="1:6" x14ac:dyDescent="0.25">
      <c r="A8028" s="232">
        <v>43633</v>
      </c>
      <c r="B8028" s="233">
        <v>168</v>
      </c>
      <c r="C8028" s="233">
        <v>11</v>
      </c>
      <c r="D8028" s="234">
        <v>0.20833333333212067</v>
      </c>
      <c r="E8028" s="235">
        <v>0.000016770375226387275</v>
      </c>
      <c r="F8028" s="235">
        <v>0.00002654097336488109</v>
      </c>
    </row>
    <row r="8029" ht="14.25" customHeight="1" spans="1:6" x14ac:dyDescent="0.25">
      <c r="A8029" s="232">
        <v>43633</v>
      </c>
      <c r="B8029" s="233">
        <v>168</v>
      </c>
      <c r="C8029" s="233">
        <v>12</v>
      </c>
      <c r="D8029" s="234">
        <v>0.22916666666787933</v>
      </c>
      <c r="E8029" s="235">
        <v>0.00003010420486505247</v>
      </c>
      <c r="F8029" s="235">
        <v>0.000027342210296651082</v>
      </c>
    </row>
    <row r="8030" ht="14.25" customHeight="1" spans="1:6" x14ac:dyDescent="0.25">
      <c r="A8030" s="232">
        <v>43633</v>
      </c>
      <c r="B8030" s="233">
        <v>168</v>
      </c>
      <c r="C8030" s="233">
        <v>13</v>
      </c>
      <c r="D8030" s="234">
        <v>0.25</v>
      </c>
      <c r="E8030" s="235">
        <v>0.00003963353719697117</v>
      </c>
      <c r="F8030" s="235">
        <v>0.000031047931106087315</v>
      </c>
    </row>
    <row r="8031" ht="14.25" customHeight="1" spans="1:6" x14ac:dyDescent="0.25">
      <c r="A8031" s="232">
        <v>43633</v>
      </c>
      <c r="B8031" s="233">
        <v>168</v>
      </c>
      <c r="C8031" s="233">
        <v>14</v>
      </c>
      <c r="D8031" s="234">
        <v>0.2708333333321207</v>
      </c>
      <c r="E8031" s="235">
        <v>0.00004828035287832292</v>
      </c>
      <c r="F8031" s="235">
        <v>0.00003845937272495976</v>
      </c>
    </row>
    <row r="8032" ht="14.25" customHeight="1" spans="1:6" x14ac:dyDescent="0.25">
      <c r="A8032" s="232">
        <v>43633</v>
      </c>
      <c r="B8032" s="233">
        <v>168</v>
      </c>
      <c r="C8032" s="233">
        <v>15</v>
      </c>
      <c r="D8032" s="234">
        <v>0.2916666666678793</v>
      </c>
      <c r="E8032" s="235">
        <v>0.000063287799035522</v>
      </c>
      <c r="F8032" s="235">
        <v>0.00004346710354852223</v>
      </c>
    </row>
    <row r="8033" ht="14.25" customHeight="1" spans="1:6" x14ac:dyDescent="0.25">
      <c r="A8033" s="232">
        <v>43633</v>
      </c>
      <c r="B8033" s="233">
        <v>168</v>
      </c>
      <c r="C8033" s="233">
        <v>16</v>
      </c>
      <c r="D8033" s="234">
        <v>0.3125</v>
      </c>
      <c r="E8033" s="235">
        <v>0.00008209525321340106</v>
      </c>
      <c r="F8033" s="235">
        <v>0.00004887545283796971</v>
      </c>
    </row>
    <row r="8034" ht="14.25" customHeight="1" spans="1:6" x14ac:dyDescent="0.25">
      <c r="A8034" s="232">
        <v>43633</v>
      </c>
      <c r="B8034" s="233">
        <v>168</v>
      </c>
      <c r="C8034" s="233">
        <v>17</v>
      </c>
      <c r="D8034" s="234">
        <v>0.3333333333321207</v>
      </c>
      <c r="E8034" s="235">
        <v>0.00009344996703795054</v>
      </c>
      <c r="F8034" s="235">
        <v>0.00005167978209916469</v>
      </c>
    </row>
    <row r="8035" ht="14.25" customHeight="1" spans="1:6" x14ac:dyDescent="0.25">
      <c r="A8035" s="232">
        <v>43633</v>
      </c>
      <c r="B8035" s="233">
        <v>168</v>
      </c>
      <c r="C8035" s="233">
        <v>18</v>
      </c>
      <c r="D8035" s="234">
        <v>0.3541666666678793</v>
      </c>
      <c r="E8035" s="235">
        <v>0.0001194216863496933</v>
      </c>
      <c r="F8035" s="235">
        <v>0.00005368287442858966</v>
      </c>
    </row>
    <row r="8036" ht="14.25" customHeight="1" spans="1:6" x14ac:dyDescent="0.25">
      <c r="A8036" s="232">
        <v>43633</v>
      </c>
      <c r="B8036" s="233">
        <v>168</v>
      </c>
      <c r="C8036" s="233">
        <v>19</v>
      </c>
      <c r="D8036" s="234">
        <v>0.375</v>
      </c>
      <c r="E8036" s="235">
        <v>0.00013527356179885924</v>
      </c>
      <c r="F8036" s="235">
        <v>0.00005408349289447466</v>
      </c>
    </row>
    <row r="8037" ht="14.25" customHeight="1" spans="1:6" x14ac:dyDescent="0.25">
      <c r="A8037" s="232">
        <v>43633</v>
      </c>
      <c r="B8037" s="233">
        <v>168</v>
      </c>
      <c r="C8037" s="233">
        <v>20</v>
      </c>
      <c r="D8037" s="234">
        <v>0.3958333333321207</v>
      </c>
      <c r="E8037" s="235">
        <v>0.0001616436807790808</v>
      </c>
      <c r="F8037" s="235">
        <v>0.000053783029045060915</v>
      </c>
    </row>
    <row r="8038" ht="14.25" customHeight="1" spans="1:6" x14ac:dyDescent="0.25">
      <c r="A8038" s="232">
        <v>43633</v>
      </c>
      <c r="B8038" s="233">
        <v>168</v>
      </c>
      <c r="C8038" s="233">
        <v>21</v>
      </c>
      <c r="D8038" s="234">
        <v>0.4166666666678793</v>
      </c>
      <c r="E8038" s="235">
        <v>0.00017352630710949077</v>
      </c>
      <c r="F8038" s="235">
        <v>0.00005388318366153217</v>
      </c>
    </row>
    <row r="8039" ht="14.25" customHeight="1" spans="1:6" x14ac:dyDescent="0.25">
      <c r="A8039" s="232">
        <v>43633</v>
      </c>
      <c r="B8039" s="233">
        <v>168</v>
      </c>
      <c r="C8039" s="233">
        <v>22</v>
      </c>
      <c r="D8039" s="234">
        <v>0.4375</v>
      </c>
      <c r="E8039" s="235">
        <v>0.00017603433628328848</v>
      </c>
      <c r="F8039" s="235">
        <v>0.00005228070979799218</v>
      </c>
    </row>
    <row r="8040" ht="14.25" customHeight="1" spans="1:6" x14ac:dyDescent="0.25">
      <c r="A8040" s="232">
        <v>43633</v>
      </c>
      <c r="B8040" s="233">
        <v>168</v>
      </c>
      <c r="C8040" s="233">
        <v>23</v>
      </c>
      <c r="D8040" s="234">
        <v>0.4583333333321207</v>
      </c>
      <c r="E8040" s="235">
        <v>0.00017624003541793075</v>
      </c>
      <c r="F8040" s="235">
        <v>0.00005308194672976218</v>
      </c>
    </row>
    <row r="8041" ht="14.25" customHeight="1" spans="1:6" x14ac:dyDescent="0.25">
      <c r="A8041" s="232">
        <v>43633</v>
      </c>
      <c r="B8041" s="233">
        <v>168</v>
      </c>
      <c r="C8041" s="233">
        <v>24</v>
      </c>
      <c r="D8041" s="234">
        <v>0.4791666666678793</v>
      </c>
      <c r="E8041" s="235">
        <v>0.00017025079614275897</v>
      </c>
      <c r="F8041" s="235">
        <v>0.00005338241057917592</v>
      </c>
    </row>
    <row r="8042" ht="14.25" customHeight="1" spans="1:6" x14ac:dyDescent="0.25">
      <c r="A8042" s="232">
        <v>43633</v>
      </c>
      <c r="B8042" s="233">
        <v>168</v>
      </c>
      <c r="C8042" s="233">
        <v>25</v>
      </c>
      <c r="D8042" s="234">
        <v>0.5</v>
      </c>
      <c r="E8042" s="235">
        <v>0.00019265915334232985</v>
      </c>
      <c r="F8042" s="235">
        <v>0.00005478457520977341</v>
      </c>
    </row>
    <row r="8043" ht="14.25" customHeight="1" spans="1:6" x14ac:dyDescent="0.25">
      <c r="A8043" s="232">
        <v>43633</v>
      </c>
      <c r="B8043" s="233">
        <v>168</v>
      </c>
      <c r="C8043" s="233">
        <v>26</v>
      </c>
      <c r="D8043" s="234">
        <v>0.5208333333321207</v>
      </c>
      <c r="E8043" s="235">
        <v>0.0001740434030558195</v>
      </c>
      <c r="F8043" s="235">
        <v>0.000053783029045060915</v>
      </c>
    </row>
    <row r="8044" ht="14.25" customHeight="1" spans="1:6" x14ac:dyDescent="0.25">
      <c r="A8044" s="232">
        <v>43633</v>
      </c>
      <c r="B8044" s="233">
        <v>168</v>
      </c>
      <c r="C8044" s="233">
        <v>27</v>
      </c>
      <c r="D8044" s="234">
        <v>0.5416666666678793</v>
      </c>
      <c r="E8044" s="235">
        <v>0.00016400546061262066</v>
      </c>
      <c r="F8044" s="235">
        <v>0.00005117900901680845</v>
      </c>
    </row>
    <row r="8045" ht="14.25" customHeight="1" spans="1:6" x14ac:dyDescent="0.25">
      <c r="A8045" s="232">
        <v>43633</v>
      </c>
      <c r="B8045" s="233">
        <v>168</v>
      </c>
      <c r="C8045" s="233">
        <v>28</v>
      </c>
      <c r="D8045" s="234">
        <v>0.5625</v>
      </c>
      <c r="E8045" s="235">
        <v>0.0001546728501476385</v>
      </c>
      <c r="F8045" s="235">
        <v>0.000050578081317980936</v>
      </c>
    </row>
    <row r="8046" ht="14.25" customHeight="1" spans="1:6" x14ac:dyDescent="0.25">
      <c r="A8046" s="232">
        <v>43633</v>
      </c>
      <c r="B8046" s="233">
        <v>168</v>
      </c>
      <c r="C8046" s="233">
        <v>29</v>
      </c>
      <c r="D8046" s="234">
        <v>0.5833333333321207</v>
      </c>
      <c r="E8046" s="235">
        <v>0.00017394516530086032</v>
      </c>
      <c r="F8046" s="235">
        <v>0.00005017746285209594</v>
      </c>
    </row>
    <row r="8047" ht="14.25" customHeight="1" spans="1:6" x14ac:dyDescent="0.25">
      <c r="A8047" s="232">
        <v>43633</v>
      </c>
      <c r="B8047" s="233">
        <v>168</v>
      </c>
      <c r="C8047" s="233">
        <v>30</v>
      </c>
      <c r="D8047" s="234">
        <v>0.6041666666678793</v>
      </c>
      <c r="E8047" s="235">
        <v>0.00015151169860939614</v>
      </c>
      <c r="F8047" s="235">
        <v>0.000049977153619153456</v>
      </c>
    </row>
    <row r="8048" ht="14.25" customHeight="1" spans="1:6" x14ac:dyDescent="0.25">
      <c r="A8048" s="232">
        <v>43633</v>
      </c>
      <c r="B8048" s="233">
        <v>168</v>
      </c>
      <c r="C8048" s="233">
        <v>31</v>
      </c>
      <c r="D8048" s="234">
        <v>0.625</v>
      </c>
      <c r="E8048" s="235">
        <v>0.0001343573978501408</v>
      </c>
      <c r="F8048" s="235">
        <v>0.00004977684438621095</v>
      </c>
    </row>
    <row r="8049" ht="14.25" customHeight="1" spans="1:6" x14ac:dyDescent="0.25">
      <c r="A8049" s="232">
        <v>43633</v>
      </c>
      <c r="B8049" s="233">
        <v>168</v>
      </c>
      <c r="C8049" s="233">
        <v>32</v>
      </c>
      <c r="D8049" s="234">
        <v>0.6458333333321207</v>
      </c>
      <c r="E8049" s="235">
        <v>0.00011332135974613351</v>
      </c>
      <c r="F8049" s="235">
        <v>0.00005218055518152093</v>
      </c>
    </row>
    <row r="8050" ht="14.25" customHeight="1" spans="1:6" x14ac:dyDescent="0.25">
      <c r="A8050" s="232">
        <v>43633</v>
      </c>
      <c r="B8050" s="233">
        <v>168</v>
      </c>
      <c r="C8050" s="233">
        <v>33</v>
      </c>
      <c r="D8050" s="234">
        <v>0.6666666666678793</v>
      </c>
      <c r="E8050" s="235">
        <v>0.0000985275028839272</v>
      </c>
      <c r="F8050" s="235">
        <v>0.00005398333827800342</v>
      </c>
    </row>
    <row r="8051" ht="14.25" customHeight="1" spans="1:6" x14ac:dyDescent="0.25">
      <c r="A8051" s="232">
        <v>43633</v>
      </c>
      <c r="B8051" s="233">
        <v>168</v>
      </c>
      <c r="C8051" s="233">
        <v>34</v>
      </c>
      <c r="D8051" s="234">
        <v>0.6875</v>
      </c>
      <c r="E8051" s="235">
        <v>0.0000885799744013421</v>
      </c>
      <c r="F8051" s="235">
        <v>0.0000573885952380259</v>
      </c>
    </row>
    <row r="8052" ht="14.25" customHeight="1" spans="1:6" x14ac:dyDescent="0.25">
      <c r="A8052" s="232">
        <v>43633</v>
      </c>
      <c r="B8052" s="233">
        <v>168</v>
      </c>
      <c r="C8052" s="233">
        <v>35</v>
      </c>
      <c r="D8052" s="234">
        <v>0.7083333333321207</v>
      </c>
      <c r="E8052" s="235">
        <v>0.00007219038808687313</v>
      </c>
      <c r="F8052" s="235">
        <v>0.00006169524374628963</v>
      </c>
    </row>
    <row r="8053" ht="14.25" customHeight="1" spans="1:6" x14ac:dyDescent="0.25">
      <c r="A8053" s="232">
        <v>43633</v>
      </c>
      <c r="B8053" s="233">
        <v>168</v>
      </c>
      <c r="C8053" s="233">
        <v>36</v>
      </c>
      <c r="D8053" s="234">
        <v>0.7291666666678793</v>
      </c>
      <c r="E8053" s="235">
        <v>0.0000499013253334657</v>
      </c>
      <c r="F8053" s="235">
        <v>0.0000636983360757146</v>
      </c>
    </row>
    <row r="8054" ht="14.25" customHeight="1" spans="1:6" x14ac:dyDescent="0.25">
      <c r="A8054" s="232">
        <v>43633</v>
      </c>
      <c r="B8054" s="233">
        <v>168</v>
      </c>
      <c r="C8054" s="233">
        <v>37</v>
      </c>
      <c r="D8054" s="234">
        <v>0.75</v>
      </c>
      <c r="E8054" s="235">
        <v>0.00004149995073241266</v>
      </c>
      <c r="F8054" s="235">
        <v>0.00006459972762395585</v>
      </c>
    </row>
    <row r="8055" ht="14.25" customHeight="1" spans="1:6" x14ac:dyDescent="0.25">
      <c r="A8055" s="232">
        <v>43633</v>
      </c>
      <c r="B8055" s="233">
        <v>168</v>
      </c>
      <c r="C8055" s="233">
        <v>38</v>
      </c>
      <c r="D8055" s="234">
        <v>0.7708333333321207</v>
      </c>
      <c r="E8055" s="235">
        <v>0.000029124206626422506</v>
      </c>
      <c r="F8055" s="235">
        <v>0.00006480003685689835</v>
      </c>
    </row>
    <row r="8056" ht="14.25" customHeight="1" spans="1:6" x14ac:dyDescent="0.25">
      <c r="A8056" s="232">
        <v>43633</v>
      </c>
      <c r="B8056" s="233">
        <v>168</v>
      </c>
      <c r="C8056" s="233">
        <v>39</v>
      </c>
      <c r="D8056" s="234">
        <v>0.7916666666678793</v>
      </c>
      <c r="E8056" s="235">
        <v>0.00001896353718930665</v>
      </c>
      <c r="F8056" s="235">
        <v>0.00006379849069218586</v>
      </c>
    </row>
    <row r="8057" ht="14.25" customHeight="1" spans="1:6" x14ac:dyDescent="0.25">
      <c r="A8057" s="232">
        <v>43633</v>
      </c>
      <c r="B8057" s="233">
        <v>168</v>
      </c>
      <c r="C8057" s="233">
        <v>40</v>
      </c>
      <c r="D8057" s="234">
        <v>0.8125</v>
      </c>
      <c r="E8057" s="235">
        <v>0.000009001676870470803</v>
      </c>
      <c r="F8057" s="235">
        <v>0.00006169524374628963</v>
      </c>
    </row>
    <row r="8058" ht="14.25" customHeight="1" spans="1:6" x14ac:dyDescent="0.25">
      <c r="A8058" s="232">
        <v>43633</v>
      </c>
      <c r="B8058" s="233">
        <v>168</v>
      </c>
      <c r="C8058" s="233">
        <v>41</v>
      </c>
      <c r="D8058" s="234">
        <v>0.8333333333321207</v>
      </c>
      <c r="E8058" s="235">
        <v>0.000003967655520210652</v>
      </c>
      <c r="F8058" s="235">
        <v>0.00006109431604746214</v>
      </c>
    </row>
    <row r="8059" ht="14.25" customHeight="1" spans="1:6" x14ac:dyDescent="0.25">
      <c r="A8059" s="232">
        <v>43633</v>
      </c>
      <c r="B8059" s="233">
        <v>168</v>
      </c>
      <c r="C8059" s="233">
        <v>42</v>
      </c>
      <c r="D8059" s="234">
        <v>0.8541666666678793</v>
      </c>
      <c r="E8059" s="235">
        <v>2.6067803768923235e-7</v>
      </c>
      <c r="F8059" s="235">
        <v>0.00005969215141686463</v>
      </c>
    </row>
    <row r="8060" ht="14.25" customHeight="1" spans="1:6" x14ac:dyDescent="0.25">
      <c r="A8060" s="232">
        <v>43633</v>
      </c>
      <c r="B8060" s="233">
        <v>168</v>
      </c>
      <c r="C8060" s="233">
        <v>43</v>
      </c>
      <c r="D8060" s="234">
        <v>0.875</v>
      </c>
      <c r="E8060" s="235">
        <v>9.737972672298913e-9</v>
      </c>
      <c r="F8060" s="235">
        <v>0.00006069369758157713</v>
      </c>
    </row>
    <row r="8061" ht="14.25" customHeight="1" spans="1:6" x14ac:dyDescent="0.25">
      <c r="A8061" s="232">
        <v>43633</v>
      </c>
      <c r="B8061" s="233">
        <v>168</v>
      </c>
      <c r="C8061" s="233">
        <v>44</v>
      </c>
      <c r="D8061" s="234">
        <v>0.8958333333321207</v>
      </c>
      <c r="E8061" s="235">
        <v>0</v>
      </c>
      <c r="F8061" s="235">
        <v>0.00006159508912981838</v>
      </c>
    </row>
    <row r="8062" ht="14.25" customHeight="1" spans="1:6" x14ac:dyDescent="0.25">
      <c r="A8062" s="232">
        <v>43633</v>
      </c>
      <c r="B8062" s="233">
        <v>168</v>
      </c>
      <c r="C8062" s="233">
        <v>45</v>
      </c>
      <c r="D8062" s="234">
        <v>0.9166666666678793</v>
      </c>
      <c r="E8062" s="235">
        <v>0</v>
      </c>
      <c r="F8062" s="235">
        <v>0.000059992615266278386</v>
      </c>
    </row>
    <row r="8063" ht="14.25" customHeight="1" spans="1:6" x14ac:dyDescent="0.25">
      <c r="A8063" s="232">
        <v>43633</v>
      </c>
      <c r="B8063" s="233">
        <v>168</v>
      </c>
      <c r="C8063" s="233">
        <v>46</v>
      </c>
      <c r="D8063" s="234">
        <v>0.9375</v>
      </c>
      <c r="E8063" s="235">
        <v>0</v>
      </c>
      <c r="F8063" s="235">
        <v>0.00005568596675801466</v>
      </c>
    </row>
    <row r="8064" ht="14.25" customHeight="1" spans="1:6" x14ac:dyDescent="0.25">
      <c r="A8064" s="232">
        <v>43633</v>
      </c>
      <c r="B8064" s="233">
        <v>168</v>
      </c>
      <c r="C8064" s="233">
        <v>47</v>
      </c>
      <c r="D8064" s="234">
        <v>0.9583333333321207</v>
      </c>
      <c r="E8064" s="235">
        <v>0</v>
      </c>
      <c r="F8064" s="235">
        <v>0.000051479472866222185</v>
      </c>
    </row>
    <row r="8065" ht="14.25" customHeight="1" spans="1:6" x14ac:dyDescent="0.25">
      <c r="A8065" s="232">
        <v>43633</v>
      </c>
      <c r="B8065" s="233">
        <v>168</v>
      </c>
      <c r="C8065" s="233">
        <v>48</v>
      </c>
      <c r="D8065" s="234">
        <v>0.9791666666678793</v>
      </c>
      <c r="E8065" s="235">
        <v>0</v>
      </c>
      <c r="F8065" s="235">
        <v>0.000046271432809717215</v>
      </c>
    </row>
    <row r="8066" ht="14.25" customHeight="1" spans="1:6" x14ac:dyDescent="0.25">
      <c r="A8066" s="232">
        <v>43634</v>
      </c>
      <c r="B8066" s="233">
        <v>169</v>
      </c>
      <c r="C8066" s="233">
        <v>1</v>
      </c>
      <c r="D8066" s="234">
        <v>0</v>
      </c>
      <c r="E8066" s="235">
        <v>0</v>
      </c>
      <c r="F8066" s="235">
        <v>0.000039360764273201</v>
      </c>
    </row>
    <row r="8067" ht="14.25" customHeight="1" spans="1:6" x14ac:dyDescent="0.25">
      <c r="A8067" s="232">
        <v>43634</v>
      </c>
      <c r="B8067" s="233">
        <v>169</v>
      </c>
      <c r="C8067" s="233">
        <v>2</v>
      </c>
      <c r="D8067" s="234">
        <v>0.020833333332120674</v>
      </c>
      <c r="E8067" s="235">
        <v>0</v>
      </c>
      <c r="F8067" s="235">
        <v>0.00003525442499787978</v>
      </c>
    </row>
    <row r="8068" ht="14.25" customHeight="1" spans="1:6" x14ac:dyDescent="0.25">
      <c r="A8068" s="232">
        <v>43634</v>
      </c>
      <c r="B8068" s="233">
        <v>169</v>
      </c>
      <c r="C8068" s="233">
        <v>3</v>
      </c>
      <c r="D8068" s="234">
        <v>0.041666666667879326</v>
      </c>
      <c r="E8068" s="235">
        <v>0</v>
      </c>
      <c r="F8068" s="235">
        <v>0.00003214963188727106</v>
      </c>
    </row>
    <row r="8069" ht="14.25" customHeight="1" spans="1:6" x14ac:dyDescent="0.25">
      <c r="A8069" s="232">
        <v>43634</v>
      </c>
      <c r="B8069" s="233">
        <v>169</v>
      </c>
      <c r="C8069" s="233">
        <v>4</v>
      </c>
      <c r="D8069" s="234">
        <v>0.0625</v>
      </c>
      <c r="E8069" s="235">
        <v>0</v>
      </c>
      <c r="F8069" s="235">
        <v>0.000029245148009604822</v>
      </c>
    </row>
    <row r="8070" ht="14.25" customHeight="1" spans="1:6" x14ac:dyDescent="0.25">
      <c r="A8070" s="232">
        <v>43634</v>
      </c>
      <c r="B8070" s="233">
        <v>169</v>
      </c>
      <c r="C8070" s="233">
        <v>5</v>
      </c>
      <c r="D8070" s="234">
        <v>0.08333333333212067</v>
      </c>
      <c r="E8070" s="235">
        <v>0</v>
      </c>
      <c r="F8070" s="235">
        <v>0.000028143447228421073</v>
      </c>
    </row>
    <row r="8071" ht="14.25" customHeight="1" spans="1:6" x14ac:dyDescent="0.25">
      <c r="A8071" s="232">
        <v>43634</v>
      </c>
      <c r="B8071" s="233">
        <v>169</v>
      </c>
      <c r="C8071" s="233">
        <v>6</v>
      </c>
      <c r="D8071" s="234">
        <v>0.10416666666787933</v>
      </c>
      <c r="E8071" s="235">
        <v>0</v>
      </c>
      <c r="F8071" s="235">
        <v>0.00002724205568017983</v>
      </c>
    </row>
    <row r="8072" ht="14.25" customHeight="1" spans="1:6" x14ac:dyDescent="0.25">
      <c r="A8072" s="232">
        <v>43634</v>
      </c>
      <c r="B8072" s="233">
        <v>169</v>
      </c>
      <c r="C8072" s="233">
        <v>7</v>
      </c>
      <c r="D8072" s="234">
        <v>0.125</v>
      </c>
      <c r="E8072" s="235">
        <v>0</v>
      </c>
      <c r="F8072" s="235">
        <v>0.00002704174644723733</v>
      </c>
    </row>
    <row r="8073" ht="14.25" customHeight="1" spans="1:6" x14ac:dyDescent="0.25">
      <c r="A8073" s="232">
        <v>43634</v>
      </c>
      <c r="B8073" s="233">
        <v>169</v>
      </c>
      <c r="C8073" s="233">
        <v>8</v>
      </c>
      <c r="D8073" s="234">
        <v>0.14583333333212067</v>
      </c>
      <c r="E8073" s="235">
        <v>0</v>
      </c>
      <c r="F8073" s="235">
        <v>0.000026340664131938587</v>
      </c>
    </row>
    <row r="8074" ht="14.25" customHeight="1" spans="1:6" x14ac:dyDescent="0.25">
      <c r="A8074" s="232">
        <v>43634</v>
      </c>
      <c r="B8074" s="233">
        <v>169</v>
      </c>
      <c r="C8074" s="233">
        <v>9</v>
      </c>
      <c r="D8074" s="234">
        <v>0.16666666666787933</v>
      </c>
      <c r="E8074" s="235">
        <v>0.0000018212886895059698</v>
      </c>
      <c r="F8074" s="235">
        <v>0.000026340664131938587</v>
      </c>
    </row>
    <row r="8075" ht="14.25" customHeight="1" spans="1:6" x14ac:dyDescent="0.25">
      <c r="A8075" s="232">
        <v>43634</v>
      </c>
      <c r="B8075" s="233">
        <v>169</v>
      </c>
      <c r="C8075" s="233">
        <v>10</v>
      </c>
      <c r="D8075" s="234">
        <v>0.1875</v>
      </c>
      <c r="E8075" s="235">
        <v>0.000004864149152069525</v>
      </c>
      <c r="F8075" s="235">
        <v>0.00002594004566605359</v>
      </c>
    </row>
    <row r="8076" ht="14.25" customHeight="1" spans="1:6" x14ac:dyDescent="0.25">
      <c r="A8076" s="232">
        <v>43634</v>
      </c>
      <c r="B8076" s="233">
        <v>169</v>
      </c>
      <c r="C8076" s="233">
        <v>11</v>
      </c>
      <c r="D8076" s="234">
        <v>0.20833333333212067</v>
      </c>
      <c r="E8076" s="235">
        <v>0.000012059079643029906</v>
      </c>
      <c r="F8076" s="235">
        <v>0.000026240509515467337</v>
      </c>
    </row>
    <row r="8077" ht="14.25" customHeight="1" spans="1:6" x14ac:dyDescent="0.25">
      <c r="A8077" s="232">
        <v>43634</v>
      </c>
      <c r="B8077" s="233">
        <v>169</v>
      </c>
      <c r="C8077" s="233">
        <v>12</v>
      </c>
      <c r="D8077" s="234">
        <v>0.22916666666787933</v>
      </c>
      <c r="E8077" s="235">
        <v>0.00002131505940661924</v>
      </c>
      <c r="F8077" s="235">
        <v>0.00002604020028252484</v>
      </c>
    </row>
    <row r="8078" ht="14.25" customHeight="1" spans="1:6" x14ac:dyDescent="0.25">
      <c r="A8078" s="232">
        <v>43634</v>
      </c>
      <c r="B8078" s="233">
        <v>169</v>
      </c>
      <c r="C8078" s="233">
        <v>13</v>
      </c>
      <c r="D8078" s="234">
        <v>0.25</v>
      </c>
      <c r="E8078" s="235">
        <v>0.00003192535281160209</v>
      </c>
      <c r="F8078" s="235">
        <v>0.000029044838776662325</v>
      </c>
    </row>
    <row r="8079" ht="14.25" customHeight="1" spans="1:6" x14ac:dyDescent="0.25">
      <c r="A8079" s="232">
        <v>43634</v>
      </c>
      <c r="B8079" s="233">
        <v>169</v>
      </c>
      <c r="C8079" s="233">
        <v>14</v>
      </c>
      <c r="D8079" s="234">
        <v>0.2708333333321207</v>
      </c>
      <c r="E8079" s="235">
        <v>0.00004310537922326372</v>
      </c>
      <c r="F8079" s="235">
        <v>0.000032249786503742304</v>
      </c>
    </row>
    <row r="8080" ht="14.25" customHeight="1" spans="1:6" x14ac:dyDescent="0.25">
      <c r="A8080" s="232">
        <v>43634</v>
      </c>
      <c r="B8080" s="233">
        <v>169</v>
      </c>
      <c r="C8080" s="233">
        <v>15</v>
      </c>
      <c r="D8080" s="234">
        <v>0.2916666666678793</v>
      </c>
      <c r="E8080" s="235">
        <v>0.000054083962908413</v>
      </c>
      <c r="F8080" s="235">
        <v>0.00003585535269670728</v>
      </c>
    </row>
    <row r="8081" ht="14.25" customHeight="1" spans="1:6" x14ac:dyDescent="0.25">
      <c r="A8081" s="232">
        <v>43634</v>
      </c>
      <c r="B8081" s="233">
        <v>169</v>
      </c>
      <c r="C8081" s="233">
        <v>16</v>
      </c>
      <c r="D8081" s="234">
        <v>0.3125</v>
      </c>
      <c r="E8081" s="235">
        <v>0.00007133987375929684</v>
      </c>
      <c r="F8081" s="235">
        <v>0.000041564165835568494</v>
      </c>
    </row>
    <row r="8082" ht="14.25" customHeight="1" spans="1:6" x14ac:dyDescent="0.25">
      <c r="A8082" s="232">
        <v>43634</v>
      </c>
      <c r="B8082" s="233">
        <v>169</v>
      </c>
      <c r="C8082" s="233">
        <v>17</v>
      </c>
      <c r="D8082" s="234">
        <v>0.3333333333321207</v>
      </c>
      <c r="E8082" s="235">
        <v>0.00009200175590028758</v>
      </c>
      <c r="F8082" s="235">
        <v>0.00004657189665913096</v>
      </c>
    </row>
    <row r="8083" ht="14.25" customHeight="1" spans="1:6" x14ac:dyDescent="0.25">
      <c r="A8083" s="232">
        <v>43634</v>
      </c>
      <c r="B8083" s="233">
        <v>169</v>
      </c>
      <c r="C8083" s="233">
        <v>18</v>
      </c>
      <c r="D8083" s="234">
        <v>0.3541666666678793</v>
      </c>
      <c r="E8083" s="235">
        <v>0.00010777610440194578</v>
      </c>
      <c r="F8083" s="235">
        <v>0.000053282255962704675</v>
      </c>
    </row>
    <row r="8084" ht="14.25" customHeight="1" spans="1:6" x14ac:dyDescent="0.25">
      <c r="A8084" s="232">
        <v>43634</v>
      </c>
      <c r="B8084" s="233">
        <v>169</v>
      </c>
      <c r="C8084" s="233">
        <v>19</v>
      </c>
      <c r="D8084" s="234">
        <v>0.375</v>
      </c>
      <c r="E8084" s="235">
        <v>0.00012488377601391763</v>
      </c>
      <c r="F8084" s="235">
        <v>0.00005568596675801466</v>
      </c>
    </row>
    <row r="8085" ht="14.25" customHeight="1" spans="1:6" x14ac:dyDescent="0.25">
      <c r="A8085" s="232">
        <v>43634</v>
      </c>
      <c r="B8085" s="233">
        <v>169</v>
      </c>
      <c r="C8085" s="233">
        <v>20</v>
      </c>
      <c r="D8085" s="234">
        <v>0.3958333333321207</v>
      </c>
      <c r="E8085" s="235">
        <v>0.00013886783644866864</v>
      </c>
      <c r="F8085" s="235">
        <v>0.00005869060525215214</v>
      </c>
    </row>
    <row r="8086" ht="14.25" customHeight="1" spans="1:6" x14ac:dyDescent="0.25">
      <c r="A8086" s="232">
        <v>43634</v>
      </c>
      <c r="B8086" s="233">
        <v>169</v>
      </c>
      <c r="C8086" s="233">
        <v>21</v>
      </c>
      <c r="D8086" s="234">
        <v>0.4166666666678793</v>
      </c>
      <c r="E8086" s="235">
        <v>0.00015789564578683502</v>
      </c>
      <c r="F8086" s="235">
        <v>0.000057789213703910896</v>
      </c>
    </row>
    <row r="8087" ht="14.25" customHeight="1" spans="1:6" x14ac:dyDescent="0.25">
      <c r="A8087" s="232">
        <v>43634</v>
      </c>
      <c r="B8087" s="233">
        <v>169</v>
      </c>
      <c r="C8087" s="233">
        <v>22</v>
      </c>
      <c r="D8087" s="234">
        <v>0.4375</v>
      </c>
      <c r="E8087" s="235">
        <v>0.00016878956937759246</v>
      </c>
      <c r="F8087" s="235">
        <v>0.00005408349289447466</v>
      </c>
    </row>
    <row r="8088" ht="14.25" customHeight="1" spans="1:6" x14ac:dyDescent="0.25">
      <c r="A8088" s="232">
        <v>43634</v>
      </c>
      <c r="B8088" s="233">
        <v>169</v>
      </c>
      <c r="C8088" s="233">
        <v>23</v>
      </c>
      <c r="D8088" s="234">
        <v>0.4583333333321207</v>
      </c>
      <c r="E8088" s="235">
        <v>0.00017662838027714833</v>
      </c>
      <c r="F8088" s="235">
        <v>0.00005598643060742841</v>
      </c>
    </row>
    <row r="8089" ht="14.25" customHeight="1" spans="1:6" x14ac:dyDescent="0.25">
      <c r="A8089" s="232">
        <v>43634</v>
      </c>
      <c r="B8089" s="233">
        <v>169</v>
      </c>
      <c r="C8089" s="233">
        <v>24</v>
      </c>
      <c r="D8089" s="234">
        <v>0.4791666666678793</v>
      </c>
      <c r="E8089" s="235">
        <v>0.00017512181434816326</v>
      </c>
      <c r="F8089" s="235">
        <v>0.000055285348292129665</v>
      </c>
    </row>
    <row r="8090" ht="14.25" customHeight="1" spans="1:6" x14ac:dyDescent="0.25">
      <c r="A8090" s="232">
        <v>43634</v>
      </c>
      <c r="B8090" s="233">
        <v>169</v>
      </c>
      <c r="C8090" s="233">
        <v>25</v>
      </c>
      <c r="D8090" s="234">
        <v>0.5</v>
      </c>
      <c r="E8090" s="235">
        <v>0.0001810947415003256</v>
      </c>
      <c r="F8090" s="235">
        <v>0.000056186739840370906</v>
      </c>
    </row>
    <row r="8091" ht="14.25" customHeight="1" spans="1:6" x14ac:dyDescent="0.25">
      <c r="A8091" s="232">
        <v>43634</v>
      </c>
      <c r="B8091" s="233">
        <v>169</v>
      </c>
      <c r="C8091" s="233">
        <v>26</v>
      </c>
      <c r="D8091" s="234">
        <v>0.5208333333321207</v>
      </c>
      <c r="E8091" s="235">
        <v>0.00018065901347792587</v>
      </c>
      <c r="F8091" s="235">
        <v>0.000056286894456842146</v>
      </c>
    </row>
    <row r="8092" ht="14.25" customHeight="1" spans="1:6" x14ac:dyDescent="0.25">
      <c r="A8092" s="232">
        <v>43634</v>
      </c>
      <c r="B8092" s="233">
        <v>169</v>
      </c>
      <c r="C8092" s="233">
        <v>27</v>
      </c>
      <c r="D8092" s="234">
        <v>0.5416666666678793</v>
      </c>
      <c r="E8092" s="235">
        <v>0.00016129810120562888</v>
      </c>
      <c r="F8092" s="235">
        <v>0.00005228070979799218</v>
      </c>
    </row>
    <row r="8093" ht="14.25" customHeight="1" spans="1:6" x14ac:dyDescent="0.25">
      <c r="A8093" s="232">
        <v>43634</v>
      </c>
      <c r="B8093" s="233">
        <v>169</v>
      </c>
      <c r="C8093" s="233">
        <v>28</v>
      </c>
      <c r="D8093" s="234">
        <v>0.5625</v>
      </c>
      <c r="E8093" s="235">
        <v>0.00016273772281625044</v>
      </c>
      <c r="F8093" s="235">
        <v>0.00005167978209916469</v>
      </c>
    </row>
    <row r="8094" ht="14.25" customHeight="1" spans="1:6" x14ac:dyDescent="0.25">
      <c r="A8094" s="232">
        <v>43634</v>
      </c>
      <c r="B8094" s="233">
        <v>169</v>
      </c>
      <c r="C8094" s="233">
        <v>29</v>
      </c>
      <c r="D8094" s="234">
        <v>0.5833333333321207</v>
      </c>
      <c r="E8094" s="235">
        <v>0.00015453613571396363</v>
      </c>
      <c r="F8094" s="235">
        <v>0.00005188009133210718</v>
      </c>
    </row>
    <row r="8095" ht="14.25" customHeight="1" spans="1:6" x14ac:dyDescent="0.25">
      <c r="A8095" s="232">
        <v>43634</v>
      </c>
      <c r="B8095" s="233">
        <v>169</v>
      </c>
      <c r="C8095" s="233">
        <v>30</v>
      </c>
      <c r="D8095" s="234">
        <v>0.6041666666678793</v>
      </c>
      <c r="E8095" s="235">
        <v>0.00014443286495513839</v>
      </c>
      <c r="F8095" s="235">
        <v>0.00005258117364740593</v>
      </c>
    </row>
    <row r="8096" ht="14.25" customHeight="1" spans="1:6" x14ac:dyDescent="0.25">
      <c r="A8096" s="232">
        <v>43634</v>
      </c>
      <c r="B8096" s="233">
        <v>169</v>
      </c>
      <c r="C8096" s="233">
        <v>31</v>
      </c>
      <c r="D8096" s="234">
        <v>0.625</v>
      </c>
      <c r="E8096" s="235">
        <v>0.00013368468009428627</v>
      </c>
      <c r="F8096" s="235">
        <v>0.00005238086441446342</v>
      </c>
    </row>
    <row r="8097" ht="14.25" customHeight="1" spans="1:6" x14ac:dyDescent="0.25">
      <c r="A8097" s="232">
        <v>43634</v>
      </c>
      <c r="B8097" s="233">
        <v>169</v>
      </c>
      <c r="C8097" s="233">
        <v>32</v>
      </c>
      <c r="D8097" s="234">
        <v>0.6458333333321207</v>
      </c>
      <c r="E8097" s="235">
        <v>0.0001251218079772005</v>
      </c>
      <c r="F8097" s="235">
        <v>0.00005318210134623342</v>
      </c>
    </row>
    <row r="8098" ht="14.25" customHeight="1" spans="1:6" x14ac:dyDescent="0.25">
      <c r="A8098" s="232">
        <v>43634</v>
      </c>
      <c r="B8098" s="233">
        <v>169</v>
      </c>
      <c r="C8098" s="233">
        <v>33</v>
      </c>
      <c r="D8098" s="234">
        <v>0.6666666666678793</v>
      </c>
      <c r="E8098" s="235">
        <v>0.00010642876032547914</v>
      </c>
      <c r="F8098" s="235">
        <v>0.00005338241057917592</v>
      </c>
    </row>
    <row r="8099" ht="14.25" customHeight="1" spans="1:6" x14ac:dyDescent="0.25">
      <c r="A8099" s="232">
        <v>43634</v>
      </c>
      <c r="B8099" s="233">
        <v>169</v>
      </c>
      <c r="C8099" s="233">
        <v>34</v>
      </c>
      <c r="D8099" s="234">
        <v>0.6875</v>
      </c>
      <c r="E8099" s="235">
        <v>0.00010379114965900997</v>
      </c>
      <c r="F8099" s="235">
        <v>0.000055085039059187164</v>
      </c>
    </row>
    <row r="8100" ht="14.25" customHeight="1" spans="1:6" x14ac:dyDescent="0.25">
      <c r="A8100" s="232">
        <v>43634</v>
      </c>
      <c r="B8100" s="233">
        <v>169</v>
      </c>
      <c r="C8100" s="233">
        <v>35</v>
      </c>
      <c r="D8100" s="234">
        <v>0.7083333333321207</v>
      </c>
      <c r="E8100" s="235">
        <v>0.00008572659221577346</v>
      </c>
      <c r="F8100" s="235">
        <v>0.000059391687567450885</v>
      </c>
    </row>
    <row r="8101" ht="14.25" customHeight="1" spans="1:6" x14ac:dyDescent="0.25">
      <c r="A8101" s="232">
        <v>43634</v>
      </c>
      <c r="B8101" s="233">
        <v>169</v>
      </c>
      <c r="C8101" s="233">
        <v>36</v>
      </c>
      <c r="D8101" s="234">
        <v>0.7291666666678793</v>
      </c>
      <c r="E8101" s="235">
        <v>0.00006000273933895799</v>
      </c>
      <c r="F8101" s="235">
        <v>0.00006299725376041584</v>
      </c>
    </row>
    <row r="8102" ht="14.25" customHeight="1" spans="1:6" x14ac:dyDescent="0.25">
      <c r="A8102" s="232">
        <v>43634</v>
      </c>
      <c r="B8102" s="233">
        <v>169</v>
      </c>
      <c r="C8102" s="233">
        <v>37</v>
      </c>
      <c r="D8102" s="234">
        <v>0.75</v>
      </c>
      <c r="E8102" s="235">
        <v>0.000047590909055010375</v>
      </c>
      <c r="F8102" s="235">
        <v>0.00006199570759570338</v>
      </c>
    </row>
    <row r="8103" ht="14.25" customHeight="1" spans="1:6" x14ac:dyDescent="0.25">
      <c r="A8103" s="232">
        <v>43634</v>
      </c>
      <c r="B8103" s="233">
        <v>169</v>
      </c>
      <c r="C8103" s="233">
        <v>38</v>
      </c>
      <c r="D8103" s="234">
        <v>0.7708333333321207</v>
      </c>
      <c r="E8103" s="235">
        <v>0.00003505911438848906</v>
      </c>
      <c r="F8103" s="235">
        <v>0.00006710359303573709</v>
      </c>
    </row>
    <row r="8104" ht="14.25" customHeight="1" spans="1:6" x14ac:dyDescent="0.25">
      <c r="A8104" s="232">
        <v>43634</v>
      </c>
      <c r="B8104" s="233">
        <v>169</v>
      </c>
      <c r="C8104" s="233">
        <v>39</v>
      </c>
      <c r="D8104" s="234">
        <v>0.7916666666678793</v>
      </c>
      <c r="E8104" s="235">
        <v>0.00002158752007692456</v>
      </c>
      <c r="F8104" s="235">
        <v>0.00006279694452747336</v>
      </c>
    </row>
    <row r="8105" ht="14.25" customHeight="1" spans="1:6" x14ac:dyDescent="0.25">
      <c r="A8105" s="232">
        <v>43634</v>
      </c>
      <c r="B8105" s="233">
        <v>169</v>
      </c>
      <c r="C8105" s="233">
        <v>40</v>
      </c>
      <c r="D8105" s="234">
        <v>0.8125</v>
      </c>
      <c r="E8105" s="235">
        <v>0.00001389702096180429</v>
      </c>
      <c r="F8105" s="235">
        <v>0.00006019292449922087</v>
      </c>
    </row>
    <row r="8106" ht="14.25" customHeight="1" spans="1:6" x14ac:dyDescent="0.25">
      <c r="A8106" s="232">
        <v>43634</v>
      </c>
      <c r="B8106" s="233">
        <v>169</v>
      </c>
      <c r="C8106" s="233">
        <v>41</v>
      </c>
      <c r="D8106" s="234">
        <v>0.8333333333321207</v>
      </c>
      <c r="E8106" s="235">
        <v>0.0000060816880350146025</v>
      </c>
      <c r="F8106" s="235">
        <v>0.00005788936832038214</v>
      </c>
    </row>
    <row r="8107" ht="14.25" customHeight="1" spans="1:6" x14ac:dyDescent="0.25">
      <c r="A8107" s="232">
        <v>43634</v>
      </c>
      <c r="B8107" s="233">
        <v>169</v>
      </c>
      <c r="C8107" s="233">
        <v>42</v>
      </c>
      <c r="D8107" s="234">
        <v>0.8541666666678793</v>
      </c>
      <c r="E8107" s="235">
        <v>0.00000217206629710372</v>
      </c>
      <c r="F8107" s="235">
        <v>0.0000581898321697959</v>
      </c>
    </row>
    <row r="8108" ht="14.25" customHeight="1" spans="1:6" x14ac:dyDescent="0.25">
      <c r="A8108" s="232">
        <v>43634</v>
      </c>
      <c r="B8108" s="233">
        <v>169</v>
      </c>
      <c r="C8108" s="233">
        <v>43</v>
      </c>
      <c r="D8108" s="234">
        <v>0.875</v>
      </c>
      <c r="E8108" s="235">
        <v>7.553171111206208e-9</v>
      </c>
      <c r="F8108" s="235">
        <v>0.00005788936832038214</v>
      </c>
    </row>
    <row r="8109" ht="14.25" customHeight="1" spans="1:6" x14ac:dyDescent="0.25">
      <c r="A8109" s="232">
        <v>43634</v>
      </c>
      <c r="B8109" s="233">
        <v>169</v>
      </c>
      <c r="C8109" s="233">
        <v>44</v>
      </c>
      <c r="D8109" s="234">
        <v>0.8958333333321207</v>
      </c>
      <c r="E8109" s="235">
        <v>0</v>
      </c>
      <c r="F8109" s="235">
        <v>0.000058890914485094645</v>
      </c>
    </row>
    <row r="8110" ht="14.25" customHeight="1" spans="1:6" x14ac:dyDescent="0.25">
      <c r="A8110" s="232">
        <v>43634</v>
      </c>
      <c r="B8110" s="233">
        <v>169</v>
      </c>
      <c r="C8110" s="233">
        <v>45</v>
      </c>
      <c r="D8110" s="234">
        <v>0.9166666666678793</v>
      </c>
      <c r="E8110" s="235">
        <v>0</v>
      </c>
      <c r="F8110" s="235">
        <v>0.000056887822155669654</v>
      </c>
    </row>
    <row r="8111" ht="14.25" customHeight="1" spans="1:6" x14ac:dyDescent="0.25">
      <c r="A8111" s="232">
        <v>43634</v>
      </c>
      <c r="B8111" s="233">
        <v>169</v>
      </c>
      <c r="C8111" s="233">
        <v>46</v>
      </c>
      <c r="D8111" s="234">
        <v>0.9375</v>
      </c>
      <c r="E8111" s="235">
        <v>0</v>
      </c>
      <c r="F8111" s="235">
        <v>0.000055786121374485906</v>
      </c>
    </row>
    <row r="8112" ht="14.25" customHeight="1" spans="1:6" x14ac:dyDescent="0.25">
      <c r="A8112" s="232">
        <v>43634</v>
      </c>
      <c r="B8112" s="233">
        <v>169</v>
      </c>
      <c r="C8112" s="233">
        <v>47</v>
      </c>
      <c r="D8112" s="234">
        <v>0.9583333333321207</v>
      </c>
      <c r="E8112" s="235">
        <v>0</v>
      </c>
      <c r="F8112" s="235">
        <v>0.000049576535153268434</v>
      </c>
    </row>
    <row r="8113" ht="14.25" customHeight="1" spans="1:6" x14ac:dyDescent="0.25">
      <c r="A8113" s="232">
        <v>43634</v>
      </c>
      <c r="B8113" s="233">
        <v>169</v>
      </c>
      <c r="C8113" s="233">
        <v>48</v>
      </c>
      <c r="D8113" s="234">
        <v>0.9791666666678793</v>
      </c>
      <c r="E8113" s="235">
        <v>0</v>
      </c>
      <c r="F8113" s="235">
        <v>0.000046171278193245975</v>
      </c>
    </row>
    <row r="8114" ht="14.25" customHeight="1" spans="1:6" x14ac:dyDescent="0.25">
      <c r="A8114" s="232">
        <v>43635</v>
      </c>
      <c r="B8114" s="233">
        <v>170</v>
      </c>
      <c r="C8114" s="233">
        <v>1</v>
      </c>
      <c r="D8114" s="234">
        <v>0</v>
      </c>
      <c r="E8114" s="235">
        <v>0</v>
      </c>
      <c r="F8114" s="235">
        <v>0.000039561073506143503</v>
      </c>
    </row>
    <row r="8115" ht="14.25" customHeight="1" spans="1:6" x14ac:dyDescent="0.25">
      <c r="A8115" s="232">
        <v>43635</v>
      </c>
      <c r="B8115" s="233">
        <v>170</v>
      </c>
      <c r="C8115" s="233">
        <v>2</v>
      </c>
      <c r="D8115" s="234">
        <v>0.020833333332120674</v>
      </c>
      <c r="E8115" s="235">
        <v>0</v>
      </c>
      <c r="F8115" s="235">
        <v>0.00003515427038140853</v>
      </c>
    </row>
    <row r="8116" ht="14.25" customHeight="1" spans="1:6" x14ac:dyDescent="0.25">
      <c r="A8116" s="232">
        <v>43635</v>
      </c>
      <c r="B8116" s="233">
        <v>170</v>
      </c>
      <c r="C8116" s="233">
        <v>3</v>
      </c>
      <c r="D8116" s="234">
        <v>0.041666666667879326</v>
      </c>
      <c r="E8116" s="235">
        <v>0</v>
      </c>
      <c r="F8116" s="235">
        <v>0.00003275055958609855</v>
      </c>
    </row>
    <row r="8117" ht="14.25" customHeight="1" spans="1:6" x14ac:dyDescent="0.25">
      <c r="A8117" s="232">
        <v>43635</v>
      </c>
      <c r="B8117" s="233">
        <v>170</v>
      </c>
      <c r="C8117" s="233">
        <v>4</v>
      </c>
      <c r="D8117" s="234">
        <v>0.0625</v>
      </c>
      <c r="E8117" s="235">
        <v>0</v>
      </c>
      <c r="F8117" s="235">
        <v>0.000030246694174317314</v>
      </c>
    </row>
    <row r="8118" ht="14.25" customHeight="1" spans="1:6" x14ac:dyDescent="0.25">
      <c r="A8118" s="232">
        <v>43635</v>
      </c>
      <c r="B8118" s="233">
        <v>170</v>
      </c>
      <c r="C8118" s="233">
        <v>5</v>
      </c>
      <c r="D8118" s="234">
        <v>0.08333333333212067</v>
      </c>
      <c r="E8118" s="235">
        <v>0</v>
      </c>
      <c r="F8118" s="235">
        <v>0.000028143447228421073</v>
      </c>
    </row>
    <row r="8119" ht="14.25" customHeight="1" spans="1:6" x14ac:dyDescent="0.25">
      <c r="A8119" s="232">
        <v>43635</v>
      </c>
      <c r="B8119" s="233">
        <v>170</v>
      </c>
      <c r="C8119" s="233">
        <v>6</v>
      </c>
      <c r="D8119" s="234">
        <v>0.10416666666787933</v>
      </c>
      <c r="E8119" s="235">
        <v>0</v>
      </c>
      <c r="F8119" s="235">
        <v>0.00002724205568017983</v>
      </c>
    </row>
    <row r="8120" ht="14.25" customHeight="1" spans="1:6" x14ac:dyDescent="0.25">
      <c r="A8120" s="232">
        <v>43635</v>
      </c>
      <c r="B8120" s="233">
        <v>170</v>
      </c>
      <c r="C8120" s="233">
        <v>7</v>
      </c>
      <c r="D8120" s="234">
        <v>0.125</v>
      </c>
      <c r="E8120" s="235">
        <v>0</v>
      </c>
      <c r="F8120" s="235">
        <v>0.00002644081874840984</v>
      </c>
    </row>
    <row r="8121" ht="14.25" customHeight="1" spans="1:6" x14ac:dyDescent="0.25">
      <c r="A8121" s="232">
        <v>43635</v>
      </c>
      <c r="B8121" s="233">
        <v>170</v>
      </c>
      <c r="C8121" s="233">
        <v>8</v>
      </c>
      <c r="D8121" s="234">
        <v>0.14583333333212067</v>
      </c>
      <c r="E8121" s="235">
        <v>0.000001047173031956267</v>
      </c>
      <c r="F8121" s="235">
        <v>0.00002594004566605359</v>
      </c>
    </row>
    <row r="8122" ht="14.25" customHeight="1" spans="1:6" x14ac:dyDescent="0.25">
      <c r="A8122" s="232">
        <v>43635</v>
      </c>
      <c r="B8122" s="233">
        <v>170</v>
      </c>
      <c r="C8122" s="233">
        <v>9</v>
      </c>
      <c r="D8122" s="234">
        <v>0.16666666666787933</v>
      </c>
      <c r="E8122" s="235">
        <v>0.0000018984043244674797</v>
      </c>
      <c r="F8122" s="235">
        <v>0.000025739736433111092</v>
      </c>
    </row>
    <row r="8123" ht="14.25" customHeight="1" spans="1:6" x14ac:dyDescent="0.25">
      <c r="A8123" s="232">
        <v>43635</v>
      </c>
      <c r="B8123" s="233">
        <v>170</v>
      </c>
      <c r="C8123" s="233">
        <v>10</v>
      </c>
      <c r="D8123" s="234">
        <v>0.1875</v>
      </c>
      <c r="E8123" s="235">
        <v>0.000005838012648567362</v>
      </c>
      <c r="F8123" s="235">
        <v>0.000024237417186042353</v>
      </c>
    </row>
    <row r="8124" ht="14.25" customHeight="1" spans="1:6" x14ac:dyDescent="0.25">
      <c r="A8124" s="232">
        <v>43635</v>
      </c>
      <c r="B8124" s="233">
        <v>170</v>
      </c>
      <c r="C8124" s="233">
        <v>11</v>
      </c>
      <c r="D8124" s="234">
        <v>0.20833333333212067</v>
      </c>
      <c r="E8124" s="235">
        <v>0.000014642709280213977</v>
      </c>
      <c r="F8124" s="235">
        <v>0.000025839891049582346</v>
      </c>
    </row>
    <row r="8125" ht="14.25" customHeight="1" spans="1:6" x14ac:dyDescent="0.25">
      <c r="A8125" s="232">
        <v>43635</v>
      </c>
      <c r="B8125" s="233">
        <v>170</v>
      </c>
      <c r="C8125" s="233">
        <v>12</v>
      </c>
      <c r="D8125" s="234">
        <v>0.22916666666787933</v>
      </c>
      <c r="E8125" s="235">
        <v>0.00002682021962028453</v>
      </c>
      <c r="F8125" s="235">
        <v>0.00002594004566605359</v>
      </c>
    </row>
    <row r="8126" ht="14.25" customHeight="1" spans="1:6" x14ac:dyDescent="0.25">
      <c r="A8126" s="232">
        <v>43635</v>
      </c>
      <c r="B8126" s="233">
        <v>170</v>
      </c>
      <c r="C8126" s="233">
        <v>13</v>
      </c>
      <c r="D8126" s="234">
        <v>0.25</v>
      </c>
      <c r="E8126" s="235">
        <v>0.00004188156922636886</v>
      </c>
      <c r="F8126" s="235">
        <v>0.000027943137995478576</v>
      </c>
    </row>
    <row r="8127" ht="14.25" customHeight="1" spans="1:6" x14ac:dyDescent="0.25">
      <c r="A8127" s="232">
        <v>43635</v>
      </c>
      <c r="B8127" s="233">
        <v>170</v>
      </c>
      <c r="C8127" s="233">
        <v>14</v>
      </c>
      <c r="D8127" s="234">
        <v>0.2708333333321207</v>
      </c>
      <c r="E8127" s="235">
        <v>0.00005834389102836309</v>
      </c>
      <c r="F8127" s="235">
        <v>0.00002884452954371982</v>
      </c>
    </row>
    <row r="8128" ht="14.25" customHeight="1" spans="1:6" x14ac:dyDescent="0.25">
      <c r="A8128" s="232">
        <v>43635</v>
      </c>
      <c r="B8128" s="233">
        <v>170</v>
      </c>
      <c r="C8128" s="233">
        <v>15</v>
      </c>
      <c r="D8128" s="234">
        <v>0.2916666666678793</v>
      </c>
      <c r="E8128" s="235">
        <v>0.00006477316661463258</v>
      </c>
      <c r="F8128" s="235">
        <v>0.00003194932265432856</v>
      </c>
    </row>
    <row r="8129" ht="14.25" customHeight="1" spans="1:6" x14ac:dyDescent="0.25">
      <c r="A8129" s="232">
        <v>43635</v>
      </c>
      <c r="B8129" s="233">
        <v>170</v>
      </c>
      <c r="C8129" s="233">
        <v>16</v>
      </c>
      <c r="D8129" s="234">
        <v>0.3125</v>
      </c>
      <c r="E8129" s="235">
        <v>0.00008593373658532173</v>
      </c>
      <c r="F8129" s="235">
        <v>0.00003735767194377602</v>
      </c>
    </row>
    <row r="8130" ht="14.25" customHeight="1" spans="1:6" x14ac:dyDescent="0.25">
      <c r="A8130" s="232">
        <v>43635</v>
      </c>
      <c r="B8130" s="233">
        <v>170</v>
      </c>
      <c r="C8130" s="233">
        <v>17</v>
      </c>
      <c r="D8130" s="234">
        <v>0.3333333333321207</v>
      </c>
      <c r="E8130" s="235">
        <v>0.00009364307057686502</v>
      </c>
      <c r="F8130" s="235">
        <v>0.000043867722014407224</v>
      </c>
    </row>
    <row r="8131" ht="14.25" customHeight="1" spans="1:6" x14ac:dyDescent="0.25">
      <c r="A8131" s="232">
        <v>43635</v>
      </c>
      <c r="B8131" s="233">
        <v>170</v>
      </c>
      <c r="C8131" s="233">
        <v>18</v>
      </c>
      <c r="D8131" s="234">
        <v>0.3541666666678793</v>
      </c>
      <c r="E8131" s="235">
        <v>0.0001147203827787061</v>
      </c>
      <c r="F8131" s="235">
        <v>0.000049977153619153456</v>
      </c>
    </row>
    <row r="8132" ht="14.25" customHeight="1" spans="1:6" x14ac:dyDescent="0.25">
      <c r="A8132" s="232">
        <v>43635</v>
      </c>
      <c r="B8132" s="233">
        <v>170</v>
      </c>
      <c r="C8132" s="233">
        <v>19</v>
      </c>
      <c r="D8132" s="234">
        <v>0.375</v>
      </c>
      <c r="E8132" s="235">
        <v>0.00014115226161283967</v>
      </c>
      <c r="F8132" s="235">
        <v>0.00005498488444271591</v>
      </c>
    </row>
    <row r="8133" ht="14.25" customHeight="1" spans="1:6" x14ac:dyDescent="0.25">
      <c r="A8133" s="232">
        <v>43635</v>
      </c>
      <c r="B8133" s="233">
        <v>170</v>
      </c>
      <c r="C8133" s="233">
        <v>20</v>
      </c>
      <c r="D8133" s="234">
        <v>0.3958333333321207</v>
      </c>
      <c r="E8133" s="235">
        <v>0.0001452831213225882</v>
      </c>
      <c r="F8133" s="235">
        <v>0.000056587358306255894</v>
      </c>
    </row>
    <row r="8134" ht="14.25" customHeight="1" spans="1:6" x14ac:dyDescent="0.25">
      <c r="A8134" s="232">
        <v>43635</v>
      </c>
      <c r="B8134" s="233">
        <v>170</v>
      </c>
      <c r="C8134" s="233">
        <v>21</v>
      </c>
      <c r="D8134" s="234">
        <v>0.4166666666678793</v>
      </c>
      <c r="E8134" s="235">
        <v>0.0001782853835512078</v>
      </c>
      <c r="F8134" s="235">
        <v>0.000057088131388612155</v>
      </c>
    </row>
    <row r="8135" ht="14.25" customHeight="1" spans="1:6" x14ac:dyDescent="0.25">
      <c r="A8135" s="232">
        <v>43635</v>
      </c>
      <c r="B8135" s="233">
        <v>170</v>
      </c>
      <c r="C8135" s="233">
        <v>22</v>
      </c>
      <c r="D8135" s="234">
        <v>0.4375</v>
      </c>
      <c r="E8135" s="235">
        <v>0.0001560209786766396</v>
      </c>
      <c r="F8135" s="235">
        <v>0.00006029307911569213</v>
      </c>
    </row>
    <row r="8136" ht="14.25" customHeight="1" spans="1:6" x14ac:dyDescent="0.25">
      <c r="A8136" s="232">
        <v>43635</v>
      </c>
      <c r="B8136" s="233">
        <v>170</v>
      </c>
      <c r="C8136" s="233">
        <v>23</v>
      </c>
      <c r="D8136" s="234">
        <v>0.4583333333321207</v>
      </c>
      <c r="E8136" s="235">
        <v>0.00015137972137520956</v>
      </c>
      <c r="F8136" s="235">
        <v>0.00005949184218392214</v>
      </c>
    </row>
    <row r="8137" ht="14.25" customHeight="1" spans="1:6" x14ac:dyDescent="0.25">
      <c r="A8137" s="232">
        <v>43635</v>
      </c>
      <c r="B8137" s="233">
        <v>170</v>
      </c>
      <c r="C8137" s="233">
        <v>24</v>
      </c>
      <c r="D8137" s="234">
        <v>0.4791666666678793</v>
      </c>
      <c r="E8137" s="235">
        <v>0.0001806501257132981</v>
      </c>
      <c r="F8137" s="235">
        <v>0.00006069369758157713</v>
      </c>
    </row>
    <row r="8138" ht="14.25" customHeight="1" spans="1:6" x14ac:dyDescent="0.25">
      <c r="A8138" s="232">
        <v>43635</v>
      </c>
      <c r="B8138" s="233">
        <v>170</v>
      </c>
      <c r="C8138" s="233">
        <v>25</v>
      </c>
      <c r="D8138" s="234">
        <v>0.5</v>
      </c>
      <c r="E8138" s="235">
        <v>0.00017079345809062427</v>
      </c>
      <c r="F8138" s="235">
        <v>0.00005979230603333589</v>
      </c>
    </row>
    <row r="8139" ht="14.25" customHeight="1" spans="1:6" x14ac:dyDescent="0.25">
      <c r="A8139" s="232">
        <v>43635</v>
      </c>
      <c r="B8139" s="233">
        <v>170</v>
      </c>
      <c r="C8139" s="233">
        <v>26</v>
      </c>
      <c r="D8139" s="234">
        <v>0.5208333333321207</v>
      </c>
      <c r="E8139" s="235">
        <v>0.0001631768791520022</v>
      </c>
      <c r="F8139" s="235">
        <v>0.000059191378334508385</v>
      </c>
    </row>
    <row r="8140" ht="14.25" customHeight="1" spans="1:6" x14ac:dyDescent="0.25">
      <c r="A8140" s="232">
        <v>43635</v>
      </c>
      <c r="B8140" s="233">
        <v>170</v>
      </c>
      <c r="C8140" s="233">
        <v>27</v>
      </c>
      <c r="D8140" s="234">
        <v>0.5416666666678793</v>
      </c>
      <c r="E8140" s="235">
        <v>0.00015141592277912447</v>
      </c>
      <c r="F8140" s="235">
        <v>0.00005989246064980713</v>
      </c>
    </row>
    <row r="8141" ht="14.25" customHeight="1" spans="1:6" x14ac:dyDescent="0.25">
      <c r="A8141" s="232">
        <v>43635</v>
      </c>
      <c r="B8141" s="233">
        <v>170</v>
      </c>
      <c r="C8141" s="233">
        <v>28</v>
      </c>
      <c r="D8141" s="234">
        <v>0.5625</v>
      </c>
      <c r="E8141" s="235">
        <v>0.00015540759194159582</v>
      </c>
      <c r="F8141" s="235">
        <v>0.00005728844062155465</v>
      </c>
    </row>
    <row r="8142" ht="14.25" customHeight="1" spans="1:6" x14ac:dyDescent="0.25">
      <c r="A8142" s="232">
        <v>43635</v>
      </c>
      <c r="B8142" s="233">
        <v>170</v>
      </c>
      <c r="C8142" s="233">
        <v>29</v>
      </c>
      <c r="D8142" s="234">
        <v>0.5833333333321207</v>
      </c>
      <c r="E8142" s="235">
        <v>0.00014363567432990038</v>
      </c>
      <c r="F8142" s="235">
        <v>0.00005728844062155465</v>
      </c>
    </row>
    <row r="8143" ht="14.25" customHeight="1" spans="1:6" x14ac:dyDescent="0.25">
      <c r="A8143" s="232">
        <v>43635</v>
      </c>
      <c r="B8143" s="233">
        <v>170</v>
      </c>
      <c r="C8143" s="233">
        <v>30</v>
      </c>
      <c r="D8143" s="234">
        <v>0.6041666666678793</v>
      </c>
      <c r="E8143" s="235">
        <v>0.0001353552124439847</v>
      </c>
      <c r="F8143" s="235">
        <v>0.000057088131388612155</v>
      </c>
    </row>
    <row r="8144" ht="14.25" customHeight="1" spans="1:6" x14ac:dyDescent="0.25">
      <c r="A8144" s="232">
        <v>43635</v>
      </c>
      <c r="B8144" s="233">
        <v>170</v>
      </c>
      <c r="C8144" s="233">
        <v>31</v>
      </c>
      <c r="D8144" s="234">
        <v>0.625</v>
      </c>
      <c r="E8144" s="235">
        <v>0.0001358804495077494</v>
      </c>
      <c r="F8144" s="235">
        <v>0.00005548565752507217</v>
      </c>
    </row>
    <row r="8145" ht="14.25" customHeight="1" spans="1:6" x14ac:dyDescent="0.25">
      <c r="A8145" s="232">
        <v>43635</v>
      </c>
      <c r="B8145" s="233">
        <v>170</v>
      </c>
      <c r="C8145" s="233">
        <v>32</v>
      </c>
      <c r="D8145" s="234">
        <v>0.6458333333321207</v>
      </c>
      <c r="E8145" s="235">
        <v>0.00012033648392528498</v>
      </c>
      <c r="F8145" s="235">
        <v>0.00005828998678626714</v>
      </c>
    </row>
    <row r="8146" ht="14.25" customHeight="1" spans="1:6" x14ac:dyDescent="0.25">
      <c r="A8146" s="232">
        <v>43635</v>
      </c>
      <c r="B8146" s="233">
        <v>170</v>
      </c>
      <c r="C8146" s="233">
        <v>33</v>
      </c>
      <c r="D8146" s="234">
        <v>0.6666666666678793</v>
      </c>
      <c r="E8146" s="235">
        <v>0.00010681606126172798</v>
      </c>
      <c r="F8146" s="235">
        <v>0.00006019292449922087</v>
      </c>
    </row>
    <row r="8147" ht="14.25" customHeight="1" spans="1:6" x14ac:dyDescent="0.25">
      <c r="A8147" s="232">
        <v>43635</v>
      </c>
      <c r="B8147" s="233">
        <v>170</v>
      </c>
      <c r="C8147" s="233">
        <v>34</v>
      </c>
      <c r="D8147" s="234">
        <v>0.6875</v>
      </c>
      <c r="E8147" s="235">
        <v>0.00009631931582844122</v>
      </c>
      <c r="F8147" s="235">
        <v>0.00006169524374628963</v>
      </c>
    </row>
    <row r="8148" ht="14.25" customHeight="1" spans="1:6" x14ac:dyDescent="0.25">
      <c r="A8148" s="232">
        <v>43635</v>
      </c>
      <c r="B8148" s="233">
        <v>170</v>
      </c>
      <c r="C8148" s="233">
        <v>35</v>
      </c>
      <c r="D8148" s="234">
        <v>0.7083333333321207</v>
      </c>
      <c r="E8148" s="235">
        <v>0.00008552277271956069</v>
      </c>
      <c r="F8148" s="235">
        <v>0.00006429926377454211</v>
      </c>
    </row>
    <row r="8149" ht="14.25" customHeight="1" spans="1:6" x14ac:dyDescent="0.25">
      <c r="A8149" s="232">
        <v>43635</v>
      </c>
      <c r="B8149" s="233">
        <v>170</v>
      </c>
      <c r="C8149" s="233">
        <v>36</v>
      </c>
      <c r="D8149" s="234">
        <v>0.7291666666678793</v>
      </c>
      <c r="E8149" s="235">
        <v>0.00006727874841832329</v>
      </c>
      <c r="F8149" s="235">
        <v>0.00006680312918632335</v>
      </c>
    </row>
    <row r="8150" ht="14.25" customHeight="1" spans="1:6" x14ac:dyDescent="0.25">
      <c r="A8150" s="232">
        <v>43635</v>
      </c>
      <c r="B8150" s="233">
        <v>170</v>
      </c>
      <c r="C8150" s="233">
        <v>37</v>
      </c>
      <c r="D8150" s="234">
        <v>0.75</v>
      </c>
      <c r="E8150" s="235">
        <v>0.00005357742235804106</v>
      </c>
      <c r="F8150" s="235">
        <v>0.00006540096455572584</v>
      </c>
    </row>
    <row r="8151" ht="14.25" customHeight="1" spans="1:6" x14ac:dyDescent="0.25">
      <c r="A8151" s="232">
        <v>43635</v>
      </c>
      <c r="B8151" s="233">
        <v>170</v>
      </c>
      <c r="C8151" s="233">
        <v>38</v>
      </c>
      <c r="D8151" s="234">
        <v>0.7708333333321207</v>
      </c>
      <c r="E8151" s="235">
        <v>0.00003837152981017996</v>
      </c>
      <c r="F8151" s="235">
        <v>0.00006459972762395585</v>
      </c>
    </row>
    <row r="8152" ht="14.25" customHeight="1" spans="1:6" x14ac:dyDescent="0.25">
      <c r="A8152" s="232">
        <v>43635</v>
      </c>
      <c r="B8152" s="233">
        <v>170</v>
      </c>
      <c r="C8152" s="233">
        <v>39</v>
      </c>
      <c r="D8152" s="234">
        <v>0.7916666666678793</v>
      </c>
      <c r="E8152" s="235">
        <v>0.00002293295034787678</v>
      </c>
      <c r="F8152" s="235">
        <v>0.0000655011191721971</v>
      </c>
    </row>
    <row r="8153" ht="14.25" customHeight="1" spans="1:6" x14ac:dyDescent="0.25">
      <c r="A8153" s="232">
        <v>43635</v>
      </c>
      <c r="B8153" s="233">
        <v>170</v>
      </c>
      <c r="C8153" s="233">
        <v>40</v>
      </c>
      <c r="D8153" s="234">
        <v>0.8125</v>
      </c>
      <c r="E8153" s="235">
        <v>0.00001078850325741564</v>
      </c>
      <c r="F8153" s="235">
        <v>0.00006429926377454211</v>
      </c>
    </row>
    <row r="8154" ht="14.25" customHeight="1" spans="1:6" x14ac:dyDescent="0.25">
      <c r="A8154" s="232">
        <v>43635</v>
      </c>
      <c r="B8154" s="233">
        <v>170</v>
      </c>
      <c r="C8154" s="233">
        <v>41</v>
      </c>
      <c r="D8154" s="234">
        <v>0.8333333333321207</v>
      </c>
      <c r="E8154" s="235">
        <v>0.0000039425857111832705</v>
      </c>
      <c r="F8154" s="235">
        <v>0.00006359818145924337</v>
      </c>
    </row>
    <row r="8155" ht="14.25" customHeight="1" spans="1:6" x14ac:dyDescent="0.25">
      <c r="A8155" s="232">
        <v>43635</v>
      </c>
      <c r="B8155" s="233">
        <v>170</v>
      </c>
      <c r="C8155" s="233">
        <v>42</v>
      </c>
      <c r="D8155" s="234">
        <v>0.8541666666678793</v>
      </c>
      <c r="E8155" s="235">
        <v>0.0000019724147897940787</v>
      </c>
      <c r="F8155" s="235">
        <v>0.00006339787222630086</v>
      </c>
    </row>
    <row r="8156" ht="14.25" customHeight="1" spans="1:6" x14ac:dyDescent="0.25">
      <c r="A8156" s="232">
        <v>43635</v>
      </c>
      <c r="B8156" s="233">
        <v>170</v>
      </c>
      <c r="C8156" s="233">
        <v>43</v>
      </c>
      <c r="D8156" s="234">
        <v>0.875</v>
      </c>
      <c r="E8156" s="235">
        <v>7.4907482094607e-9</v>
      </c>
      <c r="F8156" s="235">
        <v>0.0000636983360757146</v>
      </c>
    </row>
    <row r="8157" ht="14.25" customHeight="1" spans="1:6" x14ac:dyDescent="0.25">
      <c r="A8157" s="232">
        <v>43635</v>
      </c>
      <c r="B8157" s="233">
        <v>170</v>
      </c>
      <c r="C8157" s="233">
        <v>44</v>
      </c>
      <c r="D8157" s="234">
        <v>0.8958333333321207</v>
      </c>
      <c r="E8157" s="235">
        <v>0</v>
      </c>
      <c r="F8157" s="235">
        <v>0.00006249648067805962</v>
      </c>
    </row>
    <row r="8158" ht="14.25" customHeight="1" spans="1:6" x14ac:dyDescent="0.25">
      <c r="A8158" s="232">
        <v>43635</v>
      </c>
      <c r="B8158" s="233">
        <v>170</v>
      </c>
      <c r="C8158" s="233">
        <v>45</v>
      </c>
      <c r="D8158" s="234">
        <v>0.9166666666678793</v>
      </c>
      <c r="E8158" s="235">
        <v>0</v>
      </c>
      <c r="F8158" s="235">
        <v>0.00006159508912981838</v>
      </c>
    </row>
    <row r="8159" ht="14.25" customHeight="1" spans="1:6" x14ac:dyDescent="0.25">
      <c r="A8159" s="232">
        <v>43635</v>
      </c>
      <c r="B8159" s="233">
        <v>170</v>
      </c>
      <c r="C8159" s="233">
        <v>46</v>
      </c>
      <c r="D8159" s="234">
        <v>0.9375</v>
      </c>
      <c r="E8159" s="235">
        <v>0</v>
      </c>
      <c r="F8159" s="235">
        <v>0.000057789213703910896</v>
      </c>
    </row>
    <row r="8160" ht="14.25" customHeight="1" spans="1:6" x14ac:dyDescent="0.25">
      <c r="A8160" s="232">
        <v>43635</v>
      </c>
      <c r="B8160" s="233">
        <v>170</v>
      </c>
      <c r="C8160" s="233">
        <v>47</v>
      </c>
      <c r="D8160" s="234">
        <v>0.9583333333321207</v>
      </c>
      <c r="E8160" s="235">
        <v>0</v>
      </c>
      <c r="F8160" s="235">
        <v>0.000050277617468567196</v>
      </c>
    </row>
    <row r="8161" ht="14.25" customHeight="1" spans="1:6" x14ac:dyDescent="0.25">
      <c r="A8161" s="232">
        <v>43635</v>
      </c>
      <c r="B8161" s="233">
        <v>170</v>
      </c>
      <c r="C8161" s="233">
        <v>48</v>
      </c>
      <c r="D8161" s="234">
        <v>0.9791666666678793</v>
      </c>
      <c r="E8161" s="235">
        <v>0</v>
      </c>
      <c r="F8161" s="235">
        <v>0.00004316663969910849</v>
      </c>
    </row>
    <row r="8162" ht="14.25" customHeight="1" spans="1:6" x14ac:dyDescent="0.25">
      <c r="A8162" s="232">
        <v>43636</v>
      </c>
      <c r="B8162" s="233">
        <v>171</v>
      </c>
      <c r="C8162" s="233">
        <v>1</v>
      </c>
      <c r="D8162" s="234">
        <v>0</v>
      </c>
      <c r="E8162" s="235">
        <v>0</v>
      </c>
      <c r="F8162" s="235">
        <v>0.000036756744244948525</v>
      </c>
    </row>
    <row r="8163" ht="14.25" customHeight="1" spans="1:6" x14ac:dyDescent="0.25">
      <c r="A8163" s="232">
        <v>43636</v>
      </c>
      <c r="B8163" s="233">
        <v>171</v>
      </c>
      <c r="C8163" s="233">
        <v>2</v>
      </c>
      <c r="D8163" s="234">
        <v>0.020833333332120674</v>
      </c>
      <c r="E8163" s="235">
        <v>0</v>
      </c>
      <c r="F8163" s="235">
        <v>0.000032450095736684804</v>
      </c>
    </row>
    <row r="8164" ht="14.25" customHeight="1" spans="1:6" x14ac:dyDescent="0.25">
      <c r="A8164" s="232">
        <v>43636</v>
      </c>
      <c r="B8164" s="233">
        <v>171</v>
      </c>
      <c r="C8164" s="233">
        <v>3</v>
      </c>
      <c r="D8164" s="234">
        <v>0.041666666667879326</v>
      </c>
      <c r="E8164" s="235">
        <v>0</v>
      </c>
      <c r="F8164" s="235">
        <v>0.000029946230324903566</v>
      </c>
    </row>
    <row r="8165" ht="14.25" customHeight="1" spans="1:6" x14ac:dyDescent="0.25">
      <c r="A8165" s="232">
        <v>43636</v>
      </c>
      <c r="B8165" s="233">
        <v>171</v>
      </c>
      <c r="C8165" s="233">
        <v>4</v>
      </c>
      <c r="D8165" s="234">
        <v>0.0625</v>
      </c>
      <c r="E8165" s="235">
        <v>0</v>
      </c>
      <c r="F8165" s="235">
        <v>0.00002874437492724857</v>
      </c>
    </row>
    <row r="8166" ht="14.25" customHeight="1" spans="1:6" x14ac:dyDescent="0.25">
      <c r="A8166" s="232">
        <v>43636</v>
      </c>
      <c r="B8166" s="233">
        <v>171</v>
      </c>
      <c r="C8166" s="233">
        <v>5</v>
      </c>
      <c r="D8166" s="234">
        <v>0.08333333333212067</v>
      </c>
      <c r="E8166" s="235">
        <v>0</v>
      </c>
      <c r="F8166" s="235">
        <v>0.00002684143721429483</v>
      </c>
    </row>
    <row r="8167" ht="14.25" customHeight="1" spans="1:6" x14ac:dyDescent="0.25">
      <c r="A8167" s="232">
        <v>43636</v>
      </c>
      <c r="B8167" s="233">
        <v>171</v>
      </c>
      <c r="C8167" s="233">
        <v>6</v>
      </c>
      <c r="D8167" s="234">
        <v>0.10416666666787933</v>
      </c>
      <c r="E8167" s="235">
        <v>0</v>
      </c>
      <c r="F8167" s="235">
        <v>0.000025839891049582346</v>
      </c>
    </row>
    <row r="8168" ht="14.25" customHeight="1" spans="1:6" x14ac:dyDescent="0.25">
      <c r="A8168" s="232">
        <v>43636</v>
      </c>
      <c r="B8168" s="233">
        <v>171</v>
      </c>
      <c r="C8168" s="233">
        <v>7</v>
      </c>
      <c r="D8168" s="234">
        <v>0.125</v>
      </c>
      <c r="E8168" s="235">
        <v>0</v>
      </c>
      <c r="F8168" s="235">
        <v>0.00002604020028252484</v>
      </c>
    </row>
    <row r="8169" ht="14.25" customHeight="1" spans="1:6" x14ac:dyDescent="0.25">
      <c r="A8169" s="232">
        <v>43636</v>
      </c>
      <c r="B8169" s="233">
        <v>171</v>
      </c>
      <c r="C8169" s="233">
        <v>8</v>
      </c>
      <c r="D8169" s="234">
        <v>0.14583333333212067</v>
      </c>
      <c r="E8169" s="235">
        <v>0.000001455825922475786</v>
      </c>
      <c r="F8169" s="235">
        <v>0.000025238963350754845</v>
      </c>
    </row>
    <row r="8170" ht="14.25" customHeight="1" spans="1:6" x14ac:dyDescent="0.25">
      <c r="A8170" s="232">
        <v>43636</v>
      </c>
      <c r="B8170" s="233">
        <v>171</v>
      </c>
      <c r="C8170" s="233">
        <v>9</v>
      </c>
      <c r="D8170" s="234">
        <v>0.16666666666787933</v>
      </c>
      <c r="E8170" s="235">
        <v>0.000003668488098161234</v>
      </c>
      <c r="F8170" s="235">
        <v>0.000025539427200168592</v>
      </c>
    </row>
    <row r="8171" ht="14.25" customHeight="1" spans="1:6" x14ac:dyDescent="0.25">
      <c r="A8171" s="232">
        <v>43636</v>
      </c>
      <c r="B8171" s="233">
        <v>171</v>
      </c>
      <c r="C8171" s="233">
        <v>10</v>
      </c>
      <c r="D8171" s="234">
        <v>0.1875</v>
      </c>
      <c r="E8171" s="235">
        <v>0.000009306343128589925</v>
      </c>
      <c r="F8171" s="235">
        <v>0.00002543927258369735</v>
      </c>
    </row>
    <row r="8172" ht="14.25" customHeight="1" spans="1:6" x14ac:dyDescent="0.25">
      <c r="A8172" s="232">
        <v>43636</v>
      </c>
      <c r="B8172" s="233">
        <v>171</v>
      </c>
      <c r="C8172" s="233">
        <v>11</v>
      </c>
      <c r="D8172" s="234">
        <v>0.20833333333212067</v>
      </c>
      <c r="E8172" s="235">
        <v>0.000018872486864773626</v>
      </c>
      <c r="F8172" s="235">
        <v>0.00002604020028252484</v>
      </c>
    </row>
    <row r="8173" ht="14.25" customHeight="1" spans="1:6" x14ac:dyDescent="0.25">
      <c r="A8173" s="232">
        <v>43636</v>
      </c>
      <c r="B8173" s="233">
        <v>171</v>
      </c>
      <c r="C8173" s="233">
        <v>12</v>
      </c>
      <c r="D8173" s="234">
        <v>0.22916666666787933</v>
      </c>
      <c r="E8173" s="235">
        <v>0.00003139956655316564</v>
      </c>
      <c r="F8173" s="235">
        <v>0.00002684143721429483</v>
      </c>
    </row>
    <row r="8174" ht="14.25" customHeight="1" spans="1:6" x14ac:dyDescent="0.25">
      <c r="A8174" s="232">
        <v>43636</v>
      </c>
      <c r="B8174" s="233">
        <v>171</v>
      </c>
      <c r="C8174" s="233">
        <v>13</v>
      </c>
      <c r="D8174" s="234">
        <v>0.25</v>
      </c>
      <c r="E8174" s="235">
        <v>0.000046272714729256126</v>
      </c>
      <c r="F8174" s="235">
        <v>0.00003134839495550106</v>
      </c>
    </row>
    <row r="8175" ht="14.25" customHeight="1" spans="1:6" x14ac:dyDescent="0.25">
      <c r="A8175" s="232">
        <v>43636</v>
      </c>
      <c r="B8175" s="233">
        <v>171</v>
      </c>
      <c r="C8175" s="233">
        <v>14</v>
      </c>
      <c r="D8175" s="234">
        <v>0.2708333333321207</v>
      </c>
      <c r="E8175" s="235">
        <v>0.00006335712472365309</v>
      </c>
      <c r="F8175" s="235">
        <v>0.000038559527341431015</v>
      </c>
    </row>
    <row r="8176" ht="14.25" customHeight="1" spans="1:6" x14ac:dyDescent="0.25">
      <c r="A8176" s="232">
        <v>43636</v>
      </c>
      <c r="B8176" s="233">
        <v>171</v>
      </c>
      <c r="C8176" s="233">
        <v>15</v>
      </c>
      <c r="D8176" s="234">
        <v>0.2916666666678793</v>
      </c>
      <c r="E8176" s="235">
        <v>0.00008633599576722741</v>
      </c>
      <c r="F8176" s="235">
        <v>0.00004376756739793598</v>
      </c>
    </row>
    <row r="8177" ht="14.25" customHeight="1" spans="1:6" x14ac:dyDescent="0.25">
      <c r="A8177" s="232">
        <v>43636</v>
      </c>
      <c r="B8177" s="233">
        <v>171</v>
      </c>
      <c r="C8177" s="233">
        <v>16</v>
      </c>
      <c r="D8177" s="234">
        <v>0.3125</v>
      </c>
      <c r="E8177" s="235">
        <v>0.00010726846527939742</v>
      </c>
      <c r="F8177" s="235">
        <v>0.00004837467975561345</v>
      </c>
    </row>
    <row r="8178" ht="14.25" customHeight="1" spans="1:6" x14ac:dyDescent="0.25">
      <c r="A8178" s="232">
        <v>43636</v>
      </c>
      <c r="B8178" s="233">
        <v>171</v>
      </c>
      <c r="C8178" s="233">
        <v>17</v>
      </c>
      <c r="D8178" s="234">
        <v>0.3333333333321207</v>
      </c>
      <c r="E8178" s="235">
        <v>0.00012113433684320243</v>
      </c>
      <c r="F8178" s="235">
        <v>0.00005037777208503844</v>
      </c>
    </row>
    <row r="8179" ht="14.25" customHeight="1" spans="1:6" x14ac:dyDescent="0.25">
      <c r="A8179" s="232">
        <v>43636</v>
      </c>
      <c r="B8179" s="233">
        <v>171</v>
      </c>
      <c r="C8179" s="233">
        <v>18</v>
      </c>
      <c r="D8179" s="234">
        <v>0.3541666666678793</v>
      </c>
      <c r="E8179" s="235">
        <v>0.00014447165840844622</v>
      </c>
      <c r="F8179" s="235">
        <v>0.00005398333827800342</v>
      </c>
    </row>
    <row r="8180" ht="14.25" customHeight="1" spans="1:6" x14ac:dyDescent="0.25">
      <c r="A8180" s="232">
        <v>43636</v>
      </c>
      <c r="B8180" s="233">
        <v>171</v>
      </c>
      <c r="C8180" s="233">
        <v>19</v>
      </c>
      <c r="D8180" s="234">
        <v>0.375</v>
      </c>
      <c r="E8180" s="235">
        <v>0.00016970058140494722</v>
      </c>
      <c r="F8180" s="235">
        <v>0.000054684420593302164</v>
      </c>
    </row>
    <row r="8181" ht="14.25" customHeight="1" spans="1:6" x14ac:dyDescent="0.25">
      <c r="A8181" s="232">
        <v>43636</v>
      </c>
      <c r="B8181" s="233">
        <v>171</v>
      </c>
      <c r="C8181" s="233">
        <v>20</v>
      </c>
      <c r="D8181" s="234">
        <v>0.3958333333321207</v>
      </c>
      <c r="E8181" s="235">
        <v>0.0001695457137941526</v>
      </c>
      <c r="F8181" s="235">
        <v>0.00005488472982624466</v>
      </c>
    </row>
    <row r="8182" ht="14.25" customHeight="1" spans="1:6" x14ac:dyDescent="0.25">
      <c r="A8182" s="232">
        <v>43636</v>
      </c>
      <c r="B8182" s="233">
        <v>171</v>
      </c>
      <c r="C8182" s="233">
        <v>21</v>
      </c>
      <c r="D8182" s="234">
        <v>0.4166666666678793</v>
      </c>
      <c r="E8182" s="235">
        <v>0.0001718139544879025</v>
      </c>
      <c r="F8182" s="235">
        <v>0.00005428380212741717</v>
      </c>
    </row>
    <row r="8183" ht="14.25" customHeight="1" spans="1:6" x14ac:dyDescent="0.25">
      <c r="A8183" s="232">
        <v>43636</v>
      </c>
      <c r="B8183" s="233">
        <v>171</v>
      </c>
      <c r="C8183" s="233">
        <v>22</v>
      </c>
      <c r="D8183" s="234">
        <v>0.4375</v>
      </c>
      <c r="E8183" s="235">
        <v>0.00017205439674728096</v>
      </c>
      <c r="F8183" s="235">
        <v>0.00005288163749681968</v>
      </c>
    </row>
    <row r="8184" ht="14.25" customHeight="1" spans="1:6" x14ac:dyDescent="0.25">
      <c r="A8184" s="232">
        <v>43636</v>
      </c>
      <c r="B8184" s="233">
        <v>171</v>
      </c>
      <c r="C8184" s="233">
        <v>23</v>
      </c>
      <c r="D8184" s="234">
        <v>0.4583333333321207</v>
      </c>
      <c r="E8184" s="235">
        <v>0.00017587202444963151</v>
      </c>
      <c r="F8184" s="235">
        <v>0.00005358271981211842</v>
      </c>
    </row>
    <row r="8185" ht="14.25" customHeight="1" spans="1:6" x14ac:dyDescent="0.25">
      <c r="A8185" s="232">
        <v>43636</v>
      </c>
      <c r="B8185" s="233">
        <v>171</v>
      </c>
      <c r="C8185" s="233">
        <v>24</v>
      </c>
      <c r="D8185" s="234">
        <v>0.4791666666678793</v>
      </c>
      <c r="E8185" s="235">
        <v>0.0001895729334987538</v>
      </c>
      <c r="F8185" s="235">
        <v>0.00005318210134623342</v>
      </c>
    </row>
    <row r="8186" ht="14.25" customHeight="1" spans="1:6" x14ac:dyDescent="0.25">
      <c r="A8186" s="232">
        <v>43636</v>
      </c>
      <c r="B8186" s="233">
        <v>171</v>
      </c>
      <c r="C8186" s="233">
        <v>25</v>
      </c>
      <c r="D8186" s="234">
        <v>0.5</v>
      </c>
      <c r="E8186" s="235">
        <v>0.00018277355511582224</v>
      </c>
      <c r="F8186" s="235">
        <v>0.000053783029045060915</v>
      </c>
    </row>
    <row r="8187" ht="14.25" customHeight="1" spans="1:6" x14ac:dyDescent="0.25">
      <c r="A8187" s="232">
        <v>43636</v>
      </c>
      <c r="B8187" s="233">
        <v>171</v>
      </c>
      <c r="C8187" s="233">
        <v>26</v>
      </c>
      <c r="D8187" s="234">
        <v>0.5208333333321207</v>
      </c>
      <c r="E8187" s="235">
        <v>0.00018396431817997228</v>
      </c>
      <c r="F8187" s="235">
        <v>0.00005398333827800342</v>
      </c>
    </row>
    <row r="8188" ht="14.25" customHeight="1" spans="1:6" x14ac:dyDescent="0.25">
      <c r="A8188" s="232">
        <v>43636</v>
      </c>
      <c r="B8188" s="233">
        <v>171</v>
      </c>
      <c r="C8188" s="233">
        <v>27</v>
      </c>
      <c r="D8188" s="234">
        <v>0.5416666666678793</v>
      </c>
      <c r="E8188" s="235">
        <v>0.00015938790972161128</v>
      </c>
      <c r="F8188" s="235">
        <v>0.000051078854400337184</v>
      </c>
    </row>
    <row r="8189" ht="14.25" customHeight="1" spans="1:6" x14ac:dyDescent="0.25">
      <c r="A8189" s="232">
        <v>43636</v>
      </c>
      <c r="B8189" s="233">
        <v>171</v>
      </c>
      <c r="C8189" s="233">
        <v>28</v>
      </c>
      <c r="D8189" s="234">
        <v>0.5625</v>
      </c>
      <c r="E8189" s="235">
        <v>0.00017990765354135497</v>
      </c>
      <c r="F8189" s="235">
        <v>0.000051078854400337184</v>
      </c>
    </row>
    <row r="8190" ht="14.25" customHeight="1" spans="1:6" x14ac:dyDescent="0.25">
      <c r="A8190" s="232">
        <v>43636</v>
      </c>
      <c r="B8190" s="233">
        <v>171</v>
      </c>
      <c r="C8190" s="233">
        <v>29</v>
      </c>
      <c r="D8190" s="234">
        <v>0.5833333333321207</v>
      </c>
      <c r="E8190" s="235">
        <v>0.0001659351063778764</v>
      </c>
      <c r="F8190" s="235">
        <v>0.00005067823593445219</v>
      </c>
    </row>
    <row r="8191" ht="14.25" customHeight="1" spans="1:6" x14ac:dyDescent="0.25">
      <c r="A8191" s="232">
        <v>43636</v>
      </c>
      <c r="B8191" s="233">
        <v>171</v>
      </c>
      <c r="C8191" s="233">
        <v>30</v>
      </c>
      <c r="D8191" s="234">
        <v>0.6041666666678793</v>
      </c>
      <c r="E8191" s="235">
        <v>0.00014639738131488571</v>
      </c>
      <c r="F8191" s="235">
        <v>0.00005067823593445219</v>
      </c>
    </row>
    <row r="8192" ht="14.25" customHeight="1" spans="1:6" x14ac:dyDescent="0.25">
      <c r="A8192" s="232">
        <v>43636</v>
      </c>
      <c r="B8192" s="233">
        <v>171</v>
      </c>
      <c r="C8192" s="233">
        <v>31</v>
      </c>
      <c r="D8192" s="234">
        <v>0.625</v>
      </c>
      <c r="E8192" s="235">
        <v>0.00014437115878862438</v>
      </c>
      <c r="F8192" s="235">
        <v>0.000051479472866222185</v>
      </c>
    </row>
    <row r="8193" ht="14.25" customHeight="1" spans="1:6" x14ac:dyDescent="0.25">
      <c r="A8193" s="232">
        <v>43636</v>
      </c>
      <c r="B8193" s="233">
        <v>171</v>
      </c>
      <c r="C8193" s="233">
        <v>32</v>
      </c>
      <c r="D8193" s="234">
        <v>0.6458333333321207</v>
      </c>
      <c r="E8193" s="235">
        <v>0.00012214615272155137</v>
      </c>
      <c r="F8193" s="235">
        <v>0.00005258117364740593</v>
      </c>
    </row>
    <row r="8194" ht="14.25" customHeight="1" spans="1:6" x14ac:dyDescent="0.25">
      <c r="A8194" s="232">
        <v>43636</v>
      </c>
      <c r="B8194" s="233">
        <v>171</v>
      </c>
      <c r="C8194" s="233">
        <v>33</v>
      </c>
      <c r="D8194" s="234">
        <v>0.6666666666678793</v>
      </c>
      <c r="E8194" s="235">
        <v>0.00010482801470447862</v>
      </c>
      <c r="F8194" s="235">
        <v>0.000055786121374485906</v>
      </c>
    </row>
    <row r="8195" ht="14.25" customHeight="1" spans="1:6" x14ac:dyDescent="0.25">
      <c r="A8195" s="232">
        <v>43636</v>
      </c>
      <c r="B8195" s="233">
        <v>171</v>
      </c>
      <c r="C8195" s="233">
        <v>34</v>
      </c>
      <c r="D8195" s="234">
        <v>0.6875</v>
      </c>
      <c r="E8195" s="235">
        <v>0.00009023809849198474</v>
      </c>
      <c r="F8195" s="235">
        <v>0.00006169524374628963</v>
      </c>
    </row>
    <row r="8196" ht="14.25" customHeight="1" spans="1:6" x14ac:dyDescent="0.25">
      <c r="A8196" s="232">
        <v>43636</v>
      </c>
      <c r="B8196" s="233">
        <v>171</v>
      </c>
      <c r="C8196" s="233">
        <v>35</v>
      </c>
      <c r="D8196" s="234">
        <v>0.7083333333321207</v>
      </c>
      <c r="E8196" s="235">
        <v>0.00007911551346209544</v>
      </c>
      <c r="F8196" s="235">
        <v>0.00006750421150162208</v>
      </c>
    </row>
    <row r="8197" ht="14.25" customHeight="1" spans="1:6" x14ac:dyDescent="0.25">
      <c r="A8197" s="232">
        <v>43636</v>
      </c>
      <c r="B8197" s="233">
        <v>171</v>
      </c>
      <c r="C8197" s="233">
        <v>36</v>
      </c>
      <c r="D8197" s="234">
        <v>0.7291666666678793</v>
      </c>
      <c r="E8197" s="235">
        <v>0.0000609696149394039</v>
      </c>
      <c r="F8197" s="235">
        <v>0.00006780467535103583</v>
      </c>
    </row>
    <row r="8198" ht="14.25" customHeight="1" spans="1:6" x14ac:dyDescent="0.25">
      <c r="A8198" s="232">
        <v>43636</v>
      </c>
      <c r="B8198" s="233">
        <v>171</v>
      </c>
      <c r="C8198" s="233">
        <v>37</v>
      </c>
      <c r="D8198" s="234">
        <v>0.75</v>
      </c>
      <c r="E8198" s="235">
        <v>0.000039340481791742284</v>
      </c>
      <c r="F8198" s="235">
        <v>0.00006710359303573709</v>
      </c>
    </row>
    <row r="8199" ht="14.25" customHeight="1" spans="1:6" x14ac:dyDescent="0.25">
      <c r="A8199" s="232">
        <v>43636</v>
      </c>
      <c r="B8199" s="233">
        <v>171</v>
      </c>
      <c r="C8199" s="233">
        <v>38</v>
      </c>
      <c r="D8199" s="234">
        <v>0.7708333333321207</v>
      </c>
      <c r="E8199" s="235">
        <v>0.000026582619016861452</v>
      </c>
      <c r="F8199" s="235">
        <v>0.00006880622151574834</v>
      </c>
    </row>
    <row r="8200" ht="14.25" customHeight="1" spans="1:6" x14ac:dyDescent="0.25">
      <c r="A8200" s="232">
        <v>43636</v>
      </c>
      <c r="B8200" s="233">
        <v>171</v>
      </c>
      <c r="C8200" s="233">
        <v>39</v>
      </c>
      <c r="D8200" s="234">
        <v>0.7916666666678793</v>
      </c>
      <c r="E8200" s="235">
        <v>0.000018925699689245357</v>
      </c>
      <c r="F8200" s="235">
        <v>0.0000667029745698521</v>
      </c>
    </row>
    <row r="8201" ht="14.25" customHeight="1" spans="1:6" x14ac:dyDescent="0.25">
      <c r="A8201" s="232">
        <v>43636</v>
      </c>
      <c r="B8201" s="233">
        <v>171</v>
      </c>
      <c r="C8201" s="233">
        <v>40</v>
      </c>
      <c r="D8201" s="234">
        <v>0.8125</v>
      </c>
      <c r="E8201" s="235">
        <v>0.000010385010412895352</v>
      </c>
      <c r="F8201" s="235">
        <v>0.00006490019147336961</v>
      </c>
    </row>
    <row r="8202" ht="14.25" customHeight="1" spans="1:6" x14ac:dyDescent="0.25">
      <c r="A8202" s="232">
        <v>43636</v>
      </c>
      <c r="B8202" s="233">
        <v>171</v>
      </c>
      <c r="C8202" s="233">
        <v>41</v>
      </c>
      <c r="D8202" s="234">
        <v>0.8333333333321207</v>
      </c>
      <c r="E8202" s="235">
        <v>0.0000047475233508415154</v>
      </c>
      <c r="F8202" s="235">
        <v>0.0000634980268427721</v>
      </c>
    </row>
    <row r="8203" ht="14.25" customHeight="1" spans="1:6" x14ac:dyDescent="0.25">
      <c r="A8203" s="232">
        <v>43636</v>
      </c>
      <c r="B8203" s="233">
        <v>171</v>
      </c>
      <c r="C8203" s="233">
        <v>42</v>
      </c>
      <c r="D8203" s="234">
        <v>0.8541666666678793</v>
      </c>
      <c r="E8203" s="235">
        <v>7.631823967405548e-7</v>
      </c>
      <c r="F8203" s="235">
        <v>0.00006279694452747336</v>
      </c>
    </row>
    <row r="8204" ht="14.25" customHeight="1" spans="1:6" x14ac:dyDescent="0.25">
      <c r="A8204" s="232">
        <v>43636</v>
      </c>
      <c r="B8204" s="233">
        <v>171</v>
      </c>
      <c r="C8204" s="233">
        <v>43</v>
      </c>
      <c r="D8204" s="234">
        <v>0.875</v>
      </c>
      <c r="E8204" s="235">
        <v>2.509400650169335e-8</v>
      </c>
      <c r="F8204" s="235">
        <v>0.00006339787222630086</v>
      </c>
    </row>
    <row r="8205" ht="14.25" customHeight="1" spans="1:6" x14ac:dyDescent="0.25">
      <c r="A8205" s="232">
        <v>43636</v>
      </c>
      <c r="B8205" s="233">
        <v>171</v>
      </c>
      <c r="C8205" s="233">
        <v>44</v>
      </c>
      <c r="D8205" s="234">
        <v>0.8958333333321207</v>
      </c>
      <c r="E8205" s="235">
        <v>0</v>
      </c>
      <c r="F8205" s="235">
        <v>0.00006339787222630086</v>
      </c>
    </row>
    <row r="8206" ht="14.25" customHeight="1" spans="1:6" x14ac:dyDescent="0.25">
      <c r="A8206" s="232">
        <v>43636</v>
      </c>
      <c r="B8206" s="233">
        <v>171</v>
      </c>
      <c r="C8206" s="233">
        <v>45</v>
      </c>
      <c r="D8206" s="234">
        <v>0.9166666666678793</v>
      </c>
      <c r="E8206" s="235">
        <v>0</v>
      </c>
      <c r="F8206" s="235">
        <v>0.000060894006814519635</v>
      </c>
    </row>
    <row r="8207" ht="14.25" customHeight="1" spans="1:6" x14ac:dyDescent="0.25">
      <c r="A8207" s="232">
        <v>43636</v>
      </c>
      <c r="B8207" s="233">
        <v>171</v>
      </c>
      <c r="C8207" s="233">
        <v>46</v>
      </c>
      <c r="D8207" s="234">
        <v>0.9375</v>
      </c>
      <c r="E8207" s="235">
        <v>0</v>
      </c>
      <c r="F8207" s="235">
        <v>0.000055085039059187164</v>
      </c>
    </row>
    <row r="8208" ht="14.25" customHeight="1" spans="1:6" x14ac:dyDescent="0.25">
      <c r="A8208" s="232">
        <v>43636</v>
      </c>
      <c r="B8208" s="233">
        <v>171</v>
      </c>
      <c r="C8208" s="233">
        <v>47</v>
      </c>
      <c r="D8208" s="234">
        <v>0.9583333333321207</v>
      </c>
      <c r="E8208" s="235">
        <v>0</v>
      </c>
      <c r="F8208" s="235">
        <v>0.000051078854400337184</v>
      </c>
    </row>
    <row r="8209" ht="14.25" customHeight="1" spans="1:6" x14ac:dyDescent="0.25">
      <c r="A8209" s="232">
        <v>43636</v>
      </c>
      <c r="B8209" s="233">
        <v>171</v>
      </c>
      <c r="C8209" s="233">
        <v>48</v>
      </c>
      <c r="D8209" s="234">
        <v>0.9791666666678793</v>
      </c>
      <c r="E8209" s="235">
        <v>0</v>
      </c>
      <c r="F8209" s="235">
        <v>0.00004346710354852223</v>
      </c>
    </row>
    <row r="8210" ht="14.25" customHeight="1" spans="1:6" x14ac:dyDescent="0.25">
      <c r="A8210" s="232">
        <v>43637</v>
      </c>
      <c r="B8210" s="233">
        <v>172</v>
      </c>
      <c r="C8210" s="233">
        <v>1</v>
      </c>
      <c r="D8210" s="234">
        <v>0</v>
      </c>
      <c r="E8210" s="235">
        <v>0</v>
      </c>
      <c r="F8210" s="235">
        <v>0.000036957053477891026</v>
      </c>
    </row>
    <row r="8211" ht="14.25" customHeight="1" spans="1:6" x14ac:dyDescent="0.25">
      <c r="A8211" s="232">
        <v>43637</v>
      </c>
      <c r="B8211" s="233">
        <v>172</v>
      </c>
      <c r="C8211" s="233">
        <v>2</v>
      </c>
      <c r="D8211" s="234">
        <v>0.020833333332120674</v>
      </c>
      <c r="E8211" s="235">
        <v>0</v>
      </c>
      <c r="F8211" s="235">
        <v>0.00003214963188727106</v>
      </c>
    </row>
    <row r="8212" ht="14.25" customHeight="1" spans="1:6" x14ac:dyDescent="0.25">
      <c r="A8212" s="232">
        <v>43637</v>
      </c>
      <c r="B8212" s="233">
        <v>172</v>
      </c>
      <c r="C8212" s="233">
        <v>3</v>
      </c>
      <c r="D8212" s="234">
        <v>0.041666666667879326</v>
      </c>
      <c r="E8212" s="235">
        <v>0</v>
      </c>
      <c r="F8212" s="235">
        <v>0.000030146539557846063</v>
      </c>
    </row>
    <row r="8213" ht="14.25" customHeight="1" spans="1:6" x14ac:dyDescent="0.25">
      <c r="A8213" s="232">
        <v>43637</v>
      </c>
      <c r="B8213" s="233">
        <v>172</v>
      </c>
      <c r="C8213" s="233">
        <v>4</v>
      </c>
      <c r="D8213" s="234">
        <v>0.0625</v>
      </c>
      <c r="E8213" s="235">
        <v>0</v>
      </c>
      <c r="F8213" s="235">
        <v>0.00002914499339313357</v>
      </c>
    </row>
    <row r="8214" ht="14.25" customHeight="1" spans="1:6" x14ac:dyDescent="0.25">
      <c r="A8214" s="232">
        <v>43637</v>
      </c>
      <c r="B8214" s="233">
        <v>172</v>
      </c>
      <c r="C8214" s="233">
        <v>5</v>
      </c>
      <c r="D8214" s="234">
        <v>0.08333333333212067</v>
      </c>
      <c r="E8214" s="235">
        <v>0</v>
      </c>
      <c r="F8214" s="235">
        <v>0.00002684143721429483</v>
      </c>
    </row>
    <row r="8215" ht="14.25" customHeight="1" spans="1:6" x14ac:dyDescent="0.25">
      <c r="A8215" s="232">
        <v>43637</v>
      </c>
      <c r="B8215" s="233">
        <v>172</v>
      </c>
      <c r="C8215" s="233">
        <v>6</v>
      </c>
      <c r="D8215" s="234">
        <v>0.10416666666787933</v>
      </c>
      <c r="E8215" s="235">
        <v>0</v>
      </c>
      <c r="F8215" s="235">
        <v>0.000025639581816639835</v>
      </c>
    </row>
    <row r="8216" ht="14.25" customHeight="1" spans="1:6" x14ac:dyDescent="0.25">
      <c r="A8216" s="232">
        <v>43637</v>
      </c>
      <c r="B8216" s="233">
        <v>172</v>
      </c>
      <c r="C8216" s="233">
        <v>7</v>
      </c>
      <c r="D8216" s="234">
        <v>0.125</v>
      </c>
      <c r="E8216" s="235">
        <v>0</v>
      </c>
      <c r="F8216" s="235">
        <v>0.00002543927258369735</v>
      </c>
    </row>
    <row r="8217" ht="14.25" customHeight="1" spans="1:6" x14ac:dyDescent="0.25">
      <c r="A8217" s="232">
        <v>43637</v>
      </c>
      <c r="B8217" s="233">
        <v>172</v>
      </c>
      <c r="C8217" s="233">
        <v>8</v>
      </c>
      <c r="D8217" s="234">
        <v>0.14583333333212067</v>
      </c>
      <c r="E8217" s="235">
        <v>0</v>
      </c>
      <c r="F8217" s="235">
        <v>0.000024738190268398597</v>
      </c>
    </row>
    <row r="8218" ht="14.25" customHeight="1" spans="1:6" x14ac:dyDescent="0.25">
      <c r="A8218" s="232">
        <v>43637</v>
      </c>
      <c r="B8218" s="233">
        <v>172</v>
      </c>
      <c r="C8218" s="233">
        <v>9</v>
      </c>
      <c r="D8218" s="234">
        <v>0.16666666666787933</v>
      </c>
      <c r="E8218" s="235">
        <v>0.0000012202698899623736</v>
      </c>
      <c r="F8218" s="235">
        <v>0.000025138808734283598</v>
      </c>
    </row>
    <row r="8219" ht="14.25" customHeight="1" spans="1:6" x14ac:dyDescent="0.25">
      <c r="A8219" s="232">
        <v>43637</v>
      </c>
      <c r="B8219" s="233">
        <v>172</v>
      </c>
      <c r="C8219" s="233">
        <v>10</v>
      </c>
      <c r="D8219" s="234">
        <v>0.1875</v>
      </c>
      <c r="E8219" s="235">
        <v>0.0000038353829092684725</v>
      </c>
      <c r="F8219" s="235">
        <v>0.000025238963350754845</v>
      </c>
    </row>
    <row r="8220" ht="14.25" customHeight="1" spans="1:6" x14ac:dyDescent="0.25">
      <c r="A8220" s="232">
        <v>43637</v>
      </c>
      <c r="B8220" s="233">
        <v>172</v>
      </c>
      <c r="C8220" s="233">
        <v>11</v>
      </c>
      <c r="D8220" s="234">
        <v>0.20833333333212067</v>
      </c>
      <c r="E8220" s="235">
        <v>0.000011603182387167701</v>
      </c>
      <c r="F8220" s="235">
        <v>0.000025739736433111092</v>
      </c>
    </row>
    <row r="8221" ht="14.25" customHeight="1" spans="1:6" x14ac:dyDescent="0.25">
      <c r="A8221" s="232">
        <v>43637</v>
      </c>
      <c r="B8221" s="233">
        <v>172</v>
      </c>
      <c r="C8221" s="233">
        <v>12</v>
      </c>
      <c r="D8221" s="234">
        <v>0.22916666666787933</v>
      </c>
      <c r="E8221" s="235">
        <v>0.000021043494524571905</v>
      </c>
      <c r="F8221" s="235">
        <v>0.000027342210296651082</v>
      </c>
    </row>
    <row r="8222" ht="14.25" customHeight="1" spans="1:6" x14ac:dyDescent="0.25">
      <c r="A8222" s="232">
        <v>43637</v>
      </c>
      <c r="B8222" s="233">
        <v>172</v>
      </c>
      <c r="C8222" s="233">
        <v>13</v>
      </c>
      <c r="D8222" s="234">
        <v>0.25</v>
      </c>
      <c r="E8222" s="235">
        <v>0.000029012425424076707</v>
      </c>
      <c r="F8222" s="235">
        <v>0.000029645766475489823</v>
      </c>
    </row>
    <row r="8223" ht="14.25" customHeight="1" spans="1:6" x14ac:dyDescent="0.25">
      <c r="A8223" s="232">
        <v>43637</v>
      </c>
      <c r="B8223" s="233">
        <v>172</v>
      </c>
      <c r="C8223" s="233">
        <v>14</v>
      </c>
      <c r="D8223" s="234">
        <v>0.2708333333321207</v>
      </c>
      <c r="E8223" s="235">
        <v>0.00003971006850836644</v>
      </c>
      <c r="F8223" s="235">
        <v>0.00003615581654612103</v>
      </c>
    </row>
    <row r="8224" ht="14.25" customHeight="1" spans="1:6" x14ac:dyDescent="0.25">
      <c r="A8224" s="232">
        <v>43637</v>
      </c>
      <c r="B8224" s="233">
        <v>172</v>
      </c>
      <c r="C8224" s="233">
        <v>15</v>
      </c>
      <c r="D8224" s="234">
        <v>0.2916666666678793</v>
      </c>
      <c r="E8224" s="235">
        <v>0.000057029543033476203</v>
      </c>
      <c r="F8224" s="235">
        <v>0.000042665866616752236</v>
      </c>
    </row>
    <row r="8225" ht="14.25" customHeight="1" spans="1:6" x14ac:dyDescent="0.25">
      <c r="A8225" s="232">
        <v>43637</v>
      </c>
      <c r="B8225" s="233">
        <v>172</v>
      </c>
      <c r="C8225" s="233">
        <v>16</v>
      </c>
      <c r="D8225" s="234">
        <v>0.3125</v>
      </c>
      <c r="E8225" s="235">
        <v>0.00007344374360758888</v>
      </c>
      <c r="F8225" s="235">
        <v>0.00004667205127560222</v>
      </c>
    </row>
    <row r="8226" ht="14.25" customHeight="1" spans="1:6" x14ac:dyDescent="0.25">
      <c r="A8226" s="232">
        <v>43637</v>
      </c>
      <c r="B8226" s="233">
        <v>172</v>
      </c>
      <c r="C8226" s="233">
        <v>17</v>
      </c>
      <c r="D8226" s="234">
        <v>0.3333333333321207</v>
      </c>
      <c r="E8226" s="235">
        <v>0.0000859844675975774</v>
      </c>
      <c r="F8226" s="235">
        <v>0.00004887545283796971</v>
      </c>
    </row>
    <row r="8227" ht="14.25" customHeight="1" spans="1:6" x14ac:dyDescent="0.25">
      <c r="A8227" s="232">
        <v>43637</v>
      </c>
      <c r="B8227" s="233">
        <v>172</v>
      </c>
      <c r="C8227" s="233">
        <v>18</v>
      </c>
      <c r="D8227" s="234">
        <v>0.3541666666678793</v>
      </c>
      <c r="E8227" s="235">
        <v>0.00011479877731947491</v>
      </c>
      <c r="F8227" s="235">
        <v>0.00005077839055092343</v>
      </c>
    </row>
    <row r="8228" ht="14.25" customHeight="1" spans="1:6" x14ac:dyDescent="0.25">
      <c r="A8228" s="232">
        <v>43637</v>
      </c>
      <c r="B8228" s="233">
        <v>172</v>
      </c>
      <c r="C8228" s="233">
        <v>19</v>
      </c>
      <c r="D8228" s="234">
        <v>0.375</v>
      </c>
      <c r="E8228" s="235">
        <v>0.00014745029599231373</v>
      </c>
      <c r="F8228" s="235">
        <v>0.000050077308235624696</v>
      </c>
    </row>
    <row r="8229" ht="14.25" customHeight="1" spans="1:6" x14ac:dyDescent="0.25">
      <c r="A8229" s="232">
        <v>43637</v>
      </c>
      <c r="B8229" s="233">
        <v>172</v>
      </c>
      <c r="C8229" s="233">
        <v>20</v>
      </c>
      <c r="D8229" s="234">
        <v>0.3958333333321207</v>
      </c>
      <c r="E8229" s="235">
        <v>0.0001621749461227954</v>
      </c>
      <c r="F8229" s="235">
        <v>0.000049977153619153456</v>
      </c>
    </row>
    <row r="8230" ht="14.25" customHeight="1" spans="1:6" x14ac:dyDescent="0.25">
      <c r="A8230" s="232">
        <v>43637</v>
      </c>
      <c r="B8230" s="233">
        <v>172</v>
      </c>
      <c r="C8230" s="233">
        <v>21</v>
      </c>
      <c r="D8230" s="234">
        <v>0.4166666666678793</v>
      </c>
      <c r="E8230" s="235">
        <v>0.00017143346344635505</v>
      </c>
      <c r="F8230" s="235">
        <v>0.000048675143605027206</v>
      </c>
    </row>
    <row r="8231" ht="14.25" customHeight="1" spans="1:6" x14ac:dyDescent="0.25">
      <c r="A8231" s="232">
        <v>43637</v>
      </c>
      <c r="B8231" s="233">
        <v>172</v>
      </c>
      <c r="C8231" s="233">
        <v>22</v>
      </c>
      <c r="D8231" s="234">
        <v>0.4375</v>
      </c>
      <c r="E8231" s="235">
        <v>0.0001670634858797542</v>
      </c>
      <c r="F8231" s="235">
        <v>0.00004797406128972845</v>
      </c>
    </row>
    <row r="8232" ht="14.25" customHeight="1" spans="1:6" x14ac:dyDescent="0.25">
      <c r="A8232" s="232">
        <v>43637</v>
      </c>
      <c r="B8232" s="233">
        <v>172</v>
      </c>
      <c r="C8232" s="233">
        <v>23</v>
      </c>
      <c r="D8232" s="234">
        <v>0.4583333333321207</v>
      </c>
      <c r="E8232" s="235">
        <v>0.00019782027128328606</v>
      </c>
      <c r="F8232" s="235">
        <v>0.00004797406128972845</v>
      </c>
    </row>
    <row r="8233" ht="14.25" customHeight="1" spans="1:6" x14ac:dyDescent="0.25">
      <c r="A8233" s="232">
        <v>43637</v>
      </c>
      <c r="B8233" s="233">
        <v>172</v>
      </c>
      <c r="C8233" s="233">
        <v>24</v>
      </c>
      <c r="D8233" s="234">
        <v>0.4791666666678793</v>
      </c>
      <c r="E8233" s="235">
        <v>0.0002210947519976377</v>
      </c>
      <c r="F8233" s="235">
        <v>0.000048274525139142206</v>
      </c>
    </row>
    <row r="8234" ht="14.25" customHeight="1" spans="1:6" x14ac:dyDescent="0.25">
      <c r="A8234" s="232">
        <v>43637</v>
      </c>
      <c r="B8234" s="233">
        <v>172</v>
      </c>
      <c r="C8234" s="233">
        <v>25</v>
      </c>
      <c r="D8234" s="234">
        <v>0.5</v>
      </c>
      <c r="E8234" s="235">
        <v>0.00021943959110516353</v>
      </c>
      <c r="F8234" s="235">
        <v>0.00004877529822149846</v>
      </c>
    </row>
    <row r="8235" ht="14.25" customHeight="1" spans="1:6" x14ac:dyDescent="0.25">
      <c r="A8235" s="232">
        <v>43637</v>
      </c>
      <c r="B8235" s="233">
        <v>172</v>
      </c>
      <c r="C8235" s="233">
        <v>26</v>
      </c>
      <c r="D8235" s="234">
        <v>0.5208333333321207</v>
      </c>
      <c r="E8235" s="235">
        <v>0.00023716090040926444</v>
      </c>
      <c r="F8235" s="235">
        <v>0.000048975607454440954</v>
      </c>
    </row>
    <row r="8236" ht="14.25" customHeight="1" spans="1:6" x14ac:dyDescent="0.25">
      <c r="A8236" s="232">
        <v>43637</v>
      </c>
      <c r="B8236" s="233">
        <v>172</v>
      </c>
      <c r="C8236" s="233">
        <v>27</v>
      </c>
      <c r="D8236" s="234">
        <v>0.5416666666678793</v>
      </c>
      <c r="E8236" s="235">
        <v>0.0002174097034973796</v>
      </c>
      <c r="F8236" s="235">
        <v>0.00004587081434383222</v>
      </c>
    </row>
    <row r="8237" ht="14.25" customHeight="1" spans="1:6" x14ac:dyDescent="0.25">
      <c r="A8237" s="232">
        <v>43637</v>
      </c>
      <c r="B8237" s="233">
        <v>172</v>
      </c>
      <c r="C8237" s="233">
        <v>28</v>
      </c>
      <c r="D8237" s="234">
        <v>0.5625</v>
      </c>
      <c r="E8237" s="235">
        <v>0.00024188253485055448</v>
      </c>
      <c r="F8237" s="235">
        <v>0.00004637158742618847</v>
      </c>
    </row>
    <row r="8238" ht="14.25" customHeight="1" spans="1:6" x14ac:dyDescent="0.25">
      <c r="A8238" s="232">
        <v>43637</v>
      </c>
      <c r="B8238" s="233">
        <v>172</v>
      </c>
      <c r="C8238" s="233">
        <v>29</v>
      </c>
      <c r="D8238" s="234">
        <v>0.5833333333321207</v>
      </c>
      <c r="E8238" s="235">
        <v>0.00025434215606261423</v>
      </c>
      <c r="F8238" s="235">
        <v>0.000046271432809717215</v>
      </c>
    </row>
    <row r="8239" ht="14.25" customHeight="1" spans="1:6" x14ac:dyDescent="0.25">
      <c r="A8239" s="232">
        <v>43637</v>
      </c>
      <c r="B8239" s="233">
        <v>172</v>
      </c>
      <c r="C8239" s="233">
        <v>30</v>
      </c>
      <c r="D8239" s="234">
        <v>0.6041666666678793</v>
      </c>
      <c r="E8239" s="235">
        <v>0.00022517202267621485</v>
      </c>
      <c r="F8239" s="235">
        <v>0.000045169732028533473</v>
      </c>
    </row>
    <row r="8240" ht="14.25" customHeight="1" spans="1:6" x14ac:dyDescent="0.25">
      <c r="A8240" s="232">
        <v>43637</v>
      </c>
      <c r="B8240" s="233">
        <v>172</v>
      </c>
      <c r="C8240" s="233">
        <v>31</v>
      </c>
      <c r="D8240" s="234">
        <v>0.625</v>
      </c>
      <c r="E8240" s="235">
        <v>0.00019999270818224559</v>
      </c>
      <c r="F8240" s="235">
        <v>0.00004637158742618847</v>
      </c>
    </row>
    <row r="8241" ht="14.25" customHeight="1" spans="1:6" x14ac:dyDescent="0.25">
      <c r="A8241" s="232">
        <v>43637</v>
      </c>
      <c r="B8241" s="233">
        <v>172</v>
      </c>
      <c r="C8241" s="233">
        <v>32</v>
      </c>
      <c r="D8241" s="234">
        <v>0.6458333333321207</v>
      </c>
      <c r="E8241" s="235">
        <v>0.00016902582761457976</v>
      </c>
      <c r="F8241" s="235">
        <v>0.000048174370522670945</v>
      </c>
    </row>
    <row r="8242" ht="14.25" customHeight="1" spans="1:6" x14ac:dyDescent="0.25">
      <c r="A8242" s="232">
        <v>43637</v>
      </c>
      <c r="B8242" s="233">
        <v>172</v>
      </c>
      <c r="C8242" s="233">
        <v>33</v>
      </c>
      <c r="D8242" s="234">
        <v>0.6666666666678793</v>
      </c>
      <c r="E8242" s="235">
        <v>0.00015286794766002125</v>
      </c>
      <c r="F8242" s="235">
        <v>0.00005228070979799218</v>
      </c>
    </row>
    <row r="8243" ht="14.25" customHeight="1" spans="1:6" x14ac:dyDescent="0.25">
      <c r="A8243" s="232">
        <v>43637</v>
      </c>
      <c r="B8243" s="233">
        <v>172</v>
      </c>
      <c r="C8243" s="233">
        <v>34</v>
      </c>
      <c r="D8243" s="234">
        <v>0.6875</v>
      </c>
      <c r="E8243" s="235">
        <v>0.00013200790951634354</v>
      </c>
      <c r="F8243" s="235">
        <v>0.000057789213703910896</v>
      </c>
    </row>
    <row r="8244" ht="14.25" customHeight="1" spans="1:6" x14ac:dyDescent="0.25">
      <c r="A8244" s="232">
        <v>43637</v>
      </c>
      <c r="B8244" s="233">
        <v>172</v>
      </c>
      <c r="C8244" s="233">
        <v>35</v>
      </c>
      <c r="D8244" s="234">
        <v>0.7083333333321207</v>
      </c>
      <c r="E8244" s="235">
        <v>0.00011219824508079438</v>
      </c>
      <c r="F8244" s="235">
        <v>0.00006510050070631209</v>
      </c>
    </row>
    <row r="8245" ht="14.25" customHeight="1" spans="1:6" x14ac:dyDescent="0.25">
      <c r="A8245" s="232">
        <v>43637</v>
      </c>
      <c r="B8245" s="233">
        <v>172</v>
      </c>
      <c r="C8245" s="233">
        <v>36</v>
      </c>
      <c r="D8245" s="234">
        <v>0.7291666666678793</v>
      </c>
      <c r="E8245" s="235">
        <v>0.0000870803220375533</v>
      </c>
      <c r="F8245" s="235">
        <v>0.0000669032838027946</v>
      </c>
    </row>
    <row r="8246" ht="14.25" customHeight="1" spans="1:6" x14ac:dyDescent="0.25">
      <c r="A8246" s="232">
        <v>43637</v>
      </c>
      <c r="B8246" s="233">
        <v>172</v>
      </c>
      <c r="C8246" s="233">
        <v>37</v>
      </c>
      <c r="D8246" s="234">
        <v>0.75</v>
      </c>
      <c r="E8246" s="235">
        <v>0.00006406628197906818</v>
      </c>
      <c r="F8246" s="235">
        <v>0.00006660281995338085</v>
      </c>
    </row>
    <row r="8247" ht="14.25" customHeight="1" spans="1:6" x14ac:dyDescent="0.25">
      <c r="A8247" s="232">
        <v>43637</v>
      </c>
      <c r="B8247" s="233">
        <v>172</v>
      </c>
      <c r="C8247" s="233">
        <v>38</v>
      </c>
      <c r="D8247" s="234">
        <v>0.7708333333321207</v>
      </c>
      <c r="E8247" s="235">
        <v>0.00004694517974269326</v>
      </c>
      <c r="F8247" s="235">
        <v>0.00006520065532278334</v>
      </c>
    </row>
    <row r="8248" ht="14.25" customHeight="1" spans="1:6" x14ac:dyDescent="0.25">
      <c r="A8248" s="232">
        <v>43637</v>
      </c>
      <c r="B8248" s="233">
        <v>172</v>
      </c>
      <c r="C8248" s="233">
        <v>39</v>
      </c>
      <c r="D8248" s="234">
        <v>0.7916666666678793</v>
      </c>
      <c r="E8248" s="235">
        <v>0.00003010083815785337</v>
      </c>
      <c r="F8248" s="235">
        <v>0.00006399879992512835</v>
      </c>
    </row>
    <row r="8249" ht="14.25" customHeight="1" spans="1:6" x14ac:dyDescent="0.25">
      <c r="A8249" s="232">
        <v>43637</v>
      </c>
      <c r="B8249" s="233">
        <v>172</v>
      </c>
      <c r="C8249" s="233">
        <v>40</v>
      </c>
      <c r="D8249" s="234">
        <v>0.8125</v>
      </c>
      <c r="E8249" s="235">
        <v>0.000015035180515047338</v>
      </c>
      <c r="F8249" s="235">
        <v>0.00006249648067805962</v>
      </c>
    </row>
    <row r="8250" ht="14.25" customHeight="1" spans="1:6" x14ac:dyDescent="0.25">
      <c r="A8250" s="232">
        <v>43637</v>
      </c>
      <c r="B8250" s="233">
        <v>172</v>
      </c>
      <c r="C8250" s="233">
        <v>41</v>
      </c>
      <c r="D8250" s="234">
        <v>0.8333333333321207</v>
      </c>
      <c r="E8250" s="235">
        <v>0.000005144698029839489</v>
      </c>
      <c r="F8250" s="235">
        <v>0.00006249648067805962</v>
      </c>
    </row>
    <row r="8251" ht="14.25" customHeight="1" spans="1:6" x14ac:dyDescent="0.25">
      <c r="A8251" s="232">
        <v>43637</v>
      </c>
      <c r="B8251" s="233">
        <v>172</v>
      </c>
      <c r="C8251" s="233">
        <v>42</v>
      </c>
      <c r="D8251" s="234">
        <v>0.8541666666678793</v>
      </c>
      <c r="E8251" s="235">
        <v>0.0000018121195577924142</v>
      </c>
      <c r="F8251" s="235">
        <v>0.00006119447066393338</v>
      </c>
    </row>
    <row r="8252" ht="14.25" customHeight="1" spans="1:6" x14ac:dyDescent="0.25">
      <c r="A8252" s="232">
        <v>43637</v>
      </c>
      <c r="B8252" s="233">
        <v>172</v>
      </c>
      <c r="C8252" s="233">
        <v>43</v>
      </c>
      <c r="D8252" s="234">
        <v>0.875</v>
      </c>
      <c r="E8252" s="235">
        <v>4.931409237894962e-9</v>
      </c>
      <c r="F8252" s="235">
        <v>0.00006139477989687587</v>
      </c>
    </row>
    <row r="8253" ht="14.25" customHeight="1" spans="1:6" x14ac:dyDescent="0.25">
      <c r="A8253" s="232">
        <v>43637</v>
      </c>
      <c r="B8253" s="233">
        <v>172</v>
      </c>
      <c r="C8253" s="233">
        <v>44</v>
      </c>
      <c r="D8253" s="234">
        <v>0.8958333333321207</v>
      </c>
      <c r="E8253" s="235">
        <v>0</v>
      </c>
      <c r="F8253" s="235">
        <v>0.00006179539836276087</v>
      </c>
    </row>
    <row r="8254" ht="14.25" customHeight="1" spans="1:6" x14ac:dyDescent="0.25">
      <c r="A8254" s="232">
        <v>43637</v>
      </c>
      <c r="B8254" s="233">
        <v>172</v>
      </c>
      <c r="C8254" s="233">
        <v>45</v>
      </c>
      <c r="D8254" s="234">
        <v>0.9166666666678793</v>
      </c>
      <c r="E8254" s="235">
        <v>0</v>
      </c>
      <c r="F8254" s="235">
        <v>0.00006109431604746214</v>
      </c>
    </row>
    <row r="8255" ht="14.25" customHeight="1" spans="1:6" x14ac:dyDescent="0.25">
      <c r="A8255" s="232">
        <v>43637</v>
      </c>
      <c r="B8255" s="233">
        <v>172</v>
      </c>
      <c r="C8255" s="233">
        <v>46</v>
      </c>
      <c r="D8255" s="234">
        <v>0.9375</v>
      </c>
      <c r="E8255" s="235">
        <v>0</v>
      </c>
      <c r="F8255" s="235">
        <v>0.000055786121374485906</v>
      </c>
    </row>
    <row r="8256" ht="14.25" customHeight="1" spans="1:6" x14ac:dyDescent="0.25">
      <c r="A8256" s="232">
        <v>43637</v>
      </c>
      <c r="B8256" s="233">
        <v>172</v>
      </c>
      <c r="C8256" s="233">
        <v>47</v>
      </c>
      <c r="D8256" s="234">
        <v>0.9583333333321207</v>
      </c>
      <c r="E8256" s="235">
        <v>0</v>
      </c>
      <c r="F8256" s="235">
        <v>0.00005017746285209594</v>
      </c>
    </row>
    <row r="8257" ht="14.25" customHeight="1" spans="1:6" x14ac:dyDescent="0.25">
      <c r="A8257" s="232">
        <v>43637</v>
      </c>
      <c r="B8257" s="233">
        <v>172</v>
      </c>
      <c r="C8257" s="233">
        <v>48</v>
      </c>
      <c r="D8257" s="234">
        <v>0.9791666666678793</v>
      </c>
      <c r="E8257" s="235">
        <v>0</v>
      </c>
      <c r="F8257" s="235">
        <v>0.00004346710354852223</v>
      </c>
    </row>
    <row r="8258" ht="14.25" customHeight="1" spans="1:6" x14ac:dyDescent="0.25">
      <c r="A8258" s="232">
        <v>43638</v>
      </c>
      <c r="B8258" s="233">
        <v>173</v>
      </c>
      <c r="C8258" s="233">
        <v>1</v>
      </c>
      <c r="D8258" s="234">
        <v>0</v>
      </c>
      <c r="E8258" s="235">
        <v>0</v>
      </c>
      <c r="F8258" s="235">
        <v>0.00003625597116259227</v>
      </c>
    </row>
    <row r="8259" ht="14.25" customHeight="1" spans="1:6" x14ac:dyDescent="0.25">
      <c r="A8259" s="232">
        <v>43638</v>
      </c>
      <c r="B8259" s="233">
        <v>173</v>
      </c>
      <c r="C8259" s="233">
        <v>2</v>
      </c>
      <c r="D8259" s="234">
        <v>0.020833333332120674</v>
      </c>
      <c r="E8259" s="235">
        <v>0</v>
      </c>
      <c r="F8259" s="235">
        <v>0.000032049477270799804</v>
      </c>
    </row>
    <row r="8260" ht="14.25" customHeight="1" spans="1:6" x14ac:dyDescent="0.25">
      <c r="A8260" s="232">
        <v>43638</v>
      </c>
      <c r="B8260" s="233">
        <v>173</v>
      </c>
      <c r="C8260" s="233">
        <v>3</v>
      </c>
      <c r="D8260" s="234">
        <v>0.041666666667879326</v>
      </c>
      <c r="E8260" s="235">
        <v>0</v>
      </c>
      <c r="F8260" s="235">
        <v>0.000029946230324903566</v>
      </c>
    </row>
    <row r="8261" ht="14.25" customHeight="1" spans="1:6" x14ac:dyDescent="0.25">
      <c r="A8261" s="232">
        <v>43638</v>
      </c>
      <c r="B8261" s="233">
        <v>173</v>
      </c>
      <c r="C8261" s="233">
        <v>4</v>
      </c>
      <c r="D8261" s="234">
        <v>0.0625</v>
      </c>
      <c r="E8261" s="235">
        <v>0</v>
      </c>
      <c r="F8261" s="235">
        <v>0.00002884452954371982</v>
      </c>
    </row>
    <row r="8262" ht="14.25" customHeight="1" spans="1:6" x14ac:dyDescent="0.25">
      <c r="A8262" s="232">
        <v>43638</v>
      </c>
      <c r="B8262" s="233">
        <v>173</v>
      </c>
      <c r="C8262" s="233">
        <v>5</v>
      </c>
      <c r="D8262" s="234">
        <v>0.08333333333212067</v>
      </c>
      <c r="E8262" s="235">
        <v>0</v>
      </c>
      <c r="F8262" s="235">
        <v>0.00002674128259782358</v>
      </c>
    </row>
    <row r="8263" ht="14.25" customHeight="1" spans="1:6" x14ac:dyDescent="0.25">
      <c r="A8263" s="232">
        <v>43638</v>
      </c>
      <c r="B8263" s="233">
        <v>173</v>
      </c>
      <c r="C8263" s="233">
        <v>6</v>
      </c>
      <c r="D8263" s="234">
        <v>0.10416666666787933</v>
      </c>
      <c r="E8263" s="235">
        <v>0</v>
      </c>
      <c r="F8263" s="235">
        <v>0.00002594004566605359</v>
      </c>
    </row>
    <row r="8264" ht="14.25" customHeight="1" spans="1:6" x14ac:dyDescent="0.25">
      <c r="A8264" s="232">
        <v>43638</v>
      </c>
      <c r="B8264" s="233">
        <v>173</v>
      </c>
      <c r="C8264" s="233">
        <v>7</v>
      </c>
      <c r="D8264" s="234">
        <v>0.125</v>
      </c>
      <c r="E8264" s="235">
        <v>0</v>
      </c>
      <c r="F8264" s="235">
        <v>0.000025539427200168592</v>
      </c>
    </row>
    <row r="8265" ht="14.25" customHeight="1" spans="1:6" x14ac:dyDescent="0.25">
      <c r="A8265" s="232">
        <v>43638</v>
      </c>
      <c r="B8265" s="233">
        <v>173</v>
      </c>
      <c r="C8265" s="233">
        <v>8</v>
      </c>
      <c r="D8265" s="234">
        <v>0.14583333333212067</v>
      </c>
      <c r="E8265" s="235">
        <v>8.939281980114475e-7</v>
      </c>
      <c r="F8265" s="235">
        <v>0.000024738190268398597</v>
      </c>
    </row>
    <row r="8266" ht="14.25" customHeight="1" spans="1:6" x14ac:dyDescent="0.25">
      <c r="A8266" s="232">
        <v>43638</v>
      </c>
      <c r="B8266" s="233">
        <v>173</v>
      </c>
      <c r="C8266" s="233">
        <v>9</v>
      </c>
      <c r="D8266" s="234">
        <v>0.16666666666787933</v>
      </c>
      <c r="E8266" s="235">
        <v>0.000002916584024842575</v>
      </c>
      <c r="F8266" s="235">
        <v>0.000025238963350754845</v>
      </c>
    </row>
    <row r="8267" ht="14.25" customHeight="1" spans="1:6" x14ac:dyDescent="0.25">
      <c r="A8267" s="232">
        <v>43638</v>
      </c>
      <c r="B8267" s="233">
        <v>173</v>
      </c>
      <c r="C8267" s="233">
        <v>10</v>
      </c>
      <c r="D8267" s="234">
        <v>0.1875</v>
      </c>
      <c r="E8267" s="235">
        <v>0.000007969365531956694</v>
      </c>
      <c r="F8267" s="235">
        <v>0.00002543927258369735</v>
      </c>
    </row>
    <row r="8268" ht="14.25" customHeight="1" spans="1:6" x14ac:dyDescent="0.25">
      <c r="A8268" s="232">
        <v>43638</v>
      </c>
      <c r="B8268" s="233">
        <v>173</v>
      </c>
      <c r="C8268" s="233">
        <v>11</v>
      </c>
      <c r="D8268" s="234">
        <v>0.20833333333212067</v>
      </c>
      <c r="E8268" s="235">
        <v>0.000019101732581376084</v>
      </c>
      <c r="F8268" s="235">
        <v>0.000025639581816639835</v>
      </c>
    </row>
    <row r="8269" ht="14.25" customHeight="1" spans="1:6" x14ac:dyDescent="0.25">
      <c r="A8269" s="232">
        <v>43638</v>
      </c>
      <c r="B8269" s="233">
        <v>173</v>
      </c>
      <c r="C8269" s="233">
        <v>12</v>
      </c>
      <c r="D8269" s="234">
        <v>0.22916666666787933</v>
      </c>
      <c r="E8269" s="235">
        <v>0.000034834386518615595</v>
      </c>
      <c r="F8269" s="235">
        <v>0.000027342210296651082</v>
      </c>
    </row>
    <row r="8270" ht="14.25" customHeight="1" spans="1:6" x14ac:dyDescent="0.25">
      <c r="A8270" s="232">
        <v>43638</v>
      </c>
      <c r="B8270" s="233">
        <v>173</v>
      </c>
      <c r="C8270" s="233">
        <v>13</v>
      </c>
      <c r="D8270" s="234">
        <v>0.25</v>
      </c>
      <c r="E8270" s="235">
        <v>0.000051629274280818635</v>
      </c>
      <c r="F8270" s="235">
        <v>0.00003064731264020231</v>
      </c>
    </row>
    <row r="8271" ht="14.25" customHeight="1" spans="1:6" x14ac:dyDescent="0.25">
      <c r="A8271" s="232">
        <v>43638</v>
      </c>
      <c r="B8271" s="233">
        <v>173</v>
      </c>
      <c r="C8271" s="233">
        <v>14</v>
      </c>
      <c r="D8271" s="234">
        <v>0.2708333333321207</v>
      </c>
      <c r="E8271" s="235">
        <v>0.00006823157655230982</v>
      </c>
      <c r="F8271" s="235">
        <v>0.00003685689886141978</v>
      </c>
    </row>
    <row r="8272" ht="14.25" customHeight="1" spans="1:6" x14ac:dyDescent="0.25">
      <c r="A8272" s="232">
        <v>43638</v>
      </c>
      <c r="B8272" s="233">
        <v>173</v>
      </c>
      <c r="C8272" s="233">
        <v>15</v>
      </c>
      <c r="D8272" s="234">
        <v>0.2916666666678793</v>
      </c>
      <c r="E8272" s="235">
        <v>0.00009954343719763905</v>
      </c>
      <c r="F8272" s="235">
        <v>0.00004246555738380974</v>
      </c>
    </row>
    <row r="8273" ht="14.25" customHeight="1" spans="1:6" x14ac:dyDescent="0.25">
      <c r="A8273" s="232">
        <v>43638</v>
      </c>
      <c r="B8273" s="233">
        <v>173</v>
      </c>
      <c r="C8273" s="233">
        <v>16</v>
      </c>
      <c r="D8273" s="234">
        <v>0.3125</v>
      </c>
      <c r="E8273" s="235">
        <v>0.0001358703483797968</v>
      </c>
      <c r="F8273" s="235">
        <v>0.00004747328820737221</v>
      </c>
    </row>
    <row r="8274" ht="14.25" customHeight="1" spans="1:6" x14ac:dyDescent="0.25">
      <c r="A8274" s="232">
        <v>43638</v>
      </c>
      <c r="B8274" s="233">
        <v>173</v>
      </c>
      <c r="C8274" s="233">
        <v>17</v>
      </c>
      <c r="D8274" s="234">
        <v>0.3333333333321207</v>
      </c>
      <c r="E8274" s="235">
        <v>0.0001606528402580395</v>
      </c>
      <c r="F8274" s="235">
        <v>0.000048975607454440954</v>
      </c>
    </row>
    <row r="8275" ht="14.25" customHeight="1" spans="1:6" x14ac:dyDescent="0.25">
      <c r="A8275" s="232">
        <v>43638</v>
      </c>
      <c r="B8275" s="233">
        <v>173</v>
      </c>
      <c r="C8275" s="233">
        <v>18</v>
      </c>
      <c r="D8275" s="234">
        <v>0.3541666666678793</v>
      </c>
      <c r="E8275" s="235">
        <v>0.00017633960096169736</v>
      </c>
      <c r="F8275" s="235">
        <v>0.00005157962748269343</v>
      </c>
    </row>
    <row r="8276" ht="14.25" customHeight="1" spans="1:6" x14ac:dyDescent="0.25">
      <c r="A8276" s="232">
        <v>43638</v>
      </c>
      <c r="B8276" s="233">
        <v>173</v>
      </c>
      <c r="C8276" s="233">
        <v>19</v>
      </c>
      <c r="D8276" s="234">
        <v>0.375</v>
      </c>
      <c r="E8276" s="235">
        <v>0.0002025903139080556</v>
      </c>
      <c r="F8276" s="235">
        <v>0.00005117900901680845</v>
      </c>
    </row>
    <row r="8277" ht="14.25" customHeight="1" spans="1:6" x14ac:dyDescent="0.25">
      <c r="A8277" s="232">
        <v>43638</v>
      </c>
      <c r="B8277" s="233">
        <v>173</v>
      </c>
      <c r="C8277" s="233">
        <v>20</v>
      </c>
      <c r="D8277" s="234">
        <v>0.3958333333321207</v>
      </c>
      <c r="E8277" s="235">
        <v>0.00019346490360647162</v>
      </c>
      <c r="F8277" s="235">
        <v>0.000049977153619153456</v>
      </c>
    </row>
    <row r="8278" ht="14.25" customHeight="1" spans="1:6" x14ac:dyDescent="0.25">
      <c r="A8278" s="232">
        <v>43638</v>
      </c>
      <c r="B8278" s="233">
        <v>173</v>
      </c>
      <c r="C8278" s="233">
        <v>21</v>
      </c>
      <c r="D8278" s="234">
        <v>0.4166666666678793</v>
      </c>
      <c r="E8278" s="235">
        <v>0.0002011997287201975</v>
      </c>
      <c r="F8278" s="235">
        <v>0.000049576535153268434</v>
      </c>
    </row>
    <row r="8279" ht="14.25" customHeight="1" spans="1:6" x14ac:dyDescent="0.25">
      <c r="A8279" s="232">
        <v>43638</v>
      </c>
      <c r="B8279" s="233">
        <v>173</v>
      </c>
      <c r="C8279" s="233">
        <v>22</v>
      </c>
      <c r="D8279" s="234">
        <v>0.4375</v>
      </c>
      <c r="E8279" s="235">
        <v>0.00020114563095464705</v>
      </c>
      <c r="F8279" s="235">
        <v>0.00004837467975561345</v>
      </c>
    </row>
    <row r="8280" ht="14.25" customHeight="1" spans="1:6" x14ac:dyDescent="0.25">
      <c r="A8280" s="232">
        <v>43638</v>
      </c>
      <c r="B8280" s="233">
        <v>173</v>
      </c>
      <c r="C8280" s="233">
        <v>23</v>
      </c>
      <c r="D8280" s="234">
        <v>0.4583333333321207</v>
      </c>
      <c r="E8280" s="235">
        <v>0.00022223889973775336</v>
      </c>
      <c r="F8280" s="235">
        <v>0.00004837467975561345</v>
      </c>
    </row>
    <row r="8281" ht="14.25" customHeight="1" spans="1:6" x14ac:dyDescent="0.25">
      <c r="A8281" s="232">
        <v>43638</v>
      </c>
      <c r="B8281" s="233">
        <v>173</v>
      </c>
      <c r="C8281" s="233">
        <v>24</v>
      </c>
      <c r="D8281" s="234">
        <v>0.4791666666678793</v>
      </c>
      <c r="E8281" s="235">
        <v>0.00021985433411226426</v>
      </c>
      <c r="F8281" s="235">
        <v>0.000048274525139142206</v>
      </c>
    </row>
    <row r="8282" ht="14.25" customHeight="1" spans="1:6" x14ac:dyDescent="0.25">
      <c r="A8282" s="232">
        <v>43638</v>
      </c>
      <c r="B8282" s="233">
        <v>173</v>
      </c>
      <c r="C8282" s="233">
        <v>25</v>
      </c>
      <c r="D8282" s="234">
        <v>0.5</v>
      </c>
      <c r="E8282" s="235">
        <v>0.00023126139655430577</v>
      </c>
      <c r="F8282" s="235">
        <v>0.00005017746285209594</v>
      </c>
    </row>
    <row r="8283" ht="14.25" customHeight="1" spans="1:6" x14ac:dyDescent="0.25">
      <c r="A8283" s="232">
        <v>43638</v>
      </c>
      <c r="B8283" s="233">
        <v>173</v>
      </c>
      <c r="C8283" s="233">
        <v>26</v>
      </c>
      <c r="D8283" s="234">
        <v>0.5208333333321207</v>
      </c>
      <c r="E8283" s="235">
        <v>0.00023139848675987124</v>
      </c>
      <c r="F8283" s="235">
        <v>0.000050578081317980936</v>
      </c>
    </row>
    <row r="8284" ht="14.25" customHeight="1" spans="1:6" x14ac:dyDescent="0.25">
      <c r="A8284" s="232">
        <v>43638</v>
      </c>
      <c r="B8284" s="233">
        <v>173</v>
      </c>
      <c r="C8284" s="233">
        <v>27</v>
      </c>
      <c r="D8284" s="234">
        <v>0.5416666666678793</v>
      </c>
      <c r="E8284" s="235">
        <v>0.00020551642116877928</v>
      </c>
      <c r="F8284" s="235">
        <v>0.00004727297897442971</v>
      </c>
    </row>
    <row r="8285" ht="14.25" customHeight="1" spans="1:6" x14ac:dyDescent="0.25">
      <c r="A8285" s="232">
        <v>43638</v>
      </c>
      <c r="B8285" s="233">
        <v>173</v>
      </c>
      <c r="C8285" s="233">
        <v>28</v>
      </c>
      <c r="D8285" s="234">
        <v>0.5625</v>
      </c>
      <c r="E8285" s="235">
        <v>0.00022790113397584374</v>
      </c>
      <c r="F8285" s="235">
        <v>0.00004677220589207346</v>
      </c>
    </row>
    <row r="8286" ht="14.25" customHeight="1" spans="1:6" x14ac:dyDescent="0.25">
      <c r="A8286" s="232">
        <v>43638</v>
      </c>
      <c r="B8286" s="233">
        <v>173</v>
      </c>
      <c r="C8286" s="233">
        <v>29</v>
      </c>
      <c r="D8286" s="234">
        <v>0.5833333333321207</v>
      </c>
      <c r="E8286" s="235">
        <v>0.00023128629705971437</v>
      </c>
      <c r="F8286" s="235">
        <v>0.00004597096896030346</v>
      </c>
    </row>
    <row r="8287" ht="14.25" customHeight="1" spans="1:6" x14ac:dyDescent="0.25">
      <c r="A8287" s="232">
        <v>43638</v>
      </c>
      <c r="B8287" s="233">
        <v>173</v>
      </c>
      <c r="C8287" s="233">
        <v>30</v>
      </c>
      <c r="D8287" s="234">
        <v>0.6041666666678793</v>
      </c>
      <c r="E8287" s="235">
        <v>0.00021449291423954908</v>
      </c>
      <c r="F8287" s="235">
        <v>0.00004597096896030346</v>
      </c>
    </row>
    <row r="8288" ht="14.25" customHeight="1" spans="1:6" x14ac:dyDescent="0.25">
      <c r="A8288" s="232">
        <v>43638</v>
      </c>
      <c r="B8288" s="233">
        <v>173</v>
      </c>
      <c r="C8288" s="233">
        <v>31</v>
      </c>
      <c r="D8288" s="234">
        <v>0.625</v>
      </c>
      <c r="E8288" s="235">
        <v>0.00019203876397382093</v>
      </c>
      <c r="F8288" s="235">
        <v>0.00004597096896030346</v>
      </c>
    </row>
    <row r="8289" ht="14.25" customHeight="1" spans="1:6" x14ac:dyDescent="0.25">
      <c r="A8289" s="232">
        <v>43638</v>
      </c>
      <c r="B8289" s="233">
        <v>173</v>
      </c>
      <c r="C8289" s="233">
        <v>32</v>
      </c>
      <c r="D8289" s="234">
        <v>0.6458333333321207</v>
      </c>
      <c r="E8289" s="235">
        <v>0.00015984102349529404</v>
      </c>
      <c r="F8289" s="235">
        <v>0.000048975607454440954</v>
      </c>
    </row>
    <row r="8290" ht="14.25" customHeight="1" spans="1:6" x14ac:dyDescent="0.25">
      <c r="A8290" s="232">
        <v>43638</v>
      </c>
      <c r="B8290" s="233">
        <v>173</v>
      </c>
      <c r="C8290" s="233">
        <v>33</v>
      </c>
      <c r="D8290" s="234">
        <v>0.6666666666678793</v>
      </c>
      <c r="E8290" s="235">
        <v>0.00013834240573197632</v>
      </c>
      <c r="F8290" s="235">
        <v>0.00005228070979799218</v>
      </c>
    </row>
    <row r="8291" ht="14.25" customHeight="1" spans="1:6" x14ac:dyDescent="0.25">
      <c r="A8291" s="232">
        <v>43638</v>
      </c>
      <c r="B8291" s="233">
        <v>173</v>
      </c>
      <c r="C8291" s="233">
        <v>34</v>
      </c>
      <c r="D8291" s="234">
        <v>0.6875</v>
      </c>
      <c r="E8291" s="235">
        <v>0.00011881839186358761</v>
      </c>
      <c r="F8291" s="235">
        <v>0.000057088131388612155</v>
      </c>
    </row>
    <row r="8292" ht="14.25" customHeight="1" spans="1:6" x14ac:dyDescent="0.25">
      <c r="A8292" s="232">
        <v>43638</v>
      </c>
      <c r="B8292" s="233">
        <v>173</v>
      </c>
      <c r="C8292" s="233">
        <v>35</v>
      </c>
      <c r="D8292" s="234">
        <v>0.7083333333321207</v>
      </c>
      <c r="E8292" s="235">
        <v>0.0000958424528947605</v>
      </c>
      <c r="F8292" s="235">
        <v>0.00006459972762395585</v>
      </c>
    </row>
    <row r="8293" ht="14.25" customHeight="1" spans="1:6" x14ac:dyDescent="0.25">
      <c r="A8293" s="232">
        <v>43638</v>
      </c>
      <c r="B8293" s="233">
        <v>173</v>
      </c>
      <c r="C8293" s="233">
        <v>36</v>
      </c>
      <c r="D8293" s="234">
        <v>0.7291666666678793</v>
      </c>
      <c r="E8293" s="235">
        <v>0.00007750533086029741</v>
      </c>
      <c r="F8293" s="235">
        <v>0.00006630235610396709</v>
      </c>
    </row>
    <row r="8294" ht="14.25" customHeight="1" spans="1:6" x14ac:dyDescent="0.25">
      <c r="A8294" s="232">
        <v>43638</v>
      </c>
      <c r="B8294" s="233">
        <v>173</v>
      </c>
      <c r="C8294" s="233">
        <v>37</v>
      </c>
      <c r="D8294" s="234">
        <v>0.75</v>
      </c>
      <c r="E8294" s="235">
        <v>0.00005978760892058212</v>
      </c>
      <c r="F8294" s="235">
        <v>0.00006700343841926584</v>
      </c>
    </row>
    <row r="8295" ht="14.25" customHeight="1" spans="1:6" x14ac:dyDescent="0.25">
      <c r="A8295" s="232">
        <v>43638</v>
      </c>
      <c r="B8295" s="233">
        <v>173</v>
      </c>
      <c r="C8295" s="233">
        <v>38</v>
      </c>
      <c r="D8295" s="234">
        <v>0.7708333333321207</v>
      </c>
      <c r="E8295" s="235">
        <v>0.00003927442873071304</v>
      </c>
      <c r="F8295" s="235">
        <v>0.00006660281995338085</v>
      </c>
    </row>
    <row r="8296" ht="14.25" customHeight="1" spans="1:6" x14ac:dyDescent="0.25">
      <c r="A8296" s="232">
        <v>43638</v>
      </c>
      <c r="B8296" s="233">
        <v>173</v>
      </c>
      <c r="C8296" s="233">
        <v>39</v>
      </c>
      <c r="D8296" s="234">
        <v>0.7916666666678793</v>
      </c>
      <c r="E8296" s="235">
        <v>0.000024151586773595112</v>
      </c>
      <c r="F8296" s="235">
        <v>0.00006540096455572584</v>
      </c>
    </row>
    <row r="8297" ht="14.25" customHeight="1" spans="1:6" x14ac:dyDescent="0.25">
      <c r="A8297" s="232">
        <v>43638</v>
      </c>
      <c r="B8297" s="233">
        <v>173</v>
      </c>
      <c r="C8297" s="233">
        <v>40</v>
      </c>
      <c r="D8297" s="234">
        <v>0.8125</v>
      </c>
      <c r="E8297" s="235">
        <v>0.000013067630470414122</v>
      </c>
      <c r="F8297" s="235">
        <v>0.00006520065532278334</v>
      </c>
    </row>
    <row r="8298" ht="14.25" customHeight="1" spans="1:6" x14ac:dyDescent="0.25">
      <c r="A8298" s="232">
        <v>43638</v>
      </c>
      <c r="B8298" s="233">
        <v>173</v>
      </c>
      <c r="C8298" s="233">
        <v>41</v>
      </c>
      <c r="D8298" s="234">
        <v>0.8333333333321207</v>
      </c>
      <c r="E8298" s="235">
        <v>0.0000046938972226109085</v>
      </c>
      <c r="F8298" s="235">
        <v>0.00006279694452747336</v>
      </c>
    </row>
    <row r="8299" ht="14.25" customHeight="1" spans="1:6" x14ac:dyDescent="0.25">
      <c r="A8299" s="232">
        <v>43638</v>
      </c>
      <c r="B8299" s="233">
        <v>173</v>
      </c>
      <c r="C8299" s="233">
        <v>42</v>
      </c>
      <c r="D8299" s="234">
        <v>0.8541666666678793</v>
      </c>
      <c r="E8299" s="235">
        <v>0.000002621445376929219</v>
      </c>
      <c r="F8299" s="235">
        <v>0.00006209586221217463</v>
      </c>
    </row>
    <row r="8300" ht="14.25" customHeight="1" spans="1:6" x14ac:dyDescent="0.25">
      <c r="A8300" s="232">
        <v>43638</v>
      </c>
      <c r="B8300" s="233">
        <v>173</v>
      </c>
      <c r="C8300" s="233">
        <v>43</v>
      </c>
      <c r="D8300" s="234">
        <v>0.875</v>
      </c>
      <c r="E8300" s="235">
        <v>2.99005699360973e-8</v>
      </c>
      <c r="F8300" s="235">
        <v>0.00006309740837688711</v>
      </c>
    </row>
    <row r="8301" ht="14.25" customHeight="1" spans="1:6" x14ac:dyDescent="0.25">
      <c r="A8301" s="232">
        <v>43638</v>
      </c>
      <c r="B8301" s="233">
        <v>173</v>
      </c>
      <c r="C8301" s="233">
        <v>44</v>
      </c>
      <c r="D8301" s="234">
        <v>0.8958333333321207</v>
      </c>
      <c r="E8301" s="235">
        <v>0</v>
      </c>
      <c r="F8301" s="235">
        <v>0.00006239632606158836</v>
      </c>
    </row>
    <row r="8302" ht="14.25" customHeight="1" spans="1:6" x14ac:dyDescent="0.25">
      <c r="A8302" s="232">
        <v>43638</v>
      </c>
      <c r="B8302" s="233">
        <v>173</v>
      </c>
      <c r="C8302" s="233">
        <v>45</v>
      </c>
      <c r="D8302" s="234">
        <v>0.9166666666678793</v>
      </c>
      <c r="E8302" s="235">
        <v>0</v>
      </c>
      <c r="F8302" s="235">
        <v>0.000059992615266278386</v>
      </c>
    </row>
    <row r="8303" ht="14.25" customHeight="1" spans="1:6" x14ac:dyDescent="0.25">
      <c r="A8303" s="232">
        <v>43638</v>
      </c>
      <c r="B8303" s="233">
        <v>173</v>
      </c>
      <c r="C8303" s="233">
        <v>46</v>
      </c>
      <c r="D8303" s="234">
        <v>0.9375</v>
      </c>
      <c r="E8303" s="235">
        <v>0</v>
      </c>
      <c r="F8303" s="235">
        <v>0.000055085039059187164</v>
      </c>
    </row>
    <row r="8304" ht="14.25" customHeight="1" spans="1:6" x14ac:dyDescent="0.25">
      <c r="A8304" s="232">
        <v>43638</v>
      </c>
      <c r="B8304" s="233">
        <v>173</v>
      </c>
      <c r="C8304" s="233">
        <v>47</v>
      </c>
      <c r="D8304" s="234">
        <v>0.9583333333321207</v>
      </c>
      <c r="E8304" s="235">
        <v>0</v>
      </c>
      <c r="F8304" s="235">
        <v>0.000051479472866222185</v>
      </c>
    </row>
    <row r="8305" ht="14.25" customHeight="1" spans="1:6" x14ac:dyDescent="0.25">
      <c r="A8305" s="232">
        <v>43638</v>
      </c>
      <c r="B8305" s="233">
        <v>173</v>
      </c>
      <c r="C8305" s="233">
        <v>48</v>
      </c>
      <c r="D8305" s="234">
        <v>0.9791666666678793</v>
      </c>
      <c r="E8305" s="235">
        <v>0</v>
      </c>
      <c r="F8305" s="235">
        <v>0.00004426834048029223</v>
      </c>
    </row>
    <row r="8306" ht="14.25" customHeight="1" spans="1:6" x14ac:dyDescent="0.25">
      <c r="A8306" s="232">
        <v>43639</v>
      </c>
      <c r="B8306" s="233">
        <v>174</v>
      </c>
      <c r="C8306" s="233">
        <v>1</v>
      </c>
      <c r="D8306" s="234">
        <v>0</v>
      </c>
      <c r="E8306" s="235">
        <v>0</v>
      </c>
      <c r="F8306" s="235">
        <v>0.000036756744244948525</v>
      </c>
    </row>
    <row r="8307" ht="14.25" customHeight="1" spans="1:6" x14ac:dyDescent="0.25">
      <c r="A8307" s="232">
        <v>43639</v>
      </c>
      <c r="B8307" s="233">
        <v>174</v>
      </c>
      <c r="C8307" s="233">
        <v>2</v>
      </c>
      <c r="D8307" s="234">
        <v>0.020833333332120674</v>
      </c>
      <c r="E8307" s="235">
        <v>0</v>
      </c>
      <c r="F8307" s="235">
        <v>0.000032450095736684804</v>
      </c>
    </row>
    <row r="8308" ht="14.25" customHeight="1" spans="1:6" x14ac:dyDescent="0.25">
      <c r="A8308" s="232">
        <v>43639</v>
      </c>
      <c r="B8308" s="233">
        <v>174</v>
      </c>
      <c r="C8308" s="233">
        <v>3</v>
      </c>
      <c r="D8308" s="234">
        <v>0.041666666667879326</v>
      </c>
      <c r="E8308" s="235">
        <v>0</v>
      </c>
      <c r="F8308" s="235">
        <v>0.000030447003407259817</v>
      </c>
    </row>
    <row r="8309" ht="14.25" customHeight="1" spans="1:6" x14ac:dyDescent="0.25">
      <c r="A8309" s="232">
        <v>43639</v>
      </c>
      <c r="B8309" s="233">
        <v>174</v>
      </c>
      <c r="C8309" s="233">
        <v>4</v>
      </c>
      <c r="D8309" s="234">
        <v>0.0625</v>
      </c>
      <c r="E8309" s="235">
        <v>0</v>
      </c>
      <c r="F8309" s="235">
        <v>0.000029044838776662325</v>
      </c>
    </row>
    <row r="8310" ht="14.25" customHeight="1" spans="1:6" x14ac:dyDescent="0.25">
      <c r="A8310" s="232">
        <v>43639</v>
      </c>
      <c r="B8310" s="233">
        <v>174</v>
      </c>
      <c r="C8310" s="233">
        <v>5</v>
      </c>
      <c r="D8310" s="234">
        <v>0.08333333333212067</v>
      </c>
      <c r="E8310" s="235">
        <v>0</v>
      </c>
      <c r="F8310" s="235">
        <v>0.00002654097336488109</v>
      </c>
    </row>
    <row r="8311" ht="14.25" customHeight="1" spans="1:6" x14ac:dyDescent="0.25">
      <c r="A8311" s="232">
        <v>43639</v>
      </c>
      <c r="B8311" s="233">
        <v>174</v>
      </c>
      <c r="C8311" s="233">
        <v>6</v>
      </c>
      <c r="D8311" s="234">
        <v>0.10416666666787933</v>
      </c>
      <c r="E8311" s="235">
        <v>0</v>
      </c>
      <c r="F8311" s="235">
        <v>0.000025839891049582346</v>
      </c>
    </row>
    <row r="8312" ht="14.25" customHeight="1" spans="1:6" x14ac:dyDescent="0.25">
      <c r="A8312" s="232">
        <v>43639</v>
      </c>
      <c r="B8312" s="233">
        <v>174</v>
      </c>
      <c r="C8312" s="233">
        <v>7</v>
      </c>
      <c r="D8312" s="234">
        <v>0.125</v>
      </c>
      <c r="E8312" s="235">
        <v>0</v>
      </c>
      <c r="F8312" s="235">
        <v>0.00002594004566605359</v>
      </c>
    </row>
    <row r="8313" ht="14.25" customHeight="1" spans="1:6" x14ac:dyDescent="0.25">
      <c r="A8313" s="232">
        <v>43639</v>
      </c>
      <c r="B8313" s="233">
        <v>174</v>
      </c>
      <c r="C8313" s="233">
        <v>8</v>
      </c>
      <c r="D8313" s="234">
        <v>0.14583333333212067</v>
      </c>
      <c r="E8313" s="235">
        <v>0.0000016090707564206054</v>
      </c>
      <c r="F8313" s="235">
        <v>0.000025238963350754845</v>
      </c>
    </row>
    <row r="8314" ht="14.25" customHeight="1" spans="1:6" x14ac:dyDescent="0.25">
      <c r="A8314" s="232">
        <v>43639</v>
      </c>
      <c r="B8314" s="233">
        <v>174</v>
      </c>
      <c r="C8314" s="233">
        <v>9</v>
      </c>
      <c r="D8314" s="234">
        <v>0.16666666666787933</v>
      </c>
      <c r="E8314" s="235">
        <v>0.000002691155735827248</v>
      </c>
      <c r="F8314" s="235">
        <v>0.00002543927258369735</v>
      </c>
    </row>
    <row r="8315" ht="14.25" customHeight="1" spans="1:6" x14ac:dyDescent="0.25">
      <c r="A8315" s="232">
        <v>43639</v>
      </c>
      <c r="B8315" s="233">
        <v>174</v>
      </c>
      <c r="C8315" s="233">
        <v>10</v>
      </c>
      <c r="D8315" s="234">
        <v>0.1875</v>
      </c>
      <c r="E8315" s="235">
        <v>0.000007005334150225056</v>
      </c>
      <c r="F8315" s="235">
        <v>0.000025739736433111092</v>
      </c>
    </row>
    <row r="8316" ht="14.25" customHeight="1" spans="1:6" x14ac:dyDescent="0.25">
      <c r="A8316" s="232">
        <v>43639</v>
      </c>
      <c r="B8316" s="233">
        <v>174</v>
      </c>
      <c r="C8316" s="233">
        <v>11</v>
      </c>
      <c r="D8316" s="234">
        <v>0.20833333333212067</v>
      </c>
      <c r="E8316" s="235">
        <v>0.000015393289249078414</v>
      </c>
      <c r="F8316" s="235">
        <v>0.00002594004566605359</v>
      </c>
    </row>
    <row r="8317" ht="14.25" customHeight="1" spans="1:6" x14ac:dyDescent="0.25">
      <c r="A8317" s="232">
        <v>43639</v>
      </c>
      <c r="B8317" s="233">
        <v>174</v>
      </c>
      <c r="C8317" s="233">
        <v>12</v>
      </c>
      <c r="D8317" s="234">
        <v>0.22916666666787933</v>
      </c>
      <c r="E8317" s="235">
        <v>0.000027529865768645706</v>
      </c>
      <c r="F8317" s="235">
        <v>0.00002704174644723733</v>
      </c>
    </row>
    <row r="8318" ht="14.25" customHeight="1" spans="1:6" x14ac:dyDescent="0.25">
      <c r="A8318" s="232">
        <v>43639</v>
      </c>
      <c r="B8318" s="233">
        <v>174</v>
      </c>
      <c r="C8318" s="233">
        <v>13</v>
      </c>
      <c r="D8318" s="234">
        <v>0.25</v>
      </c>
      <c r="E8318" s="235">
        <v>0.00004311798678776525</v>
      </c>
      <c r="F8318" s="235">
        <v>0.00003164885880491481</v>
      </c>
    </row>
    <row r="8319" ht="14.25" customHeight="1" spans="1:6" x14ac:dyDescent="0.25">
      <c r="A8319" s="232">
        <v>43639</v>
      </c>
      <c r="B8319" s="233">
        <v>174</v>
      </c>
      <c r="C8319" s="233">
        <v>14</v>
      </c>
      <c r="D8319" s="234">
        <v>0.2708333333321207</v>
      </c>
      <c r="E8319" s="235">
        <v>0.00005882963037553973</v>
      </c>
      <c r="F8319" s="235">
        <v>0.00003916045504025851</v>
      </c>
    </row>
    <row r="8320" ht="14.25" customHeight="1" spans="1:6" x14ac:dyDescent="0.25">
      <c r="A8320" s="232">
        <v>43639</v>
      </c>
      <c r="B8320" s="233">
        <v>174</v>
      </c>
      <c r="C8320" s="233">
        <v>15</v>
      </c>
      <c r="D8320" s="234">
        <v>0.2916666666678793</v>
      </c>
      <c r="E8320" s="235">
        <v>0.00007830612473197658</v>
      </c>
      <c r="F8320" s="235">
        <v>0.00004406803124734973</v>
      </c>
    </row>
    <row r="8321" ht="14.25" customHeight="1" spans="1:6" x14ac:dyDescent="0.25">
      <c r="A8321" s="232">
        <v>43639</v>
      </c>
      <c r="B8321" s="233">
        <v>174</v>
      </c>
      <c r="C8321" s="233">
        <v>16</v>
      </c>
      <c r="D8321" s="234">
        <v>0.3125</v>
      </c>
      <c r="E8321" s="235">
        <v>0.00011472269416570886</v>
      </c>
      <c r="F8321" s="235">
        <v>0.000048975607454440954</v>
      </c>
    </row>
    <row r="8322" ht="14.25" customHeight="1" spans="1:6" x14ac:dyDescent="0.25">
      <c r="A8322" s="232">
        <v>43639</v>
      </c>
      <c r="B8322" s="233">
        <v>174</v>
      </c>
      <c r="C8322" s="233">
        <v>17</v>
      </c>
      <c r="D8322" s="234">
        <v>0.3333333333321207</v>
      </c>
      <c r="E8322" s="235">
        <v>0.00012616876092351643</v>
      </c>
      <c r="F8322" s="235">
        <v>0.00005047792670150969</v>
      </c>
    </row>
    <row r="8323" ht="14.25" customHeight="1" spans="1:6" x14ac:dyDescent="0.25">
      <c r="A8323" s="232">
        <v>43639</v>
      </c>
      <c r="B8323" s="233">
        <v>174</v>
      </c>
      <c r="C8323" s="233">
        <v>18</v>
      </c>
      <c r="D8323" s="234">
        <v>0.3541666666678793</v>
      </c>
      <c r="E8323" s="235">
        <v>0.00014400222001597997</v>
      </c>
      <c r="F8323" s="235">
        <v>0.00005208040056504968</v>
      </c>
    </row>
    <row r="8324" ht="14.25" customHeight="1" spans="1:6" x14ac:dyDescent="0.25">
      <c r="A8324" s="232">
        <v>43639</v>
      </c>
      <c r="B8324" s="233">
        <v>174</v>
      </c>
      <c r="C8324" s="233">
        <v>19</v>
      </c>
      <c r="D8324" s="234">
        <v>0.375</v>
      </c>
      <c r="E8324" s="235">
        <v>0.00015573979013931046</v>
      </c>
      <c r="F8324" s="235">
        <v>0.00005228070979799218</v>
      </c>
    </row>
    <row r="8325" ht="14.25" customHeight="1" spans="1:6" x14ac:dyDescent="0.25">
      <c r="A8325" s="232">
        <v>43639</v>
      </c>
      <c r="B8325" s="233">
        <v>174</v>
      </c>
      <c r="C8325" s="233">
        <v>20</v>
      </c>
      <c r="D8325" s="234">
        <v>0.3958333333321207</v>
      </c>
      <c r="E8325" s="235">
        <v>0.00014145663441627235</v>
      </c>
      <c r="F8325" s="235">
        <v>0.00005278148288034843</v>
      </c>
    </row>
    <row r="8326" ht="14.25" customHeight="1" spans="1:6" x14ac:dyDescent="0.25">
      <c r="A8326" s="232">
        <v>43639</v>
      </c>
      <c r="B8326" s="233">
        <v>174</v>
      </c>
      <c r="C8326" s="233">
        <v>21</v>
      </c>
      <c r="D8326" s="234">
        <v>0.4166666666678793</v>
      </c>
      <c r="E8326" s="235">
        <v>0.00015063065676075305</v>
      </c>
      <c r="F8326" s="235">
        <v>0.00005298179211329092</v>
      </c>
    </row>
    <row r="8327" ht="14.25" customHeight="1" spans="1:6" x14ac:dyDescent="0.25">
      <c r="A8327" s="232">
        <v>43639</v>
      </c>
      <c r="B8327" s="233">
        <v>174</v>
      </c>
      <c r="C8327" s="233">
        <v>22</v>
      </c>
      <c r="D8327" s="234">
        <v>0.4375</v>
      </c>
      <c r="E8327" s="235">
        <v>0.00015662565106983682</v>
      </c>
      <c r="F8327" s="235">
        <v>0.00005117900901680845</v>
      </c>
    </row>
    <row r="8328" ht="14.25" customHeight="1" spans="1:6" x14ac:dyDescent="0.25">
      <c r="A8328" s="232">
        <v>43639</v>
      </c>
      <c r="B8328" s="233">
        <v>174</v>
      </c>
      <c r="C8328" s="233">
        <v>23</v>
      </c>
      <c r="D8328" s="234">
        <v>0.4583333333321207</v>
      </c>
      <c r="E8328" s="235">
        <v>0.00017301379800779842</v>
      </c>
      <c r="F8328" s="235">
        <v>0.0000508785451673947</v>
      </c>
    </row>
    <row r="8329" ht="14.25" customHeight="1" spans="1:6" x14ac:dyDescent="0.25">
      <c r="A8329" s="232">
        <v>43639</v>
      </c>
      <c r="B8329" s="233">
        <v>174</v>
      </c>
      <c r="C8329" s="233">
        <v>24</v>
      </c>
      <c r="D8329" s="234">
        <v>0.4791666666678793</v>
      </c>
      <c r="E8329" s="235">
        <v>0.0001923991518037433</v>
      </c>
      <c r="F8329" s="235">
        <v>0.00005167978209916469</v>
      </c>
    </row>
    <row r="8330" ht="14.25" customHeight="1" spans="1:6" x14ac:dyDescent="0.25">
      <c r="A8330" s="232">
        <v>43639</v>
      </c>
      <c r="B8330" s="233">
        <v>174</v>
      </c>
      <c r="C8330" s="233">
        <v>25</v>
      </c>
      <c r="D8330" s="234">
        <v>0.5</v>
      </c>
      <c r="E8330" s="235">
        <v>0.00020913399656898122</v>
      </c>
      <c r="F8330" s="235">
        <v>0.00005208040056504968</v>
      </c>
    </row>
    <row r="8331" ht="14.25" customHeight="1" spans="1:6" x14ac:dyDescent="0.25">
      <c r="A8331" s="232">
        <v>43639</v>
      </c>
      <c r="B8331" s="233">
        <v>174</v>
      </c>
      <c r="C8331" s="233">
        <v>26</v>
      </c>
      <c r="D8331" s="234">
        <v>0.5208333333321207</v>
      </c>
      <c r="E8331" s="235">
        <v>0.00018453891448232403</v>
      </c>
      <c r="F8331" s="235">
        <v>0.00005117900901680845</v>
      </c>
    </row>
    <row r="8332" ht="14.25" customHeight="1" spans="1:6" x14ac:dyDescent="0.25">
      <c r="A8332" s="232">
        <v>43639</v>
      </c>
      <c r="B8332" s="233">
        <v>174</v>
      </c>
      <c r="C8332" s="233">
        <v>27</v>
      </c>
      <c r="D8332" s="234">
        <v>0.5416666666678793</v>
      </c>
      <c r="E8332" s="235">
        <v>0.0001923995718355191</v>
      </c>
      <c r="F8332" s="235">
        <v>0.00004937622592032595</v>
      </c>
    </row>
    <row r="8333" ht="14.25" customHeight="1" spans="1:6" x14ac:dyDescent="0.25">
      <c r="A8333" s="232">
        <v>43639</v>
      </c>
      <c r="B8333" s="233">
        <v>174</v>
      </c>
      <c r="C8333" s="233">
        <v>28</v>
      </c>
      <c r="D8333" s="234">
        <v>0.5625</v>
      </c>
      <c r="E8333" s="235">
        <v>0.00019955504509323201</v>
      </c>
      <c r="F8333" s="235">
        <v>0.000049977153619153456</v>
      </c>
    </row>
    <row r="8334" ht="14.25" customHeight="1" spans="1:6" x14ac:dyDescent="0.25">
      <c r="A8334" s="232">
        <v>43639</v>
      </c>
      <c r="B8334" s="233">
        <v>174</v>
      </c>
      <c r="C8334" s="233">
        <v>29</v>
      </c>
      <c r="D8334" s="234">
        <v>0.5833333333321207</v>
      </c>
      <c r="E8334" s="235">
        <v>0.00020455265522956997</v>
      </c>
      <c r="F8334" s="235">
        <v>0.0000492760713038547</v>
      </c>
    </row>
    <row r="8335" ht="14.25" customHeight="1" spans="1:6" x14ac:dyDescent="0.25">
      <c r="A8335" s="232">
        <v>43639</v>
      </c>
      <c r="B8335" s="233">
        <v>174</v>
      </c>
      <c r="C8335" s="233">
        <v>30</v>
      </c>
      <c r="D8335" s="234">
        <v>0.6041666666678793</v>
      </c>
      <c r="E8335" s="235">
        <v>0.00018976103487501243</v>
      </c>
      <c r="F8335" s="235">
        <v>0.00004977684438621095</v>
      </c>
    </row>
    <row r="8336" ht="14.25" customHeight="1" spans="1:6" x14ac:dyDescent="0.25">
      <c r="A8336" s="232">
        <v>43639</v>
      </c>
      <c r="B8336" s="233">
        <v>174</v>
      </c>
      <c r="C8336" s="233">
        <v>31</v>
      </c>
      <c r="D8336" s="234">
        <v>0.625</v>
      </c>
      <c r="E8336" s="235">
        <v>0.00018199951149984358</v>
      </c>
      <c r="F8336" s="235">
        <v>0.00005047792670150969</v>
      </c>
    </row>
    <row r="8337" ht="14.25" customHeight="1" spans="1:6" x14ac:dyDescent="0.25">
      <c r="A8337" s="232">
        <v>43639</v>
      </c>
      <c r="B8337" s="233">
        <v>174</v>
      </c>
      <c r="C8337" s="233">
        <v>32</v>
      </c>
      <c r="D8337" s="234">
        <v>0.6458333333321207</v>
      </c>
      <c r="E8337" s="235">
        <v>0.00015383684469430397</v>
      </c>
      <c r="F8337" s="235">
        <v>0.00005248101903093467</v>
      </c>
    </row>
    <row r="8338" ht="14.25" customHeight="1" spans="1:6" x14ac:dyDescent="0.25">
      <c r="A8338" s="232">
        <v>43639</v>
      </c>
      <c r="B8338" s="233">
        <v>174</v>
      </c>
      <c r="C8338" s="233">
        <v>33</v>
      </c>
      <c r="D8338" s="234">
        <v>0.6666666666678793</v>
      </c>
      <c r="E8338" s="235">
        <v>0.00012398630423050093</v>
      </c>
      <c r="F8338" s="235">
        <v>0.00005498488444271591</v>
      </c>
    </row>
    <row r="8339" ht="14.25" customHeight="1" spans="1:6" x14ac:dyDescent="0.25">
      <c r="A8339" s="232">
        <v>43639</v>
      </c>
      <c r="B8339" s="233">
        <v>174</v>
      </c>
      <c r="C8339" s="233">
        <v>34</v>
      </c>
      <c r="D8339" s="234">
        <v>0.6875</v>
      </c>
      <c r="E8339" s="235">
        <v>0.00010505415194903257</v>
      </c>
      <c r="F8339" s="235">
        <v>0.000060092769882749627</v>
      </c>
    </row>
    <row r="8340" ht="14.25" customHeight="1" spans="1:6" x14ac:dyDescent="0.25">
      <c r="A8340" s="232">
        <v>43639</v>
      </c>
      <c r="B8340" s="233">
        <v>174</v>
      </c>
      <c r="C8340" s="233">
        <v>35</v>
      </c>
      <c r="D8340" s="234">
        <v>0.7083333333321207</v>
      </c>
      <c r="E8340" s="235">
        <v>0.00008881314036790628</v>
      </c>
      <c r="F8340" s="235">
        <v>0.0000653008099392546</v>
      </c>
    </row>
    <row r="8341" ht="14.25" customHeight="1" spans="1:6" x14ac:dyDescent="0.25">
      <c r="A8341" s="232">
        <v>43639</v>
      </c>
      <c r="B8341" s="233">
        <v>174</v>
      </c>
      <c r="C8341" s="233">
        <v>36</v>
      </c>
      <c r="D8341" s="234">
        <v>0.7291666666678793</v>
      </c>
      <c r="E8341" s="235">
        <v>0.00007713021285670712</v>
      </c>
      <c r="F8341" s="235">
        <v>0.00006710359303573709</v>
      </c>
    </row>
    <row r="8342" ht="14.25" customHeight="1" spans="1:6" x14ac:dyDescent="0.25">
      <c r="A8342" s="232">
        <v>43639</v>
      </c>
      <c r="B8342" s="233">
        <v>174</v>
      </c>
      <c r="C8342" s="233">
        <v>37</v>
      </c>
      <c r="D8342" s="234">
        <v>0.75</v>
      </c>
      <c r="E8342" s="235">
        <v>0.000055675756640419615</v>
      </c>
      <c r="F8342" s="235">
        <v>0.00006790482996750707</v>
      </c>
    </row>
    <row r="8343" ht="14.25" customHeight="1" spans="1:6" x14ac:dyDescent="0.25">
      <c r="A8343" s="232">
        <v>43639</v>
      </c>
      <c r="B8343" s="233">
        <v>174</v>
      </c>
      <c r="C8343" s="233">
        <v>38</v>
      </c>
      <c r="D8343" s="234">
        <v>0.7708333333321207</v>
      </c>
      <c r="E8343" s="235">
        <v>0.000042423582681756107</v>
      </c>
      <c r="F8343" s="235">
        <v>0.00006720374765220833</v>
      </c>
    </row>
    <row r="8344" ht="14.25" customHeight="1" spans="1:6" x14ac:dyDescent="0.25">
      <c r="A8344" s="232">
        <v>43639</v>
      </c>
      <c r="B8344" s="233">
        <v>174</v>
      </c>
      <c r="C8344" s="233">
        <v>39</v>
      </c>
      <c r="D8344" s="234">
        <v>0.7916666666678793</v>
      </c>
      <c r="E8344" s="235">
        <v>0.0000306093903473338</v>
      </c>
      <c r="F8344" s="235">
        <v>0.00006520065532278334</v>
      </c>
    </row>
    <row r="8345" ht="14.25" customHeight="1" spans="1:6" x14ac:dyDescent="0.25">
      <c r="A8345" s="232">
        <v>43639</v>
      </c>
      <c r="B8345" s="233">
        <v>174</v>
      </c>
      <c r="C8345" s="233">
        <v>40</v>
      </c>
      <c r="D8345" s="234">
        <v>0.8125</v>
      </c>
      <c r="E8345" s="235">
        <v>0.00001962200412168729</v>
      </c>
      <c r="F8345" s="235">
        <v>0.00006580158302161085</v>
      </c>
    </row>
    <row r="8346" ht="14.25" customHeight="1" spans="1:6" x14ac:dyDescent="0.25">
      <c r="A8346" s="232">
        <v>43639</v>
      </c>
      <c r="B8346" s="233">
        <v>174</v>
      </c>
      <c r="C8346" s="233">
        <v>41</v>
      </c>
      <c r="D8346" s="234">
        <v>0.8333333333321207</v>
      </c>
      <c r="E8346" s="235">
        <v>0.0000074674615327438684</v>
      </c>
      <c r="F8346" s="235">
        <v>0.0000634980268427721</v>
      </c>
    </row>
    <row r="8347" ht="14.25" customHeight="1" spans="1:6" x14ac:dyDescent="0.25">
      <c r="A8347" s="232">
        <v>43639</v>
      </c>
      <c r="B8347" s="233">
        <v>174</v>
      </c>
      <c r="C8347" s="233">
        <v>42</v>
      </c>
      <c r="D8347" s="234">
        <v>0.8541666666678793</v>
      </c>
      <c r="E8347" s="235">
        <v>8.065663134536809e-7</v>
      </c>
      <c r="F8347" s="235">
        <v>0.00006209586221217463</v>
      </c>
    </row>
    <row r="8348" ht="14.25" customHeight="1" spans="1:6" x14ac:dyDescent="0.25">
      <c r="A8348" s="232">
        <v>43639</v>
      </c>
      <c r="B8348" s="233">
        <v>174</v>
      </c>
      <c r="C8348" s="233">
        <v>43</v>
      </c>
      <c r="D8348" s="234">
        <v>0.875</v>
      </c>
      <c r="E8348" s="235">
        <v>1.7228720881759612e-8</v>
      </c>
      <c r="F8348" s="235">
        <v>0.00006359818145924337</v>
      </c>
    </row>
    <row r="8349" ht="14.25" customHeight="1" spans="1:6" x14ac:dyDescent="0.25">
      <c r="A8349" s="232">
        <v>43639</v>
      </c>
      <c r="B8349" s="233">
        <v>174</v>
      </c>
      <c r="C8349" s="233">
        <v>44</v>
      </c>
      <c r="D8349" s="234">
        <v>0.8958333333321207</v>
      </c>
      <c r="E8349" s="235">
        <v>0</v>
      </c>
      <c r="F8349" s="235">
        <v>0.00006299725376041584</v>
      </c>
    </row>
    <row r="8350" ht="14.25" customHeight="1" spans="1:6" x14ac:dyDescent="0.25">
      <c r="A8350" s="232">
        <v>43639</v>
      </c>
      <c r="B8350" s="233">
        <v>174</v>
      </c>
      <c r="C8350" s="233">
        <v>45</v>
      </c>
      <c r="D8350" s="234">
        <v>0.9166666666678793</v>
      </c>
      <c r="E8350" s="235">
        <v>0</v>
      </c>
      <c r="F8350" s="235">
        <v>0.00006129462528040462</v>
      </c>
    </row>
    <row r="8351" ht="14.25" customHeight="1" spans="1:6" x14ac:dyDescent="0.25">
      <c r="A8351" s="232">
        <v>43639</v>
      </c>
      <c r="B8351" s="233">
        <v>174</v>
      </c>
      <c r="C8351" s="233">
        <v>46</v>
      </c>
      <c r="D8351" s="234">
        <v>0.9375</v>
      </c>
      <c r="E8351" s="235">
        <v>0</v>
      </c>
      <c r="F8351" s="235">
        <v>0.00005558581214154341</v>
      </c>
    </row>
    <row r="8352" ht="14.25" customHeight="1" spans="1:6" x14ac:dyDescent="0.25">
      <c r="A8352" s="232">
        <v>43639</v>
      </c>
      <c r="B8352" s="233">
        <v>174</v>
      </c>
      <c r="C8352" s="233">
        <v>47</v>
      </c>
      <c r="D8352" s="234">
        <v>0.9583333333321207</v>
      </c>
      <c r="E8352" s="235">
        <v>0</v>
      </c>
      <c r="F8352" s="235">
        <v>0.000051078854400337184</v>
      </c>
    </row>
    <row r="8353" ht="14.25" customHeight="1" spans="1:6" x14ac:dyDescent="0.25">
      <c r="A8353" s="232">
        <v>43639</v>
      </c>
      <c r="B8353" s="233">
        <v>174</v>
      </c>
      <c r="C8353" s="233">
        <v>48</v>
      </c>
      <c r="D8353" s="234">
        <v>0.9791666666678793</v>
      </c>
      <c r="E8353" s="235">
        <v>0</v>
      </c>
      <c r="F8353" s="235">
        <v>0.00004476911356264847</v>
      </c>
    </row>
    <row r="8354" ht="14.25" customHeight="1" spans="1:6" x14ac:dyDescent="0.25">
      <c r="A8354" s="232">
        <v>43640</v>
      </c>
      <c r="B8354" s="233">
        <v>175</v>
      </c>
      <c r="C8354" s="233">
        <v>1</v>
      </c>
      <c r="D8354" s="234">
        <v>0</v>
      </c>
      <c r="E8354" s="235">
        <v>0</v>
      </c>
      <c r="F8354" s="235">
        <v>0.000037658135793189774</v>
      </c>
    </row>
    <row r="8355" ht="14.25" customHeight="1" spans="1:6" x14ac:dyDescent="0.25">
      <c r="A8355" s="232">
        <v>43640</v>
      </c>
      <c r="B8355" s="233">
        <v>175</v>
      </c>
      <c r="C8355" s="233">
        <v>2</v>
      </c>
      <c r="D8355" s="234">
        <v>0.020833333332120674</v>
      </c>
      <c r="E8355" s="235">
        <v>0</v>
      </c>
      <c r="F8355" s="235">
        <v>0.000032950868819041045</v>
      </c>
    </row>
    <row r="8356" ht="14.25" customHeight="1" spans="1:6" x14ac:dyDescent="0.25">
      <c r="A8356" s="232">
        <v>43640</v>
      </c>
      <c r="B8356" s="233">
        <v>175</v>
      </c>
      <c r="C8356" s="233">
        <v>3</v>
      </c>
      <c r="D8356" s="234">
        <v>0.041666666667879326</v>
      </c>
      <c r="E8356" s="235">
        <v>0</v>
      </c>
      <c r="F8356" s="235">
        <v>0.000030346848790788564</v>
      </c>
    </row>
    <row r="8357" ht="14.25" customHeight="1" spans="1:6" x14ac:dyDescent="0.25">
      <c r="A8357" s="232">
        <v>43640</v>
      </c>
      <c r="B8357" s="233">
        <v>175</v>
      </c>
      <c r="C8357" s="233">
        <v>4</v>
      </c>
      <c r="D8357" s="234">
        <v>0.0625</v>
      </c>
      <c r="E8357" s="235">
        <v>0</v>
      </c>
      <c r="F8357" s="235">
        <v>0.000029645766475489823</v>
      </c>
    </row>
    <row r="8358" ht="14.25" customHeight="1" spans="1:6" x14ac:dyDescent="0.25">
      <c r="A8358" s="232">
        <v>43640</v>
      </c>
      <c r="B8358" s="233">
        <v>175</v>
      </c>
      <c r="C8358" s="233">
        <v>5</v>
      </c>
      <c r="D8358" s="234">
        <v>0.08333333333212067</v>
      </c>
      <c r="E8358" s="235">
        <v>0</v>
      </c>
      <c r="F8358" s="235">
        <v>0.000027342210296651082</v>
      </c>
    </row>
    <row r="8359" ht="14.25" customHeight="1" spans="1:6" x14ac:dyDescent="0.25">
      <c r="A8359" s="232">
        <v>43640</v>
      </c>
      <c r="B8359" s="233">
        <v>175</v>
      </c>
      <c r="C8359" s="233">
        <v>6</v>
      </c>
      <c r="D8359" s="234">
        <v>0.10416666666787933</v>
      </c>
      <c r="E8359" s="235">
        <v>0</v>
      </c>
      <c r="F8359" s="235">
        <v>0.00002594004566605359</v>
      </c>
    </row>
    <row r="8360" ht="14.25" customHeight="1" spans="1:6" x14ac:dyDescent="0.25">
      <c r="A8360" s="232">
        <v>43640</v>
      </c>
      <c r="B8360" s="233">
        <v>175</v>
      </c>
      <c r="C8360" s="233">
        <v>7</v>
      </c>
      <c r="D8360" s="234">
        <v>0.125</v>
      </c>
      <c r="E8360" s="235">
        <v>0</v>
      </c>
      <c r="F8360" s="235">
        <v>0.00002644081874840984</v>
      </c>
    </row>
    <row r="8361" ht="14.25" customHeight="1" spans="1:6" x14ac:dyDescent="0.25">
      <c r="A8361" s="232">
        <v>43640</v>
      </c>
      <c r="B8361" s="233">
        <v>175</v>
      </c>
      <c r="C8361" s="233">
        <v>8</v>
      </c>
      <c r="D8361" s="234">
        <v>0.14583333333212067</v>
      </c>
      <c r="E8361" s="235">
        <v>0.0000012514994772160263</v>
      </c>
      <c r="F8361" s="235">
        <v>0.00002543927258369735</v>
      </c>
    </row>
    <row r="8362" ht="14.25" customHeight="1" spans="1:6" x14ac:dyDescent="0.25">
      <c r="A8362" s="232">
        <v>43640</v>
      </c>
      <c r="B8362" s="233">
        <v>175</v>
      </c>
      <c r="C8362" s="233">
        <v>9</v>
      </c>
      <c r="D8362" s="234">
        <v>0.16666666666787933</v>
      </c>
      <c r="E8362" s="235">
        <v>0.0000016912867532975014</v>
      </c>
      <c r="F8362" s="235">
        <v>0.000025739736433111092</v>
      </c>
    </row>
    <row r="8363" ht="14.25" customHeight="1" spans="1:6" x14ac:dyDescent="0.25">
      <c r="A8363" s="232">
        <v>43640</v>
      </c>
      <c r="B8363" s="233">
        <v>175</v>
      </c>
      <c r="C8363" s="233">
        <v>10</v>
      </c>
      <c r="D8363" s="234">
        <v>0.1875</v>
      </c>
      <c r="E8363" s="235">
        <v>0.000004676362284166154</v>
      </c>
      <c r="F8363" s="235">
        <v>0.000026340664131938587</v>
      </c>
    </row>
    <row r="8364" ht="14.25" customHeight="1" spans="1:6" x14ac:dyDescent="0.25">
      <c r="A8364" s="232">
        <v>43640</v>
      </c>
      <c r="B8364" s="233">
        <v>175</v>
      </c>
      <c r="C8364" s="233">
        <v>11</v>
      </c>
      <c r="D8364" s="234">
        <v>0.20833333333212067</v>
      </c>
      <c r="E8364" s="235">
        <v>0.000010994523949549906</v>
      </c>
      <c r="F8364" s="235">
        <v>0.00002654097336488109</v>
      </c>
    </row>
    <row r="8365" ht="14.25" customHeight="1" spans="1:6" x14ac:dyDescent="0.25">
      <c r="A8365" s="232">
        <v>43640</v>
      </c>
      <c r="B8365" s="233">
        <v>175</v>
      </c>
      <c r="C8365" s="233">
        <v>12</v>
      </c>
      <c r="D8365" s="234">
        <v>0.22916666666787933</v>
      </c>
      <c r="E8365" s="235">
        <v>0.000018489677800397912</v>
      </c>
      <c r="F8365" s="235">
        <v>0.000027342210296651082</v>
      </c>
    </row>
    <row r="8366" ht="14.25" customHeight="1" spans="1:6" x14ac:dyDescent="0.25">
      <c r="A8366" s="232">
        <v>43640</v>
      </c>
      <c r="B8366" s="233">
        <v>175</v>
      </c>
      <c r="C8366" s="233">
        <v>13</v>
      </c>
      <c r="D8366" s="234">
        <v>0.25</v>
      </c>
      <c r="E8366" s="235">
        <v>0.00003465814406845389</v>
      </c>
      <c r="F8366" s="235">
        <v>0.000031047931106087315</v>
      </c>
    </row>
    <row r="8367" ht="14.25" customHeight="1" spans="1:6" x14ac:dyDescent="0.25">
      <c r="A8367" s="232">
        <v>43640</v>
      </c>
      <c r="B8367" s="233">
        <v>175</v>
      </c>
      <c r="C8367" s="233">
        <v>14</v>
      </c>
      <c r="D8367" s="234">
        <v>0.2708333333321207</v>
      </c>
      <c r="E8367" s="235">
        <v>0.00005216372627312555</v>
      </c>
      <c r="F8367" s="235">
        <v>0.00003845937272495976</v>
      </c>
    </row>
    <row r="8368" ht="14.25" customHeight="1" spans="1:6" x14ac:dyDescent="0.25">
      <c r="A8368" s="232">
        <v>43640</v>
      </c>
      <c r="B8368" s="233">
        <v>175</v>
      </c>
      <c r="C8368" s="233">
        <v>15</v>
      </c>
      <c r="D8368" s="234">
        <v>0.2916666666678793</v>
      </c>
      <c r="E8368" s="235">
        <v>0.00007294775438010701</v>
      </c>
      <c r="F8368" s="235">
        <v>0.00004346710354852223</v>
      </c>
    </row>
    <row r="8369" ht="14.25" customHeight="1" spans="1:6" x14ac:dyDescent="0.25">
      <c r="A8369" s="232">
        <v>43640</v>
      </c>
      <c r="B8369" s="233">
        <v>175</v>
      </c>
      <c r="C8369" s="233">
        <v>16</v>
      </c>
      <c r="D8369" s="234">
        <v>0.3125</v>
      </c>
      <c r="E8369" s="235">
        <v>0.00009706606223568672</v>
      </c>
      <c r="F8369" s="235">
        <v>0.00004887545283796971</v>
      </c>
    </row>
    <row r="8370" ht="14.25" customHeight="1" spans="1:6" x14ac:dyDescent="0.25">
      <c r="A8370" s="232">
        <v>43640</v>
      </c>
      <c r="B8370" s="233">
        <v>175</v>
      </c>
      <c r="C8370" s="233">
        <v>17</v>
      </c>
      <c r="D8370" s="234">
        <v>0.3333333333321207</v>
      </c>
      <c r="E8370" s="235">
        <v>0.00011693668788369864</v>
      </c>
      <c r="F8370" s="235">
        <v>0.00005167978209916469</v>
      </c>
    </row>
    <row r="8371" ht="14.25" customHeight="1" spans="1:6" x14ac:dyDescent="0.25">
      <c r="A8371" s="232">
        <v>43640</v>
      </c>
      <c r="B8371" s="233">
        <v>175</v>
      </c>
      <c r="C8371" s="233">
        <v>18</v>
      </c>
      <c r="D8371" s="234">
        <v>0.3541666666678793</v>
      </c>
      <c r="E8371" s="235">
        <v>0.00012748403827915212</v>
      </c>
      <c r="F8371" s="235">
        <v>0.00005368287442858966</v>
      </c>
    </row>
    <row r="8372" ht="14.25" customHeight="1" spans="1:6" x14ac:dyDescent="0.25">
      <c r="A8372" s="232">
        <v>43640</v>
      </c>
      <c r="B8372" s="233">
        <v>175</v>
      </c>
      <c r="C8372" s="233">
        <v>19</v>
      </c>
      <c r="D8372" s="234">
        <v>0.375</v>
      </c>
      <c r="E8372" s="235">
        <v>0.0001589835598559851</v>
      </c>
      <c r="F8372" s="235">
        <v>0.00005418364751094592</v>
      </c>
    </row>
    <row r="8373" ht="14.25" customHeight="1" spans="1:6" x14ac:dyDescent="0.25">
      <c r="A8373" s="232">
        <v>43640</v>
      </c>
      <c r="B8373" s="233">
        <v>175</v>
      </c>
      <c r="C8373" s="233">
        <v>20</v>
      </c>
      <c r="D8373" s="234">
        <v>0.3958333333321207</v>
      </c>
      <c r="E8373" s="235">
        <v>0.0001602328091636379</v>
      </c>
      <c r="F8373" s="235">
        <v>0.000053783029045060915</v>
      </c>
    </row>
    <row r="8374" ht="14.25" customHeight="1" spans="1:6" x14ac:dyDescent="0.25">
      <c r="A8374" s="232">
        <v>43640</v>
      </c>
      <c r="B8374" s="233">
        <v>175</v>
      </c>
      <c r="C8374" s="233">
        <v>21</v>
      </c>
      <c r="D8374" s="234">
        <v>0.4166666666678793</v>
      </c>
      <c r="E8374" s="235">
        <v>0.00019041578290018537</v>
      </c>
      <c r="F8374" s="235">
        <v>0.00005388318366153217</v>
      </c>
    </row>
    <row r="8375" ht="14.25" customHeight="1" spans="1:6" x14ac:dyDescent="0.25">
      <c r="A8375" s="232">
        <v>43640</v>
      </c>
      <c r="B8375" s="233">
        <v>175</v>
      </c>
      <c r="C8375" s="233">
        <v>22</v>
      </c>
      <c r="D8375" s="234">
        <v>0.4375</v>
      </c>
      <c r="E8375" s="235">
        <v>0.0001777980838123111</v>
      </c>
      <c r="F8375" s="235">
        <v>0.00005238086441446342</v>
      </c>
    </row>
    <row r="8376" ht="14.25" customHeight="1" spans="1:6" x14ac:dyDescent="0.25">
      <c r="A8376" s="232">
        <v>43640</v>
      </c>
      <c r="B8376" s="233">
        <v>175</v>
      </c>
      <c r="C8376" s="233">
        <v>23</v>
      </c>
      <c r="D8376" s="234">
        <v>0.4583333333321207</v>
      </c>
      <c r="E8376" s="235">
        <v>0.00017395881617068875</v>
      </c>
      <c r="F8376" s="235">
        <v>0.00005308194672976218</v>
      </c>
    </row>
    <row r="8377" ht="14.25" customHeight="1" spans="1:6" x14ac:dyDescent="0.25">
      <c r="A8377" s="232">
        <v>43640</v>
      </c>
      <c r="B8377" s="233">
        <v>175</v>
      </c>
      <c r="C8377" s="233">
        <v>24</v>
      </c>
      <c r="D8377" s="234">
        <v>0.4791666666678793</v>
      </c>
      <c r="E8377" s="235">
        <v>0.0001816172456350038</v>
      </c>
      <c r="F8377" s="235">
        <v>0.00005338241057917592</v>
      </c>
    </row>
    <row r="8378" ht="14.25" customHeight="1" spans="1:6" x14ac:dyDescent="0.25">
      <c r="A8378" s="232">
        <v>43640</v>
      </c>
      <c r="B8378" s="233">
        <v>175</v>
      </c>
      <c r="C8378" s="233">
        <v>25</v>
      </c>
      <c r="D8378" s="234">
        <v>0.5</v>
      </c>
      <c r="E8378" s="235">
        <v>0.00020677364137453537</v>
      </c>
      <c r="F8378" s="235">
        <v>0.00005478457520977341</v>
      </c>
    </row>
    <row r="8379" ht="14.25" customHeight="1" spans="1:6" x14ac:dyDescent="0.25">
      <c r="A8379" s="232">
        <v>43640</v>
      </c>
      <c r="B8379" s="233">
        <v>175</v>
      </c>
      <c r="C8379" s="233">
        <v>26</v>
      </c>
      <c r="D8379" s="234">
        <v>0.5208333333321207</v>
      </c>
      <c r="E8379" s="235">
        <v>0.00019470475925290048</v>
      </c>
      <c r="F8379" s="235">
        <v>0.000053783029045060915</v>
      </c>
    </row>
    <row r="8380" ht="14.25" customHeight="1" spans="1:6" x14ac:dyDescent="0.25">
      <c r="A8380" s="232">
        <v>43640</v>
      </c>
      <c r="B8380" s="233">
        <v>175</v>
      </c>
      <c r="C8380" s="233">
        <v>27</v>
      </c>
      <c r="D8380" s="234">
        <v>0.5416666666678793</v>
      </c>
      <c r="E8380" s="235">
        <v>0.0001817588322894617</v>
      </c>
      <c r="F8380" s="235">
        <v>0.00005127916363327967</v>
      </c>
    </row>
    <row r="8381" ht="14.25" customHeight="1" spans="1:6" x14ac:dyDescent="0.25">
      <c r="A8381" s="232">
        <v>43640</v>
      </c>
      <c r="B8381" s="233">
        <v>175</v>
      </c>
      <c r="C8381" s="233">
        <v>28</v>
      </c>
      <c r="D8381" s="234">
        <v>0.5625</v>
      </c>
      <c r="E8381" s="235">
        <v>0.0001678435212978154</v>
      </c>
      <c r="F8381" s="235">
        <v>0.000050578081317980936</v>
      </c>
    </row>
    <row r="8382" ht="14.25" customHeight="1" spans="1:6" x14ac:dyDescent="0.25">
      <c r="A8382" s="232">
        <v>43640</v>
      </c>
      <c r="B8382" s="233">
        <v>175</v>
      </c>
      <c r="C8382" s="233">
        <v>29</v>
      </c>
      <c r="D8382" s="234">
        <v>0.5833333333321207</v>
      </c>
      <c r="E8382" s="235">
        <v>0.0001820664070273983</v>
      </c>
      <c r="F8382" s="235">
        <v>0.000050277617468567196</v>
      </c>
    </row>
    <row r="8383" ht="14.25" customHeight="1" spans="1:6" x14ac:dyDescent="0.25">
      <c r="A8383" s="232">
        <v>43640</v>
      </c>
      <c r="B8383" s="233">
        <v>175</v>
      </c>
      <c r="C8383" s="233">
        <v>30</v>
      </c>
      <c r="D8383" s="234">
        <v>0.6041666666678793</v>
      </c>
      <c r="E8383" s="235">
        <v>0.00017967530928416945</v>
      </c>
      <c r="F8383" s="235">
        <v>0.000050077308235624696</v>
      </c>
    </row>
    <row r="8384" ht="14.25" customHeight="1" spans="1:6" x14ac:dyDescent="0.25">
      <c r="A8384" s="232">
        <v>43640</v>
      </c>
      <c r="B8384" s="233">
        <v>175</v>
      </c>
      <c r="C8384" s="233">
        <v>31</v>
      </c>
      <c r="D8384" s="234">
        <v>0.625</v>
      </c>
      <c r="E8384" s="235">
        <v>0.0001602496852187324</v>
      </c>
      <c r="F8384" s="235">
        <v>0.00004977684438621095</v>
      </c>
    </row>
    <row r="8385" ht="14.25" customHeight="1" spans="1:6" x14ac:dyDescent="0.25">
      <c r="A8385" s="232">
        <v>43640</v>
      </c>
      <c r="B8385" s="233">
        <v>175</v>
      </c>
      <c r="C8385" s="233">
        <v>32</v>
      </c>
      <c r="D8385" s="234">
        <v>0.6458333333321207</v>
      </c>
      <c r="E8385" s="235">
        <v>0.00012019021774116211</v>
      </c>
      <c r="F8385" s="235">
        <v>0.00005218055518152093</v>
      </c>
    </row>
    <row r="8386" ht="14.25" customHeight="1" spans="1:6" x14ac:dyDescent="0.25">
      <c r="A8386" s="232">
        <v>43640</v>
      </c>
      <c r="B8386" s="233">
        <v>175</v>
      </c>
      <c r="C8386" s="233">
        <v>33</v>
      </c>
      <c r="D8386" s="234">
        <v>0.6666666666678793</v>
      </c>
      <c r="E8386" s="235">
        <v>0.00009018639692580643</v>
      </c>
      <c r="F8386" s="235">
        <v>0.00005398333827800342</v>
      </c>
    </row>
    <row r="8387" ht="14.25" customHeight="1" spans="1:6" x14ac:dyDescent="0.25">
      <c r="A8387" s="232">
        <v>43640</v>
      </c>
      <c r="B8387" s="233">
        <v>175</v>
      </c>
      <c r="C8387" s="233">
        <v>34</v>
      </c>
      <c r="D8387" s="234">
        <v>0.6875</v>
      </c>
      <c r="E8387" s="235">
        <v>0.0000814939289443016</v>
      </c>
      <c r="F8387" s="235">
        <v>0.0000573885952380259</v>
      </c>
    </row>
    <row r="8388" ht="14.25" customHeight="1" spans="1:6" x14ac:dyDescent="0.25">
      <c r="A8388" s="232">
        <v>43640</v>
      </c>
      <c r="B8388" s="233">
        <v>175</v>
      </c>
      <c r="C8388" s="233">
        <v>35</v>
      </c>
      <c r="D8388" s="234">
        <v>0.7083333333321207</v>
      </c>
      <c r="E8388" s="235">
        <v>0.0000708124762118797</v>
      </c>
      <c r="F8388" s="235">
        <v>0.00006169524374628963</v>
      </c>
    </row>
    <row r="8389" ht="14.25" customHeight="1" spans="1:6" x14ac:dyDescent="0.25">
      <c r="A8389" s="232">
        <v>43640</v>
      </c>
      <c r="B8389" s="233">
        <v>175</v>
      </c>
      <c r="C8389" s="233">
        <v>36</v>
      </c>
      <c r="D8389" s="234">
        <v>0.7291666666678793</v>
      </c>
      <c r="E8389" s="235">
        <v>0.00006649460497881931</v>
      </c>
      <c r="F8389" s="235">
        <v>0.00006379849069218586</v>
      </c>
    </row>
    <row r="8390" ht="14.25" customHeight="1" spans="1:6" x14ac:dyDescent="0.25">
      <c r="A8390" s="232">
        <v>43640</v>
      </c>
      <c r="B8390" s="233">
        <v>175</v>
      </c>
      <c r="C8390" s="233">
        <v>37</v>
      </c>
      <c r="D8390" s="234">
        <v>0.75</v>
      </c>
      <c r="E8390" s="235">
        <v>0.000041893912308607674</v>
      </c>
      <c r="F8390" s="235">
        <v>0.00006459972762395585</v>
      </c>
    </row>
    <row r="8391" ht="14.25" customHeight="1" spans="1:6" x14ac:dyDescent="0.25">
      <c r="A8391" s="232">
        <v>43640</v>
      </c>
      <c r="B8391" s="233">
        <v>175</v>
      </c>
      <c r="C8391" s="233">
        <v>38</v>
      </c>
      <c r="D8391" s="234">
        <v>0.7708333333321207</v>
      </c>
      <c r="E8391" s="235">
        <v>0.000034569048719561284</v>
      </c>
      <c r="F8391" s="235">
        <v>0.00006480003685689835</v>
      </c>
    </row>
    <row r="8392" ht="14.25" customHeight="1" spans="1:6" x14ac:dyDescent="0.25">
      <c r="A8392" s="232">
        <v>43640</v>
      </c>
      <c r="B8392" s="233">
        <v>175</v>
      </c>
      <c r="C8392" s="233">
        <v>39</v>
      </c>
      <c r="D8392" s="234">
        <v>0.7916666666678793</v>
      </c>
      <c r="E8392" s="235">
        <v>0.000023570642646512</v>
      </c>
      <c r="F8392" s="235">
        <v>0.00006379849069218586</v>
      </c>
    </row>
    <row r="8393" ht="14.25" customHeight="1" spans="1:6" x14ac:dyDescent="0.25">
      <c r="A8393" s="232">
        <v>43640</v>
      </c>
      <c r="B8393" s="233">
        <v>175</v>
      </c>
      <c r="C8393" s="233">
        <v>40</v>
      </c>
      <c r="D8393" s="234">
        <v>0.8125</v>
      </c>
      <c r="E8393" s="235">
        <v>0.000012563889994110393</v>
      </c>
      <c r="F8393" s="235">
        <v>0.00006179539836276087</v>
      </c>
    </row>
    <row r="8394" ht="14.25" customHeight="1" spans="1:6" x14ac:dyDescent="0.25">
      <c r="A8394" s="232">
        <v>43640</v>
      </c>
      <c r="B8394" s="233">
        <v>175</v>
      </c>
      <c r="C8394" s="233">
        <v>41</v>
      </c>
      <c r="D8394" s="234">
        <v>0.8333333333321207</v>
      </c>
      <c r="E8394" s="235">
        <v>0.000005039675277986016</v>
      </c>
      <c r="F8394" s="235">
        <v>0.00006109431604746214</v>
      </c>
    </row>
    <row r="8395" ht="14.25" customHeight="1" spans="1:6" x14ac:dyDescent="0.25">
      <c r="A8395" s="232">
        <v>43640</v>
      </c>
      <c r="B8395" s="233">
        <v>175</v>
      </c>
      <c r="C8395" s="233">
        <v>42</v>
      </c>
      <c r="D8395" s="234">
        <v>0.8541666666678793</v>
      </c>
      <c r="E8395" s="235">
        <v>0.0000024400573224631006</v>
      </c>
      <c r="F8395" s="235">
        <v>0.00005969215141686463</v>
      </c>
    </row>
    <row r="8396" ht="14.25" customHeight="1" spans="1:6" x14ac:dyDescent="0.25">
      <c r="A8396" s="232">
        <v>43640</v>
      </c>
      <c r="B8396" s="233">
        <v>175</v>
      </c>
      <c r="C8396" s="233">
        <v>43</v>
      </c>
      <c r="D8396" s="234">
        <v>0.875</v>
      </c>
      <c r="E8396" s="235">
        <v>5.493215353604515e-9</v>
      </c>
      <c r="F8396" s="235">
        <v>0.00006069369758157713</v>
      </c>
    </row>
    <row r="8397" ht="14.25" customHeight="1" spans="1:6" x14ac:dyDescent="0.25">
      <c r="A8397" s="232">
        <v>43640</v>
      </c>
      <c r="B8397" s="233">
        <v>175</v>
      </c>
      <c r="C8397" s="233">
        <v>44</v>
      </c>
      <c r="D8397" s="234">
        <v>0.8958333333321207</v>
      </c>
      <c r="E8397" s="235">
        <v>0</v>
      </c>
      <c r="F8397" s="235">
        <v>0.00006159508912981838</v>
      </c>
    </row>
    <row r="8398" ht="14.25" customHeight="1" spans="1:6" x14ac:dyDescent="0.25">
      <c r="A8398" s="232">
        <v>43640</v>
      </c>
      <c r="B8398" s="233">
        <v>175</v>
      </c>
      <c r="C8398" s="233">
        <v>45</v>
      </c>
      <c r="D8398" s="234">
        <v>0.9166666666678793</v>
      </c>
      <c r="E8398" s="235">
        <v>0</v>
      </c>
      <c r="F8398" s="235">
        <v>0.000060092769882749627</v>
      </c>
    </row>
    <row r="8399" ht="14.25" customHeight="1" spans="1:6" x14ac:dyDescent="0.25">
      <c r="A8399" s="232">
        <v>43640</v>
      </c>
      <c r="B8399" s="233">
        <v>175</v>
      </c>
      <c r="C8399" s="233">
        <v>46</v>
      </c>
      <c r="D8399" s="234">
        <v>0.9375</v>
      </c>
      <c r="E8399" s="235">
        <v>0</v>
      </c>
      <c r="F8399" s="235">
        <v>0.00005568596675801466</v>
      </c>
    </row>
    <row r="8400" ht="14.25" customHeight="1" spans="1:6" x14ac:dyDescent="0.25">
      <c r="A8400" s="232">
        <v>43640</v>
      </c>
      <c r="B8400" s="233">
        <v>175</v>
      </c>
      <c r="C8400" s="233">
        <v>47</v>
      </c>
      <c r="D8400" s="234">
        <v>0.9583333333321207</v>
      </c>
      <c r="E8400" s="235">
        <v>0</v>
      </c>
      <c r="F8400" s="235">
        <v>0.000051479472866222185</v>
      </c>
    </row>
    <row r="8401" ht="14.25" customHeight="1" spans="1:6" x14ac:dyDescent="0.25">
      <c r="A8401" s="232">
        <v>43640</v>
      </c>
      <c r="B8401" s="233">
        <v>175</v>
      </c>
      <c r="C8401" s="233">
        <v>48</v>
      </c>
      <c r="D8401" s="234">
        <v>0.9791666666678793</v>
      </c>
      <c r="E8401" s="235">
        <v>0</v>
      </c>
      <c r="F8401" s="235">
        <v>0.000046271432809717215</v>
      </c>
    </row>
    <row r="8402" ht="14.25" customHeight="1" spans="1:6" x14ac:dyDescent="0.25">
      <c r="A8402" s="232">
        <v>43641</v>
      </c>
      <c r="B8402" s="233">
        <v>176</v>
      </c>
      <c r="C8402" s="233">
        <v>1</v>
      </c>
      <c r="D8402" s="234">
        <v>0</v>
      </c>
      <c r="E8402" s="235">
        <v>0</v>
      </c>
      <c r="F8402" s="235">
        <v>0.00003916045504025851</v>
      </c>
    </row>
    <row r="8403" ht="14.25" customHeight="1" spans="1:6" x14ac:dyDescent="0.25">
      <c r="A8403" s="232">
        <v>43641</v>
      </c>
      <c r="B8403" s="233">
        <v>176</v>
      </c>
      <c r="C8403" s="233">
        <v>2</v>
      </c>
      <c r="D8403" s="234">
        <v>0.020833333332120674</v>
      </c>
      <c r="E8403" s="235">
        <v>0</v>
      </c>
      <c r="F8403" s="235">
        <v>0.00003515427038140853</v>
      </c>
    </row>
    <row r="8404" ht="14.25" customHeight="1" spans="1:6" x14ac:dyDescent="0.25">
      <c r="A8404" s="232">
        <v>43641</v>
      </c>
      <c r="B8404" s="233">
        <v>176</v>
      </c>
      <c r="C8404" s="233">
        <v>3</v>
      </c>
      <c r="D8404" s="234">
        <v>0.041666666667879326</v>
      </c>
      <c r="E8404" s="235">
        <v>0</v>
      </c>
      <c r="F8404" s="235">
        <v>0.000032049477270799804</v>
      </c>
    </row>
    <row r="8405" ht="14.25" customHeight="1" spans="1:6" x14ac:dyDescent="0.25">
      <c r="A8405" s="232">
        <v>43641</v>
      </c>
      <c r="B8405" s="233">
        <v>176</v>
      </c>
      <c r="C8405" s="233">
        <v>4</v>
      </c>
      <c r="D8405" s="234">
        <v>0.0625</v>
      </c>
      <c r="E8405" s="235">
        <v>0</v>
      </c>
      <c r="F8405" s="235">
        <v>0.00002914499339313357</v>
      </c>
    </row>
    <row r="8406" ht="14.25" customHeight="1" spans="1:6" x14ac:dyDescent="0.25">
      <c r="A8406" s="232">
        <v>43641</v>
      </c>
      <c r="B8406" s="233">
        <v>176</v>
      </c>
      <c r="C8406" s="233">
        <v>5</v>
      </c>
      <c r="D8406" s="234">
        <v>0.08333333333212067</v>
      </c>
      <c r="E8406" s="235">
        <v>0</v>
      </c>
      <c r="F8406" s="235">
        <v>0.000028143447228421073</v>
      </c>
    </row>
    <row r="8407" ht="14.25" customHeight="1" spans="1:6" x14ac:dyDescent="0.25">
      <c r="A8407" s="232">
        <v>43641</v>
      </c>
      <c r="B8407" s="233">
        <v>176</v>
      </c>
      <c r="C8407" s="233">
        <v>6</v>
      </c>
      <c r="D8407" s="234">
        <v>0.10416666666787933</v>
      </c>
      <c r="E8407" s="235">
        <v>0</v>
      </c>
      <c r="F8407" s="235">
        <v>0.00002724205568017983</v>
      </c>
    </row>
    <row r="8408" ht="14.25" customHeight="1" spans="1:6" x14ac:dyDescent="0.25">
      <c r="A8408" s="232">
        <v>43641</v>
      </c>
      <c r="B8408" s="233">
        <v>176</v>
      </c>
      <c r="C8408" s="233">
        <v>7</v>
      </c>
      <c r="D8408" s="234">
        <v>0.125</v>
      </c>
      <c r="E8408" s="235">
        <v>0</v>
      </c>
      <c r="F8408" s="235">
        <v>0.000027141901063708585</v>
      </c>
    </row>
    <row r="8409" ht="14.25" customHeight="1" spans="1:6" x14ac:dyDescent="0.25">
      <c r="A8409" s="232">
        <v>43641</v>
      </c>
      <c r="B8409" s="233">
        <v>176</v>
      </c>
      <c r="C8409" s="233">
        <v>8</v>
      </c>
      <c r="D8409" s="234">
        <v>0.14583333333212067</v>
      </c>
      <c r="E8409" s="235">
        <v>0.0000013281218941884363</v>
      </c>
      <c r="F8409" s="235">
        <v>0.000026340664131938587</v>
      </c>
    </row>
    <row r="8410" ht="14.25" customHeight="1" spans="1:6" x14ac:dyDescent="0.25">
      <c r="A8410" s="232">
        <v>43641</v>
      </c>
      <c r="B8410" s="233">
        <v>176</v>
      </c>
      <c r="C8410" s="233">
        <v>9</v>
      </c>
      <c r="D8410" s="234">
        <v>0.16666666666787933</v>
      </c>
      <c r="E8410" s="235">
        <v>0.000003105295676475508</v>
      </c>
      <c r="F8410" s="235">
        <v>0.000026340664131938587</v>
      </c>
    </row>
    <row r="8411" ht="14.25" customHeight="1" spans="1:6" x14ac:dyDescent="0.25">
      <c r="A8411" s="232">
        <v>43641</v>
      </c>
      <c r="B8411" s="233">
        <v>176</v>
      </c>
      <c r="C8411" s="233">
        <v>10</v>
      </c>
      <c r="D8411" s="234">
        <v>0.1875</v>
      </c>
      <c r="E8411" s="235">
        <v>0.000009269823210846577</v>
      </c>
      <c r="F8411" s="235">
        <v>0.00002594004566605359</v>
      </c>
    </row>
    <row r="8412" ht="14.25" customHeight="1" spans="1:6" x14ac:dyDescent="0.25">
      <c r="A8412" s="232">
        <v>43641</v>
      </c>
      <c r="B8412" s="233">
        <v>176</v>
      </c>
      <c r="C8412" s="233">
        <v>11</v>
      </c>
      <c r="D8412" s="234">
        <v>0.20833333333212067</v>
      </c>
      <c r="E8412" s="235">
        <v>0.000020788514143503737</v>
      </c>
      <c r="F8412" s="235">
        <v>0.000026240509515467337</v>
      </c>
    </row>
    <row r="8413" ht="14.25" customHeight="1" spans="1:6" x14ac:dyDescent="0.25">
      <c r="A8413" s="232">
        <v>43641</v>
      </c>
      <c r="B8413" s="233">
        <v>176</v>
      </c>
      <c r="C8413" s="233">
        <v>12</v>
      </c>
      <c r="D8413" s="234">
        <v>0.22916666666787933</v>
      </c>
      <c r="E8413" s="235">
        <v>0.00003534176971834579</v>
      </c>
      <c r="F8413" s="235">
        <v>0.00002594004566605359</v>
      </c>
    </row>
    <row r="8414" ht="14.25" customHeight="1" spans="1:6" x14ac:dyDescent="0.25">
      <c r="A8414" s="232">
        <v>43641</v>
      </c>
      <c r="B8414" s="233">
        <v>176</v>
      </c>
      <c r="C8414" s="233">
        <v>13</v>
      </c>
      <c r="D8414" s="234">
        <v>0.25</v>
      </c>
      <c r="E8414" s="235">
        <v>0.00005580687358090825</v>
      </c>
      <c r="F8414" s="235">
        <v>0.000029044838776662325</v>
      </c>
    </row>
    <row r="8415" ht="14.25" customHeight="1" spans="1:6" x14ac:dyDescent="0.25">
      <c r="A8415" s="232">
        <v>43641</v>
      </c>
      <c r="B8415" s="233">
        <v>176</v>
      </c>
      <c r="C8415" s="233">
        <v>14</v>
      </c>
      <c r="D8415" s="234">
        <v>0.2708333333321207</v>
      </c>
      <c r="E8415" s="235">
        <v>0.0000810650655134565</v>
      </c>
      <c r="F8415" s="235">
        <v>0.000032249786503742304</v>
      </c>
    </row>
    <row r="8416" ht="14.25" customHeight="1" spans="1:6" x14ac:dyDescent="0.25">
      <c r="A8416" s="232">
        <v>43641</v>
      </c>
      <c r="B8416" s="233">
        <v>176</v>
      </c>
      <c r="C8416" s="233">
        <v>15</v>
      </c>
      <c r="D8416" s="234">
        <v>0.2916666666678793</v>
      </c>
      <c r="E8416" s="235">
        <v>0.00011927817996217871</v>
      </c>
      <c r="F8416" s="235">
        <v>0.00003565504346376478</v>
      </c>
    </row>
    <row r="8417" ht="14.25" customHeight="1" spans="1:6" x14ac:dyDescent="0.25">
      <c r="A8417" s="232">
        <v>43641</v>
      </c>
      <c r="B8417" s="233">
        <v>176</v>
      </c>
      <c r="C8417" s="233">
        <v>16</v>
      </c>
      <c r="D8417" s="234">
        <v>0.3125</v>
      </c>
      <c r="E8417" s="235">
        <v>0.00013577400161439906</v>
      </c>
      <c r="F8417" s="235">
        <v>0.00004146401121909723</v>
      </c>
    </row>
    <row r="8418" ht="14.25" customHeight="1" spans="1:6" x14ac:dyDescent="0.25">
      <c r="A8418" s="232">
        <v>43641</v>
      </c>
      <c r="B8418" s="233">
        <v>176</v>
      </c>
      <c r="C8418" s="233">
        <v>17</v>
      </c>
      <c r="D8418" s="234">
        <v>0.3333333333321207</v>
      </c>
      <c r="E8418" s="235">
        <v>0.00015578097045511894</v>
      </c>
      <c r="F8418" s="235">
        <v>0.000046471742042659716</v>
      </c>
    </row>
    <row r="8419" ht="14.25" customHeight="1" spans="1:6" x14ac:dyDescent="0.25">
      <c r="A8419" s="232">
        <v>43641</v>
      </c>
      <c r="B8419" s="233">
        <v>176</v>
      </c>
      <c r="C8419" s="233">
        <v>18</v>
      </c>
      <c r="D8419" s="234">
        <v>0.3541666666678793</v>
      </c>
      <c r="E8419" s="235">
        <v>0.00017783346634463036</v>
      </c>
      <c r="F8419" s="235">
        <v>0.00005318210134623342</v>
      </c>
    </row>
    <row r="8420" ht="14.25" customHeight="1" spans="1:6" x14ac:dyDescent="0.25">
      <c r="A8420" s="232">
        <v>43641</v>
      </c>
      <c r="B8420" s="233">
        <v>176</v>
      </c>
      <c r="C8420" s="233">
        <v>19</v>
      </c>
      <c r="D8420" s="234">
        <v>0.375</v>
      </c>
      <c r="E8420" s="235">
        <v>0.00017645231244050585</v>
      </c>
      <c r="F8420" s="235">
        <v>0.00005548565752507217</v>
      </c>
    </row>
    <row r="8421" ht="14.25" customHeight="1" spans="1:6" x14ac:dyDescent="0.25">
      <c r="A8421" s="232">
        <v>43641</v>
      </c>
      <c r="B8421" s="233">
        <v>176</v>
      </c>
      <c r="C8421" s="233">
        <v>20</v>
      </c>
      <c r="D8421" s="234">
        <v>0.3958333333321207</v>
      </c>
      <c r="E8421" s="235">
        <v>0.00019446376876065976</v>
      </c>
      <c r="F8421" s="235">
        <v>0.00005828998678626714</v>
      </c>
    </row>
    <row r="8422" ht="14.25" customHeight="1" spans="1:6" x14ac:dyDescent="0.25">
      <c r="A8422" s="232">
        <v>43641</v>
      </c>
      <c r="B8422" s="233">
        <v>176</v>
      </c>
      <c r="C8422" s="233">
        <v>21</v>
      </c>
      <c r="D8422" s="234">
        <v>0.4166666666678793</v>
      </c>
      <c r="E8422" s="235">
        <v>0.00022312991789954386</v>
      </c>
      <c r="F8422" s="235">
        <v>0.00005728844062155465</v>
      </c>
    </row>
    <row r="8423" ht="14.25" customHeight="1" spans="1:6" x14ac:dyDescent="0.25">
      <c r="A8423" s="232">
        <v>43641</v>
      </c>
      <c r="B8423" s="233">
        <v>176</v>
      </c>
      <c r="C8423" s="233">
        <v>22</v>
      </c>
      <c r="D8423" s="234">
        <v>0.4375</v>
      </c>
      <c r="E8423" s="235">
        <v>0.00022753649081329032</v>
      </c>
      <c r="F8423" s="235">
        <v>0.00005368287442858966</v>
      </c>
    </row>
    <row r="8424" ht="14.25" customHeight="1" spans="1:6" x14ac:dyDescent="0.25">
      <c r="A8424" s="232">
        <v>43641</v>
      </c>
      <c r="B8424" s="233">
        <v>176</v>
      </c>
      <c r="C8424" s="233">
        <v>23</v>
      </c>
      <c r="D8424" s="234">
        <v>0.4583333333321207</v>
      </c>
      <c r="E8424" s="235">
        <v>0.0002284936576726108</v>
      </c>
      <c r="F8424" s="235">
        <v>0.00005558581214154341</v>
      </c>
    </row>
    <row r="8425" ht="14.25" customHeight="1" spans="1:6" x14ac:dyDescent="0.25">
      <c r="A8425" s="232">
        <v>43641</v>
      </c>
      <c r="B8425" s="233">
        <v>176</v>
      </c>
      <c r="C8425" s="233">
        <v>24</v>
      </c>
      <c r="D8425" s="234">
        <v>0.4791666666678793</v>
      </c>
      <c r="E8425" s="235">
        <v>0.0002456624453828209</v>
      </c>
      <c r="F8425" s="235">
        <v>0.00005498488444271591</v>
      </c>
    </row>
    <row r="8426" ht="14.25" customHeight="1" spans="1:6" x14ac:dyDescent="0.25">
      <c r="A8426" s="232">
        <v>43641</v>
      </c>
      <c r="B8426" s="233">
        <v>176</v>
      </c>
      <c r="C8426" s="233">
        <v>25</v>
      </c>
      <c r="D8426" s="234">
        <v>0.5</v>
      </c>
      <c r="E8426" s="235">
        <v>0.00024043035169760078</v>
      </c>
      <c r="F8426" s="235">
        <v>0.000055786121374485906</v>
      </c>
    </row>
    <row r="8427" ht="14.25" customHeight="1" spans="1:6" x14ac:dyDescent="0.25">
      <c r="A8427" s="232">
        <v>43641</v>
      </c>
      <c r="B8427" s="233">
        <v>176</v>
      </c>
      <c r="C8427" s="233">
        <v>26</v>
      </c>
      <c r="D8427" s="234">
        <v>0.5208333333321207</v>
      </c>
      <c r="E8427" s="235">
        <v>0.0002077169274160651</v>
      </c>
      <c r="F8427" s="235">
        <v>0.00005598643060742841</v>
      </c>
    </row>
    <row r="8428" ht="14.25" customHeight="1" spans="1:6" x14ac:dyDescent="0.25">
      <c r="A8428" s="232">
        <v>43641</v>
      </c>
      <c r="B8428" s="233">
        <v>176</v>
      </c>
      <c r="C8428" s="233">
        <v>27</v>
      </c>
      <c r="D8428" s="234">
        <v>0.5416666666678793</v>
      </c>
      <c r="E8428" s="235">
        <v>0.00020739638167617584</v>
      </c>
      <c r="F8428" s="235">
        <v>0.00005188009133210718</v>
      </c>
    </row>
    <row r="8429" ht="14.25" customHeight="1" spans="1:6" x14ac:dyDescent="0.25">
      <c r="A8429" s="232">
        <v>43641</v>
      </c>
      <c r="B8429" s="233">
        <v>176</v>
      </c>
      <c r="C8429" s="233">
        <v>28</v>
      </c>
      <c r="D8429" s="234">
        <v>0.5625</v>
      </c>
      <c r="E8429" s="235">
        <v>0.00020806251701317385</v>
      </c>
      <c r="F8429" s="235">
        <v>0.00005137931824975094</v>
      </c>
    </row>
    <row r="8430" ht="14.25" customHeight="1" spans="1:6" x14ac:dyDescent="0.25">
      <c r="A8430" s="232">
        <v>43641</v>
      </c>
      <c r="B8430" s="233">
        <v>176</v>
      </c>
      <c r="C8430" s="233">
        <v>29</v>
      </c>
      <c r="D8430" s="234">
        <v>0.5833333333321207</v>
      </c>
      <c r="E8430" s="235">
        <v>0.00022797734617881655</v>
      </c>
      <c r="F8430" s="235">
        <v>0.00005157962748269343</v>
      </c>
    </row>
    <row r="8431" ht="14.25" customHeight="1" spans="1:6" x14ac:dyDescent="0.25">
      <c r="A8431" s="232">
        <v>43641</v>
      </c>
      <c r="B8431" s="233">
        <v>176</v>
      </c>
      <c r="C8431" s="233">
        <v>30</v>
      </c>
      <c r="D8431" s="234">
        <v>0.6041666666678793</v>
      </c>
      <c r="E8431" s="235">
        <v>0.00022414803178241226</v>
      </c>
      <c r="F8431" s="235">
        <v>0.00005218055518152093</v>
      </c>
    </row>
    <row r="8432" ht="14.25" customHeight="1" spans="1:6" x14ac:dyDescent="0.25">
      <c r="A8432" s="232">
        <v>43641</v>
      </c>
      <c r="B8432" s="233">
        <v>176</v>
      </c>
      <c r="C8432" s="233">
        <v>31</v>
      </c>
      <c r="D8432" s="234">
        <v>0.625</v>
      </c>
      <c r="E8432" s="235">
        <v>0.00019676310676596009</v>
      </c>
      <c r="F8432" s="235">
        <v>0.00005188009133210718</v>
      </c>
    </row>
    <row r="8433" ht="14.25" customHeight="1" spans="1:6" x14ac:dyDescent="0.25">
      <c r="A8433" s="232">
        <v>43641</v>
      </c>
      <c r="B8433" s="233">
        <v>176</v>
      </c>
      <c r="C8433" s="233">
        <v>32</v>
      </c>
      <c r="D8433" s="234">
        <v>0.6458333333321207</v>
      </c>
      <c r="E8433" s="235">
        <v>0.00019308654828750665</v>
      </c>
      <c r="F8433" s="235">
        <v>0.00005278148288034843</v>
      </c>
    </row>
    <row r="8434" ht="14.25" customHeight="1" spans="1:6" x14ac:dyDescent="0.25">
      <c r="A8434" s="232">
        <v>43641</v>
      </c>
      <c r="B8434" s="233">
        <v>176</v>
      </c>
      <c r="C8434" s="233">
        <v>33</v>
      </c>
      <c r="D8434" s="234">
        <v>0.6666666666678793</v>
      </c>
      <c r="E8434" s="235">
        <v>0.00015458497015328332</v>
      </c>
      <c r="F8434" s="235">
        <v>0.00005288163749681968</v>
      </c>
    </row>
    <row r="8435" ht="14.25" customHeight="1" spans="1:6" x14ac:dyDescent="0.25">
      <c r="A8435" s="232">
        <v>43641</v>
      </c>
      <c r="B8435" s="233">
        <v>176</v>
      </c>
      <c r="C8435" s="233">
        <v>34</v>
      </c>
      <c r="D8435" s="234">
        <v>0.6875</v>
      </c>
      <c r="E8435" s="235">
        <v>0.00012657300451134314</v>
      </c>
      <c r="F8435" s="235">
        <v>0.0000545842659768309</v>
      </c>
    </row>
    <row r="8436" ht="14.25" customHeight="1" spans="1:6" x14ac:dyDescent="0.25">
      <c r="A8436" s="232">
        <v>43641</v>
      </c>
      <c r="B8436" s="233">
        <v>176</v>
      </c>
      <c r="C8436" s="233">
        <v>35</v>
      </c>
      <c r="D8436" s="234">
        <v>0.7083333333321207</v>
      </c>
      <c r="E8436" s="235">
        <v>0.00010461110300826772</v>
      </c>
      <c r="F8436" s="235">
        <v>0.000058890914485094645</v>
      </c>
    </row>
    <row r="8437" ht="14.25" customHeight="1" spans="1:6" x14ac:dyDescent="0.25">
      <c r="A8437" s="232">
        <v>43641</v>
      </c>
      <c r="B8437" s="233">
        <v>176</v>
      </c>
      <c r="C8437" s="233">
        <v>36</v>
      </c>
      <c r="D8437" s="234">
        <v>0.7291666666678793</v>
      </c>
      <c r="E8437" s="235">
        <v>0.00007527822072973778</v>
      </c>
      <c r="F8437" s="235">
        <v>0.00006229617144511711</v>
      </c>
    </row>
    <row r="8438" ht="14.25" customHeight="1" spans="1:6" x14ac:dyDescent="0.25">
      <c r="A8438" s="232">
        <v>43641</v>
      </c>
      <c r="B8438" s="233">
        <v>176</v>
      </c>
      <c r="C8438" s="233">
        <v>37</v>
      </c>
      <c r="D8438" s="234">
        <v>0.75</v>
      </c>
      <c r="E8438" s="235">
        <v>0.00005664879536082736</v>
      </c>
      <c r="F8438" s="235">
        <v>0.00006109431604746214</v>
      </c>
    </row>
    <row r="8439" ht="14.25" customHeight="1" spans="1:6" x14ac:dyDescent="0.25">
      <c r="A8439" s="232">
        <v>43641</v>
      </c>
      <c r="B8439" s="233">
        <v>176</v>
      </c>
      <c r="C8439" s="233">
        <v>38</v>
      </c>
      <c r="D8439" s="234">
        <v>0.7708333333321207</v>
      </c>
      <c r="E8439" s="235">
        <v>0.000040055074743718385</v>
      </c>
      <c r="F8439" s="235">
        <v>0.0000665026653369096</v>
      </c>
    </row>
    <row r="8440" ht="14.25" customHeight="1" spans="1:6" x14ac:dyDescent="0.25">
      <c r="A8440" s="232">
        <v>43641</v>
      </c>
      <c r="B8440" s="233">
        <v>176</v>
      </c>
      <c r="C8440" s="233">
        <v>39</v>
      </c>
      <c r="D8440" s="234">
        <v>0.7916666666678793</v>
      </c>
      <c r="E8440" s="235">
        <v>0.00002595178364300231</v>
      </c>
      <c r="F8440" s="235">
        <v>0.00006219601682864587</v>
      </c>
    </row>
    <row r="8441" ht="14.25" customHeight="1" spans="1:6" x14ac:dyDescent="0.25">
      <c r="A8441" s="232">
        <v>43641</v>
      </c>
      <c r="B8441" s="233">
        <v>176</v>
      </c>
      <c r="C8441" s="233">
        <v>40</v>
      </c>
      <c r="D8441" s="234">
        <v>0.8125</v>
      </c>
      <c r="E8441" s="235">
        <v>0.00001189538333404954</v>
      </c>
      <c r="F8441" s="235">
        <v>0.00005949184218392214</v>
      </c>
    </row>
    <row r="8442" ht="14.25" customHeight="1" spans="1:6" x14ac:dyDescent="0.25">
      <c r="A8442" s="232">
        <v>43641</v>
      </c>
      <c r="B8442" s="233">
        <v>176</v>
      </c>
      <c r="C8442" s="233">
        <v>41</v>
      </c>
      <c r="D8442" s="234">
        <v>0.8333333333321207</v>
      </c>
      <c r="E8442" s="235">
        <v>0.000005180623646455474</v>
      </c>
      <c r="F8442" s="235">
        <v>0.0000573885952380259</v>
      </c>
    </row>
    <row r="8443" ht="14.25" customHeight="1" spans="1:6" x14ac:dyDescent="0.25">
      <c r="A8443" s="232">
        <v>43641</v>
      </c>
      <c r="B8443" s="233">
        <v>176</v>
      </c>
      <c r="C8443" s="233">
        <v>42</v>
      </c>
      <c r="D8443" s="234">
        <v>0.8541666666678793</v>
      </c>
      <c r="E8443" s="235">
        <v>3.0999213006818195e-7</v>
      </c>
      <c r="F8443" s="235">
        <v>0.00005768905908743964</v>
      </c>
    </row>
    <row r="8444" ht="14.25" customHeight="1" spans="1:6" x14ac:dyDescent="0.25">
      <c r="A8444" s="232">
        <v>43641</v>
      </c>
      <c r="B8444" s="233">
        <v>176</v>
      </c>
      <c r="C8444" s="233">
        <v>43</v>
      </c>
      <c r="D8444" s="234">
        <v>0.875</v>
      </c>
      <c r="E8444" s="235">
        <v>2.871453480293269e-9</v>
      </c>
      <c r="F8444" s="235">
        <v>0.0000573885952380259</v>
      </c>
    </row>
    <row r="8445" ht="14.25" customHeight="1" spans="1:6" x14ac:dyDescent="0.25">
      <c r="A8445" s="232">
        <v>43641</v>
      </c>
      <c r="B8445" s="233">
        <v>176</v>
      </c>
      <c r="C8445" s="233">
        <v>44</v>
      </c>
      <c r="D8445" s="234">
        <v>0.8958333333321207</v>
      </c>
      <c r="E8445" s="235">
        <v>0</v>
      </c>
      <c r="F8445" s="235">
        <v>0.000058490296019209644</v>
      </c>
    </row>
    <row r="8446" ht="14.25" customHeight="1" spans="1:6" x14ac:dyDescent="0.25">
      <c r="A8446" s="232">
        <v>43641</v>
      </c>
      <c r="B8446" s="233">
        <v>176</v>
      </c>
      <c r="C8446" s="233">
        <v>45</v>
      </c>
      <c r="D8446" s="234">
        <v>0.9166666666678793</v>
      </c>
      <c r="E8446" s="235">
        <v>0</v>
      </c>
      <c r="F8446" s="235">
        <v>0.000056387049073313414</v>
      </c>
    </row>
    <row r="8447" ht="14.25" customHeight="1" spans="1:6" x14ac:dyDescent="0.25">
      <c r="A8447" s="232">
        <v>43641</v>
      </c>
      <c r="B8447" s="233">
        <v>176</v>
      </c>
      <c r="C8447" s="233">
        <v>46</v>
      </c>
      <c r="D8447" s="234">
        <v>0.9375</v>
      </c>
      <c r="E8447" s="235">
        <v>0</v>
      </c>
      <c r="F8447" s="235">
        <v>0.00005558581214154341</v>
      </c>
    </row>
    <row r="8448" ht="14.25" customHeight="1" spans="1:6" x14ac:dyDescent="0.25">
      <c r="A8448" s="232">
        <v>43641</v>
      </c>
      <c r="B8448" s="233">
        <v>176</v>
      </c>
      <c r="C8448" s="233">
        <v>47</v>
      </c>
      <c r="D8448" s="234">
        <v>0.9583333333321207</v>
      </c>
      <c r="E8448" s="235">
        <v>0</v>
      </c>
      <c r="F8448" s="235">
        <v>0.000049476380536797194</v>
      </c>
    </row>
    <row r="8449" ht="14.25" customHeight="1" spans="1:6" x14ac:dyDescent="0.25">
      <c r="A8449" s="232">
        <v>43641</v>
      </c>
      <c r="B8449" s="233">
        <v>176</v>
      </c>
      <c r="C8449" s="233">
        <v>48</v>
      </c>
      <c r="D8449" s="234">
        <v>0.9791666666678793</v>
      </c>
      <c r="E8449" s="235">
        <v>0</v>
      </c>
      <c r="F8449" s="235">
        <v>0.000046071123576774715</v>
      </c>
    </row>
    <row r="8450" ht="14.25" customHeight="1" spans="1:6" x14ac:dyDescent="0.25">
      <c r="A8450" s="232">
        <v>43642</v>
      </c>
      <c r="B8450" s="233">
        <v>177</v>
      </c>
      <c r="C8450" s="233">
        <v>1</v>
      </c>
      <c r="D8450" s="234">
        <v>0</v>
      </c>
      <c r="E8450" s="235">
        <v>0</v>
      </c>
      <c r="F8450" s="235">
        <v>0.000039561073506143503</v>
      </c>
    </row>
    <row r="8451" ht="14.25" customHeight="1" spans="1:6" x14ac:dyDescent="0.25">
      <c r="A8451" s="232">
        <v>43642</v>
      </c>
      <c r="B8451" s="233">
        <v>177</v>
      </c>
      <c r="C8451" s="233">
        <v>2</v>
      </c>
      <c r="D8451" s="234">
        <v>0.020833333332120674</v>
      </c>
      <c r="E8451" s="235">
        <v>0</v>
      </c>
      <c r="F8451" s="235">
        <v>0.00003505411576493728</v>
      </c>
    </row>
    <row r="8452" ht="14.25" customHeight="1" spans="1:6" x14ac:dyDescent="0.25">
      <c r="A8452" s="232">
        <v>43642</v>
      </c>
      <c r="B8452" s="233">
        <v>177</v>
      </c>
      <c r="C8452" s="233">
        <v>3</v>
      </c>
      <c r="D8452" s="234">
        <v>0.041666666667879326</v>
      </c>
      <c r="E8452" s="235">
        <v>0</v>
      </c>
      <c r="F8452" s="235">
        <v>0.00003275055958609855</v>
      </c>
    </row>
    <row r="8453" ht="14.25" customHeight="1" spans="1:6" x14ac:dyDescent="0.25">
      <c r="A8453" s="232">
        <v>43642</v>
      </c>
      <c r="B8453" s="233">
        <v>177</v>
      </c>
      <c r="C8453" s="233">
        <v>4</v>
      </c>
      <c r="D8453" s="234">
        <v>0.0625</v>
      </c>
      <c r="E8453" s="235">
        <v>0</v>
      </c>
      <c r="F8453" s="235">
        <v>0.000030046384941374813</v>
      </c>
    </row>
    <row r="8454" ht="14.25" customHeight="1" spans="1:6" x14ac:dyDescent="0.25">
      <c r="A8454" s="232">
        <v>43642</v>
      </c>
      <c r="B8454" s="233">
        <v>177</v>
      </c>
      <c r="C8454" s="233">
        <v>5</v>
      </c>
      <c r="D8454" s="234">
        <v>0.08333333333212067</v>
      </c>
      <c r="E8454" s="235">
        <v>0</v>
      </c>
      <c r="F8454" s="235">
        <v>0.000028143447228421073</v>
      </c>
    </row>
    <row r="8455" ht="14.25" customHeight="1" spans="1:6" x14ac:dyDescent="0.25">
      <c r="A8455" s="232">
        <v>43642</v>
      </c>
      <c r="B8455" s="233">
        <v>177</v>
      </c>
      <c r="C8455" s="233">
        <v>6</v>
      </c>
      <c r="D8455" s="234">
        <v>0.10416666666787933</v>
      </c>
      <c r="E8455" s="235">
        <v>0</v>
      </c>
      <c r="F8455" s="235">
        <v>0.00002724205568017983</v>
      </c>
    </row>
    <row r="8456" ht="14.25" customHeight="1" spans="1:6" x14ac:dyDescent="0.25">
      <c r="A8456" s="232">
        <v>43642</v>
      </c>
      <c r="B8456" s="233">
        <v>177</v>
      </c>
      <c r="C8456" s="233">
        <v>7</v>
      </c>
      <c r="D8456" s="234">
        <v>0.125</v>
      </c>
      <c r="E8456" s="235">
        <v>0</v>
      </c>
      <c r="F8456" s="235">
        <v>0.00002654097336488109</v>
      </c>
    </row>
    <row r="8457" ht="14.25" customHeight="1" spans="1:6" x14ac:dyDescent="0.25">
      <c r="A8457" s="232">
        <v>43642</v>
      </c>
      <c r="B8457" s="233">
        <v>177</v>
      </c>
      <c r="C8457" s="233">
        <v>8</v>
      </c>
      <c r="D8457" s="234">
        <v>0.14583333333212067</v>
      </c>
      <c r="E8457" s="235">
        <v>0.0000013025810885309667</v>
      </c>
      <c r="F8457" s="235">
        <v>0.00002594004566605359</v>
      </c>
    </row>
    <row r="8458" ht="14.25" customHeight="1" spans="1:6" x14ac:dyDescent="0.25">
      <c r="A8458" s="232">
        <v>43642</v>
      </c>
      <c r="B8458" s="233">
        <v>177</v>
      </c>
      <c r="C8458" s="233">
        <v>9</v>
      </c>
      <c r="D8458" s="234">
        <v>0.16666666666787933</v>
      </c>
      <c r="E8458" s="235">
        <v>0.000003203804641714243</v>
      </c>
      <c r="F8458" s="235">
        <v>0.000025739736433111092</v>
      </c>
    </row>
    <row r="8459" ht="14.25" customHeight="1" spans="1:6" x14ac:dyDescent="0.25">
      <c r="A8459" s="232">
        <v>43642</v>
      </c>
      <c r="B8459" s="233">
        <v>177</v>
      </c>
      <c r="C8459" s="233">
        <v>10</v>
      </c>
      <c r="D8459" s="234">
        <v>0.1875</v>
      </c>
      <c r="E8459" s="235">
        <v>0.0000087074431616681</v>
      </c>
      <c r="F8459" s="235">
        <v>0.000024237417186042353</v>
      </c>
    </row>
    <row r="8460" ht="14.25" customHeight="1" spans="1:6" x14ac:dyDescent="0.25">
      <c r="A8460" s="232">
        <v>43642</v>
      </c>
      <c r="B8460" s="233">
        <v>177</v>
      </c>
      <c r="C8460" s="233">
        <v>11</v>
      </c>
      <c r="D8460" s="234">
        <v>0.20833333333212067</v>
      </c>
      <c r="E8460" s="235">
        <v>0.00001772917946323357</v>
      </c>
      <c r="F8460" s="235">
        <v>0.000025639581816639835</v>
      </c>
    </row>
    <row r="8461" ht="14.25" customHeight="1" spans="1:6" x14ac:dyDescent="0.25">
      <c r="A8461" s="232">
        <v>43642</v>
      </c>
      <c r="B8461" s="233">
        <v>177</v>
      </c>
      <c r="C8461" s="233">
        <v>12</v>
      </c>
      <c r="D8461" s="234">
        <v>0.22916666666787933</v>
      </c>
      <c r="E8461" s="235">
        <v>0.000030583911445901265</v>
      </c>
      <c r="F8461" s="235">
        <v>0.000025839891049582346</v>
      </c>
    </row>
    <row r="8462" ht="14.25" customHeight="1" spans="1:6" x14ac:dyDescent="0.25">
      <c r="A8462" s="232">
        <v>43642</v>
      </c>
      <c r="B8462" s="233">
        <v>177</v>
      </c>
      <c r="C8462" s="233">
        <v>13</v>
      </c>
      <c r="D8462" s="234">
        <v>0.25</v>
      </c>
      <c r="E8462" s="235">
        <v>0.0000479716958159311</v>
      </c>
      <c r="F8462" s="235">
        <v>0.000027943137995478576</v>
      </c>
    </row>
    <row r="8463" ht="14.25" customHeight="1" spans="1:6" x14ac:dyDescent="0.25">
      <c r="A8463" s="232">
        <v>43642</v>
      </c>
      <c r="B8463" s="233">
        <v>177</v>
      </c>
      <c r="C8463" s="233">
        <v>14</v>
      </c>
      <c r="D8463" s="234">
        <v>0.2708333333321207</v>
      </c>
      <c r="E8463" s="235">
        <v>0.00006465172152564063</v>
      </c>
      <c r="F8463" s="235">
        <v>0.00002874437492724857</v>
      </c>
    </row>
    <row r="8464" ht="14.25" customHeight="1" spans="1:6" x14ac:dyDescent="0.25">
      <c r="A8464" s="232">
        <v>43642</v>
      </c>
      <c r="B8464" s="233">
        <v>177</v>
      </c>
      <c r="C8464" s="233">
        <v>15</v>
      </c>
      <c r="D8464" s="234">
        <v>0.2916666666678793</v>
      </c>
      <c r="E8464" s="235">
        <v>0.00008510924216162067</v>
      </c>
      <c r="F8464" s="235">
        <v>0.00003194932265432856</v>
      </c>
    </row>
    <row r="8465" ht="14.25" customHeight="1" spans="1:6" x14ac:dyDescent="0.25">
      <c r="A8465" s="232">
        <v>43642</v>
      </c>
      <c r="B8465" s="233">
        <v>177</v>
      </c>
      <c r="C8465" s="233">
        <v>16</v>
      </c>
      <c r="D8465" s="234">
        <v>0.3125</v>
      </c>
      <c r="E8465" s="235">
        <v>0.00011047887412651818</v>
      </c>
      <c r="F8465" s="235">
        <v>0.000037457826560247266</v>
      </c>
    </row>
    <row r="8466" ht="14.25" customHeight="1" spans="1:6" x14ac:dyDescent="0.25">
      <c r="A8466" s="232">
        <v>43642</v>
      </c>
      <c r="B8466" s="233">
        <v>177</v>
      </c>
      <c r="C8466" s="233">
        <v>17</v>
      </c>
      <c r="D8466" s="234">
        <v>0.3333333333321207</v>
      </c>
      <c r="E8466" s="235">
        <v>0.00012924059803513094</v>
      </c>
      <c r="F8466" s="235">
        <v>0.00004376756739793598</v>
      </c>
    </row>
    <row r="8467" ht="14.25" customHeight="1" spans="1:6" x14ac:dyDescent="0.25">
      <c r="A8467" s="232">
        <v>43642</v>
      </c>
      <c r="B8467" s="233">
        <v>177</v>
      </c>
      <c r="C8467" s="233">
        <v>18</v>
      </c>
      <c r="D8467" s="234">
        <v>0.3541666666678793</v>
      </c>
      <c r="E8467" s="235">
        <v>0.0001464982695680379</v>
      </c>
      <c r="F8467" s="235">
        <v>0.0000492760713038547</v>
      </c>
    </row>
    <row r="8468" ht="14.25" customHeight="1" spans="1:6" x14ac:dyDescent="0.25">
      <c r="A8468" s="232">
        <v>43642</v>
      </c>
      <c r="B8468" s="233">
        <v>177</v>
      </c>
      <c r="C8468" s="233">
        <v>19</v>
      </c>
      <c r="D8468" s="234">
        <v>0.375</v>
      </c>
      <c r="E8468" s="235">
        <v>0.00015685393026103754</v>
      </c>
      <c r="F8468" s="235">
        <v>0.00005428380212741717</v>
      </c>
    </row>
    <row r="8469" ht="14.25" customHeight="1" spans="1:6" x14ac:dyDescent="0.25">
      <c r="A8469" s="232">
        <v>43642</v>
      </c>
      <c r="B8469" s="233">
        <v>177</v>
      </c>
      <c r="C8469" s="233">
        <v>20</v>
      </c>
      <c r="D8469" s="234">
        <v>0.3958333333321207</v>
      </c>
      <c r="E8469" s="235">
        <v>0.00017570142114368682</v>
      </c>
      <c r="F8469" s="235">
        <v>0.00005558581214154341</v>
      </c>
    </row>
    <row r="8470" ht="14.25" customHeight="1" spans="1:6" x14ac:dyDescent="0.25">
      <c r="A8470" s="232">
        <v>43642</v>
      </c>
      <c r="B8470" s="233">
        <v>177</v>
      </c>
      <c r="C8470" s="233">
        <v>21</v>
      </c>
      <c r="D8470" s="234">
        <v>0.4166666666678793</v>
      </c>
      <c r="E8470" s="235">
        <v>0.00018896464348736774</v>
      </c>
      <c r="F8470" s="235">
        <v>0.00005608658522389965</v>
      </c>
    </row>
    <row r="8471" ht="14.25" customHeight="1" spans="1:6" x14ac:dyDescent="0.25">
      <c r="A8471" s="232">
        <v>43642</v>
      </c>
      <c r="B8471" s="233">
        <v>177</v>
      </c>
      <c r="C8471" s="233">
        <v>22</v>
      </c>
      <c r="D8471" s="234">
        <v>0.4375</v>
      </c>
      <c r="E8471" s="235">
        <v>0.00018796773514024768</v>
      </c>
      <c r="F8471" s="235">
        <v>0.00005949184218392214</v>
      </c>
    </row>
    <row r="8472" ht="14.25" customHeight="1" spans="1:6" x14ac:dyDescent="0.25">
      <c r="A8472" s="232">
        <v>43642</v>
      </c>
      <c r="B8472" s="233">
        <v>177</v>
      </c>
      <c r="C8472" s="233">
        <v>23</v>
      </c>
      <c r="D8472" s="234">
        <v>0.4583333333321207</v>
      </c>
      <c r="E8472" s="235">
        <v>0.0002005880665549749</v>
      </c>
      <c r="F8472" s="235">
        <v>0.00005869060525215214</v>
      </c>
    </row>
    <row r="8473" ht="14.25" customHeight="1" spans="1:6" x14ac:dyDescent="0.25">
      <c r="A8473" s="232">
        <v>43642</v>
      </c>
      <c r="B8473" s="233">
        <v>177</v>
      </c>
      <c r="C8473" s="233">
        <v>24</v>
      </c>
      <c r="D8473" s="234">
        <v>0.4791666666678793</v>
      </c>
      <c r="E8473" s="235">
        <v>0.00018902140950914016</v>
      </c>
      <c r="F8473" s="235">
        <v>0.00005979230603333589</v>
      </c>
    </row>
    <row r="8474" ht="14.25" customHeight="1" spans="1:6" x14ac:dyDescent="0.25">
      <c r="A8474" s="232">
        <v>43642</v>
      </c>
      <c r="B8474" s="233">
        <v>177</v>
      </c>
      <c r="C8474" s="233">
        <v>25</v>
      </c>
      <c r="D8474" s="234">
        <v>0.5</v>
      </c>
      <c r="E8474" s="235">
        <v>0.00020317941116744406</v>
      </c>
      <c r="F8474" s="235">
        <v>0.00005869060525215214</v>
      </c>
    </row>
    <row r="8475" ht="14.25" customHeight="1" spans="1:6" x14ac:dyDescent="0.25">
      <c r="A8475" s="232">
        <v>43642</v>
      </c>
      <c r="B8475" s="233">
        <v>177</v>
      </c>
      <c r="C8475" s="233">
        <v>26</v>
      </c>
      <c r="D8475" s="234">
        <v>0.5208333333321207</v>
      </c>
      <c r="E8475" s="235">
        <v>0.00022136015888679067</v>
      </c>
      <c r="F8475" s="235">
        <v>0.00005758890447096841</v>
      </c>
    </row>
    <row r="8476" ht="14.25" customHeight="1" spans="1:6" x14ac:dyDescent="0.25">
      <c r="A8476" s="232">
        <v>43642</v>
      </c>
      <c r="B8476" s="233">
        <v>177</v>
      </c>
      <c r="C8476" s="233">
        <v>27</v>
      </c>
      <c r="D8476" s="234">
        <v>0.5416666666678793</v>
      </c>
      <c r="E8476" s="235">
        <v>0.0001904286580136611</v>
      </c>
      <c r="F8476" s="235">
        <v>0.00005869060525215214</v>
      </c>
    </row>
    <row r="8477" ht="14.25" customHeight="1" spans="1:6" x14ac:dyDescent="0.25">
      <c r="A8477" s="232">
        <v>43642</v>
      </c>
      <c r="B8477" s="233">
        <v>177</v>
      </c>
      <c r="C8477" s="233">
        <v>28</v>
      </c>
      <c r="D8477" s="234">
        <v>0.5625</v>
      </c>
      <c r="E8477" s="235">
        <v>0.0001945352827141291</v>
      </c>
      <c r="F8477" s="235">
        <v>0.000055786121374485906</v>
      </c>
    </row>
    <row r="8478" ht="14.25" customHeight="1" spans="1:6" x14ac:dyDescent="0.25">
      <c r="A8478" s="232">
        <v>43642</v>
      </c>
      <c r="B8478" s="233">
        <v>177</v>
      </c>
      <c r="C8478" s="233">
        <v>29</v>
      </c>
      <c r="D8478" s="234">
        <v>0.5833333333321207</v>
      </c>
      <c r="E8478" s="235">
        <v>0.00019638736789179254</v>
      </c>
      <c r="F8478" s="235">
        <v>0.00005598643060742841</v>
      </c>
    </row>
    <row r="8479" ht="14.25" customHeight="1" spans="1:6" x14ac:dyDescent="0.25">
      <c r="A8479" s="232">
        <v>43642</v>
      </c>
      <c r="B8479" s="233">
        <v>177</v>
      </c>
      <c r="C8479" s="233">
        <v>30</v>
      </c>
      <c r="D8479" s="234">
        <v>0.6041666666678793</v>
      </c>
      <c r="E8479" s="235">
        <v>0.00017759707024856533</v>
      </c>
      <c r="F8479" s="235">
        <v>0.000056186739840370906</v>
      </c>
    </row>
    <row r="8480" ht="14.25" customHeight="1" spans="1:6" x14ac:dyDescent="0.25">
      <c r="A8480" s="232">
        <v>43642</v>
      </c>
      <c r="B8480" s="233">
        <v>177</v>
      </c>
      <c r="C8480" s="233">
        <v>31</v>
      </c>
      <c r="D8480" s="234">
        <v>0.625</v>
      </c>
      <c r="E8480" s="235">
        <v>0.0001574263242919689</v>
      </c>
      <c r="F8480" s="235">
        <v>0.00005428380212741717</v>
      </c>
    </row>
    <row r="8481" ht="14.25" customHeight="1" spans="1:6" x14ac:dyDescent="0.25">
      <c r="A8481" s="232">
        <v>43642</v>
      </c>
      <c r="B8481" s="233">
        <v>177</v>
      </c>
      <c r="C8481" s="233">
        <v>32</v>
      </c>
      <c r="D8481" s="234">
        <v>0.6458333333321207</v>
      </c>
      <c r="E8481" s="235">
        <v>0.00014464473933830115</v>
      </c>
      <c r="F8481" s="235">
        <v>0.00005668751292272716</v>
      </c>
    </row>
    <row r="8482" ht="14.25" customHeight="1" spans="1:6" x14ac:dyDescent="0.25">
      <c r="A8482" s="232">
        <v>43642</v>
      </c>
      <c r="B8482" s="233">
        <v>177</v>
      </c>
      <c r="C8482" s="233">
        <v>33</v>
      </c>
      <c r="D8482" s="234">
        <v>0.6666666666678793</v>
      </c>
      <c r="E8482" s="235">
        <v>0.00011612604384115231</v>
      </c>
      <c r="F8482" s="235">
        <v>0.00005869060525215214</v>
      </c>
    </row>
    <row r="8483" ht="14.25" customHeight="1" spans="1:6" x14ac:dyDescent="0.25">
      <c r="A8483" s="232">
        <v>43642</v>
      </c>
      <c r="B8483" s="233">
        <v>177</v>
      </c>
      <c r="C8483" s="233">
        <v>34</v>
      </c>
      <c r="D8483" s="234">
        <v>0.6875</v>
      </c>
      <c r="E8483" s="235">
        <v>0.0001048116233540244</v>
      </c>
      <c r="F8483" s="235">
        <v>0.00006029307911569213</v>
      </c>
    </row>
    <row r="8484" ht="14.25" customHeight="1" spans="1:6" x14ac:dyDescent="0.25">
      <c r="A8484" s="232">
        <v>43642</v>
      </c>
      <c r="B8484" s="233">
        <v>177</v>
      </c>
      <c r="C8484" s="233">
        <v>35</v>
      </c>
      <c r="D8484" s="234">
        <v>0.7083333333321207</v>
      </c>
      <c r="E8484" s="235">
        <v>0.00007893510664814264</v>
      </c>
      <c r="F8484" s="235">
        <v>0.0000628970991439446</v>
      </c>
    </row>
    <row r="8485" ht="14.25" customHeight="1" spans="1:6" x14ac:dyDescent="0.25">
      <c r="A8485" s="232">
        <v>43642</v>
      </c>
      <c r="B8485" s="233">
        <v>177</v>
      </c>
      <c r="C8485" s="233">
        <v>36</v>
      </c>
      <c r="D8485" s="234">
        <v>0.7291666666678793</v>
      </c>
      <c r="E8485" s="235">
        <v>0.00005865654528042677</v>
      </c>
      <c r="F8485" s="235">
        <v>0.00006520065532278334</v>
      </c>
    </row>
    <row r="8486" ht="14.25" customHeight="1" spans="1:6" x14ac:dyDescent="0.25">
      <c r="A8486" s="232">
        <v>43642</v>
      </c>
      <c r="B8486" s="233">
        <v>177</v>
      </c>
      <c r="C8486" s="233">
        <v>37</v>
      </c>
      <c r="D8486" s="234">
        <v>0.75</v>
      </c>
      <c r="E8486" s="235">
        <v>0.00004245745221654558</v>
      </c>
      <c r="F8486" s="235">
        <v>0.00006379849069218586</v>
      </c>
    </row>
    <row r="8487" ht="14.25" customHeight="1" spans="1:6" x14ac:dyDescent="0.25">
      <c r="A8487" s="232">
        <v>43642</v>
      </c>
      <c r="B8487" s="233">
        <v>177</v>
      </c>
      <c r="C8487" s="233">
        <v>38</v>
      </c>
      <c r="D8487" s="234">
        <v>0.7708333333321207</v>
      </c>
      <c r="E8487" s="235">
        <v>0.00003151472704912617</v>
      </c>
      <c r="F8487" s="235">
        <v>0.00006329771760982962</v>
      </c>
    </row>
    <row r="8488" ht="14.25" customHeight="1" spans="1:6" x14ac:dyDescent="0.25">
      <c r="A8488" s="232">
        <v>43642</v>
      </c>
      <c r="B8488" s="233">
        <v>177</v>
      </c>
      <c r="C8488" s="233">
        <v>39</v>
      </c>
      <c r="D8488" s="234">
        <v>0.7916666666678793</v>
      </c>
      <c r="E8488" s="235">
        <v>0.000021251285052767872</v>
      </c>
      <c r="F8488" s="235">
        <v>0.00006419910915807086</v>
      </c>
    </row>
    <row r="8489" ht="14.25" customHeight="1" spans="1:6" x14ac:dyDescent="0.25">
      <c r="A8489" s="232">
        <v>43642</v>
      </c>
      <c r="B8489" s="233">
        <v>177</v>
      </c>
      <c r="C8489" s="233">
        <v>40</v>
      </c>
      <c r="D8489" s="234">
        <v>0.8125</v>
      </c>
      <c r="E8489" s="235">
        <v>0.00001060009943221681</v>
      </c>
      <c r="F8489" s="235">
        <v>0.00006309740837688711</v>
      </c>
    </row>
    <row r="8490" ht="14.25" customHeight="1" spans="1:6" x14ac:dyDescent="0.25">
      <c r="A8490" s="232">
        <v>43642</v>
      </c>
      <c r="B8490" s="233">
        <v>177</v>
      </c>
      <c r="C8490" s="233">
        <v>41</v>
      </c>
      <c r="D8490" s="234">
        <v>0.8333333333321207</v>
      </c>
      <c r="E8490" s="235">
        <v>0.000004725501300375697</v>
      </c>
      <c r="F8490" s="235">
        <v>0.00006229617144511711</v>
      </c>
    </row>
    <row r="8491" ht="14.25" customHeight="1" spans="1:6" x14ac:dyDescent="0.25">
      <c r="A8491" s="232">
        <v>43642</v>
      </c>
      <c r="B8491" s="233">
        <v>177</v>
      </c>
      <c r="C8491" s="233">
        <v>42</v>
      </c>
      <c r="D8491" s="234">
        <v>0.8541666666678793</v>
      </c>
      <c r="E8491" s="235">
        <v>0.000001547814542798782</v>
      </c>
      <c r="F8491" s="235">
        <v>0.00006209586221217463</v>
      </c>
    </row>
    <row r="8492" ht="14.25" customHeight="1" spans="1:6" x14ac:dyDescent="0.25">
      <c r="A8492" s="232">
        <v>43642</v>
      </c>
      <c r="B8492" s="233">
        <v>177</v>
      </c>
      <c r="C8492" s="233">
        <v>43</v>
      </c>
      <c r="D8492" s="234">
        <v>0.875</v>
      </c>
      <c r="E8492" s="235">
        <v>9.737972672298911e-9</v>
      </c>
      <c r="F8492" s="235">
        <v>0.00006309740837688711</v>
      </c>
    </row>
    <row r="8493" ht="14.25" customHeight="1" spans="1:6" x14ac:dyDescent="0.25">
      <c r="A8493" s="232">
        <v>43642</v>
      </c>
      <c r="B8493" s="233">
        <v>177</v>
      </c>
      <c r="C8493" s="233">
        <v>44</v>
      </c>
      <c r="D8493" s="234">
        <v>0.8958333333321207</v>
      </c>
      <c r="E8493" s="235">
        <v>0</v>
      </c>
      <c r="F8493" s="235">
        <v>0.00006179539836276087</v>
      </c>
    </row>
    <row r="8494" ht="14.25" customHeight="1" spans="1:6" x14ac:dyDescent="0.25">
      <c r="A8494" s="232">
        <v>43642</v>
      </c>
      <c r="B8494" s="233">
        <v>177</v>
      </c>
      <c r="C8494" s="233">
        <v>45</v>
      </c>
      <c r="D8494" s="234">
        <v>0.9166666666678793</v>
      </c>
      <c r="E8494" s="235">
        <v>0</v>
      </c>
      <c r="F8494" s="235">
        <v>0.00006119447066393338</v>
      </c>
    </row>
    <row r="8495" ht="14.25" customHeight="1" spans="1:6" x14ac:dyDescent="0.25">
      <c r="A8495" s="232">
        <v>43642</v>
      </c>
      <c r="B8495" s="233">
        <v>177</v>
      </c>
      <c r="C8495" s="233">
        <v>46</v>
      </c>
      <c r="D8495" s="234">
        <v>0.9375</v>
      </c>
      <c r="E8495" s="235">
        <v>0</v>
      </c>
      <c r="F8495" s="235">
        <v>0.0000573885952380259</v>
      </c>
    </row>
    <row r="8496" ht="14.25" customHeight="1" spans="1:6" x14ac:dyDescent="0.25">
      <c r="A8496" s="232">
        <v>43642</v>
      </c>
      <c r="B8496" s="233">
        <v>177</v>
      </c>
      <c r="C8496" s="233">
        <v>47</v>
      </c>
      <c r="D8496" s="234">
        <v>0.9583333333321207</v>
      </c>
      <c r="E8496" s="235">
        <v>0</v>
      </c>
      <c r="F8496" s="235">
        <v>0.000049977153619153456</v>
      </c>
    </row>
    <row r="8497" ht="14.25" customHeight="1" spans="1:6" x14ac:dyDescent="0.25">
      <c r="A8497" s="232">
        <v>43642</v>
      </c>
      <c r="B8497" s="233">
        <v>177</v>
      </c>
      <c r="C8497" s="233">
        <v>48</v>
      </c>
      <c r="D8497" s="234">
        <v>0.9791666666678793</v>
      </c>
      <c r="E8497" s="235">
        <v>0</v>
      </c>
      <c r="F8497" s="235">
        <v>0.000043066485082637236</v>
      </c>
    </row>
    <row r="8498" ht="14.25" customHeight="1" spans="1:6" x14ac:dyDescent="0.25">
      <c r="A8498" s="232">
        <v>43643</v>
      </c>
      <c r="B8498" s="233">
        <v>178</v>
      </c>
      <c r="C8498" s="233">
        <v>1</v>
      </c>
      <c r="D8498" s="234">
        <v>0</v>
      </c>
      <c r="E8498" s="235">
        <v>0</v>
      </c>
      <c r="F8498" s="235">
        <v>0.00003665658962847728</v>
      </c>
    </row>
    <row r="8499" ht="14.25" customHeight="1" spans="1:6" x14ac:dyDescent="0.25">
      <c r="A8499" s="232">
        <v>43643</v>
      </c>
      <c r="B8499" s="233">
        <v>178</v>
      </c>
      <c r="C8499" s="233">
        <v>2</v>
      </c>
      <c r="D8499" s="234">
        <v>0.020833333332120674</v>
      </c>
      <c r="E8499" s="235">
        <v>0</v>
      </c>
      <c r="F8499" s="235">
        <v>0.000032450095736684804</v>
      </c>
    </row>
    <row r="8500" ht="14.25" customHeight="1" spans="1:6" x14ac:dyDescent="0.25">
      <c r="A8500" s="232">
        <v>43643</v>
      </c>
      <c r="B8500" s="233">
        <v>178</v>
      </c>
      <c r="C8500" s="233">
        <v>3</v>
      </c>
      <c r="D8500" s="234">
        <v>0.041666666667879326</v>
      </c>
      <c r="E8500" s="235">
        <v>0</v>
      </c>
      <c r="F8500" s="235">
        <v>0.000029846075708432316</v>
      </c>
    </row>
    <row r="8501" ht="14.25" customHeight="1" spans="1:6" x14ac:dyDescent="0.25">
      <c r="A8501" s="232">
        <v>43643</v>
      </c>
      <c r="B8501" s="233">
        <v>178</v>
      </c>
      <c r="C8501" s="233">
        <v>4</v>
      </c>
      <c r="D8501" s="234">
        <v>0.0625</v>
      </c>
      <c r="E8501" s="235">
        <v>0</v>
      </c>
      <c r="F8501" s="235">
        <v>0.00002874437492724857</v>
      </c>
    </row>
    <row r="8502" ht="14.25" customHeight="1" spans="1:6" x14ac:dyDescent="0.25">
      <c r="A8502" s="232">
        <v>43643</v>
      </c>
      <c r="B8502" s="233">
        <v>178</v>
      </c>
      <c r="C8502" s="233">
        <v>5</v>
      </c>
      <c r="D8502" s="234">
        <v>0.08333333333212067</v>
      </c>
      <c r="E8502" s="235">
        <v>0</v>
      </c>
      <c r="F8502" s="235">
        <v>0.00002684143721429483</v>
      </c>
    </row>
    <row r="8503" ht="14.25" customHeight="1" spans="1:6" x14ac:dyDescent="0.25">
      <c r="A8503" s="232">
        <v>43643</v>
      </c>
      <c r="B8503" s="233">
        <v>178</v>
      </c>
      <c r="C8503" s="233">
        <v>6</v>
      </c>
      <c r="D8503" s="234">
        <v>0.10416666666787933</v>
      </c>
      <c r="E8503" s="235">
        <v>0</v>
      </c>
      <c r="F8503" s="235">
        <v>0.000025839891049582346</v>
      </c>
    </row>
    <row r="8504" ht="14.25" customHeight="1" spans="1:6" x14ac:dyDescent="0.25">
      <c r="A8504" s="232">
        <v>43643</v>
      </c>
      <c r="B8504" s="233">
        <v>178</v>
      </c>
      <c r="C8504" s="233">
        <v>7</v>
      </c>
      <c r="D8504" s="234">
        <v>0.125</v>
      </c>
      <c r="E8504" s="235">
        <v>0</v>
      </c>
      <c r="F8504" s="235">
        <v>0.00002604020028252484</v>
      </c>
    </row>
    <row r="8505" ht="14.25" customHeight="1" spans="1:6" x14ac:dyDescent="0.25">
      <c r="A8505" s="232">
        <v>43643</v>
      </c>
      <c r="B8505" s="233">
        <v>178</v>
      </c>
      <c r="C8505" s="233">
        <v>8</v>
      </c>
      <c r="D8505" s="234">
        <v>0.14583333333212067</v>
      </c>
      <c r="E8505" s="235">
        <v>8.428465866965077e-7</v>
      </c>
      <c r="F8505" s="235">
        <v>0.000025238963350754845</v>
      </c>
    </row>
    <row r="8506" ht="14.25" customHeight="1" spans="1:6" x14ac:dyDescent="0.25">
      <c r="A8506" s="232">
        <v>43643</v>
      </c>
      <c r="B8506" s="233">
        <v>178</v>
      </c>
      <c r="C8506" s="233">
        <v>9</v>
      </c>
      <c r="D8506" s="234">
        <v>0.16666666666787933</v>
      </c>
      <c r="E8506" s="235">
        <v>0.000002402836706564153</v>
      </c>
      <c r="F8506" s="235">
        <v>0.000025539427200168592</v>
      </c>
    </row>
    <row r="8507" ht="14.25" customHeight="1" spans="1:6" x14ac:dyDescent="0.25">
      <c r="A8507" s="232">
        <v>43643</v>
      </c>
      <c r="B8507" s="233">
        <v>178</v>
      </c>
      <c r="C8507" s="233">
        <v>10</v>
      </c>
      <c r="D8507" s="234">
        <v>0.1875</v>
      </c>
      <c r="E8507" s="235">
        <v>0.000007058444839107553</v>
      </c>
      <c r="F8507" s="235">
        <v>0.00002543927258369735</v>
      </c>
    </row>
    <row r="8508" ht="14.25" customHeight="1" spans="1:6" x14ac:dyDescent="0.25">
      <c r="A8508" s="232">
        <v>43643</v>
      </c>
      <c r="B8508" s="233">
        <v>178</v>
      </c>
      <c r="C8508" s="233">
        <v>11</v>
      </c>
      <c r="D8508" s="234">
        <v>0.20833333333212067</v>
      </c>
      <c r="E8508" s="235">
        <v>0.000016723720814081104</v>
      </c>
      <c r="F8508" s="235">
        <v>0.00002594004566605359</v>
      </c>
    </row>
    <row r="8509" ht="14.25" customHeight="1" spans="1:6" x14ac:dyDescent="0.25">
      <c r="A8509" s="232">
        <v>43643</v>
      </c>
      <c r="B8509" s="233">
        <v>178</v>
      </c>
      <c r="C8509" s="233">
        <v>12</v>
      </c>
      <c r="D8509" s="234">
        <v>0.22916666666787933</v>
      </c>
      <c r="E8509" s="235">
        <v>0.00002932660814396439</v>
      </c>
      <c r="F8509" s="235">
        <v>0.00002684143721429483</v>
      </c>
    </row>
    <row r="8510" ht="14.25" customHeight="1" spans="1:6" x14ac:dyDescent="0.25">
      <c r="A8510" s="232">
        <v>43643</v>
      </c>
      <c r="B8510" s="233">
        <v>178</v>
      </c>
      <c r="C8510" s="233">
        <v>13</v>
      </c>
      <c r="D8510" s="234">
        <v>0.25</v>
      </c>
      <c r="E8510" s="235">
        <v>0.00004731684869883253</v>
      </c>
      <c r="F8510" s="235">
        <v>0.00003124824033902981</v>
      </c>
    </row>
    <row r="8511" ht="14.25" customHeight="1" spans="1:6" x14ac:dyDescent="0.25">
      <c r="A8511" s="232">
        <v>43643</v>
      </c>
      <c r="B8511" s="233">
        <v>178</v>
      </c>
      <c r="C8511" s="233">
        <v>14</v>
      </c>
      <c r="D8511" s="234">
        <v>0.2708333333321207</v>
      </c>
      <c r="E8511" s="235">
        <v>0.00006780655899447519</v>
      </c>
      <c r="F8511" s="235">
        <v>0.000038359218108488515</v>
      </c>
    </row>
    <row r="8512" ht="14.25" customHeight="1" spans="1:6" x14ac:dyDescent="0.25">
      <c r="A8512" s="232">
        <v>43643</v>
      </c>
      <c r="B8512" s="233">
        <v>178</v>
      </c>
      <c r="C8512" s="233">
        <v>15</v>
      </c>
      <c r="D8512" s="234">
        <v>0.2916666666678793</v>
      </c>
      <c r="E8512" s="235">
        <v>0.00009591890886894482</v>
      </c>
      <c r="F8512" s="235">
        <v>0.000043567258164993484</v>
      </c>
    </row>
    <row r="8513" ht="14.25" customHeight="1" spans="1:6" x14ac:dyDescent="0.25">
      <c r="A8513" s="232">
        <v>43643</v>
      </c>
      <c r="B8513" s="233">
        <v>178</v>
      </c>
      <c r="C8513" s="233">
        <v>16</v>
      </c>
      <c r="D8513" s="234">
        <v>0.3125</v>
      </c>
      <c r="E8513" s="235">
        <v>0.00011510589712721956</v>
      </c>
      <c r="F8513" s="235">
        <v>0.000048174370522670945</v>
      </c>
    </row>
    <row r="8514" ht="14.25" customHeight="1" spans="1:6" x14ac:dyDescent="0.25">
      <c r="A8514" s="232">
        <v>43643</v>
      </c>
      <c r="B8514" s="233">
        <v>178</v>
      </c>
      <c r="C8514" s="233">
        <v>17</v>
      </c>
      <c r="D8514" s="234">
        <v>0.3333333333321207</v>
      </c>
      <c r="E8514" s="235">
        <v>0.00011959851786022552</v>
      </c>
      <c r="F8514" s="235">
        <v>0.000050277617468567196</v>
      </c>
    </row>
    <row r="8515" ht="14.25" customHeight="1" spans="1:6" x14ac:dyDescent="0.25">
      <c r="A8515" s="232">
        <v>43643</v>
      </c>
      <c r="B8515" s="233">
        <v>178</v>
      </c>
      <c r="C8515" s="233">
        <v>18</v>
      </c>
      <c r="D8515" s="234">
        <v>0.3541666666678793</v>
      </c>
      <c r="E8515" s="235">
        <v>0.00014226103551681792</v>
      </c>
      <c r="F8515" s="235">
        <v>0.00005358271981211842</v>
      </c>
    </row>
    <row r="8516" ht="14.25" customHeight="1" spans="1:6" x14ac:dyDescent="0.25">
      <c r="A8516" s="232">
        <v>43643</v>
      </c>
      <c r="B8516" s="233">
        <v>178</v>
      </c>
      <c r="C8516" s="233">
        <v>19</v>
      </c>
      <c r="D8516" s="234">
        <v>0.375</v>
      </c>
      <c r="E8516" s="235">
        <v>0.00015502126439705257</v>
      </c>
      <c r="F8516" s="235">
        <v>0.00005428380212741717</v>
      </c>
    </row>
    <row r="8517" ht="14.25" customHeight="1" spans="1:6" x14ac:dyDescent="0.25">
      <c r="A8517" s="232">
        <v>43643</v>
      </c>
      <c r="B8517" s="233">
        <v>178</v>
      </c>
      <c r="C8517" s="233">
        <v>20</v>
      </c>
      <c r="D8517" s="234">
        <v>0.3958333333321207</v>
      </c>
      <c r="E8517" s="235">
        <v>0.00016887145056682413</v>
      </c>
      <c r="F8517" s="235">
        <v>0.00005428380212741717</v>
      </c>
    </row>
    <row r="8518" ht="14.25" customHeight="1" spans="1:6" x14ac:dyDescent="0.25">
      <c r="A8518" s="232">
        <v>43643</v>
      </c>
      <c r="B8518" s="233">
        <v>178</v>
      </c>
      <c r="C8518" s="233">
        <v>21</v>
      </c>
      <c r="D8518" s="234">
        <v>0.4166666666678793</v>
      </c>
      <c r="E8518" s="235">
        <v>0.00017816709256772035</v>
      </c>
      <c r="F8518" s="235">
        <v>0.000053783029045060915</v>
      </c>
    </row>
    <row r="8519" ht="14.25" customHeight="1" spans="1:6" x14ac:dyDescent="0.25">
      <c r="A8519" s="232">
        <v>43643</v>
      </c>
      <c r="B8519" s="233">
        <v>178</v>
      </c>
      <c r="C8519" s="233">
        <v>22</v>
      </c>
      <c r="D8519" s="234">
        <v>0.4375</v>
      </c>
      <c r="E8519" s="235">
        <v>0.00019672366218827182</v>
      </c>
      <c r="F8519" s="235">
        <v>0.00005248101903093467</v>
      </c>
    </row>
    <row r="8520" ht="14.25" customHeight="1" spans="1:6" x14ac:dyDescent="0.25">
      <c r="A8520" s="232">
        <v>43643</v>
      </c>
      <c r="B8520" s="233">
        <v>178</v>
      </c>
      <c r="C8520" s="233">
        <v>23</v>
      </c>
      <c r="D8520" s="234">
        <v>0.4583333333321207</v>
      </c>
      <c r="E8520" s="235">
        <v>0.00020924179705985452</v>
      </c>
      <c r="F8520" s="235">
        <v>0.00005298179211329092</v>
      </c>
    </row>
    <row r="8521" ht="14.25" customHeight="1" spans="1:6" x14ac:dyDescent="0.25">
      <c r="A8521" s="232">
        <v>43643</v>
      </c>
      <c r="B8521" s="233">
        <v>178</v>
      </c>
      <c r="C8521" s="233">
        <v>24</v>
      </c>
      <c r="D8521" s="234">
        <v>0.4791666666678793</v>
      </c>
      <c r="E8521" s="235">
        <v>0.0001965146251360215</v>
      </c>
      <c r="F8521" s="235">
        <v>0.00005248101903093467</v>
      </c>
    </row>
    <row r="8522" ht="14.25" customHeight="1" spans="1:6" x14ac:dyDescent="0.25">
      <c r="A8522" s="232">
        <v>43643</v>
      </c>
      <c r="B8522" s="233">
        <v>178</v>
      </c>
      <c r="C8522" s="233">
        <v>25</v>
      </c>
      <c r="D8522" s="234">
        <v>0.5</v>
      </c>
      <c r="E8522" s="235">
        <v>0.00021469166804488388</v>
      </c>
      <c r="F8522" s="235">
        <v>0.00005308194672976218</v>
      </c>
    </row>
    <row r="8523" ht="14.25" customHeight="1" spans="1:6" x14ac:dyDescent="0.25">
      <c r="A8523" s="232">
        <v>43643</v>
      </c>
      <c r="B8523" s="233">
        <v>178</v>
      </c>
      <c r="C8523" s="233">
        <v>26</v>
      </c>
      <c r="D8523" s="234">
        <v>0.5208333333321207</v>
      </c>
      <c r="E8523" s="235">
        <v>0.00021081888748571506</v>
      </c>
      <c r="F8523" s="235">
        <v>0.000053282255962704675</v>
      </c>
    </row>
    <row r="8524" ht="14.25" customHeight="1" spans="1:6" x14ac:dyDescent="0.25">
      <c r="A8524" s="232">
        <v>43643</v>
      </c>
      <c r="B8524" s="233">
        <v>178</v>
      </c>
      <c r="C8524" s="233">
        <v>27</v>
      </c>
      <c r="D8524" s="234">
        <v>0.5416666666678793</v>
      </c>
      <c r="E8524" s="235">
        <v>0.00020936629752809095</v>
      </c>
      <c r="F8524" s="235">
        <v>0.00005047792670150969</v>
      </c>
    </row>
    <row r="8525" ht="14.25" customHeight="1" spans="1:6" x14ac:dyDescent="0.25">
      <c r="A8525" s="232">
        <v>43643</v>
      </c>
      <c r="B8525" s="233">
        <v>178</v>
      </c>
      <c r="C8525" s="233">
        <v>28</v>
      </c>
      <c r="D8525" s="234">
        <v>0.5625</v>
      </c>
      <c r="E8525" s="235">
        <v>0.00018004749484734698</v>
      </c>
      <c r="F8525" s="235">
        <v>0.00005047792670150969</v>
      </c>
    </row>
    <row r="8526" ht="14.25" customHeight="1" spans="1:6" x14ac:dyDescent="0.25">
      <c r="A8526" s="232">
        <v>43643</v>
      </c>
      <c r="B8526" s="233">
        <v>178</v>
      </c>
      <c r="C8526" s="233">
        <v>29</v>
      </c>
      <c r="D8526" s="234">
        <v>0.5833333333321207</v>
      </c>
      <c r="E8526" s="235">
        <v>0.00017818101045952248</v>
      </c>
      <c r="F8526" s="235">
        <v>0.000050077308235624696</v>
      </c>
    </row>
    <row r="8527" ht="14.25" customHeight="1" spans="1:6" x14ac:dyDescent="0.25">
      <c r="A8527" s="232">
        <v>43643</v>
      </c>
      <c r="B8527" s="233">
        <v>178</v>
      </c>
      <c r="C8527" s="233">
        <v>30</v>
      </c>
      <c r="D8527" s="234">
        <v>0.6041666666678793</v>
      </c>
      <c r="E8527" s="235">
        <v>0.0001950843194218413</v>
      </c>
      <c r="F8527" s="235">
        <v>0.000050077308235624696</v>
      </c>
    </row>
    <row r="8528" ht="14.25" customHeight="1" spans="1:6" x14ac:dyDescent="0.25">
      <c r="A8528" s="232">
        <v>43643</v>
      </c>
      <c r="B8528" s="233">
        <v>178</v>
      </c>
      <c r="C8528" s="233">
        <v>31</v>
      </c>
      <c r="D8528" s="234">
        <v>0.625</v>
      </c>
      <c r="E8528" s="235">
        <v>0.00017746075767532607</v>
      </c>
      <c r="F8528" s="235">
        <v>0.00005067823593445219</v>
      </c>
    </row>
    <row r="8529" ht="14.25" customHeight="1" spans="1:6" x14ac:dyDescent="0.25">
      <c r="A8529" s="232">
        <v>43643</v>
      </c>
      <c r="B8529" s="233">
        <v>178</v>
      </c>
      <c r="C8529" s="233">
        <v>32</v>
      </c>
      <c r="D8529" s="234">
        <v>0.6458333333321207</v>
      </c>
      <c r="E8529" s="235">
        <v>0.0001515403402203236</v>
      </c>
      <c r="F8529" s="235">
        <v>0.00005188009133210718</v>
      </c>
    </row>
    <row r="8530" ht="14.25" customHeight="1" spans="1:6" x14ac:dyDescent="0.25">
      <c r="A8530" s="232">
        <v>43643</v>
      </c>
      <c r="B8530" s="233">
        <v>178</v>
      </c>
      <c r="C8530" s="233">
        <v>33</v>
      </c>
      <c r="D8530" s="234">
        <v>0.6666666666678793</v>
      </c>
      <c r="E8530" s="235">
        <v>0.00010830287860666832</v>
      </c>
      <c r="F8530" s="235">
        <v>0.00005498488444271591</v>
      </c>
    </row>
    <row r="8531" ht="14.25" customHeight="1" spans="1:6" x14ac:dyDescent="0.25">
      <c r="A8531" s="232">
        <v>43643</v>
      </c>
      <c r="B8531" s="233">
        <v>178</v>
      </c>
      <c r="C8531" s="233">
        <v>34</v>
      </c>
      <c r="D8531" s="234">
        <v>0.6875</v>
      </c>
      <c r="E8531" s="235">
        <v>0.0001037952118872118</v>
      </c>
      <c r="F8531" s="235">
        <v>0.000060793852198048374</v>
      </c>
    </row>
    <row r="8532" ht="14.25" customHeight="1" spans="1:6" x14ac:dyDescent="0.25">
      <c r="A8532" s="232">
        <v>43643</v>
      </c>
      <c r="B8532" s="233">
        <v>178</v>
      </c>
      <c r="C8532" s="233">
        <v>35</v>
      </c>
      <c r="D8532" s="234">
        <v>0.7083333333321207</v>
      </c>
      <c r="E8532" s="235">
        <v>0.00007891765507935299</v>
      </c>
      <c r="F8532" s="235">
        <v>0.0000665026653369096</v>
      </c>
    </row>
    <row r="8533" ht="14.25" customHeight="1" spans="1:6" x14ac:dyDescent="0.25">
      <c r="A8533" s="232">
        <v>43643</v>
      </c>
      <c r="B8533" s="233">
        <v>178</v>
      </c>
      <c r="C8533" s="233">
        <v>36</v>
      </c>
      <c r="D8533" s="234">
        <v>0.7291666666678793</v>
      </c>
      <c r="E8533" s="235">
        <v>0.0000602668276839836</v>
      </c>
      <c r="F8533" s="235">
        <v>0.0000667029745698521</v>
      </c>
    </row>
    <row r="8534" ht="14.25" customHeight="1" spans="1:6" x14ac:dyDescent="0.25">
      <c r="A8534" s="232">
        <v>43643</v>
      </c>
      <c r="B8534" s="233">
        <v>178</v>
      </c>
      <c r="C8534" s="233">
        <v>37</v>
      </c>
      <c r="D8534" s="234">
        <v>0.75</v>
      </c>
      <c r="E8534" s="235">
        <v>0.00004181690100632865</v>
      </c>
      <c r="F8534" s="235">
        <v>0.0000661020468710246</v>
      </c>
    </row>
    <row r="8535" ht="14.25" customHeight="1" spans="1:6" x14ac:dyDescent="0.25">
      <c r="A8535" s="232">
        <v>43643</v>
      </c>
      <c r="B8535" s="233">
        <v>178</v>
      </c>
      <c r="C8535" s="233">
        <v>38</v>
      </c>
      <c r="D8535" s="234">
        <v>0.7708333333321207</v>
      </c>
      <c r="E8535" s="235">
        <v>0.000030649483028786684</v>
      </c>
      <c r="F8535" s="235">
        <v>0.00006770452073456459</v>
      </c>
    </row>
    <row r="8536" ht="14.25" customHeight="1" spans="1:6" x14ac:dyDescent="0.25">
      <c r="A8536" s="232">
        <v>43643</v>
      </c>
      <c r="B8536" s="233">
        <v>178</v>
      </c>
      <c r="C8536" s="233">
        <v>39</v>
      </c>
      <c r="D8536" s="234">
        <v>0.7916666666678793</v>
      </c>
      <c r="E8536" s="235">
        <v>0.000020188990651054523</v>
      </c>
      <c r="F8536" s="235">
        <v>0.00006570142840513958</v>
      </c>
    </row>
    <row r="8537" ht="14.25" customHeight="1" spans="1:6" x14ac:dyDescent="0.25">
      <c r="A8537" s="232">
        <v>43643</v>
      </c>
      <c r="B8537" s="233">
        <v>178</v>
      </c>
      <c r="C8537" s="233">
        <v>40</v>
      </c>
      <c r="D8537" s="234">
        <v>0.8125</v>
      </c>
      <c r="E8537" s="235">
        <v>0.000011394581454629282</v>
      </c>
      <c r="F8537" s="235">
        <v>0.00006409895454159961</v>
      </c>
    </row>
    <row r="8538" ht="14.25" customHeight="1" spans="1:6" x14ac:dyDescent="0.25">
      <c r="A8538" s="232">
        <v>43643</v>
      </c>
      <c r="B8538" s="233">
        <v>178</v>
      </c>
      <c r="C8538" s="233">
        <v>41</v>
      </c>
      <c r="D8538" s="234">
        <v>0.8333333333321207</v>
      </c>
      <c r="E8538" s="235">
        <v>0.000006632848244559212</v>
      </c>
      <c r="F8538" s="235">
        <v>0.00006259663529453087</v>
      </c>
    </row>
    <row r="8539" ht="14.25" customHeight="1" spans="1:6" x14ac:dyDescent="0.25">
      <c r="A8539" s="232">
        <v>43643</v>
      </c>
      <c r="B8539" s="233">
        <v>178</v>
      </c>
      <c r="C8539" s="233">
        <v>42</v>
      </c>
      <c r="D8539" s="234">
        <v>0.8541666666678793</v>
      </c>
      <c r="E8539" s="235">
        <v>0.000002014583485521001</v>
      </c>
      <c r="F8539" s="235">
        <v>0.00006199570759570338</v>
      </c>
    </row>
    <row r="8540" ht="14.25" customHeight="1" spans="1:6" x14ac:dyDescent="0.25">
      <c r="A8540" s="232">
        <v>43643</v>
      </c>
      <c r="B8540" s="233">
        <v>178</v>
      </c>
      <c r="C8540" s="233">
        <v>43</v>
      </c>
      <c r="D8540" s="234">
        <v>0.875</v>
      </c>
      <c r="E8540" s="235">
        <v>3.058722185529787e-8</v>
      </c>
      <c r="F8540" s="235">
        <v>0.00006279694452747336</v>
      </c>
    </row>
    <row r="8541" ht="14.25" customHeight="1" spans="1:6" x14ac:dyDescent="0.25">
      <c r="A8541" s="232">
        <v>43643</v>
      </c>
      <c r="B8541" s="233">
        <v>178</v>
      </c>
      <c r="C8541" s="233">
        <v>44</v>
      </c>
      <c r="D8541" s="234">
        <v>0.8958333333321207</v>
      </c>
      <c r="E8541" s="235">
        <v>0</v>
      </c>
      <c r="F8541" s="235">
        <v>0.00006299725376041584</v>
      </c>
    </row>
    <row r="8542" ht="14.25" customHeight="1" spans="1:6" x14ac:dyDescent="0.25">
      <c r="A8542" s="232">
        <v>43643</v>
      </c>
      <c r="B8542" s="233">
        <v>178</v>
      </c>
      <c r="C8542" s="233">
        <v>45</v>
      </c>
      <c r="D8542" s="234">
        <v>0.9166666666678793</v>
      </c>
      <c r="E8542" s="235">
        <v>0</v>
      </c>
      <c r="F8542" s="235">
        <v>0.00006049338834863463</v>
      </c>
    </row>
    <row r="8543" ht="14.25" customHeight="1" spans="1:6" x14ac:dyDescent="0.25">
      <c r="A8543" s="232">
        <v>43643</v>
      </c>
      <c r="B8543" s="233">
        <v>178</v>
      </c>
      <c r="C8543" s="233">
        <v>46</v>
      </c>
      <c r="D8543" s="234">
        <v>0.9375</v>
      </c>
      <c r="E8543" s="235">
        <v>0</v>
      </c>
      <c r="F8543" s="235">
        <v>0.00005478457520977341</v>
      </c>
    </row>
    <row r="8544" ht="14.25" customHeight="1" spans="1:6" x14ac:dyDescent="0.25">
      <c r="A8544" s="232">
        <v>43643</v>
      </c>
      <c r="B8544" s="233">
        <v>178</v>
      </c>
      <c r="C8544" s="233">
        <v>47</v>
      </c>
      <c r="D8544" s="234">
        <v>0.9583333333321207</v>
      </c>
      <c r="E8544" s="235">
        <v>0</v>
      </c>
      <c r="F8544" s="235">
        <v>0.00005097869978386593</v>
      </c>
    </row>
    <row r="8545" ht="14.25" customHeight="1" spans="1:6" x14ac:dyDescent="0.25">
      <c r="A8545" s="232">
        <v>43643</v>
      </c>
      <c r="B8545" s="233">
        <v>178</v>
      </c>
      <c r="C8545" s="233">
        <v>48</v>
      </c>
      <c r="D8545" s="234">
        <v>0.9791666666678793</v>
      </c>
      <c r="E8545" s="235">
        <v>0</v>
      </c>
      <c r="F8545" s="235">
        <v>0.00004346710354852223</v>
      </c>
    </row>
    <row r="8546" ht="14.25" customHeight="1" spans="1:6" x14ac:dyDescent="0.25">
      <c r="A8546" s="232">
        <v>43644</v>
      </c>
      <c r="B8546" s="233">
        <v>179</v>
      </c>
      <c r="C8546" s="233">
        <v>1</v>
      </c>
      <c r="D8546" s="234">
        <v>0</v>
      </c>
      <c r="E8546" s="235">
        <v>0</v>
      </c>
      <c r="F8546" s="235">
        <v>0.00003685689886141978</v>
      </c>
    </row>
    <row r="8547" ht="14.25" customHeight="1" spans="1:6" x14ac:dyDescent="0.25">
      <c r="A8547" s="232">
        <v>43644</v>
      </c>
      <c r="B8547" s="233">
        <v>179</v>
      </c>
      <c r="C8547" s="233">
        <v>2</v>
      </c>
      <c r="D8547" s="234">
        <v>0.020833333332120674</v>
      </c>
      <c r="E8547" s="235">
        <v>0</v>
      </c>
      <c r="F8547" s="235">
        <v>0.00003214963188727106</v>
      </c>
    </row>
    <row r="8548" ht="14.25" customHeight="1" spans="1:6" x14ac:dyDescent="0.25">
      <c r="A8548" s="232">
        <v>43644</v>
      </c>
      <c r="B8548" s="233">
        <v>179</v>
      </c>
      <c r="C8548" s="233">
        <v>3</v>
      </c>
      <c r="D8548" s="234">
        <v>0.041666666667879326</v>
      </c>
      <c r="E8548" s="235">
        <v>0</v>
      </c>
      <c r="F8548" s="235">
        <v>0.000030146539557846063</v>
      </c>
    </row>
    <row r="8549" ht="14.25" customHeight="1" spans="1:6" x14ac:dyDescent="0.25">
      <c r="A8549" s="232">
        <v>43644</v>
      </c>
      <c r="B8549" s="233">
        <v>179</v>
      </c>
      <c r="C8549" s="233">
        <v>4</v>
      </c>
      <c r="D8549" s="234">
        <v>0.0625</v>
      </c>
      <c r="E8549" s="235">
        <v>0</v>
      </c>
      <c r="F8549" s="235">
        <v>0.000029245148009604822</v>
      </c>
    </row>
    <row r="8550" ht="14.25" customHeight="1" spans="1:6" x14ac:dyDescent="0.25">
      <c r="A8550" s="232">
        <v>43644</v>
      </c>
      <c r="B8550" s="233">
        <v>179</v>
      </c>
      <c r="C8550" s="233">
        <v>5</v>
      </c>
      <c r="D8550" s="234">
        <v>0.08333333333212067</v>
      </c>
      <c r="E8550" s="235">
        <v>0</v>
      </c>
      <c r="F8550" s="235">
        <v>0.000026941591830766084</v>
      </c>
    </row>
    <row r="8551" ht="14.25" customHeight="1" spans="1:6" x14ac:dyDescent="0.25">
      <c r="A8551" s="232">
        <v>43644</v>
      </c>
      <c r="B8551" s="233">
        <v>179</v>
      </c>
      <c r="C8551" s="233">
        <v>6</v>
      </c>
      <c r="D8551" s="234">
        <v>0.10416666666787933</v>
      </c>
      <c r="E8551" s="235">
        <v>0</v>
      </c>
      <c r="F8551" s="235">
        <v>0.000025739736433111092</v>
      </c>
    </row>
    <row r="8552" ht="14.25" customHeight="1" spans="1:6" x14ac:dyDescent="0.25">
      <c r="A8552" s="232">
        <v>43644</v>
      </c>
      <c r="B8552" s="233">
        <v>179</v>
      </c>
      <c r="C8552" s="233">
        <v>7</v>
      </c>
      <c r="D8552" s="234">
        <v>0.125</v>
      </c>
      <c r="E8552" s="235">
        <v>0</v>
      </c>
      <c r="F8552" s="235">
        <v>0.00002543927258369735</v>
      </c>
    </row>
    <row r="8553" ht="14.25" customHeight="1" spans="1:6" x14ac:dyDescent="0.25">
      <c r="A8553" s="232">
        <v>43644</v>
      </c>
      <c r="B8553" s="233">
        <v>179</v>
      </c>
      <c r="C8553" s="233">
        <v>8</v>
      </c>
      <c r="D8553" s="234">
        <v>0.14583333333212067</v>
      </c>
      <c r="E8553" s="235">
        <v>8.939281980114475e-7</v>
      </c>
      <c r="F8553" s="235">
        <v>0.00002483834488486985</v>
      </c>
    </row>
    <row r="8554" ht="14.25" customHeight="1" spans="1:6" x14ac:dyDescent="0.25">
      <c r="A8554" s="232">
        <v>43644</v>
      </c>
      <c r="B8554" s="233">
        <v>179</v>
      </c>
      <c r="C8554" s="233">
        <v>9</v>
      </c>
      <c r="D8554" s="234">
        <v>0.16666666666787933</v>
      </c>
      <c r="E8554" s="235">
        <v>0.0000022204081376547668</v>
      </c>
      <c r="F8554" s="235">
        <v>0.000025138808734283598</v>
      </c>
    </row>
    <row r="8555" ht="14.25" customHeight="1" spans="1:6" x14ac:dyDescent="0.25">
      <c r="A8555" s="232">
        <v>43644</v>
      </c>
      <c r="B8555" s="233">
        <v>179</v>
      </c>
      <c r="C8555" s="233">
        <v>10</v>
      </c>
      <c r="D8555" s="234">
        <v>0.1875</v>
      </c>
      <c r="E8555" s="235">
        <v>0.000008068444173989896</v>
      </c>
      <c r="F8555" s="235">
        <v>0.000025238963350754845</v>
      </c>
    </row>
    <row r="8556" ht="14.25" customHeight="1" spans="1:6" x14ac:dyDescent="0.25">
      <c r="A8556" s="232">
        <v>43644</v>
      </c>
      <c r="B8556" s="233">
        <v>179</v>
      </c>
      <c r="C8556" s="233">
        <v>11</v>
      </c>
      <c r="D8556" s="234">
        <v>0.20833333333212067</v>
      </c>
      <c r="E8556" s="235">
        <v>0.000019277369585159177</v>
      </c>
      <c r="F8556" s="235">
        <v>0.000025739736433111092</v>
      </c>
    </row>
    <row r="8557" ht="14.25" customHeight="1" spans="1:6" x14ac:dyDescent="0.25">
      <c r="A8557" s="232">
        <v>43644</v>
      </c>
      <c r="B8557" s="233">
        <v>179</v>
      </c>
      <c r="C8557" s="233">
        <v>12</v>
      </c>
      <c r="D8557" s="234">
        <v>0.22916666666787933</v>
      </c>
      <c r="E8557" s="235">
        <v>0.00003268963134255719</v>
      </c>
      <c r="F8557" s="235">
        <v>0.000027342210296651082</v>
      </c>
    </row>
    <row r="8558" ht="14.25" customHeight="1" spans="1:6" x14ac:dyDescent="0.25">
      <c r="A8558" s="232">
        <v>43644</v>
      </c>
      <c r="B8558" s="233">
        <v>179</v>
      </c>
      <c r="C8558" s="233">
        <v>13</v>
      </c>
      <c r="D8558" s="234">
        <v>0.25</v>
      </c>
      <c r="E8558" s="235">
        <v>0.00005726528493844937</v>
      </c>
      <c r="F8558" s="235">
        <v>0.000029645766475489823</v>
      </c>
    </row>
    <row r="8559" ht="14.25" customHeight="1" spans="1:6" x14ac:dyDescent="0.25">
      <c r="A8559" s="232">
        <v>43644</v>
      </c>
      <c r="B8559" s="233">
        <v>179</v>
      </c>
      <c r="C8559" s="233">
        <v>14</v>
      </c>
      <c r="D8559" s="234">
        <v>0.2708333333321207</v>
      </c>
      <c r="E8559" s="235">
        <v>0.00006972596124177701</v>
      </c>
      <c r="F8559" s="235">
        <v>0.00003605566192964978</v>
      </c>
    </row>
    <row r="8560" ht="14.25" customHeight="1" spans="1:6" x14ac:dyDescent="0.25">
      <c r="A8560" s="232">
        <v>43644</v>
      </c>
      <c r="B8560" s="233">
        <v>179</v>
      </c>
      <c r="C8560" s="233">
        <v>15</v>
      </c>
      <c r="D8560" s="234">
        <v>0.2916666666678793</v>
      </c>
      <c r="E8560" s="235">
        <v>0.00009026702786053473</v>
      </c>
      <c r="F8560" s="235">
        <v>0.00004256571200028099</v>
      </c>
    </row>
    <row r="8561" ht="14.25" customHeight="1" spans="1:6" x14ac:dyDescent="0.25">
      <c r="A8561" s="232">
        <v>43644</v>
      </c>
      <c r="B8561" s="233">
        <v>179</v>
      </c>
      <c r="C8561" s="233">
        <v>16</v>
      </c>
      <c r="D8561" s="234">
        <v>0.3125</v>
      </c>
      <c r="E8561" s="235">
        <v>0.00011663928027405411</v>
      </c>
      <c r="F8561" s="235">
        <v>0.000046471742042659716</v>
      </c>
    </row>
    <row r="8562" ht="14.25" customHeight="1" spans="1:6" x14ac:dyDescent="0.25">
      <c r="A8562" s="232">
        <v>43644</v>
      </c>
      <c r="B8562" s="233">
        <v>179</v>
      </c>
      <c r="C8562" s="233">
        <v>17</v>
      </c>
      <c r="D8562" s="234">
        <v>0.3333333333321207</v>
      </c>
      <c r="E8562" s="235">
        <v>0.0001328991759802692</v>
      </c>
      <c r="F8562" s="235">
        <v>0.00004877529822149846</v>
      </c>
    </row>
    <row r="8563" ht="14.25" customHeight="1" spans="1:6" x14ac:dyDescent="0.25">
      <c r="A8563" s="232">
        <v>43644</v>
      </c>
      <c r="B8563" s="233">
        <v>179</v>
      </c>
      <c r="C8563" s="233">
        <v>18</v>
      </c>
      <c r="D8563" s="234">
        <v>0.3541666666678793</v>
      </c>
      <c r="E8563" s="235">
        <v>0.00015323229240215552</v>
      </c>
      <c r="F8563" s="235">
        <v>0.00005047792670150969</v>
      </c>
    </row>
    <row r="8564" ht="14.25" customHeight="1" spans="1:6" x14ac:dyDescent="0.25">
      <c r="A8564" s="232">
        <v>43644</v>
      </c>
      <c r="B8564" s="233">
        <v>179</v>
      </c>
      <c r="C8564" s="233">
        <v>19</v>
      </c>
      <c r="D8564" s="234">
        <v>0.375</v>
      </c>
      <c r="E8564" s="235">
        <v>0.0001686778651610524</v>
      </c>
      <c r="F8564" s="235">
        <v>0.00004977684438621095</v>
      </c>
    </row>
    <row r="8565" ht="14.25" customHeight="1" spans="1:6" x14ac:dyDescent="0.25">
      <c r="A8565" s="232">
        <v>43644</v>
      </c>
      <c r="B8565" s="233">
        <v>179</v>
      </c>
      <c r="C8565" s="233">
        <v>20</v>
      </c>
      <c r="D8565" s="234">
        <v>0.3958333333321207</v>
      </c>
      <c r="E8565" s="235">
        <v>0.0001876831943135627</v>
      </c>
      <c r="F8565" s="235">
        <v>0.000049576535153268434</v>
      </c>
    </row>
    <row r="8566" ht="14.25" customHeight="1" spans="1:6" x14ac:dyDescent="0.25">
      <c r="A8566" s="232">
        <v>43644</v>
      </c>
      <c r="B8566" s="233">
        <v>179</v>
      </c>
      <c r="C8566" s="233">
        <v>21</v>
      </c>
      <c r="D8566" s="234">
        <v>0.4166666666678793</v>
      </c>
      <c r="E8566" s="235">
        <v>0.0002110629670449304</v>
      </c>
      <c r="F8566" s="235">
        <v>0.000048274525139142206</v>
      </c>
    </row>
    <row r="8567" ht="14.25" customHeight="1" spans="1:6" x14ac:dyDescent="0.25">
      <c r="A8567" s="232">
        <v>43644</v>
      </c>
      <c r="B8567" s="233">
        <v>179</v>
      </c>
      <c r="C8567" s="233">
        <v>22</v>
      </c>
      <c r="D8567" s="234">
        <v>0.4375</v>
      </c>
      <c r="E8567" s="235">
        <v>0.0002231623426342363</v>
      </c>
      <c r="F8567" s="235">
        <v>0.000047673597440314705</v>
      </c>
    </row>
    <row r="8568" ht="14.25" customHeight="1" spans="1:6" x14ac:dyDescent="0.25">
      <c r="A8568" s="232">
        <v>43644</v>
      </c>
      <c r="B8568" s="233">
        <v>179</v>
      </c>
      <c r="C8568" s="233">
        <v>23</v>
      </c>
      <c r="D8568" s="234">
        <v>0.4583333333321207</v>
      </c>
      <c r="E8568" s="235">
        <v>0.00022217606854485228</v>
      </c>
      <c r="F8568" s="235">
        <v>0.000047573442823843464</v>
      </c>
    </row>
    <row r="8569" ht="14.25" customHeight="1" spans="1:6" x14ac:dyDescent="0.25">
      <c r="A8569" s="232">
        <v>43644</v>
      </c>
      <c r="B8569" s="233">
        <v>179</v>
      </c>
      <c r="C8569" s="233">
        <v>24</v>
      </c>
      <c r="D8569" s="234">
        <v>0.4791666666678793</v>
      </c>
      <c r="E8569" s="235">
        <v>0.00023099188981444107</v>
      </c>
      <c r="F8569" s="235">
        <v>0.000047773752056785965</v>
      </c>
    </row>
    <row r="8570" ht="14.25" customHeight="1" spans="1:6" x14ac:dyDescent="0.25">
      <c r="A8570" s="232">
        <v>43644</v>
      </c>
      <c r="B8570" s="233">
        <v>179</v>
      </c>
      <c r="C8570" s="233">
        <v>25</v>
      </c>
      <c r="D8570" s="234">
        <v>0.5</v>
      </c>
      <c r="E8570" s="235">
        <v>0.0002416805214408923</v>
      </c>
      <c r="F8570" s="235">
        <v>0.000048274525139142206</v>
      </c>
    </row>
    <row r="8571" ht="14.25" customHeight="1" spans="1:6" x14ac:dyDescent="0.25">
      <c r="A8571" s="232">
        <v>43644</v>
      </c>
      <c r="B8571" s="233">
        <v>179</v>
      </c>
      <c r="C8571" s="233">
        <v>26</v>
      </c>
      <c r="D8571" s="234">
        <v>0.5208333333321207</v>
      </c>
      <c r="E8571" s="235">
        <v>0.00023061478722209697</v>
      </c>
      <c r="F8571" s="235">
        <v>0.000048474834372084706</v>
      </c>
    </row>
    <row r="8572" ht="14.25" customHeight="1" spans="1:6" x14ac:dyDescent="0.25">
      <c r="A8572" s="232">
        <v>43644</v>
      </c>
      <c r="B8572" s="233">
        <v>179</v>
      </c>
      <c r="C8572" s="233">
        <v>27</v>
      </c>
      <c r="D8572" s="234">
        <v>0.5416666666678793</v>
      </c>
      <c r="E8572" s="235">
        <v>0.0002324526780108261</v>
      </c>
      <c r="F8572" s="235">
        <v>0.000045370041261475974</v>
      </c>
    </row>
    <row r="8573" ht="14.25" customHeight="1" spans="1:6" x14ac:dyDescent="0.25">
      <c r="A8573" s="232">
        <v>43644</v>
      </c>
      <c r="B8573" s="233">
        <v>179</v>
      </c>
      <c r="C8573" s="233">
        <v>28</v>
      </c>
      <c r="D8573" s="234">
        <v>0.5625</v>
      </c>
      <c r="E8573" s="235">
        <v>0.00021679491958690746</v>
      </c>
      <c r="F8573" s="235">
        <v>0.00004597096896030346</v>
      </c>
    </row>
    <row r="8574" ht="14.25" customHeight="1" spans="1:6" x14ac:dyDescent="0.25">
      <c r="A8574" s="232">
        <v>43644</v>
      </c>
      <c r="B8574" s="233">
        <v>179</v>
      </c>
      <c r="C8574" s="233">
        <v>29</v>
      </c>
      <c r="D8574" s="234">
        <v>0.5833333333321207</v>
      </c>
      <c r="E8574" s="235">
        <v>0.0002094714541581468</v>
      </c>
      <c r="F8574" s="235">
        <v>0.000045770659727360954</v>
      </c>
    </row>
    <row r="8575" ht="14.25" customHeight="1" spans="1:6" x14ac:dyDescent="0.25">
      <c r="A8575" s="232">
        <v>43644</v>
      </c>
      <c r="B8575" s="233">
        <v>179</v>
      </c>
      <c r="C8575" s="233">
        <v>30</v>
      </c>
      <c r="D8575" s="234">
        <v>0.6041666666678793</v>
      </c>
      <c r="E8575" s="235">
        <v>0.00021898840219160498</v>
      </c>
      <c r="F8575" s="235">
        <v>0.000044668958946177226</v>
      </c>
    </row>
    <row r="8576" ht="14.25" customHeight="1" spans="1:6" x14ac:dyDescent="0.25">
      <c r="A8576" s="232">
        <v>43644</v>
      </c>
      <c r="B8576" s="233">
        <v>179</v>
      </c>
      <c r="C8576" s="233">
        <v>31</v>
      </c>
      <c r="D8576" s="234">
        <v>0.625</v>
      </c>
      <c r="E8576" s="235">
        <v>0.00018787242360163704</v>
      </c>
      <c r="F8576" s="235">
        <v>0.00004587081434383222</v>
      </c>
    </row>
    <row r="8577" ht="14.25" customHeight="1" spans="1:6" x14ac:dyDescent="0.25">
      <c r="A8577" s="232">
        <v>43644</v>
      </c>
      <c r="B8577" s="233">
        <v>179</v>
      </c>
      <c r="C8577" s="233">
        <v>32</v>
      </c>
      <c r="D8577" s="234">
        <v>0.6458333333321207</v>
      </c>
      <c r="E8577" s="235">
        <v>0.0001534596341310197</v>
      </c>
      <c r="F8577" s="235">
        <v>0.000047573442823843464</v>
      </c>
    </row>
    <row r="8578" ht="14.25" customHeight="1" spans="1:6" x14ac:dyDescent="0.25">
      <c r="A8578" s="232">
        <v>43644</v>
      </c>
      <c r="B8578" s="233">
        <v>179</v>
      </c>
      <c r="C8578" s="233">
        <v>33</v>
      </c>
      <c r="D8578" s="234">
        <v>0.6666666666678793</v>
      </c>
      <c r="E8578" s="235">
        <v>0.00012474028930805101</v>
      </c>
      <c r="F8578" s="235">
        <v>0.00005167978209916469</v>
      </c>
    </row>
    <row r="8579" ht="14.25" customHeight="1" spans="1:6" x14ac:dyDescent="0.25">
      <c r="A8579" s="232">
        <v>43644</v>
      </c>
      <c r="B8579" s="233">
        <v>179</v>
      </c>
      <c r="C8579" s="233">
        <v>34</v>
      </c>
      <c r="D8579" s="234">
        <v>0.6875</v>
      </c>
      <c r="E8579" s="235">
        <v>0.00010573817042056072</v>
      </c>
      <c r="F8579" s="235">
        <v>0.000057088131388612155</v>
      </c>
    </row>
    <row r="8580" ht="14.25" customHeight="1" spans="1:6" x14ac:dyDescent="0.25">
      <c r="A8580" s="232">
        <v>43644</v>
      </c>
      <c r="B8580" s="233">
        <v>179</v>
      </c>
      <c r="C8580" s="233">
        <v>35</v>
      </c>
      <c r="D8580" s="234">
        <v>0.7083333333321207</v>
      </c>
      <c r="E8580" s="235">
        <v>0.00008760709889722597</v>
      </c>
      <c r="F8580" s="235">
        <v>0.00006439941839101337</v>
      </c>
    </row>
    <row r="8581" ht="14.25" customHeight="1" spans="1:6" x14ac:dyDescent="0.25">
      <c r="A8581" s="232">
        <v>43644</v>
      </c>
      <c r="B8581" s="233">
        <v>179</v>
      </c>
      <c r="C8581" s="233">
        <v>36</v>
      </c>
      <c r="D8581" s="234">
        <v>0.7291666666678793</v>
      </c>
      <c r="E8581" s="235">
        <v>0.00006721560498175378</v>
      </c>
      <c r="F8581" s="235">
        <v>0.0000661020468710246</v>
      </c>
    </row>
    <row r="8582" ht="14.25" customHeight="1" spans="1:6" x14ac:dyDescent="0.25">
      <c r="A8582" s="232">
        <v>43644</v>
      </c>
      <c r="B8582" s="233">
        <v>179</v>
      </c>
      <c r="C8582" s="233">
        <v>37</v>
      </c>
      <c r="D8582" s="234">
        <v>0.75</v>
      </c>
      <c r="E8582" s="235">
        <v>0.00004900313377037903</v>
      </c>
      <c r="F8582" s="235">
        <v>0.00006590173763808209</v>
      </c>
    </row>
    <row r="8583" ht="14.25" customHeight="1" spans="1:6" x14ac:dyDescent="0.25">
      <c r="A8583" s="232">
        <v>43644</v>
      </c>
      <c r="B8583" s="233">
        <v>179</v>
      </c>
      <c r="C8583" s="233">
        <v>38</v>
      </c>
      <c r="D8583" s="234">
        <v>0.7708333333321207</v>
      </c>
      <c r="E8583" s="235">
        <v>0.00003602852084393622</v>
      </c>
      <c r="F8583" s="235">
        <v>0.00006439941839101337</v>
      </c>
    </row>
    <row r="8584" ht="14.25" customHeight="1" spans="1:6" x14ac:dyDescent="0.25">
      <c r="A8584" s="232">
        <v>43644</v>
      </c>
      <c r="B8584" s="233">
        <v>179</v>
      </c>
      <c r="C8584" s="233">
        <v>39</v>
      </c>
      <c r="D8584" s="234">
        <v>0.7916666666678793</v>
      </c>
      <c r="E8584" s="235">
        <v>0.000021733785574262027</v>
      </c>
      <c r="F8584" s="235">
        <v>0.00006339787222630086</v>
      </c>
    </row>
    <row r="8585" ht="14.25" customHeight="1" spans="1:6" x14ac:dyDescent="0.25">
      <c r="A8585" s="232">
        <v>43644</v>
      </c>
      <c r="B8585" s="233">
        <v>179</v>
      </c>
      <c r="C8585" s="233">
        <v>40</v>
      </c>
      <c r="D8585" s="234">
        <v>0.8125</v>
      </c>
      <c r="E8585" s="235">
        <v>0.000009655569773559137</v>
      </c>
      <c r="F8585" s="235">
        <v>0.00006189555297923212</v>
      </c>
    </row>
    <row r="8586" ht="14.25" customHeight="1" spans="1:6" x14ac:dyDescent="0.25">
      <c r="A8586" s="232">
        <v>43644</v>
      </c>
      <c r="B8586" s="233">
        <v>179</v>
      </c>
      <c r="C8586" s="233">
        <v>41</v>
      </c>
      <c r="D8586" s="234">
        <v>0.8333333333321207</v>
      </c>
      <c r="E8586" s="235">
        <v>0.0000031485056183499693</v>
      </c>
      <c r="F8586" s="235">
        <v>0.00006179539836276087</v>
      </c>
    </row>
    <row r="8587" ht="14.25" customHeight="1" spans="1:6" x14ac:dyDescent="0.25">
      <c r="A8587" s="232">
        <v>43644</v>
      </c>
      <c r="B8587" s="233">
        <v>179</v>
      </c>
      <c r="C8587" s="233">
        <v>42</v>
      </c>
      <c r="D8587" s="234">
        <v>0.8541666666678793</v>
      </c>
      <c r="E8587" s="235">
        <v>0.0000022319000126693523</v>
      </c>
      <c r="F8587" s="235">
        <v>0.00006059354296510588</v>
      </c>
    </row>
    <row r="8588" ht="14.25" customHeight="1" spans="1:6" x14ac:dyDescent="0.25">
      <c r="A8588" s="232">
        <v>43644</v>
      </c>
      <c r="B8588" s="233">
        <v>179</v>
      </c>
      <c r="C8588" s="233">
        <v>43</v>
      </c>
      <c r="D8588" s="234">
        <v>0.875</v>
      </c>
      <c r="E8588" s="235">
        <v>0</v>
      </c>
      <c r="F8588" s="235">
        <v>0.000060894006814519635</v>
      </c>
    </row>
    <row r="8589" ht="14.25" customHeight="1" spans="1:6" x14ac:dyDescent="0.25">
      <c r="A8589" s="232">
        <v>43644</v>
      </c>
      <c r="B8589" s="233">
        <v>179</v>
      </c>
      <c r="C8589" s="233">
        <v>44</v>
      </c>
      <c r="D8589" s="234">
        <v>0.8958333333321207</v>
      </c>
      <c r="E8589" s="235">
        <v>0</v>
      </c>
      <c r="F8589" s="235">
        <v>0.00006139477989687587</v>
      </c>
    </row>
    <row r="8590" ht="14.25" customHeight="1" spans="1:6" x14ac:dyDescent="0.25">
      <c r="A8590" s="232">
        <v>43644</v>
      </c>
      <c r="B8590" s="233">
        <v>179</v>
      </c>
      <c r="C8590" s="233">
        <v>45</v>
      </c>
      <c r="D8590" s="234">
        <v>0.9166666666678793</v>
      </c>
      <c r="E8590" s="235">
        <v>0</v>
      </c>
      <c r="F8590" s="235">
        <v>0.000060793852198048374</v>
      </c>
    </row>
    <row r="8591" ht="14.25" customHeight="1" spans="1:6" x14ac:dyDescent="0.25">
      <c r="A8591" s="232">
        <v>43644</v>
      </c>
      <c r="B8591" s="233">
        <v>179</v>
      </c>
      <c r="C8591" s="233">
        <v>46</v>
      </c>
      <c r="D8591" s="234">
        <v>0.9375</v>
      </c>
      <c r="E8591" s="235">
        <v>0</v>
      </c>
      <c r="F8591" s="235">
        <v>0.00005558581214154341</v>
      </c>
    </row>
    <row r="8592" ht="14.25" customHeight="1" spans="1:6" x14ac:dyDescent="0.25">
      <c r="A8592" s="232">
        <v>43644</v>
      </c>
      <c r="B8592" s="233">
        <v>179</v>
      </c>
      <c r="C8592" s="233">
        <v>47</v>
      </c>
      <c r="D8592" s="234">
        <v>0.9583333333321207</v>
      </c>
      <c r="E8592" s="235">
        <v>0</v>
      </c>
      <c r="F8592" s="235">
        <v>0.000050077308235624696</v>
      </c>
    </row>
    <row r="8593" ht="14.25" customHeight="1" spans="1:6" x14ac:dyDescent="0.25">
      <c r="A8593" s="232">
        <v>43644</v>
      </c>
      <c r="B8593" s="233">
        <v>179</v>
      </c>
      <c r="C8593" s="233">
        <v>48</v>
      </c>
      <c r="D8593" s="234">
        <v>0.9791666666678793</v>
      </c>
      <c r="E8593" s="235">
        <v>0</v>
      </c>
      <c r="F8593" s="235">
        <v>0.000043366948932050984</v>
      </c>
    </row>
    <row r="8594" ht="14.25" customHeight="1" spans="1:6" x14ac:dyDescent="0.25">
      <c r="A8594" s="232">
        <v>43645</v>
      </c>
      <c r="B8594" s="233">
        <v>180</v>
      </c>
      <c r="C8594" s="233">
        <v>1</v>
      </c>
      <c r="D8594" s="234">
        <v>0</v>
      </c>
      <c r="E8594" s="235">
        <v>0</v>
      </c>
      <c r="F8594" s="235">
        <v>0.00003625597116259227</v>
      </c>
    </row>
    <row r="8595" ht="14.25" customHeight="1" spans="1:6" x14ac:dyDescent="0.25">
      <c r="A8595" s="232">
        <v>43645</v>
      </c>
      <c r="B8595" s="233">
        <v>180</v>
      </c>
      <c r="C8595" s="233">
        <v>2</v>
      </c>
      <c r="D8595" s="234">
        <v>0.020833333332120674</v>
      </c>
      <c r="E8595" s="235">
        <v>0</v>
      </c>
      <c r="F8595" s="235">
        <v>0.000032049477270799804</v>
      </c>
    </row>
    <row r="8596" ht="14.25" customHeight="1" spans="1:6" x14ac:dyDescent="0.25">
      <c r="A8596" s="232">
        <v>43645</v>
      </c>
      <c r="B8596" s="233">
        <v>180</v>
      </c>
      <c r="C8596" s="233">
        <v>3</v>
      </c>
      <c r="D8596" s="234">
        <v>0.041666666667879326</v>
      </c>
      <c r="E8596" s="235">
        <v>0</v>
      </c>
      <c r="F8596" s="235">
        <v>0.000029946230324903566</v>
      </c>
    </row>
    <row r="8597" ht="14.25" customHeight="1" spans="1:6" x14ac:dyDescent="0.25">
      <c r="A8597" s="232">
        <v>43645</v>
      </c>
      <c r="B8597" s="233">
        <v>180</v>
      </c>
      <c r="C8597" s="233">
        <v>4</v>
      </c>
      <c r="D8597" s="234">
        <v>0.0625</v>
      </c>
      <c r="E8597" s="235">
        <v>0</v>
      </c>
      <c r="F8597" s="235">
        <v>0.00002894468416019107</v>
      </c>
    </row>
    <row r="8598" ht="14.25" customHeight="1" spans="1:6" x14ac:dyDescent="0.25">
      <c r="A8598" s="232">
        <v>43645</v>
      </c>
      <c r="B8598" s="233">
        <v>180</v>
      </c>
      <c r="C8598" s="233">
        <v>5</v>
      </c>
      <c r="D8598" s="234">
        <v>0.08333333333212067</v>
      </c>
      <c r="E8598" s="235">
        <v>0</v>
      </c>
      <c r="F8598" s="235">
        <v>0.000026941591830766084</v>
      </c>
    </row>
    <row r="8599" ht="14.25" customHeight="1" spans="1:6" x14ac:dyDescent="0.25">
      <c r="A8599" s="232">
        <v>43645</v>
      </c>
      <c r="B8599" s="233">
        <v>180</v>
      </c>
      <c r="C8599" s="233">
        <v>6</v>
      </c>
      <c r="D8599" s="234">
        <v>0.10416666666787933</v>
      </c>
      <c r="E8599" s="235">
        <v>0</v>
      </c>
      <c r="F8599" s="235">
        <v>0.00002604020028252484</v>
      </c>
    </row>
    <row r="8600" ht="14.25" customHeight="1" spans="1:6" x14ac:dyDescent="0.25">
      <c r="A8600" s="232">
        <v>43645</v>
      </c>
      <c r="B8600" s="233">
        <v>180</v>
      </c>
      <c r="C8600" s="233">
        <v>7</v>
      </c>
      <c r="D8600" s="234">
        <v>0.125</v>
      </c>
      <c r="E8600" s="235">
        <v>0</v>
      </c>
      <c r="F8600" s="235">
        <v>0.000025739736433111092</v>
      </c>
    </row>
    <row r="8601" ht="14.25" customHeight="1" spans="1:6" x14ac:dyDescent="0.25">
      <c r="A8601" s="232">
        <v>43645</v>
      </c>
      <c r="B8601" s="233">
        <v>180</v>
      </c>
      <c r="C8601" s="233">
        <v>8</v>
      </c>
      <c r="D8601" s="234">
        <v>0.14583333333212067</v>
      </c>
      <c r="E8601" s="235">
        <v>0.0000023242133148297636</v>
      </c>
      <c r="F8601" s="235">
        <v>0.000024938499501341094</v>
      </c>
    </row>
    <row r="8602" ht="14.25" customHeight="1" spans="1:6" x14ac:dyDescent="0.25">
      <c r="A8602" s="232">
        <v>43645</v>
      </c>
      <c r="B8602" s="233">
        <v>180</v>
      </c>
      <c r="C8602" s="233">
        <v>9</v>
      </c>
      <c r="D8602" s="234">
        <v>0.16666666666787933</v>
      </c>
      <c r="E8602" s="235">
        <v>0.000003579395152242513</v>
      </c>
      <c r="F8602" s="235">
        <v>0.000025339117967226095</v>
      </c>
    </row>
    <row r="8603" ht="14.25" customHeight="1" spans="1:6" x14ac:dyDescent="0.25">
      <c r="A8603" s="232">
        <v>43645</v>
      </c>
      <c r="B8603" s="233">
        <v>180</v>
      </c>
      <c r="C8603" s="233">
        <v>10</v>
      </c>
      <c r="D8603" s="234">
        <v>0.1875</v>
      </c>
      <c r="E8603" s="235">
        <v>0.000011107143224234646</v>
      </c>
      <c r="F8603" s="235">
        <v>0.000025539427200168592</v>
      </c>
    </row>
    <row r="8604" ht="14.25" customHeight="1" spans="1:6" x14ac:dyDescent="0.25">
      <c r="A8604" s="232">
        <v>43645</v>
      </c>
      <c r="B8604" s="233">
        <v>180</v>
      </c>
      <c r="C8604" s="233">
        <v>11</v>
      </c>
      <c r="D8604" s="234">
        <v>0.20833333333212067</v>
      </c>
      <c r="E8604" s="235">
        <v>0.000023031068505739764</v>
      </c>
      <c r="F8604" s="235">
        <v>0.000025639581816639835</v>
      </c>
    </row>
    <row r="8605" ht="14.25" customHeight="1" spans="1:6" x14ac:dyDescent="0.25">
      <c r="A8605" s="232">
        <v>43645</v>
      </c>
      <c r="B8605" s="233">
        <v>180</v>
      </c>
      <c r="C8605" s="233">
        <v>12</v>
      </c>
      <c r="D8605" s="234">
        <v>0.22916666666787933</v>
      </c>
      <c r="E8605" s="235">
        <v>0.00003833776074088688</v>
      </c>
      <c r="F8605" s="235">
        <v>0.00002744236491312233</v>
      </c>
    </row>
    <row r="8606" ht="14.25" customHeight="1" spans="1:6" x14ac:dyDescent="0.25">
      <c r="A8606" s="232">
        <v>43645</v>
      </c>
      <c r="B8606" s="233">
        <v>180</v>
      </c>
      <c r="C8606" s="233">
        <v>13</v>
      </c>
      <c r="D8606" s="234">
        <v>0.25</v>
      </c>
      <c r="E8606" s="235">
        <v>0.000055011107960429976</v>
      </c>
      <c r="F8606" s="235">
        <v>0.00003064731264020231</v>
      </c>
    </row>
    <row r="8607" ht="14.25" customHeight="1" spans="1:6" x14ac:dyDescent="0.25">
      <c r="A8607" s="232">
        <v>43645</v>
      </c>
      <c r="B8607" s="233">
        <v>180</v>
      </c>
      <c r="C8607" s="233">
        <v>14</v>
      </c>
      <c r="D8607" s="234">
        <v>0.2708333333321207</v>
      </c>
      <c r="E8607" s="235">
        <v>0.00007808088883755725</v>
      </c>
      <c r="F8607" s="235">
        <v>0.000036756744244948525</v>
      </c>
    </row>
    <row r="8608" ht="14.25" customHeight="1" spans="1:6" x14ac:dyDescent="0.25">
      <c r="A8608" s="232">
        <v>43645</v>
      </c>
      <c r="B8608" s="233">
        <v>180</v>
      </c>
      <c r="C8608" s="233">
        <v>15</v>
      </c>
      <c r="D8608" s="234">
        <v>0.2916666666678793</v>
      </c>
      <c r="E8608" s="235">
        <v>0.00010666935028475935</v>
      </c>
      <c r="F8608" s="235">
        <v>0.000042165093534395995</v>
      </c>
    </row>
    <row r="8609" ht="14.25" customHeight="1" spans="1:6" x14ac:dyDescent="0.25">
      <c r="A8609" s="232">
        <v>43645</v>
      </c>
      <c r="B8609" s="233">
        <v>180</v>
      </c>
      <c r="C8609" s="233">
        <v>16</v>
      </c>
      <c r="D8609" s="234">
        <v>0.3125</v>
      </c>
      <c r="E8609" s="235">
        <v>0.00013817176800697036</v>
      </c>
      <c r="F8609" s="235">
        <v>0.000046972515125015957</v>
      </c>
    </row>
    <row r="8610" ht="14.25" customHeight="1" spans="1:6" x14ac:dyDescent="0.25">
      <c r="A8610" s="232">
        <v>43645</v>
      </c>
      <c r="B8610" s="233">
        <v>180</v>
      </c>
      <c r="C8610" s="233">
        <v>17</v>
      </c>
      <c r="D8610" s="234">
        <v>0.3333333333321207</v>
      </c>
      <c r="E8610" s="235">
        <v>0.0001585535008198443</v>
      </c>
      <c r="F8610" s="235">
        <v>0.00004877529822149846</v>
      </c>
    </row>
    <row r="8611" ht="14.25" customHeight="1" spans="1:6" x14ac:dyDescent="0.25">
      <c r="A8611" s="232">
        <v>43645</v>
      </c>
      <c r="B8611" s="233">
        <v>180</v>
      </c>
      <c r="C8611" s="233">
        <v>18</v>
      </c>
      <c r="D8611" s="234">
        <v>0.3541666666678793</v>
      </c>
      <c r="E8611" s="235">
        <v>0.0001709186348576222</v>
      </c>
      <c r="F8611" s="235">
        <v>0.000051078854400337184</v>
      </c>
    </row>
    <row r="8612" ht="14.25" customHeight="1" spans="1:6" x14ac:dyDescent="0.25">
      <c r="A8612" s="232">
        <v>43645</v>
      </c>
      <c r="B8612" s="233">
        <v>180</v>
      </c>
      <c r="C8612" s="233">
        <v>19</v>
      </c>
      <c r="D8612" s="234">
        <v>0.375</v>
      </c>
      <c r="E8612" s="235">
        <v>0.00016846225287581935</v>
      </c>
      <c r="F8612" s="235">
        <v>0.000050578081317980936</v>
      </c>
    </row>
    <row r="8613" ht="14.25" customHeight="1" spans="1:6" x14ac:dyDescent="0.25">
      <c r="A8613" s="232">
        <v>43645</v>
      </c>
      <c r="B8613" s="233">
        <v>180</v>
      </c>
      <c r="C8613" s="233">
        <v>20</v>
      </c>
      <c r="D8613" s="234">
        <v>0.3958333333321207</v>
      </c>
      <c r="E8613" s="235">
        <v>0.00016852759556319343</v>
      </c>
      <c r="F8613" s="235">
        <v>0.000049075762070912194</v>
      </c>
    </row>
    <row r="8614" ht="14.25" customHeight="1" spans="1:6" x14ac:dyDescent="0.25">
      <c r="A8614" s="232">
        <v>43645</v>
      </c>
      <c r="B8614" s="233">
        <v>180</v>
      </c>
      <c r="C8614" s="233">
        <v>21</v>
      </c>
      <c r="D8614" s="234">
        <v>0.4166666666678793</v>
      </c>
      <c r="E8614" s="235">
        <v>0.00016917991361062277</v>
      </c>
      <c r="F8614" s="235">
        <v>0.000048675143605027206</v>
      </c>
    </row>
    <row r="8615" ht="14.25" customHeight="1" spans="1:6" x14ac:dyDescent="0.25">
      <c r="A8615" s="232">
        <v>43645</v>
      </c>
      <c r="B8615" s="233">
        <v>180</v>
      </c>
      <c r="C8615" s="233">
        <v>22</v>
      </c>
      <c r="D8615" s="234">
        <v>0.4375</v>
      </c>
      <c r="E8615" s="235">
        <v>0.00017963944982922773</v>
      </c>
      <c r="F8615" s="235">
        <v>0.000047573442823843464</v>
      </c>
    </row>
    <row r="8616" ht="14.25" customHeight="1" spans="1:6" x14ac:dyDescent="0.25">
      <c r="A8616" s="232">
        <v>43645</v>
      </c>
      <c r="B8616" s="233">
        <v>180</v>
      </c>
      <c r="C8616" s="233">
        <v>23</v>
      </c>
      <c r="D8616" s="234">
        <v>0.4583333333321207</v>
      </c>
      <c r="E8616" s="235">
        <v>0.00018610933438286857</v>
      </c>
      <c r="F8616" s="235">
        <v>0.000047573442823843464</v>
      </c>
    </row>
    <row r="8617" ht="14.25" customHeight="1" spans="1:6" x14ac:dyDescent="0.25">
      <c r="A8617" s="232">
        <v>43645</v>
      </c>
      <c r="B8617" s="233">
        <v>180</v>
      </c>
      <c r="C8617" s="233">
        <v>24</v>
      </c>
      <c r="D8617" s="234">
        <v>0.4791666666678793</v>
      </c>
      <c r="E8617" s="235">
        <v>0.00018825108338225266</v>
      </c>
      <c r="F8617" s="235">
        <v>0.00004727297897442971</v>
      </c>
    </row>
    <row r="8618" ht="14.25" customHeight="1" spans="1:6" x14ac:dyDescent="0.25">
      <c r="A8618" s="232">
        <v>43645</v>
      </c>
      <c r="B8618" s="233">
        <v>180</v>
      </c>
      <c r="C8618" s="233">
        <v>25</v>
      </c>
      <c r="D8618" s="234">
        <v>0.5</v>
      </c>
      <c r="E8618" s="235">
        <v>0.00018383243665143003</v>
      </c>
      <c r="F8618" s="235">
        <v>0.00004887545283796971</v>
      </c>
    </row>
    <row r="8619" ht="14.25" customHeight="1" spans="1:6" x14ac:dyDescent="0.25">
      <c r="A8619" s="232">
        <v>43645</v>
      </c>
      <c r="B8619" s="233">
        <v>180</v>
      </c>
      <c r="C8619" s="233">
        <v>26</v>
      </c>
      <c r="D8619" s="234">
        <v>0.5208333333321207</v>
      </c>
      <c r="E8619" s="235">
        <v>0.00017405199862409237</v>
      </c>
      <c r="F8619" s="235">
        <v>0.000049576535153268434</v>
      </c>
    </row>
    <row r="8620" ht="14.25" customHeight="1" spans="1:6" x14ac:dyDescent="0.25">
      <c r="A8620" s="232">
        <v>43645</v>
      </c>
      <c r="B8620" s="233">
        <v>180</v>
      </c>
      <c r="C8620" s="233">
        <v>27</v>
      </c>
      <c r="D8620" s="234">
        <v>0.5416666666678793</v>
      </c>
      <c r="E8620" s="235">
        <v>0.00016905694364596877</v>
      </c>
      <c r="F8620" s="235">
        <v>0.000046171278193245975</v>
      </c>
    </row>
    <row r="8621" ht="14.25" customHeight="1" spans="1:6" x14ac:dyDescent="0.25">
      <c r="A8621" s="232">
        <v>43645</v>
      </c>
      <c r="B8621" s="233">
        <v>180</v>
      </c>
      <c r="C8621" s="233">
        <v>28</v>
      </c>
      <c r="D8621" s="234">
        <v>0.5625</v>
      </c>
      <c r="E8621" s="235">
        <v>0.00015067737328316482</v>
      </c>
      <c r="F8621" s="235">
        <v>0.00004567050511088972</v>
      </c>
    </row>
    <row r="8622" ht="14.25" customHeight="1" spans="1:6" x14ac:dyDescent="0.25">
      <c r="A8622" s="232">
        <v>43645</v>
      </c>
      <c r="B8622" s="233">
        <v>180</v>
      </c>
      <c r="C8622" s="233">
        <v>29</v>
      </c>
      <c r="D8622" s="234">
        <v>0.5833333333321207</v>
      </c>
      <c r="E8622" s="235">
        <v>0.0001525947183039978</v>
      </c>
      <c r="F8622" s="235">
        <v>0.00004486926817911972</v>
      </c>
    </row>
    <row r="8623" ht="14.25" customHeight="1" spans="1:6" x14ac:dyDescent="0.25">
      <c r="A8623" s="232">
        <v>43645</v>
      </c>
      <c r="B8623" s="233">
        <v>180</v>
      </c>
      <c r="C8623" s="233">
        <v>30</v>
      </c>
      <c r="D8623" s="234">
        <v>0.6041666666678793</v>
      </c>
      <c r="E8623" s="235">
        <v>0.0001446738297244997</v>
      </c>
      <c r="F8623" s="235">
        <v>0.000044668958946177226</v>
      </c>
    </row>
    <row r="8624" ht="14.25" customHeight="1" spans="1:6" x14ac:dyDescent="0.25">
      <c r="A8624" s="232">
        <v>43645</v>
      </c>
      <c r="B8624" s="233">
        <v>180</v>
      </c>
      <c r="C8624" s="233">
        <v>31</v>
      </c>
      <c r="D8624" s="234">
        <v>0.625</v>
      </c>
      <c r="E8624" s="235">
        <v>0.00011489914308414228</v>
      </c>
      <c r="F8624" s="235">
        <v>0.000044668958946177226</v>
      </c>
    </row>
    <row r="8625" ht="14.25" customHeight="1" spans="1:6" x14ac:dyDescent="0.25">
      <c r="A8625" s="232">
        <v>43645</v>
      </c>
      <c r="B8625" s="233">
        <v>180</v>
      </c>
      <c r="C8625" s="233">
        <v>32</v>
      </c>
      <c r="D8625" s="234">
        <v>0.6458333333321207</v>
      </c>
      <c r="E8625" s="235">
        <v>0.0000866568459687674</v>
      </c>
      <c r="F8625" s="235">
        <v>0.000047573442823843464</v>
      </c>
    </row>
    <row r="8626" ht="14.25" customHeight="1" spans="1:6" x14ac:dyDescent="0.25">
      <c r="A8626" s="232">
        <v>43645</v>
      </c>
      <c r="B8626" s="233">
        <v>180</v>
      </c>
      <c r="C8626" s="233">
        <v>33</v>
      </c>
      <c r="D8626" s="234">
        <v>0.6666666666678793</v>
      </c>
      <c r="E8626" s="235">
        <v>0.00006258018194168054</v>
      </c>
      <c r="F8626" s="235">
        <v>0.0000508785451673947</v>
      </c>
    </row>
    <row r="8627" ht="14.25" customHeight="1" spans="1:6" x14ac:dyDescent="0.25">
      <c r="A8627" s="232">
        <v>43645</v>
      </c>
      <c r="B8627" s="233">
        <v>180</v>
      </c>
      <c r="C8627" s="233">
        <v>34</v>
      </c>
      <c r="D8627" s="234">
        <v>0.6875</v>
      </c>
      <c r="E8627" s="235">
        <v>0.00006573799855988265</v>
      </c>
      <c r="F8627" s="235">
        <v>0.00005548565752507217</v>
      </c>
    </row>
    <row r="8628" ht="14.25" customHeight="1" spans="1:6" x14ac:dyDescent="0.25">
      <c r="A8628" s="232">
        <v>43645</v>
      </c>
      <c r="B8628" s="233">
        <v>180</v>
      </c>
      <c r="C8628" s="233">
        <v>35</v>
      </c>
      <c r="D8628" s="234">
        <v>0.7083333333321207</v>
      </c>
      <c r="E8628" s="235">
        <v>0.00007065852681658279</v>
      </c>
      <c r="F8628" s="235">
        <v>0.0000628970991439446</v>
      </c>
    </row>
    <row r="8629" ht="14.25" customHeight="1" spans="1:6" x14ac:dyDescent="0.25">
      <c r="A8629" s="232">
        <v>43645</v>
      </c>
      <c r="B8629" s="233">
        <v>180</v>
      </c>
      <c r="C8629" s="233">
        <v>36</v>
      </c>
      <c r="D8629" s="234">
        <v>0.7291666666678793</v>
      </c>
      <c r="E8629" s="235">
        <v>0.000053031110202803515</v>
      </c>
      <c r="F8629" s="235">
        <v>0.00006429926377454211</v>
      </c>
    </row>
    <row r="8630" ht="14.25" customHeight="1" spans="1:6" x14ac:dyDescent="0.25">
      <c r="A8630" s="232">
        <v>43645</v>
      </c>
      <c r="B8630" s="233">
        <v>180</v>
      </c>
      <c r="C8630" s="233">
        <v>37</v>
      </c>
      <c r="D8630" s="234">
        <v>0.75</v>
      </c>
      <c r="E8630" s="235">
        <v>0.000037052830457447815</v>
      </c>
      <c r="F8630" s="235">
        <v>0.00006510050070631209</v>
      </c>
    </row>
    <row r="8631" ht="14.25" customHeight="1" spans="1:6" x14ac:dyDescent="0.25">
      <c r="A8631" s="232">
        <v>43645</v>
      </c>
      <c r="B8631" s="233">
        <v>180</v>
      </c>
      <c r="C8631" s="233">
        <v>38</v>
      </c>
      <c r="D8631" s="234">
        <v>0.7708333333321207</v>
      </c>
      <c r="E8631" s="235">
        <v>0.00003062520664349962</v>
      </c>
      <c r="F8631" s="235">
        <v>0.0000646998822404271</v>
      </c>
    </row>
    <row r="8632" ht="14.25" customHeight="1" spans="1:6" x14ac:dyDescent="0.25">
      <c r="A8632" s="232">
        <v>43645</v>
      </c>
      <c r="B8632" s="233">
        <v>180</v>
      </c>
      <c r="C8632" s="233">
        <v>39</v>
      </c>
      <c r="D8632" s="234">
        <v>0.7916666666678793</v>
      </c>
      <c r="E8632" s="235">
        <v>0.000021440198206939795</v>
      </c>
      <c r="F8632" s="235">
        <v>0.00006379849069218586</v>
      </c>
    </row>
    <row r="8633" ht="14.25" customHeight="1" spans="1:6" x14ac:dyDescent="0.25">
      <c r="A8633" s="232">
        <v>43645</v>
      </c>
      <c r="B8633" s="233">
        <v>180</v>
      </c>
      <c r="C8633" s="233">
        <v>40</v>
      </c>
      <c r="D8633" s="234">
        <v>0.8125</v>
      </c>
      <c r="E8633" s="235">
        <v>0.000011505071438226371</v>
      </c>
      <c r="F8633" s="235">
        <v>0.00006379849069218586</v>
      </c>
    </row>
    <row r="8634" ht="14.25" customHeight="1" spans="1:6" x14ac:dyDescent="0.25">
      <c r="A8634" s="232">
        <v>43645</v>
      </c>
      <c r="B8634" s="233">
        <v>180</v>
      </c>
      <c r="C8634" s="233">
        <v>41</v>
      </c>
      <c r="D8634" s="234">
        <v>0.8333333333321207</v>
      </c>
      <c r="E8634" s="235">
        <v>0.000004797523324486558</v>
      </c>
      <c r="F8634" s="235">
        <v>0.00006119447066393338</v>
      </c>
    </row>
    <row r="8635" ht="14.25" customHeight="1" spans="1:6" x14ac:dyDescent="0.25">
      <c r="A8635" s="232">
        <v>43645</v>
      </c>
      <c r="B8635" s="233">
        <v>180</v>
      </c>
      <c r="C8635" s="233">
        <v>42</v>
      </c>
      <c r="D8635" s="234">
        <v>0.8541666666678793</v>
      </c>
      <c r="E8635" s="235">
        <v>6.583743447098503e-7</v>
      </c>
      <c r="F8635" s="235">
        <v>0.000060793852198048374</v>
      </c>
    </row>
    <row r="8636" ht="14.25" customHeight="1" spans="1:6" x14ac:dyDescent="0.25">
      <c r="A8636" s="232">
        <v>43645</v>
      </c>
      <c r="B8636" s="233">
        <v>180</v>
      </c>
      <c r="C8636" s="233">
        <v>43</v>
      </c>
      <c r="D8636" s="234">
        <v>0.875</v>
      </c>
      <c r="E8636" s="235">
        <v>7.1162107989876674e-9</v>
      </c>
      <c r="F8636" s="235">
        <v>0.00006209586221217463</v>
      </c>
    </row>
    <row r="8637" ht="14.25" customHeight="1" spans="1:6" x14ac:dyDescent="0.25">
      <c r="A8637" s="232">
        <v>43645</v>
      </c>
      <c r="B8637" s="233">
        <v>180</v>
      </c>
      <c r="C8637" s="233">
        <v>44</v>
      </c>
      <c r="D8637" s="234">
        <v>0.8958333333321207</v>
      </c>
      <c r="E8637" s="235">
        <v>0</v>
      </c>
      <c r="F8637" s="235">
        <v>0.00006169524374628963</v>
      </c>
    </row>
    <row r="8638" ht="14.25" customHeight="1" spans="1:6" x14ac:dyDescent="0.25">
      <c r="A8638" s="232">
        <v>43645</v>
      </c>
      <c r="B8638" s="233">
        <v>180</v>
      </c>
      <c r="C8638" s="233">
        <v>45</v>
      </c>
      <c r="D8638" s="234">
        <v>0.9166666666678793</v>
      </c>
      <c r="E8638" s="235">
        <v>0</v>
      </c>
      <c r="F8638" s="235">
        <v>0.000059391687567450885</v>
      </c>
    </row>
    <row r="8639" ht="14.25" customHeight="1" spans="1:6" x14ac:dyDescent="0.25">
      <c r="A8639" s="232">
        <v>43645</v>
      </c>
      <c r="B8639" s="233">
        <v>180</v>
      </c>
      <c r="C8639" s="233">
        <v>46</v>
      </c>
      <c r="D8639" s="234">
        <v>0.9375</v>
      </c>
      <c r="E8639" s="235">
        <v>0</v>
      </c>
      <c r="F8639" s="235">
        <v>0.000054684420593302164</v>
      </c>
    </row>
    <row r="8640" ht="14.25" customHeight="1" spans="1:6" x14ac:dyDescent="0.25">
      <c r="A8640" s="232">
        <v>43645</v>
      </c>
      <c r="B8640" s="233">
        <v>180</v>
      </c>
      <c r="C8640" s="233">
        <v>47</v>
      </c>
      <c r="D8640" s="234">
        <v>0.9583333333321207</v>
      </c>
      <c r="E8640" s="235">
        <v>0</v>
      </c>
      <c r="F8640" s="235">
        <v>0.00005137931824975094</v>
      </c>
    </row>
    <row r="8641" ht="14.25" customHeight="1" spans="1:6" x14ac:dyDescent="0.25">
      <c r="A8641" s="232">
        <v>43645</v>
      </c>
      <c r="B8641" s="233">
        <v>180</v>
      </c>
      <c r="C8641" s="233">
        <v>48</v>
      </c>
      <c r="D8641" s="234">
        <v>0.9791666666678793</v>
      </c>
      <c r="E8641" s="235">
        <v>0</v>
      </c>
      <c r="F8641" s="235">
        <v>0.00004416818586382098</v>
      </c>
    </row>
    <row r="8642" ht="14.25" customHeight="1" spans="1:6" x14ac:dyDescent="0.25">
      <c r="A8642" s="232">
        <v>43646</v>
      </c>
      <c r="B8642" s="233">
        <v>181</v>
      </c>
      <c r="C8642" s="233">
        <v>1</v>
      </c>
      <c r="D8642" s="234">
        <v>0</v>
      </c>
      <c r="E8642" s="235">
        <v>0</v>
      </c>
      <c r="F8642" s="235">
        <v>0.00003665658962847728</v>
      </c>
    </row>
    <row r="8643" ht="14.25" customHeight="1" spans="1:6" x14ac:dyDescent="0.25">
      <c r="A8643" s="232">
        <v>43646</v>
      </c>
      <c r="B8643" s="233">
        <v>181</v>
      </c>
      <c r="C8643" s="233">
        <v>2</v>
      </c>
      <c r="D8643" s="234">
        <v>0.020833333332120674</v>
      </c>
      <c r="E8643" s="235">
        <v>0</v>
      </c>
      <c r="F8643" s="235">
        <v>0.000032450095736684804</v>
      </c>
    </row>
    <row r="8644" ht="14.25" customHeight="1" spans="1:6" x14ac:dyDescent="0.25">
      <c r="A8644" s="232">
        <v>43646</v>
      </c>
      <c r="B8644" s="233">
        <v>181</v>
      </c>
      <c r="C8644" s="233">
        <v>3</v>
      </c>
      <c r="D8644" s="234">
        <v>0.041666666667879326</v>
      </c>
      <c r="E8644" s="235">
        <v>0</v>
      </c>
      <c r="F8644" s="235">
        <v>0.000030447003407259817</v>
      </c>
    </row>
    <row r="8645" ht="14.25" customHeight="1" spans="1:6" x14ac:dyDescent="0.25">
      <c r="A8645" s="232">
        <v>43646</v>
      </c>
      <c r="B8645" s="233">
        <v>181</v>
      </c>
      <c r="C8645" s="233">
        <v>4</v>
      </c>
      <c r="D8645" s="234">
        <v>0.0625</v>
      </c>
      <c r="E8645" s="235">
        <v>0</v>
      </c>
      <c r="F8645" s="235">
        <v>0.00002914499339313357</v>
      </c>
    </row>
    <row r="8646" ht="14.25" customHeight="1" spans="1:6" x14ac:dyDescent="0.25">
      <c r="A8646" s="232">
        <v>43646</v>
      </c>
      <c r="B8646" s="233">
        <v>181</v>
      </c>
      <c r="C8646" s="233">
        <v>5</v>
      </c>
      <c r="D8646" s="234">
        <v>0.08333333333212067</v>
      </c>
      <c r="E8646" s="235">
        <v>0</v>
      </c>
      <c r="F8646" s="235">
        <v>0.00002684143721429483</v>
      </c>
    </row>
    <row r="8647" ht="14.25" customHeight="1" spans="1:6" x14ac:dyDescent="0.25">
      <c r="A8647" s="232">
        <v>43646</v>
      </c>
      <c r="B8647" s="233">
        <v>181</v>
      </c>
      <c r="C8647" s="233">
        <v>6</v>
      </c>
      <c r="D8647" s="234">
        <v>0.10416666666787933</v>
      </c>
      <c r="E8647" s="235">
        <v>0</v>
      </c>
      <c r="F8647" s="235">
        <v>0.00002594004566605359</v>
      </c>
    </row>
    <row r="8648" ht="14.25" customHeight="1" spans="1:6" x14ac:dyDescent="0.25">
      <c r="A8648" s="232">
        <v>43646</v>
      </c>
      <c r="B8648" s="233">
        <v>181</v>
      </c>
      <c r="C8648" s="233">
        <v>7</v>
      </c>
      <c r="D8648" s="234">
        <v>0.125</v>
      </c>
      <c r="E8648" s="235">
        <v>0</v>
      </c>
      <c r="F8648" s="235">
        <v>0.00002614035489899609</v>
      </c>
    </row>
    <row r="8649" ht="14.25" customHeight="1" spans="1:6" x14ac:dyDescent="0.25">
      <c r="A8649" s="232">
        <v>43646</v>
      </c>
      <c r="B8649" s="233">
        <v>181</v>
      </c>
      <c r="C8649" s="233">
        <v>8</v>
      </c>
      <c r="D8649" s="234">
        <v>0.14583333333212067</v>
      </c>
      <c r="E8649" s="235">
        <v>0.0000011237954489286771</v>
      </c>
      <c r="F8649" s="235">
        <v>0.00002543927258369735</v>
      </c>
    </row>
    <row r="8650" ht="14.25" customHeight="1" spans="1:6" x14ac:dyDescent="0.25">
      <c r="A8650" s="232">
        <v>43646</v>
      </c>
      <c r="B8650" s="233">
        <v>181</v>
      </c>
      <c r="C8650" s="233">
        <v>9</v>
      </c>
      <c r="D8650" s="234">
        <v>0.16666666666787933</v>
      </c>
      <c r="E8650" s="235">
        <v>0.0000034649295826907037</v>
      </c>
      <c r="F8650" s="235">
        <v>0.000025539427200168592</v>
      </c>
    </row>
    <row r="8651" ht="14.25" customHeight="1" spans="1:6" x14ac:dyDescent="0.25">
      <c r="A8651" s="232">
        <v>43646</v>
      </c>
      <c r="B8651" s="233">
        <v>181</v>
      </c>
      <c r="C8651" s="233">
        <v>10</v>
      </c>
      <c r="D8651" s="234">
        <v>0.1875</v>
      </c>
      <c r="E8651" s="235">
        <v>0.000010362188645481414</v>
      </c>
      <c r="F8651" s="235">
        <v>0.000025839891049582346</v>
      </c>
    </row>
    <row r="8652" ht="14.25" customHeight="1" spans="1:6" x14ac:dyDescent="0.25">
      <c r="A8652" s="232">
        <v>43646</v>
      </c>
      <c r="B8652" s="233">
        <v>181</v>
      </c>
      <c r="C8652" s="233">
        <v>11</v>
      </c>
      <c r="D8652" s="234">
        <v>0.20833333333212067</v>
      </c>
      <c r="E8652" s="235">
        <v>0.000020980624724303727</v>
      </c>
      <c r="F8652" s="235">
        <v>0.000025839891049582346</v>
      </c>
    </row>
    <row r="8653" ht="14.25" customHeight="1" spans="1:6" x14ac:dyDescent="0.25">
      <c r="A8653" s="232">
        <v>43646</v>
      </c>
      <c r="B8653" s="233">
        <v>181</v>
      </c>
      <c r="C8653" s="233">
        <v>12</v>
      </c>
      <c r="D8653" s="234">
        <v>0.22916666666787933</v>
      </c>
      <c r="E8653" s="235">
        <v>0.00003392805749939846</v>
      </c>
      <c r="F8653" s="235">
        <v>0.00002704174644723733</v>
      </c>
    </row>
    <row r="8654" ht="14.25" customHeight="1" spans="1:6" x14ac:dyDescent="0.25">
      <c r="A8654" s="232">
        <v>43646</v>
      </c>
      <c r="B8654" s="233">
        <v>181</v>
      </c>
      <c r="C8654" s="233">
        <v>13</v>
      </c>
      <c r="D8654" s="234">
        <v>0.25</v>
      </c>
      <c r="E8654" s="235">
        <v>0.000049839836483952615</v>
      </c>
      <c r="F8654" s="235">
        <v>0.00003164885880491481</v>
      </c>
    </row>
    <row r="8655" ht="14.25" customHeight="1" spans="1:6" x14ac:dyDescent="0.25">
      <c r="A8655" s="232">
        <v>43646</v>
      </c>
      <c r="B8655" s="233">
        <v>181</v>
      </c>
      <c r="C8655" s="233">
        <v>14</v>
      </c>
      <c r="D8655" s="234">
        <v>0.2708333333321207</v>
      </c>
      <c r="E8655" s="235">
        <v>0.00007157965656377884</v>
      </c>
      <c r="F8655" s="235">
        <v>0.00003896014580731601</v>
      </c>
    </row>
    <row r="8656" ht="14.25" customHeight="1" spans="1:6" x14ac:dyDescent="0.25">
      <c r="A8656" s="232">
        <v>43646</v>
      </c>
      <c r="B8656" s="233">
        <v>181</v>
      </c>
      <c r="C8656" s="233">
        <v>15</v>
      </c>
      <c r="D8656" s="234">
        <v>0.2916666666678793</v>
      </c>
      <c r="E8656" s="235">
        <v>0.0000898192018084872</v>
      </c>
      <c r="F8656" s="235">
        <v>0.00004366741278146473</v>
      </c>
    </row>
    <row r="8657" ht="14.25" customHeight="1" spans="1:6" x14ac:dyDescent="0.25">
      <c r="A8657" s="232">
        <v>43646</v>
      </c>
      <c r="B8657" s="233">
        <v>181</v>
      </c>
      <c r="C8657" s="233">
        <v>16</v>
      </c>
      <c r="D8657" s="234">
        <v>0.3125</v>
      </c>
      <c r="E8657" s="235">
        <v>0.00012238599699544923</v>
      </c>
      <c r="F8657" s="235">
        <v>0.00004837467975561345</v>
      </c>
    </row>
    <row r="8658" ht="14.25" customHeight="1" spans="1:6" x14ac:dyDescent="0.25">
      <c r="A8658" s="232">
        <v>43646</v>
      </c>
      <c r="B8658" s="233">
        <v>181</v>
      </c>
      <c r="C8658" s="233">
        <v>17</v>
      </c>
      <c r="D8658" s="234">
        <v>0.3333333333321207</v>
      </c>
      <c r="E8658" s="235">
        <v>0.00013975378095473065</v>
      </c>
      <c r="F8658" s="235">
        <v>0.000050277617468567196</v>
      </c>
    </row>
    <row r="8659" ht="14.25" customHeight="1" spans="1:6" x14ac:dyDescent="0.25">
      <c r="A8659" s="232">
        <v>43646</v>
      </c>
      <c r="B8659" s="233">
        <v>181</v>
      </c>
      <c r="C8659" s="233">
        <v>18</v>
      </c>
      <c r="D8659" s="234">
        <v>0.3541666666678793</v>
      </c>
      <c r="E8659" s="235">
        <v>0.0001555320710350436</v>
      </c>
      <c r="F8659" s="235">
        <v>0.00005137931824975094</v>
      </c>
    </row>
    <row r="8660" ht="14.25" customHeight="1" spans="1:6" x14ac:dyDescent="0.25">
      <c r="A8660" s="232">
        <v>43646</v>
      </c>
      <c r="B8660" s="233">
        <v>181</v>
      </c>
      <c r="C8660" s="233">
        <v>19</v>
      </c>
      <c r="D8660" s="234">
        <v>0.375</v>
      </c>
      <c r="E8660" s="235">
        <v>0.00015120803611047516</v>
      </c>
      <c r="F8660" s="235">
        <v>0.000051479472866222185</v>
      </c>
    </row>
    <row r="8661" ht="14.25" customHeight="1" spans="1:6" x14ac:dyDescent="0.25">
      <c r="A8661" s="232">
        <v>43646</v>
      </c>
      <c r="B8661" s="233">
        <v>181</v>
      </c>
      <c r="C8661" s="233">
        <v>20</v>
      </c>
      <c r="D8661" s="234">
        <v>0.3958333333321207</v>
      </c>
      <c r="E8661" s="235">
        <v>0.0001455696225254554</v>
      </c>
      <c r="F8661" s="235">
        <v>0.00005157962748269343</v>
      </c>
    </row>
    <row r="8662" ht="14.25" customHeight="1" spans="1:6" x14ac:dyDescent="0.25">
      <c r="A8662" s="232">
        <v>43646</v>
      </c>
      <c r="B8662" s="233">
        <v>181</v>
      </c>
      <c r="C8662" s="233">
        <v>21</v>
      </c>
      <c r="D8662" s="234">
        <v>0.4166666666678793</v>
      </c>
      <c r="E8662" s="235">
        <v>0.0001372129140175057</v>
      </c>
      <c r="F8662" s="235">
        <v>0.00005188009133210718</v>
      </c>
    </row>
    <row r="8663" ht="14.25" customHeight="1" spans="1:6" x14ac:dyDescent="0.25">
      <c r="A8663" s="232">
        <v>43646</v>
      </c>
      <c r="B8663" s="233">
        <v>181</v>
      </c>
      <c r="C8663" s="233">
        <v>22</v>
      </c>
      <c r="D8663" s="234">
        <v>0.4375</v>
      </c>
      <c r="E8663" s="235">
        <v>0.00014936821121694168</v>
      </c>
      <c r="F8663" s="235">
        <v>0.000050077308235624696</v>
      </c>
    </row>
    <row r="8664" ht="14.25" customHeight="1" spans="1:6" x14ac:dyDescent="0.25">
      <c r="A8664" s="232">
        <v>43646</v>
      </c>
      <c r="B8664" s="233">
        <v>181</v>
      </c>
      <c r="C8664" s="233">
        <v>23</v>
      </c>
      <c r="D8664" s="234">
        <v>0.4583333333321207</v>
      </c>
      <c r="E8664" s="235">
        <v>0.00015404077783702283</v>
      </c>
      <c r="F8664" s="235">
        <v>0.00004977684438621095</v>
      </c>
    </row>
    <row r="8665" ht="14.25" customHeight="1" spans="1:6" x14ac:dyDescent="0.25">
      <c r="A8665" s="232">
        <v>43646</v>
      </c>
      <c r="B8665" s="233">
        <v>181</v>
      </c>
      <c r="C8665" s="233">
        <v>24</v>
      </c>
      <c r="D8665" s="234">
        <v>0.4791666666678793</v>
      </c>
      <c r="E8665" s="235">
        <v>0.00017359707327112593</v>
      </c>
      <c r="F8665" s="235">
        <v>0.00005037777208503844</v>
      </c>
    </row>
    <row r="8666" ht="14.25" customHeight="1" spans="1:6" x14ac:dyDescent="0.25">
      <c r="A8666" s="232">
        <v>43646</v>
      </c>
      <c r="B8666" s="233">
        <v>181</v>
      </c>
      <c r="C8666" s="233">
        <v>25</v>
      </c>
      <c r="D8666" s="234">
        <v>0.5</v>
      </c>
      <c r="E8666" s="235">
        <v>0.00014683693195953378</v>
      </c>
      <c r="F8666" s="235">
        <v>0.00005047792670150969</v>
      </c>
    </row>
    <row r="8667" ht="14.25" customHeight="1" spans="1:6" x14ac:dyDescent="0.25">
      <c r="A8667" s="232">
        <v>43646</v>
      </c>
      <c r="B8667" s="233">
        <v>181</v>
      </c>
      <c r="C8667" s="233">
        <v>26</v>
      </c>
      <c r="D8667" s="234">
        <v>0.5208333333321207</v>
      </c>
      <c r="E8667" s="235">
        <v>0.00014456846754188601</v>
      </c>
      <c r="F8667" s="235">
        <v>0.00004977684438621095</v>
      </c>
    </row>
    <row r="8668" ht="14.25" customHeight="1" spans="1:6" x14ac:dyDescent="0.25">
      <c r="A8668" s="232">
        <v>43646</v>
      </c>
      <c r="B8668" s="233">
        <v>181</v>
      </c>
      <c r="C8668" s="233">
        <v>27</v>
      </c>
      <c r="D8668" s="234">
        <v>0.5416666666678793</v>
      </c>
      <c r="E8668" s="235">
        <v>0.00014399398470320762</v>
      </c>
      <c r="F8668" s="235">
        <v>0.00004797406128972845</v>
      </c>
    </row>
    <row r="8669" ht="14.25" customHeight="1" spans="1:6" x14ac:dyDescent="0.25">
      <c r="A8669" s="232">
        <v>43646</v>
      </c>
      <c r="B8669" s="233">
        <v>181</v>
      </c>
      <c r="C8669" s="233">
        <v>28</v>
      </c>
      <c r="D8669" s="234">
        <v>0.5625</v>
      </c>
      <c r="E8669" s="235">
        <v>0.0001436270950093486</v>
      </c>
      <c r="F8669" s="235">
        <v>0.00004857498898855595</v>
      </c>
    </row>
    <row r="8670" ht="14.25" customHeight="1" spans="1:6" x14ac:dyDescent="0.25">
      <c r="A8670" s="232">
        <v>43646</v>
      </c>
      <c r="B8670" s="233">
        <v>181</v>
      </c>
      <c r="C8670" s="233">
        <v>29</v>
      </c>
      <c r="D8670" s="234">
        <v>0.5833333333321207</v>
      </c>
      <c r="E8670" s="235">
        <v>0.00013158943181062091</v>
      </c>
      <c r="F8670" s="235">
        <v>0.00004787390667325721</v>
      </c>
    </row>
    <row r="8671" ht="14.25" customHeight="1" spans="1:6" x14ac:dyDescent="0.25">
      <c r="A8671" s="232">
        <v>43646</v>
      </c>
      <c r="B8671" s="233">
        <v>181</v>
      </c>
      <c r="C8671" s="233">
        <v>30</v>
      </c>
      <c r="D8671" s="234">
        <v>0.6041666666678793</v>
      </c>
      <c r="E8671" s="235">
        <v>0.0001245468782392245</v>
      </c>
      <c r="F8671" s="235">
        <v>0.000048174370522670945</v>
      </c>
    </row>
    <row r="8672" ht="14.25" customHeight="1" spans="1:6" x14ac:dyDescent="0.25">
      <c r="A8672" s="232">
        <v>43646</v>
      </c>
      <c r="B8672" s="233">
        <v>181</v>
      </c>
      <c r="C8672" s="233">
        <v>31</v>
      </c>
      <c r="D8672" s="234">
        <v>0.625</v>
      </c>
      <c r="E8672" s="235">
        <v>0.00012646278068010163</v>
      </c>
      <c r="F8672" s="235">
        <v>0.00004887545283796971</v>
      </c>
    </row>
    <row r="8673" ht="14.25" customHeight="1" spans="1:6" x14ac:dyDescent="0.25">
      <c r="A8673" s="232">
        <v>43646</v>
      </c>
      <c r="B8673" s="233">
        <v>181</v>
      </c>
      <c r="C8673" s="233">
        <v>32</v>
      </c>
      <c r="D8673" s="234">
        <v>0.6458333333321207</v>
      </c>
      <c r="E8673" s="235">
        <v>0.00010654433275162775</v>
      </c>
      <c r="F8673" s="235">
        <v>0.00005067823593445219</v>
      </c>
    </row>
    <row r="8674" ht="14.25" customHeight="1" spans="1:6" x14ac:dyDescent="0.25">
      <c r="A8674" s="232">
        <v>43646</v>
      </c>
      <c r="B8674" s="233">
        <v>181</v>
      </c>
      <c r="C8674" s="233">
        <v>33</v>
      </c>
      <c r="D8674" s="234">
        <v>0.6666666666678793</v>
      </c>
      <c r="E8674" s="235">
        <v>0.00009237082498047041</v>
      </c>
      <c r="F8674" s="235">
        <v>0.00005308194672976218</v>
      </c>
    </row>
    <row r="8675" ht="14.25" customHeight="1" spans="1:6" x14ac:dyDescent="0.25">
      <c r="A8675" s="232">
        <v>43646</v>
      </c>
      <c r="B8675" s="233">
        <v>181</v>
      </c>
      <c r="C8675" s="233">
        <v>34</v>
      </c>
      <c r="D8675" s="234">
        <v>0.6875</v>
      </c>
      <c r="E8675" s="235">
        <v>0.00008341664887906515</v>
      </c>
      <c r="F8675" s="235">
        <v>0.00005808967755332465</v>
      </c>
    </row>
    <row r="8676" ht="14.25" customHeight="1" spans="1:6" x14ac:dyDescent="0.25">
      <c r="A8676" s="232">
        <v>43646</v>
      </c>
      <c r="B8676" s="233">
        <v>181</v>
      </c>
      <c r="C8676" s="233">
        <v>35</v>
      </c>
      <c r="D8676" s="234">
        <v>0.7083333333321207</v>
      </c>
      <c r="E8676" s="235">
        <v>0.00007377754352848429</v>
      </c>
      <c r="F8676" s="235">
        <v>0.00006319756299335835</v>
      </c>
    </row>
    <row r="8677" ht="14.25" customHeight="1" spans="1:6" x14ac:dyDescent="0.25">
      <c r="A8677" s="232">
        <v>43646</v>
      </c>
      <c r="B8677" s="233">
        <v>181</v>
      </c>
      <c r="C8677" s="233">
        <v>36</v>
      </c>
      <c r="D8677" s="234">
        <v>0.7291666666678793</v>
      </c>
      <c r="E8677" s="235">
        <v>0.00005582291053426062</v>
      </c>
      <c r="F8677" s="235">
        <v>0.00006459972762395585</v>
      </c>
    </row>
    <row r="8678" ht="14.25" customHeight="1" spans="1:6" x14ac:dyDescent="0.25">
      <c r="A8678" s="232">
        <v>43646</v>
      </c>
      <c r="B8678" s="233">
        <v>181</v>
      </c>
      <c r="C8678" s="233">
        <v>37</v>
      </c>
      <c r="D8678" s="234">
        <v>0.75</v>
      </c>
      <c r="E8678" s="235">
        <v>0.00003803597252594922</v>
      </c>
      <c r="F8678" s="235">
        <v>0.0000655011191721971</v>
      </c>
    </row>
    <row r="8679" ht="14.25" customHeight="1" spans="1:6" x14ac:dyDescent="0.25">
      <c r="A8679" s="232">
        <v>43646</v>
      </c>
      <c r="B8679" s="233">
        <v>181</v>
      </c>
      <c r="C8679" s="233">
        <v>38</v>
      </c>
      <c r="D8679" s="234">
        <v>0.7708333333321207</v>
      </c>
      <c r="E8679" s="235">
        <v>0.000026738627331767842</v>
      </c>
      <c r="F8679" s="235">
        <v>0.00006480003685689835</v>
      </c>
    </row>
    <row r="8680" ht="14.25" customHeight="1" spans="1:6" x14ac:dyDescent="0.25">
      <c r="A8680" s="232">
        <v>43646</v>
      </c>
      <c r="B8680" s="233">
        <v>181</v>
      </c>
      <c r="C8680" s="233">
        <v>39</v>
      </c>
      <c r="D8680" s="234">
        <v>0.7916666666678793</v>
      </c>
      <c r="E8680" s="235">
        <v>0.0000187161739960252</v>
      </c>
      <c r="F8680" s="235">
        <v>0.00006319756299335835</v>
      </c>
    </row>
    <row r="8681" ht="14.25" customHeight="1" spans="1:6" x14ac:dyDescent="0.25">
      <c r="A8681" s="232">
        <v>43646</v>
      </c>
      <c r="B8681" s="233">
        <v>181</v>
      </c>
      <c r="C8681" s="233">
        <v>40</v>
      </c>
      <c r="D8681" s="234">
        <v>0.8125</v>
      </c>
      <c r="E8681" s="235">
        <v>0.000010246954482402832</v>
      </c>
      <c r="F8681" s="235">
        <v>0.00006409895454159961</v>
      </c>
    </row>
    <row r="8682" ht="14.25" customHeight="1" spans="1:6" x14ac:dyDescent="0.25">
      <c r="A8682" s="232">
        <v>43646</v>
      </c>
      <c r="B8682" s="233">
        <v>181</v>
      </c>
      <c r="C8682" s="233">
        <v>41</v>
      </c>
      <c r="D8682" s="234">
        <v>0.8333333333321207</v>
      </c>
      <c r="E8682" s="235">
        <v>0.0000040708555029833206</v>
      </c>
      <c r="F8682" s="235">
        <v>0.00006149493451334712</v>
      </c>
    </row>
    <row r="8683" ht="14.25" customHeight="1" spans="1:6" x14ac:dyDescent="0.25">
      <c r="A8683" s="232">
        <v>43646</v>
      </c>
      <c r="B8683" s="233">
        <v>181</v>
      </c>
      <c r="C8683" s="233">
        <v>42</v>
      </c>
      <c r="D8683" s="234">
        <v>0.8541666666678793</v>
      </c>
      <c r="E8683" s="235">
        <v>0.000002409384610178544</v>
      </c>
      <c r="F8683" s="235">
        <v>0.00006029307911569213</v>
      </c>
    </row>
    <row r="8684" ht="14.25" customHeight="1" spans="1:6" x14ac:dyDescent="0.25">
      <c r="A8684" s="232">
        <v>43646</v>
      </c>
      <c r="B8684" s="233">
        <v>181</v>
      </c>
      <c r="C8684" s="233">
        <v>43</v>
      </c>
      <c r="D8684" s="234">
        <v>0.875</v>
      </c>
      <c r="E8684" s="235">
        <v>2.153590110219951e-8</v>
      </c>
      <c r="F8684" s="235">
        <v>0.00006239632606158836</v>
      </c>
    </row>
    <row r="8685" ht="14.25" customHeight="1" spans="1:6" x14ac:dyDescent="0.25">
      <c r="A8685" s="232">
        <v>43646</v>
      </c>
      <c r="B8685" s="233">
        <v>181</v>
      </c>
      <c r="C8685" s="233">
        <v>44</v>
      </c>
      <c r="D8685" s="234">
        <v>0.8958333333321207</v>
      </c>
      <c r="E8685" s="235">
        <v>0</v>
      </c>
      <c r="F8685" s="235">
        <v>0.00006209586221217463</v>
      </c>
    </row>
    <row r="8686" ht="14.25" customHeight="1" spans="1:6" x14ac:dyDescent="0.25">
      <c r="A8686" s="232">
        <v>43646</v>
      </c>
      <c r="B8686" s="233">
        <v>181</v>
      </c>
      <c r="C8686" s="233">
        <v>45</v>
      </c>
      <c r="D8686" s="234">
        <v>0.9166666666678793</v>
      </c>
      <c r="E8686" s="235">
        <v>0</v>
      </c>
      <c r="F8686" s="235">
        <v>0.00006049338834863463</v>
      </c>
    </row>
    <row r="8687" ht="14.25" customHeight="1" spans="1:6" x14ac:dyDescent="0.25">
      <c r="A8687" s="232">
        <v>43646</v>
      </c>
      <c r="B8687" s="233">
        <v>181</v>
      </c>
      <c r="C8687" s="233">
        <v>46</v>
      </c>
      <c r="D8687" s="234">
        <v>0.9375</v>
      </c>
      <c r="E8687" s="235">
        <v>0</v>
      </c>
      <c r="F8687" s="235">
        <v>0.000055085039059187164</v>
      </c>
    </row>
    <row r="8688" ht="14.25" customHeight="1" spans="1:6" x14ac:dyDescent="0.25">
      <c r="A8688" s="232">
        <v>43646</v>
      </c>
      <c r="B8688" s="233">
        <v>181</v>
      </c>
      <c r="C8688" s="233">
        <v>47</v>
      </c>
      <c r="D8688" s="234">
        <v>0.9583333333321207</v>
      </c>
      <c r="E8688" s="235">
        <v>0</v>
      </c>
      <c r="F8688" s="235">
        <v>0.0000508785451673947</v>
      </c>
    </row>
    <row r="8689" ht="14.25" customHeight="1" spans="1:6" x14ac:dyDescent="0.25">
      <c r="A8689" s="232">
        <v>43646</v>
      </c>
      <c r="B8689" s="233">
        <v>181</v>
      </c>
      <c r="C8689" s="233">
        <v>48</v>
      </c>
      <c r="D8689" s="234">
        <v>0.9791666666678793</v>
      </c>
      <c r="E8689" s="235">
        <v>0</v>
      </c>
      <c r="F8689" s="235">
        <v>0.00004456880432970597</v>
      </c>
    </row>
    <row r="8690" ht="14.25" customHeight="1" spans="1:6" x14ac:dyDescent="0.25">
      <c r="A8690" s="232">
        <v>43647</v>
      </c>
      <c r="B8690" s="233">
        <v>182</v>
      </c>
      <c r="C8690" s="233">
        <v>1</v>
      </c>
      <c r="D8690" s="234">
        <v>0</v>
      </c>
      <c r="E8690" s="235">
        <v>0</v>
      </c>
      <c r="F8690" s="235">
        <v>0.000037658135793189774</v>
      </c>
    </row>
    <row r="8691" ht="14.25" customHeight="1" spans="1:6" x14ac:dyDescent="0.25">
      <c r="A8691" s="232">
        <v>43647</v>
      </c>
      <c r="B8691" s="233">
        <v>182</v>
      </c>
      <c r="C8691" s="233">
        <v>2</v>
      </c>
      <c r="D8691" s="234">
        <v>0.020833333332120674</v>
      </c>
      <c r="E8691" s="235">
        <v>0</v>
      </c>
      <c r="F8691" s="235">
        <v>0.0000330510234355123</v>
      </c>
    </row>
    <row r="8692" ht="14.25" customHeight="1" spans="1:6" x14ac:dyDescent="0.25">
      <c r="A8692" s="232">
        <v>43647</v>
      </c>
      <c r="B8692" s="233">
        <v>182</v>
      </c>
      <c r="C8692" s="233">
        <v>3</v>
      </c>
      <c r="D8692" s="234">
        <v>0.041666666667879326</v>
      </c>
      <c r="E8692" s="235">
        <v>0</v>
      </c>
      <c r="F8692" s="235">
        <v>0.000030447003407259817</v>
      </c>
    </row>
    <row r="8693" ht="14.25" customHeight="1" spans="1:6" x14ac:dyDescent="0.25">
      <c r="A8693" s="232">
        <v>43647</v>
      </c>
      <c r="B8693" s="233">
        <v>182</v>
      </c>
      <c r="C8693" s="233">
        <v>4</v>
      </c>
      <c r="D8693" s="234">
        <v>0.0625</v>
      </c>
      <c r="E8693" s="235">
        <v>0</v>
      </c>
      <c r="F8693" s="235">
        <v>0.000029846075708432316</v>
      </c>
    </row>
    <row r="8694" ht="14.25" customHeight="1" spans="1:6" x14ac:dyDescent="0.25">
      <c r="A8694" s="232">
        <v>43647</v>
      </c>
      <c r="B8694" s="233">
        <v>182</v>
      </c>
      <c r="C8694" s="233">
        <v>5</v>
      </c>
      <c r="D8694" s="234">
        <v>0.08333333333212067</v>
      </c>
      <c r="E8694" s="235">
        <v>0</v>
      </c>
      <c r="F8694" s="235">
        <v>0.000027542519529593582</v>
      </c>
    </row>
    <row r="8695" ht="14.25" customHeight="1" spans="1:6" x14ac:dyDescent="0.25">
      <c r="A8695" s="232">
        <v>43647</v>
      </c>
      <c r="B8695" s="233">
        <v>182</v>
      </c>
      <c r="C8695" s="233">
        <v>6</v>
      </c>
      <c r="D8695" s="234">
        <v>0.10416666666787933</v>
      </c>
      <c r="E8695" s="235">
        <v>0</v>
      </c>
      <c r="F8695" s="235">
        <v>0.00002614035489899609</v>
      </c>
    </row>
    <row r="8696" ht="14.25" customHeight="1" spans="1:6" x14ac:dyDescent="0.25">
      <c r="A8696" s="232">
        <v>43647</v>
      </c>
      <c r="B8696" s="233">
        <v>182</v>
      </c>
      <c r="C8696" s="233">
        <v>7</v>
      </c>
      <c r="D8696" s="234">
        <v>0.125</v>
      </c>
      <c r="E8696" s="235">
        <v>0</v>
      </c>
      <c r="F8696" s="235">
        <v>0.000026641127981352337</v>
      </c>
    </row>
    <row r="8697" ht="14.25" customHeight="1" spans="1:6" x14ac:dyDescent="0.25">
      <c r="A8697" s="232">
        <v>43647</v>
      </c>
      <c r="B8697" s="233">
        <v>182</v>
      </c>
      <c r="C8697" s="233">
        <v>8</v>
      </c>
      <c r="D8697" s="234">
        <v>0.14583333333212067</v>
      </c>
      <c r="E8697" s="235">
        <v>0.0000013281218941884363</v>
      </c>
      <c r="F8697" s="235">
        <v>0.000025739736433111092</v>
      </c>
    </row>
    <row r="8698" ht="14.25" customHeight="1" spans="1:6" x14ac:dyDescent="0.25">
      <c r="A8698" s="232">
        <v>43647</v>
      </c>
      <c r="B8698" s="233">
        <v>182</v>
      </c>
      <c r="C8698" s="233">
        <v>9</v>
      </c>
      <c r="D8698" s="234">
        <v>0.16666666666787933</v>
      </c>
      <c r="E8698" s="235">
        <v>0.0000034012260351265986</v>
      </c>
      <c r="F8698" s="235">
        <v>0.00002594004566605359</v>
      </c>
    </row>
    <row r="8699" ht="14.25" customHeight="1" spans="1:6" x14ac:dyDescent="0.25">
      <c r="A8699" s="232">
        <v>43647</v>
      </c>
      <c r="B8699" s="233">
        <v>182</v>
      </c>
      <c r="C8699" s="233">
        <v>10</v>
      </c>
      <c r="D8699" s="234">
        <v>0.1875</v>
      </c>
      <c r="E8699" s="235">
        <v>0.000008818311983867176</v>
      </c>
      <c r="F8699" s="235">
        <v>0.00002644081874840984</v>
      </c>
    </row>
    <row r="8700" ht="14.25" customHeight="1" spans="1:6" x14ac:dyDescent="0.25">
      <c r="A8700" s="232">
        <v>43647</v>
      </c>
      <c r="B8700" s="233">
        <v>182</v>
      </c>
      <c r="C8700" s="233">
        <v>11</v>
      </c>
      <c r="D8700" s="234">
        <v>0.20833333333212067</v>
      </c>
      <c r="E8700" s="235">
        <v>0.00002033077821345737</v>
      </c>
      <c r="F8700" s="235">
        <v>0.00002654097336488109</v>
      </c>
    </row>
    <row r="8701" ht="14.25" customHeight="1" spans="1:6" x14ac:dyDescent="0.25">
      <c r="A8701" s="232">
        <v>43647</v>
      </c>
      <c r="B8701" s="233">
        <v>182</v>
      </c>
      <c r="C8701" s="233">
        <v>12</v>
      </c>
      <c r="D8701" s="234">
        <v>0.22916666666787933</v>
      </c>
      <c r="E8701" s="235">
        <v>0.00003507973610462375</v>
      </c>
      <c r="F8701" s="235">
        <v>0.00002744236491312233</v>
      </c>
    </row>
    <row r="8702" ht="14.25" customHeight="1" spans="1:6" x14ac:dyDescent="0.25">
      <c r="A8702" s="232">
        <v>43647</v>
      </c>
      <c r="B8702" s="233">
        <v>182</v>
      </c>
      <c r="C8702" s="233">
        <v>13</v>
      </c>
      <c r="D8702" s="234">
        <v>0.25</v>
      </c>
      <c r="E8702" s="235">
        <v>0.00004655188329696071</v>
      </c>
      <c r="F8702" s="235">
        <v>0.00003124824033902981</v>
      </c>
    </row>
    <row r="8703" ht="14.25" customHeight="1" spans="1:6" x14ac:dyDescent="0.25">
      <c r="A8703" s="232">
        <v>43647</v>
      </c>
      <c r="B8703" s="233">
        <v>182</v>
      </c>
      <c r="C8703" s="233">
        <v>14</v>
      </c>
      <c r="D8703" s="234">
        <v>0.2708333333321207</v>
      </c>
      <c r="E8703" s="235">
        <v>0.00006522382148424362</v>
      </c>
      <c r="F8703" s="235">
        <v>0.00003845937272495976</v>
      </c>
    </row>
    <row r="8704" ht="14.25" customHeight="1" spans="1:6" x14ac:dyDescent="0.25">
      <c r="A8704" s="232">
        <v>43647</v>
      </c>
      <c r="B8704" s="233">
        <v>182</v>
      </c>
      <c r="C8704" s="233">
        <v>15</v>
      </c>
      <c r="D8704" s="234">
        <v>0.2916666666678793</v>
      </c>
      <c r="E8704" s="235">
        <v>0.0000927045941897057</v>
      </c>
      <c r="F8704" s="235">
        <v>0.00004316663969910849</v>
      </c>
    </row>
    <row r="8705" ht="14.25" customHeight="1" spans="1:6" x14ac:dyDescent="0.25">
      <c r="A8705" s="232">
        <v>43647</v>
      </c>
      <c r="B8705" s="233">
        <v>182</v>
      </c>
      <c r="C8705" s="233">
        <v>16</v>
      </c>
      <c r="D8705" s="234">
        <v>0.3125</v>
      </c>
      <c r="E8705" s="235">
        <v>0.00013258879567553132</v>
      </c>
      <c r="F8705" s="235">
        <v>0.00004837467975561345</v>
      </c>
    </row>
    <row r="8706" ht="14.25" customHeight="1" spans="1:6" x14ac:dyDescent="0.25">
      <c r="A8706" s="232">
        <v>43647</v>
      </c>
      <c r="B8706" s="233">
        <v>182</v>
      </c>
      <c r="C8706" s="233">
        <v>17</v>
      </c>
      <c r="D8706" s="234">
        <v>0.3333333333321207</v>
      </c>
      <c r="E8706" s="235">
        <v>0.00015890179744032707</v>
      </c>
      <c r="F8706" s="235">
        <v>0.000051479472866222185</v>
      </c>
    </row>
    <row r="8707" ht="14.25" customHeight="1" spans="1:6" x14ac:dyDescent="0.25">
      <c r="A8707" s="232">
        <v>43647</v>
      </c>
      <c r="B8707" s="233">
        <v>182</v>
      </c>
      <c r="C8707" s="233">
        <v>18</v>
      </c>
      <c r="D8707" s="234">
        <v>0.3541666666678793</v>
      </c>
      <c r="E8707" s="235">
        <v>0.0001906086067385192</v>
      </c>
      <c r="F8707" s="235">
        <v>0.000053282255962704675</v>
      </c>
    </row>
    <row r="8708" ht="14.25" customHeight="1" spans="1:6" x14ac:dyDescent="0.25">
      <c r="A8708" s="232">
        <v>43647</v>
      </c>
      <c r="B8708" s="233">
        <v>182</v>
      </c>
      <c r="C8708" s="233">
        <v>19</v>
      </c>
      <c r="D8708" s="234">
        <v>0.375</v>
      </c>
      <c r="E8708" s="235">
        <v>0.00020006648171129308</v>
      </c>
      <c r="F8708" s="235">
        <v>0.00005358271981211842</v>
      </c>
    </row>
    <row r="8709" ht="14.25" customHeight="1" spans="1:6" x14ac:dyDescent="0.25">
      <c r="A8709" s="232">
        <v>43647</v>
      </c>
      <c r="B8709" s="233">
        <v>182</v>
      </c>
      <c r="C8709" s="233">
        <v>20</v>
      </c>
      <c r="D8709" s="234">
        <v>0.3958333333321207</v>
      </c>
      <c r="E8709" s="235">
        <v>0.00021529913785719917</v>
      </c>
      <c r="F8709" s="235">
        <v>0.00005288163749681968</v>
      </c>
    </row>
    <row r="8710" ht="14.25" customHeight="1" spans="1:6" x14ac:dyDescent="0.25">
      <c r="A8710" s="232">
        <v>43647</v>
      </c>
      <c r="B8710" s="233">
        <v>182</v>
      </c>
      <c r="C8710" s="233">
        <v>21</v>
      </c>
      <c r="D8710" s="234">
        <v>0.4166666666678793</v>
      </c>
      <c r="E8710" s="235">
        <v>0.00019877827216492662</v>
      </c>
      <c r="F8710" s="235">
        <v>0.00005308194672976218</v>
      </c>
    </row>
    <row r="8711" ht="14.25" customHeight="1" spans="1:6" x14ac:dyDescent="0.25">
      <c r="A8711" s="232">
        <v>43647</v>
      </c>
      <c r="B8711" s="233">
        <v>182</v>
      </c>
      <c r="C8711" s="233">
        <v>22</v>
      </c>
      <c r="D8711" s="234">
        <v>0.4375</v>
      </c>
      <c r="E8711" s="235">
        <v>0.00020574319402132368</v>
      </c>
      <c r="F8711" s="235">
        <v>0.000051479472866222185</v>
      </c>
    </row>
    <row r="8712" ht="14.25" customHeight="1" spans="1:6" x14ac:dyDescent="0.25">
      <c r="A8712" s="232">
        <v>43647</v>
      </c>
      <c r="B8712" s="233">
        <v>182</v>
      </c>
      <c r="C8712" s="233">
        <v>23</v>
      </c>
      <c r="D8712" s="234">
        <v>0.4583333333321207</v>
      </c>
      <c r="E8712" s="235">
        <v>0.00020032849488898813</v>
      </c>
      <c r="F8712" s="235">
        <v>0.00005228070979799218</v>
      </c>
    </row>
    <row r="8713" ht="14.25" customHeight="1" spans="1:6" x14ac:dyDescent="0.25">
      <c r="A8713" s="232">
        <v>43647</v>
      </c>
      <c r="B8713" s="233">
        <v>182</v>
      </c>
      <c r="C8713" s="233">
        <v>24</v>
      </c>
      <c r="D8713" s="234">
        <v>0.4791666666678793</v>
      </c>
      <c r="E8713" s="235">
        <v>0.00023392926579624899</v>
      </c>
      <c r="F8713" s="235">
        <v>0.00005248101903093467</v>
      </c>
    </row>
    <row r="8714" ht="14.25" customHeight="1" spans="1:6" x14ac:dyDescent="0.25">
      <c r="A8714" s="232">
        <v>43647</v>
      </c>
      <c r="B8714" s="233">
        <v>182</v>
      </c>
      <c r="C8714" s="233">
        <v>25</v>
      </c>
      <c r="D8714" s="234">
        <v>0.5</v>
      </c>
      <c r="E8714" s="235">
        <v>0.00021217328129331507</v>
      </c>
      <c r="F8714" s="235">
        <v>0.00005348256519564716</v>
      </c>
    </row>
    <row r="8715" ht="14.25" customHeight="1" spans="1:6" x14ac:dyDescent="0.25">
      <c r="A8715" s="232">
        <v>43647</v>
      </c>
      <c r="B8715" s="233">
        <v>182</v>
      </c>
      <c r="C8715" s="233">
        <v>26</v>
      </c>
      <c r="D8715" s="234">
        <v>0.5208333333321207</v>
      </c>
      <c r="E8715" s="235">
        <v>0.00021586353979807134</v>
      </c>
      <c r="F8715" s="235">
        <v>0.000052681328263877173</v>
      </c>
    </row>
    <row r="8716" ht="14.25" customHeight="1" spans="1:6" x14ac:dyDescent="0.25">
      <c r="A8716" s="232">
        <v>43647</v>
      </c>
      <c r="B8716" s="233">
        <v>182</v>
      </c>
      <c r="C8716" s="233">
        <v>27</v>
      </c>
      <c r="D8716" s="234">
        <v>0.5416666666678793</v>
      </c>
      <c r="E8716" s="235">
        <v>0.00018375581878842906</v>
      </c>
      <c r="F8716" s="235">
        <v>0.00005017746285209594</v>
      </c>
    </row>
    <row r="8717" ht="14.25" customHeight="1" spans="1:6" x14ac:dyDescent="0.25">
      <c r="A8717" s="232">
        <v>43647</v>
      </c>
      <c r="B8717" s="233">
        <v>182</v>
      </c>
      <c r="C8717" s="233">
        <v>28</v>
      </c>
      <c r="D8717" s="234">
        <v>0.5625</v>
      </c>
      <c r="E8717" s="235">
        <v>0.00019626019669521675</v>
      </c>
      <c r="F8717" s="235">
        <v>0.000049476380536797194</v>
      </c>
    </row>
    <row r="8718" ht="14.25" customHeight="1" spans="1:6" x14ac:dyDescent="0.25">
      <c r="A8718" s="232">
        <v>43647</v>
      </c>
      <c r="B8718" s="233">
        <v>182</v>
      </c>
      <c r="C8718" s="233">
        <v>29</v>
      </c>
      <c r="D8718" s="234">
        <v>0.5833333333321207</v>
      </c>
      <c r="E8718" s="235">
        <v>0.00020040349748058308</v>
      </c>
      <c r="F8718" s="235">
        <v>0.000049075762070912194</v>
      </c>
    </row>
    <row r="8719" ht="14.25" customHeight="1" spans="1:6" x14ac:dyDescent="0.25">
      <c r="A8719" s="232">
        <v>43647</v>
      </c>
      <c r="B8719" s="233">
        <v>182</v>
      </c>
      <c r="C8719" s="233">
        <v>30</v>
      </c>
      <c r="D8719" s="234">
        <v>0.6041666666678793</v>
      </c>
      <c r="E8719" s="235">
        <v>0.00019659534284973405</v>
      </c>
      <c r="F8719" s="235">
        <v>0.00004877529822149846</v>
      </c>
    </row>
    <row r="8720" ht="14.25" customHeight="1" spans="1:6" x14ac:dyDescent="0.25">
      <c r="A8720" s="232">
        <v>43647</v>
      </c>
      <c r="B8720" s="233">
        <v>182</v>
      </c>
      <c r="C8720" s="233">
        <v>31</v>
      </c>
      <c r="D8720" s="234">
        <v>0.625</v>
      </c>
      <c r="E8720" s="235">
        <v>0.00018343166316472318</v>
      </c>
      <c r="F8720" s="235">
        <v>0.000048474834372084706</v>
      </c>
    </row>
    <row r="8721" ht="14.25" customHeight="1" spans="1:6" x14ac:dyDescent="0.25">
      <c r="A8721" s="232">
        <v>43647</v>
      </c>
      <c r="B8721" s="233">
        <v>182</v>
      </c>
      <c r="C8721" s="233">
        <v>32</v>
      </c>
      <c r="D8721" s="234">
        <v>0.6458333333321207</v>
      </c>
      <c r="E8721" s="235">
        <v>0.00012584074372757733</v>
      </c>
      <c r="F8721" s="235">
        <v>0.00005067823593445219</v>
      </c>
    </row>
    <row r="8722" ht="14.25" customHeight="1" spans="1:6" x14ac:dyDescent="0.25">
      <c r="A8722" s="232">
        <v>43647</v>
      </c>
      <c r="B8722" s="233">
        <v>182</v>
      </c>
      <c r="C8722" s="233">
        <v>33</v>
      </c>
      <c r="D8722" s="234">
        <v>0.6666666666678793</v>
      </c>
      <c r="E8722" s="235">
        <v>0.00009714671207308631</v>
      </c>
      <c r="F8722" s="235">
        <v>0.00005248101903093467</v>
      </c>
    </row>
    <row r="8723" ht="14.25" customHeight="1" spans="1:6" x14ac:dyDescent="0.25">
      <c r="A8723" s="232">
        <v>43647</v>
      </c>
      <c r="B8723" s="233">
        <v>182</v>
      </c>
      <c r="C8723" s="233">
        <v>34</v>
      </c>
      <c r="D8723" s="234">
        <v>0.6875</v>
      </c>
      <c r="E8723" s="235">
        <v>0.00008909417154734255</v>
      </c>
      <c r="F8723" s="235">
        <v>0.000055786121374485906</v>
      </c>
    </row>
    <row r="8724" ht="14.25" customHeight="1" spans="1:6" x14ac:dyDescent="0.25">
      <c r="A8724" s="232">
        <v>43647</v>
      </c>
      <c r="B8724" s="233">
        <v>182</v>
      </c>
      <c r="C8724" s="233">
        <v>35</v>
      </c>
      <c r="D8724" s="234">
        <v>0.7083333333321207</v>
      </c>
      <c r="E8724" s="235">
        <v>0.00007788196483593757</v>
      </c>
      <c r="F8724" s="235">
        <v>0.00005989246064980713</v>
      </c>
    </row>
    <row r="8725" ht="14.25" customHeight="1" spans="1:6" x14ac:dyDescent="0.25">
      <c r="A8725" s="232">
        <v>43647</v>
      </c>
      <c r="B8725" s="233">
        <v>182</v>
      </c>
      <c r="C8725" s="233">
        <v>36</v>
      </c>
      <c r="D8725" s="234">
        <v>0.7291666666678793</v>
      </c>
      <c r="E8725" s="235">
        <v>0.00005478385793173698</v>
      </c>
      <c r="F8725" s="235">
        <v>0.00006159508912981838</v>
      </c>
    </row>
    <row r="8726" ht="14.25" customHeight="1" spans="1:6" x14ac:dyDescent="0.25">
      <c r="A8726" s="232">
        <v>43647</v>
      </c>
      <c r="B8726" s="233">
        <v>182</v>
      </c>
      <c r="C8726" s="233">
        <v>37</v>
      </c>
      <c r="D8726" s="234">
        <v>0.75</v>
      </c>
      <c r="E8726" s="235">
        <v>0.000029895308074853698</v>
      </c>
      <c r="F8726" s="235">
        <v>0.00006259663529453087</v>
      </c>
    </row>
    <row r="8727" ht="14.25" customHeight="1" spans="1:6" x14ac:dyDescent="0.25">
      <c r="A8727" s="232">
        <v>43647</v>
      </c>
      <c r="B8727" s="233">
        <v>182</v>
      </c>
      <c r="C8727" s="233">
        <v>38</v>
      </c>
      <c r="D8727" s="234">
        <v>0.7708333333321207</v>
      </c>
      <c r="E8727" s="235">
        <v>0.00002667472356304417</v>
      </c>
      <c r="F8727" s="235">
        <v>0.0000628970991439446</v>
      </c>
    </row>
    <row r="8728" ht="14.25" customHeight="1" spans="1:6" x14ac:dyDescent="0.25">
      <c r="A8728" s="232">
        <v>43647</v>
      </c>
      <c r="B8728" s="233">
        <v>182</v>
      </c>
      <c r="C8728" s="233">
        <v>39</v>
      </c>
      <c r="D8728" s="234">
        <v>0.7916666666678793</v>
      </c>
      <c r="E8728" s="235">
        <v>0.00002009242187794728</v>
      </c>
      <c r="F8728" s="235">
        <v>0.00006219601682864587</v>
      </c>
    </row>
    <row r="8729" ht="14.25" customHeight="1" spans="1:6" x14ac:dyDescent="0.25">
      <c r="A8729" s="232">
        <v>43647</v>
      </c>
      <c r="B8729" s="233">
        <v>182</v>
      </c>
      <c r="C8729" s="233">
        <v>40</v>
      </c>
      <c r="D8729" s="234">
        <v>0.8125</v>
      </c>
      <c r="E8729" s="235">
        <v>0.000008774097938626983</v>
      </c>
      <c r="F8729" s="235">
        <v>0.00006029307911569213</v>
      </c>
    </row>
    <row r="8730" ht="14.25" customHeight="1" spans="1:6" x14ac:dyDescent="0.25">
      <c r="A8730" s="232">
        <v>43647</v>
      </c>
      <c r="B8730" s="233">
        <v>182</v>
      </c>
      <c r="C8730" s="233">
        <v>41</v>
      </c>
      <c r="D8730" s="234">
        <v>0.8333333333321207</v>
      </c>
      <c r="E8730" s="235">
        <v>0.000003346836325197613</v>
      </c>
      <c r="F8730" s="235">
        <v>0.00005949184218392214</v>
      </c>
    </row>
    <row r="8731" ht="14.25" customHeight="1" spans="1:6" x14ac:dyDescent="0.25">
      <c r="A8731" s="232">
        <v>43647</v>
      </c>
      <c r="B8731" s="233">
        <v>182</v>
      </c>
      <c r="C8731" s="233">
        <v>42</v>
      </c>
      <c r="D8731" s="234">
        <v>0.8541666666678793</v>
      </c>
      <c r="E8731" s="235">
        <v>4.4676070779258523e-7</v>
      </c>
      <c r="F8731" s="235">
        <v>0.000058390141402738404</v>
      </c>
    </row>
    <row r="8732" ht="14.25" customHeight="1" spans="1:6" x14ac:dyDescent="0.25">
      <c r="A8732" s="232">
        <v>43647</v>
      </c>
      <c r="B8732" s="233">
        <v>182</v>
      </c>
      <c r="C8732" s="233">
        <v>43</v>
      </c>
      <c r="D8732" s="234">
        <v>0.875</v>
      </c>
      <c r="E8732" s="235">
        <v>6.978880415147553e-8</v>
      </c>
      <c r="F8732" s="235">
        <v>0.00005979230603333589</v>
      </c>
    </row>
    <row r="8733" ht="14.25" customHeight="1" spans="1:6" x14ac:dyDescent="0.25">
      <c r="A8733" s="232">
        <v>43647</v>
      </c>
      <c r="B8733" s="233">
        <v>182</v>
      </c>
      <c r="C8733" s="233">
        <v>44</v>
      </c>
      <c r="D8733" s="234">
        <v>0.8958333333321207</v>
      </c>
      <c r="E8733" s="235">
        <v>0</v>
      </c>
      <c r="F8733" s="235">
        <v>0.00006099416143099088</v>
      </c>
    </row>
    <row r="8734" ht="14.25" customHeight="1" spans="1:6" x14ac:dyDescent="0.25">
      <c r="A8734" s="232">
        <v>43647</v>
      </c>
      <c r="B8734" s="233">
        <v>182</v>
      </c>
      <c r="C8734" s="233">
        <v>45</v>
      </c>
      <c r="D8734" s="234">
        <v>0.9166666666678793</v>
      </c>
      <c r="E8734" s="235">
        <v>0</v>
      </c>
      <c r="F8734" s="235">
        <v>0.00005959199680039339</v>
      </c>
    </row>
    <row r="8735" ht="14.25" customHeight="1" spans="1:6" x14ac:dyDescent="0.25">
      <c r="A8735" s="232">
        <v>43647</v>
      </c>
      <c r="B8735" s="233">
        <v>182</v>
      </c>
      <c r="C8735" s="233">
        <v>46</v>
      </c>
      <c r="D8735" s="234">
        <v>0.9375</v>
      </c>
      <c r="E8735" s="235">
        <v>0</v>
      </c>
      <c r="F8735" s="235">
        <v>0.00005548565752507217</v>
      </c>
    </row>
    <row r="8736" ht="14.25" customHeight="1" spans="1:6" x14ac:dyDescent="0.25">
      <c r="A8736" s="232">
        <v>43647</v>
      </c>
      <c r="B8736" s="233">
        <v>182</v>
      </c>
      <c r="C8736" s="233">
        <v>47</v>
      </c>
      <c r="D8736" s="234">
        <v>0.9583333333321207</v>
      </c>
      <c r="E8736" s="235">
        <v>0</v>
      </c>
      <c r="F8736" s="235">
        <v>0.00005137931824975094</v>
      </c>
    </row>
    <row r="8737" ht="14.25" customHeight="1" spans="1:6" x14ac:dyDescent="0.25">
      <c r="A8737" s="232">
        <v>43647</v>
      </c>
      <c r="B8737" s="233">
        <v>182</v>
      </c>
      <c r="C8737" s="233">
        <v>48</v>
      </c>
      <c r="D8737" s="234">
        <v>0.9791666666678793</v>
      </c>
      <c r="E8737" s="235">
        <v>0</v>
      </c>
      <c r="F8737" s="235">
        <v>0.000046171278193245975</v>
      </c>
    </row>
    <row r="8738" ht="14.25" customHeight="1" spans="1:6" x14ac:dyDescent="0.25">
      <c r="A8738" s="232">
        <v>43648</v>
      </c>
      <c r="B8738" s="233">
        <v>183</v>
      </c>
      <c r="C8738" s="233">
        <v>1</v>
      </c>
      <c r="D8738" s="234">
        <v>0</v>
      </c>
      <c r="E8738" s="235">
        <v>0</v>
      </c>
      <c r="F8738" s="235">
        <v>0.000038759836574373515</v>
      </c>
    </row>
    <row r="8739" ht="14.25" customHeight="1" spans="1:6" x14ac:dyDescent="0.25">
      <c r="A8739" s="232">
        <v>43648</v>
      </c>
      <c r="B8739" s="233">
        <v>183</v>
      </c>
      <c r="C8739" s="233">
        <v>2</v>
      </c>
      <c r="D8739" s="234">
        <v>0.020833333332120674</v>
      </c>
      <c r="E8739" s="235">
        <v>0</v>
      </c>
      <c r="F8739" s="235">
        <v>0.00003485380653199478</v>
      </c>
    </row>
    <row r="8740" ht="14.25" customHeight="1" spans="1:6" x14ac:dyDescent="0.25">
      <c r="A8740" s="232">
        <v>43648</v>
      </c>
      <c r="B8740" s="233">
        <v>183</v>
      </c>
      <c r="C8740" s="233">
        <v>3</v>
      </c>
      <c r="D8740" s="234">
        <v>0.041666666667879326</v>
      </c>
      <c r="E8740" s="235">
        <v>0</v>
      </c>
      <c r="F8740" s="235">
        <v>0.00003174901342138605</v>
      </c>
    </row>
    <row r="8741" ht="14.25" customHeight="1" spans="1:6" x14ac:dyDescent="0.25">
      <c r="A8741" s="232">
        <v>43648</v>
      </c>
      <c r="B8741" s="233">
        <v>183</v>
      </c>
      <c r="C8741" s="233">
        <v>4</v>
      </c>
      <c r="D8741" s="234">
        <v>0.0625</v>
      </c>
      <c r="E8741" s="235">
        <v>0</v>
      </c>
      <c r="F8741" s="235">
        <v>0.00002914499339313357</v>
      </c>
    </row>
    <row r="8742" ht="14.25" customHeight="1" spans="1:6" x14ac:dyDescent="0.25">
      <c r="A8742" s="232">
        <v>43648</v>
      </c>
      <c r="B8742" s="233">
        <v>183</v>
      </c>
      <c r="C8742" s="233">
        <v>5</v>
      </c>
      <c r="D8742" s="234">
        <v>0.08333333333212067</v>
      </c>
      <c r="E8742" s="235">
        <v>0</v>
      </c>
      <c r="F8742" s="235">
        <v>0.000027943137995478576</v>
      </c>
    </row>
    <row r="8743" ht="14.25" customHeight="1" spans="1:6" x14ac:dyDescent="0.25">
      <c r="A8743" s="232">
        <v>43648</v>
      </c>
      <c r="B8743" s="233">
        <v>183</v>
      </c>
      <c r="C8743" s="233">
        <v>6</v>
      </c>
      <c r="D8743" s="234">
        <v>0.10416666666787933</v>
      </c>
      <c r="E8743" s="235">
        <v>0</v>
      </c>
      <c r="F8743" s="235">
        <v>0.000027342210296651082</v>
      </c>
    </row>
    <row r="8744" ht="14.25" customHeight="1" spans="1:6" x14ac:dyDescent="0.25">
      <c r="A8744" s="232">
        <v>43648</v>
      </c>
      <c r="B8744" s="233">
        <v>183</v>
      </c>
      <c r="C8744" s="233">
        <v>7</v>
      </c>
      <c r="D8744" s="234">
        <v>0.125</v>
      </c>
      <c r="E8744" s="235">
        <v>0</v>
      </c>
      <c r="F8744" s="235">
        <v>0.00002724205568017983</v>
      </c>
    </row>
    <row r="8745" ht="14.25" customHeight="1" spans="1:6" x14ac:dyDescent="0.25">
      <c r="A8745" s="232">
        <v>43648</v>
      </c>
      <c r="B8745" s="233">
        <v>183</v>
      </c>
      <c r="C8745" s="233">
        <v>8</v>
      </c>
      <c r="D8745" s="234">
        <v>0.14583333333212067</v>
      </c>
      <c r="E8745" s="235">
        <v>0.0000012004178659010867</v>
      </c>
      <c r="F8745" s="235">
        <v>0.000026240509515467337</v>
      </c>
    </row>
    <row r="8746" ht="14.25" customHeight="1" spans="1:6" x14ac:dyDescent="0.25">
      <c r="A8746" s="232">
        <v>43648</v>
      </c>
      <c r="B8746" s="233">
        <v>183</v>
      </c>
      <c r="C8746" s="233">
        <v>9</v>
      </c>
      <c r="D8746" s="234">
        <v>0.16666666666787933</v>
      </c>
      <c r="E8746" s="235">
        <v>0.00000208617441764932</v>
      </c>
      <c r="F8746" s="235">
        <v>0.000026340664131938587</v>
      </c>
    </row>
    <row r="8747" ht="14.25" customHeight="1" spans="1:6" x14ac:dyDescent="0.25">
      <c r="A8747" s="232">
        <v>43648</v>
      </c>
      <c r="B8747" s="233">
        <v>183</v>
      </c>
      <c r="C8747" s="233">
        <v>10</v>
      </c>
      <c r="D8747" s="234">
        <v>0.1875</v>
      </c>
      <c r="E8747" s="235">
        <v>0.000006163828007895214</v>
      </c>
      <c r="F8747" s="235">
        <v>0.000025739736433111092</v>
      </c>
    </row>
    <row r="8748" ht="14.25" customHeight="1" spans="1:6" x14ac:dyDescent="0.25">
      <c r="A8748" s="232">
        <v>43648</v>
      </c>
      <c r="B8748" s="233">
        <v>183</v>
      </c>
      <c r="C8748" s="233">
        <v>11</v>
      </c>
      <c r="D8748" s="234">
        <v>0.20833333333212067</v>
      </c>
      <c r="E8748" s="235">
        <v>0.000014920940431677698</v>
      </c>
      <c r="F8748" s="235">
        <v>0.000026240509515467337</v>
      </c>
    </row>
    <row r="8749" ht="14.25" customHeight="1" spans="1:6" x14ac:dyDescent="0.25">
      <c r="A8749" s="232">
        <v>43648</v>
      </c>
      <c r="B8749" s="233">
        <v>183</v>
      </c>
      <c r="C8749" s="233">
        <v>12</v>
      </c>
      <c r="D8749" s="234">
        <v>0.22916666666787933</v>
      </c>
      <c r="E8749" s="235">
        <v>0.000026650670489893828</v>
      </c>
      <c r="F8749" s="235">
        <v>0.000025739736433111092</v>
      </c>
    </row>
    <row r="8750" ht="14.25" customHeight="1" spans="1:6" x14ac:dyDescent="0.25">
      <c r="A8750" s="232">
        <v>43648</v>
      </c>
      <c r="B8750" s="233">
        <v>183</v>
      </c>
      <c r="C8750" s="233">
        <v>13</v>
      </c>
      <c r="D8750" s="234">
        <v>0.25</v>
      </c>
      <c r="E8750" s="235">
        <v>0.000041392300688582505</v>
      </c>
      <c r="F8750" s="235">
        <v>0.000029044838776662325</v>
      </c>
    </row>
    <row r="8751" ht="14.25" customHeight="1" spans="1:6" x14ac:dyDescent="0.25">
      <c r="A8751" s="232">
        <v>43648</v>
      </c>
      <c r="B8751" s="233">
        <v>183</v>
      </c>
      <c r="C8751" s="233">
        <v>14</v>
      </c>
      <c r="D8751" s="234">
        <v>0.2708333333321207</v>
      </c>
      <c r="E8751" s="235">
        <v>0.00006603141165785333</v>
      </c>
      <c r="F8751" s="235">
        <v>0.00003214963188727106</v>
      </c>
    </row>
    <row r="8752" ht="14.25" customHeight="1" spans="1:6" x14ac:dyDescent="0.25">
      <c r="A8752" s="232">
        <v>43648</v>
      </c>
      <c r="B8752" s="233">
        <v>183</v>
      </c>
      <c r="C8752" s="233">
        <v>15</v>
      </c>
      <c r="D8752" s="234">
        <v>0.2916666666678793</v>
      </c>
      <c r="E8752" s="235">
        <v>0.000092458722367189</v>
      </c>
      <c r="F8752" s="235">
        <v>0.000035554888847293536</v>
      </c>
    </row>
    <row r="8753" ht="14.25" customHeight="1" spans="1:6" x14ac:dyDescent="0.25">
      <c r="A8753" s="232">
        <v>43648</v>
      </c>
      <c r="B8753" s="233">
        <v>183</v>
      </c>
      <c r="C8753" s="233">
        <v>16</v>
      </c>
      <c r="D8753" s="234">
        <v>0.3125</v>
      </c>
      <c r="E8753" s="235">
        <v>0.00012539521583542716</v>
      </c>
      <c r="F8753" s="235">
        <v>0.00004106339275321225</v>
      </c>
    </row>
    <row r="8754" ht="14.25" customHeight="1" spans="1:6" x14ac:dyDescent="0.25">
      <c r="A8754" s="232">
        <v>43648</v>
      </c>
      <c r="B8754" s="233">
        <v>183</v>
      </c>
      <c r="C8754" s="233">
        <v>17</v>
      </c>
      <c r="D8754" s="234">
        <v>0.3333333333321207</v>
      </c>
      <c r="E8754" s="235">
        <v>0.00014524723403831524</v>
      </c>
      <c r="F8754" s="235">
        <v>0.00004657189665913096</v>
      </c>
    </row>
    <row r="8755" ht="14.25" customHeight="1" spans="1:6" x14ac:dyDescent="0.25">
      <c r="A8755" s="232">
        <v>43648</v>
      </c>
      <c r="B8755" s="233">
        <v>183</v>
      </c>
      <c r="C8755" s="233">
        <v>18</v>
      </c>
      <c r="D8755" s="234">
        <v>0.3541666666678793</v>
      </c>
      <c r="E8755" s="235">
        <v>0.00017940803657983613</v>
      </c>
      <c r="F8755" s="235">
        <v>0.00005298179211329092</v>
      </c>
    </row>
    <row r="8756" ht="14.25" customHeight="1" spans="1:6" x14ac:dyDescent="0.25">
      <c r="A8756" s="232">
        <v>43648</v>
      </c>
      <c r="B8756" s="233">
        <v>183</v>
      </c>
      <c r="C8756" s="233">
        <v>19</v>
      </c>
      <c r="D8756" s="234">
        <v>0.375</v>
      </c>
      <c r="E8756" s="235">
        <v>0.0001859833018530963</v>
      </c>
      <c r="F8756" s="235">
        <v>0.000055285348292129665</v>
      </c>
    </row>
    <row r="8757" ht="14.25" customHeight="1" spans="1:6" x14ac:dyDescent="0.25">
      <c r="A8757" s="232">
        <v>43648</v>
      </c>
      <c r="B8757" s="233">
        <v>183</v>
      </c>
      <c r="C8757" s="233">
        <v>20</v>
      </c>
      <c r="D8757" s="234">
        <v>0.3958333333321207</v>
      </c>
      <c r="E8757" s="235">
        <v>0.0001741868494842261</v>
      </c>
      <c r="F8757" s="235">
        <v>0.00005728844062155465</v>
      </c>
    </row>
    <row r="8758" ht="14.25" customHeight="1" spans="1:6" x14ac:dyDescent="0.25">
      <c r="A8758" s="232">
        <v>43648</v>
      </c>
      <c r="B8758" s="233">
        <v>183</v>
      </c>
      <c r="C8758" s="233">
        <v>21</v>
      </c>
      <c r="D8758" s="234">
        <v>0.4166666666678793</v>
      </c>
      <c r="E8758" s="235">
        <v>0.00018980695559375784</v>
      </c>
      <c r="F8758" s="235">
        <v>0.000056487203689784654</v>
      </c>
    </row>
    <row r="8759" ht="14.25" customHeight="1" spans="1:6" x14ac:dyDescent="0.25">
      <c r="A8759" s="232">
        <v>43648</v>
      </c>
      <c r="B8759" s="233">
        <v>183</v>
      </c>
      <c r="C8759" s="233">
        <v>22</v>
      </c>
      <c r="D8759" s="234">
        <v>0.4375</v>
      </c>
      <c r="E8759" s="235">
        <v>0.00021073618495277033</v>
      </c>
      <c r="F8759" s="235">
        <v>0.00005308194672976218</v>
      </c>
    </row>
    <row r="8760" ht="14.25" customHeight="1" spans="1:6" x14ac:dyDescent="0.25">
      <c r="A8760" s="232">
        <v>43648</v>
      </c>
      <c r="B8760" s="233">
        <v>183</v>
      </c>
      <c r="C8760" s="233">
        <v>23</v>
      </c>
      <c r="D8760" s="234">
        <v>0.4583333333321207</v>
      </c>
      <c r="E8760" s="235">
        <v>0.00023938684500549872</v>
      </c>
      <c r="F8760" s="235">
        <v>0.00005488472982624466</v>
      </c>
    </row>
    <row r="8761" ht="14.25" customHeight="1" spans="1:6" x14ac:dyDescent="0.25">
      <c r="A8761" s="232">
        <v>43648</v>
      </c>
      <c r="B8761" s="233">
        <v>183</v>
      </c>
      <c r="C8761" s="233">
        <v>24</v>
      </c>
      <c r="D8761" s="234">
        <v>0.4791666666678793</v>
      </c>
      <c r="E8761" s="235">
        <v>0.0002637929041356162</v>
      </c>
      <c r="F8761" s="235">
        <v>0.0000545842659768309</v>
      </c>
    </row>
    <row r="8762" ht="14.25" customHeight="1" spans="1:6" x14ac:dyDescent="0.25">
      <c r="A8762" s="232">
        <v>43648</v>
      </c>
      <c r="B8762" s="233">
        <v>183</v>
      </c>
      <c r="C8762" s="233">
        <v>25</v>
      </c>
      <c r="D8762" s="234">
        <v>0.5</v>
      </c>
      <c r="E8762" s="235">
        <v>0.0002517154105636529</v>
      </c>
      <c r="F8762" s="235">
        <v>0.00005548565752507217</v>
      </c>
    </row>
    <row r="8763" ht="14.25" customHeight="1" spans="1:6" x14ac:dyDescent="0.25">
      <c r="A8763" s="232">
        <v>43648</v>
      </c>
      <c r="B8763" s="233">
        <v>183</v>
      </c>
      <c r="C8763" s="233">
        <v>26</v>
      </c>
      <c r="D8763" s="234">
        <v>0.5208333333321207</v>
      </c>
      <c r="E8763" s="235">
        <v>0.00024166256832359743</v>
      </c>
      <c r="F8763" s="235">
        <v>0.00005548565752507217</v>
      </c>
    </row>
    <row r="8764" ht="14.25" customHeight="1" spans="1:6" x14ac:dyDescent="0.25">
      <c r="A8764" s="232">
        <v>43648</v>
      </c>
      <c r="B8764" s="233">
        <v>183</v>
      </c>
      <c r="C8764" s="233">
        <v>27</v>
      </c>
      <c r="D8764" s="234">
        <v>0.5416666666678793</v>
      </c>
      <c r="E8764" s="235">
        <v>0.00021815702047408553</v>
      </c>
      <c r="F8764" s="235">
        <v>0.00005137931824975094</v>
      </c>
    </row>
    <row r="8765" ht="14.25" customHeight="1" spans="1:6" x14ac:dyDescent="0.25">
      <c r="A8765" s="232">
        <v>43648</v>
      </c>
      <c r="B8765" s="233">
        <v>183</v>
      </c>
      <c r="C8765" s="233">
        <v>28</v>
      </c>
      <c r="D8765" s="234">
        <v>0.5625</v>
      </c>
      <c r="E8765" s="235">
        <v>0.0002228145123642208</v>
      </c>
      <c r="F8765" s="235">
        <v>0.00005117900901680845</v>
      </c>
    </row>
    <row r="8766" ht="14.25" customHeight="1" spans="1:6" x14ac:dyDescent="0.25">
      <c r="A8766" s="232">
        <v>43648</v>
      </c>
      <c r="B8766" s="233">
        <v>183</v>
      </c>
      <c r="C8766" s="233">
        <v>29</v>
      </c>
      <c r="D8766" s="234">
        <v>0.5833333333321207</v>
      </c>
      <c r="E8766" s="235">
        <v>0.00022945366524912503</v>
      </c>
      <c r="F8766" s="235">
        <v>0.00005117900901680845</v>
      </c>
    </row>
    <row r="8767" ht="14.25" customHeight="1" spans="1:6" x14ac:dyDescent="0.25">
      <c r="A8767" s="232">
        <v>43648</v>
      </c>
      <c r="B8767" s="233">
        <v>183</v>
      </c>
      <c r="C8767" s="233">
        <v>30</v>
      </c>
      <c r="D8767" s="234">
        <v>0.6041666666678793</v>
      </c>
      <c r="E8767" s="235">
        <v>0.00019484556562008207</v>
      </c>
      <c r="F8767" s="235">
        <v>0.000051980245948578425</v>
      </c>
    </row>
    <row r="8768" ht="14.25" customHeight="1" spans="1:6" x14ac:dyDescent="0.25">
      <c r="A8768" s="232">
        <v>43648</v>
      </c>
      <c r="B8768" s="233">
        <v>183</v>
      </c>
      <c r="C8768" s="233">
        <v>31</v>
      </c>
      <c r="D8768" s="234">
        <v>0.625</v>
      </c>
      <c r="E8768" s="235">
        <v>0.0001812624585017162</v>
      </c>
      <c r="F8768" s="235">
        <v>0.000051078854400337184</v>
      </c>
    </row>
    <row r="8769" ht="14.25" customHeight="1" spans="1:6" x14ac:dyDescent="0.25">
      <c r="A8769" s="232">
        <v>43648</v>
      </c>
      <c r="B8769" s="233">
        <v>183</v>
      </c>
      <c r="C8769" s="233">
        <v>32</v>
      </c>
      <c r="D8769" s="234">
        <v>0.6458333333321207</v>
      </c>
      <c r="E8769" s="235">
        <v>0.00017165706274222526</v>
      </c>
      <c r="F8769" s="235">
        <v>0.00005228070979799218</v>
      </c>
    </row>
    <row r="8770" ht="14.25" customHeight="1" spans="1:6" x14ac:dyDescent="0.25">
      <c r="A8770" s="232">
        <v>43648</v>
      </c>
      <c r="B8770" s="233">
        <v>183</v>
      </c>
      <c r="C8770" s="233">
        <v>33</v>
      </c>
      <c r="D8770" s="234">
        <v>0.6666666666678793</v>
      </c>
      <c r="E8770" s="235">
        <v>0.00014513751157274612</v>
      </c>
      <c r="F8770" s="235">
        <v>0.00005238086441446342</v>
      </c>
    </row>
    <row r="8771" ht="14.25" customHeight="1" spans="1:6" x14ac:dyDescent="0.25">
      <c r="A8771" s="232">
        <v>43648</v>
      </c>
      <c r="B8771" s="233">
        <v>183</v>
      </c>
      <c r="C8771" s="233">
        <v>34</v>
      </c>
      <c r="D8771" s="234">
        <v>0.6875</v>
      </c>
      <c r="E8771" s="235">
        <v>0.0001294099887090821</v>
      </c>
      <c r="F8771" s="235">
        <v>0.00005348256519564716</v>
      </c>
    </row>
    <row r="8772" ht="14.25" customHeight="1" spans="1:6" x14ac:dyDescent="0.25">
      <c r="A8772" s="232">
        <v>43648</v>
      </c>
      <c r="B8772" s="233">
        <v>183</v>
      </c>
      <c r="C8772" s="233">
        <v>35</v>
      </c>
      <c r="D8772" s="234">
        <v>0.7083333333321207</v>
      </c>
      <c r="E8772" s="235">
        <v>0.00010784003059790905</v>
      </c>
      <c r="F8772" s="235">
        <v>0.00005768905908743964</v>
      </c>
    </row>
    <row r="8773" ht="14.25" customHeight="1" spans="1:6" x14ac:dyDescent="0.25">
      <c r="A8773" s="232">
        <v>43648</v>
      </c>
      <c r="B8773" s="233">
        <v>183</v>
      </c>
      <c r="C8773" s="233">
        <v>36</v>
      </c>
      <c r="D8773" s="234">
        <v>0.7291666666678793</v>
      </c>
      <c r="E8773" s="235">
        <v>0.00008307566882885664</v>
      </c>
      <c r="F8773" s="235">
        <v>0.000060894006814519635</v>
      </c>
    </row>
    <row r="8774" ht="14.25" customHeight="1" spans="1:6" x14ac:dyDescent="0.25">
      <c r="A8774" s="232">
        <v>43648</v>
      </c>
      <c r="B8774" s="233">
        <v>183</v>
      </c>
      <c r="C8774" s="233">
        <v>37</v>
      </c>
      <c r="D8774" s="234">
        <v>0.75</v>
      </c>
      <c r="E8774" s="235">
        <v>0.000059006377348726766</v>
      </c>
      <c r="F8774" s="235">
        <v>0.000059391687567450885</v>
      </c>
    </row>
    <row r="8775" ht="14.25" customHeight="1" spans="1:6" x14ac:dyDescent="0.25">
      <c r="A8775" s="232">
        <v>43648</v>
      </c>
      <c r="B8775" s="233">
        <v>183</v>
      </c>
      <c r="C8775" s="233">
        <v>38</v>
      </c>
      <c r="D8775" s="234">
        <v>0.7708333333321207</v>
      </c>
      <c r="E8775" s="235">
        <v>0.000041232032944930476</v>
      </c>
      <c r="F8775" s="235">
        <v>0.00006459972762395585</v>
      </c>
    </row>
    <row r="8776" ht="14.25" customHeight="1" spans="1:6" x14ac:dyDescent="0.25">
      <c r="A8776" s="232">
        <v>43648</v>
      </c>
      <c r="B8776" s="233">
        <v>183</v>
      </c>
      <c r="C8776" s="233">
        <v>39</v>
      </c>
      <c r="D8776" s="234">
        <v>0.7916666666678793</v>
      </c>
      <c r="E8776" s="235">
        <v>0.000026353933640182056</v>
      </c>
      <c r="F8776" s="235">
        <v>0.000060793852198048374</v>
      </c>
    </row>
    <row r="8777" ht="14.25" customHeight="1" spans="1:6" x14ac:dyDescent="0.25">
      <c r="A8777" s="232">
        <v>43648</v>
      </c>
      <c r="B8777" s="233">
        <v>183</v>
      </c>
      <c r="C8777" s="233">
        <v>40</v>
      </c>
      <c r="D8777" s="234">
        <v>0.8125</v>
      </c>
      <c r="E8777" s="235">
        <v>0.000012894647991795129</v>
      </c>
      <c r="F8777" s="235">
        <v>0.00005808967755332465</v>
      </c>
    </row>
    <row r="8778" ht="14.25" customHeight="1" spans="1:6" x14ac:dyDescent="0.25">
      <c r="A8778" s="232">
        <v>43648</v>
      </c>
      <c r="B8778" s="233">
        <v>183</v>
      </c>
      <c r="C8778" s="233">
        <v>41</v>
      </c>
      <c r="D8778" s="234">
        <v>0.8333333333321207</v>
      </c>
      <c r="E8778" s="235">
        <v>0.000004520900578124894</v>
      </c>
      <c r="F8778" s="235">
        <v>0.000056587358306255894</v>
      </c>
    </row>
    <row r="8779" ht="14.25" customHeight="1" spans="1:6" x14ac:dyDescent="0.25">
      <c r="A8779" s="232">
        <v>43648</v>
      </c>
      <c r="B8779" s="233">
        <v>183</v>
      </c>
      <c r="C8779" s="233">
        <v>42</v>
      </c>
      <c r="D8779" s="234">
        <v>0.8541666666678793</v>
      </c>
      <c r="E8779" s="235">
        <v>0.0000024192837248658025</v>
      </c>
      <c r="F8779" s="235">
        <v>0.000056387049073313414</v>
      </c>
    </row>
    <row r="8780" ht="14.25" customHeight="1" spans="1:6" x14ac:dyDescent="0.25">
      <c r="A8780" s="232">
        <v>43648</v>
      </c>
      <c r="B8780" s="233">
        <v>183</v>
      </c>
      <c r="C8780" s="233">
        <v>43</v>
      </c>
      <c r="D8780" s="234">
        <v>0.875</v>
      </c>
      <c r="E8780" s="235">
        <v>1.154823682291858e-8</v>
      </c>
      <c r="F8780" s="235">
        <v>0.000056487203689784654</v>
      </c>
    </row>
    <row r="8781" ht="14.25" customHeight="1" spans="1:6" x14ac:dyDescent="0.25">
      <c r="A8781" s="232">
        <v>43648</v>
      </c>
      <c r="B8781" s="233">
        <v>183</v>
      </c>
      <c r="C8781" s="233">
        <v>44</v>
      </c>
      <c r="D8781" s="234">
        <v>0.8958333333321207</v>
      </c>
      <c r="E8781" s="235">
        <v>0</v>
      </c>
      <c r="F8781" s="235">
        <v>0.000057789213703910896</v>
      </c>
    </row>
    <row r="8782" ht="14.25" customHeight="1" spans="1:6" x14ac:dyDescent="0.25">
      <c r="A8782" s="232">
        <v>43648</v>
      </c>
      <c r="B8782" s="233">
        <v>183</v>
      </c>
      <c r="C8782" s="233">
        <v>45</v>
      </c>
      <c r="D8782" s="234">
        <v>0.9166666666678793</v>
      </c>
      <c r="E8782" s="235">
        <v>0</v>
      </c>
      <c r="F8782" s="235">
        <v>0.000055786121374485906</v>
      </c>
    </row>
    <row r="8783" ht="14.25" customHeight="1" spans="1:6" x14ac:dyDescent="0.25">
      <c r="A8783" s="232">
        <v>43648</v>
      </c>
      <c r="B8783" s="233">
        <v>183</v>
      </c>
      <c r="C8783" s="233">
        <v>46</v>
      </c>
      <c r="D8783" s="234">
        <v>0.9375</v>
      </c>
      <c r="E8783" s="235">
        <v>0</v>
      </c>
      <c r="F8783" s="235">
        <v>0.000055085039059187164</v>
      </c>
    </row>
    <row r="8784" ht="14.25" customHeight="1" spans="1:6" x14ac:dyDescent="0.25">
      <c r="A8784" s="232">
        <v>43648</v>
      </c>
      <c r="B8784" s="233">
        <v>183</v>
      </c>
      <c r="C8784" s="233">
        <v>47</v>
      </c>
      <c r="D8784" s="234">
        <v>0.9583333333321207</v>
      </c>
      <c r="E8784" s="235">
        <v>0</v>
      </c>
      <c r="F8784" s="235">
        <v>0.0000496766897697397</v>
      </c>
    </row>
    <row r="8785" ht="14.25" customHeight="1" spans="1:6" x14ac:dyDescent="0.25">
      <c r="A8785" s="232">
        <v>43648</v>
      </c>
      <c r="B8785" s="233">
        <v>183</v>
      </c>
      <c r="C8785" s="233">
        <v>48</v>
      </c>
      <c r="D8785" s="234">
        <v>0.9791666666678793</v>
      </c>
      <c r="E8785" s="235">
        <v>0</v>
      </c>
      <c r="F8785" s="235">
        <v>0.000046071123576774715</v>
      </c>
    </row>
    <row r="8786" ht="14.25" customHeight="1" spans="1:6" x14ac:dyDescent="0.25">
      <c r="A8786" s="232">
        <v>43649</v>
      </c>
      <c r="B8786" s="233">
        <v>184</v>
      </c>
      <c r="C8786" s="233">
        <v>1</v>
      </c>
      <c r="D8786" s="234">
        <v>0</v>
      </c>
      <c r="E8786" s="235">
        <v>0</v>
      </c>
      <c r="F8786" s="235">
        <v>0.000040061846588499765</v>
      </c>
    </row>
    <row r="8787" ht="14.25" customHeight="1" spans="1:6" x14ac:dyDescent="0.25">
      <c r="A8787" s="232">
        <v>43649</v>
      </c>
      <c r="B8787" s="233">
        <v>184</v>
      </c>
      <c r="C8787" s="233">
        <v>2</v>
      </c>
      <c r="D8787" s="234">
        <v>0.020833333332120674</v>
      </c>
      <c r="E8787" s="235">
        <v>0</v>
      </c>
      <c r="F8787" s="235">
        <v>0.000035354579614351036</v>
      </c>
    </row>
    <row r="8788" ht="14.25" customHeight="1" spans="1:6" x14ac:dyDescent="0.25">
      <c r="A8788" s="232">
        <v>43649</v>
      </c>
      <c r="B8788" s="233">
        <v>184</v>
      </c>
      <c r="C8788" s="233">
        <v>3</v>
      </c>
      <c r="D8788" s="234">
        <v>0.041666666667879326</v>
      </c>
      <c r="E8788" s="235">
        <v>0</v>
      </c>
      <c r="F8788" s="235">
        <v>0.000032950868819041045</v>
      </c>
    </row>
    <row r="8789" ht="14.25" customHeight="1" spans="1:6" x14ac:dyDescent="0.25">
      <c r="A8789" s="232">
        <v>43649</v>
      </c>
      <c r="B8789" s="233">
        <v>184</v>
      </c>
      <c r="C8789" s="233">
        <v>4</v>
      </c>
      <c r="D8789" s="234">
        <v>0.0625</v>
      </c>
      <c r="E8789" s="235">
        <v>0</v>
      </c>
      <c r="F8789" s="235">
        <v>0.000030246694174317314</v>
      </c>
    </row>
    <row r="8790" ht="14.25" customHeight="1" spans="1:6" x14ac:dyDescent="0.25">
      <c r="A8790" s="232">
        <v>43649</v>
      </c>
      <c r="B8790" s="233">
        <v>184</v>
      </c>
      <c r="C8790" s="233">
        <v>5</v>
      </c>
      <c r="D8790" s="234">
        <v>0.08333333333212067</v>
      </c>
      <c r="E8790" s="235">
        <v>0</v>
      </c>
      <c r="F8790" s="235">
        <v>0.000028243601844892327</v>
      </c>
    </row>
    <row r="8791" ht="14.25" customHeight="1" spans="1:6" x14ac:dyDescent="0.25">
      <c r="A8791" s="232">
        <v>43649</v>
      </c>
      <c r="B8791" s="233">
        <v>184</v>
      </c>
      <c r="C8791" s="233">
        <v>6</v>
      </c>
      <c r="D8791" s="234">
        <v>0.10416666666787933</v>
      </c>
      <c r="E8791" s="235">
        <v>0</v>
      </c>
      <c r="F8791" s="235">
        <v>0.000027342210296651082</v>
      </c>
    </row>
    <row r="8792" ht="14.25" customHeight="1" spans="1:6" x14ac:dyDescent="0.25">
      <c r="A8792" s="232">
        <v>43649</v>
      </c>
      <c r="B8792" s="233">
        <v>184</v>
      </c>
      <c r="C8792" s="233">
        <v>7</v>
      </c>
      <c r="D8792" s="234">
        <v>0.125</v>
      </c>
      <c r="E8792" s="235">
        <v>0</v>
      </c>
      <c r="F8792" s="235">
        <v>0.00002684143721429483</v>
      </c>
    </row>
    <row r="8793" ht="14.25" customHeight="1" spans="1:6" x14ac:dyDescent="0.25">
      <c r="A8793" s="232">
        <v>43649</v>
      </c>
      <c r="B8793" s="233">
        <v>184</v>
      </c>
      <c r="C8793" s="233">
        <v>8</v>
      </c>
      <c r="D8793" s="234">
        <v>0.14583333333212067</v>
      </c>
      <c r="E8793" s="235">
        <v>0.0000014047443111608462</v>
      </c>
      <c r="F8793" s="235">
        <v>0.00002614035489899609</v>
      </c>
    </row>
    <row r="8794" ht="14.25" customHeight="1" spans="1:6" x14ac:dyDescent="0.25">
      <c r="A8794" s="232">
        <v>43649</v>
      </c>
      <c r="B8794" s="233">
        <v>184</v>
      </c>
      <c r="C8794" s="233">
        <v>9</v>
      </c>
      <c r="D8794" s="234">
        <v>0.16666666666787933</v>
      </c>
      <c r="E8794" s="235">
        <v>0.0000029970737587576197</v>
      </c>
      <c r="F8794" s="235">
        <v>0.000025839891049582346</v>
      </c>
    </row>
    <row r="8795" ht="14.25" customHeight="1" spans="1:6" x14ac:dyDescent="0.25">
      <c r="A8795" s="232">
        <v>43649</v>
      </c>
      <c r="B8795" s="233">
        <v>184</v>
      </c>
      <c r="C8795" s="233">
        <v>10</v>
      </c>
      <c r="D8795" s="234">
        <v>0.1875</v>
      </c>
      <c r="E8795" s="235">
        <v>0.000008936581913685727</v>
      </c>
      <c r="F8795" s="235">
        <v>0.000024537881035456097</v>
      </c>
    </row>
    <row r="8796" ht="14.25" customHeight="1" spans="1:6" x14ac:dyDescent="0.25">
      <c r="A8796" s="232">
        <v>43649</v>
      </c>
      <c r="B8796" s="233">
        <v>184</v>
      </c>
      <c r="C8796" s="233">
        <v>11</v>
      </c>
      <c r="D8796" s="234">
        <v>0.20833333333212067</v>
      </c>
      <c r="E8796" s="235">
        <v>0.000020295048675790718</v>
      </c>
      <c r="F8796" s="235">
        <v>0.00002594004566605359</v>
      </c>
    </row>
    <row r="8797" ht="14.25" customHeight="1" spans="1:6" x14ac:dyDescent="0.25">
      <c r="A8797" s="232">
        <v>43649</v>
      </c>
      <c r="B8797" s="233">
        <v>184</v>
      </c>
      <c r="C8797" s="233">
        <v>12</v>
      </c>
      <c r="D8797" s="234">
        <v>0.22916666666787933</v>
      </c>
      <c r="E8797" s="235">
        <v>0.0000358092715338904</v>
      </c>
      <c r="F8797" s="235">
        <v>0.00002594004566605359</v>
      </c>
    </row>
    <row r="8798" ht="14.25" customHeight="1" spans="1:6" x14ac:dyDescent="0.25">
      <c r="A8798" s="232">
        <v>43649</v>
      </c>
      <c r="B8798" s="233">
        <v>184</v>
      </c>
      <c r="C8798" s="233">
        <v>13</v>
      </c>
      <c r="D8798" s="234">
        <v>0.25</v>
      </c>
      <c r="E8798" s="235">
        <v>0.00005760025863199494</v>
      </c>
      <c r="F8798" s="235">
        <v>0.000027943137995478576</v>
      </c>
    </row>
    <row r="8799" ht="14.25" customHeight="1" spans="1:6" x14ac:dyDescent="0.25">
      <c r="A8799" s="232">
        <v>43649</v>
      </c>
      <c r="B8799" s="233">
        <v>184</v>
      </c>
      <c r="C8799" s="233">
        <v>14</v>
      </c>
      <c r="D8799" s="234">
        <v>0.2708333333321207</v>
      </c>
      <c r="E8799" s="235">
        <v>0.00008332016141680673</v>
      </c>
      <c r="F8799" s="235">
        <v>0.00002894468416019107</v>
      </c>
    </row>
    <row r="8800" ht="14.25" customHeight="1" spans="1:6" x14ac:dyDescent="0.25">
      <c r="A8800" s="232">
        <v>43649</v>
      </c>
      <c r="B8800" s="233">
        <v>184</v>
      </c>
      <c r="C8800" s="233">
        <v>15</v>
      </c>
      <c r="D8800" s="234">
        <v>0.2916666666678793</v>
      </c>
      <c r="E8800" s="235">
        <v>0.00011293697234762611</v>
      </c>
      <c r="F8800" s="235">
        <v>0.00003234994112021355</v>
      </c>
    </row>
    <row r="8801" ht="14.25" customHeight="1" spans="1:6" x14ac:dyDescent="0.25">
      <c r="A8801" s="232">
        <v>43649</v>
      </c>
      <c r="B8801" s="233">
        <v>184</v>
      </c>
      <c r="C8801" s="233">
        <v>16</v>
      </c>
      <c r="D8801" s="234">
        <v>0.3125</v>
      </c>
      <c r="E8801" s="235">
        <v>0.00014384431254233087</v>
      </c>
      <c r="F8801" s="235">
        <v>0.00003755798117671852</v>
      </c>
    </row>
    <row r="8802" ht="14.25" customHeight="1" spans="1:6" x14ac:dyDescent="0.25">
      <c r="A8802" s="232">
        <v>43649</v>
      </c>
      <c r="B8802" s="233">
        <v>184</v>
      </c>
      <c r="C8802" s="233">
        <v>17</v>
      </c>
      <c r="D8802" s="234">
        <v>0.3333333333321207</v>
      </c>
      <c r="E8802" s="235">
        <v>0.00016953966487074517</v>
      </c>
      <c r="F8802" s="235">
        <v>0.00004406803124734973</v>
      </c>
    </row>
    <row r="8803" ht="14.25" customHeight="1" spans="1:6" x14ac:dyDescent="0.25">
      <c r="A8803" s="232">
        <v>43649</v>
      </c>
      <c r="B8803" s="233">
        <v>184</v>
      </c>
      <c r="C8803" s="233">
        <v>18</v>
      </c>
      <c r="D8803" s="234">
        <v>0.3541666666678793</v>
      </c>
      <c r="E8803" s="235">
        <v>0.00019818772834315698</v>
      </c>
      <c r="F8803" s="235">
        <v>0.000049476380536797194</v>
      </c>
    </row>
    <row r="8804" ht="14.25" customHeight="1" spans="1:6" x14ac:dyDescent="0.25">
      <c r="A8804" s="232">
        <v>43649</v>
      </c>
      <c r="B8804" s="233">
        <v>184</v>
      </c>
      <c r="C8804" s="233">
        <v>19</v>
      </c>
      <c r="D8804" s="234">
        <v>0.375</v>
      </c>
      <c r="E8804" s="235">
        <v>0.0002241583522861719</v>
      </c>
      <c r="F8804" s="235">
        <v>0.00005418364751094592</v>
      </c>
    </row>
    <row r="8805" ht="14.25" customHeight="1" spans="1:6" x14ac:dyDescent="0.25">
      <c r="A8805" s="232">
        <v>43649</v>
      </c>
      <c r="B8805" s="233">
        <v>184</v>
      </c>
      <c r="C8805" s="233">
        <v>20</v>
      </c>
      <c r="D8805" s="234">
        <v>0.3958333333321207</v>
      </c>
      <c r="E8805" s="235">
        <v>0.000239258150674047</v>
      </c>
      <c r="F8805" s="235">
        <v>0.00005558581214154341</v>
      </c>
    </row>
    <row r="8806" ht="14.25" customHeight="1" spans="1:6" x14ac:dyDescent="0.25">
      <c r="A8806" s="232">
        <v>43649</v>
      </c>
      <c r="B8806" s="233">
        <v>184</v>
      </c>
      <c r="C8806" s="233">
        <v>21</v>
      </c>
      <c r="D8806" s="234">
        <v>0.4166666666678793</v>
      </c>
      <c r="E8806" s="235">
        <v>0.0002501154872481751</v>
      </c>
      <c r="F8806" s="235">
        <v>0.000056387049073313414</v>
      </c>
    </row>
    <row r="8807" ht="14.25" customHeight="1" spans="1:6" x14ac:dyDescent="0.25">
      <c r="A8807" s="232">
        <v>43649</v>
      </c>
      <c r="B8807" s="233">
        <v>184</v>
      </c>
      <c r="C8807" s="233">
        <v>22</v>
      </c>
      <c r="D8807" s="234">
        <v>0.4375</v>
      </c>
      <c r="E8807" s="235">
        <v>0.0002524777848779413</v>
      </c>
      <c r="F8807" s="235">
        <v>0.000058890914485094645</v>
      </c>
    </row>
    <row r="8808" ht="14.25" customHeight="1" spans="1:6" x14ac:dyDescent="0.25">
      <c r="A8808" s="232">
        <v>43649</v>
      </c>
      <c r="B8808" s="233">
        <v>184</v>
      </c>
      <c r="C8808" s="233">
        <v>23</v>
      </c>
      <c r="D8808" s="234">
        <v>0.4583333333321207</v>
      </c>
      <c r="E8808" s="235">
        <v>0.0002605462848227333</v>
      </c>
      <c r="F8808" s="235">
        <v>0.000058490296019209644</v>
      </c>
    </row>
    <row r="8809" ht="14.25" customHeight="1" spans="1:6" x14ac:dyDescent="0.25">
      <c r="A8809" s="232">
        <v>43649</v>
      </c>
      <c r="B8809" s="233">
        <v>184</v>
      </c>
      <c r="C8809" s="233">
        <v>24</v>
      </c>
      <c r="D8809" s="234">
        <v>0.4791666666678793</v>
      </c>
      <c r="E8809" s="235">
        <v>0.00027704118905993064</v>
      </c>
      <c r="F8809" s="235">
        <v>0.00005969215141686463</v>
      </c>
    </row>
    <row r="8810" ht="14.25" customHeight="1" spans="1:6" x14ac:dyDescent="0.25">
      <c r="A8810" s="232">
        <v>43649</v>
      </c>
      <c r="B8810" s="233">
        <v>184</v>
      </c>
      <c r="C8810" s="233">
        <v>25</v>
      </c>
      <c r="D8810" s="234">
        <v>0.5</v>
      </c>
      <c r="E8810" s="235">
        <v>0.0002886219529367387</v>
      </c>
      <c r="F8810" s="235">
        <v>0.00005859045063568089</v>
      </c>
    </row>
    <row r="8811" ht="14.25" customHeight="1" spans="1:6" x14ac:dyDescent="0.25">
      <c r="A8811" s="232">
        <v>43649</v>
      </c>
      <c r="B8811" s="233">
        <v>184</v>
      </c>
      <c r="C8811" s="233">
        <v>26</v>
      </c>
      <c r="D8811" s="234">
        <v>0.5208333333321207</v>
      </c>
      <c r="E8811" s="235">
        <v>0.0002698887379070431</v>
      </c>
      <c r="F8811" s="235">
        <v>0.00005758890447096841</v>
      </c>
    </row>
    <row r="8812" ht="14.25" customHeight="1" spans="1:6" x14ac:dyDescent="0.25">
      <c r="A8812" s="232">
        <v>43649</v>
      </c>
      <c r="B8812" s="233">
        <v>184</v>
      </c>
      <c r="C8812" s="233">
        <v>27</v>
      </c>
      <c r="D8812" s="234">
        <v>0.5416666666678793</v>
      </c>
      <c r="E8812" s="235">
        <v>0.000237329058451554</v>
      </c>
      <c r="F8812" s="235">
        <v>0.000058390141402738404</v>
      </c>
    </row>
    <row r="8813" ht="14.25" customHeight="1" spans="1:6" x14ac:dyDescent="0.25">
      <c r="A8813" s="232">
        <v>43649</v>
      </c>
      <c r="B8813" s="233">
        <v>184</v>
      </c>
      <c r="C8813" s="233">
        <v>28</v>
      </c>
      <c r="D8813" s="234">
        <v>0.5625</v>
      </c>
      <c r="E8813" s="235">
        <v>0.00022990724331446876</v>
      </c>
      <c r="F8813" s="235">
        <v>0.00005498488444271591</v>
      </c>
    </row>
    <row r="8814" ht="14.25" customHeight="1" spans="1:6" x14ac:dyDescent="0.25">
      <c r="A8814" s="232">
        <v>43649</v>
      </c>
      <c r="B8814" s="233">
        <v>184</v>
      </c>
      <c r="C8814" s="233">
        <v>29</v>
      </c>
      <c r="D8814" s="234">
        <v>0.5833333333321207</v>
      </c>
      <c r="E8814" s="235">
        <v>0.00021009891783602624</v>
      </c>
      <c r="F8814" s="235">
        <v>0.00005478457520977341</v>
      </c>
    </row>
    <row r="8815" ht="14.25" customHeight="1" spans="1:6" x14ac:dyDescent="0.25">
      <c r="A8815" s="232">
        <v>43649</v>
      </c>
      <c r="B8815" s="233">
        <v>184</v>
      </c>
      <c r="C8815" s="233">
        <v>30</v>
      </c>
      <c r="D8815" s="234">
        <v>0.6041666666678793</v>
      </c>
      <c r="E8815" s="235">
        <v>0.0002006503150959524</v>
      </c>
      <c r="F8815" s="235">
        <v>0.00005518519367565842</v>
      </c>
    </row>
    <row r="8816" ht="14.25" customHeight="1" spans="1:6" x14ac:dyDescent="0.25">
      <c r="A8816" s="232">
        <v>43649</v>
      </c>
      <c r="B8816" s="233">
        <v>184</v>
      </c>
      <c r="C8816" s="233">
        <v>31</v>
      </c>
      <c r="D8816" s="234">
        <v>0.625</v>
      </c>
      <c r="E8816" s="235">
        <v>0.00016984530912063708</v>
      </c>
      <c r="F8816" s="235">
        <v>0.00005418364751094592</v>
      </c>
    </row>
    <row r="8817" ht="14.25" customHeight="1" spans="1:6" x14ac:dyDescent="0.25">
      <c r="A8817" s="232">
        <v>43649</v>
      </c>
      <c r="B8817" s="233">
        <v>184</v>
      </c>
      <c r="C8817" s="233">
        <v>32</v>
      </c>
      <c r="D8817" s="234">
        <v>0.6458333333321207</v>
      </c>
      <c r="E8817" s="235">
        <v>0.00016283157740315754</v>
      </c>
      <c r="F8817" s="235">
        <v>0.00005568596675801466</v>
      </c>
    </row>
    <row r="8818" ht="14.25" customHeight="1" spans="1:6" x14ac:dyDescent="0.25">
      <c r="A8818" s="232">
        <v>43649</v>
      </c>
      <c r="B8818" s="233">
        <v>184</v>
      </c>
      <c r="C8818" s="233">
        <v>33</v>
      </c>
      <c r="D8818" s="234">
        <v>0.6666666666678793</v>
      </c>
      <c r="E8818" s="235">
        <v>0.0001305103489809176</v>
      </c>
      <c r="F8818" s="235">
        <v>0.000057789213703910896</v>
      </c>
    </row>
    <row r="8819" ht="14.25" customHeight="1" spans="1:6" x14ac:dyDescent="0.25">
      <c r="A8819" s="232">
        <v>43649</v>
      </c>
      <c r="B8819" s="233">
        <v>184</v>
      </c>
      <c r="C8819" s="233">
        <v>34</v>
      </c>
      <c r="D8819" s="234">
        <v>0.6875</v>
      </c>
      <c r="E8819" s="235">
        <v>0.00010177960132973388</v>
      </c>
      <c r="F8819" s="235">
        <v>0.000060092769882749627</v>
      </c>
    </row>
    <row r="8820" ht="14.25" customHeight="1" spans="1:6" x14ac:dyDescent="0.25">
      <c r="A8820" s="232">
        <v>43649</v>
      </c>
      <c r="B8820" s="233">
        <v>184</v>
      </c>
      <c r="C8820" s="233">
        <v>35</v>
      </c>
      <c r="D8820" s="234">
        <v>0.7083333333321207</v>
      </c>
      <c r="E8820" s="235">
        <v>0.00008459934364632702</v>
      </c>
      <c r="F8820" s="235">
        <v>0.00006239632606158836</v>
      </c>
    </row>
    <row r="8821" ht="14.25" customHeight="1" spans="1:6" x14ac:dyDescent="0.25">
      <c r="A8821" s="232">
        <v>43649</v>
      </c>
      <c r="B8821" s="233">
        <v>184</v>
      </c>
      <c r="C8821" s="233">
        <v>36</v>
      </c>
      <c r="D8821" s="234">
        <v>0.7291666666678793</v>
      </c>
      <c r="E8821" s="235">
        <v>0.00007266769242711833</v>
      </c>
      <c r="F8821" s="235">
        <v>0.00006409895454159961</v>
      </c>
    </row>
    <row r="8822" ht="14.25" customHeight="1" spans="1:6" x14ac:dyDescent="0.25">
      <c r="A8822" s="232">
        <v>43649</v>
      </c>
      <c r="B8822" s="233">
        <v>184</v>
      </c>
      <c r="C8822" s="233">
        <v>37</v>
      </c>
      <c r="D8822" s="234">
        <v>0.75</v>
      </c>
      <c r="E8822" s="235">
        <v>0.00005220685977924247</v>
      </c>
      <c r="F8822" s="235">
        <v>0.00006339787222630086</v>
      </c>
    </row>
    <row r="8823" ht="14.25" customHeight="1" spans="1:6" x14ac:dyDescent="0.25">
      <c r="A8823" s="232">
        <v>43649</v>
      </c>
      <c r="B8823" s="233">
        <v>184</v>
      </c>
      <c r="C8823" s="233">
        <v>38</v>
      </c>
      <c r="D8823" s="234">
        <v>0.7708333333321207</v>
      </c>
      <c r="E8823" s="235">
        <v>0.0000366299320072591</v>
      </c>
      <c r="F8823" s="235">
        <v>0.00006339787222630086</v>
      </c>
    </row>
    <row r="8824" ht="14.25" customHeight="1" spans="1:6" x14ac:dyDescent="0.25">
      <c r="A8824" s="232">
        <v>43649</v>
      </c>
      <c r="B8824" s="233">
        <v>184</v>
      </c>
      <c r="C8824" s="233">
        <v>39</v>
      </c>
      <c r="D8824" s="234">
        <v>0.7916666666678793</v>
      </c>
      <c r="E8824" s="235">
        <v>0.00002223265030521436</v>
      </c>
      <c r="F8824" s="235">
        <v>0.0000636983360757146</v>
      </c>
    </row>
    <row r="8825" ht="14.25" customHeight="1" spans="1:6" x14ac:dyDescent="0.25">
      <c r="A8825" s="232">
        <v>43649</v>
      </c>
      <c r="B8825" s="233">
        <v>184</v>
      </c>
      <c r="C8825" s="233">
        <v>40</v>
      </c>
      <c r="D8825" s="234">
        <v>0.8125</v>
      </c>
      <c r="E8825" s="235">
        <v>0.000010611312520785937</v>
      </c>
      <c r="F8825" s="235">
        <v>0.00006319756299335835</v>
      </c>
    </row>
    <row r="8826" ht="14.25" customHeight="1" spans="1:6" x14ac:dyDescent="0.25">
      <c r="A8826" s="232">
        <v>43649</v>
      </c>
      <c r="B8826" s="233">
        <v>184</v>
      </c>
      <c r="C8826" s="233">
        <v>41</v>
      </c>
      <c r="D8826" s="234">
        <v>0.8333333333321207</v>
      </c>
      <c r="E8826" s="235">
        <v>0.000004695358797429423</v>
      </c>
      <c r="F8826" s="235">
        <v>0.00006259663529453087</v>
      </c>
    </row>
    <row r="8827" ht="14.25" customHeight="1" spans="1:6" x14ac:dyDescent="0.25">
      <c r="A8827" s="232">
        <v>43649</v>
      </c>
      <c r="B8827" s="233">
        <v>184</v>
      </c>
      <c r="C8827" s="233">
        <v>42</v>
      </c>
      <c r="D8827" s="234">
        <v>0.8541666666678793</v>
      </c>
      <c r="E8827" s="235">
        <v>2.0999064147188167e-7</v>
      </c>
      <c r="F8827" s="235">
        <v>0.00006189555297923212</v>
      </c>
    </row>
    <row r="8828" ht="14.25" customHeight="1" spans="1:6" x14ac:dyDescent="0.25">
      <c r="A8828" s="232">
        <v>43649</v>
      </c>
      <c r="B8828" s="233">
        <v>184</v>
      </c>
      <c r="C8828" s="233">
        <v>43</v>
      </c>
      <c r="D8828" s="234">
        <v>0.875</v>
      </c>
      <c r="E8828" s="235">
        <v>0</v>
      </c>
      <c r="F8828" s="235">
        <v>0.00006329771760982962</v>
      </c>
    </row>
    <row r="8829" ht="14.25" customHeight="1" spans="1:6" x14ac:dyDescent="0.25">
      <c r="A8829" s="232">
        <v>43649</v>
      </c>
      <c r="B8829" s="233">
        <v>184</v>
      </c>
      <c r="C8829" s="233">
        <v>44</v>
      </c>
      <c r="D8829" s="234">
        <v>0.8958333333321207</v>
      </c>
      <c r="E8829" s="235">
        <v>0</v>
      </c>
      <c r="F8829" s="235">
        <v>0.00006219601682864587</v>
      </c>
    </row>
    <row r="8830" ht="14.25" customHeight="1" spans="1:6" x14ac:dyDescent="0.25">
      <c r="A8830" s="232">
        <v>43649</v>
      </c>
      <c r="B8830" s="233">
        <v>184</v>
      </c>
      <c r="C8830" s="233">
        <v>45</v>
      </c>
      <c r="D8830" s="234">
        <v>0.9166666666678793</v>
      </c>
      <c r="E8830" s="235">
        <v>0</v>
      </c>
      <c r="F8830" s="235">
        <v>0.00006179539836276087</v>
      </c>
    </row>
    <row r="8831" ht="14.25" customHeight="1" spans="1:6" x14ac:dyDescent="0.25">
      <c r="A8831" s="232">
        <v>43649</v>
      </c>
      <c r="B8831" s="233">
        <v>184</v>
      </c>
      <c r="C8831" s="233">
        <v>46</v>
      </c>
      <c r="D8831" s="234">
        <v>0.9375</v>
      </c>
      <c r="E8831" s="235">
        <v>0</v>
      </c>
      <c r="F8831" s="235">
        <v>0.000056987976772140894</v>
      </c>
    </row>
    <row r="8832" ht="14.25" customHeight="1" spans="1:6" x14ac:dyDescent="0.25">
      <c r="A8832" s="232">
        <v>43649</v>
      </c>
      <c r="B8832" s="233">
        <v>184</v>
      </c>
      <c r="C8832" s="233">
        <v>47</v>
      </c>
      <c r="D8832" s="234">
        <v>0.9583333333321207</v>
      </c>
      <c r="E8832" s="235">
        <v>0</v>
      </c>
      <c r="F8832" s="235">
        <v>0.00004987699900268219</v>
      </c>
    </row>
    <row r="8833" ht="14.25" customHeight="1" spans="1:6" x14ac:dyDescent="0.25">
      <c r="A8833" s="232">
        <v>43649</v>
      </c>
      <c r="B8833" s="233">
        <v>184</v>
      </c>
      <c r="C8833" s="233">
        <v>48</v>
      </c>
      <c r="D8833" s="234">
        <v>0.9791666666678793</v>
      </c>
      <c r="E8833" s="235">
        <v>0</v>
      </c>
      <c r="F8833" s="235">
        <v>0.000043066485082637236</v>
      </c>
    </row>
    <row r="8834" ht="14.25" customHeight="1" spans="1:6" x14ac:dyDescent="0.25">
      <c r="A8834" s="232">
        <v>43650</v>
      </c>
      <c r="B8834" s="233">
        <v>185</v>
      </c>
      <c r="C8834" s="233">
        <v>1</v>
      </c>
      <c r="D8834" s="234">
        <v>0</v>
      </c>
      <c r="E8834" s="235">
        <v>0</v>
      </c>
      <c r="F8834" s="235">
        <v>0.00003685689886141978</v>
      </c>
    </row>
    <row r="8835" ht="14.25" customHeight="1" spans="1:6" x14ac:dyDescent="0.25">
      <c r="A8835" s="232">
        <v>43650</v>
      </c>
      <c r="B8835" s="233">
        <v>185</v>
      </c>
      <c r="C8835" s="233">
        <v>2</v>
      </c>
      <c r="D8835" s="234">
        <v>0.020833333332120674</v>
      </c>
      <c r="E8835" s="235">
        <v>0</v>
      </c>
      <c r="F8835" s="235">
        <v>0.0000326504049696273</v>
      </c>
    </row>
    <row r="8836" ht="14.25" customHeight="1" spans="1:6" x14ac:dyDescent="0.25">
      <c r="A8836" s="232">
        <v>43650</v>
      </c>
      <c r="B8836" s="233">
        <v>185</v>
      </c>
      <c r="C8836" s="233">
        <v>3</v>
      </c>
      <c r="D8836" s="234">
        <v>0.041666666667879326</v>
      </c>
      <c r="E8836" s="235">
        <v>0</v>
      </c>
      <c r="F8836" s="235">
        <v>0.000030046384941374813</v>
      </c>
    </row>
    <row r="8837" ht="14.25" customHeight="1" spans="1:6" x14ac:dyDescent="0.25">
      <c r="A8837" s="232">
        <v>43650</v>
      </c>
      <c r="B8837" s="233">
        <v>185</v>
      </c>
      <c r="C8837" s="233">
        <v>4</v>
      </c>
      <c r="D8837" s="234">
        <v>0.0625</v>
      </c>
      <c r="E8837" s="235">
        <v>0</v>
      </c>
      <c r="F8837" s="235">
        <v>0.00002894468416019107</v>
      </c>
    </row>
    <row r="8838" ht="14.25" customHeight="1" spans="1:6" x14ac:dyDescent="0.25">
      <c r="A8838" s="232">
        <v>43650</v>
      </c>
      <c r="B8838" s="233">
        <v>185</v>
      </c>
      <c r="C8838" s="233">
        <v>5</v>
      </c>
      <c r="D8838" s="234">
        <v>0.08333333333212067</v>
      </c>
      <c r="E8838" s="235">
        <v>0</v>
      </c>
      <c r="F8838" s="235">
        <v>0.00002704174644723733</v>
      </c>
    </row>
    <row r="8839" ht="14.25" customHeight="1" spans="1:6" x14ac:dyDescent="0.25">
      <c r="A8839" s="232">
        <v>43650</v>
      </c>
      <c r="B8839" s="233">
        <v>185</v>
      </c>
      <c r="C8839" s="233">
        <v>6</v>
      </c>
      <c r="D8839" s="234">
        <v>0.10416666666787933</v>
      </c>
      <c r="E8839" s="235">
        <v>0</v>
      </c>
      <c r="F8839" s="235">
        <v>0.00002604020028252484</v>
      </c>
    </row>
    <row r="8840" ht="14.25" customHeight="1" spans="1:6" x14ac:dyDescent="0.25">
      <c r="A8840" s="232">
        <v>43650</v>
      </c>
      <c r="B8840" s="233">
        <v>185</v>
      </c>
      <c r="C8840" s="233">
        <v>7</v>
      </c>
      <c r="D8840" s="234">
        <v>0.125</v>
      </c>
      <c r="E8840" s="235">
        <v>0</v>
      </c>
      <c r="F8840" s="235">
        <v>0.00002614035489899609</v>
      </c>
    </row>
    <row r="8841" ht="14.25" customHeight="1" spans="1:6" x14ac:dyDescent="0.25">
      <c r="A8841" s="232">
        <v>43650</v>
      </c>
      <c r="B8841" s="233">
        <v>185</v>
      </c>
      <c r="C8841" s="233">
        <v>8</v>
      </c>
      <c r="D8841" s="234">
        <v>0.14583333333212067</v>
      </c>
      <c r="E8841" s="235">
        <v>0.0000014813667281332558</v>
      </c>
      <c r="F8841" s="235">
        <v>0.00002543927258369735</v>
      </c>
    </row>
    <row r="8842" ht="14.25" customHeight="1" spans="1:6" x14ac:dyDescent="0.25">
      <c r="A8842" s="232">
        <v>43650</v>
      </c>
      <c r="B8842" s="233">
        <v>185</v>
      </c>
      <c r="C8842" s="233">
        <v>9</v>
      </c>
      <c r="D8842" s="234">
        <v>0.16666666666787933</v>
      </c>
      <c r="E8842" s="235">
        <v>0.0000028889919202585366</v>
      </c>
      <c r="F8842" s="235">
        <v>0.000025739736433111092</v>
      </c>
    </row>
    <row r="8843" ht="14.25" customHeight="1" spans="1:6" x14ac:dyDescent="0.25">
      <c r="A8843" s="232">
        <v>43650</v>
      </c>
      <c r="B8843" s="233">
        <v>185</v>
      </c>
      <c r="C8843" s="233">
        <v>10</v>
      </c>
      <c r="D8843" s="234">
        <v>0.1875</v>
      </c>
      <c r="E8843" s="235">
        <v>0.000008203458685224334</v>
      </c>
      <c r="F8843" s="235">
        <v>0.000025639581816639835</v>
      </c>
    </row>
    <row r="8844" ht="14.25" customHeight="1" spans="1:6" x14ac:dyDescent="0.25">
      <c r="A8844" s="232">
        <v>43650</v>
      </c>
      <c r="B8844" s="233">
        <v>185</v>
      </c>
      <c r="C8844" s="233">
        <v>11</v>
      </c>
      <c r="D8844" s="234">
        <v>0.20833333333212067</v>
      </c>
      <c r="E8844" s="235">
        <v>0.00001848489551750188</v>
      </c>
      <c r="F8844" s="235">
        <v>0.000026240509515467337</v>
      </c>
    </row>
    <row r="8845" ht="14.25" customHeight="1" spans="1:6" x14ac:dyDescent="0.25">
      <c r="A8845" s="232">
        <v>43650</v>
      </c>
      <c r="B8845" s="233">
        <v>185</v>
      </c>
      <c r="C8845" s="233">
        <v>12</v>
      </c>
      <c r="D8845" s="234">
        <v>0.22916666666787933</v>
      </c>
      <c r="E8845" s="235">
        <v>0.00003192999222359201</v>
      </c>
      <c r="F8845" s="235">
        <v>0.00002724205568017983</v>
      </c>
    </row>
    <row r="8846" ht="14.25" customHeight="1" spans="1:6" x14ac:dyDescent="0.25">
      <c r="A8846" s="232">
        <v>43650</v>
      </c>
      <c r="B8846" s="233">
        <v>185</v>
      </c>
      <c r="C8846" s="233">
        <v>13</v>
      </c>
      <c r="D8846" s="234">
        <v>0.25</v>
      </c>
      <c r="E8846" s="235">
        <v>0.00005355620377802016</v>
      </c>
      <c r="F8846" s="235">
        <v>0.00003174901342138605</v>
      </c>
    </row>
    <row r="8847" ht="14.25" customHeight="1" spans="1:6" x14ac:dyDescent="0.25">
      <c r="A8847" s="232">
        <v>43650</v>
      </c>
      <c r="B8847" s="233">
        <v>185</v>
      </c>
      <c r="C8847" s="233">
        <v>14</v>
      </c>
      <c r="D8847" s="234">
        <v>0.2708333333321207</v>
      </c>
      <c r="E8847" s="235">
        <v>0.00007181888999075625</v>
      </c>
      <c r="F8847" s="235">
        <v>0.000038759836574373515</v>
      </c>
    </row>
    <row r="8848" ht="14.25" customHeight="1" spans="1:6" x14ac:dyDescent="0.25">
      <c r="A8848" s="232">
        <v>43650</v>
      </c>
      <c r="B8848" s="233">
        <v>185</v>
      </c>
      <c r="C8848" s="233">
        <v>15</v>
      </c>
      <c r="D8848" s="234">
        <v>0.2916666666678793</v>
      </c>
      <c r="E8848" s="235">
        <v>0.00009429794909240903</v>
      </c>
      <c r="F8848" s="235">
        <v>0.00004366741278146473</v>
      </c>
    </row>
    <row r="8849" ht="14.25" customHeight="1" spans="1:6" x14ac:dyDescent="0.25">
      <c r="A8849" s="232">
        <v>43650</v>
      </c>
      <c r="B8849" s="233">
        <v>185</v>
      </c>
      <c r="C8849" s="233">
        <v>16</v>
      </c>
      <c r="D8849" s="234">
        <v>0.3125</v>
      </c>
      <c r="E8849" s="235">
        <v>0.000130396609278363</v>
      </c>
      <c r="F8849" s="235">
        <v>0.0000480742159061997</v>
      </c>
    </row>
    <row r="8850" ht="14.25" customHeight="1" spans="1:6" x14ac:dyDescent="0.25">
      <c r="A8850" s="232">
        <v>43650</v>
      </c>
      <c r="B8850" s="233">
        <v>185</v>
      </c>
      <c r="C8850" s="233">
        <v>17</v>
      </c>
      <c r="D8850" s="234">
        <v>0.3333333333321207</v>
      </c>
      <c r="E8850" s="235">
        <v>0.00016146424531952538</v>
      </c>
      <c r="F8850" s="235">
        <v>0.00005047792670150969</v>
      </c>
    </row>
    <row r="8851" ht="14.25" customHeight="1" spans="1:6" x14ac:dyDescent="0.25">
      <c r="A8851" s="232">
        <v>43650</v>
      </c>
      <c r="B8851" s="233">
        <v>185</v>
      </c>
      <c r="C8851" s="233">
        <v>18</v>
      </c>
      <c r="D8851" s="234">
        <v>0.3541666666678793</v>
      </c>
      <c r="E8851" s="235">
        <v>0.00017402979209778547</v>
      </c>
      <c r="F8851" s="235">
        <v>0.00005408349289447466</v>
      </c>
    </row>
    <row r="8852" ht="14.25" customHeight="1" spans="1:6" x14ac:dyDescent="0.25">
      <c r="A8852" s="232">
        <v>43650</v>
      </c>
      <c r="B8852" s="233">
        <v>185</v>
      </c>
      <c r="C8852" s="233">
        <v>19</v>
      </c>
      <c r="D8852" s="234">
        <v>0.375</v>
      </c>
      <c r="E8852" s="235">
        <v>0.0002109522626743067</v>
      </c>
      <c r="F8852" s="235">
        <v>0.0000545842659768309</v>
      </c>
    </row>
    <row r="8853" ht="14.25" customHeight="1" spans="1:6" x14ac:dyDescent="0.25">
      <c r="A8853" s="232">
        <v>43650</v>
      </c>
      <c r="B8853" s="233">
        <v>185</v>
      </c>
      <c r="C8853" s="233">
        <v>20</v>
      </c>
      <c r="D8853" s="234">
        <v>0.3958333333321207</v>
      </c>
      <c r="E8853" s="235">
        <v>0.00020366583569239678</v>
      </c>
      <c r="F8853" s="235">
        <v>0.000054684420593302164</v>
      </c>
    </row>
    <row r="8854" ht="14.25" customHeight="1" spans="1:6" x14ac:dyDescent="0.25">
      <c r="A8854" s="232">
        <v>43650</v>
      </c>
      <c r="B8854" s="233">
        <v>185</v>
      </c>
      <c r="C8854" s="233">
        <v>21</v>
      </c>
      <c r="D8854" s="234">
        <v>0.4166666666678793</v>
      </c>
      <c r="E8854" s="235">
        <v>0.00021963237146258876</v>
      </c>
      <c r="F8854" s="235">
        <v>0.00005408349289447466</v>
      </c>
    </row>
    <row r="8855" ht="14.25" customHeight="1" spans="1:6" x14ac:dyDescent="0.25">
      <c r="A8855" s="232">
        <v>43650</v>
      </c>
      <c r="B8855" s="233">
        <v>185</v>
      </c>
      <c r="C8855" s="233">
        <v>22</v>
      </c>
      <c r="D8855" s="234">
        <v>0.4375</v>
      </c>
      <c r="E8855" s="235">
        <v>0.00023213863752115477</v>
      </c>
      <c r="F8855" s="235">
        <v>0.00005258117364740593</v>
      </c>
    </row>
    <row r="8856" ht="14.25" customHeight="1" spans="1:6" x14ac:dyDescent="0.25">
      <c r="A8856" s="232">
        <v>43650</v>
      </c>
      <c r="B8856" s="233">
        <v>185</v>
      </c>
      <c r="C8856" s="233">
        <v>23</v>
      </c>
      <c r="D8856" s="234">
        <v>0.4583333333321207</v>
      </c>
      <c r="E8856" s="235">
        <v>0.00022789300118892397</v>
      </c>
      <c r="F8856" s="235">
        <v>0.00005348256519564716</v>
      </c>
    </row>
    <row r="8857" ht="14.25" customHeight="1" spans="1:6" x14ac:dyDescent="0.25">
      <c r="A8857" s="232">
        <v>43650</v>
      </c>
      <c r="B8857" s="233">
        <v>185</v>
      </c>
      <c r="C8857" s="233">
        <v>24</v>
      </c>
      <c r="D8857" s="234">
        <v>0.4791666666678793</v>
      </c>
      <c r="E8857" s="235">
        <v>0.00026288748699414304</v>
      </c>
      <c r="F8857" s="235">
        <v>0.00005298179211329092</v>
      </c>
    </row>
    <row r="8858" ht="14.25" customHeight="1" spans="1:6" x14ac:dyDescent="0.25">
      <c r="A8858" s="232">
        <v>43650</v>
      </c>
      <c r="B8858" s="233">
        <v>185</v>
      </c>
      <c r="C8858" s="233">
        <v>25</v>
      </c>
      <c r="D8858" s="234">
        <v>0.5</v>
      </c>
      <c r="E8858" s="235">
        <v>0.00027176958443101714</v>
      </c>
      <c r="F8858" s="235">
        <v>0.000053282255962704675</v>
      </c>
    </row>
    <row r="8859" ht="14.25" customHeight="1" spans="1:6" x14ac:dyDescent="0.25">
      <c r="A8859" s="232">
        <v>43650</v>
      </c>
      <c r="B8859" s="233">
        <v>185</v>
      </c>
      <c r="C8859" s="233">
        <v>26</v>
      </c>
      <c r="D8859" s="234">
        <v>0.5208333333321207</v>
      </c>
      <c r="E8859" s="235">
        <v>0.00025422205977155285</v>
      </c>
      <c r="F8859" s="235">
        <v>0.00005348256519564716</v>
      </c>
    </row>
    <row r="8860" ht="14.25" customHeight="1" spans="1:6" x14ac:dyDescent="0.25">
      <c r="A8860" s="232">
        <v>43650</v>
      </c>
      <c r="B8860" s="233">
        <v>185</v>
      </c>
      <c r="C8860" s="233">
        <v>27</v>
      </c>
      <c r="D8860" s="234">
        <v>0.5416666666678793</v>
      </c>
      <c r="E8860" s="235">
        <v>0.0002525177565441814</v>
      </c>
      <c r="F8860" s="235">
        <v>0.0000508785451673947</v>
      </c>
    </row>
    <row r="8861" ht="14.25" customHeight="1" spans="1:6" x14ac:dyDescent="0.25">
      <c r="A8861" s="232">
        <v>43650</v>
      </c>
      <c r="B8861" s="233">
        <v>185</v>
      </c>
      <c r="C8861" s="233">
        <v>28</v>
      </c>
      <c r="D8861" s="234">
        <v>0.5625</v>
      </c>
      <c r="E8861" s="235">
        <v>0.0002788620793444257</v>
      </c>
      <c r="F8861" s="235">
        <v>0.00005067823593445219</v>
      </c>
    </row>
    <row r="8862" ht="14.25" customHeight="1" spans="1:6" x14ac:dyDescent="0.25">
      <c r="A8862" s="232">
        <v>43650</v>
      </c>
      <c r="B8862" s="233">
        <v>185</v>
      </c>
      <c r="C8862" s="233">
        <v>29</v>
      </c>
      <c r="D8862" s="234">
        <v>0.5833333333321207</v>
      </c>
      <c r="E8862" s="235">
        <v>0.00024220108446772518</v>
      </c>
      <c r="F8862" s="235">
        <v>0.00005017746285209594</v>
      </c>
    </row>
    <row r="8863" ht="14.25" customHeight="1" spans="1:6" x14ac:dyDescent="0.25">
      <c r="A8863" s="232">
        <v>43650</v>
      </c>
      <c r="B8863" s="233">
        <v>185</v>
      </c>
      <c r="C8863" s="233">
        <v>30</v>
      </c>
      <c r="D8863" s="234">
        <v>0.6041666666678793</v>
      </c>
      <c r="E8863" s="235">
        <v>0.0002316415770453254</v>
      </c>
      <c r="F8863" s="235">
        <v>0.000050077308235624696</v>
      </c>
    </row>
    <row r="8864" ht="14.25" customHeight="1" spans="1:6" x14ac:dyDescent="0.25">
      <c r="A8864" s="232">
        <v>43650</v>
      </c>
      <c r="B8864" s="233">
        <v>185</v>
      </c>
      <c r="C8864" s="233">
        <v>31</v>
      </c>
      <c r="D8864" s="234">
        <v>0.625</v>
      </c>
      <c r="E8864" s="235">
        <v>0.0002030392667272765</v>
      </c>
      <c r="F8864" s="235">
        <v>0.00005077839055092343</v>
      </c>
    </row>
    <row r="8865" ht="14.25" customHeight="1" spans="1:6" x14ac:dyDescent="0.25">
      <c r="A8865" s="232">
        <v>43650</v>
      </c>
      <c r="B8865" s="233">
        <v>185</v>
      </c>
      <c r="C8865" s="233">
        <v>32</v>
      </c>
      <c r="D8865" s="234">
        <v>0.6458333333321207</v>
      </c>
      <c r="E8865" s="235">
        <v>0.00019435134531294805</v>
      </c>
      <c r="F8865" s="235">
        <v>0.000051980245948578425</v>
      </c>
    </row>
    <row r="8866" ht="14.25" customHeight="1" spans="1:6" x14ac:dyDescent="0.25">
      <c r="A8866" s="232">
        <v>43650</v>
      </c>
      <c r="B8866" s="233">
        <v>185</v>
      </c>
      <c r="C8866" s="233">
        <v>33</v>
      </c>
      <c r="D8866" s="234">
        <v>0.6666666666678793</v>
      </c>
      <c r="E8866" s="235">
        <v>0.00016322262910291652</v>
      </c>
      <c r="F8866" s="235">
        <v>0.000055085039059187164</v>
      </c>
    </row>
    <row r="8867" ht="14.25" customHeight="1" spans="1:6" x14ac:dyDescent="0.25">
      <c r="A8867" s="232">
        <v>43650</v>
      </c>
      <c r="B8867" s="233">
        <v>185</v>
      </c>
      <c r="C8867" s="233">
        <v>34</v>
      </c>
      <c r="D8867" s="234">
        <v>0.6875</v>
      </c>
      <c r="E8867" s="235">
        <v>0.0001319115326799754</v>
      </c>
      <c r="F8867" s="235">
        <v>0.000060894006814519635</v>
      </c>
    </row>
    <row r="8868" ht="14.25" customHeight="1" spans="1:6" x14ac:dyDescent="0.25">
      <c r="A8868" s="232">
        <v>43650</v>
      </c>
      <c r="B8868" s="233">
        <v>185</v>
      </c>
      <c r="C8868" s="233">
        <v>35</v>
      </c>
      <c r="D8868" s="234">
        <v>0.7083333333321207</v>
      </c>
      <c r="E8868" s="235">
        <v>0.00010812903894715843</v>
      </c>
      <c r="F8868" s="235">
        <v>0.00006660281995338085</v>
      </c>
    </row>
    <row r="8869" ht="14.25" customHeight="1" spans="1:6" x14ac:dyDescent="0.25">
      <c r="A8869" s="232">
        <v>43650</v>
      </c>
      <c r="B8869" s="233">
        <v>185</v>
      </c>
      <c r="C8869" s="233">
        <v>36</v>
      </c>
      <c r="D8869" s="234">
        <v>0.7291666666678793</v>
      </c>
      <c r="E8869" s="235">
        <v>0.0000840161407902361</v>
      </c>
      <c r="F8869" s="235">
        <v>0.0000667029745698521</v>
      </c>
    </row>
    <row r="8870" ht="14.25" customHeight="1" spans="1:6" x14ac:dyDescent="0.25">
      <c r="A8870" s="232">
        <v>43650</v>
      </c>
      <c r="B8870" s="233">
        <v>185</v>
      </c>
      <c r="C8870" s="233">
        <v>37</v>
      </c>
      <c r="D8870" s="234">
        <v>0.75</v>
      </c>
      <c r="E8870" s="235">
        <v>0.000060035852272042284</v>
      </c>
      <c r="F8870" s="235">
        <v>0.00006590173763808209</v>
      </c>
    </row>
    <row r="8871" ht="14.25" customHeight="1" spans="1:6" x14ac:dyDescent="0.25">
      <c r="A8871" s="232">
        <v>43650</v>
      </c>
      <c r="B8871" s="233">
        <v>185</v>
      </c>
      <c r="C8871" s="233">
        <v>38</v>
      </c>
      <c r="D8871" s="234">
        <v>0.7708333333321207</v>
      </c>
      <c r="E8871" s="235">
        <v>0.00004282306137905023</v>
      </c>
      <c r="F8871" s="235">
        <v>0.00006790482996750707</v>
      </c>
    </row>
    <row r="8872" ht="14.25" customHeight="1" spans="1:6" x14ac:dyDescent="0.25">
      <c r="A8872" s="232">
        <v>43650</v>
      </c>
      <c r="B8872" s="233">
        <v>185</v>
      </c>
      <c r="C8872" s="233">
        <v>39</v>
      </c>
      <c r="D8872" s="234">
        <v>0.7916666666678793</v>
      </c>
      <c r="E8872" s="235">
        <v>0.0000270683703558597</v>
      </c>
      <c r="F8872" s="235">
        <v>0.00006600189225455336</v>
      </c>
    </row>
    <row r="8873" ht="14.25" customHeight="1" spans="1:6" x14ac:dyDescent="0.25">
      <c r="A8873" s="232">
        <v>43650</v>
      </c>
      <c r="B8873" s="233">
        <v>185</v>
      </c>
      <c r="C8873" s="233">
        <v>40</v>
      </c>
      <c r="D8873" s="234">
        <v>0.8125</v>
      </c>
      <c r="E8873" s="235">
        <v>0.000013855167804208934</v>
      </c>
      <c r="F8873" s="235">
        <v>0.00006429926377454211</v>
      </c>
    </row>
    <row r="8874" ht="14.25" customHeight="1" spans="1:6" x14ac:dyDescent="0.25">
      <c r="A8874" s="232">
        <v>43650</v>
      </c>
      <c r="B8874" s="233">
        <v>185</v>
      </c>
      <c r="C8874" s="233">
        <v>41</v>
      </c>
      <c r="D8874" s="234">
        <v>0.8333333333321207</v>
      </c>
      <c r="E8874" s="235">
        <v>0.000005645985712446562</v>
      </c>
      <c r="F8874" s="235">
        <v>0.0000628970991439446</v>
      </c>
    </row>
    <row r="8875" ht="14.25" customHeight="1" spans="1:6" x14ac:dyDescent="0.25">
      <c r="A8875" s="232">
        <v>43650</v>
      </c>
      <c r="B8875" s="233">
        <v>185</v>
      </c>
      <c r="C8875" s="233">
        <v>42</v>
      </c>
      <c r="D8875" s="234">
        <v>0.8541666666678793</v>
      </c>
      <c r="E8875" s="235">
        <v>5.60120697362424e-7</v>
      </c>
      <c r="F8875" s="235">
        <v>0.00006239632606158836</v>
      </c>
    </row>
    <row r="8876" ht="14.25" customHeight="1" spans="1:6" x14ac:dyDescent="0.25">
      <c r="A8876" s="232">
        <v>43650</v>
      </c>
      <c r="B8876" s="233">
        <v>185</v>
      </c>
      <c r="C8876" s="233">
        <v>43</v>
      </c>
      <c r="D8876" s="234">
        <v>0.875</v>
      </c>
      <c r="E8876" s="235">
        <v>0</v>
      </c>
      <c r="F8876" s="235">
        <v>0.00006329771760982962</v>
      </c>
    </row>
    <row r="8877" ht="14.25" customHeight="1" spans="1:6" x14ac:dyDescent="0.25">
      <c r="A8877" s="232">
        <v>43650</v>
      </c>
      <c r="B8877" s="233">
        <v>185</v>
      </c>
      <c r="C8877" s="233">
        <v>44</v>
      </c>
      <c r="D8877" s="234">
        <v>0.8958333333321207</v>
      </c>
      <c r="E8877" s="235">
        <v>0</v>
      </c>
      <c r="F8877" s="235">
        <v>0.0000634980268427721</v>
      </c>
    </row>
    <row r="8878" ht="14.25" customHeight="1" spans="1:6" x14ac:dyDescent="0.25">
      <c r="A8878" s="232">
        <v>43650</v>
      </c>
      <c r="B8878" s="233">
        <v>185</v>
      </c>
      <c r="C8878" s="233">
        <v>45</v>
      </c>
      <c r="D8878" s="234">
        <v>0.9166666666678793</v>
      </c>
      <c r="E8878" s="235">
        <v>0</v>
      </c>
      <c r="F8878" s="235">
        <v>0.00006099416143099088</v>
      </c>
    </row>
    <row r="8879" ht="14.25" customHeight="1" spans="1:6" x14ac:dyDescent="0.25">
      <c r="A8879" s="232">
        <v>43650</v>
      </c>
      <c r="B8879" s="233">
        <v>185</v>
      </c>
      <c r="C8879" s="233">
        <v>46</v>
      </c>
      <c r="D8879" s="234">
        <v>0.9375</v>
      </c>
      <c r="E8879" s="235">
        <v>0</v>
      </c>
      <c r="F8879" s="235">
        <v>0.00005538550290860091</v>
      </c>
    </row>
    <row r="8880" ht="14.25" customHeight="1" spans="1:6" x14ac:dyDescent="0.25">
      <c r="A8880" s="232">
        <v>43650</v>
      </c>
      <c r="B8880" s="233">
        <v>185</v>
      </c>
      <c r="C8880" s="233">
        <v>47</v>
      </c>
      <c r="D8880" s="234">
        <v>0.9583333333321207</v>
      </c>
      <c r="E8880" s="235">
        <v>0</v>
      </c>
      <c r="F8880" s="235">
        <v>0.00005137931824975094</v>
      </c>
    </row>
    <row r="8881" ht="14.25" customHeight="1" spans="1:6" x14ac:dyDescent="0.25">
      <c r="A8881" s="232">
        <v>43650</v>
      </c>
      <c r="B8881" s="233">
        <v>185</v>
      </c>
      <c r="C8881" s="233">
        <v>48</v>
      </c>
      <c r="D8881" s="234">
        <v>0.9791666666678793</v>
      </c>
      <c r="E8881" s="235">
        <v>0</v>
      </c>
      <c r="F8881" s="235">
        <v>0.000043567258164993484</v>
      </c>
    </row>
    <row r="8882" ht="14.25" customHeight="1" spans="1:6" x14ac:dyDescent="0.25">
      <c r="A8882" s="232">
        <v>43651</v>
      </c>
      <c r="B8882" s="233">
        <v>186</v>
      </c>
      <c r="C8882" s="233">
        <v>1</v>
      </c>
      <c r="D8882" s="234">
        <v>0</v>
      </c>
      <c r="E8882" s="235">
        <v>0</v>
      </c>
      <c r="F8882" s="235">
        <v>0.00003715736271083352</v>
      </c>
    </row>
    <row r="8883" ht="14.25" customHeight="1" spans="1:6" x14ac:dyDescent="0.25">
      <c r="A8883" s="232">
        <v>43651</v>
      </c>
      <c r="B8883" s="233">
        <v>186</v>
      </c>
      <c r="C8883" s="233">
        <v>2</v>
      </c>
      <c r="D8883" s="234">
        <v>0.020833333332120674</v>
      </c>
      <c r="E8883" s="235">
        <v>0</v>
      </c>
      <c r="F8883" s="235">
        <v>0.000032450095736684804</v>
      </c>
    </row>
    <row r="8884" ht="14.25" customHeight="1" spans="1:6" x14ac:dyDescent="0.25">
      <c r="A8884" s="232">
        <v>43651</v>
      </c>
      <c r="B8884" s="233">
        <v>186</v>
      </c>
      <c r="C8884" s="233">
        <v>3</v>
      </c>
      <c r="D8884" s="234">
        <v>0.041666666667879326</v>
      </c>
      <c r="E8884" s="235">
        <v>0</v>
      </c>
      <c r="F8884" s="235">
        <v>0.000030346848790788564</v>
      </c>
    </row>
    <row r="8885" ht="14.25" customHeight="1" spans="1:6" x14ac:dyDescent="0.25">
      <c r="A8885" s="232">
        <v>43651</v>
      </c>
      <c r="B8885" s="233">
        <v>186</v>
      </c>
      <c r="C8885" s="233">
        <v>4</v>
      </c>
      <c r="D8885" s="234">
        <v>0.0625</v>
      </c>
      <c r="E8885" s="235">
        <v>0</v>
      </c>
      <c r="F8885" s="235">
        <v>0.000029445457242547322</v>
      </c>
    </row>
    <row r="8886" ht="14.25" customHeight="1" spans="1:6" x14ac:dyDescent="0.25">
      <c r="A8886" s="232">
        <v>43651</v>
      </c>
      <c r="B8886" s="233">
        <v>186</v>
      </c>
      <c r="C8886" s="233">
        <v>5</v>
      </c>
      <c r="D8886" s="234">
        <v>0.08333333333212067</v>
      </c>
      <c r="E8886" s="235">
        <v>0</v>
      </c>
      <c r="F8886" s="235">
        <v>0.00002704174644723733</v>
      </c>
    </row>
    <row r="8887" ht="14.25" customHeight="1" spans="1:6" x14ac:dyDescent="0.25">
      <c r="A8887" s="232">
        <v>43651</v>
      </c>
      <c r="B8887" s="233">
        <v>186</v>
      </c>
      <c r="C8887" s="233">
        <v>6</v>
      </c>
      <c r="D8887" s="234">
        <v>0.10416666666787933</v>
      </c>
      <c r="E8887" s="235">
        <v>0</v>
      </c>
      <c r="F8887" s="235">
        <v>0.00002594004566605359</v>
      </c>
    </row>
    <row r="8888" ht="14.25" customHeight="1" spans="1:6" x14ac:dyDescent="0.25">
      <c r="A8888" s="232">
        <v>43651</v>
      </c>
      <c r="B8888" s="233">
        <v>186</v>
      </c>
      <c r="C8888" s="233">
        <v>7</v>
      </c>
      <c r="D8888" s="234">
        <v>0.125</v>
      </c>
      <c r="E8888" s="235">
        <v>0</v>
      </c>
      <c r="F8888" s="235">
        <v>0.000025539427200168592</v>
      </c>
    </row>
    <row r="8889" ht="14.25" customHeight="1" spans="1:6" x14ac:dyDescent="0.25">
      <c r="A8889" s="232">
        <v>43651</v>
      </c>
      <c r="B8889" s="233">
        <v>186</v>
      </c>
      <c r="C8889" s="233">
        <v>8</v>
      </c>
      <c r="D8889" s="234">
        <v>0.14583333333212067</v>
      </c>
      <c r="E8889" s="235">
        <v>0.000001047173031956267</v>
      </c>
      <c r="F8889" s="235">
        <v>0.000025038654117812348</v>
      </c>
    </row>
    <row r="8890" ht="14.25" customHeight="1" spans="1:6" x14ac:dyDescent="0.25">
      <c r="A8890" s="232">
        <v>43651</v>
      </c>
      <c r="B8890" s="233">
        <v>186</v>
      </c>
      <c r="C8890" s="233">
        <v>9</v>
      </c>
      <c r="D8890" s="234">
        <v>0.16666666666787933</v>
      </c>
      <c r="E8890" s="235">
        <v>0.00000270910786826482</v>
      </c>
      <c r="F8890" s="235">
        <v>0.000025339117967226095</v>
      </c>
    </row>
    <row r="8891" ht="14.25" customHeight="1" spans="1:6" x14ac:dyDescent="0.25">
      <c r="A8891" s="232">
        <v>43651</v>
      </c>
      <c r="B8891" s="233">
        <v>186</v>
      </c>
      <c r="C8891" s="233">
        <v>10</v>
      </c>
      <c r="D8891" s="234">
        <v>0.1875</v>
      </c>
      <c r="E8891" s="235">
        <v>0.000008880081220746337</v>
      </c>
      <c r="F8891" s="235">
        <v>0.00002543927258369735</v>
      </c>
    </row>
    <row r="8892" ht="14.25" customHeight="1" spans="1:6" x14ac:dyDescent="0.25">
      <c r="A8892" s="232">
        <v>43651</v>
      </c>
      <c r="B8892" s="233">
        <v>186</v>
      </c>
      <c r="C8892" s="233">
        <v>11</v>
      </c>
      <c r="D8892" s="234">
        <v>0.20833333333212067</v>
      </c>
      <c r="E8892" s="235">
        <v>0.000018185995392450312</v>
      </c>
      <c r="F8892" s="235">
        <v>0.00002614035489899609</v>
      </c>
    </row>
    <row r="8893" ht="14.25" customHeight="1" spans="1:6" x14ac:dyDescent="0.25">
      <c r="A8893" s="232">
        <v>43651</v>
      </c>
      <c r="B8893" s="233">
        <v>186</v>
      </c>
      <c r="C8893" s="233">
        <v>12</v>
      </c>
      <c r="D8893" s="234">
        <v>0.22916666666787933</v>
      </c>
      <c r="E8893" s="235">
        <v>0.00003458720370506075</v>
      </c>
      <c r="F8893" s="235">
        <v>0.000027943137995478576</v>
      </c>
    </row>
    <row r="8894" ht="14.25" customHeight="1" spans="1:6" x14ac:dyDescent="0.25">
      <c r="A8894" s="232">
        <v>43651</v>
      </c>
      <c r="B8894" s="233">
        <v>186</v>
      </c>
      <c r="C8894" s="233">
        <v>13</v>
      </c>
      <c r="D8894" s="234">
        <v>0.25</v>
      </c>
      <c r="E8894" s="235">
        <v>0.00005517970246504919</v>
      </c>
      <c r="F8894" s="235">
        <v>0.000030246694174317314</v>
      </c>
    </row>
    <row r="8895" ht="14.25" customHeight="1" spans="1:6" x14ac:dyDescent="0.25">
      <c r="A8895" s="232">
        <v>43651</v>
      </c>
      <c r="B8895" s="233">
        <v>186</v>
      </c>
      <c r="C8895" s="233">
        <v>14</v>
      </c>
      <c r="D8895" s="234">
        <v>0.2708333333321207</v>
      </c>
      <c r="E8895" s="235">
        <v>0.00007742835425210376</v>
      </c>
      <c r="F8895" s="235">
        <v>0.00003665658962847728</v>
      </c>
    </row>
    <row r="8896" ht="14.25" customHeight="1" spans="1:6" x14ac:dyDescent="0.25">
      <c r="A8896" s="232">
        <v>43651</v>
      </c>
      <c r="B8896" s="233">
        <v>186</v>
      </c>
      <c r="C8896" s="233">
        <v>15</v>
      </c>
      <c r="D8896" s="234">
        <v>0.2916666666678793</v>
      </c>
      <c r="E8896" s="235">
        <v>0.00010177002669418935</v>
      </c>
      <c r="F8896" s="235">
        <v>0.00004276602123322348</v>
      </c>
    </row>
    <row r="8897" ht="14.25" customHeight="1" spans="1:6" x14ac:dyDescent="0.25">
      <c r="A8897" s="232">
        <v>43651</v>
      </c>
      <c r="B8897" s="233">
        <v>186</v>
      </c>
      <c r="C8897" s="233">
        <v>16</v>
      </c>
      <c r="D8897" s="234">
        <v>0.3125</v>
      </c>
      <c r="E8897" s="235">
        <v>0.00012652781455773412</v>
      </c>
      <c r="F8897" s="235">
        <v>0.000046471742042659716</v>
      </c>
    </row>
    <row r="8898" ht="14.25" customHeight="1" spans="1:6" x14ac:dyDescent="0.25">
      <c r="A8898" s="232">
        <v>43651</v>
      </c>
      <c r="B8898" s="233">
        <v>186</v>
      </c>
      <c r="C8898" s="233">
        <v>17</v>
      </c>
      <c r="D8898" s="234">
        <v>0.3333333333321207</v>
      </c>
      <c r="E8898" s="235">
        <v>0.00015393994391505817</v>
      </c>
      <c r="F8898" s="235">
        <v>0.000049075762070912194</v>
      </c>
    </row>
    <row r="8899" ht="14.25" customHeight="1" spans="1:6" x14ac:dyDescent="0.25">
      <c r="A8899" s="232">
        <v>43651</v>
      </c>
      <c r="B8899" s="233">
        <v>186</v>
      </c>
      <c r="C8899" s="233">
        <v>18</v>
      </c>
      <c r="D8899" s="234">
        <v>0.3541666666678793</v>
      </c>
      <c r="E8899" s="235">
        <v>0.00018296728767299727</v>
      </c>
      <c r="F8899" s="235">
        <v>0.00005127916363327967</v>
      </c>
    </row>
    <row r="8900" ht="14.25" customHeight="1" spans="1:6" x14ac:dyDescent="0.25">
      <c r="A8900" s="232">
        <v>43651</v>
      </c>
      <c r="B8900" s="233">
        <v>186</v>
      </c>
      <c r="C8900" s="233">
        <v>19</v>
      </c>
      <c r="D8900" s="234">
        <v>0.375</v>
      </c>
      <c r="E8900" s="235">
        <v>0.00020496255306624243</v>
      </c>
      <c r="F8900" s="235">
        <v>0.00005047792670150969</v>
      </c>
    </row>
    <row r="8901" ht="14.25" customHeight="1" spans="1:6" x14ac:dyDescent="0.25">
      <c r="A8901" s="232">
        <v>43651</v>
      </c>
      <c r="B8901" s="233">
        <v>186</v>
      </c>
      <c r="C8901" s="233">
        <v>20</v>
      </c>
      <c r="D8901" s="234">
        <v>0.3958333333321207</v>
      </c>
      <c r="E8901" s="235">
        <v>0.00021061613443190208</v>
      </c>
      <c r="F8901" s="235">
        <v>0.00005037777208503844</v>
      </c>
    </row>
    <row r="8902" ht="14.25" customHeight="1" spans="1:6" x14ac:dyDescent="0.25">
      <c r="A8902" s="232">
        <v>43651</v>
      </c>
      <c r="B8902" s="233">
        <v>186</v>
      </c>
      <c r="C8902" s="233">
        <v>21</v>
      </c>
      <c r="D8902" s="234">
        <v>0.4166666666678793</v>
      </c>
      <c r="E8902" s="235">
        <v>0.00021253520402255625</v>
      </c>
      <c r="F8902" s="235">
        <v>0.000048975607454440954</v>
      </c>
    </row>
    <row r="8903" ht="14.25" customHeight="1" spans="1:6" x14ac:dyDescent="0.25">
      <c r="A8903" s="232">
        <v>43651</v>
      </c>
      <c r="B8903" s="233">
        <v>186</v>
      </c>
      <c r="C8903" s="233">
        <v>22</v>
      </c>
      <c r="D8903" s="234">
        <v>0.4375</v>
      </c>
      <c r="E8903" s="235">
        <v>0.00019763929245870842</v>
      </c>
      <c r="F8903" s="235">
        <v>0.0000480742159061997</v>
      </c>
    </row>
    <row r="8904" ht="14.25" customHeight="1" spans="1:6" x14ac:dyDescent="0.25">
      <c r="A8904" s="232">
        <v>43651</v>
      </c>
      <c r="B8904" s="233">
        <v>186</v>
      </c>
      <c r="C8904" s="233">
        <v>23</v>
      </c>
      <c r="D8904" s="234">
        <v>0.4583333333321207</v>
      </c>
      <c r="E8904" s="235">
        <v>0.00018947006276329954</v>
      </c>
      <c r="F8904" s="235">
        <v>0.000048474834372084706</v>
      </c>
    </row>
    <row r="8905" ht="14.25" customHeight="1" spans="1:6" x14ac:dyDescent="0.25">
      <c r="A8905" s="232">
        <v>43651</v>
      </c>
      <c r="B8905" s="233">
        <v>186</v>
      </c>
      <c r="C8905" s="233">
        <v>24</v>
      </c>
      <c r="D8905" s="234">
        <v>0.4791666666678793</v>
      </c>
      <c r="E8905" s="235">
        <v>0.000221356082469674</v>
      </c>
      <c r="F8905" s="235">
        <v>0.000048675143605027206</v>
      </c>
    </row>
    <row r="8906" ht="14.25" customHeight="1" spans="1:6" x14ac:dyDescent="0.25">
      <c r="A8906" s="232">
        <v>43651</v>
      </c>
      <c r="B8906" s="233">
        <v>186</v>
      </c>
      <c r="C8906" s="233">
        <v>25</v>
      </c>
      <c r="D8906" s="234">
        <v>0.5</v>
      </c>
      <c r="E8906" s="235">
        <v>0.00022175740286176803</v>
      </c>
      <c r="F8906" s="235">
        <v>0.00004887545283796971</v>
      </c>
    </row>
    <row r="8907" ht="14.25" customHeight="1" spans="1:6" x14ac:dyDescent="0.25">
      <c r="A8907" s="232">
        <v>43651</v>
      </c>
      <c r="B8907" s="233">
        <v>186</v>
      </c>
      <c r="C8907" s="233">
        <v>26</v>
      </c>
      <c r="D8907" s="234">
        <v>0.5208333333321207</v>
      </c>
      <c r="E8907" s="235">
        <v>0.0001991178026321382</v>
      </c>
      <c r="F8907" s="235">
        <v>0.000049075762070912194</v>
      </c>
    </row>
    <row r="8908" ht="14.25" customHeight="1" spans="1:6" x14ac:dyDescent="0.25">
      <c r="A8908" s="232">
        <v>43651</v>
      </c>
      <c r="B8908" s="233">
        <v>186</v>
      </c>
      <c r="C8908" s="233">
        <v>27</v>
      </c>
      <c r="D8908" s="234">
        <v>0.5416666666678793</v>
      </c>
      <c r="E8908" s="235">
        <v>0.000180959695842622</v>
      </c>
      <c r="F8908" s="235">
        <v>0.000046271432809717215</v>
      </c>
    </row>
    <row r="8909" ht="14.25" customHeight="1" spans="1:6" x14ac:dyDescent="0.25">
      <c r="A8909" s="232">
        <v>43651</v>
      </c>
      <c r="B8909" s="233">
        <v>186</v>
      </c>
      <c r="C8909" s="233">
        <v>28</v>
      </c>
      <c r="D8909" s="234">
        <v>0.5625</v>
      </c>
      <c r="E8909" s="235">
        <v>0.0001863835009707502</v>
      </c>
      <c r="F8909" s="235">
        <v>0.00004657189665913096</v>
      </c>
    </row>
    <row r="8910" ht="14.25" customHeight="1" spans="1:6" x14ac:dyDescent="0.25">
      <c r="A8910" s="232">
        <v>43651</v>
      </c>
      <c r="B8910" s="233">
        <v>186</v>
      </c>
      <c r="C8910" s="233">
        <v>29</v>
      </c>
      <c r="D8910" s="234">
        <v>0.5833333333321207</v>
      </c>
      <c r="E8910" s="235">
        <v>0.0001511331914252715</v>
      </c>
      <c r="F8910" s="235">
        <v>0.000046271432809717215</v>
      </c>
    </row>
    <row r="8911" ht="14.25" customHeight="1" spans="1:6" x14ac:dyDescent="0.25">
      <c r="A8911" s="232">
        <v>43651</v>
      </c>
      <c r="B8911" s="233">
        <v>186</v>
      </c>
      <c r="C8911" s="233">
        <v>30</v>
      </c>
      <c r="D8911" s="234">
        <v>0.6041666666678793</v>
      </c>
      <c r="E8911" s="235">
        <v>0.00015572055331026044</v>
      </c>
      <c r="F8911" s="235">
        <v>0.000045169732028533473</v>
      </c>
    </row>
    <row r="8912" ht="14.25" customHeight="1" spans="1:6" x14ac:dyDescent="0.25">
      <c r="A8912" s="232">
        <v>43651</v>
      </c>
      <c r="B8912" s="233">
        <v>186</v>
      </c>
      <c r="C8912" s="233">
        <v>31</v>
      </c>
      <c r="D8912" s="234">
        <v>0.625</v>
      </c>
      <c r="E8912" s="235">
        <v>0.00014258760216795063</v>
      </c>
      <c r="F8912" s="235">
        <v>0.00004637158742618847</v>
      </c>
    </row>
    <row r="8913" ht="14.25" customHeight="1" spans="1:6" x14ac:dyDescent="0.25">
      <c r="A8913" s="232">
        <v>43651</v>
      </c>
      <c r="B8913" s="233">
        <v>186</v>
      </c>
      <c r="C8913" s="233">
        <v>32</v>
      </c>
      <c r="D8913" s="234">
        <v>0.6458333333321207</v>
      </c>
      <c r="E8913" s="235">
        <v>0.00011721676137065199</v>
      </c>
      <c r="F8913" s="235">
        <v>0.000048174370522670945</v>
      </c>
    </row>
    <row r="8914" ht="14.25" customHeight="1" spans="1:6" x14ac:dyDescent="0.25">
      <c r="A8914" s="232">
        <v>43651</v>
      </c>
      <c r="B8914" s="233">
        <v>186</v>
      </c>
      <c r="C8914" s="233">
        <v>33</v>
      </c>
      <c r="D8914" s="234">
        <v>0.6666666666678793</v>
      </c>
      <c r="E8914" s="235">
        <v>0.00010210149545424266</v>
      </c>
      <c r="F8914" s="235">
        <v>0.00005228070979799218</v>
      </c>
    </row>
    <row r="8915" ht="14.25" customHeight="1" spans="1:6" x14ac:dyDescent="0.25">
      <c r="A8915" s="232">
        <v>43651</v>
      </c>
      <c r="B8915" s="233">
        <v>186</v>
      </c>
      <c r="C8915" s="233">
        <v>34</v>
      </c>
      <c r="D8915" s="234">
        <v>0.6875</v>
      </c>
      <c r="E8915" s="235">
        <v>0.00008483576468629482</v>
      </c>
      <c r="F8915" s="235">
        <v>0.00005768905908743964</v>
      </c>
    </row>
    <row r="8916" ht="14.25" customHeight="1" spans="1:6" x14ac:dyDescent="0.25">
      <c r="A8916" s="232">
        <v>43651</v>
      </c>
      <c r="B8916" s="233">
        <v>186</v>
      </c>
      <c r="C8916" s="233">
        <v>35</v>
      </c>
      <c r="D8916" s="234">
        <v>0.7083333333321207</v>
      </c>
      <c r="E8916" s="235">
        <v>0.00007148912685020729</v>
      </c>
      <c r="F8916" s="235">
        <v>0.00006510050070631209</v>
      </c>
    </row>
    <row r="8917" ht="14.25" customHeight="1" spans="1:6" x14ac:dyDescent="0.25">
      <c r="A8917" s="232">
        <v>43651</v>
      </c>
      <c r="B8917" s="233">
        <v>186</v>
      </c>
      <c r="C8917" s="233">
        <v>36</v>
      </c>
      <c r="D8917" s="234">
        <v>0.7291666666678793</v>
      </c>
      <c r="E8917" s="235">
        <v>0.00005264217232383787</v>
      </c>
      <c r="F8917" s="235">
        <v>0.0000667029745698521</v>
      </c>
    </row>
    <row r="8918" ht="14.25" customHeight="1" spans="1:6" x14ac:dyDescent="0.25">
      <c r="A8918" s="232">
        <v>43651</v>
      </c>
      <c r="B8918" s="233">
        <v>186</v>
      </c>
      <c r="C8918" s="233">
        <v>37</v>
      </c>
      <c r="D8918" s="234">
        <v>0.75</v>
      </c>
      <c r="E8918" s="235">
        <v>0.0000390150611991676</v>
      </c>
      <c r="F8918" s="235">
        <v>0.00006630235610396709</v>
      </c>
    </row>
    <row r="8919" ht="14.25" customHeight="1" spans="1:6" x14ac:dyDescent="0.25">
      <c r="A8919" s="232">
        <v>43651</v>
      </c>
      <c r="B8919" s="233">
        <v>186</v>
      </c>
      <c r="C8919" s="233">
        <v>38</v>
      </c>
      <c r="D8919" s="234">
        <v>0.7708333333321207</v>
      </c>
      <c r="E8919" s="235">
        <v>0.0000307230256711102</v>
      </c>
      <c r="F8919" s="235">
        <v>0.00006520065532278334</v>
      </c>
    </row>
    <row r="8920" ht="14.25" customHeight="1" spans="1:6" x14ac:dyDescent="0.25">
      <c r="A8920" s="232">
        <v>43651</v>
      </c>
      <c r="B8920" s="233">
        <v>186</v>
      </c>
      <c r="C8920" s="233">
        <v>39</v>
      </c>
      <c r="D8920" s="234">
        <v>0.7916666666678793</v>
      </c>
      <c r="E8920" s="235">
        <v>0.000019086304460683685</v>
      </c>
      <c r="F8920" s="235">
        <v>0.00006429926377454211</v>
      </c>
    </row>
    <row r="8921" ht="14.25" customHeight="1" spans="1:6" x14ac:dyDescent="0.25">
      <c r="A8921" s="232">
        <v>43651</v>
      </c>
      <c r="B8921" s="233">
        <v>186</v>
      </c>
      <c r="C8921" s="233">
        <v>40</v>
      </c>
      <c r="D8921" s="234">
        <v>0.8125</v>
      </c>
      <c r="E8921" s="235">
        <v>0.000009440344382420008</v>
      </c>
      <c r="F8921" s="235">
        <v>0.00006259663529453087</v>
      </c>
    </row>
    <row r="8922" ht="14.25" customHeight="1" spans="1:6" x14ac:dyDescent="0.25">
      <c r="A8922" s="232">
        <v>43651</v>
      </c>
      <c r="B8922" s="233">
        <v>186</v>
      </c>
      <c r="C8922" s="233">
        <v>41</v>
      </c>
      <c r="D8922" s="234">
        <v>0.8333333333321207</v>
      </c>
      <c r="E8922" s="235">
        <v>0.0000035207719192802075</v>
      </c>
      <c r="F8922" s="235">
        <v>0.00006259663529453087</v>
      </c>
    </row>
    <row r="8923" ht="14.25" customHeight="1" spans="1:6" x14ac:dyDescent="0.25">
      <c r="A8923" s="232">
        <v>43651</v>
      </c>
      <c r="B8923" s="233">
        <v>186</v>
      </c>
      <c r="C8923" s="233">
        <v>42</v>
      </c>
      <c r="D8923" s="234">
        <v>0.8541666666678793</v>
      </c>
      <c r="E8923" s="235">
        <v>3.5724626668952977e-7</v>
      </c>
      <c r="F8923" s="235">
        <v>0.00006159508912981838</v>
      </c>
    </row>
    <row r="8924" ht="14.25" customHeight="1" spans="1:6" x14ac:dyDescent="0.25">
      <c r="A8924" s="232">
        <v>43651</v>
      </c>
      <c r="B8924" s="233">
        <v>186</v>
      </c>
      <c r="C8924" s="233">
        <v>43</v>
      </c>
      <c r="D8924" s="234">
        <v>0.875</v>
      </c>
      <c r="E8924" s="235">
        <v>0</v>
      </c>
      <c r="F8924" s="235">
        <v>0.00006199570759570338</v>
      </c>
    </row>
    <row r="8925" ht="14.25" customHeight="1" spans="1:6" x14ac:dyDescent="0.25">
      <c r="A8925" s="232">
        <v>43651</v>
      </c>
      <c r="B8925" s="233">
        <v>186</v>
      </c>
      <c r="C8925" s="233">
        <v>44</v>
      </c>
      <c r="D8925" s="234">
        <v>0.8958333333321207</v>
      </c>
      <c r="E8925" s="235">
        <v>0</v>
      </c>
      <c r="F8925" s="235">
        <v>0.00006239632606158836</v>
      </c>
    </row>
    <row r="8926" ht="14.25" customHeight="1" spans="1:6" x14ac:dyDescent="0.25">
      <c r="A8926" s="232">
        <v>43651</v>
      </c>
      <c r="B8926" s="233">
        <v>186</v>
      </c>
      <c r="C8926" s="233">
        <v>45</v>
      </c>
      <c r="D8926" s="234">
        <v>0.9166666666678793</v>
      </c>
      <c r="E8926" s="235">
        <v>0</v>
      </c>
      <c r="F8926" s="235">
        <v>0.00006169524374628963</v>
      </c>
    </row>
    <row r="8927" ht="14.25" customHeight="1" spans="1:6" x14ac:dyDescent="0.25">
      <c r="A8927" s="232">
        <v>43651</v>
      </c>
      <c r="B8927" s="233">
        <v>186</v>
      </c>
      <c r="C8927" s="233">
        <v>46</v>
      </c>
      <c r="D8927" s="234">
        <v>0.9375</v>
      </c>
      <c r="E8927" s="235">
        <v>0</v>
      </c>
      <c r="F8927" s="235">
        <v>0.000056587358306255894</v>
      </c>
    </row>
    <row r="8928" ht="14.25" customHeight="1" spans="1:6" x14ac:dyDescent="0.25">
      <c r="A8928" s="232">
        <v>43651</v>
      </c>
      <c r="B8928" s="233">
        <v>186</v>
      </c>
      <c r="C8928" s="233">
        <v>47</v>
      </c>
      <c r="D8928" s="234">
        <v>0.9583333333321207</v>
      </c>
      <c r="E8928" s="235">
        <v>0</v>
      </c>
      <c r="F8928" s="235">
        <v>0.00005067823593445219</v>
      </c>
    </row>
    <row r="8929" ht="14.25" customHeight="1" spans="1:6" x14ac:dyDescent="0.25">
      <c r="A8929" s="232">
        <v>43651</v>
      </c>
      <c r="B8929" s="233">
        <v>186</v>
      </c>
      <c r="C8929" s="233">
        <v>48</v>
      </c>
      <c r="D8929" s="234">
        <v>0.9791666666678793</v>
      </c>
      <c r="E8929" s="235">
        <v>0</v>
      </c>
      <c r="F8929" s="235">
        <v>0.00004366741278146473</v>
      </c>
    </row>
    <row r="8930" ht="14.25" customHeight="1" spans="1:6" x14ac:dyDescent="0.25">
      <c r="A8930" s="232">
        <v>43652</v>
      </c>
      <c r="B8930" s="233">
        <v>187</v>
      </c>
      <c r="C8930" s="233">
        <v>1</v>
      </c>
      <c r="D8930" s="234">
        <v>0</v>
      </c>
      <c r="E8930" s="235">
        <v>0</v>
      </c>
      <c r="F8930" s="235">
        <v>0.00003655643501200603</v>
      </c>
    </row>
    <row r="8931" ht="14.25" customHeight="1" spans="1:6" x14ac:dyDescent="0.25">
      <c r="A8931" s="232">
        <v>43652</v>
      </c>
      <c r="B8931" s="233">
        <v>187</v>
      </c>
      <c r="C8931" s="233">
        <v>2</v>
      </c>
      <c r="D8931" s="234">
        <v>0.020833333332120674</v>
      </c>
      <c r="E8931" s="235">
        <v>0</v>
      </c>
      <c r="F8931" s="235">
        <v>0.00003234994112021355</v>
      </c>
    </row>
    <row r="8932" ht="14.25" customHeight="1" spans="1:6" x14ac:dyDescent="0.25">
      <c r="A8932" s="232">
        <v>43652</v>
      </c>
      <c r="B8932" s="233">
        <v>187</v>
      </c>
      <c r="C8932" s="233">
        <v>3</v>
      </c>
      <c r="D8932" s="234">
        <v>0.041666666667879326</v>
      </c>
      <c r="E8932" s="235">
        <v>0</v>
      </c>
      <c r="F8932" s="235">
        <v>0.000030146539557846063</v>
      </c>
    </row>
    <row r="8933" ht="14.25" customHeight="1" spans="1:6" x14ac:dyDescent="0.25">
      <c r="A8933" s="232">
        <v>43652</v>
      </c>
      <c r="B8933" s="233">
        <v>187</v>
      </c>
      <c r="C8933" s="233">
        <v>4</v>
      </c>
      <c r="D8933" s="234">
        <v>0.0625</v>
      </c>
      <c r="E8933" s="235">
        <v>0</v>
      </c>
      <c r="F8933" s="235">
        <v>0.00002914499339313357</v>
      </c>
    </row>
    <row r="8934" ht="14.25" customHeight="1" spans="1:6" x14ac:dyDescent="0.25">
      <c r="A8934" s="232">
        <v>43652</v>
      </c>
      <c r="B8934" s="233">
        <v>187</v>
      </c>
      <c r="C8934" s="233">
        <v>5</v>
      </c>
      <c r="D8934" s="234">
        <v>0.08333333333212067</v>
      </c>
      <c r="E8934" s="235">
        <v>0</v>
      </c>
      <c r="F8934" s="235">
        <v>0.00002704174644723733</v>
      </c>
    </row>
    <row r="8935" ht="14.25" customHeight="1" spans="1:6" x14ac:dyDescent="0.25">
      <c r="A8935" s="232">
        <v>43652</v>
      </c>
      <c r="B8935" s="233">
        <v>187</v>
      </c>
      <c r="C8935" s="233">
        <v>6</v>
      </c>
      <c r="D8935" s="234">
        <v>0.10416666666787933</v>
      </c>
      <c r="E8935" s="235">
        <v>0</v>
      </c>
      <c r="F8935" s="235">
        <v>0.000026240509515467337</v>
      </c>
    </row>
    <row r="8936" ht="14.25" customHeight="1" spans="1:6" x14ac:dyDescent="0.25">
      <c r="A8936" s="232">
        <v>43652</v>
      </c>
      <c r="B8936" s="233">
        <v>187</v>
      </c>
      <c r="C8936" s="233">
        <v>7</v>
      </c>
      <c r="D8936" s="234">
        <v>0.125</v>
      </c>
      <c r="E8936" s="235">
        <v>0</v>
      </c>
      <c r="F8936" s="235">
        <v>0.000025839891049582346</v>
      </c>
    </row>
    <row r="8937" ht="14.25" customHeight="1" spans="1:6" x14ac:dyDescent="0.25">
      <c r="A8937" s="232">
        <v>43652</v>
      </c>
      <c r="B8937" s="233">
        <v>187</v>
      </c>
      <c r="C8937" s="233">
        <v>8</v>
      </c>
      <c r="D8937" s="234">
        <v>0.14583333333212067</v>
      </c>
      <c r="E8937" s="235">
        <v>0</v>
      </c>
      <c r="F8937" s="235">
        <v>0.000025138808734283598</v>
      </c>
    </row>
    <row r="8938" ht="14.25" customHeight="1" spans="1:6" x14ac:dyDescent="0.25">
      <c r="A8938" s="232">
        <v>43652</v>
      </c>
      <c r="B8938" s="233">
        <v>187</v>
      </c>
      <c r="C8938" s="233">
        <v>9</v>
      </c>
      <c r="D8938" s="234">
        <v>0.16666666666787933</v>
      </c>
      <c r="E8938" s="235">
        <v>0.000001532448339448196</v>
      </c>
      <c r="F8938" s="235">
        <v>0.000025539427200168592</v>
      </c>
    </row>
    <row r="8939" ht="14.25" customHeight="1" spans="1:6" x14ac:dyDescent="0.25">
      <c r="A8939" s="232">
        <v>43652</v>
      </c>
      <c r="B8939" s="233">
        <v>187</v>
      </c>
      <c r="C8939" s="233">
        <v>10</v>
      </c>
      <c r="D8939" s="234">
        <v>0.1875</v>
      </c>
      <c r="E8939" s="235">
        <v>0.000003940710443892451</v>
      </c>
      <c r="F8939" s="235">
        <v>0.000025739736433111092</v>
      </c>
    </row>
    <row r="8940" ht="14.25" customHeight="1" spans="1:6" x14ac:dyDescent="0.25">
      <c r="A8940" s="232">
        <v>43652</v>
      </c>
      <c r="B8940" s="233">
        <v>187</v>
      </c>
      <c r="C8940" s="233">
        <v>11</v>
      </c>
      <c r="D8940" s="234">
        <v>0.20833333333212067</v>
      </c>
      <c r="E8940" s="235">
        <v>0.000009061024689050939</v>
      </c>
      <c r="F8940" s="235">
        <v>0.00002604020028252484</v>
      </c>
    </row>
    <row r="8941" ht="14.25" customHeight="1" spans="1:6" x14ac:dyDescent="0.25">
      <c r="A8941" s="232">
        <v>43652</v>
      </c>
      <c r="B8941" s="233">
        <v>187</v>
      </c>
      <c r="C8941" s="233">
        <v>12</v>
      </c>
      <c r="D8941" s="234">
        <v>0.22916666666787933</v>
      </c>
      <c r="E8941" s="235">
        <v>0.000017449577796432802</v>
      </c>
      <c r="F8941" s="235">
        <v>0.000028043292611949826</v>
      </c>
    </row>
    <row r="8942" ht="14.25" customHeight="1" spans="1:6" x14ac:dyDescent="0.25">
      <c r="A8942" s="232">
        <v>43652</v>
      </c>
      <c r="B8942" s="233">
        <v>187</v>
      </c>
      <c r="C8942" s="233">
        <v>13</v>
      </c>
      <c r="D8942" s="234">
        <v>0.25</v>
      </c>
      <c r="E8942" s="235">
        <v>0.00002999319923622664</v>
      </c>
      <c r="F8942" s="235">
        <v>0.00003134839495550106</v>
      </c>
    </row>
    <row r="8943" ht="14.25" customHeight="1" spans="1:6" x14ac:dyDescent="0.25">
      <c r="A8943" s="232">
        <v>43652</v>
      </c>
      <c r="B8943" s="233">
        <v>187</v>
      </c>
      <c r="C8943" s="233">
        <v>14</v>
      </c>
      <c r="D8943" s="234">
        <v>0.2708333333321207</v>
      </c>
      <c r="E8943" s="235">
        <v>0.00004752220515317034</v>
      </c>
      <c r="F8943" s="235">
        <v>0.000037457826560247266</v>
      </c>
    </row>
    <row r="8944" ht="14.25" customHeight="1" spans="1:6" x14ac:dyDescent="0.25">
      <c r="A8944" s="232">
        <v>43652</v>
      </c>
      <c r="B8944" s="233">
        <v>187</v>
      </c>
      <c r="C8944" s="233">
        <v>15</v>
      </c>
      <c r="D8944" s="234">
        <v>0.2916666666678793</v>
      </c>
      <c r="E8944" s="235">
        <v>0.00006859228532208236</v>
      </c>
      <c r="F8944" s="235">
        <v>0.00004256571200028099</v>
      </c>
    </row>
    <row r="8945" ht="14.25" customHeight="1" spans="1:6" x14ac:dyDescent="0.25">
      <c r="A8945" s="232">
        <v>43652</v>
      </c>
      <c r="B8945" s="233">
        <v>187</v>
      </c>
      <c r="C8945" s="233">
        <v>16</v>
      </c>
      <c r="D8945" s="234">
        <v>0.3125</v>
      </c>
      <c r="E8945" s="235">
        <v>0.00008517566753911562</v>
      </c>
      <c r="F8945" s="235">
        <v>0.000047172824357958464</v>
      </c>
    </row>
    <row r="8946" ht="14.25" customHeight="1" spans="1:6" x14ac:dyDescent="0.25">
      <c r="A8946" s="232">
        <v>43652</v>
      </c>
      <c r="B8946" s="233">
        <v>187</v>
      </c>
      <c r="C8946" s="233">
        <v>17</v>
      </c>
      <c r="D8946" s="234">
        <v>0.3333333333321207</v>
      </c>
      <c r="E8946" s="235">
        <v>0.00009728382630839063</v>
      </c>
      <c r="F8946" s="235">
        <v>0.0000492760713038547</v>
      </c>
    </row>
    <row r="8947" ht="14.25" customHeight="1" spans="1:6" x14ac:dyDescent="0.25">
      <c r="A8947" s="232">
        <v>43652</v>
      </c>
      <c r="B8947" s="233">
        <v>187</v>
      </c>
      <c r="C8947" s="233">
        <v>18</v>
      </c>
      <c r="D8947" s="234">
        <v>0.3541666666678793</v>
      </c>
      <c r="E8947" s="235">
        <v>0.00011499914381040906</v>
      </c>
      <c r="F8947" s="235">
        <v>0.00005208040056504968</v>
      </c>
    </row>
    <row r="8948" ht="14.25" customHeight="1" spans="1:6" x14ac:dyDescent="0.25">
      <c r="A8948" s="232">
        <v>43652</v>
      </c>
      <c r="B8948" s="233">
        <v>187</v>
      </c>
      <c r="C8948" s="233">
        <v>19</v>
      </c>
      <c r="D8948" s="234">
        <v>0.375</v>
      </c>
      <c r="E8948" s="235">
        <v>0.0001537649247151409</v>
      </c>
      <c r="F8948" s="235">
        <v>0.000051479472866222185</v>
      </c>
    </row>
    <row r="8949" ht="14.25" customHeight="1" spans="1:6" x14ac:dyDescent="0.25">
      <c r="A8949" s="232">
        <v>43652</v>
      </c>
      <c r="B8949" s="233">
        <v>187</v>
      </c>
      <c r="C8949" s="233">
        <v>20</v>
      </c>
      <c r="D8949" s="234">
        <v>0.3958333333321207</v>
      </c>
      <c r="E8949" s="235">
        <v>0.00017116321633100837</v>
      </c>
      <c r="F8949" s="235">
        <v>0.00005017746285209594</v>
      </c>
    </row>
    <row r="8950" ht="14.25" customHeight="1" spans="1:6" x14ac:dyDescent="0.25">
      <c r="A8950" s="232">
        <v>43652</v>
      </c>
      <c r="B8950" s="233">
        <v>187</v>
      </c>
      <c r="C8950" s="233">
        <v>21</v>
      </c>
      <c r="D8950" s="234">
        <v>0.4166666666678793</v>
      </c>
      <c r="E8950" s="235">
        <v>0.00018842352453885905</v>
      </c>
      <c r="F8950" s="235">
        <v>0.00004977684438621095</v>
      </c>
    </row>
    <row r="8951" ht="14.25" customHeight="1" spans="1:6" x14ac:dyDescent="0.25">
      <c r="A8951" s="232">
        <v>43652</v>
      </c>
      <c r="B8951" s="233">
        <v>187</v>
      </c>
      <c r="C8951" s="233">
        <v>22</v>
      </c>
      <c r="D8951" s="234">
        <v>0.4375</v>
      </c>
      <c r="E8951" s="235">
        <v>0.0001892393729103376</v>
      </c>
      <c r="F8951" s="235">
        <v>0.000048274525139142206</v>
      </c>
    </row>
    <row r="8952" ht="14.25" customHeight="1" spans="1:6" x14ac:dyDescent="0.25">
      <c r="A8952" s="232">
        <v>43652</v>
      </c>
      <c r="B8952" s="233">
        <v>187</v>
      </c>
      <c r="C8952" s="233">
        <v>23</v>
      </c>
      <c r="D8952" s="234">
        <v>0.4583333333321207</v>
      </c>
      <c r="E8952" s="235">
        <v>0.0001990566317018595</v>
      </c>
      <c r="F8952" s="235">
        <v>0.00004877529822149846</v>
      </c>
    </row>
    <row r="8953" ht="14.25" customHeight="1" spans="1:6" x14ac:dyDescent="0.25">
      <c r="A8953" s="232">
        <v>43652</v>
      </c>
      <c r="B8953" s="233">
        <v>187</v>
      </c>
      <c r="C8953" s="233">
        <v>24</v>
      </c>
      <c r="D8953" s="234">
        <v>0.4791666666678793</v>
      </c>
      <c r="E8953" s="235">
        <v>0.00021694508743789069</v>
      </c>
      <c r="F8953" s="235">
        <v>0.00004857498898855595</v>
      </c>
    </row>
    <row r="8954" ht="14.25" customHeight="1" spans="1:6" x14ac:dyDescent="0.25">
      <c r="A8954" s="232">
        <v>43652</v>
      </c>
      <c r="B8954" s="233">
        <v>187</v>
      </c>
      <c r="C8954" s="233">
        <v>25</v>
      </c>
      <c r="D8954" s="234">
        <v>0.5</v>
      </c>
      <c r="E8954" s="235">
        <v>0.00022951995107440166</v>
      </c>
      <c r="F8954" s="235">
        <v>0.000049977153619153456</v>
      </c>
    </row>
    <row r="8955" ht="14.25" customHeight="1" spans="1:6" x14ac:dyDescent="0.25">
      <c r="A8955" s="232">
        <v>43652</v>
      </c>
      <c r="B8955" s="233">
        <v>187</v>
      </c>
      <c r="C8955" s="233">
        <v>26</v>
      </c>
      <c r="D8955" s="234">
        <v>0.5208333333321207</v>
      </c>
      <c r="E8955" s="235">
        <v>0.00022678811554186794</v>
      </c>
      <c r="F8955" s="235">
        <v>0.000050578081317980936</v>
      </c>
    </row>
    <row r="8956" ht="14.25" customHeight="1" spans="1:6" x14ac:dyDescent="0.25">
      <c r="A8956" s="232">
        <v>43652</v>
      </c>
      <c r="B8956" s="233">
        <v>187</v>
      </c>
      <c r="C8956" s="233">
        <v>27</v>
      </c>
      <c r="D8956" s="234">
        <v>0.5416666666678793</v>
      </c>
      <c r="E8956" s="235">
        <v>0.0002310406022767386</v>
      </c>
      <c r="F8956" s="235">
        <v>0.00004747328820737221</v>
      </c>
    </row>
    <row r="8957" ht="14.25" customHeight="1" spans="1:6" x14ac:dyDescent="0.25">
      <c r="A8957" s="232">
        <v>43652</v>
      </c>
      <c r="B8957" s="233">
        <v>187</v>
      </c>
      <c r="C8957" s="233">
        <v>28</v>
      </c>
      <c r="D8957" s="234">
        <v>0.5625</v>
      </c>
      <c r="E8957" s="235">
        <v>0.0002467758174825674</v>
      </c>
      <c r="F8957" s="235">
        <v>0.00004677220589207346</v>
      </c>
    </row>
    <row r="8958" ht="14.25" customHeight="1" spans="1:6" x14ac:dyDescent="0.25">
      <c r="A8958" s="232">
        <v>43652</v>
      </c>
      <c r="B8958" s="233">
        <v>187</v>
      </c>
      <c r="C8958" s="233">
        <v>29</v>
      </c>
      <c r="D8958" s="234">
        <v>0.5833333333321207</v>
      </c>
      <c r="E8958" s="235">
        <v>0.00020553404767065808</v>
      </c>
      <c r="F8958" s="235">
        <v>0.00004567050511088972</v>
      </c>
    </row>
    <row r="8959" ht="14.25" customHeight="1" spans="1:6" x14ac:dyDescent="0.25">
      <c r="A8959" s="232">
        <v>43652</v>
      </c>
      <c r="B8959" s="233">
        <v>187</v>
      </c>
      <c r="C8959" s="233">
        <v>30</v>
      </c>
      <c r="D8959" s="234">
        <v>0.6041666666678793</v>
      </c>
      <c r="E8959" s="235">
        <v>0.0002294584279886601</v>
      </c>
      <c r="F8959" s="235">
        <v>0.00004557035049441847</v>
      </c>
    </row>
    <row r="8960" ht="14.25" customHeight="1" spans="1:6" x14ac:dyDescent="0.25">
      <c r="A8960" s="232">
        <v>43652</v>
      </c>
      <c r="B8960" s="233">
        <v>187</v>
      </c>
      <c r="C8960" s="233">
        <v>31</v>
      </c>
      <c r="D8960" s="234">
        <v>0.625</v>
      </c>
      <c r="E8960" s="235">
        <v>0.0001991257368695412</v>
      </c>
      <c r="F8960" s="235">
        <v>0.00004567050511088972</v>
      </c>
    </row>
    <row r="8961" ht="14.25" customHeight="1" spans="1:6" x14ac:dyDescent="0.25">
      <c r="A8961" s="232">
        <v>43652</v>
      </c>
      <c r="B8961" s="233">
        <v>187</v>
      </c>
      <c r="C8961" s="233">
        <v>32</v>
      </c>
      <c r="D8961" s="234">
        <v>0.6458333333321207</v>
      </c>
      <c r="E8961" s="235">
        <v>0.00017486963340047361</v>
      </c>
      <c r="F8961" s="235">
        <v>0.000048675143605027206</v>
      </c>
    </row>
    <row r="8962" ht="14.25" customHeight="1" spans="1:6" x14ac:dyDescent="0.25">
      <c r="A8962" s="232">
        <v>43652</v>
      </c>
      <c r="B8962" s="233">
        <v>187</v>
      </c>
      <c r="C8962" s="233">
        <v>33</v>
      </c>
      <c r="D8962" s="234">
        <v>0.6666666666678793</v>
      </c>
      <c r="E8962" s="235">
        <v>0.00014970602887877507</v>
      </c>
      <c r="F8962" s="235">
        <v>0.000051980245948578425</v>
      </c>
    </row>
    <row r="8963" ht="14.25" customHeight="1" spans="1:6" x14ac:dyDescent="0.25">
      <c r="A8963" s="232">
        <v>43652</v>
      </c>
      <c r="B8963" s="233">
        <v>187</v>
      </c>
      <c r="C8963" s="233">
        <v>34</v>
      </c>
      <c r="D8963" s="234">
        <v>0.6875</v>
      </c>
      <c r="E8963" s="235">
        <v>0.00013483595981359599</v>
      </c>
      <c r="F8963" s="235">
        <v>0.000056587358306255894</v>
      </c>
    </row>
    <row r="8964" ht="14.25" customHeight="1" spans="1:6" x14ac:dyDescent="0.25">
      <c r="A8964" s="232">
        <v>43652</v>
      </c>
      <c r="B8964" s="233">
        <v>187</v>
      </c>
      <c r="C8964" s="233">
        <v>35</v>
      </c>
      <c r="D8964" s="234">
        <v>0.7083333333321207</v>
      </c>
      <c r="E8964" s="235">
        <v>0.0001040802913364134</v>
      </c>
      <c r="F8964" s="235">
        <v>0.00006419910915807086</v>
      </c>
    </row>
    <row r="8965" ht="14.25" customHeight="1" spans="1:6" x14ac:dyDescent="0.25">
      <c r="A8965" s="232">
        <v>43652</v>
      </c>
      <c r="B8965" s="233">
        <v>187</v>
      </c>
      <c r="C8965" s="233">
        <v>36</v>
      </c>
      <c r="D8965" s="234">
        <v>0.7291666666678793</v>
      </c>
      <c r="E8965" s="235">
        <v>0.00007893571731223029</v>
      </c>
      <c r="F8965" s="235">
        <v>0.00006570142840513958</v>
      </c>
    </row>
    <row r="8966" ht="14.25" customHeight="1" spans="1:6" x14ac:dyDescent="0.25">
      <c r="A8966" s="232">
        <v>43652</v>
      </c>
      <c r="B8966" s="233">
        <v>187</v>
      </c>
      <c r="C8966" s="233">
        <v>37</v>
      </c>
      <c r="D8966" s="234">
        <v>0.75</v>
      </c>
      <c r="E8966" s="235">
        <v>0.00006348882980879839</v>
      </c>
      <c r="F8966" s="235">
        <v>0.00006620220148749584</v>
      </c>
    </row>
    <row r="8967" ht="14.25" customHeight="1" spans="1:6" x14ac:dyDescent="0.25">
      <c r="A8967" s="232">
        <v>43652</v>
      </c>
      <c r="B8967" s="233">
        <v>187</v>
      </c>
      <c r="C8967" s="233">
        <v>38</v>
      </c>
      <c r="D8967" s="234">
        <v>0.7708333333321207</v>
      </c>
      <c r="E8967" s="235">
        <v>0.00004353542283520595</v>
      </c>
      <c r="F8967" s="235">
        <v>0.00006620220148749584</v>
      </c>
    </row>
    <row r="8968" ht="14.25" customHeight="1" spans="1:6" x14ac:dyDescent="0.25">
      <c r="A8968" s="232">
        <v>43652</v>
      </c>
      <c r="B8968" s="233">
        <v>187</v>
      </c>
      <c r="C8968" s="233">
        <v>39</v>
      </c>
      <c r="D8968" s="234">
        <v>0.7916666666678793</v>
      </c>
      <c r="E8968" s="235">
        <v>0.000025326867525702077</v>
      </c>
      <c r="F8968" s="235">
        <v>0.0000653008099392546</v>
      </c>
    </row>
    <row r="8969" ht="14.25" customHeight="1" spans="1:6" x14ac:dyDescent="0.25">
      <c r="A8969" s="232">
        <v>43652</v>
      </c>
      <c r="B8969" s="233">
        <v>187</v>
      </c>
      <c r="C8969" s="233">
        <v>40</v>
      </c>
      <c r="D8969" s="234">
        <v>0.8125</v>
      </c>
      <c r="E8969" s="235">
        <v>0.000010361592810998333</v>
      </c>
      <c r="F8969" s="235">
        <v>0.00006500034608984085</v>
      </c>
    </row>
    <row r="8970" ht="14.25" customHeight="1" spans="1:6" x14ac:dyDescent="0.25">
      <c r="A8970" s="232">
        <v>43652</v>
      </c>
      <c r="B8970" s="233">
        <v>187</v>
      </c>
      <c r="C8970" s="233">
        <v>41</v>
      </c>
      <c r="D8970" s="234">
        <v>0.8333333333321207</v>
      </c>
      <c r="E8970" s="235">
        <v>0.000003758658974348714</v>
      </c>
      <c r="F8970" s="235">
        <v>0.00006259663529453087</v>
      </c>
    </row>
    <row r="8971" ht="14.25" customHeight="1" spans="1:6" x14ac:dyDescent="0.25">
      <c r="A8971" s="232">
        <v>43652</v>
      </c>
      <c r="B8971" s="233">
        <v>187</v>
      </c>
      <c r="C8971" s="233">
        <v>42</v>
      </c>
      <c r="D8971" s="234">
        <v>0.8541666666678793</v>
      </c>
      <c r="E8971" s="235">
        <v>0.0000013067240675736832</v>
      </c>
      <c r="F8971" s="235">
        <v>0.00006229617144511711</v>
      </c>
    </row>
    <row r="8972" ht="14.25" customHeight="1" spans="1:6" x14ac:dyDescent="0.25">
      <c r="A8972" s="232">
        <v>43652</v>
      </c>
      <c r="B8972" s="233">
        <v>187</v>
      </c>
      <c r="C8972" s="233">
        <v>43</v>
      </c>
      <c r="D8972" s="234">
        <v>0.875</v>
      </c>
      <c r="E8972" s="235">
        <v>0</v>
      </c>
      <c r="F8972" s="235">
        <v>0.0000634980268427721</v>
      </c>
    </row>
    <row r="8973" ht="14.25" customHeight="1" spans="1:6" x14ac:dyDescent="0.25">
      <c r="A8973" s="232">
        <v>43652</v>
      </c>
      <c r="B8973" s="233">
        <v>187</v>
      </c>
      <c r="C8973" s="233">
        <v>44</v>
      </c>
      <c r="D8973" s="234">
        <v>0.8958333333321207</v>
      </c>
      <c r="E8973" s="235">
        <v>0</v>
      </c>
      <c r="F8973" s="235">
        <v>0.0000628970991439446</v>
      </c>
    </row>
    <row r="8974" ht="14.25" customHeight="1" spans="1:6" x14ac:dyDescent="0.25">
      <c r="A8974" s="232">
        <v>43652</v>
      </c>
      <c r="B8974" s="233">
        <v>187</v>
      </c>
      <c r="C8974" s="233">
        <v>45</v>
      </c>
      <c r="D8974" s="234">
        <v>0.9166666666678793</v>
      </c>
      <c r="E8974" s="235">
        <v>0</v>
      </c>
      <c r="F8974" s="235">
        <v>0.00006059354296510588</v>
      </c>
    </row>
    <row r="8975" ht="14.25" customHeight="1" spans="1:6" x14ac:dyDescent="0.25">
      <c r="A8975" s="232">
        <v>43652</v>
      </c>
      <c r="B8975" s="233">
        <v>187</v>
      </c>
      <c r="C8975" s="233">
        <v>46</v>
      </c>
      <c r="D8975" s="234">
        <v>0.9375</v>
      </c>
      <c r="E8975" s="235">
        <v>0</v>
      </c>
      <c r="F8975" s="235">
        <v>0.00005588627599095715</v>
      </c>
    </row>
    <row r="8976" ht="14.25" customHeight="1" spans="1:6" x14ac:dyDescent="0.25">
      <c r="A8976" s="232">
        <v>43652</v>
      </c>
      <c r="B8976" s="233">
        <v>187</v>
      </c>
      <c r="C8976" s="233">
        <v>47</v>
      </c>
      <c r="D8976" s="234">
        <v>0.9583333333321207</v>
      </c>
      <c r="E8976" s="235">
        <v>0</v>
      </c>
      <c r="F8976" s="235">
        <v>0.00005208040056504968</v>
      </c>
    </row>
    <row r="8977" ht="14.25" customHeight="1" spans="1:6" x14ac:dyDescent="0.25">
      <c r="A8977" s="232">
        <v>43652</v>
      </c>
      <c r="B8977" s="233">
        <v>187</v>
      </c>
      <c r="C8977" s="233">
        <v>48</v>
      </c>
      <c r="D8977" s="234">
        <v>0.9791666666678793</v>
      </c>
      <c r="E8977" s="235">
        <v>0</v>
      </c>
      <c r="F8977" s="235">
        <v>0.00004446864971323474</v>
      </c>
    </row>
    <row r="8978" ht="14.25" customHeight="1" spans="1:6" x14ac:dyDescent="0.25">
      <c r="A8978" s="232">
        <v>43653</v>
      </c>
      <c r="B8978" s="233">
        <v>188</v>
      </c>
      <c r="C8978" s="233">
        <v>1</v>
      </c>
      <c r="D8978" s="234">
        <v>0</v>
      </c>
      <c r="E8978" s="235">
        <v>0</v>
      </c>
      <c r="F8978" s="235">
        <v>0.000037057208094362266</v>
      </c>
    </row>
    <row r="8979" ht="14.25" customHeight="1" spans="1:6" x14ac:dyDescent="0.25">
      <c r="A8979" s="232">
        <v>43653</v>
      </c>
      <c r="B8979" s="233">
        <v>188</v>
      </c>
      <c r="C8979" s="233">
        <v>2</v>
      </c>
      <c r="D8979" s="234">
        <v>0.020833333332120674</v>
      </c>
      <c r="E8979" s="235">
        <v>0</v>
      </c>
      <c r="F8979" s="235">
        <v>0.00003275055958609855</v>
      </c>
    </row>
    <row r="8980" ht="14.25" customHeight="1" spans="1:6" x14ac:dyDescent="0.25">
      <c r="A8980" s="232">
        <v>43653</v>
      </c>
      <c r="B8980" s="233">
        <v>188</v>
      </c>
      <c r="C8980" s="233">
        <v>3</v>
      </c>
      <c r="D8980" s="234">
        <v>0.041666666667879326</v>
      </c>
      <c r="E8980" s="235">
        <v>0</v>
      </c>
      <c r="F8980" s="235">
        <v>0.00003064731264020231</v>
      </c>
    </row>
    <row r="8981" ht="14.25" customHeight="1" spans="1:6" x14ac:dyDescent="0.25">
      <c r="A8981" s="232">
        <v>43653</v>
      </c>
      <c r="B8981" s="233">
        <v>188</v>
      </c>
      <c r="C8981" s="233">
        <v>4</v>
      </c>
      <c r="D8981" s="234">
        <v>0.0625</v>
      </c>
      <c r="E8981" s="235">
        <v>0</v>
      </c>
      <c r="F8981" s="235">
        <v>0.00002934530262607607</v>
      </c>
    </row>
    <row r="8982" ht="14.25" customHeight="1" spans="1:6" x14ac:dyDescent="0.25">
      <c r="A8982" s="232">
        <v>43653</v>
      </c>
      <c r="B8982" s="233">
        <v>188</v>
      </c>
      <c r="C8982" s="233">
        <v>5</v>
      </c>
      <c r="D8982" s="234">
        <v>0.08333333333212067</v>
      </c>
      <c r="E8982" s="235">
        <v>0</v>
      </c>
      <c r="F8982" s="235">
        <v>0.000026941591830766084</v>
      </c>
    </row>
    <row r="8983" ht="14.25" customHeight="1" spans="1:6" x14ac:dyDescent="0.25">
      <c r="A8983" s="232">
        <v>43653</v>
      </c>
      <c r="B8983" s="233">
        <v>188</v>
      </c>
      <c r="C8983" s="233">
        <v>6</v>
      </c>
      <c r="D8983" s="234">
        <v>0.10416666666787933</v>
      </c>
      <c r="E8983" s="235">
        <v>0</v>
      </c>
      <c r="F8983" s="235">
        <v>0.00002614035489899609</v>
      </c>
    </row>
    <row r="8984" ht="14.25" customHeight="1" spans="1:6" x14ac:dyDescent="0.25">
      <c r="A8984" s="232">
        <v>43653</v>
      </c>
      <c r="B8984" s="233">
        <v>188</v>
      </c>
      <c r="C8984" s="233">
        <v>7</v>
      </c>
      <c r="D8984" s="234">
        <v>0.125</v>
      </c>
      <c r="E8984" s="235">
        <v>0</v>
      </c>
      <c r="F8984" s="235">
        <v>0.000026240509515467337</v>
      </c>
    </row>
    <row r="8985" ht="14.25" customHeight="1" spans="1:6" x14ac:dyDescent="0.25">
      <c r="A8985" s="232">
        <v>43653</v>
      </c>
      <c r="B8985" s="233">
        <v>188</v>
      </c>
      <c r="C8985" s="233">
        <v>8</v>
      </c>
      <c r="D8985" s="234">
        <v>0.14583333333212067</v>
      </c>
      <c r="E8985" s="235">
        <v>9.450098093263874e-7</v>
      </c>
      <c r="F8985" s="235">
        <v>0.000025639581816639835</v>
      </c>
    </row>
    <row r="8986" ht="14.25" customHeight="1" spans="1:6" x14ac:dyDescent="0.25">
      <c r="A8986" s="232">
        <v>43653</v>
      </c>
      <c r="B8986" s="233">
        <v>188</v>
      </c>
      <c r="C8986" s="233">
        <v>9</v>
      </c>
      <c r="D8986" s="234">
        <v>0.16666666666787933</v>
      </c>
      <c r="E8986" s="235">
        <v>0.0000036012535977032604</v>
      </c>
      <c r="F8986" s="235">
        <v>0.000025739736433111092</v>
      </c>
    </row>
    <row r="8987" ht="14.25" customHeight="1" spans="1:6" x14ac:dyDescent="0.25">
      <c r="A8987" s="232">
        <v>43653</v>
      </c>
      <c r="B8987" s="233">
        <v>188</v>
      </c>
      <c r="C8987" s="233">
        <v>10</v>
      </c>
      <c r="D8987" s="234">
        <v>0.1875</v>
      </c>
      <c r="E8987" s="235">
        <v>0.000008536777539737181</v>
      </c>
      <c r="F8987" s="235">
        <v>0.00002614035489899609</v>
      </c>
    </row>
    <row r="8988" ht="14.25" customHeight="1" spans="1:6" x14ac:dyDescent="0.25">
      <c r="A8988" s="232">
        <v>43653</v>
      </c>
      <c r="B8988" s="233">
        <v>188</v>
      </c>
      <c r="C8988" s="233">
        <v>11</v>
      </c>
      <c r="D8988" s="234">
        <v>0.20833333333212067</v>
      </c>
      <c r="E8988" s="235">
        <v>0.000017371347638095885</v>
      </c>
      <c r="F8988" s="235">
        <v>0.000026240509515467337</v>
      </c>
    </row>
    <row r="8989" ht="14.25" customHeight="1" spans="1:6" x14ac:dyDescent="0.25">
      <c r="A8989" s="232">
        <v>43653</v>
      </c>
      <c r="B8989" s="233">
        <v>188</v>
      </c>
      <c r="C8989" s="233">
        <v>12</v>
      </c>
      <c r="D8989" s="234">
        <v>0.22916666666787933</v>
      </c>
      <c r="E8989" s="235">
        <v>0.00002849023833901472</v>
      </c>
      <c r="F8989" s="235">
        <v>0.000027642674146064832</v>
      </c>
    </row>
    <row r="8990" ht="14.25" customHeight="1" spans="1:6" x14ac:dyDescent="0.25">
      <c r="A8990" s="232">
        <v>43653</v>
      </c>
      <c r="B8990" s="233">
        <v>188</v>
      </c>
      <c r="C8990" s="233">
        <v>13</v>
      </c>
      <c r="D8990" s="234">
        <v>0.25</v>
      </c>
      <c r="E8990" s="235">
        <v>0.00004370533581480913</v>
      </c>
      <c r="F8990" s="235">
        <v>0.000032249786503742304</v>
      </c>
    </row>
    <row r="8991" ht="14.25" customHeight="1" spans="1:6" x14ac:dyDescent="0.25">
      <c r="A8991" s="232">
        <v>43653</v>
      </c>
      <c r="B8991" s="233">
        <v>188</v>
      </c>
      <c r="C8991" s="233">
        <v>14</v>
      </c>
      <c r="D8991" s="234">
        <v>0.2708333333321207</v>
      </c>
      <c r="E8991" s="235">
        <v>0.00006927127572524238</v>
      </c>
      <c r="F8991" s="235">
        <v>0.00003966122812261476</v>
      </c>
    </row>
    <row r="8992" ht="14.25" customHeight="1" spans="1:6" x14ac:dyDescent="0.25">
      <c r="A8992" s="232">
        <v>43653</v>
      </c>
      <c r="B8992" s="233">
        <v>188</v>
      </c>
      <c r="C8992" s="233">
        <v>15</v>
      </c>
      <c r="D8992" s="234">
        <v>0.2916666666678793</v>
      </c>
      <c r="E8992" s="235">
        <v>0.0000916680706798991</v>
      </c>
      <c r="F8992" s="235">
        <v>0.00004406803124734973</v>
      </c>
    </row>
    <row r="8993" ht="14.25" customHeight="1" spans="1:6" x14ac:dyDescent="0.25">
      <c r="A8993" s="232">
        <v>43653</v>
      </c>
      <c r="B8993" s="233">
        <v>188</v>
      </c>
      <c r="C8993" s="233">
        <v>16</v>
      </c>
      <c r="D8993" s="234">
        <v>0.3125</v>
      </c>
      <c r="E8993" s="235">
        <v>0.0001076948864672031</v>
      </c>
      <c r="F8993" s="235">
        <v>0.000048474834372084706</v>
      </c>
    </row>
    <row r="8994" ht="14.25" customHeight="1" spans="1:6" x14ac:dyDescent="0.25">
      <c r="A8994" s="232">
        <v>43653</v>
      </c>
      <c r="B8994" s="233">
        <v>188</v>
      </c>
      <c r="C8994" s="233">
        <v>17</v>
      </c>
      <c r="D8994" s="234">
        <v>0.3333333333321207</v>
      </c>
      <c r="E8994" s="235">
        <v>0.0001236852958465327</v>
      </c>
      <c r="F8994" s="235">
        <v>0.00005067823593445219</v>
      </c>
    </row>
    <row r="8995" ht="14.25" customHeight="1" spans="1:6" x14ac:dyDescent="0.25">
      <c r="A8995" s="232">
        <v>43653</v>
      </c>
      <c r="B8995" s="233">
        <v>188</v>
      </c>
      <c r="C8995" s="233">
        <v>18</v>
      </c>
      <c r="D8995" s="234">
        <v>0.3541666666678793</v>
      </c>
      <c r="E8995" s="235">
        <v>0.00014652533888761502</v>
      </c>
      <c r="F8995" s="235">
        <v>0.00005228070979799218</v>
      </c>
    </row>
    <row r="8996" ht="14.25" customHeight="1" spans="1:6" x14ac:dyDescent="0.25">
      <c r="A8996" s="232">
        <v>43653</v>
      </c>
      <c r="B8996" s="233">
        <v>188</v>
      </c>
      <c r="C8996" s="233">
        <v>19</v>
      </c>
      <c r="D8996" s="234">
        <v>0.375</v>
      </c>
      <c r="E8996" s="235">
        <v>0.00017962365229899613</v>
      </c>
      <c r="F8996" s="235">
        <v>0.00005228070979799218</v>
      </c>
    </row>
    <row r="8997" ht="14.25" customHeight="1" spans="1:6" x14ac:dyDescent="0.25">
      <c r="A8997" s="232">
        <v>43653</v>
      </c>
      <c r="B8997" s="233">
        <v>188</v>
      </c>
      <c r="C8997" s="233">
        <v>20</v>
      </c>
      <c r="D8997" s="234">
        <v>0.3958333333321207</v>
      </c>
      <c r="E8997" s="235">
        <v>0.00019522593656058076</v>
      </c>
      <c r="F8997" s="235">
        <v>0.000052681328263877173</v>
      </c>
    </row>
    <row r="8998" ht="14.25" customHeight="1" spans="1:6" x14ac:dyDescent="0.25">
      <c r="A8998" s="232">
        <v>43653</v>
      </c>
      <c r="B8998" s="233">
        <v>188</v>
      </c>
      <c r="C8998" s="233">
        <v>21</v>
      </c>
      <c r="D8998" s="234">
        <v>0.4166666666678793</v>
      </c>
      <c r="E8998" s="235">
        <v>0.0002245752786620218</v>
      </c>
      <c r="F8998" s="235">
        <v>0.00005288163749681968</v>
      </c>
    </row>
    <row r="8999" ht="14.25" customHeight="1" spans="1:6" x14ac:dyDescent="0.25">
      <c r="A8999" s="232">
        <v>43653</v>
      </c>
      <c r="B8999" s="233">
        <v>188</v>
      </c>
      <c r="C8999" s="233">
        <v>22</v>
      </c>
      <c r="D8999" s="234">
        <v>0.4375</v>
      </c>
      <c r="E8999" s="235">
        <v>0.0002245626384407433</v>
      </c>
      <c r="F8999" s="235">
        <v>0.0000508785451673947</v>
      </c>
    </row>
    <row r="9000" ht="14.25" customHeight="1" spans="1:6" x14ac:dyDescent="0.25">
      <c r="A9000" s="232">
        <v>43653</v>
      </c>
      <c r="B9000" s="233">
        <v>188</v>
      </c>
      <c r="C9000" s="233">
        <v>23</v>
      </c>
      <c r="D9000" s="234">
        <v>0.4583333333321207</v>
      </c>
      <c r="E9000" s="235">
        <v>0.00021864847723266433</v>
      </c>
      <c r="F9000" s="235">
        <v>0.00005097869978386593</v>
      </c>
    </row>
    <row r="9001" ht="14.25" customHeight="1" spans="1:6" x14ac:dyDescent="0.25">
      <c r="A9001" s="232">
        <v>43653</v>
      </c>
      <c r="B9001" s="233">
        <v>188</v>
      </c>
      <c r="C9001" s="233">
        <v>24</v>
      </c>
      <c r="D9001" s="234">
        <v>0.4791666666678793</v>
      </c>
      <c r="E9001" s="235">
        <v>0.00023850487860360443</v>
      </c>
      <c r="F9001" s="235">
        <v>0.00005167978209916469</v>
      </c>
    </row>
    <row r="9002" ht="14.25" customHeight="1" spans="1:6" x14ac:dyDescent="0.25">
      <c r="A9002" s="232">
        <v>43653</v>
      </c>
      <c r="B9002" s="233">
        <v>188</v>
      </c>
      <c r="C9002" s="233">
        <v>25</v>
      </c>
      <c r="D9002" s="234">
        <v>0.5</v>
      </c>
      <c r="E9002" s="235">
        <v>0.00026558822256017594</v>
      </c>
      <c r="F9002" s="235">
        <v>0.00005157962748269343</v>
      </c>
    </row>
    <row r="9003" ht="14.25" customHeight="1" spans="1:6" x14ac:dyDescent="0.25">
      <c r="A9003" s="232">
        <v>43653</v>
      </c>
      <c r="B9003" s="233">
        <v>188</v>
      </c>
      <c r="C9003" s="233">
        <v>26</v>
      </c>
      <c r="D9003" s="234">
        <v>0.5208333333321207</v>
      </c>
      <c r="E9003" s="235">
        <v>0.0002479992863094658</v>
      </c>
      <c r="F9003" s="235">
        <v>0.00005077839055092343</v>
      </c>
    </row>
    <row r="9004" ht="14.25" customHeight="1" spans="1:6" x14ac:dyDescent="0.25">
      <c r="A9004" s="232">
        <v>43653</v>
      </c>
      <c r="B9004" s="233">
        <v>188</v>
      </c>
      <c r="C9004" s="233">
        <v>27</v>
      </c>
      <c r="D9004" s="234">
        <v>0.5416666666678793</v>
      </c>
      <c r="E9004" s="235">
        <v>0.0002418198700773936</v>
      </c>
      <c r="F9004" s="235">
        <v>0.0000492760713038547</v>
      </c>
    </row>
    <row r="9005" ht="14.25" customHeight="1" spans="1:6" x14ac:dyDescent="0.25">
      <c r="A9005" s="232">
        <v>43653</v>
      </c>
      <c r="B9005" s="233">
        <v>188</v>
      </c>
      <c r="C9005" s="233">
        <v>28</v>
      </c>
      <c r="D9005" s="234">
        <v>0.5625</v>
      </c>
      <c r="E9005" s="235">
        <v>0.00024030719073496936</v>
      </c>
      <c r="F9005" s="235">
        <v>0.000049576535153268434</v>
      </c>
    </row>
    <row r="9006" ht="14.25" customHeight="1" spans="1:6" x14ac:dyDescent="0.25">
      <c r="A9006" s="232">
        <v>43653</v>
      </c>
      <c r="B9006" s="233">
        <v>188</v>
      </c>
      <c r="C9006" s="233">
        <v>29</v>
      </c>
      <c r="D9006" s="234">
        <v>0.5833333333321207</v>
      </c>
      <c r="E9006" s="235">
        <v>0.00020985194496921583</v>
      </c>
      <c r="F9006" s="235">
        <v>0.000048675143605027206</v>
      </c>
    </row>
    <row r="9007" ht="14.25" customHeight="1" spans="1:6" x14ac:dyDescent="0.25">
      <c r="A9007" s="232">
        <v>43653</v>
      </c>
      <c r="B9007" s="233">
        <v>188</v>
      </c>
      <c r="C9007" s="233">
        <v>30</v>
      </c>
      <c r="D9007" s="234">
        <v>0.6041666666678793</v>
      </c>
      <c r="E9007" s="235">
        <v>0.00020621147159322108</v>
      </c>
      <c r="F9007" s="235">
        <v>0.000049075762070912194</v>
      </c>
    </row>
    <row r="9008" ht="14.25" customHeight="1" spans="1:6" x14ac:dyDescent="0.25">
      <c r="A9008" s="232">
        <v>43653</v>
      </c>
      <c r="B9008" s="233">
        <v>188</v>
      </c>
      <c r="C9008" s="233">
        <v>31</v>
      </c>
      <c r="D9008" s="234">
        <v>0.625</v>
      </c>
      <c r="E9008" s="235">
        <v>0.00019048889528119575</v>
      </c>
      <c r="F9008" s="235">
        <v>0.00004987699900268219</v>
      </c>
    </row>
    <row r="9009" ht="14.25" customHeight="1" spans="1:6" x14ac:dyDescent="0.25">
      <c r="A9009" s="232">
        <v>43653</v>
      </c>
      <c r="B9009" s="233">
        <v>188</v>
      </c>
      <c r="C9009" s="233">
        <v>32</v>
      </c>
      <c r="D9009" s="234">
        <v>0.6458333333321207</v>
      </c>
      <c r="E9009" s="235">
        <v>0.00017042921811598157</v>
      </c>
      <c r="F9009" s="235">
        <v>0.00005177993671563594</v>
      </c>
    </row>
    <row r="9010" ht="14.25" customHeight="1" spans="1:6" x14ac:dyDescent="0.25">
      <c r="A9010" s="232">
        <v>43653</v>
      </c>
      <c r="B9010" s="233">
        <v>188</v>
      </c>
      <c r="C9010" s="233">
        <v>33</v>
      </c>
      <c r="D9010" s="234">
        <v>0.6666666666678793</v>
      </c>
      <c r="E9010" s="235">
        <v>0.00013624401716605576</v>
      </c>
      <c r="F9010" s="235">
        <v>0.00005418364751094592</v>
      </c>
    </row>
    <row r="9011" ht="14.25" customHeight="1" spans="1:6" x14ac:dyDescent="0.25">
      <c r="A9011" s="232">
        <v>43653</v>
      </c>
      <c r="B9011" s="233">
        <v>188</v>
      </c>
      <c r="C9011" s="233">
        <v>34</v>
      </c>
      <c r="D9011" s="234">
        <v>0.6875</v>
      </c>
      <c r="E9011" s="235">
        <v>0.00010829395038174773</v>
      </c>
      <c r="F9011" s="235">
        <v>0.000059191378334508385</v>
      </c>
    </row>
    <row r="9012" ht="14.25" customHeight="1" spans="1:6" x14ac:dyDescent="0.25">
      <c r="A9012" s="232">
        <v>43653</v>
      </c>
      <c r="B9012" s="233">
        <v>188</v>
      </c>
      <c r="C9012" s="233">
        <v>35</v>
      </c>
      <c r="D9012" s="234">
        <v>0.7083333333321207</v>
      </c>
      <c r="E9012" s="235">
        <v>0.0000757693340290355</v>
      </c>
      <c r="F9012" s="235">
        <v>0.00006439941839101337</v>
      </c>
    </row>
    <row r="9013" ht="14.25" customHeight="1" spans="1:6" x14ac:dyDescent="0.25">
      <c r="A9013" s="232">
        <v>43653</v>
      </c>
      <c r="B9013" s="233">
        <v>188</v>
      </c>
      <c r="C9013" s="233">
        <v>36</v>
      </c>
      <c r="D9013" s="234">
        <v>0.7291666666678793</v>
      </c>
      <c r="E9013" s="235">
        <v>0.00005947723712919309</v>
      </c>
      <c r="F9013" s="235">
        <v>0.00006590173763808209</v>
      </c>
    </row>
    <row r="9014" ht="14.25" customHeight="1" spans="1:6" x14ac:dyDescent="0.25">
      <c r="A9014" s="232">
        <v>43653</v>
      </c>
      <c r="B9014" s="233">
        <v>188</v>
      </c>
      <c r="C9014" s="233">
        <v>37</v>
      </c>
      <c r="D9014" s="234">
        <v>0.75</v>
      </c>
      <c r="E9014" s="235">
        <v>0.00004253886607045265</v>
      </c>
      <c r="F9014" s="235">
        <v>0.0000665026653369096</v>
      </c>
    </row>
    <row r="9015" ht="14.25" customHeight="1" spans="1:6" x14ac:dyDescent="0.25">
      <c r="A9015" s="232">
        <v>43653</v>
      </c>
      <c r="B9015" s="233">
        <v>188</v>
      </c>
      <c r="C9015" s="233">
        <v>38</v>
      </c>
      <c r="D9015" s="234">
        <v>0.7708333333321207</v>
      </c>
      <c r="E9015" s="235">
        <v>0.00002912923226876886</v>
      </c>
      <c r="F9015" s="235">
        <v>0.00006630235610396709</v>
      </c>
    </row>
    <row r="9016" ht="14.25" customHeight="1" spans="1:6" x14ac:dyDescent="0.25">
      <c r="A9016" s="232">
        <v>43653</v>
      </c>
      <c r="B9016" s="233">
        <v>188</v>
      </c>
      <c r="C9016" s="233">
        <v>39</v>
      </c>
      <c r="D9016" s="234">
        <v>0.7916666666678793</v>
      </c>
      <c r="E9016" s="235">
        <v>0.000019143487470568312</v>
      </c>
      <c r="F9016" s="235">
        <v>0.00006459972762395585</v>
      </c>
    </row>
    <row r="9017" ht="14.25" customHeight="1" spans="1:6" x14ac:dyDescent="0.25">
      <c r="A9017" s="232">
        <v>43653</v>
      </c>
      <c r="B9017" s="233">
        <v>188</v>
      </c>
      <c r="C9017" s="233">
        <v>40</v>
      </c>
      <c r="D9017" s="234">
        <v>0.8125</v>
      </c>
      <c r="E9017" s="235">
        <v>0.000008468171860204618</v>
      </c>
      <c r="F9017" s="235">
        <v>0.00006520065532278334</v>
      </c>
    </row>
    <row r="9018" ht="14.25" customHeight="1" spans="1:6" x14ac:dyDescent="0.25">
      <c r="A9018" s="232">
        <v>43653</v>
      </c>
      <c r="B9018" s="233">
        <v>188</v>
      </c>
      <c r="C9018" s="233">
        <v>41</v>
      </c>
      <c r="D9018" s="234">
        <v>0.8333333333321207</v>
      </c>
      <c r="E9018" s="235">
        <v>0.0000037617932153724346</v>
      </c>
      <c r="F9018" s="235">
        <v>0.00006279694452747336</v>
      </c>
    </row>
    <row r="9019" ht="14.25" customHeight="1" spans="1:6" x14ac:dyDescent="0.25">
      <c r="A9019" s="232">
        <v>43653</v>
      </c>
      <c r="B9019" s="233">
        <v>188</v>
      </c>
      <c r="C9019" s="233">
        <v>42</v>
      </c>
      <c r="D9019" s="234">
        <v>0.8541666666678793</v>
      </c>
      <c r="E9019" s="235">
        <v>2.5849323612813964e-7</v>
      </c>
      <c r="F9019" s="235">
        <v>0.00006189555297923212</v>
      </c>
    </row>
    <row r="9020" ht="14.25" customHeight="1" spans="1:6" x14ac:dyDescent="0.25">
      <c r="A9020" s="232">
        <v>43653</v>
      </c>
      <c r="B9020" s="233">
        <v>188</v>
      </c>
      <c r="C9020" s="233">
        <v>43</v>
      </c>
      <c r="D9020" s="234">
        <v>0.875</v>
      </c>
      <c r="E9020" s="235">
        <v>0</v>
      </c>
      <c r="F9020" s="235">
        <v>0.00006379849069218586</v>
      </c>
    </row>
    <row r="9021" ht="14.25" customHeight="1" spans="1:6" x14ac:dyDescent="0.25">
      <c r="A9021" s="232">
        <v>43653</v>
      </c>
      <c r="B9021" s="233">
        <v>188</v>
      </c>
      <c r="C9021" s="233">
        <v>44</v>
      </c>
      <c r="D9021" s="234">
        <v>0.8958333333321207</v>
      </c>
      <c r="E9021" s="235">
        <v>0</v>
      </c>
      <c r="F9021" s="235">
        <v>0.00006339787222630086</v>
      </c>
    </row>
    <row r="9022" ht="14.25" customHeight="1" spans="1:6" x14ac:dyDescent="0.25">
      <c r="A9022" s="232">
        <v>43653</v>
      </c>
      <c r="B9022" s="233">
        <v>188</v>
      </c>
      <c r="C9022" s="233">
        <v>45</v>
      </c>
      <c r="D9022" s="234">
        <v>0.9166666666678793</v>
      </c>
      <c r="E9022" s="235">
        <v>0</v>
      </c>
      <c r="F9022" s="235">
        <v>0.00006169524374628963</v>
      </c>
    </row>
    <row r="9023" ht="14.25" customHeight="1" spans="1:6" x14ac:dyDescent="0.25">
      <c r="A9023" s="232">
        <v>43653</v>
      </c>
      <c r="B9023" s="233">
        <v>188</v>
      </c>
      <c r="C9023" s="233">
        <v>46</v>
      </c>
      <c r="D9023" s="234">
        <v>0.9375</v>
      </c>
      <c r="E9023" s="235">
        <v>0</v>
      </c>
      <c r="F9023" s="235">
        <v>0.000056186739840370906</v>
      </c>
    </row>
    <row r="9024" ht="14.25" customHeight="1" spans="1:6" x14ac:dyDescent="0.25">
      <c r="A9024" s="232">
        <v>43653</v>
      </c>
      <c r="B9024" s="233">
        <v>188</v>
      </c>
      <c r="C9024" s="233">
        <v>47</v>
      </c>
      <c r="D9024" s="234">
        <v>0.9583333333321207</v>
      </c>
      <c r="E9024" s="235">
        <v>0</v>
      </c>
      <c r="F9024" s="235">
        <v>0.00005157962748269343</v>
      </c>
    </row>
    <row r="9025" ht="14.25" customHeight="1" spans="1:6" x14ac:dyDescent="0.25">
      <c r="A9025" s="232">
        <v>43653</v>
      </c>
      <c r="B9025" s="233">
        <v>188</v>
      </c>
      <c r="C9025" s="233">
        <v>48</v>
      </c>
      <c r="D9025" s="234">
        <v>0.9791666666678793</v>
      </c>
      <c r="E9025" s="235">
        <v>0</v>
      </c>
      <c r="F9025" s="235">
        <v>0.00004486926817911972</v>
      </c>
    </row>
    <row r="9026" ht="14.25" customHeight="1" spans="1:6" x14ac:dyDescent="0.25">
      <c r="A9026" s="232">
        <v>43654</v>
      </c>
      <c r="B9026" s="233">
        <v>189</v>
      </c>
      <c r="C9026" s="233">
        <v>1</v>
      </c>
      <c r="D9026" s="234">
        <v>0</v>
      </c>
      <c r="E9026" s="235">
        <v>0</v>
      </c>
      <c r="F9026" s="235">
        <v>0.00003795859964260352</v>
      </c>
    </row>
    <row r="9027" ht="14.25" customHeight="1" spans="1:6" x14ac:dyDescent="0.25">
      <c r="A9027" s="232">
        <v>43654</v>
      </c>
      <c r="B9027" s="233">
        <v>189</v>
      </c>
      <c r="C9027" s="233">
        <v>2</v>
      </c>
      <c r="D9027" s="234">
        <v>0.020833333332120674</v>
      </c>
      <c r="E9027" s="235">
        <v>0</v>
      </c>
      <c r="F9027" s="235">
        <v>0.00003335148728492605</v>
      </c>
    </row>
    <row r="9028" ht="14.25" customHeight="1" spans="1:6" x14ac:dyDescent="0.25">
      <c r="A9028" s="232">
        <v>43654</v>
      </c>
      <c r="B9028" s="233">
        <v>189</v>
      </c>
      <c r="C9028" s="233">
        <v>3</v>
      </c>
      <c r="D9028" s="234">
        <v>0.041666666667879326</v>
      </c>
      <c r="E9028" s="235">
        <v>0</v>
      </c>
      <c r="F9028" s="235">
        <v>0.00003064731264020231</v>
      </c>
    </row>
    <row r="9029" ht="14.25" customHeight="1" spans="1:6" x14ac:dyDescent="0.25">
      <c r="A9029" s="232">
        <v>43654</v>
      </c>
      <c r="B9029" s="233">
        <v>189</v>
      </c>
      <c r="C9029" s="233">
        <v>4</v>
      </c>
      <c r="D9029" s="234">
        <v>0.0625</v>
      </c>
      <c r="E9029" s="235">
        <v>0</v>
      </c>
      <c r="F9029" s="235">
        <v>0.000030046384941374813</v>
      </c>
    </row>
    <row r="9030" ht="14.25" customHeight="1" spans="1:6" x14ac:dyDescent="0.25">
      <c r="A9030" s="232">
        <v>43654</v>
      </c>
      <c r="B9030" s="233">
        <v>189</v>
      </c>
      <c r="C9030" s="233">
        <v>5</v>
      </c>
      <c r="D9030" s="234">
        <v>0.08333333333212067</v>
      </c>
      <c r="E9030" s="235">
        <v>0</v>
      </c>
      <c r="F9030" s="235">
        <v>0.000027642674146064832</v>
      </c>
    </row>
    <row r="9031" ht="14.25" customHeight="1" spans="1:6" x14ac:dyDescent="0.25">
      <c r="A9031" s="232">
        <v>43654</v>
      </c>
      <c r="B9031" s="233">
        <v>189</v>
      </c>
      <c r="C9031" s="233">
        <v>6</v>
      </c>
      <c r="D9031" s="234">
        <v>0.10416666666787933</v>
      </c>
      <c r="E9031" s="235">
        <v>0</v>
      </c>
      <c r="F9031" s="235">
        <v>0.000026340664131938587</v>
      </c>
    </row>
    <row r="9032" ht="14.25" customHeight="1" spans="1:6" x14ac:dyDescent="0.25">
      <c r="A9032" s="232">
        <v>43654</v>
      </c>
      <c r="B9032" s="233">
        <v>189</v>
      </c>
      <c r="C9032" s="233">
        <v>7</v>
      </c>
      <c r="D9032" s="234">
        <v>0.125</v>
      </c>
      <c r="E9032" s="235">
        <v>0</v>
      </c>
      <c r="F9032" s="235">
        <v>0.00002674128259782358</v>
      </c>
    </row>
    <row r="9033" ht="14.25" customHeight="1" spans="1:6" x14ac:dyDescent="0.25">
      <c r="A9033" s="232">
        <v>43654</v>
      </c>
      <c r="B9033" s="233">
        <v>189</v>
      </c>
      <c r="C9033" s="233">
        <v>8</v>
      </c>
      <c r="D9033" s="234">
        <v>0.14583333333212067</v>
      </c>
      <c r="E9033" s="235">
        <v>0.0000028094886223216925</v>
      </c>
      <c r="F9033" s="235">
        <v>0.00002594004566605359</v>
      </c>
    </row>
    <row r="9034" ht="14.25" customHeight="1" spans="1:6" x14ac:dyDescent="0.25">
      <c r="A9034" s="232">
        <v>43654</v>
      </c>
      <c r="B9034" s="233">
        <v>189</v>
      </c>
      <c r="C9034" s="233">
        <v>9</v>
      </c>
      <c r="D9034" s="234">
        <v>0.16666666666787933</v>
      </c>
      <c r="E9034" s="235">
        <v>0.0000019155604243102444</v>
      </c>
      <c r="F9034" s="235">
        <v>0.00002614035489899609</v>
      </c>
    </row>
    <row r="9035" ht="14.25" customHeight="1" spans="1:6" x14ac:dyDescent="0.25">
      <c r="A9035" s="232">
        <v>43654</v>
      </c>
      <c r="B9035" s="233">
        <v>189</v>
      </c>
      <c r="C9035" s="233">
        <v>10</v>
      </c>
      <c r="D9035" s="234">
        <v>0.1875</v>
      </c>
      <c r="E9035" s="235">
        <v>0.000004704003408487526</v>
      </c>
      <c r="F9035" s="235">
        <v>0.00002674128259782358</v>
      </c>
    </row>
    <row r="9036" ht="14.25" customHeight="1" spans="1:6" x14ac:dyDescent="0.25">
      <c r="A9036" s="232">
        <v>43654</v>
      </c>
      <c r="B9036" s="233">
        <v>189</v>
      </c>
      <c r="C9036" s="233">
        <v>11</v>
      </c>
      <c r="D9036" s="234">
        <v>0.20833333333212067</v>
      </c>
      <c r="E9036" s="235">
        <v>0.000010996897240777597</v>
      </c>
      <c r="F9036" s="235">
        <v>0.000026941591830766084</v>
      </c>
    </row>
    <row r="9037" ht="14.25" customHeight="1" spans="1:6" x14ac:dyDescent="0.25">
      <c r="A9037" s="232">
        <v>43654</v>
      </c>
      <c r="B9037" s="233">
        <v>189</v>
      </c>
      <c r="C9037" s="233">
        <v>12</v>
      </c>
      <c r="D9037" s="234">
        <v>0.22916666666787933</v>
      </c>
      <c r="E9037" s="235">
        <v>0.000020533693202182577</v>
      </c>
      <c r="F9037" s="235">
        <v>0.000028043292611949826</v>
      </c>
    </row>
    <row r="9038" ht="14.25" customHeight="1" spans="1:6" x14ac:dyDescent="0.25">
      <c r="A9038" s="232">
        <v>43654</v>
      </c>
      <c r="B9038" s="233">
        <v>189</v>
      </c>
      <c r="C9038" s="233">
        <v>13</v>
      </c>
      <c r="D9038" s="234">
        <v>0.25</v>
      </c>
      <c r="E9038" s="235">
        <v>0.00003342813685365575</v>
      </c>
      <c r="F9038" s="235">
        <v>0.0000318491680378573</v>
      </c>
    </row>
    <row r="9039" ht="14.25" customHeight="1" spans="1:6" x14ac:dyDescent="0.25">
      <c r="A9039" s="232">
        <v>43654</v>
      </c>
      <c r="B9039" s="233">
        <v>189</v>
      </c>
      <c r="C9039" s="233">
        <v>14</v>
      </c>
      <c r="D9039" s="234">
        <v>0.2708333333321207</v>
      </c>
      <c r="E9039" s="235">
        <v>0.0000517798462815221</v>
      </c>
      <c r="F9039" s="235">
        <v>0.00003906030042378726</v>
      </c>
    </row>
    <row r="9040" ht="14.25" customHeight="1" spans="1:6" x14ac:dyDescent="0.25">
      <c r="A9040" s="232">
        <v>43654</v>
      </c>
      <c r="B9040" s="233">
        <v>189</v>
      </c>
      <c r="C9040" s="233">
        <v>15</v>
      </c>
      <c r="D9040" s="234">
        <v>0.2916666666678793</v>
      </c>
      <c r="E9040" s="235">
        <v>0.00006871193796494015</v>
      </c>
      <c r="F9040" s="235">
        <v>0.00004346710354852223</v>
      </c>
    </row>
    <row r="9041" ht="14.25" customHeight="1" spans="1:6" x14ac:dyDescent="0.25">
      <c r="A9041" s="232">
        <v>43654</v>
      </c>
      <c r="B9041" s="233">
        <v>189</v>
      </c>
      <c r="C9041" s="233">
        <v>16</v>
      </c>
      <c r="D9041" s="234">
        <v>0.3125</v>
      </c>
      <c r="E9041" s="235">
        <v>0.00008495547294016974</v>
      </c>
      <c r="F9041" s="235">
        <v>0.00004837467975561345</v>
      </c>
    </row>
    <row r="9042" ht="14.25" customHeight="1" spans="1:6" x14ac:dyDescent="0.25">
      <c r="A9042" s="232">
        <v>43654</v>
      </c>
      <c r="B9042" s="233">
        <v>189</v>
      </c>
      <c r="C9042" s="233">
        <v>17</v>
      </c>
      <c r="D9042" s="234">
        <v>0.3333333333321207</v>
      </c>
      <c r="E9042" s="235">
        <v>0.0000963128033923494</v>
      </c>
      <c r="F9042" s="235">
        <v>0.00005188009133210718</v>
      </c>
    </row>
    <row r="9043" ht="14.25" customHeight="1" spans="1:6" x14ac:dyDescent="0.25">
      <c r="A9043" s="232">
        <v>43654</v>
      </c>
      <c r="B9043" s="233">
        <v>189</v>
      </c>
      <c r="C9043" s="233">
        <v>18</v>
      </c>
      <c r="D9043" s="234">
        <v>0.3541666666678793</v>
      </c>
      <c r="E9043" s="235">
        <v>0.00012317434809836988</v>
      </c>
      <c r="F9043" s="235">
        <v>0.00005398333827800342</v>
      </c>
    </row>
    <row r="9044" ht="14.25" customHeight="1" spans="1:6" x14ac:dyDescent="0.25">
      <c r="A9044" s="232">
        <v>43654</v>
      </c>
      <c r="B9044" s="233">
        <v>189</v>
      </c>
      <c r="C9044" s="233">
        <v>19</v>
      </c>
      <c r="D9044" s="234">
        <v>0.375</v>
      </c>
      <c r="E9044" s="235">
        <v>0.00014093226730419687</v>
      </c>
      <c r="F9044" s="235">
        <v>0.00005418364751094592</v>
      </c>
    </row>
    <row r="9045" ht="14.25" customHeight="1" spans="1:6" x14ac:dyDescent="0.25">
      <c r="A9045" s="232">
        <v>43654</v>
      </c>
      <c r="B9045" s="233">
        <v>189</v>
      </c>
      <c r="C9045" s="233">
        <v>20</v>
      </c>
      <c r="D9045" s="234">
        <v>0.3958333333321207</v>
      </c>
      <c r="E9045" s="235">
        <v>0.00016044358080936625</v>
      </c>
      <c r="F9045" s="235">
        <v>0.00005368287442858966</v>
      </c>
    </row>
    <row r="9046" ht="14.25" customHeight="1" spans="1:6" x14ac:dyDescent="0.25">
      <c r="A9046" s="232">
        <v>43654</v>
      </c>
      <c r="B9046" s="233">
        <v>189</v>
      </c>
      <c r="C9046" s="233">
        <v>21</v>
      </c>
      <c r="D9046" s="234">
        <v>0.4166666666678793</v>
      </c>
      <c r="E9046" s="235">
        <v>0.00017093179818502747</v>
      </c>
      <c r="F9046" s="235">
        <v>0.000053783029045060915</v>
      </c>
    </row>
    <row r="9047" ht="14.25" customHeight="1" spans="1:6" x14ac:dyDescent="0.25">
      <c r="A9047" s="232">
        <v>43654</v>
      </c>
      <c r="B9047" s="233">
        <v>189</v>
      </c>
      <c r="C9047" s="233">
        <v>22</v>
      </c>
      <c r="D9047" s="234">
        <v>0.4375</v>
      </c>
      <c r="E9047" s="235">
        <v>0.0002003837797464854</v>
      </c>
      <c r="F9047" s="235">
        <v>0.000051980245948578425</v>
      </c>
    </row>
    <row r="9048" ht="14.25" customHeight="1" spans="1:6" x14ac:dyDescent="0.25">
      <c r="A9048" s="232">
        <v>43654</v>
      </c>
      <c r="B9048" s="233">
        <v>189</v>
      </c>
      <c r="C9048" s="233">
        <v>23</v>
      </c>
      <c r="D9048" s="234">
        <v>0.4583333333321207</v>
      </c>
      <c r="E9048" s="235">
        <v>0.00019698679096484106</v>
      </c>
      <c r="F9048" s="235">
        <v>0.00005318210134623342</v>
      </c>
    </row>
    <row r="9049" ht="14.25" customHeight="1" spans="1:6" x14ac:dyDescent="0.25">
      <c r="A9049" s="232">
        <v>43654</v>
      </c>
      <c r="B9049" s="233">
        <v>189</v>
      </c>
      <c r="C9049" s="233">
        <v>24</v>
      </c>
      <c r="D9049" s="234">
        <v>0.4791666666678793</v>
      </c>
      <c r="E9049" s="235">
        <v>0.00019428381587054352</v>
      </c>
      <c r="F9049" s="235">
        <v>0.00005338241057917592</v>
      </c>
    </row>
    <row r="9050" ht="14.25" customHeight="1" spans="1:6" x14ac:dyDescent="0.25">
      <c r="A9050" s="232">
        <v>43654</v>
      </c>
      <c r="B9050" s="233">
        <v>189</v>
      </c>
      <c r="C9050" s="233">
        <v>25</v>
      </c>
      <c r="D9050" s="234">
        <v>0.5</v>
      </c>
      <c r="E9050" s="235">
        <v>0.0002153104973873384</v>
      </c>
      <c r="F9050" s="235">
        <v>0.00005408349289447466</v>
      </c>
    </row>
    <row r="9051" ht="14.25" customHeight="1" spans="1:6" x14ac:dyDescent="0.25">
      <c r="A9051" s="232">
        <v>43654</v>
      </c>
      <c r="B9051" s="233">
        <v>189</v>
      </c>
      <c r="C9051" s="233">
        <v>26</v>
      </c>
      <c r="D9051" s="234">
        <v>0.5208333333321207</v>
      </c>
      <c r="E9051" s="235">
        <v>0.0002054582902841879</v>
      </c>
      <c r="F9051" s="235">
        <v>0.000053282255962704675</v>
      </c>
    </row>
    <row r="9052" ht="14.25" customHeight="1" spans="1:6" x14ac:dyDescent="0.25">
      <c r="A9052" s="232">
        <v>43654</v>
      </c>
      <c r="B9052" s="233">
        <v>189</v>
      </c>
      <c r="C9052" s="233">
        <v>27</v>
      </c>
      <c r="D9052" s="234">
        <v>0.5416666666678793</v>
      </c>
      <c r="E9052" s="235">
        <v>0.0002027823576419458</v>
      </c>
      <c r="F9052" s="235">
        <v>0.00005117900901680845</v>
      </c>
    </row>
    <row r="9053" ht="14.25" customHeight="1" spans="1:6" x14ac:dyDescent="0.25">
      <c r="A9053" s="232">
        <v>43654</v>
      </c>
      <c r="B9053" s="233">
        <v>189</v>
      </c>
      <c r="C9053" s="233">
        <v>28</v>
      </c>
      <c r="D9053" s="234">
        <v>0.5625</v>
      </c>
      <c r="E9053" s="235">
        <v>0.0002112324150230393</v>
      </c>
      <c r="F9053" s="235">
        <v>0.00005017746285209594</v>
      </c>
    </row>
    <row r="9054" ht="14.25" customHeight="1" spans="1:6" x14ac:dyDescent="0.25">
      <c r="A9054" s="232">
        <v>43654</v>
      </c>
      <c r="B9054" s="233">
        <v>189</v>
      </c>
      <c r="C9054" s="233">
        <v>29</v>
      </c>
      <c r="D9054" s="234">
        <v>0.5833333333321207</v>
      </c>
      <c r="E9054" s="235">
        <v>0.00016864864350550613</v>
      </c>
      <c r="F9054" s="235">
        <v>0.000049576535153268434</v>
      </c>
    </row>
    <row r="9055" ht="14.25" customHeight="1" spans="1:6" x14ac:dyDescent="0.25">
      <c r="A9055" s="232">
        <v>43654</v>
      </c>
      <c r="B9055" s="233">
        <v>189</v>
      </c>
      <c r="C9055" s="233">
        <v>30</v>
      </c>
      <c r="D9055" s="234">
        <v>0.6041666666678793</v>
      </c>
      <c r="E9055" s="235">
        <v>0.00016716932521546865</v>
      </c>
      <c r="F9055" s="235">
        <v>0.0000492760713038547</v>
      </c>
    </row>
    <row r="9056" ht="14.25" customHeight="1" spans="1:6" x14ac:dyDescent="0.25">
      <c r="A9056" s="232">
        <v>43654</v>
      </c>
      <c r="B9056" s="233">
        <v>189</v>
      </c>
      <c r="C9056" s="233">
        <v>31</v>
      </c>
      <c r="D9056" s="234">
        <v>0.625</v>
      </c>
      <c r="E9056" s="235">
        <v>0.0001427148548812559</v>
      </c>
      <c r="F9056" s="235">
        <v>0.000048975607454440954</v>
      </c>
    </row>
    <row r="9057" ht="14.25" customHeight="1" spans="1:6" x14ac:dyDescent="0.25">
      <c r="A9057" s="232">
        <v>43654</v>
      </c>
      <c r="B9057" s="233">
        <v>189</v>
      </c>
      <c r="C9057" s="233">
        <v>32</v>
      </c>
      <c r="D9057" s="234">
        <v>0.6458333333321207</v>
      </c>
      <c r="E9057" s="235">
        <v>0.0001380458542507717</v>
      </c>
      <c r="F9057" s="235">
        <v>0.00005137931824975094</v>
      </c>
    </row>
    <row r="9058" ht="14.25" customHeight="1" spans="1:6" x14ac:dyDescent="0.25">
      <c r="A9058" s="232">
        <v>43654</v>
      </c>
      <c r="B9058" s="233">
        <v>189</v>
      </c>
      <c r="C9058" s="233">
        <v>33</v>
      </c>
      <c r="D9058" s="234">
        <v>0.6666666666678793</v>
      </c>
      <c r="E9058" s="235">
        <v>0.00011736232933272623</v>
      </c>
      <c r="F9058" s="235">
        <v>0.00005318210134623342</v>
      </c>
    </row>
    <row r="9059" ht="14.25" customHeight="1" spans="1:6" x14ac:dyDescent="0.25">
      <c r="A9059" s="232">
        <v>43654</v>
      </c>
      <c r="B9059" s="233">
        <v>189</v>
      </c>
      <c r="C9059" s="233">
        <v>34</v>
      </c>
      <c r="D9059" s="234">
        <v>0.6875</v>
      </c>
      <c r="E9059" s="235">
        <v>0.00008943058612770334</v>
      </c>
      <c r="F9059" s="235">
        <v>0.000056387049073313414</v>
      </c>
    </row>
    <row r="9060" ht="14.25" customHeight="1" spans="1:6" x14ac:dyDescent="0.25">
      <c r="A9060" s="232">
        <v>43654</v>
      </c>
      <c r="B9060" s="233">
        <v>189</v>
      </c>
      <c r="C9060" s="233">
        <v>35</v>
      </c>
      <c r="D9060" s="234">
        <v>0.7083333333321207</v>
      </c>
      <c r="E9060" s="235">
        <v>0.00007342967279817601</v>
      </c>
      <c r="F9060" s="235">
        <v>0.00006069369758157713</v>
      </c>
    </row>
    <row r="9061" ht="14.25" customHeight="1" spans="1:6" x14ac:dyDescent="0.25">
      <c r="A9061" s="232">
        <v>43654</v>
      </c>
      <c r="B9061" s="233">
        <v>189</v>
      </c>
      <c r="C9061" s="233">
        <v>36</v>
      </c>
      <c r="D9061" s="234">
        <v>0.7291666666678793</v>
      </c>
      <c r="E9061" s="235">
        <v>0.0000626560098594139</v>
      </c>
      <c r="F9061" s="235">
        <v>0.00006239632606158836</v>
      </c>
    </row>
    <row r="9062" ht="14.25" customHeight="1" spans="1:6" x14ac:dyDescent="0.25">
      <c r="A9062" s="232">
        <v>43654</v>
      </c>
      <c r="B9062" s="233">
        <v>189</v>
      </c>
      <c r="C9062" s="233">
        <v>37</v>
      </c>
      <c r="D9062" s="234">
        <v>0.75</v>
      </c>
      <c r="E9062" s="235">
        <v>0.000045913652650832994</v>
      </c>
      <c r="F9062" s="235">
        <v>0.00006309740837688711</v>
      </c>
    </row>
    <row r="9063" ht="14.25" customHeight="1" spans="1:6" x14ac:dyDescent="0.25">
      <c r="A9063" s="232">
        <v>43654</v>
      </c>
      <c r="B9063" s="233">
        <v>189</v>
      </c>
      <c r="C9063" s="233">
        <v>38</v>
      </c>
      <c r="D9063" s="234">
        <v>0.7708333333321207</v>
      </c>
      <c r="E9063" s="235">
        <v>0.00003317077027382448</v>
      </c>
      <c r="F9063" s="235">
        <v>0.00006379849069218586</v>
      </c>
    </row>
    <row r="9064" ht="14.25" customHeight="1" spans="1:6" x14ac:dyDescent="0.25">
      <c r="A9064" s="232">
        <v>43654</v>
      </c>
      <c r="B9064" s="233">
        <v>189</v>
      </c>
      <c r="C9064" s="233">
        <v>39</v>
      </c>
      <c r="D9064" s="234">
        <v>0.7916666666678793</v>
      </c>
      <c r="E9064" s="235">
        <v>0.000020737744912594378</v>
      </c>
      <c r="F9064" s="235">
        <v>0.00006309740837688711</v>
      </c>
    </row>
    <row r="9065" ht="14.25" customHeight="1" spans="1:6" x14ac:dyDescent="0.25">
      <c r="A9065" s="232">
        <v>43654</v>
      </c>
      <c r="B9065" s="233">
        <v>189</v>
      </c>
      <c r="C9065" s="233">
        <v>40</v>
      </c>
      <c r="D9065" s="234">
        <v>0.8125</v>
      </c>
      <c r="E9065" s="235">
        <v>0.000009561477548863291</v>
      </c>
      <c r="F9065" s="235">
        <v>0.00006109431604746214</v>
      </c>
    </row>
    <row r="9066" ht="14.25" customHeight="1" spans="1:6" x14ac:dyDescent="0.25">
      <c r="A9066" s="232">
        <v>43654</v>
      </c>
      <c r="B9066" s="233">
        <v>189</v>
      </c>
      <c r="C9066" s="233">
        <v>41</v>
      </c>
      <c r="D9066" s="234">
        <v>0.8333333333321207</v>
      </c>
      <c r="E9066" s="235">
        <v>0.0000041354833994679045</v>
      </c>
      <c r="F9066" s="235">
        <v>0.000060393233732163374</v>
      </c>
    </row>
    <row r="9067" ht="14.25" customHeight="1" spans="1:6" x14ac:dyDescent="0.25">
      <c r="A9067" s="232">
        <v>43654</v>
      </c>
      <c r="B9067" s="233">
        <v>189</v>
      </c>
      <c r="C9067" s="233">
        <v>42</v>
      </c>
      <c r="D9067" s="234">
        <v>0.8541666666678793</v>
      </c>
      <c r="E9067" s="235">
        <v>1.8071430055323937e-7</v>
      </c>
      <c r="F9067" s="235">
        <v>0.00005959199680039339</v>
      </c>
    </row>
    <row r="9068" ht="14.25" customHeight="1" spans="1:6" x14ac:dyDescent="0.25">
      <c r="A9068" s="232">
        <v>43654</v>
      </c>
      <c r="B9068" s="233">
        <v>189</v>
      </c>
      <c r="C9068" s="233">
        <v>43</v>
      </c>
      <c r="D9068" s="234">
        <v>0.875</v>
      </c>
      <c r="E9068" s="235">
        <v>0</v>
      </c>
      <c r="F9068" s="235">
        <v>0.000060894006814519635</v>
      </c>
    </row>
    <row r="9069" ht="14.25" customHeight="1" spans="1:6" x14ac:dyDescent="0.25">
      <c r="A9069" s="232">
        <v>43654</v>
      </c>
      <c r="B9069" s="233">
        <v>189</v>
      </c>
      <c r="C9069" s="233">
        <v>44</v>
      </c>
      <c r="D9069" s="234">
        <v>0.8958333333321207</v>
      </c>
      <c r="E9069" s="235">
        <v>0</v>
      </c>
      <c r="F9069" s="235">
        <v>0.00006199570759570338</v>
      </c>
    </row>
    <row r="9070" ht="14.25" customHeight="1" spans="1:6" x14ac:dyDescent="0.25">
      <c r="A9070" s="232">
        <v>43654</v>
      </c>
      <c r="B9070" s="233">
        <v>189</v>
      </c>
      <c r="C9070" s="233">
        <v>45</v>
      </c>
      <c r="D9070" s="234">
        <v>0.9166666666678793</v>
      </c>
      <c r="E9070" s="235">
        <v>0</v>
      </c>
      <c r="F9070" s="235">
        <v>0.00006049338834863463</v>
      </c>
    </row>
    <row r="9071" ht="14.25" customHeight="1" spans="1:6" x14ac:dyDescent="0.25">
      <c r="A9071" s="232">
        <v>43654</v>
      </c>
      <c r="B9071" s="233">
        <v>189</v>
      </c>
      <c r="C9071" s="233">
        <v>46</v>
      </c>
      <c r="D9071" s="234">
        <v>0.9375</v>
      </c>
      <c r="E9071" s="235">
        <v>0</v>
      </c>
      <c r="F9071" s="235">
        <v>0.000056487203689784654</v>
      </c>
    </row>
    <row r="9072" ht="14.25" customHeight="1" spans="1:6" x14ac:dyDescent="0.25">
      <c r="A9072" s="232">
        <v>43654</v>
      </c>
      <c r="B9072" s="233">
        <v>189</v>
      </c>
      <c r="C9072" s="233">
        <v>47</v>
      </c>
      <c r="D9072" s="234">
        <v>0.9583333333321207</v>
      </c>
      <c r="E9072" s="235">
        <v>0</v>
      </c>
      <c r="F9072" s="235">
        <v>0.000051980245948578425</v>
      </c>
    </row>
    <row r="9073" ht="14.25" customHeight="1" spans="1:6" x14ac:dyDescent="0.25">
      <c r="A9073" s="232">
        <v>43654</v>
      </c>
      <c r="B9073" s="233">
        <v>189</v>
      </c>
      <c r="C9073" s="233">
        <v>48</v>
      </c>
      <c r="D9073" s="234">
        <v>0.9791666666678793</v>
      </c>
      <c r="E9073" s="235">
        <v>0</v>
      </c>
      <c r="F9073" s="235">
        <v>0.000046471742042659716</v>
      </c>
    </row>
    <row r="9074" ht="14.25" customHeight="1" spans="1:6" x14ac:dyDescent="0.25">
      <c r="A9074" s="232">
        <v>43655</v>
      </c>
      <c r="B9074" s="233">
        <v>190</v>
      </c>
      <c r="C9074" s="233">
        <v>1</v>
      </c>
      <c r="D9074" s="234">
        <v>0</v>
      </c>
      <c r="E9074" s="235">
        <v>0</v>
      </c>
      <c r="F9074" s="235">
        <v>0.00003896014580731601</v>
      </c>
    </row>
    <row r="9075" ht="14.25" customHeight="1" spans="1:6" x14ac:dyDescent="0.25">
      <c r="A9075" s="232">
        <v>43655</v>
      </c>
      <c r="B9075" s="233">
        <v>190</v>
      </c>
      <c r="C9075" s="233">
        <v>2</v>
      </c>
      <c r="D9075" s="234">
        <v>0.020833333332120674</v>
      </c>
      <c r="E9075" s="235">
        <v>0</v>
      </c>
      <c r="F9075" s="235">
        <v>0.00003515427038140853</v>
      </c>
    </row>
    <row r="9076" ht="14.25" customHeight="1" spans="1:6" x14ac:dyDescent="0.25">
      <c r="A9076" s="232">
        <v>43655</v>
      </c>
      <c r="B9076" s="233">
        <v>190</v>
      </c>
      <c r="C9076" s="233">
        <v>3</v>
      </c>
      <c r="D9076" s="234">
        <v>0.041666666667879326</v>
      </c>
      <c r="E9076" s="235">
        <v>0</v>
      </c>
      <c r="F9076" s="235">
        <v>0.0000318491680378573</v>
      </c>
    </row>
    <row r="9077" ht="14.25" customHeight="1" spans="1:6" x14ac:dyDescent="0.25">
      <c r="A9077" s="232">
        <v>43655</v>
      </c>
      <c r="B9077" s="233">
        <v>190</v>
      </c>
      <c r="C9077" s="233">
        <v>4</v>
      </c>
      <c r="D9077" s="234">
        <v>0.0625</v>
      </c>
      <c r="E9077" s="235">
        <v>0</v>
      </c>
      <c r="F9077" s="235">
        <v>0.000029245148009604822</v>
      </c>
    </row>
    <row r="9078" ht="14.25" customHeight="1" spans="1:6" x14ac:dyDescent="0.25">
      <c r="A9078" s="232">
        <v>43655</v>
      </c>
      <c r="B9078" s="233">
        <v>190</v>
      </c>
      <c r="C9078" s="233">
        <v>5</v>
      </c>
      <c r="D9078" s="234">
        <v>0.08333333333212067</v>
      </c>
      <c r="E9078" s="235">
        <v>0</v>
      </c>
      <c r="F9078" s="235">
        <v>0.00002784298337900733</v>
      </c>
    </row>
    <row r="9079" ht="14.25" customHeight="1" spans="1:6" x14ac:dyDescent="0.25">
      <c r="A9079" s="232">
        <v>43655</v>
      </c>
      <c r="B9079" s="233">
        <v>190</v>
      </c>
      <c r="C9079" s="233">
        <v>6</v>
      </c>
      <c r="D9079" s="234">
        <v>0.10416666666787933</v>
      </c>
      <c r="E9079" s="235">
        <v>0</v>
      </c>
      <c r="F9079" s="235">
        <v>0.00002724205568017983</v>
      </c>
    </row>
    <row r="9080" ht="14.25" customHeight="1" spans="1:6" x14ac:dyDescent="0.25">
      <c r="A9080" s="232">
        <v>43655</v>
      </c>
      <c r="B9080" s="233">
        <v>190</v>
      </c>
      <c r="C9080" s="233">
        <v>7</v>
      </c>
      <c r="D9080" s="234">
        <v>0.125</v>
      </c>
      <c r="E9080" s="235">
        <v>0</v>
      </c>
      <c r="F9080" s="235">
        <v>0.00002724205568017983</v>
      </c>
    </row>
    <row r="9081" ht="14.25" customHeight="1" spans="1:6" x14ac:dyDescent="0.25">
      <c r="A9081" s="232">
        <v>43655</v>
      </c>
      <c r="B9081" s="233">
        <v>190</v>
      </c>
      <c r="C9081" s="233">
        <v>8</v>
      </c>
      <c r="D9081" s="234">
        <v>0.14583333333212067</v>
      </c>
      <c r="E9081" s="235">
        <v>0</v>
      </c>
      <c r="F9081" s="235">
        <v>0.00002614035489899609</v>
      </c>
    </row>
    <row r="9082" ht="14.25" customHeight="1" spans="1:6" x14ac:dyDescent="0.25">
      <c r="A9082" s="232">
        <v>43655</v>
      </c>
      <c r="B9082" s="233">
        <v>190</v>
      </c>
      <c r="C9082" s="233">
        <v>9</v>
      </c>
      <c r="D9082" s="234">
        <v>0.16666666666787933</v>
      </c>
      <c r="E9082" s="235">
        <v>0.0000013536626998459063</v>
      </c>
      <c r="F9082" s="235">
        <v>0.000026240509515467337</v>
      </c>
    </row>
    <row r="9083" ht="14.25" customHeight="1" spans="1:6" x14ac:dyDescent="0.25">
      <c r="A9083" s="232">
        <v>43655</v>
      </c>
      <c r="B9083" s="233">
        <v>190</v>
      </c>
      <c r="C9083" s="233">
        <v>10</v>
      </c>
      <c r="D9083" s="234">
        <v>0.1875</v>
      </c>
      <c r="E9083" s="235">
        <v>0.000002659971026100703</v>
      </c>
      <c r="F9083" s="235">
        <v>0.000025739736433111092</v>
      </c>
    </row>
    <row r="9084" ht="14.25" customHeight="1" spans="1:6" x14ac:dyDescent="0.25">
      <c r="A9084" s="232">
        <v>43655</v>
      </c>
      <c r="B9084" s="233">
        <v>190</v>
      </c>
      <c r="C9084" s="233">
        <v>11</v>
      </c>
      <c r="D9084" s="234">
        <v>0.20833333333212067</v>
      </c>
      <c r="E9084" s="235">
        <v>0.000006321903068974602</v>
      </c>
      <c r="F9084" s="235">
        <v>0.000026340664131938587</v>
      </c>
    </row>
    <row r="9085" ht="14.25" customHeight="1" spans="1:6" x14ac:dyDescent="0.25">
      <c r="A9085" s="232">
        <v>43655</v>
      </c>
      <c r="B9085" s="233">
        <v>190</v>
      </c>
      <c r="C9085" s="233">
        <v>12</v>
      </c>
      <c r="D9085" s="234">
        <v>0.22916666666787933</v>
      </c>
      <c r="E9085" s="235">
        <v>0.000013470099851040474</v>
      </c>
      <c r="F9085" s="235">
        <v>0.000025739736433111092</v>
      </c>
    </row>
    <row r="9086" ht="14.25" customHeight="1" spans="1:6" x14ac:dyDescent="0.25">
      <c r="A9086" s="232">
        <v>43655</v>
      </c>
      <c r="B9086" s="233">
        <v>190</v>
      </c>
      <c r="C9086" s="233">
        <v>13</v>
      </c>
      <c r="D9086" s="234">
        <v>0.25</v>
      </c>
      <c r="E9086" s="235">
        <v>0.00002473706137991852</v>
      </c>
      <c r="F9086" s="235">
        <v>0.00002934530262607607</v>
      </c>
    </row>
    <row r="9087" ht="14.25" customHeight="1" spans="1:6" x14ac:dyDescent="0.25">
      <c r="A9087" s="232">
        <v>43655</v>
      </c>
      <c r="B9087" s="233">
        <v>190</v>
      </c>
      <c r="C9087" s="233">
        <v>14</v>
      </c>
      <c r="D9087" s="234">
        <v>0.2708333333321207</v>
      </c>
      <c r="E9087" s="235">
        <v>0.00004516281824641047</v>
      </c>
      <c r="F9087" s="235">
        <v>0.00003214963188727106</v>
      </c>
    </row>
    <row r="9088" ht="14.25" customHeight="1" spans="1:6" x14ac:dyDescent="0.25">
      <c r="A9088" s="232">
        <v>43655</v>
      </c>
      <c r="B9088" s="233">
        <v>190</v>
      </c>
      <c r="C9088" s="233">
        <v>15</v>
      </c>
      <c r="D9088" s="234">
        <v>0.2916666666678793</v>
      </c>
      <c r="E9088" s="235">
        <v>0.00006400758336279931</v>
      </c>
      <c r="F9088" s="235">
        <v>0.000036356125779063524</v>
      </c>
    </row>
    <row r="9089" ht="14.25" customHeight="1" spans="1:6" x14ac:dyDescent="0.25">
      <c r="A9089" s="232">
        <v>43655</v>
      </c>
      <c r="B9089" s="233">
        <v>190</v>
      </c>
      <c r="C9089" s="233">
        <v>16</v>
      </c>
      <c r="D9089" s="234">
        <v>0.3125</v>
      </c>
      <c r="E9089" s="235">
        <v>0.000072017133734237</v>
      </c>
      <c r="F9089" s="235">
        <v>0.000041363856602626</v>
      </c>
    </row>
    <row r="9090" ht="14.25" customHeight="1" spans="1:6" x14ac:dyDescent="0.25">
      <c r="A9090" s="232">
        <v>43655</v>
      </c>
      <c r="B9090" s="233">
        <v>190</v>
      </c>
      <c r="C9090" s="233">
        <v>17</v>
      </c>
      <c r="D9090" s="234">
        <v>0.3333333333321207</v>
      </c>
      <c r="E9090" s="235">
        <v>0.00007623287421861178</v>
      </c>
      <c r="F9090" s="235">
        <v>0.000047573442823843464</v>
      </c>
    </row>
    <row r="9091" ht="14.25" customHeight="1" spans="1:6" x14ac:dyDescent="0.25">
      <c r="A9091" s="232">
        <v>43655</v>
      </c>
      <c r="B9091" s="233">
        <v>190</v>
      </c>
      <c r="C9091" s="233">
        <v>18</v>
      </c>
      <c r="D9091" s="234">
        <v>0.3541666666678793</v>
      </c>
      <c r="E9091" s="235">
        <v>0.00010188567212371853</v>
      </c>
      <c r="F9091" s="235">
        <v>0.00005348256519564716</v>
      </c>
    </row>
    <row r="9092" ht="14.25" customHeight="1" spans="1:6" x14ac:dyDescent="0.25">
      <c r="A9092" s="232">
        <v>43655</v>
      </c>
      <c r="B9092" s="233">
        <v>190</v>
      </c>
      <c r="C9092" s="233">
        <v>19</v>
      </c>
      <c r="D9092" s="234">
        <v>0.375</v>
      </c>
      <c r="E9092" s="235">
        <v>0.00012460510766724309</v>
      </c>
      <c r="F9092" s="235">
        <v>0.000055786121374485906</v>
      </c>
    </row>
    <row r="9093" ht="14.25" customHeight="1" spans="1:6" x14ac:dyDescent="0.25">
      <c r="A9093" s="232">
        <v>43655</v>
      </c>
      <c r="B9093" s="233">
        <v>190</v>
      </c>
      <c r="C9093" s="233">
        <v>20</v>
      </c>
      <c r="D9093" s="234">
        <v>0.3958333333321207</v>
      </c>
      <c r="E9093" s="235">
        <v>0.0001432198297300074</v>
      </c>
      <c r="F9093" s="235">
        <v>0.000057789213703910896</v>
      </c>
    </row>
    <row r="9094" ht="14.25" customHeight="1" spans="1:6" x14ac:dyDescent="0.25">
      <c r="A9094" s="232">
        <v>43655</v>
      </c>
      <c r="B9094" s="233">
        <v>190</v>
      </c>
      <c r="C9094" s="233">
        <v>21</v>
      </c>
      <c r="D9094" s="234">
        <v>0.4166666666678793</v>
      </c>
      <c r="E9094" s="235">
        <v>0.00015452975527855079</v>
      </c>
      <c r="F9094" s="235">
        <v>0.00005758890447096841</v>
      </c>
    </row>
    <row r="9095" ht="14.25" customHeight="1" spans="1:6" x14ac:dyDescent="0.25">
      <c r="A9095" s="232">
        <v>43655</v>
      </c>
      <c r="B9095" s="233">
        <v>190</v>
      </c>
      <c r="C9095" s="233">
        <v>22</v>
      </c>
      <c r="D9095" s="234">
        <v>0.4375</v>
      </c>
      <c r="E9095" s="235">
        <v>0.00018914482293916487</v>
      </c>
      <c r="F9095" s="235">
        <v>0.00005478457520977341</v>
      </c>
    </row>
    <row r="9096" ht="14.25" customHeight="1" spans="1:6" x14ac:dyDescent="0.25">
      <c r="A9096" s="232">
        <v>43655</v>
      </c>
      <c r="B9096" s="233">
        <v>190</v>
      </c>
      <c r="C9096" s="233">
        <v>23</v>
      </c>
      <c r="D9096" s="234">
        <v>0.4583333333321207</v>
      </c>
      <c r="E9096" s="235">
        <v>0.00019715477613284777</v>
      </c>
      <c r="F9096" s="235">
        <v>0.00005598643060742841</v>
      </c>
    </row>
    <row r="9097" ht="14.25" customHeight="1" spans="1:6" x14ac:dyDescent="0.25">
      <c r="A9097" s="232">
        <v>43655</v>
      </c>
      <c r="B9097" s="233">
        <v>190</v>
      </c>
      <c r="C9097" s="233">
        <v>24</v>
      </c>
      <c r="D9097" s="234">
        <v>0.4791666666678793</v>
      </c>
      <c r="E9097" s="235">
        <v>0.00020402435486935593</v>
      </c>
      <c r="F9097" s="235">
        <v>0.000055786121374485906</v>
      </c>
    </row>
    <row r="9098" ht="14.25" customHeight="1" spans="1:6" x14ac:dyDescent="0.25">
      <c r="A9098" s="232">
        <v>43655</v>
      </c>
      <c r="B9098" s="233">
        <v>190</v>
      </c>
      <c r="C9098" s="233">
        <v>25</v>
      </c>
      <c r="D9098" s="234">
        <v>0.5</v>
      </c>
      <c r="E9098" s="235">
        <v>0.0002343206626484298</v>
      </c>
      <c r="F9098" s="235">
        <v>0.0000571882860050834</v>
      </c>
    </row>
    <row r="9099" ht="14.25" customHeight="1" spans="1:6" x14ac:dyDescent="0.25">
      <c r="A9099" s="232">
        <v>43655</v>
      </c>
      <c r="B9099" s="233">
        <v>190</v>
      </c>
      <c r="C9099" s="233">
        <v>26</v>
      </c>
      <c r="D9099" s="234">
        <v>0.5208333333321207</v>
      </c>
      <c r="E9099" s="235">
        <v>0.00019875955542138752</v>
      </c>
      <c r="F9099" s="235">
        <v>0.000056286894456842146</v>
      </c>
    </row>
    <row r="9100" ht="14.25" customHeight="1" spans="1:6" x14ac:dyDescent="0.25">
      <c r="A9100" s="232">
        <v>43655</v>
      </c>
      <c r="B9100" s="233">
        <v>190</v>
      </c>
      <c r="C9100" s="233">
        <v>27</v>
      </c>
      <c r="D9100" s="234">
        <v>0.5416666666678793</v>
      </c>
      <c r="E9100" s="235">
        <v>0.000187597298359463</v>
      </c>
      <c r="F9100" s="235">
        <v>0.00005308194672976218</v>
      </c>
    </row>
    <row r="9101" ht="14.25" customHeight="1" spans="1:6" x14ac:dyDescent="0.25">
      <c r="A9101" s="232">
        <v>43655</v>
      </c>
      <c r="B9101" s="233">
        <v>190</v>
      </c>
      <c r="C9101" s="233">
        <v>28</v>
      </c>
      <c r="D9101" s="234">
        <v>0.5625</v>
      </c>
      <c r="E9101" s="235">
        <v>0.00022240305962856153</v>
      </c>
      <c r="F9101" s="235">
        <v>0.00005288163749681968</v>
      </c>
    </row>
    <row r="9102" ht="14.25" customHeight="1" spans="1:6" x14ac:dyDescent="0.25">
      <c r="A9102" s="232">
        <v>43655</v>
      </c>
      <c r="B9102" s="233">
        <v>190</v>
      </c>
      <c r="C9102" s="233">
        <v>29</v>
      </c>
      <c r="D9102" s="234">
        <v>0.5833333333321207</v>
      </c>
      <c r="E9102" s="235">
        <v>0.00018764925985393255</v>
      </c>
      <c r="F9102" s="235">
        <v>0.00005258117364740593</v>
      </c>
    </row>
    <row r="9103" ht="14.25" customHeight="1" spans="1:6" x14ac:dyDescent="0.25">
      <c r="A9103" s="232">
        <v>43655</v>
      </c>
      <c r="B9103" s="233">
        <v>190</v>
      </c>
      <c r="C9103" s="233">
        <v>30</v>
      </c>
      <c r="D9103" s="234">
        <v>0.6041666666678793</v>
      </c>
      <c r="E9103" s="235">
        <v>0.00017422379451471714</v>
      </c>
      <c r="F9103" s="235">
        <v>0.00005368287442858966</v>
      </c>
    </row>
    <row r="9104" ht="14.25" customHeight="1" spans="1:6" x14ac:dyDescent="0.25">
      <c r="A9104" s="232">
        <v>43655</v>
      </c>
      <c r="B9104" s="233">
        <v>190</v>
      </c>
      <c r="C9104" s="233">
        <v>31</v>
      </c>
      <c r="D9104" s="234">
        <v>0.625</v>
      </c>
      <c r="E9104" s="235">
        <v>0.00015674134172106075</v>
      </c>
      <c r="F9104" s="235">
        <v>0.00005238086441446342</v>
      </c>
    </row>
    <row r="9105" ht="14.25" customHeight="1" spans="1:6" x14ac:dyDescent="0.25">
      <c r="A9105" s="232">
        <v>43655</v>
      </c>
      <c r="B9105" s="233">
        <v>190</v>
      </c>
      <c r="C9105" s="233">
        <v>32</v>
      </c>
      <c r="D9105" s="234">
        <v>0.6458333333321207</v>
      </c>
      <c r="E9105" s="235">
        <v>0.00015851692950243757</v>
      </c>
      <c r="F9105" s="235">
        <v>0.000053783029045060915</v>
      </c>
    </row>
    <row r="9106" ht="14.25" customHeight="1" spans="1:6" x14ac:dyDescent="0.25">
      <c r="A9106" s="232">
        <v>43655</v>
      </c>
      <c r="B9106" s="233">
        <v>190</v>
      </c>
      <c r="C9106" s="233">
        <v>33</v>
      </c>
      <c r="D9106" s="234">
        <v>0.6666666666678793</v>
      </c>
      <c r="E9106" s="235">
        <v>0.00013982584753679874</v>
      </c>
      <c r="F9106" s="235">
        <v>0.00005368287442858966</v>
      </c>
    </row>
    <row r="9107" ht="14.25" customHeight="1" spans="1:6" x14ac:dyDescent="0.25">
      <c r="A9107" s="232">
        <v>43655</v>
      </c>
      <c r="B9107" s="233">
        <v>190</v>
      </c>
      <c r="C9107" s="233">
        <v>34</v>
      </c>
      <c r="D9107" s="234">
        <v>0.6875</v>
      </c>
      <c r="E9107" s="235">
        <v>0.00011702749711501807</v>
      </c>
      <c r="F9107" s="235">
        <v>0.00005448411136035966</v>
      </c>
    </row>
    <row r="9108" ht="14.25" customHeight="1" spans="1:6" x14ac:dyDescent="0.25">
      <c r="A9108" s="232">
        <v>43655</v>
      </c>
      <c r="B9108" s="233">
        <v>190</v>
      </c>
      <c r="C9108" s="233">
        <v>35</v>
      </c>
      <c r="D9108" s="234">
        <v>0.7083333333321207</v>
      </c>
      <c r="E9108" s="235">
        <v>0.00009606615146538911</v>
      </c>
      <c r="F9108" s="235">
        <v>0.000058890914485094645</v>
      </c>
    </row>
    <row r="9109" ht="14.25" customHeight="1" spans="1:6" x14ac:dyDescent="0.25">
      <c r="A9109" s="232">
        <v>43655</v>
      </c>
      <c r="B9109" s="233">
        <v>190</v>
      </c>
      <c r="C9109" s="233">
        <v>36</v>
      </c>
      <c r="D9109" s="234">
        <v>0.7291666666678793</v>
      </c>
      <c r="E9109" s="235">
        <v>0.00008056182127575764</v>
      </c>
      <c r="F9109" s="235">
        <v>0.00006229617144511711</v>
      </c>
    </row>
    <row r="9110" ht="14.25" customHeight="1" spans="1:6" x14ac:dyDescent="0.25">
      <c r="A9110" s="232">
        <v>43655</v>
      </c>
      <c r="B9110" s="233">
        <v>190</v>
      </c>
      <c r="C9110" s="233">
        <v>37</v>
      </c>
      <c r="D9110" s="234">
        <v>0.75</v>
      </c>
      <c r="E9110" s="235">
        <v>0.00005729637337098544</v>
      </c>
      <c r="F9110" s="235">
        <v>0.00006099416143099088</v>
      </c>
    </row>
    <row r="9111" ht="14.25" customHeight="1" spans="1:6" x14ac:dyDescent="0.25">
      <c r="A9111" s="232">
        <v>43655</v>
      </c>
      <c r="B9111" s="233">
        <v>190</v>
      </c>
      <c r="C9111" s="233">
        <v>38</v>
      </c>
      <c r="D9111" s="234">
        <v>0.7708333333321207</v>
      </c>
      <c r="E9111" s="235">
        <v>0.00003999804641372865</v>
      </c>
      <c r="F9111" s="235">
        <v>0.00006459972762395585</v>
      </c>
    </row>
    <row r="9112" ht="14.25" customHeight="1" spans="1:6" x14ac:dyDescent="0.25">
      <c r="A9112" s="232">
        <v>43655</v>
      </c>
      <c r="B9112" s="233">
        <v>190</v>
      </c>
      <c r="C9112" s="233">
        <v>39</v>
      </c>
      <c r="D9112" s="234">
        <v>0.7916666666678793</v>
      </c>
      <c r="E9112" s="235">
        <v>0.00002381455942424477</v>
      </c>
      <c r="F9112" s="235">
        <v>0.00006239632606158836</v>
      </c>
    </row>
    <row r="9113" ht="14.25" customHeight="1" spans="1:6" x14ac:dyDescent="0.25">
      <c r="A9113" s="232">
        <v>43655</v>
      </c>
      <c r="B9113" s="233">
        <v>190</v>
      </c>
      <c r="C9113" s="233">
        <v>40</v>
      </c>
      <c r="D9113" s="234">
        <v>0.8125</v>
      </c>
      <c r="E9113" s="235">
        <v>0.000010496053527493833</v>
      </c>
      <c r="F9113" s="235">
        <v>0.00005949184218392214</v>
      </c>
    </row>
    <row r="9114" ht="14.25" customHeight="1" spans="1:6" x14ac:dyDescent="0.25">
      <c r="A9114" s="232">
        <v>43655</v>
      </c>
      <c r="B9114" s="233">
        <v>190</v>
      </c>
      <c r="C9114" s="233">
        <v>41</v>
      </c>
      <c r="D9114" s="234">
        <v>0.8333333333321207</v>
      </c>
      <c r="E9114" s="235">
        <v>0.000004187418118606977</v>
      </c>
      <c r="F9114" s="235">
        <v>0.00005808967755332465</v>
      </c>
    </row>
    <row r="9115" ht="14.25" customHeight="1" spans="1:6" x14ac:dyDescent="0.25">
      <c r="A9115" s="232">
        <v>43655</v>
      </c>
      <c r="B9115" s="233">
        <v>190</v>
      </c>
      <c r="C9115" s="233">
        <v>42</v>
      </c>
      <c r="D9115" s="234">
        <v>0.8541666666678793</v>
      </c>
      <c r="E9115" s="235">
        <v>1.9438491603550518e-7</v>
      </c>
      <c r="F9115" s="235">
        <v>0.00005728844062155465</v>
      </c>
    </row>
    <row r="9116" ht="14.25" customHeight="1" spans="1:6" x14ac:dyDescent="0.25">
      <c r="A9116" s="232">
        <v>43655</v>
      </c>
      <c r="B9116" s="233">
        <v>190</v>
      </c>
      <c r="C9116" s="233">
        <v>43</v>
      </c>
      <c r="D9116" s="234">
        <v>0.875</v>
      </c>
      <c r="E9116" s="235">
        <v>0</v>
      </c>
      <c r="F9116" s="235">
        <v>0.000057789213703910896</v>
      </c>
    </row>
    <row r="9117" ht="14.25" customHeight="1" spans="1:6" x14ac:dyDescent="0.25">
      <c r="A9117" s="232">
        <v>43655</v>
      </c>
      <c r="B9117" s="233">
        <v>190</v>
      </c>
      <c r="C9117" s="233">
        <v>44</v>
      </c>
      <c r="D9117" s="234">
        <v>0.8958333333321207</v>
      </c>
      <c r="E9117" s="235">
        <v>0</v>
      </c>
      <c r="F9117" s="235">
        <v>0.00005909122371803713</v>
      </c>
    </row>
    <row r="9118" ht="14.25" customHeight="1" spans="1:6" x14ac:dyDescent="0.25">
      <c r="A9118" s="232">
        <v>43655</v>
      </c>
      <c r="B9118" s="233">
        <v>190</v>
      </c>
      <c r="C9118" s="233">
        <v>45</v>
      </c>
      <c r="D9118" s="234">
        <v>0.9166666666678793</v>
      </c>
      <c r="E9118" s="235">
        <v>0</v>
      </c>
      <c r="F9118" s="235">
        <v>0.00005728844062155465</v>
      </c>
    </row>
    <row r="9119" ht="14.25" customHeight="1" spans="1:6" x14ac:dyDescent="0.25">
      <c r="A9119" s="232">
        <v>43655</v>
      </c>
      <c r="B9119" s="233">
        <v>190</v>
      </c>
      <c r="C9119" s="233">
        <v>46</v>
      </c>
      <c r="D9119" s="234">
        <v>0.9375</v>
      </c>
      <c r="E9119" s="235">
        <v>0</v>
      </c>
      <c r="F9119" s="235">
        <v>0.00005588627599095715</v>
      </c>
    </row>
    <row r="9120" ht="14.25" customHeight="1" spans="1:6" x14ac:dyDescent="0.25">
      <c r="A9120" s="232">
        <v>43655</v>
      </c>
      <c r="B9120" s="233">
        <v>190</v>
      </c>
      <c r="C9120" s="233">
        <v>47</v>
      </c>
      <c r="D9120" s="234">
        <v>0.9583333333321207</v>
      </c>
      <c r="E9120" s="235">
        <v>0</v>
      </c>
      <c r="F9120" s="235">
        <v>0.00005047792670150969</v>
      </c>
    </row>
    <row r="9121" ht="14.25" customHeight="1" spans="1:6" x14ac:dyDescent="0.25">
      <c r="A9121" s="232">
        <v>43655</v>
      </c>
      <c r="B9121" s="233">
        <v>190</v>
      </c>
      <c r="C9121" s="233">
        <v>48</v>
      </c>
      <c r="D9121" s="234">
        <v>0.9791666666678793</v>
      </c>
      <c r="E9121" s="235">
        <v>0</v>
      </c>
      <c r="F9121" s="235">
        <v>0.00004667205127560222</v>
      </c>
    </row>
    <row r="9122" ht="14.25" customHeight="1" spans="1:6" x14ac:dyDescent="0.25">
      <c r="A9122" s="232">
        <v>43656</v>
      </c>
      <c r="B9122" s="233">
        <v>191</v>
      </c>
      <c r="C9122" s="233">
        <v>1</v>
      </c>
      <c r="D9122" s="234">
        <v>0</v>
      </c>
      <c r="E9122" s="235">
        <v>0</v>
      </c>
      <c r="F9122" s="235">
        <v>0.0000407629289037985</v>
      </c>
    </row>
    <row r="9123" ht="14.25" customHeight="1" spans="1:6" x14ac:dyDescent="0.25">
      <c r="A9123" s="232">
        <v>43656</v>
      </c>
      <c r="B9123" s="233">
        <v>191</v>
      </c>
      <c r="C9123" s="233">
        <v>2</v>
      </c>
      <c r="D9123" s="234">
        <v>0.020833333332120674</v>
      </c>
      <c r="E9123" s="235">
        <v>0</v>
      </c>
      <c r="F9123" s="235">
        <v>0.00003605566192964978</v>
      </c>
    </row>
    <row r="9124" ht="14.25" customHeight="1" spans="1:6" x14ac:dyDescent="0.25">
      <c r="A9124" s="232">
        <v>43656</v>
      </c>
      <c r="B9124" s="233">
        <v>191</v>
      </c>
      <c r="C9124" s="233">
        <v>3</v>
      </c>
      <c r="D9124" s="234">
        <v>0.041666666667879326</v>
      </c>
      <c r="E9124" s="235">
        <v>0</v>
      </c>
      <c r="F9124" s="235">
        <v>0.000033151178051983545</v>
      </c>
    </row>
    <row r="9125" ht="14.25" customHeight="1" spans="1:6" x14ac:dyDescent="0.25">
      <c r="A9125" s="232">
        <v>43656</v>
      </c>
      <c r="B9125" s="233">
        <v>191</v>
      </c>
      <c r="C9125" s="233">
        <v>4</v>
      </c>
      <c r="D9125" s="234">
        <v>0.0625</v>
      </c>
      <c r="E9125" s="235">
        <v>0</v>
      </c>
      <c r="F9125" s="235">
        <v>0.00003054715802373107</v>
      </c>
    </row>
    <row r="9126" ht="14.25" customHeight="1" spans="1:6" x14ac:dyDescent="0.25">
      <c r="A9126" s="232">
        <v>43656</v>
      </c>
      <c r="B9126" s="233">
        <v>191</v>
      </c>
      <c r="C9126" s="233">
        <v>5</v>
      </c>
      <c r="D9126" s="234">
        <v>0.08333333333212067</v>
      </c>
      <c r="E9126" s="235">
        <v>0</v>
      </c>
      <c r="F9126" s="235">
        <v>0.000028544065694306077</v>
      </c>
    </row>
    <row r="9127" ht="14.25" customHeight="1" spans="1:6" x14ac:dyDescent="0.25">
      <c r="A9127" s="232">
        <v>43656</v>
      </c>
      <c r="B9127" s="233">
        <v>191</v>
      </c>
      <c r="C9127" s="233">
        <v>6</v>
      </c>
      <c r="D9127" s="234">
        <v>0.10416666666787933</v>
      </c>
      <c r="E9127" s="235">
        <v>0</v>
      </c>
      <c r="F9127" s="235">
        <v>0.000027642674146064832</v>
      </c>
    </row>
    <row r="9128" ht="14.25" customHeight="1" spans="1:6" x14ac:dyDescent="0.25">
      <c r="A9128" s="232">
        <v>43656</v>
      </c>
      <c r="B9128" s="233">
        <v>191</v>
      </c>
      <c r="C9128" s="233">
        <v>7</v>
      </c>
      <c r="D9128" s="234">
        <v>0.125</v>
      </c>
      <c r="E9128" s="235">
        <v>0</v>
      </c>
      <c r="F9128" s="235">
        <v>0.000027141901063708585</v>
      </c>
    </row>
    <row r="9129" ht="14.25" customHeight="1" spans="1:6" x14ac:dyDescent="0.25">
      <c r="A9129" s="232">
        <v>43656</v>
      </c>
      <c r="B9129" s="233">
        <v>191</v>
      </c>
      <c r="C9129" s="233">
        <v>8</v>
      </c>
      <c r="D9129" s="234">
        <v>0.14583333333212067</v>
      </c>
      <c r="E9129" s="235">
        <v>0</v>
      </c>
      <c r="F9129" s="235">
        <v>0.00002644081874840984</v>
      </c>
    </row>
    <row r="9130" ht="14.25" customHeight="1" spans="1:6" x14ac:dyDescent="0.25">
      <c r="A9130" s="232">
        <v>43656</v>
      </c>
      <c r="B9130" s="233">
        <v>191</v>
      </c>
      <c r="C9130" s="233">
        <v>9</v>
      </c>
      <c r="D9130" s="234">
        <v>0.16666666666787933</v>
      </c>
      <c r="E9130" s="235">
        <v>0.0000016090707564206054</v>
      </c>
      <c r="F9130" s="235">
        <v>0.00002594004566605359</v>
      </c>
    </row>
    <row r="9131" ht="14.25" customHeight="1" spans="1:6" x14ac:dyDescent="0.25">
      <c r="A9131" s="232">
        <v>43656</v>
      </c>
      <c r="B9131" s="233">
        <v>191</v>
      </c>
      <c r="C9131" s="233">
        <v>10</v>
      </c>
      <c r="D9131" s="234">
        <v>0.1875</v>
      </c>
      <c r="E9131" s="235">
        <v>0.000004261643512684804</v>
      </c>
      <c r="F9131" s="235">
        <v>0.000025138808734283598</v>
      </c>
    </row>
    <row r="9132" ht="14.25" customHeight="1" spans="1:6" x14ac:dyDescent="0.25">
      <c r="A9132" s="232">
        <v>43656</v>
      </c>
      <c r="B9132" s="233">
        <v>191</v>
      </c>
      <c r="C9132" s="233">
        <v>11</v>
      </c>
      <c r="D9132" s="234">
        <v>0.20833333333212067</v>
      </c>
      <c r="E9132" s="235">
        <v>0.00000974616482373263</v>
      </c>
      <c r="F9132" s="235">
        <v>0.000026340664131938587</v>
      </c>
    </row>
    <row r="9133" ht="14.25" customHeight="1" spans="1:6" x14ac:dyDescent="0.25">
      <c r="A9133" s="232">
        <v>43656</v>
      </c>
      <c r="B9133" s="233">
        <v>191</v>
      </c>
      <c r="C9133" s="233">
        <v>12</v>
      </c>
      <c r="D9133" s="234">
        <v>0.22916666666787933</v>
      </c>
      <c r="E9133" s="235">
        <v>0.000018178615636571677</v>
      </c>
      <c r="F9133" s="235">
        <v>0.00002614035489899609</v>
      </c>
    </row>
    <row r="9134" ht="14.25" customHeight="1" spans="1:6" x14ac:dyDescent="0.25">
      <c r="A9134" s="232">
        <v>43656</v>
      </c>
      <c r="B9134" s="233">
        <v>191</v>
      </c>
      <c r="C9134" s="233">
        <v>13</v>
      </c>
      <c r="D9134" s="234">
        <v>0.25</v>
      </c>
      <c r="E9134" s="235">
        <v>0.000026857961918654133</v>
      </c>
      <c r="F9134" s="235">
        <v>0.000028043292611949826</v>
      </c>
    </row>
    <row r="9135" ht="14.25" customHeight="1" spans="1:6" x14ac:dyDescent="0.25">
      <c r="A9135" s="232">
        <v>43656</v>
      </c>
      <c r="B9135" s="233">
        <v>191</v>
      </c>
      <c r="C9135" s="233">
        <v>14</v>
      </c>
      <c r="D9135" s="234">
        <v>0.2708333333321207</v>
      </c>
      <c r="E9135" s="235">
        <v>0.000038673685535635576</v>
      </c>
      <c r="F9135" s="235">
        <v>0.00002934530262607607</v>
      </c>
    </row>
    <row r="9136" ht="14.25" customHeight="1" spans="1:6" x14ac:dyDescent="0.25">
      <c r="A9136" s="232">
        <v>43656</v>
      </c>
      <c r="B9136" s="233">
        <v>191</v>
      </c>
      <c r="C9136" s="233">
        <v>15</v>
      </c>
      <c r="D9136" s="234">
        <v>0.2916666666678793</v>
      </c>
      <c r="E9136" s="235">
        <v>0.00005181263960223134</v>
      </c>
      <c r="F9136" s="235">
        <v>0.0000330510234355123</v>
      </c>
    </row>
    <row r="9137" ht="14.25" customHeight="1" spans="1:6" x14ac:dyDescent="0.25">
      <c r="A9137" s="232">
        <v>43656</v>
      </c>
      <c r="B9137" s="233">
        <v>191</v>
      </c>
      <c r="C9137" s="233">
        <v>16</v>
      </c>
      <c r="D9137" s="234">
        <v>0.3125</v>
      </c>
      <c r="E9137" s="235">
        <v>0.00007060112928293447</v>
      </c>
      <c r="F9137" s="235">
        <v>0.000037658135793189774</v>
      </c>
    </row>
    <row r="9138" ht="14.25" customHeight="1" spans="1:6" x14ac:dyDescent="0.25">
      <c r="A9138" s="232">
        <v>43656</v>
      </c>
      <c r="B9138" s="233">
        <v>191</v>
      </c>
      <c r="C9138" s="233">
        <v>17</v>
      </c>
      <c r="D9138" s="234">
        <v>0.3333333333321207</v>
      </c>
      <c r="E9138" s="235">
        <v>0.00008057365566971308</v>
      </c>
      <c r="F9138" s="235">
        <v>0.00004446864971323474</v>
      </c>
    </row>
    <row r="9139" ht="14.25" customHeight="1" spans="1:6" x14ac:dyDescent="0.25">
      <c r="A9139" s="232">
        <v>43656</v>
      </c>
      <c r="B9139" s="233">
        <v>191</v>
      </c>
      <c r="C9139" s="233">
        <v>18</v>
      </c>
      <c r="D9139" s="234">
        <v>0.3541666666678793</v>
      </c>
      <c r="E9139" s="235">
        <v>0.00009584117975516058</v>
      </c>
      <c r="F9139" s="235">
        <v>0.000050277617468567196</v>
      </c>
    </row>
    <row r="9140" ht="14.25" customHeight="1" spans="1:6" x14ac:dyDescent="0.25">
      <c r="A9140" s="232">
        <v>43656</v>
      </c>
      <c r="B9140" s="233">
        <v>191</v>
      </c>
      <c r="C9140" s="233">
        <v>19</v>
      </c>
      <c r="D9140" s="234">
        <v>0.375</v>
      </c>
      <c r="E9140" s="235">
        <v>0.00011225664280452664</v>
      </c>
      <c r="F9140" s="235">
        <v>0.000054684420593302164</v>
      </c>
    </row>
    <row r="9141" ht="14.25" customHeight="1" spans="1:6" x14ac:dyDescent="0.25">
      <c r="A9141" s="232">
        <v>43656</v>
      </c>
      <c r="B9141" s="233">
        <v>191</v>
      </c>
      <c r="C9141" s="233">
        <v>20</v>
      </c>
      <c r="D9141" s="234">
        <v>0.3958333333321207</v>
      </c>
      <c r="E9141" s="235">
        <v>0.0001404327711750579</v>
      </c>
      <c r="F9141" s="235">
        <v>0.000056387049073313414</v>
      </c>
    </row>
    <row r="9142" ht="14.25" customHeight="1" spans="1:6" x14ac:dyDescent="0.25">
      <c r="A9142" s="232">
        <v>43656</v>
      </c>
      <c r="B9142" s="233">
        <v>191</v>
      </c>
      <c r="C9142" s="233">
        <v>21</v>
      </c>
      <c r="D9142" s="234">
        <v>0.4166666666678793</v>
      </c>
      <c r="E9142" s="235">
        <v>0.0001468459655480898</v>
      </c>
      <c r="F9142" s="235">
        <v>0.00005758890447096841</v>
      </c>
    </row>
    <row r="9143" ht="14.25" customHeight="1" spans="1:6" x14ac:dyDescent="0.25">
      <c r="A9143" s="232">
        <v>43656</v>
      </c>
      <c r="B9143" s="233">
        <v>191</v>
      </c>
      <c r="C9143" s="233">
        <v>22</v>
      </c>
      <c r="D9143" s="234">
        <v>0.4375</v>
      </c>
      <c r="E9143" s="235">
        <v>0.00014785549237603416</v>
      </c>
      <c r="F9143" s="235">
        <v>0.00005879075986862339</v>
      </c>
    </row>
    <row r="9144" ht="14.25" customHeight="1" spans="1:6" x14ac:dyDescent="0.25">
      <c r="A9144" s="232">
        <v>43656</v>
      </c>
      <c r="B9144" s="233">
        <v>191</v>
      </c>
      <c r="C9144" s="233">
        <v>23</v>
      </c>
      <c r="D9144" s="234">
        <v>0.4583333333321207</v>
      </c>
      <c r="E9144" s="235">
        <v>0.00014028737343231635</v>
      </c>
      <c r="F9144" s="235">
        <v>0.000058890914485094645</v>
      </c>
    </row>
    <row r="9145" ht="14.25" customHeight="1" spans="1:6" x14ac:dyDescent="0.25">
      <c r="A9145" s="232">
        <v>43656</v>
      </c>
      <c r="B9145" s="233">
        <v>191</v>
      </c>
      <c r="C9145" s="233">
        <v>24</v>
      </c>
      <c r="D9145" s="234">
        <v>0.4791666666678793</v>
      </c>
      <c r="E9145" s="235">
        <v>0.0001515660257744105</v>
      </c>
      <c r="F9145" s="235">
        <v>0.000060393233732163374</v>
      </c>
    </row>
    <row r="9146" ht="14.25" customHeight="1" spans="1:6" x14ac:dyDescent="0.25">
      <c r="A9146" s="232">
        <v>43656</v>
      </c>
      <c r="B9146" s="233">
        <v>191</v>
      </c>
      <c r="C9146" s="233">
        <v>25</v>
      </c>
      <c r="D9146" s="234">
        <v>0.5</v>
      </c>
      <c r="E9146" s="235">
        <v>0.00015359351159944775</v>
      </c>
      <c r="F9146" s="235">
        <v>0.000059291532950979645</v>
      </c>
    </row>
    <row r="9147" ht="14.25" customHeight="1" spans="1:6" x14ac:dyDescent="0.25">
      <c r="A9147" s="232">
        <v>43656</v>
      </c>
      <c r="B9147" s="233">
        <v>191</v>
      </c>
      <c r="C9147" s="233">
        <v>26</v>
      </c>
      <c r="D9147" s="234">
        <v>0.5208333333321207</v>
      </c>
      <c r="E9147" s="235">
        <v>0.00015425513913642138</v>
      </c>
      <c r="F9147" s="235">
        <v>0.00005869060525215214</v>
      </c>
    </row>
    <row r="9148" ht="14.25" customHeight="1" spans="1:6" x14ac:dyDescent="0.25">
      <c r="A9148" s="232">
        <v>43656</v>
      </c>
      <c r="B9148" s="233">
        <v>191</v>
      </c>
      <c r="C9148" s="233">
        <v>27</v>
      </c>
      <c r="D9148" s="234">
        <v>0.5416666666678793</v>
      </c>
      <c r="E9148" s="235">
        <v>0.0001523592292336334</v>
      </c>
      <c r="F9148" s="235">
        <v>0.00005909122371803713</v>
      </c>
    </row>
    <row r="9149" ht="14.25" customHeight="1" spans="1:6" x14ac:dyDescent="0.25">
      <c r="A9149" s="232">
        <v>43656</v>
      </c>
      <c r="B9149" s="233">
        <v>191</v>
      </c>
      <c r="C9149" s="233">
        <v>28</v>
      </c>
      <c r="D9149" s="234">
        <v>0.5625</v>
      </c>
      <c r="E9149" s="235">
        <v>0.00014935621987840445</v>
      </c>
      <c r="F9149" s="235">
        <v>0.00005498488444271591</v>
      </c>
    </row>
    <row r="9150" ht="14.25" customHeight="1" spans="1:6" x14ac:dyDescent="0.25">
      <c r="A9150" s="232">
        <v>43656</v>
      </c>
      <c r="B9150" s="233">
        <v>191</v>
      </c>
      <c r="C9150" s="233">
        <v>29</v>
      </c>
      <c r="D9150" s="234">
        <v>0.5833333333321207</v>
      </c>
      <c r="E9150" s="235">
        <v>0.00014066981519205473</v>
      </c>
      <c r="F9150" s="235">
        <v>0.000054383956743888416</v>
      </c>
    </row>
    <row r="9151" ht="14.25" customHeight="1" spans="1:6" x14ac:dyDescent="0.25">
      <c r="A9151" s="232">
        <v>43656</v>
      </c>
      <c r="B9151" s="233">
        <v>191</v>
      </c>
      <c r="C9151" s="233">
        <v>30</v>
      </c>
      <c r="D9151" s="234">
        <v>0.6041666666678793</v>
      </c>
      <c r="E9151" s="235">
        <v>0.00013913334659500535</v>
      </c>
      <c r="F9151" s="235">
        <v>0.0000545842659768309</v>
      </c>
    </row>
    <row r="9152" ht="14.25" customHeight="1" spans="1:6" x14ac:dyDescent="0.25">
      <c r="A9152" s="232">
        <v>43656</v>
      </c>
      <c r="B9152" s="233">
        <v>191</v>
      </c>
      <c r="C9152" s="233">
        <v>31</v>
      </c>
      <c r="D9152" s="234">
        <v>0.625</v>
      </c>
      <c r="E9152" s="235">
        <v>0.00012292814210889771</v>
      </c>
      <c r="F9152" s="235">
        <v>0.000055085039059187164</v>
      </c>
    </row>
    <row r="9153" ht="14.25" customHeight="1" spans="1:6" x14ac:dyDescent="0.25">
      <c r="A9153" s="232">
        <v>43656</v>
      </c>
      <c r="B9153" s="233">
        <v>191</v>
      </c>
      <c r="C9153" s="233">
        <v>32</v>
      </c>
      <c r="D9153" s="234">
        <v>0.6458333333321207</v>
      </c>
      <c r="E9153" s="235">
        <v>0.0001047471852202335</v>
      </c>
      <c r="F9153" s="235">
        <v>0.00005558581214154341</v>
      </c>
    </row>
    <row r="9154" ht="14.25" customHeight="1" spans="1:6" x14ac:dyDescent="0.25">
      <c r="A9154" s="232">
        <v>43656</v>
      </c>
      <c r="B9154" s="233">
        <v>191</v>
      </c>
      <c r="C9154" s="233">
        <v>33</v>
      </c>
      <c r="D9154" s="234">
        <v>0.6666666666678793</v>
      </c>
      <c r="E9154" s="235">
        <v>0.00009144603104441776</v>
      </c>
      <c r="F9154" s="235">
        <v>0.00005768905908743964</v>
      </c>
    </row>
    <row r="9155" ht="14.25" customHeight="1" spans="1:6" x14ac:dyDescent="0.25">
      <c r="A9155" s="232">
        <v>43656</v>
      </c>
      <c r="B9155" s="233">
        <v>191</v>
      </c>
      <c r="C9155" s="233">
        <v>34</v>
      </c>
      <c r="D9155" s="234">
        <v>0.6875</v>
      </c>
      <c r="E9155" s="235">
        <v>0.0000766819306606819</v>
      </c>
      <c r="F9155" s="235">
        <v>0.00006069369758157713</v>
      </c>
    </row>
    <row r="9156" ht="14.25" customHeight="1" spans="1:6" x14ac:dyDescent="0.25">
      <c r="A9156" s="232">
        <v>43656</v>
      </c>
      <c r="B9156" s="233">
        <v>191</v>
      </c>
      <c r="C9156" s="233">
        <v>35</v>
      </c>
      <c r="D9156" s="234">
        <v>0.7083333333321207</v>
      </c>
      <c r="E9156" s="235">
        <v>0.00006306136904611483</v>
      </c>
      <c r="F9156" s="235">
        <v>0.00006279694452747336</v>
      </c>
    </row>
    <row r="9157" ht="14.25" customHeight="1" spans="1:6" x14ac:dyDescent="0.25">
      <c r="A9157" s="232">
        <v>43656</v>
      </c>
      <c r="B9157" s="233">
        <v>191</v>
      </c>
      <c r="C9157" s="233">
        <v>36</v>
      </c>
      <c r="D9157" s="234">
        <v>0.7291666666678793</v>
      </c>
      <c r="E9157" s="235">
        <v>0.00005154320488088982</v>
      </c>
      <c r="F9157" s="235">
        <v>0.00006399879992512835</v>
      </c>
    </row>
    <row r="9158" ht="14.25" customHeight="1" spans="1:6" x14ac:dyDescent="0.25">
      <c r="A9158" s="232">
        <v>43656</v>
      </c>
      <c r="B9158" s="233">
        <v>191</v>
      </c>
      <c r="C9158" s="233">
        <v>37</v>
      </c>
      <c r="D9158" s="234">
        <v>0.75</v>
      </c>
      <c r="E9158" s="235">
        <v>0.0000417064458996497</v>
      </c>
      <c r="F9158" s="235">
        <v>0.00006409895454159961</v>
      </c>
    </row>
    <row r="9159" ht="14.25" customHeight="1" spans="1:6" x14ac:dyDescent="0.25">
      <c r="A9159" s="232">
        <v>43656</v>
      </c>
      <c r="B9159" s="233">
        <v>191</v>
      </c>
      <c r="C9159" s="233">
        <v>38</v>
      </c>
      <c r="D9159" s="234">
        <v>0.7708333333321207</v>
      </c>
      <c r="E9159" s="235">
        <v>0.000026662516646742393</v>
      </c>
      <c r="F9159" s="235">
        <v>0.0000646998822404271</v>
      </c>
    </row>
    <row r="9160" ht="14.25" customHeight="1" spans="1:6" x14ac:dyDescent="0.25">
      <c r="A9160" s="232">
        <v>43656</v>
      </c>
      <c r="B9160" s="233">
        <v>191</v>
      </c>
      <c r="C9160" s="233">
        <v>39</v>
      </c>
      <c r="D9160" s="234">
        <v>0.7916666666678793</v>
      </c>
      <c r="E9160" s="235">
        <v>0.000020897404624061097</v>
      </c>
      <c r="F9160" s="235">
        <v>0.00006409895454159961</v>
      </c>
    </row>
    <row r="9161" ht="14.25" customHeight="1" spans="1:6" x14ac:dyDescent="0.25">
      <c r="A9161" s="232">
        <v>43656</v>
      </c>
      <c r="B9161" s="233">
        <v>191</v>
      </c>
      <c r="C9161" s="233">
        <v>40</v>
      </c>
      <c r="D9161" s="234">
        <v>0.8125</v>
      </c>
      <c r="E9161" s="235">
        <v>0.000009730652623551951</v>
      </c>
      <c r="F9161" s="235">
        <v>0.00006419910915807086</v>
      </c>
    </row>
    <row r="9162" ht="14.25" customHeight="1" spans="1:6" x14ac:dyDescent="0.25">
      <c r="A9162" s="232">
        <v>43656</v>
      </c>
      <c r="B9162" s="233">
        <v>191</v>
      </c>
      <c r="C9162" s="233">
        <v>41</v>
      </c>
      <c r="D9162" s="234">
        <v>0.8333333333321207</v>
      </c>
      <c r="E9162" s="235">
        <v>0.000004040551134268315</v>
      </c>
      <c r="F9162" s="235">
        <v>0.00006399879992512835</v>
      </c>
    </row>
    <row r="9163" ht="14.25" customHeight="1" spans="1:6" x14ac:dyDescent="0.25">
      <c r="A9163" s="232">
        <v>43656</v>
      </c>
      <c r="B9163" s="233">
        <v>191</v>
      </c>
      <c r="C9163" s="233">
        <v>42</v>
      </c>
      <c r="D9163" s="234">
        <v>0.8541666666678793</v>
      </c>
      <c r="E9163" s="235">
        <v>2.4663288479649357e-7</v>
      </c>
      <c r="F9163" s="235">
        <v>0.00006269678991100212</v>
      </c>
    </row>
    <row r="9164" ht="14.25" customHeight="1" spans="1:6" x14ac:dyDescent="0.25">
      <c r="A9164" s="232">
        <v>43656</v>
      </c>
      <c r="B9164" s="233">
        <v>191</v>
      </c>
      <c r="C9164" s="233">
        <v>43</v>
      </c>
      <c r="D9164" s="234">
        <v>0.875</v>
      </c>
      <c r="E9164" s="235">
        <v>0</v>
      </c>
      <c r="F9164" s="235">
        <v>0.00006419910915807086</v>
      </c>
    </row>
    <row r="9165" ht="14.25" customHeight="1" spans="1:6" x14ac:dyDescent="0.25">
      <c r="A9165" s="232">
        <v>43656</v>
      </c>
      <c r="B9165" s="233">
        <v>191</v>
      </c>
      <c r="C9165" s="233">
        <v>44</v>
      </c>
      <c r="D9165" s="234">
        <v>0.8958333333321207</v>
      </c>
      <c r="E9165" s="235">
        <v>0</v>
      </c>
      <c r="F9165" s="235">
        <v>0.0000634980268427721</v>
      </c>
    </row>
    <row r="9166" ht="14.25" customHeight="1" spans="1:6" x14ac:dyDescent="0.25">
      <c r="A9166" s="232">
        <v>43656</v>
      </c>
      <c r="B9166" s="233">
        <v>191</v>
      </c>
      <c r="C9166" s="233">
        <v>45</v>
      </c>
      <c r="D9166" s="234">
        <v>0.9166666666678793</v>
      </c>
      <c r="E9166" s="235">
        <v>0</v>
      </c>
      <c r="F9166" s="235">
        <v>0.00006279694452747336</v>
      </c>
    </row>
    <row r="9167" ht="14.25" customHeight="1" spans="1:6" x14ac:dyDescent="0.25">
      <c r="A9167" s="232">
        <v>43656</v>
      </c>
      <c r="B9167" s="233">
        <v>191</v>
      </c>
      <c r="C9167" s="233">
        <v>46</v>
      </c>
      <c r="D9167" s="234">
        <v>0.9375</v>
      </c>
      <c r="E9167" s="235">
        <v>0</v>
      </c>
      <c r="F9167" s="235">
        <v>0.000056887822155669654</v>
      </c>
    </row>
    <row r="9168" ht="14.25" customHeight="1" spans="1:6" x14ac:dyDescent="0.25">
      <c r="A9168" s="232">
        <v>43656</v>
      </c>
      <c r="B9168" s="233">
        <v>191</v>
      </c>
      <c r="C9168" s="233">
        <v>47</v>
      </c>
      <c r="D9168" s="234">
        <v>0.9583333333321207</v>
      </c>
      <c r="E9168" s="235">
        <v>0</v>
      </c>
      <c r="F9168" s="235">
        <v>0.000050077308235624696</v>
      </c>
    </row>
    <row r="9169" ht="14.25" customHeight="1" spans="1:6" x14ac:dyDescent="0.25">
      <c r="A9169" s="232">
        <v>43656</v>
      </c>
      <c r="B9169" s="233">
        <v>191</v>
      </c>
      <c r="C9169" s="233">
        <v>48</v>
      </c>
      <c r="D9169" s="234">
        <v>0.9791666666678793</v>
      </c>
      <c r="E9169" s="235">
        <v>0</v>
      </c>
      <c r="F9169" s="235">
        <v>0.00004316663969910849</v>
      </c>
    </row>
    <row r="9170" ht="14.25" customHeight="1" spans="1:6" x14ac:dyDescent="0.25">
      <c r="A9170" s="232">
        <v>43657</v>
      </c>
      <c r="B9170" s="233">
        <v>192</v>
      </c>
      <c r="C9170" s="233">
        <v>1</v>
      </c>
      <c r="D9170" s="234">
        <v>0</v>
      </c>
      <c r="E9170" s="235">
        <v>0</v>
      </c>
      <c r="F9170" s="235">
        <v>0.00003715736271083352</v>
      </c>
    </row>
    <row r="9171" ht="14.25" customHeight="1" spans="1:6" x14ac:dyDescent="0.25">
      <c r="A9171" s="232">
        <v>43657</v>
      </c>
      <c r="B9171" s="233">
        <v>192</v>
      </c>
      <c r="C9171" s="233">
        <v>2</v>
      </c>
      <c r="D9171" s="234">
        <v>0.020833333332120674</v>
      </c>
      <c r="E9171" s="235">
        <v>0</v>
      </c>
      <c r="F9171" s="235">
        <v>0.000032950868819041045</v>
      </c>
    </row>
    <row r="9172" ht="14.25" customHeight="1" spans="1:6" x14ac:dyDescent="0.25">
      <c r="A9172" s="232">
        <v>43657</v>
      </c>
      <c r="B9172" s="233">
        <v>192</v>
      </c>
      <c r="C9172" s="233">
        <v>3</v>
      </c>
      <c r="D9172" s="234">
        <v>0.041666666667879326</v>
      </c>
      <c r="E9172" s="235">
        <v>0</v>
      </c>
      <c r="F9172" s="235">
        <v>0.000030246694174317314</v>
      </c>
    </row>
    <row r="9173" ht="14.25" customHeight="1" spans="1:6" x14ac:dyDescent="0.25">
      <c r="A9173" s="232">
        <v>43657</v>
      </c>
      <c r="B9173" s="233">
        <v>192</v>
      </c>
      <c r="C9173" s="233">
        <v>4</v>
      </c>
      <c r="D9173" s="234">
        <v>0.0625</v>
      </c>
      <c r="E9173" s="235">
        <v>0</v>
      </c>
      <c r="F9173" s="235">
        <v>0.000029245148009604822</v>
      </c>
    </row>
    <row r="9174" ht="14.25" customHeight="1" spans="1:6" x14ac:dyDescent="0.25">
      <c r="A9174" s="232">
        <v>43657</v>
      </c>
      <c r="B9174" s="233">
        <v>192</v>
      </c>
      <c r="C9174" s="233">
        <v>5</v>
      </c>
      <c r="D9174" s="234">
        <v>0.08333333333212067</v>
      </c>
      <c r="E9174" s="235">
        <v>0</v>
      </c>
      <c r="F9174" s="235">
        <v>0.000027342210296651082</v>
      </c>
    </row>
    <row r="9175" ht="14.25" customHeight="1" spans="1:6" x14ac:dyDescent="0.25">
      <c r="A9175" s="232">
        <v>43657</v>
      </c>
      <c r="B9175" s="233">
        <v>192</v>
      </c>
      <c r="C9175" s="233">
        <v>6</v>
      </c>
      <c r="D9175" s="234">
        <v>0.10416666666787933</v>
      </c>
      <c r="E9175" s="235">
        <v>0</v>
      </c>
      <c r="F9175" s="235">
        <v>0.00002644081874840984</v>
      </c>
    </row>
    <row r="9176" ht="14.25" customHeight="1" spans="1:6" x14ac:dyDescent="0.25">
      <c r="A9176" s="232">
        <v>43657</v>
      </c>
      <c r="B9176" s="233">
        <v>192</v>
      </c>
      <c r="C9176" s="233">
        <v>7</v>
      </c>
      <c r="D9176" s="234">
        <v>0.125</v>
      </c>
      <c r="E9176" s="235">
        <v>0</v>
      </c>
      <c r="F9176" s="235">
        <v>0.00002644081874840984</v>
      </c>
    </row>
    <row r="9177" ht="14.25" customHeight="1" spans="1:6" x14ac:dyDescent="0.25">
      <c r="A9177" s="232">
        <v>43657</v>
      </c>
      <c r="B9177" s="233">
        <v>192</v>
      </c>
      <c r="C9177" s="233">
        <v>8</v>
      </c>
      <c r="D9177" s="234">
        <v>0.14583333333212067</v>
      </c>
      <c r="E9177" s="235">
        <v>0</v>
      </c>
      <c r="F9177" s="235">
        <v>0.00002594004566605359</v>
      </c>
    </row>
    <row r="9178" ht="14.25" customHeight="1" spans="1:6" x14ac:dyDescent="0.25">
      <c r="A9178" s="232">
        <v>43657</v>
      </c>
      <c r="B9178" s="233">
        <v>192</v>
      </c>
      <c r="C9178" s="233">
        <v>9</v>
      </c>
      <c r="D9178" s="234">
        <v>0.16666666666787933</v>
      </c>
      <c r="E9178" s="235">
        <v>0.0000016601523677355453</v>
      </c>
      <c r="F9178" s="235">
        <v>0.00002594004566605359</v>
      </c>
    </row>
    <row r="9179" ht="14.25" customHeight="1" spans="1:6" x14ac:dyDescent="0.25">
      <c r="A9179" s="232">
        <v>43657</v>
      </c>
      <c r="B9179" s="233">
        <v>192</v>
      </c>
      <c r="C9179" s="233">
        <v>10</v>
      </c>
      <c r="D9179" s="234">
        <v>0.1875</v>
      </c>
      <c r="E9179" s="235">
        <v>0.0000033322765997908215</v>
      </c>
      <c r="F9179" s="235">
        <v>0.00002604020028252484</v>
      </c>
    </row>
    <row r="9180" ht="14.25" customHeight="1" spans="1:6" x14ac:dyDescent="0.25">
      <c r="A9180" s="232">
        <v>43657</v>
      </c>
      <c r="B9180" s="233">
        <v>192</v>
      </c>
      <c r="C9180" s="233">
        <v>11</v>
      </c>
      <c r="D9180" s="234">
        <v>0.20833333333212067</v>
      </c>
      <c r="E9180" s="235">
        <v>0.00000796060175861154</v>
      </c>
      <c r="F9180" s="235">
        <v>0.000026641127981352337</v>
      </c>
    </row>
    <row r="9181" ht="14.25" customHeight="1" spans="1:6" x14ac:dyDescent="0.25">
      <c r="A9181" s="232">
        <v>43657</v>
      </c>
      <c r="B9181" s="233">
        <v>192</v>
      </c>
      <c r="C9181" s="233">
        <v>12</v>
      </c>
      <c r="D9181" s="234">
        <v>0.22916666666787933</v>
      </c>
      <c r="E9181" s="235">
        <v>0.000018448841790440847</v>
      </c>
      <c r="F9181" s="235">
        <v>0.000027943137995478576</v>
      </c>
    </row>
    <row r="9182" ht="14.25" customHeight="1" spans="1:6" x14ac:dyDescent="0.25">
      <c r="A9182" s="232">
        <v>43657</v>
      </c>
      <c r="B9182" s="233">
        <v>192</v>
      </c>
      <c r="C9182" s="233">
        <v>13</v>
      </c>
      <c r="D9182" s="234">
        <v>0.25</v>
      </c>
      <c r="E9182" s="235">
        <v>0.00003090134207636658</v>
      </c>
      <c r="F9182" s="235">
        <v>0.000032450095736684804</v>
      </c>
    </row>
    <row r="9183" ht="14.25" customHeight="1" spans="1:6" x14ac:dyDescent="0.25">
      <c r="A9183" s="232">
        <v>43657</v>
      </c>
      <c r="B9183" s="233">
        <v>192</v>
      </c>
      <c r="C9183" s="233">
        <v>14</v>
      </c>
      <c r="D9183" s="234">
        <v>0.2708333333321207</v>
      </c>
      <c r="E9183" s="235">
        <v>0.000047942818785806174</v>
      </c>
      <c r="F9183" s="235">
        <v>0.000039360764273201</v>
      </c>
    </row>
    <row r="9184" ht="14.25" customHeight="1" spans="1:6" x14ac:dyDescent="0.25">
      <c r="A9184" s="232">
        <v>43657</v>
      </c>
      <c r="B9184" s="233">
        <v>192</v>
      </c>
      <c r="C9184" s="233">
        <v>15</v>
      </c>
      <c r="D9184" s="234">
        <v>0.2916666666678793</v>
      </c>
      <c r="E9184" s="235">
        <v>0.0000655676218386667</v>
      </c>
      <c r="F9184" s="235">
        <v>0.00004376756739793598</v>
      </c>
    </row>
    <row r="9185" ht="14.25" customHeight="1" spans="1:6" x14ac:dyDescent="0.25">
      <c r="A9185" s="232">
        <v>43657</v>
      </c>
      <c r="B9185" s="233">
        <v>192</v>
      </c>
      <c r="C9185" s="233">
        <v>16</v>
      </c>
      <c r="D9185" s="234">
        <v>0.3125</v>
      </c>
      <c r="E9185" s="235">
        <v>0.00008653211042550114</v>
      </c>
      <c r="F9185" s="235">
        <v>0.000047773752056785965</v>
      </c>
    </row>
    <row r="9186" ht="14.25" customHeight="1" spans="1:6" x14ac:dyDescent="0.25">
      <c r="A9186" s="232">
        <v>43657</v>
      </c>
      <c r="B9186" s="233">
        <v>192</v>
      </c>
      <c r="C9186" s="233">
        <v>17</v>
      </c>
      <c r="D9186" s="234">
        <v>0.3333333333321207</v>
      </c>
      <c r="E9186" s="235">
        <v>0.00009885384846611206</v>
      </c>
      <c r="F9186" s="235">
        <v>0.00005077839055092343</v>
      </c>
    </row>
    <row r="9187" ht="14.25" customHeight="1" spans="1:6" x14ac:dyDescent="0.25">
      <c r="A9187" s="232">
        <v>43657</v>
      </c>
      <c r="B9187" s="233">
        <v>192</v>
      </c>
      <c r="C9187" s="233">
        <v>18</v>
      </c>
      <c r="D9187" s="234">
        <v>0.3541666666678793</v>
      </c>
      <c r="E9187" s="235">
        <v>0.00012833132398753553</v>
      </c>
      <c r="F9187" s="235">
        <v>0.00005448411136035966</v>
      </c>
    </row>
    <row r="9188" ht="14.25" customHeight="1" spans="1:6" x14ac:dyDescent="0.25">
      <c r="A9188" s="232">
        <v>43657</v>
      </c>
      <c r="B9188" s="233">
        <v>192</v>
      </c>
      <c r="C9188" s="233">
        <v>19</v>
      </c>
      <c r="D9188" s="234">
        <v>0.375</v>
      </c>
      <c r="E9188" s="235">
        <v>0.00013395099377866155</v>
      </c>
      <c r="F9188" s="235">
        <v>0.00005478457520977341</v>
      </c>
    </row>
    <row r="9189" ht="14.25" customHeight="1" spans="1:6" x14ac:dyDescent="0.25">
      <c r="A9189" s="232">
        <v>43657</v>
      </c>
      <c r="B9189" s="233">
        <v>192</v>
      </c>
      <c r="C9189" s="233">
        <v>20</v>
      </c>
      <c r="D9189" s="234">
        <v>0.3958333333321207</v>
      </c>
      <c r="E9189" s="235">
        <v>0.00015258075047674456</v>
      </c>
      <c r="F9189" s="235">
        <v>0.00005478457520977341</v>
      </c>
    </row>
    <row r="9190" ht="14.25" customHeight="1" spans="1:6" x14ac:dyDescent="0.25">
      <c r="A9190" s="232">
        <v>43657</v>
      </c>
      <c r="B9190" s="233">
        <v>192</v>
      </c>
      <c r="C9190" s="233">
        <v>21</v>
      </c>
      <c r="D9190" s="234">
        <v>0.4166666666678793</v>
      </c>
      <c r="E9190" s="235">
        <v>0.00016015984768597789</v>
      </c>
      <c r="F9190" s="235">
        <v>0.00005418364751094592</v>
      </c>
    </row>
    <row r="9191" ht="14.25" customHeight="1" spans="1:6" x14ac:dyDescent="0.25">
      <c r="A9191" s="232">
        <v>43657</v>
      </c>
      <c r="B9191" s="233">
        <v>192</v>
      </c>
      <c r="C9191" s="233">
        <v>22</v>
      </c>
      <c r="D9191" s="234">
        <v>0.4375</v>
      </c>
      <c r="E9191" s="235">
        <v>0.00017867191591697777</v>
      </c>
      <c r="F9191" s="235">
        <v>0.00005238086441446342</v>
      </c>
    </row>
    <row r="9192" ht="14.25" customHeight="1" spans="1:6" x14ac:dyDescent="0.25">
      <c r="A9192" s="232">
        <v>43657</v>
      </c>
      <c r="B9192" s="233">
        <v>192</v>
      </c>
      <c r="C9192" s="233">
        <v>23</v>
      </c>
      <c r="D9192" s="234">
        <v>0.4583333333321207</v>
      </c>
      <c r="E9192" s="235">
        <v>0.00015747197569945595</v>
      </c>
      <c r="F9192" s="235">
        <v>0.00005368287442858966</v>
      </c>
    </row>
    <row r="9193" ht="14.25" customHeight="1" spans="1:6" x14ac:dyDescent="0.25">
      <c r="A9193" s="232">
        <v>43657</v>
      </c>
      <c r="B9193" s="233">
        <v>192</v>
      </c>
      <c r="C9193" s="233">
        <v>24</v>
      </c>
      <c r="D9193" s="234">
        <v>0.4791666666678793</v>
      </c>
      <c r="E9193" s="235">
        <v>0.0001818419824530353</v>
      </c>
      <c r="F9193" s="235">
        <v>0.00005318210134623342</v>
      </c>
    </row>
    <row r="9194" ht="14.25" customHeight="1" spans="1:6" x14ac:dyDescent="0.25">
      <c r="A9194" s="232">
        <v>43657</v>
      </c>
      <c r="B9194" s="233">
        <v>192</v>
      </c>
      <c r="C9194" s="233">
        <v>25</v>
      </c>
      <c r="D9194" s="234">
        <v>0.5</v>
      </c>
      <c r="E9194" s="235">
        <v>0.00020151734824373825</v>
      </c>
      <c r="F9194" s="235">
        <v>0.00005298179211329092</v>
      </c>
    </row>
    <row r="9195" ht="14.25" customHeight="1" spans="1:6" x14ac:dyDescent="0.25">
      <c r="A9195" s="232">
        <v>43657</v>
      </c>
      <c r="B9195" s="233">
        <v>192</v>
      </c>
      <c r="C9195" s="233">
        <v>26</v>
      </c>
      <c r="D9195" s="234">
        <v>0.5208333333321207</v>
      </c>
      <c r="E9195" s="235">
        <v>0.00021795030332218688</v>
      </c>
      <c r="F9195" s="235">
        <v>0.00005338241057917592</v>
      </c>
    </row>
    <row r="9196" ht="14.25" customHeight="1" spans="1:6" x14ac:dyDescent="0.25">
      <c r="A9196" s="232">
        <v>43657</v>
      </c>
      <c r="B9196" s="233">
        <v>192</v>
      </c>
      <c r="C9196" s="233">
        <v>27</v>
      </c>
      <c r="D9196" s="234">
        <v>0.5416666666678793</v>
      </c>
      <c r="E9196" s="235">
        <v>0.00021623989784967545</v>
      </c>
      <c r="F9196" s="235">
        <v>0.000051078854400337184</v>
      </c>
    </row>
    <row r="9197" ht="14.25" customHeight="1" spans="1:6" x14ac:dyDescent="0.25">
      <c r="A9197" s="232">
        <v>43657</v>
      </c>
      <c r="B9197" s="233">
        <v>192</v>
      </c>
      <c r="C9197" s="233">
        <v>28</v>
      </c>
      <c r="D9197" s="234">
        <v>0.5625</v>
      </c>
      <c r="E9197" s="235">
        <v>0.000212475027262628</v>
      </c>
      <c r="F9197" s="235">
        <v>0.000050578081317980936</v>
      </c>
    </row>
    <row r="9198" ht="14.25" customHeight="1" spans="1:6" x14ac:dyDescent="0.25">
      <c r="A9198" s="232">
        <v>43657</v>
      </c>
      <c r="B9198" s="233">
        <v>192</v>
      </c>
      <c r="C9198" s="233">
        <v>29</v>
      </c>
      <c r="D9198" s="234">
        <v>0.5833333333321207</v>
      </c>
      <c r="E9198" s="235">
        <v>0.00019844584305744024</v>
      </c>
      <c r="F9198" s="235">
        <v>0.00004977684438621095</v>
      </c>
    </row>
    <row r="9199" ht="14.25" customHeight="1" spans="1:6" x14ac:dyDescent="0.25">
      <c r="A9199" s="232">
        <v>43657</v>
      </c>
      <c r="B9199" s="233">
        <v>192</v>
      </c>
      <c r="C9199" s="233">
        <v>30</v>
      </c>
      <c r="D9199" s="234">
        <v>0.6041666666678793</v>
      </c>
      <c r="E9199" s="235">
        <v>0.0001887884657561661</v>
      </c>
      <c r="F9199" s="235">
        <v>0.0000496766897697397</v>
      </c>
    </row>
    <row r="9200" ht="14.25" customHeight="1" spans="1:6" x14ac:dyDescent="0.25">
      <c r="A9200" s="232">
        <v>43657</v>
      </c>
      <c r="B9200" s="233">
        <v>192</v>
      </c>
      <c r="C9200" s="233">
        <v>31</v>
      </c>
      <c r="D9200" s="234">
        <v>0.625</v>
      </c>
      <c r="E9200" s="235">
        <v>0.00017911731560804137</v>
      </c>
      <c r="F9200" s="235">
        <v>0.00005037777208503844</v>
      </c>
    </row>
    <row r="9201" ht="14.25" customHeight="1" spans="1:6" x14ac:dyDescent="0.25">
      <c r="A9201" s="232">
        <v>43657</v>
      </c>
      <c r="B9201" s="233">
        <v>192</v>
      </c>
      <c r="C9201" s="233">
        <v>32</v>
      </c>
      <c r="D9201" s="234">
        <v>0.6458333333321207</v>
      </c>
      <c r="E9201" s="235">
        <v>0.00016129668887947615</v>
      </c>
      <c r="F9201" s="235">
        <v>0.00005157962748269343</v>
      </c>
    </row>
    <row r="9202" ht="14.25" customHeight="1" spans="1:6" x14ac:dyDescent="0.25">
      <c r="A9202" s="232">
        <v>43657</v>
      </c>
      <c r="B9202" s="233">
        <v>192</v>
      </c>
      <c r="C9202" s="233">
        <v>33</v>
      </c>
      <c r="D9202" s="234">
        <v>0.6666666666678793</v>
      </c>
      <c r="E9202" s="235">
        <v>0.00013996712441970556</v>
      </c>
      <c r="F9202" s="235">
        <v>0.0000545842659768309</v>
      </c>
    </row>
    <row r="9203" ht="14.25" customHeight="1" spans="1:6" x14ac:dyDescent="0.25">
      <c r="A9203" s="232">
        <v>43657</v>
      </c>
      <c r="B9203" s="233">
        <v>192</v>
      </c>
      <c r="C9203" s="233">
        <v>34</v>
      </c>
      <c r="D9203" s="234">
        <v>0.6875</v>
      </c>
      <c r="E9203" s="235">
        <v>0.0001160658640606083</v>
      </c>
      <c r="F9203" s="235">
        <v>0.000060393233732163374</v>
      </c>
    </row>
    <row r="9204" ht="14.25" customHeight="1" spans="1:6" x14ac:dyDescent="0.25">
      <c r="A9204" s="232">
        <v>43657</v>
      </c>
      <c r="B9204" s="233">
        <v>192</v>
      </c>
      <c r="C9204" s="233">
        <v>35</v>
      </c>
      <c r="D9204" s="234">
        <v>0.7083333333321207</v>
      </c>
      <c r="E9204" s="235">
        <v>0.00009476607479914663</v>
      </c>
      <c r="F9204" s="235">
        <v>0.0000661020468710246</v>
      </c>
    </row>
    <row r="9205" ht="14.25" customHeight="1" spans="1:6" x14ac:dyDescent="0.25">
      <c r="A9205" s="232">
        <v>43657</v>
      </c>
      <c r="B9205" s="233">
        <v>192</v>
      </c>
      <c r="C9205" s="233">
        <v>36</v>
      </c>
      <c r="D9205" s="234">
        <v>0.7291666666678793</v>
      </c>
      <c r="E9205" s="235">
        <v>0.00006850008797718181</v>
      </c>
      <c r="F9205" s="235">
        <v>0.00006590173763808209</v>
      </c>
    </row>
    <row r="9206" ht="14.25" customHeight="1" spans="1:6" x14ac:dyDescent="0.25">
      <c r="A9206" s="232">
        <v>43657</v>
      </c>
      <c r="B9206" s="233">
        <v>192</v>
      </c>
      <c r="C9206" s="233">
        <v>37</v>
      </c>
      <c r="D9206" s="234">
        <v>0.75</v>
      </c>
      <c r="E9206" s="235">
        <v>0.00005383757328966999</v>
      </c>
      <c r="F9206" s="235">
        <v>0.00006500034608984085</v>
      </c>
    </row>
    <row r="9207" ht="14.25" customHeight="1" spans="1:6" x14ac:dyDescent="0.25">
      <c r="A9207" s="232">
        <v>43657</v>
      </c>
      <c r="B9207" s="233">
        <v>192</v>
      </c>
      <c r="C9207" s="233">
        <v>38</v>
      </c>
      <c r="D9207" s="234">
        <v>0.7708333333321207</v>
      </c>
      <c r="E9207" s="235">
        <v>0.00003606229364367828</v>
      </c>
      <c r="F9207" s="235">
        <v>0.00006740405688515083</v>
      </c>
    </row>
    <row r="9208" ht="14.25" customHeight="1" spans="1:6" x14ac:dyDescent="0.25">
      <c r="A9208" s="232">
        <v>43657</v>
      </c>
      <c r="B9208" s="233">
        <v>192</v>
      </c>
      <c r="C9208" s="233">
        <v>39</v>
      </c>
      <c r="D9208" s="234">
        <v>0.7916666666678793</v>
      </c>
      <c r="E9208" s="235">
        <v>0.000023600856825363706</v>
      </c>
      <c r="F9208" s="235">
        <v>0.00006580158302161085</v>
      </c>
    </row>
    <row r="9209" ht="14.25" customHeight="1" spans="1:6" x14ac:dyDescent="0.25">
      <c r="A9209" s="232">
        <v>43657</v>
      </c>
      <c r="B9209" s="233">
        <v>192</v>
      </c>
      <c r="C9209" s="233">
        <v>40</v>
      </c>
      <c r="D9209" s="234">
        <v>0.8125</v>
      </c>
      <c r="E9209" s="235">
        <v>0.000010594567939370048</v>
      </c>
      <c r="F9209" s="235">
        <v>0.00006399879992512835</v>
      </c>
    </row>
    <row r="9210" ht="14.25" customHeight="1" spans="1:6" x14ac:dyDescent="0.25">
      <c r="A9210" s="232">
        <v>43657</v>
      </c>
      <c r="B9210" s="233">
        <v>192</v>
      </c>
      <c r="C9210" s="233">
        <v>41</v>
      </c>
      <c r="D9210" s="234">
        <v>0.8333333333321207</v>
      </c>
      <c r="E9210" s="235">
        <v>0.00000447760980630638</v>
      </c>
      <c r="F9210" s="235">
        <v>0.00006259663529453087</v>
      </c>
    </row>
    <row r="9211" ht="14.25" customHeight="1" spans="1:6" x14ac:dyDescent="0.25">
      <c r="A9211" s="232">
        <v>43657</v>
      </c>
      <c r="B9211" s="233">
        <v>192</v>
      </c>
      <c r="C9211" s="233">
        <v>42</v>
      </c>
      <c r="D9211" s="234">
        <v>0.8541666666678793</v>
      </c>
      <c r="E9211" s="235">
        <v>3.920782458635221e-7</v>
      </c>
      <c r="F9211" s="235">
        <v>0.00006269678991100212</v>
      </c>
    </row>
    <row r="9212" ht="14.25" customHeight="1" spans="1:6" x14ac:dyDescent="0.25">
      <c r="A9212" s="232">
        <v>43657</v>
      </c>
      <c r="B9212" s="233">
        <v>192</v>
      </c>
      <c r="C9212" s="233">
        <v>43</v>
      </c>
      <c r="D9212" s="234">
        <v>0.875</v>
      </c>
      <c r="E9212" s="235">
        <v>2.621761873311245e-9</v>
      </c>
      <c r="F9212" s="235">
        <v>0.00006389864530865711</v>
      </c>
    </row>
    <row r="9213" ht="14.25" customHeight="1" spans="1:6" x14ac:dyDescent="0.25">
      <c r="A9213" s="232">
        <v>43657</v>
      </c>
      <c r="B9213" s="233">
        <v>192</v>
      </c>
      <c r="C9213" s="233">
        <v>44</v>
      </c>
      <c r="D9213" s="234">
        <v>0.8958333333321207</v>
      </c>
      <c r="E9213" s="235">
        <v>0</v>
      </c>
      <c r="F9213" s="235">
        <v>0.00006409895454159961</v>
      </c>
    </row>
    <row r="9214" ht="14.25" customHeight="1" spans="1:6" x14ac:dyDescent="0.25">
      <c r="A9214" s="232">
        <v>43657</v>
      </c>
      <c r="B9214" s="233">
        <v>192</v>
      </c>
      <c r="C9214" s="233">
        <v>45</v>
      </c>
      <c r="D9214" s="234">
        <v>0.9166666666678793</v>
      </c>
      <c r="E9214" s="235">
        <v>0</v>
      </c>
      <c r="F9214" s="235">
        <v>0.00006159508912981838</v>
      </c>
    </row>
    <row r="9215" ht="14.25" customHeight="1" spans="1:6" x14ac:dyDescent="0.25">
      <c r="A9215" s="232">
        <v>43657</v>
      </c>
      <c r="B9215" s="233">
        <v>192</v>
      </c>
      <c r="C9215" s="233">
        <v>46</v>
      </c>
      <c r="D9215" s="234">
        <v>0.9375</v>
      </c>
      <c r="E9215" s="235">
        <v>0</v>
      </c>
      <c r="F9215" s="235">
        <v>0.000056186739840370906</v>
      </c>
    </row>
    <row r="9216" ht="14.25" customHeight="1" spans="1:6" x14ac:dyDescent="0.25">
      <c r="A9216" s="232">
        <v>43657</v>
      </c>
      <c r="B9216" s="233">
        <v>192</v>
      </c>
      <c r="C9216" s="233">
        <v>47</v>
      </c>
      <c r="D9216" s="234">
        <v>0.9583333333321207</v>
      </c>
      <c r="E9216" s="235">
        <v>0</v>
      </c>
      <c r="F9216" s="235">
        <v>0.00005188009133210718</v>
      </c>
    </row>
    <row r="9217" ht="14.25" customHeight="1" spans="1:6" x14ac:dyDescent="0.25">
      <c r="A9217" s="232">
        <v>43657</v>
      </c>
      <c r="B9217" s="233">
        <v>192</v>
      </c>
      <c r="C9217" s="233">
        <v>48</v>
      </c>
      <c r="D9217" s="234">
        <v>0.9791666666678793</v>
      </c>
      <c r="E9217" s="235">
        <v>0</v>
      </c>
      <c r="F9217" s="235">
        <v>0.00004376756739793598</v>
      </c>
    </row>
    <row r="9218" ht="14.25" customHeight="1" spans="1:6" x14ac:dyDescent="0.25">
      <c r="A9218" s="232">
        <v>43658</v>
      </c>
      <c r="B9218" s="233">
        <v>193</v>
      </c>
      <c r="C9218" s="233">
        <v>1</v>
      </c>
      <c r="D9218" s="234">
        <v>0</v>
      </c>
      <c r="E9218" s="235">
        <v>0</v>
      </c>
      <c r="F9218" s="235">
        <v>0.000037457826560247266</v>
      </c>
    </row>
    <row r="9219" ht="14.25" customHeight="1" spans="1:6" x14ac:dyDescent="0.25">
      <c r="A9219" s="232">
        <v>43658</v>
      </c>
      <c r="B9219" s="233">
        <v>193</v>
      </c>
      <c r="C9219" s="233">
        <v>2</v>
      </c>
      <c r="D9219" s="234">
        <v>0.020833333332120674</v>
      </c>
      <c r="E9219" s="235">
        <v>0</v>
      </c>
      <c r="F9219" s="235">
        <v>0.0000326504049696273</v>
      </c>
    </row>
    <row r="9220" ht="14.25" customHeight="1" spans="1:6" x14ac:dyDescent="0.25">
      <c r="A9220" s="232">
        <v>43658</v>
      </c>
      <c r="B9220" s="233">
        <v>193</v>
      </c>
      <c r="C9220" s="233">
        <v>3</v>
      </c>
      <c r="D9220" s="234">
        <v>0.041666666667879326</v>
      </c>
      <c r="E9220" s="235">
        <v>0</v>
      </c>
      <c r="F9220" s="235">
        <v>0.00003054715802373107</v>
      </c>
    </row>
    <row r="9221" ht="14.25" customHeight="1" spans="1:6" x14ac:dyDescent="0.25">
      <c r="A9221" s="232">
        <v>43658</v>
      </c>
      <c r="B9221" s="233">
        <v>193</v>
      </c>
      <c r="C9221" s="233">
        <v>4</v>
      </c>
      <c r="D9221" s="234">
        <v>0.0625</v>
      </c>
      <c r="E9221" s="235">
        <v>0</v>
      </c>
      <c r="F9221" s="235">
        <v>0.00002974592109196107</v>
      </c>
    </row>
    <row r="9222" ht="14.25" customHeight="1" spans="1:6" x14ac:dyDescent="0.25">
      <c r="A9222" s="232">
        <v>43658</v>
      </c>
      <c r="B9222" s="233">
        <v>193</v>
      </c>
      <c r="C9222" s="233">
        <v>5</v>
      </c>
      <c r="D9222" s="234">
        <v>0.08333333333212067</v>
      </c>
      <c r="E9222" s="235">
        <v>0</v>
      </c>
      <c r="F9222" s="235">
        <v>0.00002744236491312233</v>
      </c>
    </row>
    <row r="9223" ht="14.25" customHeight="1" spans="1:6" x14ac:dyDescent="0.25">
      <c r="A9223" s="232">
        <v>43658</v>
      </c>
      <c r="B9223" s="233">
        <v>193</v>
      </c>
      <c r="C9223" s="233">
        <v>6</v>
      </c>
      <c r="D9223" s="234">
        <v>0.10416666666787933</v>
      </c>
      <c r="E9223" s="235">
        <v>0</v>
      </c>
      <c r="F9223" s="235">
        <v>0.000026340664131938587</v>
      </c>
    </row>
    <row r="9224" ht="14.25" customHeight="1" spans="1:6" x14ac:dyDescent="0.25">
      <c r="A9224" s="232">
        <v>43658</v>
      </c>
      <c r="B9224" s="233">
        <v>193</v>
      </c>
      <c r="C9224" s="233">
        <v>7</v>
      </c>
      <c r="D9224" s="234">
        <v>0.125</v>
      </c>
      <c r="E9224" s="235">
        <v>0</v>
      </c>
      <c r="F9224" s="235">
        <v>0.000025839891049582346</v>
      </c>
    </row>
    <row r="9225" ht="14.25" customHeight="1" spans="1:6" x14ac:dyDescent="0.25">
      <c r="A9225" s="232">
        <v>43658</v>
      </c>
      <c r="B9225" s="233">
        <v>193</v>
      </c>
      <c r="C9225" s="233">
        <v>8</v>
      </c>
      <c r="D9225" s="234">
        <v>0.14583333333212067</v>
      </c>
      <c r="E9225" s="235">
        <v>0</v>
      </c>
      <c r="F9225" s="235">
        <v>0.000025539427200168592</v>
      </c>
    </row>
    <row r="9226" ht="14.25" customHeight="1" spans="1:6" x14ac:dyDescent="0.25">
      <c r="A9226" s="232">
        <v>43658</v>
      </c>
      <c r="B9226" s="233">
        <v>193</v>
      </c>
      <c r="C9226" s="233">
        <v>9</v>
      </c>
      <c r="D9226" s="234">
        <v>0.16666666666787933</v>
      </c>
      <c r="E9226" s="235">
        <v>0.000001455825922475786</v>
      </c>
      <c r="F9226" s="235">
        <v>0.000025639581816639835</v>
      </c>
    </row>
    <row r="9227" ht="14.25" customHeight="1" spans="1:6" x14ac:dyDescent="0.25">
      <c r="A9227" s="232">
        <v>43658</v>
      </c>
      <c r="B9227" s="233">
        <v>193</v>
      </c>
      <c r="C9227" s="233">
        <v>10</v>
      </c>
      <c r="D9227" s="234">
        <v>0.1875</v>
      </c>
      <c r="E9227" s="235">
        <v>0.0000041058822646298935</v>
      </c>
      <c r="F9227" s="235">
        <v>0.000025839891049582346</v>
      </c>
    </row>
    <row r="9228" ht="14.25" customHeight="1" spans="1:6" x14ac:dyDescent="0.25">
      <c r="A9228" s="232">
        <v>43658</v>
      </c>
      <c r="B9228" s="233">
        <v>193</v>
      </c>
      <c r="C9228" s="233">
        <v>11</v>
      </c>
      <c r="D9228" s="234">
        <v>0.20833333333212067</v>
      </c>
      <c r="E9228" s="235">
        <v>0.00000992158311544612</v>
      </c>
      <c r="F9228" s="235">
        <v>0.00002644081874840984</v>
      </c>
    </row>
    <row r="9229" ht="14.25" customHeight="1" spans="1:6" x14ac:dyDescent="0.25">
      <c r="A9229" s="232">
        <v>43658</v>
      </c>
      <c r="B9229" s="233">
        <v>193</v>
      </c>
      <c r="C9229" s="233">
        <v>12</v>
      </c>
      <c r="D9229" s="234">
        <v>0.22916666666787933</v>
      </c>
      <c r="E9229" s="235">
        <v>0.000020903941089891765</v>
      </c>
      <c r="F9229" s="235">
        <v>0.000028443911077834827</v>
      </c>
    </row>
    <row r="9230" ht="14.25" customHeight="1" spans="1:6" x14ac:dyDescent="0.25">
      <c r="A9230" s="232">
        <v>43658</v>
      </c>
      <c r="B9230" s="233">
        <v>193</v>
      </c>
      <c r="C9230" s="233">
        <v>13</v>
      </c>
      <c r="D9230" s="234">
        <v>0.25</v>
      </c>
      <c r="E9230" s="235">
        <v>0.00003432391024798764</v>
      </c>
      <c r="F9230" s="235">
        <v>0.00003094777648961606</v>
      </c>
    </row>
    <row r="9231" ht="14.25" customHeight="1" spans="1:6" x14ac:dyDescent="0.25">
      <c r="A9231" s="232">
        <v>43658</v>
      </c>
      <c r="B9231" s="233">
        <v>193</v>
      </c>
      <c r="C9231" s="233">
        <v>14</v>
      </c>
      <c r="D9231" s="234">
        <v>0.2708333333321207</v>
      </c>
      <c r="E9231" s="235">
        <v>0.00005068397188642395</v>
      </c>
      <c r="F9231" s="235">
        <v>0.000037057208094362266</v>
      </c>
    </row>
    <row r="9232" ht="14.25" customHeight="1" spans="1:6" x14ac:dyDescent="0.25">
      <c r="A9232" s="232">
        <v>43658</v>
      </c>
      <c r="B9232" s="233">
        <v>193</v>
      </c>
      <c r="C9232" s="233">
        <v>15</v>
      </c>
      <c r="D9232" s="234">
        <v>0.2916666666678793</v>
      </c>
      <c r="E9232" s="235">
        <v>0.00007177831731841962</v>
      </c>
      <c r="F9232" s="235">
        <v>0.00004276602123322348</v>
      </c>
    </row>
    <row r="9233" ht="14.25" customHeight="1" spans="1:6" x14ac:dyDescent="0.25">
      <c r="A9233" s="232">
        <v>43658</v>
      </c>
      <c r="B9233" s="233">
        <v>193</v>
      </c>
      <c r="C9233" s="233">
        <v>16</v>
      </c>
      <c r="D9233" s="234">
        <v>0.3125</v>
      </c>
      <c r="E9233" s="235">
        <v>0.00010181813302332285</v>
      </c>
      <c r="F9233" s="235">
        <v>0.000046071123576774715</v>
      </c>
    </row>
    <row r="9234" ht="14.25" customHeight="1" spans="1:6" x14ac:dyDescent="0.25">
      <c r="A9234" s="232">
        <v>43658</v>
      </c>
      <c r="B9234" s="233">
        <v>193</v>
      </c>
      <c r="C9234" s="233">
        <v>17</v>
      </c>
      <c r="D9234" s="234">
        <v>0.3333333333321207</v>
      </c>
      <c r="E9234" s="235">
        <v>0.00011400561969958863</v>
      </c>
      <c r="F9234" s="235">
        <v>0.0000492760713038547</v>
      </c>
    </row>
    <row r="9235" ht="14.25" customHeight="1" spans="1:6" x14ac:dyDescent="0.25">
      <c r="A9235" s="232">
        <v>43658</v>
      </c>
      <c r="B9235" s="233">
        <v>193</v>
      </c>
      <c r="C9235" s="233">
        <v>18</v>
      </c>
      <c r="D9235" s="234">
        <v>0.3541666666678793</v>
      </c>
      <c r="E9235" s="235">
        <v>0.00014304779025100392</v>
      </c>
      <c r="F9235" s="235">
        <v>0.00005137931824975094</v>
      </c>
    </row>
    <row r="9236" ht="14.25" customHeight="1" spans="1:6" x14ac:dyDescent="0.25">
      <c r="A9236" s="232">
        <v>43658</v>
      </c>
      <c r="B9236" s="233">
        <v>193</v>
      </c>
      <c r="C9236" s="233">
        <v>19</v>
      </c>
      <c r="D9236" s="234">
        <v>0.375</v>
      </c>
      <c r="E9236" s="235">
        <v>0.0001439892214151742</v>
      </c>
      <c r="F9236" s="235">
        <v>0.00005037777208503844</v>
      </c>
    </row>
    <row r="9237" ht="14.25" customHeight="1" spans="1:6" x14ac:dyDescent="0.25">
      <c r="A9237" s="232">
        <v>43658</v>
      </c>
      <c r="B9237" s="233">
        <v>193</v>
      </c>
      <c r="C9237" s="233">
        <v>20</v>
      </c>
      <c r="D9237" s="234">
        <v>0.3958333333321207</v>
      </c>
      <c r="E9237" s="235">
        <v>0.00014995807517083562</v>
      </c>
      <c r="F9237" s="235">
        <v>0.000049977153619153456</v>
      </c>
    </row>
    <row r="9238" ht="14.25" customHeight="1" spans="1:6" x14ac:dyDescent="0.25">
      <c r="A9238" s="232">
        <v>43658</v>
      </c>
      <c r="B9238" s="233">
        <v>193</v>
      </c>
      <c r="C9238" s="233">
        <v>21</v>
      </c>
      <c r="D9238" s="234">
        <v>0.4166666666678793</v>
      </c>
      <c r="E9238" s="235">
        <v>0.00015319235629961882</v>
      </c>
      <c r="F9238" s="235">
        <v>0.000048675143605027206</v>
      </c>
    </row>
    <row r="9239" ht="14.25" customHeight="1" spans="1:6" x14ac:dyDescent="0.25">
      <c r="A9239" s="232">
        <v>43658</v>
      </c>
      <c r="B9239" s="233">
        <v>193</v>
      </c>
      <c r="C9239" s="233">
        <v>22</v>
      </c>
      <c r="D9239" s="234">
        <v>0.4375</v>
      </c>
      <c r="E9239" s="235">
        <v>0.00018256841387203352</v>
      </c>
      <c r="F9239" s="235">
        <v>0.000047573442823843464</v>
      </c>
    </row>
    <row r="9240" ht="14.25" customHeight="1" spans="1:6" x14ac:dyDescent="0.25">
      <c r="A9240" s="232">
        <v>43658</v>
      </c>
      <c r="B9240" s="233">
        <v>193</v>
      </c>
      <c r="C9240" s="233">
        <v>23</v>
      </c>
      <c r="D9240" s="234">
        <v>0.4583333333321207</v>
      </c>
      <c r="E9240" s="235">
        <v>0.00018726875956770508</v>
      </c>
      <c r="F9240" s="235">
        <v>0.000048274525139142206</v>
      </c>
    </row>
    <row r="9241" ht="14.25" customHeight="1" spans="1:6" x14ac:dyDescent="0.25">
      <c r="A9241" s="232">
        <v>43658</v>
      </c>
      <c r="B9241" s="233">
        <v>193</v>
      </c>
      <c r="C9241" s="233">
        <v>24</v>
      </c>
      <c r="D9241" s="234">
        <v>0.4791666666678793</v>
      </c>
      <c r="E9241" s="235">
        <v>0.00019957280190264912</v>
      </c>
      <c r="F9241" s="235">
        <v>0.000048274525139142206</v>
      </c>
    </row>
    <row r="9242" ht="14.25" customHeight="1" spans="1:6" x14ac:dyDescent="0.25">
      <c r="A9242" s="232">
        <v>43658</v>
      </c>
      <c r="B9242" s="233">
        <v>193</v>
      </c>
      <c r="C9242" s="233">
        <v>25</v>
      </c>
      <c r="D9242" s="234">
        <v>0.5</v>
      </c>
      <c r="E9242" s="235">
        <v>0.00021961656578467376</v>
      </c>
      <c r="F9242" s="235">
        <v>0.00004797406128972845</v>
      </c>
    </row>
    <row r="9243" ht="14.25" customHeight="1" spans="1:6" x14ac:dyDescent="0.25">
      <c r="A9243" s="232">
        <v>43658</v>
      </c>
      <c r="B9243" s="233">
        <v>193</v>
      </c>
      <c r="C9243" s="233">
        <v>26</v>
      </c>
      <c r="D9243" s="234">
        <v>0.5208333333321207</v>
      </c>
      <c r="E9243" s="235">
        <v>0.0002406115722345838</v>
      </c>
      <c r="F9243" s="235">
        <v>0.00004837467975561345</v>
      </c>
    </row>
    <row r="9244" ht="14.25" customHeight="1" spans="1:6" x14ac:dyDescent="0.25">
      <c r="A9244" s="232">
        <v>43658</v>
      </c>
      <c r="B9244" s="233">
        <v>193</v>
      </c>
      <c r="C9244" s="233">
        <v>27</v>
      </c>
      <c r="D9244" s="234">
        <v>0.5416666666678793</v>
      </c>
      <c r="E9244" s="235">
        <v>0.0002406499443286407</v>
      </c>
      <c r="F9244" s="235">
        <v>0.00004587081434383222</v>
      </c>
    </row>
    <row r="9245" ht="14.25" customHeight="1" spans="1:6" x14ac:dyDescent="0.25">
      <c r="A9245" s="232">
        <v>43658</v>
      </c>
      <c r="B9245" s="233">
        <v>193</v>
      </c>
      <c r="C9245" s="233">
        <v>28</v>
      </c>
      <c r="D9245" s="234">
        <v>0.5625</v>
      </c>
      <c r="E9245" s="235">
        <v>0.00020646333956591113</v>
      </c>
      <c r="F9245" s="235">
        <v>0.00004597096896030346</v>
      </c>
    </row>
    <row r="9246" ht="14.25" customHeight="1" spans="1:6" x14ac:dyDescent="0.25">
      <c r="A9246" s="232">
        <v>43658</v>
      </c>
      <c r="B9246" s="233">
        <v>193</v>
      </c>
      <c r="C9246" s="233">
        <v>29</v>
      </c>
      <c r="D9246" s="234">
        <v>0.5833333333321207</v>
      </c>
      <c r="E9246" s="235">
        <v>0.00020789842046775494</v>
      </c>
      <c r="F9246" s="235">
        <v>0.00004547019587794722</v>
      </c>
    </row>
    <row r="9247" ht="14.25" customHeight="1" spans="1:6" x14ac:dyDescent="0.25">
      <c r="A9247" s="232">
        <v>43658</v>
      </c>
      <c r="B9247" s="233">
        <v>193</v>
      </c>
      <c r="C9247" s="233">
        <v>30</v>
      </c>
      <c r="D9247" s="234">
        <v>0.6041666666678793</v>
      </c>
      <c r="E9247" s="235">
        <v>0.00020799220809251305</v>
      </c>
      <c r="F9247" s="235">
        <v>0.00004416818586382098</v>
      </c>
    </row>
    <row r="9248" ht="14.25" customHeight="1" spans="1:6" x14ac:dyDescent="0.25">
      <c r="A9248" s="232">
        <v>43658</v>
      </c>
      <c r="B9248" s="233">
        <v>193</v>
      </c>
      <c r="C9248" s="233">
        <v>31</v>
      </c>
      <c r="D9248" s="234">
        <v>0.625</v>
      </c>
      <c r="E9248" s="235">
        <v>0.00017648283652764573</v>
      </c>
      <c r="F9248" s="235">
        <v>0.000045370041261475974</v>
      </c>
    </row>
    <row r="9249" ht="14.25" customHeight="1" spans="1:6" x14ac:dyDescent="0.25">
      <c r="A9249" s="232">
        <v>43658</v>
      </c>
      <c r="B9249" s="233">
        <v>193</v>
      </c>
      <c r="C9249" s="233">
        <v>32</v>
      </c>
      <c r="D9249" s="234">
        <v>0.6458333333321207</v>
      </c>
      <c r="E9249" s="235">
        <v>0.000164755543792832</v>
      </c>
      <c r="F9249" s="235">
        <v>0.0000470726697414872</v>
      </c>
    </row>
    <row r="9250" ht="14.25" customHeight="1" spans="1:6" x14ac:dyDescent="0.25">
      <c r="A9250" s="232">
        <v>43658</v>
      </c>
      <c r="B9250" s="233">
        <v>193</v>
      </c>
      <c r="C9250" s="233">
        <v>33</v>
      </c>
      <c r="D9250" s="234">
        <v>0.6666666666678793</v>
      </c>
      <c r="E9250" s="235">
        <v>0.00013286745532602404</v>
      </c>
      <c r="F9250" s="235">
        <v>0.00005117900901680845</v>
      </c>
    </row>
    <row r="9251" ht="14.25" customHeight="1" spans="1:6" x14ac:dyDescent="0.25">
      <c r="A9251" s="232">
        <v>43658</v>
      </c>
      <c r="B9251" s="233">
        <v>193</v>
      </c>
      <c r="C9251" s="233">
        <v>34</v>
      </c>
      <c r="D9251" s="234">
        <v>0.6875</v>
      </c>
      <c r="E9251" s="235">
        <v>0.0001102404221314595</v>
      </c>
      <c r="F9251" s="235">
        <v>0.000056387049073313414</v>
      </c>
    </row>
    <row r="9252" ht="14.25" customHeight="1" spans="1:6" x14ac:dyDescent="0.25">
      <c r="A9252" s="232">
        <v>43658</v>
      </c>
      <c r="B9252" s="233">
        <v>193</v>
      </c>
      <c r="C9252" s="233">
        <v>35</v>
      </c>
      <c r="D9252" s="234">
        <v>0.7083333333321207</v>
      </c>
      <c r="E9252" s="235">
        <v>0.00009300612833475085</v>
      </c>
      <c r="F9252" s="235">
        <v>0.00006379849069218586</v>
      </c>
    </row>
    <row r="9253" ht="14.25" customHeight="1" spans="1:6" x14ac:dyDescent="0.25">
      <c r="A9253" s="232">
        <v>43658</v>
      </c>
      <c r="B9253" s="233">
        <v>193</v>
      </c>
      <c r="C9253" s="233">
        <v>36</v>
      </c>
      <c r="D9253" s="234">
        <v>0.7291666666678793</v>
      </c>
      <c r="E9253" s="235">
        <v>0.0000688222325102776</v>
      </c>
      <c r="F9253" s="235">
        <v>0.00006500034608984085</v>
      </c>
    </row>
    <row r="9254" ht="14.25" customHeight="1" spans="1:6" x14ac:dyDescent="0.25">
      <c r="A9254" s="232">
        <v>43658</v>
      </c>
      <c r="B9254" s="233">
        <v>193</v>
      </c>
      <c r="C9254" s="233">
        <v>37</v>
      </c>
      <c r="D9254" s="234">
        <v>0.75</v>
      </c>
      <c r="E9254" s="235">
        <v>0.0000584454595150565</v>
      </c>
      <c r="F9254" s="235">
        <v>0.00006459972762395585</v>
      </c>
    </row>
    <row r="9255" ht="14.25" customHeight="1" spans="1:6" x14ac:dyDescent="0.25">
      <c r="A9255" s="232">
        <v>43658</v>
      </c>
      <c r="B9255" s="233">
        <v>193</v>
      </c>
      <c r="C9255" s="233">
        <v>38</v>
      </c>
      <c r="D9255" s="234">
        <v>0.7708333333321207</v>
      </c>
      <c r="E9255" s="235">
        <v>0.00004120649518293661</v>
      </c>
      <c r="F9255" s="235">
        <v>0.00006389864530865711</v>
      </c>
    </row>
    <row r="9256" ht="14.25" customHeight="1" spans="1:6" x14ac:dyDescent="0.25">
      <c r="A9256" s="232">
        <v>43658</v>
      </c>
      <c r="B9256" s="233">
        <v>193</v>
      </c>
      <c r="C9256" s="233">
        <v>39</v>
      </c>
      <c r="D9256" s="234">
        <v>0.7916666666678793</v>
      </c>
      <c r="E9256" s="235">
        <v>0.000027246835742397206</v>
      </c>
      <c r="F9256" s="235">
        <v>0.00006329771760982962</v>
      </c>
    </row>
    <row r="9257" ht="14.25" customHeight="1" spans="1:6" x14ac:dyDescent="0.25">
      <c r="A9257" s="232">
        <v>43658</v>
      </c>
      <c r="B9257" s="233">
        <v>193</v>
      </c>
      <c r="C9257" s="233">
        <v>40</v>
      </c>
      <c r="D9257" s="234">
        <v>0.8125</v>
      </c>
      <c r="E9257" s="235">
        <v>0.000011057447140694108</v>
      </c>
      <c r="F9257" s="235">
        <v>0.00006169524374628963</v>
      </c>
    </row>
    <row r="9258" ht="14.25" customHeight="1" spans="1:6" x14ac:dyDescent="0.25">
      <c r="A9258" s="232">
        <v>43658</v>
      </c>
      <c r="B9258" s="233">
        <v>193</v>
      </c>
      <c r="C9258" s="233">
        <v>41</v>
      </c>
      <c r="D9258" s="234">
        <v>0.8333333333321207</v>
      </c>
      <c r="E9258" s="235">
        <v>0.000004854422468532437</v>
      </c>
      <c r="F9258" s="235">
        <v>0.00006159508912981838</v>
      </c>
    </row>
    <row r="9259" ht="14.25" customHeight="1" spans="1:6" x14ac:dyDescent="0.25">
      <c r="A9259" s="232">
        <v>43658</v>
      </c>
      <c r="B9259" s="233">
        <v>193</v>
      </c>
      <c r="C9259" s="233">
        <v>42</v>
      </c>
      <c r="D9259" s="234">
        <v>0.8541666666678793</v>
      </c>
      <c r="E9259" s="235">
        <v>5.755391540935639e-7</v>
      </c>
      <c r="F9259" s="235">
        <v>0.00006119447066393338</v>
      </c>
    </row>
    <row r="9260" ht="14.25" customHeight="1" spans="1:6" x14ac:dyDescent="0.25">
      <c r="A9260" s="232">
        <v>43658</v>
      </c>
      <c r="B9260" s="233">
        <v>193</v>
      </c>
      <c r="C9260" s="233">
        <v>43</v>
      </c>
      <c r="D9260" s="234">
        <v>0.875</v>
      </c>
      <c r="E9260" s="235">
        <v>0</v>
      </c>
      <c r="F9260" s="235">
        <v>0.00006199570759570338</v>
      </c>
    </row>
    <row r="9261" ht="14.25" customHeight="1" spans="1:6" x14ac:dyDescent="0.25">
      <c r="A9261" s="232">
        <v>43658</v>
      </c>
      <c r="B9261" s="233">
        <v>193</v>
      </c>
      <c r="C9261" s="233">
        <v>44</v>
      </c>
      <c r="D9261" s="234">
        <v>0.8958333333321207</v>
      </c>
      <c r="E9261" s="235">
        <v>0</v>
      </c>
      <c r="F9261" s="235">
        <v>0.00006259663529453087</v>
      </c>
    </row>
    <row r="9262" ht="14.25" customHeight="1" spans="1:6" x14ac:dyDescent="0.25">
      <c r="A9262" s="232">
        <v>43658</v>
      </c>
      <c r="B9262" s="233">
        <v>193</v>
      </c>
      <c r="C9262" s="233">
        <v>45</v>
      </c>
      <c r="D9262" s="234">
        <v>0.9166666666678793</v>
      </c>
      <c r="E9262" s="235">
        <v>0</v>
      </c>
      <c r="F9262" s="235">
        <v>0.00006199570759570338</v>
      </c>
    </row>
    <row r="9263" ht="14.25" customHeight="1" spans="1:6" x14ac:dyDescent="0.25">
      <c r="A9263" s="232">
        <v>43658</v>
      </c>
      <c r="B9263" s="233">
        <v>193</v>
      </c>
      <c r="C9263" s="233">
        <v>46</v>
      </c>
      <c r="D9263" s="234">
        <v>0.9375</v>
      </c>
      <c r="E9263" s="235">
        <v>0</v>
      </c>
      <c r="F9263" s="235">
        <v>0.000057088131388612155</v>
      </c>
    </row>
    <row r="9264" ht="14.25" customHeight="1" spans="1:6" x14ac:dyDescent="0.25">
      <c r="A9264" s="232">
        <v>43658</v>
      </c>
      <c r="B9264" s="233">
        <v>193</v>
      </c>
      <c r="C9264" s="233">
        <v>47</v>
      </c>
      <c r="D9264" s="234">
        <v>0.9583333333321207</v>
      </c>
      <c r="E9264" s="235">
        <v>0</v>
      </c>
      <c r="F9264" s="235">
        <v>0.000051078854400337184</v>
      </c>
    </row>
    <row r="9265" ht="14.25" customHeight="1" spans="1:6" x14ac:dyDescent="0.25">
      <c r="A9265" s="232">
        <v>43658</v>
      </c>
      <c r="B9265" s="233">
        <v>193</v>
      </c>
      <c r="C9265" s="233">
        <v>48</v>
      </c>
      <c r="D9265" s="234">
        <v>0.9791666666678793</v>
      </c>
      <c r="E9265" s="235">
        <v>0</v>
      </c>
      <c r="F9265" s="235">
        <v>0.00004366741278146473</v>
      </c>
    </row>
    <row r="9266" ht="14.25" customHeight="1" spans="1:6" x14ac:dyDescent="0.25">
      <c r="A9266" s="232">
        <v>43659</v>
      </c>
      <c r="B9266" s="233">
        <v>194</v>
      </c>
      <c r="C9266" s="233">
        <v>1</v>
      </c>
      <c r="D9266" s="234">
        <v>0</v>
      </c>
      <c r="E9266" s="235">
        <v>0</v>
      </c>
      <c r="F9266" s="235">
        <v>0.000036756744244948525</v>
      </c>
    </row>
    <row r="9267" ht="14.25" customHeight="1" spans="1:6" x14ac:dyDescent="0.25">
      <c r="A9267" s="232">
        <v>43659</v>
      </c>
      <c r="B9267" s="233">
        <v>194</v>
      </c>
      <c r="C9267" s="233">
        <v>2</v>
      </c>
      <c r="D9267" s="234">
        <v>0.020833333332120674</v>
      </c>
      <c r="E9267" s="235">
        <v>0</v>
      </c>
      <c r="F9267" s="235">
        <v>0.0000326504049696273</v>
      </c>
    </row>
    <row r="9268" ht="14.25" customHeight="1" spans="1:6" x14ac:dyDescent="0.25">
      <c r="A9268" s="232">
        <v>43659</v>
      </c>
      <c r="B9268" s="233">
        <v>194</v>
      </c>
      <c r="C9268" s="233">
        <v>3</v>
      </c>
      <c r="D9268" s="234">
        <v>0.041666666667879326</v>
      </c>
      <c r="E9268" s="235">
        <v>0</v>
      </c>
      <c r="F9268" s="235">
        <v>0.000030346848790788564</v>
      </c>
    </row>
    <row r="9269" ht="14.25" customHeight="1" spans="1:6" x14ac:dyDescent="0.25">
      <c r="A9269" s="232">
        <v>43659</v>
      </c>
      <c r="B9269" s="233">
        <v>194</v>
      </c>
      <c r="C9269" s="233">
        <v>4</v>
      </c>
      <c r="D9269" s="234">
        <v>0.0625</v>
      </c>
      <c r="E9269" s="235">
        <v>0</v>
      </c>
      <c r="F9269" s="235">
        <v>0.000029445457242547322</v>
      </c>
    </row>
    <row r="9270" ht="14.25" customHeight="1" spans="1:6" x14ac:dyDescent="0.25">
      <c r="A9270" s="232">
        <v>43659</v>
      </c>
      <c r="B9270" s="233">
        <v>194</v>
      </c>
      <c r="C9270" s="233">
        <v>5</v>
      </c>
      <c r="D9270" s="234">
        <v>0.08333333333212067</v>
      </c>
      <c r="E9270" s="235">
        <v>0</v>
      </c>
      <c r="F9270" s="235">
        <v>0.00002744236491312233</v>
      </c>
    </row>
    <row r="9271" ht="14.25" customHeight="1" spans="1:6" x14ac:dyDescent="0.25">
      <c r="A9271" s="232">
        <v>43659</v>
      </c>
      <c r="B9271" s="233">
        <v>194</v>
      </c>
      <c r="C9271" s="233">
        <v>6</v>
      </c>
      <c r="D9271" s="234">
        <v>0.10416666666787933</v>
      </c>
      <c r="E9271" s="235">
        <v>0</v>
      </c>
      <c r="F9271" s="235">
        <v>0.000026641127981352337</v>
      </c>
    </row>
    <row r="9272" ht="14.25" customHeight="1" spans="1:6" x14ac:dyDescent="0.25">
      <c r="A9272" s="232">
        <v>43659</v>
      </c>
      <c r="B9272" s="233">
        <v>194</v>
      </c>
      <c r="C9272" s="233">
        <v>7</v>
      </c>
      <c r="D9272" s="234">
        <v>0.125</v>
      </c>
      <c r="E9272" s="235">
        <v>0</v>
      </c>
      <c r="F9272" s="235">
        <v>0.00002614035489899609</v>
      </c>
    </row>
    <row r="9273" ht="14.25" customHeight="1" spans="1:6" x14ac:dyDescent="0.25">
      <c r="A9273" s="232">
        <v>43659</v>
      </c>
      <c r="B9273" s="233">
        <v>194</v>
      </c>
      <c r="C9273" s="233">
        <v>8</v>
      </c>
      <c r="D9273" s="234">
        <v>0.14583333333212067</v>
      </c>
      <c r="E9273" s="235">
        <v>0</v>
      </c>
      <c r="F9273" s="235">
        <v>0.000025639581816639835</v>
      </c>
    </row>
    <row r="9274" ht="14.25" customHeight="1" spans="1:6" x14ac:dyDescent="0.25">
      <c r="A9274" s="232">
        <v>43659</v>
      </c>
      <c r="B9274" s="233">
        <v>194</v>
      </c>
      <c r="C9274" s="233">
        <v>9</v>
      </c>
      <c r="D9274" s="234">
        <v>0.16666666666787933</v>
      </c>
      <c r="E9274" s="235">
        <v>0.000001455825922475786</v>
      </c>
      <c r="F9274" s="235">
        <v>0.000025839891049582346</v>
      </c>
    </row>
    <row r="9275" ht="14.25" customHeight="1" spans="1:6" x14ac:dyDescent="0.25">
      <c r="A9275" s="232">
        <v>43659</v>
      </c>
      <c r="B9275" s="233">
        <v>194</v>
      </c>
      <c r="C9275" s="233">
        <v>10</v>
      </c>
      <c r="D9275" s="234">
        <v>0.1875</v>
      </c>
      <c r="E9275" s="235">
        <v>0.0000050668096821888135</v>
      </c>
      <c r="F9275" s="235">
        <v>0.00002614035489899609</v>
      </c>
    </row>
    <row r="9276" ht="14.25" customHeight="1" spans="1:6" x14ac:dyDescent="0.25">
      <c r="A9276" s="232">
        <v>43659</v>
      </c>
      <c r="B9276" s="233">
        <v>194</v>
      </c>
      <c r="C9276" s="233">
        <v>11</v>
      </c>
      <c r="D9276" s="234">
        <v>0.20833333333212067</v>
      </c>
      <c r="E9276" s="235">
        <v>0.000013004158084598125</v>
      </c>
      <c r="F9276" s="235">
        <v>0.000026340664131938587</v>
      </c>
    </row>
    <row r="9277" ht="14.25" customHeight="1" spans="1:6" x14ac:dyDescent="0.25">
      <c r="A9277" s="232">
        <v>43659</v>
      </c>
      <c r="B9277" s="233">
        <v>194</v>
      </c>
      <c r="C9277" s="233">
        <v>12</v>
      </c>
      <c r="D9277" s="234">
        <v>0.22916666666787933</v>
      </c>
      <c r="E9277" s="235">
        <v>0.00002617334724697735</v>
      </c>
      <c r="F9277" s="235">
        <v>0.000028544065694306077</v>
      </c>
    </row>
    <row r="9278" ht="14.25" customHeight="1" spans="1:6" x14ac:dyDescent="0.25">
      <c r="A9278" s="232">
        <v>43659</v>
      </c>
      <c r="B9278" s="233">
        <v>194</v>
      </c>
      <c r="C9278" s="233">
        <v>13</v>
      </c>
      <c r="D9278" s="234">
        <v>0.25</v>
      </c>
      <c r="E9278" s="235">
        <v>0.00004315362288602436</v>
      </c>
      <c r="F9278" s="235">
        <v>0.00003194932265432856</v>
      </c>
    </row>
    <row r="9279" ht="14.25" customHeight="1" spans="1:6" x14ac:dyDescent="0.25">
      <c r="A9279" s="232">
        <v>43659</v>
      </c>
      <c r="B9279" s="233">
        <v>194</v>
      </c>
      <c r="C9279" s="233">
        <v>14</v>
      </c>
      <c r="D9279" s="234">
        <v>0.2708333333321207</v>
      </c>
      <c r="E9279" s="235">
        <v>0.00006352720474063833</v>
      </c>
      <c r="F9279" s="235">
        <v>0.00003785844502613227</v>
      </c>
    </row>
    <row r="9280" ht="14.25" customHeight="1" spans="1:6" x14ac:dyDescent="0.25">
      <c r="A9280" s="232">
        <v>43659</v>
      </c>
      <c r="B9280" s="233">
        <v>194</v>
      </c>
      <c r="C9280" s="233">
        <v>15</v>
      </c>
      <c r="D9280" s="234">
        <v>0.2916666666678793</v>
      </c>
      <c r="E9280" s="235">
        <v>0.00008403151659555128</v>
      </c>
      <c r="F9280" s="235">
        <v>0.00004256571200028099</v>
      </c>
    </row>
    <row r="9281" ht="14.25" customHeight="1" spans="1:6" x14ac:dyDescent="0.25">
      <c r="A9281" s="232">
        <v>43659</v>
      </c>
      <c r="B9281" s="233">
        <v>194</v>
      </c>
      <c r="C9281" s="233">
        <v>16</v>
      </c>
      <c r="D9281" s="234">
        <v>0.3125</v>
      </c>
      <c r="E9281" s="235">
        <v>0.00010451651408711008</v>
      </c>
      <c r="F9281" s="235">
        <v>0.00004667205127560222</v>
      </c>
    </row>
    <row r="9282" ht="14.25" customHeight="1" spans="1:6" x14ac:dyDescent="0.25">
      <c r="A9282" s="232">
        <v>43659</v>
      </c>
      <c r="B9282" s="233">
        <v>194</v>
      </c>
      <c r="C9282" s="233">
        <v>17</v>
      </c>
      <c r="D9282" s="234">
        <v>0.3333333333321207</v>
      </c>
      <c r="E9282" s="235">
        <v>0.0001224439068110928</v>
      </c>
      <c r="F9282" s="235">
        <v>0.00004937622592032595</v>
      </c>
    </row>
    <row r="9283" ht="14.25" customHeight="1" spans="1:6" x14ac:dyDescent="0.25">
      <c r="A9283" s="232">
        <v>43659</v>
      </c>
      <c r="B9283" s="233">
        <v>194</v>
      </c>
      <c r="C9283" s="233">
        <v>18</v>
      </c>
      <c r="D9283" s="234">
        <v>0.3541666666678793</v>
      </c>
      <c r="E9283" s="235">
        <v>0.00015005257218594147</v>
      </c>
      <c r="F9283" s="235">
        <v>0.00005208040056504968</v>
      </c>
    </row>
    <row r="9284" ht="14.25" customHeight="1" spans="1:6" x14ac:dyDescent="0.25">
      <c r="A9284" s="232">
        <v>43659</v>
      </c>
      <c r="B9284" s="233">
        <v>194</v>
      </c>
      <c r="C9284" s="233">
        <v>19</v>
      </c>
      <c r="D9284" s="234">
        <v>0.375</v>
      </c>
      <c r="E9284" s="235">
        <v>0.00016346088231798005</v>
      </c>
      <c r="F9284" s="235">
        <v>0.00005117900901680845</v>
      </c>
    </row>
    <row r="9285" ht="14.25" customHeight="1" spans="1:6" x14ac:dyDescent="0.25">
      <c r="A9285" s="232">
        <v>43659</v>
      </c>
      <c r="B9285" s="233">
        <v>194</v>
      </c>
      <c r="C9285" s="233">
        <v>20</v>
      </c>
      <c r="D9285" s="234">
        <v>0.3958333333321207</v>
      </c>
      <c r="E9285" s="235">
        <v>0.00017724410695985738</v>
      </c>
      <c r="F9285" s="235">
        <v>0.0000496766897697397</v>
      </c>
    </row>
    <row r="9286" ht="14.25" customHeight="1" spans="1:6" x14ac:dyDescent="0.25">
      <c r="A9286" s="232">
        <v>43659</v>
      </c>
      <c r="B9286" s="233">
        <v>194</v>
      </c>
      <c r="C9286" s="233">
        <v>21</v>
      </c>
      <c r="D9286" s="234">
        <v>0.4166666666678793</v>
      </c>
      <c r="E9286" s="235">
        <v>0.0001894670092600285</v>
      </c>
      <c r="F9286" s="235">
        <v>0.000049175916687383454</v>
      </c>
    </row>
    <row r="9287" ht="14.25" customHeight="1" spans="1:6" x14ac:dyDescent="0.25">
      <c r="A9287" s="232">
        <v>43659</v>
      </c>
      <c r="B9287" s="233">
        <v>194</v>
      </c>
      <c r="C9287" s="233">
        <v>22</v>
      </c>
      <c r="D9287" s="234">
        <v>0.4375</v>
      </c>
      <c r="E9287" s="235">
        <v>0.00020847373220168582</v>
      </c>
      <c r="F9287" s="235">
        <v>0.000047573442823843464</v>
      </c>
    </row>
    <row r="9288" ht="14.25" customHeight="1" spans="1:6" x14ac:dyDescent="0.25">
      <c r="A9288" s="232">
        <v>43659</v>
      </c>
      <c r="B9288" s="233">
        <v>194</v>
      </c>
      <c r="C9288" s="233">
        <v>23</v>
      </c>
      <c r="D9288" s="234">
        <v>0.4583333333321207</v>
      </c>
      <c r="E9288" s="235">
        <v>0.0002030617028358802</v>
      </c>
      <c r="F9288" s="235">
        <v>0.00004837467975561345</v>
      </c>
    </row>
    <row r="9289" ht="14.25" customHeight="1" spans="1:6" x14ac:dyDescent="0.25">
      <c r="A9289" s="232">
        <v>43659</v>
      </c>
      <c r="B9289" s="233">
        <v>194</v>
      </c>
      <c r="C9289" s="233">
        <v>24</v>
      </c>
      <c r="D9289" s="234">
        <v>0.4791666666678793</v>
      </c>
      <c r="E9289" s="235">
        <v>0.00018304488098651016</v>
      </c>
      <c r="F9289" s="235">
        <v>0.00004797406128972845</v>
      </c>
    </row>
    <row r="9290" ht="14.25" customHeight="1" spans="1:6" x14ac:dyDescent="0.25">
      <c r="A9290" s="232">
        <v>43659</v>
      </c>
      <c r="B9290" s="233">
        <v>194</v>
      </c>
      <c r="C9290" s="233">
        <v>25</v>
      </c>
      <c r="D9290" s="234">
        <v>0.5</v>
      </c>
      <c r="E9290" s="235">
        <v>0.0001921074504372019</v>
      </c>
      <c r="F9290" s="235">
        <v>0.00004877529822149846</v>
      </c>
    </row>
    <row r="9291" ht="14.25" customHeight="1" spans="1:6" x14ac:dyDescent="0.25">
      <c r="A9291" s="232">
        <v>43659</v>
      </c>
      <c r="B9291" s="233">
        <v>194</v>
      </c>
      <c r="C9291" s="233">
        <v>26</v>
      </c>
      <c r="D9291" s="234">
        <v>0.5208333333321207</v>
      </c>
      <c r="E9291" s="235">
        <v>0.00018792902961056637</v>
      </c>
      <c r="F9291" s="235">
        <v>0.0000496766897697397</v>
      </c>
    </row>
    <row r="9292" ht="14.25" customHeight="1" spans="1:6" x14ac:dyDescent="0.25">
      <c r="A9292" s="232">
        <v>43659</v>
      </c>
      <c r="B9292" s="233">
        <v>194</v>
      </c>
      <c r="C9292" s="233">
        <v>27</v>
      </c>
      <c r="D9292" s="234">
        <v>0.5416666666678793</v>
      </c>
      <c r="E9292" s="235">
        <v>0.00018875961305230216</v>
      </c>
      <c r="F9292" s="235">
        <v>0.00004687236050854471</v>
      </c>
    </row>
    <row r="9293" ht="14.25" customHeight="1" spans="1:6" x14ac:dyDescent="0.25">
      <c r="A9293" s="232">
        <v>43659</v>
      </c>
      <c r="B9293" s="233">
        <v>194</v>
      </c>
      <c r="C9293" s="233">
        <v>28</v>
      </c>
      <c r="D9293" s="234">
        <v>0.5625</v>
      </c>
      <c r="E9293" s="235">
        <v>0.00016583511192331952</v>
      </c>
      <c r="F9293" s="235">
        <v>0.00004587081434383222</v>
      </c>
    </row>
    <row r="9294" ht="14.25" customHeight="1" spans="1:6" x14ac:dyDescent="0.25">
      <c r="A9294" s="232">
        <v>43659</v>
      </c>
      <c r="B9294" s="233">
        <v>194</v>
      </c>
      <c r="C9294" s="233">
        <v>29</v>
      </c>
      <c r="D9294" s="234">
        <v>0.5833333333321207</v>
      </c>
      <c r="E9294" s="235">
        <v>0.0001762546617382711</v>
      </c>
      <c r="F9294" s="235">
        <v>0.000044668958946177226</v>
      </c>
    </row>
    <row r="9295" ht="14.25" customHeight="1" spans="1:6" x14ac:dyDescent="0.25">
      <c r="A9295" s="232">
        <v>43659</v>
      </c>
      <c r="B9295" s="233">
        <v>194</v>
      </c>
      <c r="C9295" s="233">
        <v>30</v>
      </c>
      <c r="D9295" s="234">
        <v>0.6041666666678793</v>
      </c>
      <c r="E9295" s="235">
        <v>0.000185110515547372</v>
      </c>
      <c r="F9295" s="235">
        <v>0.00004446864971323474</v>
      </c>
    </row>
    <row r="9296" ht="14.25" customHeight="1" spans="1:6" x14ac:dyDescent="0.25">
      <c r="A9296" s="232">
        <v>43659</v>
      </c>
      <c r="B9296" s="233">
        <v>194</v>
      </c>
      <c r="C9296" s="233">
        <v>31</v>
      </c>
      <c r="D9296" s="234">
        <v>0.625</v>
      </c>
      <c r="E9296" s="235">
        <v>0.0001653257756469702</v>
      </c>
      <c r="F9296" s="235">
        <v>0.00004446864971323474</v>
      </c>
    </row>
    <row r="9297" ht="14.25" customHeight="1" spans="1:6" x14ac:dyDescent="0.25">
      <c r="A9297" s="232">
        <v>43659</v>
      </c>
      <c r="B9297" s="233">
        <v>194</v>
      </c>
      <c r="C9297" s="233">
        <v>32</v>
      </c>
      <c r="D9297" s="234">
        <v>0.6458333333321207</v>
      </c>
      <c r="E9297" s="235">
        <v>0.00013303236808808846</v>
      </c>
      <c r="F9297" s="235">
        <v>0.00004737313359090096</v>
      </c>
    </row>
    <row r="9298" ht="14.25" customHeight="1" spans="1:6" x14ac:dyDescent="0.25">
      <c r="A9298" s="232">
        <v>43659</v>
      </c>
      <c r="B9298" s="233">
        <v>194</v>
      </c>
      <c r="C9298" s="233">
        <v>33</v>
      </c>
      <c r="D9298" s="234">
        <v>0.6666666666678793</v>
      </c>
      <c r="E9298" s="235">
        <v>0.00011695831647183851</v>
      </c>
      <c r="F9298" s="235">
        <v>0.00005067823593445219</v>
      </c>
    </row>
    <row r="9299" ht="14.25" customHeight="1" spans="1:6" x14ac:dyDescent="0.25">
      <c r="A9299" s="232">
        <v>43659</v>
      </c>
      <c r="B9299" s="233">
        <v>194</v>
      </c>
      <c r="C9299" s="233">
        <v>34</v>
      </c>
      <c r="D9299" s="234">
        <v>0.6875</v>
      </c>
      <c r="E9299" s="235">
        <v>0.00010036062942281342</v>
      </c>
      <c r="F9299" s="235">
        <v>0.000055085039059187164</v>
      </c>
    </row>
    <row r="9300" ht="14.25" customHeight="1" spans="1:6" x14ac:dyDescent="0.25">
      <c r="A9300" s="232">
        <v>43659</v>
      </c>
      <c r="B9300" s="233">
        <v>194</v>
      </c>
      <c r="C9300" s="233">
        <v>35</v>
      </c>
      <c r="D9300" s="234">
        <v>0.7083333333321207</v>
      </c>
      <c r="E9300" s="235">
        <v>0.00008543371831186559</v>
      </c>
      <c r="F9300" s="235">
        <v>0.00006269678991100212</v>
      </c>
    </row>
    <row r="9301" ht="14.25" customHeight="1" spans="1:6" x14ac:dyDescent="0.25">
      <c r="A9301" s="232">
        <v>43659</v>
      </c>
      <c r="B9301" s="233">
        <v>194</v>
      </c>
      <c r="C9301" s="233">
        <v>36</v>
      </c>
      <c r="D9301" s="234">
        <v>0.7291666666678793</v>
      </c>
      <c r="E9301" s="235">
        <v>0.00006230894211864579</v>
      </c>
      <c r="F9301" s="235">
        <v>0.0000636983360757146</v>
      </c>
    </row>
    <row r="9302" ht="14.25" customHeight="1" spans="1:6" x14ac:dyDescent="0.25">
      <c r="A9302" s="232">
        <v>43659</v>
      </c>
      <c r="B9302" s="233">
        <v>194</v>
      </c>
      <c r="C9302" s="233">
        <v>37</v>
      </c>
      <c r="D9302" s="234">
        <v>0.75</v>
      </c>
      <c r="E9302" s="235">
        <v>0.00004674968611478172</v>
      </c>
      <c r="F9302" s="235">
        <v>0.00006419910915807086</v>
      </c>
    </row>
    <row r="9303" ht="14.25" customHeight="1" spans="1:6" x14ac:dyDescent="0.25">
      <c r="A9303" s="232">
        <v>43659</v>
      </c>
      <c r="B9303" s="233">
        <v>194</v>
      </c>
      <c r="C9303" s="233">
        <v>38</v>
      </c>
      <c r="D9303" s="234">
        <v>0.7708333333321207</v>
      </c>
      <c r="E9303" s="235">
        <v>0.00003178489111593762</v>
      </c>
      <c r="F9303" s="235">
        <v>0.00006449957300748461</v>
      </c>
    </row>
    <row r="9304" ht="14.25" customHeight="1" spans="1:6" x14ac:dyDescent="0.25">
      <c r="A9304" s="232">
        <v>43659</v>
      </c>
      <c r="B9304" s="233">
        <v>194</v>
      </c>
      <c r="C9304" s="233">
        <v>39</v>
      </c>
      <c r="D9304" s="234">
        <v>0.7916666666678793</v>
      </c>
      <c r="E9304" s="235">
        <v>0.000020233745835474507</v>
      </c>
      <c r="F9304" s="235">
        <v>0.00006409895454159961</v>
      </c>
    </row>
    <row r="9305" ht="14.25" customHeight="1" spans="1:6" x14ac:dyDescent="0.25">
      <c r="A9305" s="232">
        <v>43659</v>
      </c>
      <c r="B9305" s="233">
        <v>194</v>
      </c>
      <c r="C9305" s="233">
        <v>40</v>
      </c>
      <c r="D9305" s="234">
        <v>0.8125</v>
      </c>
      <c r="E9305" s="235">
        <v>0.000011424749451526625</v>
      </c>
      <c r="F9305" s="235">
        <v>0.00006379849069218586</v>
      </c>
    </row>
    <row r="9306" ht="14.25" customHeight="1" spans="1:6" x14ac:dyDescent="0.25">
      <c r="A9306" s="232">
        <v>43659</v>
      </c>
      <c r="B9306" s="233">
        <v>194</v>
      </c>
      <c r="C9306" s="233">
        <v>41</v>
      </c>
      <c r="D9306" s="234">
        <v>0.8333333333321207</v>
      </c>
      <c r="E9306" s="235">
        <v>0.0000043995521780846924</v>
      </c>
      <c r="F9306" s="235">
        <v>0.00006129462528040462</v>
      </c>
    </row>
    <row r="9307" ht="14.25" customHeight="1" spans="1:6" x14ac:dyDescent="0.25">
      <c r="A9307" s="232">
        <v>43659</v>
      </c>
      <c r="B9307" s="233">
        <v>194</v>
      </c>
      <c r="C9307" s="233">
        <v>42</v>
      </c>
      <c r="D9307" s="234">
        <v>0.8541666666678793</v>
      </c>
      <c r="E9307" s="235">
        <v>2.378936785521227e-7</v>
      </c>
      <c r="F9307" s="235">
        <v>0.00006169524374628963</v>
      </c>
    </row>
    <row r="9308" ht="14.25" customHeight="1" spans="1:6" x14ac:dyDescent="0.25">
      <c r="A9308" s="232">
        <v>43659</v>
      </c>
      <c r="B9308" s="233">
        <v>194</v>
      </c>
      <c r="C9308" s="233">
        <v>43</v>
      </c>
      <c r="D9308" s="234">
        <v>0.875</v>
      </c>
      <c r="E9308" s="235">
        <v>0</v>
      </c>
      <c r="F9308" s="235">
        <v>0.00006339787222630086</v>
      </c>
    </row>
    <row r="9309" ht="14.25" customHeight="1" spans="1:6" x14ac:dyDescent="0.25">
      <c r="A9309" s="232">
        <v>43659</v>
      </c>
      <c r="B9309" s="233">
        <v>194</v>
      </c>
      <c r="C9309" s="233">
        <v>44</v>
      </c>
      <c r="D9309" s="234">
        <v>0.8958333333321207</v>
      </c>
      <c r="E9309" s="235">
        <v>0</v>
      </c>
      <c r="F9309" s="235">
        <v>0.00006299725376041584</v>
      </c>
    </row>
    <row r="9310" ht="14.25" customHeight="1" spans="1:6" x14ac:dyDescent="0.25">
      <c r="A9310" s="232">
        <v>43659</v>
      </c>
      <c r="B9310" s="233">
        <v>194</v>
      </c>
      <c r="C9310" s="233">
        <v>45</v>
      </c>
      <c r="D9310" s="234">
        <v>0.9166666666678793</v>
      </c>
      <c r="E9310" s="235">
        <v>0</v>
      </c>
      <c r="F9310" s="235">
        <v>0.00006069369758157713</v>
      </c>
    </row>
    <row r="9311" ht="14.25" customHeight="1" spans="1:6" x14ac:dyDescent="0.25">
      <c r="A9311" s="232">
        <v>43659</v>
      </c>
      <c r="B9311" s="233">
        <v>194</v>
      </c>
      <c r="C9311" s="233">
        <v>46</v>
      </c>
      <c r="D9311" s="234">
        <v>0.9375</v>
      </c>
      <c r="E9311" s="235">
        <v>0</v>
      </c>
      <c r="F9311" s="235">
        <v>0.000056286894456842146</v>
      </c>
    </row>
    <row r="9312" ht="14.25" customHeight="1" spans="1:6" x14ac:dyDescent="0.25">
      <c r="A9312" s="232">
        <v>43659</v>
      </c>
      <c r="B9312" s="233">
        <v>194</v>
      </c>
      <c r="C9312" s="233">
        <v>47</v>
      </c>
      <c r="D9312" s="234">
        <v>0.9583333333321207</v>
      </c>
      <c r="E9312" s="235">
        <v>0</v>
      </c>
      <c r="F9312" s="235">
        <v>0.00005238086441446342</v>
      </c>
    </row>
    <row r="9313" ht="14.25" customHeight="1" spans="1:6" x14ac:dyDescent="0.25">
      <c r="A9313" s="232">
        <v>43659</v>
      </c>
      <c r="B9313" s="233">
        <v>194</v>
      </c>
      <c r="C9313" s="233">
        <v>48</v>
      </c>
      <c r="D9313" s="234">
        <v>0.9791666666678793</v>
      </c>
      <c r="E9313" s="235">
        <v>0</v>
      </c>
      <c r="F9313" s="235">
        <v>0.00004446864971323474</v>
      </c>
    </row>
    <row r="9314" ht="14.25" customHeight="1" spans="1:6" x14ac:dyDescent="0.25">
      <c r="A9314" s="232">
        <v>43660</v>
      </c>
      <c r="B9314" s="233">
        <v>195</v>
      </c>
      <c r="C9314" s="233">
        <v>1</v>
      </c>
      <c r="D9314" s="234">
        <v>0</v>
      </c>
      <c r="E9314" s="235">
        <v>0</v>
      </c>
      <c r="F9314" s="235">
        <v>0.00003725751732730477</v>
      </c>
    </row>
    <row r="9315" ht="14.25" customHeight="1" spans="1:6" x14ac:dyDescent="0.25">
      <c r="A9315" s="232">
        <v>43660</v>
      </c>
      <c r="B9315" s="233">
        <v>195</v>
      </c>
      <c r="C9315" s="233">
        <v>2</v>
      </c>
      <c r="D9315" s="234">
        <v>0.020833333332120674</v>
      </c>
      <c r="E9315" s="235">
        <v>0</v>
      </c>
      <c r="F9315" s="235">
        <v>0.0000330510234355123</v>
      </c>
    </row>
    <row r="9316" ht="14.25" customHeight="1" spans="1:6" x14ac:dyDescent="0.25">
      <c r="A9316" s="232">
        <v>43660</v>
      </c>
      <c r="B9316" s="233">
        <v>195</v>
      </c>
      <c r="C9316" s="233">
        <v>3</v>
      </c>
      <c r="D9316" s="234">
        <v>0.041666666667879326</v>
      </c>
      <c r="E9316" s="235">
        <v>0</v>
      </c>
      <c r="F9316" s="235">
        <v>0.000030847621873144815</v>
      </c>
    </row>
    <row r="9317" ht="14.25" customHeight="1" spans="1:6" x14ac:dyDescent="0.25">
      <c r="A9317" s="232">
        <v>43660</v>
      </c>
      <c r="B9317" s="233">
        <v>195</v>
      </c>
      <c r="C9317" s="233">
        <v>4</v>
      </c>
      <c r="D9317" s="234">
        <v>0.0625</v>
      </c>
      <c r="E9317" s="235">
        <v>0</v>
      </c>
      <c r="F9317" s="235">
        <v>0.000029645766475489823</v>
      </c>
    </row>
    <row r="9318" ht="14.25" customHeight="1" spans="1:6" x14ac:dyDescent="0.25">
      <c r="A9318" s="232">
        <v>43660</v>
      </c>
      <c r="B9318" s="233">
        <v>195</v>
      </c>
      <c r="C9318" s="233">
        <v>5</v>
      </c>
      <c r="D9318" s="234">
        <v>0.08333333333212067</v>
      </c>
      <c r="E9318" s="235">
        <v>0</v>
      </c>
      <c r="F9318" s="235">
        <v>0.00002724205568017983</v>
      </c>
    </row>
    <row r="9319" ht="14.25" customHeight="1" spans="1:6" x14ac:dyDescent="0.25">
      <c r="A9319" s="232">
        <v>43660</v>
      </c>
      <c r="B9319" s="233">
        <v>195</v>
      </c>
      <c r="C9319" s="233">
        <v>6</v>
      </c>
      <c r="D9319" s="234">
        <v>0.10416666666787933</v>
      </c>
      <c r="E9319" s="235">
        <v>0</v>
      </c>
      <c r="F9319" s="235">
        <v>0.00002654097336488109</v>
      </c>
    </row>
    <row r="9320" ht="14.25" customHeight="1" spans="1:6" x14ac:dyDescent="0.25">
      <c r="A9320" s="232">
        <v>43660</v>
      </c>
      <c r="B9320" s="233">
        <v>195</v>
      </c>
      <c r="C9320" s="233">
        <v>7</v>
      </c>
      <c r="D9320" s="234">
        <v>0.125</v>
      </c>
      <c r="E9320" s="235">
        <v>0</v>
      </c>
      <c r="F9320" s="235">
        <v>0.00002654097336488109</v>
      </c>
    </row>
    <row r="9321" ht="14.25" customHeight="1" spans="1:6" x14ac:dyDescent="0.25">
      <c r="A9321" s="232">
        <v>43660</v>
      </c>
      <c r="B9321" s="233">
        <v>195</v>
      </c>
      <c r="C9321" s="233">
        <v>8</v>
      </c>
      <c r="D9321" s="234">
        <v>0.14583333333212067</v>
      </c>
      <c r="E9321" s="235">
        <v>0</v>
      </c>
      <c r="F9321" s="235">
        <v>0.00002614035489899609</v>
      </c>
    </row>
    <row r="9322" ht="14.25" customHeight="1" spans="1:6" x14ac:dyDescent="0.25">
      <c r="A9322" s="232">
        <v>43660</v>
      </c>
      <c r="B9322" s="233">
        <v>195</v>
      </c>
      <c r="C9322" s="233">
        <v>9</v>
      </c>
      <c r="D9322" s="234">
        <v>0.16666666666787933</v>
      </c>
      <c r="E9322" s="235">
        <v>0.0000016601523677355453</v>
      </c>
      <c r="F9322" s="235">
        <v>0.00002604020028252484</v>
      </c>
    </row>
    <row r="9323" ht="14.25" customHeight="1" spans="1:6" x14ac:dyDescent="0.25">
      <c r="A9323" s="232">
        <v>43660</v>
      </c>
      <c r="B9323" s="233">
        <v>195</v>
      </c>
      <c r="C9323" s="233">
        <v>10</v>
      </c>
      <c r="D9323" s="234">
        <v>0.1875</v>
      </c>
      <c r="E9323" s="235">
        <v>0.000004841605345999941</v>
      </c>
      <c r="F9323" s="235">
        <v>0.00002654097336488109</v>
      </c>
    </row>
    <row r="9324" ht="14.25" customHeight="1" spans="1:6" x14ac:dyDescent="0.25">
      <c r="A9324" s="232">
        <v>43660</v>
      </c>
      <c r="B9324" s="233">
        <v>195</v>
      </c>
      <c r="C9324" s="233">
        <v>11</v>
      </c>
      <c r="D9324" s="234">
        <v>0.20833333333212067</v>
      </c>
      <c r="E9324" s="235">
        <v>0.000012136531436159553</v>
      </c>
      <c r="F9324" s="235">
        <v>0.000026641127981352337</v>
      </c>
    </row>
    <row r="9325" ht="14.25" customHeight="1" spans="1:6" x14ac:dyDescent="0.25">
      <c r="A9325" s="232">
        <v>43660</v>
      </c>
      <c r="B9325" s="233">
        <v>195</v>
      </c>
      <c r="C9325" s="233">
        <v>12</v>
      </c>
      <c r="D9325" s="234">
        <v>0.22916666666787933</v>
      </c>
      <c r="E9325" s="235">
        <v>0.000025355119519991713</v>
      </c>
      <c r="F9325" s="235">
        <v>0.000028243601844892327</v>
      </c>
    </row>
    <row r="9326" ht="14.25" customHeight="1" spans="1:6" x14ac:dyDescent="0.25">
      <c r="A9326" s="232">
        <v>43660</v>
      </c>
      <c r="B9326" s="233">
        <v>195</v>
      </c>
      <c r="C9326" s="233">
        <v>13</v>
      </c>
      <c r="D9326" s="234">
        <v>0.25</v>
      </c>
      <c r="E9326" s="235">
        <v>0.0000406216811531042</v>
      </c>
      <c r="F9326" s="235">
        <v>0.0000330510234355123</v>
      </c>
    </row>
    <row r="9327" ht="14.25" customHeight="1" spans="1:6" x14ac:dyDescent="0.25">
      <c r="A9327" s="232">
        <v>43660</v>
      </c>
      <c r="B9327" s="233">
        <v>195</v>
      </c>
      <c r="C9327" s="233">
        <v>14</v>
      </c>
      <c r="D9327" s="234">
        <v>0.2708333333321207</v>
      </c>
      <c r="E9327" s="235">
        <v>0.00005605182364031113</v>
      </c>
      <c r="F9327" s="235">
        <v>0.000040162001204971005</v>
      </c>
    </row>
    <row r="9328" ht="14.25" customHeight="1" spans="1:6" x14ac:dyDescent="0.25">
      <c r="A9328" s="232">
        <v>43660</v>
      </c>
      <c r="B9328" s="233">
        <v>195</v>
      </c>
      <c r="C9328" s="233">
        <v>15</v>
      </c>
      <c r="D9328" s="234">
        <v>0.2916666666678793</v>
      </c>
      <c r="E9328" s="235">
        <v>0.00007617688377035931</v>
      </c>
      <c r="F9328" s="235">
        <v>0.00004416818586382098</v>
      </c>
    </row>
    <row r="9329" ht="14.25" customHeight="1" spans="1:6" x14ac:dyDescent="0.25">
      <c r="A9329" s="232">
        <v>43660</v>
      </c>
      <c r="B9329" s="233">
        <v>195</v>
      </c>
      <c r="C9329" s="233">
        <v>16</v>
      </c>
      <c r="D9329" s="234">
        <v>0.3125</v>
      </c>
      <c r="E9329" s="235">
        <v>0.00009647205966392908</v>
      </c>
      <c r="F9329" s="235">
        <v>0.000048174370522670945</v>
      </c>
    </row>
    <row r="9330" ht="14.25" customHeight="1" spans="1:6" x14ac:dyDescent="0.25">
      <c r="A9330" s="232">
        <v>43660</v>
      </c>
      <c r="B9330" s="233">
        <v>195</v>
      </c>
      <c r="C9330" s="233">
        <v>17</v>
      </c>
      <c r="D9330" s="234">
        <v>0.3333333333321207</v>
      </c>
      <c r="E9330" s="235">
        <v>0.00012154161727326795</v>
      </c>
      <c r="F9330" s="235">
        <v>0.0000508785451673947</v>
      </c>
    </row>
    <row r="9331" ht="14.25" customHeight="1" spans="1:6" x14ac:dyDescent="0.25">
      <c r="A9331" s="232">
        <v>43660</v>
      </c>
      <c r="B9331" s="233">
        <v>195</v>
      </c>
      <c r="C9331" s="233">
        <v>18</v>
      </c>
      <c r="D9331" s="234">
        <v>0.3541666666678793</v>
      </c>
      <c r="E9331" s="235">
        <v>0.00014582996052028206</v>
      </c>
      <c r="F9331" s="235">
        <v>0.00005258117364740593</v>
      </c>
    </row>
    <row r="9332" ht="14.25" customHeight="1" spans="1:6" x14ac:dyDescent="0.25">
      <c r="A9332" s="232">
        <v>43660</v>
      </c>
      <c r="B9332" s="233">
        <v>195</v>
      </c>
      <c r="C9332" s="233">
        <v>19</v>
      </c>
      <c r="D9332" s="234">
        <v>0.375</v>
      </c>
      <c r="E9332" s="235">
        <v>0.00016820038268426958</v>
      </c>
      <c r="F9332" s="235">
        <v>0.00005238086441446342</v>
      </c>
    </row>
    <row r="9333" ht="14.25" customHeight="1" spans="1:6" x14ac:dyDescent="0.25">
      <c r="A9333" s="232">
        <v>43660</v>
      </c>
      <c r="B9333" s="233">
        <v>195</v>
      </c>
      <c r="C9333" s="233">
        <v>20</v>
      </c>
      <c r="D9333" s="234">
        <v>0.3958333333321207</v>
      </c>
      <c r="E9333" s="235">
        <v>0.00018615003621810122</v>
      </c>
      <c r="F9333" s="235">
        <v>0.00005248101903093467</v>
      </c>
    </row>
    <row r="9334" ht="14.25" customHeight="1" spans="1:6" x14ac:dyDescent="0.25">
      <c r="A9334" s="232">
        <v>43660</v>
      </c>
      <c r="B9334" s="233">
        <v>195</v>
      </c>
      <c r="C9334" s="233">
        <v>21</v>
      </c>
      <c r="D9334" s="234">
        <v>0.4166666666678793</v>
      </c>
      <c r="E9334" s="235">
        <v>0.0002013938701408492</v>
      </c>
      <c r="F9334" s="235">
        <v>0.00005258117364740593</v>
      </c>
    </row>
    <row r="9335" ht="14.25" customHeight="1" spans="1:6" x14ac:dyDescent="0.25">
      <c r="A9335" s="232">
        <v>43660</v>
      </c>
      <c r="B9335" s="233">
        <v>195</v>
      </c>
      <c r="C9335" s="233">
        <v>22</v>
      </c>
      <c r="D9335" s="234">
        <v>0.4375</v>
      </c>
      <c r="E9335" s="235">
        <v>0.00020756347231425616</v>
      </c>
      <c r="F9335" s="235">
        <v>0.00005037777208503844</v>
      </c>
    </row>
    <row r="9336" ht="14.25" customHeight="1" spans="1:6" x14ac:dyDescent="0.25">
      <c r="A9336" s="232">
        <v>43660</v>
      </c>
      <c r="B9336" s="233">
        <v>195</v>
      </c>
      <c r="C9336" s="233">
        <v>23</v>
      </c>
      <c r="D9336" s="234">
        <v>0.4583333333321207</v>
      </c>
      <c r="E9336" s="235">
        <v>0.00021043183883402662</v>
      </c>
      <c r="F9336" s="235">
        <v>0.0000508785451673947</v>
      </c>
    </row>
    <row r="9337" ht="14.25" customHeight="1" spans="1:6" x14ac:dyDescent="0.25">
      <c r="A9337" s="232">
        <v>43660</v>
      </c>
      <c r="B9337" s="233">
        <v>195</v>
      </c>
      <c r="C9337" s="233">
        <v>24</v>
      </c>
      <c r="D9337" s="234">
        <v>0.4791666666678793</v>
      </c>
      <c r="E9337" s="235">
        <v>0.00020616264433977527</v>
      </c>
      <c r="F9337" s="235">
        <v>0.00005137931824975094</v>
      </c>
    </row>
    <row r="9338" ht="14.25" customHeight="1" spans="1:6" x14ac:dyDescent="0.25">
      <c r="A9338" s="232">
        <v>43660</v>
      </c>
      <c r="B9338" s="233">
        <v>195</v>
      </c>
      <c r="C9338" s="233">
        <v>25</v>
      </c>
      <c r="D9338" s="234">
        <v>0.5</v>
      </c>
      <c r="E9338" s="235">
        <v>0.00021281331749899306</v>
      </c>
      <c r="F9338" s="235">
        <v>0.00005077839055092343</v>
      </c>
    </row>
    <row r="9339" ht="14.25" customHeight="1" spans="1:6" x14ac:dyDescent="0.25">
      <c r="A9339" s="232">
        <v>43660</v>
      </c>
      <c r="B9339" s="233">
        <v>195</v>
      </c>
      <c r="C9339" s="233">
        <v>26</v>
      </c>
      <c r="D9339" s="234">
        <v>0.5208333333321207</v>
      </c>
      <c r="E9339" s="235">
        <v>0.00020499628705273676</v>
      </c>
      <c r="F9339" s="235">
        <v>0.000050277617468567196</v>
      </c>
    </row>
    <row r="9340" ht="14.25" customHeight="1" spans="1:6" x14ac:dyDescent="0.25">
      <c r="A9340" s="232">
        <v>43660</v>
      </c>
      <c r="B9340" s="233">
        <v>195</v>
      </c>
      <c r="C9340" s="233">
        <v>27</v>
      </c>
      <c r="D9340" s="234">
        <v>0.5416666666678793</v>
      </c>
      <c r="E9340" s="235">
        <v>0.00019958332004176179</v>
      </c>
      <c r="F9340" s="235">
        <v>0.000049075762070912194</v>
      </c>
    </row>
    <row r="9341" ht="14.25" customHeight="1" spans="1:6" x14ac:dyDescent="0.25">
      <c r="A9341" s="232">
        <v>43660</v>
      </c>
      <c r="B9341" s="233">
        <v>195</v>
      </c>
      <c r="C9341" s="233">
        <v>28</v>
      </c>
      <c r="D9341" s="234">
        <v>0.5625</v>
      </c>
      <c r="E9341" s="235">
        <v>0.00019306072583615154</v>
      </c>
      <c r="F9341" s="235">
        <v>0.000049075762070912194</v>
      </c>
    </row>
    <row r="9342" ht="14.25" customHeight="1" spans="1:6" x14ac:dyDescent="0.25">
      <c r="A9342" s="232">
        <v>43660</v>
      </c>
      <c r="B9342" s="233">
        <v>195</v>
      </c>
      <c r="C9342" s="233">
        <v>29</v>
      </c>
      <c r="D9342" s="234">
        <v>0.5833333333321207</v>
      </c>
      <c r="E9342" s="235">
        <v>0.00019000892666715377</v>
      </c>
      <c r="F9342" s="235">
        <v>0.00004797406128972845</v>
      </c>
    </row>
    <row r="9343" ht="14.25" customHeight="1" spans="1:6" x14ac:dyDescent="0.25">
      <c r="A9343" s="232">
        <v>43660</v>
      </c>
      <c r="B9343" s="233">
        <v>195</v>
      </c>
      <c r="C9343" s="233">
        <v>30</v>
      </c>
      <c r="D9343" s="234">
        <v>0.6041666666678793</v>
      </c>
      <c r="E9343" s="235">
        <v>0.0001908271968686926</v>
      </c>
      <c r="F9343" s="235">
        <v>0.000048174370522670945</v>
      </c>
    </row>
    <row r="9344" ht="14.25" customHeight="1" spans="1:6" x14ac:dyDescent="0.25">
      <c r="A9344" s="232">
        <v>43660</v>
      </c>
      <c r="B9344" s="233">
        <v>195</v>
      </c>
      <c r="C9344" s="233">
        <v>31</v>
      </c>
      <c r="D9344" s="234">
        <v>0.625</v>
      </c>
      <c r="E9344" s="235">
        <v>0.00015298937819443274</v>
      </c>
      <c r="F9344" s="235">
        <v>0.000048975607454440954</v>
      </c>
    </row>
    <row r="9345" ht="14.25" customHeight="1" spans="1:6" x14ac:dyDescent="0.25">
      <c r="A9345" s="232">
        <v>43660</v>
      </c>
      <c r="B9345" s="233">
        <v>195</v>
      </c>
      <c r="C9345" s="233">
        <v>32</v>
      </c>
      <c r="D9345" s="234">
        <v>0.6458333333321207</v>
      </c>
      <c r="E9345" s="235">
        <v>0.0001325023505267598</v>
      </c>
      <c r="F9345" s="235">
        <v>0.0000508785451673947</v>
      </c>
    </row>
    <row r="9346" ht="14.25" customHeight="1" spans="1:6" x14ac:dyDescent="0.25">
      <c r="A9346" s="232">
        <v>43660</v>
      </c>
      <c r="B9346" s="233">
        <v>195</v>
      </c>
      <c r="C9346" s="233">
        <v>33</v>
      </c>
      <c r="D9346" s="234">
        <v>0.6666666666678793</v>
      </c>
      <c r="E9346" s="235">
        <v>0.00011904504690436789</v>
      </c>
      <c r="F9346" s="235">
        <v>0.000053282255962704675</v>
      </c>
    </row>
    <row r="9347" ht="14.25" customHeight="1" spans="1:6" x14ac:dyDescent="0.25">
      <c r="A9347" s="232">
        <v>43660</v>
      </c>
      <c r="B9347" s="233">
        <v>195</v>
      </c>
      <c r="C9347" s="233">
        <v>34</v>
      </c>
      <c r="D9347" s="234">
        <v>0.6875</v>
      </c>
      <c r="E9347" s="235">
        <v>0.00010092346396892461</v>
      </c>
      <c r="F9347" s="235">
        <v>0.00005808967755332465</v>
      </c>
    </row>
    <row r="9348" ht="14.25" customHeight="1" spans="1:6" x14ac:dyDescent="0.25">
      <c r="A9348" s="232">
        <v>43660</v>
      </c>
      <c r="B9348" s="233">
        <v>195</v>
      </c>
      <c r="C9348" s="233">
        <v>35</v>
      </c>
      <c r="D9348" s="234">
        <v>0.7083333333321207</v>
      </c>
      <c r="E9348" s="235">
        <v>0.00007972505105153667</v>
      </c>
      <c r="F9348" s="235">
        <v>0.00006339787222630086</v>
      </c>
    </row>
    <row r="9349" ht="14.25" customHeight="1" spans="1:6" x14ac:dyDescent="0.25">
      <c r="A9349" s="232">
        <v>43660</v>
      </c>
      <c r="B9349" s="233">
        <v>195</v>
      </c>
      <c r="C9349" s="233">
        <v>36</v>
      </c>
      <c r="D9349" s="234">
        <v>0.7291666666678793</v>
      </c>
      <c r="E9349" s="235">
        <v>0.0000658619165820762</v>
      </c>
      <c r="F9349" s="235">
        <v>0.00006439941839101337</v>
      </c>
    </row>
    <row r="9350" ht="14.25" customHeight="1" spans="1:6" x14ac:dyDescent="0.25">
      <c r="A9350" s="232">
        <v>43660</v>
      </c>
      <c r="B9350" s="233">
        <v>195</v>
      </c>
      <c r="C9350" s="233">
        <v>37</v>
      </c>
      <c r="D9350" s="234">
        <v>0.75</v>
      </c>
      <c r="E9350" s="235">
        <v>0.00005257043462342271</v>
      </c>
      <c r="F9350" s="235">
        <v>0.00006500034608984085</v>
      </c>
    </row>
    <row r="9351" ht="14.25" customHeight="1" spans="1:6" x14ac:dyDescent="0.25">
      <c r="A9351" s="232">
        <v>43660</v>
      </c>
      <c r="B9351" s="233">
        <v>195</v>
      </c>
      <c r="C9351" s="233">
        <v>38</v>
      </c>
      <c r="D9351" s="234">
        <v>0.7708333333321207</v>
      </c>
      <c r="E9351" s="235">
        <v>0.00003734149676708248</v>
      </c>
      <c r="F9351" s="235">
        <v>0.00006510050070631209</v>
      </c>
    </row>
    <row r="9352" ht="14.25" customHeight="1" spans="1:6" x14ac:dyDescent="0.25">
      <c r="A9352" s="232">
        <v>43660</v>
      </c>
      <c r="B9352" s="233">
        <v>195</v>
      </c>
      <c r="C9352" s="233">
        <v>39</v>
      </c>
      <c r="D9352" s="234">
        <v>0.7916666666678793</v>
      </c>
      <c r="E9352" s="235">
        <v>0.000022401775055738428</v>
      </c>
      <c r="F9352" s="235">
        <v>0.00006389864530865711</v>
      </c>
    </row>
    <row r="9353" ht="14.25" customHeight="1" spans="1:6" x14ac:dyDescent="0.25">
      <c r="A9353" s="232">
        <v>43660</v>
      </c>
      <c r="B9353" s="233">
        <v>195</v>
      </c>
      <c r="C9353" s="233">
        <v>40</v>
      </c>
      <c r="D9353" s="234">
        <v>0.8125</v>
      </c>
      <c r="E9353" s="235">
        <v>0.000010551612227173044</v>
      </c>
      <c r="F9353" s="235">
        <v>0.00006449957300748461</v>
      </c>
    </row>
    <row r="9354" ht="14.25" customHeight="1" spans="1:6" x14ac:dyDescent="0.25">
      <c r="A9354" s="232">
        <v>43660</v>
      </c>
      <c r="B9354" s="233">
        <v>195</v>
      </c>
      <c r="C9354" s="233">
        <v>41</v>
      </c>
      <c r="D9354" s="234">
        <v>0.8333333333321207</v>
      </c>
      <c r="E9354" s="235">
        <v>0.000003967167748859032</v>
      </c>
      <c r="F9354" s="235">
        <v>0.00006199570759570338</v>
      </c>
    </row>
    <row r="9355" ht="14.25" customHeight="1" spans="1:6" x14ac:dyDescent="0.25">
      <c r="A9355" s="232">
        <v>43660</v>
      </c>
      <c r="B9355" s="233">
        <v>195</v>
      </c>
      <c r="C9355" s="233">
        <v>42</v>
      </c>
      <c r="D9355" s="234">
        <v>0.8541666666678793</v>
      </c>
      <c r="E9355" s="235">
        <v>1.6754306828493764e-7</v>
      </c>
      <c r="F9355" s="235">
        <v>0.00006169524374628963</v>
      </c>
    </row>
    <row r="9356" ht="14.25" customHeight="1" spans="1:6" x14ac:dyDescent="0.25">
      <c r="A9356" s="232">
        <v>43660</v>
      </c>
      <c r="B9356" s="233">
        <v>195</v>
      </c>
      <c r="C9356" s="233">
        <v>43</v>
      </c>
      <c r="D9356" s="234">
        <v>0.875</v>
      </c>
      <c r="E9356" s="235">
        <v>0</v>
      </c>
      <c r="F9356" s="235">
        <v>0.00006399879992512835</v>
      </c>
    </row>
    <row r="9357" ht="14.25" customHeight="1" spans="1:6" x14ac:dyDescent="0.25">
      <c r="A9357" s="232">
        <v>43660</v>
      </c>
      <c r="B9357" s="233">
        <v>195</v>
      </c>
      <c r="C9357" s="233">
        <v>44</v>
      </c>
      <c r="D9357" s="234">
        <v>0.8958333333321207</v>
      </c>
      <c r="E9357" s="235">
        <v>0</v>
      </c>
      <c r="F9357" s="235">
        <v>0.00006379849069218586</v>
      </c>
    </row>
    <row r="9358" ht="14.25" customHeight="1" spans="1:6" x14ac:dyDescent="0.25">
      <c r="A9358" s="232">
        <v>43660</v>
      </c>
      <c r="B9358" s="233">
        <v>195</v>
      </c>
      <c r="C9358" s="233">
        <v>45</v>
      </c>
      <c r="D9358" s="234">
        <v>0.9166666666678793</v>
      </c>
      <c r="E9358" s="235">
        <v>0</v>
      </c>
      <c r="F9358" s="235">
        <v>0.00006209586221217463</v>
      </c>
    </row>
    <row r="9359" ht="14.25" customHeight="1" spans="1:6" x14ac:dyDescent="0.25">
      <c r="A9359" s="232">
        <v>43660</v>
      </c>
      <c r="B9359" s="233">
        <v>195</v>
      </c>
      <c r="C9359" s="233">
        <v>46</v>
      </c>
      <c r="D9359" s="234">
        <v>0.9375</v>
      </c>
      <c r="E9359" s="235">
        <v>0</v>
      </c>
      <c r="F9359" s="235">
        <v>0.000056887822155669654</v>
      </c>
    </row>
    <row r="9360" ht="14.25" customHeight="1" spans="1:6" x14ac:dyDescent="0.25">
      <c r="A9360" s="232">
        <v>43660</v>
      </c>
      <c r="B9360" s="233">
        <v>195</v>
      </c>
      <c r="C9360" s="233">
        <v>47</v>
      </c>
      <c r="D9360" s="234">
        <v>0.9583333333321207</v>
      </c>
      <c r="E9360" s="235">
        <v>0</v>
      </c>
      <c r="F9360" s="235">
        <v>0.000051980245948578425</v>
      </c>
    </row>
    <row r="9361" ht="14.25" customHeight="1" spans="1:6" x14ac:dyDescent="0.25">
      <c r="A9361" s="232">
        <v>43660</v>
      </c>
      <c r="B9361" s="233">
        <v>195</v>
      </c>
      <c r="C9361" s="233">
        <v>48</v>
      </c>
      <c r="D9361" s="234">
        <v>0.9791666666678793</v>
      </c>
      <c r="E9361" s="235">
        <v>0</v>
      </c>
      <c r="F9361" s="235">
        <v>0.000044969422795590966</v>
      </c>
    </row>
    <row r="9362" ht="14.25" customHeight="1" spans="1:6" x14ac:dyDescent="0.25">
      <c r="A9362" s="232">
        <v>43661</v>
      </c>
      <c r="B9362" s="233">
        <v>196</v>
      </c>
      <c r="C9362" s="233">
        <v>1</v>
      </c>
      <c r="D9362" s="234">
        <v>0</v>
      </c>
      <c r="E9362" s="235">
        <v>0</v>
      </c>
      <c r="F9362" s="235">
        <v>0.00003825906349201726</v>
      </c>
    </row>
    <row r="9363" ht="14.25" customHeight="1" spans="1:6" x14ac:dyDescent="0.25">
      <c r="A9363" s="232">
        <v>43661</v>
      </c>
      <c r="B9363" s="233">
        <v>196</v>
      </c>
      <c r="C9363" s="233">
        <v>2</v>
      </c>
      <c r="D9363" s="234">
        <v>0.020833333332120674</v>
      </c>
      <c r="E9363" s="235">
        <v>0</v>
      </c>
      <c r="F9363" s="235">
        <v>0.000033651951134339786</v>
      </c>
    </row>
    <row r="9364" ht="14.25" customHeight="1" spans="1:6" x14ac:dyDescent="0.25">
      <c r="A9364" s="232">
        <v>43661</v>
      </c>
      <c r="B9364" s="233">
        <v>196</v>
      </c>
      <c r="C9364" s="233">
        <v>3</v>
      </c>
      <c r="D9364" s="234">
        <v>0.041666666667879326</v>
      </c>
      <c r="E9364" s="235">
        <v>0</v>
      </c>
      <c r="F9364" s="235">
        <v>0.000030847621873144815</v>
      </c>
    </row>
    <row r="9365" ht="14.25" customHeight="1" spans="1:6" x14ac:dyDescent="0.25">
      <c r="A9365" s="232">
        <v>43661</v>
      </c>
      <c r="B9365" s="233">
        <v>196</v>
      </c>
      <c r="C9365" s="233">
        <v>4</v>
      </c>
      <c r="D9365" s="234">
        <v>0.0625</v>
      </c>
      <c r="E9365" s="235">
        <v>0</v>
      </c>
      <c r="F9365" s="235">
        <v>0.000030346848790788564</v>
      </c>
    </row>
    <row r="9366" ht="14.25" customHeight="1" spans="1:6" x14ac:dyDescent="0.25">
      <c r="A9366" s="232">
        <v>43661</v>
      </c>
      <c r="B9366" s="233">
        <v>196</v>
      </c>
      <c r="C9366" s="233">
        <v>5</v>
      </c>
      <c r="D9366" s="234">
        <v>0.08333333333212067</v>
      </c>
      <c r="E9366" s="235">
        <v>0</v>
      </c>
      <c r="F9366" s="235">
        <v>0.000028043292611949826</v>
      </c>
    </row>
    <row r="9367" ht="14.25" customHeight="1" spans="1:6" x14ac:dyDescent="0.25">
      <c r="A9367" s="232">
        <v>43661</v>
      </c>
      <c r="B9367" s="233">
        <v>196</v>
      </c>
      <c r="C9367" s="233">
        <v>6</v>
      </c>
      <c r="D9367" s="234">
        <v>0.10416666666787933</v>
      </c>
      <c r="E9367" s="235">
        <v>0</v>
      </c>
      <c r="F9367" s="235">
        <v>0.00002674128259782358</v>
      </c>
    </row>
    <row r="9368" ht="14.25" customHeight="1" spans="1:6" x14ac:dyDescent="0.25">
      <c r="A9368" s="232">
        <v>43661</v>
      </c>
      <c r="B9368" s="233">
        <v>196</v>
      </c>
      <c r="C9368" s="233">
        <v>7</v>
      </c>
      <c r="D9368" s="234">
        <v>0.125</v>
      </c>
      <c r="E9368" s="235">
        <v>0</v>
      </c>
      <c r="F9368" s="235">
        <v>0.00002704174644723733</v>
      </c>
    </row>
    <row r="9369" ht="14.25" customHeight="1" spans="1:6" x14ac:dyDescent="0.25">
      <c r="A9369" s="232">
        <v>43661</v>
      </c>
      <c r="B9369" s="233">
        <v>196</v>
      </c>
      <c r="C9369" s="233">
        <v>8</v>
      </c>
      <c r="D9369" s="234">
        <v>0.14583333333212067</v>
      </c>
      <c r="E9369" s="235">
        <v>0</v>
      </c>
      <c r="F9369" s="235">
        <v>0.00002644081874840984</v>
      </c>
    </row>
    <row r="9370" ht="14.25" customHeight="1" spans="1:6" x14ac:dyDescent="0.25">
      <c r="A9370" s="232">
        <v>43661</v>
      </c>
      <c r="B9370" s="233">
        <v>196</v>
      </c>
      <c r="C9370" s="233">
        <v>9</v>
      </c>
      <c r="D9370" s="234">
        <v>0.16666666666787933</v>
      </c>
      <c r="E9370" s="235">
        <v>0.0000018900196186527748</v>
      </c>
      <c r="F9370" s="235">
        <v>0.00002644081874840984</v>
      </c>
    </row>
    <row r="9371" ht="14.25" customHeight="1" spans="1:6" x14ac:dyDescent="0.25">
      <c r="A9371" s="232">
        <v>43661</v>
      </c>
      <c r="B9371" s="233">
        <v>196</v>
      </c>
      <c r="C9371" s="233">
        <v>10</v>
      </c>
      <c r="D9371" s="234">
        <v>0.1875</v>
      </c>
      <c r="E9371" s="235">
        <v>0.00000631235111264601</v>
      </c>
      <c r="F9371" s="235">
        <v>0.000027141901063708585</v>
      </c>
    </row>
    <row r="9372" ht="14.25" customHeight="1" spans="1:6" x14ac:dyDescent="0.25">
      <c r="A9372" s="232">
        <v>43661</v>
      </c>
      <c r="B9372" s="233">
        <v>196</v>
      </c>
      <c r="C9372" s="233">
        <v>11</v>
      </c>
      <c r="D9372" s="234">
        <v>0.20833333333212067</v>
      </c>
      <c r="E9372" s="235">
        <v>0.000015262620260338358</v>
      </c>
      <c r="F9372" s="235">
        <v>0.000027342210296651082</v>
      </c>
    </row>
    <row r="9373" ht="14.25" customHeight="1" spans="1:6" x14ac:dyDescent="0.25">
      <c r="A9373" s="232">
        <v>43661</v>
      </c>
      <c r="B9373" s="233">
        <v>196</v>
      </c>
      <c r="C9373" s="233">
        <v>12</v>
      </c>
      <c r="D9373" s="234">
        <v>0.22916666666787933</v>
      </c>
      <c r="E9373" s="235">
        <v>0.000029082448487686052</v>
      </c>
      <c r="F9373" s="235">
        <v>0.000028644220310777324</v>
      </c>
    </row>
    <row r="9374" ht="14.25" customHeight="1" spans="1:6" x14ac:dyDescent="0.25">
      <c r="A9374" s="232">
        <v>43661</v>
      </c>
      <c r="B9374" s="233">
        <v>196</v>
      </c>
      <c r="C9374" s="233">
        <v>13</v>
      </c>
      <c r="D9374" s="234">
        <v>0.25</v>
      </c>
      <c r="E9374" s="235">
        <v>0.000048000589162920634</v>
      </c>
      <c r="F9374" s="235">
        <v>0.000032550250353156044</v>
      </c>
    </row>
    <row r="9375" ht="14.25" customHeight="1" spans="1:6" x14ac:dyDescent="0.25">
      <c r="A9375" s="232">
        <v>43661</v>
      </c>
      <c r="B9375" s="233">
        <v>196</v>
      </c>
      <c r="C9375" s="233">
        <v>14</v>
      </c>
      <c r="D9375" s="234">
        <v>0.2708333333321207</v>
      </c>
      <c r="E9375" s="235">
        <v>0.00006884185627951726</v>
      </c>
      <c r="F9375" s="235">
        <v>0.000039561073506143503</v>
      </c>
    </row>
    <row r="9376" ht="14.25" customHeight="1" spans="1:6" x14ac:dyDescent="0.25">
      <c r="A9376" s="232">
        <v>43661</v>
      </c>
      <c r="B9376" s="233">
        <v>196</v>
      </c>
      <c r="C9376" s="233">
        <v>15</v>
      </c>
      <c r="D9376" s="234">
        <v>0.2916666666678793</v>
      </c>
      <c r="E9376" s="235">
        <v>0.0000919646336950684</v>
      </c>
      <c r="F9376" s="235">
        <v>0.00004366741278146473</v>
      </c>
    </row>
    <row r="9377" ht="14.25" customHeight="1" spans="1:6" x14ac:dyDescent="0.25">
      <c r="A9377" s="232">
        <v>43661</v>
      </c>
      <c r="B9377" s="233">
        <v>196</v>
      </c>
      <c r="C9377" s="233">
        <v>16</v>
      </c>
      <c r="D9377" s="234">
        <v>0.3125</v>
      </c>
      <c r="E9377" s="235">
        <v>0.00011966770001371299</v>
      </c>
      <c r="F9377" s="235">
        <v>0.000048174370522670945</v>
      </c>
    </row>
    <row r="9378" ht="14.25" customHeight="1" spans="1:6" x14ac:dyDescent="0.25">
      <c r="A9378" s="232">
        <v>43661</v>
      </c>
      <c r="B9378" s="233">
        <v>196</v>
      </c>
      <c r="C9378" s="233">
        <v>17</v>
      </c>
      <c r="D9378" s="234">
        <v>0.3333333333321207</v>
      </c>
      <c r="E9378" s="235">
        <v>0.00014521570479535868</v>
      </c>
      <c r="F9378" s="235">
        <v>0.00005208040056504968</v>
      </c>
    </row>
    <row r="9379" ht="14.25" customHeight="1" spans="1:6" x14ac:dyDescent="0.25">
      <c r="A9379" s="232">
        <v>43661</v>
      </c>
      <c r="B9379" s="233">
        <v>196</v>
      </c>
      <c r="C9379" s="233">
        <v>18</v>
      </c>
      <c r="D9379" s="234">
        <v>0.3541666666678793</v>
      </c>
      <c r="E9379" s="235">
        <v>0.00017026393356445188</v>
      </c>
      <c r="F9379" s="235">
        <v>0.00005418364751094592</v>
      </c>
    </row>
    <row r="9380" ht="14.25" customHeight="1" spans="1:6" x14ac:dyDescent="0.25">
      <c r="A9380" s="232">
        <v>43661</v>
      </c>
      <c r="B9380" s="233">
        <v>196</v>
      </c>
      <c r="C9380" s="233">
        <v>19</v>
      </c>
      <c r="D9380" s="234">
        <v>0.375</v>
      </c>
      <c r="E9380" s="235">
        <v>0.00018888531407006902</v>
      </c>
      <c r="F9380" s="235">
        <v>0.00005428380212741717</v>
      </c>
    </row>
    <row r="9381" ht="14.25" customHeight="1" spans="1:6" x14ac:dyDescent="0.25">
      <c r="A9381" s="232">
        <v>43661</v>
      </c>
      <c r="B9381" s="233">
        <v>196</v>
      </c>
      <c r="C9381" s="233">
        <v>20</v>
      </c>
      <c r="D9381" s="234">
        <v>0.3958333333321207</v>
      </c>
      <c r="E9381" s="235">
        <v>0.0002059041203963497</v>
      </c>
      <c r="F9381" s="235">
        <v>0.00005348256519564716</v>
      </c>
    </row>
    <row r="9382" ht="14.25" customHeight="1" spans="1:6" x14ac:dyDescent="0.25">
      <c r="A9382" s="232">
        <v>43661</v>
      </c>
      <c r="B9382" s="233">
        <v>196</v>
      </c>
      <c r="C9382" s="233">
        <v>21</v>
      </c>
      <c r="D9382" s="234">
        <v>0.4166666666678793</v>
      </c>
      <c r="E9382" s="235">
        <v>0.00023253565360697613</v>
      </c>
      <c r="F9382" s="235">
        <v>0.00005358271981211842</v>
      </c>
    </row>
    <row r="9383" ht="14.25" customHeight="1" spans="1:6" x14ac:dyDescent="0.25">
      <c r="A9383" s="232">
        <v>43661</v>
      </c>
      <c r="B9383" s="233">
        <v>196</v>
      </c>
      <c r="C9383" s="233">
        <v>22</v>
      </c>
      <c r="D9383" s="234">
        <v>0.4375</v>
      </c>
      <c r="E9383" s="235">
        <v>0.00025068523252169954</v>
      </c>
      <c r="F9383" s="235">
        <v>0.000051479472866222185</v>
      </c>
    </row>
    <row r="9384" ht="14.25" customHeight="1" spans="1:6" x14ac:dyDescent="0.25">
      <c r="A9384" s="232">
        <v>43661</v>
      </c>
      <c r="B9384" s="233">
        <v>196</v>
      </c>
      <c r="C9384" s="233">
        <v>23</v>
      </c>
      <c r="D9384" s="234">
        <v>0.4583333333321207</v>
      </c>
      <c r="E9384" s="235">
        <v>0.0002651957258083438</v>
      </c>
      <c r="F9384" s="235">
        <v>0.00005308194672976218</v>
      </c>
    </row>
    <row r="9385" ht="14.25" customHeight="1" spans="1:6" x14ac:dyDescent="0.25">
      <c r="A9385" s="232">
        <v>43661</v>
      </c>
      <c r="B9385" s="233">
        <v>196</v>
      </c>
      <c r="C9385" s="233">
        <v>24</v>
      </c>
      <c r="D9385" s="234">
        <v>0.4791666666678793</v>
      </c>
      <c r="E9385" s="235">
        <v>0.0002531185062613952</v>
      </c>
      <c r="F9385" s="235">
        <v>0.00005308194672976218</v>
      </c>
    </row>
    <row r="9386" ht="14.25" customHeight="1" spans="1:6" x14ac:dyDescent="0.25">
      <c r="A9386" s="232">
        <v>43661</v>
      </c>
      <c r="B9386" s="233">
        <v>196</v>
      </c>
      <c r="C9386" s="233">
        <v>25</v>
      </c>
      <c r="D9386" s="234">
        <v>0.5</v>
      </c>
      <c r="E9386" s="235">
        <v>0.0002522713298514271</v>
      </c>
      <c r="F9386" s="235">
        <v>0.00005338241057917592</v>
      </c>
    </row>
    <row r="9387" ht="14.25" customHeight="1" spans="1:6" x14ac:dyDescent="0.25">
      <c r="A9387" s="232">
        <v>43661</v>
      </c>
      <c r="B9387" s="233">
        <v>196</v>
      </c>
      <c r="C9387" s="233">
        <v>26</v>
      </c>
      <c r="D9387" s="234">
        <v>0.5208333333321207</v>
      </c>
      <c r="E9387" s="235">
        <v>0.0002497859355662282</v>
      </c>
      <c r="F9387" s="235">
        <v>0.00005278148288034843</v>
      </c>
    </row>
    <row r="9388" ht="14.25" customHeight="1" spans="1:6" x14ac:dyDescent="0.25">
      <c r="A9388" s="232">
        <v>43661</v>
      </c>
      <c r="B9388" s="233">
        <v>196</v>
      </c>
      <c r="C9388" s="233">
        <v>27</v>
      </c>
      <c r="D9388" s="234">
        <v>0.5416666666678793</v>
      </c>
      <c r="E9388" s="235">
        <v>0.0002499360788389742</v>
      </c>
      <c r="F9388" s="235">
        <v>0.0000508785451673947</v>
      </c>
    </row>
    <row r="9389" ht="14.25" customHeight="1" spans="1:6" x14ac:dyDescent="0.25">
      <c r="A9389" s="232">
        <v>43661</v>
      </c>
      <c r="B9389" s="233">
        <v>196</v>
      </c>
      <c r="C9389" s="233">
        <v>28</v>
      </c>
      <c r="D9389" s="234">
        <v>0.5625</v>
      </c>
      <c r="E9389" s="235">
        <v>0.00024635150098456434</v>
      </c>
      <c r="F9389" s="235">
        <v>0.0000496766897697397</v>
      </c>
    </row>
    <row r="9390" ht="14.25" customHeight="1" spans="1:6" x14ac:dyDescent="0.25">
      <c r="A9390" s="232">
        <v>43661</v>
      </c>
      <c r="B9390" s="233">
        <v>196</v>
      </c>
      <c r="C9390" s="233">
        <v>29</v>
      </c>
      <c r="D9390" s="234">
        <v>0.5833333333321207</v>
      </c>
      <c r="E9390" s="235">
        <v>0.0002264931498095973</v>
      </c>
      <c r="F9390" s="235">
        <v>0.00004887545283796971</v>
      </c>
    </row>
    <row r="9391" ht="14.25" customHeight="1" spans="1:6" x14ac:dyDescent="0.25">
      <c r="A9391" s="232">
        <v>43661</v>
      </c>
      <c r="B9391" s="233">
        <v>196</v>
      </c>
      <c r="C9391" s="233">
        <v>30</v>
      </c>
      <c r="D9391" s="234">
        <v>0.6041666666678793</v>
      </c>
      <c r="E9391" s="235">
        <v>0.00022213704436460543</v>
      </c>
      <c r="F9391" s="235">
        <v>0.00004837467975561345</v>
      </c>
    </row>
    <row r="9392" ht="14.25" customHeight="1" spans="1:6" x14ac:dyDescent="0.25">
      <c r="A9392" s="232">
        <v>43661</v>
      </c>
      <c r="B9392" s="233">
        <v>196</v>
      </c>
      <c r="C9392" s="233">
        <v>31</v>
      </c>
      <c r="D9392" s="234">
        <v>0.625</v>
      </c>
      <c r="E9392" s="235">
        <v>0.00020123112692428463</v>
      </c>
      <c r="F9392" s="235">
        <v>0.000048174370522670945</v>
      </c>
    </row>
    <row r="9393" ht="14.25" customHeight="1" spans="1:6" x14ac:dyDescent="0.25">
      <c r="A9393" s="232">
        <v>43661</v>
      </c>
      <c r="B9393" s="233">
        <v>196</v>
      </c>
      <c r="C9393" s="233">
        <v>32</v>
      </c>
      <c r="D9393" s="234">
        <v>0.6458333333321207</v>
      </c>
      <c r="E9393" s="235">
        <v>0.0001741556861723361</v>
      </c>
      <c r="F9393" s="235">
        <v>0.00005047792670150969</v>
      </c>
    </row>
    <row r="9394" ht="14.25" customHeight="1" spans="1:6" x14ac:dyDescent="0.25">
      <c r="A9394" s="232">
        <v>43661</v>
      </c>
      <c r="B9394" s="233">
        <v>196</v>
      </c>
      <c r="C9394" s="233">
        <v>33</v>
      </c>
      <c r="D9394" s="234">
        <v>0.6666666666678793</v>
      </c>
      <c r="E9394" s="235">
        <v>0.00015469830552328475</v>
      </c>
      <c r="F9394" s="235">
        <v>0.00005218055518152093</v>
      </c>
    </row>
    <row r="9395" ht="14.25" customHeight="1" spans="1:6" x14ac:dyDescent="0.25">
      <c r="A9395" s="232">
        <v>43661</v>
      </c>
      <c r="B9395" s="233">
        <v>196</v>
      </c>
      <c r="C9395" s="233">
        <v>34</v>
      </c>
      <c r="D9395" s="234">
        <v>0.6875</v>
      </c>
      <c r="E9395" s="235">
        <v>0.00012756814196995052</v>
      </c>
      <c r="F9395" s="235">
        <v>0.00005538550290860091</v>
      </c>
    </row>
    <row r="9396" ht="14.25" customHeight="1" spans="1:6" x14ac:dyDescent="0.25">
      <c r="A9396" s="232">
        <v>43661</v>
      </c>
      <c r="B9396" s="233">
        <v>196</v>
      </c>
      <c r="C9396" s="233">
        <v>35</v>
      </c>
      <c r="D9396" s="234">
        <v>0.7083333333321207</v>
      </c>
      <c r="E9396" s="235">
        <v>0.0000997449899323998</v>
      </c>
      <c r="F9396" s="235">
        <v>0.00005969215141686463</v>
      </c>
    </row>
    <row r="9397" ht="14.25" customHeight="1" spans="1:6" x14ac:dyDescent="0.25">
      <c r="A9397" s="232">
        <v>43661</v>
      </c>
      <c r="B9397" s="233">
        <v>196</v>
      </c>
      <c r="C9397" s="233">
        <v>36</v>
      </c>
      <c r="D9397" s="234">
        <v>0.7291666666678793</v>
      </c>
      <c r="E9397" s="235">
        <v>0.00007863665529836217</v>
      </c>
      <c r="F9397" s="235">
        <v>0.00006099416143099088</v>
      </c>
    </row>
    <row r="9398" ht="14.25" customHeight="1" spans="1:6" x14ac:dyDescent="0.25">
      <c r="A9398" s="232">
        <v>43661</v>
      </c>
      <c r="B9398" s="233">
        <v>196</v>
      </c>
      <c r="C9398" s="233">
        <v>37</v>
      </c>
      <c r="D9398" s="234">
        <v>0.75</v>
      </c>
      <c r="E9398" s="235">
        <v>0.000058122483431758055</v>
      </c>
      <c r="F9398" s="235">
        <v>0.00006169524374628963</v>
      </c>
    </row>
    <row r="9399" ht="14.25" customHeight="1" spans="1:6" x14ac:dyDescent="0.25">
      <c r="A9399" s="232">
        <v>43661</v>
      </c>
      <c r="B9399" s="233">
        <v>196</v>
      </c>
      <c r="C9399" s="233">
        <v>38</v>
      </c>
      <c r="D9399" s="234">
        <v>0.7708333333321207</v>
      </c>
      <c r="E9399" s="235">
        <v>0.00004243007969364932</v>
      </c>
      <c r="F9399" s="235">
        <v>0.00006269678991100212</v>
      </c>
    </row>
    <row r="9400" ht="14.25" customHeight="1" spans="1:6" x14ac:dyDescent="0.25">
      <c r="A9400" s="232">
        <v>43661</v>
      </c>
      <c r="B9400" s="233">
        <v>196</v>
      </c>
      <c r="C9400" s="233">
        <v>39</v>
      </c>
      <c r="D9400" s="234">
        <v>0.7916666666678793</v>
      </c>
      <c r="E9400" s="235">
        <v>0.000023221697235479195</v>
      </c>
      <c r="F9400" s="235">
        <v>0.00006239632606158836</v>
      </c>
    </row>
    <row r="9401" ht="14.25" customHeight="1" spans="1:6" x14ac:dyDescent="0.25">
      <c r="A9401" s="232">
        <v>43661</v>
      </c>
      <c r="B9401" s="233">
        <v>196</v>
      </c>
      <c r="C9401" s="233">
        <v>40</v>
      </c>
      <c r="D9401" s="234">
        <v>0.8125</v>
      </c>
      <c r="E9401" s="235">
        <v>0.000009149608282948744</v>
      </c>
      <c r="F9401" s="235">
        <v>0.000060393233732163374</v>
      </c>
    </row>
    <row r="9402" ht="14.25" customHeight="1" spans="1:6" x14ac:dyDescent="0.25">
      <c r="A9402" s="232">
        <v>43661</v>
      </c>
      <c r="B9402" s="233">
        <v>196</v>
      </c>
      <c r="C9402" s="233">
        <v>41</v>
      </c>
      <c r="D9402" s="234">
        <v>0.8333333333321207</v>
      </c>
      <c r="E9402" s="235">
        <v>0.000004076869320544222</v>
      </c>
      <c r="F9402" s="235">
        <v>0.00005959199680039339</v>
      </c>
    </row>
    <row r="9403" ht="14.25" customHeight="1" spans="1:6" x14ac:dyDescent="0.25">
      <c r="A9403" s="232">
        <v>43661</v>
      </c>
      <c r="B9403" s="233">
        <v>196</v>
      </c>
      <c r="C9403" s="233">
        <v>42</v>
      </c>
      <c r="D9403" s="234">
        <v>0.8541666666678793</v>
      </c>
      <c r="E9403" s="235">
        <v>1.9694425500707094e-7</v>
      </c>
      <c r="F9403" s="235">
        <v>0.00005949184218392214</v>
      </c>
    </row>
    <row r="9404" ht="14.25" customHeight="1" spans="1:6" x14ac:dyDescent="0.25">
      <c r="A9404" s="232">
        <v>43661</v>
      </c>
      <c r="B9404" s="233">
        <v>196</v>
      </c>
      <c r="C9404" s="233">
        <v>43</v>
      </c>
      <c r="D9404" s="234">
        <v>0.875</v>
      </c>
      <c r="E9404" s="235">
        <v>0</v>
      </c>
      <c r="F9404" s="235">
        <v>0.00006119447066393338</v>
      </c>
    </row>
    <row r="9405" ht="14.25" customHeight="1" spans="1:6" x14ac:dyDescent="0.25">
      <c r="A9405" s="232">
        <v>43661</v>
      </c>
      <c r="B9405" s="233">
        <v>196</v>
      </c>
      <c r="C9405" s="233">
        <v>44</v>
      </c>
      <c r="D9405" s="234">
        <v>0.8958333333321207</v>
      </c>
      <c r="E9405" s="235">
        <v>0</v>
      </c>
      <c r="F9405" s="235">
        <v>0.00006239632606158836</v>
      </c>
    </row>
    <row r="9406" ht="14.25" customHeight="1" spans="1:6" x14ac:dyDescent="0.25">
      <c r="A9406" s="232">
        <v>43661</v>
      </c>
      <c r="B9406" s="233">
        <v>196</v>
      </c>
      <c r="C9406" s="233">
        <v>45</v>
      </c>
      <c r="D9406" s="234">
        <v>0.9166666666678793</v>
      </c>
      <c r="E9406" s="235">
        <v>0</v>
      </c>
      <c r="F9406" s="235">
        <v>0.000060894006814519635</v>
      </c>
    </row>
    <row r="9407" ht="14.25" customHeight="1" spans="1:6" x14ac:dyDescent="0.25">
      <c r="A9407" s="232">
        <v>43661</v>
      </c>
      <c r="B9407" s="233">
        <v>196</v>
      </c>
      <c r="C9407" s="233">
        <v>46</v>
      </c>
      <c r="D9407" s="234">
        <v>0.9375</v>
      </c>
      <c r="E9407" s="235">
        <v>0</v>
      </c>
      <c r="F9407" s="235">
        <v>0.000057088131388612155</v>
      </c>
    </row>
    <row r="9408" ht="14.25" customHeight="1" spans="1:6" x14ac:dyDescent="0.25">
      <c r="A9408" s="232">
        <v>43661</v>
      </c>
      <c r="B9408" s="233">
        <v>196</v>
      </c>
      <c r="C9408" s="233">
        <v>47</v>
      </c>
      <c r="D9408" s="234">
        <v>0.9583333333321207</v>
      </c>
      <c r="E9408" s="235">
        <v>0</v>
      </c>
      <c r="F9408" s="235">
        <v>0.00005238086441446342</v>
      </c>
    </row>
    <row r="9409" ht="14.25" customHeight="1" spans="1:6" x14ac:dyDescent="0.25">
      <c r="A9409" s="232">
        <v>43661</v>
      </c>
      <c r="B9409" s="233">
        <v>196</v>
      </c>
      <c r="C9409" s="233">
        <v>48</v>
      </c>
      <c r="D9409" s="234">
        <v>0.9791666666678793</v>
      </c>
      <c r="E9409" s="235">
        <v>0</v>
      </c>
      <c r="F9409" s="235">
        <v>0.00004657189665913096</v>
      </c>
    </row>
    <row r="9410" ht="14.25" customHeight="1" spans="1:6" x14ac:dyDescent="0.25">
      <c r="A9410" s="232">
        <v>43662</v>
      </c>
      <c r="B9410" s="233">
        <v>197</v>
      </c>
      <c r="C9410" s="233">
        <v>1</v>
      </c>
      <c r="D9410" s="234">
        <v>0</v>
      </c>
      <c r="E9410" s="235">
        <v>0</v>
      </c>
      <c r="F9410" s="235">
        <v>0.00003845937272495976</v>
      </c>
    </row>
    <row r="9411" ht="14.25" customHeight="1" spans="1:6" x14ac:dyDescent="0.25">
      <c r="A9411" s="232">
        <v>43662</v>
      </c>
      <c r="B9411" s="233">
        <v>197</v>
      </c>
      <c r="C9411" s="233">
        <v>2</v>
      </c>
      <c r="D9411" s="234">
        <v>0.020833333332120674</v>
      </c>
      <c r="E9411" s="235">
        <v>0</v>
      </c>
      <c r="F9411" s="235">
        <v>0.000034753651915523535</v>
      </c>
    </row>
    <row r="9412" ht="14.25" customHeight="1" spans="1:6" x14ac:dyDescent="0.25">
      <c r="A9412" s="232">
        <v>43662</v>
      </c>
      <c r="B9412" s="233">
        <v>197</v>
      </c>
      <c r="C9412" s="233">
        <v>3</v>
      </c>
      <c r="D9412" s="234">
        <v>0.041666666667879326</v>
      </c>
      <c r="E9412" s="235">
        <v>0</v>
      </c>
      <c r="F9412" s="235">
        <v>0.0000314485495719723</v>
      </c>
    </row>
    <row r="9413" ht="14.25" customHeight="1" spans="1:6" x14ac:dyDescent="0.25">
      <c r="A9413" s="232">
        <v>43662</v>
      </c>
      <c r="B9413" s="233">
        <v>197</v>
      </c>
      <c r="C9413" s="233">
        <v>4</v>
      </c>
      <c r="D9413" s="234">
        <v>0.0625</v>
      </c>
      <c r="E9413" s="235">
        <v>0</v>
      </c>
      <c r="F9413" s="235">
        <v>0.00002934530262607607</v>
      </c>
    </row>
    <row r="9414" ht="14.25" customHeight="1" spans="1:6" x14ac:dyDescent="0.25">
      <c r="A9414" s="232">
        <v>43662</v>
      </c>
      <c r="B9414" s="233">
        <v>197</v>
      </c>
      <c r="C9414" s="233">
        <v>5</v>
      </c>
      <c r="D9414" s="234">
        <v>0.08333333333212067</v>
      </c>
      <c r="E9414" s="235">
        <v>0</v>
      </c>
      <c r="F9414" s="235">
        <v>0.000027642674146064832</v>
      </c>
    </row>
    <row r="9415" ht="14.25" customHeight="1" spans="1:6" x14ac:dyDescent="0.25">
      <c r="A9415" s="232">
        <v>43662</v>
      </c>
      <c r="B9415" s="233">
        <v>197</v>
      </c>
      <c r="C9415" s="233">
        <v>6</v>
      </c>
      <c r="D9415" s="234">
        <v>0.10416666666787933</v>
      </c>
      <c r="E9415" s="235">
        <v>0</v>
      </c>
      <c r="F9415" s="235">
        <v>0.000027342210296651082</v>
      </c>
    </row>
    <row r="9416" ht="14.25" customHeight="1" spans="1:6" x14ac:dyDescent="0.25">
      <c r="A9416" s="232">
        <v>43662</v>
      </c>
      <c r="B9416" s="233">
        <v>197</v>
      </c>
      <c r="C9416" s="233">
        <v>7</v>
      </c>
      <c r="D9416" s="234">
        <v>0.125</v>
      </c>
      <c r="E9416" s="235">
        <v>0</v>
      </c>
      <c r="F9416" s="235">
        <v>0.000027542519529593582</v>
      </c>
    </row>
    <row r="9417" ht="14.25" customHeight="1" spans="1:6" x14ac:dyDescent="0.25">
      <c r="A9417" s="232">
        <v>43662</v>
      </c>
      <c r="B9417" s="233">
        <v>197</v>
      </c>
      <c r="C9417" s="233">
        <v>8</v>
      </c>
      <c r="D9417" s="234">
        <v>0.14583333333212067</v>
      </c>
      <c r="E9417" s="235">
        <v>0</v>
      </c>
      <c r="F9417" s="235">
        <v>0.000026240509515467337</v>
      </c>
    </row>
    <row r="9418" ht="14.25" customHeight="1" spans="1:6" x14ac:dyDescent="0.25">
      <c r="A9418" s="232">
        <v>43662</v>
      </c>
      <c r="B9418" s="233">
        <v>197</v>
      </c>
      <c r="C9418" s="233">
        <v>9</v>
      </c>
      <c r="D9418" s="234">
        <v>0.16666666666787933</v>
      </c>
      <c r="E9418" s="235">
        <v>0.000001813397201680365</v>
      </c>
      <c r="F9418" s="235">
        <v>0.000026340664131938587</v>
      </c>
    </row>
    <row r="9419" ht="14.25" customHeight="1" spans="1:6" x14ac:dyDescent="0.25">
      <c r="A9419" s="232">
        <v>43662</v>
      </c>
      <c r="B9419" s="233">
        <v>197</v>
      </c>
      <c r="C9419" s="233">
        <v>10</v>
      </c>
      <c r="D9419" s="234">
        <v>0.1875</v>
      </c>
      <c r="E9419" s="235">
        <v>0.000005090091576005705</v>
      </c>
      <c r="F9419" s="235">
        <v>0.000025539427200168592</v>
      </c>
    </row>
    <row r="9420" ht="14.25" customHeight="1" spans="1:6" x14ac:dyDescent="0.25">
      <c r="A9420" s="232">
        <v>43662</v>
      </c>
      <c r="B9420" s="233">
        <v>197</v>
      </c>
      <c r="C9420" s="233">
        <v>11</v>
      </c>
      <c r="D9420" s="234">
        <v>0.20833333333212067</v>
      </c>
      <c r="E9420" s="235">
        <v>0.00001244395220403441</v>
      </c>
      <c r="F9420" s="235">
        <v>0.00002654097336488109</v>
      </c>
    </row>
    <row r="9421" ht="14.25" customHeight="1" spans="1:6" x14ac:dyDescent="0.25">
      <c r="A9421" s="232">
        <v>43662</v>
      </c>
      <c r="B9421" s="233">
        <v>197</v>
      </c>
      <c r="C9421" s="233">
        <v>12</v>
      </c>
      <c r="D9421" s="234">
        <v>0.22916666666787933</v>
      </c>
      <c r="E9421" s="235">
        <v>0.000024110598509764862</v>
      </c>
      <c r="F9421" s="235">
        <v>0.000025639581816639835</v>
      </c>
    </row>
    <row r="9422" ht="14.25" customHeight="1" spans="1:6" x14ac:dyDescent="0.25">
      <c r="A9422" s="232">
        <v>43662</v>
      </c>
      <c r="B9422" s="233">
        <v>197</v>
      </c>
      <c r="C9422" s="233">
        <v>13</v>
      </c>
      <c r="D9422" s="234">
        <v>0.25</v>
      </c>
      <c r="E9422" s="235">
        <v>0.000040073412054061425</v>
      </c>
      <c r="F9422" s="235">
        <v>0.000029645766475489823</v>
      </c>
    </row>
    <row r="9423" ht="14.25" customHeight="1" spans="1:6" x14ac:dyDescent="0.25">
      <c r="A9423" s="232">
        <v>43662</v>
      </c>
      <c r="B9423" s="233">
        <v>197</v>
      </c>
      <c r="C9423" s="233">
        <v>14</v>
      </c>
      <c r="D9423" s="234">
        <v>0.2708333333321207</v>
      </c>
      <c r="E9423" s="235">
        <v>0.00005544228374008732</v>
      </c>
      <c r="F9423" s="235">
        <v>0.000032249786503742304</v>
      </c>
    </row>
    <row r="9424" ht="14.25" customHeight="1" spans="1:6" x14ac:dyDescent="0.25">
      <c r="A9424" s="232">
        <v>43662</v>
      </c>
      <c r="B9424" s="233">
        <v>197</v>
      </c>
      <c r="C9424" s="233">
        <v>15</v>
      </c>
      <c r="D9424" s="234">
        <v>0.2916666666678793</v>
      </c>
      <c r="E9424" s="235">
        <v>0.0000762883368469811</v>
      </c>
      <c r="F9424" s="235">
        <v>0.00003665658962847728</v>
      </c>
    </row>
    <row r="9425" ht="14.25" customHeight="1" spans="1:6" x14ac:dyDescent="0.25">
      <c r="A9425" s="232">
        <v>43662</v>
      </c>
      <c r="B9425" s="233">
        <v>197</v>
      </c>
      <c r="C9425" s="233">
        <v>16</v>
      </c>
      <c r="D9425" s="234">
        <v>0.3125</v>
      </c>
      <c r="E9425" s="235">
        <v>0.00009551713251570589</v>
      </c>
      <c r="F9425" s="235">
        <v>0.00004106339275321225</v>
      </c>
    </row>
    <row r="9426" ht="14.25" customHeight="1" spans="1:6" x14ac:dyDescent="0.25">
      <c r="A9426" s="232">
        <v>43662</v>
      </c>
      <c r="B9426" s="233">
        <v>197</v>
      </c>
      <c r="C9426" s="233">
        <v>17</v>
      </c>
      <c r="D9426" s="234">
        <v>0.3333333333321207</v>
      </c>
      <c r="E9426" s="235">
        <v>0.00012381624709861225</v>
      </c>
      <c r="F9426" s="235">
        <v>0.00004837467975561345</v>
      </c>
    </row>
    <row r="9427" ht="14.25" customHeight="1" spans="1:6" x14ac:dyDescent="0.25">
      <c r="A9427" s="232">
        <v>43662</v>
      </c>
      <c r="B9427" s="233">
        <v>197</v>
      </c>
      <c r="C9427" s="233">
        <v>18</v>
      </c>
      <c r="D9427" s="234">
        <v>0.3541666666678793</v>
      </c>
      <c r="E9427" s="235">
        <v>0.00015154404901323305</v>
      </c>
      <c r="F9427" s="235">
        <v>0.000053783029045060915</v>
      </c>
    </row>
    <row r="9428" ht="14.25" customHeight="1" spans="1:6" x14ac:dyDescent="0.25">
      <c r="A9428" s="232">
        <v>43662</v>
      </c>
      <c r="B9428" s="233">
        <v>197</v>
      </c>
      <c r="C9428" s="233">
        <v>19</v>
      </c>
      <c r="D9428" s="234">
        <v>0.375</v>
      </c>
      <c r="E9428" s="235">
        <v>0.00017255347925154124</v>
      </c>
      <c r="F9428" s="235">
        <v>0.00005588627599095715</v>
      </c>
    </row>
    <row r="9429" ht="14.25" customHeight="1" spans="1:6" x14ac:dyDescent="0.25">
      <c r="A9429" s="232">
        <v>43662</v>
      </c>
      <c r="B9429" s="233">
        <v>197</v>
      </c>
      <c r="C9429" s="233">
        <v>20</v>
      </c>
      <c r="D9429" s="234">
        <v>0.3958333333321207</v>
      </c>
      <c r="E9429" s="235">
        <v>0.00018907089658314811</v>
      </c>
      <c r="F9429" s="235">
        <v>0.000056487203689784654</v>
      </c>
    </row>
    <row r="9430" ht="14.25" customHeight="1" spans="1:6" x14ac:dyDescent="0.25">
      <c r="A9430" s="232">
        <v>43662</v>
      </c>
      <c r="B9430" s="233">
        <v>197</v>
      </c>
      <c r="C9430" s="233">
        <v>21</v>
      </c>
      <c r="D9430" s="234">
        <v>0.4166666666678793</v>
      </c>
      <c r="E9430" s="235">
        <v>0.00021971093153043183</v>
      </c>
      <c r="F9430" s="235">
        <v>0.000056587358306255894</v>
      </c>
    </row>
    <row r="9431" ht="14.25" customHeight="1" spans="1:6" x14ac:dyDescent="0.25">
      <c r="A9431" s="232">
        <v>43662</v>
      </c>
      <c r="B9431" s="233">
        <v>197</v>
      </c>
      <c r="C9431" s="233">
        <v>22</v>
      </c>
      <c r="D9431" s="234">
        <v>0.4375</v>
      </c>
      <c r="E9431" s="235">
        <v>0.0002402775912010807</v>
      </c>
      <c r="F9431" s="235">
        <v>0.00005448411136035966</v>
      </c>
    </row>
    <row r="9432" ht="14.25" customHeight="1" spans="1:6" x14ac:dyDescent="0.25">
      <c r="A9432" s="232">
        <v>43662</v>
      </c>
      <c r="B9432" s="233">
        <v>197</v>
      </c>
      <c r="C9432" s="233">
        <v>23</v>
      </c>
      <c r="D9432" s="234">
        <v>0.4583333333321207</v>
      </c>
      <c r="E9432" s="235">
        <v>0.00025051730708232253</v>
      </c>
      <c r="F9432" s="235">
        <v>0.000055285348292129665</v>
      </c>
    </row>
    <row r="9433" ht="14.25" customHeight="1" spans="1:6" x14ac:dyDescent="0.25">
      <c r="A9433" s="232">
        <v>43662</v>
      </c>
      <c r="B9433" s="233">
        <v>197</v>
      </c>
      <c r="C9433" s="233">
        <v>24</v>
      </c>
      <c r="D9433" s="234">
        <v>0.4791666666678793</v>
      </c>
      <c r="E9433" s="235">
        <v>0.00023824334802409776</v>
      </c>
      <c r="F9433" s="235">
        <v>0.00005558581214154341</v>
      </c>
    </row>
    <row r="9434" ht="14.25" customHeight="1" spans="1:6" x14ac:dyDescent="0.25">
      <c r="A9434" s="232">
        <v>43662</v>
      </c>
      <c r="B9434" s="233">
        <v>197</v>
      </c>
      <c r="C9434" s="233">
        <v>25</v>
      </c>
      <c r="D9434" s="234">
        <v>0.5</v>
      </c>
      <c r="E9434" s="235">
        <v>0.00024097743027076977</v>
      </c>
      <c r="F9434" s="235">
        <v>0.0000571882860050834</v>
      </c>
    </row>
    <row r="9435" ht="14.25" customHeight="1" spans="1:6" x14ac:dyDescent="0.25">
      <c r="A9435" s="232">
        <v>43662</v>
      </c>
      <c r="B9435" s="233">
        <v>197</v>
      </c>
      <c r="C9435" s="233">
        <v>26</v>
      </c>
      <c r="D9435" s="234">
        <v>0.5208333333321207</v>
      </c>
      <c r="E9435" s="235">
        <v>0.00022711006317094201</v>
      </c>
      <c r="F9435" s="235">
        <v>0.00005588627599095715</v>
      </c>
    </row>
    <row r="9436" ht="14.25" customHeight="1" spans="1:6" x14ac:dyDescent="0.25">
      <c r="A9436" s="232">
        <v>43662</v>
      </c>
      <c r="B9436" s="233">
        <v>197</v>
      </c>
      <c r="C9436" s="233">
        <v>27</v>
      </c>
      <c r="D9436" s="234">
        <v>0.5416666666678793</v>
      </c>
      <c r="E9436" s="235">
        <v>0.00022836619331787056</v>
      </c>
      <c r="F9436" s="235">
        <v>0.00005298179211329092</v>
      </c>
    </row>
    <row r="9437" ht="14.25" customHeight="1" spans="1:6" x14ac:dyDescent="0.25">
      <c r="A9437" s="232">
        <v>43662</v>
      </c>
      <c r="B9437" s="233">
        <v>197</v>
      </c>
      <c r="C9437" s="233">
        <v>28</v>
      </c>
      <c r="D9437" s="234">
        <v>0.5625</v>
      </c>
      <c r="E9437" s="235">
        <v>0.0002250495145311045</v>
      </c>
      <c r="F9437" s="235">
        <v>0.00005308194672976218</v>
      </c>
    </row>
    <row r="9438" ht="14.25" customHeight="1" spans="1:6" x14ac:dyDescent="0.25">
      <c r="A9438" s="232">
        <v>43662</v>
      </c>
      <c r="B9438" s="233">
        <v>197</v>
      </c>
      <c r="C9438" s="233">
        <v>29</v>
      </c>
      <c r="D9438" s="234">
        <v>0.5833333333321207</v>
      </c>
      <c r="E9438" s="235">
        <v>0.00020982111390066227</v>
      </c>
      <c r="F9438" s="235">
        <v>0.00005248101903093467</v>
      </c>
    </row>
    <row r="9439" ht="14.25" customHeight="1" spans="1:6" x14ac:dyDescent="0.25">
      <c r="A9439" s="232">
        <v>43662</v>
      </c>
      <c r="B9439" s="233">
        <v>197</v>
      </c>
      <c r="C9439" s="233">
        <v>30</v>
      </c>
      <c r="D9439" s="234">
        <v>0.6041666666678793</v>
      </c>
      <c r="E9439" s="235">
        <v>0.00020070263171885513</v>
      </c>
      <c r="F9439" s="235">
        <v>0.00005398333827800342</v>
      </c>
    </row>
    <row r="9440" ht="14.25" customHeight="1" spans="1:6" x14ac:dyDescent="0.25">
      <c r="A9440" s="232">
        <v>43662</v>
      </c>
      <c r="B9440" s="233">
        <v>197</v>
      </c>
      <c r="C9440" s="233">
        <v>31</v>
      </c>
      <c r="D9440" s="234">
        <v>0.625</v>
      </c>
      <c r="E9440" s="235">
        <v>0.00017472252051542372</v>
      </c>
      <c r="F9440" s="235">
        <v>0.000051479472866222185</v>
      </c>
    </row>
    <row r="9441" ht="14.25" customHeight="1" spans="1:6" x14ac:dyDescent="0.25">
      <c r="A9441" s="232">
        <v>43662</v>
      </c>
      <c r="B9441" s="233">
        <v>197</v>
      </c>
      <c r="C9441" s="233">
        <v>32</v>
      </c>
      <c r="D9441" s="234">
        <v>0.6458333333321207</v>
      </c>
      <c r="E9441" s="235">
        <v>0.00014869695439521593</v>
      </c>
      <c r="F9441" s="235">
        <v>0.00005338241057917592</v>
      </c>
    </row>
    <row r="9442" ht="14.25" customHeight="1" spans="1:6" x14ac:dyDescent="0.25">
      <c r="A9442" s="232">
        <v>43662</v>
      </c>
      <c r="B9442" s="233">
        <v>197</v>
      </c>
      <c r="C9442" s="233">
        <v>33</v>
      </c>
      <c r="D9442" s="234">
        <v>0.6666666666678793</v>
      </c>
      <c r="E9442" s="235">
        <v>0.00013128588488182501</v>
      </c>
      <c r="F9442" s="235">
        <v>0.00005308194672976218</v>
      </c>
    </row>
    <row r="9443" ht="14.25" customHeight="1" spans="1:6" x14ac:dyDescent="0.25">
      <c r="A9443" s="232">
        <v>43662</v>
      </c>
      <c r="B9443" s="233">
        <v>197</v>
      </c>
      <c r="C9443" s="233">
        <v>34</v>
      </c>
      <c r="D9443" s="234">
        <v>0.6875</v>
      </c>
      <c r="E9443" s="235">
        <v>0.00010701082108083954</v>
      </c>
      <c r="F9443" s="235">
        <v>0.000053282255962704675</v>
      </c>
    </row>
    <row r="9444" ht="14.25" customHeight="1" spans="1:6" x14ac:dyDescent="0.25">
      <c r="A9444" s="232">
        <v>43662</v>
      </c>
      <c r="B9444" s="233">
        <v>197</v>
      </c>
      <c r="C9444" s="233">
        <v>35</v>
      </c>
      <c r="D9444" s="234">
        <v>0.7083333333321207</v>
      </c>
      <c r="E9444" s="235">
        <v>0.00008313326942144753</v>
      </c>
      <c r="F9444" s="235">
        <v>0.00005758890447096841</v>
      </c>
    </row>
    <row r="9445" ht="14.25" customHeight="1" spans="1:6" x14ac:dyDescent="0.25">
      <c r="A9445" s="232">
        <v>43662</v>
      </c>
      <c r="B9445" s="233">
        <v>197</v>
      </c>
      <c r="C9445" s="233">
        <v>36</v>
      </c>
      <c r="D9445" s="234">
        <v>0.7291666666678793</v>
      </c>
      <c r="E9445" s="235">
        <v>0.00006376559455644802</v>
      </c>
      <c r="F9445" s="235">
        <v>0.00006049338834863463</v>
      </c>
    </row>
    <row r="9446" ht="14.25" customHeight="1" spans="1:6" x14ac:dyDescent="0.25">
      <c r="A9446" s="232">
        <v>43662</v>
      </c>
      <c r="B9446" s="233">
        <v>197</v>
      </c>
      <c r="C9446" s="233">
        <v>37</v>
      </c>
      <c r="D9446" s="234">
        <v>0.75</v>
      </c>
      <c r="E9446" s="235">
        <v>0.00004625254764679125</v>
      </c>
      <c r="F9446" s="235">
        <v>0.00005879075986862339</v>
      </c>
    </row>
    <row r="9447" ht="14.25" customHeight="1" spans="1:6" x14ac:dyDescent="0.25">
      <c r="A9447" s="232">
        <v>43662</v>
      </c>
      <c r="B9447" s="233">
        <v>197</v>
      </c>
      <c r="C9447" s="233">
        <v>38</v>
      </c>
      <c r="D9447" s="234">
        <v>0.7708333333321207</v>
      </c>
      <c r="E9447" s="235">
        <v>0.000032680827039775774</v>
      </c>
      <c r="F9447" s="235">
        <v>0.00006169524374628963</v>
      </c>
    </row>
    <row r="9448" ht="14.25" customHeight="1" spans="1:6" x14ac:dyDescent="0.25">
      <c r="A9448" s="232">
        <v>43662</v>
      </c>
      <c r="B9448" s="233">
        <v>197</v>
      </c>
      <c r="C9448" s="233">
        <v>39</v>
      </c>
      <c r="D9448" s="234">
        <v>0.7916666666678793</v>
      </c>
      <c r="E9448" s="235">
        <v>0.00002022921581409113</v>
      </c>
      <c r="F9448" s="235">
        <v>0.000060894006814519635</v>
      </c>
    </row>
    <row r="9449" ht="14.25" customHeight="1" spans="1:6" x14ac:dyDescent="0.25">
      <c r="A9449" s="232">
        <v>43662</v>
      </c>
      <c r="B9449" s="233">
        <v>197</v>
      </c>
      <c r="C9449" s="233">
        <v>40</v>
      </c>
      <c r="D9449" s="234">
        <v>0.8125</v>
      </c>
      <c r="E9449" s="235">
        <v>0.000009653021114433243</v>
      </c>
      <c r="F9449" s="235">
        <v>0.00005798952293685338</v>
      </c>
    </row>
    <row r="9450" ht="14.25" customHeight="1" spans="1:6" x14ac:dyDescent="0.25">
      <c r="A9450" s="232">
        <v>43662</v>
      </c>
      <c r="B9450" s="233">
        <v>197</v>
      </c>
      <c r="C9450" s="233">
        <v>41</v>
      </c>
      <c r="D9450" s="234">
        <v>0.8333333333321207</v>
      </c>
      <c r="E9450" s="235">
        <v>0.0000043684005829921205</v>
      </c>
      <c r="F9450" s="235">
        <v>0.00005758890447096841</v>
      </c>
    </row>
    <row r="9451" ht="14.25" customHeight="1" spans="1:6" x14ac:dyDescent="0.25">
      <c r="A9451" s="232">
        <v>43662</v>
      </c>
      <c r="B9451" s="233">
        <v>197</v>
      </c>
      <c r="C9451" s="233">
        <v>42</v>
      </c>
      <c r="D9451" s="234">
        <v>0.8541666666678793</v>
      </c>
      <c r="E9451" s="235">
        <v>2.9994204288715554e-7</v>
      </c>
      <c r="F9451" s="235">
        <v>0.00005598643060742841</v>
      </c>
    </row>
    <row r="9452" ht="14.25" customHeight="1" spans="1:6" x14ac:dyDescent="0.25">
      <c r="A9452" s="232">
        <v>43662</v>
      </c>
      <c r="B9452" s="233">
        <v>197</v>
      </c>
      <c r="C9452" s="233">
        <v>43</v>
      </c>
      <c r="D9452" s="234">
        <v>0.875</v>
      </c>
      <c r="E9452" s="235">
        <v>0</v>
      </c>
      <c r="F9452" s="235">
        <v>0.000056987976772140894</v>
      </c>
    </row>
    <row r="9453" ht="14.25" customHeight="1" spans="1:6" x14ac:dyDescent="0.25">
      <c r="A9453" s="232">
        <v>43662</v>
      </c>
      <c r="B9453" s="233">
        <v>197</v>
      </c>
      <c r="C9453" s="233">
        <v>44</v>
      </c>
      <c r="D9453" s="234">
        <v>0.8958333333321207</v>
      </c>
      <c r="E9453" s="235">
        <v>0</v>
      </c>
      <c r="F9453" s="235">
        <v>0.00005879075986862339</v>
      </c>
    </row>
    <row r="9454" ht="14.25" customHeight="1" spans="1:6" x14ac:dyDescent="0.25">
      <c r="A9454" s="232">
        <v>43662</v>
      </c>
      <c r="B9454" s="233">
        <v>197</v>
      </c>
      <c r="C9454" s="233">
        <v>45</v>
      </c>
      <c r="D9454" s="234">
        <v>0.9166666666678793</v>
      </c>
      <c r="E9454" s="235">
        <v>0</v>
      </c>
      <c r="F9454" s="235">
        <v>0.000056987976772140894</v>
      </c>
    </row>
    <row r="9455" ht="14.25" customHeight="1" spans="1:6" x14ac:dyDescent="0.25">
      <c r="A9455" s="232">
        <v>43662</v>
      </c>
      <c r="B9455" s="233">
        <v>197</v>
      </c>
      <c r="C9455" s="233">
        <v>46</v>
      </c>
      <c r="D9455" s="234">
        <v>0.9375</v>
      </c>
      <c r="E9455" s="235">
        <v>0</v>
      </c>
      <c r="F9455" s="235">
        <v>0.00005548565752507217</v>
      </c>
    </row>
    <row r="9456" ht="14.25" customHeight="1" spans="1:6" x14ac:dyDescent="0.25">
      <c r="A9456" s="232">
        <v>43662</v>
      </c>
      <c r="B9456" s="233">
        <v>197</v>
      </c>
      <c r="C9456" s="233">
        <v>47</v>
      </c>
      <c r="D9456" s="234">
        <v>0.9583333333321207</v>
      </c>
      <c r="E9456" s="235">
        <v>0</v>
      </c>
      <c r="F9456" s="235">
        <v>0.00005127916363327967</v>
      </c>
    </row>
    <row r="9457" ht="14.25" customHeight="1" spans="1:6" x14ac:dyDescent="0.25">
      <c r="A9457" s="232">
        <v>43662</v>
      </c>
      <c r="B9457" s="233">
        <v>197</v>
      </c>
      <c r="C9457" s="233">
        <v>48</v>
      </c>
      <c r="D9457" s="234">
        <v>0.9791666666678793</v>
      </c>
      <c r="E9457" s="235">
        <v>0</v>
      </c>
      <c r="F9457" s="235">
        <v>0.00004687236050854471</v>
      </c>
    </row>
    <row r="9458" ht="14.25" customHeight="1" spans="1:6" x14ac:dyDescent="0.25">
      <c r="A9458" s="232">
        <v>43663</v>
      </c>
      <c r="B9458" s="233">
        <v>198</v>
      </c>
      <c r="C9458" s="233">
        <v>1</v>
      </c>
      <c r="D9458" s="234">
        <v>0</v>
      </c>
      <c r="E9458" s="235">
        <v>0</v>
      </c>
      <c r="F9458" s="235">
        <v>0.000041564165835568494</v>
      </c>
    </row>
    <row r="9459" ht="14.25" customHeight="1" spans="1:6" x14ac:dyDescent="0.25">
      <c r="A9459" s="232">
        <v>43663</v>
      </c>
      <c r="B9459" s="233">
        <v>198</v>
      </c>
      <c r="C9459" s="233">
        <v>2</v>
      </c>
      <c r="D9459" s="234">
        <v>0.020833333332120674</v>
      </c>
      <c r="E9459" s="235">
        <v>0</v>
      </c>
      <c r="F9459" s="235">
        <v>0.00003655643501200603</v>
      </c>
    </row>
    <row r="9460" ht="14.25" customHeight="1" spans="1:6" x14ac:dyDescent="0.25">
      <c r="A9460" s="232">
        <v>43663</v>
      </c>
      <c r="B9460" s="233">
        <v>198</v>
      </c>
      <c r="C9460" s="233">
        <v>3</v>
      </c>
      <c r="D9460" s="234">
        <v>0.041666666667879326</v>
      </c>
      <c r="E9460" s="235">
        <v>0</v>
      </c>
      <c r="F9460" s="235">
        <v>0.0000334516419013973</v>
      </c>
    </row>
    <row r="9461" ht="14.25" customHeight="1" spans="1:6" x14ac:dyDescent="0.25">
      <c r="A9461" s="232">
        <v>43663</v>
      </c>
      <c r="B9461" s="233">
        <v>198</v>
      </c>
      <c r="C9461" s="233">
        <v>4</v>
      </c>
      <c r="D9461" s="234">
        <v>0.0625</v>
      </c>
      <c r="E9461" s="235">
        <v>0</v>
      </c>
      <c r="F9461" s="235">
        <v>0.00003064731264020231</v>
      </c>
    </row>
    <row r="9462" ht="14.25" customHeight="1" spans="1:6" x14ac:dyDescent="0.25">
      <c r="A9462" s="232">
        <v>43663</v>
      </c>
      <c r="B9462" s="233">
        <v>198</v>
      </c>
      <c r="C9462" s="233">
        <v>5</v>
      </c>
      <c r="D9462" s="234">
        <v>0.08333333333212067</v>
      </c>
      <c r="E9462" s="235">
        <v>0</v>
      </c>
      <c r="F9462" s="235">
        <v>0.000028644220310777324</v>
      </c>
    </row>
    <row r="9463" ht="14.25" customHeight="1" spans="1:6" x14ac:dyDescent="0.25">
      <c r="A9463" s="232">
        <v>43663</v>
      </c>
      <c r="B9463" s="233">
        <v>198</v>
      </c>
      <c r="C9463" s="233">
        <v>6</v>
      </c>
      <c r="D9463" s="234">
        <v>0.10416666666787933</v>
      </c>
      <c r="E9463" s="235">
        <v>0</v>
      </c>
      <c r="F9463" s="235">
        <v>0.000027943137995478576</v>
      </c>
    </row>
    <row r="9464" ht="14.25" customHeight="1" spans="1:6" x14ac:dyDescent="0.25">
      <c r="A9464" s="232">
        <v>43663</v>
      </c>
      <c r="B9464" s="233">
        <v>198</v>
      </c>
      <c r="C9464" s="233">
        <v>7</v>
      </c>
      <c r="D9464" s="234">
        <v>0.125</v>
      </c>
      <c r="E9464" s="235">
        <v>0</v>
      </c>
      <c r="F9464" s="235">
        <v>0.000027742828762536086</v>
      </c>
    </row>
    <row r="9465" ht="14.25" customHeight="1" spans="1:6" x14ac:dyDescent="0.25">
      <c r="A9465" s="232">
        <v>43663</v>
      </c>
      <c r="B9465" s="233">
        <v>198</v>
      </c>
      <c r="C9465" s="233">
        <v>8</v>
      </c>
      <c r="D9465" s="234">
        <v>0.14583333333212067</v>
      </c>
      <c r="E9465" s="235">
        <v>0</v>
      </c>
      <c r="F9465" s="235">
        <v>0.00002684143721429483</v>
      </c>
    </row>
    <row r="9466" ht="14.25" customHeight="1" spans="1:6" x14ac:dyDescent="0.25">
      <c r="A9466" s="232">
        <v>43663</v>
      </c>
      <c r="B9466" s="233">
        <v>198</v>
      </c>
      <c r="C9466" s="233">
        <v>9</v>
      </c>
      <c r="D9466" s="234">
        <v>0.16666666666787933</v>
      </c>
      <c r="E9466" s="235">
        <v>0.0000016090707564206054</v>
      </c>
      <c r="F9466" s="235">
        <v>0.000026240509515467337</v>
      </c>
    </row>
    <row r="9467" ht="14.25" customHeight="1" spans="1:6" x14ac:dyDescent="0.25">
      <c r="A9467" s="232">
        <v>43663</v>
      </c>
      <c r="B9467" s="233">
        <v>198</v>
      </c>
      <c r="C9467" s="233">
        <v>10</v>
      </c>
      <c r="D9467" s="234">
        <v>0.1875</v>
      </c>
      <c r="E9467" s="235">
        <v>0.000003874888498515659</v>
      </c>
      <c r="F9467" s="235">
        <v>0.000025739736433111092</v>
      </c>
    </row>
    <row r="9468" ht="14.25" customHeight="1" spans="1:6" x14ac:dyDescent="0.25">
      <c r="A9468" s="232">
        <v>43663</v>
      </c>
      <c r="B9468" s="233">
        <v>198</v>
      </c>
      <c r="C9468" s="233">
        <v>11</v>
      </c>
      <c r="D9468" s="234">
        <v>0.20833333333212067</v>
      </c>
      <c r="E9468" s="235">
        <v>0.00001009280818463409</v>
      </c>
      <c r="F9468" s="235">
        <v>0.000026641127981352337</v>
      </c>
    </row>
    <row r="9469" ht="14.25" customHeight="1" spans="1:6" x14ac:dyDescent="0.25">
      <c r="A9469" s="232">
        <v>43663</v>
      </c>
      <c r="B9469" s="233">
        <v>198</v>
      </c>
      <c r="C9469" s="233">
        <v>12</v>
      </c>
      <c r="D9469" s="234">
        <v>0.22916666666787933</v>
      </c>
      <c r="E9469" s="235">
        <v>0.000019575442531146762</v>
      </c>
      <c r="F9469" s="235">
        <v>0.000026240509515467337</v>
      </c>
    </row>
    <row r="9470" ht="14.25" customHeight="1" spans="1:6" x14ac:dyDescent="0.25">
      <c r="A9470" s="232">
        <v>43663</v>
      </c>
      <c r="B9470" s="233">
        <v>198</v>
      </c>
      <c r="C9470" s="233">
        <v>13</v>
      </c>
      <c r="D9470" s="234">
        <v>0.25</v>
      </c>
      <c r="E9470" s="235">
        <v>0.000034823635272637936</v>
      </c>
      <c r="F9470" s="235">
        <v>0.000028043292611949826</v>
      </c>
    </row>
    <row r="9471" ht="14.25" customHeight="1" spans="1:6" x14ac:dyDescent="0.25">
      <c r="A9471" s="232">
        <v>43663</v>
      </c>
      <c r="B9471" s="233">
        <v>198</v>
      </c>
      <c r="C9471" s="233">
        <v>14</v>
      </c>
      <c r="D9471" s="234">
        <v>0.2708333333321207</v>
      </c>
      <c r="E9471" s="235">
        <v>0.00004973396520129433</v>
      </c>
      <c r="F9471" s="235">
        <v>0.000029846075708432316</v>
      </c>
    </row>
    <row r="9472" ht="14.25" customHeight="1" spans="1:6" x14ac:dyDescent="0.25">
      <c r="A9472" s="232">
        <v>43663</v>
      </c>
      <c r="B9472" s="233">
        <v>198</v>
      </c>
      <c r="C9472" s="233">
        <v>15</v>
      </c>
      <c r="D9472" s="234">
        <v>0.2916666666678793</v>
      </c>
      <c r="E9472" s="235">
        <v>0.00007380522236750679</v>
      </c>
      <c r="F9472" s="235">
        <v>0.000033952414983753533</v>
      </c>
    </row>
    <row r="9473" ht="14.25" customHeight="1" spans="1:6" x14ac:dyDescent="0.25">
      <c r="A9473" s="232">
        <v>43663</v>
      </c>
      <c r="B9473" s="233">
        <v>198</v>
      </c>
      <c r="C9473" s="233">
        <v>16</v>
      </c>
      <c r="D9473" s="234">
        <v>0.3125</v>
      </c>
      <c r="E9473" s="235">
        <v>0.00010177927622462565</v>
      </c>
      <c r="F9473" s="235">
        <v>0.00003805875425907477</v>
      </c>
    </row>
    <row r="9474" ht="14.25" customHeight="1" spans="1:6" x14ac:dyDescent="0.25">
      <c r="A9474" s="232">
        <v>43663</v>
      </c>
      <c r="B9474" s="233">
        <v>198</v>
      </c>
      <c r="C9474" s="233">
        <v>17</v>
      </c>
      <c r="D9474" s="234">
        <v>0.3333333333321207</v>
      </c>
      <c r="E9474" s="235">
        <v>0.0001321616647317124</v>
      </c>
      <c r="F9474" s="235">
        <v>0.00004506957741206223</v>
      </c>
    </row>
    <row r="9475" ht="14.25" customHeight="1" spans="1:6" x14ac:dyDescent="0.25">
      <c r="A9475" s="232">
        <v>43663</v>
      </c>
      <c r="B9475" s="233">
        <v>198</v>
      </c>
      <c r="C9475" s="233">
        <v>18</v>
      </c>
      <c r="D9475" s="234">
        <v>0.3541666666678793</v>
      </c>
      <c r="E9475" s="235">
        <v>0.00016377254596880745</v>
      </c>
      <c r="F9475" s="235">
        <v>0.00005017746285209594</v>
      </c>
    </row>
    <row r="9476" ht="14.25" customHeight="1" spans="1:6" x14ac:dyDescent="0.25">
      <c r="A9476" s="232">
        <v>43663</v>
      </c>
      <c r="B9476" s="233">
        <v>198</v>
      </c>
      <c r="C9476" s="233">
        <v>19</v>
      </c>
      <c r="D9476" s="234">
        <v>0.375</v>
      </c>
      <c r="E9476" s="235">
        <v>0.00019290247188260564</v>
      </c>
      <c r="F9476" s="235">
        <v>0.00005408349289447466</v>
      </c>
    </row>
    <row r="9477" ht="14.25" customHeight="1" spans="1:6" x14ac:dyDescent="0.25">
      <c r="A9477" s="232">
        <v>43663</v>
      </c>
      <c r="B9477" s="233">
        <v>198</v>
      </c>
      <c r="C9477" s="233">
        <v>20</v>
      </c>
      <c r="D9477" s="234">
        <v>0.3958333333321207</v>
      </c>
      <c r="E9477" s="235">
        <v>0.00021639486606270345</v>
      </c>
      <c r="F9477" s="235">
        <v>0.00005568596675801466</v>
      </c>
    </row>
    <row r="9478" ht="14.25" customHeight="1" spans="1:6" x14ac:dyDescent="0.25">
      <c r="A9478" s="232">
        <v>43663</v>
      </c>
      <c r="B9478" s="233">
        <v>198</v>
      </c>
      <c r="C9478" s="233">
        <v>21</v>
      </c>
      <c r="D9478" s="234">
        <v>0.4166666666678793</v>
      </c>
      <c r="E9478" s="235">
        <v>0.00023589016435497477</v>
      </c>
      <c r="F9478" s="235">
        <v>0.0000571882860050834</v>
      </c>
    </row>
    <row r="9479" ht="14.25" customHeight="1" spans="1:6" x14ac:dyDescent="0.25">
      <c r="A9479" s="232">
        <v>43663</v>
      </c>
      <c r="B9479" s="233">
        <v>198</v>
      </c>
      <c r="C9479" s="233">
        <v>22</v>
      </c>
      <c r="D9479" s="234">
        <v>0.4375</v>
      </c>
      <c r="E9479" s="235">
        <v>0.00025142502828973725</v>
      </c>
      <c r="F9479" s="235">
        <v>0.00005728844062155465</v>
      </c>
    </row>
    <row r="9480" ht="14.25" customHeight="1" spans="1:6" x14ac:dyDescent="0.25">
      <c r="A9480" s="232">
        <v>43663</v>
      </c>
      <c r="B9480" s="233">
        <v>198</v>
      </c>
      <c r="C9480" s="233">
        <v>23</v>
      </c>
      <c r="D9480" s="234">
        <v>0.4583333333321207</v>
      </c>
      <c r="E9480" s="235">
        <v>0.0002767691564538453</v>
      </c>
      <c r="F9480" s="235">
        <v>0.00005808967755332465</v>
      </c>
    </row>
    <row r="9481" ht="14.25" customHeight="1" spans="1:6" x14ac:dyDescent="0.25">
      <c r="A9481" s="232">
        <v>43663</v>
      </c>
      <c r="B9481" s="233">
        <v>198</v>
      </c>
      <c r="C9481" s="233">
        <v>24</v>
      </c>
      <c r="D9481" s="234">
        <v>0.4791666666678793</v>
      </c>
      <c r="E9481" s="235">
        <v>0.00027727689279234577</v>
      </c>
      <c r="F9481" s="235">
        <v>0.00005969215141686463</v>
      </c>
    </row>
    <row r="9482" ht="14.25" customHeight="1" spans="1:6" x14ac:dyDescent="0.25">
      <c r="A9482" s="232">
        <v>43663</v>
      </c>
      <c r="B9482" s="233">
        <v>198</v>
      </c>
      <c r="C9482" s="233">
        <v>25</v>
      </c>
      <c r="D9482" s="234">
        <v>0.5</v>
      </c>
      <c r="E9482" s="235">
        <v>0.0002699780192420849</v>
      </c>
      <c r="F9482" s="235">
        <v>0.000058390141402738404</v>
      </c>
    </row>
    <row r="9483" ht="14.25" customHeight="1" spans="1:6" x14ac:dyDescent="0.25">
      <c r="A9483" s="232">
        <v>43663</v>
      </c>
      <c r="B9483" s="233">
        <v>198</v>
      </c>
      <c r="C9483" s="233">
        <v>26</v>
      </c>
      <c r="D9483" s="234">
        <v>0.5208333333321207</v>
      </c>
      <c r="E9483" s="235">
        <v>0.00026568550582610083</v>
      </c>
      <c r="F9483" s="235">
        <v>0.0000573885952380259</v>
      </c>
    </row>
    <row r="9484" ht="14.25" customHeight="1" spans="1:6" x14ac:dyDescent="0.25">
      <c r="A9484" s="232">
        <v>43663</v>
      </c>
      <c r="B9484" s="233">
        <v>198</v>
      </c>
      <c r="C9484" s="233">
        <v>27</v>
      </c>
      <c r="D9484" s="234">
        <v>0.5416666666678793</v>
      </c>
      <c r="E9484" s="235">
        <v>0.00025576967511266427</v>
      </c>
      <c r="F9484" s="235">
        <v>0.00005788936832038214</v>
      </c>
    </row>
    <row r="9485" ht="14.25" customHeight="1" spans="1:6" x14ac:dyDescent="0.25">
      <c r="A9485" s="232">
        <v>43663</v>
      </c>
      <c r="B9485" s="233">
        <v>198</v>
      </c>
      <c r="C9485" s="233">
        <v>28</v>
      </c>
      <c r="D9485" s="234">
        <v>0.5625</v>
      </c>
      <c r="E9485" s="235">
        <v>0.00026595317283933034</v>
      </c>
      <c r="F9485" s="235">
        <v>0.000052681328263877173</v>
      </c>
    </row>
    <row r="9486" ht="14.25" customHeight="1" spans="1:6" x14ac:dyDescent="0.25">
      <c r="A9486" s="232">
        <v>43663</v>
      </c>
      <c r="B9486" s="233">
        <v>198</v>
      </c>
      <c r="C9486" s="233">
        <v>29</v>
      </c>
      <c r="D9486" s="234">
        <v>0.5833333333321207</v>
      </c>
      <c r="E9486" s="235">
        <v>0.00023031763848674284</v>
      </c>
      <c r="F9486" s="235">
        <v>0.00005177993671563594</v>
      </c>
    </row>
    <row r="9487" ht="14.25" customHeight="1" spans="1:6" x14ac:dyDescent="0.25">
      <c r="A9487" s="232">
        <v>43663</v>
      </c>
      <c r="B9487" s="233">
        <v>198</v>
      </c>
      <c r="C9487" s="233">
        <v>30</v>
      </c>
      <c r="D9487" s="234">
        <v>0.6041666666678793</v>
      </c>
      <c r="E9487" s="235">
        <v>0.0002202373210842492</v>
      </c>
      <c r="F9487" s="235">
        <v>0.00005278148288034843</v>
      </c>
    </row>
    <row r="9488" ht="14.25" customHeight="1" spans="1:6" x14ac:dyDescent="0.25">
      <c r="A9488" s="232">
        <v>43663</v>
      </c>
      <c r="B9488" s="233">
        <v>198</v>
      </c>
      <c r="C9488" s="233">
        <v>31</v>
      </c>
      <c r="D9488" s="234">
        <v>0.625</v>
      </c>
      <c r="E9488" s="235">
        <v>0.00018787981958218896</v>
      </c>
      <c r="F9488" s="235">
        <v>0.00005408349289447466</v>
      </c>
    </row>
    <row r="9489" ht="14.25" customHeight="1" spans="1:6" x14ac:dyDescent="0.25">
      <c r="A9489" s="232">
        <v>43663</v>
      </c>
      <c r="B9489" s="233">
        <v>198</v>
      </c>
      <c r="C9489" s="233">
        <v>32</v>
      </c>
      <c r="D9489" s="234">
        <v>0.6458333333321207</v>
      </c>
      <c r="E9489" s="235">
        <v>0.00015990776583021382</v>
      </c>
      <c r="F9489" s="235">
        <v>0.00005288163749681968</v>
      </c>
    </row>
    <row r="9490" ht="14.25" customHeight="1" spans="1:6" x14ac:dyDescent="0.25">
      <c r="A9490" s="232">
        <v>43663</v>
      </c>
      <c r="B9490" s="233">
        <v>198</v>
      </c>
      <c r="C9490" s="233">
        <v>33</v>
      </c>
      <c r="D9490" s="234">
        <v>0.6666666666678793</v>
      </c>
      <c r="E9490" s="235">
        <v>0.00014267555251073618</v>
      </c>
      <c r="F9490" s="235">
        <v>0.000055085039059187164</v>
      </c>
    </row>
    <row r="9491" ht="14.25" customHeight="1" spans="1:6" x14ac:dyDescent="0.25">
      <c r="A9491" s="232">
        <v>43663</v>
      </c>
      <c r="B9491" s="233">
        <v>198</v>
      </c>
      <c r="C9491" s="233">
        <v>34</v>
      </c>
      <c r="D9491" s="234">
        <v>0.6875</v>
      </c>
      <c r="E9491" s="235">
        <v>0.00011464458644225105</v>
      </c>
      <c r="F9491" s="235">
        <v>0.000059191378334508385</v>
      </c>
    </row>
    <row r="9492" ht="14.25" customHeight="1" spans="1:6" x14ac:dyDescent="0.25">
      <c r="A9492" s="232">
        <v>43663</v>
      </c>
      <c r="B9492" s="233">
        <v>198</v>
      </c>
      <c r="C9492" s="233">
        <v>35</v>
      </c>
      <c r="D9492" s="234">
        <v>0.7083333333321207</v>
      </c>
      <c r="E9492" s="235">
        <v>0.00009168255497590365</v>
      </c>
      <c r="F9492" s="235">
        <v>0.00006099416143099088</v>
      </c>
    </row>
    <row r="9493" ht="14.25" customHeight="1" spans="1:6" x14ac:dyDescent="0.25">
      <c r="A9493" s="232">
        <v>43663</v>
      </c>
      <c r="B9493" s="233">
        <v>198</v>
      </c>
      <c r="C9493" s="233">
        <v>36</v>
      </c>
      <c r="D9493" s="234">
        <v>0.7291666666678793</v>
      </c>
      <c r="E9493" s="235">
        <v>0.00007146750544794122</v>
      </c>
      <c r="F9493" s="235">
        <v>0.00006139477989687587</v>
      </c>
    </row>
    <row r="9494" ht="14.25" customHeight="1" spans="1:6" x14ac:dyDescent="0.25">
      <c r="A9494" s="232">
        <v>43663</v>
      </c>
      <c r="B9494" s="233">
        <v>198</v>
      </c>
      <c r="C9494" s="233">
        <v>37</v>
      </c>
      <c r="D9494" s="234">
        <v>0.75</v>
      </c>
      <c r="E9494" s="235">
        <v>0.00005049052889370145</v>
      </c>
      <c r="F9494" s="235">
        <v>0.00006229617144511711</v>
      </c>
    </row>
    <row r="9495" ht="14.25" customHeight="1" spans="1:6" x14ac:dyDescent="0.25">
      <c r="A9495" s="232">
        <v>43663</v>
      </c>
      <c r="B9495" s="233">
        <v>198</v>
      </c>
      <c r="C9495" s="233">
        <v>38</v>
      </c>
      <c r="D9495" s="234">
        <v>0.7708333333321207</v>
      </c>
      <c r="E9495" s="235">
        <v>0.00003394010820244961</v>
      </c>
      <c r="F9495" s="235">
        <v>0.00006409895454159961</v>
      </c>
    </row>
    <row r="9496" ht="14.25" customHeight="1" spans="1:6" x14ac:dyDescent="0.25">
      <c r="A9496" s="232">
        <v>43663</v>
      </c>
      <c r="B9496" s="233">
        <v>198</v>
      </c>
      <c r="C9496" s="233">
        <v>39</v>
      </c>
      <c r="D9496" s="234">
        <v>0.7916666666678793</v>
      </c>
      <c r="E9496" s="235">
        <v>0.000020442472246555627</v>
      </c>
      <c r="F9496" s="235">
        <v>0.00006249648067805962</v>
      </c>
    </row>
    <row r="9497" ht="14.25" customHeight="1" spans="1:6" x14ac:dyDescent="0.25">
      <c r="A9497" s="232">
        <v>43663</v>
      </c>
      <c r="B9497" s="233">
        <v>198</v>
      </c>
      <c r="C9497" s="233">
        <v>40</v>
      </c>
      <c r="D9497" s="234">
        <v>0.8125</v>
      </c>
      <c r="E9497" s="235">
        <v>0.000009706742879164632</v>
      </c>
      <c r="F9497" s="235">
        <v>0.00006339787222630086</v>
      </c>
    </row>
    <row r="9498" ht="14.25" customHeight="1" spans="1:6" x14ac:dyDescent="0.25">
      <c r="A9498" s="232">
        <v>43663</v>
      </c>
      <c r="B9498" s="233">
        <v>198</v>
      </c>
      <c r="C9498" s="233">
        <v>41</v>
      </c>
      <c r="D9498" s="234">
        <v>0.8333333333321207</v>
      </c>
      <c r="E9498" s="235">
        <v>0.000004378976666952199</v>
      </c>
      <c r="F9498" s="235">
        <v>0.0000634980268427721</v>
      </c>
    </row>
    <row r="9499" ht="14.25" customHeight="1" spans="1:6" x14ac:dyDescent="0.25">
      <c r="A9499" s="232">
        <v>43663</v>
      </c>
      <c r="B9499" s="233">
        <v>198</v>
      </c>
      <c r="C9499" s="233">
        <v>42</v>
      </c>
      <c r="D9499" s="234">
        <v>0.8541666666678793</v>
      </c>
      <c r="E9499" s="235">
        <v>2.866459648153628e-7</v>
      </c>
      <c r="F9499" s="235">
        <v>0.00006169524374628963</v>
      </c>
    </row>
    <row r="9500" ht="14.25" customHeight="1" spans="1:6" x14ac:dyDescent="0.25">
      <c r="A9500" s="232">
        <v>43663</v>
      </c>
      <c r="B9500" s="233">
        <v>198</v>
      </c>
      <c r="C9500" s="233">
        <v>43</v>
      </c>
      <c r="D9500" s="234">
        <v>0.875</v>
      </c>
      <c r="E9500" s="235">
        <v>0</v>
      </c>
      <c r="F9500" s="235">
        <v>0.00006439941839101337</v>
      </c>
    </row>
    <row r="9501" ht="14.25" customHeight="1" spans="1:6" x14ac:dyDescent="0.25">
      <c r="A9501" s="232">
        <v>43663</v>
      </c>
      <c r="B9501" s="233">
        <v>198</v>
      </c>
      <c r="C9501" s="233">
        <v>44</v>
      </c>
      <c r="D9501" s="234">
        <v>0.8958333333321207</v>
      </c>
      <c r="E9501" s="235">
        <v>0</v>
      </c>
      <c r="F9501" s="235">
        <v>0.00006379849069218586</v>
      </c>
    </row>
    <row r="9502" ht="14.25" customHeight="1" spans="1:6" x14ac:dyDescent="0.25">
      <c r="A9502" s="232">
        <v>43663</v>
      </c>
      <c r="B9502" s="233">
        <v>198</v>
      </c>
      <c r="C9502" s="233">
        <v>45</v>
      </c>
      <c r="D9502" s="234">
        <v>0.9166666666678793</v>
      </c>
      <c r="E9502" s="235">
        <v>0</v>
      </c>
      <c r="F9502" s="235">
        <v>0.00006339787222630086</v>
      </c>
    </row>
    <row r="9503" ht="14.25" customHeight="1" spans="1:6" x14ac:dyDescent="0.25">
      <c r="A9503" s="232">
        <v>43663</v>
      </c>
      <c r="B9503" s="233">
        <v>198</v>
      </c>
      <c r="C9503" s="233">
        <v>46</v>
      </c>
      <c r="D9503" s="234">
        <v>0.9375</v>
      </c>
      <c r="E9503" s="235">
        <v>0</v>
      </c>
      <c r="F9503" s="235">
        <v>0.00005608658522389965</v>
      </c>
    </row>
    <row r="9504" ht="14.25" customHeight="1" spans="1:6" x14ac:dyDescent="0.25">
      <c r="A9504" s="232">
        <v>43663</v>
      </c>
      <c r="B9504" s="233">
        <v>198</v>
      </c>
      <c r="C9504" s="233">
        <v>47</v>
      </c>
      <c r="D9504" s="234">
        <v>0.9583333333321207</v>
      </c>
      <c r="E9504" s="235">
        <v>0</v>
      </c>
      <c r="F9504" s="235">
        <v>0.00004977684438621095</v>
      </c>
    </row>
    <row r="9505" ht="14.25" customHeight="1" spans="1:6" x14ac:dyDescent="0.25">
      <c r="A9505" s="232">
        <v>43663</v>
      </c>
      <c r="B9505" s="233">
        <v>198</v>
      </c>
      <c r="C9505" s="233">
        <v>48</v>
      </c>
      <c r="D9505" s="234">
        <v>0.9791666666678793</v>
      </c>
      <c r="E9505" s="235">
        <v>0</v>
      </c>
      <c r="F9505" s="235">
        <v>0.00004316663969910849</v>
      </c>
    </row>
    <row r="9506" ht="14.25" customHeight="1" spans="1:6" x14ac:dyDescent="0.25">
      <c r="A9506" s="232">
        <v>43664</v>
      </c>
      <c r="B9506" s="233">
        <v>199</v>
      </c>
      <c r="C9506" s="233">
        <v>1</v>
      </c>
      <c r="D9506" s="234">
        <v>0</v>
      </c>
      <c r="E9506" s="235">
        <v>0</v>
      </c>
      <c r="F9506" s="235">
        <v>0.00003735767194377602</v>
      </c>
    </row>
    <row r="9507" ht="14.25" customHeight="1" spans="1:6" x14ac:dyDescent="0.25">
      <c r="A9507" s="232">
        <v>43664</v>
      </c>
      <c r="B9507" s="233">
        <v>199</v>
      </c>
      <c r="C9507" s="233">
        <v>2</v>
      </c>
      <c r="D9507" s="234">
        <v>0.020833333332120674</v>
      </c>
      <c r="E9507" s="235">
        <v>0</v>
      </c>
      <c r="F9507" s="235">
        <v>0.0000332513326684548</v>
      </c>
    </row>
    <row r="9508" ht="14.25" customHeight="1" spans="1:6" x14ac:dyDescent="0.25">
      <c r="A9508" s="232">
        <v>43664</v>
      </c>
      <c r="B9508" s="233">
        <v>199</v>
      </c>
      <c r="C9508" s="233">
        <v>3</v>
      </c>
      <c r="D9508" s="234">
        <v>0.041666666667879326</v>
      </c>
      <c r="E9508" s="235">
        <v>0</v>
      </c>
      <c r="F9508" s="235">
        <v>0.000030447003407259817</v>
      </c>
    </row>
    <row r="9509" ht="14.25" customHeight="1" spans="1:6" x14ac:dyDescent="0.25">
      <c r="A9509" s="232">
        <v>43664</v>
      </c>
      <c r="B9509" s="233">
        <v>199</v>
      </c>
      <c r="C9509" s="233">
        <v>4</v>
      </c>
      <c r="D9509" s="234">
        <v>0.0625</v>
      </c>
      <c r="E9509" s="235">
        <v>0</v>
      </c>
      <c r="F9509" s="235">
        <v>0.000029445457242547322</v>
      </c>
    </row>
    <row r="9510" ht="14.25" customHeight="1" spans="1:6" x14ac:dyDescent="0.25">
      <c r="A9510" s="232">
        <v>43664</v>
      </c>
      <c r="B9510" s="233">
        <v>199</v>
      </c>
      <c r="C9510" s="233">
        <v>5</v>
      </c>
      <c r="D9510" s="234">
        <v>0.08333333333212067</v>
      </c>
      <c r="E9510" s="235">
        <v>0</v>
      </c>
      <c r="F9510" s="235">
        <v>0.000027642674146064832</v>
      </c>
    </row>
    <row r="9511" ht="14.25" customHeight="1" spans="1:6" x14ac:dyDescent="0.25">
      <c r="A9511" s="232">
        <v>43664</v>
      </c>
      <c r="B9511" s="233">
        <v>199</v>
      </c>
      <c r="C9511" s="233">
        <v>6</v>
      </c>
      <c r="D9511" s="234">
        <v>0.10416666666787933</v>
      </c>
      <c r="E9511" s="235">
        <v>0</v>
      </c>
      <c r="F9511" s="235">
        <v>0.00002674128259782358</v>
      </c>
    </row>
    <row r="9512" ht="14.25" customHeight="1" spans="1:6" x14ac:dyDescent="0.25">
      <c r="A9512" s="232">
        <v>43664</v>
      </c>
      <c r="B9512" s="233">
        <v>199</v>
      </c>
      <c r="C9512" s="233">
        <v>7</v>
      </c>
      <c r="D9512" s="234">
        <v>0.125</v>
      </c>
      <c r="E9512" s="235">
        <v>0</v>
      </c>
      <c r="F9512" s="235">
        <v>0.00002674128259782358</v>
      </c>
    </row>
    <row r="9513" ht="14.25" customHeight="1" spans="1:6" x14ac:dyDescent="0.25">
      <c r="A9513" s="232">
        <v>43664</v>
      </c>
      <c r="B9513" s="233">
        <v>199</v>
      </c>
      <c r="C9513" s="233">
        <v>8</v>
      </c>
      <c r="D9513" s="234">
        <v>0.14583333333212067</v>
      </c>
      <c r="E9513" s="235">
        <v>0</v>
      </c>
      <c r="F9513" s="235">
        <v>0.000026340664131938587</v>
      </c>
    </row>
    <row r="9514" ht="14.25" customHeight="1" spans="1:6" x14ac:dyDescent="0.25">
      <c r="A9514" s="232">
        <v>43664</v>
      </c>
      <c r="B9514" s="233">
        <v>199</v>
      </c>
      <c r="C9514" s="233">
        <v>9</v>
      </c>
      <c r="D9514" s="234">
        <v>0.16666666666787933</v>
      </c>
      <c r="E9514" s="235">
        <v>0.0000011237954489286771</v>
      </c>
      <c r="F9514" s="235">
        <v>0.000026340664131938587</v>
      </c>
    </row>
    <row r="9515" ht="14.25" customHeight="1" spans="1:6" x14ac:dyDescent="0.25">
      <c r="A9515" s="232">
        <v>43664</v>
      </c>
      <c r="B9515" s="233">
        <v>199</v>
      </c>
      <c r="C9515" s="233">
        <v>10</v>
      </c>
      <c r="D9515" s="234">
        <v>0.1875</v>
      </c>
      <c r="E9515" s="235">
        <v>0.000003476296252608107</v>
      </c>
      <c r="F9515" s="235">
        <v>0.00002644081874840984</v>
      </c>
    </row>
    <row r="9516" ht="14.25" customHeight="1" spans="1:6" x14ac:dyDescent="0.25">
      <c r="A9516" s="232">
        <v>43664</v>
      </c>
      <c r="B9516" s="233">
        <v>199</v>
      </c>
      <c r="C9516" s="233">
        <v>11</v>
      </c>
      <c r="D9516" s="234">
        <v>0.20833333333212067</v>
      </c>
      <c r="E9516" s="235">
        <v>0.000010230468066994001</v>
      </c>
      <c r="F9516" s="235">
        <v>0.000027141901063708585</v>
      </c>
    </row>
    <row r="9517" ht="14.25" customHeight="1" spans="1:6" x14ac:dyDescent="0.25">
      <c r="A9517" s="232">
        <v>43664</v>
      </c>
      <c r="B9517" s="233">
        <v>199</v>
      </c>
      <c r="C9517" s="233">
        <v>12</v>
      </c>
      <c r="D9517" s="234">
        <v>0.22916666666787933</v>
      </c>
      <c r="E9517" s="235">
        <v>0.00002022663710704269</v>
      </c>
      <c r="F9517" s="235">
        <v>0.000028544065694306077</v>
      </c>
    </row>
    <row r="9518" ht="14.25" customHeight="1" spans="1:6" x14ac:dyDescent="0.25">
      <c r="A9518" s="232">
        <v>43664</v>
      </c>
      <c r="B9518" s="233">
        <v>199</v>
      </c>
      <c r="C9518" s="233">
        <v>13</v>
      </c>
      <c r="D9518" s="234">
        <v>0.25</v>
      </c>
      <c r="E9518" s="235">
        <v>0.0000374278086107478</v>
      </c>
      <c r="F9518" s="235">
        <v>0.0000332513326684548</v>
      </c>
    </row>
    <row r="9519" ht="14.25" customHeight="1" spans="1:6" x14ac:dyDescent="0.25">
      <c r="A9519" s="232">
        <v>43664</v>
      </c>
      <c r="B9519" s="233">
        <v>199</v>
      </c>
      <c r="C9519" s="233">
        <v>14</v>
      </c>
      <c r="D9519" s="234">
        <v>0.2708333333321207</v>
      </c>
      <c r="E9519" s="235">
        <v>0.000055892048427862834</v>
      </c>
      <c r="F9519" s="235">
        <v>0.000040061846588499765</v>
      </c>
    </row>
    <row r="9520" ht="14.25" customHeight="1" spans="1:6" x14ac:dyDescent="0.25">
      <c r="A9520" s="232">
        <v>43664</v>
      </c>
      <c r="B9520" s="233">
        <v>199</v>
      </c>
      <c r="C9520" s="233">
        <v>15</v>
      </c>
      <c r="D9520" s="234">
        <v>0.2916666666678793</v>
      </c>
      <c r="E9520" s="235">
        <v>0.00008613398025111347</v>
      </c>
      <c r="F9520" s="235">
        <v>0.00004426834048029223</v>
      </c>
    </row>
    <row r="9521" ht="14.25" customHeight="1" spans="1:6" x14ac:dyDescent="0.25">
      <c r="A9521" s="232">
        <v>43664</v>
      </c>
      <c r="B9521" s="233">
        <v>199</v>
      </c>
      <c r="C9521" s="233">
        <v>16</v>
      </c>
      <c r="D9521" s="234">
        <v>0.3125</v>
      </c>
      <c r="E9521" s="235">
        <v>0.00012269897955606964</v>
      </c>
      <c r="F9521" s="235">
        <v>0.00004787390667325721</v>
      </c>
    </row>
    <row r="9522" ht="14.25" customHeight="1" spans="1:6" x14ac:dyDescent="0.25">
      <c r="A9522" s="232">
        <v>43664</v>
      </c>
      <c r="B9522" s="233">
        <v>199</v>
      </c>
      <c r="C9522" s="233">
        <v>17</v>
      </c>
      <c r="D9522" s="234">
        <v>0.3333333333321207</v>
      </c>
      <c r="E9522" s="235">
        <v>0.0001583533435673712</v>
      </c>
      <c r="F9522" s="235">
        <v>0.00005117900901680845</v>
      </c>
    </row>
    <row r="9523" ht="14.25" customHeight="1" spans="1:6" x14ac:dyDescent="0.25">
      <c r="A9523" s="232">
        <v>43664</v>
      </c>
      <c r="B9523" s="233">
        <v>199</v>
      </c>
      <c r="C9523" s="233">
        <v>18</v>
      </c>
      <c r="D9523" s="234">
        <v>0.3541666666678793</v>
      </c>
      <c r="E9523" s="235">
        <v>0.00019502571669404952</v>
      </c>
      <c r="F9523" s="235">
        <v>0.00005488472982624466</v>
      </c>
    </row>
    <row r="9524" ht="14.25" customHeight="1" spans="1:6" x14ac:dyDescent="0.25">
      <c r="A9524" s="232">
        <v>43664</v>
      </c>
      <c r="B9524" s="233">
        <v>199</v>
      </c>
      <c r="C9524" s="233">
        <v>19</v>
      </c>
      <c r="D9524" s="234">
        <v>0.375</v>
      </c>
      <c r="E9524" s="235">
        <v>0.00022699224252034717</v>
      </c>
      <c r="F9524" s="235">
        <v>0.000055085039059187164</v>
      </c>
    </row>
    <row r="9525" ht="14.25" customHeight="1" spans="1:6" x14ac:dyDescent="0.25">
      <c r="A9525" s="232">
        <v>43664</v>
      </c>
      <c r="B9525" s="233">
        <v>199</v>
      </c>
      <c r="C9525" s="233">
        <v>20</v>
      </c>
      <c r="D9525" s="234">
        <v>0.3958333333321207</v>
      </c>
      <c r="E9525" s="235">
        <v>0.00025304683380539066</v>
      </c>
      <c r="F9525" s="235">
        <v>0.00005498488444271591</v>
      </c>
    </row>
    <row r="9526" ht="14.25" customHeight="1" spans="1:6" x14ac:dyDescent="0.25">
      <c r="A9526" s="232">
        <v>43664</v>
      </c>
      <c r="B9526" s="233">
        <v>199</v>
      </c>
      <c r="C9526" s="233">
        <v>21</v>
      </c>
      <c r="D9526" s="234">
        <v>0.4166666666678793</v>
      </c>
      <c r="E9526" s="235">
        <v>0.0002839273280387507</v>
      </c>
      <c r="F9526" s="235">
        <v>0.00005418364751094592</v>
      </c>
    </row>
    <row r="9527" ht="14.25" customHeight="1" spans="1:6" x14ac:dyDescent="0.25">
      <c r="A9527" s="232">
        <v>43664</v>
      </c>
      <c r="B9527" s="233">
        <v>199</v>
      </c>
      <c r="C9527" s="233">
        <v>22</v>
      </c>
      <c r="D9527" s="234">
        <v>0.4375</v>
      </c>
      <c r="E9527" s="235">
        <v>0.00028498143795580895</v>
      </c>
      <c r="F9527" s="235">
        <v>0.00005228070979799218</v>
      </c>
    </row>
    <row r="9528" ht="14.25" customHeight="1" spans="1:6" x14ac:dyDescent="0.25">
      <c r="A9528" s="232">
        <v>43664</v>
      </c>
      <c r="B9528" s="233">
        <v>199</v>
      </c>
      <c r="C9528" s="233">
        <v>23</v>
      </c>
      <c r="D9528" s="234">
        <v>0.4583333333321207</v>
      </c>
      <c r="E9528" s="235">
        <v>0.0002919042857454478</v>
      </c>
      <c r="F9528" s="235">
        <v>0.000053783029045060915</v>
      </c>
    </row>
    <row r="9529" ht="14.25" customHeight="1" spans="1:6" x14ac:dyDescent="0.25">
      <c r="A9529" s="232">
        <v>43664</v>
      </c>
      <c r="B9529" s="233">
        <v>199</v>
      </c>
      <c r="C9529" s="233">
        <v>24</v>
      </c>
      <c r="D9529" s="234">
        <v>0.4791666666678793</v>
      </c>
      <c r="E9529" s="235">
        <v>0.0002868543428736733</v>
      </c>
      <c r="F9529" s="235">
        <v>0.00005308194672976218</v>
      </c>
    </row>
    <row r="9530" ht="14.25" customHeight="1" spans="1:6" x14ac:dyDescent="0.25">
      <c r="A9530" s="232">
        <v>43664</v>
      </c>
      <c r="B9530" s="233">
        <v>199</v>
      </c>
      <c r="C9530" s="233">
        <v>25</v>
      </c>
      <c r="D9530" s="234">
        <v>0.5</v>
      </c>
      <c r="E9530" s="235">
        <v>0.00029504135432240216</v>
      </c>
      <c r="F9530" s="235">
        <v>0.000052681328263877173</v>
      </c>
    </row>
    <row r="9531" ht="14.25" customHeight="1" spans="1:6" x14ac:dyDescent="0.25">
      <c r="A9531" s="232">
        <v>43664</v>
      </c>
      <c r="B9531" s="233">
        <v>199</v>
      </c>
      <c r="C9531" s="233">
        <v>26</v>
      </c>
      <c r="D9531" s="234">
        <v>0.5208333333321207</v>
      </c>
      <c r="E9531" s="235">
        <v>0.0003063635876184092</v>
      </c>
      <c r="F9531" s="235">
        <v>0.00005318210134623342</v>
      </c>
    </row>
    <row r="9532" ht="14.25" customHeight="1" spans="1:6" x14ac:dyDescent="0.25">
      <c r="A9532" s="232">
        <v>43664</v>
      </c>
      <c r="B9532" s="233">
        <v>199</v>
      </c>
      <c r="C9532" s="233">
        <v>27</v>
      </c>
      <c r="D9532" s="234">
        <v>0.5416666666678793</v>
      </c>
      <c r="E9532" s="235">
        <v>0.0003030528102379817</v>
      </c>
      <c r="F9532" s="235">
        <v>0.00005117900901680845</v>
      </c>
    </row>
    <row r="9533" ht="14.25" customHeight="1" spans="1:6" x14ac:dyDescent="0.25">
      <c r="A9533" s="232">
        <v>43664</v>
      </c>
      <c r="B9533" s="233">
        <v>199</v>
      </c>
      <c r="C9533" s="233">
        <v>28</v>
      </c>
      <c r="D9533" s="234">
        <v>0.5625</v>
      </c>
      <c r="E9533" s="235">
        <v>0.00029361909576079985</v>
      </c>
      <c r="F9533" s="235">
        <v>0.00005047792670150969</v>
      </c>
    </row>
    <row r="9534" ht="14.25" customHeight="1" spans="1:6" x14ac:dyDescent="0.25">
      <c r="A9534" s="232">
        <v>43664</v>
      </c>
      <c r="B9534" s="233">
        <v>199</v>
      </c>
      <c r="C9534" s="233">
        <v>29</v>
      </c>
      <c r="D9534" s="234">
        <v>0.5833333333321207</v>
      </c>
      <c r="E9534" s="235">
        <v>0.0002784074787309019</v>
      </c>
      <c r="F9534" s="235">
        <v>0.000049476380536797194</v>
      </c>
    </row>
    <row r="9535" ht="14.25" customHeight="1" spans="1:6" x14ac:dyDescent="0.25">
      <c r="A9535" s="232">
        <v>43664</v>
      </c>
      <c r="B9535" s="233">
        <v>199</v>
      </c>
      <c r="C9535" s="233">
        <v>30</v>
      </c>
      <c r="D9535" s="234">
        <v>0.6041666666678793</v>
      </c>
      <c r="E9535" s="235">
        <v>0.0002645944688670589</v>
      </c>
      <c r="F9535" s="235">
        <v>0.0000492760713038547</v>
      </c>
    </row>
    <row r="9536" ht="14.25" customHeight="1" spans="1:6" x14ac:dyDescent="0.25">
      <c r="A9536" s="232">
        <v>43664</v>
      </c>
      <c r="B9536" s="233">
        <v>199</v>
      </c>
      <c r="C9536" s="233">
        <v>31</v>
      </c>
      <c r="D9536" s="234">
        <v>0.625</v>
      </c>
      <c r="E9536" s="235">
        <v>0.00023505061543147425</v>
      </c>
      <c r="F9536" s="235">
        <v>0.00004987699900268219</v>
      </c>
    </row>
    <row r="9537" ht="14.25" customHeight="1" spans="1:6" x14ac:dyDescent="0.25">
      <c r="A9537" s="232">
        <v>43664</v>
      </c>
      <c r="B9537" s="233">
        <v>199</v>
      </c>
      <c r="C9537" s="233">
        <v>32</v>
      </c>
      <c r="D9537" s="234">
        <v>0.6458333333321207</v>
      </c>
      <c r="E9537" s="235">
        <v>0.0002098926312880585</v>
      </c>
      <c r="F9537" s="235">
        <v>0.00005117900901680845</v>
      </c>
    </row>
    <row r="9538" ht="14.25" customHeight="1" spans="1:6" x14ac:dyDescent="0.25">
      <c r="A9538" s="232">
        <v>43664</v>
      </c>
      <c r="B9538" s="233">
        <v>199</v>
      </c>
      <c r="C9538" s="233">
        <v>33</v>
      </c>
      <c r="D9538" s="234">
        <v>0.6666666666678793</v>
      </c>
      <c r="E9538" s="235">
        <v>0.00018419798152978368</v>
      </c>
      <c r="F9538" s="235">
        <v>0.00005418364751094592</v>
      </c>
    </row>
    <row r="9539" ht="14.25" customHeight="1" spans="1:6" x14ac:dyDescent="0.25">
      <c r="A9539" s="232">
        <v>43664</v>
      </c>
      <c r="B9539" s="233">
        <v>199</v>
      </c>
      <c r="C9539" s="233">
        <v>34</v>
      </c>
      <c r="D9539" s="234">
        <v>0.6875</v>
      </c>
      <c r="E9539" s="235">
        <v>0.00013992464318261138</v>
      </c>
      <c r="F9539" s="235">
        <v>0.00005989246064980713</v>
      </c>
    </row>
    <row r="9540" ht="14.25" customHeight="1" spans="1:6" x14ac:dyDescent="0.25">
      <c r="A9540" s="232">
        <v>43664</v>
      </c>
      <c r="B9540" s="233">
        <v>199</v>
      </c>
      <c r="C9540" s="233">
        <v>35</v>
      </c>
      <c r="D9540" s="234">
        <v>0.7083333333321207</v>
      </c>
      <c r="E9540" s="235">
        <v>0.00010884690770663712</v>
      </c>
      <c r="F9540" s="235">
        <v>0.00006580158302161085</v>
      </c>
    </row>
    <row r="9541" ht="14.25" customHeight="1" spans="1:6" x14ac:dyDescent="0.25">
      <c r="A9541" s="232">
        <v>43664</v>
      </c>
      <c r="B9541" s="233">
        <v>199</v>
      </c>
      <c r="C9541" s="233">
        <v>36</v>
      </c>
      <c r="D9541" s="234">
        <v>0.7291666666678793</v>
      </c>
      <c r="E9541" s="235">
        <v>0.00008175322942305658</v>
      </c>
      <c r="F9541" s="235">
        <v>0.00006520065532278334</v>
      </c>
    </row>
    <row r="9542" ht="14.25" customHeight="1" spans="1:6" x14ac:dyDescent="0.25">
      <c r="A9542" s="232">
        <v>43664</v>
      </c>
      <c r="B9542" s="233">
        <v>199</v>
      </c>
      <c r="C9542" s="233">
        <v>37</v>
      </c>
      <c r="D9542" s="234">
        <v>0.75</v>
      </c>
      <c r="E9542" s="235">
        <v>0.0000587453818226226</v>
      </c>
      <c r="F9542" s="235">
        <v>0.00006429926377454211</v>
      </c>
    </row>
    <row r="9543" ht="14.25" customHeight="1" spans="1:6" x14ac:dyDescent="0.25">
      <c r="A9543" s="232">
        <v>43664</v>
      </c>
      <c r="B9543" s="233">
        <v>199</v>
      </c>
      <c r="C9543" s="233">
        <v>38</v>
      </c>
      <c r="D9543" s="234">
        <v>0.7708333333321207</v>
      </c>
      <c r="E9543" s="235">
        <v>0.00004004011416423121</v>
      </c>
      <c r="F9543" s="235">
        <v>0.00006700343841926584</v>
      </c>
    </row>
    <row r="9544" ht="14.25" customHeight="1" spans="1:6" x14ac:dyDescent="0.25">
      <c r="A9544" s="232">
        <v>43664</v>
      </c>
      <c r="B9544" s="233">
        <v>199</v>
      </c>
      <c r="C9544" s="233">
        <v>39</v>
      </c>
      <c r="D9544" s="234">
        <v>0.7916666666678793</v>
      </c>
      <c r="E9544" s="235">
        <v>0.000021924272073785063</v>
      </c>
      <c r="F9544" s="235">
        <v>0.00006570142840513958</v>
      </c>
    </row>
    <row r="9545" ht="14.25" customHeight="1" spans="1:6" x14ac:dyDescent="0.25">
      <c r="A9545" s="232">
        <v>43664</v>
      </c>
      <c r="B9545" s="233">
        <v>199</v>
      </c>
      <c r="C9545" s="233">
        <v>40</v>
      </c>
      <c r="D9545" s="234">
        <v>0.8125</v>
      </c>
      <c r="E9545" s="235">
        <v>0.000009185909259694034</v>
      </c>
      <c r="F9545" s="235">
        <v>0.00006379849069218586</v>
      </c>
    </row>
    <row r="9546" ht="14.25" customHeight="1" spans="1:6" x14ac:dyDescent="0.25">
      <c r="A9546" s="232">
        <v>43664</v>
      </c>
      <c r="B9546" s="233">
        <v>199</v>
      </c>
      <c r="C9546" s="233">
        <v>41</v>
      </c>
      <c r="D9546" s="234">
        <v>0.8333333333321207</v>
      </c>
      <c r="E9546" s="235">
        <v>0.0000031009830627344777</v>
      </c>
      <c r="F9546" s="235">
        <v>0.00006249648067805962</v>
      </c>
    </row>
    <row r="9547" ht="14.25" customHeight="1" spans="1:6" x14ac:dyDescent="0.25">
      <c r="A9547" s="232">
        <v>43664</v>
      </c>
      <c r="B9547" s="233">
        <v>199</v>
      </c>
      <c r="C9547" s="233">
        <v>42</v>
      </c>
      <c r="D9547" s="234">
        <v>0.8541666666678793</v>
      </c>
      <c r="E9547" s="235">
        <v>1.3645646321567576e-7</v>
      </c>
      <c r="F9547" s="235">
        <v>0.00006309740837688711</v>
      </c>
    </row>
    <row r="9548" ht="14.25" customHeight="1" spans="1:6" x14ac:dyDescent="0.25">
      <c r="A9548" s="232">
        <v>43664</v>
      </c>
      <c r="B9548" s="233">
        <v>199</v>
      </c>
      <c r="C9548" s="233">
        <v>43</v>
      </c>
      <c r="D9548" s="234">
        <v>0.875</v>
      </c>
      <c r="E9548" s="235">
        <v>0</v>
      </c>
      <c r="F9548" s="235">
        <v>0.00006459972762395585</v>
      </c>
    </row>
    <row r="9549" ht="14.25" customHeight="1" spans="1:6" x14ac:dyDescent="0.25">
      <c r="A9549" s="232">
        <v>43664</v>
      </c>
      <c r="B9549" s="233">
        <v>199</v>
      </c>
      <c r="C9549" s="233">
        <v>44</v>
      </c>
      <c r="D9549" s="234">
        <v>0.8958333333321207</v>
      </c>
      <c r="E9549" s="235">
        <v>0</v>
      </c>
      <c r="F9549" s="235">
        <v>0.00006490019147336961</v>
      </c>
    </row>
    <row r="9550" ht="14.25" customHeight="1" spans="1:6" x14ac:dyDescent="0.25">
      <c r="A9550" s="232">
        <v>43664</v>
      </c>
      <c r="B9550" s="233">
        <v>199</v>
      </c>
      <c r="C9550" s="233">
        <v>45</v>
      </c>
      <c r="D9550" s="234">
        <v>0.9166666666678793</v>
      </c>
      <c r="E9550" s="235">
        <v>0</v>
      </c>
      <c r="F9550" s="235">
        <v>0.00006229617144511711</v>
      </c>
    </row>
    <row r="9551" ht="14.25" customHeight="1" spans="1:6" x14ac:dyDescent="0.25">
      <c r="A9551" s="232">
        <v>43664</v>
      </c>
      <c r="B9551" s="233">
        <v>199</v>
      </c>
      <c r="C9551" s="233">
        <v>46</v>
      </c>
      <c r="D9551" s="234">
        <v>0.9375</v>
      </c>
      <c r="E9551" s="235">
        <v>0</v>
      </c>
      <c r="F9551" s="235">
        <v>0.000056887822155669654</v>
      </c>
    </row>
    <row r="9552" ht="14.25" customHeight="1" spans="1:6" x14ac:dyDescent="0.25">
      <c r="A9552" s="232">
        <v>43664</v>
      </c>
      <c r="B9552" s="233">
        <v>199</v>
      </c>
      <c r="C9552" s="233">
        <v>47</v>
      </c>
      <c r="D9552" s="234">
        <v>0.9583333333321207</v>
      </c>
      <c r="E9552" s="235">
        <v>0</v>
      </c>
      <c r="F9552" s="235">
        <v>0.00005238086441446342</v>
      </c>
    </row>
    <row r="9553" ht="14.25" customHeight="1" spans="1:6" x14ac:dyDescent="0.25">
      <c r="A9553" s="232">
        <v>43664</v>
      </c>
      <c r="B9553" s="233">
        <v>199</v>
      </c>
      <c r="C9553" s="233">
        <v>48</v>
      </c>
      <c r="D9553" s="234">
        <v>0.9791666666678793</v>
      </c>
      <c r="E9553" s="235">
        <v>0</v>
      </c>
      <c r="F9553" s="235">
        <v>0.000043867722014407224</v>
      </c>
    </row>
    <row r="9554" ht="14.25" customHeight="1" spans="1:6" x14ac:dyDescent="0.25">
      <c r="A9554" s="232">
        <v>43665</v>
      </c>
      <c r="B9554" s="233">
        <v>200</v>
      </c>
      <c r="C9554" s="233">
        <v>1</v>
      </c>
      <c r="D9554" s="234">
        <v>0</v>
      </c>
      <c r="E9554" s="235">
        <v>0</v>
      </c>
      <c r="F9554" s="235">
        <v>0.000037658135793189774</v>
      </c>
    </row>
    <row r="9555" ht="14.25" customHeight="1" spans="1:6" x14ac:dyDescent="0.25">
      <c r="A9555" s="232">
        <v>43665</v>
      </c>
      <c r="B9555" s="233">
        <v>200</v>
      </c>
      <c r="C9555" s="233">
        <v>2</v>
      </c>
      <c r="D9555" s="234">
        <v>0.020833333332120674</v>
      </c>
      <c r="E9555" s="235">
        <v>0</v>
      </c>
      <c r="F9555" s="235">
        <v>0.000032950868819041045</v>
      </c>
    </row>
    <row r="9556" ht="14.25" customHeight="1" spans="1:6" x14ac:dyDescent="0.25">
      <c r="A9556" s="232">
        <v>43665</v>
      </c>
      <c r="B9556" s="233">
        <v>200</v>
      </c>
      <c r="C9556" s="233">
        <v>3</v>
      </c>
      <c r="D9556" s="234">
        <v>0.041666666667879326</v>
      </c>
      <c r="E9556" s="235">
        <v>0</v>
      </c>
      <c r="F9556" s="235">
        <v>0.00003074746725667356</v>
      </c>
    </row>
    <row r="9557" ht="14.25" customHeight="1" spans="1:6" x14ac:dyDescent="0.25">
      <c r="A9557" s="232">
        <v>43665</v>
      </c>
      <c r="B9557" s="233">
        <v>200</v>
      </c>
      <c r="C9557" s="233">
        <v>4</v>
      </c>
      <c r="D9557" s="234">
        <v>0.0625</v>
      </c>
      <c r="E9557" s="235">
        <v>0</v>
      </c>
      <c r="F9557" s="235">
        <v>0.000029846075708432316</v>
      </c>
    </row>
    <row r="9558" ht="14.25" customHeight="1" spans="1:6" x14ac:dyDescent="0.25">
      <c r="A9558" s="232">
        <v>43665</v>
      </c>
      <c r="B9558" s="233">
        <v>200</v>
      </c>
      <c r="C9558" s="233">
        <v>5</v>
      </c>
      <c r="D9558" s="234">
        <v>0.08333333333212067</v>
      </c>
      <c r="E9558" s="235">
        <v>0</v>
      </c>
      <c r="F9558" s="235">
        <v>0.000027742828762536086</v>
      </c>
    </row>
    <row r="9559" ht="14.25" customHeight="1" spans="1:6" x14ac:dyDescent="0.25">
      <c r="A9559" s="232">
        <v>43665</v>
      </c>
      <c r="B9559" s="233">
        <v>200</v>
      </c>
      <c r="C9559" s="233">
        <v>6</v>
      </c>
      <c r="D9559" s="234">
        <v>0.10416666666787933</v>
      </c>
      <c r="E9559" s="235">
        <v>0</v>
      </c>
      <c r="F9559" s="235">
        <v>0.000026641127981352337</v>
      </c>
    </row>
    <row r="9560" ht="14.25" customHeight="1" spans="1:6" x14ac:dyDescent="0.25">
      <c r="A9560" s="232">
        <v>43665</v>
      </c>
      <c r="B9560" s="233">
        <v>200</v>
      </c>
      <c r="C9560" s="233">
        <v>7</v>
      </c>
      <c r="D9560" s="234">
        <v>0.125</v>
      </c>
      <c r="E9560" s="235">
        <v>0</v>
      </c>
      <c r="F9560" s="235">
        <v>0.00002614035489899609</v>
      </c>
    </row>
    <row r="9561" ht="14.25" customHeight="1" spans="1:6" x14ac:dyDescent="0.25">
      <c r="A9561" s="232">
        <v>43665</v>
      </c>
      <c r="B9561" s="233">
        <v>200</v>
      </c>
      <c r="C9561" s="233">
        <v>8</v>
      </c>
      <c r="D9561" s="234">
        <v>0.14583333333212067</v>
      </c>
      <c r="E9561" s="235">
        <v>0</v>
      </c>
      <c r="F9561" s="235">
        <v>0.00002594004566605359</v>
      </c>
    </row>
    <row r="9562" ht="14.25" customHeight="1" spans="1:6" x14ac:dyDescent="0.25">
      <c r="A9562" s="232">
        <v>43665</v>
      </c>
      <c r="B9562" s="233">
        <v>200</v>
      </c>
      <c r="C9562" s="233">
        <v>9</v>
      </c>
      <c r="D9562" s="234">
        <v>0.16666666666787933</v>
      </c>
      <c r="E9562" s="235">
        <v>0.0000015579891451056655</v>
      </c>
      <c r="F9562" s="235">
        <v>0.00002594004566605359</v>
      </c>
    </row>
    <row r="9563" ht="14.25" customHeight="1" spans="1:6" x14ac:dyDescent="0.25">
      <c r="A9563" s="232">
        <v>43665</v>
      </c>
      <c r="B9563" s="233">
        <v>200</v>
      </c>
      <c r="C9563" s="233">
        <v>10</v>
      </c>
      <c r="D9563" s="234">
        <v>0.1875</v>
      </c>
      <c r="E9563" s="235">
        <v>0.000004977582103688769</v>
      </c>
      <c r="F9563" s="235">
        <v>0.000026240509515467337</v>
      </c>
    </row>
    <row r="9564" ht="14.25" customHeight="1" spans="1:6" x14ac:dyDescent="0.25">
      <c r="A9564" s="232">
        <v>43665</v>
      </c>
      <c r="B9564" s="233">
        <v>200</v>
      </c>
      <c r="C9564" s="233">
        <v>11</v>
      </c>
      <c r="D9564" s="234">
        <v>0.20833333333212067</v>
      </c>
      <c r="E9564" s="235">
        <v>0.000013922949783150201</v>
      </c>
      <c r="F9564" s="235">
        <v>0.000026941591830766084</v>
      </c>
    </row>
    <row r="9565" ht="14.25" customHeight="1" spans="1:6" x14ac:dyDescent="0.25">
      <c r="A9565" s="232">
        <v>43665</v>
      </c>
      <c r="B9565" s="233">
        <v>200</v>
      </c>
      <c r="C9565" s="233">
        <v>12</v>
      </c>
      <c r="D9565" s="234">
        <v>0.22916666666787933</v>
      </c>
      <c r="E9565" s="235">
        <v>0.000026359725267200673</v>
      </c>
      <c r="F9565" s="235">
        <v>0.00002914499339313357</v>
      </c>
    </row>
    <row r="9566" ht="14.25" customHeight="1" spans="1:6" x14ac:dyDescent="0.25">
      <c r="A9566" s="232">
        <v>43665</v>
      </c>
      <c r="B9566" s="233">
        <v>200</v>
      </c>
      <c r="C9566" s="233">
        <v>13</v>
      </c>
      <c r="D9566" s="234">
        <v>0.25</v>
      </c>
      <c r="E9566" s="235">
        <v>0.00004470796779739568</v>
      </c>
      <c r="F9566" s="235">
        <v>0.0000318491680378573</v>
      </c>
    </row>
    <row r="9567" ht="14.25" customHeight="1" spans="1:6" x14ac:dyDescent="0.25">
      <c r="A9567" s="232">
        <v>43665</v>
      </c>
      <c r="B9567" s="233">
        <v>200</v>
      </c>
      <c r="C9567" s="233">
        <v>14</v>
      </c>
      <c r="D9567" s="234">
        <v>0.2708333333321207</v>
      </c>
      <c r="E9567" s="235">
        <v>0.000059829972345912214</v>
      </c>
      <c r="F9567" s="235">
        <v>0.00003785844502613227</v>
      </c>
    </row>
    <row r="9568" ht="14.25" customHeight="1" spans="1:6" x14ac:dyDescent="0.25">
      <c r="A9568" s="232">
        <v>43665</v>
      </c>
      <c r="B9568" s="233">
        <v>200</v>
      </c>
      <c r="C9568" s="233">
        <v>15</v>
      </c>
      <c r="D9568" s="234">
        <v>0.2916666666678793</v>
      </c>
      <c r="E9568" s="235">
        <v>0.00008739618504432912</v>
      </c>
      <c r="F9568" s="235">
        <v>0.00004346710354852223</v>
      </c>
    </row>
    <row r="9569" ht="14.25" customHeight="1" spans="1:6" x14ac:dyDescent="0.25">
      <c r="A9569" s="232">
        <v>43665</v>
      </c>
      <c r="B9569" s="233">
        <v>200</v>
      </c>
      <c r="C9569" s="233">
        <v>16</v>
      </c>
      <c r="D9569" s="234">
        <v>0.3125</v>
      </c>
      <c r="E9569" s="235">
        <v>0.00012881188001490296</v>
      </c>
      <c r="F9569" s="235">
        <v>0.00004637158742618847</v>
      </c>
    </row>
    <row r="9570" ht="14.25" customHeight="1" spans="1:6" x14ac:dyDescent="0.25">
      <c r="A9570" s="232">
        <v>43665</v>
      </c>
      <c r="B9570" s="233">
        <v>200</v>
      </c>
      <c r="C9570" s="233">
        <v>17</v>
      </c>
      <c r="D9570" s="234">
        <v>0.3333333333321207</v>
      </c>
      <c r="E9570" s="235">
        <v>0.00016079348908449537</v>
      </c>
      <c r="F9570" s="235">
        <v>0.00004977684438621095</v>
      </c>
    </row>
    <row r="9571" ht="14.25" customHeight="1" spans="1:6" x14ac:dyDescent="0.25">
      <c r="A9571" s="232">
        <v>43665</v>
      </c>
      <c r="B9571" s="233">
        <v>200</v>
      </c>
      <c r="C9571" s="233">
        <v>18</v>
      </c>
      <c r="D9571" s="234">
        <v>0.3541666666678793</v>
      </c>
      <c r="E9571" s="235">
        <v>0.00020497152156862298</v>
      </c>
      <c r="F9571" s="235">
        <v>0.00005208040056504968</v>
      </c>
    </row>
    <row r="9572" ht="14.25" customHeight="1" spans="1:6" x14ac:dyDescent="0.25">
      <c r="A9572" s="232">
        <v>43665</v>
      </c>
      <c r="B9572" s="233">
        <v>200</v>
      </c>
      <c r="C9572" s="233">
        <v>19</v>
      </c>
      <c r="D9572" s="234">
        <v>0.375</v>
      </c>
      <c r="E9572" s="235">
        <v>0.00023648000125851403</v>
      </c>
      <c r="F9572" s="235">
        <v>0.000051078854400337184</v>
      </c>
    </row>
    <row r="9573" ht="14.25" customHeight="1" spans="1:6" x14ac:dyDescent="0.25">
      <c r="A9573" s="232">
        <v>43665</v>
      </c>
      <c r="B9573" s="233">
        <v>200</v>
      </c>
      <c r="C9573" s="233">
        <v>20</v>
      </c>
      <c r="D9573" s="234">
        <v>0.3958333333321207</v>
      </c>
      <c r="E9573" s="235">
        <v>0.0002590260046785304</v>
      </c>
      <c r="F9573" s="235">
        <v>0.00005067823593445219</v>
      </c>
    </row>
    <row r="9574" ht="14.25" customHeight="1" spans="1:6" x14ac:dyDescent="0.25">
      <c r="A9574" s="232">
        <v>43665</v>
      </c>
      <c r="B9574" s="233">
        <v>200</v>
      </c>
      <c r="C9574" s="233">
        <v>21</v>
      </c>
      <c r="D9574" s="234">
        <v>0.4166666666678793</v>
      </c>
      <c r="E9574" s="235">
        <v>0.00028893007499337356</v>
      </c>
      <c r="F9574" s="235">
        <v>0.000049175916687383454</v>
      </c>
    </row>
    <row r="9575" ht="14.25" customHeight="1" spans="1:6" x14ac:dyDescent="0.25">
      <c r="A9575" s="232">
        <v>43665</v>
      </c>
      <c r="B9575" s="233">
        <v>200</v>
      </c>
      <c r="C9575" s="233">
        <v>22</v>
      </c>
      <c r="D9575" s="234">
        <v>0.4375</v>
      </c>
      <c r="E9575" s="235">
        <v>0.00027930362103237034</v>
      </c>
      <c r="F9575" s="235">
        <v>0.00004787390667325721</v>
      </c>
    </row>
    <row r="9576" ht="14.25" customHeight="1" spans="1:6" x14ac:dyDescent="0.25">
      <c r="A9576" s="232">
        <v>43665</v>
      </c>
      <c r="B9576" s="233">
        <v>200</v>
      </c>
      <c r="C9576" s="233">
        <v>23</v>
      </c>
      <c r="D9576" s="234">
        <v>0.4583333333321207</v>
      </c>
      <c r="E9576" s="235">
        <v>0.0002969856162491542</v>
      </c>
      <c r="F9576" s="235">
        <v>0.00004877529822149846</v>
      </c>
    </row>
    <row r="9577" ht="14.25" customHeight="1" spans="1:6" x14ac:dyDescent="0.25">
      <c r="A9577" s="232">
        <v>43665</v>
      </c>
      <c r="B9577" s="233">
        <v>200</v>
      </c>
      <c r="C9577" s="233">
        <v>24</v>
      </c>
      <c r="D9577" s="234">
        <v>0.4791666666678793</v>
      </c>
      <c r="E9577" s="235">
        <v>0.00027342883254324147</v>
      </c>
      <c r="F9577" s="235">
        <v>0.00004887545283796971</v>
      </c>
    </row>
    <row r="9578" ht="14.25" customHeight="1" spans="1:6" x14ac:dyDescent="0.25">
      <c r="A9578" s="232">
        <v>43665</v>
      </c>
      <c r="B9578" s="233">
        <v>200</v>
      </c>
      <c r="C9578" s="233">
        <v>25</v>
      </c>
      <c r="D9578" s="234">
        <v>0.5</v>
      </c>
      <c r="E9578" s="235">
        <v>0.00028812572062483056</v>
      </c>
      <c r="F9578" s="235">
        <v>0.00004837467975561345</v>
      </c>
    </row>
    <row r="9579" ht="14.25" customHeight="1" spans="1:6" x14ac:dyDescent="0.25">
      <c r="A9579" s="232">
        <v>43665</v>
      </c>
      <c r="B9579" s="233">
        <v>200</v>
      </c>
      <c r="C9579" s="233">
        <v>26</v>
      </c>
      <c r="D9579" s="234">
        <v>0.5208333333321207</v>
      </c>
      <c r="E9579" s="235">
        <v>0.0003054847327552749</v>
      </c>
      <c r="F9579" s="235">
        <v>0.00004887545283796971</v>
      </c>
    </row>
    <row r="9580" ht="14.25" customHeight="1" spans="1:6" x14ac:dyDescent="0.25">
      <c r="A9580" s="232">
        <v>43665</v>
      </c>
      <c r="B9580" s="233">
        <v>200</v>
      </c>
      <c r="C9580" s="233">
        <v>27</v>
      </c>
      <c r="D9580" s="234">
        <v>0.5416666666678793</v>
      </c>
      <c r="E9580" s="235">
        <v>0.00030594799209962824</v>
      </c>
      <c r="F9580" s="235">
        <v>0.00004667205127560222</v>
      </c>
    </row>
    <row r="9581" ht="14.25" customHeight="1" spans="1:6" x14ac:dyDescent="0.25">
      <c r="A9581" s="232">
        <v>43665</v>
      </c>
      <c r="B9581" s="233">
        <v>200</v>
      </c>
      <c r="C9581" s="233">
        <v>28</v>
      </c>
      <c r="D9581" s="234">
        <v>0.5625</v>
      </c>
      <c r="E9581" s="235">
        <v>0.00029169181301113873</v>
      </c>
      <c r="F9581" s="235">
        <v>0.000046471742042659716</v>
      </c>
    </row>
    <row r="9582" ht="14.25" customHeight="1" spans="1:6" x14ac:dyDescent="0.25">
      <c r="A9582" s="232">
        <v>43665</v>
      </c>
      <c r="B9582" s="233">
        <v>200</v>
      </c>
      <c r="C9582" s="233">
        <v>29</v>
      </c>
      <c r="D9582" s="234">
        <v>0.5833333333321207</v>
      </c>
      <c r="E9582" s="235">
        <v>0.0002751787673136192</v>
      </c>
      <c r="F9582" s="235">
        <v>0.00004567050511088972</v>
      </c>
    </row>
    <row r="9583" ht="14.25" customHeight="1" spans="1:6" x14ac:dyDescent="0.25">
      <c r="A9583" s="232">
        <v>43665</v>
      </c>
      <c r="B9583" s="233">
        <v>200</v>
      </c>
      <c r="C9583" s="233">
        <v>30</v>
      </c>
      <c r="D9583" s="234">
        <v>0.6041666666678793</v>
      </c>
      <c r="E9583" s="235">
        <v>0.0002561014483820139</v>
      </c>
      <c r="F9583" s="235">
        <v>0.00004436849509676348</v>
      </c>
    </row>
    <row r="9584" ht="14.25" customHeight="1" spans="1:6" x14ac:dyDescent="0.25">
      <c r="A9584" s="232">
        <v>43665</v>
      </c>
      <c r="B9584" s="233">
        <v>200</v>
      </c>
      <c r="C9584" s="233">
        <v>31</v>
      </c>
      <c r="D9584" s="234">
        <v>0.625</v>
      </c>
      <c r="E9584" s="235">
        <v>0.00022218027243172436</v>
      </c>
      <c r="F9584" s="235">
        <v>0.00004557035049441847</v>
      </c>
    </row>
    <row r="9585" ht="14.25" customHeight="1" spans="1:6" x14ac:dyDescent="0.25">
      <c r="A9585" s="232">
        <v>43665</v>
      </c>
      <c r="B9585" s="233">
        <v>200</v>
      </c>
      <c r="C9585" s="233">
        <v>32</v>
      </c>
      <c r="D9585" s="234">
        <v>0.6458333333321207</v>
      </c>
      <c r="E9585" s="235">
        <v>0.00019474556114186832</v>
      </c>
      <c r="F9585" s="235">
        <v>0.00004747328820737221</v>
      </c>
    </row>
    <row r="9586" ht="14.25" customHeight="1" spans="1:6" x14ac:dyDescent="0.25">
      <c r="A9586" s="232">
        <v>43665</v>
      </c>
      <c r="B9586" s="233">
        <v>200</v>
      </c>
      <c r="C9586" s="233">
        <v>33</v>
      </c>
      <c r="D9586" s="234">
        <v>0.6666666666678793</v>
      </c>
      <c r="E9586" s="235">
        <v>0.00017153186103132452</v>
      </c>
      <c r="F9586" s="235">
        <v>0.00005157962748269343</v>
      </c>
    </row>
    <row r="9587" ht="14.25" customHeight="1" spans="1:6" x14ac:dyDescent="0.25">
      <c r="A9587" s="232">
        <v>43665</v>
      </c>
      <c r="B9587" s="233">
        <v>200</v>
      </c>
      <c r="C9587" s="233">
        <v>34</v>
      </c>
      <c r="D9587" s="234">
        <v>0.6875</v>
      </c>
      <c r="E9587" s="235">
        <v>0.00012471388928419436</v>
      </c>
      <c r="F9587" s="235">
        <v>0.0000567876675391984</v>
      </c>
    </row>
    <row r="9588" ht="14.25" customHeight="1" spans="1:6" x14ac:dyDescent="0.25">
      <c r="A9588" s="232">
        <v>43665</v>
      </c>
      <c r="B9588" s="233">
        <v>200</v>
      </c>
      <c r="C9588" s="233">
        <v>35</v>
      </c>
      <c r="D9588" s="234">
        <v>0.7083333333321207</v>
      </c>
      <c r="E9588" s="235">
        <v>0.00009674520503110567</v>
      </c>
      <c r="F9588" s="235">
        <v>0.00006439941839101337</v>
      </c>
    </row>
    <row r="9589" ht="14.25" customHeight="1" spans="1:6" x14ac:dyDescent="0.25">
      <c r="A9589" s="232">
        <v>43665</v>
      </c>
      <c r="B9589" s="233">
        <v>200</v>
      </c>
      <c r="C9589" s="233">
        <v>36</v>
      </c>
      <c r="D9589" s="234">
        <v>0.7291666666678793</v>
      </c>
      <c r="E9589" s="235">
        <v>0.00007915766975541629</v>
      </c>
      <c r="F9589" s="235">
        <v>0.00006540096455572584</v>
      </c>
    </row>
    <row r="9590" ht="14.25" customHeight="1" spans="1:6" x14ac:dyDescent="0.25">
      <c r="A9590" s="232">
        <v>43665</v>
      </c>
      <c r="B9590" s="233">
        <v>200</v>
      </c>
      <c r="C9590" s="233">
        <v>37</v>
      </c>
      <c r="D9590" s="234">
        <v>0.75</v>
      </c>
      <c r="E9590" s="235">
        <v>0.00005805576416476754</v>
      </c>
      <c r="F9590" s="235">
        <v>0.00006490019147336961</v>
      </c>
    </row>
    <row r="9591" ht="14.25" customHeight="1" spans="1:6" x14ac:dyDescent="0.25">
      <c r="A9591" s="232">
        <v>43665</v>
      </c>
      <c r="B9591" s="233">
        <v>200</v>
      </c>
      <c r="C9591" s="233">
        <v>38</v>
      </c>
      <c r="D9591" s="234">
        <v>0.7708333333321207</v>
      </c>
      <c r="E9591" s="235">
        <v>0.00003997062706818832</v>
      </c>
      <c r="F9591" s="235">
        <v>0.00006449957300748461</v>
      </c>
    </row>
    <row r="9592" ht="14.25" customHeight="1" spans="1:6" x14ac:dyDescent="0.25">
      <c r="A9592" s="232">
        <v>43665</v>
      </c>
      <c r="B9592" s="233">
        <v>200</v>
      </c>
      <c r="C9592" s="233">
        <v>39</v>
      </c>
      <c r="D9592" s="234">
        <v>0.7916666666678793</v>
      </c>
      <c r="E9592" s="235">
        <v>0.000021024670999280797</v>
      </c>
      <c r="F9592" s="235">
        <v>0.00006399879992512835</v>
      </c>
    </row>
    <row r="9593" ht="14.25" customHeight="1" spans="1:6" x14ac:dyDescent="0.25">
      <c r="A9593" s="232">
        <v>43665</v>
      </c>
      <c r="B9593" s="233">
        <v>200</v>
      </c>
      <c r="C9593" s="233">
        <v>40</v>
      </c>
      <c r="D9593" s="234">
        <v>0.8125</v>
      </c>
      <c r="E9593" s="235">
        <v>0.000008025725916748823</v>
      </c>
      <c r="F9593" s="235">
        <v>0.00006229617144511711</v>
      </c>
    </row>
    <row r="9594" ht="14.25" customHeight="1" spans="1:6" x14ac:dyDescent="0.25">
      <c r="A9594" s="232">
        <v>43665</v>
      </c>
      <c r="B9594" s="233">
        <v>200</v>
      </c>
      <c r="C9594" s="233">
        <v>41</v>
      </c>
      <c r="D9594" s="234">
        <v>0.8333333333321207</v>
      </c>
      <c r="E9594" s="235">
        <v>0.000004221471076786653</v>
      </c>
      <c r="F9594" s="235">
        <v>0.00006239632606158836</v>
      </c>
    </row>
    <row r="9595" ht="14.25" customHeight="1" spans="1:6" x14ac:dyDescent="0.25">
      <c r="A9595" s="232">
        <v>43665</v>
      </c>
      <c r="B9595" s="233">
        <v>200</v>
      </c>
      <c r="C9595" s="233">
        <v>42</v>
      </c>
      <c r="D9595" s="234">
        <v>0.8541666666678793</v>
      </c>
      <c r="E9595" s="235">
        <v>8.96392869065464e-8</v>
      </c>
      <c r="F9595" s="235">
        <v>0.00006249648067805962</v>
      </c>
    </row>
    <row r="9596" ht="14.25" customHeight="1" spans="1:6" x14ac:dyDescent="0.25">
      <c r="A9596" s="232">
        <v>43665</v>
      </c>
      <c r="B9596" s="233">
        <v>200</v>
      </c>
      <c r="C9596" s="233">
        <v>43</v>
      </c>
      <c r="D9596" s="234">
        <v>0.875</v>
      </c>
      <c r="E9596" s="235">
        <v>0</v>
      </c>
      <c r="F9596" s="235">
        <v>0.00006329771760982962</v>
      </c>
    </row>
    <row r="9597" ht="14.25" customHeight="1" spans="1:6" x14ac:dyDescent="0.25">
      <c r="A9597" s="232">
        <v>43665</v>
      </c>
      <c r="B9597" s="233">
        <v>200</v>
      </c>
      <c r="C9597" s="233">
        <v>44</v>
      </c>
      <c r="D9597" s="234">
        <v>0.8958333333321207</v>
      </c>
      <c r="E9597" s="235">
        <v>0</v>
      </c>
      <c r="F9597" s="235">
        <v>0.00006379849069218586</v>
      </c>
    </row>
    <row r="9598" ht="14.25" customHeight="1" spans="1:6" x14ac:dyDescent="0.25">
      <c r="A9598" s="232">
        <v>43665</v>
      </c>
      <c r="B9598" s="233">
        <v>200</v>
      </c>
      <c r="C9598" s="233">
        <v>45</v>
      </c>
      <c r="D9598" s="234">
        <v>0.9166666666678793</v>
      </c>
      <c r="E9598" s="235">
        <v>0</v>
      </c>
      <c r="F9598" s="235">
        <v>0.00006299725376041584</v>
      </c>
    </row>
    <row r="9599" ht="14.25" customHeight="1" spans="1:6" x14ac:dyDescent="0.25">
      <c r="A9599" s="232">
        <v>43665</v>
      </c>
      <c r="B9599" s="233">
        <v>200</v>
      </c>
      <c r="C9599" s="233">
        <v>46</v>
      </c>
      <c r="D9599" s="234">
        <v>0.9375</v>
      </c>
      <c r="E9599" s="235">
        <v>0</v>
      </c>
      <c r="F9599" s="235">
        <v>0.00005808967755332465</v>
      </c>
    </row>
    <row r="9600" ht="14.25" customHeight="1" spans="1:6" x14ac:dyDescent="0.25">
      <c r="A9600" s="232">
        <v>43665</v>
      </c>
      <c r="B9600" s="233">
        <v>200</v>
      </c>
      <c r="C9600" s="233">
        <v>47</v>
      </c>
      <c r="D9600" s="234">
        <v>0.9583333333321207</v>
      </c>
      <c r="E9600" s="235">
        <v>0</v>
      </c>
      <c r="F9600" s="235">
        <v>0.00005157962748269343</v>
      </c>
    </row>
    <row r="9601" ht="14.25" customHeight="1" spans="1:6" x14ac:dyDescent="0.25">
      <c r="A9601" s="232">
        <v>43665</v>
      </c>
      <c r="B9601" s="233">
        <v>200</v>
      </c>
      <c r="C9601" s="233">
        <v>48</v>
      </c>
      <c r="D9601" s="234">
        <v>0.9791666666678793</v>
      </c>
      <c r="E9601" s="235">
        <v>0</v>
      </c>
      <c r="F9601" s="235">
        <v>0.000043867722014407224</v>
      </c>
    </row>
    <row r="9602" ht="14.25" customHeight="1" spans="1:6" x14ac:dyDescent="0.25">
      <c r="A9602" s="232">
        <v>43666</v>
      </c>
      <c r="B9602" s="233">
        <v>201</v>
      </c>
      <c r="C9602" s="233">
        <v>1</v>
      </c>
      <c r="D9602" s="234">
        <v>0</v>
      </c>
      <c r="E9602" s="235">
        <v>0</v>
      </c>
      <c r="F9602" s="235">
        <v>0.000036957053477891026</v>
      </c>
    </row>
    <row r="9603" ht="14.25" customHeight="1" spans="1:6" x14ac:dyDescent="0.25">
      <c r="A9603" s="232">
        <v>43666</v>
      </c>
      <c r="B9603" s="233">
        <v>201</v>
      </c>
      <c r="C9603" s="233">
        <v>2</v>
      </c>
      <c r="D9603" s="234">
        <v>0.020833333332120674</v>
      </c>
      <c r="E9603" s="235">
        <v>0</v>
      </c>
      <c r="F9603" s="235">
        <v>0.00003285071420256979</v>
      </c>
    </row>
    <row r="9604" ht="14.25" customHeight="1" spans="1:6" x14ac:dyDescent="0.25">
      <c r="A9604" s="232">
        <v>43666</v>
      </c>
      <c r="B9604" s="233">
        <v>201</v>
      </c>
      <c r="C9604" s="233">
        <v>3</v>
      </c>
      <c r="D9604" s="234">
        <v>0.041666666667879326</v>
      </c>
      <c r="E9604" s="235">
        <v>0</v>
      </c>
      <c r="F9604" s="235">
        <v>0.000030447003407259817</v>
      </c>
    </row>
    <row r="9605" ht="14.25" customHeight="1" spans="1:6" x14ac:dyDescent="0.25">
      <c r="A9605" s="232">
        <v>43666</v>
      </c>
      <c r="B9605" s="233">
        <v>201</v>
      </c>
      <c r="C9605" s="233">
        <v>4</v>
      </c>
      <c r="D9605" s="234">
        <v>0.0625</v>
      </c>
      <c r="E9605" s="235">
        <v>0</v>
      </c>
      <c r="F9605" s="235">
        <v>0.000029545611859018566</v>
      </c>
    </row>
    <row r="9606" ht="14.25" customHeight="1" spans="1:6" x14ac:dyDescent="0.25">
      <c r="A9606" s="232">
        <v>43666</v>
      </c>
      <c r="B9606" s="233">
        <v>201</v>
      </c>
      <c r="C9606" s="233">
        <v>5</v>
      </c>
      <c r="D9606" s="234">
        <v>0.08333333333212067</v>
      </c>
      <c r="E9606" s="235">
        <v>0</v>
      </c>
      <c r="F9606" s="235">
        <v>0.000027642674146064832</v>
      </c>
    </row>
    <row r="9607" ht="14.25" customHeight="1" spans="1:6" x14ac:dyDescent="0.25">
      <c r="A9607" s="232">
        <v>43666</v>
      </c>
      <c r="B9607" s="233">
        <v>201</v>
      </c>
      <c r="C9607" s="233">
        <v>6</v>
      </c>
      <c r="D9607" s="234">
        <v>0.10416666666787933</v>
      </c>
      <c r="E9607" s="235">
        <v>0</v>
      </c>
      <c r="F9607" s="235">
        <v>0.000026941591830766084</v>
      </c>
    </row>
    <row r="9608" ht="14.25" customHeight="1" spans="1:6" x14ac:dyDescent="0.25">
      <c r="A9608" s="232">
        <v>43666</v>
      </c>
      <c r="B9608" s="233">
        <v>201</v>
      </c>
      <c r="C9608" s="233">
        <v>7</v>
      </c>
      <c r="D9608" s="234">
        <v>0.125</v>
      </c>
      <c r="E9608" s="235">
        <v>0</v>
      </c>
      <c r="F9608" s="235">
        <v>0.000026340664131938587</v>
      </c>
    </row>
    <row r="9609" ht="14.25" customHeight="1" spans="1:6" x14ac:dyDescent="0.25">
      <c r="A9609" s="232">
        <v>43666</v>
      </c>
      <c r="B9609" s="233">
        <v>201</v>
      </c>
      <c r="C9609" s="233">
        <v>8</v>
      </c>
      <c r="D9609" s="234">
        <v>0.14583333333212067</v>
      </c>
      <c r="E9609" s="235">
        <v>0</v>
      </c>
      <c r="F9609" s="235">
        <v>0.00002604020028252484</v>
      </c>
    </row>
    <row r="9610" ht="14.25" customHeight="1" spans="1:6" x14ac:dyDescent="0.25">
      <c r="A9610" s="232">
        <v>43666</v>
      </c>
      <c r="B9610" s="233">
        <v>201</v>
      </c>
      <c r="C9610" s="233">
        <v>9</v>
      </c>
      <c r="D9610" s="234">
        <v>0.16666666666787933</v>
      </c>
      <c r="E9610" s="235">
        <v>0.000001506907533790726</v>
      </c>
      <c r="F9610" s="235">
        <v>0.00002614035489899609</v>
      </c>
    </row>
    <row r="9611" ht="14.25" customHeight="1" spans="1:6" x14ac:dyDescent="0.25">
      <c r="A9611" s="232">
        <v>43666</v>
      </c>
      <c r="B9611" s="233">
        <v>201</v>
      </c>
      <c r="C9611" s="233">
        <v>10</v>
      </c>
      <c r="D9611" s="234">
        <v>0.1875</v>
      </c>
      <c r="E9611" s="235">
        <v>0.000005262824401966554</v>
      </c>
      <c r="F9611" s="235">
        <v>0.00002654097336488109</v>
      </c>
    </row>
    <row r="9612" ht="14.25" customHeight="1" spans="1:6" x14ac:dyDescent="0.25">
      <c r="A9612" s="232">
        <v>43666</v>
      </c>
      <c r="B9612" s="233">
        <v>201</v>
      </c>
      <c r="C9612" s="233">
        <v>11</v>
      </c>
      <c r="D9612" s="234">
        <v>0.20833333333212067</v>
      </c>
      <c r="E9612" s="235">
        <v>0.000015026909547930036</v>
      </c>
      <c r="F9612" s="235">
        <v>0.00002684143721429483</v>
      </c>
    </row>
    <row r="9613" ht="14.25" customHeight="1" spans="1:6" x14ac:dyDescent="0.25">
      <c r="A9613" s="232">
        <v>43666</v>
      </c>
      <c r="B9613" s="233">
        <v>201</v>
      </c>
      <c r="C9613" s="233">
        <v>12</v>
      </c>
      <c r="D9613" s="234">
        <v>0.22916666666787933</v>
      </c>
      <c r="E9613" s="235">
        <v>0.00002822389407971645</v>
      </c>
      <c r="F9613" s="235">
        <v>0.00002914499339313357</v>
      </c>
    </row>
    <row r="9614" ht="14.25" customHeight="1" spans="1:6" x14ac:dyDescent="0.25">
      <c r="A9614" s="232">
        <v>43666</v>
      </c>
      <c r="B9614" s="233">
        <v>201</v>
      </c>
      <c r="C9614" s="233">
        <v>13</v>
      </c>
      <c r="D9614" s="234">
        <v>0.25</v>
      </c>
      <c r="E9614" s="235">
        <v>0.00004846944165236934</v>
      </c>
      <c r="F9614" s="235">
        <v>0.00003275055958609855</v>
      </c>
    </row>
    <row r="9615" ht="14.25" customHeight="1" spans="1:6" x14ac:dyDescent="0.25">
      <c r="A9615" s="232">
        <v>43666</v>
      </c>
      <c r="B9615" s="233">
        <v>201</v>
      </c>
      <c r="C9615" s="233">
        <v>14</v>
      </c>
      <c r="D9615" s="234">
        <v>0.2708333333321207</v>
      </c>
      <c r="E9615" s="235">
        <v>0.00007188438188833993</v>
      </c>
      <c r="F9615" s="235">
        <v>0.000038559527341431015</v>
      </c>
    </row>
    <row r="9616" ht="14.25" customHeight="1" spans="1:6" x14ac:dyDescent="0.25">
      <c r="A9616" s="232">
        <v>43666</v>
      </c>
      <c r="B9616" s="233">
        <v>201</v>
      </c>
      <c r="C9616" s="233">
        <v>15</v>
      </c>
      <c r="D9616" s="234">
        <v>0.2916666666678793</v>
      </c>
      <c r="E9616" s="235">
        <v>0.00010888213402570571</v>
      </c>
      <c r="F9616" s="235">
        <v>0.00004316663969910849</v>
      </c>
    </row>
    <row r="9617" ht="14.25" customHeight="1" spans="1:6" x14ac:dyDescent="0.25">
      <c r="A9617" s="232">
        <v>43666</v>
      </c>
      <c r="B9617" s="233">
        <v>201</v>
      </c>
      <c r="C9617" s="233">
        <v>16</v>
      </c>
      <c r="D9617" s="234">
        <v>0.3125</v>
      </c>
      <c r="E9617" s="235">
        <v>0.00015526306300590116</v>
      </c>
      <c r="F9617" s="235">
        <v>0.0000470726697414872</v>
      </c>
    </row>
    <row r="9618" ht="14.25" customHeight="1" spans="1:6" x14ac:dyDescent="0.25">
      <c r="A9618" s="232">
        <v>43666</v>
      </c>
      <c r="B9618" s="233">
        <v>201</v>
      </c>
      <c r="C9618" s="233">
        <v>17</v>
      </c>
      <c r="D9618" s="234">
        <v>0.3333333333321207</v>
      </c>
      <c r="E9618" s="235">
        <v>0.00018799406083324865</v>
      </c>
      <c r="F9618" s="235">
        <v>0.00004987699900268219</v>
      </c>
    </row>
    <row r="9619" ht="14.25" customHeight="1" spans="1:6" x14ac:dyDescent="0.25">
      <c r="A9619" s="232">
        <v>43666</v>
      </c>
      <c r="B9619" s="233">
        <v>201</v>
      </c>
      <c r="C9619" s="233">
        <v>18</v>
      </c>
      <c r="D9619" s="234">
        <v>0.3541666666678793</v>
      </c>
      <c r="E9619" s="235">
        <v>0.0002184693505828505</v>
      </c>
      <c r="F9619" s="235">
        <v>0.000052681328263877173</v>
      </c>
    </row>
    <row r="9620" ht="14.25" customHeight="1" spans="1:6" x14ac:dyDescent="0.25">
      <c r="A9620" s="232">
        <v>43666</v>
      </c>
      <c r="B9620" s="233">
        <v>201</v>
      </c>
      <c r="C9620" s="233">
        <v>19</v>
      </c>
      <c r="D9620" s="234">
        <v>0.375</v>
      </c>
      <c r="E9620" s="235">
        <v>0.0002542566396799975</v>
      </c>
      <c r="F9620" s="235">
        <v>0.00005188009133210718</v>
      </c>
    </row>
    <row r="9621" ht="14.25" customHeight="1" spans="1:6" x14ac:dyDescent="0.25">
      <c r="A9621" s="232">
        <v>43666</v>
      </c>
      <c r="B9621" s="233">
        <v>201</v>
      </c>
      <c r="C9621" s="233">
        <v>20</v>
      </c>
      <c r="D9621" s="234">
        <v>0.3958333333321207</v>
      </c>
      <c r="E9621" s="235">
        <v>0.00028797498975592634</v>
      </c>
      <c r="F9621" s="235">
        <v>0.000050277617468567196</v>
      </c>
    </row>
    <row r="9622" ht="14.25" customHeight="1" spans="1:6" x14ac:dyDescent="0.25">
      <c r="A9622" s="232">
        <v>43666</v>
      </c>
      <c r="B9622" s="233">
        <v>201</v>
      </c>
      <c r="C9622" s="233">
        <v>21</v>
      </c>
      <c r="D9622" s="234">
        <v>0.4166666666678793</v>
      </c>
      <c r="E9622" s="235">
        <v>0.0002986442466942498</v>
      </c>
      <c r="F9622" s="235">
        <v>0.0000496766897697397</v>
      </c>
    </row>
    <row r="9623" ht="14.25" customHeight="1" spans="1:6" x14ac:dyDescent="0.25">
      <c r="A9623" s="232">
        <v>43666</v>
      </c>
      <c r="B9623" s="233">
        <v>201</v>
      </c>
      <c r="C9623" s="233">
        <v>22</v>
      </c>
      <c r="D9623" s="234">
        <v>0.4375</v>
      </c>
      <c r="E9623" s="235">
        <v>0.0002784403974625603</v>
      </c>
      <c r="F9623" s="235">
        <v>0.00004787390667325721</v>
      </c>
    </row>
    <row r="9624" ht="14.25" customHeight="1" spans="1:6" x14ac:dyDescent="0.25">
      <c r="A9624" s="232">
        <v>43666</v>
      </c>
      <c r="B9624" s="233">
        <v>201</v>
      </c>
      <c r="C9624" s="233">
        <v>23</v>
      </c>
      <c r="D9624" s="234">
        <v>0.4583333333321207</v>
      </c>
      <c r="E9624" s="235">
        <v>0.0003128166101230377</v>
      </c>
      <c r="F9624" s="235">
        <v>0.00004877529822149846</v>
      </c>
    </row>
    <row r="9625" ht="14.25" customHeight="1" spans="1:6" x14ac:dyDescent="0.25">
      <c r="A9625" s="232">
        <v>43666</v>
      </c>
      <c r="B9625" s="233">
        <v>201</v>
      </c>
      <c r="C9625" s="233">
        <v>24</v>
      </c>
      <c r="D9625" s="234">
        <v>0.4791666666678793</v>
      </c>
      <c r="E9625" s="235">
        <v>0.0003002603266984632</v>
      </c>
      <c r="F9625" s="235">
        <v>0.000048474834372084706</v>
      </c>
    </row>
    <row r="9626" ht="14.25" customHeight="1" spans="1:6" x14ac:dyDescent="0.25">
      <c r="A9626" s="232">
        <v>43666</v>
      </c>
      <c r="B9626" s="233">
        <v>201</v>
      </c>
      <c r="C9626" s="233">
        <v>25</v>
      </c>
      <c r="D9626" s="234">
        <v>0.5</v>
      </c>
      <c r="E9626" s="235">
        <v>0.00028363192662312703</v>
      </c>
      <c r="F9626" s="235">
        <v>0.000049175916687383454</v>
      </c>
    </row>
    <row r="9627" ht="14.25" customHeight="1" spans="1:6" x14ac:dyDescent="0.25">
      <c r="A9627" s="232">
        <v>43666</v>
      </c>
      <c r="B9627" s="233">
        <v>201</v>
      </c>
      <c r="C9627" s="233">
        <v>26</v>
      </c>
      <c r="D9627" s="234">
        <v>0.5208333333321207</v>
      </c>
      <c r="E9627" s="235">
        <v>0.0002894095409619136</v>
      </c>
      <c r="F9627" s="235">
        <v>0.000050077308235624696</v>
      </c>
    </row>
    <row r="9628" ht="14.25" customHeight="1" spans="1:6" x14ac:dyDescent="0.25">
      <c r="A9628" s="232">
        <v>43666</v>
      </c>
      <c r="B9628" s="233">
        <v>201</v>
      </c>
      <c r="C9628" s="233">
        <v>27</v>
      </c>
      <c r="D9628" s="234">
        <v>0.5416666666678793</v>
      </c>
      <c r="E9628" s="235">
        <v>0.0002943659961396569</v>
      </c>
      <c r="F9628" s="235">
        <v>0.000047573442823843464</v>
      </c>
    </row>
    <row r="9629" ht="14.25" customHeight="1" spans="1:6" x14ac:dyDescent="0.25">
      <c r="A9629" s="232">
        <v>43666</v>
      </c>
      <c r="B9629" s="233">
        <v>201</v>
      </c>
      <c r="C9629" s="233">
        <v>28</v>
      </c>
      <c r="D9629" s="234">
        <v>0.5625</v>
      </c>
      <c r="E9629" s="235">
        <v>0.0002800454348940593</v>
      </c>
      <c r="F9629" s="235">
        <v>0.00004637158742618847</v>
      </c>
    </row>
    <row r="9630" ht="14.25" customHeight="1" spans="1:6" x14ac:dyDescent="0.25">
      <c r="A9630" s="232">
        <v>43666</v>
      </c>
      <c r="B9630" s="233">
        <v>201</v>
      </c>
      <c r="C9630" s="233">
        <v>29</v>
      </c>
      <c r="D9630" s="234">
        <v>0.5833333333321207</v>
      </c>
      <c r="E9630" s="235">
        <v>0.0002639922576672179</v>
      </c>
      <c r="F9630" s="235">
        <v>0.00004486926817911972</v>
      </c>
    </row>
    <row r="9631" ht="14.25" customHeight="1" spans="1:6" x14ac:dyDescent="0.25">
      <c r="A9631" s="232">
        <v>43666</v>
      </c>
      <c r="B9631" s="233">
        <v>201</v>
      </c>
      <c r="C9631" s="233">
        <v>30</v>
      </c>
      <c r="D9631" s="234">
        <v>0.6041666666678793</v>
      </c>
      <c r="E9631" s="235">
        <v>0.00023815908249212836</v>
      </c>
      <c r="F9631" s="235">
        <v>0.000044668958946177226</v>
      </c>
    </row>
    <row r="9632" ht="14.25" customHeight="1" spans="1:6" x14ac:dyDescent="0.25">
      <c r="A9632" s="232">
        <v>43666</v>
      </c>
      <c r="B9632" s="233">
        <v>201</v>
      </c>
      <c r="C9632" s="233">
        <v>31</v>
      </c>
      <c r="D9632" s="234">
        <v>0.625</v>
      </c>
      <c r="E9632" s="235">
        <v>0.0002107437888228102</v>
      </c>
      <c r="F9632" s="235">
        <v>0.00004456880432970597</v>
      </c>
    </row>
    <row r="9633" ht="14.25" customHeight="1" spans="1:6" x14ac:dyDescent="0.25">
      <c r="A9633" s="232">
        <v>43666</v>
      </c>
      <c r="B9633" s="233">
        <v>201</v>
      </c>
      <c r="C9633" s="233">
        <v>32</v>
      </c>
      <c r="D9633" s="234">
        <v>0.6458333333321207</v>
      </c>
      <c r="E9633" s="235">
        <v>0.000176051618594555</v>
      </c>
      <c r="F9633" s="235">
        <v>0.000047673597440314705</v>
      </c>
    </row>
    <row r="9634" ht="14.25" customHeight="1" spans="1:6" x14ac:dyDescent="0.25">
      <c r="A9634" s="232">
        <v>43666</v>
      </c>
      <c r="B9634" s="233">
        <v>201</v>
      </c>
      <c r="C9634" s="233">
        <v>33</v>
      </c>
      <c r="D9634" s="234">
        <v>0.6666666666678793</v>
      </c>
      <c r="E9634" s="235">
        <v>0.00015559819007491434</v>
      </c>
      <c r="F9634" s="235">
        <v>0.000051078854400337184</v>
      </c>
    </row>
    <row r="9635" ht="14.25" customHeight="1" spans="1:6" x14ac:dyDescent="0.25">
      <c r="A9635" s="232">
        <v>43666</v>
      </c>
      <c r="B9635" s="233">
        <v>201</v>
      </c>
      <c r="C9635" s="233">
        <v>34</v>
      </c>
      <c r="D9635" s="234">
        <v>0.6875</v>
      </c>
      <c r="E9635" s="235">
        <v>0.00012271285227382262</v>
      </c>
      <c r="F9635" s="235">
        <v>0.00005548565752507217</v>
      </c>
    </row>
    <row r="9636" ht="14.25" customHeight="1" spans="1:6" x14ac:dyDescent="0.25">
      <c r="A9636" s="232">
        <v>43666</v>
      </c>
      <c r="B9636" s="233">
        <v>201</v>
      </c>
      <c r="C9636" s="233">
        <v>35</v>
      </c>
      <c r="D9636" s="234">
        <v>0.7083333333321207</v>
      </c>
      <c r="E9636" s="235">
        <v>0.00009521190074605036</v>
      </c>
      <c r="F9636" s="235">
        <v>0.00006319756299335835</v>
      </c>
    </row>
    <row r="9637" ht="14.25" customHeight="1" spans="1:6" x14ac:dyDescent="0.25">
      <c r="A9637" s="232">
        <v>43666</v>
      </c>
      <c r="B9637" s="233">
        <v>201</v>
      </c>
      <c r="C9637" s="233">
        <v>36</v>
      </c>
      <c r="D9637" s="234">
        <v>0.7291666666678793</v>
      </c>
      <c r="E9637" s="235">
        <v>0.00007179141615579327</v>
      </c>
      <c r="F9637" s="235">
        <v>0.00006399879992512835</v>
      </c>
    </row>
    <row r="9638" ht="14.25" customHeight="1" spans="1:6" x14ac:dyDescent="0.25">
      <c r="A9638" s="232">
        <v>43666</v>
      </c>
      <c r="B9638" s="233">
        <v>201</v>
      </c>
      <c r="C9638" s="233">
        <v>37</v>
      </c>
      <c r="D9638" s="234">
        <v>0.75</v>
      </c>
      <c r="E9638" s="235">
        <v>0.0000539939406017454</v>
      </c>
      <c r="F9638" s="235">
        <v>0.00006459972762395585</v>
      </c>
    </row>
    <row r="9639" ht="14.25" customHeight="1" spans="1:6" x14ac:dyDescent="0.25">
      <c r="A9639" s="232">
        <v>43666</v>
      </c>
      <c r="B9639" s="233">
        <v>201</v>
      </c>
      <c r="C9639" s="233">
        <v>38</v>
      </c>
      <c r="D9639" s="234">
        <v>0.7708333333321207</v>
      </c>
      <c r="E9639" s="235">
        <v>0.000036226148545835316</v>
      </c>
      <c r="F9639" s="235">
        <v>0.00006510050070631209</v>
      </c>
    </row>
    <row r="9640" ht="14.25" customHeight="1" spans="1:6" x14ac:dyDescent="0.25">
      <c r="A9640" s="232">
        <v>43666</v>
      </c>
      <c r="B9640" s="233">
        <v>201</v>
      </c>
      <c r="C9640" s="233">
        <v>39</v>
      </c>
      <c r="D9640" s="234">
        <v>0.7916666666678793</v>
      </c>
      <c r="E9640" s="235">
        <v>0.00002012026953968387</v>
      </c>
      <c r="F9640" s="235">
        <v>0.00006480003685689835</v>
      </c>
    </row>
    <row r="9641" ht="14.25" customHeight="1" spans="1:6" x14ac:dyDescent="0.25">
      <c r="A9641" s="232">
        <v>43666</v>
      </c>
      <c r="B9641" s="233">
        <v>201</v>
      </c>
      <c r="C9641" s="233">
        <v>40</v>
      </c>
      <c r="D9641" s="234">
        <v>0.8125</v>
      </c>
      <c r="E9641" s="235">
        <v>0.000008299239252300285</v>
      </c>
      <c r="F9641" s="235">
        <v>0.00006439941839101337</v>
      </c>
    </row>
    <row r="9642" ht="14.25" customHeight="1" spans="1:6" x14ac:dyDescent="0.25">
      <c r="A9642" s="232">
        <v>43666</v>
      </c>
      <c r="B9642" s="233">
        <v>201</v>
      </c>
      <c r="C9642" s="233">
        <v>41</v>
      </c>
      <c r="D9642" s="234">
        <v>0.8333333333321207</v>
      </c>
      <c r="E9642" s="235">
        <v>0.000002862232006566875</v>
      </c>
      <c r="F9642" s="235">
        <v>0.00006209586221217463</v>
      </c>
    </row>
    <row r="9643" ht="14.25" customHeight="1" spans="1:6" x14ac:dyDescent="0.25">
      <c r="A9643" s="232">
        <v>43666</v>
      </c>
      <c r="B9643" s="233">
        <v>201</v>
      </c>
      <c r="C9643" s="233">
        <v>42</v>
      </c>
      <c r="D9643" s="234">
        <v>0.8541666666678793</v>
      </c>
      <c r="E9643" s="235">
        <v>1.7047694466697643e-7</v>
      </c>
      <c r="F9643" s="235">
        <v>0.0000628970991439446</v>
      </c>
    </row>
    <row r="9644" ht="14.25" customHeight="1" spans="1:6" x14ac:dyDescent="0.25">
      <c r="A9644" s="232">
        <v>43666</v>
      </c>
      <c r="B9644" s="233">
        <v>201</v>
      </c>
      <c r="C9644" s="233">
        <v>43</v>
      </c>
      <c r="D9644" s="234">
        <v>0.875</v>
      </c>
      <c r="E9644" s="235">
        <v>0</v>
      </c>
      <c r="F9644" s="235">
        <v>0.0000646998822404271</v>
      </c>
    </row>
    <row r="9645" ht="14.25" customHeight="1" spans="1:6" x14ac:dyDescent="0.25">
      <c r="A9645" s="232">
        <v>43666</v>
      </c>
      <c r="B9645" s="233">
        <v>201</v>
      </c>
      <c r="C9645" s="233">
        <v>44</v>
      </c>
      <c r="D9645" s="234">
        <v>0.8958333333321207</v>
      </c>
      <c r="E9645" s="235">
        <v>0</v>
      </c>
      <c r="F9645" s="235">
        <v>0.00006419910915807086</v>
      </c>
    </row>
    <row r="9646" ht="14.25" customHeight="1" spans="1:6" x14ac:dyDescent="0.25">
      <c r="A9646" s="232">
        <v>43666</v>
      </c>
      <c r="B9646" s="233">
        <v>201</v>
      </c>
      <c r="C9646" s="233">
        <v>45</v>
      </c>
      <c r="D9646" s="234">
        <v>0.9166666666678793</v>
      </c>
      <c r="E9646" s="235">
        <v>0</v>
      </c>
      <c r="F9646" s="235">
        <v>0.00006169524374628963</v>
      </c>
    </row>
    <row r="9647" ht="14.25" customHeight="1" spans="1:6" x14ac:dyDescent="0.25">
      <c r="A9647" s="232">
        <v>43666</v>
      </c>
      <c r="B9647" s="233">
        <v>201</v>
      </c>
      <c r="C9647" s="233">
        <v>46</v>
      </c>
      <c r="D9647" s="234">
        <v>0.9375</v>
      </c>
      <c r="E9647" s="235">
        <v>0</v>
      </c>
      <c r="F9647" s="235">
        <v>0.0000571882860050834</v>
      </c>
    </row>
    <row r="9648" ht="14.25" customHeight="1" spans="1:6" x14ac:dyDescent="0.25">
      <c r="A9648" s="232">
        <v>43666</v>
      </c>
      <c r="B9648" s="233">
        <v>201</v>
      </c>
      <c r="C9648" s="233">
        <v>47</v>
      </c>
      <c r="D9648" s="234">
        <v>0.9583333333321207</v>
      </c>
      <c r="E9648" s="235">
        <v>0</v>
      </c>
      <c r="F9648" s="235">
        <v>0.00005288163749681968</v>
      </c>
    </row>
    <row r="9649" ht="14.25" customHeight="1" spans="1:6" x14ac:dyDescent="0.25">
      <c r="A9649" s="232">
        <v>43666</v>
      </c>
      <c r="B9649" s="233">
        <v>201</v>
      </c>
      <c r="C9649" s="233">
        <v>48</v>
      </c>
      <c r="D9649" s="234">
        <v>0.9791666666678793</v>
      </c>
      <c r="E9649" s="235">
        <v>0</v>
      </c>
      <c r="F9649" s="235">
        <v>0.00004456880432970597</v>
      </c>
    </row>
    <row r="9650" ht="14.25" customHeight="1" spans="1:6" x14ac:dyDescent="0.25">
      <c r="A9650" s="232">
        <v>43667</v>
      </c>
      <c r="B9650" s="233">
        <v>202</v>
      </c>
      <c r="C9650" s="233">
        <v>1</v>
      </c>
      <c r="D9650" s="234">
        <v>0</v>
      </c>
      <c r="E9650" s="235">
        <v>0</v>
      </c>
      <c r="F9650" s="235">
        <v>0.00003735767194377602</v>
      </c>
    </row>
    <row r="9651" ht="14.25" customHeight="1" spans="1:6" x14ac:dyDescent="0.25">
      <c r="A9651" s="232">
        <v>43667</v>
      </c>
      <c r="B9651" s="233">
        <v>202</v>
      </c>
      <c r="C9651" s="233">
        <v>2</v>
      </c>
      <c r="D9651" s="234">
        <v>0.020833333332120674</v>
      </c>
      <c r="E9651" s="235">
        <v>0</v>
      </c>
      <c r="F9651" s="235">
        <v>0.0000332513326684548</v>
      </c>
    </row>
    <row r="9652" ht="14.25" customHeight="1" spans="1:6" x14ac:dyDescent="0.25">
      <c r="A9652" s="232">
        <v>43667</v>
      </c>
      <c r="B9652" s="233">
        <v>202</v>
      </c>
      <c r="C9652" s="233">
        <v>3</v>
      </c>
      <c r="D9652" s="234">
        <v>0.041666666667879326</v>
      </c>
      <c r="E9652" s="235">
        <v>0</v>
      </c>
      <c r="F9652" s="235">
        <v>0.00003094777648961606</v>
      </c>
    </row>
    <row r="9653" ht="14.25" customHeight="1" spans="1:6" x14ac:dyDescent="0.25">
      <c r="A9653" s="232">
        <v>43667</v>
      </c>
      <c r="B9653" s="233">
        <v>202</v>
      </c>
      <c r="C9653" s="233">
        <v>4</v>
      </c>
      <c r="D9653" s="234">
        <v>0.0625</v>
      </c>
      <c r="E9653" s="235">
        <v>0</v>
      </c>
      <c r="F9653" s="235">
        <v>0.00002974592109196107</v>
      </c>
    </row>
    <row r="9654" ht="14.25" customHeight="1" spans="1:6" x14ac:dyDescent="0.25">
      <c r="A9654" s="232">
        <v>43667</v>
      </c>
      <c r="B9654" s="233">
        <v>202</v>
      </c>
      <c r="C9654" s="233">
        <v>5</v>
      </c>
      <c r="D9654" s="234">
        <v>0.08333333333212067</v>
      </c>
      <c r="E9654" s="235">
        <v>0</v>
      </c>
      <c r="F9654" s="235">
        <v>0.000027542519529593582</v>
      </c>
    </row>
    <row r="9655" ht="14.25" customHeight="1" spans="1:6" x14ac:dyDescent="0.25">
      <c r="A9655" s="232">
        <v>43667</v>
      </c>
      <c r="B9655" s="233">
        <v>202</v>
      </c>
      <c r="C9655" s="233">
        <v>6</v>
      </c>
      <c r="D9655" s="234">
        <v>0.10416666666787933</v>
      </c>
      <c r="E9655" s="235">
        <v>0</v>
      </c>
      <c r="F9655" s="235">
        <v>0.000026941591830766084</v>
      </c>
    </row>
    <row r="9656" ht="14.25" customHeight="1" spans="1:6" x14ac:dyDescent="0.25">
      <c r="A9656" s="232">
        <v>43667</v>
      </c>
      <c r="B9656" s="233">
        <v>202</v>
      </c>
      <c r="C9656" s="233">
        <v>7</v>
      </c>
      <c r="D9656" s="234">
        <v>0.125</v>
      </c>
      <c r="E9656" s="235">
        <v>0</v>
      </c>
      <c r="F9656" s="235">
        <v>0.00002684143721429483</v>
      </c>
    </row>
    <row r="9657" ht="14.25" customHeight="1" spans="1:6" x14ac:dyDescent="0.25">
      <c r="A9657" s="232">
        <v>43667</v>
      </c>
      <c r="B9657" s="233">
        <v>202</v>
      </c>
      <c r="C9657" s="233">
        <v>8</v>
      </c>
      <c r="D9657" s="234">
        <v>0.14583333333212067</v>
      </c>
      <c r="E9657" s="235">
        <v>0</v>
      </c>
      <c r="F9657" s="235">
        <v>0.00002654097336488109</v>
      </c>
    </row>
    <row r="9658" ht="14.25" customHeight="1" spans="1:6" x14ac:dyDescent="0.25">
      <c r="A9658" s="232">
        <v>43667</v>
      </c>
      <c r="B9658" s="233">
        <v>202</v>
      </c>
      <c r="C9658" s="233">
        <v>9</v>
      </c>
      <c r="D9658" s="234">
        <v>0.16666666666787933</v>
      </c>
      <c r="E9658" s="235">
        <v>0.0000019411012299677144</v>
      </c>
      <c r="F9658" s="235">
        <v>0.000026340664131938587</v>
      </c>
    </row>
    <row r="9659" ht="14.25" customHeight="1" spans="1:6" x14ac:dyDescent="0.25">
      <c r="A9659" s="232">
        <v>43667</v>
      </c>
      <c r="B9659" s="233">
        <v>202</v>
      </c>
      <c r="C9659" s="233">
        <v>10</v>
      </c>
      <c r="D9659" s="234">
        <v>0.1875</v>
      </c>
      <c r="E9659" s="235">
        <v>0.000004689021912068604</v>
      </c>
      <c r="F9659" s="235">
        <v>0.000026941591830766084</v>
      </c>
    </row>
    <row r="9660" ht="14.25" customHeight="1" spans="1:6" x14ac:dyDescent="0.25">
      <c r="A9660" s="232">
        <v>43667</v>
      </c>
      <c r="B9660" s="233">
        <v>202</v>
      </c>
      <c r="C9660" s="233">
        <v>11</v>
      </c>
      <c r="D9660" s="234">
        <v>0.20833333333212067</v>
      </c>
      <c r="E9660" s="235">
        <v>0.00001222287312186677</v>
      </c>
      <c r="F9660" s="235">
        <v>0.000027141901063708585</v>
      </c>
    </row>
    <row r="9661" ht="14.25" customHeight="1" spans="1:6" x14ac:dyDescent="0.25">
      <c r="A9661" s="232">
        <v>43667</v>
      </c>
      <c r="B9661" s="233">
        <v>202</v>
      </c>
      <c r="C9661" s="233">
        <v>12</v>
      </c>
      <c r="D9661" s="234">
        <v>0.22916666666787933</v>
      </c>
      <c r="E9661" s="235">
        <v>0.0000234641616154799</v>
      </c>
      <c r="F9661" s="235">
        <v>0.00002884452954371982</v>
      </c>
    </row>
    <row r="9662" ht="14.25" customHeight="1" spans="1:6" x14ac:dyDescent="0.25">
      <c r="A9662" s="232">
        <v>43667</v>
      </c>
      <c r="B9662" s="233">
        <v>202</v>
      </c>
      <c r="C9662" s="233">
        <v>13</v>
      </c>
      <c r="D9662" s="234">
        <v>0.25</v>
      </c>
      <c r="E9662" s="235">
        <v>0.00003893152636164118</v>
      </c>
      <c r="F9662" s="235">
        <v>0.000033952414983753533</v>
      </c>
    </row>
    <row r="9663" ht="14.25" customHeight="1" spans="1:6" x14ac:dyDescent="0.25">
      <c r="A9663" s="232">
        <v>43667</v>
      </c>
      <c r="B9663" s="233">
        <v>202</v>
      </c>
      <c r="C9663" s="233">
        <v>14</v>
      </c>
      <c r="D9663" s="234">
        <v>0.2708333333321207</v>
      </c>
      <c r="E9663" s="235">
        <v>0.000057376731973839675</v>
      </c>
      <c r="F9663" s="235">
        <v>0.00004096323813674099</v>
      </c>
    </row>
    <row r="9664" ht="14.25" customHeight="1" spans="1:6" x14ac:dyDescent="0.25">
      <c r="A9664" s="232">
        <v>43667</v>
      </c>
      <c r="B9664" s="233">
        <v>202</v>
      </c>
      <c r="C9664" s="233">
        <v>15</v>
      </c>
      <c r="D9664" s="234">
        <v>0.2916666666678793</v>
      </c>
      <c r="E9664" s="235">
        <v>0.0000828629455031278</v>
      </c>
      <c r="F9664" s="235">
        <v>0.00004486926817911972</v>
      </c>
    </row>
    <row r="9665" ht="14.25" customHeight="1" spans="1:6" x14ac:dyDescent="0.25">
      <c r="A9665" s="232">
        <v>43667</v>
      </c>
      <c r="B9665" s="233">
        <v>202</v>
      </c>
      <c r="C9665" s="233">
        <v>16</v>
      </c>
      <c r="D9665" s="234">
        <v>0.3125</v>
      </c>
      <c r="E9665" s="235">
        <v>0.00011216523389458588</v>
      </c>
      <c r="F9665" s="235">
        <v>0.00004857498898855595</v>
      </c>
    </row>
    <row r="9666" ht="14.25" customHeight="1" spans="1:6" x14ac:dyDescent="0.25">
      <c r="A9666" s="232">
        <v>43667</v>
      </c>
      <c r="B9666" s="233">
        <v>202</v>
      </c>
      <c r="C9666" s="233">
        <v>17</v>
      </c>
      <c r="D9666" s="234">
        <v>0.3333333333321207</v>
      </c>
      <c r="E9666" s="235">
        <v>0.000146401504464005</v>
      </c>
      <c r="F9666" s="235">
        <v>0.00005137931824975094</v>
      </c>
    </row>
    <row r="9667" ht="14.25" customHeight="1" spans="1:6" x14ac:dyDescent="0.25">
      <c r="A9667" s="232">
        <v>43667</v>
      </c>
      <c r="B9667" s="233">
        <v>202</v>
      </c>
      <c r="C9667" s="233">
        <v>18</v>
      </c>
      <c r="D9667" s="234">
        <v>0.3541666666678793</v>
      </c>
      <c r="E9667" s="235">
        <v>0.00016874252569126625</v>
      </c>
      <c r="F9667" s="235">
        <v>0.00005308194672976218</v>
      </c>
    </row>
    <row r="9668" ht="14.25" customHeight="1" spans="1:6" x14ac:dyDescent="0.25">
      <c r="A9668" s="232">
        <v>43667</v>
      </c>
      <c r="B9668" s="233">
        <v>202</v>
      </c>
      <c r="C9668" s="233">
        <v>19</v>
      </c>
      <c r="D9668" s="234">
        <v>0.375</v>
      </c>
      <c r="E9668" s="235">
        <v>0.00021528795875288214</v>
      </c>
      <c r="F9668" s="235">
        <v>0.00005288163749681968</v>
      </c>
    </row>
    <row r="9669" ht="14.25" customHeight="1" spans="1:6" x14ac:dyDescent="0.25">
      <c r="A9669" s="232">
        <v>43667</v>
      </c>
      <c r="B9669" s="233">
        <v>202</v>
      </c>
      <c r="C9669" s="233">
        <v>20</v>
      </c>
      <c r="D9669" s="234">
        <v>0.3958333333321207</v>
      </c>
      <c r="E9669" s="235">
        <v>0.00024772054834569214</v>
      </c>
      <c r="F9669" s="235">
        <v>0.00005288163749681968</v>
      </c>
    </row>
    <row r="9670" ht="14.25" customHeight="1" spans="1:6" x14ac:dyDescent="0.25">
      <c r="A9670" s="232">
        <v>43667</v>
      </c>
      <c r="B9670" s="233">
        <v>202</v>
      </c>
      <c r="C9670" s="233">
        <v>21</v>
      </c>
      <c r="D9670" s="234">
        <v>0.4166666666678793</v>
      </c>
      <c r="E9670" s="235">
        <v>0.0002420088330748253</v>
      </c>
      <c r="F9670" s="235">
        <v>0.00005278148288034843</v>
      </c>
    </row>
    <row r="9671" ht="14.25" customHeight="1" spans="1:6" x14ac:dyDescent="0.25">
      <c r="A9671" s="232">
        <v>43667</v>
      </c>
      <c r="B9671" s="233">
        <v>202</v>
      </c>
      <c r="C9671" s="233">
        <v>22</v>
      </c>
      <c r="D9671" s="234">
        <v>0.4375</v>
      </c>
      <c r="E9671" s="235">
        <v>0.0002482554875147567</v>
      </c>
      <c r="F9671" s="235">
        <v>0.00005047792670150969</v>
      </c>
    </row>
    <row r="9672" ht="14.25" customHeight="1" spans="1:6" x14ac:dyDescent="0.25">
      <c r="A9672" s="232">
        <v>43667</v>
      </c>
      <c r="B9672" s="233">
        <v>202</v>
      </c>
      <c r="C9672" s="233">
        <v>23</v>
      </c>
      <c r="D9672" s="234">
        <v>0.4583333333321207</v>
      </c>
      <c r="E9672" s="235">
        <v>0.0002714421610553007</v>
      </c>
      <c r="F9672" s="235">
        <v>0.00005097869978386593</v>
      </c>
    </row>
    <row r="9673" ht="14.25" customHeight="1" spans="1:6" x14ac:dyDescent="0.25">
      <c r="A9673" s="232">
        <v>43667</v>
      </c>
      <c r="B9673" s="233">
        <v>202</v>
      </c>
      <c r="C9673" s="233">
        <v>24</v>
      </c>
      <c r="D9673" s="234">
        <v>0.4791666666678793</v>
      </c>
      <c r="E9673" s="235">
        <v>0.000274368913582006</v>
      </c>
      <c r="F9673" s="235">
        <v>0.000051479472866222185</v>
      </c>
    </row>
    <row r="9674" ht="14.25" customHeight="1" spans="1:6" x14ac:dyDescent="0.25">
      <c r="A9674" s="232">
        <v>43667</v>
      </c>
      <c r="B9674" s="233">
        <v>202</v>
      </c>
      <c r="C9674" s="233">
        <v>25</v>
      </c>
      <c r="D9674" s="234">
        <v>0.5</v>
      </c>
      <c r="E9674" s="235">
        <v>0.000283653114170368</v>
      </c>
      <c r="F9674" s="235">
        <v>0.00005067823593445219</v>
      </c>
    </row>
    <row r="9675" ht="14.25" customHeight="1" spans="1:6" x14ac:dyDescent="0.25">
      <c r="A9675" s="232">
        <v>43667</v>
      </c>
      <c r="B9675" s="233">
        <v>202</v>
      </c>
      <c r="C9675" s="233">
        <v>26</v>
      </c>
      <c r="D9675" s="234">
        <v>0.5208333333321207</v>
      </c>
      <c r="E9675" s="235">
        <v>0.0002981932979351432</v>
      </c>
      <c r="F9675" s="235">
        <v>0.000050277617468567196</v>
      </c>
    </row>
    <row r="9676" ht="14.25" customHeight="1" spans="1:6" x14ac:dyDescent="0.25">
      <c r="A9676" s="232">
        <v>43667</v>
      </c>
      <c r="B9676" s="233">
        <v>202</v>
      </c>
      <c r="C9676" s="233">
        <v>27</v>
      </c>
      <c r="D9676" s="234">
        <v>0.5416666666678793</v>
      </c>
      <c r="E9676" s="235">
        <v>0.00028735637393088024</v>
      </c>
      <c r="F9676" s="235">
        <v>0.00004937622592032595</v>
      </c>
    </row>
    <row r="9677" ht="14.25" customHeight="1" spans="1:6" x14ac:dyDescent="0.25">
      <c r="A9677" s="232">
        <v>43667</v>
      </c>
      <c r="B9677" s="233">
        <v>202</v>
      </c>
      <c r="C9677" s="233">
        <v>28</v>
      </c>
      <c r="D9677" s="234">
        <v>0.5625</v>
      </c>
      <c r="E9677" s="235">
        <v>0.000276169262316573</v>
      </c>
      <c r="F9677" s="235">
        <v>0.000049175916687383454</v>
      </c>
    </row>
    <row r="9678" ht="14.25" customHeight="1" spans="1:6" x14ac:dyDescent="0.25">
      <c r="A9678" s="232">
        <v>43667</v>
      </c>
      <c r="B9678" s="233">
        <v>202</v>
      </c>
      <c r="C9678" s="233">
        <v>29</v>
      </c>
      <c r="D9678" s="234">
        <v>0.5833333333321207</v>
      </c>
      <c r="E9678" s="235">
        <v>0.00027132842533517137</v>
      </c>
      <c r="F9678" s="235">
        <v>0.00004787390667325721</v>
      </c>
    </row>
    <row r="9679" ht="14.25" customHeight="1" spans="1:6" x14ac:dyDescent="0.25">
      <c r="A9679" s="232">
        <v>43667</v>
      </c>
      <c r="B9679" s="233">
        <v>202</v>
      </c>
      <c r="C9679" s="233">
        <v>30</v>
      </c>
      <c r="D9679" s="234">
        <v>0.6041666666678793</v>
      </c>
      <c r="E9679" s="235">
        <v>0.0002378081595860242</v>
      </c>
      <c r="F9679" s="235">
        <v>0.00004797406128972845</v>
      </c>
    </row>
    <row r="9680" ht="14.25" customHeight="1" spans="1:6" x14ac:dyDescent="0.25">
      <c r="A9680" s="232">
        <v>43667</v>
      </c>
      <c r="B9680" s="233">
        <v>202</v>
      </c>
      <c r="C9680" s="233">
        <v>31</v>
      </c>
      <c r="D9680" s="234">
        <v>0.625</v>
      </c>
      <c r="E9680" s="235">
        <v>0.00021911507902554943</v>
      </c>
      <c r="F9680" s="235">
        <v>0.00004877529822149846</v>
      </c>
    </row>
    <row r="9681" ht="14.25" customHeight="1" spans="1:6" x14ac:dyDescent="0.25">
      <c r="A9681" s="232">
        <v>43667</v>
      </c>
      <c r="B9681" s="233">
        <v>202</v>
      </c>
      <c r="C9681" s="233">
        <v>32</v>
      </c>
      <c r="D9681" s="234">
        <v>0.6458333333321207</v>
      </c>
      <c r="E9681" s="235">
        <v>0.00018090187720169905</v>
      </c>
      <c r="F9681" s="235">
        <v>0.00005077839055092343</v>
      </c>
    </row>
    <row r="9682" ht="14.25" customHeight="1" spans="1:6" x14ac:dyDescent="0.25">
      <c r="A9682" s="232">
        <v>43667</v>
      </c>
      <c r="B9682" s="233">
        <v>202</v>
      </c>
      <c r="C9682" s="233">
        <v>33</v>
      </c>
      <c r="D9682" s="234">
        <v>0.6666666666678793</v>
      </c>
      <c r="E9682" s="235">
        <v>0.00015708979038953606</v>
      </c>
      <c r="F9682" s="235">
        <v>0.000053282255962704675</v>
      </c>
    </row>
    <row r="9683" ht="14.25" customHeight="1" spans="1:6" x14ac:dyDescent="0.25">
      <c r="A9683" s="232">
        <v>43667</v>
      </c>
      <c r="B9683" s="233">
        <v>202</v>
      </c>
      <c r="C9683" s="233">
        <v>34</v>
      </c>
      <c r="D9683" s="234">
        <v>0.6875</v>
      </c>
      <c r="E9683" s="235">
        <v>0.00011845998711211125</v>
      </c>
      <c r="F9683" s="235">
        <v>0.00005798952293685338</v>
      </c>
    </row>
    <row r="9684" ht="14.25" customHeight="1" spans="1:6" x14ac:dyDescent="0.25">
      <c r="A9684" s="232">
        <v>43667</v>
      </c>
      <c r="B9684" s="233">
        <v>202</v>
      </c>
      <c r="C9684" s="233">
        <v>35</v>
      </c>
      <c r="D9684" s="234">
        <v>0.7083333333321207</v>
      </c>
      <c r="E9684" s="235">
        <v>0.00008877523975138414</v>
      </c>
      <c r="F9684" s="235">
        <v>0.0000634980268427721</v>
      </c>
    </row>
    <row r="9685" ht="14.25" customHeight="1" spans="1:6" x14ac:dyDescent="0.25">
      <c r="A9685" s="232">
        <v>43667</v>
      </c>
      <c r="B9685" s="233">
        <v>202</v>
      </c>
      <c r="C9685" s="233">
        <v>36</v>
      </c>
      <c r="D9685" s="234">
        <v>0.7291666666678793</v>
      </c>
      <c r="E9685" s="235">
        <v>0.00006970097052345732</v>
      </c>
      <c r="F9685" s="235">
        <v>0.00006419910915807086</v>
      </c>
    </row>
    <row r="9686" ht="14.25" customHeight="1" spans="1:6" x14ac:dyDescent="0.25">
      <c r="A9686" s="232">
        <v>43667</v>
      </c>
      <c r="B9686" s="233">
        <v>202</v>
      </c>
      <c r="C9686" s="233">
        <v>37</v>
      </c>
      <c r="D9686" s="234">
        <v>0.75</v>
      </c>
      <c r="E9686" s="235">
        <v>0.00005284003990671465</v>
      </c>
      <c r="F9686" s="235">
        <v>0.00006490019147336961</v>
      </c>
    </row>
    <row r="9687" ht="14.25" customHeight="1" spans="1:6" x14ac:dyDescent="0.25">
      <c r="A9687" s="232">
        <v>43667</v>
      </c>
      <c r="B9687" s="233">
        <v>202</v>
      </c>
      <c r="C9687" s="233">
        <v>38</v>
      </c>
      <c r="D9687" s="234">
        <v>0.7708333333321207</v>
      </c>
      <c r="E9687" s="235">
        <v>0.00003656650163813941</v>
      </c>
      <c r="F9687" s="235">
        <v>0.00006520065532278334</v>
      </c>
    </row>
    <row r="9688" ht="14.25" customHeight="1" spans="1:6" x14ac:dyDescent="0.25">
      <c r="A9688" s="232">
        <v>43667</v>
      </c>
      <c r="B9688" s="233">
        <v>202</v>
      </c>
      <c r="C9688" s="233">
        <v>39</v>
      </c>
      <c r="D9688" s="234">
        <v>0.7916666666678793</v>
      </c>
      <c r="E9688" s="235">
        <v>0.000020094880141329255</v>
      </c>
      <c r="F9688" s="235">
        <v>0.00006409895454159961</v>
      </c>
    </row>
    <row r="9689" ht="14.25" customHeight="1" spans="1:6" x14ac:dyDescent="0.25">
      <c r="A9689" s="232">
        <v>43667</v>
      </c>
      <c r="B9689" s="233">
        <v>202</v>
      </c>
      <c r="C9689" s="233">
        <v>40</v>
      </c>
      <c r="D9689" s="234">
        <v>0.8125</v>
      </c>
      <c r="E9689" s="235">
        <v>0.000008300146826499233</v>
      </c>
      <c r="F9689" s="235">
        <v>0.0000646998822404271</v>
      </c>
    </row>
    <row r="9690" ht="14.25" customHeight="1" spans="1:6" x14ac:dyDescent="0.25">
      <c r="A9690" s="232">
        <v>43667</v>
      </c>
      <c r="B9690" s="233">
        <v>202</v>
      </c>
      <c r="C9690" s="233">
        <v>41</v>
      </c>
      <c r="D9690" s="234">
        <v>0.8333333333321207</v>
      </c>
      <c r="E9690" s="235">
        <v>0.0000026221015099520664</v>
      </c>
      <c r="F9690" s="235">
        <v>0.00006239632606158836</v>
      </c>
    </row>
    <row r="9691" ht="14.25" customHeight="1" spans="1:6" x14ac:dyDescent="0.25">
      <c r="A9691" s="232">
        <v>43667</v>
      </c>
      <c r="B9691" s="233">
        <v>202</v>
      </c>
      <c r="C9691" s="233">
        <v>42</v>
      </c>
      <c r="D9691" s="234">
        <v>0.8541666666678793</v>
      </c>
      <c r="E9691" s="235">
        <v>2.0218777875369338e-7</v>
      </c>
      <c r="F9691" s="235">
        <v>0.00006259663529453087</v>
      </c>
    </row>
    <row r="9692" ht="14.25" customHeight="1" spans="1:6" x14ac:dyDescent="0.25">
      <c r="A9692" s="232">
        <v>43667</v>
      </c>
      <c r="B9692" s="233">
        <v>202</v>
      </c>
      <c r="C9692" s="233">
        <v>43</v>
      </c>
      <c r="D9692" s="234">
        <v>0.875</v>
      </c>
      <c r="E9692" s="235">
        <v>0</v>
      </c>
      <c r="F9692" s="235">
        <v>0.00006520065532278334</v>
      </c>
    </row>
    <row r="9693" ht="14.25" customHeight="1" spans="1:6" x14ac:dyDescent="0.25">
      <c r="A9693" s="232">
        <v>43667</v>
      </c>
      <c r="B9693" s="233">
        <v>202</v>
      </c>
      <c r="C9693" s="233">
        <v>44</v>
      </c>
      <c r="D9693" s="234">
        <v>0.8958333333321207</v>
      </c>
      <c r="E9693" s="235">
        <v>0</v>
      </c>
      <c r="F9693" s="235">
        <v>0.00006480003685689835</v>
      </c>
    </row>
    <row r="9694" ht="14.25" customHeight="1" spans="1:6" x14ac:dyDescent="0.25">
      <c r="A9694" s="232">
        <v>43667</v>
      </c>
      <c r="B9694" s="233">
        <v>202</v>
      </c>
      <c r="C9694" s="233">
        <v>45</v>
      </c>
      <c r="D9694" s="234">
        <v>0.9166666666678793</v>
      </c>
      <c r="E9694" s="235">
        <v>0</v>
      </c>
      <c r="F9694" s="235">
        <v>0.0000628970991439446</v>
      </c>
    </row>
    <row r="9695" ht="14.25" customHeight="1" spans="1:6" x14ac:dyDescent="0.25">
      <c r="A9695" s="232">
        <v>43667</v>
      </c>
      <c r="B9695" s="233">
        <v>202</v>
      </c>
      <c r="C9695" s="233">
        <v>46</v>
      </c>
      <c r="D9695" s="234">
        <v>0.9375</v>
      </c>
      <c r="E9695" s="235">
        <v>0</v>
      </c>
      <c r="F9695" s="235">
        <v>0.00005758890447096841</v>
      </c>
    </row>
    <row r="9696" ht="14.25" customHeight="1" spans="1:6" x14ac:dyDescent="0.25">
      <c r="A9696" s="232">
        <v>43667</v>
      </c>
      <c r="B9696" s="233">
        <v>202</v>
      </c>
      <c r="C9696" s="233">
        <v>47</v>
      </c>
      <c r="D9696" s="234">
        <v>0.9583333333321207</v>
      </c>
      <c r="E9696" s="235">
        <v>0</v>
      </c>
      <c r="F9696" s="235">
        <v>0.00005248101903093467</v>
      </c>
    </row>
    <row r="9697" ht="14.25" customHeight="1" spans="1:6" x14ac:dyDescent="0.25">
      <c r="A9697" s="232">
        <v>43667</v>
      </c>
      <c r="B9697" s="233">
        <v>202</v>
      </c>
      <c r="C9697" s="233">
        <v>48</v>
      </c>
      <c r="D9697" s="234">
        <v>0.9791666666678793</v>
      </c>
      <c r="E9697" s="235">
        <v>0</v>
      </c>
      <c r="F9697" s="235">
        <v>0.00004506957741206223</v>
      </c>
    </row>
    <row r="9698" ht="14.25" customHeight="1" spans="1:6" x14ac:dyDescent="0.25">
      <c r="A9698" s="232">
        <v>43668</v>
      </c>
      <c r="B9698" s="233">
        <v>203</v>
      </c>
      <c r="C9698" s="233">
        <v>1</v>
      </c>
      <c r="D9698" s="234">
        <v>0</v>
      </c>
      <c r="E9698" s="235">
        <v>0</v>
      </c>
      <c r="F9698" s="235">
        <v>0.00003825906349201726</v>
      </c>
    </row>
    <row r="9699" ht="14.25" customHeight="1" spans="1:6" x14ac:dyDescent="0.25">
      <c r="A9699" s="232">
        <v>43668</v>
      </c>
      <c r="B9699" s="233">
        <v>203</v>
      </c>
      <c r="C9699" s="233">
        <v>2</v>
      </c>
      <c r="D9699" s="234">
        <v>0.020833333332120674</v>
      </c>
      <c r="E9699" s="235">
        <v>0</v>
      </c>
      <c r="F9699" s="235">
        <v>0.00003375210575081104</v>
      </c>
    </row>
    <row r="9700" ht="14.25" customHeight="1" spans="1:6" x14ac:dyDescent="0.25">
      <c r="A9700" s="232">
        <v>43668</v>
      </c>
      <c r="B9700" s="233">
        <v>203</v>
      </c>
      <c r="C9700" s="233">
        <v>3</v>
      </c>
      <c r="D9700" s="234">
        <v>0.041666666667879326</v>
      </c>
      <c r="E9700" s="235">
        <v>0</v>
      </c>
      <c r="F9700" s="235">
        <v>0.000030847621873144815</v>
      </c>
    </row>
    <row r="9701" ht="14.25" customHeight="1" spans="1:6" x14ac:dyDescent="0.25">
      <c r="A9701" s="232">
        <v>43668</v>
      </c>
      <c r="B9701" s="233">
        <v>203</v>
      </c>
      <c r="C9701" s="233">
        <v>4</v>
      </c>
      <c r="D9701" s="234">
        <v>0.0625</v>
      </c>
      <c r="E9701" s="235">
        <v>0</v>
      </c>
      <c r="F9701" s="235">
        <v>0.000030447003407259817</v>
      </c>
    </row>
    <row r="9702" ht="14.25" customHeight="1" spans="1:6" x14ac:dyDescent="0.25">
      <c r="A9702" s="232">
        <v>43668</v>
      </c>
      <c r="B9702" s="233">
        <v>203</v>
      </c>
      <c r="C9702" s="233">
        <v>5</v>
      </c>
      <c r="D9702" s="234">
        <v>0.08333333333212067</v>
      </c>
      <c r="E9702" s="235">
        <v>0</v>
      </c>
      <c r="F9702" s="235">
        <v>0.00002834375646136358</v>
      </c>
    </row>
    <row r="9703" ht="14.25" customHeight="1" spans="1:6" x14ac:dyDescent="0.25">
      <c r="A9703" s="232">
        <v>43668</v>
      </c>
      <c r="B9703" s="233">
        <v>203</v>
      </c>
      <c r="C9703" s="233">
        <v>6</v>
      </c>
      <c r="D9703" s="234">
        <v>0.10416666666787933</v>
      </c>
      <c r="E9703" s="235">
        <v>0</v>
      </c>
      <c r="F9703" s="235">
        <v>0.00002704174644723733</v>
      </c>
    </row>
    <row r="9704" ht="14.25" customHeight="1" spans="1:6" x14ac:dyDescent="0.25">
      <c r="A9704" s="232">
        <v>43668</v>
      </c>
      <c r="B9704" s="233">
        <v>203</v>
      </c>
      <c r="C9704" s="233">
        <v>7</v>
      </c>
      <c r="D9704" s="234">
        <v>0.125</v>
      </c>
      <c r="E9704" s="235">
        <v>0</v>
      </c>
      <c r="F9704" s="235">
        <v>0.000027342210296651082</v>
      </c>
    </row>
    <row r="9705" ht="14.25" customHeight="1" spans="1:6" x14ac:dyDescent="0.25">
      <c r="A9705" s="232">
        <v>43668</v>
      </c>
      <c r="B9705" s="233">
        <v>203</v>
      </c>
      <c r="C9705" s="233">
        <v>8</v>
      </c>
      <c r="D9705" s="234">
        <v>0.14583333333212067</v>
      </c>
      <c r="E9705" s="235">
        <v>0</v>
      </c>
      <c r="F9705" s="235">
        <v>0.000026941591830766084</v>
      </c>
    </row>
    <row r="9706" ht="14.25" customHeight="1" spans="1:6" x14ac:dyDescent="0.25">
      <c r="A9706" s="232">
        <v>43668</v>
      </c>
      <c r="B9706" s="233">
        <v>203</v>
      </c>
      <c r="C9706" s="233">
        <v>9</v>
      </c>
      <c r="D9706" s="234">
        <v>0.16666666666787933</v>
      </c>
      <c r="E9706" s="235">
        <v>0.0000026051621770619333</v>
      </c>
      <c r="F9706" s="235">
        <v>0.00002674128259782358</v>
      </c>
    </row>
    <row r="9707" ht="14.25" customHeight="1" spans="1:6" x14ac:dyDescent="0.25">
      <c r="A9707" s="232">
        <v>43668</v>
      </c>
      <c r="B9707" s="233">
        <v>203</v>
      </c>
      <c r="C9707" s="233">
        <v>10</v>
      </c>
      <c r="D9707" s="234">
        <v>0.1875</v>
      </c>
      <c r="E9707" s="235">
        <v>0.000004807248268787303</v>
      </c>
      <c r="F9707" s="235">
        <v>0.000027542519529593582</v>
      </c>
    </row>
    <row r="9708" ht="14.25" customHeight="1" spans="1:6" x14ac:dyDescent="0.25">
      <c r="A9708" s="232">
        <v>43668</v>
      </c>
      <c r="B9708" s="233">
        <v>203</v>
      </c>
      <c r="C9708" s="233">
        <v>11</v>
      </c>
      <c r="D9708" s="234">
        <v>0.20833333333212067</v>
      </c>
      <c r="E9708" s="235">
        <v>0.0000122385378048491</v>
      </c>
      <c r="F9708" s="235">
        <v>0.000027742828762536086</v>
      </c>
    </row>
    <row r="9709" ht="14.25" customHeight="1" spans="1:6" x14ac:dyDescent="0.25">
      <c r="A9709" s="232">
        <v>43668</v>
      </c>
      <c r="B9709" s="233">
        <v>203</v>
      </c>
      <c r="C9709" s="233">
        <v>12</v>
      </c>
      <c r="D9709" s="234">
        <v>0.22916666666787933</v>
      </c>
      <c r="E9709" s="235">
        <v>0.000023631889281217063</v>
      </c>
      <c r="F9709" s="235">
        <v>0.00002914499339313357</v>
      </c>
    </row>
    <row r="9710" ht="14.25" customHeight="1" spans="1:6" x14ac:dyDescent="0.25">
      <c r="A9710" s="232">
        <v>43668</v>
      </c>
      <c r="B9710" s="233">
        <v>203</v>
      </c>
      <c r="C9710" s="233">
        <v>13</v>
      </c>
      <c r="D9710" s="234">
        <v>0.25</v>
      </c>
      <c r="E9710" s="235">
        <v>0.00004199946839612524</v>
      </c>
      <c r="F9710" s="235">
        <v>0.00003335148728492605</v>
      </c>
    </row>
    <row r="9711" ht="14.25" customHeight="1" spans="1:6" x14ac:dyDescent="0.25">
      <c r="A9711" s="232">
        <v>43668</v>
      </c>
      <c r="B9711" s="233">
        <v>203</v>
      </c>
      <c r="C9711" s="233">
        <v>14</v>
      </c>
      <c r="D9711" s="234">
        <v>0.2708333333321207</v>
      </c>
      <c r="E9711" s="235">
        <v>0.00006245881855225083</v>
      </c>
      <c r="F9711" s="235">
        <v>0.00004026215582144225</v>
      </c>
    </row>
    <row r="9712" ht="14.25" customHeight="1" spans="1:6" x14ac:dyDescent="0.25">
      <c r="A9712" s="232">
        <v>43668</v>
      </c>
      <c r="B9712" s="233">
        <v>203</v>
      </c>
      <c r="C9712" s="233">
        <v>15</v>
      </c>
      <c r="D9712" s="234">
        <v>0.2916666666678793</v>
      </c>
      <c r="E9712" s="235">
        <v>0.0000909745031128732</v>
      </c>
      <c r="F9712" s="235">
        <v>0.00004426834048029223</v>
      </c>
    </row>
    <row r="9713" ht="14.25" customHeight="1" spans="1:6" x14ac:dyDescent="0.25">
      <c r="A9713" s="232">
        <v>43668</v>
      </c>
      <c r="B9713" s="233">
        <v>203</v>
      </c>
      <c r="C9713" s="233">
        <v>16</v>
      </c>
      <c r="D9713" s="234">
        <v>0.3125</v>
      </c>
      <c r="E9713" s="235">
        <v>0.00013014070251106608</v>
      </c>
      <c r="F9713" s="235">
        <v>0.000048474834372084706</v>
      </c>
    </row>
    <row r="9714" ht="14.25" customHeight="1" spans="1:6" x14ac:dyDescent="0.25">
      <c r="A9714" s="232">
        <v>43668</v>
      </c>
      <c r="B9714" s="233">
        <v>203</v>
      </c>
      <c r="C9714" s="233">
        <v>17</v>
      </c>
      <c r="D9714" s="234">
        <v>0.3333333333321207</v>
      </c>
      <c r="E9714" s="235">
        <v>0.00015967921073802493</v>
      </c>
      <c r="F9714" s="235">
        <v>0.00005258117364740593</v>
      </c>
    </row>
    <row r="9715" ht="14.25" customHeight="1" spans="1:6" x14ac:dyDescent="0.25">
      <c r="A9715" s="232">
        <v>43668</v>
      </c>
      <c r="B9715" s="233">
        <v>203</v>
      </c>
      <c r="C9715" s="233">
        <v>18</v>
      </c>
      <c r="D9715" s="234">
        <v>0.3541666666678793</v>
      </c>
      <c r="E9715" s="235">
        <v>0.00018625934299998544</v>
      </c>
      <c r="F9715" s="235">
        <v>0.00005448411136035966</v>
      </c>
    </row>
    <row r="9716" ht="14.25" customHeight="1" spans="1:6" x14ac:dyDescent="0.25">
      <c r="A9716" s="232">
        <v>43668</v>
      </c>
      <c r="B9716" s="233">
        <v>203</v>
      </c>
      <c r="C9716" s="233">
        <v>19</v>
      </c>
      <c r="D9716" s="234">
        <v>0.375</v>
      </c>
      <c r="E9716" s="235">
        <v>0.00021236894681065215</v>
      </c>
      <c r="F9716" s="235">
        <v>0.0000545842659768309</v>
      </c>
    </row>
    <row r="9717" ht="14.25" customHeight="1" spans="1:6" x14ac:dyDescent="0.25">
      <c r="A9717" s="232">
        <v>43668</v>
      </c>
      <c r="B9717" s="233">
        <v>203</v>
      </c>
      <c r="C9717" s="233">
        <v>20</v>
      </c>
      <c r="D9717" s="234">
        <v>0.3958333333321207</v>
      </c>
      <c r="E9717" s="235">
        <v>0.00022559202635459623</v>
      </c>
      <c r="F9717" s="235">
        <v>0.00005358271981211842</v>
      </c>
    </row>
    <row r="9718" ht="14.25" customHeight="1" spans="1:6" x14ac:dyDescent="0.25">
      <c r="A9718" s="232">
        <v>43668</v>
      </c>
      <c r="B9718" s="233">
        <v>203</v>
      </c>
      <c r="C9718" s="233">
        <v>21</v>
      </c>
      <c r="D9718" s="234">
        <v>0.4166666666678793</v>
      </c>
      <c r="E9718" s="235">
        <v>0.00022333074801685163</v>
      </c>
      <c r="F9718" s="235">
        <v>0.00005348256519564716</v>
      </c>
    </row>
    <row r="9719" ht="14.25" customHeight="1" spans="1:6" x14ac:dyDescent="0.25">
      <c r="A9719" s="232">
        <v>43668</v>
      </c>
      <c r="B9719" s="233">
        <v>203</v>
      </c>
      <c r="C9719" s="233">
        <v>22</v>
      </c>
      <c r="D9719" s="234">
        <v>0.4375</v>
      </c>
      <c r="E9719" s="235">
        <v>0.00022789223582189355</v>
      </c>
      <c r="F9719" s="235">
        <v>0.00005137931824975094</v>
      </c>
    </row>
    <row r="9720" ht="14.25" customHeight="1" spans="1:6" x14ac:dyDescent="0.25">
      <c r="A9720" s="232">
        <v>43668</v>
      </c>
      <c r="B9720" s="233">
        <v>203</v>
      </c>
      <c r="C9720" s="233">
        <v>23</v>
      </c>
      <c r="D9720" s="234">
        <v>0.4583333333321207</v>
      </c>
      <c r="E9720" s="235">
        <v>0.0002220381169009466</v>
      </c>
      <c r="F9720" s="235">
        <v>0.00005288163749681968</v>
      </c>
    </row>
    <row r="9721" ht="14.25" customHeight="1" spans="1:6" x14ac:dyDescent="0.25">
      <c r="A9721" s="232">
        <v>43668</v>
      </c>
      <c r="B9721" s="233">
        <v>203</v>
      </c>
      <c r="C9721" s="233">
        <v>24</v>
      </c>
      <c r="D9721" s="234">
        <v>0.4791666666678793</v>
      </c>
      <c r="E9721" s="235">
        <v>0.00019036330644727246</v>
      </c>
      <c r="F9721" s="235">
        <v>0.00005288163749681968</v>
      </c>
    </row>
    <row r="9722" ht="14.25" customHeight="1" spans="1:6" x14ac:dyDescent="0.25">
      <c r="A9722" s="232">
        <v>43668</v>
      </c>
      <c r="B9722" s="233">
        <v>203</v>
      </c>
      <c r="C9722" s="233">
        <v>25</v>
      </c>
      <c r="D9722" s="234">
        <v>0.5</v>
      </c>
      <c r="E9722" s="235">
        <v>0.00019915230615092093</v>
      </c>
      <c r="F9722" s="235">
        <v>0.00005298179211329092</v>
      </c>
    </row>
    <row r="9723" ht="14.25" customHeight="1" spans="1:6" x14ac:dyDescent="0.25">
      <c r="A9723" s="232">
        <v>43668</v>
      </c>
      <c r="B9723" s="233">
        <v>203</v>
      </c>
      <c r="C9723" s="233">
        <v>26</v>
      </c>
      <c r="D9723" s="234">
        <v>0.5208333333321207</v>
      </c>
      <c r="E9723" s="235">
        <v>0.00020455349190684024</v>
      </c>
      <c r="F9723" s="235">
        <v>0.00005248101903093467</v>
      </c>
    </row>
    <row r="9724" ht="14.25" customHeight="1" spans="1:6" x14ac:dyDescent="0.25">
      <c r="A9724" s="232">
        <v>43668</v>
      </c>
      <c r="B9724" s="233">
        <v>203</v>
      </c>
      <c r="C9724" s="233">
        <v>27</v>
      </c>
      <c r="D9724" s="234">
        <v>0.5416666666678793</v>
      </c>
      <c r="E9724" s="235">
        <v>0.00020965884445091706</v>
      </c>
      <c r="F9724" s="235">
        <v>0.00005097869978386593</v>
      </c>
    </row>
    <row r="9725" ht="14.25" customHeight="1" spans="1:6" x14ac:dyDescent="0.25">
      <c r="A9725" s="232">
        <v>43668</v>
      </c>
      <c r="B9725" s="233">
        <v>203</v>
      </c>
      <c r="C9725" s="233">
        <v>28</v>
      </c>
      <c r="D9725" s="234">
        <v>0.5625</v>
      </c>
      <c r="E9725" s="235">
        <v>0.00020825523795998949</v>
      </c>
      <c r="F9725" s="235">
        <v>0.000049576535153268434</v>
      </c>
    </row>
    <row r="9726" ht="14.25" customHeight="1" spans="1:6" x14ac:dyDescent="0.25">
      <c r="A9726" s="232">
        <v>43668</v>
      </c>
      <c r="B9726" s="233">
        <v>203</v>
      </c>
      <c r="C9726" s="233">
        <v>29</v>
      </c>
      <c r="D9726" s="234">
        <v>0.5833333333321207</v>
      </c>
      <c r="E9726" s="235">
        <v>0.00019540813538585853</v>
      </c>
      <c r="F9726" s="235">
        <v>0.00004857498898855595</v>
      </c>
    </row>
    <row r="9727" ht="14.25" customHeight="1" spans="1:6" x14ac:dyDescent="0.25">
      <c r="A9727" s="232">
        <v>43668</v>
      </c>
      <c r="B9727" s="233">
        <v>203</v>
      </c>
      <c r="C9727" s="233">
        <v>30</v>
      </c>
      <c r="D9727" s="234">
        <v>0.6041666666678793</v>
      </c>
      <c r="E9727" s="235">
        <v>0.0001767527056294629</v>
      </c>
      <c r="F9727" s="235">
        <v>0.00004797406128972845</v>
      </c>
    </row>
    <row r="9728" ht="14.25" customHeight="1" spans="1:6" x14ac:dyDescent="0.25">
      <c r="A9728" s="232">
        <v>43668</v>
      </c>
      <c r="B9728" s="233">
        <v>203</v>
      </c>
      <c r="C9728" s="233">
        <v>31</v>
      </c>
      <c r="D9728" s="234">
        <v>0.625</v>
      </c>
      <c r="E9728" s="235">
        <v>0.00014617612974869855</v>
      </c>
      <c r="F9728" s="235">
        <v>0.000047673597440314705</v>
      </c>
    </row>
    <row r="9729" ht="14.25" customHeight="1" spans="1:6" x14ac:dyDescent="0.25">
      <c r="A9729" s="232">
        <v>43668</v>
      </c>
      <c r="B9729" s="233">
        <v>203</v>
      </c>
      <c r="C9729" s="233">
        <v>32</v>
      </c>
      <c r="D9729" s="234">
        <v>0.6458333333321207</v>
      </c>
      <c r="E9729" s="235">
        <v>0.00012118305099864055</v>
      </c>
      <c r="F9729" s="235">
        <v>0.000049977153619153456</v>
      </c>
    </row>
    <row r="9730" ht="14.25" customHeight="1" spans="1:6" x14ac:dyDescent="0.25">
      <c r="A9730" s="232">
        <v>43668</v>
      </c>
      <c r="B9730" s="233">
        <v>203</v>
      </c>
      <c r="C9730" s="233">
        <v>33</v>
      </c>
      <c r="D9730" s="234">
        <v>0.6666666666678793</v>
      </c>
      <c r="E9730" s="235">
        <v>0.00010942677168331038</v>
      </c>
      <c r="F9730" s="235">
        <v>0.00005188009133210718</v>
      </c>
    </row>
    <row r="9731" ht="14.25" customHeight="1" spans="1:6" x14ac:dyDescent="0.25">
      <c r="A9731" s="232">
        <v>43668</v>
      </c>
      <c r="B9731" s="233">
        <v>203</v>
      </c>
      <c r="C9731" s="233">
        <v>34</v>
      </c>
      <c r="D9731" s="234">
        <v>0.6875</v>
      </c>
      <c r="E9731" s="235">
        <v>0.00009317257370684946</v>
      </c>
      <c r="F9731" s="235">
        <v>0.00005488472982624466</v>
      </c>
    </row>
    <row r="9732" ht="14.25" customHeight="1" spans="1:6" x14ac:dyDescent="0.25">
      <c r="A9732" s="232">
        <v>43668</v>
      </c>
      <c r="B9732" s="233">
        <v>203</v>
      </c>
      <c r="C9732" s="233">
        <v>35</v>
      </c>
      <c r="D9732" s="234">
        <v>0.7083333333321207</v>
      </c>
      <c r="E9732" s="235">
        <v>0.00006989363965884838</v>
      </c>
      <c r="F9732" s="235">
        <v>0.000059391687567450885</v>
      </c>
    </row>
    <row r="9733" ht="14.25" customHeight="1" spans="1:6" x14ac:dyDescent="0.25">
      <c r="A9733" s="232">
        <v>43668</v>
      </c>
      <c r="B9733" s="233">
        <v>203</v>
      </c>
      <c r="C9733" s="233">
        <v>36</v>
      </c>
      <c r="D9733" s="234">
        <v>0.7291666666678793</v>
      </c>
      <c r="E9733" s="235">
        <v>0.000052727967652656284</v>
      </c>
      <c r="F9733" s="235">
        <v>0.00006029307911569213</v>
      </c>
    </row>
    <row r="9734" ht="14.25" customHeight="1" spans="1:6" x14ac:dyDescent="0.25">
      <c r="A9734" s="232">
        <v>43668</v>
      </c>
      <c r="B9734" s="233">
        <v>203</v>
      </c>
      <c r="C9734" s="233">
        <v>37</v>
      </c>
      <c r="D9734" s="234">
        <v>0.75</v>
      </c>
      <c r="E9734" s="235">
        <v>0.00004129509076865601</v>
      </c>
      <c r="F9734" s="235">
        <v>0.00006119447066393338</v>
      </c>
    </row>
    <row r="9735" ht="14.25" customHeight="1" spans="1:6" x14ac:dyDescent="0.25">
      <c r="A9735" s="232">
        <v>43668</v>
      </c>
      <c r="B9735" s="233">
        <v>203</v>
      </c>
      <c r="C9735" s="233">
        <v>38</v>
      </c>
      <c r="D9735" s="234">
        <v>0.7708333333321207</v>
      </c>
      <c r="E9735" s="235">
        <v>0.00002910548111755822</v>
      </c>
      <c r="F9735" s="235">
        <v>0.00006229617144511711</v>
      </c>
    </row>
    <row r="9736" ht="14.25" customHeight="1" spans="1:6" x14ac:dyDescent="0.25">
      <c r="A9736" s="232">
        <v>43668</v>
      </c>
      <c r="B9736" s="233">
        <v>203</v>
      </c>
      <c r="C9736" s="233">
        <v>39</v>
      </c>
      <c r="D9736" s="234">
        <v>0.7916666666678793</v>
      </c>
      <c r="E9736" s="235">
        <v>0.00001626849388334255</v>
      </c>
      <c r="F9736" s="235">
        <v>0.00006219601682864587</v>
      </c>
    </row>
    <row r="9737" ht="14.25" customHeight="1" spans="1:6" x14ac:dyDescent="0.25">
      <c r="A9737" s="232">
        <v>43668</v>
      </c>
      <c r="B9737" s="233">
        <v>203</v>
      </c>
      <c r="C9737" s="233">
        <v>40</v>
      </c>
      <c r="D9737" s="234">
        <v>0.8125</v>
      </c>
      <c r="E9737" s="235">
        <v>0.000007084578412536671</v>
      </c>
      <c r="F9737" s="235">
        <v>0.00006019292449922087</v>
      </c>
    </row>
    <row r="9738" ht="14.25" customHeight="1" spans="1:6" x14ac:dyDescent="0.25">
      <c r="A9738" s="232">
        <v>43668</v>
      </c>
      <c r="B9738" s="233">
        <v>203</v>
      </c>
      <c r="C9738" s="233">
        <v>41</v>
      </c>
      <c r="D9738" s="234">
        <v>0.8333333333321207</v>
      </c>
      <c r="E9738" s="235">
        <v>0.00000483406328954349</v>
      </c>
      <c r="F9738" s="235">
        <v>0.00005959199680039339</v>
      </c>
    </row>
    <row r="9739" ht="14.25" customHeight="1" spans="1:6" x14ac:dyDescent="0.25">
      <c r="A9739" s="232">
        <v>43668</v>
      </c>
      <c r="B9739" s="233">
        <v>203</v>
      </c>
      <c r="C9739" s="233">
        <v>42</v>
      </c>
      <c r="D9739" s="234">
        <v>0.8541666666678793</v>
      </c>
      <c r="E9739" s="235">
        <v>1.335850097353825e-8</v>
      </c>
      <c r="F9739" s="235">
        <v>0.000059992615266278386</v>
      </c>
    </row>
    <row r="9740" ht="14.25" customHeight="1" spans="1:6" x14ac:dyDescent="0.25">
      <c r="A9740" s="232">
        <v>43668</v>
      </c>
      <c r="B9740" s="233">
        <v>203</v>
      </c>
      <c r="C9740" s="233">
        <v>43</v>
      </c>
      <c r="D9740" s="234">
        <v>0.875</v>
      </c>
      <c r="E9740" s="235">
        <v>0</v>
      </c>
      <c r="F9740" s="235">
        <v>0.00006199570759570338</v>
      </c>
    </row>
    <row r="9741" ht="14.25" customHeight="1" spans="1:6" x14ac:dyDescent="0.25">
      <c r="A9741" s="232">
        <v>43668</v>
      </c>
      <c r="B9741" s="233">
        <v>203</v>
      </c>
      <c r="C9741" s="233">
        <v>44</v>
      </c>
      <c r="D9741" s="234">
        <v>0.8958333333321207</v>
      </c>
      <c r="E9741" s="235">
        <v>0</v>
      </c>
      <c r="F9741" s="235">
        <v>0.00006319756299335835</v>
      </c>
    </row>
    <row r="9742" ht="14.25" customHeight="1" spans="1:6" x14ac:dyDescent="0.25">
      <c r="A9742" s="232">
        <v>43668</v>
      </c>
      <c r="B9742" s="233">
        <v>203</v>
      </c>
      <c r="C9742" s="233">
        <v>45</v>
      </c>
      <c r="D9742" s="234">
        <v>0.9166666666678793</v>
      </c>
      <c r="E9742" s="235">
        <v>0</v>
      </c>
      <c r="F9742" s="235">
        <v>0.00006149493451334712</v>
      </c>
    </row>
    <row r="9743" ht="14.25" customHeight="1" spans="1:6" x14ac:dyDescent="0.25">
      <c r="A9743" s="232">
        <v>43668</v>
      </c>
      <c r="B9743" s="233">
        <v>203</v>
      </c>
      <c r="C9743" s="233">
        <v>46</v>
      </c>
      <c r="D9743" s="234">
        <v>0.9375</v>
      </c>
      <c r="E9743" s="235">
        <v>0</v>
      </c>
      <c r="F9743" s="235">
        <v>0.00005758890447096841</v>
      </c>
    </row>
    <row r="9744" ht="14.25" customHeight="1" spans="1:6" x14ac:dyDescent="0.25">
      <c r="A9744" s="232">
        <v>43668</v>
      </c>
      <c r="B9744" s="233">
        <v>203</v>
      </c>
      <c r="C9744" s="233">
        <v>47</v>
      </c>
      <c r="D9744" s="234">
        <v>0.9583333333321207</v>
      </c>
      <c r="E9744" s="235">
        <v>0</v>
      </c>
      <c r="F9744" s="235">
        <v>0.00005278148288034843</v>
      </c>
    </row>
    <row r="9745" ht="14.25" customHeight="1" spans="1:6" x14ac:dyDescent="0.25">
      <c r="A9745" s="232">
        <v>43668</v>
      </c>
      <c r="B9745" s="233">
        <v>203</v>
      </c>
      <c r="C9745" s="233">
        <v>48</v>
      </c>
      <c r="D9745" s="234">
        <v>0.9791666666678793</v>
      </c>
      <c r="E9745" s="235">
        <v>0</v>
      </c>
      <c r="F9745" s="235">
        <v>0.000046471742042659716</v>
      </c>
    </row>
    <row r="9746" ht="14.25" customHeight="1" spans="1:6" x14ac:dyDescent="0.25">
      <c r="A9746" s="232">
        <v>43669</v>
      </c>
      <c r="B9746" s="233">
        <v>204</v>
      </c>
      <c r="C9746" s="233">
        <v>1</v>
      </c>
      <c r="D9746" s="234">
        <v>0</v>
      </c>
      <c r="E9746" s="235">
        <v>0</v>
      </c>
      <c r="F9746" s="235">
        <v>0.00004436849509676348</v>
      </c>
    </row>
    <row r="9747" ht="14.25" customHeight="1" spans="1:6" x14ac:dyDescent="0.25">
      <c r="A9747" s="232">
        <v>43669</v>
      </c>
      <c r="B9747" s="233">
        <v>204</v>
      </c>
      <c r="C9747" s="233">
        <v>2</v>
      </c>
      <c r="D9747" s="234">
        <v>0.020833333332120674</v>
      </c>
      <c r="E9747" s="235">
        <v>0</v>
      </c>
      <c r="F9747" s="235">
        <v>0.000037457826560247266</v>
      </c>
    </row>
    <row r="9748" ht="14.25" customHeight="1" spans="1:6" x14ac:dyDescent="0.25">
      <c r="A9748" s="232">
        <v>43669</v>
      </c>
      <c r="B9748" s="233">
        <v>204</v>
      </c>
      <c r="C9748" s="233">
        <v>3</v>
      </c>
      <c r="D9748" s="234">
        <v>0.041666666667879326</v>
      </c>
      <c r="E9748" s="235">
        <v>0</v>
      </c>
      <c r="F9748" s="235">
        <v>0.00003275055958609855</v>
      </c>
    </row>
    <row r="9749" ht="14.25" customHeight="1" spans="1:6" x14ac:dyDescent="0.25">
      <c r="A9749" s="232">
        <v>43669</v>
      </c>
      <c r="B9749" s="233">
        <v>204</v>
      </c>
      <c r="C9749" s="233">
        <v>4</v>
      </c>
      <c r="D9749" s="234">
        <v>0.0625</v>
      </c>
      <c r="E9749" s="235">
        <v>0</v>
      </c>
      <c r="F9749" s="235">
        <v>0.00003054715802373107</v>
      </c>
    </row>
    <row r="9750" ht="14.25" customHeight="1" spans="1:6" x14ac:dyDescent="0.25">
      <c r="A9750" s="232">
        <v>43669</v>
      </c>
      <c r="B9750" s="233">
        <v>204</v>
      </c>
      <c r="C9750" s="233">
        <v>5</v>
      </c>
      <c r="D9750" s="234">
        <v>0.08333333333212067</v>
      </c>
      <c r="E9750" s="235">
        <v>0</v>
      </c>
      <c r="F9750" s="235">
        <v>0.00002934530262607607</v>
      </c>
    </row>
    <row r="9751" ht="14.25" customHeight="1" spans="1:6" x14ac:dyDescent="0.25">
      <c r="A9751" s="232">
        <v>43669</v>
      </c>
      <c r="B9751" s="233">
        <v>204</v>
      </c>
      <c r="C9751" s="233">
        <v>6</v>
      </c>
      <c r="D9751" s="234">
        <v>0.10416666666787933</v>
      </c>
      <c r="E9751" s="235">
        <v>0</v>
      </c>
      <c r="F9751" s="235">
        <v>0.000027742828762536086</v>
      </c>
    </row>
    <row r="9752" ht="14.25" customHeight="1" spans="1:6" x14ac:dyDescent="0.25">
      <c r="A9752" s="232">
        <v>43669</v>
      </c>
      <c r="B9752" s="233">
        <v>204</v>
      </c>
      <c r="C9752" s="233">
        <v>7</v>
      </c>
      <c r="D9752" s="234">
        <v>0.125</v>
      </c>
      <c r="E9752" s="235">
        <v>0</v>
      </c>
      <c r="F9752" s="235">
        <v>0.000027642674146064832</v>
      </c>
    </row>
    <row r="9753" ht="14.25" customHeight="1" spans="1:6" x14ac:dyDescent="0.25">
      <c r="A9753" s="232">
        <v>43669</v>
      </c>
      <c r="B9753" s="233">
        <v>204</v>
      </c>
      <c r="C9753" s="233">
        <v>8</v>
      </c>
      <c r="D9753" s="234">
        <v>0.14583333333212067</v>
      </c>
      <c r="E9753" s="235">
        <v>0</v>
      </c>
      <c r="F9753" s="235">
        <v>0.00002744236491312233</v>
      </c>
    </row>
    <row r="9754" ht="14.25" customHeight="1" spans="1:6" x14ac:dyDescent="0.25">
      <c r="A9754" s="232">
        <v>43669</v>
      </c>
      <c r="B9754" s="233">
        <v>204</v>
      </c>
      <c r="C9754" s="233">
        <v>9</v>
      </c>
      <c r="D9754" s="234">
        <v>0.16666666666787933</v>
      </c>
      <c r="E9754" s="235">
        <v>0.000006206415774765192</v>
      </c>
      <c r="F9754" s="235">
        <v>0.000025639581816639835</v>
      </c>
    </row>
    <row r="9755" ht="14.25" customHeight="1" spans="1:6" x14ac:dyDescent="0.25">
      <c r="A9755" s="232">
        <v>43669</v>
      </c>
      <c r="B9755" s="233">
        <v>204</v>
      </c>
      <c r="C9755" s="233">
        <v>10</v>
      </c>
      <c r="D9755" s="234">
        <v>0.1875</v>
      </c>
      <c r="E9755" s="235">
        <v>0.000003072278174011366</v>
      </c>
      <c r="F9755" s="235">
        <v>0.00002704174644723733</v>
      </c>
    </row>
    <row r="9756" ht="14.25" customHeight="1" spans="1:6" x14ac:dyDescent="0.25">
      <c r="A9756" s="232">
        <v>43669</v>
      </c>
      <c r="B9756" s="233">
        <v>204</v>
      </c>
      <c r="C9756" s="233">
        <v>11</v>
      </c>
      <c r="D9756" s="234">
        <v>0.20833333333212067</v>
      </c>
      <c r="E9756" s="235">
        <v>0.000009269072925397048</v>
      </c>
      <c r="F9756" s="235">
        <v>0.000027742828762536086</v>
      </c>
    </row>
    <row r="9757" ht="14.25" customHeight="1" spans="1:6" x14ac:dyDescent="0.25">
      <c r="A9757" s="232">
        <v>43669</v>
      </c>
      <c r="B9757" s="233">
        <v>204</v>
      </c>
      <c r="C9757" s="233">
        <v>12</v>
      </c>
      <c r="D9757" s="234">
        <v>0.22916666666787933</v>
      </c>
      <c r="E9757" s="235">
        <v>0.000018599990676860454</v>
      </c>
      <c r="F9757" s="235">
        <v>0.000027943137995478576</v>
      </c>
    </row>
    <row r="9758" ht="14.25" customHeight="1" spans="1:6" x14ac:dyDescent="0.25">
      <c r="A9758" s="232">
        <v>43669</v>
      </c>
      <c r="B9758" s="233">
        <v>204</v>
      </c>
      <c r="C9758" s="233">
        <v>13</v>
      </c>
      <c r="D9758" s="234">
        <v>0.25</v>
      </c>
      <c r="E9758" s="235">
        <v>0.00003251143718934713</v>
      </c>
      <c r="F9758" s="235">
        <v>0.000029445457242547322</v>
      </c>
    </row>
    <row r="9759" ht="14.25" customHeight="1" spans="1:6" x14ac:dyDescent="0.25">
      <c r="A9759" s="232">
        <v>43669</v>
      </c>
      <c r="B9759" s="233">
        <v>204</v>
      </c>
      <c r="C9759" s="233">
        <v>14</v>
      </c>
      <c r="D9759" s="234">
        <v>0.2708333333321207</v>
      </c>
      <c r="E9759" s="235">
        <v>0.000046983298499738776</v>
      </c>
      <c r="F9759" s="235">
        <v>0.000029946230324903566</v>
      </c>
    </row>
    <row r="9760" ht="14.25" customHeight="1" spans="1:6" x14ac:dyDescent="0.25">
      <c r="A9760" s="232">
        <v>43669</v>
      </c>
      <c r="B9760" s="233">
        <v>204</v>
      </c>
      <c r="C9760" s="233">
        <v>15</v>
      </c>
      <c r="D9760" s="234">
        <v>0.2916666666678793</v>
      </c>
      <c r="E9760" s="235">
        <v>0.00007006299252745695</v>
      </c>
      <c r="F9760" s="235">
        <v>0.000033852260367282293</v>
      </c>
    </row>
    <row r="9761" ht="14.25" customHeight="1" spans="1:6" x14ac:dyDescent="0.25">
      <c r="A9761" s="232">
        <v>43669</v>
      </c>
      <c r="B9761" s="233">
        <v>204</v>
      </c>
      <c r="C9761" s="233">
        <v>16</v>
      </c>
      <c r="D9761" s="234">
        <v>0.3125</v>
      </c>
      <c r="E9761" s="235">
        <v>0.00009119679672605572</v>
      </c>
      <c r="F9761" s="235">
        <v>0.000040061846588499765</v>
      </c>
    </row>
    <row r="9762" ht="14.25" customHeight="1" spans="1:6" x14ac:dyDescent="0.25">
      <c r="A9762" s="232">
        <v>43669</v>
      </c>
      <c r="B9762" s="233">
        <v>204</v>
      </c>
      <c r="C9762" s="233">
        <v>17</v>
      </c>
      <c r="D9762" s="234">
        <v>0.3333333333321207</v>
      </c>
      <c r="E9762" s="235">
        <v>0.00011278226529817306</v>
      </c>
      <c r="F9762" s="235">
        <v>0.000046271432809717215</v>
      </c>
    </row>
    <row r="9763" ht="14.25" customHeight="1" spans="1:6" x14ac:dyDescent="0.25">
      <c r="A9763" s="232">
        <v>43669</v>
      </c>
      <c r="B9763" s="233">
        <v>204</v>
      </c>
      <c r="C9763" s="233">
        <v>18</v>
      </c>
      <c r="D9763" s="234">
        <v>0.3541666666678793</v>
      </c>
      <c r="E9763" s="235">
        <v>0.00014903054830569658</v>
      </c>
      <c r="F9763" s="235">
        <v>0.000050277617468567196</v>
      </c>
    </row>
    <row r="9764" ht="14.25" customHeight="1" spans="1:6" x14ac:dyDescent="0.25">
      <c r="A9764" s="232">
        <v>43669</v>
      </c>
      <c r="B9764" s="233">
        <v>204</v>
      </c>
      <c r="C9764" s="233">
        <v>19</v>
      </c>
      <c r="D9764" s="234">
        <v>0.375</v>
      </c>
      <c r="E9764" s="235">
        <v>0.00017904087116782166</v>
      </c>
      <c r="F9764" s="235">
        <v>0.00005177993671563594</v>
      </c>
    </row>
    <row r="9765" ht="14.25" customHeight="1" spans="1:6" x14ac:dyDescent="0.25">
      <c r="A9765" s="232">
        <v>43669</v>
      </c>
      <c r="B9765" s="233">
        <v>204</v>
      </c>
      <c r="C9765" s="233">
        <v>20</v>
      </c>
      <c r="D9765" s="234">
        <v>0.3958333333321207</v>
      </c>
      <c r="E9765" s="235">
        <v>0.0001911139598312787</v>
      </c>
      <c r="F9765" s="235">
        <v>0.000054684420593302164</v>
      </c>
    </row>
    <row r="9766" ht="14.25" customHeight="1" spans="1:6" x14ac:dyDescent="0.25">
      <c r="A9766" s="232">
        <v>43669</v>
      </c>
      <c r="B9766" s="233">
        <v>204</v>
      </c>
      <c r="C9766" s="233">
        <v>21</v>
      </c>
      <c r="D9766" s="234">
        <v>0.4166666666678793</v>
      </c>
      <c r="E9766" s="235">
        <v>0.00021383503710041993</v>
      </c>
      <c r="F9766" s="235">
        <v>0.0000545842659768309</v>
      </c>
    </row>
    <row r="9767" ht="14.25" customHeight="1" spans="1:6" x14ac:dyDescent="0.25">
      <c r="A9767" s="232">
        <v>43669</v>
      </c>
      <c r="B9767" s="233">
        <v>204</v>
      </c>
      <c r="C9767" s="233">
        <v>22</v>
      </c>
      <c r="D9767" s="234">
        <v>0.4375</v>
      </c>
      <c r="E9767" s="235">
        <v>0.00019800549528165075</v>
      </c>
      <c r="F9767" s="235">
        <v>0.000051078854400337184</v>
      </c>
    </row>
    <row r="9768" ht="14.25" customHeight="1" spans="1:6" x14ac:dyDescent="0.25">
      <c r="A9768" s="232">
        <v>43669</v>
      </c>
      <c r="B9768" s="233">
        <v>204</v>
      </c>
      <c r="C9768" s="233">
        <v>23</v>
      </c>
      <c r="D9768" s="234">
        <v>0.4583333333321207</v>
      </c>
      <c r="E9768" s="235">
        <v>0.00019729599969402212</v>
      </c>
      <c r="F9768" s="235">
        <v>0.0000573885952380259</v>
      </c>
    </row>
    <row r="9769" ht="14.25" customHeight="1" spans="1:6" x14ac:dyDescent="0.25">
      <c r="A9769" s="232">
        <v>43669</v>
      </c>
      <c r="B9769" s="233">
        <v>204</v>
      </c>
      <c r="C9769" s="233">
        <v>24</v>
      </c>
      <c r="D9769" s="234">
        <v>0.4791666666678793</v>
      </c>
      <c r="E9769" s="235">
        <v>0.00019388117052742494</v>
      </c>
      <c r="F9769" s="235">
        <v>0.00004857498898855595</v>
      </c>
    </row>
    <row r="9770" ht="14.25" customHeight="1" spans="1:6" x14ac:dyDescent="0.25">
      <c r="A9770" s="232">
        <v>43669</v>
      </c>
      <c r="B9770" s="233">
        <v>204</v>
      </c>
      <c r="C9770" s="233">
        <v>25</v>
      </c>
      <c r="D9770" s="234">
        <v>0.5</v>
      </c>
      <c r="E9770" s="235">
        <v>0.00020911303105249746</v>
      </c>
      <c r="F9770" s="235">
        <v>0.000055285348292129665</v>
      </c>
    </row>
    <row r="9771" ht="14.25" customHeight="1" spans="1:6" x14ac:dyDescent="0.25">
      <c r="A9771" s="232">
        <v>43669</v>
      </c>
      <c r="B9771" s="233">
        <v>204</v>
      </c>
      <c r="C9771" s="233">
        <v>26</v>
      </c>
      <c r="D9771" s="234">
        <v>0.5208333333321207</v>
      </c>
      <c r="E9771" s="235">
        <v>0.00020559612883008595</v>
      </c>
      <c r="F9771" s="235">
        <v>0.000049977153619153456</v>
      </c>
    </row>
    <row r="9772" ht="14.25" customHeight="1" spans="1:6" x14ac:dyDescent="0.25">
      <c r="A9772" s="232">
        <v>43669</v>
      </c>
      <c r="B9772" s="233">
        <v>204</v>
      </c>
      <c r="C9772" s="233">
        <v>27</v>
      </c>
      <c r="D9772" s="234">
        <v>0.5416666666678793</v>
      </c>
      <c r="E9772" s="235">
        <v>0.00018773469115070568</v>
      </c>
      <c r="F9772" s="235">
        <v>0.000049075762070912194</v>
      </c>
    </row>
    <row r="9773" ht="14.25" customHeight="1" spans="1:6" x14ac:dyDescent="0.25">
      <c r="A9773" s="232">
        <v>43669</v>
      </c>
      <c r="B9773" s="233">
        <v>204</v>
      </c>
      <c r="C9773" s="233">
        <v>28</v>
      </c>
      <c r="D9773" s="234">
        <v>0.5625</v>
      </c>
      <c r="E9773" s="235">
        <v>0.00020732226015692356</v>
      </c>
      <c r="F9773" s="235">
        <v>0.00005097869978386593</v>
      </c>
    </row>
    <row r="9774" ht="14.25" customHeight="1" spans="1:6" x14ac:dyDescent="0.25">
      <c r="A9774" s="232">
        <v>43669</v>
      </c>
      <c r="B9774" s="233">
        <v>204</v>
      </c>
      <c r="C9774" s="233">
        <v>29</v>
      </c>
      <c r="D9774" s="234">
        <v>0.5833333333321207</v>
      </c>
      <c r="E9774" s="235">
        <v>0.0001994217582415781</v>
      </c>
      <c r="F9774" s="235">
        <v>0.000048474834372084706</v>
      </c>
    </row>
    <row r="9775" ht="14.25" customHeight="1" spans="1:6" x14ac:dyDescent="0.25">
      <c r="A9775" s="232">
        <v>43669</v>
      </c>
      <c r="B9775" s="233">
        <v>204</v>
      </c>
      <c r="C9775" s="233">
        <v>30</v>
      </c>
      <c r="D9775" s="234">
        <v>0.6041666666678793</v>
      </c>
      <c r="E9775" s="235">
        <v>0.00018825012436229468</v>
      </c>
      <c r="F9775" s="235">
        <v>0.000047573442823843464</v>
      </c>
    </row>
    <row r="9776" ht="14.25" customHeight="1" spans="1:6" x14ac:dyDescent="0.25">
      <c r="A9776" s="232">
        <v>43669</v>
      </c>
      <c r="B9776" s="233">
        <v>204</v>
      </c>
      <c r="C9776" s="233">
        <v>31</v>
      </c>
      <c r="D9776" s="234">
        <v>0.625</v>
      </c>
      <c r="E9776" s="235">
        <v>0.00016160559406117048</v>
      </c>
      <c r="F9776" s="235">
        <v>0.00004857498898855595</v>
      </c>
    </row>
    <row r="9777" ht="14.25" customHeight="1" spans="1:6" x14ac:dyDescent="0.25">
      <c r="A9777" s="232">
        <v>43669</v>
      </c>
      <c r="B9777" s="233">
        <v>204</v>
      </c>
      <c r="C9777" s="233">
        <v>32</v>
      </c>
      <c r="D9777" s="234">
        <v>0.6458333333321207</v>
      </c>
      <c r="E9777" s="235">
        <v>0.00012867931330858462</v>
      </c>
      <c r="F9777" s="235">
        <v>0.000045770659727360954</v>
      </c>
    </row>
    <row r="9778" ht="14.25" customHeight="1" spans="1:6" x14ac:dyDescent="0.25">
      <c r="A9778" s="232">
        <v>43669</v>
      </c>
      <c r="B9778" s="233">
        <v>204</v>
      </c>
      <c r="C9778" s="233">
        <v>33</v>
      </c>
      <c r="D9778" s="234">
        <v>0.6666666666678793</v>
      </c>
      <c r="E9778" s="235">
        <v>0.00011495237433193041</v>
      </c>
      <c r="F9778" s="235">
        <v>0.00004376756739793598</v>
      </c>
    </row>
    <row r="9779" ht="14.25" customHeight="1" spans="1:6" x14ac:dyDescent="0.25">
      <c r="A9779" s="232">
        <v>43669</v>
      </c>
      <c r="B9779" s="233">
        <v>204</v>
      </c>
      <c r="C9779" s="233">
        <v>34</v>
      </c>
      <c r="D9779" s="234">
        <v>0.6875</v>
      </c>
      <c r="E9779" s="235">
        <v>0.00009852318004064872</v>
      </c>
      <c r="F9779" s="235">
        <v>0.000043967876630878485</v>
      </c>
    </row>
    <row r="9780" ht="14.25" customHeight="1" spans="1:6" x14ac:dyDescent="0.25">
      <c r="A9780" s="232">
        <v>43669</v>
      </c>
      <c r="B9780" s="233">
        <v>204</v>
      </c>
      <c r="C9780" s="233">
        <v>35</v>
      </c>
      <c r="D9780" s="234">
        <v>0.7083333333321207</v>
      </c>
      <c r="E9780" s="235">
        <v>0.0000772066858575893</v>
      </c>
      <c r="F9780" s="235">
        <v>0.000049977153619153456</v>
      </c>
    </row>
    <row r="9781" ht="14.25" customHeight="1" spans="1:6" x14ac:dyDescent="0.25">
      <c r="A9781" s="232">
        <v>43669</v>
      </c>
      <c r="B9781" s="233">
        <v>204</v>
      </c>
      <c r="C9781" s="233">
        <v>36</v>
      </c>
      <c r="D9781" s="234">
        <v>0.7291666666678793</v>
      </c>
      <c r="E9781" s="235">
        <v>0.00005891499150671531</v>
      </c>
      <c r="F9781" s="235">
        <v>0.0000567876675391984</v>
      </c>
    </row>
    <row r="9782" ht="14.25" customHeight="1" spans="1:6" x14ac:dyDescent="0.25">
      <c r="A9782" s="232">
        <v>43669</v>
      </c>
      <c r="B9782" s="233">
        <v>204</v>
      </c>
      <c r="C9782" s="233">
        <v>37</v>
      </c>
      <c r="D9782" s="234">
        <v>0.75</v>
      </c>
      <c r="E9782" s="235">
        <v>0.00004333261764884855</v>
      </c>
      <c r="F9782" s="235">
        <v>0.000059191378334508385</v>
      </c>
    </row>
    <row r="9783" ht="14.25" customHeight="1" spans="1:6" x14ac:dyDescent="0.25">
      <c r="A9783" s="232">
        <v>43669</v>
      </c>
      <c r="B9783" s="233">
        <v>204</v>
      </c>
      <c r="C9783" s="233">
        <v>38</v>
      </c>
      <c r="D9783" s="234">
        <v>0.7708333333321207</v>
      </c>
      <c r="E9783" s="235">
        <v>0.000029322308597543757</v>
      </c>
      <c r="F9783" s="235">
        <v>0.000054684420593302164</v>
      </c>
    </row>
    <row r="9784" ht="14.25" customHeight="1" spans="1:6" x14ac:dyDescent="0.25">
      <c r="A9784" s="232">
        <v>43669</v>
      </c>
      <c r="B9784" s="233">
        <v>204</v>
      </c>
      <c r="C9784" s="233">
        <v>39</v>
      </c>
      <c r="D9784" s="234">
        <v>0.7916666666678793</v>
      </c>
      <c r="E9784" s="235">
        <v>0.00001765009681471439</v>
      </c>
      <c r="F9784" s="235">
        <v>0.00006179539836276087</v>
      </c>
    </row>
    <row r="9785" ht="14.25" customHeight="1" spans="1:6" x14ac:dyDescent="0.25">
      <c r="A9785" s="232">
        <v>43669</v>
      </c>
      <c r="B9785" s="233">
        <v>204</v>
      </c>
      <c r="C9785" s="233">
        <v>40</v>
      </c>
      <c r="D9785" s="234">
        <v>0.8125</v>
      </c>
      <c r="E9785" s="235">
        <v>0.000006263107511777689</v>
      </c>
      <c r="F9785" s="235">
        <v>0.00005418364751094592</v>
      </c>
    </row>
    <row r="9786" ht="14.25" customHeight="1" spans="1:6" x14ac:dyDescent="0.25">
      <c r="A9786" s="232">
        <v>43669</v>
      </c>
      <c r="B9786" s="233">
        <v>204</v>
      </c>
      <c r="C9786" s="233">
        <v>41</v>
      </c>
      <c r="D9786" s="234">
        <v>0.8333333333321207</v>
      </c>
      <c r="E9786" s="235">
        <v>0.0000030216194092073524</v>
      </c>
      <c r="F9786" s="235">
        <v>0.000056887822155669654</v>
      </c>
    </row>
    <row r="9787" ht="14.25" customHeight="1" spans="1:6" x14ac:dyDescent="0.25">
      <c r="A9787" s="232">
        <v>43669</v>
      </c>
      <c r="B9787" s="233">
        <v>204</v>
      </c>
      <c r="C9787" s="233">
        <v>42</v>
      </c>
      <c r="D9787" s="234">
        <v>0.8541666666678793</v>
      </c>
      <c r="E9787" s="235">
        <v>1.6604491864304553e-8</v>
      </c>
      <c r="F9787" s="235">
        <v>0.000057088131388612155</v>
      </c>
    </row>
    <row r="9788" ht="14.25" customHeight="1" spans="1:6" x14ac:dyDescent="0.25">
      <c r="A9788" s="232">
        <v>43669</v>
      </c>
      <c r="B9788" s="233">
        <v>204</v>
      </c>
      <c r="C9788" s="233">
        <v>43</v>
      </c>
      <c r="D9788" s="234">
        <v>0.875</v>
      </c>
      <c r="E9788" s="235">
        <v>0</v>
      </c>
      <c r="F9788" s="235">
        <v>0.00005668751292272716</v>
      </c>
    </row>
    <row r="9789" ht="14.25" customHeight="1" spans="1:6" x14ac:dyDescent="0.25">
      <c r="A9789" s="232">
        <v>43669</v>
      </c>
      <c r="B9789" s="233">
        <v>204</v>
      </c>
      <c r="C9789" s="233">
        <v>44</v>
      </c>
      <c r="D9789" s="234">
        <v>0.8958333333321207</v>
      </c>
      <c r="E9789" s="235">
        <v>0</v>
      </c>
      <c r="F9789" s="235">
        <v>0.00005879075986862339</v>
      </c>
    </row>
    <row r="9790" ht="14.25" customHeight="1" spans="1:6" x14ac:dyDescent="0.25">
      <c r="A9790" s="232">
        <v>43669</v>
      </c>
      <c r="B9790" s="233">
        <v>204</v>
      </c>
      <c r="C9790" s="233">
        <v>45</v>
      </c>
      <c r="D9790" s="234">
        <v>0.9166666666678793</v>
      </c>
      <c r="E9790" s="235">
        <v>0</v>
      </c>
      <c r="F9790" s="235">
        <v>0.00005558581214154341</v>
      </c>
    </row>
    <row r="9791" ht="14.25" customHeight="1" spans="1:6" x14ac:dyDescent="0.25">
      <c r="A9791" s="232">
        <v>43669</v>
      </c>
      <c r="B9791" s="233">
        <v>204</v>
      </c>
      <c r="C9791" s="233">
        <v>46</v>
      </c>
      <c r="D9791" s="234">
        <v>0.9375</v>
      </c>
      <c r="E9791" s="235">
        <v>0</v>
      </c>
      <c r="F9791" s="235">
        <v>0.00005218055518152093</v>
      </c>
    </row>
    <row r="9792" ht="14.25" customHeight="1" spans="1:6" x14ac:dyDescent="0.25">
      <c r="A9792" s="232">
        <v>43669</v>
      </c>
      <c r="B9792" s="233">
        <v>204</v>
      </c>
      <c r="C9792" s="233">
        <v>47</v>
      </c>
      <c r="D9792" s="234">
        <v>0.9583333333321207</v>
      </c>
      <c r="E9792" s="235">
        <v>0</v>
      </c>
      <c r="F9792" s="235">
        <v>0.00005047792670150969</v>
      </c>
    </row>
    <row r="9793" ht="14.25" customHeight="1" spans="1:6" x14ac:dyDescent="0.25">
      <c r="A9793" s="232">
        <v>43669</v>
      </c>
      <c r="B9793" s="233">
        <v>204</v>
      </c>
      <c r="C9793" s="233">
        <v>48</v>
      </c>
      <c r="D9793" s="234">
        <v>0.9791666666678793</v>
      </c>
      <c r="E9793" s="235">
        <v>0</v>
      </c>
      <c r="F9793" s="235">
        <v>0.00004326679431557974</v>
      </c>
    </row>
    <row r="9794" ht="14.25" customHeight="1" spans="1:6" x14ac:dyDescent="0.25">
      <c r="A9794" s="232">
        <v>43670</v>
      </c>
      <c r="B9794" s="233">
        <v>205</v>
      </c>
      <c r="C9794" s="233">
        <v>1</v>
      </c>
      <c r="D9794" s="234">
        <v>0</v>
      </c>
      <c r="E9794" s="235">
        <v>0</v>
      </c>
      <c r="F9794" s="235">
        <v>0.00003795859964260352</v>
      </c>
    </row>
    <row r="9795" ht="14.25" customHeight="1" spans="1:6" x14ac:dyDescent="0.25">
      <c r="A9795" s="232">
        <v>43670</v>
      </c>
      <c r="B9795" s="233">
        <v>205</v>
      </c>
      <c r="C9795" s="233">
        <v>2</v>
      </c>
      <c r="D9795" s="234">
        <v>0.020833333332120674</v>
      </c>
      <c r="E9795" s="235">
        <v>0</v>
      </c>
      <c r="F9795" s="235">
        <v>0.00003485380653199478</v>
      </c>
    </row>
    <row r="9796" ht="14.25" customHeight="1" spans="1:6" x14ac:dyDescent="0.25">
      <c r="A9796" s="232">
        <v>43670</v>
      </c>
      <c r="B9796" s="233">
        <v>205</v>
      </c>
      <c r="C9796" s="233">
        <v>3</v>
      </c>
      <c r="D9796" s="234">
        <v>0.041666666667879326</v>
      </c>
      <c r="E9796" s="235">
        <v>0</v>
      </c>
      <c r="F9796" s="235">
        <v>0.00003335148728492605</v>
      </c>
    </row>
    <row r="9797" ht="14.25" customHeight="1" spans="1:6" x14ac:dyDescent="0.25">
      <c r="A9797" s="232">
        <v>43670</v>
      </c>
      <c r="B9797" s="233">
        <v>205</v>
      </c>
      <c r="C9797" s="233">
        <v>4</v>
      </c>
      <c r="D9797" s="234">
        <v>0.0625</v>
      </c>
      <c r="E9797" s="235">
        <v>0</v>
      </c>
      <c r="F9797" s="235">
        <v>0.00003134839495550106</v>
      </c>
    </row>
    <row r="9798" ht="14.25" customHeight="1" spans="1:6" x14ac:dyDescent="0.25">
      <c r="A9798" s="232">
        <v>43670</v>
      </c>
      <c r="B9798" s="233">
        <v>205</v>
      </c>
      <c r="C9798" s="233">
        <v>5</v>
      </c>
      <c r="D9798" s="234">
        <v>0.08333333333212067</v>
      </c>
      <c r="E9798" s="235">
        <v>0</v>
      </c>
      <c r="F9798" s="235">
        <v>0.000029645766475489823</v>
      </c>
    </row>
    <row r="9799" ht="14.25" customHeight="1" spans="1:6" x14ac:dyDescent="0.25">
      <c r="A9799" s="232">
        <v>43670</v>
      </c>
      <c r="B9799" s="233">
        <v>205</v>
      </c>
      <c r="C9799" s="233">
        <v>6</v>
      </c>
      <c r="D9799" s="234">
        <v>0.10416666666787933</v>
      </c>
      <c r="E9799" s="235">
        <v>0</v>
      </c>
      <c r="F9799" s="235">
        <v>0.00002884452954371982</v>
      </c>
    </row>
    <row r="9800" ht="14.25" customHeight="1" spans="1:6" x14ac:dyDescent="0.25">
      <c r="A9800" s="232">
        <v>43670</v>
      </c>
      <c r="B9800" s="233">
        <v>205</v>
      </c>
      <c r="C9800" s="233">
        <v>7</v>
      </c>
      <c r="D9800" s="234">
        <v>0.125</v>
      </c>
      <c r="E9800" s="235">
        <v>0</v>
      </c>
      <c r="F9800" s="235">
        <v>0.000028243601844892327</v>
      </c>
    </row>
    <row r="9801" ht="14.25" customHeight="1" spans="1:6" x14ac:dyDescent="0.25">
      <c r="A9801" s="232">
        <v>43670</v>
      </c>
      <c r="B9801" s="233">
        <v>205</v>
      </c>
      <c r="C9801" s="233">
        <v>8</v>
      </c>
      <c r="D9801" s="234">
        <v>0.14583333333212067</v>
      </c>
      <c r="E9801" s="235">
        <v>0</v>
      </c>
      <c r="F9801" s="235">
        <v>0.00002724205568017983</v>
      </c>
    </row>
    <row r="9802" ht="14.25" customHeight="1" spans="1:6" x14ac:dyDescent="0.25">
      <c r="A9802" s="232">
        <v>43670</v>
      </c>
      <c r="B9802" s="233">
        <v>205</v>
      </c>
      <c r="C9802" s="233">
        <v>9</v>
      </c>
      <c r="D9802" s="234">
        <v>0.16666666666787933</v>
      </c>
      <c r="E9802" s="235">
        <v>0.0000016856931733930154</v>
      </c>
      <c r="F9802" s="235">
        <v>0.00002654097336488109</v>
      </c>
    </row>
    <row r="9803" ht="14.25" customHeight="1" spans="1:6" x14ac:dyDescent="0.25">
      <c r="A9803" s="232">
        <v>43670</v>
      </c>
      <c r="B9803" s="233">
        <v>205</v>
      </c>
      <c r="C9803" s="233">
        <v>10</v>
      </c>
      <c r="D9803" s="234">
        <v>0.1875</v>
      </c>
      <c r="E9803" s="235">
        <v>0.000003993041874901672</v>
      </c>
      <c r="F9803" s="235">
        <v>0.000026641127981352337</v>
      </c>
    </row>
    <row r="9804" ht="14.25" customHeight="1" spans="1:6" x14ac:dyDescent="0.25">
      <c r="A9804" s="232">
        <v>43670</v>
      </c>
      <c r="B9804" s="233">
        <v>205</v>
      </c>
      <c r="C9804" s="233">
        <v>11</v>
      </c>
      <c r="D9804" s="234">
        <v>0.20833333333212067</v>
      </c>
      <c r="E9804" s="235">
        <v>0.000011134947083942921</v>
      </c>
      <c r="F9804" s="235">
        <v>0.00002674128259782358</v>
      </c>
    </row>
    <row r="9805" ht="14.25" customHeight="1" spans="1:6" x14ac:dyDescent="0.25">
      <c r="A9805" s="232">
        <v>43670</v>
      </c>
      <c r="B9805" s="233">
        <v>205</v>
      </c>
      <c r="C9805" s="233">
        <v>12</v>
      </c>
      <c r="D9805" s="234">
        <v>0.22916666666787933</v>
      </c>
      <c r="E9805" s="235">
        <v>0.00002137612914007038</v>
      </c>
      <c r="F9805" s="235">
        <v>0.000028243601844892327</v>
      </c>
    </row>
    <row r="9806" ht="14.25" customHeight="1" spans="1:6" x14ac:dyDescent="0.25">
      <c r="A9806" s="232">
        <v>43670</v>
      </c>
      <c r="B9806" s="233">
        <v>205</v>
      </c>
      <c r="C9806" s="233">
        <v>13</v>
      </c>
      <c r="D9806" s="234">
        <v>0.25</v>
      </c>
      <c r="E9806" s="235">
        <v>0.00003869025955510102</v>
      </c>
      <c r="F9806" s="235">
        <v>0.00002884452954371982</v>
      </c>
    </row>
    <row r="9807" ht="14.25" customHeight="1" spans="1:6" x14ac:dyDescent="0.25">
      <c r="A9807" s="232">
        <v>43670</v>
      </c>
      <c r="B9807" s="233">
        <v>205</v>
      </c>
      <c r="C9807" s="233">
        <v>14</v>
      </c>
      <c r="D9807" s="234">
        <v>0.2708333333321207</v>
      </c>
      <c r="E9807" s="235">
        <v>0.00006021736065728924</v>
      </c>
      <c r="F9807" s="235">
        <v>0.00003064731264020231</v>
      </c>
    </row>
    <row r="9808" ht="14.25" customHeight="1" spans="1:6" x14ac:dyDescent="0.25">
      <c r="A9808" s="232">
        <v>43670</v>
      </c>
      <c r="B9808" s="233">
        <v>205</v>
      </c>
      <c r="C9808" s="233">
        <v>15</v>
      </c>
      <c r="D9808" s="234">
        <v>0.2916666666678793</v>
      </c>
      <c r="E9808" s="235">
        <v>0.00008615695045131016</v>
      </c>
      <c r="F9808" s="235">
        <v>0.00003405256960022479</v>
      </c>
    </row>
    <row r="9809" ht="14.25" customHeight="1" spans="1:6" x14ac:dyDescent="0.25">
      <c r="A9809" s="232">
        <v>43670</v>
      </c>
      <c r="B9809" s="233">
        <v>205</v>
      </c>
      <c r="C9809" s="233">
        <v>16</v>
      </c>
      <c r="D9809" s="234">
        <v>0.3125</v>
      </c>
      <c r="E9809" s="235">
        <v>0.00011867756073533607</v>
      </c>
      <c r="F9809" s="235">
        <v>0.00003996169197202851</v>
      </c>
    </row>
    <row r="9810" ht="14.25" customHeight="1" spans="1:6" x14ac:dyDescent="0.25">
      <c r="A9810" s="232">
        <v>43670</v>
      </c>
      <c r="B9810" s="233">
        <v>205</v>
      </c>
      <c r="C9810" s="233">
        <v>17</v>
      </c>
      <c r="D9810" s="234">
        <v>0.3333333333321207</v>
      </c>
      <c r="E9810" s="235">
        <v>0.00014857175799421547</v>
      </c>
      <c r="F9810" s="235">
        <v>0.00004476911356264847</v>
      </c>
    </row>
    <row r="9811" ht="14.25" customHeight="1" spans="1:6" x14ac:dyDescent="0.25">
      <c r="A9811" s="232">
        <v>43670</v>
      </c>
      <c r="B9811" s="233">
        <v>205</v>
      </c>
      <c r="C9811" s="233">
        <v>18</v>
      </c>
      <c r="D9811" s="234">
        <v>0.3541666666678793</v>
      </c>
      <c r="E9811" s="235">
        <v>0.0001772619356280127</v>
      </c>
      <c r="F9811" s="235">
        <v>0.000048675143605027206</v>
      </c>
    </row>
    <row r="9812" ht="14.25" customHeight="1" spans="1:6" x14ac:dyDescent="0.25">
      <c r="A9812" s="232">
        <v>43670</v>
      </c>
      <c r="B9812" s="233">
        <v>205</v>
      </c>
      <c r="C9812" s="233">
        <v>19</v>
      </c>
      <c r="D9812" s="234">
        <v>0.375</v>
      </c>
      <c r="E9812" s="235">
        <v>0.00018851400129636363</v>
      </c>
      <c r="F9812" s="235">
        <v>0.000050277617468567196</v>
      </c>
    </row>
    <row r="9813" ht="14.25" customHeight="1" spans="1:6" x14ac:dyDescent="0.25">
      <c r="A9813" s="232">
        <v>43670</v>
      </c>
      <c r="B9813" s="233">
        <v>205</v>
      </c>
      <c r="C9813" s="233">
        <v>20</v>
      </c>
      <c r="D9813" s="234">
        <v>0.3958333333321207</v>
      </c>
      <c r="E9813" s="235">
        <v>0.00021430613479369912</v>
      </c>
      <c r="F9813" s="235">
        <v>0.00005588627599095715</v>
      </c>
    </row>
    <row r="9814" ht="14.25" customHeight="1" spans="1:6" x14ac:dyDescent="0.25">
      <c r="A9814" s="232">
        <v>43670</v>
      </c>
      <c r="B9814" s="233">
        <v>205</v>
      </c>
      <c r="C9814" s="233">
        <v>21</v>
      </c>
      <c r="D9814" s="234">
        <v>0.4166666666678793</v>
      </c>
      <c r="E9814" s="235">
        <v>0.0002201603225527685</v>
      </c>
      <c r="F9814" s="235">
        <v>0.000060092769882749627</v>
      </c>
    </row>
    <row r="9815" ht="14.25" customHeight="1" spans="1:6" x14ac:dyDescent="0.25">
      <c r="A9815" s="232">
        <v>43670</v>
      </c>
      <c r="B9815" s="233">
        <v>205</v>
      </c>
      <c r="C9815" s="233">
        <v>22</v>
      </c>
      <c r="D9815" s="234">
        <v>0.4375</v>
      </c>
      <c r="E9815" s="235">
        <v>0.00020888533492653138</v>
      </c>
      <c r="F9815" s="235">
        <v>0.00005949184218392214</v>
      </c>
    </row>
    <row r="9816" ht="14.25" customHeight="1" spans="1:6" x14ac:dyDescent="0.25">
      <c r="A9816" s="232">
        <v>43670</v>
      </c>
      <c r="B9816" s="233">
        <v>205</v>
      </c>
      <c r="C9816" s="233">
        <v>23</v>
      </c>
      <c r="D9816" s="234">
        <v>0.4583333333321207</v>
      </c>
      <c r="E9816" s="235">
        <v>0.00020285932367798424</v>
      </c>
      <c r="F9816" s="235">
        <v>0.000056387049073313414</v>
      </c>
    </row>
    <row r="9817" ht="14.25" customHeight="1" spans="1:6" x14ac:dyDescent="0.25">
      <c r="A9817" s="232">
        <v>43670</v>
      </c>
      <c r="B9817" s="233">
        <v>205</v>
      </c>
      <c r="C9817" s="233">
        <v>24</v>
      </c>
      <c r="D9817" s="234">
        <v>0.4791666666678793</v>
      </c>
      <c r="E9817" s="235">
        <v>0.00020359224409947945</v>
      </c>
      <c r="F9817" s="235">
        <v>0.00005608658522389965</v>
      </c>
    </row>
    <row r="9818" ht="14.25" customHeight="1" spans="1:6" x14ac:dyDescent="0.25">
      <c r="A9818" s="232">
        <v>43670</v>
      </c>
      <c r="B9818" s="233">
        <v>205</v>
      </c>
      <c r="C9818" s="233">
        <v>25</v>
      </c>
      <c r="D9818" s="234">
        <v>0.5</v>
      </c>
      <c r="E9818" s="235">
        <v>0.00020647459849381687</v>
      </c>
      <c r="F9818" s="235">
        <v>0.00005728844062155465</v>
      </c>
    </row>
    <row r="9819" ht="14.25" customHeight="1" spans="1:6" x14ac:dyDescent="0.25">
      <c r="A9819" s="232">
        <v>43670</v>
      </c>
      <c r="B9819" s="233">
        <v>205</v>
      </c>
      <c r="C9819" s="233">
        <v>26</v>
      </c>
      <c r="D9819" s="234">
        <v>0.5208333333321207</v>
      </c>
      <c r="E9819" s="235">
        <v>0.00021927087256471583</v>
      </c>
      <c r="F9819" s="235">
        <v>0.000060092769882749627</v>
      </c>
    </row>
    <row r="9820" ht="14.25" customHeight="1" spans="1:6" x14ac:dyDescent="0.25">
      <c r="A9820" s="232">
        <v>43670</v>
      </c>
      <c r="B9820" s="233">
        <v>205</v>
      </c>
      <c r="C9820" s="233">
        <v>27</v>
      </c>
      <c r="D9820" s="234">
        <v>0.5416666666678793</v>
      </c>
      <c r="E9820" s="235">
        <v>0.0002330681210105292</v>
      </c>
      <c r="F9820" s="235">
        <v>0.000060793852198048374</v>
      </c>
    </row>
    <row r="9821" ht="14.25" customHeight="1" spans="1:6" x14ac:dyDescent="0.25">
      <c r="A9821" s="232">
        <v>43670</v>
      </c>
      <c r="B9821" s="233">
        <v>205</v>
      </c>
      <c r="C9821" s="233">
        <v>28</v>
      </c>
      <c r="D9821" s="234">
        <v>0.5625</v>
      </c>
      <c r="E9821" s="235">
        <v>0.00023180388151027573</v>
      </c>
      <c r="F9821" s="235">
        <v>0.000058991069101565885</v>
      </c>
    </row>
    <row r="9822" ht="14.25" customHeight="1" spans="1:6" x14ac:dyDescent="0.25">
      <c r="A9822" s="232">
        <v>43670</v>
      </c>
      <c r="B9822" s="233">
        <v>205</v>
      </c>
      <c r="C9822" s="233">
        <v>29</v>
      </c>
      <c r="D9822" s="234">
        <v>0.5833333333321207</v>
      </c>
      <c r="E9822" s="235">
        <v>0.00022134300766203923</v>
      </c>
      <c r="F9822" s="235">
        <v>0.000055085039059187164</v>
      </c>
    </row>
    <row r="9823" ht="14.25" customHeight="1" spans="1:6" x14ac:dyDescent="0.25">
      <c r="A9823" s="232">
        <v>43670</v>
      </c>
      <c r="B9823" s="233">
        <v>205</v>
      </c>
      <c r="C9823" s="233">
        <v>30</v>
      </c>
      <c r="D9823" s="234">
        <v>0.6041666666678793</v>
      </c>
      <c r="E9823" s="235">
        <v>0.00020644323072636578</v>
      </c>
      <c r="F9823" s="235">
        <v>0.00005668751292272716</v>
      </c>
    </row>
    <row r="9824" ht="14.25" customHeight="1" spans="1:6" x14ac:dyDescent="0.25">
      <c r="A9824" s="232">
        <v>43670</v>
      </c>
      <c r="B9824" s="233">
        <v>205</v>
      </c>
      <c r="C9824" s="233">
        <v>31</v>
      </c>
      <c r="D9824" s="234">
        <v>0.625</v>
      </c>
      <c r="E9824" s="235">
        <v>0.0001863417546640504</v>
      </c>
      <c r="F9824" s="235">
        <v>0.000060393233732163374</v>
      </c>
    </row>
    <row r="9825" ht="14.25" customHeight="1" spans="1:6" x14ac:dyDescent="0.25">
      <c r="A9825" s="232">
        <v>43670</v>
      </c>
      <c r="B9825" s="233">
        <v>205</v>
      </c>
      <c r="C9825" s="233">
        <v>32</v>
      </c>
      <c r="D9825" s="234">
        <v>0.6458333333321207</v>
      </c>
      <c r="E9825" s="235">
        <v>0.00015492658773510126</v>
      </c>
      <c r="F9825" s="235">
        <v>0.00005768905908743964</v>
      </c>
    </row>
    <row r="9826" ht="14.25" customHeight="1" spans="1:6" x14ac:dyDescent="0.25">
      <c r="A9826" s="232">
        <v>43670</v>
      </c>
      <c r="B9826" s="233">
        <v>205</v>
      </c>
      <c r="C9826" s="233">
        <v>33</v>
      </c>
      <c r="D9826" s="234">
        <v>0.6666666666678793</v>
      </c>
      <c r="E9826" s="235">
        <v>0.00013289452180781825</v>
      </c>
      <c r="F9826" s="235">
        <v>0.000058390141402738404</v>
      </c>
    </row>
    <row r="9827" ht="14.25" customHeight="1" spans="1:6" x14ac:dyDescent="0.25">
      <c r="A9827" s="232">
        <v>43670</v>
      </c>
      <c r="B9827" s="233">
        <v>205</v>
      </c>
      <c r="C9827" s="233">
        <v>34</v>
      </c>
      <c r="D9827" s="234">
        <v>0.6875</v>
      </c>
      <c r="E9827" s="235">
        <v>0.00011357459995034912</v>
      </c>
      <c r="F9827" s="235">
        <v>0.00005959199680039339</v>
      </c>
    </row>
    <row r="9828" ht="14.25" customHeight="1" spans="1:6" x14ac:dyDescent="0.25">
      <c r="A9828" s="232">
        <v>43670</v>
      </c>
      <c r="B9828" s="233">
        <v>205</v>
      </c>
      <c r="C9828" s="233">
        <v>35</v>
      </c>
      <c r="D9828" s="234">
        <v>0.7083333333321207</v>
      </c>
      <c r="E9828" s="235">
        <v>0.00008242426535866729</v>
      </c>
      <c r="F9828" s="235">
        <v>0.0000661020468710246</v>
      </c>
    </row>
    <row r="9829" ht="14.25" customHeight="1" spans="1:6" x14ac:dyDescent="0.25">
      <c r="A9829" s="232">
        <v>43670</v>
      </c>
      <c r="B9829" s="233">
        <v>205</v>
      </c>
      <c r="C9829" s="233">
        <v>36</v>
      </c>
      <c r="D9829" s="234">
        <v>0.7291666666678793</v>
      </c>
      <c r="E9829" s="235">
        <v>0.00006048912244180843</v>
      </c>
      <c r="F9829" s="235">
        <v>0.00007191101462635705</v>
      </c>
    </row>
    <row r="9830" ht="14.25" customHeight="1" spans="1:6" x14ac:dyDescent="0.25">
      <c r="A9830" s="232">
        <v>43670</v>
      </c>
      <c r="B9830" s="233">
        <v>205</v>
      </c>
      <c r="C9830" s="233">
        <v>37</v>
      </c>
      <c r="D9830" s="234">
        <v>0.75</v>
      </c>
      <c r="E9830" s="235">
        <v>0.00004436161786813285</v>
      </c>
      <c r="F9830" s="235">
        <v>0.00006970761306398956</v>
      </c>
    </row>
    <row r="9831" ht="14.25" customHeight="1" spans="1:6" x14ac:dyDescent="0.25">
      <c r="A9831" s="232">
        <v>43670</v>
      </c>
      <c r="B9831" s="233">
        <v>205</v>
      </c>
      <c r="C9831" s="233">
        <v>38</v>
      </c>
      <c r="D9831" s="234">
        <v>0.7708333333321207</v>
      </c>
      <c r="E9831" s="235">
        <v>0.00002676253032509041</v>
      </c>
      <c r="F9831" s="235">
        <v>0.00006409895454159961</v>
      </c>
    </row>
    <row r="9832" ht="14.25" customHeight="1" spans="1:6" x14ac:dyDescent="0.25">
      <c r="A9832" s="232">
        <v>43670</v>
      </c>
      <c r="B9832" s="233">
        <v>205</v>
      </c>
      <c r="C9832" s="233">
        <v>39</v>
      </c>
      <c r="D9832" s="234">
        <v>0.7916666666678793</v>
      </c>
      <c r="E9832" s="235">
        <v>0.000014671493030716345</v>
      </c>
      <c r="F9832" s="235">
        <v>0.00006660281995338085</v>
      </c>
    </row>
    <row r="9833" ht="14.25" customHeight="1" spans="1:6" x14ac:dyDescent="0.25">
      <c r="A9833" s="232">
        <v>43670</v>
      </c>
      <c r="B9833" s="233">
        <v>205</v>
      </c>
      <c r="C9833" s="233">
        <v>40</v>
      </c>
      <c r="D9833" s="234">
        <v>0.8125</v>
      </c>
      <c r="E9833" s="235">
        <v>0.000005539759322853173</v>
      </c>
      <c r="F9833" s="235">
        <v>0.000060894006814519635</v>
      </c>
    </row>
    <row r="9834" ht="14.25" customHeight="1" spans="1:6" x14ac:dyDescent="0.25">
      <c r="A9834" s="232">
        <v>43670</v>
      </c>
      <c r="B9834" s="233">
        <v>205</v>
      </c>
      <c r="C9834" s="233">
        <v>41</v>
      </c>
      <c r="D9834" s="234">
        <v>0.8333333333321207</v>
      </c>
      <c r="E9834" s="235">
        <v>0.0000011034519461146307</v>
      </c>
      <c r="F9834" s="235">
        <v>0.000060894006814519635</v>
      </c>
    </row>
    <row r="9835" ht="14.25" customHeight="1" spans="1:6" x14ac:dyDescent="0.25">
      <c r="A9835" s="232">
        <v>43670</v>
      </c>
      <c r="B9835" s="233">
        <v>205</v>
      </c>
      <c r="C9835" s="233">
        <v>42</v>
      </c>
      <c r="D9835" s="234">
        <v>0.8541666666678793</v>
      </c>
      <c r="E9835" s="235">
        <v>1.0611893296735993e-8</v>
      </c>
      <c r="F9835" s="235">
        <v>0.0000634980268427721</v>
      </c>
    </row>
    <row r="9836" ht="14.25" customHeight="1" spans="1:6" x14ac:dyDescent="0.25">
      <c r="A9836" s="232">
        <v>43670</v>
      </c>
      <c r="B9836" s="233">
        <v>205</v>
      </c>
      <c r="C9836" s="233">
        <v>43</v>
      </c>
      <c r="D9836" s="234">
        <v>0.875</v>
      </c>
      <c r="E9836" s="235">
        <v>0</v>
      </c>
      <c r="F9836" s="235">
        <v>0.00006249648067805962</v>
      </c>
    </row>
    <row r="9837" ht="14.25" customHeight="1" spans="1:6" x14ac:dyDescent="0.25">
      <c r="A9837" s="232">
        <v>43670</v>
      </c>
      <c r="B9837" s="233">
        <v>205</v>
      </c>
      <c r="C9837" s="233">
        <v>44</v>
      </c>
      <c r="D9837" s="234">
        <v>0.8958333333321207</v>
      </c>
      <c r="E9837" s="235">
        <v>0</v>
      </c>
      <c r="F9837" s="235">
        <v>0.00006059354296510588</v>
      </c>
    </row>
    <row r="9838" ht="14.25" customHeight="1" spans="1:6" x14ac:dyDescent="0.25">
      <c r="A9838" s="232">
        <v>43670</v>
      </c>
      <c r="B9838" s="233">
        <v>205</v>
      </c>
      <c r="C9838" s="233">
        <v>45</v>
      </c>
      <c r="D9838" s="234">
        <v>0.9166666666678793</v>
      </c>
      <c r="E9838" s="235">
        <v>0</v>
      </c>
      <c r="F9838" s="235">
        <v>0.00006069369758157713</v>
      </c>
    </row>
    <row r="9839" ht="14.25" customHeight="1" spans="1:6" x14ac:dyDescent="0.25">
      <c r="A9839" s="232">
        <v>43670</v>
      </c>
      <c r="B9839" s="233">
        <v>205</v>
      </c>
      <c r="C9839" s="233">
        <v>46</v>
      </c>
      <c r="D9839" s="234">
        <v>0.9375</v>
      </c>
      <c r="E9839" s="235">
        <v>0</v>
      </c>
      <c r="F9839" s="235">
        <v>0.0000581898321697959</v>
      </c>
    </row>
    <row r="9840" ht="14.25" customHeight="1" spans="1:6" x14ac:dyDescent="0.25">
      <c r="A9840" s="232">
        <v>43670</v>
      </c>
      <c r="B9840" s="233">
        <v>205</v>
      </c>
      <c r="C9840" s="233">
        <v>47</v>
      </c>
      <c r="D9840" s="234">
        <v>0.9583333333321207</v>
      </c>
      <c r="E9840" s="235">
        <v>0</v>
      </c>
      <c r="F9840" s="235">
        <v>0.000048675143605027206</v>
      </c>
    </row>
    <row r="9841" ht="14.25" customHeight="1" spans="1:6" x14ac:dyDescent="0.25">
      <c r="A9841" s="232">
        <v>43670</v>
      </c>
      <c r="B9841" s="233">
        <v>205</v>
      </c>
      <c r="C9841" s="233">
        <v>48</v>
      </c>
      <c r="D9841" s="234">
        <v>0.9791666666678793</v>
      </c>
      <c r="E9841" s="235">
        <v>0</v>
      </c>
      <c r="F9841" s="235">
        <v>0.000040662774287327245</v>
      </c>
    </row>
    <row r="9842" ht="14.25" customHeight="1" spans="1:6" x14ac:dyDescent="0.25">
      <c r="A9842" s="232">
        <v>43671</v>
      </c>
      <c r="B9842" s="233">
        <v>206</v>
      </c>
      <c r="C9842" s="233">
        <v>1</v>
      </c>
      <c r="D9842" s="234">
        <v>0</v>
      </c>
      <c r="E9842" s="235">
        <v>0</v>
      </c>
      <c r="F9842" s="235">
        <v>0.000037457826560247266</v>
      </c>
    </row>
    <row r="9843" ht="14.25" customHeight="1" spans="1:6" x14ac:dyDescent="0.25">
      <c r="A9843" s="232">
        <v>43671</v>
      </c>
      <c r="B9843" s="233">
        <v>206</v>
      </c>
      <c r="C9843" s="233">
        <v>2</v>
      </c>
      <c r="D9843" s="234">
        <v>0.020833333332120674</v>
      </c>
      <c r="E9843" s="235">
        <v>0</v>
      </c>
      <c r="F9843" s="235">
        <v>0.00003335148728492605</v>
      </c>
    </row>
    <row r="9844" ht="14.25" customHeight="1" spans="1:6" x14ac:dyDescent="0.25">
      <c r="A9844" s="232">
        <v>43671</v>
      </c>
      <c r="B9844" s="233">
        <v>206</v>
      </c>
      <c r="C9844" s="233">
        <v>3</v>
      </c>
      <c r="D9844" s="234">
        <v>0.041666666667879326</v>
      </c>
      <c r="E9844" s="235">
        <v>0</v>
      </c>
      <c r="F9844" s="235">
        <v>0.00003124824033902981</v>
      </c>
    </row>
    <row r="9845" ht="14.25" customHeight="1" spans="1:6" x14ac:dyDescent="0.25">
      <c r="A9845" s="232">
        <v>43671</v>
      </c>
      <c r="B9845" s="233">
        <v>206</v>
      </c>
      <c r="C9845" s="233">
        <v>4</v>
      </c>
      <c r="D9845" s="234">
        <v>0.0625</v>
      </c>
      <c r="E9845" s="235">
        <v>0</v>
      </c>
      <c r="F9845" s="235">
        <v>0.000029245148009604822</v>
      </c>
    </row>
    <row r="9846" ht="14.25" customHeight="1" spans="1:6" x14ac:dyDescent="0.25">
      <c r="A9846" s="232">
        <v>43671</v>
      </c>
      <c r="B9846" s="233">
        <v>206</v>
      </c>
      <c r="C9846" s="233">
        <v>5</v>
      </c>
      <c r="D9846" s="234">
        <v>0.08333333333212067</v>
      </c>
      <c r="E9846" s="235">
        <v>0</v>
      </c>
      <c r="F9846" s="235">
        <v>0.000027642674146064832</v>
      </c>
    </row>
    <row r="9847" ht="14.25" customHeight="1" spans="1:6" x14ac:dyDescent="0.25">
      <c r="A9847" s="232">
        <v>43671</v>
      </c>
      <c r="B9847" s="233">
        <v>206</v>
      </c>
      <c r="C9847" s="233">
        <v>6</v>
      </c>
      <c r="D9847" s="234">
        <v>0.10416666666787933</v>
      </c>
      <c r="E9847" s="235">
        <v>0</v>
      </c>
      <c r="F9847" s="235">
        <v>0.00002724205568017983</v>
      </c>
    </row>
    <row r="9848" ht="14.25" customHeight="1" spans="1:6" x14ac:dyDescent="0.25">
      <c r="A9848" s="232">
        <v>43671</v>
      </c>
      <c r="B9848" s="233">
        <v>206</v>
      </c>
      <c r="C9848" s="233">
        <v>7</v>
      </c>
      <c r="D9848" s="234">
        <v>0.125</v>
      </c>
      <c r="E9848" s="235">
        <v>0</v>
      </c>
      <c r="F9848" s="235">
        <v>0.000026941591830766084</v>
      </c>
    </row>
    <row r="9849" ht="14.25" customHeight="1" spans="1:6" x14ac:dyDescent="0.25">
      <c r="A9849" s="232">
        <v>43671</v>
      </c>
      <c r="B9849" s="233">
        <v>206</v>
      </c>
      <c r="C9849" s="233">
        <v>8</v>
      </c>
      <c r="D9849" s="234">
        <v>0.14583333333212067</v>
      </c>
      <c r="E9849" s="235">
        <v>0</v>
      </c>
      <c r="F9849" s="235">
        <v>0.00002644081874840984</v>
      </c>
    </row>
    <row r="9850" ht="14.25" customHeight="1" spans="1:6" x14ac:dyDescent="0.25">
      <c r="A9850" s="232">
        <v>43671</v>
      </c>
      <c r="B9850" s="233">
        <v>206</v>
      </c>
      <c r="C9850" s="233">
        <v>9</v>
      </c>
      <c r="D9850" s="234">
        <v>0.16666666666787933</v>
      </c>
      <c r="E9850" s="235">
        <v>0.000001047173031956267</v>
      </c>
      <c r="F9850" s="235">
        <v>0.00002654097336488109</v>
      </c>
    </row>
    <row r="9851" ht="14.25" customHeight="1" spans="1:6" x14ac:dyDescent="0.25">
      <c r="A9851" s="232">
        <v>43671</v>
      </c>
      <c r="B9851" s="233">
        <v>206</v>
      </c>
      <c r="C9851" s="233">
        <v>10</v>
      </c>
      <c r="D9851" s="234">
        <v>0.1875</v>
      </c>
      <c r="E9851" s="235">
        <v>0.000003831120848620489</v>
      </c>
      <c r="F9851" s="235">
        <v>0.00002604020028252484</v>
      </c>
    </row>
    <row r="9852" ht="14.25" customHeight="1" spans="1:6" x14ac:dyDescent="0.25">
      <c r="A9852" s="232">
        <v>43671</v>
      </c>
      <c r="B9852" s="233">
        <v>206</v>
      </c>
      <c r="C9852" s="233">
        <v>11</v>
      </c>
      <c r="D9852" s="234">
        <v>0.20833333333212067</v>
      </c>
      <c r="E9852" s="235">
        <v>0.000008807599093280348</v>
      </c>
      <c r="F9852" s="235">
        <v>0.000027141901063708585</v>
      </c>
    </row>
    <row r="9853" ht="14.25" customHeight="1" spans="1:6" x14ac:dyDescent="0.25">
      <c r="A9853" s="232">
        <v>43671</v>
      </c>
      <c r="B9853" s="233">
        <v>206</v>
      </c>
      <c r="C9853" s="233">
        <v>12</v>
      </c>
      <c r="D9853" s="234">
        <v>0.22916666666787933</v>
      </c>
      <c r="E9853" s="235">
        <v>0.00001820168600419279</v>
      </c>
      <c r="F9853" s="235">
        <v>0.000027542519529593582</v>
      </c>
    </row>
    <row r="9854" ht="14.25" customHeight="1" spans="1:6" x14ac:dyDescent="0.25">
      <c r="A9854" s="232">
        <v>43671</v>
      </c>
      <c r="B9854" s="233">
        <v>206</v>
      </c>
      <c r="C9854" s="233">
        <v>13</v>
      </c>
      <c r="D9854" s="234">
        <v>0.25</v>
      </c>
      <c r="E9854" s="235">
        <v>0.00003144762045323261</v>
      </c>
      <c r="F9854" s="235">
        <v>0.00003234994112021355</v>
      </c>
    </row>
    <row r="9855" ht="14.25" customHeight="1" spans="1:6" x14ac:dyDescent="0.25">
      <c r="A9855" s="232">
        <v>43671</v>
      </c>
      <c r="B9855" s="233">
        <v>206</v>
      </c>
      <c r="C9855" s="233">
        <v>14</v>
      </c>
      <c r="D9855" s="234">
        <v>0.2708333333321207</v>
      </c>
      <c r="E9855" s="235">
        <v>0.00005085135623116697</v>
      </c>
      <c r="F9855" s="235">
        <v>0.00003625597116259227</v>
      </c>
    </row>
    <row r="9856" ht="14.25" customHeight="1" spans="1:6" x14ac:dyDescent="0.25">
      <c r="A9856" s="232">
        <v>43671</v>
      </c>
      <c r="B9856" s="233">
        <v>206</v>
      </c>
      <c r="C9856" s="233">
        <v>15</v>
      </c>
      <c r="D9856" s="234">
        <v>0.2916666666678793</v>
      </c>
      <c r="E9856" s="235">
        <v>0.00006940438444035871</v>
      </c>
      <c r="F9856" s="235">
        <v>0.00003976138273908601</v>
      </c>
    </row>
    <row r="9857" ht="14.25" customHeight="1" spans="1:6" x14ac:dyDescent="0.25">
      <c r="A9857" s="232">
        <v>43671</v>
      </c>
      <c r="B9857" s="233">
        <v>206</v>
      </c>
      <c r="C9857" s="233">
        <v>16</v>
      </c>
      <c r="D9857" s="234">
        <v>0.3125</v>
      </c>
      <c r="E9857" s="235">
        <v>0.00009303488968106142</v>
      </c>
      <c r="F9857" s="235">
        <v>0.00004446864971323474</v>
      </c>
    </row>
    <row r="9858" ht="14.25" customHeight="1" spans="1:6" x14ac:dyDescent="0.25">
      <c r="A9858" s="232">
        <v>43671</v>
      </c>
      <c r="B9858" s="233">
        <v>206</v>
      </c>
      <c r="C9858" s="233">
        <v>17</v>
      </c>
      <c r="D9858" s="234">
        <v>0.3333333333321207</v>
      </c>
      <c r="E9858" s="235">
        <v>0.00011783644780335588</v>
      </c>
      <c r="F9858" s="235">
        <v>0.00005067823593445219</v>
      </c>
    </row>
    <row r="9859" ht="14.25" customHeight="1" spans="1:6" x14ac:dyDescent="0.25">
      <c r="A9859" s="232">
        <v>43671</v>
      </c>
      <c r="B9859" s="233">
        <v>206</v>
      </c>
      <c r="C9859" s="233">
        <v>18</v>
      </c>
      <c r="D9859" s="234">
        <v>0.3541666666678793</v>
      </c>
      <c r="E9859" s="235">
        <v>0.00014982211740800937</v>
      </c>
      <c r="F9859" s="235">
        <v>0.00005388318366153217</v>
      </c>
    </row>
    <row r="9860" ht="14.25" customHeight="1" spans="1:6" x14ac:dyDescent="0.25">
      <c r="A9860" s="232">
        <v>43671</v>
      </c>
      <c r="B9860" s="233">
        <v>206</v>
      </c>
      <c r="C9860" s="233">
        <v>19</v>
      </c>
      <c r="D9860" s="234">
        <v>0.375</v>
      </c>
      <c r="E9860" s="235">
        <v>0.00016740580886949458</v>
      </c>
      <c r="F9860" s="235">
        <v>0.00005548565752507217</v>
      </c>
    </row>
    <row r="9861" ht="14.25" customHeight="1" spans="1:6" x14ac:dyDescent="0.25">
      <c r="A9861" s="232">
        <v>43671</v>
      </c>
      <c r="B9861" s="233">
        <v>206</v>
      </c>
      <c r="C9861" s="233">
        <v>20</v>
      </c>
      <c r="D9861" s="234">
        <v>0.3958333333321207</v>
      </c>
      <c r="E9861" s="235">
        <v>0.00019169773096754545</v>
      </c>
      <c r="F9861" s="235">
        <v>0.000056286894456842146</v>
      </c>
    </row>
    <row r="9862" ht="14.25" customHeight="1" spans="1:6" x14ac:dyDescent="0.25">
      <c r="A9862" s="232">
        <v>43671</v>
      </c>
      <c r="B9862" s="233">
        <v>206</v>
      </c>
      <c r="C9862" s="233">
        <v>21</v>
      </c>
      <c r="D9862" s="234">
        <v>0.4166666666678793</v>
      </c>
      <c r="E9862" s="235">
        <v>0.0001868053856150362</v>
      </c>
      <c r="F9862" s="235">
        <v>0.000055786121374485906</v>
      </c>
    </row>
    <row r="9863" ht="14.25" customHeight="1" spans="1:6" x14ac:dyDescent="0.25">
      <c r="A9863" s="232">
        <v>43671</v>
      </c>
      <c r="B9863" s="233">
        <v>206</v>
      </c>
      <c r="C9863" s="233">
        <v>22</v>
      </c>
      <c r="D9863" s="234">
        <v>0.4375</v>
      </c>
      <c r="E9863" s="235">
        <v>0.00019649956079539798</v>
      </c>
      <c r="F9863" s="235">
        <v>0.000051980245948578425</v>
      </c>
    </row>
    <row r="9864" ht="14.25" customHeight="1" spans="1:6" x14ac:dyDescent="0.25">
      <c r="A9864" s="232">
        <v>43671</v>
      </c>
      <c r="B9864" s="233">
        <v>206</v>
      </c>
      <c r="C9864" s="233">
        <v>23</v>
      </c>
      <c r="D9864" s="234">
        <v>0.4583333333321207</v>
      </c>
      <c r="E9864" s="235">
        <v>0.00018055806718928475</v>
      </c>
      <c r="F9864" s="235">
        <v>0.000055085039059187164</v>
      </c>
    </row>
    <row r="9865" ht="14.25" customHeight="1" spans="1:6" x14ac:dyDescent="0.25">
      <c r="A9865" s="232">
        <v>43671</v>
      </c>
      <c r="B9865" s="233">
        <v>206</v>
      </c>
      <c r="C9865" s="233">
        <v>24</v>
      </c>
      <c r="D9865" s="234">
        <v>0.4791666666678793</v>
      </c>
      <c r="E9865" s="235">
        <v>0.0001594403052539387</v>
      </c>
      <c r="F9865" s="235">
        <v>0.0000567876675391984</v>
      </c>
    </row>
    <row r="9866" ht="14.25" customHeight="1" spans="1:6" x14ac:dyDescent="0.25">
      <c r="A9866" s="232">
        <v>43671</v>
      </c>
      <c r="B9866" s="233">
        <v>206</v>
      </c>
      <c r="C9866" s="233">
        <v>25</v>
      </c>
      <c r="D9866" s="234">
        <v>0.5</v>
      </c>
      <c r="E9866" s="235">
        <v>0.00017070862006557535</v>
      </c>
      <c r="F9866" s="235">
        <v>0.0000545842659768309</v>
      </c>
    </row>
    <row r="9867" ht="14.25" customHeight="1" spans="1:6" x14ac:dyDescent="0.25">
      <c r="A9867" s="232">
        <v>43671</v>
      </c>
      <c r="B9867" s="233">
        <v>206</v>
      </c>
      <c r="C9867" s="233">
        <v>26</v>
      </c>
      <c r="D9867" s="234">
        <v>0.5208333333321207</v>
      </c>
      <c r="E9867" s="235">
        <v>0.0002035208214559179</v>
      </c>
      <c r="F9867" s="235">
        <v>0.000056487203689784654</v>
      </c>
    </row>
    <row r="9868" ht="14.25" customHeight="1" spans="1:6" x14ac:dyDescent="0.25">
      <c r="A9868" s="232">
        <v>43671</v>
      </c>
      <c r="B9868" s="233">
        <v>206</v>
      </c>
      <c r="C9868" s="233">
        <v>27</v>
      </c>
      <c r="D9868" s="234">
        <v>0.5416666666678793</v>
      </c>
      <c r="E9868" s="235">
        <v>0.00021330739765776472</v>
      </c>
      <c r="F9868" s="235">
        <v>0.00005408349289447466</v>
      </c>
    </row>
    <row r="9869" ht="14.25" customHeight="1" spans="1:6" x14ac:dyDescent="0.25">
      <c r="A9869" s="232">
        <v>43671</v>
      </c>
      <c r="B9869" s="233">
        <v>206</v>
      </c>
      <c r="C9869" s="233">
        <v>28</v>
      </c>
      <c r="D9869" s="234">
        <v>0.5625</v>
      </c>
      <c r="E9869" s="235">
        <v>0.0001980137646001732</v>
      </c>
      <c r="F9869" s="235">
        <v>0.000053783029045060915</v>
      </c>
    </row>
    <row r="9870" ht="14.25" customHeight="1" spans="1:6" x14ac:dyDescent="0.25">
      <c r="A9870" s="232">
        <v>43671</v>
      </c>
      <c r="B9870" s="233">
        <v>206</v>
      </c>
      <c r="C9870" s="233">
        <v>29</v>
      </c>
      <c r="D9870" s="234">
        <v>0.5833333333321207</v>
      </c>
      <c r="E9870" s="235">
        <v>0.00017405032568286303</v>
      </c>
      <c r="F9870" s="235">
        <v>0.000051980245948578425</v>
      </c>
    </row>
    <row r="9871" ht="14.25" customHeight="1" spans="1:6" x14ac:dyDescent="0.25">
      <c r="A9871" s="232">
        <v>43671</v>
      </c>
      <c r="B9871" s="233">
        <v>206</v>
      </c>
      <c r="C9871" s="233">
        <v>30</v>
      </c>
      <c r="D9871" s="234">
        <v>0.6041666666678793</v>
      </c>
      <c r="E9871" s="235">
        <v>0.00016376024577288316</v>
      </c>
      <c r="F9871" s="235">
        <v>0.00005188009133210718</v>
      </c>
    </row>
    <row r="9872" ht="14.25" customHeight="1" spans="1:6" x14ac:dyDescent="0.25">
      <c r="A9872" s="232">
        <v>43671</v>
      </c>
      <c r="B9872" s="233">
        <v>206</v>
      </c>
      <c r="C9872" s="233">
        <v>31</v>
      </c>
      <c r="D9872" s="234">
        <v>0.625</v>
      </c>
      <c r="E9872" s="235">
        <v>0.00013564213784388572</v>
      </c>
      <c r="F9872" s="235">
        <v>0.00005127916363327967</v>
      </c>
    </row>
    <row r="9873" ht="14.25" customHeight="1" spans="1:6" x14ac:dyDescent="0.25">
      <c r="A9873" s="232">
        <v>43671</v>
      </c>
      <c r="B9873" s="233">
        <v>206</v>
      </c>
      <c r="C9873" s="233">
        <v>32</v>
      </c>
      <c r="D9873" s="234">
        <v>0.6458333333321207</v>
      </c>
      <c r="E9873" s="235">
        <v>0.00011814581480459372</v>
      </c>
      <c r="F9873" s="235">
        <v>0.000051078854400337184</v>
      </c>
    </row>
    <row r="9874" ht="14.25" customHeight="1" spans="1:6" x14ac:dyDescent="0.25">
      <c r="A9874" s="232">
        <v>43671</v>
      </c>
      <c r="B9874" s="233">
        <v>206</v>
      </c>
      <c r="C9874" s="233">
        <v>33</v>
      </c>
      <c r="D9874" s="234">
        <v>0.6666666666678793</v>
      </c>
      <c r="E9874" s="235">
        <v>0.00010510274261714071</v>
      </c>
      <c r="F9874" s="235">
        <v>0.00005568596675801466</v>
      </c>
    </row>
    <row r="9875" ht="14.25" customHeight="1" spans="1:6" x14ac:dyDescent="0.25">
      <c r="A9875" s="232">
        <v>43671</v>
      </c>
      <c r="B9875" s="233">
        <v>206</v>
      </c>
      <c r="C9875" s="233">
        <v>34</v>
      </c>
      <c r="D9875" s="234">
        <v>0.6875</v>
      </c>
      <c r="E9875" s="235">
        <v>0.00009933234026396967</v>
      </c>
      <c r="F9875" s="235">
        <v>0.00005959199680039339</v>
      </c>
    </row>
    <row r="9876" ht="14.25" customHeight="1" spans="1:6" x14ac:dyDescent="0.25">
      <c r="A9876" s="232">
        <v>43671</v>
      </c>
      <c r="B9876" s="233">
        <v>206</v>
      </c>
      <c r="C9876" s="233">
        <v>35</v>
      </c>
      <c r="D9876" s="234">
        <v>0.7083333333321207</v>
      </c>
      <c r="E9876" s="235">
        <v>0.00007902045075262041</v>
      </c>
      <c r="F9876" s="235">
        <v>0.00006630235610396709</v>
      </c>
    </row>
    <row r="9877" ht="14.25" customHeight="1" spans="1:6" x14ac:dyDescent="0.25">
      <c r="A9877" s="232">
        <v>43671</v>
      </c>
      <c r="B9877" s="233">
        <v>206</v>
      </c>
      <c r="C9877" s="233">
        <v>36</v>
      </c>
      <c r="D9877" s="234">
        <v>0.7291666666678793</v>
      </c>
      <c r="E9877" s="235">
        <v>0.00005736208418651934</v>
      </c>
      <c r="F9877" s="235">
        <v>0.0000634980268427721</v>
      </c>
    </row>
    <row r="9878" ht="14.25" customHeight="1" spans="1:6" x14ac:dyDescent="0.25">
      <c r="A9878" s="232">
        <v>43671</v>
      </c>
      <c r="B9878" s="233">
        <v>206</v>
      </c>
      <c r="C9878" s="233">
        <v>37</v>
      </c>
      <c r="D9878" s="234">
        <v>0.75</v>
      </c>
      <c r="E9878" s="235">
        <v>0.000045595493269491774</v>
      </c>
      <c r="F9878" s="235">
        <v>0.00006319756299335835</v>
      </c>
    </row>
    <row r="9879" ht="14.25" customHeight="1" spans="1:6" x14ac:dyDescent="0.25">
      <c r="A9879" s="232">
        <v>43671</v>
      </c>
      <c r="B9879" s="233">
        <v>206</v>
      </c>
      <c r="C9879" s="233">
        <v>38</v>
      </c>
      <c r="D9879" s="234">
        <v>0.7708333333321207</v>
      </c>
      <c r="E9879" s="235">
        <v>0.000026953756857477723</v>
      </c>
      <c r="F9879" s="235">
        <v>0.0000636983360757146</v>
      </c>
    </row>
    <row r="9880" ht="14.25" customHeight="1" spans="1:6" x14ac:dyDescent="0.25">
      <c r="A9880" s="232">
        <v>43671</v>
      </c>
      <c r="B9880" s="233">
        <v>206</v>
      </c>
      <c r="C9880" s="233">
        <v>39</v>
      </c>
      <c r="D9880" s="234">
        <v>0.7916666666678793</v>
      </c>
      <c r="E9880" s="235">
        <v>0.000014439282994350888</v>
      </c>
      <c r="F9880" s="235">
        <v>0.00006169524374628963</v>
      </c>
    </row>
    <row r="9881" ht="14.25" customHeight="1" spans="1:6" x14ac:dyDescent="0.25">
      <c r="A9881" s="232">
        <v>43671</v>
      </c>
      <c r="B9881" s="233">
        <v>206</v>
      </c>
      <c r="C9881" s="233">
        <v>40</v>
      </c>
      <c r="D9881" s="234">
        <v>0.8125</v>
      </c>
      <c r="E9881" s="235">
        <v>0.000007269429063482624</v>
      </c>
      <c r="F9881" s="235">
        <v>0.000060092769882749627</v>
      </c>
    </row>
    <row r="9882" ht="14.25" customHeight="1" spans="1:6" x14ac:dyDescent="0.25">
      <c r="A9882" s="232">
        <v>43671</v>
      </c>
      <c r="B9882" s="233">
        <v>206</v>
      </c>
      <c r="C9882" s="233">
        <v>41</v>
      </c>
      <c r="D9882" s="234">
        <v>0.8333333333321207</v>
      </c>
      <c r="E9882" s="235">
        <v>0.0000012738587613487821</v>
      </c>
      <c r="F9882" s="235">
        <v>0.000059291532950979645</v>
      </c>
    </row>
    <row r="9883" ht="14.25" customHeight="1" spans="1:6" x14ac:dyDescent="0.25">
      <c r="A9883" s="232">
        <v>43671</v>
      </c>
      <c r="B9883" s="233">
        <v>206</v>
      </c>
      <c r="C9883" s="233">
        <v>42</v>
      </c>
      <c r="D9883" s="234">
        <v>0.8541666666678793</v>
      </c>
      <c r="E9883" s="235">
        <v>1.0112510082771946e-8</v>
      </c>
      <c r="F9883" s="235">
        <v>0.00006099416143099088</v>
      </c>
    </row>
    <row r="9884" ht="14.25" customHeight="1" spans="1:6" x14ac:dyDescent="0.25">
      <c r="A9884" s="232">
        <v>43671</v>
      </c>
      <c r="B9884" s="233">
        <v>206</v>
      </c>
      <c r="C9884" s="233">
        <v>43</v>
      </c>
      <c r="D9884" s="234">
        <v>0.875</v>
      </c>
      <c r="E9884" s="235">
        <v>0</v>
      </c>
      <c r="F9884" s="235">
        <v>0.00006459972762395585</v>
      </c>
    </row>
    <row r="9885" ht="14.25" customHeight="1" spans="1:6" x14ac:dyDescent="0.25">
      <c r="A9885" s="232">
        <v>43671</v>
      </c>
      <c r="B9885" s="233">
        <v>206</v>
      </c>
      <c r="C9885" s="233">
        <v>44</v>
      </c>
      <c r="D9885" s="234">
        <v>0.8958333333321207</v>
      </c>
      <c r="E9885" s="235">
        <v>0</v>
      </c>
      <c r="F9885" s="235">
        <v>0.00006500034608984085</v>
      </c>
    </row>
    <row r="9886" ht="14.25" customHeight="1" spans="1:6" x14ac:dyDescent="0.25">
      <c r="A9886" s="232">
        <v>43671</v>
      </c>
      <c r="B9886" s="233">
        <v>206</v>
      </c>
      <c r="C9886" s="233">
        <v>45</v>
      </c>
      <c r="D9886" s="234">
        <v>0.9166666666678793</v>
      </c>
      <c r="E9886" s="235">
        <v>0</v>
      </c>
      <c r="F9886" s="235">
        <v>0.00006189555297923212</v>
      </c>
    </row>
    <row r="9887" ht="14.25" customHeight="1" spans="1:6" x14ac:dyDescent="0.25">
      <c r="A9887" s="232">
        <v>43671</v>
      </c>
      <c r="B9887" s="233">
        <v>206</v>
      </c>
      <c r="C9887" s="233">
        <v>46</v>
      </c>
      <c r="D9887" s="234">
        <v>0.9375</v>
      </c>
      <c r="E9887" s="235">
        <v>0</v>
      </c>
      <c r="F9887" s="235">
        <v>0.00005768905908743964</v>
      </c>
    </row>
    <row r="9888" ht="14.25" customHeight="1" spans="1:6" x14ac:dyDescent="0.25">
      <c r="A9888" s="232">
        <v>43671</v>
      </c>
      <c r="B9888" s="233">
        <v>206</v>
      </c>
      <c r="C9888" s="233">
        <v>47</v>
      </c>
      <c r="D9888" s="234">
        <v>0.9583333333321207</v>
      </c>
      <c r="E9888" s="235">
        <v>0</v>
      </c>
      <c r="F9888" s="235">
        <v>0.000049075762070912194</v>
      </c>
    </row>
    <row r="9889" ht="14.25" customHeight="1" spans="1:6" x14ac:dyDescent="0.25">
      <c r="A9889" s="232">
        <v>43671</v>
      </c>
      <c r="B9889" s="233">
        <v>206</v>
      </c>
      <c r="C9889" s="233">
        <v>48</v>
      </c>
      <c r="D9889" s="234">
        <v>0.9791666666678793</v>
      </c>
      <c r="E9889" s="235">
        <v>0</v>
      </c>
      <c r="F9889" s="235">
        <v>0.00004256571200028099</v>
      </c>
    </row>
    <row r="9890" ht="14.25" customHeight="1" spans="1:6" x14ac:dyDescent="0.25">
      <c r="A9890" s="232">
        <v>43672</v>
      </c>
      <c r="B9890" s="233">
        <v>207</v>
      </c>
      <c r="C9890" s="233">
        <v>1</v>
      </c>
      <c r="D9890" s="234">
        <v>0</v>
      </c>
      <c r="E9890" s="235">
        <v>0</v>
      </c>
      <c r="F9890" s="235">
        <v>0.000036957053477891026</v>
      </c>
    </row>
    <row r="9891" ht="14.25" customHeight="1" spans="1:6" x14ac:dyDescent="0.25">
      <c r="A9891" s="232">
        <v>43672</v>
      </c>
      <c r="B9891" s="233">
        <v>207</v>
      </c>
      <c r="C9891" s="233">
        <v>2</v>
      </c>
      <c r="D9891" s="234">
        <v>0.020833333332120674</v>
      </c>
      <c r="E9891" s="235">
        <v>0</v>
      </c>
      <c r="F9891" s="235">
        <v>0.0000334516419013973</v>
      </c>
    </row>
    <row r="9892" ht="14.25" customHeight="1" spans="1:6" x14ac:dyDescent="0.25">
      <c r="A9892" s="232">
        <v>43672</v>
      </c>
      <c r="B9892" s="233">
        <v>207</v>
      </c>
      <c r="C9892" s="233">
        <v>3</v>
      </c>
      <c r="D9892" s="234">
        <v>0.041666666667879326</v>
      </c>
      <c r="E9892" s="235">
        <v>0</v>
      </c>
      <c r="F9892" s="235">
        <v>0.00003054715802373107</v>
      </c>
    </row>
    <row r="9893" ht="14.25" customHeight="1" spans="1:6" x14ac:dyDescent="0.25">
      <c r="A9893" s="232">
        <v>43672</v>
      </c>
      <c r="B9893" s="233">
        <v>207</v>
      </c>
      <c r="C9893" s="233">
        <v>4</v>
      </c>
      <c r="D9893" s="234">
        <v>0.0625</v>
      </c>
      <c r="E9893" s="235">
        <v>0</v>
      </c>
      <c r="F9893" s="235">
        <v>0.000028544065694306077</v>
      </c>
    </row>
    <row r="9894" ht="14.25" customHeight="1" spans="1:6" x14ac:dyDescent="0.25">
      <c r="A9894" s="232">
        <v>43672</v>
      </c>
      <c r="B9894" s="233">
        <v>207</v>
      </c>
      <c r="C9894" s="233">
        <v>5</v>
      </c>
      <c r="D9894" s="234">
        <v>0.08333333333212067</v>
      </c>
      <c r="E9894" s="235">
        <v>0</v>
      </c>
      <c r="F9894" s="235">
        <v>0.000027943137995478576</v>
      </c>
    </row>
    <row r="9895" ht="14.25" customHeight="1" spans="1:6" x14ac:dyDescent="0.25">
      <c r="A9895" s="232">
        <v>43672</v>
      </c>
      <c r="B9895" s="233">
        <v>207</v>
      </c>
      <c r="C9895" s="233">
        <v>6</v>
      </c>
      <c r="D9895" s="234">
        <v>0.10416666666787933</v>
      </c>
      <c r="E9895" s="235">
        <v>0</v>
      </c>
      <c r="F9895" s="235">
        <v>0.000026941591830766084</v>
      </c>
    </row>
    <row r="9896" ht="14.25" customHeight="1" spans="1:6" x14ac:dyDescent="0.25">
      <c r="A9896" s="232">
        <v>43672</v>
      </c>
      <c r="B9896" s="233">
        <v>207</v>
      </c>
      <c r="C9896" s="233">
        <v>7</v>
      </c>
      <c r="D9896" s="234">
        <v>0.125</v>
      </c>
      <c r="E9896" s="235">
        <v>0</v>
      </c>
      <c r="F9896" s="235">
        <v>0.000026340664131938587</v>
      </c>
    </row>
    <row r="9897" ht="14.25" customHeight="1" spans="1:6" x14ac:dyDescent="0.25">
      <c r="A9897" s="232">
        <v>43672</v>
      </c>
      <c r="B9897" s="233">
        <v>207</v>
      </c>
      <c r="C9897" s="233">
        <v>8</v>
      </c>
      <c r="D9897" s="234">
        <v>0.14583333333212067</v>
      </c>
      <c r="E9897" s="235">
        <v>0</v>
      </c>
      <c r="F9897" s="235">
        <v>0.00002614035489899609</v>
      </c>
    </row>
    <row r="9898" ht="14.25" customHeight="1" spans="1:6" x14ac:dyDescent="0.25">
      <c r="A9898" s="232">
        <v>43672</v>
      </c>
      <c r="B9898" s="233">
        <v>207</v>
      </c>
      <c r="C9898" s="233">
        <v>9</v>
      </c>
      <c r="D9898" s="234">
        <v>0.16666666666787933</v>
      </c>
      <c r="E9898" s="235">
        <v>7.917649753815678e-7</v>
      </c>
      <c r="F9898" s="235">
        <v>0.00002614035489899609</v>
      </c>
    </row>
    <row r="9899" ht="14.25" customHeight="1" spans="1:6" x14ac:dyDescent="0.25">
      <c r="A9899" s="232">
        <v>43672</v>
      </c>
      <c r="B9899" s="233">
        <v>207</v>
      </c>
      <c r="C9899" s="233">
        <v>10</v>
      </c>
      <c r="D9899" s="234">
        <v>0.1875</v>
      </c>
      <c r="E9899" s="235">
        <v>0.000003958824876907839</v>
      </c>
      <c r="F9899" s="235">
        <v>0.000025739736433111092</v>
      </c>
    </row>
    <row r="9900" ht="14.25" customHeight="1" spans="1:6" x14ac:dyDescent="0.25">
      <c r="A9900" s="232">
        <v>43672</v>
      </c>
      <c r="B9900" s="233">
        <v>207</v>
      </c>
      <c r="C9900" s="233">
        <v>11</v>
      </c>
      <c r="D9900" s="234">
        <v>0.20833333333212067</v>
      </c>
      <c r="E9900" s="235">
        <v>0.000011438369609694956</v>
      </c>
      <c r="F9900" s="235">
        <v>0.00002684143721429483</v>
      </c>
    </row>
    <row r="9901" ht="14.25" customHeight="1" spans="1:6" x14ac:dyDescent="0.25">
      <c r="A9901" s="232">
        <v>43672</v>
      </c>
      <c r="B9901" s="233">
        <v>207</v>
      </c>
      <c r="C9901" s="233">
        <v>12</v>
      </c>
      <c r="D9901" s="234">
        <v>0.22916666666787933</v>
      </c>
      <c r="E9901" s="235">
        <v>0.000024318461148675344</v>
      </c>
      <c r="F9901" s="235">
        <v>0.000027642674146064832</v>
      </c>
    </row>
    <row r="9902" ht="14.25" customHeight="1" spans="1:6" x14ac:dyDescent="0.25">
      <c r="A9902" s="232">
        <v>43672</v>
      </c>
      <c r="B9902" s="233">
        <v>207</v>
      </c>
      <c r="C9902" s="233">
        <v>13</v>
      </c>
      <c r="D9902" s="234">
        <v>0.25</v>
      </c>
      <c r="E9902" s="235">
        <v>0.00004101901836160844</v>
      </c>
      <c r="F9902" s="235">
        <v>0.00003094777648961606</v>
      </c>
    </row>
    <row r="9903" ht="14.25" customHeight="1" spans="1:6" x14ac:dyDescent="0.25">
      <c r="A9903" s="232">
        <v>43672</v>
      </c>
      <c r="B9903" s="233">
        <v>207</v>
      </c>
      <c r="C9903" s="233">
        <v>14</v>
      </c>
      <c r="D9903" s="234">
        <v>0.2708333333321207</v>
      </c>
      <c r="E9903" s="235">
        <v>0.00006061039658013652</v>
      </c>
      <c r="F9903" s="235">
        <v>0.000034953961148466035</v>
      </c>
    </row>
    <row r="9904" ht="14.25" customHeight="1" spans="1:6" x14ac:dyDescent="0.25">
      <c r="A9904" s="232">
        <v>43672</v>
      </c>
      <c r="B9904" s="233">
        <v>207</v>
      </c>
      <c r="C9904" s="233">
        <v>15</v>
      </c>
      <c r="D9904" s="234">
        <v>0.2916666666678793</v>
      </c>
      <c r="E9904" s="235">
        <v>0.00008263166768834201</v>
      </c>
      <c r="F9904" s="235">
        <v>0.00003896014580731601</v>
      </c>
    </row>
    <row r="9905" ht="14.25" customHeight="1" spans="1:6" x14ac:dyDescent="0.25">
      <c r="A9905" s="232">
        <v>43672</v>
      </c>
      <c r="B9905" s="233">
        <v>207</v>
      </c>
      <c r="C9905" s="233">
        <v>16</v>
      </c>
      <c r="D9905" s="234">
        <v>0.3125</v>
      </c>
      <c r="E9905" s="235">
        <v>0.00011362316604021996</v>
      </c>
      <c r="F9905" s="235">
        <v>0.00004406803124734973</v>
      </c>
    </row>
    <row r="9906" ht="14.25" customHeight="1" spans="1:6" x14ac:dyDescent="0.25">
      <c r="A9906" s="232">
        <v>43672</v>
      </c>
      <c r="B9906" s="233">
        <v>207</v>
      </c>
      <c r="C9906" s="233">
        <v>17</v>
      </c>
      <c r="D9906" s="234">
        <v>0.3333333333321207</v>
      </c>
      <c r="E9906" s="235">
        <v>0.00014291375771396752</v>
      </c>
      <c r="F9906" s="235">
        <v>0.00004877529822149846</v>
      </c>
    </row>
    <row r="9907" ht="14.25" customHeight="1" spans="1:6" x14ac:dyDescent="0.25">
      <c r="A9907" s="232">
        <v>43672</v>
      </c>
      <c r="B9907" s="233">
        <v>207</v>
      </c>
      <c r="C9907" s="233">
        <v>18</v>
      </c>
      <c r="D9907" s="234">
        <v>0.3541666666678793</v>
      </c>
      <c r="E9907" s="235">
        <v>0.00016813910053195663</v>
      </c>
      <c r="F9907" s="235">
        <v>0.00005278148288034843</v>
      </c>
    </row>
    <row r="9908" ht="14.25" customHeight="1" spans="1:6" x14ac:dyDescent="0.25">
      <c r="A9908" s="232">
        <v>43672</v>
      </c>
      <c r="B9908" s="233">
        <v>207</v>
      </c>
      <c r="C9908" s="233">
        <v>19</v>
      </c>
      <c r="D9908" s="234">
        <v>0.375</v>
      </c>
      <c r="E9908" s="235">
        <v>0.00018026886349396706</v>
      </c>
      <c r="F9908" s="235">
        <v>0.00005278148288034843</v>
      </c>
    </row>
    <row r="9909" ht="14.25" customHeight="1" spans="1:6" x14ac:dyDescent="0.25">
      <c r="A9909" s="232">
        <v>43672</v>
      </c>
      <c r="B9909" s="233">
        <v>207</v>
      </c>
      <c r="C9909" s="233">
        <v>20</v>
      </c>
      <c r="D9909" s="234">
        <v>0.3958333333321207</v>
      </c>
      <c r="E9909" s="235">
        <v>0.00018870805836250298</v>
      </c>
      <c r="F9909" s="235">
        <v>0.00005228070979799218</v>
      </c>
    </row>
    <row r="9910" ht="14.25" customHeight="1" spans="1:6" x14ac:dyDescent="0.25">
      <c r="A9910" s="232">
        <v>43672</v>
      </c>
      <c r="B9910" s="233">
        <v>207</v>
      </c>
      <c r="C9910" s="233">
        <v>21</v>
      </c>
      <c r="D9910" s="234">
        <v>0.4166666666678793</v>
      </c>
      <c r="E9910" s="235">
        <v>0.00019812901366199985</v>
      </c>
      <c r="F9910" s="235">
        <v>0.000051479472866222185</v>
      </c>
    </row>
    <row r="9911" ht="14.25" customHeight="1" spans="1:6" x14ac:dyDescent="0.25">
      <c r="A9911" s="232">
        <v>43672</v>
      </c>
      <c r="B9911" s="233">
        <v>207</v>
      </c>
      <c r="C9911" s="233">
        <v>22</v>
      </c>
      <c r="D9911" s="234">
        <v>0.4375</v>
      </c>
      <c r="E9911" s="235">
        <v>0.000198592457963099</v>
      </c>
      <c r="F9911" s="235">
        <v>0.0000492760713038547</v>
      </c>
    </row>
    <row r="9912" ht="14.25" customHeight="1" spans="1:6" x14ac:dyDescent="0.25">
      <c r="A9912" s="232">
        <v>43672</v>
      </c>
      <c r="B9912" s="233">
        <v>207</v>
      </c>
      <c r="C9912" s="233">
        <v>23</v>
      </c>
      <c r="D9912" s="234">
        <v>0.4583333333321207</v>
      </c>
      <c r="E9912" s="235">
        <v>0.00020273274195354017</v>
      </c>
      <c r="F9912" s="235">
        <v>0.00005167978209916469</v>
      </c>
    </row>
    <row r="9913" ht="14.25" customHeight="1" spans="1:6" x14ac:dyDescent="0.25">
      <c r="A9913" s="232">
        <v>43672</v>
      </c>
      <c r="B9913" s="233">
        <v>207</v>
      </c>
      <c r="C9913" s="233">
        <v>24</v>
      </c>
      <c r="D9913" s="234">
        <v>0.4791666666678793</v>
      </c>
      <c r="E9913" s="235">
        <v>0.00019133516526160716</v>
      </c>
      <c r="F9913" s="235">
        <v>0.00005238086441446342</v>
      </c>
    </row>
    <row r="9914" ht="14.25" customHeight="1" spans="1:6" x14ac:dyDescent="0.25">
      <c r="A9914" s="232">
        <v>43672</v>
      </c>
      <c r="B9914" s="233">
        <v>207</v>
      </c>
      <c r="C9914" s="233">
        <v>25</v>
      </c>
      <c r="D9914" s="234">
        <v>0.5</v>
      </c>
      <c r="E9914" s="235">
        <v>0.00021006549549705642</v>
      </c>
      <c r="F9914" s="235">
        <v>0.00005037777208503844</v>
      </c>
    </row>
    <row r="9915" ht="14.25" customHeight="1" spans="1:6" x14ac:dyDescent="0.25">
      <c r="A9915" s="232">
        <v>43672</v>
      </c>
      <c r="B9915" s="233">
        <v>207</v>
      </c>
      <c r="C9915" s="233">
        <v>26</v>
      </c>
      <c r="D9915" s="234">
        <v>0.5208333333321207</v>
      </c>
      <c r="E9915" s="235">
        <v>0.0002249649844016332</v>
      </c>
      <c r="F9915" s="235">
        <v>0.00004977684438621095</v>
      </c>
    </row>
    <row r="9916" ht="14.25" customHeight="1" spans="1:6" x14ac:dyDescent="0.25">
      <c r="A9916" s="232">
        <v>43672</v>
      </c>
      <c r="B9916" s="233">
        <v>207</v>
      </c>
      <c r="C9916" s="233">
        <v>27</v>
      </c>
      <c r="D9916" s="234">
        <v>0.5416666666678793</v>
      </c>
      <c r="E9916" s="235">
        <v>0.0002146147475962057</v>
      </c>
      <c r="F9916" s="235">
        <v>0.000048675143605027206</v>
      </c>
    </row>
    <row r="9917" ht="14.25" customHeight="1" spans="1:6" x14ac:dyDescent="0.25">
      <c r="A9917" s="232">
        <v>43672</v>
      </c>
      <c r="B9917" s="233">
        <v>207</v>
      </c>
      <c r="C9917" s="233">
        <v>28</v>
      </c>
      <c r="D9917" s="234">
        <v>0.5625</v>
      </c>
      <c r="E9917" s="235">
        <v>0.00021784379849034436</v>
      </c>
      <c r="F9917" s="235">
        <v>0.00004857498898855595</v>
      </c>
    </row>
    <row r="9918" ht="14.25" customHeight="1" spans="1:6" x14ac:dyDescent="0.25">
      <c r="A9918" s="232">
        <v>43672</v>
      </c>
      <c r="B9918" s="233">
        <v>207</v>
      </c>
      <c r="C9918" s="233">
        <v>29</v>
      </c>
      <c r="D9918" s="234">
        <v>0.5833333333321207</v>
      </c>
      <c r="E9918" s="235">
        <v>0.00020772761517836647</v>
      </c>
      <c r="F9918" s="235">
        <v>0.00004747328820737221</v>
      </c>
    </row>
    <row r="9919" ht="14.25" customHeight="1" spans="1:6" x14ac:dyDescent="0.25">
      <c r="A9919" s="232">
        <v>43672</v>
      </c>
      <c r="B9919" s="233">
        <v>207</v>
      </c>
      <c r="C9919" s="233">
        <v>30</v>
      </c>
      <c r="D9919" s="234">
        <v>0.6041666666678793</v>
      </c>
      <c r="E9919" s="235">
        <v>0.00020369848886474365</v>
      </c>
      <c r="F9919" s="235">
        <v>0.00004637158742618847</v>
      </c>
    </row>
    <row r="9920" ht="14.25" customHeight="1" spans="1:6" x14ac:dyDescent="0.25">
      <c r="A9920" s="232">
        <v>43672</v>
      </c>
      <c r="B9920" s="233">
        <v>207</v>
      </c>
      <c r="C9920" s="233">
        <v>31</v>
      </c>
      <c r="D9920" s="234">
        <v>0.625</v>
      </c>
      <c r="E9920" s="235">
        <v>0.00018419931650446504</v>
      </c>
      <c r="F9920" s="235">
        <v>0.00004557035049441847</v>
      </c>
    </row>
    <row r="9921" ht="14.25" customHeight="1" spans="1:6" x14ac:dyDescent="0.25">
      <c r="A9921" s="232">
        <v>43672</v>
      </c>
      <c r="B9921" s="233">
        <v>207</v>
      </c>
      <c r="C9921" s="233">
        <v>32</v>
      </c>
      <c r="D9921" s="234">
        <v>0.6458333333321207</v>
      </c>
      <c r="E9921" s="235">
        <v>0.0001671585018357286</v>
      </c>
      <c r="F9921" s="235">
        <v>0.000047773752056785965</v>
      </c>
    </row>
    <row r="9922" ht="14.25" customHeight="1" spans="1:6" x14ac:dyDescent="0.25">
      <c r="A9922" s="232">
        <v>43672</v>
      </c>
      <c r="B9922" s="233">
        <v>207</v>
      </c>
      <c r="C9922" s="233">
        <v>33</v>
      </c>
      <c r="D9922" s="234">
        <v>0.6666666666678793</v>
      </c>
      <c r="E9922" s="235">
        <v>0.00013784786448499216</v>
      </c>
      <c r="F9922" s="235">
        <v>0.00005238086441446342</v>
      </c>
    </row>
    <row r="9923" ht="14.25" customHeight="1" spans="1:6" x14ac:dyDescent="0.25">
      <c r="A9923" s="232">
        <v>43672</v>
      </c>
      <c r="B9923" s="233">
        <v>207</v>
      </c>
      <c r="C9923" s="233">
        <v>34</v>
      </c>
      <c r="D9923" s="234">
        <v>0.6875</v>
      </c>
      <c r="E9923" s="235">
        <v>0.00012784514003034585</v>
      </c>
      <c r="F9923" s="235">
        <v>0.00005758890447096841</v>
      </c>
    </row>
    <row r="9924" ht="14.25" customHeight="1" spans="1:6" x14ac:dyDescent="0.25">
      <c r="A9924" s="232">
        <v>43672</v>
      </c>
      <c r="B9924" s="233">
        <v>207</v>
      </c>
      <c r="C9924" s="233">
        <v>35</v>
      </c>
      <c r="D9924" s="234">
        <v>0.7083333333321207</v>
      </c>
      <c r="E9924" s="235">
        <v>0.00009812576699098098</v>
      </c>
      <c r="F9924" s="235">
        <v>0.00006580158302161085</v>
      </c>
    </row>
    <row r="9925" ht="14.25" customHeight="1" spans="1:6" x14ac:dyDescent="0.25">
      <c r="A9925" s="232">
        <v>43672</v>
      </c>
      <c r="B9925" s="233">
        <v>207</v>
      </c>
      <c r="C9925" s="233">
        <v>36</v>
      </c>
      <c r="D9925" s="234">
        <v>0.7291666666678793</v>
      </c>
      <c r="E9925" s="235">
        <v>0.00006518667978020921</v>
      </c>
      <c r="F9925" s="235">
        <v>0.00006480003685689835</v>
      </c>
    </row>
    <row r="9926" ht="14.25" customHeight="1" spans="1:6" x14ac:dyDescent="0.25">
      <c r="A9926" s="232">
        <v>43672</v>
      </c>
      <c r="B9926" s="233">
        <v>207</v>
      </c>
      <c r="C9926" s="233">
        <v>37</v>
      </c>
      <c r="D9926" s="234">
        <v>0.75</v>
      </c>
      <c r="E9926" s="235">
        <v>0.00004717196872926946</v>
      </c>
      <c r="F9926" s="235">
        <v>0.00006319756299335835</v>
      </c>
    </row>
    <row r="9927" ht="14.25" customHeight="1" spans="1:6" x14ac:dyDescent="0.25">
      <c r="A9927" s="232">
        <v>43672</v>
      </c>
      <c r="B9927" s="233">
        <v>207</v>
      </c>
      <c r="C9927" s="233">
        <v>38</v>
      </c>
      <c r="D9927" s="234">
        <v>0.7708333333321207</v>
      </c>
      <c r="E9927" s="235">
        <v>0.000033089457708936285</v>
      </c>
      <c r="F9927" s="235">
        <v>0.00006339787222630086</v>
      </c>
    </row>
    <row r="9928" ht="14.25" customHeight="1" spans="1:6" x14ac:dyDescent="0.25">
      <c r="A9928" s="232">
        <v>43672</v>
      </c>
      <c r="B9928" s="233">
        <v>207</v>
      </c>
      <c r="C9928" s="233">
        <v>39</v>
      </c>
      <c r="D9928" s="234">
        <v>0.7916666666678793</v>
      </c>
      <c r="E9928" s="235">
        <v>0.000017035077073283508</v>
      </c>
      <c r="F9928" s="235">
        <v>0.00006219601682864587</v>
      </c>
    </row>
    <row r="9929" ht="14.25" customHeight="1" spans="1:6" x14ac:dyDescent="0.25">
      <c r="A9929" s="232">
        <v>43672</v>
      </c>
      <c r="B9929" s="233">
        <v>207</v>
      </c>
      <c r="C9929" s="233">
        <v>40</v>
      </c>
      <c r="D9929" s="234">
        <v>0.8125</v>
      </c>
      <c r="E9929" s="235">
        <v>0.000008194274445294308</v>
      </c>
      <c r="F9929" s="235">
        <v>0.00005969215141686463</v>
      </c>
    </row>
    <row r="9930" ht="14.25" customHeight="1" spans="1:6" x14ac:dyDescent="0.25">
      <c r="A9930" s="232">
        <v>43672</v>
      </c>
      <c r="B9930" s="233">
        <v>207</v>
      </c>
      <c r="C9930" s="233">
        <v>41</v>
      </c>
      <c r="D9930" s="234">
        <v>0.8333333333321207</v>
      </c>
      <c r="E9930" s="235">
        <v>0.000003543510705752496</v>
      </c>
      <c r="F9930" s="235">
        <v>0.00005969215141686463</v>
      </c>
    </row>
    <row r="9931" ht="14.25" customHeight="1" spans="1:6" x14ac:dyDescent="0.25">
      <c r="A9931" s="232">
        <v>43672</v>
      </c>
      <c r="B9931" s="233">
        <v>207</v>
      </c>
      <c r="C9931" s="233">
        <v>42</v>
      </c>
      <c r="D9931" s="234">
        <v>0.8541666666678793</v>
      </c>
      <c r="E9931" s="235">
        <v>4.993832139640467e-9</v>
      </c>
      <c r="F9931" s="235">
        <v>0.00006029307911569213</v>
      </c>
    </row>
    <row r="9932" ht="14.25" customHeight="1" spans="1:6" x14ac:dyDescent="0.25">
      <c r="A9932" s="232">
        <v>43672</v>
      </c>
      <c r="B9932" s="233">
        <v>207</v>
      </c>
      <c r="C9932" s="233">
        <v>43</v>
      </c>
      <c r="D9932" s="234">
        <v>0.875</v>
      </c>
      <c r="E9932" s="235">
        <v>0</v>
      </c>
      <c r="F9932" s="235">
        <v>0.00006209586221217463</v>
      </c>
    </row>
    <row r="9933" ht="14.25" customHeight="1" spans="1:6" x14ac:dyDescent="0.25">
      <c r="A9933" s="232">
        <v>43672</v>
      </c>
      <c r="B9933" s="233">
        <v>207</v>
      </c>
      <c r="C9933" s="233">
        <v>44</v>
      </c>
      <c r="D9933" s="234">
        <v>0.8958333333321207</v>
      </c>
      <c r="E9933" s="235">
        <v>0</v>
      </c>
      <c r="F9933" s="235">
        <v>0.00006339787222630086</v>
      </c>
    </row>
    <row r="9934" ht="14.25" customHeight="1" spans="1:6" x14ac:dyDescent="0.25">
      <c r="A9934" s="232">
        <v>43672</v>
      </c>
      <c r="B9934" s="233">
        <v>207</v>
      </c>
      <c r="C9934" s="233">
        <v>45</v>
      </c>
      <c r="D9934" s="234">
        <v>0.9166666666678793</v>
      </c>
      <c r="E9934" s="235">
        <v>0</v>
      </c>
      <c r="F9934" s="235">
        <v>0.00006259663529453087</v>
      </c>
    </row>
    <row r="9935" ht="14.25" customHeight="1" spans="1:6" x14ac:dyDescent="0.25">
      <c r="A9935" s="232">
        <v>43672</v>
      </c>
      <c r="B9935" s="233">
        <v>207</v>
      </c>
      <c r="C9935" s="233">
        <v>46</v>
      </c>
      <c r="D9935" s="234">
        <v>0.9375</v>
      </c>
      <c r="E9935" s="235">
        <v>0</v>
      </c>
      <c r="F9935" s="235">
        <v>0.00005758890447096841</v>
      </c>
    </row>
    <row r="9936" ht="14.25" customHeight="1" spans="1:6" x14ac:dyDescent="0.25">
      <c r="A9936" s="232">
        <v>43672</v>
      </c>
      <c r="B9936" s="233">
        <v>207</v>
      </c>
      <c r="C9936" s="233">
        <v>47</v>
      </c>
      <c r="D9936" s="234">
        <v>0.9583333333321207</v>
      </c>
      <c r="E9936" s="235">
        <v>0</v>
      </c>
      <c r="F9936" s="235">
        <v>0.0000496766897697397</v>
      </c>
    </row>
    <row r="9937" ht="14.25" customHeight="1" spans="1:6" x14ac:dyDescent="0.25">
      <c r="A9937" s="232">
        <v>43672</v>
      </c>
      <c r="B9937" s="233">
        <v>207</v>
      </c>
      <c r="C9937" s="233">
        <v>48</v>
      </c>
      <c r="D9937" s="234">
        <v>0.9791666666678793</v>
      </c>
      <c r="E9937" s="235">
        <v>0</v>
      </c>
      <c r="F9937" s="235">
        <v>0.00004226524815086724</v>
      </c>
    </row>
    <row r="9938" ht="14.25" customHeight="1" spans="1:6" x14ac:dyDescent="0.25">
      <c r="A9938" s="232">
        <v>43673</v>
      </c>
      <c r="B9938" s="233">
        <v>208</v>
      </c>
      <c r="C9938" s="233">
        <v>1</v>
      </c>
      <c r="D9938" s="234">
        <v>0</v>
      </c>
      <c r="E9938" s="235">
        <v>0</v>
      </c>
      <c r="F9938" s="235">
        <v>0.000037057208094362266</v>
      </c>
    </row>
    <row r="9939" ht="14.25" customHeight="1" spans="1:6" x14ac:dyDescent="0.25">
      <c r="A9939" s="232">
        <v>43673</v>
      </c>
      <c r="B9939" s="233">
        <v>208</v>
      </c>
      <c r="C9939" s="233">
        <v>2</v>
      </c>
      <c r="D9939" s="234">
        <v>0.020833333332120674</v>
      </c>
      <c r="E9939" s="235">
        <v>0</v>
      </c>
      <c r="F9939" s="235">
        <v>0.00003415272421669604</v>
      </c>
    </row>
    <row r="9940" ht="14.25" customHeight="1" spans="1:6" x14ac:dyDescent="0.25">
      <c r="A9940" s="232">
        <v>43673</v>
      </c>
      <c r="B9940" s="233">
        <v>208</v>
      </c>
      <c r="C9940" s="233">
        <v>3</v>
      </c>
      <c r="D9940" s="234">
        <v>0.041666666667879326</v>
      </c>
      <c r="E9940" s="235">
        <v>0</v>
      </c>
      <c r="F9940" s="235">
        <v>0.00003094777648961606</v>
      </c>
    </row>
    <row r="9941" ht="14.25" customHeight="1" spans="1:6" x14ac:dyDescent="0.25">
      <c r="A9941" s="232">
        <v>43673</v>
      </c>
      <c r="B9941" s="233">
        <v>208</v>
      </c>
      <c r="C9941" s="233">
        <v>4</v>
      </c>
      <c r="D9941" s="234">
        <v>0.0625</v>
      </c>
      <c r="E9941" s="235">
        <v>0</v>
      </c>
      <c r="F9941" s="235">
        <v>0.000028644220310777324</v>
      </c>
    </row>
    <row r="9942" ht="14.25" customHeight="1" spans="1:6" x14ac:dyDescent="0.25">
      <c r="A9942" s="232">
        <v>43673</v>
      </c>
      <c r="B9942" s="233">
        <v>208</v>
      </c>
      <c r="C9942" s="233">
        <v>5</v>
      </c>
      <c r="D9942" s="234">
        <v>0.08333333333212067</v>
      </c>
      <c r="E9942" s="235">
        <v>0</v>
      </c>
      <c r="F9942" s="235">
        <v>0.000028243601844892327</v>
      </c>
    </row>
    <row r="9943" ht="14.25" customHeight="1" spans="1:6" x14ac:dyDescent="0.25">
      <c r="A9943" s="232">
        <v>43673</v>
      </c>
      <c r="B9943" s="233">
        <v>208</v>
      </c>
      <c r="C9943" s="233">
        <v>6</v>
      </c>
      <c r="D9943" s="234">
        <v>0.10416666666787933</v>
      </c>
      <c r="E9943" s="235">
        <v>0</v>
      </c>
      <c r="F9943" s="235">
        <v>0.000027342210296651082</v>
      </c>
    </row>
    <row r="9944" ht="14.25" customHeight="1" spans="1:6" x14ac:dyDescent="0.25">
      <c r="A9944" s="232">
        <v>43673</v>
      </c>
      <c r="B9944" s="233">
        <v>208</v>
      </c>
      <c r="C9944" s="233">
        <v>7</v>
      </c>
      <c r="D9944" s="234">
        <v>0.125</v>
      </c>
      <c r="E9944" s="235">
        <v>0</v>
      </c>
      <c r="F9944" s="235">
        <v>0.000026340664131938587</v>
      </c>
    </row>
    <row r="9945" ht="14.25" customHeight="1" spans="1:6" x14ac:dyDescent="0.25">
      <c r="A9945" s="232">
        <v>43673</v>
      </c>
      <c r="B9945" s="233">
        <v>208</v>
      </c>
      <c r="C9945" s="233">
        <v>8</v>
      </c>
      <c r="D9945" s="234">
        <v>0.14583333333212067</v>
      </c>
      <c r="E9945" s="235">
        <v>0</v>
      </c>
      <c r="F9945" s="235">
        <v>0.00002644081874840984</v>
      </c>
    </row>
    <row r="9946" ht="14.25" customHeight="1" spans="1:6" x14ac:dyDescent="0.25">
      <c r="A9946" s="232">
        <v>43673</v>
      </c>
      <c r="B9946" s="233">
        <v>208</v>
      </c>
      <c r="C9946" s="233">
        <v>9</v>
      </c>
      <c r="D9946" s="234">
        <v>0.16666666666787933</v>
      </c>
      <c r="E9946" s="235">
        <v>0.0000018389380073378349</v>
      </c>
      <c r="F9946" s="235">
        <v>0.00002644081874840984</v>
      </c>
    </row>
    <row r="9947" ht="14.25" customHeight="1" spans="1:6" x14ac:dyDescent="0.25">
      <c r="A9947" s="232">
        <v>43673</v>
      </c>
      <c r="B9947" s="233">
        <v>208</v>
      </c>
      <c r="C9947" s="233">
        <v>10</v>
      </c>
      <c r="D9947" s="234">
        <v>0.1875</v>
      </c>
      <c r="E9947" s="235">
        <v>0.0000038055800429630196</v>
      </c>
      <c r="F9947" s="235">
        <v>0.000026340664131938587</v>
      </c>
    </row>
    <row r="9948" ht="14.25" customHeight="1" spans="1:6" x14ac:dyDescent="0.25">
      <c r="A9948" s="232">
        <v>43673</v>
      </c>
      <c r="B9948" s="233">
        <v>208</v>
      </c>
      <c r="C9948" s="233">
        <v>11</v>
      </c>
      <c r="D9948" s="234">
        <v>0.20833333333212067</v>
      </c>
      <c r="E9948" s="235">
        <v>0.000010238423175233042</v>
      </c>
      <c r="F9948" s="235">
        <v>0.00002704174644723733</v>
      </c>
    </row>
    <row r="9949" ht="14.25" customHeight="1" spans="1:6" x14ac:dyDescent="0.25">
      <c r="A9949" s="232">
        <v>43673</v>
      </c>
      <c r="B9949" s="233">
        <v>208</v>
      </c>
      <c r="C9949" s="233">
        <v>12</v>
      </c>
      <c r="D9949" s="234">
        <v>0.22916666666787933</v>
      </c>
      <c r="E9949" s="235">
        <v>0.00002115778758705631</v>
      </c>
      <c r="F9949" s="235">
        <v>0.00002784298337900733</v>
      </c>
    </row>
    <row r="9950" ht="14.25" customHeight="1" spans="1:6" x14ac:dyDescent="0.25">
      <c r="A9950" s="232">
        <v>43673</v>
      </c>
      <c r="B9950" s="233">
        <v>208</v>
      </c>
      <c r="C9950" s="233">
        <v>13</v>
      </c>
      <c r="D9950" s="234">
        <v>0.25</v>
      </c>
      <c r="E9950" s="235">
        <v>0.00003751812851431206</v>
      </c>
      <c r="F9950" s="235">
        <v>0.000031548704188443556</v>
      </c>
    </row>
    <row r="9951" ht="14.25" customHeight="1" spans="1:6" x14ac:dyDescent="0.25">
      <c r="A9951" s="232">
        <v>43673</v>
      </c>
      <c r="B9951" s="233">
        <v>208</v>
      </c>
      <c r="C9951" s="233">
        <v>14</v>
      </c>
      <c r="D9951" s="234">
        <v>0.2708333333321207</v>
      </c>
      <c r="E9951" s="235">
        <v>0.00006110527501469196</v>
      </c>
      <c r="F9951" s="235">
        <v>0.00003525442499787978</v>
      </c>
    </row>
    <row r="9952" ht="14.25" customHeight="1" spans="1:6" x14ac:dyDescent="0.25">
      <c r="A9952" s="232">
        <v>43673</v>
      </c>
      <c r="B9952" s="233">
        <v>208</v>
      </c>
      <c r="C9952" s="233">
        <v>15</v>
      </c>
      <c r="D9952" s="234">
        <v>0.2916666666678793</v>
      </c>
      <c r="E9952" s="235">
        <v>0.00008092407835478712</v>
      </c>
      <c r="F9952" s="235">
        <v>0.00003865968195790226</v>
      </c>
    </row>
    <row r="9953" ht="14.25" customHeight="1" spans="1:6" x14ac:dyDescent="0.25">
      <c r="A9953" s="232">
        <v>43673</v>
      </c>
      <c r="B9953" s="233">
        <v>208</v>
      </c>
      <c r="C9953" s="233">
        <v>16</v>
      </c>
      <c r="D9953" s="234">
        <v>0.3125</v>
      </c>
      <c r="E9953" s="235">
        <v>0.00010796623691612818</v>
      </c>
      <c r="F9953" s="235">
        <v>0.00004436849509676348</v>
      </c>
    </row>
    <row r="9954" ht="14.25" customHeight="1" spans="1:6" x14ac:dyDescent="0.25">
      <c r="A9954" s="232">
        <v>43673</v>
      </c>
      <c r="B9954" s="233">
        <v>208</v>
      </c>
      <c r="C9954" s="233">
        <v>17</v>
      </c>
      <c r="D9954" s="234">
        <v>0.3333333333321207</v>
      </c>
      <c r="E9954" s="235">
        <v>0.00013627325584829986</v>
      </c>
      <c r="F9954" s="235">
        <v>0.000049175916687383454</v>
      </c>
    </row>
    <row r="9955" ht="14.25" customHeight="1" spans="1:6" x14ac:dyDescent="0.25">
      <c r="A9955" s="232">
        <v>43673</v>
      </c>
      <c r="B9955" s="233">
        <v>208</v>
      </c>
      <c r="C9955" s="233">
        <v>18</v>
      </c>
      <c r="D9955" s="234">
        <v>0.3541666666678793</v>
      </c>
      <c r="E9955" s="235">
        <v>0.00015782324714426328</v>
      </c>
      <c r="F9955" s="235">
        <v>0.00005037777208503844</v>
      </c>
    </row>
    <row r="9956" ht="14.25" customHeight="1" spans="1:6" x14ac:dyDescent="0.25">
      <c r="A9956" s="232">
        <v>43673</v>
      </c>
      <c r="B9956" s="233">
        <v>208</v>
      </c>
      <c r="C9956" s="233">
        <v>19</v>
      </c>
      <c r="D9956" s="234">
        <v>0.375</v>
      </c>
      <c r="E9956" s="235">
        <v>0.00016746046699801589</v>
      </c>
      <c r="F9956" s="235">
        <v>0.000053282255962704675</v>
      </c>
    </row>
    <row r="9957" ht="14.25" customHeight="1" spans="1:6" x14ac:dyDescent="0.25">
      <c r="A9957" s="232">
        <v>43673</v>
      </c>
      <c r="B9957" s="233">
        <v>208</v>
      </c>
      <c r="C9957" s="233">
        <v>20</v>
      </c>
      <c r="D9957" s="234">
        <v>0.3958333333321207</v>
      </c>
      <c r="E9957" s="235">
        <v>0.00017332975520991065</v>
      </c>
      <c r="F9957" s="235">
        <v>0.00005388318366153217</v>
      </c>
    </row>
    <row r="9958" ht="14.25" customHeight="1" spans="1:6" x14ac:dyDescent="0.25">
      <c r="A9958" s="232">
        <v>43673</v>
      </c>
      <c r="B9958" s="233">
        <v>208</v>
      </c>
      <c r="C9958" s="233">
        <v>21</v>
      </c>
      <c r="D9958" s="234">
        <v>0.4166666666678793</v>
      </c>
      <c r="E9958" s="235">
        <v>0.00018887690382420757</v>
      </c>
      <c r="F9958" s="235">
        <v>0.00005157962748269343</v>
      </c>
    </row>
    <row r="9959" ht="14.25" customHeight="1" spans="1:6" x14ac:dyDescent="0.25">
      <c r="A9959" s="232">
        <v>43673</v>
      </c>
      <c r="B9959" s="233">
        <v>208</v>
      </c>
      <c r="C9959" s="233">
        <v>22</v>
      </c>
      <c r="D9959" s="234">
        <v>0.4375</v>
      </c>
      <c r="E9959" s="235">
        <v>0.00017916687399228916</v>
      </c>
      <c r="F9959" s="235">
        <v>0.000048975607454440954</v>
      </c>
    </row>
    <row r="9960" ht="14.25" customHeight="1" spans="1:6" x14ac:dyDescent="0.25">
      <c r="A9960" s="232">
        <v>43673</v>
      </c>
      <c r="B9960" s="233">
        <v>208</v>
      </c>
      <c r="C9960" s="233">
        <v>23</v>
      </c>
      <c r="D9960" s="234">
        <v>0.4583333333321207</v>
      </c>
      <c r="E9960" s="235">
        <v>0.00016977205489812383</v>
      </c>
      <c r="F9960" s="235">
        <v>0.00005077839055092343</v>
      </c>
    </row>
    <row r="9961" ht="14.25" customHeight="1" spans="1:6" x14ac:dyDescent="0.25">
      <c r="A9961" s="232">
        <v>43673</v>
      </c>
      <c r="B9961" s="233">
        <v>208</v>
      </c>
      <c r="C9961" s="233">
        <v>24</v>
      </c>
      <c r="D9961" s="234">
        <v>0.4791666666678793</v>
      </c>
      <c r="E9961" s="235">
        <v>0.00016717466438286288</v>
      </c>
      <c r="F9961" s="235">
        <v>0.00005097869978386593</v>
      </c>
    </row>
    <row r="9962" ht="14.25" customHeight="1" spans="1:6" x14ac:dyDescent="0.25">
      <c r="A9962" s="232">
        <v>43673</v>
      </c>
      <c r="B9962" s="233">
        <v>208</v>
      </c>
      <c r="C9962" s="233">
        <v>25</v>
      </c>
      <c r="D9962" s="234">
        <v>0.5</v>
      </c>
      <c r="E9962" s="235">
        <v>0.00016922760691102145</v>
      </c>
      <c r="F9962" s="235">
        <v>0.000050578081317980936</v>
      </c>
    </row>
    <row r="9963" ht="14.25" customHeight="1" spans="1:6" x14ac:dyDescent="0.25">
      <c r="A9963" s="232">
        <v>43673</v>
      </c>
      <c r="B9963" s="233">
        <v>208</v>
      </c>
      <c r="C9963" s="233">
        <v>26</v>
      </c>
      <c r="D9963" s="234">
        <v>0.5208333333321207</v>
      </c>
      <c r="E9963" s="235">
        <v>0.00016317313539153313</v>
      </c>
      <c r="F9963" s="235">
        <v>0.00005067823593445219</v>
      </c>
    </row>
    <row r="9964" ht="14.25" customHeight="1" spans="1:6" x14ac:dyDescent="0.25">
      <c r="A9964" s="232">
        <v>43673</v>
      </c>
      <c r="B9964" s="233">
        <v>208</v>
      </c>
      <c r="C9964" s="233">
        <v>27</v>
      </c>
      <c r="D9964" s="234">
        <v>0.5416666666678793</v>
      </c>
      <c r="E9964" s="235">
        <v>0.0001553188798485396</v>
      </c>
      <c r="F9964" s="235">
        <v>0.000048675143605027206</v>
      </c>
    </row>
    <row r="9965" ht="14.25" customHeight="1" spans="1:6" x14ac:dyDescent="0.25">
      <c r="A9965" s="232">
        <v>43673</v>
      </c>
      <c r="B9965" s="233">
        <v>208</v>
      </c>
      <c r="C9965" s="233">
        <v>28</v>
      </c>
      <c r="D9965" s="234">
        <v>0.5625</v>
      </c>
      <c r="E9965" s="235">
        <v>0.00014257361241741025</v>
      </c>
      <c r="F9965" s="235">
        <v>0.000047773752056785965</v>
      </c>
    </row>
    <row r="9966" ht="14.25" customHeight="1" spans="1:6" x14ac:dyDescent="0.25">
      <c r="A9966" s="232">
        <v>43673</v>
      </c>
      <c r="B9966" s="233">
        <v>208</v>
      </c>
      <c r="C9966" s="233">
        <v>29</v>
      </c>
      <c r="D9966" s="234">
        <v>0.5833333333321207</v>
      </c>
      <c r="E9966" s="235">
        <v>0.0001233950589832342</v>
      </c>
      <c r="F9966" s="235">
        <v>0.000046271432809717215</v>
      </c>
    </row>
    <row r="9967" ht="14.25" customHeight="1" spans="1:6" x14ac:dyDescent="0.25">
      <c r="A9967" s="232">
        <v>43673</v>
      </c>
      <c r="B9967" s="233">
        <v>208</v>
      </c>
      <c r="C9967" s="233">
        <v>30</v>
      </c>
      <c r="D9967" s="234">
        <v>0.6041666666678793</v>
      </c>
      <c r="E9967" s="235">
        <v>0.00012367401970909633</v>
      </c>
      <c r="F9967" s="235">
        <v>0.00004677220589207346</v>
      </c>
    </row>
    <row r="9968" ht="14.25" customHeight="1" spans="1:6" x14ac:dyDescent="0.25">
      <c r="A9968" s="232">
        <v>43673</v>
      </c>
      <c r="B9968" s="233">
        <v>208</v>
      </c>
      <c r="C9968" s="233">
        <v>31</v>
      </c>
      <c r="D9968" s="234">
        <v>0.625</v>
      </c>
      <c r="E9968" s="235">
        <v>0.0001199011430259077</v>
      </c>
      <c r="F9968" s="235">
        <v>0.000046471742042659716</v>
      </c>
    </row>
    <row r="9969" ht="14.25" customHeight="1" spans="1:6" x14ac:dyDescent="0.25">
      <c r="A9969" s="232">
        <v>43673</v>
      </c>
      <c r="B9969" s="233">
        <v>208</v>
      </c>
      <c r="C9969" s="233">
        <v>32</v>
      </c>
      <c r="D9969" s="234">
        <v>0.6458333333321207</v>
      </c>
      <c r="E9969" s="235">
        <v>0.00010705106677209453</v>
      </c>
      <c r="F9969" s="235">
        <v>0.00004657189665913096</v>
      </c>
    </row>
    <row r="9970" ht="14.25" customHeight="1" spans="1:6" x14ac:dyDescent="0.25">
      <c r="A9970" s="232">
        <v>43673</v>
      </c>
      <c r="B9970" s="233">
        <v>208</v>
      </c>
      <c r="C9970" s="233">
        <v>33</v>
      </c>
      <c r="D9970" s="234">
        <v>0.6666666666678793</v>
      </c>
      <c r="E9970" s="235">
        <v>0.00009507649405386944</v>
      </c>
      <c r="F9970" s="235">
        <v>0.00005137931824975094</v>
      </c>
    </row>
    <row r="9971" ht="14.25" customHeight="1" spans="1:6" x14ac:dyDescent="0.25">
      <c r="A9971" s="232">
        <v>43673</v>
      </c>
      <c r="B9971" s="233">
        <v>208</v>
      </c>
      <c r="C9971" s="233">
        <v>34</v>
      </c>
      <c r="D9971" s="234">
        <v>0.6875</v>
      </c>
      <c r="E9971" s="235">
        <v>0.00009267487098565415</v>
      </c>
      <c r="F9971" s="235">
        <v>0.000056487203689784654</v>
      </c>
    </row>
    <row r="9972" ht="14.25" customHeight="1" spans="1:6" x14ac:dyDescent="0.25">
      <c r="A9972" s="232">
        <v>43673</v>
      </c>
      <c r="B9972" s="233">
        <v>208</v>
      </c>
      <c r="C9972" s="233">
        <v>35</v>
      </c>
      <c r="D9972" s="234">
        <v>0.7083333333321207</v>
      </c>
      <c r="E9972" s="235">
        <v>0.00007308732088210755</v>
      </c>
      <c r="F9972" s="235">
        <v>0.00006449957300748461</v>
      </c>
    </row>
    <row r="9973" ht="14.25" customHeight="1" spans="1:6" x14ac:dyDescent="0.25">
      <c r="A9973" s="232">
        <v>43673</v>
      </c>
      <c r="B9973" s="233">
        <v>208</v>
      </c>
      <c r="C9973" s="233">
        <v>36</v>
      </c>
      <c r="D9973" s="234">
        <v>0.7291666666678793</v>
      </c>
      <c r="E9973" s="235">
        <v>0.00004618847745832737</v>
      </c>
      <c r="F9973" s="235">
        <v>0.00006389864530865711</v>
      </c>
    </row>
    <row r="9974" ht="14.25" customHeight="1" spans="1:6" x14ac:dyDescent="0.25">
      <c r="A9974" s="232">
        <v>43673</v>
      </c>
      <c r="B9974" s="233">
        <v>208</v>
      </c>
      <c r="C9974" s="233">
        <v>37</v>
      </c>
      <c r="D9974" s="234">
        <v>0.75</v>
      </c>
      <c r="E9974" s="235">
        <v>0.00003127696089558105</v>
      </c>
      <c r="F9974" s="235">
        <v>0.00006329771760982962</v>
      </c>
    </row>
    <row r="9975" ht="14.25" customHeight="1" spans="1:6" x14ac:dyDescent="0.25">
      <c r="A9975" s="232">
        <v>43673</v>
      </c>
      <c r="B9975" s="233">
        <v>208</v>
      </c>
      <c r="C9975" s="233">
        <v>38</v>
      </c>
      <c r="D9975" s="234">
        <v>0.7708333333321207</v>
      </c>
      <c r="E9975" s="235">
        <v>0.000025010136375616948</v>
      </c>
      <c r="F9975" s="235">
        <v>0.00006409895454159961</v>
      </c>
    </row>
    <row r="9976" ht="14.25" customHeight="1" spans="1:6" x14ac:dyDescent="0.25">
      <c r="A9976" s="232">
        <v>43673</v>
      </c>
      <c r="B9976" s="233">
        <v>208</v>
      </c>
      <c r="C9976" s="233">
        <v>39</v>
      </c>
      <c r="D9976" s="234">
        <v>0.7916666666678793</v>
      </c>
      <c r="E9976" s="235">
        <v>0.000011945342343449236</v>
      </c>
      <c r="F9976" s="235">
        <v>0.00006249648067805962</v>
      </c>
    </row>
    <row r="9977" ht="14.25" customHeight="1" spans="1:6" x14ac:dyDescent="0.25">
      <c r="A9977" s="232">
        <v>43673</v>
      </c>
      <c r="B9977" s="233">
        <v>208</v>
      </c>
      <c r="C9977" s="233">
        <v>40</v>
      </c>
      <c r="D9977" s="234">
        <v>0.8125</v>
      </c>
      <c r="E9977" s="235">
        <v>0.000006313143208911216</v>
      </c>
      <c r="F9977" s="235">
        <v>0.00006219601682864587</v>
      </c>
    </row>
    <row r="9978" ht="14.25" customHeight="1" spans="1:6" x14ac:dyDescent="0.25">
      <c r="A9978" s="232">
        <v>43673</v>
      </c>
      <c r="B9978" s="233">
        <v>208</v>
      </c>
      <c r="C9978" s="233">
        <v>41</v>
      </c>
      <c r="D9978" s="234">
        <v>0.8333333333321207</v>
      </c>
      <c r="E9978" s="235">
        <v>0.0000031523670538460376</v>
      </c>
      <c r="F9978" s="235">
        <v>0.00006139477989687587</v>
      </c>
    </row>
    <row r="9979" ht="14.25" customHeight="1" spans="1:6" x14ac:dyDescent="0.25">
      <c r="A9979" s="232">
        <v>43673</v>
      </c>
      <c r="B9979" s="233">
        <v>208</v>
      </c>
      <c r="C9979" s="233">
        <v>42</v>
      </c>
      <c r="D9979" s="234">
        <v>0.8541666666678793</v>
      </c>
      <c r="E9979" s="235">
        <v>1.828991021143321e-8</v>
      </c>
      <c r="F9979" s="235">
        <v>0.00006149493451334712</v>
      </c>
    </row>
    <row r="9980" ht="14.25" customHeight="1" spans="1:6" x14ac:dyDescent="0.25">
      <c r="A9980" s="232">
        <v>43673</v>
      </c>
      <c r="B9980" s="233">
        <v>208</v>
      </c>
      <c r="C9980" s="233">
        <v>43</v>
      </c>
      <c r="D9980" s="234">
        <v>0.875</v>
      </c>
      <c r="E9980" s="235">
        <v>0</v>
      </c>
      <c r="F9980" s="235">
        <v>0.00006480003685689835</v>
      </c>
    </row>
    <row r="9981" ht="14.25" customHeight="1" spans="1:6" x14ac:dyDescent="0.25">
      <c r="A9981" s="232">
        <v>43673</v>
      </c>
      <c r="B9981" s="233">
        <v>208</v>
      </c>
      <c r="C9981" s="233">
        <v>44</v>
      </c>
      <c r="D9981" s="234">
        <v>0.8958333333321207</v>
      </c>
      <c r="E9981" s="235">
        <v>0</v>
      </c>
      <c r="F9981" s="235">
        <v>0.00006429926377454211</v>
      </c>
    </row>
    <row r="9982" ht="14.25" customHeight="1" spans="1:6" x14ac:dyDescent="0.25">
      <c r="A9982" s="232">
        <v>43673</v>
      </c>
      <c r="B9982" s="233">
        <v>208</v>
      </c>
      <c r="C9982" s="233">
        <v>45</v>
      </c>
      <c r="D9982" s="234">
        <v>0.9166666666678793</v>
      </c>
      <c r="E9982" s="235">
        <v>0</v>
      </c>
      <c r="F9982" s="235">
        <v>0.00006169524374628963</v>
      </c>
    </row>
    <row r="9983" ht="14.25" customHeight="1" spans="1:6" x14ac:dyDescent="0.25">
      <c r="A9983" s="232">
        <v>43673</v>
      </c>
      <c r="B9983" s="233">
        <v>208</v>
      </c>
      <c r="C9983" s="233">
        <v>46</v>
      </c>
      <c r="D9983" s="234">
        <v>0.9375</v>
      </c>
      <c r="E9983" s="235">
        <v>0</v>
      </c>
      <c r="F9983" s="235">
        <v>0.0000573885952380259</v>
      </c>
    </row>
    <row r="9984" ht="14.25" customHeight="1" spans="1:6" x14ac:dyDescent="0.25">
      <c r="A9984" s="232">
        <v>43673</v>
      </c>
      <c r="B9984" s="233">
        <v>208</v>
      </c>
      <c r="C9984" s="233">
        <v>47</v>
      </c>
      <c r="D9984" s="234">
        <v>0.9583333333321207</v>
      </c>
      <c r="E9984" s="235">
        <v>0</v>
      </c>
      <c r="F9984" s="235">
        <v>0.00005037777208503844</v>
      </c>
    </row>
    <row r="9985" ht="14.25" customHeight="1" spans="1:6" x14ac:dyDescent="0.25">
      <c r="A9985" s="232">
        <v>43673</v>
      </c>
      <c r="B9985" s="233">
        <v>208</v>
      </c>
      <c r="C9985" s="233">
        <v>48</v>
      </c>
      <c r="D9985" s="234">
        <v>0.9791666666678793</v>
      </c>
      <c r="E9985" s="235">
        <v>0</v>
      </c>
      <c r="F9985" s="235">
        <v>0.00004236540276733849</v>
      </c>
    </row>
    <row r="9986" ht="14.25" customHeight="1" spans="1:6" x14ac:dyDescent="0.25">
      <c r="A9986" s="232">
        <v>43674</v>
      </c>
      <c r="B9986" s="233">
        <v>209</v>
      </c>
      <c r="C9986" s="233">
        <v>1</v>
      </c>
      <c r="D9986" s="234">
        <v>0</v>
      </c>
      <c r="E9986" s="235">
        <v>0</v>
      </c>
      <c r="F9986" s="235">
        <v>0.00003625597116259227</v>
      </c>
    </row>
    <row r="9987" ht="14.25" customHeight="1" spans="1:6" x14ac:dyDescent="0.25">
      <c r="A9987" s="232">
        <v>43674</v>
      </c>
      <c r="B9987" s="233">
        <v>209</v>
      </c>
      <c r="C9987" s="233">
        <v>2</v>
      </c>
      <c r="D9987" s="234">
        <v>0.020833333332120674</v>
      </c>
      <c r="E9987" s="235">
        <v>0</v>
      </c>
      <c r="F9987" s="235">
        <v>0.0000332513326684548</v>
      </c>
    </row>
    <row r="9988" ht="14.25" customHeight="1" spans="1:6" x14ac:dyDescent="0.25">
      <c r="A9988" s="232">
        <v>43674</v>
      </c>
      <c r="B9988" s="233">
        <v>209</v>
      </c>
      <c r="C9988" s="233">
        <v>3</v>
      </c>
      <c r="D9988" s="234">
        <v>0.041666666667879326</v>
      </c>
      <c r="E9988" s="235">
        <v>0</v>
      </c>
      <c r="F9988" s="235">
        <v>0.000030246694174317314</v>
      </c>
    </row>
    <row r="9989" ht="14.25" customHeight="1" spans="1:6" x14ac:dyDescent="0.25">
      <c r="A9989" s="232">
        <v>43674</v>
      </c>
      <c r="B9989" s="233">
        <v>209</v>
      </c>
      <c r="C9989" s="233">
        <v>4</v>
      </c>
      <c r="D9989" s="234">
        <v>0.0625</v>
      </c>
      <c r="E9989" s="235">
        <v>0</v>
      </c>
      <c r="F9989" s="235">
        <v>0.000028644220310777324</v>
      </c>
    </row>
    <row r="9990" ht="14.25" customHeight="1" spans="1:6" x14ac:dyDescent="0.25">
      <c r="A9990" s="232">
        <v>43674</v>
      </c>
      <c r="B9990" s="233">
        <v>209</v>
      </c>
      <c r="C9990" s="233">
        <v>5</v>
      </c>
      <c r="D9990" s="234">
        <v>0.08333333333212067</v>
      </c>
      <c r="E9990" s="235">
        <v>0</v>
      </c>
      <c r="F9990" s="235">
        <v>0.000028143447228421073</v>
      </c>
    </row>
    <row r="9991" ht="14.25" customHeight="1" spans="1:6" x14ac:dyDescent="0.25">
      <c r="A9991" s="232">
        <v>43674</v>
      </c>
      <c r="B9991" s="233">
        <v>209</v>
      </c>
      <c r="C9991" s="233">
        <v>6</v>
      </c>
      <c r="D9991" s="234">
        <v>0.10416666666787933</v>
      </c>
      <c r="E9991" s="235">
        <v>0</v>
      </c>
      <c r="F9991" s="235">
        <v>0.00002704174644723733</v>
      </c>
    </row>
    <row r="9992" ht="14.25" customHeight="1" spans="1:6" x14ac:dyDescent="0.25">
      <c r="A9992" s="232">
        <v>43674</v>
      </c>
      <c r="B9992" s="233">
        <v>209</v>
      </c>
      <c r="C9992" s="233">
        <v>7</v>
      </c>
      <c r="D9992" s="234">
        <v>0.125</v>
      </c>
      <c r="E9992" s="235">
        <v>0</v>
      </c>
      <c r="F9992" s="235">
        <v>0.000026240509515467337</v>
      </c>
    </row>
    <row r="9993" ht="14.25" customHeight="1" spans="1:6" x14ac:dyDescent="0.25">
      <c r="A9993" s="232">
        <v>43674</v>
      </c>
      <c r="B9993" s="233">
        <v>209</v>
      </c>
      <c r="C9993" s="233">
        <v>8</v>
      </c>
      <c r="D9993" s="234">
        <v>0.14583333333212067</v>
      </c>
      <c r="E9993" s="235">
        <v>0</v>
      </c>
      <c r="F9993" s="235">
        <v>0.00002644081874840984</v>
      </c>
    </row>
    <row r="9994" ht="14.25" customHeight="1" spans="1:6" x14ac:dyDescent="0.25">
      <c r="A9994" s="232">
        <v>43674</v>
      </c>
      <c r="B9994" s="233">
        <v>209</v>
      </c>
      <c r="C9994" s="233">
        <v>9</v>
      </c>
      <c r="D9994" s="234">
        <v>0.16666666666787933</v>
      </c>
      <c r="E9994" s="235">
        <v>0</v>
      </c>
      <c r="F9994" s="235">
        <v>0.00002614035489899609</v>
      </c>
    </row>
    <row r="9995" ht="14.25" customHeight="1" spans="1:6" x14ac:dyDescent="0.25">
      <c r="A9995" s="232">
        <v>43674</v>
      </c>
      <c r="B9995" s="233">
        <v>209</v>
      </c>
      <c r="C9995" s="233">
        <v>10</v>
      </c>
      <c r="D9995" s="234">
        <v>0.1875</v>
      </c>
      <c r="E9995" s="235">
        <v>0.0000012004178659010867</v>
      </c>
      <c r="F9995" s="235">
        <v>0.00002614035489899609</v>
      </c>
    </row>
    <row r="9996" ht="14.25" customHeight="1" spans="1:6" x14ac:dyDescent="0.25">
      <c r="A9996" s="232">
        <v>43674</v>
      </c>
      <c r="B9996" s="233">
        <v>209</v>
      </c>
      <c r="C9996" s="233">
        <v>11</v>
      </c>
      <c r="D9996" s="234">
        <v>0.20833333333212067</v>
      </c>
      <c r="E9996" s="235">
        <v>0.000004006864176298699</v>
      </c>
      <c r="F9996" s="235">
        <v>0.000027141901063708585</v>
      </c>
    </row>
    <row r="9997" ht="14.25" customHeight="1" spans="1:6" x14ac:dyDescent="0.25">
      <c r="A9997" s="232">
        <v>43674</v>
      </c>
      <c r="B9997" s="233">
        <v>209</v>
      </c>
      <c r="C9997" s="233">
        <v>12</v>
      </c>
      <c r="D9997" s="234">
        <v>0.22916666666787933</v>
      </c>
      <c r="E9997" s="235">
        <v>0.00001054734929690689</v>
      </c>
      <c r="F9997" s="235">
        <v>0.000027742828762536086</v>
      </c>
    </row>
    <row r="9998" ht="14.25" customHeight="1" spans="1:6" x14ac:dyDescent="0.25">
      <c r="A9998" s="232">
        <v>43674</v>
      </c>
      <c r="B9998" s="233">
        <v>209</v>
      </c>
      <c r="C9998" s="233">
        <v>13</v>
      </c>
      <c r="D9998" s="234">
        <v>0.25</v>
      </c>
      <c r="E9998" s="235">
        <v>0.000020989568213637934</v>
      </c>
      <c r="F9998" s="235">
        <v>0.00003194932265432856</v>
      </c>
    </row>
    <row r="9999" ht="14.25" customHeight="1" spans="1:6" x14ac:dyDescent="0.25">
      <c r="A9999" s="232">
        <v>43674</v>
      </c>
      <c r="B9999" s="233">
        <v>209</v>
      </c>
      <c r="C9999" s="233">
        <v>14</v>
      </c>
      <c r="D9999" s="234">
        <v>0.2708333333321207</v>
      </c>
      <c r="E9999" s="235">
        <v>0.000036830964290843374</v>
      </c>
      <c r="F9999" s="235">
        <v>0.00003665658962847728</v>
      </c>
    </row>
    <row r="10000" ht="14.25" customHeight="1" spans="1:6" x14ac:dyDescent="0.25">
      <c r="A10000" s="232">
        <v>43674</v>
      </c>
      <c r="B10000" s="233">
        <v>209</v>
      </c>
      <c r="C10000" s="233">
        <v>15</v>
      </c>
      <c r="D10000" s="234">
        <v>0.2916666666678793</v>
      </c>
      <c r="E10000" s="235">
        <v>0.00005626886848184333</v>
      </c>
      <c r="F10000" s="235">
        <v>0.00003996169197202851</v>
      </c>
    </row>
    <row r="10001" ht="14.25" customHeight="1" spans="1:6" x14ac:dyDescent="0.25">
      <c r="A10001" s="232">
        <v>43674</v>
      </c>
      <c r="B10001" s="233">
        <v>209</v>
      </c>
      <c r="C10001" s="233">
        <v>16</v>
      </c>
      <c r="D10001" s="234">
        <v>0.3125</v>
      </c>
      <c r="E10001" s="235">
        <v>0.00007640469921839737</v>
      </c>
      <c r="F10001" s="235">
        <v>0.00004446864971323474</v>
      </c>
    </row>
    <row r="10002" ht="14.25" customHeight="1" spans="1:6" x14ac:dyDescent="0.25">
      <c r="A10002" s="232">
        <v>43674</v>
      </c>
      <c r="B10002" s="233">
        <v>209</v>
      </c>
      <c r="C10002" s="233">
        <v>17</v>
      </c>
      <c r="D10002" s="234">
        <v>0.3333333333321207</v>
      </c>
      <c r="E10002" s="235">
        <v>0.00008691749428364351</v>
      </c>
      <c r="F10002" s="235">
        <v>0.0000492760713038547</v>
      </c>
    </row>
    <row r="10003" ht="14.25" customHeight="1" spans="1:6" x14ac:dyDescent="0.25">
      <c r="A10003" s="232">
        <v>43674</v>
      </c>
      <c r="B10003" s="233">
        <v>209</v>
      </c>
      <c r="C10003" s="233">
        <v>18</v>
      </c>
      <c r="D10003" s="234">
        <v>0.3541666666678793</v>
      </c>
      <c r="E10003" s="235">
        <v>0.00011970609554136488</v>
      </c>
      <c r="F10003" s="235">
        <v>0.00005288163749681968</v>
      </c>
    </row>
    <row r="10004" ht="14.25" customHeight="1" spans="1:6" x14ac:dyDescent="0.25">
      <c r="A10004" s="232">
        <v>43674</v>
      </c>
      <c r="B10004" s="233">
        <v>209</v>
      </c>
      <c r="C10004" s="233">
        <v>19</v>
      </c>
      <c r="D10004" s="234">
        <v>0.375</v>
      </c>
      <c r="E10004" s="235">
        <v>0.0001435138065541825</v>
      </c>
      <c r="F10004" s="235">
        <v>0.00005288163749681968</v>
      </c>
    </row>
    <row r="10005" ht="14.25" customHeight="1" spans="1:6" x14ac:dyDescent="0.25">
      <c r="A10005" s="232">
        <v>43674</v>
      </c>
      <c r="B10005" s="233">
        <v>209</v>
      </c>
      <c r="C10005" s="233">
        <v>20</v>
      </c>
      <c r="D10005" s="234">
        <v>0.3958333333321207</v>
      </c>
      <c r="E10005" s="235">
        <v>0.00014672589003567328</v>
      </c>
      <c r="F10005" s="235">
        <v>0.000052681328263877173</v>
      </c>
    </row>
    <row r="10006" ht="14.25" customHeight="1" spans="1:6" x14ac:dyDescent="0.25">
      <c r="A10006" s="232">
        <v>43674</v>
      </c>
      <c r="B10006" s="233">
        <v>209</v>
      </c>
      <c r="C10006" s="233">
        <v>21</v>
      </c>
      <c r="D10006" s="234">
        <v>0.4166666666678793</v>
      </c>
      <c r="E10006" s="235">
        <v>0.00016344243543419765</v>
      </c>
      <c r="F10006" s="235">
        <v>0.00005188009133210718</v>
      </c>
    </row>
    <row r="10007" ht="14.25" customHeight="1" spans="1:6" x14ac:dyDescent="0.25">
      <c r="A10007" s="232">
        <v>43674</v>
      </c>
      <c r="B10007" s="233">
        <v>209</v>
      </c>
      <c r="C10007" s="233">
        <v>22</v>
      </c>
      <c r="D10007" s="234">
        <v>0.4375</v>
      </c>
      <c r="E10007" s="235">
        <v>0.00016595542685885677</v>
      </c>
      <c r="F10007" s="235">
        <v>0.00005097869978386593</v>
      </c>
    </row>
    <row r="10008" ht="14.25" customHeight="1" spans="1:6" x14ac:dyDescent="0.25">
      <c r="A10008" s="232">
        <v>43674</v>
      </c>
      <c r="B10008" s="233">
        <v>209</v>
      </c>
      <c r="C10008" s="233">
        <v>23</v>
      </c>
      <c r="D10008" s="234">
        <v>0.4583333333321207</v>
      </c>
      <c r="E10008" s="235">
        <v>0.00016466429960949072</v>
      </c>
      <c r="F10008" s="235">
        <v>0.00005117900901680845</v>
      </c>
    </row>
    <row r="10009" ht="14.25" customHeight="1" spans="1:6" x14ac:dyDescent="0.25">
      <c r="A10009" s="232">
        <v>43674</v>
      </c>
      <c r="B10009" s="233">
        <v>209</v>
      </c>
      <c r="C10009" s="233">
        <v>24</v>
      </c>
      <c r="D10009" s="234">
        <v>0.4791666666678793</v>
      </c>
      <c r="E10009" s="235">
        <v>0.00017170159969548044</v>
      </c>
      <c r="F10009" s="235">
        <v>0.00005308194672976218</v>
      </c>
    </row>
    <row r="10010" ht="14.25" customHeight="1" spans="1:6" x14ac:dyDescent="0.25">
      <c r="A10010" s="232">
        <v>43674</v>
      </c>
      <c r="B10010" s="233">
        <v>209</v>
      </c>
      <c r="C10010" s="233">
        <v>25</v>
      </c>
      <c r="D10010" s="234">
        <v>0.5</v>
      </c>
      <c r="E10010" s="235">
        <v>0.0001862887811935559</v>
      </c>
      <c r="F10010" s="235">
        <v>0.00005117900901680845</v>
      </c>
    </row>
    <row r="10011" ht="14.25" customHeight="1" spans="1:6" x14ac:dyDescent="0.25">
      <c r="A10011" s="232">
        <v>43674</v>
      </c>
      <c r="B10011" s="233">
        <v>209</v>
      </c>
      <c r="C10011" s="233">
        <v>26</v>
      </c>
      <c r="D10011" s="234">
        <v>0.5208333333321207</v>
      </c>
      <c r="E10011" s="235">
        <v>0.00020205481231721397</v>
      </c>
      <c r="F10011" s="235">
        <v>0.00005097869978386593</v>
      </c>
    </row>
    <row r="10012" ht="14.25" customHeight="1" spans="1:6" x14ac:dyDescent="0.25">
      <c r="A10012" s="232">
        <v>43674</v>
      </c>
      <c r="B10012" s="233">
        <v>209</v>
      </c>
      <c r="C10012" s="233">
        <v>27</v>
      </c>
      <c r="D10012" s="234">
        <v>0.5416666666678793</v>
      </c>
      <c r="E10012" s="235">
        <v>0.0002136325955112987</v>
      </c>
      <c r="F10012" s="235">
        <v>0.00005077839055092343</v>
      </c>
    </row>
    <row r="10013" ht="14.25" customHeight="1" spans="1:6" x14ac:dyDescent="0.25">
      <c r="A10013" s="232">
        <v>43674</v>
      </c>
      <c r="B10013" s="233">
        <v>209</v>
      </c>
      <c r="C10013" s="233">
        <v>28</v>
      </c>
      <c r="D10013" s="234">
        <v>0.5625</v>
      </c>
      <c r="E10013" s="235">
        <v>0.00019963251684303385</v>
      </c>
      <c r="F10013" s="235">
        <v>0.00004877529822149846</v>
      </c>
    </row>
    <row r="10014" ht="14.25" customHeight="1" spans="1:6" x14ac:dyDescent="0.25">
      <c r="A10014" s="232">
        <v>43674</v>
      </c>
      <c r="B10014" s="233">
        <v>209</v>
      </c>
      <c r="C10014" s="233">
        <v>29</v>
      </c>
      <c r="D10014" s="234">
        <v>0.5833333333321207</v>
      </c>
      <c r="E10014" s="235">
        <v>0.00018452100301760967</v>
      </c>
      <c r="F10014" s="235">
        <v>0.000048274525139142206</v>
      </c>
    </row>
    <row r="10015" ht="14.25" customHeight="1" spans="1:6" x14ac:dyDescent="0.25">
      <c r="A10015" s="232">
        <v>43674</v>
      </c>
      <c r="B10015" s="233">
        <v>209</v>
      </c>
      <c r="C10015" s="233">
        <v>30</v>
      </c>
      <c r="D10015" s="234">
        <v>0.6041666666678793</v>
      </c>
      <c r="E10015" s="235">
        <v>0.00019015944818390768</v>
      </c>
      <c r="F10015" s="235">
        <v>0.00004637158742618847</v>
      </c>
    </row>
    <row r="10016" ht="14.25" customHeight="1" spans="1:6" x14ac:dyDescent="0.25">
      <c r="A10016" s="232">
        <v>43674</v>
      </c>
      <c r="B10016" s="233">
        <v>209</v>
      </c>
      <c r="C10016" s="233">
        <v>31</v>
      </c>
      <c r="D10016" s="234">
        <v>0.625</v>
      </c>
      <c r="E10016" s="235">
        <v>0.00018118488825613274</v>
      </c>
      <c r="F10016" s="235">
        <v>0.000046972515125015957</v>
      </c>
    </row>
    <row r="10017" ht="14.25" customHeight="1" spans="1:6" x14ac:dyDescent="0.25">
      <c r="A10017" s="232">
        <v>43674</v>
      </c>
      <c r="B10017" s="233">
        <v>209</v>
      </c>
      <c r="C10017" s="233">
        <v>32</v>
      </c>
      <c r="D10017" s="234">
        <v>0.6458333333321207</v>
      </c>
      <c r="E10017" s="235">
        <v>0.00017152566289770738</v>
      </c>
      <c r="F10017" s="235">
        <v>0.000050077308235624696</v>
      </c>
    </row>
    <row r="10018" ht="14.25" customHeight="1" spans="1:6" x14ac:dyDescent="0.25">
      <c r="A10018" s="232">
        <v>43674</v>
      </c>
      <c r="B10018" s="233">
        <v>209</v>
      </c>
      <c r="C10018" s="233">
        <v>33</v>
      </c>
      <c r="D10018" s="234">
        <v>0.6666666666678793</v>
      </c>
      <c r="E10018" s="235">
        <v>0.0001544259258888041</v>
      </c>
      <c r="F10018" s="235">
        <v>0.00005258117364740593</v>
      </c>
    </row>
    <row r="10019" ht="14.25" customHeight="1" spans="1:6" x14ac:dyDescent="0.25">
      <c r="A10019" s="232">
        <v>43674</v>
      </c>
      <c r="B10019" s="233">
        <v>209</v>
      </c>
      <c r="C10019" s="233">
        <v>34</v>
      </c>
      <c r="D10019" s="234">
        <v>0.6875</v>
      </c>
      <c r="E10019" s="235">
        <v>0.00011797718986333858</v>
      </c>
      <c r="F10019" s="235">
        <v>0.000056987976772140894</v>
      </c>
    </row>
    <row r="10020" ht="14.25" customHeight="1" spans="1:6" x14ac:dyDescent="0.25">
      <c r="A10020" s="232">
        <v>43674</v>
      </c>
      <c r="B10020" s="233">
        <v>209</v>
      </c>
      <c r="C10020" s="233">
        <v>35</v>
      </c>
      <c r="D10020" s="234">
        <v>0.7083333333321207</v>
      </c>
      <c r="E10020" s="235">
        <v>0.00009941416547651866</v>
      </c>
      <c r="F10020" s="235">
        <v>0.00006379849069218586</v>
      </c>
    </row>
    <row r="10021" ht="14.25" customHeight="1" spans="1:6" x14ac:dyDescent="0.25">
      <c r="A10021" s="232">
        <v>43674</v>
      </c>
      <c r="B10021" s="233">
        <v>209</v>
      </c>
      <c r="C10021" s="233">
        <v>36</v>
      </c>
      <c r="D10021" s="234">
        <v>0.7291666666678793</v>
      </c>
      <c r="E10021" s="235">
        <v>0.00007572465619608687</v>
      </c>
      <c r="F10021" s="235">
        <v>0.00006159508912981838</v>
      </c>
    </row>
    <row r="10022" ht="14.25" customHeight="1" spans="1:6" x14ac:dyDescent="0.25">
      <c r="A10022" s="232">
        <v>43674</v>
      </c>
      <c r="B10022" s="233">
        <v>209</v>
      </c>
      <c r="C10022" s="233">
        <v>37</v>
      </c>
      <c r="D10022" s="234">
        <v>0.75</v>
      </c>
      <c r="E10022" s="235">
        <v>0.00004946947355311878</v>
      </c>
      <c r="F10022" s="235">
        <v>0.00006299725376041584</v>
      </c>
    </row>
    <row r="10023" ht="14.25" customHeight="1" spans="1:6" x14ac:dyDescent="0.25">
      <c r="A10023" s="232">
        <v>43674</v>
      </c>
      <c r="B10023" s="233">
        <v>209</v>
      </c>
      <c r="C10023" s="233">
        <v>38</v>
      </c>
      <c r="D10023" s="234">
        <v>0.7708333333321207</v>
      </c>
      <c r="E10023" s="235">
        <v>0.00003184859837090287</v>
      </c>
      <c r="F10023" s="235">
        <v>0.00006409895454159961</v>
      </c>
    </row>
    <row r="10024" ht="14.25" customHeight="1" spans="1:6" x14ac:dyDescent="0.25">
      <c r="A10024" s="232">
        <v>43674</v>
      </c>
      <c r="B10024" s="233">
        <v>209</v>
      </c>
      <c r="C10024" s="233">
        <v>39</v>
      </c>
      <c r="D10024" s="234">
        <v>0.7916666666678793</v>
      </c>
      <c r="E10024" s="235">
        <v>0.000016088210945433256</v>
      </c>
      <c r="F10024" s="235">
        <v>0.00006199570759570338</v>
      </c>
    </row>
    <row r="10025" ht="14.25" customHeight="1" spans="1:6" x14ac:dyDescent="0.25">
      <c r="A10025" s="232">
        <v>43674</v>
      </c>
      <c r="B10025" s="233">
        <v>209</v>
      </c>
      <c r="C10025" s="233">
        <v>40</v>
      </c>
      <c r="D10025" s="234">
        <v>0.8125</v>
      </c>
      <c r="E10025" s="235">
        <v>0.00000784706030905175</v>
      </c>
      <c r="F10025" s="235">
        <v>0.000058991069101565885</v>
      </c>
    </row>
    <row r="10026" ht="14.25" customHeight="1" spans="1:6" x14ac:dyDescent="0.25">
      <c r="A10026" s="232">
        <v>43674</v>
      </c>
      <c r="B10026" s="233">
        <v>209</v>
      </c>
      <c r="C10026" s="233">
        <v>41</v>
      </c>
      <c r="D10026" s="234">
        <v>0.8333333333321207</v>
      </c>
      <c r="E10026" s="235">
        <v>0.0000030360682567475473</v>
      </c>
      <c r="F10026" s="235">
        <v>0.000058991069101565885</v>
      </c>
    </row>
    <row r="10027" ht="14.25" customHeight="1" spans="1:6" x14ac:dyDescent="0.25">
      <c r="A10027" s="232">
        <v>43674</v>
      </c>
      <c r="B10027" s="233">
        <v>209</v>
      </c>
      <c r="C10027" s="233">
        <v>42</v>
      </c>
      <c r="D10027" s="234">
        <v>0.8541666666678793</v>
      </c>
      <c r="E10027" s="235">
        <v>1.49814964189214e-8</v>
      </c>
      <c r="F10027" s="235">
        <v>0.00006049338834863463</v>
      </c>
    </row>
    <row r="10028" ht="14.25" customHeight="1" spans="1:6" x14ac:dyDescent="0.25">
      <c r="A10028" s="232">
        <v>43674</v>
      </c>
      <c r="B10028" s="233">
        <v>209</v>
      </c>
      <c r="C10028" s="233">
        <v>43</v>
      </c>
      <c r="D10028" s="234">
        <v>0.875</v>
      </c>
      <c r="E10028" s="235">
        <v>0</v>
      </c>
      <c r="F10028" s="235">
        <v>0.00006409895454159961</v>
      </c>
    </row>
    <row r="10029" ht="14.25" customHeight="1" spans="1:6" x14ac:dyDescent="0.25">
      <c r="A10029" s="232">
        <v>43674</v>
      </c>
      <c r="B10029" s="233">
        <v>209</v>
      </c>
      <c r="C10029" s="233">
        <v>44</v>
      </c>
      <c r="D10029" s="234">
        <v>0.8958333333321207</v>
      </c>
      <c r="E10029" s="235">
        <v>0</v>
      </c>
      <c r="F10029" s="235">
        <v>0.00006510050070631209</v>
      </c>
    </row>
    <row r="10030" ht="14.25" customHeight="1" spans="1:6" x14ac:dyDescent="0.25">
      <c r="A10030" s="232">
        <v>43674</v>
      </c>
      <c r="B10030" s="233">
        <v>209</v>
      </c>
      <c r="C10030" s="233">
        <v>45</v>
      </c>
      <c r="D10030" s="234">
        <v>0.9166666666678793</v>
      </c>
      <c r="E10030" s="235">
        <v>0</v>
      </c>
      <c r="F10030" s="235">
        <v>0.00006209586221217463</v>
      </c>
    </row>
    <row r="10031" ht="14.25" customHeight="1" spans="1:6" x14ac:dyDescent="0.25">
      <c r="A10031" s="232">
        <v>43674</v>
      </c>
      <c r="B10031" s="233">
        <v>209</v>
      </c>
      <c r="C10031" s="233">
        <v>46</v>
      </c>
      <c r="D10031" s="234">
        <v>0.9375</v>
      </c>
      <c r="E10031" s="235">
        <v>0</v>
      </c>
      <c r="F10031" s="235">
        <v>0.00005758890447096841</v>
      </c>
    </row>
    <row r="10032" ht="14.25" customHeight="1" spans="1:6" x14ac:dyDescent="0.25">
      <c r="A10032" s="232">
        <v>43674</v>
      </c>
      <c r="B10032" s="233">
        <v>209</v>
      </c>
      <c r="C10032" s="233">
        <v>47</v>
      </c>
      <c r="D10032" s="234">
        <v>0.9583333333321207</v>
      </c>
      <c r="E10032" s="235">
        <v>0</v>
      </c>
      <c r="F10032" s="235">
        <v>0.00004987699900268219</v>
      </c>
    </row>
    <row r="10033" ht="14.25" customHeight="1" spans="1:6" x14ac:dyDescent="0.25">
      <c r="A10033" s="232">
        <v>43674</v>
      </c>
      <c r="B10033" s="233">
        <v>209</v>
      </c>
      <c r="C10033" s="233">
        <v>48</v>
      </c>
      <c r="D10033" s="234">
        <v>0.9791666666678793</v>
      </c>
      <c r="E10033" s="235">
        <v>0</v>
      </c>
      <c r="F10033" s="235">
        <v>0.000041764475068510994</v>
      </c>
    </row>
    <row r="10034" ht="14.25" customHeight="1" spans="1:6" x14ac:dyDescent="0.25">
      <c r="A10034" s="232">
        <v>43675</v>
      </c>
      <c r="B10034" s="233">
        <v>210</v>
      </c>
      <c r="C10034" s="233">
        <v>1</v>
      </c>
      <c r="D10034" s="234">
        <v>0</v>
      </c>
      <c r="E10034" s="235">
        <v>0</v>
      </c>
      <c r="F10034" s="235">
        <v>0.000036756744244948525</v>
      </c>
    </row>
    <row r="10035" ht="14.25" customHeight="1" spans="1:6" x14ac:dyDescent="0.25">
      <c r="A10035" s="232">
        <v>43675</v>
      </c>
      <c r="B10035" s="233">
        <v>210</v>
      </c>
      <c r="C10035" s="233">
        <v>2</v>
      </c>
      <c r="D10035" s="234">
        <v>0.020833333332120674</v>
      </c>
      <c r="E10035" s="235">
        <v>0</v>
      </c>
      <c r="F10035" s="235">
        <v>0.0000330510234355123</v>
      </c>
    </row>
    <row r="10036" ht="14.25" customHeight="1" spans="1:6" x14ac:dyDescent="0.25">
      <c r="A10036" s="232">
        <v>43675</v>
      </c>
      <c r="B10036" s="233">
        <v>210</v>
      </c>
      <c r="C10036" s="233">
        <v>3</v>
      </c>
      <c r="D10036" s="234">
        <v>0.041666666667879326</v>
      </c>
      <c r="E10036" s="235">
        <v>0</v>
      </c>
      <c r="F10036" s="235">
        <v>0.000030146539557846063</v>
      </c>
    </row>
    <row r="10037" ht="14.25" customHeight="1" spans="1:6" x14ac:dyDescent="0.25">
      <c r="A10037" s="232">
        <v>43675</v>
      </c>
      <c r="B10037" s="233">
        <v>210</v>
      </c>
      <c r="C10037" s="233">
        <v>4</v>
      </c>
      <c r="D10037" s="234">
        <v>0.0625</v>
      </c>
      <c r="E10037" s="235">
        <v>0</v>
      </c>
      <c r="F10037" s="235">
        <v>0.00002884452954371982</v>
      </c>
    </row>
    <row r="10038" ht="14.25" customHeight="1" spans="1:6" x14ac:dyDescent="0.25">
      <c r="A10038" s="232">
        <v>43675</v>
      </c>
      <c r="B10038" s="233">
        <v>210</v>
      </c>
      <c r="C10038" s="233">
        <v>5</v>
      </c>
      <c r="D10038" s="234">
        <v>0.08333333333212067</v>
      </c>
      <c r="E10038" s="235">
        <v>0</v>
      </c>
      <c r="F10038" s="235">
        <v>0.00002834375646136358</v>
      </c>
    </row>
    <row r="10039" ht="14.25" customHeight="1" spans="1:6" x14ac:dyDescent="0.25">
      <c r="A10039" s="232">
        <v>43675</v>
      </c>
      <c r="B10039" s="233">
        <v>210</v>
      </c>
      <c r="C10039" s="233">
        <v>6</v>
      </c>
      <c r="D10039" s="234">
        <v>0.10416666666787933</v>
      </c>
      <c r="E10039" s="235">
        <v>0</v>
      </c>
      <c r="F10039" s="235">
        <v>0.000026941591830766084</v>
      </c>
    </row>
    <row r="10040" ht="14.25" customHeight="1" spans="1:6" x14ac:dyDescent="0.25">
      <c r="A10040" s="232">
        <v>43675</v>
      </c>
      <c r="B10040" s="233">
        <v>210</v>
      </c>
      <c r="C10040" s="233">
        <v>7</v>
      </c>
      <c r="D10040" s="234">
        <v>0.125</v>
      </c>
      <c r="E10040" s="235">
        <v>0</v>
      </c>
      <c r="F10040" s="235">
        <v>0.000026941591830766084</v>
      </c>
    </row>
    <row r="10041" ht="14.25" customHeight="1" spans="1:6" x14ac:dyDescent="0.25">
      <c r="A10041" s="232">
        <v>43675</v>
      </c>
      <c r="B10041" s="233">
        <v>210</v>
      </c>
      <c r="C10041" s="233">
        <v>8</v>
      </c>
      <c r="D10041" s="234">
        <v>0.14583333333212067</v>
      </c>
      <c r="E10041" s="235">
        <v>0</v>
      </c>
      <c r="F10041" s="235">
        <v>0.000027141901063708585</v>
      </c>
    </row>
    <row r="10042" ht="14.25" customHeight="1" spans="1:6" x14ac:dyDescent="0.25">
      <c r="A10042" s="232">
        <v>43675</v>
      </c>
      <c r="B10042" s="233">
        <v>210</v>
      </c>
      <c r="C10042" s="233">
        <v>9</v>
      </c>
      <c r="D10042" s="234">
        <v>0.16666666666787933</v>
      </c>
      <c r="E10042" s="235">
        <v>0.0000012004178659010867</v>
      </c>
      <c r="F10042" s="235">
        <v>0.00002644081874840984</v>
      </c>
    </row>
    <row r="10043" ht="14.25" customHeight="1" spans="1:6" x14ac:dyDescent="0.25">
      <c r="A10043" s="232">
        <v>43675</v>
      </c>
      <c r="B10043" s="233">
        <v>210</v>
      </c>
      <c r="C10043" s="233">
        <v>10</v>
      </c>
      <c r="D10043" s="234">
        <v>0.1875</v>
      </c>
      <c r="E10043" s="235">
        <v>0.000002632984115918992</v>
      </c>
      <c r="F10043" s="235">
        <v>0.00002654097336488109</v>
      </c>
    </row>
    <row r="10044" ht="14.25" customHeight="1" spans="1:6" x14ac:dyDescent="0.25">
      <c r="A10044" s="232">
        <v>43675</v>
      </c>
      <c r="B10044" s="233">
        <v>210</v>
      </c>
      <c r="C10044" s="233">
        <v>11</v>
      </c>
      <c r="D10044" s="234">
        <v>0.20833333333212067</v>
      </c>
      <c r="E10044" s="235">
        <v>0.000008763496818572755</v>
      </c>
      <c r="F10044" s="235">
        <v>0.000027642674146064832</v>
      </c>
    </row>
    <row r="10045" ht="14.25" customHeight="1" spans="1:6" x14ac:dyDescent="0.25">
      <c r="A10045" s="232">
        <v>43675</v>
      </c>
      <c r="B10045" s="233">
        <v>210</v>
      </c>
      <c r="C10045" s="233">
        <v>12</v>
      </c>
      <c r="D10045" s="234">
        <v>0.22916666666787933</v>
      </c>
      <c r="E10045" s="235">
        <v>0.000019649405845935767</v>
      </c>
      <c r="F10045" s="235">
        <v>0.000027642674146064832</v>
      </c>
    </row>
    <row r="10046" ht="14.25" customHeight="1" spans="1:6" x14ac:dyDescent="0.25">
      <c r="A10046" s="232">
        <v>43675</v>
      </c>
      <c r="B10046" s="233">
        <v>210</v>
      </c>
      <c r="C10046" s="233">
        <v>13</v>
      </c>
      <c r="D10046" s="234">
        <v>0.25</v>
      </c>
      <c r="E10046" s="235">
        <v>0.000036134261224462156</v>
      </c>
      <c r="F10046" s="235">
        <v>0.00003094777648961606</v>
      </c>
    </row>
    <row r="10047" ht="14.25" customHeight="1" spans="1:6" x14ac:dyDescent="0.25">
      <c r="A10047" s="232">
        <v>43675</v>
      </c>
      <c r="B10047" s="233">
        <v>210</v>
      </c>
      <c r="C10047" s="233">
        <v>14</v>
      </c>
      <c r="D10047" s="234">
        <v>0.2708333333321207</v>
      </c>
      <c r="E10047" s="235">
        <v>0.00006137064350235855</v>
      </c>
      <c r="F10047" s="235">
        <v>0.00003565504346376478</v>
      </c>
    </row>
    <row r="10048" ht="14.25" customHeight="1" spans="1:6" x14ac:dyDescent="0.25">
      <c r="A10048" s="232">
        <v>43675</v>
      </c>
      <c r="B10048" s="233">
        <v>210</v>
      </c>
      <c r="C10048" s="233">
        <v>15</v>
      </c>
      <c r="D10048" s="234">
        <v>0.2916666666678793</v>
      </c>
      <c r="E10048" s="235">
        <v>0.00009224890104523696</v>
      </c>
      <c r="F10048" s="235">
        <v>0.00003966122812261476</v>
      </c>
    </row>
    <row r="10049" ht="14.25" customHeight="1" spans="1:6" x14ac:dyDescent="0.25">
      <c r="A10049" s="232">
        <v>43675</v>
      </c>
      <c r="B10049" s="233">
        <v>210</v>
      </c>
      <c r="C10049" s="233">
        <v>16</v>
      </c>
      <c r="D10049" s="234">
        <v>0.3125</v>
      </c>
      <c r="E10049" s="235">
        <v>0.00012107115651545432</v>
      </c>
      <c r="F10049" s="235">
        <v>0.00004456880432970597</v>
      </c>
    </row>
    <row r="10050" ht="14.25" customHeight="1" spans="1:6" x14ac:dyDescent="0.25">
      <c r="A10050" s="232">
        <v>43675</v>
      </c>
      <c r="B10050" s="233">
        <v>210</v>
      </c>
      <c r="C10050" s="233">
        <v>17</v>
      </c>
      <c r="D10050" s="234">
        <v>0.3333333333321207</v>
      </c>
      <c r="E10050" s="235">
        <v>0.0001242339855258496</v>
      </c>
      <c r="F10050" s="235">
        <v>0.00005067823593445219</v>
      </c>
    </row>
    <row r="10051" ht="14.25" customHeight="1" spans="1:6" x14ac:dyDescent="0.25">
      <c r="A10051" s="232">
        <v>43675</v>
      </c>
      <c r="B10051" s="233">
        <v>210</v>
      </c>
      <c r="C10051" s="233">
        <v>18</v>
      </c>
      <c r="D10051" s="234">
        <v>0.3541666666678793</v>
      </c>
      <c r="E10051" s="235">
        <v>0.00016169547452633503</v>
      </c>
      <c r="F10051" s="235">
        <v>0.00005558581214154341</v>
      </c>
    </row>
    <row r="10052" ht="14.25" customHeight="1" spans="1:6" x14ac:dyDescent="0.25">
      <c r="A10052" s="232">
        <v>43675</v>
      </c>
      <c r="B10052" s="233">
        <v>210</v>
      </c>
      <c r="C10052" s="233">
        <v>19</v>
      </c>
      <c r="D10052" s="234">
        <v>0.375</v>
      </c>
      <c r="E10052" s="235">
        <v>0.0001790421246257736</v>
      </c>
      <c r="F10052" s="235">
        <v>0.00005498488444271591</v>
      </c>
    </row>
    <row r="10053" ht="14.25" customHeight="1" spans="1:6" x14ac:dyDescent="0.25">
      <c r="A10053" s="232">
        <v>43675</v>
      </c>
      <c r="B10053" s="233">
        <v>210</v>
      </c>
      <c r="C10053" s="233">
        <v>20</v>
      </c>
      <c r="D10053" s="234">
        <v>0.3958333333321207</v>
      </c>
      <c r="E10053" s="235">
        <v>0.00017267948775157466</v>
      </c>
      <c r="F10053" s="235">
        <v>0.00005368287442858966</v>
      </c>
    </row>
    <row r="10054" ht="14.25" customHeight="1" spans="1:6" x14ac:dyDescent="0.25">
      <c r="A10054" s="232">
        <v>43675</v>
      </c>
      <c r="B10054" s="233">
        <v>210</v>
      </c>
      <c r="C10054" s="233">
        <v>21</v>
      </c>
      <c r="D10054" s="234">
        <v>0.4166666666678793</v>
      </c>
      <c r="E10054" s="235">
        <v>0.00017973925232399776</v>
      </c>
      <c r="F10054" s="235">
        <v>0.00005398333827800342</v>
      </c>
    </row>
    <row r="10055" ht="14.25" customHeight="1" spans="1:6" x14ac:dyDescent="0.25">
      <c r="A10055" s="232">
        <v>43675</v>
      </c>
      <c r="B10055" s="233">
        <v>210</v>
      </c>
      <c r="C10055" s="233">
        <v>22</v>
      </c>
      <c r="D10055" s="234">
        <v>0.4375</v>
      </c>
      <c r="E10055" s="235">
        <v>0.00016667090404207837</v>
      </c>
      <c r="F10055" s="235">
        <v>0.00005258117364740593</v>
      </c>
    </row>
    <row r="10056" ht="14.25" customHeight="1" spans="1:6" x14ac:dyDescent="0.25">
      <c r="A10056" s="232">
        <v>43675</v>
      </c>
      <c r="B10056" s="233">
        <v>210</v>
      </c>
      <c r="C10056" s="233">
        <v>23</v>
      </c>
      <c r="D10056" s="234">
        <v>0.4583333333321207</v>
      </c>
      <c r="E10056" s="235">
        <v>0.00015829464893352759</v>
      </c>
      <c r="F10056" s="235">
        <v>0.00005288163749681968</v>
      </c>
    </row>
    <row r="10057" ht="14.25" customHeight="1" spans="1:6" x14ac:dyDescent="0.25">
      <c r="A10057" s="232">
        <v>43675</v>
      </c>
      <c r="B10057" s="233">
        <v>210</v>
      </c>
      <c r="C10057" s="233">
        <v>24</v>
      </c>
      <c r="D10057" s="234">
        <v>0.4791666666678793</v>
      </c>
      <c r="E10057" s="235">
        <v>0.0001639441370382055</v>
      </c>
      <c r="F10057" s="235">
        <v>0.00005228070979799218</v>
      </c>
    </row>
    <row r="10058" ht="14.25" customHeight="1" spans="1:6" x14ac:dyDescent="0.25">
      <c r="A10058" s="232">
        <v>43675</v>
      </c>
      <c r="B10058" s="233">
        <v>210</v>
      </c>
      <c r="C10058" s="233">
        <v>25</v>
      </c>
      <c r="D10058" s="234">
        <v>0.5</v>
      </c>
      <c r="E10058" s="235">
        <v>0.00017613174001592752</v>
      </c>
      <c r="F10058" s="235">
        <v>0.00005358271981211842</v>
      </c>
    </row>
    <row r="10059" ht="14.25" customHeight="1" spans="1:6" x14ac:dyDescent="0.25">
      <c r="A10059" s="232">
        <v>43675</v>
      </c>
      <c r="B10059" s="233">
        <v>210</v>
      </c>
      <c r="C10059" s="233">
        <v>26</v>
      </c>
      <c r="D10059" s="234">
        <v>0.5208333333321207</v>
      </c>
      <c r="E10059" s="235">
        <v>0.00017517343618294419</v>
      </c>
      <c r="F10059" s="235">
        <v>0.00005278148288034843</v>
      </c>
    </row>
    <row r="10060" ht="14.25" customHeight="1" spans="1:6" x14ac:dyDescent="0.25">
      <c r="A10060" s="232">
        <v>43675</v>
      </c>
      <c r="B10060" s="233">
        <v>210</v>
      </c>
      <c r="C10060" s="233">
        <v>27</v>
      </c>
      <c r="D10060" s="234">
        <v>0.5416666666678793</v>
      </c>
      <c r="E10060" s="235">
        <v>0.0001659539891754901</v>
      </c>
      <c r="F10060" s="235">
        <v>0.00005117900901680845</v>
      </c>
    </row>
    <row r="10061" ht="14.25" customHeight="1" spans="1:6" x14ac:dyDescent="0.25">
      <c r="A10061" s="232">
        <v>43675</v>
      </c>
      <c r="B10061" s="233">
        <v>210</v>
      </c>
      <c r="C10061" s="233">
        <v>28</v>
      </c>
      <c r="D10061" s="234">
        <v>0.5625</v>
      </c>
      <c r="E10061" s="235">
        <v>0.00014315178606049079</v>
      </c>
      <c r="F10061" s="235">
        <v>0.0000508785451673947</v>
      </c>
    </row>
    <row r="10062" ht="14.25" customHeight="1" spans="1:6" x14ac:dyDescent="0.25">
      <c r="A10062" s="232">
        <v>43675</v>
      </c>
      <c r="B10062" s="233">
        <v>210</v>
      </c>
      <c r="C10062" s="233">
        <v>29</v>
      </c>
      <c r="D10062" s="234">
        <v>0.5833333333321207</v>
      </c>
      <c r="E10062" s="235">
        <v>0.00014850494471472142</v>
      </c>
      <c r="F10062" s="235">
        <v>0.000048474834372084706</v>
      </c>
    </row>
    <row r="10063" ht="14.25" customHeight="1" spans="1:6" x14ac:dyDescent="0.25">
      <c r="A10063" s="232">
        <v>43675</v>
      </c>
      <c r="B10063" s="233">
        <v>210</v>
      </c>
      <c r="C10063" s="233">
        <v>30</v>
      </c>
      <c r="D10063" s="234">
        <v>0.6041666666678793</v>
      </c>
      <c r="E10063" s="235">
        <v>0.00014484924456078827</v>
      </c>
      <c r="F10063" s="235">
        <v>0.000047673597440314705</v>
      </c>
    </row>
    <row r="10064" ht="14.25" customHeight="1" spans="1:6" x14ac:dyDescent="0.25">
      <c r="A10064" s="232">
        <v>43675</v>
      </c>
      <c r="B10064" s="233">
        <v>210</v>
      </c>
      <c r="C10064" s="233">
        <v>31</v>
      </c>
      <c r="D10064" s="234">
        <v>0.625</v>
      </c>
      <c r="E10064" s="235">
        <v>0.00012976958490059615</v>
      </c>
      <c r="F10064" s="235">
        <v>0.00004837467975561345</v>
      </c>
    </row>
    <row r="10065" ht="14.25" customHeight="1" spans="1:6" x14ac:dyDescent="0.25">
      <c r="A10065" s="232">
        <v>43675</v>
      </c>
      <c r="B10065" s="233">
        <v>210</v>
      </c>
      <c r="C10065" s="233">
        <v>32</v>
      </c>
      <c r="D10065" s="234">
        <v>0.6458333333321207</v>
      </c>
      <c r="E10065" s="235">
        <v>0.00011900028622721475</v>
      </c>
      <c r="F10065" s="235">
        <v>0.0000496766897697397</v>
      </c>
    </row>
    <row r="10066" ht="14.25" customHeight="1" spans="1:6" x14ac:dyDescent="0.25">
      <c r="A10066" s="232">
        <v>43675</v>
      </c>
      <c r="B10066" s="233">
        <v>210</v>
      </c>
      <c r="C10066" s="233">
        <v>33</v>
      </c>
      <c r="D10066" s="234">
        <v>0.6666666666678793</v>
      </c>
      <c r="E10066" s="235">
        <v>0.00011342792810619809</v>
      </c>
      <c r="F10066" s="235">
        <v>0.000051980245948578425</v>
      </c>
    </row>
    <row r="10067" ht="14.25" customHeight="1" spans="1:6" x14ac:dyDescent="0.25">
      <c r="A10067" s="232">
        <v>43675</v>
      </c>
      <c r="B10067" s="233">
        <v>210</v>
      </c>
      <c r="C10067" s="233">
        <v>34</v>
      </c>
      <c r="D10067" s="234">
        <v>0.6875</v>
      </c>
      <c r="E10067" s="235">
        <v>0.00009304830716900062</v>
      </c>
      <c r="F10067" s="235">
        <v>0.00005568596675801466</v>
      </c>
    </row>
    <row r="10068" ht="14.25" customHeight="1" spans="1:6" x14ac:dyDescent="0.25">
      <c r="A10068" s="232">
        <v>43675</v>
      </c>
      <c r="B10068" s="233">
        <v>210</v>
      </c>
      <c r="C10068" s="233">
        <v>35</v>
      </c>
      <c r="D10068" s="234">
        <v>0.7083333333321207</v>
      </c>
      <c r="E10068" s="235">
        <v>0.00007637553770479184</v>
      </c>
      <c r="F10068" s="235">
        <v>0.00006109431604746214</v>
      </c>
    </row>
    <row r="10069" ht="14.25" customHeight="1" spans="1:6" x14ac:dyDescent="0.25">
      <c r="A10069" s="232">
        <v>43675</v>
      </c>
      <c r="B10069" s="233">
        <v>210</v>
      </c>
      <c r="C10069" s="233">
        <v>36</v>
      </c>
      <c r="D10069" s="234">
        <v>0.7291666666678793</v>
      </c>
      <c r="E10069" s="235">
        <v>0.00006174964294266282</v>
      </c>
      <c r="F10069" s="235">
        <v>0.00006029307911569213</v>
      </c>
    </row>
    <row r="10070" ht="14.25" customHeight="1" spans="1:6" x14ac:dyDescent="0.25">
      <c r="A10070" s="232">
        <v>43675</v>
      </c>
      <c r="B10070" s="233">
        <v>210</v>
      </c>
      <c r="C10070" s="233">
        <v>37</v>
      </c>
      <c r="D10070" s="234">
        <v>0.75</v>
      </c>
      <c r="E10070" s="235">
        <v>0.00004013175554034737</v>
      </c>
      <c r="F10070" s="235">
        <v>0.00006269678991100212</v>
      </c>
    </row>
    <row r="10071" ht="14.25" customHeight="1" spans="1:6" x14ac:dyDescent="0.25">
      <c r="A10071" s="232">
        <v>43675</v>
      </c>
      <c r="B10071" s="233">
        <v>210</v>
      </c>
      <c r="C10071" s="233">
        <v>38</v>
      </c>
      <c r="D10071" s="234">
        <v>0.7708333333321207</v>
      </c>
      <c r="E10071" s="235">
        <v>0.000025941954137090623</v>
      </c>
      <c r="F10071" s="235">
        <v>0.00006359818145924337</v>
      </c>
    </row>
    <row r="10072" ht="14.25" customHeight="1" spans="1:6" x14ac:dyDescent="0.25">
      <c r="A10072" s="232">
        <v>43675</v>
      </c>
      <c r="B10072" s="233">
        <v>210</v>
      </c>
      <c r="C10072" s="233">
        <v>39</v>
      </c>
      <c r="D10072" s="234">
        <v>0.7916666666678793</v>
      </c>
      <c r="E10072" s="235">
        <v>0.000013248942112974211</v>
      </c>
      <c r="F10072" s="235">
        <v>0.00006329771760982962</v>
      </c>
    </row>
    <row r="10073" ht="14.25" customHeight="1" spans="1:6" x14ac:dyDescent="0.25">
      <c r="A10073" s="232">
        <v>43675</v>
      </c>
      <c r="B10073" s="233">
        <v>210</v>
      </c>
      <c r="C10073" s="233">
        <v>40</v>
      </c>
      <c r="D10073" s="234">
        <v>0.8125</v>
      </c>
      <c r="E10073" s="235">
        <v>0.000007724473417401317</v>
      </c>
      <c r="F10073" s="235">
        <v>0.00006049338834863463</v>
      </c>
    </row>
    <row r="10074" ht="14.25" customHeight="1" spans="1:6" x14ac:dyDescent="0.25">
      <c r="A10074" s="232">
        <v>43675</v>
      </c>
      <c r="B10074" s="233">
        <v>210</v>
      </c>
      <c r="C10074" s="233">
        <v>41</v>
      </c>
      <c r="D10074" s="234">
        <v>0.8333333333321207</v>
      </c>
      <c r="E10074" s="235">
        <v>0.0000012230573084714517</v>
      </c>
      <c r="F10074" s="235">
        <v>0.000058991069101565885</v>
      </c>
    </row>
    <row r="10075" ht="14.25" customHeight="1" spans="1:6" x14ac:dyDescent="0.25">
      <c r="A10075" s="232">
        <v>43675</v>
      </c>
      <c r="B10075" s="233">
        <v>210</v>
      </c>
      <c r="C10075" s="233">
        <v>42</v>
      </c>
      <c r="D10075" s="234">
        <v>0.8541666666678793</v>
      </c>
      <c r="E10075" s="235">
        <v>0</v>
      </c>
      <c r="F10075" s="235">
        <v>0.00005959199680039339</v>
      </c>
    </row>
    <row r="10076" ht="14.25" customHeight="1" spans="1:6" x14ac:dyDescent="0.25">
      <c r="A10076" s="232">
        <v>43675</v>
      </c>
      <c r="B10076" s="233">
        <v>210</v>
      </c>
      <c r="C10076" s="233">
        <v>43</v>
      </c>
      <c r="D10076" s="234">
        <v>0.875</v>
      </c>
      <c r="E10076" s="235">
        <v>0</v>
      </c>
      <c r="F10076" s="235">
        <v>0.00006169524374628963</v>
      </c>
    </row>
    <row r="10077" ht="14.25" customHeight="1" spans="1:6" x14ac:dyDescent="0.25">
      <c r="A10077" s="232">
        <v>43675</v>
      </c>
      <c r="B10077" s="233">
        <v>210</v>
      </c>
      <c r="C10077" s="233">
        <v>44</v>
      </c>
      <c r="D10077" s="234">
        <v>0.8958333333321207</v>
      </c>
      <c r="E10077" s="235">
        <v>0</v>
      </c>
      <c r="F10077" s="235">
        <v>0.00006279694452747336</v>
      </c>
    </row>
    <row r="10078" ht="14.25" customHeight="1" spans="1:6" x14ac:dyDescent="0.25">
      <c r="A10078" s="232">
        <v>43675</v>
      </c>
      <c r="B10078" s="233">
        <v>210</v>
      </c>
      <c r="C10078" s="233">
        <v>45</v>
      </c>
      <c r="D10078" s="234">
        <v>0.9166666666678793</v>
      </c>
      <c r="E10078" s="235">
        <v>0</v>
      </c>
      <c r="F10078" s="235">
        <v>0.00005979230603333589</v>
      </c>
    </row>
    <row r="10079" ht="14.25" customHeight="1" spans="1:6" x14ac:dyDescent="0.25">
      <c r="A10079" s="232">
        <v>43675</v>
      </c>
      <c r="B10079" s="233">
        <v>210</v>
      </c>
      <c r="C10079" s="233">
        <v>46</v>
      </c>
      <c r="D10079" s="234">
        <v>0.9375</v>
      </c>
      <c r="E10079" s="235">
        <v>0</v>
      </c>
      <c r="F10079" s="235">
        <v>0.00005598643060742841</v>
      </c>
    </row>
    <row r="10080" ht="14.25" customHeight="1" spans="1:6" x14ac:dyDescent="0.25">
      <c r="A10080" s="232">
        <v>43675</v>
      </c>
      <c r="B10080" s="233">
        <v>210</v>
      </c>
      <c r="C10080" s="233">
        <v>47</v>
      </c>
      <c r="D10080" s="234">
        <v>0.9583333333321207</v>
      </c>
      <c r="E10080" s="235">
        <v>0</v>
      </c>
      <c r="F10080" s="235">
        <v>0.0000496766897697397</v>
      </c>
    </row>
    <row r="10081" ht="14.25" customHeight="1" spans="1:6" x14ac:dyDescent="0.25">
      <c r="A10081" s="232">
        <v>43675</v>
      </c>
      <c r="B10081" s="233">
        <v>210</v>
      </c>
      <c r="C10081" s="233">
        <v>48</v>
      </c>
      <c r="D10081" s="234">
        <v>0.9791666666678793</v>
      </c>
      <c r="E10081" s="235">
        <v>0</v>
      </c>
      <c r="F10081" s="235">
        <v>0.000042165093534395995</v>
      </c>
    </row>
    <row r="10082" ht="14.25" customHeight="1" spans="1:6" x14ac:dyDescent="0.25">
      <c r="A10082" s="232">
        <v>43676</v>
      </c>
      <c r="B10082" s="233">
        <v>211</v>
      </c>
      <c r="C10082" s="233">
        <v>1</v>
      </c>
      <c r="D10082" s="234">
        <v>0</v>
      </c>
      <c r="E10082" s="235">
        <v>0</v>
      </c>
      <c r="F10082" s="235">
        <v>0.000040061846588499765</v>
      </c>
    </row>
    <row r="10083" ht="14.25" customHeight="1" spans="1:6" x14ac:dyDescent="0.25">
      <c r="A10083" s="232">
        <v>43676</v>
      </c>
      <c r="B10083" s="233">
        <v>211</v>
      </c>
      <c r="C10083" s="233">
        <v>2</v>
      </c>
      <c r="D10083" s="234">
        <v>0.020833333332120674</v>
      </c>
      <c r="E10083" s="235">
        <v>0</v>
      </c>
      <c r="F10083" s="235">
        <v>0.00003525442499787978</v>
      </c>
    </row>
    <row r="10084" ht="14.25" customHeight="1" spans="1:6" x14ac:dyDescent="0.25">
      <c r="A10084" s="232">
        <v>43676</v>
      </c>
      <c r="B10084" s="233">
        <v>211</v>
      </c>
      <c r="C10084" s="233">
        <v>3</v>
      </c>
      <c r="D10084" s="234">
        <v>0.041666666667879326</v>
      </c>
      <c r="E10084" s="235">
        <v>0</v>
      </c>
      <c r="F10084" s="235">
        <v>0.00003194932265432856</v>
      </c>
    </row>
    <row r="10085" ht="14.25" customHeight="1" spans="1:6" x14ac:dyDescent="0.25">
      <c r="A10085" s="232">
        <v>43676</v>
      </c>
      <c r="B10085" s="233">
        <v>211</v>
      </c>
      <c r="C10085" s="233">
        <v>4</v>
      </c>
      <c r="D10085" s="234">
        <v>0.0625</v>
      </c>
      <c r="E10085" s="235">
        <v>0</v>
      </c>
      <c r="F10085" s="235">
        <v>0.00003054715802373107</v>
      </c>
    </row>
    <row r="10086" ht="14.25" customHeight="1" spans="1:6" x14ac:dyDescent="0.25">
      <c r="A10086" s="232">
        <v>43676</v>
      </c>
      <c r="B10086" s="233">
        <v>211</v>
      </c>
      <c r="C10086" s="233">
        <v>5</v>
      </c>
      <c r="D10086" s="234">
        <v>0.08333333333212067</v>
      </c>
      <c r="E10086" s="235">
        <v>0</v>
      </c>
      <c r="F10086" s="235">
        <v>0.00002874437492724857</v>
      </c>
    </row>
    <row r="10087" ht="14.25" customHeight="1" spans="1:6" x14ac:dyDescent="0.25">
      <c r="A10087" s="232">
        <v>43676</v>
      </c>
      <c r="B10087" s="233">
        <v>211</v>
      </c>
      <c r="C10087" s="233">
        <v>6</v>
      </c>
      <c r="D10087" s="234">
        <v>0.10416666666787933</v>
      </c>
      <c r="E10087" s="235">
        <v>0</v>
      </c>
      <c r="F10087" s="235">
        <v>0.00002744236491312233</v>
      </c>
    </row>
    <row r="10088" ht="14.25" customHeight="1" spans="1:6" x14ac:dyDescent="0.25">
      <c r="A10088" s="232">
        <v>43676</v>
      </c>
      <c r="B10088" s="233">
        <v>211</v>
      </c>
      <c r="C10088" s="233">
        <v>7</v>
      </c>
      <c r="D10088" s="234">
        <v>0.125</v>
      </c>
      <c r="E10088" s="235">
        <v>0</v>
      </c>
      <c r="F10088" s="235">
        <v>0.00002784298337900733</v>
      </c>
    </row>
    <row r="10089" ht="14.25" customHeight="1" spans="1:6" x14ac:dyDescent="0.25">
      <c r="A10089" s="232">
        <v>43676</v>
      </c>
      <c r="B10089" s="233">
        <v>211</v>
      </c>
      <c r="C10089" s="233">
        <v>8</v>
      </c>
      <c r="D10089" s="234">
        <v>0.14583333333212067</v>
      </c>
      <c r="E10089" s="235">
        <v>0</v>
      </c>
      <c r="F10089" s="235">
        <v>0.00002684143721429483</v>
      </c>
    </row>
    <row r="10090" ht="14.25" customHeight="1" spans="1:6" x14ac:dyDescent="0.25">
      <c r="A10090" s="232">
        <v>43676</v>
      </c>
      <c r="B10090" s="233">
        <v>211</v>
      </c>
      <c r="C10090" s="233">
        <v>9</v>
      </c>
      <c r="D10090" s="234">
        <v>0.16666666666787933</v>
      </c>
      <c r="E10090" s="235">
        <v>0</v>
      </c>
      <c r="F10090" s="235">
        <v>0.000025739736433111092</v>
      </c>
    </row>
    <row r="10091" ht="14.25" customHeight="1" spans="1:6" x14ac:dyDescent="0.25">
      <c r="A10091" s="232">
        <v>43676</v>
      </c>
      <c r="B10091" s="233">
        <v>211</v>
      </c>
      <c r="C10091" s="233">
        <v>10</v>
      </c>
      <c r="D10091" s="234">
        <v>0.1875</v>
      </c>
      <c r="E10091" s="235">
        <v>0.0000024309388038588212</v>
      </c>
      <c r="F10091" s="235">
        <v>0.00002704174644723733</v>
      </c>
    </row>
    <row r="10092" ht="14.25" customHeight="1" spans="1:6" x14ac:dyDescent="0.25">
      <c r="A10092" s="232">
        <v>43676</v>
      </c>
      <c r="B10092" s="233">
        <v>211</v>
      </c>
      <c r="C10092" s="233">
        <v>11</v>
      </c>
      <c r="D10092" s="234">
        <v>0.20833333333212067</v>
      </c>
      <c r="E10092" s="235">
        <v>0.000006750391643642964</v>
      </c>
      <c r="F10092" s="235">
        <v>0.00002744236491312233</v>
      </c>
    </row>
    <row r="10093" ht="14.25" customHeight="1" spans="1:6" x14ac:dyDescent="0.25">
      <c r="A10093" s="232">
        <v>43676</v>
      </c>
      <c r="B10093" s="233">
        <v>211</v>
      </c>
      <c r="C10093" s="233">
        <v>12</v>
      </c>
      <c r="D10093" s="234">
        <v>0.22916666666787933</v>
      </c>
      <c r="E10093" s="235">
        <v>0.000015394842318187488</v>
      </c>
      <c r="F10093" s="235">
        <v>0.00002724205568017983</v>
      </c>
    </row>
    <row r="10094" ht="14.25" customHeight="1" spans="1:6" x14ac:dyDescent="0.25">
      <c r="A10094" s="232">
        <v>43676</v>
      </c>
      <c r="B10094" s="233">
        <v>211</v>
      </c>
      <c r="C10094" s="233">
        <v>13</v>
      </c>
      <c r="D10094" s="234">
        <v>0.25</v>
      </c>
      <c r="E10094" s="235">
        <v>0.00002955648345037362</v>
      </c>
      <c r="F10094" s="235">
        <v>0.000028243601844892327</v>
      </c>
    </row>
    <row r="10095" ht="14.25" customHeight="1" spans="1:6" x14ac:dyDescent="0.25">
      <c r="A10095" s="232">
        <v>43676</v>
      </c>
      <c r="B10095" s="233">
        <v>211</v>
      </c>
      <c r="C10095" s="233">
        <v>14</v>
      </c>
      <c r="D10095" s="234">
        <v>0.2708333333321207</v>
      </c>
      <c r="E10095" s="235">
        <v>0.0000468950377216646</v>
      </c>
      <c r="F10095" s="235">
        <v>0.000029645766475489823</v>
      </c>
    </row>
    <row r="10096" ht="14.25" customHeight="1" spans="1:6" x14ac:dyDescent="0.25">
      <c r="A10096" s="232">
        <v>43676</v>
      </c>
      <c r="B10096" s="233">
        <v>211</v>
      </c>
      <c r="C10096" s="233">
        <v>15</v>
      </c>
      <c r="D10096" s="234">
        <v>0.2916666666678793</v>
      </c>
      <c r="E10096" s="235">
        <v>0.00007052411711103729</v>
      </c>
      <c r="F10096" s="235">
        <v>0.00003425287883316729</v>
      </c>
    </row>
    <row r="10097" ht="14.25" customHeight="1" spans="1:6" x14ac:dyDescent="0.25">
      <c r="A10097" s="232">
        <v>43676</v>
      </c>
      <c r="B10097" s="233">
        <v>211</v>
      </c>
      <c r="C10097" s="233">
        <v>16</v>
      </c>
      <c r="D10097" s="234">
        <v>0.3125</v>
      </c>
      <c r="E10097" s="235">
        <v>0.00009765841571312109</v>
      </c>
      <c r="F10097" s="235">
        <v>0.00003825906349201726</v>
      </c>
    </row>
    <row r="10098" ht="14.25" customHeight="1" spans="1:6" x14ac:dyDescent="0.25">
      <c r="A10098" s="232">
        <v>43676</v>
      </c>
      <c r="B10098" s="233">
        <v>211</v>
      </c>
      <c r="C10098" s="233">
        <v>17</v>
      </c>
      <c r="D10098" s="234">
        <v>0.3333333333321207</v>
      </c>
      <c r="E10098" s="235">
        <v>0.0001162702028633552</v>
      </c>
      <c r="F10098" s="235">
        <v>0.00004657189665913096</v>
      </c>
    </row>
    <row r="10099" ht="14.25" customHeight="1" spans="1:6" x14ac:dyDescent="0.25">
      <c r="A10099" s="232">
        <v>43676</v>
      </c>
      <c r="B10099" s="233">
        <v>211</v>
      </c>
      <c r="C10099" s="233">
        <v>18</v>
      </c>
      <c r="D10099" s="234">
        <v>0.3541666666678793</v>
      </c>
      <c r="E10099" s="235">
        <v>0.00014444765467460312</v>
      </c>
      <c r="F10099" s="235">
        <v>0.000051479472866222185</v>
      </c>
    </row>
    <row r="10100" ht="14.25" customHeight="1" spans="1:6" x14ac:dyDescent="0.25">
      <c r="A10100" s="232">
        <v>43676</v>
      </c>
      <c r="B10100" s="233">
        <v>211</v>
      </c>
      <c r="C10100" s="233">
        <v>19</v>
      </c>
      <c r="D10100" s="234">
        <v>0.375</v>
      </c>
      <c r="E10100" s="235">
        <v>0.0001790655154062444</v>
      </c>
      <c r="F10100" s="235">
        <v>0.00005348256519564716</v>
      </c>
    </row>
    <row r="10101" ht="14.25" customHeight="1" spans="1:6" x14ac:dyDescent="0.25">
      <c r="A10101" s="232">
        <v>43676</v>
      </c>
      <c r="B10101" s="233">
        <v>211</v>
      </c>
      <c r="C10101" s="233">
        <v>20</v>
      </c>
      <c r="D10101" s="234">
        <v>0.3958333333321207</v>
      </c>
      <c r="E10101" s="235">
        <v>0.00017468962791995606</v>
      </c>
      <c r="F10101" s="235">
        <v>0.000056987976772140894</v>
      </c>
    </row>
    <row r="10102" ht="14.25" customHeight="1" spans="1:6" x14ac:dyDescent="0.25">
      <c r="A10102" s="232">
        <v>43676</v>
      </c>
      <c r="B10102" s="233">
        <v>211</v>
      </c>
      <c r="C10102" s="233">
        <v>21</v>
      </c>
      <c r="D10102" s="234">
        <v>0.4166666666678793</v>
      </c>
      <c r="E10102" s="235">
        <v>0.00019025083892250838</v>
      </c>
      <c r="F10102" s="235">
        <v>0.00005728844062155465</v>
      </c>
    </row>
    <row r="10103" ht="14.25" customHeight="1" spans="1:6" x14ac:dyDescent="0.25">
      <c r="A10103" s="232">
        <v>43676</v>
      </c>
      <c r="B10103" s="233">
        <v>211</v>
      </c>
      <c r="C10103" s="233">
        <v>22</v>
      </c>
      <c r="D10103" s="234">
        <v>0.4375</v>
      </c>
      <c r="E10103" s="235">
        <v>0.00018920453559026496</v>
      </c>
      <c r="F10103" s="235">
        <v>0.000053282255962704675</v>
      </c>
    </row>
    <row r="10104" ht="14.25" customHeight="1" spans="1:6" x14ac:dyDescent="0.25">
      <c r="A10104" s="232">
        <v>43676</v>
      </c>
      <c r="B10104" s="233">
        <v>211</v>
      </c>
      <c r="C10104" s="233">
        <v>23</v>
      </c>
      <c r="D10104" s="234">
        <v>0.4583333333321207</v>
      </c>
      <c r="E10104" s="235">
        <v>0.00019975443528553408</v>
      </c>
      <c r="F10104" s="235">
        <v>0.000056987976772140894</v>
      </c>
    </row>
    <row r="10105" ht="14.25" customHeight="1" spans="1:6" x14ac:dyDescent="0.25">
      <c r="A10105" s="232">
        <v>43676</v>
      </c>
      <c r="B10105" s="233">
        <v>211</v>
      </c>
      <c r="C10105" s="233">
        <v>24</v>
      </c>
      <c r="D10105" s="234">
        <v>0.4791666666678793</v>
      </c>
      <c r="E10105" s="235">
        <v>0.0001913858379172541</v>
      </c>
      <c r="F10105" s="235">
        <v>0.00005097869978386593</v>
      </c>
    </row>
    <row r="10106" ht="14.25" customHeight="1" spans="1:6" x14ac:dyDescent="0.25">
      <c r="A10106" s="232">
        <v>43676</v>
      </c>
      <c r="B10106" s="233">
        <v>211</v>
      </c>
      <c r="C10106" s="233">
        <v>25</v>
      </c>
      <c r="D10106" s="234">
        <v>0.5</v>
      </c>
      <c r="E10106" s="235">
        <v>0.00019823051784149443</v>
      </c>
      <c r="F10106" s="235">
        <v>0.00005518519367565842</v>
      </c>
    </row>
    <row r="10107" ht="14.25" customHeight="1" spans="1:6" x14ac:dyDescent="0.25">
      <c r="A10107" s="232">
        <v>43676</v>
      </c>
      <c r="B10107" s="233">
        <v>211</v>
      </c>
      <c r="C10107" s="233">
        <v>26</v>
      </c>
      <c r="D10107" s="234">
        <v>0.5208333333321207</v>
      </c>
      <c r="E10107" s="235">
        <v>0.00020529412357317162</v>
      </c>
      <c r="F10107" s="235">
        <v>0.00005288163749681968</v>
      </c>
    </row>
    <row r="10108" ht="14.25" customHeight="1" spans="1:6" x14ac:dyDescent="0.25">
      <c r="A10108" s="232">
        <v>43676</v>
      </c>
      <c r="B10108" s="233">
        <v>211</v>
      </c>
      <c r="C10108" s="233">
        <v>27</v>
      </c>
      <c r="D10108" s="234">
        <v>0.5416666666678793</v>
      </c>
      <c r="E10108" s="235">
        <v>0.0002009226322992077</v>
      </c>
      <c r="F10108" s="235">
        <v>0.00005278148288034843</v>
      </c>
    </row>
    <row r="10109" ht="14.25" customHeight="1" spans="1:6" x14ac:dyDescent="0.25">
      <c r="A10109" s="232">
        <v>43676</v>
      </c>
      <c r="B10109" s="233">
        <v>211</v>
      </c>
      <c r="C10109" s="233">
        <v>28</v>
      </c>
      <c r="D10109" s="234">
        <v>0.5625</v>
      </c>
      <c r="E10109" s="235">
        <v>0.0001765316378753793</v>
      </c>
      <c r="F10109" s="235">
        <v>0.00005318210134623342</v>
      </c>
    </row>
    <row r="10110" ht="14.25" customHeight="1" spans="1:6" x14ac:dyDescent="0.25">
      <c r="A10110" s="232">
        <v>43676</v>
      </c>
      <c r="B10110" s="233">
        <v>211</v>
      </c>
      <c r="C10110" s="233">
        <v>29</v>
      </c>
      <c r="D10110" s="234">
        <v>0.5833333333321207</v>
      </c>
      <c r="E10110" s="235">
        <v>0.00019394124645464144</v>
      </c>
      <c r="F10110" s="235">
        <v>0.000051078854400337184</v>
      </c>
    </row>
    <row r="10111" ht="14.25" customHeight="1" spans="1:6" x14ac:dyDescent="0.25">
      <c r="A10111" s="232">
        <v>43676</v>
      </c>
      <c r="B10111" s="233">
        <v>211</v>
      </c>
      <c r="C10111" s="233">
        <v>30</v>
      </c>
      <c r="D10111" s="234">
        <v>0.6041666666678793</v>
      </c>
      <c r="E10111" s="235">
        <v>0.00018389442627047165</v>
      </c>
      <c r="F10111" s="235">
        <v>0.000050277617468567196</v>
      </c>
    </row>
    <row r="10112" ht="14.25" customHeight="1" spans="1:6" x14ac:dyDescent="0.25">
      <c r="A10112" s="232">
        <v>43676</v>
      </c>
      <c r="B10112" s="233">
        <v>211</v>
      </c>
      <c r="C10112" s="233">
        <v>31</v>
      </c>
      <c r="D10112" s="234">
        <v>0.625</v>
      </c>
      <c r="E10112" s="235">
        <v>0.00015872107918318048</v>
      </c>
      <c r="F10112" s="235">
        <v>0.00004857498898855595</v>
      </c>
    </row>
    <row r="10113" ht="14.25" customHeight="1" spans="1:6" x14ac:dyDescent="0.25">
      <c r="A10113" s="232">
        <v>43676</v>
      </c>
      <c r="B10113" s="233">
        <v>211</v>
      </c>
      <c r="C10113" s="233">
        <v>32</v>
      </c>
      <c r="D10113" s="234">
        <v>0.6458333333321207</v>
      </c>
      <c r="E10113" s="235">
        <v>0.00013640211792696684</v>
      </c>
      <c r="F10113" s="235">
        <v>0.00004877529822149846</v>
      </c>
    </row>
    <row r="10114" ht="14.25" customHeight="1" spans="1:6" x14ac:dyDescent="0.25">
      <c r="A10114" s="232">
        <v>43676</v>
      </c>
      <c r="B10114" s="233">
        <v>211</v>
      </c>
      <c r="C10114" s="233">
        <v>33</v>
      </c>
      <c r="D10114" s="234">
        <v>0.6666666666678793</v>
      </c>
      <c r="E10114" s="235">
        <v>0.00012142022454419898</v>
      </c>
      <c r="F10114" s="235">
        <v>0.00004797406128972845</v>
      </c>
    </row>
    <row r="10115" ht="14.25" customHeight="1" spans="1:6" x14ac:dyDescent="0.25">
      <c r="A10115" s="232">
        <v>43676</v>
      </c>
      <c r="B10115" s="233">
        <v>211</v>
      </c>
      <c r="C10115" s="233">
        <v>34</v>
      </c>
      <c r="D10115" s="234">
        <v>0.6875</v>
      </c>
      <c r="E10115" s="235">
        <v>0.00009813538474176844</v>
      </c>
      <c r="F10115" s="235">
        <v>0.000050077308235624696</v>
      </c>
    </row>
    <row r="10116" ht="14.25" customHeight="1" spans="1:6" x14ac:dyDescent="0.25">
      <c r="A10116" s="232">
        <v>43676</v>
      </c>
      <c r="B10116" s="233">
        <v>211</v>
      </c>
      <c r="C10116" s="233">
        <v>35</v>
      </c>
      <c r="D10116" s="234">
        <v>0.7083333333321207</v>
      </c>
      <c r="E10116" s="235">
        <v>0.00007347875233618236</v>
      </c>
      <c r="F10116" s="235">
        <v>0.00005558581214154341</v>
      </c>
    </row>
    <row r="10117" ht="14.25" customHeight="1" spans="1:6" x14ac:dyDescent="0.25">
      <c r="A10117" s="232">
        <v>43676</v>
      </c>
      <c r="B10117" s="233">
        <v>211</v>
      </c>
      <c r="C10117" s="233">
        <v>36</v>
      </c>
      <c r="D10117" s="234">
        <v>0.7291666666678793</v>
      </c>
      <c r="E10117" s="235">
        <v>0.00005347372130766791</v>
      </c>
      <c r="F10117" s="235">
        <v>0.00006159508912981838</v>
      </c>
    </row>
    <row r="10118" ht="14.25" customHeight="1" spans="1:6" x14ac:dyDescent="0.25">
      <c r="A10118" s="232">
        <v>43676</v>
      </c>
      <c r="B10118" s="233">
        <v>211</v>
      </c>
      <c r="C10118" s="233">
        <v>37</v>
      </c>
      <c r="D10118" s="234">
        <v>0.75</v>
      </c>
      <c r="E10118" s="235">
        <v>0.000035674301442326156</v>
      </c>
      <c r="F10118" s="235">
        <v>0.00006109431604746214</v>
      </c>
    </row>
    <row r="10119" ht="14.25" customHeight="1" spans="1:6" x14ac:dyDescent="0.25">
      <c r="A10119" s="232">
        <v>43676</v>
      </c>
      <c r="B10119" s="233">
        <v>211</v>
      </c>
      <c r="C10119" s="233">
        <v>38</v>
      </c>
      <c r="D10119" s="234">
        <v>0.7708333333321207</v>
      </c>
      <c r="E10119" s="235">
        <v>0.000026070291462585874</v>
      </c>
      <c r="F10119" s="235">
        <v>0.000059391687567450885</v>
      </c>
    </row>
    <row r="10120" ht="14.25" customHeight="1" spans="1:6" x14ac:dyDescent="0.25">
      <c r="A10120" s="232">
        <v>43676</v>
      </c>
      <c r="B10120" s="233">
        <v>211</v>
      </c>
      <c r="C10120" s="233">
        <v>39</v>
      </c>
      <c r="D10120" s="234">
        <v>0.7916666666678793</v>
      </c>
      <c r="E10120" s="235">
        <v>0.000013169398949338653</v>
      </c>
      <c r="F10120" s="235">
        <v>0.00006339787222630086</v>
      </c>
    </row>
    <row r="10121" ht="14.25" customHeight="1" spans="1:6" x14ac:dyDescent="0.25">
      <c r="A10121" s="232">
        <v>43676</v>
      </c>
      <c r="B10121" s="233">
        <v>211</v>
      </c>
      <c r="C10121" s="233">
        <v>40</v>
      </c>
      <c r="D10121" s="234">
        <v>0.8125</v>
      </c>
      <c r="E10121" s="235">
        <v>0.000006849673756379949</v>
      </c>
      <c r="F10121" s="235">
        <v>0.00005869060525215214</v>
      </c>
    </row>
    <row r="10122" ht="14.25" customHeight="1" spans="1:6" x14ac:dyDescent="0.25">
      <c r="A10122" s="232">
        <v>43676</v>
      </c>
      <c r="B10122" s="233">
        <v>211</v>
      </c>
      <c r="C10122" s="233">
        <v>41</v>
      </c>
      <c r="D10122" s="234">
        <v>0.8333333333321207</v>
      </c>
      <c r="E10122" s="235">
        <v>0.0000013670153090400995</v>
      </c>
      <c r="F10122" s="235">
        <v>0.00005959199680039339</v>
      </c>
    </row>
    <row r="10123" ht="14.25" customHeight="1" spans="1:6" x14ac:dyDescent="0.25">
      <c r="A10123" s="232">
        <v>43676</v>
      </c>
      <c r="B10123" s="233">
        <v>211</v>
      </c>
      <c r="C10123" s="233">
        <v>42</v>
      </c>
      <c r="D10123" s="234">
        <v>0.8541666666678793</v>
      </c>
      <c r="E10123" s="235">
        <v>2.2597090431873118e-8</v>
      </c>
      <c r="F10123" s="235">
        <v>0.000059992615266278386</v>
      </c>
    </row>
    <row r="10124" ht="14.25" customHeight="1" spans="1:6" x14ac:dyDescent="0.25">
      <c r="A10124" s="232">
        <v>43676</v>
      </c>
      <c r="B10124" s="233">
        <v>211</v>
      </c>
      <c r="C10124" s="233">
        <v>43</v>
      </c>
      <c r="D10124" s="234">
        <v>0.875</v>
      </c>
      <c r="E10124" s="235">
        <v>0</v>
      </c>
      <c r="F10124" s="235">
        <v>0.00006019292449922087</v>
      </c>
    </row>
    <row r="10125" ht="14.25" customHeight="1" spans="1:6" x14ac:dyDescent="0.25">
      <c r="A10125" s="232">
        <v>43676</v>
      </c>
      <c r="B10125" s="233">
        <v>211</v>
      </c>
      <c r="C10125" s="233">
        <v>44</v>
      </c>
      <c r="D10125" s="234">
        <v>0.8958333333321207</v>
      </c>
      <c r="E10125" s="235">
        <v>0</v>
      </c>
      <c r="F10125" s="235">
        <v>0.00006029307911569213</v>
      </c>
    </row>
    <row r="10126" ht="14.25" customHeight="1" spans="1:6" x14ac:dyDescent="0.25">
      <c r="A10126" s="232">
        <v>43676</v>
      </c>
      <c r="B10126" s="233">
        <v>211</v>
      </c>
      <c r="C10126" s="233">
        <v>45</v>
      </c>
      <c r="D10126" s="234">
        <v>0.9166666666678793</v>
      </c>
      <c r="E10126" s="235">
        <v>0</v>
      </c>
      <c r="F10126" s="235">
        <v>0.00005788936832038214</v>
      </c>
    </row>
    <row r="10127" ht="14.25" customHeight="1" spans="1:6" x14ac:dyDescent="0.25">
      <c r="A10127" s="232">
        <v>43676</v>
      </c>
      <c r="B10127" s="233">
        <v>211</v>
      </c>
      <c r="C10127" s="233">
        <v>46</v>
      </c>
      <c r="D10127" s="234">
        <v>0.9375</v>
      </c>
      <c r="E10127" s="235">
        <v>0</v>
      </c>
      <c r="F10127" s="235">
        <v>0.000054684420593302164</v>
      </c>
    </row>
    <row r="10128" ht="14.25" customHeight="1" spans="1:6" x14ac:dyDescent="0.25">
      <c r="A10128" s="232">
        <v>43676</v>
      </c>
      <c r="B10128" s="233">
        <v>211</v>
      </c>
      <c r="C10128" s="233">
        <v>47</v>
      </c>
      <c r="D10128" s="234">
        <v>0.9583333333321207</v>
      </c>
      <c r="E10128" s="235">
        <v>0</v>
      </c>
      <c r="F10128" s="235">
        <v>0.00004977684438621095</v>
      </c>
    </row>
    <row r="10129" ht="14.25" customHeight="1" spans="1:6" x14ac:dyDescent="0.25">
      <c r="A10129" s="232">
        <v>43676</v>
      </c>
      <c r="B10129" s="233">
        <v>211</v>
      </c>
      <c r="C10129" s="233">
        <v>48</v>
      </c>
      <c r="D10129" s="234">
        <v>0.9791666666678793</v>
      </c>
      <c r="E10129" s="235">
        <v>0</v>
      </c>
      <c r="F10129" s="235">
        <v>0.00004406803124734973</v>
      </c>
    </row>
    <row r="10130" ht="14.25" customHeight="1" spans="1:6" x14ac:dyDescent="0.25">
      <c r="A10130" s="232">
        <v>43677</v>
      </c>
      <c r="B10130" s="233">
        <v>212</v>
      </c>
      <c r="C10130" s="233">
        <v>1</v>
      </c>
      <c r="D10130" s="234">
        <v>0</v>
      </c>
      <c r="E10130" s="235">
        <v>0</v>
      </c>
      <c r="F10130" s="235">
        <v>0.00003825906349201726</v>
      </c>
    </row>
    <row r="10131" ht="14.25" customHeight="1" spans="1:6" x14ac:dyDescent="0.25">
      <c r="A10131" s="232">
        <v>43677</v>
      </c>
      <c r="B10131" s="233">
        <v>212</v>
      </c>
      <c r="C10131" s="233">
        <v>2</v>
      </c>
      <c r="D10131" s="234">
        <v>0.020833333332120674</v>
      </c>
      <c r="E10131" s="235">
        <v>0</v>
      </c>
      <c r="F10131" s="235">
        <v>0.00003525442499787978</v>
      </c>
    </row>
    <row r="10132" ht="14.25" customHeight="1" spans="1:6" x14ac:dyDescent="0.25">
      <c r="A10132" s="232">
        <v>43677</v>
      </c>
      <c r="B10132" s="233">
        <v>212</v>
      </c>
      <c r="C10132" s="233">
        <v>3</v>
      </c>
      <c r="D10132" s="234">
        <v>0.041666666667879326</v>
      </c>
      <c r="E10132" s="235">
        <v>0</v>
      </c>
      <c r="F10132" s="235">
        <v>0.0000332513326684548</v>
      </c>
    </row>
    <row r="10133" ht="14.25" customHeight="1" spans="1:6" x14ac:dyDescent="0.25">
      <c r="A10133" s="232">
        <v>43677</v>
      </c>
      <c r="B10133" s="233">
        <v>212</v>
      </c>
      <c r="C10133" s="233">
        <v>4</v>
      </c>
      <c r="D10133" s="234">
        <v>0.0625</v>
      </c>
      <c r="E10133" s="235">
        <v>0</v>
      </c>
      <c r="F10133" s="235">
        <v>0.00003094777648961606</v>
      </c>
    </row>
    <row r="10134" ht="14.25" customHeight="1" spans="1:6" x14ac:dyDescent="0.25">
      <c r="A10134" s="232">
        <v>43677</v>
      </c>
      <c r="B10134" s="233">
        <v>212</v>
      </c>
      <c r="C10134" s="233">
        <v>5</v>
      </c>
      <c r="D10134" s="234">
        <v>0.08333333333212067</v>
      </c>
      <c r="E10134" s="235">
        <v>0</v>
      </c>
      <c r="F10134" s="235">
        <v>0.000029445457242547322</v>
      </c>
    </row>
    <row r="10135" ht="14.25" customHeight="1" spans="1:6" x14ac:dyDescent="0.25">
      <c r="A10135" s="232">
        <v>43677</v>
      </c>
      <c r="B10135" s="233">
        <v>212</v>
      </c>
      <c r="C10135" s="233">
        <v>6</v>
      </c>
      <c r="D10135" s="234">
        <v>0.10416666666787933</v>
      </c>
      <c r="E10135" s="235">
        <v>0</v>
      </c>
      <c r="F10135" s="235">
        <v>0.000028043292611949826</v>
      </c>
    </row>
    <row r="10136" ht="14.25" customHeight="1" spans="1:6" x14ac:dyDescent="0.25">
      <c r="A10136" s="232">
        <v>43677</v>
      </c>
      <c r="B10136" s="233">
        <v>212</v>
      </c>
      <c r="C10136" s="233">
        <v>7</v>
      </c>
      <c r="D10136" s="234">
        <v>0.125</v>
      </c>
      <c r="E10136" s="235">
        <v>0</v>
      </c>
      <c r="F10136" s="235">
        <v>0.00002784298337900733</v>
      </c>
    </row>
    <row r="10137" ht="14.25" customHeight="1" spans="1:6" x14ac:dyDescent="0.25">
      <c r="A10137" s="232">
        <v>43677</v>
      </c>
      <c r="B10137" s="233">
        <v>212</v>
      </c>
      <c r="C10137" s="233">
        <v>8</v>
      </c>
      <c r="D10137" s="234">
        <v>0.14583333333212067</v>
      </c>
      <c r="E10137" s="235">
        <v>0</v>
      </c>
      <c r="F10137" s="235">
        <v>0.00002704174644723733</v>
      </c>
    </row>
    <row r="10138" ht="14.25" customHeight="1" spans="1:6" x14ac:dyDescent="0.25">
      <c r="A10138" s="232">
        <v>43677</v>
      </c>
      <c r="B10138" s="233">
        <v>212</v>
      </c>
      <c r="C10138" s="233">
        <v>9</v>
      </c>
      <c r="D10138" s="234">
        <v>0.16666666666787933</v>
      </c>
      <c r="E10138" s="235">
        <v>0.000002119886869570004</v>
      </c>
      <c r="F10138" s="235">
        <v>0.000026340664131938587</v>
      </c>
    </row>
    <row r="10139" ht="14.25" customHeight="1" spans="1:6" x14ac:dyDescent="0.25">
      <c r="A10139" s="232">
        <v>43677</v>
      </c>
      <c r="B10139" s="233">
        <v>212</v>
      </c>
      <c r="C10139" s="233">
        <v>10</v>
      </c>
      <c r="D10139" s="234">
        <v>0.1875</v>
      </c>
      <c r="E10139" s="235">
        <v>0.0000025563616989465817</v>
      </c>
      <c r="F10139" s="235">
        <v>0.00002654097336488109</v>
      </c>
    </row>
    <row r="10140" ht="14.25" customHeight="1" spans="1:6" x14ac:dyDescent="0.25">
      <c r="A10140" s="232">
        <v>43677</v>
      </c>
      <c r="B10140" s="233">
        <v>212</v>
      </c>
      <c r="C10140" s="233">
        <v>11</v>
      </c>
      <c r="D10140" s="234">
        <v>0.20833333333212067</v>
      </c>
      <c r="E10140" s="235">
        <v>0.0000072666889254745364</v>
      </c>
      <c r="F10140" s="235">
        <v>0.000026240509515467337</v>
      </c>
    </row>
    <row r="10141" ht="14.25" customHeight="1" spans="1:6" x14ac:dyDescent="0.25">
      <c r="A10141" s="232">
        <v>43677</v>
      </c>
      <c r="B10141" s="233">
        <v>212</v>
      </c>
      <c r="C10141" s="233">
        <v>12</v>
      </c>
      <c r="D10141" s="234">
        <v>0.22916666666787933</v>
      </c>
      <c r="E10141" s="235">
        <v>0.000017257459366021446</v>
      </c>
      <c r="F10141" s="235">
        <v>0.000027742828762536086</v>
      </c>
    </row>
    <row r="10142" ht="14.25" customHeight="1" spans="1:6" x14ac:dyDescent="0.25">
      <c r="A10142" s="232">
        <v>43677</v>
      </c>
      <c r="B10142" s="233">
        <v>212</v>
      </c>
      <c r="C10142" s="233">
        <v>13</v>
      </c>
      <c r="D10142" s="234">
        <v>0.25</v>
      </c>
      <c r="E10142" s="235">
        <v>0.00003227407864094713</v>
      </c>
      <c r="F10142" s="235">
        <v>0.000029245148009604822</v>
      </c>
    </row>
    <row r="10143" ht="14.25" customHeight="1" spans="1:6" x14ac:dyDescent="0.25">
      <c r="A10143" s="232">
        <v>43677</v>
      </c>
      <c r="B10143" s="233">
        <v>212</v>
      </c>
      <c r="C10143" s="233">
        <v>14</v>
      </c>
      <c r="D10143" s="234">
        <v>0.2708333333321207</v>
      </c>
      <c r="E10143" s="235">
        <v>0.000052004028229315836</v>
      </c>
      <c r="F10143" s="235">
        <v>0.000030346848790788564</v>
      </c>
    </row>
    <row r="10144" ht="14.25" customHeight="1" spans="1:6" x14ac:dyDescent="0.25">
      <c r="A10144" s="232">
        <v>43677</v>
      </c>
      <c r="B10144" s="233">
        <v>212</v>
      </c>
      <c r="C10144" s="233">
        <v>15</v>
      </c>
      <c r="D10144" s="234">
        <v>0.2916666666678793</v>
      </c>
      <c r="E10144" s="235">
        <v>0.00007758792331585025</v>
      </c>
      <c r="F10144" s="235">
        <v>0.000033151178051983545</v>
      </c>
    </row>
    <row r="10145" ht="14.25" customHeight="1" spans="1:6" x14ac:dyDescent="0.25">
      <c r="A10145" s="232">
        <v>43677</v>
      </c>
      <c r="B10145" s="233">
        <v>212</v>
      </c>
      <c r="C10145" s="233">
        <v>16</v>
      </c>
      <c r="D10145" s="234">
        <v>0.3125</v>
      </c>
      <c r="E10145" s="235">
        <v>0.00010906836276657595</v>
      </c>
      <c r="F10145" s="235">
        <v>0.00003775829040966103</v>
      </c>
    </row>
    <row r="10146" ht="14.25" customHeight="1" spans="1:6" x14ac:dyDescent="0.25">
      <c r="A10146" s="232">
        <v>43677</v>
      </c>
      <c r="B10146" s="233">
        <v>212</v>
      </c>
      <c r="C10146" s="233">
        <v>17</v>
      </c>
      <c r="D10146" s="234">
        <v>0.3333333333321207</v>
      </c>
      <c r="E10146" s="235">
        <v>0.00013189017546190012</v>
      </c>
      <c r="F10146" s="235">
        <v>0.00004436849509676348</v>
      </c>
    </row>
    <row r="10147" ht="14.25" customHeight="1" spans="1:6" x14ac:dyDescent="0.25">
      <c r="A10147" s="232">
        <v>43677</v>
      </c>
      <c r="B10147" s="233">
        <v>212</v>
      </c>
      <c r="C10147" s="233">
        <v>18</v>
      </c>
      <c r="D10147" s="234">
        <v>0.3541666666678793</v>
      </c>
      <c r="E10147" s="235">
        <v>0.00015590963187781727</v>
      </c>
      <c r="F10147" s="235">
        <v>0.000049576535153268434</v>
      </c>
    </row>
    <row r="10148" ht="14.25" customHeight="1" spans="1:6" x14ac:dyDescent="0.25">
      <c r="A10148" s="232">
        <v>43677</v>
      </c>
      <c r="B10148" s="233">
        <v>212</v>
      </c>
      <c r="C10148" s="233">
        <v>19</v>
      </c>
      <c r="D10148" s="234">
        <v>0.375</v>
      </c>
      <c r="E10148" s="235">
        <v>0.00017294776542889183</v>
      </c>
      <c r="F10148" s="235">
        <v>0.00005117900901680845</v>
      </c>
    </row>
    <row r="10149" ht="14.25" customHeight="1" spans="1:6" x14ac:dyDescent="0.25">
      <c r="A10149" s="232">
        <v>43677</v>
      </c>
      <c r="B10149" s="233">
        <v>212</v>
      </c>
      <c r="C10149" s="233">
        <v>20</v>
      </c>
      <c r="D10149" s="234">
        <v>0.3958333333321207</v>
      </c>
      <c r="E10149" s="235">
        <v>0.00019530269717924864</v>
      </c>
      <c r="F10149" s="235">
        <v>0.000055085039059187164</v>
      </c>
    </row>
    <row r="10150" ht="14.25" customHeight="1" spans="1:6" x14ac:dyDescent="0.25">
      <c r="A10150" s="232">
        <v>43677</v>
      </c>
      <c r="B10150" s="233">
        <v>212</v>
      </c>
      <c r="C10150" s="233">
        <v>21</v>
      </c>
      <c r="D10150" s="234">
        <v>0.4166666666678793</v>
      </c>
      <c r="E10150" s="235">
        <v>0.00020533167263037477</v>
      </c>
      <c r="F10150" s="235">
        <v>0.00005859045063568089</v>
      </c>
    </row>
    <row r="10151" ht="14.25" customHeight="1" spans="1:6" x14ac:dyDescent="0.25">
      <c r="A10151" s="232">
        <v>43677</v>
      </c>
      <c r="B10151" s="233">
        <v>212</v>
      </c>
      <c r="C10151" s="233">
        <v>22</v>
      </c>
      <c r="D10151" s="234">
        <v>0.4375</v>
      </c>
      <c r="E10151" s="235">
        <v>0.00021251930813173016</v>
      </c>
      <c r="F10151" s="235">
        <v>0.00005728844062155465</v>
      </c>
    </row>
    <row r="10152" ht="14.25" customHeight="1" spans="1:6" x14ac:dyDescent="0.25">
      <c r="A10152" s="232">
        <v>43677</v>
      </c>
      <c r="B10152" s="233">
        <v>212</v>
      </c>
      <c r="C10152" s="233">
        <v>23</v>
      </c>
      <c r="D10152" s="234">
        <v>0.4583333333321207</v>
      </c>
      <c r="E10152" s="235">
        <v>0.0002251613023708257</v>
      </c>
      <c r="F10152" s="235">
        <v>0.00005728844062155465</v>
      </c>
    </row>
    <row r="10153" ht="14.25" customHeight="1" spans="1:6" x14ac:dyDescent="0.25">
      <c r="A10153" s="232">
        <v>43677</v>
      </c>
      <c r="B10153" s="233">
        <v>212</v>
      </c>
      <c r="C10153" s="233">
        <v>24</v>
      </c>
      <c r="D10153" s="234">
        <v>0.4791666666678793</v>
      </c>
      <c r="E10153" s="235">
        <v>0.0002095655802979512</v>
      </c>
      <c r="F10153" s="235">
        <v>0.00005788936832038214</v>
      </c>
    </row>
    <row r="10154" ht="14.25" customHeight="1" spans="1:6" x14ac:dyDescent="0.25">
      <c r="A10154" s="232">
        <v>43677</v>
      </c>
      <c r="B10154" s="233">
        <v>212</v>
      </c>
      <c r="C10154" s="233">
        <v>25</v>
      </c>
      <c r="D10154" s="234">
        <v>0.5</v>
      </c>
      <c r="E10154" s="235">
        <v>0.00019857331418474312</v>
      </c>
      <c r="F10154" s="235">
        <v>0.000058991069101565885</v>
      </c>
    </row>
    <row r="10155" ht="14.25" customHeight="1" spans="1:6" x14ac:dyDescent="0.25">
      <c r="A10155" s="232">
        <v>43677</v>
      </c>
      <c r="B10155" s="233">
        <v>212</v>
      </c>
      <c r="C10155" s="233">
        <v>26</v>
      </c>
      <c r="D10155" s="234">
        <v>0.5208333333321207</v>
      </c>
      <c r="E10155" s="235">
        <v>0.00019005246015773287</v>
      </c>
      <c r="F10155" s="235">
        <v>0.00006129462528040462</v>
      </c>
    </row>
    <row r="10156" ht="14.25" customHeight="1" spans="1:6" x14ac:dyDescent="0.25">
      <c r="A10156" s="232">
        <v>43677</v>
      </c>
      <c r="B10156" s="233">
        <v>212</v>
      </c>
      <c r="C10156" s="233">
        <v>27</v>
      </c>
      <c r="D10156" s="234">
        <v>0.5416666666678793</v>
      </c>
      <c r="E10156" s="235">
        <v>0.00018097213353195847</v>
      </c>
      <c r="F10156" s="235">
        <v>0.00005989246064980713</v>
      </c>
    </row>
    <row r="10157" ht="14.25" customHeight="1" spans="1:6" x14ac:dyDescent="0.25">
      <c r="A10157" s="232">
        <v>43677</v>
      </c>
      <c r="B10157" s="233">
        <v>212</v>
      </c>
      <c r="C10157" s="233">
        <v>28</v>
      </c>
      <c r="D10157" s="234">
        <v>0.5625</v>
      </c>
      <c r="E10157" s="235">
        <v>0.00017827065397368376</v>
      </c>
      <c r="F10157" s="235">
        <v>0.000057088131388612155</v>
      </c>
    </row>
    <row r="10158" ht="14.25" customHeight="1" spans="1:6" x14ac:dyDescent="0.25">
      <c r="A10158" s="232">
        <v>43677</v>
      </c>
      <c r="B10158" s="233">
        <v>212</v>
      </c>
      <c r="C10158" s="233">
        <v>29</v>
      </c>
      <c r="D10158" s="234">
        <v>0.5833333333321207</v>
      </c>
      <c r="E10158" s="235">
        <v>0.0001617126709727813</v>
      </c>
      <c r="F10158" s="235">
        <v>0.0000545842659768309</v>
      </c>
    </row>
    <row r="10159" ht="14.25" customHeight="1" spans="1:6" x14ac:dyDescent="0.25">
      <c r="A10159" s="232">
        <v>43677</v>
      </c>
      <c r="B10159" s="233">
        <v>212</v>
      </c>
      <c r="C10159" s="233">
        <v>30</v>
      </c>
      <c r="D10159" s="234">
        <v>0.6041666666678793</v>
      </c>
      <c r="E10159" s="235">
        <v>0.00014938138401950543</v>
      </c>
      <c r="F10159" s="235">
        <v>0.000056387049073313414</v>
      </c>
    </row>
    <row r="10160" ht="14.25" customHeight="1" spans="1:6" x14ac:dyDescent="0.25">
      <c r="A10160" s="232">
        <v>43677</v>
      </c>
      <c r="B10160" s="233">
        <v>212</v>
      </c>
      <c r="C10160" s="233">
        <v>31</v>
      </c>
      <c r="D10160" s="234">
        <v>0.625</v>
      </c>
      <c r="E10160" s="235">
        <v>0.00013357196541202918</v>
      </c>
      <c r="F10160" s="235">
        <v>0.00005758890447096841</v>
      </c>
    </row>
    <row r="10161" ht="14.25" customHeight="1" spans="1:6" x14ac:dyDescent="0.25">
      <c r="A10161" s="232">
        <v>43677</v>
      </c>
      <c r="B10161" s="233">
        <v>212</v>
      </c>
      <c r="C10161" s="233">
        <v>32</v>
      </c>
      <c r="D10161" s="234">
        <v>0.6458333333321207</v>
      </c>
      <c r="E10161" s="235">
        <v>0.00012173632962904573</v>
      </c>
      <c r="F10161" s="235">
        <v>0.000056387049073313414</v>
      </c>
    </row>
    <row r="10162" ht="14.25" customHeight="1" spans="1:6" x14ac:dyDescent="0.25">
      <c r="A10162" s="232">
        <v>43677</v>
      </c>
      <c r="B10162" s="233">
        <v>212</v>
      </c>
      <c r="C10162" s="233">
        <v>33</v>
      </c>
      <c r="D10162" s="234">
        <v>0.6666666666678793</v>
      </c>
      <c r="E10162" s="235">
        <v>0.00011169735214189263</v>
      </c>
      <c r="F10162" s="235">
        <v>0.00005808967755332465</v>
      </c>
    </row>
    <row r="10163" ht="14.25" customHeight="1" spans="1:6" x14ac:dyDescent="0.25">
      <c r="A10163" s="232">
        <v>43677</v>
      </c>
      <c r="B10163" s="233">
        <v>212</v>
      </c>
      <c r="C10163" s="233">
        <v>34</v>
      </c>
      <c r="D10163" s="234">
        <v>0.6875</v>
      </c>
      <c r="E10163" s="235">
        <v>0.0000938775397539995</v>
      </c>
      <c r="F10163" s="235">
        <v>0.00006059354296510588</v>
      </c>
    </row>
    <row r="10164" ht="14.25" customHeight="1" spans="1:6" x14ac:dyDescent="0.25">
      <c r="A10164" s="232">
        <v>43677</v>
      </c>
      <c r="B10164" s="233">
        <v>212</v>
      </c>
      <c r="C10164" s="233">
        <v>35</v>
      </c>
      <c r="D10164" s="234">
        <v>0.7083333333321207</v>
      </c>
      <c r="E10164" s="235">
        <v>0.00007821785441115034</v>
      </c>
      <c r="F10164" s="235">
        <v>0.00006570142840513958</v>
      </c>
    </row>
    <row r="10165" ht="14.25" customHeight="1" spans="1:6" x14ac:dyDescent="0.25">
      <c r="A10165" s="232">
        <v>43677</v>
      </c>
      <c r="B10165" s="233">
        <v>212</v>
      </c>
      <c r="C10165" s="233">
        <v>36</v>
      </c>
      <c r="D10165" s="234">
        <v>0.7291666666678793</v>
      </c>
      <c r="E10165" s="235">
        <v>0.00006059039420122334</v>
      </c>
      <c r="F10165" s="235">
        <v>0.00007040869537928833</v>
      </c>
    </row>
    <row r="10166" ht="14.25" customHeight="1" spans="1:6" x14ac:dyDescent="0.25">
      <c r="A10166" s="232">
        <v>43677</v>
      </c>
      <c r="B10166" s="233">
        <v>212</v>
      </c>
      <c r="C10166" s="233">
        <v>37</v>
      </c>
      <c r="D10166" s="234">
        <v>0.75</v>
      </c>
      <c r="E10166" s="235">
        <v>0.000042682219540356505</v>
      </c>
      <c r="F10166" s="235">
        <v>0.00006790482996750707</v>
      </c>
    </row>
    <row r="10167" ht="14.25" customHeight="1" spans="1:6" x14ac:dyDescent="0.25">
      <c r="A10167" s="232">
        <v>43677</v>
      </c>
      <c r="B10167" s="233">
        <v>212</v>
      </c>
      <c r="C10167" s="233">
        <v>38</v>
      </c>
      <c r="D10167" s="234">
        <v>0.7708333333321207</v>
      </c>
      <c r="E10167" s="235">
        <v>0.00002961191600777259</v>
      </c>
      <c r="F10167" s="235">
        <v>0.00006449957300748461</v>
      </c>
    </row>
    <row r="10168" ht="14.25" customHeight="1" spans="1:6" x14ac:dyDescent="0.25">
      <c r="A10168" s="232">
        <v>43677</v>
      </c>
      <c r="B10168" s="233">
        <v>212</v>
      </c>
      <c r="C10168" s="233">
        <v>39</v>
      </c>
      <c r="D10168" s="234">
        <v>0.7916666666678793</v>
      </c>
      <c r="E10168" s="235">
        <v>0.000013666045503767296</v>
      </c>
      <c r="F10168" s="235">
        <v>0.0000661020468710246</v>
      </c>
    </row>
    <row r="10169" ht="14.25" customHeight="1" spans="1:6" x14ac:dyDescent="0.25">
      <c r="A10169" s="232">
        <v>43677</v>
      </c>
      <c r="B10169" s="233">
        <v>212</v>
      </c>
      <c r="C10169" s="233">
        <v>40</v>
      </c>
      <c r="D10169" s="234">
        <v>0.8125</v>
      </c>
      <c r="E10169" s="235">
        <v>0.000006016940976242969</v>
      </c>
      <c r="F10169" s="235">
        <v>0.00006129462528040462</v>
      </c>
    </row>
    <row r="10170" ht="14.25" customHeight="1" spans="1:6" x14ac:dyDescent="0.25">
      <c r="A10170" s="232">
        <v>43677</v>
      </c>
      <c r="B10170" s="233">
        <v>212</v>
      </c>
      <c r="C10170" s="233">
        <v>41</v>
      </c>
      <c r="D10170" s="234">
        <v>0.8333333333321207</v>
      </c>
      <c r="E10170" s="235">
        <v>3.4451276538655463e-7</v>
      </c>
      <c r="F10170" s="235">
        <v>0.00006249648067805962</v>
      </c>
    </row>
    <row r="10171" ht="14.25" customHeight="1" spans="1:6" x14ac:dyDescent="0.25">
      <c r="A10171" s="232">
        <v>43677</v>
      </c>
      <c r="B10171" s="233">
        <v>212</v>
      </c>
      <c r="C10171" s="233">
        <v>42</v>
      </c>
      <c r="D10171" s="234">
        <v>0.8541666666678793</v>
      </c>
      <c r="E10171" s="235">
        <v>2.372070266329222e-8</v>
      </c>
      <c r="F10171" s="235">
        <v>0.00006249648067805962</v>
      </c>
    </row>
    <row r="10172" ht="14.25" customHeight="1" spans="1:6" x14ac:dyDescent="0.25">
      <c r="A10172" s="232">
        <v>43677</v>
      </c>
      <c r="B10172" s="233">
        <v>212</v>
      </c>
      <c r="C10172" s="233">
        <v>43</v>
      </c>
      <c r="D10172" s="234">
        <v>0.875</v>
      </c>
      <c r="E10172" s="235">
        <v>0</v>
      </c>
      <c r="F10172" s="235">
        <v>0.00006399879992512835</v>
      </c>
    </row>
    <row r="10173" ht="14.25" customHeight="1" spans="1:6" x14ac:dyDescent="0.25">
      <c r="A10173" s="232">
        <v>43677</v>
      </c>
      <c r="B10173" s="233">
        <v>212</v>
      </c>
      <c r="C10173" s="233">
        <v>44</v>
      </c>
      <c r="D10173" s="234">
        <v>0.8958333333321207</v>
      </c>
      <c r="E10173" s="235">
        <v>0</v>
      </c>
      <c r="F10173" s="235">
        <v>0.00006159508912981838</v>
      </c>
    </row>
    <row r="10174" ht="14.25" customHeight="1" spans="1:6" x14ac:dyDescent="0.25">
      <c r="A10174" s="232">
        <v>43677</v>
      </c>
      <c r="B10174" s="233">
        <v>212</v>
      </c>
      <c r="C10174" s="233">
        <v>45</v>
      </c>
      <c r="D10174" s="234">
        <v>0.9166666666678793</v>
      </c>
      <c r="E10174" s="235">
        <v>0</v>
      </c>
      <c r="F10174" s="235">
        <v>0.00005909122371803713</v>
      </c>
    </row>
    <row r="10175" ht="14.25" customHeight="1" spans="1:6" x14ac:dyDescent="0.25">
      <c r="A10175" s="232">
        <v>43677</v>
      </c>
      <c r="B10175" s="233">
        <v>212</v>
      </c>
      <c r="C10175" s="233">
        <v>46</v>
      </c>
      <c r="D10175" s="234">
        <v>0.9375</v>
      </c>
      <c r="E10175" s="235">
        <v>0</v>
      </c>
      <c r="F10175" s="235">
        <v>0.000056286894456842146</v>
      </c>
    </row>
    <row r="10176" ht="14.25" customHeight="1" spans="1:6" x14ac:dyDescent="0.25">
      <c r="A10176" s="232">
        <v>43677</v>
      </c>
      <c r="B10176" s="233">
        <v>212</v>
      </c>
      <c r="C10176" s="233">
        <v>47</v>
      </c>
      <c r="D10176" s="234">
        <v>0.9583333333321207</v>
      </c>
      <c r="E10176" s="235">
        <v>0</v>
      </c>
      <c r="F10176" s="235">
        <v>0.0000492760713038547</v>
      </c>
    </row>
    <row r="10177" ht="14.25" customHeight="1" spans="1:6" x14ac:dyDescent="0.25">
      <c r="A10177" s="232">
        <v>43677</v>
      </c>
      <c r="B10177" s="233">
        <v>212</v>
      </c>
      <c r="C10177" s="233">
        <v>48</v>
      </c>
      <c r="D10177" s="234">
        <v>0.9791666666678793</v>
      </c>
      <c r="E10177" s="235">
        <v>0</v>
      </c>
      <c r="F10177" s="235">
        <v>0.00004226524815086724</v>
      </c>
    </row>
    <row r="10178" ht="14.25" customHeight="1" spans="1:6" x14ac:dyDescent="0.25">
      <c r="A10178" s="232">
        <v>43678</v>
      </c>
      <c r="B10178" s="233">
        <v>213</v>
      </c>
      <c r="C10178" s="233">
        <v>1</v>
      </c>
      <c r="D10178" s="234">
        <v>0</v>
      </c>
      <c r="E10178" s="235">
        <v>0</v>
      </c>
      <c r="F10178" s="235">
        <v>0.000037658135793189774</v>
      </c>
    </row>
    <row r="10179" ht="14.25" customHeight="1" spans="1:6" x14ac:dyDescent="0.25">
      <c r="A10179" s="232">
        <v>43678</v>
      </c>
      <c r="B10179" s="233">
        <v>213</v>
      </c>
      <c r="C10179" s="233">
        <v>2</v>
      </c>
      <c r="D10179" s="234">
        <v>0.020833333332120674</v>
      </c>
      <c r="E10179" s="235">
        <v>0</v>
      </c>
      <c r="F10179" s="235">
        <v>0.00003375210575081104</v>
      </c>
    </row>
    <row r="10180" ht="14.25" customHeight="1" spans="1:6" x14ac:dyDescent="0.25">
      <c r="A10180" s="232">
        <v>43678</v>
      </c>
      <c r="B10180" s="233">
        <v>213</v>
      </c>
      <c r="C10180" s="233">
        <v>3</v>
      </c>
      <c r="D10180" s="234">
        <v>0.041666666667879326</v>
      </c>
      <c r="E10180" s="235">
        <v>0</v>
      </c>
      <c r="F10180" s="235">
        <v>0.00003124824033902981</v>
      </c>
    </row>
    <row r="10181" ht="14.25" customHeight="1" spans="1:6" x14ac:dyDescent="0.25">
      <c r="A10181" s="232">
        <v>43678</v>
      </c>
      <c r="B10181" s="233">
        <v>213</v>
      </c>
      <c r="C10181" s="233">
        <v>4</v>
      </c>
      <c r="D10181" s="234">
        <v>0.0625</v>
      </c>
      <c r="E10181" s="235">
        <v>0</v>
      </c>
      <c r="F10181" s="235">
        <v>0.00002934530262607607</v>
      </c>
    </row>
    <row r="10182" ht="14.25" customHeight="1" spans="1:6" x14ac:dyDescent="0.25">
      <c r="A10182" s="232">
        <v>43678</v>
      </c>
      <c r="B10182" s="233">
        <v>213</v>
      </c>
      <c r="C10182" s="233">
        <v>5</v>
      </c>
      <c r="D10182" s="234">
        <v>0.08333333333212067</v>
      </c>
      <c r="E10182" s="235">
        <v>0</v>
      </c>
      <c r="F10182" s="235">
        <v>0.000027742828762536086</v>
      </c>
    </row>
    <row r="10183" ht="14.25" customHeight="1" spans="1:6" x14ac:dyDescent="0.25">
      <c r="A10183" s="232">
        <v>43678</v>
      </c>
      <c r="B10183" s="233">
        <v>213</v>
      </c>
      <c r="C10183" s="233">
        <v>6</v>
      </c>
      <c r="D10183" s="234">
        <v>0.10416666666787933</v>
      </c>
      <c r="E10183" s="235">
        <v>0</v>
      </c>
      <c r="F10183" s="235">
        <v>0.000027342210296651082</v>
      </c>
    </row>
    <row r="10184" ht="14.25" customHeight="1" spans="1:6" x14ac:dyDescent="0.25">
      <c r="A10184" s="232">
        <v>43678</v>
      </c>
      <c r="B10184" s="233">
        <v>213</v>
      </c>
      <c r="C10184" s="233">
        <v>7</v>
      </c>
      <c r="D10184" s="234">
        <v>0.125</v>
      </c>
      <c r="E10184" s="235">
        <v>0</v>
      </c>
      <c r="F10184" s="235">
        <v>0.000026941591830766084</v>
      </c>
    </row>
    <row r="10185" ht="14.25" customHeight="1" spans="1:6" x14ac:dyDescent="0.25">
      <c r="A10185" s="232">
        <v>43678</v>
      </c>
      <c r="B10185" s="233">
        <v>213</v>
      </c>
      <c r="C10185" s="233">
        <v>8</v>
      </c>
      <c r="D10185" s="234">
        <v>0.14583333333212067</v>
      </c>
      <c r="E10185" s="235">
        <v>0</v>
      </c>
      <c r="F10185" s="235">
        <v>0.00002644081874840984</v>
      </c>
    </row>
    <row r="10186" ht="14.25" customHeight="1" spans="1:6" x14ac:dyDescent="0.25">
      <c r="A10186" s="232">
        <v>43678</v>
      </c>
      <c r="B10186" s="233">
        <v>213</v>
      </c>
      <c r="C10186" s="233">
        <v>9</v>
      </c>
      <c r="D10186" s="234">
        <v>0.16666666666787933</v>
      </c>
      <c r="E10186" s="235">
        <v>0</v>
      </c>
      <c r="F10186" s="235">
        <v>0.00002654097336488109</v>
      </c>
    </row>
    <row r="10187" ht="14.25" customHeight="1" spans="1:6" x14ac:dyDescent="0.25">
      <c r="A10187" s="232">
        <v>43678</v>
      </c>
      <c r="B10187" s="233">
        <v>213</v>
      </c>
      <c r="C10187" s="233">
        <v>10</v>
      </c>
      <c r="D10187" s="234">
        <v>0.1875</v>
      </c>
      <c r="E10187" s="235">
        <v>0.0000024800475432173594</v>
      </c>
      <c r="F10187" s="235">
        <v>0.00002654097336488109</v>
      </c>
    </row>
    <row r="10188" ht="14.25" customHeight="1" spans="1:6" x14ac:dyDescent="0.25">
      <c r="A10188" s="232">
        <v>43678</v>
      </c>
      <c r="B10188" s="233">
        <v>213</v>
      </c>
      <c r="C10188" s="233">
        <v>11</v>
      </c>
      <c r="D10188" s="234">
        <v>0.20833333333212067</v>
      </c>
      <c r="E10188" s="235">
        <v>0.0000085409934184308</v>
      </c>
      <c r="F10188" s="235">
        <v>0.000027342210296651082</v>
      </c>
    </row>
    <row r="10189" ht="14.25" customHeight="1" spans="1:6" x14ac:dyDescent="0.25">
      <c r="A10189" s="232">
        <v>43678</v>
      </c>
      <c r="B10189" s="233">
        <v>213</v>
      </c>
      <c r="C10189" s="233">
        <v>12</v>
      </c>
      <c r="D10189" s="234">
        <v>0.22916666666787933</v>
      </c>
      <c r="E10189" s="235">
        <v>0.00002062185003628769</v>
      </c>
      <c r="F10189" s="235">
        <v>0.000028043292611949826</v>
      </c>
    </row>
    <row r="10190" ht="14.25" customHeight="1" spans="1:6" x14ac:dyDescent="0.25">
      <c r="A10190" s="232">
        <v>43678</v>
      </c>
      <c r="B10190" s="233">
        <v>213</v>
      </c>
      <c r="C10190" s="233">
        <v>13</v>
      </c>
      <c r="D10190" s="234">
        <v>0.25</v>
      </c>
      <c r="E10190" s="235">
        <v>0.00003983918078973978</v>
      </c>
      <c r="F10190" s="235">
        <v>0.0000318491680378573</v>
      </c>
    </row>
    <row r="10191" ht="14.25" customHeight="1" spans="1:6" x14ac:dyDescent="0.25">
      <c r="A10191" s="232">
        <v>43678</v>
      </c>
      <c r="B10191" s="233">
        <v>213</v>
      </c>
      <c r="C10191" s="233">
        <v>14</v>
      </c>
      <c r="D10191" s="234">
        <v>0.2708333333321207</v>
      </c>
      <c r="E10191" s="235">
        <v>0.00005626630178966431</v>
      </c>
      <c r="F10191" s="235">
        <v>0.000035955507313178524</v>
      </c>
    </row>
    <row r="10192" ht="14.25" customHeight="1" spans="1:6" x14ac:dyDescent="0.25">
      <c r="A10192" s="232">
        <v>43678</v>
      </c>
      <c r="B10192" s="233">
        <v>213</v>
      </c>
      <c r="C10192" s="233">
        <v>15</v>
      </c>
      <c r="D10192" s="234">
        <v>0.2916666666678793</v>
      </c>
      <c r="E10192" s="235">
        <v>0.00008202727783350847</v>
      </c>
      <c r="F10192" s="235">
        <v>0.000040061846588499765</v>
      </c>
    </row>
    <row r="10193" ht="14.25" customHeight="1" spans="1:6" x14ac:dyDescent="0.25">
      <c r="A10193" s="232">
        <v>43678</v>
      </c>
      <c r="B10193" s="233">
        <v>213</v>
      </c>
      <c r="C10193" s="233">
        <v>16</v>
      </c>
      <c r="D10193" s="234">
        <v>0.3125</v>
      </c>
      <c r="E10193" s="235">
        <v>0.00011412277581586499</v>
      </c>
      <c r="F10193" s="235">
        <v>0.00004436849509676348</v>
      </c>
    </row>
    <row r="10194" ht="14.25" customHeight="1" spans="1:6" x14ac:dyDescent="0.25">
      <c r="A10194" s="232">
        <v>43678</v>
      </c>
      <c r="B10194" s="233">
        <v>213</v>
      </c>
      <c r="C10194" s="233">
        <v>17</v>
      </c>
      <c r="D10194" s="234">
        <v>0.3333333333321207</v>
      </c>
      <c r="E10194" s="235">
        <v>0.00014000487697066042</v>
      </c>
      <c r="F10194" s="235">
        <v>0.00005037777208503844</v>
      </c>
    </row>
    <row r="10195" ht="14.25" customHeight="1" spans="1:6" x14ac:dyDescent="0.25">
      <c r="A10195" s="232">
        <v>43678</v>
      </c>
      <c r="B10195" s="233">
        <v>213</v>
      </c>
      <c r="C10195" s="233">
        <v>18</v>
      </c>
      <c r="D10195" s="234">
        <v>0.3541666666678793</v>
      </c>
      <c r="E10195" s="235">
        <v>0.00017815718793047838</v>
      </c>
      <c r="F10195" s="235">
        <v>0.00005418364751094592</v>
      </c>
    </row>
    <row r="10196" ht="14.25" customHeight="1" spans="1:6" x14ac:dyDescent="0.25">
      <c r="A10196" s="232">
        <v>43678</v>
      </c>
      <c r="B10196" s="233">
        <v>213</v>
      </c>
      <c r="C10196" s="233">
        <v>19</v>
      </c>
      <c r="D10196" s="234">
        <v>0.375</v>
      </c>
      <c r="E10196" s="235">
        <v>0.0001970053999202728</v>
      </c>
      <c r="F10196" s="235">
        <v>0.00005568596675801466</v>
      </c>
    </row>
    <row r="10197" ht="14.25" customHeight="1" spans="1:6" x14ac:dyDescent="0.25">
      <c r="A10197" s="232">
        <v>43678</v>
      </c>
      <c r="B10197" s="233">
        <v>213</v>
      </c>
      <c r="C10197" s="233">
        <v>20</v>
      </c>
      <c r="D10197" s="234">
        <v>0.3958333333321207</v>
      </c>
      <c r="E10197" s="235">
        <v>0.0002062727823061965</v>
      </c>
      <c r="F10197" s="235">
        <v>0.00005608658522389965</v>
      </c>
    </row>
    <row r="10198" ht="14.25" customHeight="1" spans="1:6" x14ac:dyDescent="0.25">
      <c r="A10198" s="232">
        <v>43678</v>
      </c>
      <c r="B10198" s="233">
        <v>213</v>
      </c>
      <c r="C10198" s="233">
        <v>21</v>
      </c>
      <c r="D10198" s="234">
        <v>0.4166666666678793</v>
      </c>
      <c r="E10198" s="235">
        <v>0.00022777817046573245</v>
      </c>
      <c r="F10198" s="235">
        <v>0.00005558581214154341</v>
      </c>
    </row>
    <row r="10199" ht="14.25" customHeight="1" spans="1:6" x14ac:dyDescent="0.25">
      <c r="A10199" s="232">
        <v>43678</v>
      </c>
      <c r="B10199" s="233">
        <v>213</v>
      </c>
      <c r="C10199" s="233">
        <v>22</v>
      </c>
      <c r="D10199" s="234">
        <v>0.4375</v>
      </c>
      <c r="E10199" s="235">
        <v>0.00022045583766254373</v>
      </c>
      <c r="F10199" s="235">
        <v>0.00005238086441446342</v>
      </c>
    </row>
    <row r="10200" ht="14.25" customHeight="1" spans="1:6" x14ac:dyDescent="0.25">
      <c r="A10200" s="232">
        <v>43678</v>
      </c>
      <c r="B10200" s="233">
        <v>213</v>
      </c>
      <c r="C10200" s="233">
        <v>23</v>
      </c>
      <c r="D10200" s="234">
        <v>0.4583333333321207</v>
      </c>
      <c r="E10200" s="235">
        <v>0.0002401194367527716</v>
      </c>
      <c r="F10200" s="235">
        <v>0.00005428380212741717</v>
      </c>
    </row>
    <row r="10201" ht="14.25" customHeight="1" spans="1:6" x14ac:dyDescent="0.25">
      <c r="A10201" s="232">
        <v>43678</v>
      </c>
      <c r="B10201" s="233">
        <v>213</v>
      </c>
      <c r="C10201" s="233">
        <v>24</v>
      </c>
      <c r="D10201" s="234">
        <v>0.4791666666678793</v>
      </c>
      <c r="E10201" s="235">
        <v>0.00023246668799151285</v>
      </c>
      <c r="F10201" s="235">
        <v>0.00005498488444271591</v>
      </c>
    </row>
    <row r="10202" ht="14.25" customHeight="1" spans="1:6" x14ac:dyDescent="0.25">
      <c r="A10202" s="232">
        <v>43678</v>
      </c>
      <c r="B10202" s="233">
        <v>213</v>
      </c>
      <c r="C10202" s="233">
        <v>25</v>
      </c>
      <c r="D10202" s="234">
        <v>0.5</v>
      </c>
      <c r="E10202" s="235">
        <v>0.00022162449782323616</v>
      </c>
      <c r="F10202" s="235">
        <v>0.00005498488444271591</v>
      </c>
    </row>
    <row r="10203" ht="14.25" customHeight="1" spans="1:6" x14ac:dyDescent="0.25">
      <c r="A10203" s="232">
        <v>43678</v>
      </c>
      <c r="B10203" s="233">
        <v>213</v>
      </c>
      <c r="C10203" s="233">
        <v>26</v>
      </c>
      <c r="D10203" s="234">
        <v>0.5208333333321207</v>
      </c>
      <c r="E10203" s="235">
        <v>0.00020781847471080262</v>
      </c>
      <c r="F10203" s="235">
        <v>0.000056487203689784654</v>
      </c>
    </row>
    <row r="10204" ht="14.25" customHeight="1" spans="1:6" x14ac:dyDescent="0.25">
      <c r="A10204" s="232">
        <v>43678</v>
      </c>
      <c r="B10204" s="233">
        <v>213</v>
      </c>
      <c r="C10204" s="233">
        <v>27</v>
      </c>
      <c r="D10204" s="234">
        <v>0.5416666666678793</v>
      </c>
      <c r="E10204" s="235">
        <v>0.00020863458708363924</v>
      </c>
      <c r="F10204" s="235">
        <v>0.00005408349289447466</v>
      </c>
    </row>
    <row r="10205" ht="14.25" customHeight="1" spans="1:6" x14ac:dyDescent="0.25">
      <c r="A10205" s="232">
        <v>43678</v>
      </c>
      <c r="B10205" s="233">
        <v>213</v>
      </c>
      <c r="C10205" s="233">
        <v>28</v>
      </c>
      <c r="D10205" s="234">
        <v>0.5625</v>
      </c>
      <c r="E10205" s="235">
        <v>0.0002014222547534597</v>
      </c>
      <c r="F10205" s="235">
        <v>0.00005258117364740593</v>
      </c>
    </row>
    <row r="10206" ht="14.25" customHeight="1" spans="1:6" x14ac:dyDescent="0.25">
      <c r="A10206" s="232">
        <v>43678</v>
      </c>
      <c r="B10206" s="233">
        <v>213</v>
      </c>
      <c r="C10206" s="233">
        <v>29</v>
      </c>
      <c r="D10206" s="234">
        <v>0.5833333333321207</v>
      </c>
      <c r="E10206" s="235">
        <v>0.00019166115246426488</v>
      </c>
      <c r="F10206" s="235">
        <v>0.000051078854400337184</v>
      </c>
    </row>
    <row r="10207" ht="14.25" customHeight="1" spans="1:6" x14ac:dyDescent="0.25">
      <c r="A10207" s="232">
        <v>43678</v>
      </c>
      <c r="B10207" s="233">
        <v>213</v>
      </c>
      <c r="C10207" s="233">
        <v>30</v>
      </c>
      <c r="D10207" s="234">
        <v>0.6041666666678793</v>
      </c>
      <c r="E10207" s="235">
        <v>0.00017645899129633787</v>
      </c>
      <c r="F10207" s="235">
        <v>0.000051078854400337184</v>
      </c>
    </row>
    <row r="10208" ht="14.25" customHeight="1" spans="1:6" x14ac:dyDescent="0.25">
      <c r="A10208" s="232">
        <v>43678</v>
      </c>
      <c r="B10208" s="233">
        <v>213</v>
      </c>
      <c r="C10208" s="233">
        <v>31</v>
      </c>
      <c r="D10208" s="234">
        <v>0.625</v>
      </c>
      <c r="E10208" s="235">
        <v>0.00015212656367093213</v>
      </c>
      <c r="F10208" s="235">
        <v>0.00005157962748269343</v>
      </c>
    </row>
    <row r="10209" ht="14.25" customHeight="1" spans="1:6" x14ac:dyDescent="0.25">
      <c r="A10209" s="232">
        <v>43678</v>
      </c>
      <c r="B10209" s="233">
        <v>213</v>
      </c>
      <c r="C10209" s="233">
        <v>32</v>
      </c>
      <c r="D10209" s="234">
        <v>0.6458333333321207</v>
      </c>
      <c r="E10209" s="235">
        <v>0.00014260004969811105</v>
      </c>
      <c r="F10209" s="235">
        <v>0.00005157962748269343</v>
      </c>
    </row>
    <row r="10210" ht="14.25" customHeight="1" spans="1:6" x14ac:dyDescent="0.25">
      <c r="A10210" s="232">
        <v>43678</v>
      </c>
      <c r="B10210" s="233">
        <v>213</v>
      </c>
      <c r="C10210" s="233">
        <v>33</v>
      </c>
      <c r="D10210" s="234">
        <v>0.6666666666678793</v>
      </c>
      <c r="E10210" s="235">
        <v>0.00012914319352351513</v>
      </c>
      <c r="F10210" s="235">
        <v>0.000054684420593302164</v>
      </c>
    </row>
    <row r="10211" ht="14.25" customHeight="1" spans="1:6" x14ac:dyDescent="0.25">
      <c r="A10211" s="232">
        <v>43678</v>
      </c>
      <c r="B10211" s="233">
        <v>213</v>
      </c>
      <c r="C10211" s="233">
        <v>34</v>
      </c>
      <c r="D10211" s="234">
        <v>0.6875</v>
      </c>
      <c r="E10211" s="235">
        <v>0.00010886772195410499</v>
      </c>
      <c r="F10211" s="235">
        <v>0.0000581898321697959</v>
      </c>
    </row>
    <row r="10212" ht="14.25" customHeight="1" spans="1:6" x14ac:dyDescent="0.25">
      <c r="A10212" s="232">
        <v>43678</v>
      </c>
      <c r="B10212" s="233">
        <v>213</v>
      </c>
      <c r="C10212" s="233">
        <v>35</v>
      </c>
      <c r="D10212" s="234">
        <v>0.7083333333321207</v>
      </c>
      <c r="E10212" s="235">
        <v>0.00008002301938981765</v>
      </c>
      <c r="F10212" s="235">
        <v>0.0000653008099392546</v>
      </c>
    </row>
    <row r="10213" ht="14.25" customHeight="1" spans="1:6" x14ac:dyDescent="0.25">
      <c r="A10213" s="232">
        <v>43678</v>
      </c>
      <c r="B10213" s="233">
        <v>213</v>
      </c>
      <c r="C10213" s="233">
        <v>36</v>
      </c>
      <c r="D10213" s="234">
        <v>0.7291666666678793</v>
      </c>
      <c r="E10213" s="235">
        <v>0.00006105088638026177</v>
      </c>
      <c r="F10213" s="235">
        <v>0.00006490019147336961</v>
      </c>
    </row>
    <row r="10214" ht="14.25" customHeight="1" spans="1:6" x14ac:dyDescent="0.25">
      <c r="A10214" s="232">
        <v>43678</v>
      </c>
      <c r="B10214" s="233">
        <v>213</v>
      </c>
      <c r="C10214" s="233">
        <v>37</v>
      </c>
      <c r="D10214" s="234">
        <v>0.75</v>
      </c>
      <c r="E10214" s="235">
        <v>0.00003997342755401779</v>
      </c>
      <c r="F10214" s="235">
        <v>0.00006520065532278334</v>
      </c>
    </row>
    <row r="10215" ht="14.25" customHeight="1" spans="1:6" x14ac:dyDescent="0.25">
      <c r="A10215" s="232">
        <v>43678</v>
      </c>
      <c r="B10215" s="233">
        <v>213</v>
      </c>
      <c r="C10215" s="233">
        <v>38</v>
      </c>
      <c r="D10215" s="234">
        <v>0.7708333333321207</v>
      </c>
      <c r="E10215" s="235">
        <v>0.000028860072488155935</v>
      </c>
      <c r="F10215" s="235">
        <v>0.0000665026653369096</v>
      </c>
    </row>
    <row r="10216" ht="14.25" customHeight="1" spans="1:6" x14ac:dyDescent="0.25">
      <c r="A10216" s="232">
        <v>43678</v>
      </c>
      <c r="B10216" s="233">
        <v>213</v>
      </c>
      <c r="C10216" s="233">
        <v>39</v>
      </c>
      <c r="D10216" s="234">
        <v>0.7916666666678793</v>
      </c>
      <c r="E10216" s="235">
        <v>0.000012921568237899804</v>
      </c>
      <c r="F10216" s="235">
        <v>0.00006419910915807086</v>
      </c>
    </row>
    <row r="10217" ht="14.25" customHeight="1" spans="1:6" x14ac:dyDescent="0.25">
      <c r="A10217" s="232">
        <v>43678</v>
      </c>
      <c r="B10217" s="233">
        <v>213</v>
      </c>
      <c r="C10217" s="233">
        <v>40</v>
      </c>
      <c r="D10217" s="234">
        <v>0.8125</v>
      </c>
      <c r="E10217" s="235">
        <v>0.0000061794902879036595</v>
      </c>
      <c r="F10217" s="235">
        <v>0.0000634980268427721</v>
      </c>
    </row>
    <row r="10218" ht="14.25" customHeight="1" spans="1:6" x14ac:dyDescent="0.25">
      <c r="A10218" s="232">
        <v>43678</v>
      </c>
      <c r="B10218" s="233">
        <v>213</v>
      </c>
      <c r="C10218" s="233">
        <v>41</v>
      </c>
      <c r="D10218" s="234">
        <v>0.8333333333321207</v>
      </c>
      <c r="E10218" s="235">
        <v>4.935879025921185e-7</v>
      </c>
      <c r="F10218" s="235">
        <v>0.00006229617144511711</v>
      </c>
    </row>
    <row r="10219" ht="14.25" customHeight="1" spans="1:6" x14ac:dyDescent="0.25">
      <c r="A10219" s="232">
        <v>43678</v>
      </c>
      <c r="B10219" s="233">
        <v>213</v>
      </c>
      <c r="C10219" s="233">
        <v>42</v>
      </c>
      <c r="D10219" s="234">
        <v>0.8541666666678793</v>
      </c>
      <c r="E10219" s="235">
        <v>3.53313623879563e-8</v>
      </c>
      <c r="F10219" s="235">
        <v>0.00006319756299335835</v>
      </c>
    </row>
    <row r="10220" ht="14.25" customHeight="1" spans="1:6" x14ac:dyDescent="0.25">
      <c r="A10220" s="232">
        <v>43678</v>
      </c>
      <c r="B10220" s="233">
        <v>213</v>
      </c>
      <c r="C10220" s="233">
        <v>43</v>
      </c>
      <c r="D10220" s="234">
        <v>0.875</v>
      </c>
      <c r="E10220" s="235">
        <v>0</v>
      </c>
      <c r="F10220" s="235">
        <v>0.00006630235610396709</v>
      </c>
    </row>
    <row r="10221" ht="14.25" customHeight="1" spans="1:6" x14ac:dyDescent="0.25">
      <c r="A10221" s="232">
        <v>43678</v>
      </c>
      <c r="B10221" s="233">
        <v>213</v>
      </c>
      <c r="C10221" s="233">
        <v>44</v>
      </c>
      <c r="D10221" s="234">
        <v>0.8958333333321207</v>
      </c>
      <c r="E10221" s="235">
        <v>0</v>
      </c>
      <c r="F10221" s="235">
        <v>0.00006500034608984085</v>
      </c>
    </row>
    <row r="10222" ht="14.25" customHeight="1" spans="1:6" x14ac:dyDescent="0.25">
      <c r="A10222" s="232">
        <v>43678</v>
      </c>
      <c r="B10222" s="233">
        <v>213</v>
      </c>
      <c r="C10222" s="233">
        <v>45</v>
      </c>
      <c r="D10222" s="234">
        <v>0.9166666666678793</v>
      </c>
      <c r="E10222" s="235">
        <v>0</v>
      </c>
      <c r="F10222" s="235">
        <v>0.00006169524374628963</v>
      </c>
    </row>
    <row r="10223" ht="14.25" customHeight="1" spans="1:6" x14ac:dyDescent="0.25">
      <c r="A10223" s="232">
        <v>43678</v>
      </c>
      <c r="B10223" s="233">
        <v>213</v>
      </c>
      <c r="C10223" s="233">
        <v>46</v>
      </c>
      <c r="D10223" s="234">
        <v>0.9375</v>
      </c>
      <c r="E10223" s="235">
        <v>0</v>
      </c>
      <c r="F10223" s="235">
        <v>0.0000567876675391984</v>
      </c>
    </row>
    <row r="10224" ht="14.25" customHeight="1" spans="1:6" x14ac:dyDescent="0.25">
      <c r="A10224" s="232">
        <v>43678</v>
      </c>
      <c r="B10224" s="233">
        <v>213</v>
      </c>
      <c r="C10224" s="233">
        <v>47</v>
      </c>
      <c r="D10224" s="234">
        <v>0.9583333333321207</v>
      </c>
      <c r="E10224" s="235">
        <v>0</v>
      </c>
      <c r="F10224" s="235">
        <v>0.0000492760713038547</v>
      </c>
    </row>
    <row r="10225" ht="14.25" customHeight="1" spans="1:6" x14ac:dyDescent="0.25">
      <c r="A10225" s="232">
        <v>43678</v>
      </c>
      <c r="B10225" s="233">
        <v>213</v>
      </c>
      <c r="C10225" s="233">
        <v>48</v>
      </c>
      <c r="D10225" s="234">
        <v>0.9791666666678793</v>
      </c>
      <c r="E10225" s="235">
        <v>0</v>
      </c>
      <c r="F10225" s="235">
        <v>0.00004246555738380974</v>
      </c>
    </row>
    <row r="10226" ht="14.25" customHeight="1" spans="1:6" x14ac:dyDescent="0.25">
      <c r="A10226" s="232">
        <v>43679</v>
      </c>
      <c r="B10226" s="233">
        <v>214</v>
      </c>
      <c r="C10226" s="233">
        <v>1</v>
      </c>
      <c r="D10226" s="234">
        <v>0</v>
      </c>
      <c r="E10226" s="235">
        <v>0</v>
      </c>
      <c r="F10226" s="235">
        <v>0.000037057208094362266</v>
      </c>
    </row>
    <row r="10227" ht="14.25" customHeight="1" spans="1:6" x14ac:dyDescent="0.25">
      <c r="A10227" s="232">
        <v>43679</v>
      </c>
      <c r="B10227" s="233">
        <v>214</v>
      </c>
      <c r="C10227" s="233">
        <v>2</v>
      </c>
      <c r="D10227" s="234">
        <v>0.020833333332120674</v>
      </c>
      <c r="E10227" s="235">
        <v>0</v>
      </c>
      <c r="F10227" s="235">
        <v>0.00003375210575081104</v>
      </c>
    </row>
    <row r="10228" ht="14.25" customHeight="1" spans="1:6" x14ac:dyDescent="0.25">
      <c r="A10228" s="232">
        <v>43679</v>
      </c>
      <c r="B10228" s="233">
        <v>214</v>
      </c>
      <c r="C10228" s="233">
        <v>3</v>
      </c>
      <c r="D10228" s="234">
        <v>0.041666666667879326</v>
      </c>
      <c r="E10228" s="235">
        <v>0</v>
      </c>
      <c r="F10228" s="235">
        <v>0.000030447003407259817</v>
      </c>
    </row>
    <row r="10229" ht="14.25" customHeight="1" spans="1:6" x14ac:dyDescent="0.25">
      <c r="A10229" s="232">
        <v>43679</v>
      </c>
      <c r="B10229" s="233">
        <v>214</v>
      </c>
      <c r="C10229" s="233">
        <v>4</v>
      </c>
      <c r="D10229" s="234">
        <v>0.0625</v>
      </c>
      <c r="E10229" s="235">
        <v>0</v>
      </c>
      <c r="F10229" s="235">
        <v>0.000028644220310777324</v>
      </c>
    </row>
    <row r="10230" ht="14.25" customHeight="1" spans="1:6" x14ac:dyDescent="0.25">
      <c r="A10230" s="232">
        <v>43679</v>
      </c>
      <c r="B10230" s="233">
        <v>214</v>
      </c>
      <c r="C10230" s="233">
        <v>5</v>
      </c>
      <c r="D10230" s="234">
        <v>0.08333333333212067</v>
      </c>
      <c r="E10230" s="235">
        <v>0</v>
      </c>
      <c r="F10230" s="235">
        <v>0.000027943137995478576</v>
      </c>
    </row>
    <row r="10231" ht="14.25" customHeight="1" spans="1:6" x14ac:dyDescent="0.25">
      <c r="A10231" s="232">
        <v>43679</v>
      </c>
      <c r="B10231" s="233">
        <v>214</v>
      </c>
      <c r="C10231" s="233">
        <v>6</v>
      </c>
      <c r="D10231" s="234">
        <v>0.10416666666787933</v>
      </c>
      <c r="E10231" s="235">
        <v>0</v>
      </c>
      <c r="F10231" s="235">
        <v>0.00002704174644723733</v>
      </c>
    </row>
    <row r="10232" ht="14.25" customHeight="1" spans="1:6" x14ac:dyDescent="0.25">
      <c r="A10232" s="232">
        <v>43679</v>
      </c>
      <c r="B10232" s="233">
        <v>214</v>
      </c>
      <c r="C10232" s="233">
        <v>7</v>
      </c>
      <c r="D10232" s="234">
        <v>0.125</v>
      </c>
      <c r="E10232" s="235">
        <v>0</v>
      </c>
      <c r="F10232" s="235">
        <v>0.000026340664131938587</v>
      </c>
    </row>
    <row r="10233" ht="14.25" customHeight="1" spans="1:6" x14ac:dyDescent="0.25">
      <c r="A10233" s="232">
        <v>43679</v>
      </c>
      <c r="B10233" s="233">
        <v>214</v>
      </c>
      <c r="C10233" s="233">
        <v>8</v>
      </c>
      <c r="D10233" s="234">
        <v>0.14583333333212067</v>
      </c>
      <c r="E10233" s="235">
        <v>0</v>
      </c>
      <c r="F10233" s="235">
        <v>0.00002604020028252484</v>
      </c>
    </row>
    <row r="10234" ht="14.25" customHeight="1" spans="1:6" x14ac:dyDescent="0.25">
      <c r="A10234" s="232">
        <v>43679</v>
      </c>
      <c r="B10234" s="233">
        <v>214</v>
      </c>
      <c r="C10234" s="233">
        <v>9</v>
      </c>
      <c r="D10234" s="234">
        <v>0.16666666666787933</v>
      </c>
      <c r="E10234" s="235">
        <v>7.662241697240978e-8</v>
      </c>
      <c r="F10234" s="235">
        <v>0.00002614035489899609</v>
      </c>
    </row>
    <row r="10235" ht="14.25" customHeight="1" spans="1:6" x14ac:dyDescent="0.25">
      <c r="A10235" s="232">
        <v>43679</v>
      </c>
      <c r="B10235" s="233">
        <v>214</v>
      </c>
      <c r="C10235" s="233">
        <v>10</v>
      </c>
      <c r="D10235" s="234">
        <v>0.1875</v>
      </c>
      <c r="E10235" s="235">
        <v>0.000003115978290211331</v>
      </c>
      <c r="F10235" s="235">
        <v>0.00002614035489899609</v>
      </c>
    </row>
    <row r="10236" ht="14.25" customHeight="1" spans="1:6" x14ac:dyDescent="0.25">
      <c r="A10236" s="232">
        <v>43679</v>
      </c>
      <c r="B10236" s="233">
        <v>214</v>
      </c>
      <c r="C10236" s="233">
        <v>11</v>
      </c>
      <c r="D10236" s="234">
        <v>0.20833333333212067</v>
      </c>
      <c r="E10236" s="235">
        <v>0.000008794321638464266</v>
      </c>
      <c r="F10236" s="235">
        <v>0.00002704174644723733</v>
      </c>
    </row>
    <row r="10237" ht="14.25" customHeight="1" spans="1:6" x14ac:dyDescent="0.25">
      <c r="A10237" s="232">
        <v>43679</v>
      </c>
      <c r="B10237" s="233">
        <v>214</v>
      </c>
      <c r="C10237" s="233">
        <v>12</v>
      </c>
      <c r="D10237" s="234">
        <v>0.22916666666787933</v>
      </c>
      <c r="E10237" s="235">
        <v>0.000019498015156469384</v>
      </c>
      <c r="F10237" s="235">
        <v>0.000028143447228421073</v>
      </c>
    </row>
    <row r="10238" ht="14.25" customHeight="1" spans="1:6" x14ac:dyDescent="0.25">
      <c r="A10238" s="232">
        <v>43679</v>
      </c>
      <c r="B10238" s="233">
        <v>214</v>
      </c>
      <c r="C10238" s="233">
        <v>13</v>
      </c>
      <c r="D10238" s="234">
        <v>0.25</v>
      </c>
      <c r="E10238" s="235">
        <v>0.000032682172313138045</v>
      </c>
      <c r="F10238" s="235">
        <v>0.00003054715802373107</v>
      </c>
    </row>
    <row r="10239" ht="14.25" customHeight="1" spans="1:6" x14ac:dyDescent="0.25">
      <c r="A10239" s="232">
        <v>43679</v>
      </c>
      <c r="B10239" s="233">
        <v>214</v>
      </c>
      <c r="C10239" s="233">
        <v>14</v>
      </c>
      <c r="D10239" s="234">
        <v>0.2708333333321207</v>
      </c>
      <c r="E10239" s="235">
        <v>0.000047928820269940593</v>
      </c>
      <c r="F10239" s="235">
        <v>0.00003465349729905229</v>
      </c>
    </row>
    <row r="10240" ht="14.25" customHeight="1" spans="1:6" x14ac:dyDescent="0.25">
      <c r="A10240" s="232">
        <v>43679</v>
      </c>
      <c r="B10240" s="233">
        <v>214</v>
      </c>
      <c r="C10240" s="233">
        <v>15</v>
      </c>
      <c r="D10240" s="234">
        <v>0.2916666666678793</v>
      </c>
      <c r="E10240" s="235">
        <v>0.00006744466446023092</v>
      </c>
      <c r="F10240" s="235">
        <v>0.000039360764273201</v>
      </c>
    </row>
    <row r="10241" ht="14.25" customHeight="1" spans="1:6" x14ac:dyDescent="0.25">
      <c r="A10241" s="232">
        <v>43679</v>
      </c>
      <c r="B10241" s="233">
        <v>214</v>
      </c>
      <c r="C10241" s="233">
        <v>16</v>
      </c>
      <c r="D10241" s="234">
        <v>0.3125</v>
      </c>
      <c r="E10241" s="235">
        <v>0.0000911698102506831</v>
      </c>
      <c r="F10241" s="235">
        <v>0.00004406803124734973</v>
      </c>
    </row>
    <row r="10242" ht="14.25" customHeight="1" spans="1:6" x14ac:dyDescent="0.25">
      <c r="A10242" s="232">
        <v>43679</v>
      </c>
      <c r="B10242" s="233">
        <v>214</v>
      </c>
      <c r="C10242" s="233">
        <v>17</v>
      </c>
      <c r="D10242" s="234">
        <v>0.3333333333321207</v>
      </c>
      <c r="E10242" s="235">
        <v>0.00011484437396406506</v>
      </c>
      <c r="F10242" s="235">
        <v>0.000048474834372084706</v>
      </c>
    </row>
    <row r="10243" ht="14.25" customHeight="1" spans="1:6" x14ac:dyDescent="0.25">
      <c r="A10243" s="232">
        <v>43679</v>
      </c>
      <c r="B10243" s="233">
        <v>214</v>
      </c>
      <c r="C10243" s="233">
        <v>18</v>
      </c>
      <c r="D10243" s="234">
        <v>0.3541666666678793</v>
      </c>
      <c r="E10243" s="235">
        <v>0.00012721036110966715</v>
      </c>
      <c r="F10243" s="235">
        <v>0.00005308194672976218</v>
      </c>
    </row>
    <row r="10244" ht="14.25" customHeight="1" spans="1:6" x14ac:dyDescent="0.25">
      <c r="A10244" s="232">
        <v>43679</v>
      </c>
      <c r="B10244" s="233">
        <v>214</v>
      </c>
      <c r="C10244" s="233">
        <v>19</v>
      </c>
      <c r="D10244" s="234">
        <v>0.375</v>
      </c>
      <c r="E10244" s="235">
        <v>0.00015212243750119709</v>
      </c>
      <c r="F10244" s="235">
        <v>0.00005298179211329092</v>
      </c>
    </row>
    <row r="10245" ht="14.25" customHeight="1" spans="1:6" x14ac:dyDescent="0.25">
      <c r="A10245" s="232">
        <v>43679</v>
      </c>
      <c r="B10245" s="233">
        <v>214</v>
      </c>
      <c r="C10245" s="233">
        <v>20</v>
      </c>
      <c r="D10245" s="234">
        <v>0.3958333333321207</v>
      </c>
      <c r="E10245" s="235">
        <v>0.00015986980809236674</v>
      </c>
      <c r="F10245" s="235">
        <v>0.00005218055518152093</v>
      </c>
    </row>
    <row r="10246" ht="14.25" customHeight="1" spans="1:6" x14ac:dyDescent="0.25">
      <c r="A10246" s="232">
        <v>43679</v>
      </c>
      <c r="B10246" s="233">
        <v>214</v>
      </c>
      <c r="C10246" s="233">
        <v>21</v>
      </c>
      <c r="D10246" s="234">
        <v>0.4166666666678793</v>
      </c>
      <c r="E10246" s="235">
        <v>0.00019100697802916823</v>
      </c>
      <c r="F10246" s="235">
        <v>0.00005137931824975094</v>
      </c>
    </row>
    <row r="10247" ht="14.25" customHeight="1" spans="1:6" x14ac:dyDescent="0.25">
      <c r="A10247" s="232">
        <v>43679</v>
      </c>
      <c r="B10247" s="233">
        <v>214</v>
      </c>
      <c r="C10247" s="233">
        <v>22</v>
      </c>
      <c r="D10247" s="234">
        <v>0.4375</v>
      </c>
      <c r="E10247" s="235">
        <v>0.00018214772048495248</v>
      </c>
      <c r="F10247" s="235">
        <v>0.0000496766897697397</v>
      </c>
    </row>
    <row r="10248" ht="14.25" customHeight="1" spans="1:6" x14ac:dyDescent="0.25">
      <c r="A10248" s="232">
        <v>43679</v>
      </c>
      <c r="B10248" s="233">
        <v>214</v>
      </c>
      <c r="C10248" s="233">
        <v>23</v>
      </c>
      <c r="D10248" s="234">
        <v>0.4583333333321207</v>
      </c>
      <c r="E10248" s="235">
        <v>0.00021357353622621807</v>
      </c>
      <c r="F10248" s="235">
        <v>0.000051078854400337184</v>
      </c>
    </row>
    <row r="10249" ht="14.25" customHeight="1" spans="1:6" x14ac:dyDescent="0.25">
      <c r="A10249" s="232">
        <v>43679</v>
      </c>
      <c r="B10249" s="233">
        <v>214</v>
      </c>
      <c r="C10249" s="233">
        <v>24</v>
      </c>
      <c r="D10249" s="234">
        <v>0.4791666666678793</v>
      </c>
      <c r="E10249" s="235">
        <v>0.00019840244628129653</v>
      </c>
      <c r="F10249" s="235">
        <v>0.00005077839055092343</v>
      </c>
    </row>
    <row r="10250" ht="14.25" customHeight="1" spans="1:6" x14ac:dyDescent="0.25">
      <c r="A10250" s="232">
        <v>43679</v>
      </c>
      <c r="B10250" s="233">
        <v>214</v>
      </c>
      <c r="C10250" s="233">
        <v>25</v>
      </c>
      <c r="D10250" s="234">
        <v>0.5</v>
      </c>
      <c r="E10250" s="235">
        <v>0.0001996147876324697</v>
      </c>
      <c r="F10250" s="235">
        <v>0.00005077839055092343</v>
      </c>
    </row>
    <row r="10251" ht="14.25" customHeight="1" spans="1:6" x14ac:dyDescent="0.25">
      <c r="A10251" s="232">
        <v>43679</v>
      </c>
      <c r="B10251" s="233">
        <v>214</v>
      </c>
      <c r="C10251" s="233">
        <v>26</v>
      </c>
      <c r="D10251" s="234">
        <v>0.5208333333321207</v>
      </c>
      <c r="E10251" s="235">
        <v>0.00019856796837997354</v>
      </c>
      <c r="F10251" s="235">
        <v>0.00004977684438621095</v>
      </c>
    </row>
    <row r="10252" ht="14.25" customHeight="1" spans="1:6" x14ac:dyDescent="0.25">
      <c r="A10252" s="232">
        <v>43679</v>
      </c>
      <c r="B10252" s="233">
        <v>214</v>
      </c>
      <c r="C10252" s="233">
        <v>27</v>
      </c>
      <c r="D10252" s="234">
        <v>0.5416666666678793</v>
      </c>
      <c r="E10252" s="235">
        <v>0.00017772556126909812</v>
      </c>
      <c r="F10252" s="235">
        <v>0.00004877529822149846</v>
      </c>
    </row>
    <row r="10253" ht="14.25" customHeight="1" spans="1:6" x14ac:dyDescent="0.25">
      <c r="A10253" s="232">
        <v>43679</v>
      </c>
      <c r="B10253" s="233">
        <v>214</v>
      </c>
      <c r="C10253" s="233">
        <v>28</v>
      </c>
      <c r="D10253" s="234">
        <v>0.5625</v>
      </c>
      <c r="E10253" s="235">
        <v>0.00018221992281964647</v>
      </c>
      <c r="F10253" s="235">
        <v>0.00004747328820737221</v>
      </c>
    </row>
    <row r="10254" ht="14.25" customHeight="1" spans="1:6" x14ac:dyDescent="0.25">
      <c r="A10254" s="232">
        <v>43679</v>
      </c>
      <c r="B10254" s="233">
        <v>214</v>
      </c>
      <c r="C10254" s="233">
        <v>29</v>
      </c>
      <c r="D10254" s="234">
        <v>0.5833333333321207</v>
      </c>
      <c r="E10254" s="235">
        <v>0.0001767187930931198</v>
      </c>
      <c r="F10254" s="235">
        <v>0.00004657189665913096</v>
      </c>
    </row>
    <row r="10255" ht="14.25" customHeight="1" spans="1:6" x14ac:dyDescent="0.25">
      <c r="A10255" s="232">
        <v>43679</v>
      </c>
      <c r="B10255" s="233">
        <v>214</v>
      </c>
      <c r="C10255" s="233">
        <v>30</v>
      </c>
      <c r="D10255" s="234">
        <v>0.6041666666678793</v>
      </c>
      <c r="E10255" s="235">
        <v>0.0001510753260523459</v>
      </c>
      <c r="F10255" s="235">
        <v>0.00004557035049441847</v>
      </c>
    </row>
    <row r="10256" ht="14.25" customHeight="1" spans="1:6" x14ac:dyDescent="0.25">
      <c r="A10256" s="232">
        <v>43679</v>
      </c>
      <c r="B10256" s="233">
        <v>214</v>
      </c>
      <c r="C10256" s="233">
        <v>31</v>
      </c>
      <c r="D10256" s="234">
        <v>0.625</v>
      </c>
      <c r="E10256" s="235">
        <v>0.00012882528482423522</v>
      </c>
      <c r="F10256" s="235">
        <v>0.00004587081434383222</v>
      </c>
    </row>
    <row r="10257" ht="14.25" customHeight="1" spans="1:6" x14ac:dyDescent="0.25">
      <c r="A10257" s="232">
        <v>43679</v>
      </c>
      <c r="B10257" s="233">
        <v>214</v>
      </c>
      <c r="C10257" s="233">
        <v>32</v>
      </c>
      <c r="D10257" s="234">
        <v>0.6458333333321207</v>
      </c>
      <c r="E10257" s="235">
        <v>0.000114206412742885</v>
      </c>
      <c r="F10257" s="235">
        <v>0.000048174370522670945</v>
      </c>
    </row>
    <row r="10258" ht="14.25" customHeight="1" spans="1:6" x14ac:dyDescent="0.25">
      <c r="A10258" s="232">
        <v>43679</v>
      </c>
      <c r="B10258" s="233">
        <v>214</v>
      </c>
      <c r="C10258" s="233">
        <v>33</v>
      </c>
      <c r="D10258" s="234">
        <v>0.6666666666678793</v>
      </c>
      <c r="E10258" s="235">
        <v>0.00011083945881281673</v>
      </c>
      <c r="F10258" s="235">
        <v>0.00005137931824975094</v>
      </c>
    </row>
    <row r="10259" ht="14.25" customHeight="1" spans="1:6" x14ac:dyDescent="0.25">
      <c r="A10259" s="232">
        <v>43679</v>
      </c>
      <c r="B10259" s="233">
        <v>214</v>
      </c>
      <c r="C10259" s="233">
        <v>34</v>
      </c>
      <c r="D10259" s="234">
        <v>0.6875</v>
      </c>
      <c r="E10259" s="235">
        <v>0.00008044842768588452</v>
      </c>
      <c r="F10259" s="235">
        <v>0.000056387049073313414</v>
      </c>
    </row>
    <row r="10260" ht="14.25" customHeight="1" spans="1:6" x14ac:dyDescent="0.25">
      <c r="A10260" s="232">
        <v>43679</v>
      </c>
      <c r="B10260" s="233">
        <v>214</v>
      </c>
      <c r="C10260" s="233">
        <v>35</v>
      </c>
      <c r="D10260" s="234">
        <v>0.7083333333321207</v>
      </c>
      <c r="E10260" s="235">
        <v>0.00006273432865121055</v>
      </c>
      <c r="F10260" s="235">
        <v>0.00006480003685689835</v>
      </c>
    </row>
    <row r="10261" ht="14.25" customHeight="1" spans="1:6" x14ac:dyDescent="0.25">
      <c r="A10261" s="232">
        <v>43679</v>
      </c>
      <c r="B10261" s="233">
        <v>214</v>
      </c>
      <c r="C10261" s="233">
        <v>36</v>
      </c>
      <c r="D10261" s="234">
        <v>0.7291666666678793</v>
      </c>
      <c r="E10261" s="235">
        <v>0.000048372310525078595</v>
      </c>
      <c r="F10261" s="235">
        <v>0.00006620220148749584</v>
      </c>
    </row>
    <row r="10262" ht="14.25" customHeight="1" spans="1:6" x14ac:dyDescent="0.25">
      <c r="A10262" s="232">
        <v>43679</v>
      </c>
      <c r="B10262" s="233">
        <v>214</v>
      </c>
      <c r="C10262" s="233">
        <v>37</v>
      </c>
      <c r="D10262" s="234">
        <v>0.75</v>
      </c>
      <c r="E10262" s="235">
        <v>0.00002966977476637051</v>
      </c>
      <c r="F10262" s="235">
        <v>0.00006510050070631209</v>
      </c>
    </row>
    <row r="10263" ht="14.25" customHeight="1" spans="1:6" x14ac:dyDescent="0.25">
      <c r="A10263" s="232">
        <v>43679</v>
      </c>
      <c r="B10263" s="233">
        <v>214</v>
      </c>
      <c r="C10263" s="233">
        <v>38</v>
      </c>
      <c r="D10263" s="234">
        <v>0.7708333333321207</v>
      </c>
      <c r="E10263" s="235">
        <v>0.000018937445426693202</v>
      </c>
      <c r="F10263" s="235">
        <v>0.0000661020468710246</v>
      </c>
    </row>
    <row r="10264" ht="14.25" customHeight="1" spans="1:6" x14ac:dyDescent="0.25">
      <c r="A10264" s="232">
        <v>43679</v>
      </c>
      <c r="B10264" s="233">
        <v>214</v>
      </c>
      <c r="C10264" s="233">
        <v>39</v>
      </c>
      <c r="D10264" s="234">
        <v>0.7916666666678793</v>
      </c>
      <c r="E10264" s="235">
        <v>0.000009710882070124427</v>
      </c>
      <c r="F10264" s="235">
        <v>0.00006459972762395585</v>
      </c>
    </row>
    <row r="10265" ht="14.25" customHeight="1" spans="1:6" x14ac:dyDescent="0.25">
      <c r="A10265" s="232">
        <v>43679</v>
      </c>
      <c r="B10265" s="233">
        <v>214</v>
      </c>
      <c r="C10265" s="233">
        <v>40</v>
      </c>
      <c r="D10265" s="234">
        <v>0.8125</v>
      </c>
      <c r="E10265" s="235">
        <v>0.000003137308869693289</v>
      </c>
      <c r="F10265" s="235">
        <v>0.00006299725376041584</v>
      </c>
    </row>
    <row r="10266" ht="14.25" customHeight="1" spans="1:6" x14ac:dyDescent="0.25">
      <c r="A10266" s="232">
        <v>43679</v>
      </c>
      <c r="B10266" s="233">
        <v>214</v>
      </c>
      <c r="C10266" s="233">
        <v>41</v>
      </c>
      <c r="D10266" s="234">
        <v>0.8333333333321207</v>
      </c>
      <c r="E10266" s="235">
        <v>3.2348934860115475e-7</v>
      </c>
      <c r="F10266" s="235">
        <v>0.00006269678991100212</v>
      </c>
    </row>
    <row r="10267" ht="14.25" customHeight="1" spans="1:6" x14ac:dyDescent="0.25">
      <c r="A10267" s="232">
        <v>43679</v>
      </c>
      <c r="B10267" s="233">
        <v>214</v>
      </c>
      <c r="C10267" s="233">
        <v>42</v>
      </c>
      <c r="D10267" s="234">
        <v>0.8541666666678793</v>
      </c>
      <c r="E10267" s="235">
        <v>0</v>
      </c>
      <c r="F10267" s="235">
        <v>0.00006249648067805962</v>
      </c>
    </row>
    <row r="10268" ht="14.25" customHeight="1" spans="1:6" x14ac:dyDescent="0.25">
      <c r="A10268" s="232">
        <v>43679</v>
      </c>
      <c r="B10268" s="233">
        <v>214</v>
      </c>
      <c r="C10268" s="233">
        <v>43</v>
      </c>
      <c r="D10268" s="234">
        <v>0.875</v>
      </c>
      <c r="E10268" s="235">
        <v>0</v>
      </c>
      <c r="F10268" s="235">
        <v>0.0000636983360757146</v>
      </c>
    </row>
    <row r="10269" ht="14.25" customHeight="1" spans="1:6" x14ac:dyDescent="0.25">
      <c r="A10269" s="232">
        <v>43679</v>
      </c>
      <c r="B10269" s="233">
        <v>214</v>
      </c>
      <c r="C10269" s="233">
        <v>44</v>
      </c>
      <c r="D10269" s="234">
        <v>0.8958333333321207</v>
      </c>
      <c r="E10269" s="235">
        <v>0</v>
      </c>
      <c r="F10269" s="235">
        <v>0.00006339787222630086</v>
      </c>
    </row>
    <row r="10270" ht="14.25" customHeight="1" spans="1:6" x14ac:dyDescent="0.25">
      <c r="A10270" s="232">
        <v>43679</v>
      </c>
      <c r="B10270" s="233">
        <v>214</v>
      </c>
      <c r="C10270" s="233">
        <v>45</v>
      </c>
      <c r="D10270" s="234">
        <v>0.9166666666678793</v>
      </c>
      <c r="E10270" s="235">
        <v>0</v>
      </c>
      <c r="F10270" s="235">
        <v>0.00006249648067805962</v>
      </c>
    </row>
    <row r="10271" ht="14.25" customHeight="1" spans="1:6" x14ac:dyDescent="0.25">
      <c r="A10271" s="232">
        <v>43679</v>
      </c>
      <c r="B10271" s="233">
        <v>214</v>
      </c>
      <c r="C10271" s="233">
        <v>46</v>
      </c>
      <c r="D10271" s="234">
        <v>0.9375</v>
      </c>
      <c r="E10271" s="235">
        <v>0</v>
      </c>
      <c r="F10271" s="235">
        <v>0.0000567876675391984</v>
      </c>
    </row>
    <row r="10272" ht="14.25" customHeight="1" spans="1:6" x14ac:dyDescent="0.25">
      <c r="A10272" s="232">
        <v>43679</v>
      </c>
      <c r="B10272" s="233">
        <v>214</v>
      </c>
      <c r="C10272" s="233">
        <v>47</v>
      </c>
      <c r="D10272" s="234">
        <v>0.9583333333321207</v>
      </c>
      <c r="E10272" s="235">
        <v>0</v>
      </c>
      <c r="F10272" s="235">
        <v>0.00004987699900268219</v>
      </c>
    </row>
    <row r="10273" ht="14.25" customHeight="1" spans="1:6" x14ac:dyDescent="0.25">
      <c r="A10273" s="232">
        <v>43679</v>
      </c>
      <c r="B10273" s="233">
        <v>214</v>
      </c>
      <c r="C10273" s="233">
        <v>48</v>
      </c>
      <c r="D10273" s="234">
        <v>0.9791666666678793</v>
      </c>
      <c r="E10273" s="235">
        <v>0</v>
      </c>
      <c r="F10273" s="235">
        <v>0.00004226524815086724</v>
      </c>
    </row>
    <row r="10274" ht="14.25" customHeight="1" spans="1:6" x14ac:dyDescent="0.25">
      <c r="A10274" s="232">
        <v>43680</v>
      </c>
      <c r="B10274" s="233">
        <v>215</v>
      </c>
      <c r="C10274" s="233">
        <v>1</v>
      </c>
      <c r="D10274" s="234">
        <v>0</v>
      </c>
      <c r="E10274" s="235">
        <v>0</v>
      </c>
      <c r="F10274" s="235">
        <v>0.00003755798117671852</v>
      </c>
    </row>
    <row r="10275" ht="14.25" customHeight="1" spans="1:6" x14ac:dyDescent="0.25">
      <c r="A10275" s="232">
        <v>43680</v>
      </c>
      <c r="B10275" s="233">
        <v>215</v>
      </c>
      <c r="C10275" s="233">
        <v>2</v>
      </c>
      <c r="D10275" s="234">
        <v>0.020833333332120674</v>
      </c>
      <c r="E10275" s="235">
        <v>0</v>
      </c>
      <c r="F10275" s="235">
        <v>0.00003465349729905229</v>
      </c>
    </row>
    <row r="10276" ht="14.25" customHeight="1" spans="1:6" x14ac:dyDescent="0.25">
      <c r="A10276" s="232">
        <v>43680</v>
      </c>
      <c r="B10276" s="233">
        <v>215</v>
      </c>
      <c r="C10276" s="233">
        <v>3</v>
      </c>
      <c r="D10276" s="234">
        <v>0.041666666667879326</v>
      </c>
      <c r="E10276" s="235">
        <v>0</v>
      </c>
      <c r="F10276" s="235">
        <v>0.00003134839495550106</v>
      </c>
    </row>
    <row r="10277" ht="14.25" customHeight="1" spans="1:6" x14ac:dyDescent="0.25">
      <c r="A10277" s="232">
        <v>43680</v>
      </c>
      <c r="B10277" s="233">
        <v>215</v>
      </c>
      <c r="C10277" s="233">
        <v>4</v>
      </c>
      <c r="D10277" s="234">
        <v>0.0625</v>
      </c>
      <c r="E10277" s="235">
        <v>0</v>
      </c>
      <c r="F10277" s="235">
        <v>0.00002894468416019107</v>
      </c>
    </row>
    <row r="10278" ht="14.25" customHeight="1" spans="1:6" x14ac:dyDescent="0.25">
      <c r="A10278" s="232">
        <v>43680</v>
      </c>
      <c r="B10278" s="233">
        <v>215</v>
      </c>
      <c r="C10278" s="233">
        <v>5</v>
      </c>
      <c r="D10278" s="234">
        <v>0.08333333333212067</v>
      </c>
      <c r="E10278" s="235">
        <v>0</v>
      </c>
      <c r="F10278" s="235">
        <v>0.000028243601844892327</v>
      </c>
    </row>
    <row r="10279" ht="14.25" customHeight="1" spans="1:6" x14ac:dyDescent="0.25">
      <c r="A10279" s="232">
        <v>43680</v>
      </c>
      <c r="B10279" s="233">
        <v>215</v>
      </c>
      <c r="C10279" s="233">
        <v>6</v>
      </c>
      <c r="D10279" s="234">
        <v>0.10416666666787933</v>
      </c>
      <c r="E10279" s="235">
        <v>0</v>
      </c>
      <c r="F10279" s="235">
        <v>0.000027642674146064832</v>
      </c>
    </row>
    <row r="10280" ht="14.25" customHeight="1" spans="1:6" x14ac:dyDescent="0.25">
      <c r="A10280" s="232">
        <v>43680</v>
      </c>
      <c r="B10280" s="233">
        <v>215</v>
      </c>
      <c r="C10280" s="233">
        <v>7</v>
      </c>
      <c r="D10280" s="234">
        <v>0.125</v>
      </c>
      <c r="E10280" s="235">
        <v>0</v>
      </c>
      <c r="F10280" s="235">
        <v>0.00002654097336488109</v>
      </c>
    </row>
    <row r="10281" ht="14.25" customHeight="1" spans="1:6" x14ac:dyDescent="0.25">
      <c r="A10281" s="232">
        <v>43680</v>
      </c>
      <c r="B10281" s="233">
        <v>215</v>
      </c>
      <c r="C10281" s="233">
        <v>8</v>
      </c>
      <c r="D10281" s="234">
        <v>0.14583333333212067</v>
      </c>
      <c r="E10281" s="235">
        <v>0</v>
      </c>
      <c r="F10281" s="235">
        <v>0.00002654097336488109</v>
      </c>
    </row>
    <row r="10282" ht="14.25" customHeight="1" spans="1:6" x14ac:dyDescent="0.25">
      <c r="A10282" s="232">
        <v>43680</v>
      </c>
      <c r="B10282" s="233">
        <v>215</v>
      </c>
      <c r="C10282" s="233">
        <v>9</v>
      </c>
      <c r="D10282" s="234">
        <v>0.16666666666787933</v>
      </c>
      <c r="E10282" s="235">
        <v>2.554080565746993e-8</v>
      </c>
      <c r="F10282" s="235">
        <v>0.00002674128259782358</v>
      </c>
    </row>
    <row r="10283" ht="14.25" customHeight="1" spans="1:6" x14ac:dyDescent="0.25">
      <c r="A10283" s="232">
        <v>43680</v>
      </c>
      <c r="B10283" s="233">
        <v>215</v>
      </c>
      <c r="C10283" s="233">
        <v>10</v>
      </c>
      <c r="D10283" s="234">
        <v>0.1875</v>
      </c>
      <c r="E10283" s="235">
        <v>8.683873923539775e-7</v>
      </c>
      <c r="F10283" s="235">
        <v>0.00002674128259782358</v>
      </c>
    </row>
    <row r="10284" ht="14.25" customHeight="1" spans="1:6" x14ac:dyDescent="0.25">
      <c r="A10284" s="232">
        <v>43680</v>
      </c>
      <c r="B10284" s="233">
        <v>215</v>
      </c>
      <c r="C10284" s="233">
        <v>11</v>
      </c>
      <c r="D10284" s="234">
        <v>0.20833333333212067</v>
      </c>
      <c r="E10284" s="235">
        <v>0.00000439214541794711</v>
      </c>
      <c r="F10284" s="235">
        <v>0.00002724205568017983</v>
      </c>
    </row>
    <row r="10285" ht="14.25" customHeight="1" spans="1:6" x14ac:dyDescent="0.25">
      <c r="A10285" s="232">
        <v>43680</v>
      </c>
      <c r="B10285" s="233">
        <v>215</v>
      </c>
      <c r="C10285" s="233">
        <v>12</v>
      </c>
      <c r="D10285" s="234">
        <v>0.22916666666787933</v>
      </c>
      <c r="E10285" s="235">
        <v>0.000013296170573213536</v>
      </c>
      <c r="F10285" s="235">
        <v>0.000028443911077834827</v>
      </c>
    </row>
    <row r="10286" ht="14.25" customHeight="1" spans="1:6" x14ac:dyDescent="0.25">
      <c r="A10286" s="232">
        <v>43680</v>
      </c>
      <c r="B10286" s="233">
        <v>215</v>
      </c>
      <c r="C10286" s="233">
        <v>13</v>
      </c>
      <c r="D10286" s="234">
        <v>0.25</v>
      </c>
      <c r="E10286" s="235">
        <v>0.00002515866144853255</v>
      </c>
      <c r="F10286" s="235">
        <v>0.0000314485495719723</v>
      </c>
    </row>
    <row r="10287" ht="14.25" customHeight="1" spans="1:6" x14ac:dyDescent="0.25">
      <c r="A10287" s="232">
        <v>43680</v>
      </c>
      <c r="B10287" s="233">
        <v>215</v>
      </c>
      <c r="C10287" s="233">
        <v>14</v>
      </c>
      <c r="D10287" s="234">
        <v>0.2708333333321207</v>
      </c>
      <c r="E10287" s="235">
        <v>0.000038875465701695485</v>
      </c>
      <c r="F10287" s="235">
        <v>0.00003505411576493728</v>
      </c>
    </row>
    <row r="10288" ht="14.25" customHeight="1" spans="1:6" x14ac:dyDescent="0.25">
      <c r="A10288" s="232">
        <v>43680</v>
      </c>
      <c r="B10288" s="233">
        <v>215</v>
      </c>
      <c r="C10288" s="233">
        <v>15</v>
      </c>
      <c r="D10288" s="234">
        <v>0.2916666666678793</v>
      </c>
      <c r="E10288" s="235">
        <v>0.00005821079535751932</v>
      </c>
      <c r="F10288" s="235">
        <v>0.000039260609656729756</v>
      </c>
    </row>
    <row r="10289" ht="14.25" customHeight="1" spans="1:6" x14ac:dyDescent="0.25">
      <c r="A10289" s="232">
        <v>43680</v>
      </c>
      <c r="B10289" s="233">
        <v>215</v>
      </c>
      <c r="C10289" s="233">
        <v>16</v>
      </c>
      <c r="D10289" s="234">
        <v>0.3125</v>
      </c>
      <c r="E10289" s="235">
        <v>0.0000808541062560321</v>
      </c>
      <c r="F10289" s="235">
        <v>0.000044668958946177226</v>
      </c>
    </row>
    <row r="10290" ht="14.25" customHeight="1" spans="1:6" x14ac:dyDescent="0.25">
      <c r="A10290" s="232">
        <v>43680</v>
      </c>
      <c r="B10290" s="233">
        <v>215</v>
      </c>
      <c r="C10290" s="233">
        <v>17</v>
      </c>
      <c r="D10290" s="234">
        <v>0.3333333333321207</v>
      </c>
      <c r="E10290" s="235">
        <v>0.00010233681357394326</v>
      </c>
      <c r="F10290" s="235">
        <v>0.000048975607454440954</v>
      </c>
    </row>
    <row r="10291" ht="14.25" customHeight="1" spans="1:6" x14ac:dyDescent="0.25">
      <c r="A10291" s="232">
        <v>43680</v>
      </c>
      <c r="B10291" s="233">
        <v>215</v>
      </c>
      <c r="C10291" s="233">
        <v>18</v>
      </c>
      <c r="D10291" s="234">
        <v>0.3541666666678793</v>
      </c>
      <c r="E10291" s="235">
        <v>0.00011963661515029106</v>
      </c>
      <c r="F10291" s="235">
        <v>0.000050077308235624696</v>
      </c>
    </row>
    <row r="10292" ht="14.25" customHeight="1" spans="1:6" x14ac:dyDescent="0.25">
      <c r="A10292" s="232">
        <v>43680</v>
      </c>
      <c r="B10292" s="233">
        <v>215</v>
      </c>
      <c r="C10292" s="233">
        <v>19</v>
      </c>
      <c r="D10292" s="234">
        <v>0.375</v>
      </c>
      <c r="E10292" s="235">
        <v>0.00013546130781620657</v>
      </c>
      <c r="F10292" s="235">
        <v>0.00005308194672976218</v>
      </c>
    </row>
    <row r="10293" ht="14.25" customHeight="1" spans="1:6" x14ac:dyDescent="0.25">
      <c r="A10293" s="232">
        <v>43680</v>
      </c>
      <c r="B10293" s="233">
        <v>215</v>
      </c>
      <c r="C10293" s="233">
        <v>20</v>
      </c>
      <c r="D10293" s="234">
        <v>0.3958333333321207</v>
      </c>
      <c r="E10293" s="235">
        <v>0.00014374375543551842</v>
      </c>
      <c r="F10293" s="235">
        <v>0.00005368287442858966</v>
      </c>
    </row>
    <row r="10294" ht="14.25" customHeight="1" spans="1:6" x14ac:dyDescent="0.25">
      <c r="A10294" s="232">
        <v>43680</v>
      </c>
      <c r="B10294" s="233">
        <v>215</v>
      </c>
      <c r="C10294" s="233">
        <v>21</v>
      </c>
      <c r="D10294" s="234">
        <v>0.4166666666678793</v>
      </c>
      <c r="E10294" s="235">
        <v>0.00017538578410244805</v>
      </c>
      <c r="F10294" s="235">
        <v>0.00005127916363327967</v>
      </c>
    </row>
    <row r="10295" ht="14.25" customHeight="1" spans="1:6" x14ac:dyDescent="0.25">
      <c r="A10295" s="232">
        <v>43680</v>
      </c>
      <c r="B10295" s="233">
        <v>215</v>
      </c>
      <c r="C10295" s="233">
        <v>22</v>
      </c>
      <c r="D10295" s="234">
        <v>0.4375</v>
      </c>
      <c r="E10295" s="235">
        <v>0.0001720858359601592</v>
      </c>
      <c r="F10295" s="235">
        <v>0.000049476380536797194</v>
      </c>
    </row>
    <row r="10296" ht="14.25" customHeight="1" spans="1:6" x14ac:dyDescent="0.25">
      <c r="A10296" s="232">
        <v>43680</v>
      </c>
      <c r="B10296" s="233">
        <v>215</v>
      </c>
      <c r="C10296" s="233">
        <v>23</v>
      </c>
      <c r="D10296" s="234">
        <v>0.4583333333321207</v>
      </c>
      <c r="E10296" s="235">
        <v>0.00018064227052050715</v>
      </c>
      <c r="F10296" s="235">
        <v>0.000050578081317980936</v>
      </c>
    </row>
    <row r="10297" ht="14.25" customHeight="1" spans="1:6" x14ac:dyDescent="0.25">
      <c r="A10297" s="232">
        <v>43680</v>
      </c>
      <c r="B10297" s="233">
        <v>215</v>
      </c>
      <c r="C10297" s="233">
        <v>24</v>
      </c>
      <c r="D10297" s="234">
        <v>0.4791666666678793</v>
      </c>
      <c r="E10297" s="235">
        <v>0.00019331135165437602</v>
      </c>
      <c r="F10297" s="235">
        <v>0.00005017746285209594</v>
      </c>
    </row>
    <row r="10298" ht="14.25" customHeight="1" spans="1:6" x14ac:dyDescent="0.25">
      <c r="A10298" s="232">
        <v>43680</v>
      </c>
      <c r="B10298" s="233">
        <v>215</v>
      </c>
      <c r="C10298" s="233">
        <v>25</v>
      </c>
      <c r="D10298" s="234">
        <v>0.5</v>
      </c>
      <c r="E10298" s="235">
        <v>0.00021518852159303485</v>
      </c>
      <c r="F10298" s="235">
        <v>0.0000508785451673947</v>
      </c>
    </row>
    <row r="10299" ht="14.25" customHeight="1" spans="1:6" x14ac:dyDescent="0.25">
      <c r="A10299" s="232">
        <v>43680</v>
      </c>
      <c r="B10299" s="233">
        <v>215</v>
      </c>
      <c r="C10299" s="233">
        <v>26</v>
      </c>
      <c r="D10299" s="234">
        <v>0.5208333333321207</v>
      </c>
      <c r="E10299" s="235">
        <v>0.00021797516881239025</v>
      </c>
      <c r="F10299" s="235">
        <v>0.000051078854400337184</v>
      </c>
    </row>
    <row r="10300" ht="14.25" customHeight="1" spans="1:6" x14ac:dyDescent="0.25">
      <c r="A10300" s="232">
        <v>43680</v>
      </c>
      <c r="B10300" s="233">
        <v>215</v>
      </c>
      <c r="C10300" s="233">
        <v>27</v>
      </c>
      <c r="D10300" s="234">
        <v>0.5416666666678793</v>
      </c>
      <c r="E10300" s="235">
        <v>0.00019988655678569546</v>
      </c>
      <c r="F10300" s="235">
        <v>0.00004887545283796971</v>
      </c>
    </row>
    <row r="10301" ht="14.25" customHeight="1" spans="1:6" x14ac:dyDescent="0.25">
      <c r="A10301" s="232">
        <v>43680</v>
      </c>
      <c r="B10301" s="233">
        <v>215</v>
      </c>
      <c r="C10301" s="233">
        <v>28</v>
      </c>
      <c r="D10301" s="234">
        <v>0.5625</v>
      </c>
      <c r="E10301" s="235">
        <v>0.0001877547205323279</v>
      </c>
      <c r="F10301" s="235">
        <v>0.0000470726697414872</v>
      </c>
    </row>
    <row r="10302" ht="14.25" customHeight="1" spans="1:6" x14ac:dyDescent="0.25">
      <c r="A10302" s="232">
        <v>43680</v>
      </c>
      <c r="B10302" s="233">
        <v>215</v>
      </c>
      <c r="C10302" s="233">
        <v>29</v>
      </c>
      <c r="D10302" s="234">
        <v>0.5833333333321207</v>
      </c>
      <c r="E10302" s="235">
        <v>0.00019821918041747503</v>
      </c>
      <c r="F10302" s="235">
        <v>0.000045770659727360954</v>
      </c>
    </row>
    <row r="10303" ht="14.25" customHeight="1" spans="1:6" x14ac:dyDescent="0.25">
      <c r="A10303" s="232">
        <v>43680</v>
      </c>
      <c r="B10303" s="233">
        <v>215</v>
      </c>
      <c r="C10303" s="233">
        <v>30</v>
      </c>
      <c r="D10303" s="234">
        <v>0.6041666666678793</v>
      </c>
      <c r="E10303" s="235">
        <v>0.0001818545904968917</v>
      </c>
      <c r="F10303" s="235">
        <v>0.00004667205127560222</v>
      </c>
    </row>
    <row r="10304" ht="14.25" customHeight="1" spans="1:6" x14ac:dyDescent="0.25">
      <c r="A10304" s="232">
        <v>43680</v>
      </c>
      <c r="B10304" s="233">
        <v>215</v>
      </c>
      <c r="C10304" s="233">
        <v>31</v>
      </c>
      <c r="D10304" s="234">
        <v>0.625</v>
      </c>
      <c r="E10304" s="235">
        <v>0.00014897517396661932</v>
      </c>
      <c r="F10304" s="235">
        <v>0.00004677220589207346</v>
      </c>
    </row>
    <row r="10305" ht="14.25" customHeight="1" spans="1:6" x14ac:dyDescent="0.25">
      <c r="A10305" s="232">
        <v>43680</v>
      </c>
      <c r="B10305" s="233">
        <v>215</v>
      </c>
      <c r="C10305" s="233">
        <v>32</v>
      </c>
      <c r="D10305" s="234">
        <v>0.6458333333321207</v>
      </c>
      <c r="E10305" s="235">
        <v>0.0001217595201192135</v>
      </c>
      <c r="F10305" s="235">
        <v>0.00004667205127560222</v>
      </c>
    </row>
    <row r="10306" ht="14.25" customHeight="1" spans="1:6" x14ac:dyDescent="0.25">
      <c r="A10306" s="232">
        <v>43680</v>
      </c>
      <c r="B10306" s="233">
        <v>215</v>
      </c>
      <c r="C10306" s="233">
        <v>33</v>
      </c>
      <c r="D10306" s="234">
        <v>0.6666666666678793</v>
      </c>
      <c r="E10306" s="235">
        <v>0.0000989543616095613</v>
      </c>
      <c r="F10306" s="235">
        <v>0.00005067823593445219</v>
      </c>
    </row>
    <row r="10307" ht="14.25" customHeight="1" spans="1:6" x14ac:dyDescent="0.25">
      <c r="A10307" s="232">
        <v>43680</v>
      </c>
      <c r="B10307" s="233">
        <v>215</v>
      </c>
      <c r="C10307" s="233">
        <v>34</v>
      </c>
      <c r="D10307" s="234">
        <v>0.6875</v>
      </c>
      <c r="E10307" s="235">
        <v>0.00008169924875943709</v>
      </c>
      <c r="F10307" s="235">
        <v>0.00005548565752507217</v>
      </c>
    </row>
    <row r="10308" ht="14.25" customHeight="1" spans="1:6" x14ac:dyDescent="0.25">
      <c r="A10308" s="232">
        <v>43680</v>
      </c>
      <c r="B10308" s="233">
        <v>215</v>
      </c>
      <c r="C10308" s="233">
        <v>35</v>
      </c>
      <c r="D10308" s="234">
        <v>0.7083333333321207</v>
      </c>
      <c r="E10308" s="235">
        <v>0.000057348683404158134</v>
      </c>
      <c r="F10308" s="235">
        <v>0.00006319756299335835</v>
      </c>
    </row>
    <row r="10309" ht="14.25" customHeight="1" spans="1:6" x14ac:dyDescent="0.25">
      <c r="A10309" s="232">
        <v>43680</v>
      </c>
      <c r="B10309" s="233">
        <v>215</v>
      </c>
      <c r="C10309" s="233">
        <v>36</v>
      </c>
      <c r="D10309" s="234">
        <v>0.7291666666678793</v>
      </c>
      <c r="E10309" s="235">
        <v>0.00004439813055390669</v>
      </c>
      <c r="F10309" s="235">
        <v>0.00006500034608984085</v>
      </c>
    </row>
    <row r="10310" ht="14.25" customHeight="1" spans="1:6" x14ac:dyDescent="0.25">
      <c r="A10310" s="232">
        <v>43680</v>
      </c>
      <c r="B10310" s="233">
        <v>215</v>
      </c>
      <c r="C10310" s="233">
        <v>37</v>
      </c>
      <c r="D10310" s="234">
        <v>0.75</v>
      </c>
      <c r="E10310" s="235">
        <v>0.00002766387768682228</v>
      </c>
      <c r="F10310" s="235">
        <v>0.0000646998822404271</v>
      </c>
    </row>
    <row r="10311" ht="14.25" customHeight="1" spans="1:6" x14ac:dyDescent="0.25">
      <c r="A10311" s="232">
        <v>43680</v>
      </c>
      <c r="B10311" s="233">
        <v>215</v>
      </c>
      <c r="C10311" s="233">
        <v>38</v>
      </c>
      <c r="D10311" s="234">
        <v>0.7708333333321207</v>
      </c>
      <c r="E10311" s="235">
        <v>0.000017709208024908944</v>
      </c>
      <c r="F10311" s="235">
        <v>0.00006580158302161085</v>
      </c>
    </row>
    <row r="10312" ht="14.25" customHeight="1" spans="1:6" x14ac:dyDescent="0.25">
      <c r="A10312" s="232">
        <v>43680</v>
      </c>
      <c r="B10312" s="233">
        <v>215</v>
      </c>
      <c r="C10312" s="233">
        <v>39</v>
      </c>
      <c r="D10312" s="234">
        <v>0.7916666666678793</v>
      </c>
      <c r="E10312" s="235">
        <v>0.000009957131609648623</v>
      </c>
      <c r="F10312" s="235">
        <v>0.00006379849069218586</v>
      </c>
    </row>
    <row r="10313" ht="14.25" customHeight="1" spans="1:6" x14ac:dyDescent="0.25">
      <c r="A10313" s="232">
        <v>43680</v>
      </c>
      <c r="B10313" s="233">
        <v>215</v>
      </c>
      <c r="C10313" s="233">
        <v>40</v>
      </c>
      <c r="D10313" s="234">
        <v>0.8125</v>
      </c>
      <c r="E10313" s="235">
        <v>0.0000030656181978027977</v>
      </c>
      <c r="F10313" s="235">
        <v>0.00006490019147336961</v>
      </c>
    </row>
    <row r="10314" ht="14.25" customHeight="1" spans="1:6" x14ac:dyDescent="0.25">
      <c r="A10314" s="232">
        <v>43680</v>
      </c>
      <c r="B10314" s="233">
        <v>215</v>
      </c>
      <c r="C10314" s="233">
        <v>41</v>
      </c>
      <c r="D10314" s="234">
        <v>0.8333333333321207</v>
      </c>
      <c r="E10314" s="235">
        <v>3.50061467763933e-7</v>
      </c>
      <c r="F10314" s="235">
        <v>0.00006409895454159961</v>
      </c>
    </row>
    <row r="10315" ht="14.25" customHeight="1" spans="1:6" x14ac:dyDescent="0.25">
      <c r="A10315" s="232">
        <v>43680</v>
      </c>
      <c r="B10315" s="233">
        <v>215</v>
      </c>
      <c r="C10315" s="233">
        <v>42</v>
      </c>
      <c r="D10315" s="234">
        <v>0.8541666666678793</v>
      </c>
      <c r="E10315" s="235">
        <v>0</v>
      </c>
      <c r="F10315" s="235">
        <v>0.0000636983360757146</v>
      </c>
    </row>
    <row r="10316" ht="14.25" customHeight="1" spans="1:6" x14ac:dyDescent="0.25">
      <c r="A10316" s="232">
        <v>43680</v>
      </c>
      <c r="B10316" s="233">
        <v>215</v>
      </c>
      <c r="C10316" s="233">
        <v>43</v>
      </c>
      <c r="D10316" s="234">
        <v>0.875</v>
      </c>
      <c r="E10316" s="235">
        <v>0</v>
      </c>
      <c r="F10316" s="235">
        <v>0.00006590173763808209</v>
      </c>
    </row>
    <row r="10317" ht="14.25" customHeight="1" spans="1:6" x14ac:dyDescent="0.25">
      <c r="A10317" s="232">
        <v>43680</v>
      </c>
      <c r="B10317" s="233">
        <v>215</v>
      </c>
      <c r="C10317" s="233">
        <v>44</v>
      </c>
      <c r="D10317" s="234">
        <v>0.8958333333321207</v>
      </c>
      <c r="E10317" s="235">
        <v>0</v>
      </c>
      <c r="F10317" s="235">
        <v>0.00006429926377454211</v>
      </c>
    </row>
    <row r="10318" ht="14.25" customHeight="1" spans="1:6" x14ac:dyDescent="0.25">
      <c r="A10318" s="232">
        <v>43680</v>
      </c>
      <c r="B10318" s="233">
        <v>215</v>
      </c>
      <c r="C10318" s="233">
        <v>45</v>
      </c>
      <c r="D10318" s="234">
        <v>0.9166666666678793</v>
      </c>
      <c r="E10318" s="235">
        <v>0</v>
      </c>
      <c r="F10318" s="235">
        <v>0.00006159508912981838</v>
      </c>
    </row>
    <row r="10319" ht="14.25" customHeight="1" spans="1:6" x14ac:dyDescent="0.25">
      <c r="A10319" s="232">
        <v>43680</v>
      </c>
      <c r="B10319" s="233">
        <v>215</v>
      </c>
      <c r="C10319" s="233">
        <v>46</v>
      </c>
      <c r="D10319" s="234">
        <v>0.9375</v>
      </c>
      <c r="E10319" s="235">
        <v>0</v>
      </c>
      <c r="F10319" s="235">
        <v>0.000056587358306255894</v>
      </c>
    </row>
    <row r="10320" ht="14.25" customHeight="1" spans="1:6" x14ac:dyDescent="0.25">
      <c r="A10320" s="232">
        <v>43680</v>
      </c>
      <c r="B10320" s="233">
        <v>215</v>
      </c>
      <c r="C10320" s="233">
        <v>47</v>
      </c>
      <c r="D10320" s="234">
        <v>0.9583333333321207</v>
      </c>
      <c r="E10320" s="235">
        <v>0</v>
      </c>
      <c r="F10320" s="235">
        <v>0.00005067823593445219</v>
      </c>
    </row>
    <row r="10321" ht="14.25" customHeight="1" spans="1:6" x14ac:dyDescent="0.25">
      <c r="A10321" s="232">
        <v>43680</v>
      </c>
      <c r="B10321" s="233">
        <v>215</v>
      </c>
      <c r="C10321" s="233">
        <v>48</v>
      </c>
      <c r="D10321" s="234">
        <v>0.9791666666678793</v>
      </c>
      <c r="E10321" s="235">
        <v>0</v>
      </c>
      <c r="F10321" s="235">
        <v>0.00004276602123322348</v>
      </c>
    </row>
    <row r="10322" ht="14.25" customHeight="1" spans="1:6" x14ac:dyDescent="0.25">
      <c r="A10322" s="232">
        <v>43681</v>
      </c>
      <c r="B10322" s="233">
        <v>216</v>
      </c>
      <c r="C10322" s="233">
        <v>1</v>
      </c>
      <c r="D10322" s="234">
        <v>0</v>
      </c>
      <c r="E10322" s="235">
        <v>0</v>
      </c>
      <c r="F10322" s="235">
        <v>0.000036957053477891026</v>
      </c>
    </row>
    <row r="10323" ht="14.25" customHeight="1" spans="1:6" x14ac:dyDescent="0.25">
      <c r="A10323" s="232">
        <v>43681</v>
      </c>
      <c r="B10323" s="233">
        <v>216</v>
      </c>
      <c r="C10323" s="233">
        <v>2</v>
      </c>
      <c r="D10323" s="234">
        <v>0.020833333332120674</v>
      </c>
      <c r="E10323" s="235">
        <v>0</v>
      </c>
      <c r="F10323" s="235">
        <v>0.000033952414983753533</v>
      </c>
    </row>
    <row r="10324" ht="14.25" customHeight="1" spans="1:6" x14ac:dyDescent="0.25">
      <c r="A10324" s="232">
        <v>43681</v>
      </c>
      <c r="B10324" s="233">
        <v>216</v>
      </c>
      <c r="C10324" s="233">
        <v>3</v>
      </c>
      <c r="D10324" s="234">
        <v>0.041666666667879326</v>
      </c>
      <c r="E10324" s="235">
        <v>0</v>
      </c>
      <c r="F10324" s="235">
        <v>0.000030847621873144815</v>
      </c>
    </row>
    <row r="10325" ht="14.25" customHeight="1" spans="1:6" x14ac:dyDescent="0.25">
      <c r="A10325" s="232">
        <v>43681</v>
      </c>
      <c r="B10325" s="233">
        <v>216</v>
      </c>
      <c r="C10325" s="233">
        <v>4</v>
      </c>
      <c r="D10325" s="234">
        <v>0.0625</v>
      </c>
      <c r="E10325" s="235">
        <v>0</v>
      </c>
      <c r="F10325" s="235">
        <v>0.00002894468416019107</v>
      </c>
    </row>
    <row r="10326" ht="14.25" customHeight="1" spans="1:6" x14ac:dyDescent="0.25">
      <c r="A10326" s="232">
        <v>43681</v>
      </c>
      <c r="B10326" s="233">
        <v>216</v>
      </c>
      <c r="C10326" s="233">
        <v>5</v>
      </c>
      <c r="D10326" s="234">
        <v>0.08333333333212067</v>
      </c>
      <c r="E10326" s="235">
        <v>0</v>
      </c>
      <c r="F10326" s="235">
        <v>0.000028143447228421073</v>
      </c>
    </row>
    <row r="10327" ht="14.25" customHeight="1" spans="1:6" x14ac:dyDescent="0.25">
      <c r="A10327" s="232">
        <v>43681</v>
      </c>
      <c r="B10327" s="233">
        <v>216</v>
      </c>
      <c r="C10327" s="233">
        <v>6</v>
      </c>
      <c r="D10327" s="234">
        <v>0.10416666666787933</v>
      </c>
      <c r="E10327" s="235">
        <v>0</v>
      </c>
      <c r="F10327" s="235">
        <v>0.00002744236491312233</v>
      </c>
    </row>
    <row r="10328" ht="14.25" customHeight="1" spans="1:6" x14ac:dyDescent="0.25">
      <c r="A10328" s="232">
        <v>43681</v>
      </c>
      <c r="B10328" s="233">
        <v>216</v>
      </c>
      <c r="C10328" s="233">
        <v>7</v>
      </c>
      <c r="D10328" s="234">
        <v>0.125</v>
      </c>
      <c r="E10328" s="235">
        <v>0</v>
      </c>
      <c r="F10328" s="235">
        <v>0.00002654097336488109</v>
      </c>
    </row>
    <row r="10329" ht="14.25" customHeight="1" spans="1:6" x14ac:dyDescent="0.25">
      <c r="A10329" s="232">
        <v>43681</v>
      </c>
      <c r="B10329" s="233">
        <v>216</v>
      </c>
      <c r="C10329" s="233">
        <v>8</v>
      </c>
      <c r="D10329" s="234">
        <v>0.14583333333212067</v>
      </c>
      <c r="E10329" s="235">
        <v>0</v>
      </c>
      <c r="F10329" s="235">
        <v>0.000026641127981352337</v>
      </c>
    </row>
    <row r="10330" ht="14.25" customHeight="1" spans="1:6" x14ac:dyDescent="0.25">
      <c r="A10330" s="232">
        <v>43681</v>
      </c>
      <c r="B10330" s="233">
        <v>216</v>
      </c>
      <c r="C10330" s="233">
        <v>9</v>
      </c>
      <c r="D10330" s="234">
        <v>0.16666666666787933</v>
      </c>
      <c r="E10330" s="235">
        <v>0</v>
      </c>
      <c r="F10330" s="235">
        <v>0.00002654097336488109</v>
      </c>
    </row>
    <row r="10331" ht="14.25" customHeight="1" spans="1:6" x14ac:dyDescent="0.25">
      <c r="A10331" s="232">
        <v>43681</v>
      </c>
      <c r="B10331" s="233">
        <v>216</v>
      </c>
      <c r="C10331" s="233">
        <v>10</v>
      </c>
      <c r="D10331" s="234">
        <v>0.1875</v>
      </c>
      <c r="E10331" s="235">
        <v>0.0000011493362545861468</v>
      </c>
      <c r="F10331" s="235">
        <v>0.00002654097336488109</v>
      </c>
    </row>
    <row r="10332" ht="14.25" customHeight="1" spans="1:6" x14ac:dyDescent="0.25">
      <c r="A10332" s="232">
        <v>43681</v>
      </c>
      <c r="B10332" s="233">
        <v>216</v>
      </c>
      <c r="C10332" s="233">
        <v>11</v>
      </c>
      <c r="D10332" s="234">
        <v>0.20833333333212067</v>
      </c>
      <c r="E10332" s="235">
        <v>0.000004784347616546285</v>
      </c>
      <c r="F10332" s="235">
        <v>0.000027342210296651082</v>
      </c>
    </row>
    <row r="10333" ht="14.25" customHeight="1" spans="1:6" x14ac:dyDescent="0.25">
      <c r="A10333" s="232">
        <v>43681</v>
      </c>
      <c r="B10333" s="233">
        <v>216</v>
      </c>
      <c r="C10333" s="233">
        <v>12</v>
      </c>
      <c r="D10333" s="234">
        <v>0.22916666666787933</v>
      </c>
      <c r="E10333" s="235">
        <v>0.000013631749438113587</v>
      </c>
      <c r="F10333" s="235">
        <v>0.00002834375646136358</v>
      </c>
    </row>
    <row r="10334" ht="14.25" customHeight="1" spans="1:6" x14ac:dyDescent="0.25">
      <c r="A10334" s="232">
        <v>43681</v>
      </c>
      <c r="B10334" s="233">
        <v>216</v>
      </c>
      <c r="C10334" s="233">
        <v>13</v>
      </c>
      <c r="D10334" s="234">
        <v>0.25</v>
      </c>
      <c r="E10334" s="235">
        <v>0.000027803070637073357</v>
      </c>
      <c r="F10334" s="235">
        <v>0.0000318491680378573</v>
      </c>
    </row>
    <row r="10335" ht="14.25" customHeight="1" spans="1:6" x14ac:dyDescent="0.25">
      <c r="A10335" s="232">
        <v>43681</v>
      </c>
      <c r="B10335" s="233">
        <v>216</v>
      </c>
      <c r="C10335" s="233">
        <v>14</v>
      </c>
      <c r="D10335" s="234">
        <v>0.2708333333321207</v>
      </c>
      <c r="E10335" s="235">
        <v>0.000048220563058584284</v>
      </c>
      <c r="F10335" s="235">
        <v>0.00003655643501200603</v>
      </c>
    </row>
    <row r="10336" ht="14.25" customHeight="1" spans="1:6" x14ac:dyDescent="0.25">
      <c r="A10336" s="232">
        <v>43681</v>
      </c>
      <c r="B10336" s="233">
        <v>216</v>
      </c>
      <c r="C10336" s="233">
        <v>15</v>
      </c>
      <c r="D10336" s="234">
        <v>0.2916666666678793</v>
      </c>
      <c r="E10336" s="235">
        <v>0.00006868568413067734</v>
      </c>
      <c r="F10336" s="235">
        <v>0.0000407629289037985</v>
      </c>
    </row>
    <row r="10337" ht="14.25" customHeight="1" spans="1:6" x14ac:dyDescent="0.25">
      <c r="A10337" s="232">
        <v>43681</v>
      </c>
      <c r="B10337" s="233">
        <v>216</v>
      </c>
      <c r="C10337" s="233">
        <v>16</v>
      </c>
      <c r="D10337" s="234">
        <v>0.3125</v>
      </c>
      <c r="E10337" s="235">
        <v>0.00010215249303216501</v>
      </c>
      <c r="F10337" s="235">
        <v>0.00004486926817911972</v>
      </c>
    </row>
    <row r="10338" ht="14.25" customHeight="1" spans="1:6" x14ac:dyDescent="0.25">
      <c r="A10338" s="232">
        <v>43681</v>
      </c>
      <c r="B10338" s="233">
        <v>216</v>
      </c>
      <c r="C10338" s="233">
        <v>17</v>
      </c>
      <c r="D10338" s="234">
        <v>0.3333333333321207</v>
      </c>
      <c r="E10338" s="235">
        <v>0.00013240630218178123</v>
      </c>
      <c r="F10338" s="235">
        <v>0.000049175916687383454</v>
      </c>
    </row>
    <row r="10339" ht="14.25" customHeight="1" spans="1:6" x14ac:dyDescent="0.25">
      <c r="A10339" s="232">
        <v>43681</v>
      </c>
      <c r="B10339" s="233">
        <v>216</v>
      </c>
      <c r="C10339" s="233">
        <v>18</v>
      </c>
      <c r="D10339" s="234">
        <v>0.3541666666678793</v>
      </c>
      <c r="E10339" s="235">
        <v>0.00014127785557383052</v>
      </c>
      <c r="F10339" s="235">
        <v>0.00005228070979799218</v>
      </c>
    </row>
    <row r="10340" ht="14.25" customHeight="1" spans="1:6" x14ac:dyDescent="0.25">
      <c r="A10340" s="232">
        <v>43681</v>
      </c>
      <c r="B10340" s="233">
        <v>216</v>
      </c>
      <c r="C10340" s="233">
        <v>19</v>
      </c>
      <c r="D10340" s="234">
        <v>0.375</v>
      </c>
      <c r="E10340" s="235">
        <v>0.00016273775288722079</v>
      </c>
      <c r="F10340" s="235">
        <v>0.00005248101903093467</v>
      </c>
    </row>
    <row r="10341" ht="14.25" customHeight="1" spans="1:6" x14ac:dyDescent="0.25">
      <c r="A10341" s="232">
        <v>43681</v>
      </c>
      <c r="B10341" s="233">
        <v>216</v>
      </c>
      <c r="C10341" s="233">
        <v>20</v>
      </c>
      <c r="D10341" s="234">
        <v>0.3958333333321207</v>
      </c>
      <c r="E10341" s="235">
        <v>0.00018249229169913907</v>
      </c>
      <c r="F10341" s="235">
        <v>0.00005248101903093467</v>
      </c>
    </row>
    <row r="10342" ht="14.25" customHeight="1" spans="1:6" x14ac:dyDescent="0.25">
      <c r="A10342" s="232">
        <v>43681</v>
      </c>
      <c r="B10342" s="233">
        <v>216</v>
      </c>
      <c r="C10342" s="233">
        <v>21</v>
      </c>
      <c r="D10342" s="234">
        <v>0.4166666666678793</v>
      </c>
      <c r="E10342" s="235">
        <v>0.0002324898191187166</v>
      </c>
      <c r="F10342" s="235">
        <v>0.00005157962748269343</v>
      </c>
    </row>
    <row r="10343" ht="14.25" customHeight="1" spans="1:6" x14ac:dyDescent="0.25">
      <c r="A10343" s="232">
        <v>43681</v>
      </c>
      <c r="B10343" s="233">
        <v>216</v>
      </c>
      <c r="C10343" s="233">
        <v>22</v>
      </c>
      <c r="D10343" s="234">
        <v>0.4375</v>
      </c>
      <c r="E10343" s="235">
        <v>0.00024163528059002265</v>
      </c>
      <c r="F10343" s="235">
        <v>0.00005157962748269343</v>
      </c>
    </row>
    <row r="10344" ht="14.25" customHeight="1" spans="1:6" x14ac:dyDescent="0.25">
      <c r="A10344" s="232">
        <v>43681</v>
      </c>
      <c r="B10344" s="233">
        <v>216</v>
      </c>
      <c r="C10344" s="233">
        <v>23</v>
      </c>
      <c r="D10344" s="234">
        <v>0.4583333333321207</v>
      </c>
      <c r="E10344" s="235">
        <v>0.00025109576651486076</v>
      </c>
      <c r="F10344" s="235">
        <v>0.00005127916363327967</v>
      </c>
    </row>
    <row r="10345" ht="14.25" customHeight="1" spans="1:6" x14ac:dyDescent="0.25">
      <c r="A10345" s="232">
        <v>43681</v>
      </c>
      <c r="B10345" s="233">
        <v>216</v>
      </c>
      <c r="C10345" s="233">
        <v>24</v>
      </c>
      <c r="D10345" s="234">
        <v>0.4791666666678793</v>
      </c>
      <c r="E10345" s="235">
        <v>0.0002458359966455684</v>
      </c>
      <c r="F10345" s="235">
        <v>0.000052681328263877173</v>
      </c>
    </row>
    <row r="10346" ht="14.25" customHeight="1" spans="1:6" x14ac:dyDescent="0.25">
      <c r="A10346" s="232">
        <v>43681</v>
      </c>
      <c r="B10346" s="233">
        <v>216</v>
      </c>
      <c r="C10346" s="233">
        <v>25</v>
      </c>
      <c r="D10346" s="234">
        <v>0.5</v>
      </c>
      <c r="E10346" s="235">
        <v>0.0002555791609681926</v>
      </c>
      <c r="F10346" s="235">
        <v>0.00005137931824975094</v>
      </c>
    </row>
    <row r="10347" ht="14.25" customHeight="1" spans="1:6" x14ac:dyDescent="0.25">
      <c r="A10347" s="232">
        <v>43681</v>
      </c>
      <c r="B10347" s="233">
        <v>216</v>
      </c>
      <c r="C10347" s="233">
        <v>26</v>
      </c>
      <c r="D10347" s="234">
        <v>0.5208333333321207</v>
      </c>
      <c r="E10347" s="235">
        <v>0.0002638742930686683</v>
      </c>
      <c r="F10347" s="235">
        <v>0.000051479472866222185</v>
      </c>
    </row>
    <row r="10348" ht="14.25" customHeight="1" spans="1:6" x14ac:dyDescent="0.25">
      <c r="A10348" s="232">
        <v>43681</v>
      </c>
      <c r="B10348" s="233">
        <v>216</v>
      </c>
      <c r="C10348" s="233">
        <v>27</v>
      </c>
      <c r="D10348" s="234">
        <v>0.5416666666678793</v>
      </c>
      <c r="E10348" s="235">
        <v>0.0002635308815304083</v>
      </c>
      <c r="F10348" s="235">
        <v>0.000051078854400337184</v>
      </c>
    </row>
    <row r="10349" ht="14.25" customHeight="1" spans="1:6" x14ac:dyDescent="0.25">
      <c r="A10349" s="232">
        <v>43681</v>
      </c>
      <c r="B10349" s="233">
        <v>216</v>
      </c>
      <c r="C10349" s="233">
        <v>28</v>
      </c>
      <c r="D10349" s="234">
        <v>0.5625</v>
      </c>
      <c r="E10349" s="235">
        <v>0.00025127433280170385</v>
      </c>
      <c r="F10349" s="235">
        <v>0.000048274525139142206</v>
      </c>
    </row>
    <row r="10350" ht="14.25" customHeight="1" spans="1:6" x14ac:dyDescent="0.25">
      <c r="A10350" s="232">
        <v>43681</v>
      </c>
      <c r="B10350" s="233">
        <v>216</v>
      </c>
      <c r="C10350" s="233">
        <v>29</v>
      </c>
      <c r="D10350" s="234">
        <v>0.5833333333321207</v>
      </c>
      <c r="E10350" s="235">
        <v>0.00024814661966731955</v>
      </c>
      <c r="F10350" s="235">
        <v>0.00004797406128972845</v>
      </c>
    </row>
    <row r="10351" ht="14.25" customHeight="1" spans="1:6" x14ac:dyDescent="0.25">
      <c r="A10351" s="232">
        <v>43681</v>
      </c>
      <c r="B10351" s="233">
        <v>216</v>
      </c>
      <c r="C10351" s="233">
        <v>30</v>
      </c>
      <c r="D10351" s="234">
        <v>0.6041666666678793</v>
      </c>
      <c r="E10351" s="235">
        <v>0.00023517522332215245</v>
      </c>
      <c r="F10351" s="235">
        <v>0.000046471742042659716</v>
      </c>
    </row>
    <row r="10352" ht="14.25" customHeight="1" spans="1:6" x14ac:dyDescent="0.25">
      <c r="A10352" s="232">
        <v>43681</v>
      </c>
      <c r="B10352" s="233">
        <v>216</v>
      </c>
      <c r="C10352" s="233">
        <v>31</v>
      </c>
      <c r="D10352" s="234">
        <v>0.625</v>
      </c>
      <c r="E10352" s="235">
        <v>0.00021405493382744496</v>
      </c>
      <c r="F10352" s="235">
        <v>0.000047172824357958464</v>
      </c>
    </row>
    <row r="10353" ht="14.25" customHeight="1" spans="1:6" x14ac:dyDescent="0.25">
      <c r="A10353" s="232">
        <v>43681</v>
      </c>
      <c r="B10353" s="233">
        <v>216</v>
      </c>
      <c r="C10353" s="233">
        <v>32</v>
      </c>
      <c r="D10353" s="234">
        <v>0.6458333333321207</v>
      </c>
      <c r="E10353" s="235">
        <v>0.00018152396880343096</v>
      </c>
      <c r="F10353" s="235">
        <v>0.000049977153619153456</v>
      </c>
    </row>
    <row r="10354" ht="14.25" customHeight="1" spans="1:6" x14ac:dyDescent="0.25">
      <c r="A10354" s="232">
        <v>43681</v>
      </c>
      <c r="B10354" s="233">
        <v>216</v>
      </c>
      <c r="C10354" s="233">
        <v>33</v>
      </c>
      <c r="D10354" s="234">
        <v>0.6666666666678793</v>
      </c>
      <c r="E10354" s="235">
        <v>0.00014790896075765847</v>
      </c>
      <c r="F10354" s="235">
        <v>0.00005208040056504968</v>
      </c>
    </row>
    <row r="10355" ht="14.25" customHeight="1" spans="1:6" x14ac:dyDescent="0.25">
      <c r="A10355" s="232">
        <v>43681</v>
      </c>
      <c r="B10355" s="233">
        <v>216</v>
      </c>
      <c r="C10355" s="233">
        <v>34</v>
      </c>
      <c r="D10355" s="234">
        <v>0.6875</v>
      </c>
      <c r="E10355" s="235">
        <v>0.00011878564600621216</v>
      </c>
      <c r="F10355" s="235">
        <v>0.000056286894456842146</v>
      </c>
    </row>
    <row r="10356" ht="14.25" customHeight="1" spans="1:6" x14ac:dyDescent="0.25">
      <c r="A10356" s="232">
        <v>43681</v>
      </c>
      <c r="B10356" s="233">
        <v>216</v>
      </c>
      <c r="C10356" s="233">
        <v>35</v>
      </c>
      <c r="D10356" s="234">
        <v>0.7083333333321207</v>
      </c>
      <c r="E10356" s="235">
        <v>0.0000846008622502792</v>
      </c>
      <c r="F10356" s="235">
        <v>0.00006239632606158836</v>
      </c>
    </row>
    <row r="10357" ht="14.25" customHeight="1" spans="1:6" x14ac:dyDescent="0.25">
      <c r="A10357" s="232">
        <v>43681</v>
      </c>
      <c r="B10357" s="233">
        <v>216</v>
      </c>
      <c r="C10357" s="233">
        <v>36</v>
      </c>
      <c r="D10357" s="234">
        <v>0.7291666666678793</v>
      </c>
      <c r="E10357" s="235">
        <v>0.00006418254960664966</v>
      </c>
      <c r="F10357" s="235">
        <v>0.00006259663529453087</v>
      </c>
    </row>
    <row r="10358" ht="14.25" customHeight="1" spans="1:6" x14ac:dyDescent="0.25">
      <c r="A10358" s="232">
        <v>43681</v>
      </c>
      <c r="B10358" s="233">
        <v>216</v>
      </c>
      <c r="C10358" s="233">
        <v>37</v>
      </c>
      <c r="D10358" s="234">
        <v>0.75</v>
      </c>
      <c r="E10358" s="235">
        <v>0.00003963805392210569</v>
      </c>
      <c r="F10358" s="235">
        <v>0.00006409895454159961</v>
      </c>
    </row>
    <row r="10359" ht="14.25" customHeight="1" spans="1:6" x14ac:dyDescent="0.25">
      <c r="A10359" s="232">
        <v>43681</v>
      </c>
      <c r="B10359" s="233">
        <v>216</v>
      </c>
      <c r="C10359" s="233">
        <v>38</v>
      </c>
      <c r="D10359" s="234">
        <v>0.7708333333321207</v>
      </c>
      <c r="E10359" s="235">
        <v>0.00002149566149904668</v>
      </c>
      <c r="F10359" s="235">
        <v>0.0000653008099392546</v>
      </c>
    </row>
    <row r="10360" ht="14.25" customHeight="1" spans="1:6" x14ac:dyDescent="0.25">
      <c r="A10360" s="232">
        <v>43681</v>
      </c>
      <c r="B10360" s="233">
        <v>216</v>
      </c>
      <c r="C10360" s="233">
        <v>39</v>
      </c>
      <c r="D10360" s="234">
        <v>0.7916666666678793</v>
      </c>
      <c r="E10360" s="235">
        <v>0.00000989662004207511</v>
      </c>
      <c r="F10360" s="235">
        <v>0.00006269678991100212</v>
      </c>
    </row>
    <row r="10361" ht="14.25" customHeight="1" spans="1:6" x14ac:dyDescent="0.25">
      <c r="A10361" s="232">
        <v>43681</v>
      </c>
      <c r="B10361" s="233">
        <v>216</v>
      </c>
      <c r="C10361" s="233">
        <v>40</v>
      </c>
      <c r="D10361" s="234">
        <v>0.8125</v>
      </c>
      <c r="E10361" s="235">
        <v>0.0000015684491104422911</v>
      </c>
      <c r="F10361" s="235">
        <v>0.00006149493451334712</v>
      </c>
    </row>
    <row r="10362" ht="14.25" customHeight="1" spans="1:6" x14ac:dyDescent="0.25">
      <c r="A10362" s="232">
        <v>43681</v>
      </c>
      <c r="B10362" s="233">
        <v>216</v>
      </c>
      <c r="C10362" s="233">
        <v>41</v>
      </c>
      <c r="D10362" s="234">
        <v>0.8333333333321207</v>
      </c>
      <c r="E10362" s="235">
        <v>1.0172621025193547e-8</v>
      </c>
      <c r="F10362" s="235">
        <v>0.00006169524374628963</v>
      </c>
    </row>
    <row r="10363" ht="14.25" customHeight="1" spans="1:6" x14ac:dyDescent="0.25">
      <c r="A10363" s="232">
        <v>43681</v>
      </c>
      <c r="B10363" s="233">
        <v>216</v>
      </c>
      <c r="C10363" s="233">
        <v>42</v>
      </c>
      <c r="D10363" s="234">
        <v>0.8541666666678793</v>
      </c>
      <c r="E10363" s="235">
        <v>0</v>
      </c>
      <c r="F10363" s="235">
        <v>0.00006269678991100212</v>
      </c>
    </row>
    <row r="10364" ht="14.25" customHeight="1" spans="1:6" x14ac:dyDescent="0.25">
      <c r="A10364" s="232">
        <v>43681</v>
      </c>
      <c r="B10364" s="233">
        <v>216</v>
      </c>
      <c r="C10364" s="233">
        <v>43</v>
      </c>
      <c r="D10364" s="234">
        <v>0.875</v>
      </c>
      <c r="E10364" s="235">
        <v>0</v>
      </c>
      <c r="F10364" s="235">
        <v>0.00006500034608984085</v>
      </c>
    </row>
    <row r="10365" ht="14.25" customHeight="1" spans="1:6" x14ac:dyDescent="0.25">
      <c r="A10365" s="232">
        <v>43681</v>
      </c>
      <c r="B10365" s="233">
        <v>216</v>
      </c>
      <c r="C10365" s="233">
        <v>44</v>
      </c>
      <c r="D10365" s="234">
        <v>0.8958333333321207</v>
      </c>
      <c r="E10365" s="235">
        <v>0</v>
      </c>
      <c r="F10365" s="235">
        <v>0.00006500034608984085</v>
      </c>
    </row>
    <row r="10366" ht="14.25" customHeight="1" spans="1:6" x14ac:dyDescent="0.25">
      <c r="A10366" s="232">
        <v>43681</v>
      </c>
      <c r="B10366" s="233">
        <v>216</v>
      </c>
      <c r="C10366" s="233">
        <v>45</v>
      </c>
      <c r="D10366" s="234">
        <v>0.9166666666678793</v>
      </c>
      <c r="E10366" s="235">
        <v>0</v>
      </c>
      <c r="F10366" s="235">
        <v>0.00006199570759570338</v>
      </c>
    </row>
    <row r="10367" ht="14.25" customHeight="1" spans="1:6" x14ac:dyDescent="0.25">
      <c r="A10367" s="232">
        <v>43681</v>
      </c>
      <c r="B10367" s="233">
        <v>216</v>
      </c>
      <c r="C10367" s="233">
        <v>46</v>
      </c>
      <c r="D10367" s="234">
        <v>0.9375</v>
      </c>
      <c r="E10367" s="235">
        <v>0</v>
      </c>
      <c r="F10367" s="235">
        <v>0.0000567876675391984</v>
      </c>
    </row>
    <row r="10368" ht="14.25" customHeight="1" spans="1:6" x14ac:dyDescent="0.25">
      <c r="A10368" s="232">
        <v>43681</v>
      </c>
      <c r="B10368" s="233">
        <v>216</v>
      </c>
      <c r="C10368" s="233">
        <v>47</v>
      </c>
      <c r="D10368" s="234">
        <v>0.9583333333321207</v>
      </c>
      <c r="E10368" s="235">
        <v>0</v>
      </c>
      <c r="F10368" s="235">
        <v>0.000050077308235624696</v>
      </c>
    </row>
    <row r="10369" ht="14.25" customHeight="1" spans="1:6" x14ac:dyDescent="0.25">
      <c r="A10369" s="232">
        <v>43681</v>
      </c>
      <c r="B10369" s="233">
        <v>216</v>
      </c>
      <c r="C10369" s="233">
        <v>48</v>
      </c>
      <c r="D10369" s="234">
        <v>0.9791666666678793</v>
      </c>
      <c r="E10369" s="235">
        <v>0</v>
      </c>
      <c r="F10369" s="235">
        <v>0.00004246555738380974</v>
      </c>
    </row>
    <row r="10370" ht="14.25" customHeight="1" spans="1:6" x14ac:dyDescent="0.25">
      <c r="A10370" s="232">
        <v>43682</v>
      </c>
      <c r="B10370" s="233">
        <v>217</v>
      </c>
      <c r="C10370" s="233">
        <v>1</v>
      </c>
      <c r="D10370" s="234">
        <v>0</v>
      </c>
      <c r="E10370" s="235">
        <v>0</v>
      </c>
      <c r="F10370" s="235">
        <v>0.00003715736271083352</v>
      </c>
    </row>
    <row r="10371" ht="14.25" customHeight="1" spans="1:6" x14ac:dyDescent="0.25">
      <c r="A10371" s="232">
        <v>43682</v>
      </c>
      <c r="B10371" s="233">
        <v>217</v>
      </c>
      <c r="C10371" s="233">
        <v>2</v>
      </c>
      <c r="D10371" s="234">
        <v>0.020833333332120674</v>
      </c>
      <c r="E10371" s="235">
        <v>0</v>
      </c>
      <c r="F10371" s="235">
        <v>0.000033551796517868546</v>
      </c>
    </row>
    <row r="10372" ht="14.25" customHeight="1" spans="1:6" x14ac:dyDescent="0.25">
      <c r="A10372" s="232">
        <v>43682</v>
      </c>
      <c r="B10372" s="233">
        <v>217</v>
      </c>
      <c r="C10372" s="233">
        <v>3</v>
      </c>
      <c r="D10372" s="234">
        <v>0.041666666667879326</v>
      </c>
      <c r="E10372" s="235">
        <v>0</v>
      </c>
      <c r="F10372" s="235">
        <v>0.000030447003407259817</v>
      </c>
    </row>
    <row r="10373" ht="14.25" customHeight="1" spans="1:6" x14ac:dyDescent="0.25">
      <c r="A10373" s="232">
        <v>43682</v>
      </c>
      <c r="B10373" s="233">
        <v>217</v>
      </c>
      <c r="C10373" s="233">
        <v>4</v>
      </c>
      <c r="D10373" s="234">
        <v>0.0625</v>
      </c>
      <c r="E10373" s="235">
        <v>0</v>
      </c>
      <c r="F10373" s="235">
        <v>0.000029044838776662325</v>
      </c>
    </row>
    <row r="10374" ht="14.25" customHeight="1" spans="1:6" x14ac:dyDescent="0.25">
      <c r="A10374" s="232">
        <v>43682</v>
      </c>
      <c r="B10374" s="233">
        <v>217</v>
      </c>
      <c r="C10374" s="233">
        <v>5</v>
      </c>
      <c r="D10374" s="234">
        <v>0.08333333333212067</v>
      </c>
      <c r="E10374" s="235">
        <v>0</v>
      </c>
      <c r="F10374" s="235">
        <v>0.00002834375646136358</v>
      </c>
    </row>
    <row r="10375" ht="14.25" customHeight="1" spans="1:6" x14ac:dyDescent="0.25">
      <c r="A10375" s="232">
        <v>43682</v>
      </c>
      <c r="B10375" s="233">
        <v>217</v>
      </c>
      <c r="C10375" s="233">
        <v>6</v>
      </c>
      <c r="D10375" s="234">
        <v>0.10416666666787933</v>
      </c>
      <c r="E10375" s="235">
        <v>0</v>
      </c>
      <c r="F10375" s="235">
        <v>0.000027141901063708585</v>
      </c>
    </row>
    <row r="10376" ht="14.25" customHeight="1" spans="1:6" x14ac:dyDescent="0.25">
      <c r="A10376" s="232">
        <v>43682</v>
      </c>
      <c r="B10376" s="233">
        <v>217</v>
      </c>
      <c r="C10376" s="233">
        <v>7</v>
      </c>
      <c r="D10376" s="234">
        <v>0.125</v>
      </c>
      <c r="E10376" s="235">
        <v>0</v>
      </c>
      <c r="F10376" s="235">
        <v>0.00002704174644723733</v>
      </c>
    </row>
    <row r="10377" ht="14.25" customHeight="1" spans="1:6" x14ac:dyDescent="0.25">
      <c r="A10377" s="232">
        <v>43682</v>
      </c>
      <c r="B10377" s="233">
        <v>217</v>
      </c>
      <c r="C10377" s="233">
        <v>8</v>
      </c>
      <c r="D10377" s="234">
        <v>0.14583333333212067</v>
      </c>
      <c r="E10377" s="235">
        <v>0</v>
      </c>
      <c r="F10377" s="235">
        <v>0.00002724205568017983</v>
      </c>
    </row>
    <row r="10378" ht="14.25" customHeight="1" spans="1:6" x14ac:dyDescent="0.25">
      <c r="A10378" s="232">
        <v>43682</v>
      </c>
      <c r="B10378" s="233">
        <v>217</v>
      </c>
      <c r="C10378" s="233">
        <v>9</v>
      </c>
      <c r="D10378" s="234">
        <v>0.16666666666787933</v>
      </c>
      <c r="E10378" s="235">
        <v>2.554080565746993e-8</v>
      </c>
      <c r="F10378" s="235">
        <v>0.000026641127981352337</v>
      </c>
    </row>
    <row r="10379" ht="14.25" customHeight="1" spans="1:6" x14ac:dyDescent="0.25">
      <c r="A10379" s="232">
        <v>43682</v>
      </c>
      <c r="B10379" s="233">
        <v>217</v>
      </c>
      <c r="C10379" s="233">
        <v>10</v>
      </c>
      <c r="D10379" s="234">
        <v>0.1875</v>
      </c>
      <c r="E10379" s="235">
        <v>0.0000018389380073378349</v>
      </c>
      <c r="F10379" s="235">
        <v>0.000026941591830766084</v>
      </c>
    </row>
    <row r="10380" ht="14.25" customHeight="1" spans="1:6" x14ac:dyDescent="0.25">
      <c r="A10380" s="232">
        <v>43682</v>
      </c>
      <c r="B10380" s="233">
        <v>217</v>
      </c>
      <c r="C10380" s="233">
        <v>11</v>
      </c>
      <c r="D10380" s="234">
        <v>0.20833333333212067</v>
      </c>
      <c r="E10380" s="235">
        <v>0.00000631509191439164</v>
      </c>
      <c r="F10380" s="235">
        <v>0.00002784298337900733</v>
      </c>
    </row>
    <row r="10381" ht="14.25" customHeight="1" spans="1:6" x14ac:dyDescent="0.25">
      <c r="A10381" s="232">
        <v>43682</v>
      </c>
      <c r="B10381" s="233">
        <v>217</v>
      </c>
      <c r="C10381" s="233">
        <v>12</v>
      </c>
      <c r="D10381" s="234">
        <v>0.22916666666787933</v>
      </c>
      <c r="E10381" s="235">
        <v>0.000015409364374988828</v>
      </c>
      <c r="F10381" s="235">
        <v>0.000028143447228421073</v>
      </c>
    </row>
    <row r="10382" ht="14.25" customHeight="1" spans="1:6" x14ac:dyDescent="0.25">
      <c r="A10382" s="232">
        <v>43682</v>
      </c>
      <c r="B10382" s="233">
        <v>217</v>
      </c>
      <c r="C10382" s="233">
        <v>13</v>
      </c>
      <c r="D10382" s="234">
        <v>0.25</v>
      </c>
      <c r="E10382" s="235">
        <v>0.000029544612692239988</v>
      </c>
      <c r="F10382" s="235">
        <v>0.000030847621873144815</v>
      </c>
    </row>
    <row r="10383" ht="14.25" customHeight="1" spans="1:6" x14ac:dyDescent="0.25">
      <c r="A10383" s="232">
        <v>43682</v>
      </c>
      <c r="B10383" s="233">
        <v>217</v>
      </c>
      <c r="C10383" s="233">
        <v>14</v>
      </c>
      <c r="D10383" s="234">
        <v>0.2708333333321207</v>
      </c>
      <c r="E10383" s="235">
        <v>0.00004882817887766055</v>
      </c>
      <c r="F10383" s="235">
        <v>0.00003545473423082228</v>
      </c>
    </row>
    <row r="10384" ht="14.25" customHeight="1" spans="1:6" x14ac:dyDescent="0.25">
      <c r="A10384" s="232">
        <v>43682</v>
      </c>
      <c r="B10384" s="233">
        <v>217</v>
      </c>
      <c r="C10384" s="233">
        <v>15</v>
      </c>
      <c r="D10384" s="234">
        <v>0.2916666666678793</v>
      </c>
      <c r="E10384" s="235">
        <v>0.0000721669112587492</v>
      </c>
      <c r="F10384" s="235">
        <v>0.00004026215582144225</v>
      </c>
    </row>
    <row r="10385" ht="14.25" customHeight="1" spans="1:6" x14ac:dyDescent="0.25">
      <c r="A10385" s="232">
        <v>43682</v>
      </c>
      <c r="B10385" s="233">
        <v>217</v>
      </c>
      <c r="C10385" s="233">
        <v>16</v>
      </c>
      <c r="D10385" s="234">
        <v>0.3125</v>
      </c>
      <c r="E10385" s="235">
        <v>0.00009217798072915744</v>
      </c>
      <c r="F10385" s="235">
        <v>0.00004486926817911972</v>
      </c>
    </row>
    <row r="10386" ht="14.25" customHeight="1" spans="1:6" x14ac:dyDescent="0.25">
      <c r="A10386" s="232">
        <v>43682</v>
      </c>
      <c r="B10386" s="233">
        <v>217</v>
      </c>
      <c r="C10386" s="233">
        <v>17</v>
      </c>
      <c r="D10386" s="234">
        <v>0.3333333333321207</v>
      </c>
      <c r="E10386" s="235">
        <v>0.00012845456079133046</v>
      </c>
      <c r="F10386" s="235">
        <v>0.00005047792670150969</v>
      </c>
    </row>
    <row r="10387" ht="14.25" customHeight="1" spans="1:6" x14ac:dyDescent="0.25">
      <c r="A10387" s="232">
        <v>43682</v>
      </c>
      <c r="B10387" s="233">
        <v>217</v>
      </c>
      <c r="C10387" s="233">
        <v>18</v>
      </c>
      <c r="D10387" s="234">
        <v>0.3541666666678793</v>
      </c>
      <c r="E10387" s="235">
        <v>0.00014760010436677307</v>
      </c>
      <c r="F10387" s="235">
        <v>0.00005538550290860091</v>
      </c>
    </row>
    <row r="10388" ht="14.25" customHeight="1" spans="1:6" x14ac:dyDescent="0.25">
      <c r="A10388" s="232">
        <v>43682</v>
      </c>
      <c r="B10388" s="233">
        <v>217</v>
      </c>
      <c r="C10388" s="233">
        <v>19</v>
      </c>
      <c r="D10388" s="234">
        <v>0.375</v>
      </c>
      <c r="E10388" s="235">
        <v>0.00017802416979393874</v>
      </c>
      <c r="F10388" s="235">
        <v>0.00005488472982624466</v>
      </c>
    </row>
    <row r="10389" ht="14.25" customHeight="1" spans="1:6" x14ac:dyDescent="0.25">
      <c r="A10389" s="232">
        <v>43682</v>
      </c>
      <c r="B10389" s="233">
        <v>217</v>
      </c>
      <c r="C10389" s="233">
        <v>20</v>
      </c>
      <c r="D10389" s="234">
        <v>0.3958333333321207</v>
      </c>
      <c r="E10389" s="235">
        <v>0.00020161630861615043</v>
      </c>
      <c r="F10389" s="235">
        <v>0.00005358271981211842</v>
      </c>
    </row>
    <row r="10390" ht="14.25" customHeight="1" spans="1:6" x14ac:dyDescent="0.25">
      <c r="A10390" s="232">
        <v>43682</v>
      </c>
      <c r="B10390" s="233">
        <v>217</v>
      </c>
      <c r="C10390" s="233">
        <v>21</v>
      </c>
      <c r="D10390" s="234">
        <v>0.4166666666678793</v>
      </c>
      <c r="E10390" s="235">
        <v>0.00023529483284976727</v>
      </c>
      <c r="F10390" s="235">
        <v>0.000053783029045060915</v>
      </c>
    </row>
    <row r="10391" ht="14.25" customHeight="1" spans="1:6" x14ac:dyDescent="0.25">
      <c r="A10391" s="232">
        <v>43682</v>
      </c>
      <c r="B10391" s="233">
        <v>217</v>
      </c>
      <c r="C10391" s="233">
        <v>22</v>
      </c>
      <c r="D10391" s="234">
        <v>0.4375</v>
      </c>
      <c r="E10391" s="235">
        <v>0.00023583600626465073</v>
      </c>
      <c r="F10391" s="235">
        <v>0.00005308194672976218</v>
      </c>
    </row>
    <row r="10392" ht="14.25" customHeight="1" spans="1:6" x14ac:dyDescent="0.25">
      <c r="A10392" s="232">
        <v>43682</v>
      </c>
      <c r="B10392" s="233">
        <v>217</v>
      </c>
      <c r="C10392" s="233">
        <v>23</v>
      </c>
      <c r="D10392" s="234">
        <v>0.4583333333321207</v>
      </c>
      <c r="E10392" s="235">
        <v>0.00023926617681750188</v>
      </c>
      <c r="F10392" s="235">
        <v>0.000052681328263877173</v>
      </c>
    </row>
    <row r="10393" ht="14.25" customHeight="1" spans="1:6" x14ac:dyDescent="0.25">
      <c r="A10393" s="232">
        <v>43682</v>
      </c>
      <c r="B10393" s="233">
        <v>217</v>
      </c>
      <c r="C10393" s="233">
        <v>24</v>
      </c>
      <c r="D10393" s="234">
        <v>0.4791666666678793</v>
      </c>
      <c r="E10393" s="235">
        <v>0.00023880355555325636</v>
      </c>
      <c r="F10393" s="235">
        <v>0.000051479472866222185</v>
      </c>
    </row>
    <row r="10394" ht="14.25" customHeight="1" spans="1:6" x14ac:dyDescent="0.25">
      <c r="A10394" s="232">
        <v>43682</v>
      </c>
      <c r="B10394" s="233">
        <v>217</v>
      </c>
      <c r="C10394" s="233">
        <v>25</v>
      </c>
      <c r="D10394" s="234">
        <v>0.5</v>
      </c>
      <c r="E10394" s="235">
        <v>0.00024398201329246975</v>
      </c>
      <c r="F10394" s="235">
        <v>0.00005388318366153217</v>
      </c>
    </row>
    <row r="10395" ht="14.25" customHeight="1" spans="1:6" x14ac:dyDescent="0.25">
      <c r="A10395" s="232">
        <v>43682</v>
      </c>
      <c r="B10395" s="233">
        <v>217</v>
      </c>
      <c r="C10395" s="233">
        <v>26</v>
      </c>
      <c r="D10395" s="234">
        <v>0.5208333333321207</v>
      </c>
      <c r="E10395" s="235">
        <v>0.00023668139059415037</v>
      </c>
      <c r="F10395" s="235">
        <v>0.00005308194672976218</v>
      </c>
    </row>
    <row r="10396" ht="14.25" customHeight="1" spans="1:6" x14ac:dyDescent="0.25">
      <c r="A10396" s="232">
        <v>43682</v>
      </c>
      <c r="B10396" s="233">
        <v>217</v>
      </c>
      <c r="C10396" s="233">
        <v>27</v>
      </c>
      <c r="D10396" s="234">
        <v>0.5416666666678793</v>
      </c>
      <c r="E10396" s="235">
        <v>0.00022570508389999053</v>
      </c>
      <c r="F10396" s="235">
        <v>0.00005137931824975094</v>
      </c>
    </row>
    <row r="10397" ht="14.25" customHeight="1" spans="1:6" x14ac:dyDescent="0.25">
      <c r="A10397" s="232">
        <v>43682</v>
      </c>
      <c r="B10397" s="233">
        <v>217</v>
      </c>
      <c r="C10397" s="233">
        <v>28</v>
      </c>
      <c r="D10397" s="234">
        <v>0.5625</v>
      </c>
      <c r="E10397" s="235">
        <v>0.0002128603511616624</v>
      </c>
      <c r="F10397" s="235">
        <v>0.000050277617468567196</v>
      </c>
    </row>
    <row r="10398" ht="14.25" customHeight="1" spans="1:6" x14ac:dyDescent="0.25">
      <c r="A10398" s="232">
        <v>43682</v>
      </c>
      <c r="B10398" s="233">
        <v>217</v>
      </c>
      <c r="C10398" s="233">
        <v>29</v>
      </c>
      <c r="D10398" s="234">
        <v>0.5833333333321207</v>
      </c>
      <c r="E10398" s="235">
        <v>0.00020661936872860574</v>
      </c>
      <c r="F10398" s="235">
        <v>0.0000480742159061997</v>
      </c>
    </row>
    <row r="10399" ht="14.25" customHeight="1" spans="1:6" x14ac:dyDescent="0.25">
      <c r="A10399" s="232">
        <v>43682</v>
      </c>
      <c r="B10399" s="233">
        <v>217</v>
      </c>
      <c r="C10399" s="233">
        <v>30</v>
      </c>
      <c r="D10399" s="234">
        <v>0.6041666666678793</v>
      </c>
      <c r="E10399" s="235">
        <v>0.00021774089823241817</v>
      </c>
      <c r="F10399" s="235">
        <v>0.00004747328820737221</v>
      </c>
    </row>
    <row r="10400" ht="14.25" customHeight="1" spans="1:6" x14ac:dyDescent="0.25">
      <c r="A10400" s="232">
        <v>43682</v>
      </c>
      <c r="B10400" s="233">
        <v>217</v>
      </c>
      <c r="C10400" s="233">
        <v>31</v>
      </c>
      <c r="D10400" s="234">
        <v>0.625</v>
      </c>
      <c r="E10400" s="235">
        <v>0.0001908191033974233</v>
      </c>
      <c r="F10400" s="235">
        <v>0.00004857498898855595</v>
      </c>
    </row>
    <row r="10401" ht="14.25" customHeight="1" spans="1:6" x14ac:dyDescent="0.25">
      <c r="A10401" s="232">
        <v>43682</v>
      </c>
      <c r="B10401" s="233">
        <v>217</v>
      </c>
      <c r="C10401" s="233">
        <v>32</v>
      </c>
      <c r="D10401" s="234">
        <v>0.6458333333321207</v>
      </c>
      <c r="E10401" s="235">
        <v>0.00014727577779240333</v>
      </c>
      <c r="F10401" s="235">
        <v>0.00004977684438621095</v>
      </c>
    </row>
    <row r="10402" ht="14.25" customHeight="1" spans="1:6" x14ac:dyDescent="0.25">
      <c r="A10402" s="232">
        <v>43682</v>
      </c>
      <c r="B10402" s="233">
        <v>217</v>
      </c>
      <c r="C10402" s="233">
        <v>33</v>
      </c>
      <c r="D10402" s="234">
        <v>0.6666666666678793</v>
      </c>
      <c r="E10402" s="235">
        <v>0.00012623774525881816</v>
      </c>
      <c r="F10402" s="235">
        <v>0.00005137931824975094</v>
      </c>
    </row>
    <row r="10403" ht="14.25" customHeight="1" spans="1:6" x14ac:dyDescent="0.25">
      <c r="A10403" s="232">
        <v>43682</v>
      </c>
      <c r="B10403" s="233">
        <v>217</v>
      </c>
      <c r="C10403" s="233">
        <v>34</v>
      </c>
      <c r="D10403" s="234">
        <v>0.6875</v>
      </c>
      <c r="E10403" s="235">
        <v>0.00010024492801660158</v>
      </c>
      <c r="F10403" s="235">
        <v>0.00005488472982624466</v>
      </c>
    </row>
    <row r="10404" ht="14.25" customHeight="1" spans="1:6" x14ac:dyDescent="0.25">
      <c r="A10404" s="232">
        <v>43682</v>
      </c>
      <c r="B10404" s="233">
        <v>217</v>
      </c>
      <c r="C10404" s="233">
        <v>35</v>
      </c>
      <c r="D10404" s="234">
        <v>0.7083333333321207</v>
      </c>
      <c r="E10404" s="235">
        <v>0.00007821951183598975</v>
      </c>
      <c r="F10404" s="235">
        <v>0.000059992615266278386</v>
      </c>
    </row>
    <row r="10405" ht="14.25" customHeight="1" spans="1:6" x14ac:dyDescent="0.25">
      <c r="A10405" s="232">
        <v>43682</v>
      </c>
      <c r="B10405" s="233">
        <v>217</v>
      </c>
      <c r="C10405" s="233">
        <v>36</v>
      </c>
      <c r="D10405" s="234">
        <v>0.7291666666678793</v>
      </c>
      <c r="E10405" s="235">
        <v>0.00006454490710507986</v>
      </c>
      <c r="F10405" s="235">
        <v>0.00006139477989687587</v>
      </c>
    </row>
    <row r="10406" ht="14.25" customHeight="1" spans="1:6" x14ac:dyDescent="0.25">
      <c r="A10406" s="232">
        <v>43682</v>
      </c>
      <c r="B10406" s="233">
        <v>217</v>
      </c>
      <c r="C10406" s="233">
        <v>37</v>
      </c>
      <c r="D10406" s="234">
        <v>0.75</v>
      </c>
      <c r="E10406" s="235">
        <v>0.000042812993319635966</v>
      </c>
      <c r="F10406" s="235">
        <v>0.00006409895454159961</v>
      </c>
    </row>
    <row r="10407" ht="14.25" customHeight="1" spans="1:6" x14ac:dyDescent="0.25">
      <c r="A10407" s="232">
        <v>43682</v>
      </c>
      <c r="B10407" s="233">
        <v>217</v>
      </c>
      <c r="C10407" s="233">
        <v>38</v>
      </c>
      <c r="D10407" s="234">
        <v>0.7708333333321207</v>
      </c>
      <c r="E10407" s="235">
        <v>0.0000231491223092954</v>
      </c>
      <c r="F10407" s="235">
        <v>0.0000653008099392546</v>
      </c>
    </row>
    <row r="10408" ht="14.25" customHeight="1" spans="1:6" x14ac:dyDescent="0.25">
      <c r="A10408" s="232">
        <v>43682</v>
      </c>
      <c r="B10408" s="233">
        <v>217</v>
      </c>
      <c r="C10408" s="233">
        <v>39</v>
      </c>
      <c r="D10408" s="234">
        <v>0.7916666666678793</v>
      </c>
      <c r="E10408" s="235">
        <v>0.000010526995335626965</v>
      </c>
      <c r="F10408" s="235">
        <v>0.0000646998822404271</v>
      </c>
    </row>
    <row r="10409" ht="14.25" customHeight="1" spans="1:6" x14ac:dyDescent="0.25">
      <c r="A10409" s="232">
        <v>43682</v>
      </c>
      <c r="B10409" s="233">
        <v>217</v>
      </c>
      <c r="C10409" s="233">
        <v>40</v>
      </c>
      <c r="D10409" s="234">
        <v>0.8125</v>
      </c>
      <c r="E10409" s="235">
        <v>0.0000019193728400689793</v>
      </c>
      <c r="F10409" s="235">
        <v>0.00006309740837688711</v>
      </c>
    </row>
    <row r="10410" ht="14.25" customHeight="1" spans="1:6" x14ac:dyDescent="0.25">
      <c r="A10410" s="232">
        <v>43682</v>
      </c>
      <c r="B10410" s="233">
        <v>217</v>
      </c>
      <c r="C10410" s="233">
        <v>41</v>
      </c>
      <c r="D10410" s="234">
        <v>0.8333333333321207</v>
      </c>
      <c r="E10410" s="235">
        <v>1.0850795760206447e-8</v>
      </c>
      <c r="F10410" s="235">
        <v>0.00006169524374628963</v>
      </c>
    </row>
    <row r="10411" ht="14.25" customHeight="1" spans="1:6" x14ac:dyDescent="0.25">
      <c r="A10411" s="232">
        <v>43682</v>
      </c>
      <c r="B10411" s="233">
        <v>217</v>
      </c>
      <c r="C10411" s="233">
        <v>42</v>
      </c>
      <c r="D10411" s="234">
        <v>0.8541666666678793</v>
      </c>
      <c r="E10411" s="235">
        <v>0</v>
      </c>
      <c r="F10411" s="235">
        <v>0.00006179539836276087</v>
      </c>
    </row>
    <row r="10412" ht="14.25" customHeight="1" spans="1:6" x14ac:dyDescent="0.25">
      <c r="A10412" s="232">
        <v>43682</v>
      </c>
      <c r="B10412" s="233">
        <v>217</v>
      </c>
      <c r="C10412" s="233">
        <v>43</v>
      </c>
      <c r="D10412" s="234">
        <v>0.875</v>
      </c>
      <c r="E10412" s="235">
        <v>0</v>
      </c>
      <c r="F10412" s="235">
        <v>0.00006279694452747336</v>
      </c>
    </row>
    <row r="10413" ht="14.25" customHeight="1" spans="1:6" x14ac:dyDescent="0.25">
      <c r="A10413" s="232">
        <v>43682</v>
      </c>
      <c r="B10413" s="233">
        <v>217</v>
      </c>
      <c r="C10413" s="233">
        <v>44</v>
      </c>
      <c r="D10413" s="234">
        <v>0.8958333333321207</v>
      </c>
      <c r="E10413" s="235">
        <v>0</v>
      </c>
      <c r="F10413" s="235">
        <v>0.00006279694452747336</v>
      </c>
    </row>
    <row r="10414" ht="14.25" customHeight="1" spans="1:6" x14ac:dyDescent="0.25">
      <c r="A10414" s="232">
        <v>43682</v>
      </c>
      <c r="B10414" s="233">
        <v>217</v>
      </c>
      <c r="C10414" s="233">
        <v>45</v>
      </c>
      <c r="D10414" s="234">
        <v>0.9166666666678793</v>
      </c>
      <c r="E10414" s="235">
        <v>0</v>
      </c>
      <c r="F10414" s="235">
        <v>0.00005969215141686463</v>
      </c>
    </row>
    <row r="10415" ht="14.25" customHeight="1" spans="1:6" x14ac:dyDescent="0.25">
      <c r="A10415" s="232">
        <v>43682</v>
      </c>
      <c r="B10415" s="233">
        <v>217</v>
      </c>
      <c r="C10415" s="233">
        <v>46</v>
      </c>
      <c r="D10415" s="234">
        <v>0.9375</v>
      </c>
      <c r="E10415" s="235">
        <v>0</v>
      </c>
      <c r="F10415" s="235">
        <v>0.000055285348292129665</v>
      </c>
    </row>
    <row r="10416" ht="14.25" customHeight="1" spans="1:6" x14ac:dyDescent="0.25">
      <c r="A10416" s="232">
        <v>43682</v>
      </c>
      <c r="B10416" s="233">
        <v>217</v>
      </c>
      <c r="C10416" s="233">
        <v>47</v>
      </c>
      <c r="D10416" s="234">
        <v>0.9583333333321207</v>
      </c>
      <c r="E10416" s="235">
        <v>0</v>
      </c>
      <c r="F10416" s="235">
        <v>0.00004977684438621095</v>
      </c>
    </row>
    <row r="10417" ht="14.25" customHeight="1" spans="1:6" x14ac:dyDescent="0.25">
      <c r="A10417" s="232">
        <v>43682</v>
      </c>
      <c r="B10417" s="233">
        <v>217</v>
      </c>
      <c r="C10417" s="233">
        <v>48</v>
      </c>
      <c r="D10417" s="234">
        <v>0.9791666666678793</v>
      </c>
      <c r="E10417" s="235">
        <v>0</v>
      </c>
      <c r="F10417" s="235">
        <v>0.00004256571200028099</v>
      </c>
    </row>
    <row r="10418" ht="14.25" customHeight="1" spans="1:6" x14ac:dyDescent="0.25">
      <c r="A10418" s="232">
        <v>43683</v>
      </c>
      <c r="B10418" s="233">
        <v>218</v>
      </c>
      <c r="C10418" s="233">
        <v>1</v>
      </c>
      <c r="D10418" s="234">
        <v>0</v>
      </c>
      <c r="E10418" s="235">
        <v>0</v>
      </c>
      <c r="F10418" s="235">
        <v>0.00003755798117671852</v>
      </c>
    </row>
    <row r="10419" ht="14.25" customHeight="1" spans="1:6" x14ac:dyDescent="0.25">
      <c r="A10419" s="232">
        <v>43683</v>
      </c>
      <c r="B10419" s="233">
        <v>218</v>
      </c>
      <c r="C10419" s="233">
        <v>2</v>
      </c>
      <c r="D10419" s="234">
        <v>0.020833333332120674</v>
      </c>
      <c r="E10419" s="235">
        <v>0</v>
      </c>
      <c r="F10419" s="235">
        <v>0.00003425287883316729</v>
      </c>
    </row>
    <row r="10420" ht="14.25" customHeight="1" spans="1:6" x14ac:dyDescent="0.25">
      <c r="A10420" s="232">
        <v>43683</v>
      </c>
      <c r="B10420" s="233">
        <v>218</v>
      </c>
      <c r="C10420" s="233">
        <v>3</v>
      </c>
      <c r="D10420" s="234">
        <v>0.041666666667879326</v>
      </c>
      <c r="E10420" s="235">
        <v>0</v>
      </c>
      <c r="F10420" s="235">
        <v>0.00003174901342138605</v>
      </c>
    </row>
    <row r="10421" ht="14.25" customHeight="1" spans="1:6" x14ac:dyDescent="0.25">
      <c r="A10421" s="232">
        <v>43683</v>
      </c>
      <c r="B10421" s="233">
        <v>218</v>
      </c>
      <c r="C10421" s="233">
        <v>4</v>
      </c>
      <c r="D10421" s="234">
        <v>0.0625</v>
      </c>
      <c r="E10421" s="235">
        <v>0</v>
      </c>
      <c r="F10421" s="235">
        <v>0.00003064731264020231</v>
      </c>
    </row>
    <row r="10422" ht="14.25" customHeight="1" spans="1:6" x14ac:dyDescent="0.25">
      <c r="A10422" s="232">
        <v>43683</v>
      </c>
      <c r="B10422" s="233">
        <v>218</v>
      </c>
      <c r="C10422" s="233">
        <v>5</v>
      </c>
      <c r="D10422" s="234">
        <v>0.08333333333212067</v>
      </c>
      <c r="E10422" s="235">
        <v>0</v>
      </c>
      <c r="F10422" s="235">
        <v>0.000028544065694306077</v>
      </c>
    </row>
    <row r="10423" ht="14.25" customHeight="1" spans="1:6" x14ac:dyDescent="0.25">
      <c r="A10423" s="232">
        <v>43683</v>
      </c>
      <c r="B10423" s="233">
        <v>218</v>
      </c>
      <c r="C10423" s="233">
        <v>6</v>
      </c>
      <c r="D10423" s="234">
        <v>0.10416666666787933</v>
      </c>
      <c r="E10423" s="235">
        <v>0</v>
      </c>
      <c r="F10423" s="235">
        <v>0.00002744236491312233</v>
      </c>
    </row>
    <row r="10424" ht="14.25" customHeight="1" spans="1:6" x14ac:dyDescent="0.25">
      <c r="A10424" s="232">
        <v>43683</v>
      </c>
      <c r="B10424" s="233">
        <v>218</v>
      </c>
      <c r="C10424" s="233">
        <v>7</v>
      </c>
      <c r="D10424" s="234">
        <v>0.125</v>
      </c>
      <c r="E10424" s="235">
        <v>0</v>
      </c>
      <c r="F10424" s="235">
        <v>0.000027742828762536086</v>
      </c>
    </row>
    <row r="10425" ht="14.25" customHeight="1" spans="1:6" x14ac:dyDescent="0.25">
      <c r="A10425" s="232">
        <v>43683</v>
      </c>
      <c r="B10425" s="233">
        <v>218</v>
      </c>
      <c r="C10425" s="233">
        <v>8</v>
      </c>
      <c r="D10425" s="234">
        <v>0.14583333333212067</v>
      </c>
      <c r="E10425" s="235">
        <v>0</v>
      </c>
      <c r="F10425" s="235">
        <v>0.00002644081874840984</v>
      </c>
    </row>
    <row r="10426" ht="14.25" customHeight="1" spans="1:6" x14ac:dyDescent="0.25">
      <c r="A10426" s="232">
        <v>43683</v>
      </c>
      <c r="B10426" s="233">
        <v>218</v>
      </c>
      <c r="C10426" s="233">
        <v>9</v>
      </c>
      <c r="D10426" s="234">
        <v>0.16666666666787933</v>
      </c>
      <c r="E10426" s="235">
        <v>2.554080565746993e-8</v>
      </c>
      <c r="F10426" s="235">
        <v>0.00002604020028252484</v>
      </c>
    </row>
    <row r="10427" ht="14.25" customHeight="1" spans="1:6" x14ac:dyDescent="0.25">
      <c r="A10427" s="232">
        <v>43683</v>
      </c>
      <c r="B10427" s="233">
        <v>218</v>
      </c>
      <c r="C10427" s="233">
        <v>10</v>
      </c>
      <c r="D10427" s="234">
        <v>0.1875</v>
      </c>
      <c r="E10427" s="235">
        <v>0.0000020688052582550643</v>
      </c>
      <c r="F10427" s="235">
        <v>0.00002704174644723733</v>
      </c>
    </row>
    <row r="10428" ht="14.25" customHeight="1" spans="1:6" x14ac:dyDescent="0.25">
      <c r="A10428" s="232">
        <v>43683</v>
      </c>
      <c r="B10428" s="233">
        <v>218</v>
      </c>
      <c r="C10428" s="233">
        <v>11</v>
      </c>
      <c r="D10428" s="234">
        <v>0.20833333333212067</v>
      </c>
      <c r="E10428" s="235">
        <v>0.000008909862964239407</v>
      </c>
      <c r="F10428" s="235">
        <v>0.000027141901063708585</v>
      </c>
    </row>
    <row r="10429" ht="14.25" customHeight="1" spans="1:6" x14ac:dyDescent="0.25">
      <c r="A10429" s="232">
        <v>43683</v>
      </c>
      <c r="B10429" s="233">
        <v>218</v>
      </c>
      <c r="C10429" s="233">
        <v>12</v>
      </c>
      <c r="D10429" s="234">
        <v>0.22916666666787933</v>
      </c>
      <c r="E10429" s="235">
        <v>0.000020351581613745916</v>
      </c>
      <c r="F10429" s="235">
        <v>0.00002704174644723733</v>
      </c>
    </row>
    <row r="10430" ht="14.25" customHeight="1" spans="1:6" x14ac:dyDescent="0.25">
      <c r="A10430" s="232">
        <v>43683</v>
      </c>
      <c r="B10430" s="233">
        <v>218</v>
      </c>
      <c r="C10430" s="233">
        <v>13</v>
      </c>
      <c r="D10430" s="234">
        <v>0.25</v>
      </c>
      <c r="E10430" s="235">
        <v>0.00003612932840388145</v>
      </c>
      <c r="F10430" s="235">
        <v>0.000028043292611949826</v>
      </c>
    </row>
    <row r="10431" ht="14.25" customHeight="1" spans="1:6" x14ac:dyDescent="0.25">
      <c r="A10431" s="232">
        <v>43683</v>
      </c>
      <c r="B10431" s="233">
        <v>218</v>
      </c>
      <c r="C10431" s="233">
        <v>14</v>
      </c>
      <c r="D10431" s="234">
        <v>0.2708333333321207</v>
      </c>
      <c r="E10431" s="235">
        <v>0.000057816081596853484</v>
      </c>
      <c r="F10431" s="235">
        <v>0.000030146539557846063</v>
      </c>
    </row>
    <row r="10432" ht="14.25" customHeight="1" spans="1:6" x14ac:dyDescent="0.25">
      <c r="A10432" s="232">
        <v>43683</v>
      </c>
      <c r="B10432" s="233">
        <v>218</v>
      </c>
      <c r="C10432" s="233">
        <v>15</v>
      </c>
      <c r="D10432" s="234">
        <v>0.2916666666678793</v>
      </c>
      <c r="E10432" s="235">
        <v>0.00008176315676256232</v>
      </c>
      <c r="F10432" s="235">
        <v>0.000034953961148466035</v>
      </c>
    </row>
    <row r="10433" ht="14.25" customHeight="1" spans="1:6" x14ac:dyDescent="0.25">
      <c r="A10433" s="232">
        <v>43683</v>
      </c>
      <c r="B10433" s="233">
        <v>218</v>
      </c>
      <c r="C10433" s="233">
        <v>16</v>
      </c>
      <c r="D10433" s="234">
        <v>0.3125</v>
      </c>
      <c r="E10433" s="235">
        <v>0.0001028151340554714</v>
      </c>
      <c r="F10433" s="235">
        <v>0.00003795859964260352</v>
      </c>
    </row>
    <row r="10434" ht="14.25" customHeight="1" spans="1:6" x14ac:dyDescent="0.25">
      <c r="A10434" s="232">
        <v>43683</v>
      </c>
      <c r="B10434" s="233">
        <v>218</v>
      </c>
      <c r="C10434" s="233">
        <v>17</v>
      </c>
      <c r="D10434" s="234">
        <v>0.3333333333321207</v>
      </c>
      <c r="E10434" s="235">
        <v>0.00014286585107899322</v>
      </c>
      <c r="F10434" s="235">
        <v>0.000046972515125015957</v>
      </c>
    </row>
    <row r="10435" ht="14.25" customHeight="1" spans="1:6" x14ac:dyDescent="0.25">
      <c r="A10435" s="232">
        <v>43683</v>
      </c>
      <c r="B10435" s="233">
        <v>218</v>
      </c>
      <c r="C10435" s="233">
        <v>18</v>
      </c>
      <c r="D10435" s="234">
        <v>0.3541666666678793</v>
      </c>
      <c r="E10435" s="235">
        <v>0.00015819264000207917</v>
      </c>
      <c r="F10435" s="235">
        <v>0.00005238086441446342</v>
      </c>
    </row>
    <row r="10436" ht="14.25" customHeight="1" spans="1:6" x14ac:dyDescent="0.25">
      <c r="A10436" s="232">
        <v>43683</v>
      </c>
      <c r="B10436" s="233">
        <v>218</v>
      </c>
      <c r="C10436" s="233">
        <v>19</v>
      </c>
      <c r="D10436" s="234">
        <v>0.375</v>
      </c>
      <c r="E10436" s="235">
        <v>0.00019330723573877603</v>
      </c>
      <c r="F10436" s="235">
        <v>0.000055285348292129665</v>
      </c>
    </row>
    <row r="10437" ht="14.25" customHeight="1" spans="1:6" x14ac:dyDescent="0.25">
      <c r="A10437" s="232">
        <v>43683</v>
      </c>
      <c r="B10437" s="233">
        <v>218</v>
      </c>
      <c r="C10437" s="233">
        <v>20</v>
      </c>
      <c r="D10437" s="234">
        <v>0.3958333333321207</v>
      </c>
      <c r="E10437" s="235">
        <v>0.0002031059600885546</v>
      </c>
      <c r="F10437" s="235">
        <v>0.000058390141402738404</v>
      </c>
    </row>
    <row r="10438" ht="14.25" customHeight="1" spans="1:6" x14ac:dyDescent="0.25">
      <c r="A10438" s="232">
        <v>43683</v>
      </c>
      <c r="B10438" s="233">
        <v>218</v>
      </c>
      <c r="C10438" s="233">
        <v>21</v>
      </c>
      <c r="D10438" s="234">
        <v>0.4166666666678793</v>
      </c>
      <c r="E10438" s="235">
        <v>0.0002442215377711597</v>
      </c>
      <c r="F10438" s="235">
        <v>0.00005859045063568089</v>
      </c>
    </row>
    <row r="10439" ht="14.25" customHeight="1" spans="1:6" x14ac:dyDescent="0.25">
      <c r="A10439" s="232">
        <v>43683</v>
      </c>
      <c r="B10439" s="233">
        <v>218</v>
      </c>
      <c r="C10439" s="233">
        <v>22</v>
      </c>
      <c r="D10439" s="234">
        <v>0.4375</v>
      </c>
      <c r="E10439" s="235">
        <v>0.0002641549341044664</v>
      </c>
      <c r="F10439" s="235">
        <v>0.00005488472982624466</v>
      </c>
    </row>
    <row r="10440" ht="14.25" customHeight="1" spans="1:6" x14ac:dyDescent="0.25">
      <c r="A10440" s="232">
        <v>43683</v>
      </c>
      <c r="B10440" s="233">
        <v>218</v>
      </c>
      <c r="C10440" s="233">
        <v>23</v>
      </c>
      <c r="D10440" s="234">
        <v>0.4583333333321207</v>
      </c>
      <c r="E10440" s="235">
        <v>0.00026407424417243953</v>
      </c>
      <c r="F10440" s="235">
        <v>0.00005608658522389965</v>
      </c>
    </row>
    <row r="10441" ht="14.25" customHeight="1" spans="1:6" x14ac:dyDescent="0.25">
      <c r="A10441" s="232">
        <v>43683</v>
      </c>
      <c r="B10441" s="233">
        <v>218</v>
      </c>
      <c r="C10441" s="233">
        <v>24</v>
      </c>
      <c r="D10441" s="234">
        <v>0.4791666666678793</v>
      </c>
      <c r="E10441" s="235">
        <v>0.0002509305581701602</v>
      </c>
      <c r="F10441" s="235">
        <v>0.00005298179211329092</v>
      </c>
    </row>
    <row r="10442" ht="14.25" customHeight="1" spans="1:6" x14ac:dyDescent="0.25">
      <c r="A10442" s="232">
        <v>43683</v>
      </c>
      <c r="B10442" s="233">
        <v>218</v>
      </c>
      <c r="C10442" s="233">
        <v>25</v>
      </c>
      <c r="D10442" s="234">
        <v>0.5</v>
      </c>
      <c r="E10442" s="235">
        <v>0.0002699067889716214</v>
      </c>
      <c r="F10442" s="235">
        <v>0.00005498488444271591</v>
      </c>
    </row>
    <row r="10443" ht="14.25" customHeight="1" spans="1:6" x14ac:dyDescent="0.25">
      <c r="A10443" s="232">
        <v>43683</v>
      </c>
      <c r="B10443" s="233">
        <v>218</v>
      </c>
      <c r="C10443" s="233">
        <v>26</v>
      </c>
      <c r="D10443" s="234">
        <v>0.5208333333321207</v>
      </c>
      <c r="E10443" s="235">
        <v>0.0002735610854955835</v>
      </c>
      <c r="F10443" s="235">
        <v>0.00005498488444271591</v>
      </c>
    </row>
    <row r="10444" ht="14.25" customHeight="1" spans="1:6" x14ac:dyDescent="0.25">
      <c r="A10444" s="232">
        <v>43683</v>
      </c>
      <c r="B10444" s="233">
        <v>218</v>
      </c>
      <c r="C10444" s="233">
        <v>27</v>
      </c>
      <c r="D10444" s="234">
        <v>0.5416666666678793</v>
      </c>
      <c r="E10444" s="235">
        <v>0.0002799447873915029</v>
      </c>
      <c r="F10444" s="235">
        <v>0.00005488472982624466</v>
      </c>
    </row>
    <row r="10445" ht="14.25" customHeight="1" spans="1:6" x14ac:dyDescent="0.25">
      <c r="A10445" s="232">
        <v>43683</v>
      </c>
      <c r="B10445" s="233">
        <v>218</v>
      </c>
      <c r="C10445" s="233">
        <v>28</v>
      </c>
      <c r="D10445" s="234">
        <v>0.5625</v>
      </c>
      <c r="E10445" s="235">
        <v>0.00026556522929205</v>
      </c>
      <c r="F10445" s="235">
        <v>0.000053783029045060915</v>
      </c>
    </row>
    <row r="10446" ht="14.25" customHeight="1" spans="1:6" x14ac:dyDescent="0.25">
      <c r="A10446" s="232">
        <v>43683</v>
      </c>
      <c r="B10446" s="233">
        <v>218</v>
      </c>
      <c r="C10446" s="233">
        <v>29</v>
      </c>
      <c r="D10446" s="234">
        <v>0.5833333333321207</v>
      </c>
      <c r="E10446" s="235">
        <v>0.0002590182451913838</v>
      </c>
      <c r="F10446" s="235">
        <v>0.00005298179211329092</v>
      </c>
    </row>
    <row r="10447" ht="14.25" customHeight="1" spans="1:6" x14ac:dyDescent="0.25">
      <c r="A10447" s="232">
        <v>43683</v>
      </c>
      <c r="B10447" s="233">
        <v>218</v>
      </c>
      <c r="C10447" s="233">
        <v>30</v>
      </c>
      <c r="D10447" s="234">
        <v>0.6041666666678793</v>
      </c>
      <c r="E10447" s="235">
        <v>0.0002388766306774225</v>
      </c>
      <c r="F10447" s="235">
        <v>0.000051980245948578425</v>
      </c>
    </row>
    <row r="10448" ht="14.25" customHeight="1" spans="1:6" x14ac:dyDescent="0.25">
      <c r="A10448" s="232">
        <v>43683</v>
      </c>
      <c r="B10448" s="233">
        <v>218</v>
      </c>
      <c r="C10448" s="233">
        <v>31</v>
      </c>
      <c r="D10448" s="234">
        <v>0.625</v>
      </c>
      <c r="E10448" s="235">
        <v>0.000220844605574153</v>
      </c>
      <c r="F10448" s="235">
        <v>0.00004937622592032595</v>
      </c>
    </row>
    <row r="10449" ht="14.25" customHeight="1" spans="1:6" x14ac:dyDescent="0.25">
      <c r="A10449" s="232">
        <v>43683</v>
      </c>
      <c r="B10449" s="233">
        <v>218</v>
      </c>
      <c r="C10449" s="233">
        <v>32</v>
      </c>
      <c r="D10449" s="234">
        <v>0.6458333333321207</v>
      </c>
      <c r="E10449" s="235">
        <v>0.00017826127431854196</v>
      </c>
      <c r="F10449" s="235">
        <v>0.00005127916363327967</v>
      </c>
    </row>
    <row r="10450" ht="14.25" customHeight="1" spans="1:6" x14ac:dyDescent="0.25">
      <c r="A10450" s="232">
        <v>43683</v>
      </c>
      <c r="B10450" s="233">
        <v>218</v>
      </c>
      <c r="C10450" s="233">
        <v>33</v>
      </c>
      <c r="D10450" s="234">
        <v>0.6666666666678793</v>
      </c>
      <c r="E10450" s="235">
        <v>0.0001505179347097894</v>
      </c>
      <c r="F10450" s="235">
        <v>0.00005127916363327967</v>
      </c>
    </row>
    <row r="10451" ht="14.25" customHeight="1" spans="1:6" x14ac:dyDescent="0.25">
      <c r="A10451" s="232">
        <v>43683</v>
      </c>
      <c r="B10451" s="233">
        <v>218</v>
      </c>
      <c r="C10451" s="233">
        <v>34</v>
      </c>
      <c r="D10451" s="234">
        <v>0.6875</v>
      </c>
      <c r="E10451" s="235">
        <v>0.00011208942602416617</v>
      </c>
      <c r="F10451" s="235">
        <v>0.000054684420593302164</v>
      </c>
    </row>
    <row r="10452" ht="14.25" customHeight="1" spans="1:6" x14ac:dyDescent="0.25">
      <c r="A10452" s="232">
        <v>43683</v>
      </c>
      <c r="B10452" s="233">
        <v>218</v>
      </c>
      <c r="C10452" s="233">
        <v>35</v>
      </c>
      <c r="D10452" s="234">
        <v>0.7083333333321207</v>
      </c>
      <c r="E10452" s="235">
        <v>0.00008374358622266637</v>
      </c>
      <c r="F10452" s="235">
        <v>0.00005959199680039339</v>
      </c>
    </row>
    <row r="10453" ht="14.25" customHeight="1" spans="1:6" x14ac:dyDescent="0.25">
      <c r="A10453" s="232">
        <v>43683</v>
      </c>
      <c r="B10453" s="233">
        <v>218</v>
      </c>
      <c r="C10453" s="233">
        <v>36</v>
      </c>
      <c r="D10453" s="234">
        <v>0.7291666666678793</v>
      </c>
      <c r="E10453" s="235">
        <v>0.00006794156171976866</v>
      </c>
      <c r="F10453" s="235">
        <v>0.00006389864530865711</v>
      </c>
    </row>
    <row r="10454" ht="14.25" customHeight="1" spans="1:6" x14ac:dyDescent="0.25">
      <c r="A10454" s="232">
        <v>43683</v>
      </c>
      <c r="B10454" s="233">
        <v>218</v>
      </c>
      <c r="C10454" s="233">
        <v>37</v>
      </c>
      <c r="D10454" s="234">
        <v>0.75</v>
      </c>
      <c r="E10454" s="235">
        <v>0.00004626784351482839</v>
      </c>
      <c r="F10454" s="235">
        <v>0.00006279694452747336</v>
      </c>
    </row>
    <row r="10455" ht="14.25" customHeight="1" spans="1:6" x14ac:dyDescent="0.25">
      <c r="A10455" s="232">
        <v>43683</v>
      </c>
      <c r="B10455" s="233">
        <v>218</v>
      </c>
      <c r="C10455" s="233">
        <v>38</v>
      </c>
      <c r="D10455" s="234">
        <v>0.7708333333321207</v>
      </c>
      <c r="E10455" s="235">
        <v>0.000026781464751295967</v>
      </c>
      <c r="F10455" s="235">
        <v>0.00006339787222630086</v>
      </c>
    </row>
    <row r="10456" ht="14.25" customHeight="1" spans="1:6" x14ac:dyDescent="0.25">
      <c r="A10456" s="232">
        <v>43683</v>
      </c>
      <c r="B10456" s="233">
        <v>218</v>
      </c>
      <c r="C10456" s="233">
        <v>39</v>
      </c>
      <c r="D10456" s="234">
        <v>0.7916666666678793</v>
      </c>
      <c r="E10456" s="235">
        <v>0.00001287092908560029</v>
      </c>
      <c r="F10456" s="235">
        <v>0.00006409895454159961</v>
      </c>
    </row>
    <row r="10457" ht="14.25" customHeight="1" spans="1:6" x14ac:dyDescent="0.25">
      <c r="A10457" s="232">
        <v>43683</v>
      </c>
      <c r="B10457" s="233">
        <v>218</v>
      </c>
      <c r="C10457" s="233">
        <v>40</v>
      </c>
      <c r="D10457" s="234">
        <v>0.8125</v>
      </c>
      <c r="E10457" s="235">
        <v>0.000002415000713503618</v>
      </c>
      <c r="F10457" s="235">
        <v>0.00006159508912981838</v>
      </c>
    </row>
    <row r="10458" ht="14.25" customHeight="1" spans="1:6" x14ac:dyDescent="0.25">
      <c r="A10458" s="232">
        <v>43683</v>
      </c>
      <c r="B10458" s="233">
        <v>218</v>
      </c>
      <c r="C10458" s="233">
        <v>41</v>
      </c>
      <c r="D10458" s="234">
        <v>0.8333333333321207</v>
      </c>
      <c r="E10458" s="235">
        <v>3.803943740936011e-8</v>
      </c>
      <c r="F10458" s="235">
        <v>0.00006189555297923212</v>
      </c>
    </row>
    <row r="10459" ht="14.25" customHeight="1" spans="1:6" x14ac:dyDescent="0.25">
      <c r="A10459" s="232">
        <v>43683</v>
      </c>
      <c r="B10459" s="233">
        <v>218</v>
      </c>
      <c r="C10459" s="233">
        <v>42</v>
      </c>
      <c r="D10459" s="234">
        <v>0.8541666666678793</v>
      </c>
      <c r="E10459" s="235">
        <v>0</v>
      </c>
      <c r="F10459" s="235">
        <v>0.00006199570759570338</v>
      </c>
    </row>
    <row r="10460" ht="14.25" customHeight="1" spans="1:6" x14ac:dyDescent="0.25">
      <c r="A10460" s="232">
        <v>43683</v>
      </c>
      <c r="B10460" s="233">
        <v>218</v>
      </c>
      <c r="C10460" s="233">
        <v>43</v>
      </c>
      <c r="D10460" s="234">
        <v>0.875</v>
      </c>
      <c r="E10460" s="235">
        <v>0</v>
      </c>
      <c r="F10460" s="235">
        <v>0.00006249648067805962</v>
      </c>
    </row>
    <row r="10461" ht="14.25" customHeight="1" spans="1:6" x14ac:dyDescent="0.25">
      <c r="A10461" s="232">
        <v>43683</v>
      </c>
      <c r="B10461" s="233">
        <v>218</v>
      </c>
      <c r="C10461" s="233">
        <v>44</v>
      </c>
      <c r="D10461" s="234">
        <v>0.8958333333321207</v>
      </c>
      <c r="E10461" s="235">
        <v>0</v>
      </c>
      <c r="F10461" s="235">
        <v>0.00006109431604746214</v>
      </c>
    </row>
    <row r="10462" ht="14.25" customHeight="1" spans="1:6" x14ac:dyDescent="0.25">
      <c r="A10462" s="232">
        <v>43683</v>
      </c>
      <c r="B10462" s="233">
        <v>218</v>
      </c>
      <c r="C10462" s="233">
        <v>45</v>
      </c>
      <c r="D10462" s="234">
        <v>0.9166666666678793</v>
      </c>
      <c r="E10462" s="235">
        <v>0</v>
      </c>
      <c r="F10462" s="235">
        <v>0.000058991069101565885</v>
      </c>
    </row>
    <row r="10463" ht="14.25" customHeight="1" spans="1:6" x14ac:dyDescent="0.25">
      <c r="A10463" s="232">
        <v>43683</v>
      </c>
      <c r="B10463" s="233">
        <v>218</v>
      </c>
      <c r="C10463" s="233">
        <v>46</v>
      </c>
      <c r="D10463" s="234">
        <v>0.9375</v>
      </c>
      <c r="E10463" s="235">
        <v>0</v>
      </c>
      <c r="F10463" s="235">
        <v>0.00005588627599095715</v>
      </c>
    </row>
    <row r="10464" ht="14.25" customHeight="1" spans="1:6" x14ac:dyDescent="0.25">
      <c r="A10464" s="232">
        <v>43683</v>
      </c>
      <c r="B10464" s="233">
        <v>218</v>
      </c>
      <c r="C10464" s="233">
        <v>47</v>
      </c>
      <c r="D10464" s="234">
        <v>0.9583333333321207</v>
      </c>
      <c r="E10464" s="235">
        <v>0</v>
      </c>
      <c r="F10464" s="235">
        <v>0.00004937622592032595</v>
      </c>
    </row>
    <row r="10465" ht="14.25" customHeight="1" spans="1:6" x14ac:dyDescent="0.25">
      <c r="A10465" s="232">
        <v>43683</v>
      </c>
      <c r="B10465" s="233">
        <v>218</v>
      </c>
      <c r="C10465" s="233">
        <v>48</v>
      </c>
      <c r="D10465" s="234">
        <v>0.9791666666678793</v>
      </c>
      <c r="E10465" s="235">
        <v>0</v>
      </c>
      <c r="F10465" s="235">
        <v>0.00004456880432970597</v>
      </c>
    </row>
    <row r="10466" ht="14.25" customHeight="1" spans="1:6" x14ac:dyDescent="0.25">
      <c r="A10466" s="232">
        <v>43684</v>
      </c>
      <c r="B10466" s="233">
        <v>219</v>
      </c>
      <c r="C10466" s="233">
        <v>1</v>
      </c>
      <c r="D10466" s="234">
        <v>0</v>
      </c>
      <c r="E10466" s="235">
        <v>0</v>
      </c>
      <c r="F10466" s="235">
        <v>0.000038759836574373515</v>
      </c>
    </row>
    <row r="10467" ht="14.25" customHeight="1" spans="1:6" x14ac:dyDescent="0.25">
      <c r="A10467" s="232">
        <v>43684</v>
      </c>
      <c r="B10467" s="233">
        <v>219</v>
      </c>
      <c r="C10467" s="233">
        <v>2</v>
      </c>
      <c r="D10467" s="234">
        <v>0.020833333332120674</v>
      </c>
      <c r="E10467" s="235">
        <v>0</v>
      </c>
      <c r="F10467" s="235">
        <v>0.00003545473423082228</v>
      </c>
    </row>
    <row r="10468" ht="14.25" customHeight="1" spans="1:6" x14ac:dyDescent="0.25">
      <c r="A10468" s="232">
        <v>43684</v>
      </c>
      <c r="B10468" s="233">
        <v>219</v>
      </c>
      <c r="C10468" s="233">
        <v>3</v>
      </c>
      <c r="D10468" s="234">
        <v>0.041666666667879326</v>
      </c>
      <c r="E10468" s="235">
        <v>0</v>
      </c>
      <c r="F10468" s="235">
        <v>0.000033151178051983545</v>
      </c>
    </row>
    <row r="10469" ht="14.25" customHeight="1" spans="1:6" x14ac:dyDescent="0.25">
      <c r="A10469" s="232">
        <v>43684</v>
      </c>
      <c r="B10469" s="233">
        <v>219</v>
      </c>
      <c r="C10469" s="233">
        <v>4</v>
      </c>
      <c r="D10469" s="234">
        <v>0.0625</v>
      </c>
      <c r="E10469" s="235">
        <v>0</v>
      </c>
      <c r="F10469" s="235">
        <v>0.00003064731264020231</v>
      </c>
    </row>
    <row r="10470" ht="14.25" customHeight="1" spans="1:6" x14ac:dyDescent="0.25">
      <c r="A10470" s="232">
        <v>43684</v>
      </c>
      <c r="B10470" s="233">
        <v>219</v>
      </c>
      <c r="C10470" s="233">
        <v>5</v>
      </c>
      <c r="D10470" s="234">
        <v>0.08333333333212067</v>
      </c>
      <c r="E10470" s="235">
        <v>0</v>
      </c>
      <c r="F10470" s="235">
        <v>0.00002914499339313357</v>
      </c>
    </row>
    <row r="10471" ht="14.25" customHeight="1" spans="1:6" x14ac:dyDescent="0.25">
      <c r="A10471" s="232">
        <v>43684</v>
      </c>
      <c r="B10471" s="233">
        <v>219</v>
      </c>
      <c r="C10471" s="233">
        <v>6</v>
      </c>
      <c r="D10471" s="234">
        <v>0.10416666666787933</v>
      </c>
      <c r="E10471" s="235">
        <v>0</v>
      </c>
      <c r="F10471" s="235">
        <v>0.000027742828762536086</v>
      </c>
    </row>
    <row r="10472" ht="14.25" customHeight="1" spans="1:6" x14ac:dyDescent="0.25">
      <c r="A10472" s="232">
        <v>43684</v>
      </c>
      <c r="B10472" s="233">
        <v>219</v>
      </c>
      <c r="C10472" s="233">
        <v>7</v>
      </c>
      <c r="D10472" s="234">
        <v>0.125</v>
      </c>
      <c r="E10472" s="235">
        <v>0</v>
      </c>
      <c r="F10472" s="235">
        <v>0.000027542519529593582</v>
      </c>
    </row>
    <row r="10473" ht="14.25" customHeight="1" spans="1:6" x14ac:dyDescent="0.25">
      <c r="A10473" s="232">
        <v>43684</v>
      </c>
      <c r="B10473" s="233">
        <v>219</v>
      </c>
      <c r="C10473" s="233">
        <v>8</v>
      </c>
      <c r="D10473" s="234">
        <v>0.14583333333212067</v>
      </c>
      <c r="E10473" s="235">
        <v>0</v>
      </c>
      <c r="F10473" s="235">
        <v>0.00002674128259782358</v>
      </c>
    </row>
    <row r="10474" ht="14.25" customHeight="1" spans="1:6" x14ac:dyDescent="0.25">
      <c r="A10474" s="232">
        <v>43684</v>
      </c>
      <c r="B10474" s="233">
        <v>219</v>
      </c>
      <c r="C10474" s="233">
        <v>9</v>
      </c>
      <c r="D10474" s="234">
        <v>0.16666666666787933</v>
      </c>
      <c r="E10474" s="235">
        <v>0</v>
      </c>
      <c r="F10474" s="235">
        <v>0.00002644081874840984</v>
      </c>
    </row>
    <row r="10475" ht="14.25" customHeight="1" spans="1:6" x14ac:dyDescent="0.25">
      <c r="A10475" s="232">
        <v>43684</v>
      </c>
      <c r="B10475" s="233">
        <v>219</v>
      </c>
      <c r="C10475" s="233">
        <v>10</v>
      </c>
      <c r="D10475" s="234">
        <v>0.1875</v>
      </c>
      <c r="E10475" s="235">
        <v>0.0000016346115620780755</v>
      </c>
      <c r="F10475" s="235">
        <v>0.00002644081874840984</v>
      </c>
    </row>
    <row r="10476" ht="14.25" customHeight="1" spans="1:6" x14ac:dyDescent="0.25">
      <c r="A10476" s="232">
        <v>43684</v>
      </c>
      <c r="B10476" s="233">
        <v>219</v>
      </c>
      <c r="C10476" s="233">
        <v>11</v>
      </c>
      <c r="D10476" s="234">
        <v>0.20833333333212067</v>
      </c>
      <c r="E10476" s="235">
        <v>0.0000073700838886499106</v>
      </c>
      <c r="F10476" s="235">
        <v>0.000026240509515467337</v>
      </c>
    </row>
    <row r="10477" ht="14.25" customHeight="1" spans="1:6" x14ac:dyDescent="0.25">
      <c r="A10477" s="232">
        <v>43684</v>
      </c>
      <c r="B10477" s="233">
        <v>219</v>
      </c>
      <c r="C10477" s="233">
        <v>12</v>
      </c>
      <c r="D10477" s="234">
        <v>0.22916666666787933</v>
      </c>
      <c r="E10477" s="235">
        <v>0.000020617091485058552</v>
      </c>
      <c r="F10477" s="235">
        <v>0.000027342210296651082</v>
      </c>
    </row>
    <row r="10478" ht="14.25" customHeight="1" spans="1:6" x14ac:dyDescent="0.25">
      <c r="A10478" s="232">
        <v>43684</v>
      </c>
      <c r="B10478" s="233">
        <v>219</v>
      </c>
      <c r="C10478" s="233">
        <v>13</v>
      </c>
      <c r="D10478" s="234">
        <v>0.25</v>
      </c>
      <c r="E10478" s="235">
        <v>0.000039848969125525505</v>
      </c>
      <c r="F10478" s="235">
        <v>0.000029044838776662325</v>
      </c>
    </row>
    <row r="10479" ht="14.25" customHeight="1" spans="1:6" x14ac:dyDescent="0.25">
      <c r="A10479" s="232">
        <v>43684</v>
      </c>
      <c r="B10479" s="233">
        <v>219</v>
      </c>
      <c r="C10479" s="233">
        <v>14</v>
      </c>
      <c r="D10479" s="234">
        <v>0.2708333333321207</v>
      </c>
      <c r="E10479" s="235">
        <v>0.00006508154095582794</v>
      </c>
      <c r="F10479" s="235">
        <v>0.000030146539557846063</v>
      </c>
    </row>
    <row r="10480" ht="14.25" customHeight="1" spans="1:6" x14ac:dyDescent="0.25">
      <c r="A10480" s="232">
        <v>43684</v>
      </c>
      <c r="B10480" s="233">
        <v>219</v>
      </c>
      <c r="C10480" s="233">
        <v>15</v>
      </c>
      <c r="D10480" s="234">
        <v>0.2916666666678793</v>
      </c>
      <c r="E10480" s="235">
        <v>0.00009546280100260072</v>
      </c>
      <c r="F10480" s="235">
        <v>0.0000326504049696273</v>
      </c>
    </row>
    <row r="10481" ht="14.25" customHeight="1" spans="1:6" x14ac:dyDescent="0.25">
      <c r="A10481" s="232">
        <v>43684</v>
      </c>
      <c r="B10481" s="233">
        <v>219</v>
      </c>
      <c r="C10481" s="233">
        <v>16</v>
      </c>
      <c r="D10481" s="234">
        <v>0.3125</v>
      </c>
      <c r="E10481" s="235">
        <v>0.00012467529497654727</v>
      </c>
      <c r="F10481" s="235">
        <v>0.000036756744244948525</v>
      </c>
    </row>
    <row r="10482" ht="14.25" customHeight="1" spans="1:6" x14ac:dyDescent="0.25">
      <c r="A10482" s="232">
        <v>43684</v>
      </c>
      <c r="B10482" s="233">
        <v>219</v>
      </c>
      <c r="C10482" s="233">
        <v>17</v>
      </c>
      <c r="D10482" s="234">
        <v>0.3333333333321207</v>
      </c>
      <c r="E10482" s="235">
        <v>0.00017808841276449415</v>
      </c>
      <c r="F10482" s="235">
        <v>0.000043867722014407224</v>
      </c>
    </row>
    <row r="10483" ht="14.25" customHeight="1" spans="1:6" x14ac:dyDescent="0.25">
      <c r="A10483" s="232">
        <v>43684</v>
      </c>
      <c r="B10483" s="233">
        <v>219</v>
      </c>
      <c r="C10483" s="233">
        <v>18</v>
      </c>
      <c r="D10483" s="234">
        <v>0.3541666666678793</v>
      </c>
      <c r="E10483" s="235">
        <v>0.00018883449975575195</v>
      </c>
      <c r="F10483" s="235">
        <v>0.00004977684438621095</v>
      </c>
    </row>
    <row r="10484" ht="14.25" customHeight="1" spans="1:6" x14ac:dyDescent="0.25">
      <c r="A10484" s="232">
        <v>43684</v>
      </c>
      <c r="B10484" s="233">
        <v>219</v>
      </c>
      <c r="C10484" s="233">
        <v>19</v>
      </c>
      <c r="D10484" s="234">
        <v>0.375</v>
      </c>
      <c r="E10484" s="235">
        <v>0.00020358791558063502</v>
      </c>
      <c r="F10484" s="235">
        <v>0.000052681328263877173</v>
      </c>
    </row>
    <row r="10485" ht="14.25" customHeight="1" spans="1:6" x14ac:dyDescent="0.25">
      <c r="A10485" s="232">
        <v>43684</v>
      </c>
      <c r="B10485" s="233">
        <v>219</v>
      </c>
      <c r="C10485" s="233">
        <v>20</v>
      </c>
      <c r="D10485" s="234">
        <v>0.3958333333321207</v>
      </c>
      <c r="E10485" s="235">
        <v>0.00021705002656811283</v>
      </c>
      <c r="F10485" s="235">
        <v>0.00005478457520977341</v>
      </c>
    </row>
    <row r="10486" ht="14.25" customHeight="1" spans="1:6" x14ac:dyDescent="0.25">
      <c r="A10486" s="232">
        <v>43684</v>
      </c>
      <c r="B10486" s="233">
        <v>219</v>
      </c>
      <c r="C10486" s="233">
        <v>21</v>
      </c>
      <c r="D10486" s="234">
        <v>0.4166666666678793</v>
      </c>
      <c r="E10486" s="235">
        <v>0.0002461652435001988</v>
      </c>
      <c r="F10486" s="235">
        <v>0.00005758890447096841</v>
      </c>
    </row>
    <row r="10487" ht="14.25" customHeight="1" spans="1:6" x14ac:dyDescent="0.25">
      <c r="A10487" s="232">
        <v>43684</v>
      </c>
      <c r="B10487" s="233">
        <v>219</v>
      </c>
      <c r="C10487" s="233">
        <v>22</v>
      </c>
      <c r="D10487" s="234">
        <v>0.4375</v>
      </c>
      <c r="E10487" s="235">
        <v>0.00027201705637421546</v>
      </c>
      <c r="F10487" s="235">
        <v>0.000056387049073313414</v>
      </c>
    </row>
    <row r="10488" ht="14.25" customHeight="1" spans="1:6" x14ac:dyDescent="0.25">
      <c r="A10488" s="232">
        <v>43684</v>
      </c>
      <c r="B10488" s="233">
        <v>219</v>
      </c>
      <c r="C10488" s="233">
        <v>23</v>
      </c>
      <c r="D10488" s="234">
        <v>0.4583333333321207</v>
      </c>
      <c r="E10488" s="235">
        <v>0.0002950432233886765</v>
      </c>
      <c r="F10488" s="235">
        <v>0.0000573885952380259</v>
      </c>
    </row>
    <row r="10489" ht="14.25" customHeight="1" spans="1:6" x14ac:dyDescent="0.25">
      <c r="A10489" s="232">
        <v>43684</v>
      </c>
      <c r="B10489" s="233">
        <v>219</v>
      </c>
      <c r="C10489" s="233">
        <v>24</v>
      </c>
      <c r="D10489" s="234">
        <v>0.4791666666678793</v>
      </c>
      <c r="E10489" s="235">
        <v>0.00026814679184044324</v>
      </c>
      <c r="F10489" s="235">
        <v>0.00005859045063568089</v>
      </c>
    </row>
    <row r="10490" ht="14.25" customHeight="1" spans="1:6" x14ac:dyDescent="0.25">
      <c r="A10490" s="232">
        <v>43684</v>
      </c>
      <c r="B10490" s="233">
        <v>219</v>
      </c>
      <c r="C10490" s="233">
        <v>25</v>
      </c>
      <c r="D10490" s="234">
        <v>0.5</v>
      </c>
      <c r="E10490" s="235">
        <v>0.0002765046717411171</v>
      </c>
      <c r="F10490" s="235">
        <v>0.00006029307911569213</v>
      </c>
    </row>
    <row r="10491" ht="14.25" customHeight="1" spans="1:6" x14ac:dyDescent="0.25">
      <c r="A10491" s="232">
        <v>43684</v>
      </c>
      <c r="B10491" s="233">
        <v>219</v>
      </c>
      <c r="C10491" s="233">
        <v>26</v>
      </c>
      <c r="D10491" s="234">
        <v>0.5208333333321207</v>
      </c>
      <c r="E10491" s="235">
        <v>0.000290529818479173</v>
      </c>
      <c r="F10491" s="235">
        <v>0.00006139477989687587</v>
      </c>
    </row>
    <row r="10492" ht="14.25" customHeight="1" spans="1:6" x14ac:dyDescent="0.25">
      <c r="A10492" s="232">
        <v>43684</v>
      </c>
      <c r="B10492" s="233">
        <v>219</v>
      </c>
      <c r="C10492" s="233">
        <v>27</v>
      </c>
      <c r="D10492" s="234">
        <v>0.5416666666678793</v>
      </c>
      <c r="E10492" s="235">
        <v>0.0002863386513362923</v>
      </c>
      <c r="F10492" s="235">
        <v>0.00005959199680039339</v>
      </c>
    </row>
    <row r="10493" ht="14.25" customHeight="1" spans="1:6" x14ac:dyDescent="0.25">
      <c r="A10493" s="232">
        <v>43684</v>
      </c>
      <c r="B10493" s="233">
        <v>219</v>
      </c>
      <c r="C10493" s="233">
        <v>28</v>
      </c>
      <c r="D10493" s="234">
        <v>0.5625</v>
      </c>
      <c r="E10493" s="235">
        <v>0.0002877725551698461</v>
      </c>
      <c r="F10493" s="235">
        <v>0.00005598643060742841</v>
      </c>
    </row>
    <row r="10494" ht="14.25" customHeight="1" spans="1:6" x14ac:dyDescent="0.25">
      <c r="A10494" s="232">
        <v>43684</v>
      </c>
      <c r="B10494" s="233">
        <v>219</v>
      </c>
      <c r="C10494" s="233">
        <v>29</v>
      </c>
      <c r="D10494" s="234">
        <v>0.5833333333321207</v>
      </c>
      <c r="E10494" s="235">
        <v>0.00027429523612426844</v>
      </c>
      <c r="F10494" s="235">
        <v>0.00005428380212741717</v>
      </c>
    </row>
    <row r="10495" ht="14.25" customHeight="1" spans="1:6" x14ac:dyDescent="0.25">
      <c r="A10495" s="232">
        <v>43684</v>
      </c>
      <c r="B10495" s="233">
        <v>219</v>
      </c>
      <c r="C10495" s="233">
        <v>30</v>
      </c>
      <c r="D10495" s="234">
        <v>0.6041666666678793</v>
      </c>
      <c r="E10495" s="235">
        <v>0.00025322014056559537</v>
      </c>
      <c r="F10495" s="235">
        <v>0.000056286894456842146</v>
      </c>
    </row>
    <row r="10496" ht="14.25" customHeight="1" spans="1:6" x14ac:dyDescent="0.25">
      <c r="A10496" s="232">
        <v>43684</v>
      </c>
      <c r="B10496" s="233">
        <v>219</v>
      </c>
      <c r="C10496" s="233">
        <v>31</v>
      </c>
      <c r="D10496" s="234">
        <v>0.625</v>
      </c>
      <c r="E10496" s="235">
        <v>0.00023844037767292256</v>
      </c>
      <c r="F10496" s="235">
        <v>0.00005488472982624466</v>
      </c>
    </row>
    <row r="10497" ht="14.25" customHeight="1" spans="1:6" x14ac:dyDescent="0.25">
      <c r="A10497" s="232">
        <v>43684</v>
      </c>
      <c r="B10497" s="233">
        <v>219</v>
      </c>
      <c r="C10497" s="233">
        <v>32</v>
      </c>
      <c r="D10497" s="234">
        <v>0.6458333333321207</v>
      </c>
      <c r="E10497" s="235">
        <v>0.0001773373605406681</v>
      </c>
      <c r="F10497" s="235">
        <v>0.00005488472982624466</v>
      </c>
    </row>
    <row r="10498" ht="14.25" customHeight="1" spans="1:6" x14ac:dyDescent="0.25">
      <c r="A10498" s="232">
        <v>43684</v>
      </c>
      <c r="B10498" s="233">
        <v>219</v>
      </c>
      <c r="C10498" s="233">
        <v>33</v>
      </c>
      <c r="D10498" s="234">
        <v>0.6666666666678793</v>
      </c>
      <c r="E10498" s="235">
        <v>0.00014329080982236213</v>
      </c>
      <c r="F10498" s="235">
        <v>0.0000573885952380259</v>
      </c>
    </row>
    <row r="10499" ht="14.25" customHeight="1" spans="1:6" x14ac:dyDescent="0.25">
      <c r="A10499" s="232">
        <v>43684</v>
      </c>
      <c r="B10499" s="233">
        <v>219</v>
      </c>
      <c r="C10499" s="233">
        <v>34</v>
      </c>
      <c r="D10499" s="234">
        <v>0.6875</v>
      </c>
      <c r="E10499" s="235">
        <v>0.0001132827495564309</v>
      </c>
      <c r="F10499" s="235">
        <v>0.000060894006814519635</v>
      </c>
    </row>
    <row r="10500" ht="14.25" customHeight="1" spans="1:6" x14ac:dyDescent="0.25">
      <c r="A10500" s="232">
        <v>43684</v>
      </c>
      <c r="B10500" s="233">
        <v>219</v>
      </c>
      <c r="C10500" s="233">
        <v>35</v>
      </c>
      <c r="D10500" s="234">
        <v>0.7083333333321207</v>
      </c>
      <c r="E10500" s="235">
        <v>0.00009090384245006074</v>
      </c>
      <c r="F10500" s="235">
        <v>0.00006510050070631209</v>
      </c>
    </row>
    <row r="10501" ht="14.25" customHeight="1" spans="1:6" x14ac:dyDescent="0.25">
      <c r="A10501" s="232">
        <v>43684</v>
      </c>
      <c r="B10501" s="233">
        <v>219</v>
      </c>
      <c r="C10501" s="233">
        <v>36</v>
      </c>
      <c r="D10501" s="234">
        <v>0.7291666666678793</v>
      </c>
      <c r="E10501" s="235">
        <v>0.00006436408957317488</v>
      </c>
      <c r="F10501" s="235">
        <v>0.00006800498458397833</v>
      </c>
    </row>
    <row r="10502" ht="14.25" customHeight="1" spans="1:6" x14ac:dyDescent="0.25">
      <c r="A10502" s="232">
        <v>43684</v>
      </c>
      <c r="B10502" s="233">
        <v>219</v>
      </c>
      <c r="C10502" s="233">
        <v>37</v>
      </c>
      <c r="D10502" s="234">
        <v>0.75</v>
      </c>
      <c r="E10502" s="235">
        <v>0.00004048353848817322</v>
      </c>
      <c r="F10502" s="235">
        <v>0.00006620220148749584</v>
      </c>
    </row>
    <row r="10503" ht="14.25" customHeight="1" spans="1:6" x14ac:dyDescent="0.25">
      <c r="A10503" s="232">
        <v>43684</v>
      </c>
      <c r="B10503" s="233">
        <v>219</v>
      </c>
      <c r="C10503" s="233">
        <v>38</v>
      </c>
      <c r="D10503" s="234">
        <v>0.7708333333321207</v>
      </c>
      <c r="E10503" s="235">
        <v>0.000024166648665149</v>
      </c>
      <c r="F10503" s="235">
        <v>0.00006540096455572584</v>
      </c>
    </row>
    <row r="10504" ht="14.25" customHeight="1" spans="1:6" x14ac:dyDescent="0.25">
      <c r="A10504" s="232">
        <v>43684</v>
      </c>
      <c r="B10504" s="233">
        <v>219</v>
      </c>
      <c r="C10504" s="233">
        <v>39</v>
      </c>
      <c r="D10504" s="234">
        <v>0.7916666666678793</v>
      </c>
      <c r="E10504" s="235">
        <v>0.000008159108268166477</v>
      </c>
      <c r="F10504" s="235">
        <v>0.00006570142840513958</v>
      </c>
    </row>
    <row r="10505" ht="14.25" customHeight="1" spans="1:6" x14ac:dyDescent="0.25">
      <c r="A10505" s="232">
        <v>43684</v>
      </c>
      <c r="B10505" s="233">
        <v>219</v>
      </c>
      <c r="C10505" s="233">
        <v>40</v>
      </c>
      <c r="D10505" s="234">
        <v>0.8125</v>
      </c>
      <c r="E10505" s="235">
        <v>0.0000011715717994125423</v>
      </c>
      <c r="F10505" s="235">
        <v>0.00006209586221217463</v>
      </c>
    </row>
    <row r="10506" ht="14.25" customHeight="1" spans="1:6" x14ac:dyDescent="0.25">
      <c r="A10506" s="232">
        <v>43684</v>
      </c>
      <c r="B10506" s="233">
        <v>219</v>
      </c>
      <c r="C10506" s="233">
        <v>41</v>
      </c>
      <c r="D10506" s="234">
        <v>0.8333333333321207</v>
      </c>
      <c r="E10506" s="235">
        <v>8.261401317429909e-9</v>
      </c>
      <c r="F10506" s="235">
        <v>0.0000636983360757146</v>
      </c>
    </row>
    <row r="10507" ht="14.25" customHeight="1" spans="1:6" x14ac:dyDescent="0.25">
      <c r="A10507" s="232">
        <v>43684</v>
      </c>
      <c r="B10507" s="233">
        <v>219</v>
      </c>
      <c r="C10507" s="233">
        <v>42</v>
      </c>
      <c r="D10507" s="234">
        <v>0.8541666666678793</v>
      </c>
      <c r="E10507" s="235">
        <v>0</v>
      </c>
      <c r="F10507" s="235">
        <v>0.00006279694452747336</v>
      </c>
    </row>
    <row r="10508" ht="14.25" customHeight="1" spans="1:6" x14ac:dyDescent="0.25">
      <c r="A10508" s="232">
        <v>43684</v>
      </c>
      <c r="B10508" s="233">
        <v>219</v>
      </c>
      <c r="C10508" s="233">
        <v>43</v>
      </c>
      <c r="D10508" s="234">
        <v>0.875</v>
      </c>
      <c r="E10508" s="235">
        <v>0</v>
      </c>
      <c r="F10508" s="235">
        <v>0.0000655011191721971</v>
      </c>
    </row>
    <row r="10509" ht="14.25" customHeight="1" spans="1:6" x14ac:dyDescent="0.25">
      <c r="A10509" s="232">
        <v>43684</v>
      </c>
      <c r="B10509" s="233">
        <v>219</v>
      </c>
      <c r="C10509" s="233">
        <v>44</v>
      </c>
      <c r="D10509" s="234">
        <v>0.8958333333321207</v>
      </c>
      <c r="E10509" s="235">
        <v>0</v>
      </c>
      <c r="F10509" s="235">
        <v>0.00006329771760982962</v>
      </c>
    </row>
    <row r="10510" ht="14.25" customHeight="1" spans="1:6" x14ac:dyDescent="0.25">
      <c r="A10510" s="232">
        <v>43684</v>
      </c>
      <c r="B10510" s="233">
        <v>219</v>
      </c>
      <c r="C10510" s="233">
        <v>45</v>
      </c>
      <c r="D10510" s="234">
        <v>0.9166666666678793</v>
      </c>
      <c r="E10510" s="235">
        <v>0</v>
      </c>
      <c r="F10510" s="235">
        <v>0.000059291532950979645</v>
      </c>
    </row>
    <row r="10511" ht="14.25" customHeight="1" spans="1:6" x14ac:dyDescent="0.25">
      <c r="A10511" s="232">
        <v>43684</v>
      </c>
      <c r="B10511" s="233">
        <v>219</v>
      </c>
      <c r="C10511" s="233">
        <v>46</v>
      </c>
      <c r="D10511" s="234">
        <v>0.9375</v>
      </c>
      <c r="E10511" s="235">
        <v>0</v>
      </c>
      <c r="F10511" s="235">
        <v>0.000055085039059187164</v>
      </c>
    </row>
    <row r="10512" ht="14.25" customHeight="1" spans="1:6" x14ac:dyDescent="0.25">
      <c r="A10512" s="232">
        <v>43684</v>
      </c>
      <c r="B10512" s="233">
        <v>219</v>
      </c>
      <c r="C10512" s="233">
        <v>47</v>
      </c>
      <c r="D10512" s="234">
        <v>0.9583333333321207</v>
      </c>
      <c r="E10512" s="235">
        <v>0</v>
      </c>
      <c r="F10512" s="235">
        <v>0.00004937622592032595</v>
      </c>
    </row>
    <row r="10513" ht="14.25" customHeight="1" spans="1:6" x14ac:dyDescent="0.25">
      <c r="A10513" s="232">
        <v>43684</v>
      </c>
      <c r="B10513" s="233">
        <v>219</v>
      </c>
      <c r="C10513" s="233">
        <v>48</v>
      </c>
      <c r="D10513" s="234">
        <v>0.9791666666678793</v>
      </c>
      <c r="E10513" s="235">
        <v>0</v>
      </c>
      <c r="F10513" s="235">
        <v>0.000043567258164993484</v>
      </c>
    </row>
    <row r="10514" ht="14.25" customHeight="1" spans="1:6" x14ac:dyDescent="0.25">
      <c r="A10514" s="232">
        <v>43685</v>
      </c>
      <c r="B10514" s="233">
        <v>220</v>
      </c>
      <c r="C10514" s="233">
        <v>1</v>
      </c>
      <c r="D10514" s="234">
        <v>0</v>
      </c>
      <c r="E10514" s="235">
        <v>0</v>
      </c>
      <c r="F10514" s="235">
        <v>0.00003775829040966103</v>
      </c>
    </row>
    <row r="10515" ht="14.25" customHeight="1" spans="1:6" x14ac:dyDescent="0.25">
      <c r="A10515" s="232">
        <v>43685</v>
      </c>
      <c r="B10515" s="233">
        <v>220</v>
      </c>
      <c r="C10515" s="233">
        <v>2</v>
      </c>
      <c r="D10515" s="234">
        <v>0.020833333332120674</v>
      </c>
      <c r="E10515" s="235">
        <v>0</v>
      </c>
      <c r="F10515" s="235">
        <v>0.000033952414983753533</v>
      </c>
    </row>
    <row r="10516" ht="14.25" customHeight="1" spans="1:6" x14ac:dyDescent="0.25">
      <c r="A10516" s="232">
        <v>43685</v>
      </c>
      <c r="B10516" s="233">
        <v>220</v>
      </c>
      <c r="C10516" s="233">
        <v>3</v>
      </c>
      <c r="D10516" s="234">
        <v>0.041666666667879326</v>
      </c>
      <c r="E10516" s="235">
        <v>0</v>
      </c>
      <c r="F10516" s="235">
        <v>0.00003124824033902981</v>
      </c>
    </row>
    <row r="10517" ht="14.25" customHeight="1" spans="1:6" x14ac:dyDescent="0.25">
      <c r="A10517" s="232">
        <v>43685</v>
      </c>
      <c r="B10517" s="233">
        <v>220</v>
      </c>
      <c r="C10517" s="233">
        <v>4</v>
      </c>
      <c r="D10517" s="234">
        <v>0.0625</v>
      </c>
      <c r="E10517" s="235">
        <v>0</v>
      </c>
      <c r="F10517" s="235">
        <v>0.00002934530262607607</v>
      </c>
    </row>
    <row r="10518" ht="14.25" customHeight="1" spans="1:6" x14ac:dyDescent="0.25">
      <c r="A10518" s="232">
        <v>43685</v>
      </c>
      <c r="B10518" s="233">
        <v>220</v>
      </c>
      <c r="C10518" s="233">
        <v>5</v>
      </c>
      <c r="D10518" s="234">
        <v>0.08333333333212067</v>
      </c>
      <c r="E10518" s="235">
        <v>0</v>
      </c>
      <c r="F10518" s="235">
        <v>0.000027642674146064832</v>
      </c>
    </row>
    <row r="10519" ht="14.25" customHeight="1" spans="1:6" x14ac:dyDescent="0.25">
      <c r="A10519" s="232">
        <v>43685</v>
      </c>
      <c r="B10519" s="233">
        <v>220</v>
      </c>
      <c r="C10519" s="233">
        <v>6</v>
      </c>
      <c r="D10519" s="234">
        <v>0.10416666666787933</v>
      </c>
      <c r="E10519" s="235">
        <v>0</v>
      </c>
      <c r="F10519" s="235">
        <v>0.000027342210296651082</v>
      </c>
    </row>
    <row r="10520" ht="14.25" customHeight="1" spans="1:6" x14ac:dyDescent="0.25">
      <c r="A10520" s="232">
        <v>43685</v>
      </c>
      <c r="B10520" s="233">
        <v>220</v>
      </c>
      <c r="C10520" s="233">
        <v>7</v>
      </c>
      <c r="D10520" s="234">
        <v>0.125</v>
      </c>
      <c r="E10520" s="235">
        <v>0</v>
      </c>
      <c r="F10520" s="235">
        <v>0.00002684143721429483</v>
      </c>
    </row>
    <row r="10521" ht="14.25" customHeight="1" spans="1:6" x14ac:dyDescent="0.25">
      <c r="A10521" s="232">
        <v>43685</v>
      </c>
      <c r="B10521" s="233">
        <v>220</v>
      </c>
      <c r="C10521" s="233">
        <v>8</v>
      </c>
      <c r="D10521" s="234">
        <v>0.14583333333212067</v>
      </c>
      <c r="E10521" s="235">
        <v>0</v>
      </c>
      <c r="F10521" s="235">
        <v>0.00002644081874840984</v>
      </c>
    </row>
    <row r="10522" ht="14.25" customHeight="1" spans="1:6" x14ac:dyDescent="0.25">
      <c r="A10522" s="232">
        <v>43685</v>
      </c>
      <c r="B10522" s="233">
        <v>220</v>
      </c>
      <c r="C10522" s="233">
        <v>9</v>
      </c>
      <c r="D10522" s="234">
        <v>0.16666666666787933</v>
      </c>
      <c r="E10522" s="235">
        <v>2.554080565746993e-8</v>
      </c>
      <c r="F10522" s="235">
        <v>0.00002644081874840984</v>
      </c>
    </row>
    <row r="10523" ht="14.25" customHeight="1" spans="1:6" x14ac:dyDescent="0.25">
      <c r="A10523" s="232">
        <v>43685</v>
      </c>
      <c r="B10523" s="233">
        <v>220</v>
      </c>
      <c r="C10523" s="233">
        <v>10</v>
      </c>
      <c r="D10523" s="234">
        <v>0.1875</v>
      </c>
      <c r="E10523" s="235">
        <v>7.151425584091579e-7</v>
      </c>
      <c r="F10523" s="235">
        <v>0.00002674128259782358</v>
      </c>
    </row>
    <row r="10524" ht="14.25" customHeight="1" spans="1:6" x14ac:dyDescent="0.25">
      <c r="A10524" s="232">
        <v>43685</v>
      </c>
      <c r="B10524" s="233">
        <v>220</v>
      </c>
      <c r="C10524" s="233">
        <v>11</v>
      </c>
      <c r="D10524" s="234">
        <v>0.20833333333212067</v>
      </c>
      <c r="E10524" s="235">
        <v>0.0000035416920788819186</v>
      </c>
      <c r="F10524" s="235">
        <v>0.00002744236491312233</v>
      </c>
    </row>
    <row r="10525" ht="14.25" customHeight="1" spans="1:6" x14ac:dyDescent="0.25">
      <c r="A10525" s="232">
        <v>43685</v>
      </c>
      <c r="B10525" s="233">
        <v>220</v>
      </c>
      <c r="C10525" s="233">
        <v>12</v>
      </c>
      <c r="D10525" s="234">
        <v>0.22916666666787933</v>
      </c>
      <c r="E10525" s="235">
        <v>0.000010982315065083333</v>
      </c>
      <c r="F10525" s="235">
        <v>0.000028443911077834827</v>
      </c>
    </row>
    <row r="10526" ht="14.25" customHeight="1" spans="1:6" x14ac:dyDescent="0.25">
      <c r="A10526" s="232">
        <v>43685</v>
      </c>
      <c r="B10526" s="233">
        <v>220</v>
      </c>
      <c r="C10526" s="233">
        <v>13</v>
      </c>
      <c r="D10526" s="234">
        <v>0.25</v>
      </c>
      <c r="E10526" s="235">
        <v>0.000026768226956297965</v>
      </c>
      <c r="F10526" s="235">
        <v>0.00003164885880491481</v>
      </c>
    </row>
    <row r="10527" ht="14.25" customHeight="1" spans="1:6" x14ac:dyDescent="0.25">
      <c r="A10527" s="232">
        <v>43685</v>
      </c>
      <c r="B10527" s="233">
        <v>220</v>
      </c>
      <c r="C10527" s="233">
        <v>14</v>
      </c>
      <c r="D10527" s="234">
        <v>0.2708333333321207</v>
      </c>
      <c r="E10527" s="235">
        <v>0.00004802731177367244</v>
      </c>
      <c r="F10527" s="235">
        <v>0.00003585535269670728</v>
      </c>
    </row>
    <row r="10528" ht="14.25" customHeight="1" spans="1:6" x14ac:dyDescent="0.25">
      <c r="A10528" s="232">
        <v>43685</v>
      </c>
      <c r="B10528" s="233">
        <v>220</v>
      </c>
      <c r="C10528" s="233">
        <v>15</v>
      </c>
      <c r="D10528" s="234">
        <v>0.2916666666678793</v>
      </c>
      <c r="E10528" s="235">
        <v>0.00007322178860164406</v>
      </c>
      <c r="F10528" s="235">
        <v>0.00004046246505438475</v>
      </c>
    </row>
    <row r="10529" ht="14.25" customHeight="1" spans="1:6" x14ac:dyDescent="0.25">
      <c r="A10529" s="232">
        <v>43685</v>
      </c>
      <c r="B10529" s="233">
        <v>220</v>
      </c>
      <c r="C10529" s="233">
        <v>16</v>
      </c>
      <c r="D10529" s="234">
        <v>0.3125</v>
      </c>
      <c r="E10529" s="235">
        <v>0.0000950295551350348</v>
      </c>
      <c r="F10529" s="235">
        <v>0.000044668958946177226</v>
      </c>
    </row>
    <row r="10530" ht="14.25" customHeight="1" spans="1:6" x14ac:dyDescent="0.25">
      <c r="A10530" s="232">
        <v>43685</v>
      </c>
      <c r="B10530" s="233">
        <v>220</v>
      </c>
      <c r="C10530" s="233">
        <v>17</v>
      </c>
      <c r="D10530" s="234">
        <v>0.3333333333321207</v>
      </c>
      <c r="E10530" s="235">
        <v>0.00012742882093230224</v>
      </c>
      <c r="F10530" s="235">
        <v>0.00005017746285209594</v>
      </c>
    </row>
    <row r="10531" ht="14.25" customHeight="1" spans="1:6" x14ac:dyDescent="0.25">
      <c r="A10531" s="232">
        <v>43685</v>
      </c>
      <c r="B10531" s="233">
        <v>220</v>
      </c>
      <c r="C10531" s="233">
        <v>18</v>
      </c>
      <c r="D10531" s="234">
        <v>0.3541666666678793</v>
      </c>
      <c r="E10531" s="235">
        <v>0.0001590452092668397</v>
      </c>
      <c r="F10531" s="235">
        <v>0.0000545842659768309</v>
      </c>
    </row>
    <row r="10532" ht="14.25" customHeight="1" spans="1:6" x14ac:dyDescent="0.25">
      <c r="A10532" s="232">
        <v>43685</v>
      </c>
      <c r="B10532" s="233">
        <v>220</v>
      </c>
      <c r="C10532" s="233">
        <v>19</v>
      </c>
      <c r="D10532" s="234">
        <v>0.375</v>
      </c>
      <c r="E10532" s="235">
        <v>0.0001824021447604992</v>
      </c>
      <c r="F10532" s="235">
        <v>0.00005598643060742841</v>
      </c>
    </row>
    <row r="10533" ht="14.25" customHeight="1" spans="1:6" x14ac:dyDescent="0.25">
      <c r="A10533" s="232">
        <v>43685</v>
      </c>
      <c r="B10533" s="233">
        <v>220</v>
      </c>
      <c r="C10533" s="233">
        <v>20</v>
      </c>
      <c r="D10533" s="234">
        <v>0.3958333333321207</v>
      </c>
      <c r="E10533" s="235">
        <v>0.0002058212930485998</v>
      </c>
      <c r="F10533" s="235">
        <v>0.000056186739840370906</v>
      </c>
    </row>
    <row r="10534" ht="14.25" customHeight="1" spans="1:6" x14ac:dyDescent="0.25">
      <c r="A10534" s="232">
        <v>43685</v>
      </c>
      <c r="B10534" s="233">
        <v>220</v>
      </c>
      <c r="C10534" s="233">
        <v>21</v>
      </c>
      <c r="D10534" s="234">
        <v>0.4166666666678793</v>
      </c>
      <c r="E10534" s="235">
        <v>0.00023769763449658048</v>
      </c>
      <c r="F10534" s="235">
        <v>0.000055786121374485906</v>
      </c>
    </row>
    <row r="10535" ht="14.25" customHeight="1" spans="1:6" x14ac:dyDescent="0.25">
      <c r="A10535" s="232">
        <v>43685</v>
      </c>
      <c r="B10535" s="233">
        <v>220</v>
      </c>
      <c r="C10535" s="233">
        <v>22</v>
      </c>
      <c r="D10535" s="234">
        <v>0.4375</v>
      </c>
      <c r="E10535" s="235">
        <v>0.0002662870006801985</v>
      </c>
      <c r="F10535" s="235">
        <v>0.00005298179211329092</v>
      </c>
    </row>
    <row r="10536" ht="14.25" customHeight="1" spans="1:6" x14ac:dyDescent="0.25">
      <c r="A10536" s="232">
        <v>43685</v>
      </c>
      <c r="B10536" s="233">
        <v>220</v>
      </c>
      <c r="C10536" s="233">
        <v>23</v>
      </c>
      <c r="D10536" s="234">
        <v>0.4583333333321207</v>
      </c>
      <c r="E10536" s="235">
        <v>0.00026541433731330587</v>
      </c>
      <c r="F10536" s="235">
        <v>0.00005398333827800342</v>
      </c>
    </row>
    <row r="10537" ht="14.25" customHeight="1" spans="1:6" x14ac:dyDescent="0.25">
      <c r="A10537" s="232">
        <v>43685</v>
      </c>
      <c r="B10537" s="233">
        <v>220</v>
      </c>
      <c r="C10537" s="233">
        <v>24</v>
      </c>
      <c r="D10537" s="234">
        <v>0.4791666666678793</v>
      </c>
      <c r="E10537" s="235">
        <v>0.00023760525164643562</v>
      </c>
      <c r="F10537" s="235">
        <v>0.000053783029045060915</v>
      </c>
    </row>
    <row r="10538" ht="14.25" customHeight="1" spans="1:6" x14ac:dyDescent="0.25">
      <c r="A10538" s="232">
        <v>43685</v>
      </c>
      <c r="B10538" s="233">
        <v>220</v>
      </c>
      <c r="C10538" s="233">
        <v>25</v>
      </c>
      <c r="D10538" s="234">
        <v>0.5</v>
      </c>
      <c r="E10538" s="235">
        <v>0.00026664915129859576</v>
      </c>
      <c r="F10538" s="235">
        <v>0.00005538550290860091</v>
      </c>
    </row>
    <row r="10539" ht="14.25" customHeight="1" spans="1:6" x14ac:dyDescent="0.25">
      <c r="A10539" s="232">
        <v>43685</v>
      </c>
      <c r="B10539" s="233">
        <v>220</v>
      </c>
      <c r="C10539" s="233">
        <v>26</v>
      </c>
      <c r="D10539" s="234">
        <v>0.5208333333321207</v>
      </c>
      <c r="E10539" s="235">
        <v>0.0002753338440937313</v>
      </c>
      <c r="F10539" s="235">
        <v>0.000056387049073313414</v>
      </c>
    </row>
    <row r="10540" ht="14.25" customHeight="1" spans="1:6" x14ac:dyDescent="0.25">
      <c r="A10540" s="232">
        <v>43685</v>
      </c>
      <c r="B10540" s="233">
        <v>220</v>
      </c>
      <c r="C10540" s="233">
        <v>27</v>
      </c>
      <c r="D10540" s="234">
        <v>0.5416666666678793</v>
      </c>
      <c r="E10540" s="235">
        <v>0.0002681799881662305</v>
      </c>
      <c r="F10540" s="235">
        <v>0.00005428380212741717</v>
      </c>
    </row>
    <row r="10541" ht="14.25" customHeight="1" spans="1:6" x14ac:dyDescent="0.25">
      <c r="A10541" s="232">
        <v>43685</v>
      </c>
      <c r="B10541" s="233">
        <v>220</v>
      </c>
      <c r="C10541" s="233">
        <v>28</v>
      </c>
      <c r="D10541" s="234">
        <v>0.5625</v>
      </c>
      <c r="E10541" s="235">
        <v>0.00027537419908340145</v>
      </c>
      <c r="F10541" s="235">
        <v>0.00005188009133210718</v>
      </c>
    </row>
    <row r="10542" ht="14.25" customHeight="1" spans="1:6" x14ac:dyDescent="0.25">
      <c r="A10542" s="232">
        <v>43685</v>
      </c>
      <c r="B10542" s="233">
        <v>220</v>
      </c>
      <c r="C10542" s="233">
        <v>29</v>
      </c>
      <c r="D10542" s="234">
        <v>0.5833333333321207</v>
      </c>
      <c r="E10542" s="235">
        <v>0.0002497468849317707</v>
      </c>
      <c r="F10542" s="235">
        <v>0.000050578081317980936</v>
      </c>
    </row>
    <row r="10543" ht="14.25" customHeight="1" spans="1:6" x14ac:dyDescent="0.25">
      <c r="A10543" s="232">
        <v>43685</v>
      </c>
      <c r="B10543" s="233">
        <v>220</v>
      </c>
      <c r="C10543" s="233">
        <v>30</v>
      </c>
      <c r="D10543" s="234">
        <v>0.6041666666678793</v>
      </c>
      <c r="E10543" s="235">
        <v>0.000245389279785498</v>
      </c>
      <c r="F10543" s="235">
        <v>0.000050578081317980936</v>
      </c>
    </row>
    <row r="10544" ht="14.25" customHeight="1" spans="1:6" x14ac:dyDescent="0.25">
      <c r="A10544" s="232">
        <v>43685</v>
      </c>
      <c r="B10544" s="233">
        <v>220</v>
      </c>
      <c r="C10544" s="233">
        <v>31</v>
      </c>
      <c r="D10544" s="234">
        <v>0.625</v>
      </c>
      <c r="E10544" s="235">
        <v>0.00022609221654052567</v>
      </c>
      <c r="F10544" s="235">
        <v>0.00005188009133210718</v>
      </c>
    </row>
    <row r="10545" ht="14.25" customHeight="1" spans="1:6" x14ac:dyDescent="0.25">
      <c r="A10545" s="232">
        <v>43685</v>
      </c>
      <c r="B10545" s="233">
        <v>220</v>
      </c>
      <c r="C10545" s="233">
        <v>32</v>
      </c>
      <c r="D10545" s="234">
        <v>0.6458333333321207</v>
      </c>
      <c r="E10545" s="235">
        <v>0.00018047961793016476</v>
      </c>
      <c r="F10545" s="235">
        <v>0.000051980245948578425</v>
      </c>
    </row>
    <row r="10546" ht="14.25" customHeight="1" spans="1:6" x14ac:dyDescent="0.25">
      <c r="A10546" s="232">
        <v>43685</v>
      </c>
      <c r="B10546" s="233">
        <v>220</v>
      </c>
      <c r="C10546" s="233">
        <v>33</v>
      </c>
      <c r="D10546" s="234">
        <v>0.6666666666678793</v>
      </c>
      <c r="E10546" s="235">
        <v>0.000141026658224336</v>
      </c>
      <c r="F10546" s="235">
        <v>0.00005408349289447466</v>
      </c>
    </row>
    <row r="10547" ht="14.25" customHeight="1" spans="1:6" x14ac:dyDescent="0.25">
      <c r="A10547" s="232">
        <v>43685</v>
      </c>
      <c r="B10547" s="233">
        <v>220</v>
      </c>
      <c r="C10547" s="233">
        <v>34</v>
      </c>
      <c r="D10547" s="234">
        <v>0.6875</v>
      </c>
      <c r="E10547" s="235">
        <v>0.00011233624986359978</v>
      </c>
      <c r="F10547" s="235">
        <v>0.00005748874985449714</v>
      </c>
    </row>
    <row r="10548" ht="14.25" customHeight="1" spans="1:6" x14ac:dyDescent="0.25">
      <c r="A10548" s="232">
        <v>43685</v>
      </c>
      <c r="B10548" s="233">
        <v>220</v>
      </c>
      <c r="C10548" s="233">
        <v>35</v>
      </c>
      <c r="D10548" s="234">
        <v>0.7083333333321207</v>
      </c>
      <c r="E10548" s="235">
        <v>0.0000853022925616354</v>
      </c>
      <c r="F10548" s="235">
        <v>0.0000646998822404271</v>
      </c>
    </row>
    <row r="10549" ht="14.25" customHeight="1" spans="1:6" x14ac:dyDescent="0.25">
      <c r="A10549" s="232">
        <v>43685</v>
      </c>
      <c r="B10549" s="233">
        <v>220</v>
      </c>
      <c r="C10549" s="233">
        <v>36</v>
      </c>
      <c r="D10549" s="234">
        <v>0.7291666666678793</v>
      </c>
      <c r="E10549" s="235">
        <v>0.00005686165032156961</v>
      </c>
      <c r="F10549" s="235">
        <v>0.0000661020468710246</v>
      </c>
    </row>
    <row r="10550" ht="14.25" customHeight="1" spans="1:6" x14ac:dyDescent="0.25">
      <c r="A10550" s="232">
        <v>43685</v>
      </c>
      <c r="B10550" s="233">
        <v>220</v>
      </c>
      <c r="C10550" s="233">
        <v>37</v>
      </c>
      <c r="D10550" s="234">
        <v>0.75</v>
      </c>
      <c r="E10550" s="235">
        <v>0.0000378443246804067</v>
      </c>
      <c r="F10550" s="235">
        <v>0.00006700343841926584</v>
      </c>
    </row>
    <row r="10551" ht="14.25" customHeight="1" spans="1:6" x14ac:dyDescent="0.25">
      <c r="A10551" s="232">
        <v>43685</v>
      </c>
      <c r="B10551" s="233">
        <v>220</v>
      </c>
      <c r="C10551" s="233">
        <v>38</v>
      </c>
      <c r="D10551" s="234">
        <v>0.7708333333321207</v>
      </c>
      <c r="E10551" s="235">
        <v>0.000019198562770034588</v>
      </c>
      <c r="F10551" s="235">
        <v>0.00006890637613221959</v>
      </c>
    </row>
    <row r="10552" ht="14.25" customHeight="1" spans="1:6" x14ac:dyDescent="0.25">
      <c r="A10552" s="232">
        <v>43685</v>
      </c>
      <c r="B10552" s="233">
        <v>220</v>
      </c>
      <c r="C10552" s="233">
        <v>39</v>
      </c>
      <c r="D10552" s="234">
        <v>0.7916666666678793</v>
      </c>
      <c r="E10552" s="235">
        <v>0.000007050756821985732</v>
      </c>
      <c r="F10552" s="235">
        <v>0.00006660281995338085</v>
      </c>
    </row>
    <row r="10553" ht="14.25" customHeight="1" spans="1:6" x14ac:dyDescent="0.25">
      <c r="A10553" s="232">
        <v>43685</v>
      </c>
      <c r="B10553" s="233">
        <v>220</v>
      </c>
      <c r="C10553" s="233">
        <v>40</v>
      </c>
      <c r="D10553" s="234">
        <v>0.8125</v>
      </c>
      <c r="E10553" s="235">
        <v>4.994616409342142e-7</v>
      </c>
      <c r="F10553" s="235">
        <v>0.00006620220148749584</v>
      </c>
    </row>
    <row r="10554" ht="14.25" customHeight="1" spans="1:6" x14ac:dyDescent="0.25">
      <c r="A10554" s="232">
        <v>43685</v>
      </c>
      <c r="B10554" s="233">
        <v>220</v>
      </c>
      <c r="C10554" s="233">
        <v>41</v>
      </c>
      <c r="D10554" s="234">
        <v>0.8333333333321207</v>
      </c>
      <c r="E10554" s="235">
        <v>4.93217989100293e-9</v>
      </c>
      <c r="F10554" s="235">
        <v>0.00006520065532278334</v>
      </c>
    </row>
    <row r="10555" ht="14.25" customHeight="1" spans="1:6" x14ac:dyDescent="0.25">
      <c r="A10555" s="232">
        <v>43685</v>
      </c>
      <c r="B10555" s="233">
        <v>220</v>
      </c>
      <c r="C10555" s="233">
        <v>42</v>
      </c>
      <c r="D10555" s="234">
        <v>0.8541666666678793</v>
      </c>
      <c r="E10555" s="235">
        <v>0</v>
      </c>
      <c r="F10555" s="235">
        <v>0.00006540096455572584</v>
      </c>
    </row>
    <row r="10556" ht="14.25" customHeight="1" spans="1:6" x14ac:dyDescent="0.25">
      <c r="A10556" s="232">
        <v>43685</v>
      </c>
      <c r="B10556" s="233">
        <v>220</v>
      </c>
      <c r="C10556" s="233">
        <v>43</v>
      </c>
      <c r="D10556" s="234">
        <v>0.875</v>
      </c>
      <c r="E10556" s="235">
        <v>0</v>
      </c>
      <c r="F10556" s="235">
        <v>0.00006800498458397833</v>
      </c>
    </row>
    <row r="10557" ht="14.25" customHeight="1" spans="1:6" x14ac:dyDescent="0.25">
      <c r="A10557" s="232">
        <v>43685</v>
      </c>
      <c r="B10557" s="233">
        <v>220</v>
      </c>
      <c r="C10557" s="233">
        <v>44</v>
      </c>
      <c r="D10557" s="234">
        <v>0.8958333333321207</v>
      </c>
      <c r="E10557" s="235">
        <v>0</v>
      </c>
      <c r="F10557" s="235">
        <v>0.0000653008099392546</v>
      </c>
    </row>
    <row r="10558" ht="14.25" customHeight="1" spans="1:6" x14ac:dyDescent="0.25">
      <c r="A10558" s="232">
        <v>43685</v>
      </c>
      <c r="B10558" s="233">
        <v>220</v>
      </c>
      <c r="C10558" s="233">
        <v>45</v>
      </c>
      <c r="D10558" s="234">
        <v>0.9166666666678793</v>
      </c>
      <c r="E10558" s="235">
        <v>0</v>
      </c>
      <c r="F10558" s="235">
        <v>0.00006179539836276087</v>
      </c>
    </row>
    <row r="10559" ht="14.25" customHeight="1" spans="1:6" x14ac:dyDescent="0.25">
      <c r="A10559" s="232">
        <v>43685</v>
      </c>
      <c r="B10559" s="233">
        <v>220</v>
      </c>
      <c r="C10559" s="233">
        <v>46</v>
      </c>
      <c r="D10559" s="234">
        <v>0.9375</v>
      </c>
      <c r="E10559" s="235">
        <v>0</v>
      </c>
      <c r="F10559" s="235">
        <v>0.000056286894456842146</v>
      </c>
    </row>
    <row r="10560" ht="14.25" customHeight="1" spans="1:6" x14ac:dyDescent="0.25">
      <c r="A10560" s="232">
        <v>43685</v>
      </c>
      <c r="B10560" s="233">
        <v>220</v>
      </c>
      <c r="C10560" s="233">
        <v>47</v>
      </c>
      <c r="D10560" s="234">
        <v>0.9583333333321207</v>
      </c>
      <c r="E10560" s="235">
        <v>0</v>
      </c>
      <c r="F10560" s="235">
        <v>0.0000492760713038547</v>
      </c>
    </row>
    <row r="10561" ht="14.25" customHeight="1" spans="1:6" x14ac:dyDescent="0.25">
      <c r="A10561" s="232">
        <v>43685</v>
      </c>
      <c r="B10561" s="233">
        <v>220</v>
      </c>
      <c r="C10561" s="233">
        <v>48</v>
      </c>
      <c r="D10561" s="234">
        <v>0.9791666666678793</v>
      </c>
      <c r="E10561" s="235">
        <v>0</v>
      </c>
      <c r="F10561" s="235">
        <v>0.00004246555738380974</v>
      </c>
    </row>
    <row r="10562" ht="14.25" customHeight="1" spans="1:6" x14ac:dyDescent="0.25">
      <c r="A10562" s="232">
        <v>43686</v>
      </c>
      <c r="B10562" s="233">
        <v>221</v>
      </c>
      <c r="C10562" s="233">
        <v>1</v>
      </c>
      <c r="D10562" s="234">
        <v>0</v>
      </c>
      <c r="E10562" s="235">
        <v>0</v>
      </c>
      <c r="F10562" s="235">
        <v>0.00003725751732730477</v>
      </c>
    </row>
    <row r="10563" ht="14.25" customHeight="1" spans="1:6" x14ac:dyDescent="0.25">
      <c r="A10563" s="232">
        <v>43686</v>
      </c>
      <c r="B10563" s="233">
        <v>221</v>
      </c>
      <c r="C10563" s="233">
        <v>2</v>
      </c>
      <c r="D10563" s="234">
        <v>0.020833333332120674</v>
      </c>
      <c r="E10563" s="235">
        <v>0</v>
      </c>
      <c r="F10563" s="235">
        <v>0.00003405256960022479</v>
      </c>
    </row>
    <row r="10564" ht="14.25" customHeight="1" spans="1:6" x14ac:dyDescent="0.25">
      <c r="A10564" s="232">
        <v>43686</v>
      </c>
      <c r="B10564" s="233">
        <v>221</v>
      </c>
      <c r="C10564" s="233">
        <v>3</v>
      </c>
      <c r="D10564" s="234">
        <v>0.041666666667879326</v>
      </c>
      <c r="E10564" s="235">
        <v>0</v>
      </c>
      <c r="F10564" s="235">
        <v>0.00003054715802373107</v>
      </c>
    </row>
    <row r="10565" ht="14.25" customHeight="1" spans="1:6" x14ac:dyDescent="0.25">
      <c r="A10565" s="232">
        <v>43686</v>
      </c>
      <c r="B10565" s="233">
        <v>221</v>
      </c>
      <c r="C10565" s="233">
        <v>4</v>
      </c>
      <c r="D10565" s="234">
        <v>0.0625</v>
      </c>
      <c r="E10565" s="235">
        <v>0</v>
      </c>
      <c r="F10565" s="235">
        <v>0.000028644220310777324</v>
      </c>
    </row>
    <row r="10566" ht="14.25" customHeight="1" spans="1:6" x14ac:dyDescent="0.25">
      <c r="A10566" s="232">
        <v>43686</v>
      </c>
      <c r="B10566" s="233">
        <v>221</v>
      </c>
      <c r="C10566" s="233">
        <v>5</v>
      </c>
      <c r="D10566" s="234">
        <v>0.08333333333212067</v>
      </c>
      <c r="E10566" s="235">
        <v>0</v>
      </c>
      <c r="F10566" s="235">
        <v>0.000027943137995478576</v>
      </c>
    </row>
    <row r="10567" ht="14.25" customHeight="1" spans="1:6" x14ac:dyDescent="0.25">
      <c r="A10567" s="232">
        <v>43686</v>
      </c>
      <c r="B10567" s="233">
        <v>221</v>
      </c>
      <c r="C10567" s="233">
        <v>6</v>
      </c>
      <c r="D10567" s="234">
        <v>0.10416666666787933</v>
      </c>
      <c r="E10567" s="235">
        <v>0</v>
      </c>
      <c r="F10567" s="235">
        <v>0.00002704174644723733</v>
      </c>
    </row>
    <row r="10568" ht="14.25" customHeight="1" spans="1:6" x14ac:dyDescent="0.25">
      <c r="A10568" s="232">
        <v>43686</v>
      </c>
      <c r="B10568" s="233">
        <v>221</v>
      </c>
      <c r="C10568" s="233">
        <v>7</v>
      </c>
      <c r="D10568" s="234">
        <v>0.125</v>
      </c>
      <c r="E10568" s="235">
        <v>0</v>
      </c>
      <c r="F10568" s="235">
        <v>0.000026340664131938587</v>
      </c>
    </row>
    <row r="10569" ht="14.25" customHeight="1" spans="1:6" x14ac:dyDescent="0.25">
      <c r="A10569" s="232">
        <v>43686</v>
      </c>
      <c r="B10569" s="233">
        <v>221</v>
      </c>
      <c r="C10569" s="233">
        <v>8</v>
      </c>
      <c r="D10569" s="234">
        <v>0.14583333333212067</v>
      </c>
      <c r="E10569" s="235">
        <v>0</v>
      </c>
      <c r="F10569" s="235">
        <v>0.00002604020028252484</v>
      </c>
    </row>
    <row r="10570" ht="14.25" customHeight="1" spans="1:6" x14ac:dyDescent="0.25">
      <c r="A10570" s="232">
        <v>43686</v>
      </c>
      <c r="B10570" s="233">
        <v>221</v>
      </c>
      <c r="C10570" s="233">
        <v>9</v>
      </c>
      <c r="D10570" s="234">
        <v>0.16666666666787933</v>
      </c>
      <c r="E10570" s="235">
        <v>0</v>
      </c>
      <c r="F10570" s="235">
        <v>0.00002614035489899609</v>
      </c>
    </row>
    <row r="10571" ht="14.25" customHeight="1" spans="1:6" x14ac:dyDescent="0.25">
      <c r="A10571" s="232">
        <v>43686</v>
      </c>
      <c r="B10571" s="233">
        <v>221</v>
      </c>
      <c r="C10571" s="233">
        <v>10</v>
      </c>
      <c r="D10571" s="234">
        <v>0.1875</v>
      </c>
      <c r="E10571" s="235">
        <v>8.173057810390377e-7</v>
      </c>
      <c r="F10571" s="235">
        <v>0.000026340664131938587</v>
      </c>
    </row>
    <row r="10572" ht="14.25" customHeight="1" spans="1:6" x14ac:dyDescent="0.25">
      <c r="A10572" s="232">
        <v>43686</v>
      </c>
      <c r="B10572" s="233">
        <v>221</v>
      </c>
      <c r="C10572" s="233">
        <v>11</v>
      </c>
      <c r="D10572" s="234">
        <v>0.20833333333212067</v>
      </c>
      <c r="E10572" s="235">
        <v>0.000005899926106875554</v>
      </c>
      <c r="F10572" s="235">
        <v>0.000027141901063708585</v>
      </c>
    </row>
    <row r="10573" ht="14.25" customHeight="1" spans="1:6" x14ac:dyDescent="0.25">
      <c r="A10573" s="232">
        <v>43686</v>
      </c>
      <c r="B10573" s="233">
        <v>221</v>
      </c>
      <c r="C10573" s="233">
        <v>12</v>
      </c>
      <c r="D10573" s="234">
        <v>0.22916666666787933</v>
      </c>
      <c r="E10573" s="235">
        <v>0.00001467189651669906</v>
      </c>
      <c r="F10573" s="235">
        <v>0.000028544065694306077</v>
      </c>
    </row>
    <row r="10574" ht="14.25" customHeight="1" spans="1:6" x14ac:dyDescent="0.25">
      <c r="A10574" s="232">
        <v>43686</v>
      </c>
      <c r="B10574" s="233">
        <v>221</v>
      </c>
      <c r="C10574" s="233">
        <v>13</v>
      </c>
      <c r="D10574" s="234">
        <v>0.25</v>
      </c>
      <c r="E10574" s="235">
        <v>0.000029599694079033457</v>
      </c>
      <c r="F10574" s="235">
        <v>0.000030346848790788564</v>
      </c>
    </row>
    <row r="10575" ht="14.25" customHeight="1" spans="1:6" x14ac:dyDescent="0.25">
      <c r="A10575" s="232">
        <v>43686</v>
      </c>
      <c r="B10575" s="233">
        <v>221</v>
      </c>
      <c r="C10575" s="233">
        <v>14</v>
      </c>
      <c r="D10575" s="234">
        <v>0.2708333333321207</v>
      </c>
      <c r="E10575" s="235">
        <v>0.00005018574702091146</v>
      </c>
      <c r="F10575" s="235">
        <v>0.00003465349729905229</v>
      </c>
    </row>
    <row r="10576" ht="14.25" customHeight="1" spans="1:6" x14ac:dyDescent="0.25">
      <c r="A10576" s="232">
        <v>43686</v>
      </c>
      <c r="B10576" s="233">
        <v>221</v>
      </c>
      <c r="C10576" s="233">
        <v>15</v>
      </c>
      <c r="D10576" s="234">
        <v>0.2916666666678793</v>
      </c>
      <c r="E10576" s="235">
        <v>0.00007012524106843447</v>
      </c>
      <c r="F10576" s="235">
        <v>0.00003976138273908601</v>
      </c>
    </row>
    <row r="10577" ht="14.25" customHeight="1" spans="1:6" x14ac:dyDescent="0.25">
      <c r="A10577" s="232">
        <v>43686</v>
      </c>
      <c r="B10577" s="233">
        <v>221</v>
      </c>
      <c r="C10577" s="233">
        <v>16</v>
      </c>
      <c r="D10577" s="234">
        <v>0.3125</v>
      </c>
      <c r="E10577" s="235">
        <v>0.00008952060239313942</v>
      </c>
      <c r="F10577" s="235">
        <v>0.00004446864971323474</v>
      </c>
    </row>
    <row r="10578" ht="14.25" customHeight="1" spans="1:6" x14ac:dyDescent="0.25">
      <c r="A10578" s="232">
        <v>43686</v>
      </c>
      <c r="B10578" s="233">
        <v>221</v>
      </c>
      <c r="C10578" s="233">
        <v>17</v>
      </c>
      <c r="D10578" s="234">
        <v>0.3333333333321207</v>
      </c>
      <c r="E10578" s="235">
        <v>0.00011702848487847138</v>
      </c>
      <c r="F10578" s="235">
        <v>0.000048274525139142206</v>
      </c>
    </row>
    <row r="10579" ht="14.25" customHeight="1" spans="1:6" x14ac:dyDescent="0.25">
      <c r="A10579" s="232">
        <v>43686</v>
      </c>
      <c r="B10579" s="233">
        <v>221</v>
      </c>
      <c r="C10579" s="233">
        <v>18</v>
      </c>
      <c r="D10579" s="234">
        <v>0.3541666666678793</v>
      </c>
      <c r="E10579" s="235">
        <v>0.00015014558350584842</v>
      </c>
      <c r="F10579" s="235">
        <v>0.000053282255962704675</v>
      </c>
    </row>
    <row r="10580" ht="14.25" customHeight="1" spans="1:6" x14ac:dyDescent="0.25">
      <c r="A10580" s="232">
        <v>43686</v>
      </c>
      <c r="B10580" s="233">
        <v>221</v>
      </c>
      <c r="C10580" s="233">
        <v>19</v>
      </c>
      <c r="D10580" s="234">
        <v>0.375</v>
      </c>
      <c r="E10580" s="235">
        <v>0.00017971820982170826</v>
      </c>
      <c r="F10580" s="235">
        <v>0.00005308194672976218</v>
      </c>
    </row>
    <row r="10581" ht="14.25" customHeight="1" spans="1:6" x14ac:dyDescent="0.25">
      <c r="A10581" s="232">
        <v>43686</v>
      </c>
      <c r="B10581" s="233">
        <v>221</v>
      </c>
      <c r="C10581" s="233">
        <v>20</v>
      </c>
      <c r="D10581" s="234">
        <v>0.3958333333321207</v>
      </c>
      <c r="E10581" s="235">
        <v>0.00019965609807298378</v>
      </c>
      <c r="F10581" s="235">
        <v>0.00005218055518152093</v>
      </c>
    </row>
    <row r="10582" ht="14.25" customHeight="1" spans="1:6" x14ac:dyDescent="0.25">
      <c r="A10582" s="232">
        <v>43686</v>
      </c>
      <c r="B10582" s="233">
        <v>221</v>
      </c>
      <c r="C10582" s="233">
        <v>21</v>
      </c>
      <c r="D10582" s="234">
        <v>0.4166666666678793</v>
      </c>
      <c r="E10582" s="235">
        <v>0.00022133196472365926</v>
      </c>
      <c r="F10582" s="235">
        <v>0.000051479472866222185</v>
      </c>
    </row>
    <row r="10583" ht="14.25" customHeight="1" spans="1:6" x14ac:dyDescent="0.25">
      <c r="A10583" s="232">
        <v>43686</v>
      </c>
      <c r="B10583" s="233">
        <v>221</v>
      </c>
      <c r="C10583" s="233">
        <v>22</v>
      </c>
      <c r="D10583" s="234">
        <v>0.4375</v>
      </c>
      <c r="E10583" s="235">
        <v>0.00023257036231265119</v>
      </c>
      <c r="F10583" s="235">
        <v>0.00005037777208503844</v>
      </c>
    </row>
    <row r="10584" ht="14.25" customHeight="1" spans="1:6" x14ac:dyDescent="0.25">
      <c r="A10584" s="232">
        <v>43686</v>
      </c>
      <c r="B10584" s="233">
        <v>221</v>
      </c>
      <c r="C10584" s="233">
        <v>23</v>
      </c>
      <c r="D10584" s="234">
        <v>0.4583333333321207</v>
      </c>
      <c r="E10584" s="235">
        <v>0.00023641964768952316</v>
      </c>
      <c r="F10584" s="235">
        <v>0.0000508785451673947</v>
      </c>
    </row>
    <row r="10585" ht="14.25" customHeight="1" spans="1:6" x14ac:dyDescent="0.25">
      <c r="A10585" s="232">
        <v>43686</v>
      </c>
      <c r="B10585" s="233">
        <v>221</v>
      </c>
      <c r="C10585" s="233">
        <v>24</v>
      </c>
      <c r="D10585" s="234">
        <v>0.4791666666678793</v>
      </c>
      <c r="E10585" s="235">
        <v>0.0002444088255857231</v>
      </c>
      <c r="F10585" s="235">
        <v>0.000049977153619153456</v>
      </c>
    </row>
    <row r="10586" ht="14.25" customHeight="1" spans="1:6" x14ac:dyDescent="0.25">
      <c r="A10586" s="232">
        <v>43686</v>
      </c>
      <c r="B10586" s="233">
        <v>221</v>
      </c>
      <c r="C10586" s="233">
        <v>25</v>
      </c>
      <c r="D10586" s="234">
        <v>0.5</v>
      </c>
      <c r="E10586" s="235">
        <v>0.00023569157907583186</v>
      </c>
      <c r="F10586" s="235">
        <v>0.000051078854400337184</v>
      </c>
    </row>
    <row r="10587" ht="14.25" customHeight="1" spans="1:6" x14ac:dyDescent="0.25">
      <c r="A10587" s="232">
        <v>43686</v>
      </c>
      <c r="B10587" s="233">
        <v>221</v>
      </c>
      <c r="C10587" s="233">
        <v>26</v>
      </c>
      <c r="D10587" s="234">
        <v>0.5208333333321207</v>
      </c>
      <c r="E10587" s="235">
        <v>0.00024501143773183564</v>
      </c>
      <c r="F10587" s="235">
        <v>0.00004987699900268219</v>
      </c>
    </row>
    <row r="10588" ht="14.25" customHeight="1" spans="1:6" x14ac:dyDescent="0.25">
      <c r="A10588" s="232">
        <v>43686</v>
      </c>
      <c r="B10588" s="233">
        <v>221</v>
      </c>
      <c r="C10588" s="233">
        <v>27</v>
      </c>
      <c r="D10588" s="234">
        <v>0.5416666666678793</v>
      </c>
      <c r="E10588" s="235">
        <v>0.0002393806232554539</v>
      </c>
      <c r="F10588" s="235">
        <v>0.000048975607454440954</v>
      </c>
    </row>
    <row r="10589" ht="14.25" customHeight="1" spans="1:6" x14ac:dyDescent="0.25">
      <c r="A10589" s="232">
        <v>43686</v>
      </c>
      <c r="B10589" s="233">
        <v>221</v>
      </c>
      <c r="C10589" s="233">
        <v>28</v>
      </c>
      <c r="D10589" s="234">
        <v>0.5625</v>
      </c>
      <c r="E10589" s="235">
        <v>0.0002258372158371198</v>
      </c>
      <c r="F10589" s="235">
        <v>0.0000470726697414872</v>
      </c>
    </row>
    <row r="10590" ht="14.25" customHeight="1" spans="1:6" x14ac:dyDescent="0.25">
      <c r="A10590" s="232">
        <v>43686</v>
      </c>
      <c r="B10590" s="233">
        <v>221</v>
      </c>
      <c r="C10590" s="233">
        <v>29</v>
      </c>
      <c r="D10590" s="234">
        <v>0.5833333333321207</v>
      </c>
      <c r="E10590" s="235">
        <v>0.00020965860351748855</v>
      </c>
      <c r="F10590" s="235">
        <v>0.000046271432809717215</v>
      </c>
    </row>
    <row r="10591" ht="14.25" customHeight="1" spans="1:6" x14ac:dyDescent="0.25">
      <c r="A10591" s="232">
        <v>43686</v>
      </c>
      <c r="B10591" s="233">
        <v>221</v>
      </c>
      <c r="C10591" s="233">
        <v>30</v>
      </c>
      <c r="D10591" s="234">
        <v>0.6041666666678793</v>
      </c>
      <c r="E10591" s="235">
        <v>0.0001962724853571764</v>
      </c>
      <c r="F10591" s="235">
        <v>0.00004526988664500473</v>
      </c>
    </row>
    <row r="10592" ht="14.25" customHeight="1" spans="1:6" x14ac:dyDescent="0.25">
      <c r="A10592" s="232">
        <v>43686</v>
      </c>
      <c r="B10592" s="233">
        <v>221</v>
      </c>
      <c r="C10592" s="233">
        <v>31</v>
      </c>
      <c r="D10592" s="234">
        <v>0.625</v>
      </c>
      <c r="E10592" s="235">
        <v>0.0001678710509266283</v>
      </c>
      <c r="F10592" s="235">
        <v>0.000046171278193245975</v>
      </c>
    </row>
    <row r="10593" ht="14.25" customHeight="1" spans="1:6" x14ac:dyDescent="0.25">
      <c r="A10593" s="232">
        <v>43686</v>
      </c>
      <c r="B10593" s="233">
        <v>221</v>
      </c>
      <c r="C10593" s="233">
        <v>32</v>
      </c>
      <c r="D10593" s="234">
        <v>0.6458333333321207</v>
      </c>
      <c r="E10593" s="235">
        <v>0.00014128855715938107</v>
      </c>
      <c r="F10593" s="235">
        <v>0.000048474834372084706</v>
      </c>
    </row>
    <row r="10594" ht="14.25" customHeight="1" spans="1:6" x14ac:dyDescent="0.25">
      <c r="A10594" s="232">
        <v>43686</v>
      </c>
      <c r="B10594" s="233">
        <v>221</v>
      </c>
      <c r="C10594" s="233">
        <v>33</v>
      </c>
      <c r="D10594" s="234">
        <v>0.6666666666678793</v>
      </c>
      <c r="E10594" s="235">
        <v>0.00011462735219046222</v>
      </c>
      <c r="F10594" s="235">
        <v>0.00005097869978386593</v>
      </c>
    </row>
    <row r="10595" ht="14.25" customHeight="1" spans="1:6" x14ac:dyDescent="0.25">
      <c r="A10595" s="232">
        <v>43686</v>
      </c>
      <c r="B10595" s="233">
        <v>221</v>
      </c>
      <c r="C10595" s="233">
        <v>34</v>
      </c>
      <c r="D10595" s="234">
        <v>0.6875</v>
      </c>
      <c r="E10595" s="235">
        <v>0.00009157888294404994</v>
      </c>
      <c r="F10595" s="235">
        <v>0.000055786121374485906</v>
      </c>
    </row>
    <row r="10596" ht="14.25" customHeight="1" spans="1:6" x14ac:dyDescent="0.25">
      <c r="A10596" s="232">
        <v>43686</v>
      </c>
      <c r="B10596" s="233">
        <v>221</v>
      </c>
      <c r="C10596" s="233">
        <v>35</v>
      </c>
      <c r="D10596" s="234">
        <v>0.7083333333321207</v>
      </c>
      <c r="E10596" s="235">
        <v>0.00007188680939396614</v>
      </c>
      <c r="F10596" s="235">
        <v>0.00006429926377454211</v>
      </c>
    </row>
    <row r="10597" ht="14.25" customHeight="1" spans="1:6" x14ac:dyDescent="0.25">
      <c r="A10597" s="232">
        <v>43686</v>
      </c>
      <c r="B10597" s="233">
        <v>221</v>
      </c>
      <c r="C10597" s="233">
        <v>36</v>
      </c>
      <c r="D10597" s="234">
        <v>0.7291666666678793</v>
      </c>
      <c r="E10597" s="235">
        <v>0.00005297446185605806</v>
      </c>
      <c r="F10597" s="235">
        <v>0.00006730390226867957</v>
      </c>
    </row>
    <row r="10598" ht="14.25" customHeight="1" spans="1:6" x14ac:dyDescent="0.25">
      <c r="A10598" s="232">
        <v>43686</v>
      </c>
      <c r="B10598" s="233">
        <v>221</v>
      </c>
      <c r="C10598" s="233">
        <v>37</v>
      </c>
      <c r="D10598" s="234">
        <v>0.75</v>
      </c>
      <c r="E10598" s="235">
        <v>0.0000362870402794859</v>
      </c>
      <c r="F10598" s="235">
        <v>0.00006680312918632335</v>
      </c>
    </row>
    <row r="10599" ht="14.25" customHeight="1" spans="1:6" x14ac:dyDescent="0.25">
      <c r="A10599" s="232">
        <v>43686</v>
      </c>
      <c r="B10599" s="233">
        <v>221</v>
      </c>
      <c r="C10599" s="233">
        <v>38</v>
      </c>
      <c r="D10599" s="234">
        <v>0.7708333333321207</v>
      </c>
      <c r="E10599" s="235">
        <v>0.00002023029266886109</v>
      </c>
      <c r="F10599" s="235">
        <v>0.00006810513920044957</v>
      </c>
    </row>
    <row r="10600" ht="14.25" customHeight="1" spans="1:6" x14ac:dyDescent="0.25">
      <c r="A10600" s="232">
        <v>43686</v>
      </c>
      <c r="B10600" s="233">
        <v>221</v>
      </c>
      <c r="C10600" s="233">
        <v>39</v>
      </c>
      <c r="D10600" s="234">
        <v>0.7916666666678793</v>
      </c>
      <c r="E10600" s="235">
        <v>0.000008903377921119959</v>
      </c>
      <c r="F10600" s="235">
        <v>0.00006660281995338085</v>
      </c>
    </row>
    <row r="10601" ht="14.25" customHeight="1" spans="1:6" x14ac:dyDescent="0.25">
      <c r="A10601" s="232">
        <v>43686</v>
      </c>
      <c r="B10601" s="233">
        <v>221</v>
      </c>
      <c r="C10601" s="233">
        <v>40</v>
      </c>
      <c r="D10601" s="234">
        <v>0.8125</v>
      </c>
      <c r="E10601" s="235">
        <v>6.854832497951919e-7</v>
      </c>
      <c r="F10601" s="235">
        <v>0.00006540096455572584</v>
      </c>
    </row>
    <row r="10602" ht="14.25" customHeight="1" spans="1:6" x14ac:dyDescent="0.25">
      <c r="A10602" s="232">
        <v>43686</v>
      </c>
      <c r="B10602" s="233">
        <v>221</v>
      </c>
      <c r="C10602" s="233">
        <v>41</v>
      </c>
      <c r="D10602" s="234">
        <v>0.8333333333321207</v>
      </c>
      <c r="E10602" s="235">
        <v>1.553636665665923e-8</v>
      </c>
      <c r="F10602" s="235">
        <v>0.00006540096455572584</v>
      </c>
    </row>
    <row r="10603" ht="14.25" customHeight="1" spans="1:6" x14ac:dyDescent="0.25">
      <c r="A10603" s="232">
        <v>43686</v>
      </c>
      <c r="B10603" s="233">
        <v>221</v>
      </c>
      <c r="C10603" s="233">
        <v>42</v>
      </c>
      <c r="D10603" s="234">
        <v>0.8541666666678793</v>
      </c>
      <c r="E10603" s="235">
        <v>0</v>
      </c>
      <c r="F10603" s="235">
        <v>0.0000646998822404271</v>
      </c>
    </row>
    <row r="10604" ht="14.25" customHeight="1" spans="1:6" x14ac:dyDescent="0.25">
      <c r="A10604" s="232">
        <v>43686</v>
      </c>
      <c r="B10604" s="233">
        <v>221</v>
      </c>
      <c r="C10604" s="233">
        <v>43</v>
      </c>
      <c r="D10604" s="234">
        <v>0.875</v>
      </c>
      <c r="E10604" s="235">
        <v>0</v>
      </c>
      <c r="F10604" s="235">
        <v>0.00006520065532278334</v>
      </c>
    </row>
    <row r="10605" ht="14.25" customHeight="1" spans="1:6" x14ac:dyDescent="0.25">
      <c r="A10605" s="232">
        <v>43686</v>
      </c>
      <c r="B10605" s="233">
        <v>221</v>
      </c>
      <c r="C10605" s="233">
        <v>44</v>
      </c>
      <c r="D10605" s="234">
        <v>0.8958333333321207</v>
      </c>
      <c r="E10605" s="235">
        <v>0</v>
      </c>
      <c r="F10605" s="235">
        <v>0.0000636983360757146</v>
      </c>
    </row>
    <row r="10606" ht="14.25" customHeight="1" spans="1:6" x14ac:dyDescent="0.25">
      <c r="A10606" s="232">
        <v>43686</v>
      </c>
      <c r="B10606" s="233">
        <v>221</v>
      </c>
      <c r="C10606" s="233">
        <v>45</v>
      </c>
      <c r="D10606" s="234">
        <v>0.9166666666678793</v>
      </c>
      <c r="E10606" s="235">
        <v>0</v>
      </c>
      <c r="F10606" s="235">
        <v>0.00006259663529453087</v>
      </c>
    </row>
    <row r="10607" ht="14.25" customHeight="1" spans="1:6" x14ac:dyDescent="0.25">
      <c r="A10607" s="232">
        <v>43686</v>
      </c>
      <c r="B10607" s="233">
        <v>221</v>
      </c>
      <c r="C10607" s="233">
        <v>46</v>
      </c>
      <c r="D10607" s="234">
        <v>0.9375</v>
      </c>
      <c r="E10607" s="235">
        <v>0</v>
      </c>
      <c r="F10607" s="235">
        <v>0.000056186739840370906</v>
      </c>
    </row>
    <row r="10608" ht="14.25" customHeight="1" spans="1:6" x14ac:dyDescent="0.25">
      <c r="A10608" s="232">
        <v>43686</v>
      </c>
      <c r="B10608" s="233">
        <v>221</v>
      </c>
      <c r="C10608" s="233">
        <v>47</v>
      </c>
      <c r="D10608" s="234">
        <v>0.9583333333321207</v>
      </c>
      <c r="E10608" s="235">
        <v>0</v>
      </c>
      <c r="F10608" s="235">
        <v>0.00004987699900268219</v>
      </c>
    </row>
    <row r="10609" ht="14.25" customHeight="1" spans="1:6" x14ac:dyDescent="0.25">
      <c r="A10609" s="232">
        <v>43686</v>
      </c>
      <c r="B10609" s="233">
        <v>221</v>
      </c>
      <c r="C10609" s="233">
        <v>48</v>
      </c>
      <c r="D10609" s="234">
        <v>0.9791666666678793</v>
      </c>
      <c r="E10609" s="235">
        <v>0</v>
      </c>
      <c r="F10609" s="235">
        <v>0.00004236540276733849</v>
      </c>
    </row>
    <row r="10610" ht="14.25" customHeight="1" spans="1:6" x14ac:dyDescent="0.25">
      <c r="A10610" s="232">
        <v>43687</v>
      </c>
      <c r="B10610" s="233">
        <v>222</v>
      </c>
      <c r="C10610" s="233">
        <v>1</v>
      </c>
      <c r="D10610" s="234">
        <v>0</v>
      </c>
      <c r="E10610" s="235">
        <v>0</v>
      </c>
      <c r="F10610" s="235">
        <v>0.000037457826560247266</v>
      </c>
    </row>
    <row r="10611" ht="14.25" customHeight="1" spans="1:6" x14ac:dyDescent="0.25">
      <c r="A10611" s="232">
        <v>43687</v>
      </c>
      <c r="B10611" s="233">
        <v>222</v>
      </c>
      <c r="C10611" s="233">
        <v>2</v>
      </c>
      <c r="D10611" s="234">
        <v>0.020833333332120674</v>
      </c>
      <c r="E10611" s="235">
        <v>0</v>
      </c>
      <c r="F10611" s="235">
        <v>0.000034753651915523535</v>
      </c>
    </row>
    <row r="10612" ht="14.25" customHeight="1" spans="1:6" x14ac:dyDescent="0.25">
      <c r="A10612" s="232">
        <v>43687</v>
      </c>
      <c r="B10612" s="233">
        <v>222</v>
      </c>
      <c r="C10612" s="233">
        <v>3</v>
      </c>
      <c r="D10612" s="234">
        <v>0.041666666667879326</v>
      </c>
      <c r="E10612" s="235">
        <v>0</v>
      </c>
      <c r="F10612" s="235">
        <v>0.000031047931106087315</v>
      </c>
    </row>
    <row r="10613" ht="14.25" customHeight="1" spans="1:6" x14ac:dyDescent="0.25">
      <c r="A10613" s="232">
        <v>43687</v>
      </c>
      <c r="B10613" s="233">
        <v>222</v>
      </c>
      <c r="C10613" s="233">
        <v>4</v>
      </c>
      <c r="D10613" s="234">
        <v>0.0625</v>
      </c>
      <c r="E10613" s="235">
        <v>0</v>
      </c>
      <c r="F10613" s="235">
        <v>0.00002874437492724857</v>
      </c>
    </row>
    <row r="10614" ht="14.25" customHeight="1" spans="1:6" x14ac:dyDescent="0.25">
      <c r="A10614" s="232">
        <v>43687</v>
      </c>
      <c r="B10614" s="233">
        <v>222</v>
      </c>
      <c r="C10614" s="233">
        <v>5</v>
      </c>
      <c r="D10614" s="234">
        <v>0.08333333333212067</v>
      </c>
      <c r="E10614" s="235">
        <v>0</v>
      </c>
      <c r="F10614" s="235">
        <v>0.000028143447228421073</v>
      </c>
    </row>
    <row r="10615" ht="14.25" customHeight="1" spans="1:6" x14ac:dyDescent="0.25">
      <c r="A10615" s="232">
        <v>43687</v>
      </c>
      <c r="B10615" s="233">
        <v>222</v>
      </c>
      <c r="C10615" s="233">
        <v>6</v>
      </c>
      <c r="D10615" s="234">
        <v>0.10416666666787933</v>
      </c>
      <c r="E10615" s="235">
        <v>0</v>
      </c>
      <c r="F10615" s="235">
        <v>0.00002744236491312233</v>
      </c>
    </row>
    <row r="10616" ht="14.25" customHeight="1" spans="1:6" x14ac:dyDescent="0.25">
      <c r="A10616" s="232">
        <v>43687</v>
      </c>
      <c r="B10616" s="233">
        <v>222</v>
      </c>
      <c r="C10616" s="233">
        <v>7</v>
      </c>
      <c r="D10616" s="234">
        <v>0.125</v>
      </c>
      <c r="E10616" s="235">
        <v>0</v>
      </c>
      <c r="F10616" s="235">
        <v>0.000026340664131938587</v>
      </c>
    </row>
    <row r="10617" ht="14.25" customHeight="1" spans="1:6" x14ac:dyDescent="0.25">
      <c r="A10617" s="232">
        <v>43687</v>
      </c>
      <c r="B10617" s="233">
        <v>222</v>
      </c>
      <c r="C10617" s="233">
        <v>8</v>
      </c>
      <c r="D10617" s="234">
        <v>0.14583333333212067</v>
      </c>
      <c r="E10617" s="235">
        <v>0</v>
      </c>
      <c r="F10617" s="235">
        <v>0.00002644081874840984</v>
      </c>
    </row>
    <row r="10618" ht="14.25" customHeight="1" spans="1:6" x14ac:dyDescent="0.25">
      <c r="A10618" s="232">
        <v>43687</v>
      </c>
      <c r="B10618" s="233">
        <v>222</v>
      </c>
      <c r="C10618" s="233">
        <v>9</v>
      </c>
      <c r="D10618" s="234">
        <v>0.16666666666787933</v>
      </c>
      <c r="E10618" s="235">
        <v>0</v>
      </c>
      <c r="F10618" s="235">
        <v>0.00002644081874840984</v>
      </c>
    </row>
    <row r="10619" ht="14.25" customHeight="1" spans="1:6" x14ac:dyDescent="0.25">
      <c r="A10619" s="232">
        <v>43687</v>
      </c>
      <c r="B10619" s="233">
        <v>222</v>
      </c>
      <c r="C10619" s="233">
        <v>10</v>
      </c>
      <c r="D10619" s="234">
        <v>0.1875</v>
      </c>
      <c r="E10619" s="235">
        <v>9.180884195793243e-7</v>
      </c>
      <c r="F10619" s="235">
        <v>0.000026941591830766084</v>
      </c>
    </row>
    <row r="10620" ht="14.25" customHeight="1" spans="1:6" x14ac:dyDescent="0.25">
      <c r="A10620" s="232">
        <v>43687</v>
      </c>
      <c r="B10620" s="233">
        <v>222</v>
      </c>
      <c r="C10620" s="233">
        <v>11</v>
      </c>
      <c r="D10620" s="234">
        <v>0.20833333333212067</v>
      </c>
      <c r="E10620" s="235">
        <v>0.000006238269344403258</v>
      </c>
      <c r="F10620" s="235">
        <v>0.000027342210296651082</v>
      </c>
    </row>
    <row r="10621" ht="14.25" customHeight="1" spans="1:6" x14ac:dyDescent="0.25">
      <c r="A10621" s="232">
        <v>43687</v>
      </c>
      <c r="B10621" s="233">
        <v>222</v>
      </c>
      <c r="C10621" s="233">
        <v>12</v>
      </c>
      <c r="D10621" s="234">
        <v>0.22916666666787933</v>
      </c>
      <c r="E10621" s="235">
        <v>0.000016399106599327774</v>
      </c>
      <c r="F10621" s="235">
        <v>0.00002874437492724857</v>
      </c>
    </row>
    <row r="10622" ht="14.25" customHeight="1" spans="1:6" x14ac:dyDescent="0.25">
      <c r="A10622" s="232">
        <v>43687</v>
      </c>
      <c r="B10622" s="233">
        <v>222</v>
      </c>
      <c r="C10622" s="233">
        <v>13</v>
      </c>
      <c r="D10622" s="234">
        <v>0.25</v>
      </c>
      <c r="E10622" s="235">
        <v>0.00003500548527493936</v>
      </c>
      <c r="F10622" s="235">
        <v>0.000031148085722558555</v>
      </c>
    </row>
    <row r="10623" ht="14.25" customHeight="1" spans="1:6" x14ac:dyDescent="0.25">
      <c r="A10623" s="232">
        <v>43687</v>
      </c>
      <c r="B10623" s="233">
        <v>222</v>
      </c>
      <c r="C10623" s="233">
        <v>14</v>
      </c>
      <c r="D10623" s="234">
        <v>0.2708333333321207</v>
      </c>
      <c r="E10623" s="235">
        <v>0.00005979077493751576</v>
      </c>
      <c r="F10623" s="235">
        <v>0.00003505411576493728</v>
      </c>
    </row>
    <row r="10624" ht="14.25" customHeight="1" spans="1:6" x14ac:dyDescent="0.25">
      <c r="A10624" s="232">
        <v>43687</v>
      </c>
      <c r="B10624" s="233">
        <v>222</v>
      </c>
      <c r="C10624" s="233">
        <v>15</v>
      </c>
      <c r="D10624" s="234">
        <v>0.2916666666678793</v>
      </c>
      <c r="E10624" s="235">
        <v>0.00008730827524667831</v>
      </c>
      <c r="F10624" s="235">
        <v>0.00003946091888967226</v>
      </c>
    </row>
    <row r="10625" ht="14.25" customHeight="1" spans="1:6" x14ac:dyDescent="0.25">
      <c r="A10625" s="232">
        <v>43687</v>
      </c>
      <c r="B10625" s="233">
        <v>222</v>
      </c>
      <c r="C10625" s="233">
        <v>16</v>
      </c>
      <c r="D10625" s="234">
        <v>0.3125</v>
      </c>
      <c r="E10625" s="235">
        <v>0.00010929394308253582</v>
      </c>
      <c r="F10625" s="235">
        <v>0.000044969422795590966</v>
      </c>
    </row>
    <row r="10626" ht="14.25" customHeight="1" spans="1:6" x14ac:dyDescent="0.25">
      <c r="A10626" s="232">
        <v>43687</v>
      </c>
      <c r="B10626" s="233">
        <v>222</v>
      </c>
      <c r="C10626" s="233">
        <v>17</v>
      </c>
      <c r="D10626" s="234">
        <v>0.3333333333321207</v>
      </c>
      <c r="E10626" s="235">
        <v>0.00014392543470973505</v>
      </c>
      <c r="F10626" s="235">
        <v>0.000048675143605027206</v>
      </c>
    </row>
    <row r="10627" ht="14.25" customHeight="1" spans="1:6" x14ac:dyDescent="0.25">
      <c r="A10627" s="232">
        <v>43687</v>
      </c>
      <c r="B10627" s="233">
        <v>222</v>
      </c>
      <c r="C10627" s="233">
        <v>18</v>
      </c>
      <c r="D10627" s="234">
        <v>0.3541666666678793</v>
      </c>
      <c r="E10627" s="235">
        <v>0.00017731286780263934</v>
      </c>
      <c r="F10627" s="235">
        <v>0.00005067823593445219</v>
      </c>
    </row>
    <row r="10628" ht="14.25" customHeight="1" spans="1:6" x14ac:dyDescent="0.25">
      <c r="A10628" s="232">
        <v>43687</v>
      </c>
      <c r="B10628" s="233">
        <v>222</v>
      </c>
      <c r="C10628" s="233">
        <v>19</v>
      </c>
      <c r="D10628" s="234">
        <v>0.375</v>
      </c>
      <c r="E10628" s="235">
        <v>0.00021749979730936871</v>
      </c>
      <c r="F10628" s="235">
        <v>0.00005358271981211842</v>
      </c>
    </row>
    <row r="10629" ht="14.25" customHeight="1" spans="1:6" x14ac:dyDescent="0.25">
      <c r="A10629" s="232">
        <v>43687</v>
      </c>
      <c r="B10629" s="233">
        <v>222</v>
      </c>
      <c r="C10629" s="233">
        <v>20</v>
      </c>
      <c r="D10629" s="234">
        <v>0.3958333333321207</v>
      </c>
      <c r="E10629" s="235">
        <v>0.00023739222764774956</v>
      </c>
      <c r="F10629" s="235">
        <v>0.00005388318366153217</v>
      </c>
    </row>
    <row r="10630" ht="14.25" customHeight="1" spans="1:6" x14ac:dyDescent="0.25">
      <c r="A10630" s="232">
        <v>43687</v>
      </c>
      <c r="B10630" s="233">
        <v>222</v>
      </c>
      <c r="C10630" s="233">
        <v>21</v>
      </c>
      <c r="D10630" s="234">
        <v>0.4166666666678793</v>
      </c>
      <c r="E10630" s="235">
        <v>0.0002662753147778203</v>
      </c>
      <c r="F10630" s="235">
        <v>0.00005157962748269343</v>
      </c>
    </row>
    <row r="10631" ht="14.25" customHeight="1" spans="1:6" x14ac:dyDescent="0.25">
      <c r="A10631" s="232">
        <v>43687</v>
      </c>
      <c r="B10631" s="233">
        <v>222</v>
      </c>
      <c r="C10631" s="233">
        <v>22</v>
      </c>
      <c r="D10631" s="234">
        <v>0.4375</v>
      </c>
      <c r="E10631" s="235">
        <v>0.0002810548162392433</v>
      </c>
      <c r="F10631" s="235">
        <v>0.00005017746285209594</v>
      </c>
    </row>
    <row r="10632" ht="14.25" customHeight="1" spans="1:6" x14ac:dyDescent="0.25">
      <c r="A10632" s="232">
        <v>43687</v>
      </c>
      <c r="B10632" s="233">
        <v>222</v>
      </c>
      <c r="C10632" s="233">
        <v>23</v>
      </c>
      <c r="D10632" s="234">
        <v>0.4583333333321207</v>
      </c>
      <c r="E10632" s="235">
        <v>0.0002882850578047469</v>
      </c>
      <c r="F10632" s="235">
        <v>0.00005017746285209594</v>
      </c>
    </row>
    <row r="10633" ht="14.25" customHeight="1" spans="1:6" x14ac:dyDescent="0.25">
      <c r="A10633" s="232">
        <v>43687</v>
      </c>
      <c r="B10633" s="233">
        <v>222</v>
      </c>
      <c r="C10633" s="233">
        <v>24</v>
      </c>
      <c r="D10633" s="234">
        <v>0.4791666666678793</v>
      </c>
      <c r="E10633" s="235">
        <v>0.00028296669130968853</v>
      </c>
      <c r="F10633" s="235">
        <v>0.00004887545283796971</v>
      </c>
    </row>
    <row r="10634" ht="14.25" customHeight="1" spans="1:6" x14ac:dyDescent="0.25">
      <c r="A10634" s="232">
        <v>43687</v>
      </c>
      <c r="B10634" s="233">
        <v>222</v>
      </c>
      <c r="C10634" s="233">
        <v>25</v>
      </c>
      <c r="D10634" s="234">
        <v>0.5</v>
      </c>
      <c r="E10634" s="235">
        <v>0.0002722369115085543</v>
      </c>
      <c r="F10634" s="235">
        <v>0.00005127916363327967</v>
      </c>
    </row>
    <row r="10635" ht="14.25" customHeight="1" spans="1:6" x14ac:dyDescent="0.25">
      <c r="A10635" s="232">
        <v>43687</v>
      </c>
      <c r="B10635" s="233">
        <v>222</v>
      </c>
      <c r="C10635" s="233">
        <v>26</v>
      </c>
      <c r="D10635" s="234">
        <v>0.5208333333321207</v>
      </c>
      <c r="E10635" s="235">
        <v>0.0002906539628335691</v>
      </c>
      <c r="F10635" s="235">
        <v>0.00005077839055092343</v>
      </c>
    </row>
    <row r="10636" ht="14.25" customHeight="1" spans="1:6" x14ac:dyDescent="0.25">
      <c r="A10636" s="232">
        <v>43687</v>
      </c>
      <c r="B10636" s="233">
        <v>222</v>
      </c>
      <c r="C10636" s="233">
        <v>27</v>
      </c>
      <c r="D10636" s="234">
        <v>0.5416666666678793</v>
      </c>
      <c r="E10636" s="235">
        <v>0.00028411635714586166</v>
      </c>
      <c r="F10636" s="235">
        <v>0.000048975607454440954</v>
      </c>
    </row>
    <row r="10637" ht="14.25" customHeight="1" spans="1:6" x14ac:dyDescent="0.25">
      <c r="A10637" s="232">
        <v>43687</v>
      </c>
      <c r="B10637" s="233">
        <v>222</v>
      </c>
      <c r="C10637" s="233">
        <v>28</v>
      </c>
      <c r="D10637" s="234">
        <v>0.5625</v>
      </c>
      <c r="E10637" s="235">
        <v>0.0002616902074266339</v>
      </c>
      <c r="F10637" s="235">
        <v>0.00004657189665913096</v>
      </c>
    </row>
    <row r="10638" ht="14.25" customHeight="1" spans="1:6" x14ac:dyDescent="0.25">
      <c r="A10638" s="232">
        <v>43687</v>
      </c>
      <c r="B10638" s="233">
        <v>222</v>
      </c>
      <c r="C10638" s="233">
        <v>29</v>
      </c>
      <c r="D10638" s="234">
        <v>0.5833333333321207</v>
      </c>
      <c r="E10638" s="235">
        <v>0.00024536208162014494</v>
      </c>
      <c r="F10638" s="235">
        <v>0.00004526988664500473</v>
      </c>
    </row>
    <row r="10639" ht="14.25" customHeight="1" spans="1:6" x14ac:dyDescent="0.25">
      <c r="A10639" s="232">
        <v>43687</v>
      </c>
      <c r="B10639" s="233">
        <v>222</v>
      </c>
      <c r="C10639" s="233">
        <v>30</v>
      </c>
      <c r="D10639" s="234">
        <v>0.6041666666678793</v>
      </c>
      <c r="E10639" s="235">
        <v>0.00022421615379060743</v>
      </c>
      <c r="F10639" s="235">
        <v>0.00004597096896030346</v>
      </c>
    </row>
    <row r="10640" ht="14.25" customHeight="1" spans="1:6" x14ac:dyDescent="0.25">
      <c r="A10640" s="232">
        <v>43687</v>
      </c>
      <c r="B10640" s="233">
        <v>222</v>
      </c>
      <c r="C10640" s="233">
        <v>31</v>
      </c>
      <c r="D10640" s="234">
        <v>0.625</v>
      </c>
      <c r="E10640" s="235">
        <v>0.00018402404919749414</v>
      </c>
      <c r="F10640" s="235">
        <v>0.0000470726697414872</v>
      </c>
    </row>
    <row r="10641" ht="14.25" customHeight="1" spans="1:6" x14ac:dyDescent="0.25">
      <c r="A10641" s="232">
        <v>43687</v>
      </c>
      <c r="B10641" s="233">
        <v>222</v>
      </c>
      <c r="C10641" s="233">
        <v>32</v>
      </c>
      <c r="D10641" s="234">
        <v>0.6458333333321207</v>
      </c>
      <c r="E10641" s="235">
        <v>0.00015188109079757506</v>
      </c>
      <c r="F10641" s="235">
        <v>0.00004727297897442971</v>
      </c>
    </row>
    <row r="10642" ht="14.25" customHeight="1" spans="1:6" x14ac:dyDescent="0.25">
      <c r="A10642" s="232">
        <v>43687</v>
      </c>
      <c r="B10642" s="233">
        <v>222</v>
      </c>
      <c r="C10642" s="233">
        <v>33</v>
      </c>
      <c r="D10642" s="234">
        <v>0.6666666666678793</v>
      </c>
      <c r="E10642" s="235">
        <v>0.00011893726844567132</v>
      </c>
      <c r="F10642" s="235">
        <v>0.00005017746285209594</v>
      </c>
    </row>
    <row r="10643" ht="14.25" customHeight="1" spans="1:6" x14ac:dyDescent="0.25">
      <c r="A10643" s="232">
        <v>43687</v>
      </c>
      <c r="B10643" s="233">
        <v>222</v>
      </c>
      <c r="C10643" s="233">
        <v>34</v>
      </c>
      <c r="D10643" s="234">
        <v>0.6875</v>
      </c>
      <c r="E10643" s="235">
        <v>0.00009458506980163182</v>
      </c>
      <c r="F10643" s="235">
        <v>0.00005498488444271591</v>
      </c>
    </row>
    <row r="10644" ht="14.25" customHeight="1" spans="1:6" x14ac:dyDescent="0.25">
      <c r="A10644" s="232">
        <v>43687</v>
      </c>
      <c r="B10644" s="233">
        <v>222</v>
      </c>
      <c r="C10644" s="233">
        <v>35</v>
      </c>
      <c r="D10644" s="234">
        <v>0.7083333333321207</v>
      </c>
      <c r="E10644" s="235">
        <v>0.00007713281265227117</v>
      </c>
      <c r="F10644" s="235">
        <v>0.00006309740837688711</v>
      </c>
    </row>
    <row r="10645" ht="14.25" customHeight="1" spans="1:6" x14ac:dyDescent="0.25">
      <c r="A10645" s="232">
        <v>43687</v>
      </c>
      <c r="B10645" s="233">
        <v>222</v>
      </c>
      <c r="C10645" s="233">
        <v>36</v>
      </c>
      <c r="D10645" s="234">
        <v>0.7291666666678793</v>
      </c>
      <c r="E10645" s="235">
        <v>0.00005829063453225078</v>
      </c>
      <c r="F10645" s="235">
        <v>0.00006620220148749584</v>
      </c>
    </row>
    <row r="10646" ht="14.25" customHeight="1" spans="1:6" x14ac:dyDescent="0.25">
      <c r="A10646" s="232">
        <v>43687</v>
      </c>
      <c r="B10646" s="233">
        <v>222</v>
      </c>
      <c r="C10646" s="233">
        <v>37</v>
      </c>
      <c r="D10646" s="234">
        <v>0.75</v>
      </c>
      <c r="E10646" s="235">
        <v>0.00003872158669847482</v>
      </c>
      <c r="F10646" s="235">
        <v>0.0000667029745698521</v>
      </c>
    </row>
    <row r="10647" ht="14.25" customHeight="1" spans="1:6" x14ac:dyDescent="0.25">
      <c r="A10647" s="232">
        <v>43687</v>
      </c>
      <c r="B10647" s="233">
        <v>222</v>
      </c>
      <c r="C10647" s="233">
        <v>38</v>
      </c>
      <c r="D10647" s="234">
        <v>0.7708333333321207</v>
      </c>
      <c r="E10647" s="235">
        <v>0.00002269488595184573</v>
      </c>
      <c r="F10647" s="235">
        <v>0.00006850575766633457</v>
      </c>
    </row>
    <row r="10648" ht="14.25" customHeight="1" spans="1:6" x14ac:dyDescent="0.25">
      <c r="A10648" s="232">
        <v>43687</v>
      </c>
      <c r="B10648" s="233">
        <v>222</v>
      </c>
      <c r="C10648" s="233">
        <v>39</v>
      </c>
      <c r="D10648" s="234">
        <v>0.7916666666678793</v>
      </c>
      <c r="E10648" s="235">
        <v>0.000011414292014652072</v>
      </c>
      <c r="F10648" s="235">
        <v>0.0000667029745698521</v>
      </c>
    </row>
    <row r="10649" ht="14.25" customHeight="1" spans="1:6" x14ac:dyDescent="0.25">
      <c r="A10649" s="232">
        <v>43687</v>
      </c>
      <c r="B10649" s="233">
        <v>222</v>
      </c>
      <c r="C10649" s="233">
        <v>40</v>
      </c>
      <c r="D10649" s="234">
        <v>0.8125</v>
      </c>
      <c r="E10649" s="235">
        <v>0.000002894481581691558</v>
      </c>
      <c r="F10649" s="235">
        <v>0.00006750421150162208</v>
      </c>
    </row>
    <row r="10650" ht="14.25" customHeight="1" spans="1:6" x14ac:dyDescent="0.25">
      <c r="A10650" s="232">
        <v>43687</v>
      </c>
      <c r="B10650" s="233">
        <v>222</v>
      </c>
      <c r="C10650" s="233">
        <v>41</v>
      </c>
      <c r="D10650" s="234">
        <v>0.8333333333321207</v>
      </c>
      <c r="E10650" s="235">
        <v>0.0000017976562657732932</v>
      </c>
      <c r="F10650" s="235">
        <v>0.0000669032838027946</v>
      </c>
    </row>
    <row r="10651" ht="14.25" customHeight="1" spans="1:6" x14ac:dyDescent="0.25">
      <c r="A10651" s="232">
        <v>43687</v>
      </c>
      <c r="B10651" s="233">
        <v>222</v>
      </c>
      <c r="C10651" s="233">
        <v>42</v>
      </c>
      <c r="D10651" s="234">
        <v>0.8541666666678793</v>
      </c>
      <c r="E10651" s="235">
        <v>8.603124318565616e-7</v>
      </c>
      <c r="F10651" s="235">
        <v>0.00006580158302161085</v>
      </c>
    </row>
    <row r="10652" ht="14.25" customHeight="1" spans="1:6" x14ac:dyDescent="0.25">
      <c r="A10652" s="232">
        <v>43687</v>
      </c>
      <c r="B10652" s="233">
        <v>222</v>
      </c>
      <c r="C10652" s="233">
        <v>43</v>
      </c>
      <c r="D10652" s="234">
        <v>0.875</v>
      </c>
      <c r="E10652" s="235">
        <v>0</v>
      </c>
      <c r="F10652" s="235">
        <v>0.00006780467535103583</v>
      </c>
    </row>
    <row r="10653" ht="14.25" customHeight="1" spans="1:6" x14ac:dyDescent="0.25">
      <c r="A10653" s="232">
        <v>43687</v>
      </c>
      <c r="B10653" s="233">
        <v>222</v>
      </c>
      <c r="C10653" s="233">
        <v>44</v>
      </c>
      <c r="D10653" s="234">
        <v>0.8958333333321207</v>
      </c>
      <c r="E10653" s="235">
        <v>0</v>
      </c>
      <c r="F10653" s="235">
        <v>0.0000646998822404271</v>
      </c>
    </row>
    <row r="10654" ht="14.25" customHeight="1" spans="1:6" x14ac:dyDescent="0.25">
      <c r="A10654" s="232">
        <v>43687</v>
      </c>
      <c r="B10654" s="233">
        <v>222</v>
      </c>
      <c r="C10654" s="233">
        <v>45</v>
      </c>
      <c r="D10654" s="234">
        <v>0.9166666666678793</v>
      </c>
      <c r="E10654" s="235">
        <v>0</v>
      </c>
      <c r="F10654" s="235">
        <v>0.00006179539836276087</v>
      </c>
    </row>
    <row r="10655" ht="14.25" customHeight="1" spans="1:6" x14ac:dyDescent="0.25">
      <c r="A10655" s="232">
        <v>43687</v>
      </c>
      <c r="B10655" s="233">
        <v>222</v>
      </c>
      <c r="C10655" s="233">
        <v>46</v>
      </c>
      <c r="D10655" s="234">
        <v>0.9375</v>
      </c>
      <c r="E10655" s="235">
        <v>0</v>
      </c>
      <c r="F10655" s="235">
        <v>0.00005608658522389965</v>
      </c>
    </row>
    <row r="10656" ht="14.25" customHeight="1" spans="1:6" x14ac:dyDescent="0.25">
      <c r="A10656" s="232">
        <v>43687</v>
      </c>
      <c r="B10656" s="233">
        <v>222</v>
      </c>
      <c r="C10656" s="233">
        <v>47</v>
      </c>
      <c r="D10656" s="234">
        <v>0.9583333333321207</v>
      </c>
      <c r="E10656" s="235">
        <v>0</v>
      </c>
      <c r="F10656" s="235">
        <v>0.000050578081317980936</v>
      </c>
    </row>
    <row r="10657" ht="14.25" customHeight="1" spans="1:6" x14ac:dyDescent="0.25">
      <c r="A10657" s="232">
        <v>43687</v>
      </c>
      <c r="B10657" s="233">
        <v>222</v>
      </c>
      <c r="C10657" s="233">
        <v>48</v>
      </c>
      <c r="D10657" s="234">
        <v>0.9791666666678793</v>
      </c>
      <c r="E10657" s="235">
        <v>0</v>
      </c>
      <c r="F10657" s="235">
        <v>0.00004246555738380974</v>
      </c>
    </row>
    <row r="10658" ht="14.25" customHeight="1" spans="1:6" x14ac:dyDescent="0.25">
      <c r="A10658" s="232">
        <v>43688</v>
      </c>
      <c r="B10658" s="233">
        <v>223</v>
      </c>
      <c r="C10658" s="233">
        <v>1</v>
      </c>
      <c r="D10658" s="234">
        <v>0</v>
      </c>
      <c r="E10658" s="235">
        <v>0</v>
      </c>
      <c r="F10658" s="235">
        <v>0.00003685689886141978</v>
      </c>
    </row>
    <row r="10659" ht="14.25" customHeight="1" spans="1:6" x14ac:dyDescent="0.25">
      <c r="A10659" s="232">
        <v>43688</v>
      </c>
      <c r="B10659" s="233">
        <v>223</v>
      </c>
      <c r="C10659" s="233">
        <v>2</v>
      </c>
      <c r="D10659" s="234">
        <v>0.020833333332120674</v>
      </c>
      <c r="E10659" s="235">
        <v>0</v>
      </c>
      <c r="F10659" s="235">
        <v>0.000033952414983753533</v>
      </c>
    </row>
    <row r="10660" ht="14.25" customHeight="1" spans="1:6" x14ac:dyDescent="0.25">
      <c r="A10660" s="232">
        <v>43688</v>
      </c>
      <c r="B10660" s="233">
        <v>223</v>
      </c>
      <c r="C10660" s="233">
        <v>3</v>
      </c>
      <c r="D10660" s="234">
        <v>0.041666666667879326</v>
      </c>
      <c r="E10660" s="235">
        <v>0</v>
      </c>
      <c r="F10660" s="235">
        <v>0.00003054715802373107</v>
      </c>
    </row>
    <row r="10661" ht="14.25" customHeight="1" spans="1:6" x14ac:dyDescent="0.25">
      <c r="A10661" s="232">
        <v>43688</v>
      </c>
      <c r="B10661" s="233">
        <v>223</v>
      </c>
      <c r="C10661" s="233">
        <v>4</v>
      </c>
      <c r="D10661" s="234">
        <v>0.0625</v>
      </c>
      <c r="E10661" s="235">
        <v>0</v>
      </c>
      <c r="F10661" s="235">
        <v>0.00002884452954371982</v>
      </c>
    </row>
    <row r="10662" ht="14.25" customHeight="1" spans="1:6" x14ac:dyDescent="0.25">
      <c r="A10662" s="232">
        <v>43688</v>
      </c>
      <c r="B10662" s="233">
        <v>223</v>
      </c>
      <c r="C10662" s="233">
        <v>5</v>
      </c>
      <c r="D10662" s="234">
        <v>0.08333333333212067</v>
      </c>
      <c r="E10662" s="235">
        <v>0</v>
      </c>
      <c r="F10662" s="235">
        <v>0.000028043292611949826</v>
      </c>
    </row>
    <row r="10663" ht="14.25" customHeight="1" spans="1:6" x14ac:dyDescent="0.25">
      <c r="A10663" s="232">
        <v>43688</v>
      </c>
      <c r="B10663" s="233">
        <v>223</v>
      </c>
      <c r="C10663" s="233">
        <v>6</v>
      </c>
      <c r="D10663" s="234">
        <v>0.10416666666787933</v>
      </c>
      <c r="E10663" s="235">
        <v>0</v>
      </c>
      <c r="F10663" s="235">
        <v>0.00002724205568017983</v>
      </c>
    </row>
    <row r="10664" ht="14.25" customHeight="1" spans="1:6" x14ac:dyDescent="0.25">
      <c r="A10664" s="232">
        <v>43688</v>
      </c>
      <c r="B10664" s="233">
        <v>223</v>
      </c>
      <c r="C10664" s="233">
        <v>7</v>
      </c>
      <c r="D10664" s="234">
        <v>0.125</v>
      </c>
      <c r="E10664" s="235">
        <v>0</v>
      </c>
      <c r="F10664" s="235">
        <v>0.000026340664131938587</v>
      </c>
    </row>
    <row r="10665" ht="14.25" customHeight="1" spans="1:6" x14ac:dyDescent="0.25">
      <c r="A10665" s="232">
        <v>43688</v>
      </c>
      <c r="B10665" s="233">
        <v>223</v>
      </c>
      <c r="C10665" s="233">
        <v>8</v>
      </c>
      <c r="D10665" s="234">
        <v>0.14583333333212067</v>
      </c>
      <c r="E10665" s="235">
        <v>0</v>
      </c>
      <c r="F10665" s="235">
        <v>0.00002654097336488109</v>
      </c>
    </row>
    <row r="10666" ht="14.25" customHeight="1" spans="1:6" x14ac:dyDescent="0.25">
      <c r="A10666" s="232">
        <v>43688</v>
      </c>
      <c r="B10666" s="233">
        <v>223</v>
      </c>
      <c r="C10666" s="233">
        <v>9</v>
      </c>
      <c r="D10666" s="234">
        <v>0.16666666666787933</v>
      </c>
      <c r="E10666" s="235">
        <v>2.416022156787696e-8</v>
      </c>
      <c r="F10666" s="235">
        <v>0.000026240509515467337</v>
      </c>
    </row>
    <row r="10667" ht="14.25" customHeight="1" spans="1:6" x14ac:dyDescent="0.25">
      <c r="A10667" s="232">
        <v>43688</v>
      </c>
      <c r="B10667" s="233">
        <v>223</v>
      </c>
      <c r="C10667" s="233">
        <v>10</v>
      </c>
      <c r="D10667" s="234">
        <v>0.1875</v>
      </c>
      <c r="E10667" s="235">
        <v>4.3488398822178526e-7</v>
      </c>
      <c r="F10667" s="235">
        <v>0.00002674128259782358</v>
      </c>
    </row>
    <row r="10668" ht="14.25" customHeight="1" spans="1:6" x14ac:dyDescent="0.25">
      <c r="A10668" s="232">
        <v>43688</v>
      </c>
      <c r="B10668" s="233">
        <v>223</v>
      </c>
      <c r="C10668" s="233">
        <v>11</v>
      </c>
      <c r="D10668" s="234">
        <v>0.20833333333212067</v>
      </c>
      <c r="E10668" s="235">
        <v>0.000004605423594315543</v>
      </c>
      <c r="F10668" s="235">
        <v>0.00002744236491312233</v>
      </c>
    </row>
    <row r="10669" ht="14.25" customHeight="1" spans="1:6" x14ac:dyDescent="0.25">
      <c r="A10669" s="232">
        <v>43688</v>
      </c>
      <c r="B10669" s="233">
        <v>223</v>
      </c>
      <c r="C10669" s="233">
        <v>12</v>
      </c>
      <c r="D10669" s="234">
        <v>0.22916666666787933</v>
      </c>
      <c r="E10669" s="235">
        <v>0.000013255759053912689</v>
      </c>
      <c r="F10669" s="235">
        <v>0.000028644220310777324</v>
      </c>
    </row>
    <row r="10670" ht="14.25" customHeight="1" spans="1:6" x14ac:dyDescent="0.25">
      <c r="A10670" s="232">
        <v>43688</v>
      </c>
      <c r="B10670" s="233">
        <v>223</v>
      </c>
      <c r="C10670" s="233">
        <v>13</v>
      </c>
      <c r="D10670" s="234">
        <v>0.25</v>
      </c>
      <c r="E10670" s="235">
        <v>0.00002977154443993263</v>
      </c>
      <c r="F10670" s="235">
        <v>0.00003164885880491481</v>
      </c>
    </row>
    <row r="10671" ht="14.25" customHeight="1" spans="1:6" x14ac:dyDescent="0.25">
      <c r="A10671" s="232">
        <v>43688</v>
      </c>
      <c r="B10671" s="233">
        <v>223</v>
      </c>
      <c r="C10671" s="233">
        <v>14</v>
      </c>
      <c r="D10671" s="234">
        <v>0.2708333333321207</v>
      </c>
      <c r="E10671" s="235">
        <v>0.00005194334133404034</v>
      </c>
      <c r="F10671" s="235">
        <v>0.00003655643501200603</v>
      </c>
    </row>
    <row r="10672" ht="14.25" customHeight="1" spans="1:6" x14ac:dyDescent="0.25">
      <c r="A10672" s="232">
        <v>43688</v>
      </c>
      <c r="B10672" s="233">
        <v>223</v>
      </c>
      <c r="C10672" s="233">
        <v>15</v>
      </c>
      <c r="D10672" s="234">
        <v>0.2916666666678793</v>
      </c>
      <c r="E10672" s="235">
        <v>0.00007831871708795915</v>
      </c>
      <c r="F10672" s="235">
        <v>0.00004096323813674099</v>
      </c>
    </row>
    <row r="10673" ht="14.25" customHeight="1" spans="1:6" x14ac:dyDescent="0.25">
      <c r="A10673" s="232">
        <v>43688</v>
      </c>
      <c r="B10673" s="233">
        <v>223</v>
      </c>
      <c r="C10673" s="233">
        <v>16</v>
      </c>
      <c r="D10673" s="234">
        <v>0.3125</v>
      </c>
      <c r="E10673" s="235">
        <v>0.00010427216766425614</v>
      </c>
      <c r="F10673" s="235">
        <v>0.000045169732028533473</v>
      </c>
    </row>
    <row r="10674" ht="14.25" customHeight="1" spans="1:6" x14ac:dyDescent="0.25">
      <c r="A10674" s="232">
        <v>43688</v>
      </c>
      <c r="B10674" s="233">
        <v>223</v>
      </c>
      <c r="C10674" s="233">
        <v>17</v>
      </c>
      <c r="D10674" s="234">
        <v>0.3333333333321207</v>
      </c>
      <c r="E10674" s="235">
        <v>0.00013351494387819996</v>
      </c>
      <c r="F10674" s="235">
        <v>0.00004887545283796971</v>
      </c>
    </row>
    <row r="10675" ht="14.25" customHeight="1" spans="1:6" x14ac:dyDescent="0.25">
      <c r="A10675" s="232">
        <v>43688</v>
      </c>
      <c r="B10675" s="233">
        <v>223</v>
      </c>
      <c r="C10675" s="233">
        <v>18</v>
      </c>
      <c r="D10675" s="234">
        <v>0.3541666666678793</v>
      </c>
      <c r="E10675" s="235">
        <v>0.00015239306834058608</v>
      </c>
      <c r="F10675" s="235">
        <v>0.00005298179211329092</v>
      </c>
    </row>
    <row r="10676" ht="14.25" customHeight="1" spans="1:6" x14ac:dyDescent="0.25">
      <c r="A10676" s="232">
        <v>43688</v>
      </c>
      <c r="B10676" s="233">
        <v>223</v>
      </c>
      <c r="C10676" s="233">
        <v>19</v>
      </c>
      <c r="D10676" s="234">
        <v>0.375</v>
      </c>
      <c r="E10676" s="235">
        <v>0.0001786648997519859</v>
      </c>
      <c r="F10676" s="235">
        <v>0.00005298179211329092</v>
      </c>
    </row>
    <row r="10677" ht="14.25" customHeight="1" spans="1:6" x14ac:dyDescent="0.25">
      <c r="A10677" s="232">
        <v>43688</v>
      </c>
      <c r="B10677" s="233">
        <v>223</v>
      </c>
      <c r="C10677" s="233">
        <v>20</v>
      </c>
      <c r="D10677" s="234">
        <v>0.3958333333321207</v>
      </c>
      <c r="E10677" s="235">
        <v>0.00020059177291251358</v>
      </c>
      <c r="F10677" s="235">
        <v>0.000052681328263877173</v>
      </c>
    </row>
    <row r="10678" ht="14.25" customHeight="1" spans="1:6" x14ac:dyDescent="0.25">
      <c r="A10678" s="232">
        <v>43688</v>
      </c>
      <c r="B10678" s="233">
        <v>223</v>
      </c>
      <c r="C10678" s="233">
        <v>21</v>
      </c>
      <c r="D10678" s="234">
        <v>0.4166666666678793</v>
      </c>
      <c r="E10678" s="235">
        <v>0.00021000732097367143</v>
      </c>
      <c r="F10678" s="235">
        <v>0.000051980245948578425</v>
      </c>
    </row>
    <row r="10679" ht="14.25" customHeight="1" spans="1:6" x14ac:dyDescent="0.25">
      <c r="A10679" s="232">
        <v>43688</v>
      </c>
      <c r="B10679" s="233">
        <v>223</v>
      </c>
      <c r="C10679" s="233">
        <v>22</v>
      </c>
      <c r="D10679" s="234">
        <v>0.4375</v>
      </c>
      <c r="E10679" s="235">
        <v>0.00021897225274953758</v>
      </c>
      <c r="F10679" s="235">
        <v>0.00005228070979799218</v>
      </c>
    </row>
    <row r="10680" ht="14.25" customHeight="1" spans="1:6" x14ac:dyDescent="0.25">
      <c r="A10680" s="232">
        <v>43688</v>
      </c>
      <c r="B10680" s="233">
        <v>223</v>
      </c>
      <c r="C10680" s="233">
        <v>23</v>
      </c>
      <c r="D10680" s="234">
        <v>0.4583333333321207</v>
      </c>
      <c r="E10680" s="235">
        <v>0.00022195721480348422</v>
      </c>
      <c r="F10680" s="235">
        <v>0.0000508785451673947</v>
      </c>
    </row>
    <row r="10681" ht="14.25" customHeight="1" spans="1:6" x14ac:dyDescent="0.25">
      <c r="A10681" s="232">
        <v>43688</v>
      </c>
      <c r="B10681" s="233">
        <v>223</v>
      </c>
      <c r="C10681" s="233">
        <v>24</v>
      </c>
      <c r="D10681" s="234">
        <v>0.4791666666678793</v>
      </c>
      <c r="E10681" s="235">
        <v>0.00022867454171660715</v>
      </c>
      <c r="F10681" s="235">
        <v>0.00005137931824975094</v>
      </c>
    </row>
    <row r="10682" ht="14.25" customHeight="1" spans="1:6" x14ac:dyDescent="0.25">
      <c r="A10682" s="232">
        <v>43688</v>
      </c>
      <c r="B10682" s="233">
        <v>223</v>
      </c>
      <c r="C10682" s="233">
        <v>25</v>
      </c>
      <c r="D10682" s="234">
        <v>0.5</v>
      </c>
      <c r="E10682" s="235">
        <v>0.0002170776273619791</v>
      </c>
      <c r="F10682" s="235">
        <v>0.00005177993671563594</v>
      </c>
    </row>
    <row r="10683" ht="14.25" customHeight="1" spans="1:6" x14ac:dyDescent="0.25">
      <c r="A10683" s="232">
        <v>43688</v>
      </c>
      <c r="B10683" s="233">
        <v>223</v>
      </c>
      <c r="C10683" s="233">
        <v>26</v>
      </c>
      <c r="D10683" s="234">
        <v>0.5208333333321207</v>
      </c>
      <c r="E10683" s="235">
        <v>0.0002365366732065386</v>
      </c>
      <c r="F10683" s="235">
        <v>0.00005127916363327967</v>
      </c>
    </row>
    <row r="10684" ht="14.25" customHeight="1" spans="1:6" x14ac:dyDescent="0.25">
      <c r="A10684" s="232">
        <v>43688</v>
      </c>
      <c r="B10684" s="233">
        <v>223</v>
      </c>
      <c r="C10684" s="233">
        <v>27</v>
      </c>
      <c r="D10684" s="234">
        <v>0.5416666666678793</v>
      </c>
      <c r="E10684" s="235">
        <v>0.000238498039004498</v>
      </c>
      <c r="F10684" s="235">
        <v>0.00005127916363327967</v>
      </c>
    </row>
    <row r="10685" ht="14.25" customHeight="1" spans="1:6" x14ac:dyDescent="0.25">
      <c r="A10685" s="232">
        <v>43688</v>
      </c>
      <c r="B10685" s="233">
        <v>223</v>
      </c>
      <c r="C10685" s="233">
        <v>28</v>
      </c>
      <c r="D10685" s="234">
        <v>0.5625</v>
      </c>
      <c r="E10685" s="235">
        <v>0.00023033669928660688</v>
      </c>
      <c r="F10685" s="235">
        <v>0.000047773752056785965</v>
      </c>
    </row>
    <row r="10686" ht="14.25" customHeight="1" spans="1:6" x14ac:dyDescent="0.25">
      <c r="A10686" s="232">
        <v>43688</v>
      </c>
      <c r="B10686" s="233">
        <v>223</v>
      </c>
      <c r="C10686" s="233">
        <v>29</v>
      </c>
      <c r="D10686" s="234">
        <v>0.5833333333321207</v>
      </c>
      <c r="E10686" s="235">
        <v>0.00022244925029235566</v>
      </c>
      <c r="F10686" s="235">
        <v>0.00004747328820737221</v>
      </c>
    </row>
    <row r="10687" ht="14.25" customHeight="1" spans="1:6" x14ac:dyDescent="0.25">
      <c r="A10687" s="232">
        <v>43688</v>
      </c>
      <c r="B10687" s="233">
        <v>223</v>
      </c>
      <c r="C10687" s="233">
        <v>30</v>
      </c>
      <c r="D10687" s="234">
        <v>0.6041666666678793</v>
      </c>
      <c r="E10687" s="235">
        <v>0.00020669004219206371</v>
      </c>
      <c r="F10687" s="235">
        <v>0.00004587081434383222</v>
      </c>
    </row>
    <row r="10688" ht="14.25" customHeight="1" spans="1:6" x14ac:dyDescent="0.25">
      <c r="A10688" s="232">
        <v>43688</v>
      </c>
      <c r="B10688" s="233">
        <v>223</v>
      </c>
      <c r="C10688" s="233">
        <v>31</v>
      </c>
      <c r="D10688" s="234">
        <v>0.625</v>
      </c>
      <c r="E10688" s="235">
        <v>0.00017973082950886903</v>
      </c>
      <c r="F10688" s="235">
        <v>0.00004747328820737221</v>
      </c>
    </row>
    <row r="10689" ht="14.25" customHeight="1" spans="1:6" x14ac:dyDescent="0.25">
      <c r="A10689" s="232">
        <v>43688</v>
      </c>
      <c r="B10689" s="233">
        <v>223</v>
      </c>
      <c r="C10689" s="233">
        <v>32</v>
      </c>
      <c r="D10689" s="234">
        <v>0.6458333333321207</v>
      </c>
      <c r="E10689" s="235">
        <v>0.00014526714913964107</v>
      </c>
      <c r="F10689" s="235">
        <v>0.000050578081317980936</v>
      </c>
    </row>
    <row r="10690" ht="14.25" customHeight="1" spans="1:6" x14ac:dyDescent="0.25">
      <c r="A10690" s="232">
        <v>43688</v>
      </c>
      <c r="B10690" s="233">
        <v>223</v>
      </c>
      <c r="C10690" s="233">
        <v>33</v>
      </c>
      <c r="D10690" s="234">
        <v>0.6666666666678793</v>
      </c>
      <c r="E10690" s="235">
        <v>0.00011818390507891945</v>
      </c>
      <c r="F10690" s="235">
        <v>0.00005157962748269343</v>
      </c>
    </row>
    <row r="10691" ht="14.25" customHeight="1" spans="1:6" x14ac:dyDescent="0.25">
      <c r="A10691" s="232">
        <v>43688</v>
      </c>
      <c r="B10691" s="233">
        <v>223</v>
      </c>
      <c r="C10691" s="233">
        <v>34</v>
      </c>
      <c r="D10691" s="234">
        <v>0.6875</v>
      </c>
      <c r="E10691" s="235">
        <v>0.00009643047572195105</v>
      </c>
      <c r="F10691" s="235">
        <v>0.000055786121374485906</v>
      </c>
    </row>
    <row r="10692" ht="14.25" customHeight="1" spans="1:6" x14ac:dyDescent="0.25">
      <c r="A10692" s="232">
        <v>43688</v>
      </c>
      <c r="B10692" s="233">
        <v>223</v>
      </c>
      <c r="C10692" s="233">
        <v>35</v>
      </c>
      <c r="D10692" s="234">
        <v>0.7083333333321207</v>
      </c>
      <c r="E10692" s="235">
        <v>0.00007085705022734739</v>
      </c>
      <c r="F10692" s="235">
        <v>0.00006239632606158836</v>
      </c>
    </row>
    <row r="10693" ht="14.25" customHeight="1" spans="1:6" x14ac:dyDescent="0.25">
      <c r="A10693" s="232">
        <v>43688</v>
      </c>
      <c r="B10693" s="233">
        <v>223</v>
      </c>
      <c r="C10693" s="233">
        <v>36</v>
      </c>
      <c r="D10693" s="234">
        <v>0.7291666666678793</v>
      </c>
      <c r="E10693" s="235">
        <v>0.000050929653631026575</v>
      </c>
      <c r="F10693" s="235">
        <v>0.00006379849069218586</v>
      </c>
    </row>
    <row r="10694" ht="14.25" customHeight="1" spans="1:6" x14ac:dyDescent="0.25">
      <c r="A10694" s="232">
        <v>43688</v>
      </c>
      <c r="B10694" s="233">
        <v>223</v>
      </c>
      <c r="C10694" s="233">
        <v>37</v>
      </c>
      <c r="D10694" s="234">
        <v>0.75</v>
      </c>
      <c r="E10694" s="235">
        <v>0.00003128362032864072</v>
      </c>
      <c r="F10694" s="235">
        <v>0.00006620220148749584</v>
      </c>
    </row>
    <row r="10695" ht="14.25" customHeight="1" spans="1:6" x14ac:dyDescent="0.25">
      <c r="A10695" s="232">
        <v>43688</v>
      </c>
      <c r="B10695" s="233">
        <v>223</v>
      </c>
      <c r="C10695" s="233">
        <v>38</v>
      </c>
      <c r="D10695" s="234">
        <v>0.7708333333321207</v>
      </c>
      <c r="E10695" s="235">
        <v>0.000017251253304850312</v>
      </c>
      <c r="F10695" s="235">
        <v>0.00006810513920044957</v>
      </c>
    </row>
    <row r="10696" ht="14.25" customHeight="1" spans="1:6" x14ac:dyDescent="0.25">
      <c r="A10696" s="232">
        <v>43688</v>
      </c>
      <c r="B10696" s="233">
        <v>223</v>
      </c>
      <c r="C10696" s="233">
        <v>39</v>
      </c>
      <c r="D10696" s="234">
        <v>0.7916666666678793</v>
      </c>
      <c r="E10696" s="235">
        <v>0.000007908540469732443</v>
      </c>
      <c r="F10696" s="235">
        <v>0.00006580158302161085</v>
      </c>
    </row>
    <row r="10697" ht="14.25" customHeight="1" spans="1:6" x14ac:dyDescent="0.25">
      <c r="A10697" s="232">
        <v>43688</v>
      </c>
      <c r="B10697" s="233">
        <v>223</v>
      </c>
      <c r="C10697" s="233">
        <v>40</v>
      </c>
      <c r="D10697" s="234">
        <v>0.8125</v>
      </c>
      <c r="E10697" s="235">
        <v>0.000001382674980194034</v>
      </c>
      <c r="F10697" s="235">
        <v>0.00006419910915807086</v>
      </c>
    </row>
    <row r="10698" ht="14.25" customHeight="1" spans="1:6" x14ac:dyDescent="0.25">
      <c r="A10698" s="232">
        <v>43688</v>
      </c>
      <c r="B10698" s="233">
        <v>223</v>
      </c>
      <c r="C10698" s="233">
        <v>41</v>
      </c>
      <c r="D10698" s="234">
        <v>0.8333333333321207</v>
      </c>
      <c r="E10698" s="235">
        <v>2.577063993049031e-8</v>
      </c>
      <c r="F10698" s="235">
        <v>0.00006459972762395585</v>
      </c>
    </row>
    <row r="10699" ht="14.25" customHeight="1" spans="1:6" x14ac:dyDescent="0.25">
      <c r="A10699" s="232">
        <v>43688</v>
      </c>
      <c r="B10699" s="233">
        <v>223</v>
      </c>
      <c r="C10699" s="233">
        <v>42</v>
      </c>
      <c r="D10699" s="234">
        <v>0.8541666666678793</v>
      </c>
      <c r="E10699" s="235">
        <v>0</v>
      </c>
      <c r="F10699" s="235">
        <v>0.00006500034608984085</v>
      </c>
    </row>
    <row r="10700" ht="14.25" customHeight="1" spans="1:6" x14ac:dyDescent="0.25">
      <c r="A10700" s="232">
        <v>43688</v>
      </c>
      <c r="B10700" s="233">
        <v>223</v>
      </c>
      <c r="C10700" s="233">
        <v>43</v>
      </c>
      <c r="D10700" s="234">
        <v>0.875</v>
      </c>
      <c r="E10700" s="235">
        <v>0</v>
      </c>
      <c r="F10700" s="235">
        <v>0.00006700343841926584</v>
      </c>
    </row>
    <row r="10701" ht="14.25" customHeight="1" spans="1:6" x14ac:dyDescent="0.25">
      <c r="A10701" s="232">
        <v>43688</v>
      </c>
      <c r="B10701" s="233">
        <v>223</v>
      </c>
      <c r="C10701" s="233">
        <v>44</v>
      </c>
      <c r="D10701" s="234">
        <v>0.8958333333321207</v>
      </c>
      <c r="E10701" s="235">
        <v>0</v>
      </c>
      <c r="F10701" s="235">
        <v>0.0000655011191721971</v>
      </c>
    </row>
    <row r="10702" ht="14.25" customHeight="1" spans="1:6" x14ac:dyDescent="0.25">
      <c r="A10702" s="232">
        <v>43688</v>
      </c>
      <c r="B10702" s="233">
        <v>223</v>
      </c>
      <c r="C10702" s="233">
        <v>45</v>
      </c>
      <c r="D10702" s="234">
        <v>0.9166666666678793</v>
      </c>
      <c r="E10702" s="235">
        <v>0</v>
      </c>
      <c r="F10702" s="235">
        <v>0.00006219601682864587</v>
      </c>
    </row>
    <row r="10703" ht="14.25" customHeight="1" spans="1:6" x14ac:dyDescent="0.25">
      <c r="A10703" s="232">
        <v>43688</v>
      </c>
      <c r="B10703" s="233">
        <v>223</v>
      </c>
      <c r="C10703" s="233">
        <v>46</v>
      </c>
      <c r="D10703" s="234">
        <v>0.9375</v>
      </c>
      <c r="E10703" s="235">
        <v>0</v>
      </c>
      <c r="F10703" s="235">
        <v>0.000056387049073313414</v>
      </c>
    </row>
    <row r="10704" ht="14.25" customHeight="1" spans="1:6" x14ac:dyDescent="0.25">
      <c r="A10704" s="232">
        <v>43688</v>
      </c>
      <c r="B10704" s="233">
        <v>223</v>
      </c>
      <c r="C10704" s="233">
        <v>47</v>
      </c>
      <c r="D10704" s="234">
        <v>0.9583333333321207</v>
      </c>
      <c r="E10704" s="235">
        <v>0</v>
      </c>
      <c r="F10704" s="235">
        <v>0.000049977153619153456</v>
      </c>
    </row>
    <row r="10705" ht="14.25" customHeight="1" spans="1:6" x14ac:dyDescent="0.25">
      <c r="A10705" s="232">
        <v>43688</v>
      </c>
      <c r="B10705" s="233">
        <v>223</v>
      </c>
      <c r="C10705" s="233">
        <v>48</v>
      </c>
      <c r="D10705" s="234">
        <v>0.9791666666678793</v>
      </c>
      <c r="E10705" s="235">
        <v>0</v>
      </c>
      <c r="F10705" s="235">
        <v>0.000042165093534395995</v>
      </c>
    </row>
    <row r="10706" ht="14.25" customHeight="1" spans="1:6" x14ac:dyDescent="0.25">
      <c r="A10706" s="232">
        <v>43689</v>
      </c>
      <c r="B10706" s="233">
        <v>224</v>
      </c>
      <c r="C10706" s="233">
        <v>1</v>
      </c>
      <c r="D10706" s="234">
        <v>0</v>
      </c>
      <c r="E10706" s="235">
        <v>0</v>
      </c>
      <c r="F10706" s="235">
        <v>0.00003725751732730477</v>
      </c>
    </row>
    <row r="10707" ht="14.25" customHeight="1" spans="1:6" x14ac:dyDescent="0.25">
      <c r="A10707" s="232">
        <v>43689</v>
      </c>
      <c r="B10707" s="233">
        <v>224</v>
      </c>
      <c r="C10707" s="233">
        <v>2</v>
      </c>
      <c r="D10707" s="234">
        <v>0.020833333332120674</v>
      </c>
      <c r="E10707" s="235">
        <v>0</v>
      </c>
      <c r="F10707" s="235">
        <v>0.00003375210575081104</v>
      </c>
    </row>
    <row r="10708" ht="14.25" customHeight="1" spans="1:6" x14ac:dyDescent="0.25">
      <c r="A10708" s="232">
        <v>43689</v>
      </c>
      <c r="B10708" s="233">
        <v>224</v>
      </c>
      <c r="C10708" s="233">
        <v>3</v>
      </c>
      <c r="D10708" s="234">
        <v>0.041666666667879326</v>
      </c>
      <c r="E10708" s="235">
        <v>0</v>
      </c>
      <c r="F10708" s="235">
        <v>0.000030346848790788564</v>
      </c>
    </row>
    <row r="10709" ht="14.25" customHeight="1" spans="1:6" x14ac:dyDescent="0.25">
      <c r="A10709" s="232">
        <v>43689</v>
      </c>
      <c r="B10709" s="233">
        <v>224</v>
      </c>
      <c r="C10709" s="233">
        <v>4</v>
      </c>
      <c r="D10709" s="234">
        <v>0.0625</v>
      </c>
      <c r="E10709" s="235">
        <v>0</v>
      </c>
      <c r="F10709" s="235">
        <v>0.00002894468416019107</v>
      </c>
    </row>
    <row r="10710" ht="14.25" customHeight="1" spans="1:6" x14ac:dyDescent="0.25">
      <c r="A10710" s="232">
        <v>43689</v>
      </c>
      <c r="B10710" s="233">
        <v>224</v>
      </c>
      <c r="C10710" s="233">
        <v>5</v>
      </c>
      <c r="D10710" s="234">
        <v>0.08333333333212067</v>
      </c>
      <c r="E10710" s="235">
        <v>0</v>
      </c>
      <c r="F10710" s="235">
        <v>0.000028243601844892327</v>
      </c>
    </row>
    <row r="10711" ht="14.25" customHeight="1" spans="1:6" x14ac:dyDescent="0.25">
      <c r="A10711" s="232">
        <v>43689</v>
      </c>
      <c r="B10711" s="233">
        <v>224</v>
      </c>
      <c r="C10711" s="233">
        <v>6</v>
      </c>
      <c r="D10711" s="234">
        <v>0.10416666666787933</v>
      </c>
      <c r="E10711" s="235">
        <v>0</v>
      </c>
      <c r="F10711" s="235">
        <v>0.00002704174644723733</v>
      </c>
    </row>
    <row r="10712" ht="14.25" customHeight="1" spans="1:6" x14ac:dyDescent="0.25">
      <c r="A10712" s="232">
        <v>43689</v>
      </c>
      <c r="B10712" s="233">
        <v>224</v>
      </c>
      <c r="C10712" s="233">
        <v>7</v>
      </c>
      <c r="D10712" s="234">
        <v>0.125</v>
      </c>
      <c r="E10712" s="235">
        <v>0</v>
      </c>
      <c r="F10712" s="235">
        <v>0.000026941591830766084</v>
      </c>
    </row>
    <row r="10713" ht="14.25" customHeight="1" spans="1:6" x14ac:dyDescent="0.25">
      <c r="A10713" s="232">
        <v>43689</v>
      </c>
      <c r="B10713" s="233">
        <v>224</v>
      </c>
      <c r="C10713" s="233">
        <v>8</v>
      </c>
      <c r="D10713" s="234">
        <v>0.14583333333212067</v>
      </c>
      <c r="E10713" s="235">
        <v>0</v>
      </c>
      <c r="F10713" s="235">
        <v>0.000027141901063708585</v>
      </c>
    </row>
    <row r="10714" ht="14.25" customHeight="1" spans="1:6" x14ac:dyDescent="0.25">
      <c r="A10714" s="232">
        <v>43689</v>
      </c>
      <c r="B10714" s="233">
        <v>224</v>
      </c>
      <c r="C10714" s="233">
        <v>9</v>
      </c>
      <c r="D10714" s="234">
        <v>0.16666666666787933</v>
      </c>
      <c r="E10714" s="235">
        <v>0</v>
      </c>
      <c r="F10714" s="235">
        <v>0.00002644081874840984</v>
      </c>
    </row>
    <row r="10715" ht="14.25" customHeight="1" spans="1:6" x14ac:dyDescent="0.25">
      <c r="A10715" s="232">
        <v>43689</v>
      </c>
      <c r="B10715" s="233">
        <v>224</v>
      </c>
      <c r="C10715" s="233">
        <v>10</v>
      </c>
      <c r="D10715" s="234">
        <v>0.1875</v>
      </c>
      <c r="E10715" s="235">
        <v>7.248066470363088e-8</v>
      </c>
      <c r="F10715" s="235">
        <v>0.00002704174644723733</v>
      </c>
    </row>
    <row r="10716" ht="14.25" customHeight="1" spans="1:6" x14ac:dyDescent="0.25">
      <c r="A10716" s="232">
        <v>43689</v>
      </c>
      <c r="B10716" s="233">
        <v>224</v>
      </c>
      <c r="C10716" s="233">
        <v>11</v>
      </c>
      <c r="D10716" s="234">
        <v>0.20833333333212067</v>
      </c>
      <c r="E10716" s="235">
        <v>0.0000018289093337174569</v>
      </c>
      <c r="F10716" s="235">
        <v>0.00002784298337900733</v>
      </c>
    </row>
    <row r="10717" ht="14.25" customHeight="1" spans="1:6" x14ac:dyDescent="0.25">
      <c r="A10717" s="232">
        <v>43689</v>
      </c>
      <c r="B10717" s="233">
        <v>224</v>
      </c>
      <c r="C10717" s="233">
        <v>12</v>
      </c>
      <c r="D10717" s="234">
        <v>0.22916666666787933</v>
      </c>
      <c r="E10717" s="235">
        <v>0.000007838972569243097</v>
      </c>
      <c r="F10717" s="235">
        <v>0.000028443911077834827</v>
      </c>
    </row>
    <row r="10718" ht="14.25" customHeight="1" spans="1:6" x14ac:dyDescent="0.25">
      <c r="A10718" s="232">
        <v>43689</v>
      </c>
      <c r="B10718" s="233">
        <v>224</v>
      </c>
      <c r="C10718" s="233">
        <v>13</v>
      </c>
      <c r="D10718" s="234">
        <v>0.25</v>
      </c>
      <c r="E10718" s="235">
        <v>0.000018480009567110768</v>
      </c>
      <c r="F10718" s="235">
        <v>0.00003064731264020231</v>
      </c>
    </row>
    <row r="10719" ht="14.25" customHeight="1" spans="1:6" x14ac:dyDescent="0.25">
      <c r="A10719" s="232">
        <v>43689</v>
      </c>
      <c r="B10719" s="233">
        <v>224</v>
      </c>
      <c r="C10719" s="233">
        <v>14</v>
      </c>
      <c r="D10719" s="234">
        <v>0.2708333333321207</v>
      </c>
      <c r="E10719" s="235">
        <v>0.000035003583786715885</v>
      </c>
      <c r="F10719" s="235">
        <v>0.000035554888847293536</v>
      </c>
    </row>
    <row r="10720" ht="14.25" customHeight="1" spans="1:6" x14ac:dyDescent="0.25">
      <c r="A10720" s="232">
        <v>43689</v>
      </c>
      <c r="B10720" s="233">
        <v>224</v>
      </c>
      <c r="C10720" s="233">
        <v>15</v>
      </c>
      <c r="D10720" s="234">
        <v>0.2916666666678793</v>
      </c>
      <c r="E10720" s="235">
        <v>0.000055848783164693996</v>
      </c>
      <c r="F10720" s="235">
        <v>0.00004046246505438475</v>
      </c>
    </row>
    <row r="10721" ht="14.25" customHeight="1" spans="1:6" x14ac:dyDescent="0.25">
      <c r="A10721" s="232">
        <v>43689</v>
      </c>
      <c r="B10721" s="233">
        <v>224</v>
      </c>
      <c r="C10721" s="233">
        <v>16</v>
      </c>
      <c r="D10721" s="234">
        <v>0.3125</v>
      </c>
      <c r="E10721" s="235">
        <v>0.00007759185494389134</v>
      </c>
      <c r="F10721" s="235">
        <v>0.00004526988664500473</v>
      </c>
    </row>
    <row r="10722" ht="14.25" customHeight="1" spans="1:6" x14ac:dyDescent="0.25">
      <c r="A10722" s="232">
        <v>43689</v>
      </c>
      <c r="B10722" s="233">
        <v>224</v>
      </c>
      <c r="C10722" s="233">
        <v>17</v>
      </c>
      <c r="D10722" s="234">
        <v>0.3333333333321207</v>
      </c>
      <c r="E10722" s="235">
        <v>0.00010205178225726248</v>
      </c>
      <c r="F10722" s="235">
        <v>0.000050277617468567196</v>
      </c>
    </row>
    <row r="10723" ht="14.25" customHeight="1" spans="1:6" x14ac:dyDescent="0.25">
      <c r="A10723" s="232">
        <v>43689</v>
      </c>
      <c r="B10723" s="233">
        <v>224</v>
      </c>
      <c r="C10723" s="233">
        <v>18</v>
      </c>
      <c r="D10723" s="234">
        <v>0.3541666666678793</v>
      </c>
      <c r="E10723" s="235">
        <v>0.0001275087984411168</v>
      </c>
      <c r="F10723" s="235">
        <v>0.000055786121374485906</v>
      </c>
    </row>
    <row r="10724" ht="14.25" customHeight="1" spans="1:6" x14ac:dyDescent="0.25">
      <c r="A10724" s="232">
        <v>43689</v>
      </c>
      <c r="B10724" s="233">
        <v>224</v>
      </c>
      <c r="C10724" s="233">
        <v>19</v>
      </c>
      <c r="D10724" s="234">
        <v>0.375</v>
      </c>
      <c r="E10724" s="235">
        <v>0.00015421703406433808</v>
      </c>
      <c r="F10724" s="235">
        <v>0.00005518519367565842</v>
      </c>
    </row>
    <row r="10725" ht="14.25" customHeight="1" spans="1:6" x14ac:dyDescent="0.25">
      <c r="A10725" s="232">
        <v>43689</v>
      </c>
      <c r="B10725" s="233">
        <v>224</v>
      </c>
      <c r="C10725" s="233">
        <v>20</v>
      </c>
      <c r="D10725" s="234">
        <v>0.3958333333321207</v>
      </c>
      <c r="E10725" s="235">
        <v>0.0001707109618769652</v>
      </c>
      <c r="F10725" s="235">
        <v>0.000053783029045060915</v>
      </c>
    </row>
    <row r="10726" ht="14.25" customHeight="1" spans="1:6" x14ac:dyDescent="0.25">
      <c r="A10726" s="232">
        <v>43689</v>
      </c>
      <c r="B10726" s="233">
        <v>224</v>
      </c>
      <c r="C10726" s="233">
        <v>21</v>
      </c>
      <c r="D10726" s="234">
        <v>0.4166666666678793</v>
      </c>
      <c r="E10726" s="235">
        <v>0.00018197996581250658</v>
      </c>
      <c r="F10726" s="235">
        <v>0.00005418364751094592</v>
      </c>
    </row>
    <row r="10727" ht="14.25" customHeight="1" spans="1:6" x14ac:dyDescent="0.25">
      <c r="A10727" s="232">
        <v>43689</v>
      </c>
      <c r="B10727" s="233">
        <v>224</v>
      </c>
      <c r="C10727" s="233">
        <v>22</v>
      </c>
      <c r="D10727" s="234">
        <v>0.4375</v>
      </c>
      <c r="E10727" s="235">
        <v>0.0002043262758697487</v>
      </c>
      <c r="F10727" s="235">
        <v>0.00005388318366153217</v>
      </c>
    </row>
    <row r="10728" ht="14.25" customHeight="1" spans="1:6" x14ac:dyDescent="0.25">
      <c r="A10728" s="232">
        <v>43689</v>
      </c>
      <c r="B10728" s="233">
        <v>224</v>
      </c>
      <c r="C10728" s="233">
        <v>23</v>
      </c>
      <c r="D10728" s="234">
        <v>0.4583333333321207</v>
      </c>
      <c r="E10728" s="235">
        <v>0.00021221444125783863</v>
      </c>
      <c r="F10728" s="235">
        <v>0.00005258117364740593</v>
      </c>
    </row>
    <row r="10729" ht="14.25" customHeight="1" spans="1:6" x14ac:dyDescent="0.25">
      <c r="A10729" s="232">
        <v>43689</v>
      </c>
      <c r="B10729" s="233">
        <v>224</v>
      </c>
      <c r="C10729" s="233">
        <v>24</v>
      </c>
      <c r="D10729" s="234">
        <v>0.4791666666678793</v>
      </c>
      <c r="E10729" s="235">
        <v>0.00020958987359814666</v>
      </c>
      <c r="F10729" s="235">
        <v>0.000050578081317980936</v>
      </c>
    </row>
    <row r="10730" ht="14.25" customHeight="1" spans="1:6" x14ac:dyDescent="0.25">
      <c r="A10730" s="232">
        <v>43689</v>
      </c>
      <c r="B10730" s="233">
        <v>224</v>
      </c>
      <c r="C10730" s="233">
        <v>25</v>
      </c>
      <c r="D10730" s="234">
        <v>0.5</v>
      </c>
      <c r="E10730" s="235">
        <v>0.00022625007690425762</v>
      </c>
      <c r="F10730" s="235">
        <v>0.00005428380212741717</v>
      </c>
    </row>
    <row r="10731" ht="14.25" customHeight="1" spans="1:6" x14ac:dyDescent="0.25">
      <c r="A10731" s="232">
        <v>43689</v>
      </c>
      <c r="B10731" s="233">
        <v>224</v>
      </c>
      <c r="C10731" s="233">
        <v>26</v>
      </c>
      <c r="D10731" s="234">
        <v>0.5208333333321207</v>
      </c>
      <c r="E10731" s="235">
        <v>0.00023470178576649994</v>
      </c>
      <c r="F10731" s="235">
        <v>0.00005298179211329092</v>
      </c>
    </row>
    <row r="10732" ht="14.25" customHeight="1" spans="1:6" x14ac:dyDescent="0.25">
      <c r="A10732" s="232">
        <v>43689</v>
      </c>
      <c r="B10732" s="233">
        <v>224</v>
      </c>
      <c r="C10732" s="233">
        <v>27</v>
      </c>
      <c r="D10732" s="234">
        <v>0.5416666666678793</v>
      </c>
      <c r="E10732" s="235">
        <v>0.0002418896808603282</v>
      </c>
      <c r="F10732" s="235">
        <v>0.00005167978209916469</v>
      </c>
    </row>
    <row r="10733" ht="14.25" customHeight="1" spans="1:6" x14ac:dyDescent="0.25">
      <c r="A10733" s="232">
        <v>43689</v>
      </c>
      <c r="B10733" s="233">
        <v>224</v>
      </c>
      <c r="C10733" s="233">
        <v>28</v>
      </c>
      <c r="D10733" s="234">
        <v>0.5625</v>
      </c>
      <c r="E10733" s="235">
        <v>0.00024039928521284949</v>
      </c>
      <c r="F10733" s="235">
        <v>0.000049977153619153456</v>
      </c>
    </row>
    <row r="10734" ht="14.25" customHeight="1" spans="1:6" x14ac:dyDescent="0.25">
      <c r="A10734" s="232">
        <v>43689</v>
      </c>
      <c r="B10734" s="233">
        <v>224</v>
      </c>
      <c r="C10734" s="233">
        <v>29</v>
      </c>
      <c r="D10734" s="234">
        <v>0.5833333333321207</v>
      </c>
      <c r="E10734" s="235">
        <v>0.0002142950671559433</v>
      </c>
      <c r="F10734" s="235">
        <v>0.00004787390667325721</v>
      </c>
    </row>
    <row r="10735" ht="14.25" customHeight="1" spans="1:6" x14ac:dyDescent="0.25">
      <c r="A10735" s="232">
        <v>43689</v>
      </c>
      <c r="B10735" s="233">
        <v>224</v>
      </c>
      <c r="C10735" s="233">
        <v>30</v>
      </c>
      <c r="D10735" s="234">
        <v>0.6041666666678793</v>
      </c>
      <c r="E10735" s="235">
        <v>0.00020266337352808063</v>
      </c>
      <c r="F10735" s="235">
        <v>0.000047172824357958464</v>
      </c>
    </row>
    <row r="10736" ht="14.25" customHeight="1" spans="1:6" x14ac:dyDescent="0.25">
      <c r="A10736" s="232">
        <v>43689</v>
      </c>
      <c r="B10736" s="233">
        <v>224</v>
      </c>
      <c r="C10736" s="233">
        <v>31</v>
      </c>
      <c r="D10736" s="234">
        <v>0.625</v>
      </c>
      <c r="E10736" s="235">
        <v>0.00017338887229955194</v>
      </c>
      <c r="F10736" s="235">
        <v>0.00004887545283796971</v>
      </c>
    </row>
    <row r="10737" ht="14.25" customHeight="1" spans="1:6" x14ac:dyDescent="0.25">
      <c r="A10737" s="232">
        <v>43689</v>
      </c>
      <c r="B10737" s="233">
        <v>224</v>
      </c>
      <c r="C10737" s="233">
        <v>32</v>
      </c>
      <c r="D10737" s="234">
        <v>0.6458333333321207</v>
      </c>
      <c r="E10737" s="235">
        <v>0.00015073004083114604</v>
      </c>
      <c r="F10737" s="235">
        <v>0.000050277617468567196</v>
      </c>
    </row>
    <row r="10738" ht="14.25" customHeight="1" spans="1:6" x14ac:dyDescent="0.25">
      <c r="A10738" s="232">
        <v>43689</v>
      </c>
      <c r="B10738" s="233">
        <v>224</v>
      </c>
      <c r="C10738" s="233">
        <v>33</v>
      </c>
      <c r="D10738" s="234">
        <v>0.6666666666678793</v>
      </c>
      <c r="E10738" s="235">
        <v>0.0001254898944459452</v>
      </c>
      <c r="F10738" s="235">
        <v>0.000051078854400337184</v>
      </c>
    </row>
    <row r="10739" ht="14.25" customHeight="1" spans="1:6" x14ac:dyDescent="0.25">
      <c r="A10739" s="232">
        <v>43689</v>
      </c>
      <c r="B10739" s="233">
        <v>224</v>
      </c>
      <c r="C10739" s="233">
        <v>34</v>
      </c>
      <c r="D10739" s="234">
        <v>0.6875</v>
      </c>
      <c r="E10739" s="235">
        <v>0.0000956307030219815</v>
      </c>
      <c r="F10739" s="235">
        <v>0.0000545842659768309</v>
      </c>
    </row>
    <row r="10740" ht="14.25" customHeight="1" spans="1:6" x14ac:dyDescent="0.25">
      <c r="A10740" s="232">
        <v>43689</v>
      </c>
      <c r="B10740" s="233">
        <v>224</v>
      </c>
      <c r="C10740" s="233">
        <v>35</v>
      </c>
      <c r="D10740" s="234">
        <v>0.7083333333321207</v>
      </c>
      <c r="E10740" s="235">
        <v>0.0000760636670890894</v>
      </c>
      <c r="F10740" s="235">
        <v>0.000059992615266278386</v>
      </c>
    </row>
    <row r="10741" ht="14.25" customHeight="1" spans="1:6" x14ac:dyDescent="0.25">
      <c r="A10741" s="232">
        <v>43689</v>
      </c>
      <c r="B10741" s="233">
        <v>224</v>
      </c>
      <c r="C10741" s="233">
        <v>36</v>
      </c>
      <c r="D10741" s="234">
        <v>0.7291666666678793</v>
      </c>
      <c r="E10741" s="235">
        <v>0.000055055642581754544</v>
      </c>
      <c r="F10741" s="235">
        <v>0.00006249648067805962</v>
      </c>
    </row>
    <row r="10742" ht="14.25" customHeight="1" spans="1:6" x14ac:dyDescent="0.25">
      <c r="A10742" s="232">
        <v>43689</v>
      </c>
      <c r="B10742" s="233">
        <v>224</v>
      </c>
      <c r="C10742" s="233">
        <v>37</v>
      </c>
      <c r="D10742" s="234">
        <v>0.75</v>
      </c>
      <c r="E10742" s="235">
        <v>0.00003441541411844283</v>
      </c>
      <c r="F10742" s="235">
        <v>0.00006590173763808209</v>
      </c>
    </row>
    <row r="10743" ht="14.25" customHeight="1" spans="1:6" x14ac:dyDescent="0.25">
      <c r="A10743" s="232">
        <v>43689</v>
      </c>
      <c r="B10743" s="233">
        <v>224</v>
      </c>
      <c r="C10743" s="233">
        <v>38</v>
      </c>
      <c r="D10743" s="234">
        <v>0.7708333333321207</v>
      </c>
      <c r="E10743" s="235">
        <v>0.00001706107936221625</v>
      </c>
      <c r="F10743" s="235">
        <v>0.00006770452073456459</v>
      </c>
    </row>
    <row r="10744" ht="14.25" customHeight="1" spans="1:6" x14ac:dyDescent="0.25">
      <c r="A10744" s="232">
        <v>43689</v>
      </c>
      <c r="B10744" s="233">
        <v>224</v>
      </c>
      <c r="C10744" s="233">
        <v>39</v>
      </c>
      <c r="D10744" s="234">
        <v>0.7916666666678793</v>
      </c>
      <c r="E10744" s="235">
        <v>0.000006791525461276874</v>
      </c>
      <c r="F10744" s="235">
        <v>0.00006730390226867957</v>
      </c>
    </row>
    <row r="10745" ht="14.25" customHeight="1" spans="1:6" x14ac:dyDescent="0.25">
      <c r="A10745" s="232">
        <v>43689</v>
      </c>
      <c r="B10745" s="233">
        <v>224</v>
      </c>
      <c r="C10745" s="233">
        <v>40</v>
      </c>
      <c r="D10745" s="234">
        <v>0.8125</v>
      </c>
      <c r="E10745" s="235">
        <v>5.359822699606312e-7</v>
      </c>
      <c r="F10745" s="235">
        <v>0.0000655011191721971</v>
      </c>
    </row>
    <row r="10746" ht="14.25" customHeight="1" spans="1:6" x14ac:dyDescent="0.25">
      <c r="A10746" s="232">
        <v>43689</v>
      </c>
      <c r="B10746" s="233">
        <v>224</v>
      </c>
      <c r="C10746" s="233">
        <v>41</v>
      </c>
      <c r="D10746" s="234">
        <v>0.8333333333321207</v>
      </c>
      <c r="E10746" s="235">
        <v>0</v>
      </c>
      <c r="F10746" s="235">
        <v>0.00006449957300748461</v>
      </c>
    </row>
    <row r="10747" ht="14.25" customHeight="1" spans="1:6" x14ac:dyDescent="0.25">
      <c r="A10747" s="232">
        <v>43689</v>
      </c>
      <c r="B10747" s="233">
        <v>224</v>
      </c>
      <c r="C10747" s="233">
        <v>42</v>
      </c>
      <c r="D10747" s="234">
        <v>0.8541666666678793</v>
      </c>
      <c r="E10747" s="235">
        <v>0</v>
      </c>
      <c r="F10747" s="235">
        <v>0.00006409895454159961</v>
      </c>
    </row>
    <row r="10748" ht="14.25" customHeight="1" spans="1:6" x14ac:dyDescent="0.25">
      <c r="A10748" s="232">
        <v>43689</v>
      </c>
      <c r="B10748" s="233">
        <v>224</v>
      </c>
      <c r="C10748" s="233">
        <v>43</v>
      </c>
      <c r="D10748" s="234">
        <v>0.875</v>
      </c>
      <c r="E10748" s="235">
        <v>0</v>
      </c>
      <c r="F10748" s="235">
        <v>0.00006459972762395585</v>
      </c>
    </row>
    <row r="10749" ht="14.25" customHeight="1" spans="1:6" x14ac:dyDescent="0.25">
      <c r="A10749" s="232">
        <v>43689</v>
      </c>
      <c r="B10749" s="233">
        <v>224</v>
      </c>
      <c r="C10749" s="233">
        <v>44</v>
      </c>
      <c r="D10749" s="234">
        <v>0.8958333333321207</v>
      </c>
      <c r="E10749" s="235">
        <v>0</v>
      </c>
      <c r="F10749" s="235">
        <v>0.00006329771760982962</v>
      </c>
    </row>
    <row r="10750" ht="14.25" customHeight="1" spans="1:6" x14ac:dyDescent="0.25">
      <c r="A10750" s="232">
        <v>43689</v>
      </c>
      <c r="B10750" s="233">
        <v>224</v>
      </c>
      <c r="C10750" s="233">
        <v>45</v>
      </c>
      <c r="D10750" s="234">
        <v>0.9166666666678793</v>
      </c>
      <c r="E10750" s="235">
        <v>0</v>
      </c>
      <c r="F10750" s="235">
        <v>0.000059992615266278386</v>
      </c>
    </row>
    <row r="10751" ht="14.25" customHeight="1" spans="1:6" x14ac:dyDescent="0.25">
      <c r="A10751" s="232">
        <v>43689</v>
      </c>
      <c r="B10751" s="233">
        <v>224</v>
      </c>
      <c r="C10751" s="233">
        <v>46</v>
      </c>
      <c r="D10751" s="234">
        <v>0.9375</v>
      </c>
      <c r="E10751" s="235">
        <v>0</v>
      </c>
      <c r="F10751" s="235">
        <v>0.00005478457520977341</v>
      </c>
    </row>
    <row r="10752" ht="14.25" customHeight="1" spans="1:6" x14ac:dyDescent="0.25">
      <c r="A10752" s="232">
        <v>43689</v>
      </c>
      <c r="B10752" s="233">
        <v>224</v>
      </c>
      <c r="C10752" s="233">
        <v>47</v>
      </c>
      <c r="D10752" s="234">
        <v>0.9583333333321207</v>
      </c>
      <c r="E10752" s="235">
        <v>0</v>
      </c>
      <c r="F10752" s="235">
        <v>0.0000496766897697397</v>
      </c>
    </row>
    <row r="10753" ht="14.25" customHeight="1" spans="1:6" x14ac:dyDescent="0.25">
      <c r="A10753" s="232">
        <v>43689</v>
      </c>
      <c r="B10753" s="233">
        <v>224</v>
      </c>
      <c r="C10753" s="233">
        <v>48</v>
      </c>
      <c r="D10753" s="234">
        <v>0.9791666666678793</v>
      </c>
      <c r="E10753" s="235">
        <v>0</v>
      </c>
      <c r="F10753" s="235">
        <v>0.00004246555738380974</v>
      </c>
    </row>
    <row r="10754" ht="14.25" customHeight="1" spans="1:6" x14ac:dyDescent="0.25">
      <c r="A10754" s="232">
        <v>43690</v>
      </c>
      <c r="B10754" s="233">
        <v>225</v>
      </c>
      <c r="C10754" s="233">
        <v>1</v>
      </c>
      <c r="D10754" s="234">
        <v>0</v>
      </c>
      <c r="E10754" s="235">
        <v>0</v>
      </c>
      <c r="F10754" s="235">
        <v>0.00003615581654612103</v>
      </c>
    </row>
    <row r="10755" ht="14.25" customHeight="1" spans="1:6" x14ac:dyDescent="0.25">
      <c r="A10755" s="232">
        <v>43690</v>
      </c>
      <c r="B10755" s="233">
        <v>225</v>
      </c>
      <c r="C10755" s="233">
        <v>2</v>
      </c>
      <c r="D10755" s="234">
        <v>0.020833333332120674</v>
      </c>
      <c r="E10755" s="235">
        <v>0</v>
      </c>
      <c r="F10755" s="235">
        <v>0.000033651951134339786</v>
      </c>
    </row>
    <row r="10756" ht="14.25" customHeight="1" spans="1:6" x14ac:dyDescent="0.25">
      <c r="A10756" s="232">
        <v>43690</v>
      </c>
      <c r="B10756" s="233">
        <v>225</v>
      </c>
      <c r="C10756" s="233">
        <v>3</v>
      </c>
      <c r="D10756" s="234">
        <v>0.041666666667879326</v>
      </c>
      <c r="E10756" s="235">
        <v>0</v>
      </c>
      <c r="F10756" s="235">
        <v>0.00003164885880491481</v>
      </c>
    </row>
    <row r="10757" ht="14.25" customHeight="1" spans="1:6" x14ac:dyDescent="0.25">
      <c r="A10757" s="232">
        <v>43690</v>
      </c>
      <c r="B10757" s="233">
        <v>225</v>
      </c>
      <c r="C10757" s="233">
        <v>4</v>
      </c>
      <c r="D10757" s="234">
        <v>0.0625</v>
      </c>
      <c r="E10757" s="235">
        <v>0</v>
      </c>
      <c r="F10757" s="235">
        <v>0.000030447003407259817</v>
      </c>
    </row>
    <row r="10758" ht="14.25" customHeight="1" spans="1:6" x14ac:dyDescent="0.25">
      <c r="A10758" s="232">
        <v>43690</v>
      </c>
      <c r="B10758" s="233">
        <v>225</v>
      </c>
      <c r="C10758" s="233">
        <v>5</v>
      </c>
      <c r="D10758" s="234">
        <v>0.08333333333212067</v>
      </c>
      <c r="E10758" s="235">
        <v>0</v>
      </c>
      <c r="F10758" s="235">
        <v>0.00002834375646136358</v>
      </c>
    </row>
    <row r="10759" ht="14.25" customHeight="1" spans="1:6" x14ac:dyDescent="0.25">
      <c r="A10759" s="232">
        <v>43690</v>
      </c>
      <c r="B10759" s="233">
        <v>225</v>
      </c>
      <c r="C10759" s="233">
        <v>6</v>
      </c>
      <c r="D10759" s="234">
        <v>0.10416666666787933</v>
      </c>
      <c r="E10759" s="235">
        <v>0</v>
      </c>
      <c r="F10759" s="235">
        <v>0.00002744236491312233</v>
      </c>
    </row>
    <row r="10760" ht="14.25" customHeight="1" spans="1:6" x14ac:dyDescent="0.25">
      <c r="A10760" s="232">
        <v>43690</v>
      </c>
      <c r="B10760" s="233">
        <v>225</v>
      </c>
      <c r="C10760" s="233">
        <v>7</v>
      </c>
      <c r="D10760" s="234">
        <v>0.125</v>
      </c>
      <c r="E10760" s="235">
        <v>0</v>
      </c>
      <c r="F10760" s="235">
        <v>0.000027542519529593582</v>
      </c>
    </row>
    <row r="10761" ht="14.25" customHeight="1" spans="1:6" x14ac:dyDescent="0.25">
      <c r="A10761" s="232">
        <v>43690</v>
      </c>
      <c r="B10761" s="233">
        <v>225</v>
      </c>
      <c r="C10761" s="233">
        <v>8</v>
      </c>
      <c r="D10761" s="234">
        <v>0.14583333333212067</v>
      </c>
      <c r="E10761" s="235">
        <v>0</v>
      </c>
      <c r="F10761" s="235">
        <v>0.000026340664131938587</v>
      </c>
    </row>
    <row r="10762" ht="14.25" customHeight="1" spans="1:6" x14ac:dyDescent="0.25">
      <c r="A10762" s="232">
        <v>43690</v>
      </c>
      <c r="B10762" s="233">
        <v>225</v>
      </c>
      <c r="C10762" s="233">
        <v>9</v>
      </c>
      <c r="D10762" s="234">
        <v>0.16666666666787933</v>
      </c>
      <c r="E10762" s="235">
        <v>0</v>
      </c>
      <c r="F10762" s="235">
        <v>0.000026240509515467337</v>
      </c>
    </row>
    <row r="10763" ht="14.25" customHeight="1" spans="1:6" x14ac:dyDescent="0.25">
      <c r="A10763" s="232">
        <v>43690</v>
      </c>
      <c r="B10763" s="233">
        <v>225</v>
      </c>
      <c r="C10763" s="233">
        <v>10</v>
      </c>
      <c r="D10763" s="234">
        <v>0.1875</v>
      </c>
      <c r="E10763" s="235">
        <v>3.380908087931634e-7</v>
      </c>
      <c r="F10763" s="235">
        <v>0.00002684143721429483</v>
      </c>
    </row>
    <row r="10764" ht="14.25" customHeight="1" spans="1:6" x14ac:dyDescent="0.25">
      <c r="A10764" s="232">
        <v>43690</v>
      </c>
      <c r="B10764" s="233">
        <v>225</v>
      </c>
      <c r="C10764" s="233">
        <v>11</v>
      </c>
      <c r="D10764" s="234">
        <v>0.20833333333212067</v>
      </c>
      <c r="E10764" s="235">
        <v>0.000004047077064951419</v>
      </c>
      <c r="F10764" s="235">
        <v>0.00002684143721429483</v>
      </c>
    </row>
    <row r="10765" ht="14.25" customHeight="1" spans="1:6" x14ac:dyDescent="0.25">
      <c r="A10765" s="232">
        <v>43690</v>
      </c>
      <c r="B10765" s="233">
        <v>225</v>
      </c>
      <c r="C10765" s="233">
        <v>12</v>
      </c>
      <c r="D10765" s="234">
        <v>0.22916666666787933</v>
      </c>
      <c r="E10765" s="235">
        <v>0.000013907340177856276</v>
      </c>
      <c r="F10765" s="235">
        <v>0.00002684143721429483</v>
      </c>
    </row>
    <row r="10766" ht="14.25" customHeight="1" spans="1:6" x14ac:dyDescent="0.25">
      <c r="A10766" s="232">
        <v>43690</v>
      </c>
      <c r="B10766" s="233">
        <v>225</v>
      </c>
      <c r="C10766" s="233">
        <v>13</v>
      </c>
      <c r="D10766" s="234">
        <v>0.25</v>
      </c>
      <c r="E10766" s="235">
        <v>0.000031466203307525376</v>
      </c>
      <c r="F10766" s="235">
        <v>0.000028143447228421073</v>
      </c>
    </row>
    <row r="10767" ht="14.25" customHeight="1" spans="1:6" x14ac:dyDescent="0.25">
      <c r="A10767" s="232">
        <v>43690</v>
      </c>
      <c r="B10767" s="233">
        <v>225</v>
      </c>
      <c r="C10767" s="233">
        <v>14</v>
      </c>
      <c r="D10767" s="234">
        <v>0.2708333333321207</v>
      </c>
      <c r="E10767" s="235">
        <v>0.00005728009351256556</v>
      </c>
      <c r="F10767" s="235">
        <v>0.000030847621873144815</v>
      </c>
    </row>
    <row r="10768" ht="14.25" customHeight="1" spans="1:6" x14ac:dyDescent="0.25">
      <c r="A10768" s="232">
        <v>43690</v>
      </c>
      <c r="B10768" s="233">
        <v>225</v>
      </c>
      <c r="C10768" s="233">
        <v>15</v>
      </c>
      <c r="D10768" s="234">
        <v>0.2916666666678793</v>
      </c>
      <c r="E10768" s="235">
        <v>0.0000861324351320279</v>
      </c>
      <c r="F10768" s="235">
        <v>0.000035554888847293536</v>
      </c>
    </row>
    <row r="10769" ht="14.25" customHeight="1" spans="1:6" x14ac:dyDescent="0.25">
      <c r="A10769" s="232">
        <v>43690</v>
      </c>
      <c r="B10769" s="233">
        <v>225</v>
      </c>
      <c r="C10769" s="233">
        <v>16</v>
      </c>
      <c r="D10769" s="234">
        <v>0.3125</v>
      </c>
      <c r="E10769" s="235">
        <v>0.000119615312690117</v>
      </c>
      <c r="F10769" s="235">
        <v>0.000038158908875546014</v>
      </c>
    </row>
    <row r="10770" ht="14.25" customHeight="1" spans="1:6" x14ac:dyDescent="0.25">
      <c r="A10770" s="232">
        <v>43690</v>
      </c>
      <c r="B10770" s="233">
        <v>225</v>
      </c>
      <c r="C10770" s="233">
        <v>17</v>
      </c>
      <c r="D10770" s="234">
        <v>0.3333333333321207</v>
      </c>
      <c r="E10770" s="235">
        <v>0.00015904260041142557</v>
      </c>
      <c r="F10770" s="235">
        <v>0.00004727297897442971</v>
      </c>
    </row>
    <row r="10771" ht="14.25" customHeight="1" spans="1:6" x14ac:dyDescent="0.25">
      <c r="A10771" s="232">
        <v>43690</v>
      </c>
      <c r="B10771" s="233">
        <v>225</v>
      </c>
      <c r="C10771" s="233">
        <v>18</v>
      </c>
      <c r="D10771" s="234">
        <v>0.3541666666678793</v>
      </c>
      <c r="E10771" s="235">
        <v>0.00019940683627854715</v>
      </c>
      <c r="F10771" s="235">
        <v>0.00005298179211329092</v>
      </c>
    </row>
    <row r="10772" ht="14.25" customHeight="1" spans="1:6" x14ac:dyDescent="0.25">
      <c r="A10772" s="232">
        <v>43690</v>
      </c>
      <c r="B10772" s="233">
        <v>225</v>
      </c>
      <c r="C10772" s="233">
        <v>19</v>
      </c>
      <c r="D10772" s="234">
        <v>0.375</v>
      </c>
      <c r="E10772" s="235">
        <v>0.00024135730392759562</v>
      </c>
      <c r="F10772" s="235">
        <v>0.000056487203689784654</v>
      </c>
    </row>
    <row r="10773" ht="14.25" customHeight="1" spans="1:6" x14ac:dyDescent="0.25">
      <c r="A10773" s="232">
        <v>43690</v>
      </c>
      <c r="B10773" s="233">
        <v>225</v>
      </c>
      <c r="C10773" s="233">
        <v>20</v>
      </c>
      <c r="D10773" s="234">
        <v>0.3958333333321207</v>
      </c>
      <c r="E10773" s="235">
        <v>0.00027067526382897587</v>
      </c>
      <c r="F10773" s="235">
        <v>0.000059291532950979645</v>
      </c>
    </row>
    <row r="10774" ht="14.25" customHeight="1" spans="1:6" x14ac:dyDescent="0.25">
      <c r="A10774" s="232">
        <v>43690</v>
      </c>
      <c r="B10774" s="233">
        <v>225</v>
      </c>
      <c r="C10774" s="233">
        <v>21</v>
      </c>
      <c r="D10774" s="234">
        <v>0.4166666666678793</v>
      </c>
      <c r="E10774" s="235">
        <v>0.00028890734006139975</v>
      </c>
      <c r="F10774" s="235">
        <v>0.000058991069101565885</v>
      </c>
    </row>
    <row r="10775" ht="14.25" customHeight="1" spans="1:6" x14ac:dyDescent="0.25">
      <c r="A10775" s="232">
        <v>43690</v>
      </c>
      <c r="B10775" s="233">
        <v>225</v>
      </c>
      <c r="C10775" s="233">
        <v>22</v>
      </c>
      <c r="D10775" s="234">
        <v>0.4375</v>
      </c>
      <c r="E10775" s="235">
        <v>0.00028940640697779904</v>
      </c>
      <c r="F10775" s="235">
        <v>0.00005568596675801466</v>
      </c>
    </row>
    <row r="10776" ht="14.25" customHeight="1" spans="1:6" x14ac:dyDescent="0.25">
      <c r="A10776" s="232">
        <v>43690</v>
      </c>
      <c r="B10776" s="233">
        <v>225</v>
      </c>
      <c r="C10776" s="233">
        <v>23</v>
      </c>
      <c r="D10776" s="234">
        <v>0.4583333333321207</v>
      </c>
      <c r="E10776" s="235">
        <v>0.000303972182132531</v>
      </c>
      <c r="F10776" s="235">
        <v>0.00005498488444271591</v>
      </c>
    </row>
    <row r="10777" ht="14.25" customHeight="1" spans="1:6" x14ac:dyDescent="0.25">
      <c r="A10777" s="232">
        <v>43690</v>
      </c>
      <c r="B10777" s="233">
        <v>225</v>
      </c>
      <c r="C10777" s="233">
        <v>24</v>
      </c>
      <c r="D10777" s="234">
        <v>0.4791666666678793</v>
      </c>
      <c r="E10777" s="235">
        <v>0.00031664569651023805</v>
      </c>
      <c r="F10777" s="235">
        <v>0.0000545842659768309</v>
      </c>
    </row>
    <row r="10778" ht="14.25" customHeight="1" spans="1:6" x14ac:dyDescent="0.25">
      <c r="A10778" s="232">
        <v>43690</v>
      </c>
      <c r="B10778" s="233">
        <v>225</v>
      </c>
      <c r="C10778" s="233">
        <v>25</v>
      </c>
      <c r="D10778" s="234">
        <v>0.5</v>
      </c>
      <c r="E10778" s="235">
        <v>0.00031616204881212794</v>
      </c>
      <c r="F10778" s="235">
        <v>0.00005498488444271591</v>
      </c>
    </row>
    <row r="10779" ht="14.25" customHeight="1" spans="1:6" x14ac:dyDescent="0.25">
      <c r="A10779" s="232">
        <v>43690</v>
      </c>
      <c r="B10779" s="233">
        <v>225</v>
      </c>
      <c r="C10779" s="233">
        <v>26</v>
      </c>
      <c r="D10779" s="234">
        <v>0.5208333333321207</v>
      </c>
      <c r="E10779" s="235">
        <v>0.0003252802077747882</v>
      </c>
      <c r="F10779" s="235">
        <v>0.000056487203689784654</v>
      </c>
    </row>
    <row r="10780" ht="14.25" customHeight="1" spans="1:6" x14ac:dyDescent="0.25">
      <c r="A10780" s="232">
        <v>43690</v>
      </c>
      <c r="B10780" s="233">
        <v>225</v>
      </c>
      <c r="C10780" s="233">
        <v>27</v>
      </c>
      <c r="D10780" s="234">
        <v>0.5416666666678793</v>
      </c>
      <c r="E10780" s="235">
        <v>0.0003130640218927792</v>
      </c>
      <c r="F10780" s="235">
        <v>0.000056387049073313414</v>
      </c>
    </row>
    <row r="10781" ht="14.25" customHeight="1" spans="1:6" x14ac:dyDescent="0.25">
      <c r="A10781" s="232">
        <v>43690</v>
      </c>
      <c r="B10781" s="233">
        <v>225</v>
      </c>
      <c r="C10781" s="233">
        <v>28</v>
      </c>
      <c r="D10781" s="234">
        <v>0.5625</v>
      </c>
      <c r="E10781" s="235">
        <v>0.0003128219262795183</v>
      </c>
      <c r="F10781" s="235">
        <v>0.00005418364751094592</v>
      </c>
    </row>
    <row r="10782" ht="14.25" customHeight="1" spans="1:6" x14ac:dyDescent="0.25">
      <c r="A10782" s="232">
        <v>43690</v>
      </c>
      <c r="B10782" s="233">
        <v>225</v>
      </c>
      <c r="C10782" s="233">
        <v>29</v>
      </c>
      <c r="D10782" s="234">
        <v>0.5833333333321207</v>
      </c>
      <c r="E10782" s="235">
        <v>0.0002957884550669423</v>
      </c>
      <c r="F10782" s="235">
        <v>0.00005418364751094592</v>
      </c>
    </row>
    <row r="10783" ht="14.25" customHeight="1" spans="1:6" x14ac:dyDescent="0.25">
      <c r="A10783" s="232">
        <v>43690</v>
      </c>
      <c r="B10783" s="233">
        <v>225</v>
      </c>
      <c r="C10783" s="233">
        <v>30</v>
      </c>
      <c r="D10783" s="234">
        <v>0.6041666666678793</v>
      </c>
      <c r="E10783" s="235">
        <v>0.0002754590816017935</v>
      </c>
      <c r="F10783" s="235">
        <v>0.00005298179211329092</v>
      </c>
    </row>
    <row r="10784" ht="14.25" customHeight="1" spans="1:6" x14ac:dyDescent="0.25">
      <c r="A10784" s="232">
        <v>43690</v>
      </c>
      <c r="B10784" s="233">
        <v>225</v>
      </c>
      <c r="C10784" s="233">
        <v>31</v>
      </c>
      <c r="D10784" s="234">
        <v>0.625</v>
      </c>
      <c r="E10784" s="235">
        <v>0.00024076237564926018</v>
      </c>
      <c r="F10784" s="235">
        <v>0.00005047792670150969</v>
      </c>
    </row>
    <row r="10785" ht="14.25" customHeight="1" spans="1:6" x14ac:dyDescent="0.25">
      <c r="A10785" s="232">
        <v>43690</v>
      </c>
      <c r="B10785" s="233">
        <v>225</v>
      </c>
      <c r="C10785" s="233">
        <v>32</v>
      </c>
      <c r="D10785" s="234">
        <v>0.6458333333321207</v>
      </c>
      <c r="E10785" s="235">
        <v>0.00020427399685294948</v>
      </c>
      <c r="F10785" s="235">
        <v>0.00005308194672976218</v>
      </c>
    </row>
    <row r="10786" ht="14.25" customHeight="1" spans="1:6" x14ac:dyDescent="0.25">
      <c r="A10786" s="232">
        <v>43690</v>
      </c>
      <c r="B10786" s="233">
        <v>225</v>
      </c>
      <c r="C10786" s="233">
        <v>33</v>
      </c>
      <c r="D10786" s="234">
        <v>0.6666666666678793</v>
      </c>
      <c r="E10786" s="235">
        <v>0.0001648650941172471</v>
      </c>
      <c r="F10786" s="235">
        <v>0.00005368287442858966</v>
      </c>
    </row>
    <row r="10787" ht="14.25" customHeight="1" spans="1:6" x14ac:dyDescent="0.25">
      <c r="A10787" s="232">
        <v>43690</v>
      </c>
      <c r="B10787" s="233">
        <v>225</v>
      </c>
      <c r="C10787" s="233">
        <v>34</v>
      </c>
      <c r="D10787" s="234">
        <v>0.6875</v>
      </c>
      <c r="E10787" s="235">
        <v>0.00013111142569069062</v>
      </c>
      <c r="F10787" s="235">
        <v>0.000057789213703910896</v>
      </c>
    </row>
    <row r="10788" ht="14.25" customHeight="1" spans="1:6" x14ac:dyDescent="0.25">
      <c r="A10788" s="232">
        <v>43690</v>
      </c>
      <c r="B10788" s="233">
        <v>225</v>
      </c>
      <c r="C10788" s="233">
        <v>35</v>
      </c>
      <c r="D10788" s="234">
        <v>0.7083333333321207</v>
      </c>
      <c r="E10788" s="235">
        <v>0.00009855289241172893</v>
      </c>
      <c r="F10788" s="235">
        <v>0.00006219601682864587</v>
      </c>
    </row>
    <row r="10789" ht="14.25" customHeight="1" spans="1:6" x14ac:dyDescent="0.25">
      <c r="A10789" s="232">
        <v>43690</v>
      </c>
      <c r="B10789" s="233">
        <v>225</v>
      </c>
      <c r="C10789" s="233">
        <v>36</v>
      </c>
      <c r="D10789" s="234">
        <v>0.7291666666678793</v>
      </c>
      <c r="E10789" s="235">
        <v>0.00006726588457030196</v>
      </c>
      <c r="F10789" s="235">
        <v>0.0000653008099392546</v>
      </c>
    </row>
    <row r="10790" ht="14.25" customHeight="1" spans="1:6" x14ac:dyDescent="0.25">
      <c r="A10790" s="232">
        <v>43690</v>
      </c>
      <c r="B10790" s="233">
        <v>225</v>
      </c>
      <c r="C10790" s="233">
        <v>37</v>
      </c>
      <c r="D10790" s="234">
        <v>0.75</v>
      </c>
      <c r="E10790" s="235">
        <v>0.00004154732168771807</v>
      </c>
      <c r="F10790" s="235">
        <v>0.00006419910915807086</v>
      </c>
    </row>
    <row r="10791" ht="14.25" customHeight="1" spans="1:6" x14ac:dyDescent="0.25">
      <c r="A10791" s="232">
        <v>43690</v>
      </c>
      <c r="B10791" s="233">
        <v>225</v>
      </c>
      <c r="C10791" s="233">
        <v>38</v>
      </c>
      <c r="D10791" s="234">
        <v>0.7708333333321207</v>
      </c>
      <c r="E10791" s="235">
        <v>0.000020606747668683224</v>
      </c>
      <c r="F10791" s="235">
        <v>0.00006660281995338085</v>
      </c>
    </row>
    <row r="10792" ht="14.25" customHeight="1" spans="1:6" x14ac:dyDescent="0.25">
      <c r="A10792" s="232">
        <v>43690</v>
      </c>
      <c r="B10792" s="233">
        <v>225</v>
      </c>
      <c r="C10792" s="233">
        <v>39</v>
      </c>
      <c r="D10792" s="234">
        <v>0.7916666666678793</v>
      </c>
      <c r="E10792" s="235">
        <v>0.000006378667441313956</v>
      </c>
      <c r="F10792" s="235">
        <v>0.00006500034608984085</v>
      </c>
    </row>
    <row r="10793" ht="14.25" customHeight="1" spans="1:6" x14ac:dyDescent="0.25">
      <c r="A10793" s="232">
        <v>43690</v>
      </c>
      <c r="B10793" s="233">
        <v>225</v>
      </c>
      <c r="C10793" s="233">
        <v>40</v>
      </c>
      <c r="D10793" s="234">
        <v>0.8125</v>
      </c>
      <c r="E10793" s="235">
        <v>5.589209481672186e-7</v>
      </c>
      <c r="F10793" s="235">
        <v>0.00006389864530865711</v>
      </c>
    </row>
    <row r="10794" ht="14.25" customHeight="1" spans="1:6" x14ac:dyDescent="0.25">
      <c r="A10794" s="232">
        <v>43690</v>
      </c>
      <c r="B10794" s="233">
        <v>225</v>
      </c>
      <c r="C10794" s="233">
        <v>41</v>
      </c>
      <c r="D10794" s="234">
        <v>0.8333333333321207</v>
      </c>
      <c r="E10794" s="235">
        <v>0</v>
      </c>
      <c r="F10794" s="235">
        <v>0.00006439941839101337</v>
      </c>
    </row>
    <row r="10795" ht="14.25" customHeight="1" spans="1:6" x14ac:dyDescent="0.25">
      <c r="A10795" s="232">
        <v>43690</v>
      </c>
      <c r="B10795" s="233">
        <v>225</v>
      </c>
      <c r="C10795" s="233">
        <v>42</v>
      </c>
      <c r="D10795" s="234">
        <v>0.8541666666678793</v>
      </c>
      <c r="E10795" s="235">
        <v>0</v>
      </c>
      <c r="F10795" s="235">
        <v>0.00006399879992512835</v>
      </c>
    </row>
    <row r="10796" ht="14.25" customHeight="1" spans="1:6" x14ac:dyDescent="0.25">
      <c r="A10796" s="232">
        <v>43690</v>
      </c>
      <c r="B10796" s="233">
        <v>225</v>
      </c>
      <c r="C10796" s="233">
        <v>43</v>
      </c>
      <c r="D10796" s="234">
        <v>0.875</v>
      </c>
      <c r="E10796" s="235">
        <v>0</v>
      </c>
      <c r="F10796" s="235">
        <v>0.00006409895454159961</v>
      </c>
    </row>
    <row r="10797" ht="14.25" customHeight="1" spans="1:6" x14ac:dyDescent="0.25">
      <c r="A10797" s="232">
        <v>43690</v>
      </c>
      <c r="B10797" s="233">
        <v>225</v>
      </c>
      <c r="C10797" s="233">
        <v>44</v>
      </c>
      <c r="D10797" s="234">
        <v>0.8958333333321207</v>
      </c>
      <c r="E10797" s="235">
        <v>0</v>
      </c>
      <c r="F10797" s="235">
        <v>0.00006189555297923212</v>
      </c>
    </row>
    <row r="10798" ht="14.25" customHeight="1" spans="1:6" x14ac:dyDescent="0.25">
      <c r="A10798" s="232">
        <v>43690</v>
      </c>
      <c r="B10798" s="233">
        <v>225</v>
      </c>
      <c r="C10798" s="233">
        <v>45</v>
      </c>
      <c r="D10798" s="234">
        <v>0.9166666666678793</v>
      </c>
      <c r="E10798" s="235">
        <v>0</v>
      </c>
      <c r="F10798" s="235">
        <v>0.00005979230603333589</v>
      </c>
    </row>
    <row r="10799" ht="14.25" customHeight="1" spans="1:6" x14ac:dyDescent="0.25">
      <c r="A10799" s="232">
        <v>43690</v>
      </c>
      <c r="B10799" s="233">
        <v>225</v>
      </c>
      <c r="C10799" s="233">
        <v>46</v>
      </c>
      <c r="D10799" s="234">
        <v>0.9375</v>
      </c>
      <c r="E10799" s="235">
        <v>0</v>
      </c>
      <c r="F10799" s="235">
        <v>0.000056587358306255894</v>
      </c>
    </row>
    <row r="10800" ht="14.25" customHeight="1" spans="1:6" x14ac:dyDescent="0.25">
      <c r="A10800" s="232">
        <v>43690</v>
      </c>
      <c r="B10800" s="233">
        <v>225</v>
      </c>
      <c r="C10800" s="233">
        <v>47</v>
      </c>
      <c r="D10800" s="234">
        <v>0.9583333333321207</v>
      </c>
      <c r="E10800" s="235">
        <v>0</v>
      </c>
      <c r="F10800" s="235">
        <v>0.0000492760713038547</v>
      </c>
    </row>
    <row r="10801" ht="14.25" customHeight="1" spans="1:6" x14ac:dyDescent="0.25">
      <c r="A10801" s="232">
        <v>43690</v>
      </c>
      <c r="B10801" s="233">
        <v>225</v>
      </c>
      <c r="C10801" s="233">
        <v>48</v>
      </c>
      <c r="D10801" s="234">
        <v>0.9791666666678793</v>
      </c>
      <c r="E10801" s="235">
        <v>0</v>
      </c>
      <c r="F10801" s="235">
        <v>0.00004476911356264847</v>
      </c>
    </row>
    <row r="10802" ht="14.25" customHeight="1" spans="1:6" x14ac:dyDescent="0.25">
      <c r="A10802" s="232">
        <v>43691</v>
      </c>
      <c r="B10802" s="233">
        <v>226</v>
      </c>
      <c r="C10802" s="233">
        <v>1</v>
      </c>
      <c r="D10802" s="234">
        <v>0</v>
      </c>
      <c r="E10802" s="235">
        <v>0</v>
      </c>
      <c r="F10802" s="235">
        <v>0.00003906030042378726</v>
      </c>
    </row>
    <row r="10803" ht="14.25" customHeight="1" spans="1:6" x14ac:dyDescent="0.25">
      <c r="A10803" s="232">
        <v>43691</v>
      </c>
      <c r="B10803" s="233">
        <v>226</v>
      </c>
      <c r="C10803" s="233">
        <v>2</v>
      </c>
      <c r="D10803" s="234">
        <v>0.020833333332120674</v>
      </c>
      <c r="E10803" s="235">
        <v>0</v>
      </c>
      <c r="F10803" s="235">
        <v>0.000035554888847293536</v>
      </c>
    </row>
    <row r="10804" ht="14.25" customHeight="1" spans="1:6" x14ac:dyDescent="0.25">
      <c r="A10804" s="232">
        <v>43691</v>
      </c>
      <c r="B10804" s="233">
        <v>226</v>
      </c>
      <c r="C10804" s="233">
        <v>3</v>
      </c>
      <c r="D10804" s="234">
        <v>0.041666666667879326</v>
      </c>
      <c r="E10804" s="235">
        <v>0</v>
      </c>
      <c r="F10804" s="235">
        <v>0.0000330510234355123</v>
      </c>
    </row>
    <row r="10805" ht="14.25" customHeight="1" spans="1:6" x14ac:dyDescent="0.25">
      <c r="A10805" s="232">
        <v>43691</v>
      </c>
      <c r="B10805" s="233">
        <v>226</v>
      </c>
      <c r="C10805" s="233">
        <v>4</v>
      </c>
      <c r="D10805" s="234">
        <v>0.0625</v>
      </c>
      <c r="E10805" s="235">
        <v>0</v>
      </c>
      <c r="F10805" s="235">
        <v>0.000030346848790788564</v>
      </c>
    </row>
    <row r="10806" ht="14.25" customHeight="1" spans="1:6" x14ac:dyDescent="0.25">
      <c r="A10806" s="232">
        <v>43691</v>
      </c>
      <c r="B10806" s="233">
        <v>226</v>
      </c>
      <c r="C10806" s="233">
        <v>5</v>
      </c>
      <c r="D10806" s="234">
        <v>0.08333333333212067</v>
      </c>
      <c r="E10806" s="235">
        <v>0</v>
      </c>
      <c r="F10806" s="235">
        <v>0.00002884452954371982</v>
      </c>
    </row>
    <row r="10807" ht="14.25" customHeight="1" spans="1:6" x14ac:dyDescent="0.25">
      <c r="A10807" s="232">
        <v>43691</v>
      </c>
      <c r="B10807" s="233">
        <v>226</v>
      </c>
      <c r="C10807" s="233">
        <v>6</v>
      </c>
      <c r="D10807" s="234">
        <v>0.10416666666787933</v>
      </c>
      <c r="E10807" s="235">
        <v>0</v>
      </c>
      <c r="F10807" s="235">
        <v>0.000027642674146064832</v>
      </c>
    </row>
    <row r="10808" ht="14.25" customHeight="1" spans="1:6" x14ac:dyDescent="0.25">
      <c r="A10808" s="232">
        <v>43691</v>
      </c>
      <c r="B10808" s="233">
        <v>226</v>
      </c>
      <c r="C10808" s="233">
        <v>7</v>
      </c>
      <c r="D10808" s="234">
        <v>0.125</v>
      </c>
      <c r="E10808" s="235">
        <v>0</v>
      </c>
      <c r="F10808" s="235">
        <v>0.000027141901063708585</v>
      </c>
    </row>
    <row r="10809" ht="14.25" customHeight="1" spans="1:6" x14ac:dyDescent="0.25">
      <c r="A10809" s="232">
        <v>43691</v>
      </c>
      <c r="B10809" s="233">
        <v>226</v>
      </c>
      <c r="C10809" s="233">
        <v>8</v>
      </c>
      <c r="D10809" s="234">
        <v>0.14583333333212067</v>
      </c>
      <c r="E10809" s="235">
        <v>0</v>
      </c>
      <c r="F10809" s="235">
        <v>0.000026340664131938587</v>
      </c>
    </row>
    <row r="10810" ht="14.25" customHeight="1" spans="1:6" x14ac:dyDescent="0.25">
      <c r="A10810" s="232">
        <v>43691</v>
      </c>
      <c r="B10810" s="233">
        <v>226</v>
      </c>
      <c r="C10810" s="233">
        <v>9</v>
      </c>
      <c r="D10810" s="234">
        <v>0.16666666666787933</v>
      </c>
      <c r="E10810" s="235">
        <v>0</v>
      </c>
      <c r="F10810" s="235">
        <v>0.00002654097336488109</v>
      </c>
    </row>
    <row r="10811" ht="14.25" customHeight="1" spans="1:6" x14ac:dyDescent="0.25">
      <c r="A10811" s="232">
        <v>43691</v>
      </c>
      <c r="B10811" s="233">
        <v>226</v>
      </c>
      <c r="C10811" s="233">
        <v>10</v>
      </c>
      <c r="D10811" s="234">
        <v>0.1875</v>
      </c>
      <c r="E10811" s="235">
        <v>6.520322741011008e-7</v>
      </c>
      <c r="F10811" s="235">
        <v>0.000026340664131938587</v>
      </c>
    </row>
    <row r="10812" ht="14.25" customHeight="1" spans="1:6" x14ac:dyDescent="0.25">
      <c r="A10812" s="232">
        <v>43691</v>
      </c>
      <c r="B10812" s="233">
        <v>226</v>
      </c>
      <c r="C10812" s="233">
        <v>11</v>
      </c>
      <c r="D10812" s="234">
        <v>0.20833333333212067</v>
      </c>
      <c r="E10812" s="235">
        <v>0.000003895460908938573</v>
      </c>
      <c r="F10812" s="235">
        <v>0.000026240509515467337</v>
      </c>
    </row>
    <row r="10813" ht="14.25" customHeight="1" spans="1:6" x14ac:dyDescent="0.25">
      <c r="A10813" s="232">
        <v>43691</v>
      </c>
      <c r="B10813" s="233">
        <v>226</v>
      </c>
      <c r="C10813" s="233">
        <v>12</v>
      </c>
      <c r="D10813" s="234">
        <v>0.22916666666787933</v>
      </c>
      <c r="E10813" s="235">
        <v>0.00001426645598037387</v>
      </c>
      <c r="F10813" s="235">
        <v>0.00002704174644723733</v>
      </c>
    </row>
    <row r="10814" ht="14.25" customHeight="1" spans="1:6" x14ac:dyDescent="0.25">
      <c r="A10814" s="232">
        <v>43691</v>
      </c>
      <c r="B10814" s="233">
        <v>226</v>
      </c>
      <c r="C10814" s="233">
        <v>13</v>
      </c>
      <c r="D10814" s="234">
        <v>0.25</v>
      </c>
      <c r="E10814" s="235">
        <v>0.000030481297266417067</v>
      </c>
      <c r="F10814" s="235">
        <v>0.000028644220310777324</v>
      </c>
    </row>
    <row r="10815" ht="14.25" customHeight="1" spans="1:6" x14ac:dyDescent="0.25">
      <c r="A10815" s="232">
        <v>43691</v>
      </c>
      <c r="B10815" s="233">
        <v>226</v>
      </c>
      <c r="C10815" s="233">
        <v>14</v>
      </c>
      <c r="D10815" s="234">
        <v>0.2708333333321207</v>
      </c>
      <c r="E10815" s="235">
        <v>0.000049533706695351125</v>
      </c>
      <c r="F10815" s="235">
        <v>0.00002974592109196107</v>
      </c>
    </row>
    <row r="10816" ht="14.25" customHeight="1" spans="1:6" x14ac:dyDescent="0.25">
      <c r="A10816" s="232">
        <v>43691</v>
      </c>
      <c r="B10816" s="233">
        <v>226</v>
      </c>
      <c r="C10816" s="233">
        <v>15</v>
      </c>
      <c r="D10816" s="234">
        <v>0.2916666666678793</v>
      </c>
      <c r="E10816" s="235">
        <v>0.00007661102630898525</v>
      </c>
      <c r="F10816" s="235">
        <v>0.000032550250353156044</v>
      </c>
    </row>
    <row r="10817" ht="14.25" customHeight="1" spans="1:6" x14ac:dyDescent="0.25">
      <c r="A10817" s="232">
        <v>43691</v>
      </c>
      <c r="B10817" s="233">
        <v>226</v>
      </c>
      <c r="C10817" s="233">
        <v>16</v>
      </c>
      <c r="D10817" s="234">
        <v>0.3125</v>
      </c>
      <c r="E10817" s="235">
        <v>0.00010208623482013407</v>
      </c>
      <c r="F10817" s="235">
        <v>0.00003655643501200603</v>
      </c>
    </row>
    <row r="10818" ht="14.25" customHeight="1" spans="1:6" x14ac:dyDescent="0.25">
      <c r="A10818" s="232">
        <v>43691</v>
      </c>
      <c r="B10818" s="233">
        <v>226</v>
      </c>
      <c r="C10818" s="233">
        <v>17</v>
      </c>
      <c r="D10818" s="234">
        <v>0.3333333333321207</v>
      </c>
      <c r="E10818" s="235">
        <v>0.00013345711983317617</v>
      </c>
      <c r="F10818" s="235">
        <v>0.00004366741278146473</v>
      </c>
    </row>
    <row r="10819" ht="14.25" customHeight="1" spans="1:6" x14ac:dyDescent="0.25">
      <c r="A10819" s="232">
        <v>43691</v>
      </c>
      <c r="B10819" s="233">
        <v>226</v>
      </c>
      <c r="C10819" s="233">
        <v>18</v>
      </c>
      <c r="D10819" s="234">
        <v>0.3541666666678793</v>
      </c>
      <c r="E10819" s="235">
        <v>0.0001621314666800048</v>
      </c>
      <c r="F10819" s="235">
        <v>0.000050077308235624696</v>
      </c>
    </row>
    <row r="10820" ht="14.25" customHeight="1" spans="1:6" x14ac:dyDescent="0.25">
      <c r="A10820" s="232">
        <v>43691</v>
      </c>
      <c r="B10820" s="233">
        <v>226</v>
      </c>
      <c r="C10820" s="233">
        <v>19</v>
      </c>
      <c r="D10820" s="234">
        <v>0.375</v>
      </c>
      <c r="E10820" s="235">
        <v>0.00019496313061063058</v>
      </c>
      <c r="F10820" s="235">
        <v>0.00005408349289447466</v>
      </c>
    </row>
    <row r="10821" ht="14.25" customHeight="1" spans="1:6" x14ac:dyDescent="0.25">
      <c r="A10821" s="232">
        <v>43691</v>
      </c>
      <c r="B10821" s="233">
        <v>226</v>
      </c>
      <c r="C10821" s="233">
        <v>20</v>
      </c>
      <c r="D10821" s="234">
        <v>0.3958333333321207</v>
      </c>
      <c r="E10821" s="235">
        <v>0.0002218811187366389</v>
      </c>
      <c r="F10821" s="235">
        <v>0.00005488472982624466</v>
      </c>
    </row>
    <row r="10822" ht="14.25" customHeight="1" spans="1:6" x14ac:dyDescent="0.25">
      <c r="A10822" s="232">
        <v>43691</v>
      </c>
      <c r="B10822" s="233">
        <v>226</v>
      </c>
      <c r="C10822" s="233">
        <v>21</v>
      </c>
      <c r="D10822" s="234">
        <v>0.4166666666678793</v>
      </c>
      <c r="E10822" s="235">
        <v>0.0002430589726763104</v>
      </c>
      <c r="F10822" s="235">
        <v>0.00005728844062155465</v>
      </c>
    </row>
    <row r="10823" ht="14.25" customHeight="1" spans="1:6" x14ac:dyDescent="0.25">
      <c r="A10823" s="232">
        <v>43691</v>
      </c>
      <c r="B10823" s="233">
        <v>226</v>
      </c>
      <c r="C10823" s="233">
        <v>22</v>
      </c>
      <c r="D10823" s="234">
        <v>0.4375</v>
      </c>
      <c r="E10823" s="235">
        <v>0.0002547568512579017</v>
      </c>
      <c r="F10823" s="235">
        <v>0.000056587358306255894</v>
      </c>
    </row>
    <row r="10824" ht="14.25" customHeight="1" spans="1:6" x14ac:dyDescent="0.25">
      <c r="A10824" s="232">
        <v>43691</v>
      </c>
      <c r="B10824" s="233">
        <v>226</v>
      </c>
      <c r="C10824" s="233">
        <v>23</v>
      </c>
      <c r="D10824" s="234">
        <v>0.4583333333321207</v>
      </c>
      <c r="E10824" s="235">
        <v>0.0002752230834050182</v>
      </c>
      <c r="F10824" s="235">
        <v>0.00005768905908743964</v>
      </c>
    </row>
    <row r="10825" ht="14.25" customHeight="1" spans="1:6" x14ac:dyDescent="0.25">
      <c r="A10825" s="232">
        <v>43691</v>
      </c>
      <c r="B10825" s="233">
        <v>226</v>
      </c>
      <c r="C10825" s="233">
        <v>24</v>
      </c>
      <c r="D10825" s="234">
        <v>0.4791666666678793</v>
      </c>
      <c r="E10825" s="235">
        <v>0.00027581582546974876</v>
      </c>
      <c r="F10825" s="235">
        <v>0.00005879075986862339</v>
      </c>
    </row>
    <row r="10826" ht="14.25" customHeight="1" spans="1:6" x14ac:dyDescent="0.25">
      <c r="A10826" s="232">
        <v>43691</v>
      </c>
      <c r="B10826" s="233">
        <v>226</v>
      </c>
      <c r="C10826" s="233">
        <v>25</v>
      </c>
      <c r="D10826" s="234">
        <v>0.5</v>
      </c>
      <c r="E10826" s="235">
        <v>0.0002824997385859852</v>
      </c>
      <c r="F10826" s="235">
        <v>0.00006129462528040462</v>
      </c>
    </row>
    <row r="10827" ht="14.25" customHeight="1" spans="1:6" x14ac:dyDescent="0.25">
      <c r="A10827" s="232">
        <v>43691</v>
      </c>
      <c r="B10827" s="233">
        <v>226</v>
      </c>
      <c r="C10827" s="233">
        <v>26</v>
      </c>
      <c r="D10827" s="234">
        <v>0.5208333333321207</v>
      </c>
      <c r="E10827" s="235">
        <v>0.0002907184117412312</v>
      </c>
      <c r="F10827" s="235">
        <v>0.00006139477989687587</v>
      </c>
    </row>
    <row r="10828" ht="14.25" customHeight="1" spans="1:6" x14ac:dyDescent="0.25">
      <c r="A10828" s="232">
        <v>43691</v>
      </c>
      <c r="B10828" s="233">
        <v>226</v>
      </c>
      <c r="C10828" s="233">
        <v>27</v>
      </c>
      <c r="D10828" s="234">
        <v>0.5416666666678793</v>
      </c>
      <c r="E10828" s="235">
        <v>0.00028713586122515255</v>
      </c>
      <c r="F10828" s="235">
        <v>0.00005969215141686463</v>
      </c>
    </row>
    <row r="10829" ht="14.25" customHeight="1" spans="1:6" x14ac:dyDescent="0.25">
      <c r="A10829" s="232">
        <v>43691</v>
      </c>
      <c r="B10829" s="233">
        <v>226</v>
      </c>
      <c r="C10829" s="233">
        <v>28</v>
      </c>
      <c r="D10829" s="234">
        <v>0.5625</v>
      </c>
      <c r="E10829" s="235">
        <v>0.00028213962464781523</v>
      </c>
      <c r="F10829" s="235">
        <v>0.00005538550290860091</v>
      </c>
    </row>
    <row r="10830" ht="14.25" customHeight="1" spans="1:6" x14ac:dyDescent="0.25">
      <c r="A10830" s="232">
        <v>43691</v>
      </c>
      <c r="B10830" s="233">
        <v>226</v>
      </c>
      <c r="C10830" s="233">
        <v>29</v>
      </c>
      <c r="D10830" s="234">
        <v>0.5833333333321207</v>
      </c>
      <c r="E10830" s="235">
        <v>0.0002702511630446685</v>
      </c>
      <c r="F10830" s="235">
        <v>0.000054383956743888416</v>
      </c>
    </row>
    <row r="10831" ht="14.25" customHeight="1" spans="1:6" x14ac:dyDescent="0.25">
      <c r="A10831" s="232">
        <v>43691</v>
      </c>
      <c r="B10831" s="233">
        <v>226</v>
      </c>
      <c r="C10831" s="233">
        <v>30</v>
      </c>
      <c r="D10831" s="234">
        <v>0.6041666666678793</v>
      </c>
      <c r="E10831" s="235">
        <v>0.00025048281700579966</v>
      </c>
      <c r="F10831" s="235">
        <v>0.00005608658522389965</v>
      </c>
    </row>
    <row r="10832" ht="14.25" customHeight="1" spans="1:6" x14ac:dyDescent="0.25">
      <c r="A10832" s="232">
        <v>43691</v>
      </c>
      <c r="B10832" s="233">
        <v>226</v>
      </c>
      <c r="C10832" s="233">
        <v>31</v>
      </c>
      <c r="D10832" s="234">
        <v>0.625</v>
      </c>
      <c r="E10832" s="235">
        <v>0.00021828918273468953</v>
      </c>
      <c r="F10832" s="235">
        <v>0.00005338241057917592</v>
      </c>
    </row>
    <row r="10833" ht="14.25" customHeight="1" spans="1:6" x14ac:dyDescent="0.25">
      <c r="A10833" s="232">
        <v>43691</v>
      </c>
      <c r="B10833" s="233">
        <v>226</v>
      </c>
      <c r="C10833" s="233">
        <v>32</v>
      </c>
      <c r="D10833" s="234">
        <v>0.6458333333321207</v>
      </c>
      <c r="E10833" s="235">
        <v>0.00019165268931432605</v>
      </c>
      <c r="F10833" s="235">
        <v>0.000054383956743888416</v>
      </c>
    </row>
    <row r="10834" ht="14.25" customHeight="1" spans="1:6" x14ac:dyDescent="0.25">
      <c r="A10834" s="232">
        <v>43691</v>
      </c>
      <c r="B10834" s="233">
        <v>226</v>
      </c>
      <c r="C10834" s="233">
        <v>33</v>
      </c>
      <c r="D10834" s="234">
        <v>0.6666666666678793</v>
      </c>
      <c r="E10834" s="235">
        <v>0.00015413696583162196</v>
      </c>
      <c r="F10834" s="235">
        <v>0.00005728844062155465</v>
      </c>
    </row>
    <row r="10835" ht="14.25" customHeight="1" spans="1:6" x14ac:dyDescent="0.25">
      <c r="A10835" s="232">
        <v>43691</v>
      </c>
      <c r="B10835" s="233">
        <v>226</v>
      </c>
      <c r="C10835" s="233">
        <v>34</v>
      </c>
      <c r="D10835" s="234">
        <v>0.6875</v>
      </c>
      <c r="E10835" s="235">
        <v>0.0001231314448111447</v>
      </c>
      <c r="F10835" s="235">
        <v>0.00006109431604746214</v>
      </c>
    </row>
    <row r="10836" ht="14.25" customHeight="1" spans="1:6" x14ac:dyDescent="0.25">
      <c r="A10836" s="232">
        <v>43691</v>
      </c>
      <c r="B10836" s="233">
        <v>226</v>
      </c>
      <c r="C10836" s="233">
        <v>35</v>
      </c>
      <c r="D10836" s="234">
        <v>0.7083333333321207</v>
      </c>
      <c r="E10836" s="235">
        <v>0.00008856372955521236</v>
      </c>
      <c r="F10836" s="235">
        <v>0.00006490019147336961</v>
      </c>
    </row>
    <row r="10837" ht="14.25" customHeight="1" spans="1:6" x14ac:dyDescent="0.25">
      <c r="A10837" s="232">
        <v>43691</v>
      </c>
      <c r="B10837" s="233">
        <v>226</v>
      </c>
      <c r="C10837" s="233">
        <v>36</v>
      </c>
      <c r="D10837" s="234">
        <v>0.7291666666678793</v>
      </c>
      <c r="E10837" s="235">
        <v>0.00005923221246688782</v>
      </c>
      <c r="F10837" s="235">
        <v>0.00006640251072043834</v>
      </c>
    </row>
    <row r="10838" ht="14.25" customHeight="1" spans="1:6" x14ac:dyDescent="0.25">
      <c r="A10838" s="232">
        <v>43691</v>
      </c>
      <c r="B10838" s="233">
        <v>226</v>
      </c>
      <c r="C10838" s="233">
        <v>37</v>
      </c>
      <c r="D10838" s="234">
        <v>0.75</v>
      </c>
      <c r="E10838" s="235">
        <v>0.00003478480925387629</v>
      </c>
      <c r="F10838" s="235">
        <v>0.0000655011191721971</v>
      </c>
    </row>
    <row r="10839" ht="14.25" customHeight="1" spans="1:6" x14ac:dyDescent="0.25">
      <c r="A10839" s="232">
        <v>43691</v>
      </c>
      <c r="B10839" s="233">
        <v>226</v>
      </c>
      <c r="C10839" s="233">
        <v>38</v>
      </c>
      <c r="D10839" s="234">
        <v>0.7708333333321207</v>
      </c>
      <c r="E10839" s="235">
        <v>0.00001791641712576338</v>
      </c>
      <c r="F10839" s="235">
        <v>0.00006660281995338085</v>
      </c>
    </row>
    <row r="10840" ht="14.25" customHeight="1" spans="1:6" x14ac:dyDescent="0.25">
      <c r="A10840" s="232">
        <v>43691</v>
      </c>
      <c r="B10840" s="233">
        <v>226</v>
      </c>
      <c r="C10840" s="233">
        <v>39</v>
      </c>
      <c r="D10840" s="234">
        <v>0.7916666666678793</v>
      </c>
      <c r="E10840" s="235">
        <v>0.000007451962561498315</v>
      </c>
      <c r="F10840" s="235">
        <v>0.00006570142840513958</v>
      </c>
    </row>
    <row r="10841" ht="14.25" customHeight="1" spans="1:6" x14ac:dyDescent="0.25">
      <c r="A10841" s="232">
        <v>43691</v>
      </c>
      <c r="B10841" s="233">
        <v>226</v>
      </c>
      <c r="C10841" s="233">
        <v>40</v>
      </c>
      <c r="D10841" s="234">
        <v>0.8125</v>
      </c>
      <c r="E10841" s="235">
        <v>4.024475411251506e-7</v>
      </c>
      <c r="F10841" s="235">
        <v>0.00006339787222630086</v>
      </c>
    </row>
    <row r="10842" ht="14.25" customHeight="1" spans="1:6" x14ac:dyDescent="0.25">
      <c r="A10842" s="232">
        <v>43691</v>
      </c>
      <c r="B10842" s="233">
        <v>226</v>
      </c>
      <c r="C10842" s="233">
        <v>41</v>
      </c>
      <c r="D10842" s="234">
        <v>0.8333333333321207</v>
      </c>
      <c r="E10842" s="235">
        <v>0</v>
      </c>
      <c r="F10842" s="235">
        <v>0.00006510050070631209</v>
      </c>
    </row>
    <row r="10843" ht="14.25" customHeight="1" spans="1:6" x14ac:dyDescent="0.25">
      <c r="A10843" s="232">
        <v>43691</v>
      </c>
      <c r="B10843" s="233">
        <v>226</v>
      </c>
      <c r="C10843" s="233">
        <v>42</v>
      </c>
      <c r="D10843" s="234">
        <v>0.8541666666678793</v>
      </c>
      <c r="E10843" s="235">
        <v>0</v>
      </c>
      <c r="F10843" s="235">
        <v>0.00006419910915807086</v>
      </c>
    </row>
    <row r="10844" ht="14.25" customHeight="1" spans="1:6" x14ac:dyDescent="0.25">
      <c r="A10844" s="232">
        <v>43691</v>
      </c>
      <c r="B10844" s="233">
        <v>226</v>
      </c>
      <c r="C10844" s="233">
        <v>43</v>
      </c>
      <c r="D10844" s="234">
        <v>0.875</v>
      </c>
      <c r="E10844" s="235">
        <v>0</v>
      </c>
      <c r="F10844" s="235">
        <v>0.0000667029745698521</v>
      </c>
    </row>
    <row r="10845" ht="14.25" customHeight="1" spans="1:6" x14ac:dyDescent="0.25">
      <c r="A10845" s="232">
        <v>43691</v>
      </c>
      <c r="B10845" s="233">
        <v>226</v>
      </c>
      <c r="C10845" s="233">
        <v>44</v>
      </c>
      <c r="D10845" s="234">
        <v>0.8958333333321207</v>
      </c>
      <c r="E10845" s="235">
        <v>0</v>
      </c>
      <c r="F10845" s="235">
        <v>0.00006490019147336961</v>
      </c>
    </row>
    <row r="10846" ht="14.25" customHeight="1" spans="1:6" x14ac:dyDescent="0.25">
      <c r="A10846" s="232">
        <v>43691</v>
      </c>
      <c r="B10846" s="233">
        <v>226</v>
      </c>
      <c r="C10846" s="233">
        <v>45</v>
      </c>
      <c r="D10846" s="234">
        <v>0.9166666666678793</v>
      </c>
      <c r="E10846" s="235">
        <v>0</v>
      </c>
      <c r="F10846" s="235">
        <v>0.00005989246064980713</v>
      </c>
    </row>
    <row r="10847" ht="14.25" customHeight="1" spans="1:6" x14ac:dyDescent="0.25">
      <c r="A10847" s="232">
        <v>43691</v>
      </c>
      <c r="B10847" s="233">
        <v>226</v>
      </c>
      <c r="C10847" s="233">
        <v>46</v>
      </c>
      <c r="D10847" s="234">
        <v>0.9375</v>
      </c>
      <c r="E10847" s="235">
        <v>0</v>
      </c>
      <c r="F10847" s="235">
        <v>0.000054383956743888416</v>
      </c>
    </row>
    <row r="10848" ht="14.25" customHeight="1" spans="1:6" x14ac:dyDescent="0.25">
      <c r="A10848" s="232">
        <v>43691</v>
      </c>
      <c r="B10848" s="233">
        <v>226</v>
      </c>
      <c r="C10848" s="233">
        <v>47</v>
      </c>
      <c r="D10848" s="234">
        <v>0.9583333333321207</v>
      </c>
      <c r="E10848" s="235">
        <v>0</v>
      </c>
      <c r="F10848" s="235">
        <v>0.000049175916687383454</v>
      </c>
    </row>
    <row r="10849" ht="14.25" customHeight="1" spans="1:6" x14ac:dyDescent="0.25">
      <c r="A10849" s="232">
        <v>43691</v>
      </c>
      <c r="B10849" s="233">
        <v>226</v>
      </c>
      <c r="C10849" s="233">
        <v>48</v>
      </c>
      <c r="D10849" s="234">
        <v>0.9791666666678793</v>
      </c>
      <c r="E10849" s="235">
        <v>0</v>
      </c>
      <c r="F10849" s="235">
        <v>0.000043967876630878485</v>
      </c>
    </row>
    <row r="10850" ht="14.25" customHeight="1" spans="1:6" x14ac:dyDescent="0.25">
      <c r="A10850" s="232">
        <v>43692</v>
      </c>
      <c r="B10850" s="233">
        <v>227</v>
      </c>
      <c r="C10850" s="233">
        <v>1</v>
      </c>
      <c r="D10850" s="234">
        <v>0</v>
      </c>
      <c r="E10850" s="235">
        <v>0</v>
      </c>
      <c r="F10850" s="235">
        <v>0.00003795859964260352</v>
      </c>
    </row>
    <row r="10851" ht="14.25" customHeight="1" spans="1:6" x14ac:dyDescent="0.25">
      <c r="A10851" s="232">
        <v>43692</v>
      </c>
      <c r="B10851" s="233">
        <v>227</v>
      </c>
      <c r="C10851" s="233">
        <v>2</v>
      </c>
      <c r="D10851" s="234">
        <v>0.020833333332120674</v>
      </c>
      <c r="E10851" s="235">
        <v>0</v>
      </c>
      <c r="F10851" s="235">
        <v>0.00003425287883316729</v>
      </c>
    </row>
    <row r="10852" ht="14.25" customHeight="1" spans="1:6" x14ac:dyDescent="0.25">
      <c r="A10852" s="232">
        <v>43692</v>
      </c>
      <c r="B10852" s="233">
        <v>227</v>
      </c>
      <c r="C10852" s="233">
        <v>3</v>
      </c>
      <c r="D10852" s="234">
        <v>0.041666666667879326</v>
      </c>
      <c r="E10852" s="235">
        <v>0</v>
      </c>
      <c r="F10852" s="235">
        <v>0.00003134839495550106</v>
      </c>
    </row>
    <row r="10853" ht="14.25" customHeight="1" spans="1:6" x14ac:dyDescent="0.25">
      <c r="A10853" s="232">
        <v>43692</v>
      </c>
      <c r="B10853" s="233">
        <v>227</v>
      </c>
      <c r="C10853" s="233">
        <v>4</v>
      </c>
      <c r="D10853" s="234">
        <v>0.0625</v>
      </c>
      <c r="E10853" s="235">
        <v>0</v>
      </c>
      <c r="F10853" s="235">
        <v>0.000029245148009604822</v>
      </c>
    </row>
    <row r="10854" ht="14.25" customHeight="1" spans="1:6" x14ac:dyDescent="0.25">
      <c r="A10854" s="232">
        <v>43692</v>
      </c>
      <c r="B10854" s="233">
        <v>227</v>
      </c>
      <c r="C10854" s="233">
        <v>5</v>
      </c>
      <c r="D10854" s="234">
        <v>0.08333333333212067</v>
      </c>
      <c r="E10854" s="235">
        <v>0</v>
      </c>
      <c r="F10854" s="235">
        <v>0.000027542519529593582</v>
      </c>
    </row>
    <row r="10855" ht="14.25" customHeight="1" spans="1:6" x14ac:dyDescent="0.25">
      <c r="A10855" s="232">
        <v>43692</v>
      </c>
      <c r="B10855" s="233">
        <v>227</v>
      </c>
      <c r="C10855" s="233">
        <v>6</v>
      </c>
      <c r="D10855" s="234">
        <v>0.10416666666787933</v>
      </c>
      <c r="E10855" s="235">
        <v>0</v>
      </c>
      <c r="F10855" s="235">
        <v>0.000027342210296651082</v>
      </c>
    </row>
    <row r="10856" ht="14.25" customHeight="1" spans="1:6" x14ac:dyDescent="0.25">
      <c r="A10856" s="232">
        <v>43692</v>
      </c>
      <c r="B10856" s="233">
        <v>227</v>
      </c>
      <c r="C10856" s="233">
        <v>7</v>
      </c>
      <c r="D10856" s="234">
        <v>0.125</v>
      </c>
      <c r="E10856" s="235">
        <v>0</v>
      </c>
      <c r="F10856" s="235">
        <v>0.00002684143721429483</v>
      </c>
    </row>
    <row r="10857" ht="14.25" customHeight="1" spans="1:6" x14ac:dyDescent="0.25">
      <c r="A10857" s="232">
        <v>43692</v>
      </c>
      <c r="B10857" s="233">
        <v>227</v>
      </c>
      <c r="C10857" s="233">
        <v>8</v>
      </c>
      <c r="D10857" s="234">
        <v>0.14583333333212067</v>
      </c>
      <c r="E10857" s="235">
        <v>0</v>
      </c>
      <c r="F10857" s="235">
        <v>0.000026340664131938587</v>
      </c>
    </row>
    <row r="10858" ht="14.25" customHeight="1" spans="1:6" x14ac:dyDescent="0.25">
      <c r="A10858" s="232">
        <v>43692</v>
      </c>
      <c r="B10858" s="233">
        <v>227</v>
      </c>
      <c r="C10858" s="233">
        <v>9</v>
      </c>
      <c r="D10858" s="234">
        <v>0.16666666666787933</v>
      </c>
      <c r="E10858" s="235">
        <v>0</v>
      </c>
      <c r="F10858" s="235">
        <v>0.000026340664131938587</v>
      </c>
    </row>
    <row r="10859" ht="14.25" customHeight="1" spans="1:6" x14ac:dyDescent="0.25">
      <c r="A10859" s="232">
        <v>43692</v>
      </c>
      <c r="B10859" s="233">
        <v>227</v>
      </c>
      <c r="C10859" s="233">
        <v>10</v>
      </c>
      <c r="D10859" s="234">
        <v>0.1875</v>
      </c>
      <c r="E10859" s="235">
        <v>9.664088627150784e-8</v>
      </c>
      <c r="F10859" s="235">
        <v>0.00002674128259782358</v>
      </c>
    </row>
    <row r="10860" ht="14.25" customHeight="1" spans="1:6" x14ac:dyDescent="0.25">
      <c r="A10860" s="232">
        <v>43692</v>
      </c>
      <c r="B10860" s="233">
        <v>227</v>
      </c>
      <c r="C10860" s="233">
        <v>11</v>
      </c>
      <c r="D10860" s="234">
        <v>0.20833333333212067</v>
      </c>
      <c r="E10860" s="235">
        <v>0.0000023407746007934135</v>
      </c>
      <c r="F10860" s="235">
        <v>0.000027542519529593582</v>
      </c>
    </row>
    <row r="10861" ht="14.25" customHeight="1" spans="1:6" x14ac:dyDescent="0.25">
      <c r="A10861" s="232">
        <v>43692</v>
      </c>
      <c r="B10861" s="233">
        <v>227</v>
      </c>
      <c r="C10861" s="233">
        <v>12</v>
      </c>
      <c r="D10861" s="234">
        <v>0.22916666666787933</v>
      </c>
      <c r="E10861" s="235">
        <v>0.000008228910527503093</v>
      </c>
      <c r="F10861" s="235">
        <v>0.000028644220310777324</v>
      </c>
    </row>
    <row r="10862" ht="14.25" customHeight="1" spans="1:6" x14ac:dyDescent="0.25">
      <c r="A10862" s="232">
        <v>43692</v>
      </c>
      <c r="B10862" s="233">
        <v>227</v>
      </c>
      <c r="C10862" s="233">
        <v>13</v>
      </c>
      <c r="D10862" s="234">
        <v>0.25</v>
      </c>
      <c r="E10862" s="235">
        <v>0.000019724831416429216</v>
      </c>
      <c r="F10862" s="235">
        <v>0.00003174901342138605</v>
      </c>
    </row>
    <row r="10863" ht="14.25" customHeight="1" spans="1:6" x14ac:dyDescent="0.25">
      <c r="A10863" s="232">
        <v>43692</v>
      </c>
      <c r="B10863" s="233">
        <v>227</v>
      </c>
      <c r="C10863" s="233">
        <v>14</v>
      </c>
      <c r="D10863" s="234">
        <v>0.2708333333321207</v>
      </c>
      <c r="E10863" s="235">
        <v>0.0000368938741636908</v>
      </c>
      <c r="F10863" s="235">
        <v>0.00003605566192964978</v>
      </c>
    </row>
    <row r="10864" ht="14.25" customHeight="1" spans="1:6" x14ac:dyDescent="0.25">
      <c r="A10864" s="232">
        <v>43692</v>
      </c>
      <c r="B10864" s="233">
        <v>227</v>
      </c>
      <c r="C10864" s="233">
        <v>15</v>
      </c>
      <c r="D10864" s="234">
        <v>0.2916666666678793</v>
      </c>
      <c r="E10864" s="235">
        <v>0.0000538999272314795</v>
      </c>
      <c r="F10864" s="235">
        <v>0.00004086308352026975</v>
      </c>
    </row>
    <row r="10865" ht="14.25" customHeight="1" spans="1:6" x14ac:dyDescent="0.25">
      <c r="A10865" s="232">
        <v>43692</v>
      </c>
      <c r="B10865" s="233">
        <v>227</v>
      </c>
      <c r="C10865" s="233">
        <v>16</v>
      </c>
      <c r="D10865" s="234">
        <v>0.3125</v>
      </c>
      <c r="E10865" s="235">
        <v>0.00007020987857135216</v>
      </c>
      <c r="F10865" s="235">
        <v>0.00004547019587794722</v>
      </c>
    </row>
    <row r="10866" ht="14.25" customHeight="1" spans="1:6" x14ac:dyDescent="0.25">
      <c r="A10866" s="232">
        <v>43692</v>
      </c>
      <c r="B10866" s="233">
        <v>227</v>
      </c>
      <c r="C10866" s="233">
        <v>17</v>
      </c>
      <c r="D10866" s="234">
        <v>0.3333333333321207</v>
      </c>
      <c r="E10866" s="235">
        <v>0.00009376806406800889</v>
      </c>
      <c r="F10866" s="235">
        <v>0.000049977153619153456</v>
      </c>
    </row>
    <row r="10867" ht="14.25" customHeight="1" spans="1:6" x14ac:dyDescent="0.25">
      <c r="A10867" s="232">
        <v>43692</v>
      </c>
      <c r="B10867" s="233">
        <v>227</v>
      </c>
      <c r="C10867" s="233">
        <v>18</v>
      </c>
      <c r="D10867" s="234">
        <v>0.3541666666678793</v>
      </c>
      <c r="E10867" s="235">
        <v>0.00011618991107656374</v>
      </c>
      <c r="F10867" s="235">
        <v>0.000054684420593302164</v>
      </c>
    </row>
    <row r="10868" ht="14.25" customHeight="1" spans="1:6" x14ac:dyDescent="0.25">
      <c r="A10868" s="232">
        <v>43692</v>
      </c>
      <c r="B10868" s="233">
        <v>227</v>
      </c>
      <c r="C10868" s="233">
        <v>19</v>
      </c>
      <c r="D10868" s="234">
        <v>0.375</v>
      </c>
      <c r="E10868" s="235">
        <v>0.00016074269586504325</v>
      </c>
      <c r="F10868" s="235">
        <v>0.00005598643060742841</v>
      </c>
    </row>
    <row r="10869" ht="14.25" customHeight="1" spans="1:6" x14ac:dyDescent="0.25">
      <c r="A10869" s="232">
        <v>43692</v>
      </c>
      <c r="B10869" s="233">
        <v>227</v>
      </c>
      <c r="C10869" s="233">
        <v>20</v>
      </c>
      <c r="D10869" s="234">
        <v>0.3958333333321207</v>
      </c>
      <c r="E10869" s="235">
        <v>0.00016784425994341025</v>
      </c>
      <c r="F10869" s="235">
        <v>0.000056487203689784654</v>
      </c>
    </row>
    <row r="10870" ht="14.25" customHeight="1" spans="1:6" x14ac:dyDescent="0.25">
      <c r="A10870" s="232">
        <v>43692</v>
      </c>
      <c r="B10870" s="233">
        <v>227</v>
      </c>
      <c r="C10870" s="233">
        <v>21</v>
      </c>
      <c r="D10870" s="234">
        <v>0.4166666666678793</v>
      </c>
      <c r="E10870" s="235">
        <v>0.00018317885852092215</v>
      </c>
      <c r="F10870" s="235">
        <v>0.00005608658522389965</v>
      </c>
    </row>
    <row r="10871" ht="14.25" customHeight="1" spans="1:6" x14ac:dyDescent="0.25">
      <c r="A10871" s="232">
        <v>43692</v>
      </c>
      <c r="B10871" s="233">
        <v>227</v>
      </c>
      <c r="C10871" s="233">
        <v>22</v>
      </c>
      <c r="D10871" s="234">
        <v>0.4375</v>
      </c>
      <c r="E10871" s="235">
        <v>0.00019113095050693756</v>
      </c>
      <c r="F10871" s="235">
        <v>0.00005388318366153217</v>
      </c>
    </row>
    <row r="10872" ht="14.25" customHeight="1" spans="1:6" x14ac:dyDescent="0.25">
      <c r="A10872" s="232">
        <v>43692</v>
      </c>
      <c r="B10872" s="233">
        <v>227</v>
      </c>
      <c r="C10872" s="233">
        <v>23</v>
      </c>
      <c r="D10872" s="234">
        <v>0.4583333333321207</v>
      </c>
      <c r="E10872" s="235">
        <v>0.0002130429716383636</v>
      </c>
      <c r="F10872" s="235">
        <v>0.00005428380212741717</v>
      </c>
    </row>
    <row r="10873" ht="14.25" customHeight="1" spans="1:6" x14ac:dyDescent="0.25">
      <c r="A10873" s="232">
        <v>43692</v>
      </c>
      <c r="B10873" s="233">
        <v>227</v>
      </c>
      <c r="C10873" s="233">
        <v>24</v>
      </c>
      <c r="D10873" s="234">
        <v>0.4791666666678793</v>
      </c>
      <c r="E10873" s="235">
        <v>0.00022689673931412203</v>
      </c>
      <c r="F10873" s="235">
        <v>0.00005368287442858966</v>
      </c>
    </row>
    <row r="10874" ht="14.25" customHeight="1" spans="1:6" x14ac:dyDescent="0.25">
      <c r="A10874" s="232">
        <v>43692</v>
      </c>
      <c r="B10874" s="233">
        <v>227</v>
      </c>
      <c r="C10874" s="233">
        <v>25</v>
      </c>
      <c r="D10874" s="234">
        <v>0.5</v>
      </c>
      <c r="E10874" s="235">
        <v>0.00023278558084973523</v>
      </c>
      <c r="F10874" s="235">
        <v>0.00005568596675801466</v>
      </c>
    </row>
    <row r="10875" ht="14.25" customHeight="1" spans="1:6" x14ac:dyDescent="0.25">
      <c r="A10875" s="232">
        <v>43692</v>
      </c>
      <c r="B10875" s="233">
        <v>227</v>
      </c>
      <c r="C10875" s="233">
        <v>26</v>
      </c>
      <c r="D10875" s="234">
        <v>0.5208333333321207</v>
      </c>
      <c r="E10875" s="235">
        <v>0.00024802606912095276</v>
      </c>
      <c r="F10875" s="235">
        <v>0.000056487203689784654</v>
      </c>
    </row>
    <row r="10876" ht="14.25" customHeight="1" spans="1:6" x14ac:dyDescent="0.25">
      <c r="A10876" s="232">
        <v>43692</v>
      </c>
      <c r="B10876" s="233">
        <v>227</v>
      </c>
      <c r="C10876" s="233">
        <v>27</v>
      </c>
      <c r="D10876" s="234">
        <v>0.5416666666678793</v>
      </c>
      <c r="E10876" s="235">
        <v>0.00024714373481582745</v>
      </c>
      <c r="F10876" s="235">
        <v>0.000054684420593302164</v>
      </c>
    </row>
    <row r="10877" ht="14.25" customHeight="1" spans="1:6" x14ac:dyDescent="0.25">
      <c r="A10877" s="232">
        <v>43692</v>
      </c>
      <c r="B10877" s="233">
        <v>227</v>
      </c>
      <c r="C10877" s="233">
        <v>28</v>
      </c>
      <c r="D10877" s="234">
        <v>0.5625</v>
      </c>
      <c r="E10877" s="235">
        <v>0.00024369961640999352</v>
      </c>
      <c r="F10877" s="235">
        <v>0.00005218055518152093</v>
      </c>
    </row>
    <row r="10878" ht="14.25" customHeight="1" spans="1:6" x14ac:dyDescent="0.25">
      <c r="A10878" s="232">
        <v>43692</v>
      </c>
      <c r="B10878" s="233">
        <v>227</v>
      </c>
      <c r="C10878" s="233">
        <v>29</v>
      </c>
      <c r="D10878" s="234">
        <v>0.5833333333321207</v>
      </c>
      <c r="E10878" s="235">
        <v>0.0002360688750534288</v>
      </c>
      <c r="F10878" s="235">
        <v>0.00005067823593445219</v>
      </c>
    </row>
    <row r="10879" ht="14.25" customHeight="1" spans="1:6" x14ac:dyDescent="0.25">
      <c r="A10879" s="232">
        <v>43692</v>
      </c>
      <c r="B10879" s="233">
        <v>227</v>
      </c>
      <c r="C10879" s="233">
        <v>30</v>
      </c>
      <c r="D10879" s="234">
        <v>0.6041666666678793</v>
      </c>
      <c r="E10879" s="235">
        <v>0.0002188960721400919</v>
      </c>
      <c r="F10879" s="235">
        <v>0.00005067823593445219</v>
      </c>
    </row>
    <row r="10880" ht="14.25" customHeight="1" spans="1:6" x14ac:dyDescent="0.25">
      <c r="A10880" s="232">
        <v>43692</v>
      </c>
      <c r="B10880" s="233">
        <v>227</v>
      </c>
      <c r="C10880" s="233">
        <v>31</v>
      </c>
      <c r="D10880" s="234">
        <v>0.625</v>
      </c>
      <c r="E10880" s="235">
        <v>0.0002017353173087028</v>
      </c>
      <c r="F10880" s="235">
        <v>0.00005218055518152093</v>
      </c>
    </row>
    <row r="10881" ht="14.25" customHeight="1" spans="1:6" x14ac:dyDescent="0.25">
      <c r="A10881" s="232">
        <v>43692</v>
      </c>
      <c r="B10881" s="233">
        <v>227</v>
      </c>
      <c r="C10881" s="233">
        <v>32</v>
      </c>
      <c r="D10881" s="234">
        <v>0.6458333333321207</v>
      </c>
      <c r="E10881" s="235">
        <v>0.00017944032165297046</v>
      </c>
      <c r="F10881" s="235">
        <v>0.00005228070979799218</v>
      </c>
    </row>
    <row r="10882" ht="14.25" customHeight="1" spans="1:6" x14ac:dyDescent="0.25">
      <c r="A10882" s="232">
        <v>43692</v>
      </c>
      <c r="B10882" s="233">
        <v>227</v>
      </c>
      <c r="C10882" s="233">
        <v>33</v>
      </c>
      <c r="D10882" s="234">
        <v>0.6666666666678793</v>
      </c>
      <c r="E10882" s="235">
        <v>0.00015025960644135126</v>
      </c>
      <c r="F10882" s="235">
        <v>0.00005428380212741717</v>
      </c>
    </row>
    <row r="10883" ht="14.25" customHeight="1" spans="1:6" x14ac:dyDescent="0.25">
      <c r="A10883" s="232">
        <v>43692</v>
      </c>
      <c r="B10883" s="233">
        <v>227</v>
      </c>
      <c r="C10883" s="233">
        <v>34</v>
      </c>
      <c r="D10883" s="234">
        <v>0.6875</v>
      </c>
      <c r="E10883" s="235">
        <v>0.00011887113715275353</v>
      </c>
      <c r="F10883" s="235">
        <v>0.00005768905908743964</v>
      </c>
    </row>
    <row r="10884" ht="14.25" customHeight="1" spans="1:6" x14ac:dyDescent="0.25">
      <c r="A10884" s="232">
        <v>43692</v>
      </c>
      <c r="B10884" s="233">
        <v>227</v>
      </c>
      <c r="C10884" s="233">
        <v>35</v>
      </c>
      <c r="D10884" s="234">
        <v>0.7083333333321207</v>
      </c>
      <c r="E10884" s="235">
        <v>0.00009215741756081349</v>
      </c>
      <c r="F10884" s="235">
        <v>0.00006480003685689835</v>
      </c>
    </row>
    <row r="10885" ht="14.25" customHeight="1" spans="1:6" x14ac:dyDescent="0.25">
      <c r="A10885" s="232">
        <v>43692</v>
      </c>
      <c r="B10885" s="233">
        <v>227</v>
      </c>
      <c r="C10885" s="233">
        <v>36</v>
      </c>
      <c r="D10885" s="234">
        <v>0.7291666666678793</v>
      </c>
      <c r="E10885" s="235">
        <v>0.0000624558672341144</v>
      </c>
      <c r="F10885" s="235">
        <v>0.00006700343841926584</v>
      </c>
    </row>
    <row r="10886" ht="14.25" customHeight="1" spans="1:6" x14ac:dyDescent="0.25">
      <c r="A10886" s="232">
        <v>43692</v>
      </c>
      <c r="B10886" s="233">
        <v>227</v>
      </c>
      <c r="C10886" s="233">
        <v>37</v>
      </c>
      <c r="D10886" s="234">
        <v>0.75</v>
      </c>
      <c r="E10886" s="235">
        <v>0.00003535559223297275</v>
      </c>
      <c r="F10886" s="235">
        <v>0.00006850575766633457</v>
      </c>
    </row>
    <row r="10887" ht="14.25" customHeight="1" spans="1:6" x14ac:dyDescent="0.25">
      <c r="A10887" s="232">
        <v>43692</v>
      </c>
      <c r="B10887" s="233">
        <v>227</v>
      </c>
      <c r="C10887" s="233">
        <v>38</v>
      </c>
      <c r="D10887" s="234">
        <v>0.7708333333321207</v>
      </c>
      <c r="E10887" s="235">
        <v>0.000016711104331818724</v>
      </c>
      <c r="F10887" s="235">
        <v>0.00007040869537928833</v>
      </c>
    </row>
    <row r="10888" ht="14.25" customHeight="1" spans="1:6" x14ac:dyDescent="0.25">
      <c r="A10888" s="232">
        <v>43692</v>
      </c>
      <c r="B10888" s="233">
        <v>227</v>
      </c>
      <c r="C10888" s="233">
        <v>39</v>
      </c>
      <c r="D10888" s="234">
        <v>0.7916666666678793</v>
      </c>
      <c r="E10888" s="235">
        <v>0.000005046304987142657</v>
      </c>
      <c r="F10888" s="235">
        <v>0.00006850575766633457</v>
      </c>
    </row>
    <row r="10889" ht="14.25" customHeight="1" spans="1:6" x14ac:dyDescent="0.25">
      <c r="A10889" s="232">
        <v>43692</v>
      </c>
      <c r="B10889" s="233">
        <v>227</v>
      </c>
      <c r="C10889" s="233">
        <v>40</v>
      </c>
      <c r="D10889" s="234">
        <v>0.8125</v>
      </c>
      <c r="E10889" s="235">
        <v>2.0702825092484798e-7</v>
      </c>
      <c r="F10889" s="235">
        <v>0.00006790482996750707</v>
      </c>
    </row>
    <row r="10890" ht="14.25" customHeight="1" spans="1:6" x14ac:dyDescent="0.25">
      <c r="A10890" s="232">
        <v>43692</v>
      </c>
      <c r="B10890" s="233">
        <v>227</v>
      </c>
      <c r="C10890" s="233">
        <v>41</v>
      </c>
      <c r="D10890" s="234">
        <v>0.8333333333321207</v>
      </c>
      <c r="E10890" s="235">
        <v>0</v>
      </c>
      <c r="F10890" s="235">
        <v>0.00006770452073456459</v>
      </c>
    </row>
    <row r="10891" ht="14.25" customHeight="1" spans="1:6" x14ac:dyDescent="0.25">
      <c r="A10891" s="232">
        <v>43692</v>
      </c>
      <c r="B10891" s="233">
        <v>227</v>
      </c>
      <c r="C10891" s="233">
        <v>42</v>
      </c>
      <c r="D10891" s="234">
        <v>0.8541666666678793</v>
      </c>
      <c r="E10891" s="235">
        <v>0</v>
      </c>
      <c r="F10891" s="235">
        <v>0.00006770452073456459</v>
      </c>
    </row>
    <row r="10892" ht="14.25" customHeight="1" spans="1:6" x14ac:dyDescent="0.25">
      <c r="A10892" s="232">
        <v>43692</v>
      </c>
      <c r="B10892" s="233">
        <v>227</v>
      </c>
      <c r="C10892" s="233">
        <v>43</v>
      </c>
      <c r="D10892" s="234">
        <v>0.875</v>
      </c>
      <c r="E10892" s="235">
        <v>0</v>
      </c>
      <c r="F10892" s="235">
        <v>0.00006930699459810458</v>
      </c>
    </row>
    <row r="10893" ht="14.25" customHeight="1" spans="1:6" x14ac:dyDescent="0.25">
      <c r="A10893" s="232">
        <v>43692</v>
      </c>
      <c r="B10893" s="233">
        <v>227</v>
      </c>
      <c r="C10893" s="233">
        <v>44</v>
      </c>
      <c r="D10893" s="234">
        <v>0.8958333333321207</v>
      </c>
      <c r="E10893" s="235">
        <v>0</v>
      </c>
      <c r="F10893" s="235">
        <v>0.00006580158302161085</v>
      </c>
    </row>
    <row r="10894" ht="14.25" customHeight="1" spans="1:6" x14ac:dyDescent="0.25">
      <c r="A10894" s="232">
        <v>43692</v>
      </c>
      <c r="B10894" s="233">
        <v>227</v>
      </c>
      <c r="C10894" s="233">
        <v>45</v>
      </c>
      <c r="D10894" s="234">
        <v>0.9166666666678793</v>
      </c>
      <c r="E10894" s="235">
        <v>0</v>
      </c>
      <c r="F10894" s="235">
        <v>0.00006209586221217463</v>
      </c>
    </row>
    <row r="10895" ht="14.25" customHeight="1" spans="1:6" x14ac:dyDescent="0.25">
      <c r="A10895" s="232">
        <v>43692</v>
      </c>
      <c r="B10895" s="233">
        <v>227</v>
      </c>
      <c r="C10895" s="233">
        <v>46</v>
      </c>
      <c r="D10895" s="234">
        <v>0.9375</v>
      </c>
      <c r="E10895" s="235">
        <v>0</v>
      </c>
      <c r="F10895" s="235">
        <v>0.00005598643060742841</v>
      </c>
    </row>
    <row r="10896" ht="14.25" customHeight="1" spans="1:6" x14ac:dyDescent="0.25">
      <c r="A10896" s="232">
        <v>43692</v>
      </c>
      <c r="B10896" s="233">
        <v>227</v>
      </c>
      <c r="C10896" s="233">
        <v>47</v>
      </c>
      <c r="D10896" s="234">
        <v>0.9583333333321207</v>
      </c>
      <c r="E10896" s="235">
        <v>0</v>
      </c>
      <c r="F10896" s="235">
        <v>0.000049075762070912194</v>
      </c>
    </row>
    <row r="10897" ht="14.25" customHeight="1" spans="1:6" x14ac:dyDescent="0.25">
      <c r="A10897" s="232">
        <v>43692</v>
      </c>
      <c r="B10897" s="233">
        <v>227</v>
      </c>
      <c r="C10897" s="233">
        <v>48</v>
      </c>
      <c r="D10897" s="234">
        <v>0.9791666666678793</v>
      </c>
      <c r="E10897" s="235">
        <v>0</v>
      </c>
      <c r="F10897" s="235">
        <v>0.00004256571200028099</v>
      </c>
    </row>
    <row r="10898" ht="14.25" customHeight="1" spans="1:6" x14ac:dyDescent="0.25">
      <c r="A10898" s="232">
        <v>43693</v>
      </c>
      <c r="B10898" s="233">
        <v>228</v>
      </c>
      <c r="C10898" s="233">
        <v>1</v>
      </c>
      <c r="D10898" s="234">
        <v>0</v>
      </c>
      <c r="E10898" s="235">
        <v>0</v>
      </c>
      <c r="F10898" s="235">
        <v>0.00003755798117671852</v>
      </c>
    </row>
    <row r="10899" ht="14.25" customHeight="1" spans="1:6" x14ac:dyDescent="0.25">
      <c r="A10899" s="232">
        <v>43693</v>
      </c>
      <c r="B10899" s="233">
        <v>228</v>
      </c>
      <c r="C10899" s="233">
        <v>2</v>
      </c>
      <c r="D10899" s="234">
        <v>0.020833333332120674</v>
      </c>
      <c r="E10899" s="235">
        <v>0</v>
      </c>
      <c r="F10899" s="235">
        <v>0.00003425287883316729</v>
      </c>
    </row>
    <row r="10900" ht="14.25" customHeight="1" spans="1:6" x14ac:dyDescent="0.25">
      <c r="A10900" s="232">
        <v>43693</v>
      </c>
      <c r="B10900" s="233">
        <v>228</v>
      </c>
      <c r="C10900" s="233">
        <v>3</v>
      </c>
      <c r="D10900" s="234">
        <v>0.041666666667879326</v>
      </c>
      <c r="E10900" s="235">
        <v>0</v>
      </c>
      <c r="F10900" s="235">
        <v>0.00003064731264020231</v>
      </c>
    </row>
    <row r="10901" ht="14.25" customHeight="1" spans="1:6" x14ac:dyDescent="0.25">
      <c r="A10901" s="232">
        <v>43693</v>
      </c>
      <c r="B10901" s="233">
        <v>228</v>
      </c>
      <c r="C10901" s="233">
        <v>4</v>
      </c>
      <c r="D10901" s="234">
        <v>0.0625</v>
      </c>
      <c r="E10901" s="235">
        <v>0</v>
      </c>
      <c r="F10901" s="235">
        <v>0.000028644220310777324</v>
      </c>
    </row>
    <row r="10902" ht="14.25" customHeight="1" spans="1:6" x14ac:dyDescent="0.25">
      <c r="A10902" s="232">
        <v>43693</v>
      </c>
      <c r="B10902" s="233">
        <v>228</v>
      </c>
      <c r="C10902" s="233">
        <v>5</v>
      </c>
      <c r="D10902" s="234">
        <v>0.08333333333212067</v>
      </c>
      <c r="E10902" s="235">
        <v>0</v>
      </c>
      <c r="F10902" s="235">
        <v>0.00002784298337900733</v>
      </c>
    </row>
    <row r="10903" ht="14.25" customHeight="1" spans="1:6" x14ac:dyDescent="0.25">
      <c r="A10903" s="232">
        <v>43693</v>
      </c>
      <c r="B10903" s="233">
        <v>228</v>
      </c>
      <c r="C10903" s="233">
        <v>6</v>
      </c>
      <c r="D10903" s="234">
        <v>0.10416666666787933</v>
      </c>
      <c r="E10903" s="235">
        <v>0</v>
      </c>
      <c r="F10903" s="235">
        <v>0.000026941591830766084</v>
      </c>
    </row>
    <row r="10904" ht="14.25" customHeight="1" spans="1:6" x14ac:dyDescent="0.25">
      <c r="A10904" s="232">
        <v>43693</v>
      </c>
      <c r="B10904" s="233">
        <v>228</v>
      </c>
      <c r="C10904" s="233">
        <v>7</v>
      </c>
      <c r="D10904" s="234">
        <v>0.125</v>
      </c>
      <c r="E10904" s="235">
        <v>0</v>
      </c>
      <c r="F10904" s="235">
        <v>0.000026340664131938587</v>
      </c>
    </row>
    <row r="10905" ht="14.25" customHeight="1" spans="1:6" x14ac:dyDescent="0.25">
      <c r="A10905" s="232">
        <v>43693</v>
      </c>
      <c r="B10905" s="233">
        <v>228</v>
      </c>
      <c r="C10905" s="233">
        <v>8</v>
      </c>
      <c r="D10905" s="234">
        <v>0.14583333333212067</v>
      </c>
      <c r="E10905" s="235">
        <v>0</v>
      </c>
      <c r="F10905" s="235">
        <v>0.00002604020028252484</v>
      </c>
    </row>
    <row r="10906" ht="14.25" customHeight="1" spans="1:6" x14ac:dyDescent="0.25">
      <c r="A10906" s="232">
        <v>43693</v>
      </c>
      <c r="B10906" s="233">
        <v>228</v>
      </c>
      <c r="C10906" s="233">
        <v>9</v>
      </c>
      <c r="D10906" s="234">
        <v>0.16666666666787933</v>
      </c>
      <c r="E10906" s="235">
        <v>0</v>
      </c>
      <c r="F10906" s="235">
        <v>0.00002604020028252484</v>
      </c>
    </row>
    <row r="10907" ht="14.25" customHeight="1" spans="1:6" x14ac:dyDescent="0.25">
      <c r="A10907" s="232">
        <v>43693</v>
      </c>
      <c r="B10907" s="233">
        <v>228</v>
      </c>
      <c r="C10907" s="233">
        <v>10</v>
      </c>
      <c r="D10907" s="234">
        <v>0.1875</v>
      </c>
      <c r="E10907" s="235">
        <v>3.1408288038240047e-7</v>
      </c>
      <c r="F10907" s="235">
        <v>0.000026340664131938587</v>
      </c>
    </row>
    <row r="10908" ht="14.25" customHeight="1" spans="1:6" x14ac:dyDescent="0.25">
      <c r="A10908" s="232">
        <v>43693</v>
      </c>
      <c r="B10908" s="233">
        <v>228</v>
      </c>
      <c r="C10908" s="233">
        <v>11</v>
      </c>
      <c r="D10908" s="234">
        <v>0.20833333333212067</v>
      </c>
      <c r="E10908" s="235">
        <v>0.000004072542370352226</v>
      </c>
      <c r="F10908" s="235">
        <v>0.000027141901063708585</v>
      </c>
    </row>
    <row r="10909" ht="14.25" customHeight="1" spans="1:6" x14ac:dyDescent="0.25">
      <c r="A10909" s="232">
        <v>43693</v>
      </c>
      <c r="B10909" s="233">
        <v>228</v>
      </c>
      <c r="C10909" s="233">
        <v>12</v>
      </c>
      <c r="D10909" s="234">
        <v>0.22916666666787933</v>
      </c>
      <c r="E10909" s="235">
        <v>0.000013201679058190171</v>
      </c>
      <c r="F10909" s="235">
        <v>0.000028644220310777324</v>
      </c>
    </row>
    <row r="10910" ht="14.25" customHeight="1" spans="1:6" x14ac:dyDescent="0.25">
      <c r="A10910" s="232">
        <v>43693</v>
      </c>
      <c r="B10910" s="233">
        <v>228</v>
      </c>
      <c r="C10910" s="233">
        <v>13</v>
      </c>
      <c r="D10910" s="234">
        <v>0.25</v>
      </c>
      <c r="E10910" s="235">
        <v>0.000028516410393322857</v>
      </c>
      <c r="F10910" s="235">
        <v>0.00003054715802373107</v>
      </c>
    </row>
    <row r="10911" ht="14.25" customHeight="1" spans="1:6" x14ac:dyDescent="0.25">
      <c r="A10911" s="232">
        <v>43693</v>
      </c>
      <c r="B10911" s="233">
        <v>228</v>
      </c>
      <c r="C10911" s="233">
        <v>14</v>
      </c>
      <c r="D10911" s="234">
        <v>0.2708333333321207</v>
      </c>
      <c r="E10911" s="235">
        <v>0.0000487116482232294</v>
      </c>
      <c r="F10911" s="235">
        <v>0.000034953961148466035</v>
      </c>
    </row>
    <row r="10912" ht="14.25" customHeight="1" spans="1:6" x14ac:dyDescent="0.25">
      <c r="A10912" s="232">
        <v>43693</v>
      </c>
      <c r="B10912" s="233">
        <v>228</v>
      </c>
      <c r="C10912" s="233">
        <v>15</v>
      </c>
      <c r="D10912" s="234">
        <v>0.2916666666678793</v>
      </c>
      <c r="E10912" s="235">
        <v>0.00006900615912017412</v>
      </c>
      <c r="F10912" s="235">
        <v>0.000040162001204971005</v>
      </c>
    </row>
    <row r="10913" ht="14.25" customHeight="1" spans="1:6" x14ac:dyDescent="0.25">
      <c r="A10913" s="232">
        <v>43693</v>
      </c>
      <c r="B10913" s="233">
        <v>228</v>
      </c>
      <c r="C10913" s="233">
        <v>16</v>
      </c>
      <c r="D10913" s="234">
        <v>0.3125</v>
      </c>
      <c r="E10913" s="235">
        <v>0.00010240065386788976</v>
      </c>
      <c r="F10913" s="235">
        <v>0.00004526988664500473</v>
      </c>
    </row>
    <row r="10914" ht="14.25" customHeight="1" spans="1:6" x14ac:dyDescent="0.25">
      <c r="A10914" s="232">
        <v>43693</v>
      </c>
      <c r="B10914" s="233">
        <v>228</v>
      </c>
      <c r="C10914" s="233">
        <v>17</v>
      </c>
      <c r="D10914" s="234">
        <v>0.3333333333321207</v>
      </c>
      <c r="E10914" s="235">
        <v>0.00014565752566033318</v>
      </c>
      <c r="F10914" s="235">
        <v>0.000048174370522670945</v>
      </c>
    </row>
    <row r="10915" ht="14.25" customHeight="1" spans="1:6" x14ac:dyDescent="0.25">
      <c r="A10915" s="232">
        <v>43693</v>
      </c>
      <c r="B10915" s="233">
        <v>228</v>
      </c>
      <c r="C10915" s="233">
        <v>18</v>
      </c>
      <c r="D10915" s="234">
        <v>0.3541666666678793</v>
      </c>
      <c r="E10915" s="235">
        <v>0.00017772453035320543</v>
      </c>
      <c r="F10915" s="235">
        <v>0.00005338241057917592</v>
      </c>
    </row>
    <row r="10916" ht="14.25" customHeight="1" spans="1:6" x14ac:dyDescent="0.25">
      <c r="A10916" s="232">
        <v>43693</v>
      </c>
      <c r="B10916" s="233">
        <v>228</v>
      </c>
      <c r="C10916" s="233">
        <v>19</v>
      </c>
      <c r="D10916" s="234">
        <v>0.375</v>
      </c>
      <c r="E10916" s="235">
        <v>0.0002115828442116514</v>
      </c>
      <c r="F10916" s="235">
        <v>0.00005318210134623342</v>
      </c>
    </row>
    <row r="10917" ht="14.25" customHeight="1" spans="1:6" x14ac:dyDescent="0.25">
      <c r="A10917" s="232">
        <v>43693</v>
      </c>
      <c r="B10917" s="233">
        <v>228</v>
      </c>
      <c r="C10917" s="233">
        <v>20</v>
      </c>
      <c r="D10917" s="234">
        <v>0.3958333333321207</v>
      </c>
      <c r="E10917" s="235">
        <v>0.00023983245448697146</v>
      </c>
      <c r="F10917" s="235">
        <v>0.00005258117364740593</v>
      </c>
    </row>
    <row r="10918" ht="14.25" customHeight="1" spans="1:6" x14ac:dyDescent="0.25">
      <c r="A10918" s="232">
        <v>43693</v>
      </c>
      <c r="B10918" s="233">
        <v>228</v>
      </c>
      <c r="C10918" s="233">
        <v>21</v>
      </c>
      <c r="D10918" s="234">
        <v>0.4166666666678793</v>
      </c>
      <c r="E10918" s="235">
        <v>0.000257206796140786</v>
      </c>
      <c r="F10918" s="235">
        <v>0.00005188009133210718</v>
      </c>
    </row>
    <row r="10919" ht="14.25" customHeight="1" spans="1:6" x14ac:dyDescent="0.25">
      <c r="A10919" s="232">
        <v>43693</v>
      </c>
      <c r="B10919" s="233">
        <v>228</v>
      </c>
      <c r="C10919" s="233">
        <v>22</v>
      </c>
      <c r="D10919" s="234">
        <v>0.4375</v>
      </c>
      <c r="E10919" s="235">
        <v>0.0002691092374697913</v>
      </c>
      <c r="F10919" s="235">
        <v>0.00005117900901680845</v>
      </c>
    </row>
    <row r="10920" ht="14.25" customHeight="1" spans="1:6" x14ac:dyDescent="0.25">
      <c r="A10920" s="232">
        <v>43693</v>
      </c>
      <c r="B10920" s="233">
        <v>228</v>
      </c>
      <c r="C10920" s="233">
        <v>23</v>
      </c>
      <c r="D10920" s="234">
        <v>0.4583333333321207</v>
      </c>
      <c r="E10920" s="235">
        <v>0.00028194452602619933</v>
      </c>
      <c r="F10920" s="235">
        <v>0.00005127916363327967</v>
      </c>
    </row>
    <row r="10921" ht="14.25" customHeight="1" spans="1:6" x14ac:dyDescent="0.25">
      <c r="A10921" s="232">
        <v>43693</v>
      </c>
      <c r="B10921" s="233">
        <v>228</v>
      </c>
      <c r="C10921" s="233">
        <v>24</v>
      </c>
      <c r="D10921" s="234">
        <v>0.4791666666678793</v>
      </c>
      <c r="E10921" s="235">
        <v>0.0002725591955929686</v>
      </c>
      <c r="F10921" s="235">
        <v>0.00004987699900268219</v>
      </c>
    </row>
    <row r="10922" ht="14.25" customHeight="1" spans="1:6" x14ac:dyDescent="0.25">
      <c r="A10922" s="232">
        <v>43693</v>
      </c>
      <c r="B10922" s="233">
        <v>228</v>
      </c>
      <c r="C10922" s="233">
        <v>25</v>
      </c>
      <c r="D10922" s="234">
        <v>0.5</v>
      </c>
      <c r="E10922" s="235">
        <v>0.0002859452588241494</v>
      </c>
      <c r="F10922" s="235">
        <v>0.00005137931824975094</v>
      </c>
    </row>
    <row r="10923" ht="14.25" customHeight="1" spans="1:6" x14ac:dyDescent="0.25">
      <c r="A10923" s="232">
        <v>43693</v>
      </c>
      <c r="B10923" s="233">
        <v>228</v>
      </c>
      <c r="C10923" s="233">
        <v>26</v>
      </c>
      <c r="D10923" s="234">
        <v>0.5208333333321207</v>
      </c>
      <c r="E10923" s="235">
        <v>0.0002942588962454086</v>
      </c>
      <c r="F10923" s="235">
        <v>0.00004987699900268219</v>
      </c>
    </row>
    <row r="10924" ht="14.25" customHeight="1" spans="1:6" x14ac:dyDescent="0.25">
      <c r="A10924" s="232">
        <v>43693</v>
      </c>
      <c r="B10924" s="233">
        <v>228</v>
      </c>
      <c r="C10924" s="233">
        <v>27</v>
      </c>
      <c r="D10924" s="234">
        <v>0.5416666666678793</v>
      </c>
      <c r="E10924" s="235">
        <v>0.00029384861964027766</v>
      </c>
      <c r="F10924" s="235">
        <v>0.000049476380536797194</v>
      </c>
    </row>
    <row r="10925" ht="14.25" customHeight="1" spans="1:6" x14ac:dyDescent="0.25">
      <c r="A10925" s="232">
        <v>43693</v>
      </c>
      <c r="B10925" s="233">
        <v>228</v>
      </c>
      <c r="C10925" s="233">
        <v>28</v>
      </c>
      <c r="D10925" s="234">
        <v>0.5625</v>
      </c>
      <c r="E10925" s="235">
        <v>0.00028009156523307974</v>
      </c>
      <c r="F10925" s="235">
        <v>0.00004737313359090096</v>
      </c>
    </row>
    <row r="10926" ht="14.25" customHeight="1" spans="1:6" x14ac:dyDescent="0.25">
      <c r="A10926" s="232">
        <v>43693</v>
      </c>
      <c r="B10926" s="233">
        <v>228</v>
      </c>
      <c r="C10926" s="233">
        <v>29</v>
      </c>
      <c r="D10926" s="234">
        <v>0.5833333333321207</v>
      </c>
      <c r="E10926" s="235">
        <v>0.0002694954407230801</v>
      </c>
      <c r="F10926" s="235">
        <v>0.000046471742042659716</v>
      </c>
    </row>
    <row r="10927" ht="14.25" customHeight="1" spans="1:6" x14ac:dyDescent="0.25">
      <c r="A10927" s="232">
        <v>43693</v>
      </c>
      <c r="B10927" s="233">
        <v>228</v>
      </c>
      <c r="C10927" s="233">
        <v>30</v>
      </c>
      <c r="D10927" s="234">
        <v>0.6041666666678793</v>
      </c>
      <c r="E10927" s="235">
        <v>0.0002457614908283778</v>
      </c>
      <c r="F10927" s="235">
        <v>0.00004547019587794722</v>
      </c>
    </row>
    <row r="10928" ht="14.25" customHeight="1" spans="1:6" x14ac:dyDescent="0.25">
      <c r="A10928" s="232">
        <v>43693</v>
      </c>
      <c r="B10928" s="233">
        <v>228</v>
      </c>
      <c r="C10928" s="233">
        <v>31</v>
      </c>
      <c r="D10928" s="234">
        <v>0.625</v>
      </c>
      <c r="E10928" s="235">
        <v>0.00022724009552083863</v>
      </c>
      <c r="F10928" s="235">
        <v>0.00004637158742618847</v>
      </c>
    </row>
    <row r="10929" ht="14.25" customHeight="1" spans="1:6" x14ac:dyDescent="0.25">
      <c r="A10929" s="232">
        <v>43693</v>
      </c>
      <c r="B10929" s="233">
        <v>228</v>
      </c>
      <c r="C10929" s="233">
        <v>32</v>
      </c>
      <c r="D10929" s="234">
        <v>0.6458333333321207</v>
      </c>
      <c r="E10929" s="235">
        <v>0.0001945561497225822</v>
      </c>
      <c r="F10929" s="235">
        <v>0.00004877529822149846</v>
      </c>
    </row>
    <row r="10930" ht="14.25" customHeight="1" spans="1:6" x14ac:dyDescent="0.25">
      <c r="A10930" s="232">
        <v>43693</v>
      </c>
      <c r="B10930" s="233">
        <v>228</v>
      </c>
      <c r="C10930" s="233">
        <v>33</v>
      </c>
      <c r="D10930" s="234">
        <v>0.6666666666678793</v>
      </c>
      <c r="E10930" s="235">
        <v>0.00016335784432256468</v>
      </c>
      <c r="F10930" s="235">
        <v>0.00005127916363327967</v>
      </c>
    </row>
    <row r="10931" ht="14.25" customHeight="1" spans="1:6" x14ac:dyDescent="0.25">
      <c r="A10931" s="232">
        <v>43693</v>
      </c>
      <c r="B10931" s="233">
        <v>228</v>
      </c>
      <c r="C10931" s="233">
        <v>34</v>
      </c>
      <c r="D10931" s="234">
        <v>0.6875</v>
      </c>
      <c r="E10931" s="235">
        <v>0.0001259489151917428</v>
      </c>
      <c r="F10931" s="235">
        <v>0.000056186739840370906</v>
      </c>
    </row>
    <row r="10932" ht="14.25" customHeight="1" spans="1:6" x14ac:dyDescent="0.25">
      <c r="A10932" s="232">
        <v>43693</v>
      </c>
      <c r="B10932" s="233">
        <v>228</v>
      </c>
      <c r="C10932" s="233">
        <v>35</v>
      </c>
      <c r="D10932" s="234">
        <v>0.7083333333321207</v>
      </c>
      <c r="E10932" s="235">
        <v>0.00009876949916487515</v>
      </c>
      <c r="F10932" s="235">
        <v>0.00006449957300748461</v>
      </c>
    </row>
    <row r="10933" ht="14.25" customHeight="1" spans="1:6" x14ac:dyDescent="0.25">
      <c r="A10933" s="232">
        <v>43693</v>
      </c>
      <c r="B10933" s="233">
        <v>228</v>
      </c>
      <c r="C10933" s="233">
        <v>36</v>
      </c>
      <c r="D10933" s="234">
        <v>0.7291666666678793</v>
      </c>
      <c r="E10933" s="235">
        <v>0.00006726064522565021</v>
      </c>
      <c r="F10933" s="235">
        <v>0.00006810513920044957</v>
      </c>
    </row>
    <row r="10934" ht="14.25" customHeight="1" spans="1:6" x14ac:dyDescent="0.25">
      <c r="A10934" s="232">
        <v>43693</v>
      </c>
      <c r="B10934" s="233">
        <v>228</v>
      </c>
      <c r="C10934" s="233">
        <v>37</v>
      </c>
      <c r="D10934" s="234">
        <v>0.75</v>
      </c>
      <c r="E10934" s="235">
        <v>0.00004149810139143222</v>
      </c>
      <c r="F10934" s="235">
        <v>0.00006820529381692084</v>
      </c>
    </row>
    <row r="10935" ht="14.25" customHeight="1" spans="1:6" x14ac:dyDescent="0.25">
      <c r="A10935" s="232">
        <v>43693</v>
      </c>
      <c r="B10935" s="233">
        <v>228</v>
      </c>
      <c r="C10935" s="233">
        <v>38</v>
      </c>
      <c r="D10935" s="234">
        <v>0.7708333333321207</v>
      </c>
      <c r="E10935" s="235">
        <v>0.000018740321821359543</v>
      </c>
      <c r="F10935" s="235">
        <v>0.00006960745844751831</v>
      </c>
    </row>
    <row r="10936" ht="14.25" customHeight="1" spans="1:6" x14ac:dyDescent="0.25">
      <c r="A10936" s="232">
        <v>43693</v>
      </c>
      <c r="B10936" s="233">
        <v>228</v>
      </c>
      <c r="C10936" s="233">
        <v>39</v>
      </c>
      <c r="D10936" s="234">
        <v>0.7916666666678793</v>
      </c>
      <c r="E10936" s="235">
        <v>0.000006157383810882223</v>
      </c>
      <c r="F10936" s="235">
        <v>0.00006860591228280583</v>
      </c>
    </row>
    <row r="10937" ht="14.25" customHeight="1" spans="1:6" x14ac:dyDescent="0.25">
      <c r="A10937" s="232">
        <v>43693</v>
      </c>
      <c r="B10937" s="233">
        <v>228</v>
      </c>
      <c r="C10937" s="233">
        <v>40</v>
      </c>
      <c r="D10937" s="234">
        <v>0.8125</v>
      </c>
      <c r="E10937" s="235">
        <v>2.1639939271775356e-7</v>
      </c>
      <c r="F10937" s="235">
        <v>0.00006700343841926584</v>
      </c>
    </row>
    <row r="10938" ht="14.25" customHeight="1" spans="1:6" x14ac:dyDescent="0.25">
      <c r="A10938" s="232">
        <v>43693</v>
      </c>
      <c r="B10938" s="233">
        <v>228</v>
      </c>
      <c r="C10938" s="233">
        <v>41</v>
      </c>
      <c r="D10938" s="234">
        <v>0.8333333333321207</v>
      </c>
      <c r="E10938" s="235">
        <v>0</v>
      </c>
      <c r="F10938" s="235">
        <v>0.00006780467535103583</v>
      </c>
    </row>
    <row r="10939" ht="14.25" customHeight="1" spans="1:6" x14ac:dyDescent="0.25">
      <c r="A10939" s="232">
        <v>43693</v>
      </c>
      <c r="B10939" s="233">
        <v>228</v>
      </c>
      <c r="C10939" s="233">
        <v>42</v>
      </c>
      <c r="D10939" s="234">
        <v>0.8541666666678793</v>
      </c>
      <c r="E10939" s="235">
        <v>0</v>
      </c>
      <c r="F10939" s="235">
        <v>0.00006700343841926584</v>
      </c>
    </row>
    <row r="10940" ht="14.25" customHeight="1" spans="1:6" x14ac:dyDescent="0.25">
      <c r="A10940" s="232">
        <v>43693</v>
      </c>
      <c r="B10940" s="233">
        <v>228</v>
      </c>
      <c r="C10940" s="233">
        <v>43</v>
      </c>
      <c r="D10940" s="234">
        <v>0.875</v>
      </c>
      <c r="E10940" s="235">
        <v>0</v>
      </c>
      <c r="F10940" s="235">
        <v>0.00006660281995338085</v>
      </c>
    </row>
    <row r="10941" ht="14.25" customHeight="1" spans="1:6" x14ac:dyDescent="0.25">
      <c r="A10941" s="232">
        <v>43693</v>
      </c>
      <c r="B10941" s="233">
        <v>228</v>
      </c>
      <c r="C10941" s="233">
        <v>44</v>
      </c>
      <c r="D10941" s="234">
        <v>0.8958333333321207</v>
      </c>
      <c r="E10941" s="235">
        <v>0</v>
      </c>
      <c r="F10941" s="235">
        <v>0.00006429926377454211</v>
      </c>
    </row>
    <row r="10942" ht="14.25" customHeight="1" spans="1:6" x14ac:dyDescent="0.25">
      <c r="A10942" s="232">
        <v>43693</v>
      </c>
      <c r="B10942" s="233">
        <v>228</v>
      </c>
      <c r="C10942" s="233">
        <v>45</v>
      </c>
      <c r="D10942" s="234">
        <v>0.9166666666678793</v>
      </c>
      <c r="E10942" s="235">
        <v>0</v>
      </c>
      <c r="F10942" s="235">
        <v>0.00006299725376041584</v>
      </c>
    </row>
    <row r="10943" ht="14.25" customHeight="1" spans="1:6" x14ac:dyDescent="0.25">
      <c r="A10943" s="232">
        <v>43693</v>
      </c>
      <c r="B10943" s="233">
        <v>228</v>
      </c>
      <c r="C10943" s="233">
        <v>46</v>
      </c>
      <c r="D10943" s="234">
        <v>0.9375</v>
      </c>
      <c r="E10943" s="235">
        <v>0</v>
      </c>
      <c r="F10943" s="235">
        <v>0.00005598643060742841</v>
      </c>
    </row>
    <row r="10944" ht="14.25" customHeight="1" spans="1:6" x14ac:dyDescent="0.25">
      <c r="A10944" s="232">
        <v>43693</v>
      </c>
      <c r="B10944" s="233">
        <v>228</v>
      </c>
      <c r="C10944" s="233">
        <v>47</v>
      </c>
      <c r="D10944" s="234">
        <v>0.9583333333321207</v>
      </c>
      <c r="E10944" s="235">
        <v>0</v>
      </c>
      <c r="F10944" s="235">
        <v>0.000049576535153268434</v>
      </c>
    </row>
    <row r="10945" ht="14.25" customHeight="1" spans="1:6" x14ac:dyDescent="0.25">
      <c r="A10945" s="232">
        <v>43693</v>
      </c>
      <c r="B10945" s="233">
        <v>228</v>
      </c>
      <c r="C10945" s="233">
        <v>48</v>
      </c>
      <c r="D10945" s="234">
        <v>0.9791666666678793</v>
      </c>
      <c r="E10945" s="235">
        <v>0</v>
      </c>
      <c r="F10945" s="235">
        <v>0.00004246555738380974</v>
      </c>
    </row>
    <row r="10946" ht="14.25" customHeight="1" spans="1:6" x14ac:dyDescent="0.25">
      <c r="A10946" s="232">
        <v>43694</v>
      </c>
      <c r="B10946" s="233">
        <v>229</v>
      </c>
      <c r="C10946" s="233">
        <v>1</v>
      </c>
      <c r="D10946" s="234">
        <v>0</v>
      </c>
      <c r="E10946" s="235">
        <v>0</v>
      </c>
      <c r="F10946" s="235">
        <v>0.00003785844502613227</v>
      </c>
    </row>
    <row r="10947" ht="14.25" customHeight="1" spans="1:6" x14ac:dyDescent="0.25">
      <c r="A10947" s="232">
        <v>43694</v>
      </c>
      <c r="B10947" s="233">
        <v>229</v>
      </c>
      <c r="C10947" s="233">
        <v>2</v>
      </c>
      <c r="D10947" s="234">
        <v>0.020833333332120674</v>
      </c>
      <c r="E10947" s="235">
        <v>0</v>
      </c>
      <c r="F10947" s="235">
        <v>0.00003505411576493728</v>
      </c>
    </row>
    <row r="10948" ht="14.25" customHeight="1" spans="1:6" x14ac:dyDescent="0.25">
      <c r="A10948" s="232">
        <v>43694</v>
      </c>
      <c r="B10948" s="233">
        <v>229</v>
      </c>
      <c r="C10948" s="233">
        <v>3</v>
      </c>
      <c r="D10948" s="234">
        <v>0.041666666667879326</v>
      </c>
      <c r="E10948" s="235">
        <v>0</v>
      </c>
      <c r="F10948" s="235">
        <v>0.00003134839495550106</v>
      </c>
    </row>
    <row r="10949" ht="14.25" customHeight="1" spans="1:6" x14ac:dyDescent="0.25">
      <c r="A10949" s="232">
        <v>43694</v>
      </c>
      <c r="B10949" s="233">
        <v>229</v>
      </c>
      <c r="C10949" s="233">
        <v>4</v>
      </c>
      <c r="D10949" s="234">
        <v>0.0625</v>
      </c>
      <c r="E10949" s="235">
        <v>0</v>
      </c>
      <c r="F10949" s="235">
        <v>0.00002874437492724857</v>
      </c>
    </row>
    <row r="10950" ht="14.25" customHeight="1" spans="1:6" x14ac:dyDescent="0.25">
      <c r="A10950" s="232">
        <v>43694</v>
      </c>
      <c r="B10950" s="233">
        <v>229</v>
      </c>
      <c r="C10950" s="233">
        <v>5</v>
      </c>
      <c r="D10950" s="234">
        <v>0.08333333333212067</v>
      </c>
      <c r="E10950" s="235">
        <v>0</v>
      </c>
      <c r="F10950" s="235">
        <v>0.000028043292611949826</v>
      </c>
    </row>
    <row r="10951" ht="14.25" customHeight="1" spans="1:6" x14ac:dyDescent="0.25">
      <c r="A10951" s="232">
        <v>43694</v>
      </c>
      <c r="B10951" s="233">
        <v>229</v>
      </c>
      <c r="C10951" s="233">
        <v>6</v>
      </c>
      <c r="D10951" s="234">
        <v>0.10416666666787933</v>
      </c>
      <c r="E10951" s="235">
        <v>0</v>
      </c>
      <c r="F10951" s="235">
        <v>0.00002744236491312233</v>
      </c>
    </row>
    <row r="10952" ht="14.25" customHeight="1" spans="1:6" x14ac:dyDescent="0.25">
      <c r="A10952" s="232">
        <v>43694</v>
      </c>
      <c r="B10952" s="233">
        <v>229</v>
      </c>
      <c r="C10952" s="233">
        <v>7</v>
      </c>
      <c r="D10952" s="234">
        <v>0.125</v>
      </c>
      <c r="E10952" s="235">
        <v>0</v>
      </c>
      <c r="F10952" s="235">
        <v>0.000026340664131938587</v>
      </c>
    </row>
    <row r="10953" ht="14.25" customHeight="1" spans="1:6" x14ac:dyDescent="0.25">
      <c r="A10953" s="232">
        <v>43694</v>
      </c>
      <c r="B10953" s="233">
        <v>229</v>
      </c>
      <c r="C10953" s="233">
        <v>8</v>
      </c>
      <c r="D10953" s="234">
        <v>0.14583333333212067</v>
      </c>
      <c r="E10953" s="235">
        <v>0</v>
      </c>
      <c r="F10953" s="235">
        <v>0.000026340664131938587</v>
      </c>
    </row>
    <row r="10954" ht="14.25" customHeight="1" spans="1:6" x14ac:dyDescent="0.25">
      <c r="A10954" s="232">
        <v>43694</v>
      </c>
      <c r="B10954" s="233">
        <v>229</v>
      </c>
      <c r="C10954" s="233">
        <v>9</v>
      </c>
      <c r="D10954" s="234">
        <v>0.16666666666787933</v>
      </c>
      <c r="E10954" s="235">
        <v>0</v>
      </c>
      <c r="F10954" s="235">
        <v>0.000026340664131938587</v>
      </c>
    </row>
    <row r="10955" ht="14.25" customHeight="1" spans="1:6" x14ac:dyDescent="0.25">
      <c r="A10955" s="232">
        <v>43694</v>
      </c>
      <c r="B10955" s="233">
        <v>229</v>
      </c>
      <c r="C10955" s="233">
        <v>10</v>
      </c>
      <c r="D10955" s="234">
        <v>0.1875</v>
      </c>
      <c r="E10955" s="235">
        <v>2.1744199411089263e-7</v>
      </c>
      <c r="F10955" s="235">
        <v>0.00002684143721429483</v>
      </c>
    </row>
    <row r="10956" ht="14.25" customHeight="1" spans="1:6" x14ac:dyDescent="0.25">
      <c r="A10956" s="232">
        <v>43694</v>
      </c>
      <c r="B10956" s="233">
        <v>229</v>
      </c>
      <c r="C10956" s="233">
        <v>11</v>
      </c>
      <c r="D10956" s="234">
        <v>0.20833333333212067</v>
      </c>
      <c r="E10956" s="235">
        <v>0.000003977134529053467</v>
      </c>
      <c r="F10956" s="235">
        <v>0.000027342210296651082</v>
      </c>
    </row>
    <row r="10957" ht="14.25" customHeight="1" spans="1:6" x14ac:dyDescent="0.25">
      <c r="A10957" s="232">
        <v>43694</v>
      </c>
      <c r="B10957" s="233">
        <v>229</v>
      </c>
      <c r="C10957" s="233">
        <v>12</v>
      </c>
      <c r="D10957" s="234">
        <v>0.22916666666787933</v>
      </c>
      <c r="E10957" s="235">
        <v>0.000012444744562074982</v>
      </c>
      <c r="F10957" s="235">
        <v>0.00002884452954371982</v>
      </c>
    </row>
    <row r="10958" ht="14.25" customHeight="1" spans="1:6" x14ac:dyDescent="0.25">
      <c r="A10958" s="232">
        <v>43694</v>
      </c>
      <c r="B10958" s="233">
        <v>229</v>
      </c>
      <c r="C10958" s="233">
        <v>13</v>
      </c>
      <c r="D10958" s="234">
        <v>0.25</v>
      </c>
      <c r="E10958" s="235">
        <v>0.000026391298628405836</v>
      </c>
      <c r="F10958" s="235">
        <v>0.0000314485495719723</v>
      </c>
    </row>
    <row r="10959" ht="14.25" customHeight="1" spans="1:6" x14ac:dyDescent="0.25">
      <c r="A10959" s="232">
        <v>43694</v>
      </c>
      <c r="B10959" s="233">
        <v>229</v>
      </c>
      <c r="C10959" s="233">
        <v>14</v>
      </c>
      <c r="D10959" s="234">
        <v>0.2708333333321207</v>
      </c>
      <c r="E10959" s="235">
        <v>0.0000458618895505449</v>
      </c>
      <c r="F10959" s="235">
        <v>0.000035354579614351036</v>
      </c>
    </row>
    <row r="10960" ht="14.25" customHeight="1" spans="1:6" x14ac:dyDescent="0.25">
      <c r="A10960" s="232">
        <v>43694</v>
      </c>
      <c r="B10960" s="233">
        <v>229</v>
      </c>
      <c r="C10960" s="233">
        <v>15</v>
      </c>
      <c r="D10960" s="234">
        <v>0.2916666666678793</v>
      </c>
      <c r="E10960" s="235">
        <v>0.00006667657341597624</v>
      </c>
      <c r="F10960" s="235">
        <v>0.00003996169197202851</v>
      </c>
    </row>
    <row r="10961" ht="14.25" customHeight="1" spans="1:6" x14ac:dyDescent="0.25">
      <c r="A10961" s="232">
        <v>43694</v>
      </c>
      <c r="B10961" s="233">
        <v>229</v>
      </c>
      <c r="C10961" s="233">
        <v>16</v>
      </c>
      <c r="D10961" s="234">
        <v>0.3125</v>
      </c>
      <c r="E10961" s="235">
        <v>0.00009281908924788268</v>
      </c>
      <c r="F10961" s="235">
        <v>0.00004597096896030346</v>
      </c>
    </row>
    <row r="10962" ht="14.25" customHeight="1" spans="1:6" x14ac:dyDescent="0.25">
      <c r="A10962" s="232">
        <v>43694</v>
      </c>
      <c r="B10962" s="233">
        <v>229</v>
      </c>
      <c r="C10962" s="233">
        <v>17</v>
      </c>
      <c r="D10962" s="234">
        <v>0.3333333333321207</v>
      </c>
      <c r="E10962" s="235">
        <v>0.00011647332340618815</v>
      </c>
      <c r="F10962" s="235">
        <v>0.00004857498898855595</v>
      </c>
    </row>
    <row r="10963" ht="14.25" customHeight="1" spans="1:6" x14ac:dyDescent="0.25">
      <c r="A10963" s="232">
        <v>43694</v>
      </c>
      <c r="B10963" s="233">
        <v>229</v>
      </c>
      <c r="C10963" s="233">
        <v>18</v>
      </c>
      <c r="D10963" s="234">
        <v>0.3541666666678793</v>
      </c>
      <c r="E10963" s="235">
        <v>0.00013796716536120055</v>
      </c>
      <c r="F10963" s="235">
        <v>0.00005067823593445219</v>
      </c>
    </row>
    <row r="10964" ht="14.25" customHeight="1" spans="1:6" x14ac:dyDescent="0.25">
      <c r="A10964" s="232">
        <v>43694</v>
      </c>
      <c r="B10964" s="233">
        <v>229</v>
      </c>
      <c r="C10964" s="233">
        <v>19</v>
      </c>
      <c r="D10964" s="234">
        <v>0.375</v>
      </c>
      <c r="E10964" s="235">
        <v>0.00016213978087028057</v>
      </c>
      <c r="F10964" s="235">
        <v>0.00005348256519564716</v>
      </c>
    </row>
    <row r="10965" ht="14.25" customHeight="1" spans="1:6" x14ac:dyDescent="0.25">
      <c r="A10965" s="232">
        <v>43694</v>
      </c>
      <c r="B10965" s="233">
        <v>229</v>
      </c>
      <c r="C10965" s="233">
        <v>20</v>
      </c>
      <c r="D10965" s="234">
        <v>0.3958333333321207</v>
      </c>
      <c r="E10965" s="235">
        <v>0.00018943926217902753</v>
      </c>
      <c r="F10965" s="235">
        <v>0.00005428380212741717</v>
      </c>
    </row>
    <row r="10966" ht="14.25" customHeight="1" spans="1:6" x14ac:dyDescent="0.25">
      <c r="A10966" s="232">
        <v>43694</v>
      </c>
      <c r="B10966" s="233">
        <v>229</v>
      </c>
      <c r="C10966" s="233">
        <v>21</v>
      </c>
      <c r="D10966" s="234">
        <v>0.4166666666678793</v>
      </c>
      <c r="E10966" s="235">
        <v>0.00021080557090398072</v>
      </c>
      <c r="F10966" s="235">
        <v>0.00005208040056504968</v>
      </c>
    </row>
    <row r="10967" ht="14.25" customHeight="1" spans="1:6" x14ac:dyDescent="0.25">
      <c r="A10967" s="232">
        <v>43694</v>
      </c>
      <c r="B10967" s="233">
        <v>229</v>
      </c>
      <c r="C10967" s="233">
        <v>22</v>
      </c>
      <c r="D10967" s="234">
        <v>0.4375</v>
      </c>
      <c r="E10967" s="235">
        <v>0.0002244291876541652</v>
      </c>
      <c r="F10967" s="235">
        <v>0.00005117900901680845</v>
      </c>
    </row>
    <row r="10968" ht="14.25" customHeight="1" spans="1:6" x14ac:dyDescent="0.25">
      <c r="A10968" s="232">
        <v>43694</v>
      </c>
      <c r="B10968" s="233">
        <v>229</v>
      </c>
      <c r="C10968" s="233">
        <v>23</v>
      </c>
      <c r="D10968" s="234">
        <v>0.4583333333321207</v>
      </c>
      <c r="E10968" s="235">
        <v>0.00023022275427467154</v>
      </c>
      <c r="F10968" s="235">
        <v>0.00005077839055092343</v>
      </c>
    </row>
    <row r="10969" ht="14.25" customHeight="1" spans="1:6" x14ac:dyDescent="0.25">
      <c r="A10969" s="232">
        <v>43694</v>
      </c>
      <c r="B10969" s="233">
        <v>229</v>
      </c>
      <c r="C10969" s="233">
        <v>24</v>
      </c>
      <c r="D10969" s="234">
        <v>0.4791666666678793</v>
      </c>
      <c r="E10969" s="235">
        <v>0.00023823232958956208</v>
      </c>
      <c r="F10969" s="235">
        <v>0.0000492760713038547</v>
      </c>
    </row>
    <row r="10970" ht="14.25" customHeight="1" spans="1:6" x14ac:dyDescent="0.25">
      <c r="A10970" s="232">
        <v>43694</v>
      </c>
      <c r="B10970" s="233">
        <v>229</v>
      </c>
      <c r="C10970" s="233">
        <v>25</v>
      </c>
      <c r="D10970" s="234">
        <v>0.5</v>
      </c>
      <c r="E10970" s="235">
        <v>0.0002345804659178731</v>
      </c>
      <c r="F10970" s="235">
        <v>0.000051479472866222185</v>
      </c>
    </row>
    <row r="10971" ht="14.25" customHeight="1" spans="1:6" x14ac:dyDescent="0.25">
      <c r="A10971" s="232">
        <v>43694</v>
      </c>
      <c r="B10971" s="233">
        <v>229</v>
      </c>
      <c r="C10971" s="233">
        <v>26</v>
      </c>
      <c r="D10971" s="234">
        <v>0.5208333333321207</v>
      </c>
      <c r="E10971" s="235">
        <v>0.0002347320003611125</v>
      </c>
      <c r="F10971" s="235">
        <v>0.00005097869978386593</v>
      </c>
    </row>
    <row r="10972" ht="14.25" customHeight="1" spans="1:6" x14ac:dyDescent="0.25">
      <c r="A10972" s="232">
        <v>43694</v>
      </c>
      <c r="B10972" s="233">
        <v>229</v>
      </c>
      <c r="C10972" s="233">
        <v>27</v>
      </c>
      <c r="D10972" s="234">
        <v>0.5416666666678793</v>
      </c>
      <c r="E10972" s="235">
        <v>0.00023837716304725185</v>
      </c>
      <c r="F10972" s="235">
        <v>0.000049576535153268434</v>
      </c>
    </row>
    <row r="10973" ht="14.25" customHeight="1" spans="1:6" x14ac:dyDescent="0.25">
      <c r="A10973" s="232">
        <v>43694</v>
      </c>
      <c r="B10973" s="233">
        <v>229</v>
      </c>
      <c r="C10973" s="233">
        <v>28</v>
      </c>
      <c r="D10973" s="234">
        <v>0.5625</v>
      </c>
      <c r="E10973" s="235">
        <v>0.00023398436140925383</v>
      </c>
      <c r="F10973" s="235">
        <v>0.00004727297897442971</v>
      </c>
    </row>
    <row r="10974" ht="14.25" customHeight="1" spans="1:6" x14ac:dyDescent="0.25">
      <c r="A10974" s="232">
        <v>43694</v>
      </c>
      <c r="B10974" s="233">
        <v>229</v>
      </c>
      <c r="C10974" s="233">
        <v>29</v>
      </c>
      <c r="D10974" s="234">
        <v>0.5833333333321207</v>
      </c>
      <c r="E10974" s="235">
        <v>0.00022591032311466034</v>
      </c>
      <c r="F10974" s="235">
        <v>0.000045770659727360954</v>
      </c>
    </row>
    <row r="10975" ht="14.25" customHeight="1" spans="1:6" x14ac:dyDescent="0.25">
      <c r="A10975" s="232">
        <v>43694</v>
      </c>
      <c r="B10975" s="233">
        <v>229</v>
      </c>
      <c r="C10975" s="233">
        <v>30</v>
      </c>
      <c r="D10975" s="234">
        <v>0.6041666666678793</v>
      </c>
      <c r="E10975" s="235">
        <v>0.00020360497912538705</v>
      </c>
      <c r="F10975" s="235">
        <v>0.000046471742042659716</v>
      </c>
    </row>
    <row r="10976" ht="14.25" customHeight="1" spans="1:6" x14ac:dyDescent="0.25">
      <c r="A10976" s="232">
        <v>43694</v>
      </c>
      <c r="B10976" s="233">
        <v>229</v>
      </c>
      <c r="C10976" s="233">
        <v>31</v>
      </c>
      <c r="D10976" s="234">
        <v>0.625</v>
      </c>
      <c r="E10976" s="235">
        <v>0.0001723738136979372</v>
      </c>
      <c r="F10976" s="235">
        <v>0.00004727297897442971</v>
      </c>
    </row>
    <row r="10977" ht="14.25" customHeight="1" spans="1:6" x14ac:dyDescent="0.25">
      <c r="A10977" s="232">
        <v>43694</v>
      </c>
      <c r="B10977" s="233">
        <v>229</v>
      </c>
      <c r="C10977" s="233">
        <v>32</v>
      </c>
      <c r="D10977" s="234">
        <v>0.6458333333321207</v>
      </c>
      <c r="E10977" s="235">
        <v>0.00015005721940344687</v>
      </c>
      <c r="F10977" s="235">
        <v>0.00004737313359090096</v>
      </c>
    </row>
    <row r="10978" ht="14.25" customHeight="1" spans="1:6" x14ac:dyDescent="0.25">
      <c r="A10978" s="232">
        <v>43694</v>
      </c>
      <c r="B10978" s="233">
        <v>229</v>
      </c>
      <c r="C10978" s="233">
        <v>33</v>
      </c>
      <c r="D10978" s="234">
        <v>0.6666666666678793</v>
      </c>
      <c r="E10978" s="235">
        <v>0.00012697036780794256</v>
      </c>
      <c r="F10978" s="235">
        <v>0.00005077839055092343</v>
      </c>
    </row>
    <row r="10979" ht="14.25" customHeight="1" spans="1:6" x14ac:dyDescent="0.25">
      <c r="A10979" s="232">
        <v>43694</v>
      </c>
      <c r="B10979" s="233">
        <v>229</v>
      </c>
      <c r="C10979" s="233">
        <v>34</v>
      </c>
      <c r="D10979" s="234">
        <v>0.6875</v>
      </c>
      <c r="E10979" s="235">
        <v>0.00010235822971582392</v>
      </c>
      <c r="F10979" s="235">
        <v>0.00005558581214154341</v>
      </c>
    </row>
    <row r="10980" ht="14.25" customHeight="1" spans="1:6" x14ac:dyDescent="0.25">
      <c r="A10980" s="232">
        <v>43694</v>
      </c>
      <c r="B10980" s="233">
        <v>229</v>
      </c>
      <c r="C10980" s="233">
        <v>35</v>
      </c>
      <c r="D10980" s="234">
        <v>0.7083333333321207</v>
      </c>
      <c r="E10980" s="235">
        <v>0.00008496724749660579</v>
      </c>
      <c r="F10980" s="235">
        <v>0.00006339787222630086</v>
      </c>
    </row>
    <row r="10981" ht="14.25" customHeight="1" spans="1:6" x14ac:dyDescent="0.25">
      <c r="A10981" s="232">
        <v>43694</v>
      </c>
      <c r="B10981" s="233">
        <v>229</v>
      </c>
      <c r="C10981" s="233">
        <v>36</v>
      </c>
      <c r="D10981" s="234">
        <v>0.7291666666678793</v>
      </c>
      <c r="E10981" s="235">
        <v>0.00005839076827045139</v>
      </c>
      <c r="F10981" s="235">
        <v>0.00006700343841926584</v>
      </c>
    </row>
    <row r="10982" ht="14.25" customHeight="1" spans="1:6" x14ac:dyDescent="0.25">
      <c r="A10982" s="232">
        <v>43694</v>
      </c>
      <c r="B10982" s="233">
        <v>229</v>
      </c>
      <c r="C10982" s="233">
        <v>37</v>
      </c>
      <c r="D10982" s="234">
        <v>0.75</v>
      </c>
      <c r="E10982" s="235">
        <v>0.000034499656496291014</v>
      </c>
      <c r="F10982" s="235">
        <v>0.00006790482996750707</v>
      </c>
    </row>
    <row r="10983" ht="14.25" customHeight="1" spans="1:6" x14ac:dyDescent="0.25">
      <c r="A10983" s="232">
        <v>43694</v>
      </c>
      <c r="B10983" s="233">
        <v>229</v>
      </c>
      <c r="C10983" s="233">
        <v>38</v>
      </c>
      <c r="D10983" s="234">
        <v>0.7708333333321207</v>
      </c>
      <c r="E10983" s="235">
        <v>0.000015781840827094223</v>
      </c>
      <c r="F10983" s="235">
        <v>0.00006960745844751831</v>
      </c>
    </row>
    <row r="10984" ht="14.25" customHeight="1" spans="1:6" x14ac:dyDescent="0.25">
      <c r="A10984" s="232">
        <v>43694</v>
      </c>
      <c r="B10984" s="233">
        <v>229</v>
      </c>
      <c r="C10984" s="233">
        <v>39</v>
      </c>
      <c r="D10984" s="234">
        <v>0.7916666666678793</v>
      </c>
      <c r="E10984" s="235">
        <v>0.000004586708312538912</v>
      </c>
      <c r="F10984" s="235">
        <v>0.00006830544843339208</v>
      </c>
    </row>
    <row r="10985" ht="14.25" customHeight="1" spans="1:6" x14ac:dyDescent="0.25">
      <c r="A10985" s="232">
        <v>43694</v>
      </c>
      <c r="B10985" s="233">
        <v>229</v>
      </c>
      <c r="C10985" s="233">
        <v>40</v>
      </c>
      <c r="D10985" s="234">
        <v>0.8125</v>
      </c>
      <c r="E10985" s="235">
        <v>1.0228108048967327e-7</v>
      </c>
      <c r="F10985" s="235">
        <v>0.00006880622151574834</v>
      </c>
    </row>
    <row r="10986" ht="14.25" customHeight="1" spans="1:6" x14ac:dyDescent="0.25">
      <c r="A10986" s="232">
        <v>43694</v>
      </c>
      <c r="B10986" s="233">
        <v>229</v>
      </c>
      <c r="C10986" s="233">
        <v>41</v>
      </c>
      <c r="D10986" s="234">
        <v>0.8333333333321207</v>
      </c>
      <c r="E10986" s="235">
        <v>0</v>
      </c>
      <c r="F10986" s="235">
        <v>0.00006930699459810458</v>
      </c>
    </row>
    <row r="10987" ht="14.25" customHeight="1" spans="1:6" x14ac:dyDescent="0.25">
      <c r="A10987" s="232">
        <v>43694</v>
      </c>
      <c r="B10987" s="233">
        <v>229</v>
      </c>
      <c r="C10987" s="233">
        <v>42</v>
      </c>
      <c r="D10987" s="234">
        <v>0.8541666666678793</v>
      </c>
      <c r="E10987" s="235">
        <v>0</v>
      </c>
      <c r="F10987" s="235">
        <v>0.00006830544843339208</v>
      </c>
    </row>
    <row r="10988" ht="14.25" customHeight="1" spans="1:6" x14ac:dyDescent="0.25">
      <c r="A10988" s="232">
        <v>43694</v>
      </c>
      <c r="B10988" s="233">
        <v>229</v>
      </c>
      <c r="C10988" s="233">
        <v>43</v>
      </c>
      <c r="D10988" s="234">
        <v>0.875</v>
      </c>
      <c r="E10988" s="235">
        <v>0</v>
      </c>
      <c r="F10988" s="235">
        <v>0.00006900653074869083</v>
      </c>
    </row>
    <row r="10989" ht="14.25" customHeight="1" spans="1:6" x14ac:dyDescent="0.25">
      <c r="A10989" s="232">
        <v>43694</v>
      </c>
      <c r="B10989" s="233">
        <v>229</v>
      </c>
      <c r="C10989" s="233">
        <v>44</v>
      </c>
      <c r="D10989" s="234">
        <v>0.8958333333321207</v>
      </c>
      <c r="E10989" s="235">
        <v>0</v>
      </c>
      <c r="F10989" s="235">
        <v>0.0000653008099392546</v>
      </c>
    </row>
    <row r="10990" ht="14.25" customHeight="1" spans="1:6" x14ac:dyDescent="0.25">
      <c r="A10990" s="232">
        <v>43694</v>
      </c>
      <c r="B10990" s="233">
        <v>229</v>
      </c>
      <c r="C10990" s="233">
        <v>45</v>
      </c>
      <c r="D10990" s="234">
        <v>0.9166666666678793</v>
      </c>
      <c r="E10990" s="235">
        <v>0</v>
      </c>
      <c r="F10990" s="235">
        <v>0.00006219601682864587</v>
      </c>
    </row>
    <row r="10991" ht="14.25" customHeight="1" spans="1:6" x14ac:dyDescent="0.25">
      <c r="A10991" s="232">
        <v>43694</v>
      </c>
      <c r="B10991" s="233">
        <v>229</v>
      </c>
      <c r="C10991" s="233">
        <v>46</v>
      </c>
      <c r="D10991" s="234">
        <v>0.9375</v>
      </c>
      <c r="E10991" s="235">
        <v>0</v>
      </c>
      <c r="F10991" s="235">
        <v>0.00005588627599095715</v>
      </c>
    </row>
    <row r="10992" ht="14.25" customHeight="1" spans="1:6" x14ac:dyDescent="0.25">
      <c r="A10992" s="232">
        <v>43694</v>
      </c>
      <c r="B10992" s="233">
        <v>229</v>
      </c>
      <c r="C10992" s="233">
        <v>47</v>
      </c>
      <c r="D10992" s="234">
        <v>0.9583333333321207</v>
      </c>
      <c r="E10992" s="235">
        <v>0</v>
      </c>
      <c r="F10992" s="235">
        <v>0.000050277617468567196</v>
      </c>
    </row>
    <row r="10993" ht="14.25" customHeight="1" spans="1:6" x14ac:dyDescent="0.25">
      <c r="A10993" s="232">
        <v>43694</v>
      </c>
      <c r="B10993" s="233">
        <v>229</v>
      </c>
      <c r="C10993" s="233">
        <v>48</v>
      </c>
      <c r="D10993" s="234">
        <v>0.9791666666678793</v>
      </c>
      <c r="E10993" s="235">
        <v>0</v>
      </c>
      <c r="F10993" s="235">
        <v>0.000042866175849694736</v>
      </c>
    </row>
    <row r="10994" ht="14.25" customHeight="1" spans="1:6" x14ac:dyDescent="0.25">
      <c r="A10994" s="232">
        <v>43695</v>
      </c>
      <c r="B10994" s="233">
        <v>230</v>
      </c>
      <c r="C10994" s="233">
        <v>1</v>
      </c>
      <c r="D10994" s="234">
        <v>0</v>
      </c>
      <c r="E10994" s="235">
        <v>0</v>
      </c>
      <c r="F10994" s="235">
        <v>0.00003725751732730477</v>
      </c>
    </row>
    <row r="10995" ht="14.25" customHeight="1" spans="1:6" x14ac:dyDescent="0.25">
      <c r="A10995" s="232">
        <v>43695</v>
      </c>
      <c r="B10995" s="233">
        <v>230</v>
      </c>
      <c r="C10995" s="233">
        <v>2</v>
      </c>
      <c r="D10995" s="234">
        <v>0.020833333332120674</v>
      </c>
      <c r="E10995" s="235">
        <v>0</v>
      </c>
      <c r="F10995" s="235">
        <v>0.00003425287883316729</v>
      </c>
    </row>
    <row r="10996" ht="14.25" customHeight="1" spans="1:6" x14ac:dyDescent="0.25">
      <c r="A10996" s="232">
        <v>43695</v>
      </c>
      <c r="B10996" s="233">
        <v>230</v>
      </c>
      <c r="C10996" s="233">
        <v>3</v>
      </c>
      <c r="D10996" s="234">
        <v>0.041666666667879326</v>
      </c>
      <c r="E10996" s="235">
        <v>0</v>
      </c>
      <c r="F10996" s="235">
        <v>0.000030847621873144815</v>
      </c>
    </row>
    <row r="10997" ht="14.25" customHeight="1" spans="1:6" x14ac:dyDescent="0.25">
      <c r="A10997" s="232">
        <v>43695</v>
      </c>
      <c r="B10997" s="233">
        <v>230</v>
      </c>
      <c r="C10997" s="233">
        <v>4</v>
      </c>
      <c r="D10997" s="234">
        <v>0.0625</v>
      </c>
      <c r="E10997" s="235">
        <v>0</v>
      </c>
      <c r="F10997" s="235">
        <v>0.00002874437492724857</v>
      </c>
    </row>
    <row r="10998" ht="14.25" customHeight="1" spans="1:6" x14ac:dyDescent="0.25">
      <c r="A10998" s="232">
        <v>43695</v>
      </c>
      <c r="B10998" s="233">
        <v>230</v>
      </c>
      <c r="C10998" s="233">
        <v>5</v>
      </c>
      <c r="D10998" s="234">
        <v>0.08333333333212067</v>
      </c>
      <c r="E10998" s="235">
        <v>0</v>
      </c>
      <c r="F10998" s="235">
        <v>0.00002784298337900733</v>
      </c>
    </row>
    <row r="10999" ht="14.25" customHeight="1" spans="1:6" x14ac:dyDescent="0.25">
      <c r="A10999" s="232">
        <v>43695</v>
      </c>
      <c r="B10999" s="233">
        <v>230</v>
      </c>
      <c r="C10999" s="233">
        <v>6</v>
      </c>
      <c r="D10999" s="234">
        <v>0.10416666666787933</v>
      </c>
      <c r="E10999" s="235">
        <v>0</v>
      </c>
      <c r="F10999" s="235">
        <v>0.00002724205568017983</v>
      </c>
    </row>
    <row r="11000" ht="14.25" customHeight="1" spans="1:6" x14ac:dyDescent="0.25">
      <c r="A11000" s="232">
        <v>43695</v>
      </c>
      <c r="B11000" s="233">
        <v>230</v>
      </c>
      <c r="C11000" s="233">
        <v>7</v>
      </c>
      <c r="D11000" s="234">
        <v>0.125</v>
      </c>
      <c r="E11000" s="235">
        <v>0</v>
      </c>
      <c r="F11000" s="235">
        <v>0.000026340664131938587</v>
      </c>
    </row>
    <row r="11001" ht="14.25" customHeight="1" spans="1:6" x14ac:dyDescent="0.25">
      <c r="A11001" s="232">
        <v>43695</v>
      </c>
      <c r="B11001" s="233">
        <v>230</v>
      </c>
      <c r="C11001" s="233">
        <v>8</v>
      </c>
      <c r="D11001" s="234">
        <v>0.14583333333212067</v>
      </c>
      <c r="E11001" s="235">
        <v>0</v>
      </c>
      <c r="F11001" s="235">
        <v>0.00002644081874840984</v>
      </c>
    </row>
    <row r="11002" ht="14.25" customHeight="1" spans="1:6" x14ac:dyDescent="0.25">
      <c r="A11002" s="232">
        <v>43695</v>
      </c>
      <c r="B11002" s="233">
        <v>230</v>
      </c>
      <c r="C11002" s="233">
        <v>9</v>
      </c>
      <c r="D11002" s="234">
        <v>0.16666666666787933</v>
      </c>
      <c r="E11002" s="235">
        <v>0</v>
      </c>
      <c r="F11002" s="235">
        <v>0.00002614035489899609</v>
      </c>
    </row>
    <row r="11003" ht="14.25" customHeight="1" spans="1:6" x14ac:dyDescent="0.25">
      <c r="A11003" s="232">
        <v>43695</v>
      </c>
      <c r="B11003" s="233">
        <v>230</v>
      </c>
      <c r="C11003" s="233">
        <v>10</v>
      </c>
      <c r="D11003" s="234">
        <v>0.1875</v>
      </c>
      <c r="E11003" s="235">
        <v>7.248066470363088e-8</v>
      </c>
      <c r="F11003" s="235">
        <v>0.000026641127981352337</v>
      </c>
    </row>
    <row r="11004" ht="14.25" customHeight="1" spans="1:6" x14ac:dyDescent="0.25">
      <c r="A11004" s="232">
        <v>43695</v>
      </c>
      <c r="B11004" s="233">
        <v>230</v>
      </c>
      <c r="C11004" s="233">
        <v>11</v>
      </c>
      <c r="D11004" s="234">
        <v>0.20833333333212067</v>
      </c>
      <c r="E11004" s="235">
        <v>0.000003189095054609159</v>
      </c>
      <c r="F11004" s="235">
        <v>0.00002744236491312233</v>
      </c>
    </row>
    <row r="11005" ht="14.25" customHeight="1" spans="1:6" x14ac:dyDescent="0.25">
      <c r="A11005" s="232">
        <v>43695</v>
      </c>
      <c r="B11005" s="233">
        <v>230</v>
      </c>
      <c r="C11005" s="233">
        <v>12</v>
      </c>
      <c r="D11005" s="234">
        <v>0.22916666666787933</v>
      </c>
      <c r="E11005" s="235">
        <v>0.00001093545540509059</v>
      </c>
      <c r="F11005" s="235">
        <v>0.00002874437492724857</v>
      </c>
    </row>
    <row r="11006" ht="14.25" customHeight="1" spans="1:6" x14ac:dyDescent="0.25">
      <c r="A11006" s="232">
        <v>43695</v>
      </c>
      <c r="B11006" s="233">
        <v>230</v>
      </c>
      <c r="C11006" s="233">
        <v>13</v>
      </c>
      <c r="D11006" s="234">
        <v>0.25</v>
      </c>
      <c r="E11006" s="235">
        <v>0.000023156128505075345</v>
      </c>
      <c r="F11006" s="235">
        <v>0.000032049477270799804</v>
      </c>
    </row>
    <row r="11007" ht="14.25" customHeight="1" spans="1:6" x14ac:dyDescent="0.25">
      <c r="A11007" s="232">
        <v>43695</v>
      </c>
      <c r="B11007" s="233">
        <v>230</v>
      </c>
      <c r="C11007" s="233">
        <v>14</v>
      </c>
      <c r="D11007" s="234">
        <v>0.2708333333321207</v>
      </c>
      <c r="E11007" s="235">
        <v>0.00004389186592322123</v>
      </c>
      <c r="F11007" s="235">
        <v>0.000036957053477891026</v>
      </c>
    </row>
    <row r="11008" ht="14.25" customHeight="1" spans="1:6" x14ac:dyDescent="0.25">
      <c r="A11008" s="232">
        <v>43695</v>
      </c>
      <c r="B11008" s="233">
        <v>230</v>
      </c>
      <c r="C11008" s="233">
        <v>15</v>
      </c>
      <c r="D11008" s="234">
        <v>0.2916666666678793</v>
      </c>
      <c r="E11008" s="235">
        <v>0.00006217902152613301</v>
      </c>
      <c r="F11008" s="235">
        <v>0.00004146401121909723</v>
      </c>
    </row>
    <row r="11009" ht="14.25" customHeight="1" spans="1:6" x14ac:dyDescent="0.25">
      <c r="A11009" s="232">
        <v>43695</v>
      </c>
      <c r="B11009" s="233">
        <v>230</v>
      </c>
      <c r="C11009" s="233">
        <v>16</v>
      </c>
      <c r="D11009" s="234">
        <v>0.3125</v>
      </c>
      <c r="E11009" s="235">
        <v>0.00008922277609144304</v>
      </c>
      <c r="F11009" s="235">
        <v>0.000046271432809717215</v>
      </c>
    </row>
    <row r="11010" ht="14.25" customHeight="1" spans="1:6" x14ac:dyDescent="0.25">
      <c r="A11010" s="232">
        <v>43695</v>
      </c>
      <c r="B11010" s="233">
        <v>230</v>
      </c>
      <c r="C11010" s="233">
        <v>17</v>
      </c>
      <c r="D11010" s="234">
        <v>0.3333333333321207</v>
      </c>
      <c r="E11010" s="235">
        <v>0.00011411375743882754</v>
      </c>
      <c r="F11010" s="235">
        <v>0.00004877529822149846</v>
      </c>
    </row>
    <row r="11011" ht="14.25" customHeight="1" spans="1:6" x14ac:dyDescent="0.25">
      <c r="A11011" s="232">
        <v>43695</v>
      </c>
      <c r="B11011" s="233">
        <v>230</v>
      </c>
      <c r="C11011" s="233">
        <v>18</v>
      </c>
      <c r="D11011" s="234">
        <v>0.3541666666678793</v>
      </c>
      <c r="E11011" s="235">
        <v>0.00013877074260916912</v>
      </c>
      <c r="F11011" s="235">
        <v>0.00005278148288034843</v>
      </c>
    </row>
    <row r="11012" ht="14.25" customHeight="1" spans="1:6" x14ac:dyDescent="0.25">
      <c r="A11012" s="232">
        <v>43695</v>
      </c>
      <c r="B11012" s="233">
        <v>230</v>
      </c>
      <c r="C11012" s="233">
        <v>19</v>
      </c>
      <c r="D11012" s="234">
        <v>0.375</v>
      </c>
      <c r="E11012" s="235">
        <v>0.00016464274069969426</v>
      </c>
      <c r="F11012" s="235">
        <v>0.00005278148288034843</v>
      </c>
    </row>
    <row r="11013" ht="14.25" customHeight="1" spans="1:6" x14ac:dyDescent="0.25">
      <c r="A11013" s="232">
        <v>43695</v>
      </c>
      <c r="B11013" s="233">
        <v>230</v>
      </c>
      <c r="C11013" s="233">
        <v>20</v>
      </c>
      <c r="D11013" s="234">
        <v>0.3958333333321207</v>
      </c>
      <c r="E11013" s="235">
        <v>0.00019279830232096857</v>
      </c>
      <c r="F11013" s="235">
        <v>0.00005308194672976218</v>
      </c>
    </row>
    <row r="11014" ht="14.25" customHeight="1" spans="1:6" x14ac:dyDescent="0.25">
      <c r="A11014" s="232">
        <v>43695</v>
      </c>
      <c r="B11014" s="233">
        <v>230</v>
      </c>
      <c r="C11014" s="233">
        <v>21</v>
      </c>
      <c r="D11014" s="234">
        <v>0.4166666666678793</v>
      </c>
      <c r="E11014" s="235">
        <v>0.00020649523346010474</v>
      </c>
      <c r="F11014" s="235">
        <v>0.00005238086441446342</v>
      </c>
    </row>
    <row r="11015" ht="14.25" customHeight="1" spans="1:6" x14ac:dyDescent="0.25">
      <c r="A11015" s="232">
        <v>43695</v>
      </c>
      <c r="B11015" s="233">
        <v>230</v>
      </c>
      <c r="C11015" s="233">
        <v>22</v>
      </c>
      <c r="D11015" s="234">
        <v>0.4375</v>
      </c>
      <c r="E11015" s="235">
        <v>0.00022010081877881348</v>
      </c>
      <c r="F11015" s="235">
        <v>0.000053282255962704675</v>
      </c>
    </row>
    <row r="11016" ht="14.25" customHeight="1" spans="1:6" x14ac:dyDescent="0.25">
      <c r="A11016" s="232">
        <v>43695</v>
      </c>
      <c r="B11016" s="233">
        <v>230</v>
      </c>
      <c r="C11016" s="233">
        <v>23</v>
      </c>
      <c r="D11016" s="234">
        <v>0.4583333333321207</v>
      </c>
      <c r="E11016" s="235">
        <v>0.00022715716648655723</v>
      </c>
      <c r="F11016" s="235">
        <v>0.00005157962748269343</v>
      </c>
    </row>
    <row r="11017" ht="14.25" customHeight="1" spans="1:6" x14ac:dyDescent="0.25">
      <c r="A11017" s="232">
        <v>43695</v>
      </c>
      <c r="B11017" s="233">
        <v>230</v>
      </c>
      <c r="C11017" s="233">
        <v>24</v>
      </c>
      <c r="D11017" s="234">
        <v>0.4791666666678793</v>
      </c>
      <c r="E11017" s="235">
        <v>0.00023115404662803514</v>
      </c>
      <c r="F11017" s="235">
        <v>0.000051980245948578425</v>
      </c>
    </row>
    <row r="11018" ht="14.25" customHeight="1" spans="1:6" x14ac:dyDescent="0.25">
      <c r="A11018" s="232">
        <v>43695</v>
      </c>
      <c r="B11018" s="233">
        <v>230</v>
      </c>
      <c r="C11018" s="233">
        <v>25</v>
      </c>
      <c r="D11018" s="234">
        <v>0.5</v>
      </c>
      <c r="E11018" s="235">
        <v>0.00023796503749575328</v>
      </c>
      <c r="F11018" s="235">
        <v>0.00005208040056504968</v>
      </c>
    </row>
    <row r="11019" ht="14.25" customHeight="1" spans="1:6" x14ac:dyDescent="0.25">
      <c r="A11019" s="232">
        <v>43695</v>
      </c>
      <c r="B11019" s="233">
        <v>230</v>
      </c>
      <c r="C11019" s="233">
        <v>26</v>
      </c>
      <c r="D11019" s="234">
        <v>0.5208333333321207</v>
      </c>
      <c r="E11019" s="235">
        <v>0.0002512799380038646</v>
      </c>
      <c r="F11019" s="235">
        <v>0.000051479472866222185</v>
      </c>
    </row>
    <row r="11020" ht="14.25" customHeight="1" spans="1:6" x14ac:dyDescent="0.25">
      <c r="A11020" s="232">
        <v>43695</v>
      </c>
      <c r="B11020" s="233">
        <v>230</v>
      </c>
      <c r="C11020" s="233">
        <v>27</v>
      </c>
      <c r="D11020" s="234">
        <v>0.5416666666678793</v>
      </c>
      <c r="E11020" s="235">
        <v>0.0002516162473176808</v>
      </c>
      <c r="F11020" s="235">
        <v>0.00005188009133210718</v>
      </c>
    </row>
    <row r="11021" ht="14.25" customHeight="1" spans="1:6" x14ac:dyDescent="0.25">
      <c r="A11021" s="232">
        <v>43695</v>
      </c>
      <c r="B11021" s="233">
        <v>230</v>
      </c>
      <c r="C11021" s="233">
        <v>28</v>
      </c>
      <c r="D11021" s="234">
        <v>0.5625</v>
      </c>
      <c r="E11021" s="235">
        <v>0.0002485019671998745</v>
      </c>
      <c r="F11021" s="235">
        <v>0.00004857498898855595</v>
      </c>
    </row>
    <row r="11022" ht="14.25" customHeight="1" spans="1:6" x14ac:dyDescent="0.25">
      <c r="A11022" s="232">
        <v>43695</v>
      </c>
      <c r="B11022" s="233">
        <v>230</v>
      </c>
      <c r="C11022" s="233">
        <v>29</v>
      </c>
      <c r="D11022" s="234">
        <v>0.5833333333321207</v>
      </c>
      <c r="E11022" s="235">
        <v>0.0002446185715778135</v>
      </c>
      <c r="F11022" s="235">
        <v>0.0000480742159061997</v>
      </c>
    </row>
    <row r="11023" ht="14.25" customHeight="1" spans="1:6" x14ac:dyDescent="0.25">
      <c r="A11023" s="232">
        <v>43695</v>
      </c>
      <c r="B11023" s="233">
        <v>230</v>
      </c>
      <c r="C11023" s="233">
        <v>30</v>
      </c>
      <c r="D11023" s="234">
        <v>0.6041666666678793</v>
      </c>
      <c r="E11023" s="235">
        <v>0.00022243570101061796</v>
      </c>
      <c r="F11023" s="235">
        <v>0.000046471742042659716</v>
      </c>
    </row>
    <row r="11024" ht="14.25" customHeight="1" spans="1:6" x14ac:dyDescent="0.25">
      <c r="A11024" s="232">
        <v>43695</v>
      </c>
      <c r="B11024" s="233">
        <v>230</v>
      </c>
      <c r="C11024" s="233">
        <v>31</v>
      </c>
      <c r="D11024" s="234">
        <v>0.625</v>
      </c>
      <c r="E11024" s="235">
        <v>0.0001749356945885881</v>
      </c>
      <c r="F11024" s="235">
        <v>0.000047673597440314705</v>
      </c>
    </row>
    <row r="11025" ht="14.25" customHeight="1" spans="1:6" x14ac:dyDescent="0.25">
      <c r="A11025" s="232">
        <v>43695</v>
      </c>
      <c r="B11025" s="233">
        <v>230</v>
      </c>
      <c r="C11025" s="233">
        <v>32</v>
      </c>
      <c r="D11025" s="234">
        <v>0.6458333333321207</v>
      </c>
      <c r="E11025" s="235">
        <v>0.00014418029894278255</v>
      </c>
      <c r="F11025" s="235">
        <v>0.00005067823593445219</v>
      </c>
    </row>
    <row r="11026" ht="14.25" customHeight="1" spans="1:6" x14ac:dyDescent="0.25">
      <c r="A11026" s="232">
        <v>43695</v>
      </c>
      <c r="B11026" s="233">
        <v>230</v>
      </c>
      <c r="C11026" s="233">
        <v>33</v>
      </c>
      <c r="D11026" s="234">
        <v>0.6666666666678793</v>
      </c>
      <c r="E11026" s="235">
        <v>0.00012112906569775743</v>
      </c>
      <c r="F11026" s="235">
        <v>0.00005228070979799218</v>
      </c>
    </row>
    <row r="11027" ht="14.25" customHeight="1" spans="1:6" x14ac:dyDescent="0.25">
      <c r="A11027" s="232">
        <v>43695</v>
      </c>
      <c r="B11027" s="233">
        <v>230</v>
      </c>
      <c r="C11027" s="233">
        <v>34</v>
      </c>
      <c r="D11027" s="234">
        <v>0.6875</v>
      </c>
      <c r="E11027" s="235">
        <v>0.00009051546714240822</v>
      </c>
      <c r="F11027" s="235">
        <v>0.000056587358306255894</v>
      </c>
    </row>
    <row r="11028" ht="14.25" customHeight="1" spans="1:6" x14ac:dyDescent="0.25">
      <c r="A11028" s="232">
        <v>43695</v>
      </c>
      <c r="B11028" s="233">
        <v>230</v>
      </c>
      <c r="C11028" s="233">
        <v>35</v>
      </c>
      <c r="D11028" s="234">
        <v>0.7083333333321207</v>
      </c>
      <c r="E11028" s="235">
        <v>0.00006159873021022157</v>
      </c>
      <c r="F11028" s="235">
        <v>0.00006269678991100212</v>
      </c>
    </row>
    <row r="11029" ht="14.25" customHeight="1" spans="1:6" x14ac:dyDescent="0.25">
      <c r="A11029" s="232">
        <v>43695</v>
      </c>
      <c r="B11029" s="233">
        <v>230</v>
      </c>
      <c r="C11029" s="233">
        <v>36</v>
      </c>
      <c r="D11029" s="234">
        <v>0.7291666666678793</v>
      </c>
      <c r="E11029" s="235">
        <v>0.000038706326725510035</v>
      </c>
      <c r="F11029" s="235">
        <v>0.00006449957300748461</v>
      </c>
    </row>
    <row r="11030" ht="14.25" customHeight="1" spans="1:6" x14ac:dyDescent="0.25">
      <c r="A11030" s="232">
        <v>43695</v>
      </c>
      <c r="B11030" s="233">
        <v>230</v>
      </c>
      <c r="C11030" s="233">
        <v>37</v>
      </c>
      <c r="D11030" s="234">
        <v>0.75</v>
      </c>
      <c r="E11030" s="235">
        <v>0.000023377359207775775</v>
      </c>
      <c r="F11030" s="235">
        <v>0.00006730390226867957</v>
      </c>
    </row>
    <row r="11031" ht="14.25" customHeight="1" spans="1:6" x14ac:dyDescent="0.25">
      <c r="A11031" s="232">
        <v>43695</v>
      </c>
      <c r="B11031" s="233">
        <v>230</v>
      </c>
      <c r="C11031" s="233">
        <v>38</v>
      </c>
      <c r="D11031" s="234">
        <v>0.7708333333321207</v>
      </c>
      <c r="E11031" s="235">
        <v>0.000009371488407089817</v>
      </c>
      <c r="F11031" s="235">
        <v>0.00006900653074869083</v>
      </c>
    </row>
    <row r="11032" ht="14.25" customHeight="1" spans="1:6" x14ac:dyDescent="0.25">
      <c r="A11032" s="232">
        <v>43695</v>
      </c>
      <c r="B11032" s="233">
        <v>230</v>
      </c>
      <c r="C11032" s="233">
        <v>39</v>
      </c>
      <c r="D11032" s="234">
        <v>0.7916666666678793</v>
      </c>
      <c r="E11032" s="235">
        <v>0.0000017545617763349708</v>
      </c>
      <c r="F11032" s="235">
        <v>0.00006730390226867957</v>
      </c>
    </row>
    <row r="11033" ht="14.25" customHeight="1" spans="1:6" x14ac:dyDescent="0.25">
      <c r="A11033" s="232">
        <v>43695</v>
      </c>
      <c r="B11033" s="233">
        <v>230</v>
      </c>
      <c r="C11033" s="233">
        <v>40</v>
      </c>
      <c r="D11033" s="234">
        <v>0.8125</v>
      </c>
      <c r="E11033" s="235">
        <v>4.586927298632725e-8</v>
      </c>
      <c r="F11033" s="235">
        <v>0.00006520065532278334</v>
      </c>
    </row>
    <row r="11034" ht="14.25" customHeight="1" spans="1:6" x14ac:dyDescent="0.25">
      <c r="A11034" s="232">
        <v>43695</v>
      </c>
      <c r="B11034" s="233">
        <v>230</v>
      </c>
      <c r="C11034" s="233">
        <v>41</v>
      </c>
      <c r="D11034" s="234">
        <v>0.8333333333321207</v>
      </c>
      <c r="E11034" s="235">
        <v>0</v>
      </c>
      <c r="F11034" s="235">
        <v>0.0000669032838027946</v>
      </c>
    </row>
    <row r="11035" ht="14.25" customHeight="1" spans="1:6" x14ac:dyDescent="0.25">
      <c r="A11035" s="232">
        <v>43695</v>
      </c>
      <c r="B11035" s="233">
        <v>230</v>
      </c>
      <c r="C11035" s="233">
        <v>42</v>
      </c>
      <c r="D11035" s="234">
        <v>0.8541666666678793</v>
      </c>
      <c r="E11035" s="235">
        <v>0</v>
      </c>
      <c r="F11035" s="235">
        <v>0.00006750421150162208</v>
      </c>
    </row>
    <row r="11036" ht="14.25" customHeight="1" spans="1:6" x14ac:dyDescent="0.25">
      <c r="A11036" s="232">
        <v>43695</v>
      </c>
      <c r="B11036" s="233">
        <v>230</v>
      </c>
      <c r="C11036" s="233">
        <v>43</v>
      </c>
      <c r="D11036" s="234">
        <v>0.875</v>
      </c>
      <c r="E11036" s="235">
        <v>0</v>
      </c>
      <c r="F11036" s="235">
        <v>0.00006810513920044957</v>
      </c>
    </row>
    <row r="11037" ht="14.25" customHeight="1" spans="1:6" x14ac:dyDescent="0.25">
      <c r="A11037" s="232">
        <v>43695</v>
      </c>
      <c r="B11037" s="233">
        <v>230</v>
      </c>
      <c r="C11037" s="233">
        <v>44</v>
      </c>
      <c r="D11037" s="234">
        <v>0.8958333333321207</v>
      </c>
      <c r="E11037" s="235">
        <v>0</v>
      </c>
      <c r="F11037" s="235">
        <v>0.0000661020468710246</v>
      </c>
    </row>
    <row r="11038" ht="14.25" customHeight="1" spans="1:6" x14ac:dyDescent="0.25">
      <c r="A11038" s="232">
        <v>43695</v>
      </c>
      <c r="B11038" s="233">
        <v>230</v>
      </c>
      <c r="C11038" s="233">
        <v>45</v>
      </c>
      <c r="D11038" s="234">
        <v>0.9166666666678793</v>
      </c>
      <c r="E11038" s="235">
        <v>0</v>
      </c>
      <c r="F11038" s="235">
        <v>0.00006269678991100212</v>
      </c>
    </row>
    <row r="11039" ht="14.25" customHeight="1" spans="1:6" x14ac:dyDescent="0.25">
      <c r="A11039" s="232">
        <v>43695</v>
      </c>
      <c r="B11039" s="233">
        <v>230</v>
      </c>
      <c r="C11039" s="233">
        <v>46</v>
      </c>
      <c r="D11039" s="234">
        <v>0.9375</v>
      </c>
      <c r="E11039" s="235">
        <v>0</v>
      </c>
      <c r="F11039" s="235">
        <v>0.000056186739840370906</v>
      </c>
    </row>
    <row r="11040" ht="14.25" customHeight="1" spans="1:6" x14ac:dyDescent="0.25">
      <c r="A11040" s="232">
        <v>43695</v>
      </c>
      <c r="B11040" s="233">
        <v>230</v>
      </c>
      <c r="C11040" s="233">
        <v>47</v>
      </c>
      <c r="D11040" s="234">
        <v>0.9583333333321207</v>
      </c>
      <c r="E11040" s="235">
        <v>0</v>
      </c>
      <c r="F11040" s="235">
        <v>0.0000496766897697397</v>
      </c>
    </row>
    <row r="11041" ht="14.25" customHeight="1" spans="1:6" x14ac:dyDescent="0.25">
      <c r="A11041" s="232">
        <v>43695</v>
      </c>
      <c r="B11041" s="233">
        <v>230</v>
      </c>
      <c r="C11041" s="233">
        <v>48</v>
      </c>
      <c r="D11041" s="234">
        <v>0.9791666666678793</v>
      </c>
      <c r="E11041" s="235">
        <v>0</v>
      </c>
      <c r="F11041" s="235">
        <v>0.00004256571200028099</v>
      </c>
    </row>
    <row r="11042" ht="14.25" customHeight="1" spans="1:6" x14ac:dyDescent="0.25">
      <c r="A11042" s="232">
        <v>43696</v>
      </c>
      <c r="B11042" s="233">
        <v>231</v>
      </c>
      <c r="C11042" s="233">
        <v>1</v>
      </c>
      <c r="D11042" s="234">
        <v>0</v>
      </c>
      <c r="E11042" s="235">
        <v>0</v>
      </c>
      <c r="F11042" s="235">
        <v>0.000037658135793189774</v>
      </c>
    </row>
    <row r="11043" ht="14.25" customHeight="1" spans="1:6" x14ac:dyDescent="0.25">
      <c r="A11043" s="232">
        <v>43696</v>
      </c>
      <c r="B11043" s="233">
        <v>231</v>
      </c>
      <c r="C11043" s="233">
        <v>2</v>
      </c>
      <c r="D11043" s="234">
        <v>0.020833333332120674</v>
      </c>
      <c r="E11043" s="235">
        <v>0</v>
      </c>
      <c r="F11043" s="235">
        <v>0.00003405256960022479</v>
      </c>
    </row>
    <row r="11044" ht="14.25" customHeight="1" spans="1:6" x14ac:dyDescent="0.25">
      <c r="A11044" s="232">
        <v>43696</v>
      </c>
      <c r="B11044" s="233">
        <v>231</v>
      </c>
      <c r="C11044" s="233">
        <v>3</v>
      </c>
      <c r="D11044" s="234">
        <v>0.041666666667879326</v>
      </c>
      <c r="E11044" s="235">
        <v>0</v>
      </c>
      <c r="F11044" s="235">
        <v>0.00003064731264020231</v>
      </c>
    </row>
    <row r="11045" ht="14.25" customHeight="1" spans="1:6" x14ac:dyDescent="0.25">
      <c r="A11045" s="232">
        <v>43696</v>
      </c>
      <c r="B11045" s="233">
        <v>231</v>
      </c>
      <c r="C11045" s="233">
        <v>4</v>
      </c>
      <c r="D11045" s="234">
        <v>0.0625</v>
      </c>
      <c r="E11045" s="235">
        <v>0</v>
      </c>
      <c r="F11045" s="235">
        <v>0.00002894468416019107</v>
      </c>
    </row>
    <row r="11046" ht="14.25" customHeight="1" spans="1:6" x14ac:dyDescent="0.25">
      <c r="A11046" s="232">
        <v>43696</v>
      </c>
      <c r="B11046" s="233">
        <v>231</v>
      </c>
      <c r="C11046" s="233">
        <v>5</v>
      </c>
      <c r="D11046" s="234">
        <v>0.08333333333212067</v>
      </c>
      <c r="E11046" s="235">
        <v>0</v>
      </c>
      <c r="F11046" s="235">
        <v>0.000028043292611949826</v>
      </c>
    </row>
    <row r="11047" ht="14.25" customHeight="1" spans="1:6" x14ac:dyDescent="0.25">
      <c r="A11047" s="232">
        <v>43696</v>
      </c>
      <c r="B11047" s="233">
        <v>231</v>
      </c>
      <c r="C11047" s="233">
        <v>6</v>
      </c>
      <c r="D11047" s="234">
        <v>0.10416666666787933</v>
      </c>
      <c r="E11047" s="235">
        <v>0</v>
      </c>
      <c r="F11047" s="235">
        <v>0.00002704174644723733</v>
      </c>
    </row>
    <row r="11048" ht="14.25" customHeight="1" spans="1:6" x14ac:dyDescent="0.25">
      <c r="A11048" s="232">
        <v>43696</v>
      </c>
      <c r="B11048" s="233">
        <v>231</v>
      </c>
      <c r="C11048" s="233">
        <v>7</v>
      </c>
      <c r="D11048" s="234">
        <v>0.125</v>
      </c>
      <c r="E11048" s="235">
        <v>0</v>
      </c>
      <c r="F11048" s="235">
        <v>0.000026941591830766084</v>
      </c>
    </row>
    <row r="11049" ht="14.25" customHeight="1" spans="1:6" x14ac:dyDescent="0.25">
      <c r="A11049" s="232">
        <v>43696</v>
      </c>
      <c r="B11049" s="233">
        <v>231</v>
      </c>
      <c r="C11049" s="233">
        <v>8</v>
      </c>
      <c r="D11049" s="234">
        <v>0.14583333333212067</v>
      </c>
      <c r="E11049" s="235">
        <v>0</v>
      </c>
      <c r="F11049" s="235">
        <v>0.000027141901063708585</v>
      </c>
    </row>
    <row r="11050" ht="14.25" customHeight="1" spans="1:6" x14ac:dyDescent="0.25">
      <c r="A11050" s="232">
        <v>43696</v>
      </c>
      <c r="B11050" s="233">
        <v>231</v>
      </c>
      <c r="C11050" s="233">
        <v>9</v>
      </c>
      <c r="D11050" s="234">
        <v>0.16666666666787933</v>
      </c>
      <c r="E11050" s="235">
        <v>0</v>
      </c>
      <c r="F11050" s="235">
        <v>0.00002644081874840984</v>
      </c>
    </row>
    <row r="11051" ht="14.25" customHeight="1" spans="1:6" x14ac:dyDescent="0.25">
      <c r="A11051" s="232">
        <v>43696</v>
      </c>
      <c r="B11051" s="233">
        <v>231</v>
      </c>
      <c r="C11051" s="233">
        <v>10</v>
      </c>
      <c r="D11051" s="234">
        <v>0.1875</v>
      </c>
      <c r="E11051" s="235">
        <v>5.073646529254162e-7</v>
      </c>
      <c r="F11051" s="235">
        <v>0.00002684143721429483</v>
      </c>
    </row>
    <row r="11052" ht="14.25" customHeight="1" spans="1:6" x14ac:dyDescent="0.25">
      <c r="A11052" s="232">
        <v>43696</v>
      </c>
      <c r="B11052" s="233">
        <v>231</v>
      </c>
      <c r="C11052" s="233">
        <v>11</v>
      </c>
      <c r="D11052" s="234">
        <v>0.20833333333212067</v>
      </c>
      <c r="E11052" s="235">
        <v>0.000001739535952887141</v>
      </c>
      <c r="F11052" s="235">
        <v>0.00002784298337900733</v>
      </c>
    </row>
    <row r="11053" ht="14.25" customHeight="1" spans="1:6" x14ac:dyDescent="0.25">
      <c r="A11053" s="232">
        <v>43696</v>
      </c>
      <c r="B11053" s="233">
        <v>231</v>
      </c>
      <c r="C11053" s="233">
        <v>12</v>
      </c>
      <c r="D11053" s="234">
        <v>0.22916666666787933</v>
      </c>
      <c r="E11053" s="235">
        <v>0.000006179856366056384</v>
      </c>
      <c r="F11053" s="235">
        <v>0.000028544065694306077</v>
      </c>
    </row>
    <row r="11054" ht="14.25" customHeight="1" spans="1:6" x14ac:dyDescent="0.25">
      <c r="A11054" s="232">
        <v>43696</v>
      </c>
      <c r="B11054" s="233">
        <v>231</v>
      </c>
      <c r="C11054" s="233">
        <v>13</v>
      </c>
      <c r="D11054" s="234">
        <v>0.25</v>
      </c>
      <c r="E11054" s="235">
        <v>0.000014691288877113843</v>
      </c>
      <c r="F11054" s="235">
        <v>0.000031148085722558555</v>
      </c>
    </row>
    <row r="11055" ht="14.25" customHeight="1" spans="1:6" x14ac:dyDescent="0.25">
      <c r="A11055" s="232">
        <v>43696</v>
      </c>
      <c r="B11055" s="233">
        <v>231</v>
      </c>
      <c r="C11055" s="233">
        <v>14</v>
      </c>
      <c r="D11055" s="234">
        <v>0.2708333333321207</v>
      </c>
      <c r="E11055" s="235">
        <v>0.000029507836501161484</v>
      </c>
      <c r="F11055" s="235">
        <v>0.000035955507313178524</v>
      </c>
    </row>
    <row r="11056" ht="14.25" customHeight="1" spans="1:6" x14ac:dyDescent="0.25">
      <c r="A11056" s="232">
        <v>43696</v>
      </c>
      <c r="B11056" s="233">
        <v>231</v>
      </c>
      <c r="C11056" s="233">
        <v>15</v>
      </c>
      <c r="D11056" s="234">
        <v>0.2916666666678793</v>
      </c>
      <c r="E11056" s="235">
        <v>0.00004969335176424357</v>
      </c>
      <c r="F11056" s="235">
        <v>0.00004106339275321225</v>
      </c>
    </row>
    <row r="11057" ht="14.25" customHeight="1" spans="1:6" x14ac:dyDescent="0.25">
      <c r="A11057" s="232">
        <v>43696</v>
      </c>
      <c r="B11057" s="233">
        <v>231</v>
      </c>
      <c r="C11057" s="233">
        <v>16</v>
      </c>
      <c r="D11057" s="234">
        <v>0.3125</v>
      </c>
      <c r="E11057" s="235">
        <v>0.00007758249799101326</v>
      </c>
      <c r="F11057" s="235">
        <v>0.00004657189665913096</v>
      </c>
    </row>
    <row r="11058" ht="14.25" customHeight="1" spans="1:6" x14ac:dyDescent="0.25">
      <c r="A11058" s="232">
        <v>43696</v>
      </c>
      <c r="B11058" s="233">
        <v>231</v>
      </c>
      <c r="C11058" s="233">
        <v>17</v>
      </c>
      <c r="D11058" s="234">
        <v>0.3333333333321207</v>
      </c>
      <c r="E11058" s="235">
        <v>0.00010263414817975726</v>
      </c>
      <c r="F11058" s="235">
        <v>0.00005017746285209594</v>
      </c>
    </row>
    <row r="11059" ht="14.25" customHeight="1" spans="1:6" x14ac:dyDescent="0.25">
      <c r="A11059" s="232">
        <v>43696</v>
      </c>
      <c r="B11059" s="233">
        <v>231</v>
      </c>
      <c r="C11059" s="233">
        <v>18</v>
      </c>
      <c r="D11059" s="234">
        <v>0.3541666666678793</v>
      </c>
      <c r="E11059" s="235">
        <v>0.0001314398358443244</v>
      </c>
      <c r="F11059" s="235">
        <v>0.00005558581214154341</v>
      </c>
    </row>
    <row r="11060" ht="14.25" customHeight="1" spans="1:6" x14ac:dyDescent="0.25">
      <c r="A11060" s="232">
        <v>43696</v>
      </c>
      <c r="B11060" s="233">
        <v>231</v>
      </c>
      <c r="C11060" s="233">
        <v>19</v>
      </c>
      <c r="D11060" s="234">
        <v>0.375</v>
      </c>
      <c r="E11060" s="235">
        <v>0.00014808717788470673</v>
      </c>
      <c r="F11060" s="235">
        <v>0.00005498488444271591</v>
      </c>
    </row>
    <row r="11061" ht="14.25" customHeight="1" spans="1:6" x14ac:dyDescent="0.25">
      <c r="A11061" s="232">
        <v>43696</v>
      </c>
      <c r="B11061" s="233">
        <v>231</v>
      </c>
      <c r="C11061" s="233">
        <v>20</v>
      </c>
      <c r="D11061" s="234">
        <v>0.3958333333321207</v>
      </c>
      <c r="E11061" s="235">
        <v>0.00017117297706839105</v>
      </c>
      <c r="F11061" s="235">
        <v>0.00005428380212741717</v>
      </c>
    </row>
    <row r="11062" ht="14.25" customHeight="1" spans="1:6" x14ac:dyDescent="0.25">
      <c r="A11062" s="232">
        <v>43696</v>
      </c>
      <c r="B11062" s="233">
        <v>231</v>
      </c>
      <c r="C11062" s="233">
        <v>21</v>
      </c>
      <c r="D11062" s="234">
        <v>0.4166666666678793</v>
      </c>
      <c r="E11062" s="235">
        <v>0.000206997218370104</v>
      </c>
      <c r="F11062" s="235">
        <v>0.000054684420593302164</v>
      </c>
    </row>
    <row r="11063" ht="14.25" customHeight="1" spans="1:6" x14ac:dyDescent="0.25">
      <c r="A11063" s="232">
        <v>43696</v>
      </c>
      <c r="B11063" s="233">
        <v>231</v>
      </c>
      <c r="C11063" s="233">
        <v>22</v>
      </c>
      <c r="D11063" s="234">
        <v>0.4375</v>
      </c>
      <c r="E11063" s="235">
        <v>0.00021115937586453892</v>
      </c>
      <c r="F11063" s="235">
        <v>0.00005488472982624466</v>
      </c>
    </row>
    <row r="11064" ht="14.25" customHeight="1" spans="1:6" x14ac:dyDescent="0.25">
      <c r="A11064" s="232">
        <v>43696</v>
      </c>
      <c r="B11064" s="233">
        <v>231</v>
      </c>
      <c r="C11064" s="233">
        <v>23</v>
      </c>
      <c r="D11064" s="234">
        <v>0.4583333333321207</v>
      </c>
      <c r="E11064" s="235">
        <v>0.00021039175728457626</v>
      </c>
      <c r="F11064" s="235">
        <v>0.00005348256519564716</v>
      </c>
    </row>
    <row r="11065" ht="14.25" customHeight="1" spans="1:6" x14ac:dyDescent="0.25">
      <c r="A11065" s="232">
        <v>43696</v>
      </c>
      <c r="B11065" s="233">
        <v>231</v>
      </c>
      <c r="C11065" s="233">
        <v>24</v>
      </c>
      <c r="D11065" s="234">
        <v>0.4791666666678793</v>
      </c>
      <c r="E11065" s="235">
        <v>0.0002153848625439648</v>
      </c>
      <c r="F11065" s="235">
        <v>0.000051479472866222185</v>
      </c>
    </row>
    <row r="11066" ht="14.25" customHeight="1" spans="1:6" x14ac:dyDescent="0.25">
      <c r="A11066" s="232">
        <v>43696</v>
      </c>
      <c r="B11066" s="233">
        <v>231</v>
      </c>
      <c r="C11066" s="233">
        <v>25</v>
      </c>
      <c r="D11066" s="234">
        <v>0.5</v>
      </c>
      <c r="E11066" s="235">
        <v>0.0002194084960588498</v>
      </c>
      <c r="F11066" s="235">
        <v>0.00005448411136035966</v>
      </c>
    </row>
    <row r="11067" ht="14.25" customHeight="1" spans="1:6" x14ac:dyDescent="0.25">
      <c r="A11067" s="232">
        <v>43696</v>
      </c>
      <c r="B11067" s="233">
        <v>231</v>
      </c>
      <c r="C11067" s="233">
        <v>26</v>
      </c>
      <c r="D11067" s="234">
        <v>0.5208333333321207</v>
      </c>
      <c r="E11067" s="235">
        <v>0.00023721180357227104</v>
      </c>
      <c r="F11067" s="235">
        <v>0.00005318210134623342</v>
      </c>
    </row>
    <row r="11068" ht="14.25" customHeight="1" spans="1:6" x14ac:dyDescent="0.25">
      <c r="A11068" s="232">
        <v>43696</v>
      </c>
      <c r="B11068" s="233">
        <v>231</v>
      </c>
      <c r="C11068" s="233">
        <v>27</v>
      </c>
      <c r="D11068" s="234">
        <v>0.5416666666678793</v>
      </c>
      <c r="E11068" s="235">
        <v>0.00023483594662531145</v>
      </c>
      <c r="F11068" s="235">
        <v>0.00005228070979799218</v>
      </c>
    </row>
    <row r="11069" ht="14.25" customHeight="1" spans="1:6" x14ac:dyDescent="0.25">
      <c r="A11069" s="232">
        <v>43696</v>
      </c>
      <c r="B11069" s="233">
        <v>231</v>
      </c>
      <c r="C11069" s="233">
        <v>28</v>
      </c>
      <c r="D11069" s="234">
        <v>0.5625</v>
      </c>
      <c r="E11069" s="235">
        <v>0.0002415224215206521</v>
      </c>
      <c r="F11069" s="235">
        <v>0.00005097869978386593</v>
      </c>
    </row>
    <row r="11070" ht="14.25" customHeight="1" spans="1:6" x14ac:dyDescent="0.25">
      <c r="A11070" s="232">
        <v>43696</v>
      </c>
      <c r="B11070" s="233">
        <v>231</v>
      </c>
      <c r="C11070" s="233">
        <v>29</v>
      </c>
      <c r="D11070" s="234">
        <v>0.5833333333321207</v>
      </c>
      <c r="E11070" s="235">
        <v>0.00023718287447874526</v>
      </c>
      <c r="F11070" s="235">
        <v>0.00004857498898855595</v>
      </c>
    </row>
    <row r="11071" ht="14.25" customHeight="1" spans="1:6" x14ac:dyDescent="0.25">
      <c r="A11071" s="232">
        <v>43696</v>
      </c>
      <c r="B11071" s="233">
        <v>231</v>
      </c>
      <c r="C11071" s="233">
        <v>30</v>
      </c>
      <c r="D11071" s="234">
        <v>0.6041666666678793</v>
      </c>
      <c r="E11071" s="235">
        <v>0.00020897677404172995</v>
      </c>
      <c r="F11071" s="235">
        <v>0.00004797406128972845</v>
      </c>
    </row>
    <row r="11072" ht="14.25" customHeight="1" spans="1:6" x14ac:dyDescent="0.25">
      <c r="A11072" s="232">
        <v>43696</v>
      </c>
      <c r="B11072" s="233">
        <v>231</v>
      </c>
      <c r="C11072" s="233">
        <v>31</v>
      </c>
      <c r="D11072" s="234">
        <v>0.625</v>
      </c>
      <c r="E11072" s="235">
        <v>0.00017059034296703135</v>
      </c>
      <c r="F11072" s="235">
        <v>0.000049075762070912194</v>
      </c>
    </row>
    <row r="11073" ht="14.25" customHeight="1" spans="1:6" x14ac:dyDescent="0.25">
      <c r="A11073" s="232">
        <v>43696</v>
      </c>
      <c r="B11073" s="233">
        <v>231</v>
      </c>
      <c r="C11073" s="233">
        <v>32</v>
      </c>
      <c r="D11073" s="234">
        <v>0.6458333333321207</v>
      </c>
      <c r="E11073" s="235">
        <v>0.0001475336041834172</v>
      </c>
      <c r="F11073" s="235">
        <v>0.000050277617468567196</v>
      </c>
    </row>
    <row r="11074" ht="14.25" customHeight="1" spans="1:6" x14ac:dyDescent="0.25">
      <c r="A11074" s="232">
        <v>43696</v>
      </c>
      <c r="B11074" s="233">
        <v>231</v>
      </c>
      <c r="C11074" s="233">
        <v>33</v>
      </c>
      <c r="D11074" s="234">
        <v>0.6666666666678793</v>
      </c>
      <c r="E11074" s="235">
        <v>0.00012134991821724422</v>
      </c>
      <c r="F11074" s="235">
        <v>0.00005188009133210718</v>
      </c>
    </row>
    <row r="11075" ht="14.25" customHeight="1" spans="1:6" x14ac:dyDescent="0.25">
      <c r="A11075" s="232">
        <v>43696</v>
      </c>
      <c r="B11075" s="233">
        <v>231</v>
      </c>
      <c r="C11075" s="233">
        <v>34</v>
      </c>
      <c r="D11075" s="234">
        <v>0.6875</v>
      </c>
      <c r="E11075" s="235">
        <v>0.00009212248662929949</v>
      </c>
      <c r="F11075" s="235">
        <v>0.00005558581214154341</v>
      </c>
    </row>
    <row r="11076" ht="14.25" customHeight="1" spans="1:6" x14ac:dyDescent="0.25">
      <c r="A11076" s="232">
        <v>43696</v>
      </c>
      <c r="B11076" s="233">
        <v>231</v>
      </c>
      <c r="C11076" s="233">
        <v>35</v>
      </c>
      <c r="D11076" s="234">
        <v>0.7083333333321207</v>
      </c>
      <c r="E11076" s="235">
        <v>0.0000640442985800653</v>
      </c>
      <c r="F11076" s="235">
        <v>0.00006029307911569213</v>
      </c>
    </row>
    <row r="11077" ht="14.25" customHeight="1" spans="1:6" x14ac:dyDescent="0.25">
      <c r="A11077" s="232">
        <v>43696</v>
      </c>
      <c r="B11077" s="233">
        <v>231</v>
      </c>
      <c r="C11077" s="233">
        <v>36</v>
      </c>
      <c r="D11077" s="234">
        <v>0.7291666666678793</v>
      </c>
      <c r="E11077" s="235">
        <v>0.000040124817094942235</v>
      </c>
      <c r="F11077" s="235">
        <v>0.00006309740837688711</v>
      </c>
    </row>
    <row r="11078" ht="14.25" customHeight="1" spans="1:6" x14ac:dyDescent="0.25">
      <c r="A11078" s="232">
        <v>43696</v>
      </c>
      <c r="B11078" s="233">
        <v>231</v>
      </c>
      <c r="C11078" s="233">
        <v>37</v>
      </c>
      <c r="D11078" s="234">
        <v>0.75</v>
      </c>
      <c r="E11078" s="235">
        <v>0.000024069142872863557</v>
      </c>
      <c r="F11078" s="235">
        <v>0.0000669032838027946</v>
      </c>
    </row>
    <row r="11079" ht="14.25" customHeight="1" spans="1:6" x14ac:dyDescent="0.25">
      <c r="A11079" s="232">
        <v>43696</v>
      </c>
      <c r="B11079" s="233">
        <v>231</v>
      </c>
      <c r="C11079" s="233">
        <v>38</v>
      </c>
      <c r="D11079" s="234">
        <v>0.7708333333321207</v>
      </c>
      <c r="E11079" s="235">
        <v>0.000010034429117496232</v>
      </c>
      <c r="F11079" s="235">
        <v>0.00006830544843339208</v>
      </c>
    </row>
    <row r="11080" ht="14.25" customHeight="1" spans="1:6" x14ac:dyDescent="0.25">
      <c r="A11080" s="232">
        <v>43696</v>
      </c>
      <c r="B11080" s="233">
        <v>231</v>
      </c>
      <c r="C11080" s="233">
        <v>39</v>
      </c>
      <c r="D11080" s="234">
        <v>0.7916666666678793</v>
      </c>
      <c r="E11080" s="235">
        <v>0.000002626825249956877</v>
      </c>
      <c r="F11080" s="235">
        <v>0.00006850575766633457</v>
      </c>
    </row>
    <row r="11081" ht="14.25" customHeight="1" spans="1:6" x14ac:dyDescent="0.25">
      <c r="A11081" s="232">
        <v>43696</v>
      </c>
      <c r="B11081" s="233">
        <v>231</v>
      </c>
      <c r="C11081" s="233">
        <v>40</v>
      </c>
      <c r="D11081" s="234">
        <v>0.8125</v>
      </c>
      <c r="E11081" s="235">
        <v>7.990131423424747e-8</v>
      </c>
      <c r="F11081" s="235">
        <v>0.00006630235610396709</v>
      </c>
    </row>
    <row r="11082" ht="14.25" customHeight="1" spans="1:6" x14ac:dyDescent="0.25">
      <c r="A11082" s="232">
        <v>43696</v>
      </c>
      <c r="B11082" s="233">
        <v>231</v>
      </c>
      <c r="C11082" s="233">
        <v>41</v>
      </c>
      <c r="D11082" s="234">
        <v>0.8333333333321207</v>
      </c>
      <c r="E11082" s="235">
        <v>0</v>
      </c>
      <c r="F11082" s="235">
        <v>0.0000667029745698521</v>
      </c>
    </row>
    <row r="11083" ht="14.25" customHeight="1" spans="1:6" x14ac:dyDescent="0.25">
      <c r="A11083" s="232">
        <v>43696</v>
      </c>
      <c r="B11083" s="233">
        <v>231</v>
      </c>
      <c r="C11083" s="233">
        <v>42</v>
      </c>
      <c r="D11083" s="234">
        <v>0.8541666666678793</v>
      </c>
      <c r="E11083" s="235">
        <v>0</v>
      </c>
      <c r="F11083" s="235">
        <v>0.0000665026653369096</v>
      </c>
    </row>
    <row r="11084" ht="14.25" customHeight="1" spans="1:6" x14ac:dyDescent="0.25">
      <c r="A11084" s="232">
        <v>43696</v>
      </c>
      <c r="B11084" s="233">
        <v>231</v>
      </c>
      <c r="C11084" s="233">
        <v>43</v>
      </c>
      <c r="D11084" s="234">
        <v>0.875</v>
      </c>
      <c r="E11084" s="235">
        <v>0</v>
      </c>
      <c r="F11084" s="235">
        <v>0.00006560127378866834</v>
      </c>
    </row>
    <row r="11085" ht="14.25" customHeight="1" spans="1:6" x14ac:dyDescent="0.25">
      <c r="A11085" s="232">
        <v>43696</v>
      </c>
      <c r="B11085" s="233">
        <v>231</v>
      </c>
      <c r="C11085" s="233">
        <v>44</v>
      </c>
      <c r="D11085" s="234">
        <v>0.8958333333321207</v>
      </c>
      <c r="E11085" s="235">
        <v>0</v>
      </c>
      <c r="F11085" s="235">
        <v>0.00006399879992512835</v>
      </c>
    </row>
    <row r="11086" ht="14.25" customHeight="1" spans="1:6" x14ac:dyDescent="0.25">
      <c r="A11086" s="232">
        <v>43696</v>
      </c>
      <c r="B11086" s="233">
        <v>231</v>
      </c>
      <c r="C11086" s="233">
        <v>45</v>
      </c>
      <c r="D11086" s="234">
        <v>0.9166666666678793</v>
      </c>
      <c r="E11086" s="235">
        <v>0</v>
      </c>
      <c r="F11086" s="235">
        <v>0.00006049338834863463</v>
      </c>
    </row>
    <row r="11087" ht="14.25" customHeight="1" spans="1:6" x14ac:dyDescent="0.25">
      <c r="A11087" s="232">
        <v>43696</v>
      </c>
      <c r="B11087" s="233">
        <v>231</v>
      </c>
      <c r="C11087" s="233">
        <v>46</v>
      </c>
      <c r="D11087" s="234">
        <v>0.9375</v>
      </c>
      <c r="E11087" s="235">
        <v>0</v>
      </c>
      <c r="F11087" s="235">
        <v>0.000054684420593302164</v>
      </c>
    </row>
    <row r="11088" ht="14.25" customHeight="1" spans="1:6" x14ac:dyDescent="0.25">
      <c r="A11088" s="232">
        <v>43696</v>
      </c>
      <c r="B11088" s="233">
        <v>231</v>
      </c>
      <c r="C11088" s="233">
        <v>47</v>
      </c>
      <c r="D11088" s="234">
        <v>0.9583333333321207</v>
      </c>
      <c r="E11088" s="235">
        <v>0</v>
      </c>
      <c r="F11088" s="235">
        <v>0.0000492760713038547</v>
      </c>
    </row>
    <row r="11089" ht="14.25" customHeight="1" spans="1:6" x14ac:dyDescent="0.25">
      <c r="A11089" s="232">
        <v>43696</v>
      </c>
      <c r="B11089" s="233">
        <v>231</v>
      </c>
      <c r="C11089" s="233">
        <v>48</v>
      </c>
      <c r="D11089" s="234">
        <v>0.9791666666678793</v>
      </c>
      <c r="E11089" s="235">
        <v>0</v>
      </c>
      <c r="F11089" s="235">
        <v>0.00004296633046616598</v>
      </c>
    </row>
    <row r="11090" ht="14.25" customHeight="1" spans="1:6" x14ac:dyDescent="0.25">
      <c r="A11090" s="232">
        <v>43697</v>
      </c>
      <c r="B11090" s="233">
        <v>232</v>
      </c>
      <c r="C11090" s="233">
        <v>1</v>
      </c>
      <c r="D11090" s="234">
        <v>0</v>
      </c>
      <c r="E11090" s="235">
        <v>0</v>
      </c>
      <c r="F11090" s="235">
        <v>0.000036356125779063524</v>
      </c>
    </row>
    <row r="11091" ht="14.25" customHeight="1" spans="1:6" x14ac:dyDescent="0.25">
      <c r="A11091" s="232">
        <v>43697</v>
      </c>
      <c r="B11091" s="233">
        <v>232</v>
      </c>
      <c r="C11091" s="233">
        <v>2</v>
      </c>
      <c r="D11091" s="234">
        <v>0.020833333332120674</v>
      </c>
      <c r="E11091" s="235">
        <v>0</v>
      </c>
      <c r="F11091" s="235">
        <v>0.000033651951134339786</v>
      </c>
    </row>
    <row r="11092" ht="14.25" customHeight="1" spans="1:6" x14ac:dyDescent="0.25">
      <c r="A11092" s="232">
        <v>43697</v>
      </c>
      <c r="B11092" s="233">
        <v>232</v>
      </c>
      <c r="C11092" s="233">
        <v>3</v>
      </c>
      <c r="D11092" s="234">
        <v>0.041666666667879326</v>
      </c>
      <c r="E11092" s="235">
        <v>0</v>
      </c>
      <c r="F11092" s="235">
        <v>0.00003164885880491481</v>
      </c>
    </row>
    <row r="11093" ht="14.25" customHeight="1" spans="1:6" x14ac:dyDescent="0.25">
      <c r="A11093" s="232">
        <v>43697</v>
      </c>
      <c r="B11093" s="233">
        <v>232</v>
      </c>
      <c r="C11093" s="233">
        <v>4</v>
      </c>
      <c r="D11093" s="234">
        <v>0.0625</v>
      </c>
      <c r="E11093" s="235">
        <v>0</v>
      </c>
      <c r="F11093" s="235">
        <v>0.000029846075708432316</v>
      </c>
    </row>
    <row r="11094" ht="14.25" customHeight="1" spans="1:6" x14ac:dyDescent="0.25">
      <c r="A11094" s="232">
        <v>43697</v>
      </c>
      <c r="B11094" s="233">
        <v>232</v>
      </c>
      <c r="C11094" s="233">
        <v>5</v>
      </c>
      <c r="D11094" s="234">
        <v>0.08333333333212067</v>
      </c>
      <c r="E11094" s="235">
        <v>0</v>
      </c>
      <c r="F11094" s="235">
        <v>0.000028143447228421073</v>
      </c>
    </row>
    <row r="11095" ht="14.25" customHeight="1" spans="1:6" x14ac:dyDescent="0.25">
      <c r="A11095" s="232">
        <v>43697</v>
      </c>
      <c r="B11095" s="233">
        <v>232</v>
      </c>
      <c r="C11095" s="233">
        <v>6</v>
      </c>
      <c r="D11095" s="234">
        <v>0.10416666666787933</v>
      </c>
      <c r="E11095" s="235">
        <v>0</v>
      </c>
      <c r="F11095" s="235">
        <v>0.00002744236491312233</v>
      </c>
    </row>
    <row r="11096" ht="14.25" customHeight="1" spans="1:6" x14ac:dyDescent="0.25">
      <c r="A11096" s="232">
        <v>43697</v>
      </c>
      <c r="B11096" s="233">
        <v>232</v>
      </c>
      <c r="C11096" s="233">
        <v>7</v>
      </c>
      <c r="D11096" s="234">
        <v>0.125</v>
      </c>
      <c r="E11096" s="235">
        <v>0</v>
      </c>
      <c r="F11096" s="235">
        <v>0.000027342210296651082</v>
      </c>
    </row>
    <row r="11097" ht="14.25" customHeight="1" spans="1:6" x14ac:dyDescent="0.25">
      <c r="A11097" s="232">
        <v>43697</v>
      </c>
      <c r="B11097" s="233">
        <v>232</v>
      </c>
      <c r="C11097" s="233">
        <v>8</v>
      </c>
      <c r="D11097" s="234">
        <v>0.14583333333212067</v>
      </c>
      <c r="E11097" s="235">
        <v>0</v>
      </c>
      <c r="F11097" s="235">
        <v>0.000026340664131938587</v>
      </c>
    </row>
    <row r="11098" ht="14.25" customHeight="1" spans="1:6" x14ac:dyDescent="0.25">
      <c r="A11098" s="232">
        <v>43697</v>
      </c>
      <c r="B11098" s="233">
        <v>232</v>
      </c>
      <c r="C11098" s="233">
        <v>9</v>
      </c>
      <c r="D11098" s="234">
        <v>0.16666666666787933</v>
      </c>
      <c r="E11098" s="235">
        <v>0</v>
      </c>
      <c r="F11098" s="235">
        <v>0.000026340664131938587</v>
      </c>
    </row>
    <row r="11099" ht="14.25" customHeight="1" spans="1:6" x14ac:dyDescent="0.25">
      <c r="A11099" s="232">
        <v>43697</v>
      </c>
      <c r="B11099" s="233">
        <v>232</v>
      </c>
      <c r="C11099" s="233">
        <v>10</v>
      </c>
      <c r="D11099" s="234">
        <v>0.1875</v>
      </c>
      <c r="E11099" s="235">
        <v>7.248066470363088e-8</v>
      </c>
      <c r="F11099" s="235">
        <v>0.00002674128259782358</v>
      </c>
    </row>
    <row r="11100" ht="14.25" customHeight="1" spans="1:6" x14ac:dyDescent="0.25">
      <c r="A11100" s="232">
        <v>43697</v>
      </c>
      <c r="B11100" s="233">
        <v>232</v>
      </c>
      <c r="C11100" s="233">
        <v>11</v>
      </c>
      <c r="D11100" s="234">
        <v>0.20833333333212067</v>
      </c>
      <c r="E11100" s="235">
        <v>0.000001860337060726526</v>
      </c>
      <c r="F11100" s="235">
        <v>0.000026641127981352337</v>
      </c>
    </row>
    <row r="11101" ht="14.25" customHeight="1" spans="1:6" x14ac:dyDescent="0.25">
      <c r="A11101" s="232">
        <v>43697</v>
      </c>
      <c r="B11101" s="233">
        <v>232</v>
      </c>
      <c r="C11101" s="233">
        <v>12</v>
      </c>
      <c r="D11101" s="234">
        <v>0.22916666666787933</v>
      </c>
      <c r="E11101" s="235">
        <v>0.000004408991637898998</v>
      </c>
      <c r="F11101" s="235">
        <v>0.000026941591830766084</v>
      </c>
    </row>
    <row r="11102" ht="14.25" customHeight="1" spans="1:6" x14ac:dyDescent="0.25">
      <c r="A11102" s="232">
        <v>43697</v>
      </c>
      <c r="B11102" s="233">
        <v>232</v>
      </c>
      <c r="C11102" s="233">
        <v>13</v>
      </c>
      <c r="D11102" s="234">
        <v>0.25</v>
      </c>
      <c r="E11102" s="235">
        <v>0.000010308969418462154</v>
      </c>
      <c r="F11102" s="235">
        <v>0.000028644220310777324</v>
      </c>
    </row>
    <row r="11103" ht="14.25" customHeight="1" spans="1:6" x14ac:dyDescent="0.25">
      <c r="A11103" s="232">
        <v>43697</v>
      </c>
      <c r="B11103" s="233">
        <v>232</v>
      </c>
      <c r="C11103" s="233">
        <v>14</v>
      </c>
      <c r="D11103" s="234">
        <v>0.2708333333321207</v>
      </c>
      <c r="E11103" s="235">
        <v>0.00001912486292425364</v>
      </c>
      <c r="F11103" s="235">
        <v>0.0000318491680378573</v>
      </c>
    </row>
    <row r="11104" ht="14.25" customHeight="1" spans="1:6" x14ac:dyDescent="0.25">
      <c r="A11104" s="232">
        <v>43697</v>
      </c>
      <c r="B11104" s="233">
        <v>232</v>
      </c>
      <c r="C11104" s="233">
        <v>15</v>
      </c>
      <c r="D11104" s="234">
        <v>0.2916666666678793</v>
      </c>
      <c r="E11104" s="235">
        <v>0.0000353813703876961</v>
      </c>
      <c r="F11104" s="235">
        <v>0.000035955507313178524</v>
      </c>
    </row>
    <row r="11105" ht="14.25" customHeight="1" spans="1:6" x14ac:dyDescent="0.25">
      <c r="A11105" s="232">
        <v>43697</v>
      </c>
      <c r="B11105" s="233">
        <v>232</v>
      </c>
      <c r="C11105" s="233">
        <v>16</v>
      </c>
      <c r="D11105" s="234">
        <v>0.3125</v>
      </c>
      <c r="E11105" s="235">
        <v>0.000053993384501573385</v>
      </c>
      <c r="F11105" s="235">
        <v>0.00003906030042378726</v>
      </c>
    </row>
    <row r="11106" ht="14.25" customHeight="1" spans="1:6" x14ac:dyDescent="0.25">
      <c r="A11106" s="232">
        <v>43697</v>
      </c>
      <c r="B11106" s="233">
        <v>232</v>
      </c>
      <c r="C11106" s="233">
        <v>17</v>
      </c>
      <c r="D11106" s="234">
        <v>0.3333333333321207</v>
      </c>
      <c r="E11106" s="235">
        <v>0.00007454780141429317</v>
      </c>
      <c r="F11106" s="235">
        <v>0.00004737313359090096</v>
      </c>
    </row>
    <row r="11107" ht="14.25" customHeight="1" spans="1:6" x14ac:dyDescent="0.25">
      <c r="A11107" s="232">
        <v>43697</v>
      </c>
      <c r="B11107" s="233">
        <v>232</v>
      </c>
      <c r="C11107" s="233">
        <v>18</v>
      </c>
      <c r="D11107" s="234">
        <v>0.3541666666678793</v>
      </c>
      <c r="E11107" s="235">
        <v>0.00009519797764823811</v>
      </c>
      <c r="F11107" s="235">
        <v>0.00005338241057917592</v>
      </c>
    </row>
    <row r="11108" ht="14.25" customHeight="1" spans="1:6" x14ac:dyDescent="0.25">
      <c r="A11108" s="232">
        <v>43697</v>
      </c>
      <c r="B11108" s="233">
        <v>232</v>
      </c>
      <c r="C11108" s="233">
        <v>19</v>
      </c>
      <c r="D11108" s="234">
        <v>0.375</v>
      </c>
      <c r="E11108" s="235">
        <v>0.0001046271433964469</v>
      </c>
      <c r="F11108" s="235">
        <v>0.0000567876675391984</v>
      </c>
    </row>
    <row r="11109" ht="14.25" customHeight="1" spans="1:6" x14ac:dyDescent="0.25">
      <c r="A11109" s="232">
        <v>43697</v>
      </c>
      <c r="B11109" s="233">
        <v>232</v>
      </c>
      <c r="C11109" s="233">
        <v>20</v>
      </c>
      <c r="D11109" s="234">
        <v>0.3958333333321207</v>
      </c>
      <c r="E11109" s="235">
        <v>0.00012014222770168596</v>
      </c>
      <c r="F11109" s="235">
        <v>0.000059191378334508385</v>
      </c>
    </row>
    <row r="11110" ht="14.25" customHeight="1" spans="1:6" x14ac:dyDescent="0.25">
      <c r="A11110" s="232">
        <v>43697</v>
      </c>
      <c r="B11110" s="233">
        <v>232</v>
      </c>
      <c r="C11110" s="233">
        <v>21</v>
      </c>
      <c r="D11110" s="234">
        <v>0.4166666666678793</v>
      </c>
      <c r="E11110" s="235">
        <v>0.00013586308440082382</v>
      </c>
      <c r="F11110" s="235">
        <v>0.00005808967755332465</v>
      </c>
    </row>
    <row r="11111" ht="14.25" customHeight="1" spans="1:6" x14ac:dyDescent="0.25">
      <c r="A11111" s="232">
        <v>43697</v>
      </c>
      <c r="B11111" s="233">
        <v>232</v>
      </c>
      <c r="C11111" s="233">
        <v>22</v>
      </c>
      <c r="D11111" s="234">
        <v>0.4375</v>
      </c>
      <c r="E11111" s="235">
        <v>0.00013512632400146344</v>
      </c>
      <c r="F11111" s="235">
        <v>0.00005518519367565842</v>
      </c>
    </row>
    <row r="11112" ht="14.25" customHeight="1" spans="1:6" x14ac:dyDescent="0.25">
      <c r="A11112" s="232">
        <v>43697</v>
      </c>
      <c r="B11112" s="233">
        <v>232</v>
      </c>
      <c r="C11112" s="233">
        <v>23</v>
      </c>
      <c r="D11112" s="234">
        <v>0.4583333333321207</v>
      </c>
      <c r="E11112" s="235">
        <v>0.00014378110242398596</v>
      </c>
      <c r="F11112" s="235">
        <v>0.00005398333827800342</v>
      </c>
    </row>
    <row r="11113" ht="14.25" customHeight="1" spans="1:6" x14ac:dyDescent="0.25">
      <c r="A11113" s="232">
        <v>43697</v>
      </c>
      <c r="B11113" s="233">
        <v>232</v>
      </c>
      <c r="C11113" s="233">
        <v>24</v>
      </c>
      <c r="D11113" s="234">
        <v>0.4791666666678793</v>
      </c>
      <c r="E11113" s="235">
        <v>0.00014459418892825114</v>
      </c>
      <c r="F11113" s="235">
        <v>0.00005548565752507217</v>
      </c>
    </row>
    <row r="11114" ht="14.25" customHeight="1" spans="1:6" x14ac:dyDescent="0.25">
      <c r="A11114" s="232">
        <v>43697</v>
      </c>
      <c r="B11114" s="233">
        <v>232</v>
      </c>
      <c r="C11114" s="233">
        <v>25</v>
      </c>
      <c r="D11114" s="234">
        <v>0.5</v>
      </c>
      <c r="E11114" s="235">
        <v>0.0001479134393396322</v>
      </c>
      <c r="F11114" s="235">
        <v>0.00005548565752507217</v>
      </c>
    </row>
    <row r="11115" ht="14.25" customHeight="1" spans="1:6" x14ac:dyDescent="0.25">
      <c r="A11115" s="232">
        <v>43697</v>
      </c>
      <c r="B11115" s="233">
        <v>232</v>
      </c>
      <c r="C11115" s="233">
        <v>26</v>
      </c>
      <c r="D11115" s="234">
        <v>0.5208333333321207</v>
      </c>
      <c r="E11115" s="235">
        <v>0.000147783703898947</v>
      </c>
      <c r="F11115" s="235">
        <v>0.0000567876675391984</v>
      </c>
    </row>
    <row r="11116" ht="14.25" customHeight="1" spans="1:6" x14ac:dyDescent="0.25">
      <c r="A11116" s="232">
        <v>43697</v>
      </c>
      <c r="B11116" s="233">
        <v>232</v>
      </c>
      <c r="C11116" s="233">
        <v>27</v>
      </c>
      <c r="D11116" s="234">
        <v>0.5416666666678793</v>
      </c>
      <c r="E11116" s="235">
        <v>0.0001511779067954379</v>
      </c>
      <c r="F11116" s="235">
        <v>0.0000567876675391984</v>
      </c>
    </row>
    <row r="11117" ht="14.25" customHeight="1" spans="1:6" x14ac:dyDescent="0.25">
      <c r="A11117" s="232">
        <v>43697</v>
      </c>
      <c r="B11117" s="233">
        <v>232</v>
      </c>
      <c r="C11117" s="233">
        <v>28</v>
      </c>
      <c r="D11117" s="234">
        <v>0.5625</v>
      </c>
      <c r="E11117" s="235">
        <v>0.00014971013876539238</v>
      </c>
      <c r="F11117" s="235">
        <v>0.000054383956743888416</v>
      </c>
    </row>
    <row r="11118" ht="14.25" customHeight="1" spans="1:6" x14ac:dyDescent="0.25">
      <c r="A11118" s="232">
        <v>43697</v>
      </c>
      <c r="B11118" s="233">
        <v>232</v>
      </c>
      <c r="C11118" s="233">
        <v>29</v>
      </c>
      <c r="D11118" s="234">
        <v>0.5833333333321207</v>
      </c>
      <c r="E11118" s="235">
        <v>0.00015857020006632605</v>
      </c>
      <c r="F11118" s="235">
        <v>0.00005448411136035966</v>
      </c>
    </row>
    <row r="11119" ht="14.25" customHeight="1" spans="1:6" x14ac:dyDescent="0.25">
      <c r="A11119" s="232">
        <v>43697</v>
      </c>
      <c r="B11119" s="233">
        <v>232</v>
      </c>
      <c r="C11119" s="233">
        <v>30</v>
      </c>
      <c r="D11119" s="234">
        <v>0.6041666666678793</v>
      </c>
      <c r="E11119" s="235">
        <v>0.0001646289126564875</v>
      </c>
      <c r="F11119" s="235">
        <v>0.00005308194672976218</v>
      </c>
    </row>
    <row r="11120" ht="14.25" customHeight="1" spans="1:6" x14ac:dyDescent="0.25">
      <c r="A11120" s="232">
        <v>43697</v>
      </c>
      <c r="B11120" s="233">
        <v>232</v>
      </c>
      <c r="C11120" s="233">
        <v>31</v>
      </c>
      <c r="D11120" s="234">
        <v>0.625</v>
      </c>
      <c r="E11120" s="235">
        <v>0.00013571218437148714</v>
      </c>
      <c r="F11120" s="235">
        <v>0.00005177993671563594</v>
      </c>
    </row>
    <row r="11121" ht="14.25" customHeight="1" spans="1:6" x14ac:dyDescent="0.25">
      <c r="A11121" s="232">
        <v>43697</v>
      </c>
      <c r="B11121" s="233">
        <v>232</v>
      </c>
      <c r="C11121" s="233">
        <v>32</v>
      </c>
      <c r="D11121" s="234">
        <v>0.6458333333321207</v>
      </c>
      <c r="E11121" s="235">
        <v>0.0001177807961627722</v>
      </c>
      <c r="F11121" s="235">
        <v>0.00005338241057917592</v>
      </c>
    </row>
    <row r="11122" ht="14.25" customHeight="1" spans="1:6" x14ac:dyDescent="0.25">
      <c r="A11122" s="232">
        <v>43697</v>
      </c>
      <c r="B11122" s="233">
        <v>232</v>
      </c>
      <c r="C11122" s="233">
        <v>33</v>
      </c>
      <c r="D11122" s="234">
        <v>0.6666666666678793</v>
      </c>
      <c r="E11122" s="235">
        <v>0.00010298313318146466</v>
      </c>
      <c r="F11122" s="235">
        <v>0.00005428380212741717</v>
      </c>
    </row>
    <row r="11123" ht="14.25" customHeight="1" spans="1:6" x14ac:dyDescent="0.25">
      <c r="A11123" s="232">
        <v>43697</v>
      </c>
      <c r="B11123" s="233">
        <v>232</v>
      </c>
      <c r="C11123" s="233">
        <v>34</v>
      </c>
      <c r="D11123" s="234">
        <v>0.6875</v>
      </c>
      <c r="E11123" s="235">
        <v>0.00008559666638640347</v>
      </c>
      <c r="F11123" s="235">
        <v>0.000058390141402738404</v>
      </c>
    </row>
    <row r="11124" ht="14.25" customHeight="1" spans="1:6" x14ac:dyDescent="0.25">
      <c r="A11124" s="232">
        <v>43697</v>
      </c>
      <c r="B11124" s="233">
        <v>232</v>
      </c>
      <c r="C11124" s="233">
        <v>35</v>
      </c>
      <c r="D11124" s="234">
        <v>0.7083333333321207</v>
      </c>
      <c r="E11124" s="235">
        <v>0.00006586389318103186</v>
      </c>
      <c r="F11124" s="235">
        <v>0.00006229617144511711</v>
      </c>
    </row>
    <row r="11125" ht="14.25" customHeight="1" spans="1:6" x14ac:dyDescent="0.25">
      <c r="A11125" s="232">
        <v>43697</v>
      </c>
      <c r="B11125" s="233">
        <v>232</v>
      </c>
      <c r="C11125" s="233">
        <v>36</v>
      </c>
      <c r="D11125" s="234">
        <v>0.7291666666678793</v>
      </c>
      <c r="E11125" s="235">
        <v>0.0000456897745833447</v>
      </c>
      <c r="F11125" s="235">
        <v>0.00006510050070631209</v>
      </c>
    </row>
    <row r="11126" ht="14.25" customHeight="1" spans="1:6" x14ac:dyDescent="0.25">
      <c r="A11126" s="232">
        <v>43697</v>
      </c>
      <c r="B11126" s="233">
        <v>232</v>
      </c>
      <c r="C11126" s="233">
        <v>37</v>
      </c>
      <c r="D11126" s="234">
        <v>0.75</v>
      </c>
      <c r="E11126" s="235">
        <v>0.00002986565171971182</v>
      </c>
      <c r="F11126" s="235">
        <v>0.00006540096455572584</v>
      </c>
    </row>
    <row r="11127" ht="14.25" customHeight="1" spans="1:6" x14ac:dyDescent="0.25">
      <c r="A11127" s="232">
        <v>43697</v>
      </c>
      <c r="B11127" s="233">
        <v>232</v>
      </c>
      <c r="C11127" s="233">
        <v>38</v>
      </c>
      <c r="D11127" s="234">
        <v>0.7708333333321207</v>
      </c>
      <c r="E11127" s="235">
        <v>0.000012174169790560081</v>
      </c>
      <c r="F11127" s="235">
        <v>0.00006800498458397833</v>
      </c>
    </row>
    <row r="11128" ht="14.25" customHeight="1" spans="1:6" x14ac:dyDescent="0.25">
      <c r="A11128" s="232">
        <v>43697</v>
      </c>
      <c r="B11128" s="233">
        <v>232</v>
      </c>
      <c r="C11128" s="233">
        <v>39</v>
      </c>
      <c r="D11128" s="234">
        <v>0.7916666666678793</v>
      </c>
      <c r="E11128" s="235">
        <v>0.0000030128448984725684</v>
      </c>
      <c r="F11128" s="235">
        <v>0.00006580158302161085</v>
      </c>
    </row>
    <row r="11129" ht="14.25" customHeight="1" spans="1:6" x14ac:dyDescent="0.25">
      <c r="A11129" s="232">
        <v>43697</v>
      </c>
      <c r="B11129" s="233">
        <v>232</v>
      </c>
      <c r="C11129" s="233">
        <v>40</v>
      </c>
      <c r="D11129" s="234">
        <v>0.8125</v>
      </c>
      <c r="E11129" s="235">
        <v>1.07768130618414e-7</v>
      </c>
      <c r="F11129" s="235">
        <v>0.00006490019147336961</v>
      </c>
    </row>
    <row r="11130" ht="14.25" customHeight="1" spans="1:6" x14ac:dyDescent="0.25">
      <c r="A11130" s="232">
        <v>43697</v>
      </c>
      <c r="B11130" s="233">
        <v>232</v>
      </c>
      <c r="C11130" s="233">
        <v>41</v>
      </c>
      <c r="D11130" s="234">
        <v>0.8333333333321207</v>
      </c>
      <c r="E11130" s="235">
        <v>0</v>
      </c>
      <c r="F11130" s="235">
        <v>0.00006680312918632335</v>
      </c>
    </row>
    <row r="11131" ht="14.25" customHeight="1" spans="1:6" x14ac:dyDescent="0.25">
      <c r="A11131" s="232">
        <v>43697</v>
      </c>
      <c r="B11131" s="233">
        <v>232</v>
      </c>
      <c r="C11131" s="233">
        <v>42</v>
      </c>
      <c r="D11131" s="234">
        <v>0.8541666666678793</v>
      </c>
      <c r="E11131" s="235">
        <v>0</v>
      </c>
      <c r="F11131" s="235">
        <v>0.00006570142840513958</v>
      </c>
    </row>
    <row r="11132" ht="14.25" customHeight="1" spans="1:6" x14ac:dyDescent="0.25">
      <c r="A11132" s="232">
        <v>43697</v>
      </c>
      <c r="B11132" s="233">
        <v>232</v>
      </c>
      <c r="C11132" s="233">
        <v>43</v>
      </c>
      <c r="D11132" s="234">
        <v>0.875</v>
      </c>
      <c r="E11132" s="235">
        <v>0</v>
      </c>
      <c r="F11132" s="235">
        <v>0.00006490019147336961</v>
      </c>
    </row>
    <row r="11133" ht="14.25" customHeight="1" spans="1:6" x14ac:dyDescent="0.25">
      <c r="A11133" s="232">
        <v>43697</v>
      </c>
      <c r="B11133" s="233">
        <v>232</v>
      </c>
      <c r="C11133" s="233">
        <v>44</v>
      </c>
      <c r="D11133" s="234">
        <v>0.8958333333321207</v>
      </c>
      <c r="E11133" s="235">
        <v>0</v>
      </c>
      <c r="F11133" s="235">
        <v>0.00006259663529453087</v>
      </c>
    </row>
    <row r="11134" ht="14.25" customHeight="1" spans="1:6" x14ac:dyDescent="0.25">
      <c r="A11134" s="232">
        <v>43697</v>
      </c>
      <c r="B11134" s="233">
        <v>232</v>
      </c>
      <c r="C11134" s="233">
        <v>45</v>
      </c>
      <c r="D11134" s="234">
        <v>0.9166666666678793</v>
      </c>
      <c r="E11134" s="235">
        <v>0</v>
      </c>
      <c r="F11134" s="235">
        <v>0.000060092769882749627</v>
      </c>
    </row>
    <row r="11135" ht="14.25" customHeight="1" spans="1:6" x14ac:dyDescent="0.25">
      <c r="A11135" s="232">
        <v>43697</v>
      </c>
      <c r="B11135" s="233">
        <v>232</v>
      </c>
      <c r="C11135" s="233">
        <v>46</v>
      </c>
      <c r="D11135" s="234">
        <v>0.9375</v>
      </c>
      <c r="E11135" s="235">
        <v>0</v>
      </c>
      <c r="F11135" s="235">
        <v>0.0000567876675391984</v>
      </c>
    </row>
    <row r="11136" ht="14.25" customHeight="1" spans="1:6" x14ac:dyDescent="0.25">
      <c r="A11136" s="232">
        <v>43697</v>
      </c>
      <c r="B11136" s="233">
        <v>232</v>
      </c>
      <c r="C11136" s="233">
        <v>47</v>
      </c>
      <c r="D11136" s="234">
        <v>0.9583333333321207</v>
      </c>
      <c r="E11136" s="235">
        <v>0</v>
      </c>
      <c r="F11136" s="235">
        <v>0.00004987699900268219</v>
      </c>
    </row>
    <row r="11137" ht="14.25" customHeight="1" spans="1:6" x14ac:dyDescent="0.25">
      <c r="A11137" s="232">
        <v>43697</v>
      </c>
      <c r="B11137" s="233">
        <v>232</v>
      </c>
      <c r="C11137" s="233">
        <v>48</v>
      </c>
      <c r="D11137" s="234">
        <v>0.9791666666678793</v>
      </c>
      <c r="E11137" s="235">
        <v>0</v>
      </c>
      <c r="F11137" s="235">
        <v>0.00004486926817911972</v>
      </c>
    </row>
    <row r="11138" ht="14.25" customHeight="1" spans="1:6" x14ac:dyDescent="0.25">
      <c r="A11138" s="232">
        <v>43698</v>
      </c>
      <c r="B11138" s="233">
        <v>233</v>
      </c>
      <c r="C11138" s="233">
        <v>1</v>
      </c>
      <c r="D11138" s="234">
        <v>0</v>
      </c>
      <c r="E11138" s="235">
        <v>0</v>
      </c>
      <c r="F11138" s="235">
        <v>0.00003916045504025851</v>
      </c>
    </row>
    <row r="11139" ht="14.25" customHeight="1" spans="1:6" x14ac:dyDescent="0.25">
      <c r="A11139" s="232">
        <v>43698</v>
      </c>
      <c r="B11139" s="233">
        <v>233</v>
      </c>
      <c r="C11139" s="233">
        <v>2</v>
      </c>
      <c r="D11139" s="234">
        <v>0.020833333332120674</v>
      </c>
      <c r="E11139" s="235">
        <v>0</v>
      </c>
      <c r="F11139" s="235">
        <v>0.00003545473423082228</v>
      </c>
    </row>
    <row r="11140" ht="14.25" customHeight="1" spans="1:6" x14ac:dyDescent="0.25">
      <c r="A11140" s="232">
        <v>43698</v>
      </c>
      <c r="B11140" s="233">
        <v>233</v>
      </c>
      <c r="C11140" s="233">
        <v>3</v>
      </c>
      <c r="D11140" s="234">
        <v>0.041666666667879326</v>
      </c>
      <c r="E11140" s="235">
        <v>0</v>
      </c>
      <c r="F11140" s="235">
        <v>0.00003275055958609855</v>
      </c>
    </row>
    <row r="11141" ht="14.25" customHeight="1" spans="1:6" x14ac:dyDescent="0.25">
      <c r="A11141" s="232">
        <v>43698</v>
      </c>
      <c r="B11141" s="233">
        <v>233</v>
      </c>
      <c r="C11141" s="233">
        <v>4</v>
      </c>
      <c r="D11141" s="234">
        <v>0.0625</v>
      </c>
      <c r="E11141" s="235">
        <v>0</v>
      </c>
      <c r="F11141" s="235">
        <v>0.000030046384941374813</v>
      </c>
    </row>
    <row r="11142" ht="14.25" customHeight="1" spans="1:6" x14ac:dyDescent="0.25">
      <c r="A11142" s="232">
        <v>43698</v>
      </c>
      <c r="B11142" s="233">
        <v>233</v>
      </c>
      <c r="C11142" s="233">
        <v>5</v>
      </c>
      <c r="D11142" s="234">
        <v>0.08333333333212067</v>
      </c>
      <c r="E11142" s="235">
        <v>0</v>
      </c>
      <c r="F11142" s="235">
        <v>0.000028644220310777324</v>
      </c>
    </row>
    <row r="11143" ht="14.25" customHeight="1" spans="1:6" x14ac:dyDescent="0.25">
      <c r="A11143" s="232">
        <v>43698</v>
      </c>
      <c r="B11143" s="233">
        <v>233</v>
      </c>
      <c r="C11143" s="233">
        <v>6</v>
      </c>
      <c r="D11143" s="234">
        <v>0.10416666666787933</v>
      </c>
      <c r="E11143" s="235">
        <v>0</v>
      </c>
      <c r="F11143" s="235">
        <v>0.00002744236491312233</v>
      </c>
    </row>
    <row r="11144" ht="14.25" customHeight="1" spans="1:6" x14ac:dyDescent="0.25">
      <c r="A11144" s="232">
        <v>43698</v>
      </c>
      <c r="B11144" s="233">
        <v>233</v>
      </c>
      <c r="C11144" s="233">
        <v>7</v>
      </c>
      <c r="D11144" s="234">
        <v>0.125</v>
      </c>
      <c r="E11144" s="235">
        <v>0</v>
      </c>
      <c r="F11144" s="235">
        <v>0.00002684143721429483</v>
      </c>
    </row>
    <row r="11145" ht="14.25" customHeight="1" spans="1:6" x14ac:dyDescent="0.25">
      <c r="A11145" s="232">
        <v>43698</v>
      </c>
      <c r="B11145" s="233">
        <v>233</v>
      </c>
      <c r="C11145" s="233">
        <v>8</v>
      </c>
      <c r="D11145" s="234">
        <v>0.14583333333212067</v>
      </c>
      <c r="E11145" s="235">
        <v>0</v>
      </c>
      <c r="F11145" s="235">
        <v>0.000025839891049582346</v>
      </c>
    </row>
    <row r="11146" ht="14.25" customHeight="1" spans="1:6" x14ac:dyDescent="0.25">
      <c r="A11146" s="232">
        <v>43698</v>
      </c>
      <c r="B11146" s="233">
        <v>233</v>
      </c>
      <c r="C11146" s="233">
        <v>9</v>
      </c>
      <c r="D11146" s="234">
        <v>0.16666666666787933</v>
      </c>
      <c r="E11146" s="235">
        <v>0</v>
      </c>
      <c r="F11146" s="235">
        <v>0.000026340664131938587</v>
      </c>
    </row>
    <row r="11147" ht="14.25" customHeight="1" spans="1:6" x14ac:dyDescent="0.25">
      <c r="A11147" s="232">
        <v>43698</v>
      </c>
      <c r="B11147" s="233">
        <v>233</v>
      </c>
      <c r="C11147" s="233">
        <v>10</v>
      </c>
      <c r="D11147" s="234">
        <v>0.1875</v>
      </c>
      <c r="E11147" s="235">
        <v>7.248066470363088e-8</v>
      </c>
      <c r="F11147" s="235">
        <v>0.00002594004566605359</v>
      </c>
    </row>
    <row r="11148" ht="14.25" customHeight="1" spans="1:6" x14ac:dyDescent="0.25">
      <c r="A11148" s="232">
        <v>43698</v>
      </c>
      <c r="B11148" s="233">
        <v>233</v>
      </c>
      <c r="C11148" s="233">
        <v>11</v>
      </c>
      <c r="D11148" s="234">
        <v>0.20833333333212067</v>
      </c>
      <c r="E11148" s="235">
        <v>0.000003551552570477913</v>
      </c>
      <c r="F11148" s="235">
        <v>0.00002604020028252484</v>
      </c>
    </row>
    <row r="11149" ht="14.25" customHeight="1" spans="1:6" x14ac:dyDescent="0.25">
      <c r="A11149" s="232">
        <v>43698</v>
      </c>
      <c r="B11149" s="233">
        <v>233</v>
      </c>
      <c r="C11149" s="233">
        <v>12</v>
      </c>
      <c r="D11149" s="234">
        <v>0.22916666666787933</v>
      </c>
      <c r="E11149" s="235">
        <v>0.000009772142206958957</v>
      </c>
      <c r="F11149" s="235">
        <v>0.00002684143721429483</v>
      </c>
    </row>
    <row r="11150" ht="14.25" customHeight="1" spans="1:6" x14ac:dyDescent="0.25">
      <c r="A11150" s="232">
        <v>43698</v>
      </c>
      <c r="B11150" s="233">
        <v>233</v>
      </c>
      <c r="C11150" s="233">
        <v>13</v>
      </c>
      <c r="D11150" s="234">
        <v>0.25</v>
      </c>
      <c r="E11150" s="235">
        <v>0.00002094724674131013</v>
      </c>
      <c r="F11150" s="235">
        <v>0.000028243601844892327</v>
      </c>
    </row>
    <row r="11151" ht="14.25" customHeight="1" spans="1:6" x14ac:dyDescent="0.25">
      <c r="A11151" s="232">
        <v>43698</v>
      </c>
      <c r="B11151" s="233">
        <v>233</v>
      </c>
      <c r="C11151" s="233">
        <v>14</v>
      </c>
      <c r="D11151" s="234">
        <v>0.2708333333321207</v>
      </c>
      <c r="E11151" s="235">
        <v>0.000037346530027661976</v>
      </c>
      <c r="F11151" s="235">
        <v>0.000029245148009604822</v>
      </c>
    </row>
    <row r="11152" ht="14.25" customHeight="1" spans="1:6" x14ac:dyDescent="0.25">
      <c r="A11152" s="232">
        <v>43698</v>
      </c>
      <c r="B11152" s="233">
        <v>233</v>
      </c>
      <c r="C11152" s="233">
        <v>15</v>
      </c>
      <c r="D11152" s="234">
        <v>0.2916666666678793</v>
      </c>
      <c r="E11152" s="235">
        <v>0.000060088699551711105</v>
      </c>
      <c r="F11152" s="235">
        <v>0.00003275055958609855</v>
      </c>
    </row>
    <row r="11153" ht="14.25" customHeight="1" spans="1:6" x14ac:dyDescent="0.25">
      <c r="A11153" s="232">
        <v>43698</v>
      </c>
      <c r="B11153" s="233">
        <v>233</v>
      </c>
      <c r="C11153" s="233">
        <v>16</v>
      </c>
      <c r="D11153" s="234">
        <v>0.3125</v>
      </c>
      <c r="E11153" s="235">
        <v>0.0000858113234880176</v>
      </c>
      <c r="F11153" s="235">
        <v>0.000037057208094362266</v>
      </c>
    </row>
    <row r="11154" ht="14.25" customHeight="1" spans="1:6" x14ac:dyDescent="0.25">
      <c r="A11154" s="232">
        <v>43698</v>
      </c>
      <c r="B11154" s="233">
        <v>233</v>
      </c>
      <c r="C11154" s="233">
        <v>17</v>
      </c>
      <c r="D11154" s="234">
        <v>0.3333333333321207</v>
      </c>
      <c r="E11154" s="235">
        <v>0.0001232071323944283</v>
      </c>
      <c r="F11154" s="235">
        <v>0.00004366741278146473</v>
      </c>
    </row>
    <row r="11155" ht="14.25" customHeight="1" spans="1:6" x14ac:dyDescent="0.25">
      <c r="A11155" s="232">
        <v>43698</v>
      </c>
      <c r="B11155" s="233">
        <v>233</v>
      </c>
      <c r="C11155" s="233">
        <v>18</v>
      </c>
      <c r="D11155" s="234">
        <v>0.3541666666678793</v>
      </c>
      <c r="E11155" s="235">
        <v>0.00015814251041548048</v>
      </c>
      <c r="F11155" s="235">
        <v>0.000050578081317980936</v>
      </c>
    </row>
    <row r="11156" ht="14.25" customHeight="1" spans="1:6" x14ac:dyDescent="0.25">
      <c r="A11156" s="232">
        <v>43698</v>
      </c>
      <c r="B11156" s="233">
        <v>233</v>
      </c>
      <c r="C11156" s="233">
        <v>19</v>
      </c>
      <c r="D11156" s="234">
        <v>0.375</v>
      </c>
      <c r="E11156" s="235">
        <v>0.00018157461336117185</v>
      </c>
      <c r="F11156" s="235">
        <v>0.000055285348292129665</v>
      </c>
    </row>
    <row r="11157" ht="14.25" customHeight="1" spans="1:6" x14ac:dyDescent="0.25">
      <c r="A11157" s="232">
        <v>43698</v>
      </c>
      <c r="B11157" s="233">
        <v>233</v>
      </c>
      <c r="C11157" s="233">
        <v>20</v>
      </c>
      <c r="D11157" s="234">
        <v>0.3958333333321207</v>
      </c>
      <c r="E11157" s="235">
        <v>0.00020070334680926636</v>
      </c>
      <c r="F11157" s="235">
        <v>0.000055085039059187164</v>
      </c>
    </row>
    <row r="11158" ht="14.25" customHeight="1" spans="1:6" x14ac:dyDescent="0.25">
      <c r="A11158" s="232">
        <v>43698</v>
      </c>
      <c r="B11158" s="233">
        <v>233</v>
      </c>
      <c r="C11158" s="233">
        <v>21</v>
      </c>
      <c r="D11158" s="234">
        <v>0.4166666666678793</v>
      </c>
      <c r="E11158" s="235">
        <v>0.00023574041528178527</v>
      </c>
      <c r="F11158" s="235">
        <v>0.0000573885952380259</v>
      </c>
    </row>
    <row r="11159" ht="14.25" customHeight="1" spans="1:6" x14ac:dyDescent="0.25">
      <c r="A11159" s="232">
        <v>43698</v>
      </c>
      <c r="B11159" s="233">
        <v>233</v>
      </c>
      <c r="C11159" s="233">
        <v>22</v>
      </c>
      <c r="D11159" s="234">
        <v>0.4375</v>
      </c>
      <c r="E11159" s="235">
        <v>0.00023213327970741512</v>
      </c>
      <c r="F11159" s="235">
        <v>0.00005788936832038214</v>
      </c>
    </row>
    <row r="11160" ht="14.25" customHeight="1" spans="1:6" x14ac:dyDescent="0.25">
      <c r="A11160" s="232">
        <v>43698</v>
      </c>
      <c r="B11160" s="233">
        <v>233</v>
      </c>
      <c r="C11160" s="233">
        <v>23</v>
      </c>
      <c r="D11160" s="234">
        <v>0.4583333333321207</v>
      </c>
      <c r="E11160" s="235">
        <v>0.00023321955719071496</v>
      </c>
      <c r="F11160" s="235">
        <v>0.000058390141402738404</v>
      </c>
    </row>
    <row r="11161" ht="14.25" customHeight="1" spans="1:6" x14ac:dyDescent="0.25">
      <c r="A11161" s="232">
        <v>43698</v>
      </c>
      <c r="B11161" s="233">
        <v>233</v>
      </c>
      <c r="C11161" s="233">
        <v>24</v>
      </c>
      <c r="D11161" s="234">
        <v>0.4791666666678793</v>
      </c>
      <c r="E11161" s="235">
        <v>0.00023488958713898845</v>
      </c>
      <c r="F11161" s="235">
        <v>0.00005879075986862339</v>
      </c>
    </row>
    <row r="11162" ht="14.25" customHeight="1" spans="1:6" x14ac:dyDescent="0.25">
      <c r="A11162" s="232">
        <v>43698</v>
      </c>
      <c r="B11162" s="233">
        <v>233</v>
      </c>
      <c r="C11162" s="233">
        <v>25</v>
      </c>
      <c r="D11162" s="234">
        <v>0.5</v>
      </c>
      <c r="E11162" s="235">
        <v>0.00024244999992909105</v>
      </c>
      <c r="F11162" s="235">
        <v>0.00006179539836276087</v>
      </c>
    </row>
    <row r="11163" ht="14.25" customHeight="1" spans="1:6" x14ac:dyDescent="0.25">
      <c r="A11163" s="232">
        <v>43698</v>
      </c>
      <c r="B11163" s="233">
        <v>233</v>
      </c>
      <c r="C11163" s="233">
        <v>26</v>
      </c>
      <c r="D11163" s="234">
        <v>0.5208333333321207</v>
      </c>
      <c r="E11163" s="235">
        <v>0.00023013046881241269</v>
      </c>
      <c r="F11163" s="235">
        <v>0.00006159508912981838</v>
      </c>
    </row>
    <row r="11164" ht="14.25" customHeight="1" spans="1:6" x14ac:dyDescent="0.25">
      <c r="A11164" s="232">
        <v>43698</v>
      </c>
      <c r="B11164" s="233">
        <v>233</v>
      </c>
      <c r="C11164" s="233">
        <v>27</v>
      </c>
      <c r="D11164" s="234">
        <v>0.5416666666678793</v>
      </c>
      <c r="E11164" s="235">
        <v>0.00022834134582932328</v>
      </c>
      <c r="F11164" s="235">
        <v>0.00005989246064980713</v>
      </c>
    </row>
    <row r="11165" ht="14.25" customHeight="1" spans="1:6" x14ac:dyDescent="0.25">
      <c r="A11165" s="232">
        <v>43698</v>
      </c>
      <c r="B11165" s="233">
        <v>233</v>
      </c>
      <c r="C11165" s="233">
        <v>28</v>
      </c>
      <c r="D11165" s="234">
        <v>0.5625</v>
      </c>
      <c r="E11165" s="235">
        <v>0.00022069700459818157</v>
      </c>
      <c r="F11165" s="235">
        <v>0.000055285348292129665</v>
      </c>
    </row>
    <row r="11166" ht="14.25" customHeight="1" spans="1:6" x14ac:dyDescent="0.25">
      <c r="A11166" s="232">
        <v>43698</v>
      </c>
      <c r="B11166" s="233">
        <v>233</v>
      </c>
      <c r="C11166" s="233">
        <v>29</v>
      </c>
      <c r="D11166" s="234">
        <v>0.5833333333321207</v>
      </c>
      <c r="E11166" s="235">
        <v>0.0002048095789302754</v>
      </c>
      <c r="F11166" s="235">
        <v>0.00005498488444271591</v>
      </c>
    </row>
    <row r="11167" ht="14.25" customHeight="1" spans="1:6" x14ac:dyDescent="0.25">
      <c r="A11167" s="232">
        <v>43698</v>
      </c>
      <c r="B11167" s="233">
        <v>233</v>
      </c>
      <c r="C11167" s="233">
        <v>30</v>
      </c>
      <c r="D11167" s="234">
        <v>0.6041666666678793</v>
      </c>
      <c r="E11167" s="235">
        <v>0.000187270103579736</v>
      </c>
      <c r="F11167" s="235">
        <v>0.00005568596675801466</v>
      </c>
    </row>
    <row r="11168" ht="14.25" customHeight="1" spans="1:6" x14ac:dyDescent="0.25">
      <c r="A11168" s="232">
        <v>43698</v>
      </c>
      <c r="B11168" s="233">
        <v>233</v>
      </c>
      <c r="C11168" s="233">
        <v>31</v>
      </c>
      <c r="D11168" s="234">
        <v>0.625</v>
      </c>
      <c r="E11168" s="235">
        <v>0.00015908309685133811</v>
      </c>
      <c r="F11168" s="235">
        <v>0.00005338241057917592</v>
      </c>
    </row>
    <row r="11169" ht="14.25" customHeight="1" spans="1:6" x14ac:dyDescent="0.25">
      <c r="A11169" s="232">
        <v>43698</v>
      </c>
      <c r="B11169" s="233">
        <v>233</v>
      </c>
      <c r="C11169" s="233">
        <v>32</v>
      </c>
      <c r="D11169" s="234">
        <v>0.6458333333321207</v>
      </c>
      <c r="E11169" s="235">
        <v>0.00012350431288209458</v>
      </c>
      <c r="F11169" s="235">
        <v>0.00005568596675801466</v>
      </c>
    </row>
    <row r="11170" ht="14.25" customHeight="1" spans="1:6" x14ac:dyDescent="0.25">
      <c r="A11170" s="232">
        <v>43698</v>
      </c>
      <c r="B11170" s="233">
        <v>233</v>
      </c>
      <c r="C11170" s="233">
        <v>33</v>
      </c>
      <c r="D11170" s="234">
        <v>0.6666666666678793</v>
      </c>
      <c r="E11170" s="235">
        <v>0.00009010321950454776</v>
      </c>
      <c r="F11170" s="235">
        <v>0.000058490296019209644</v>
      </c>
    </row>
    <row r="11171" ht="14.25" customHeight="1" spans="1:6" x14ac:dyDescent="0.25">
      <c r="A11171" s="232">
        <v>43698</v>
      </c>
      <c r="B11171" s="233">
        <v>233</v>
      </c>
      <c r="C11171" s="233">
        <v>34</v>
      </c>
      <c r="D11171" s="234">
        <v>0.6875</v>
      </c>
      <c r="E11171" s="235">
        <v>0.00007161107695882785</v>
      </c>
      <c r="F11171" s="235">
        <v>0.00006149493451334712</v>
      </c>
    </row>
    <row r="11172" ht="14.25" customHeight="1" spans="1:6" x14ac:dyDescent="0.25">
      <c r="A11172" s="232">
        <v>43698</v>
      </c>
      <c r="B11172" s="233">
        <v>233</v>
      </c>
      <c r="C11172" s="233">
        <v>35</v>
      </c>
      <c r="D11172" s="234">
        <v>0.7083333333321207</v>
      </c>
      <c r="E11172" s="235">
        <v>0.000055403510462031</v>
      </c>
      <c r="F11172" s="235">
        <v>0.0000655011191721971</v>
      </c>
    </row>
    <row r="11173" ht="14.25" customHeight="1" spans="1:6" x14ac:dyDescent="0.25">
      <c r="A11173" s="232">
        <v>43698</v>
      </c>
      <c r="B11173" s="233">
        <v>233</v>
      </c>
      <c r="C11173" s="233">
        <v>36</v>
      </c>
      <c r="D11173" s="234">
        <v>0.7291666666678793</v>
      </c>
      <c r="E11173" s="235">
        <v>0.00003705106223513427</v>
      </c>
      <c r="F11173" s="235">
        <v>0.00006640251072043834</v>
      </c>
    </row>
    <row r="11174" ht="14.25" customHeight="1" spans="1:6" x14ac:dyDescent="0.25">
      <c r="A11174" s="232">
        <v>43698</v>
      </c>
      <c r="B11174" s="233">
        <v>233</v>
      </c>
      <c r="C11174" s="233">
        <v>37</v>
      </c>
      <c r="D11174" s="234">
        <v>0.75</v>
      </c>
      <c r="E11174" s="235">
        <v>0.00002197230889470914</v>
      </c>
      <c r="F11174" s="235">
        <v>0.00006630235610396709</v>
      </c>
    </row>
    <row r="11175" ht="14.25" customHeight="1" spans="1:6" x14ac:dyDescent="0.25">
      <c r="A11175" s="232">
        <v>43698</v>
      </c>
      <c r="B11175" s="233">
        <v>233</v>
      </c>
      <c r="C11175" s="233">
        <v>38</v>
      </c>
      <c r="D11175" s="234">
        <v>0.7708333333321207</v>
      </c>
      <c r="E11175" s="235">
        <v>0.000010198234763638176</v>
      </c>
      <c r="F11175" s="235">
        <v>0.00006800498458397833</v>
      </c>
    </row>
    <row r="11176" ht="14.25" customHeight="1" spans="1:6" x14ac:dyDescent="0.25">
      <c r="A11176" s="232">
        <v>43698</v>
      </c>
      <c r="B11176" s="233">
        <v>233</v>
      </c>
      <c r="C11176" s="233">
        <v>39</v>
      </c>
      <c r="D11176" s="234">
        <v>0.7916666666678793</v>
      </c>
      <c r="E11176" s="235">
        <v>0.000002730281236940024</v>
      </c>
      <c r="F11176" s="235">
        <v>0.00006630235610396709</v>
      </c>
    </row>
    <row r="11177" ht="14.25" customHeight="1" spans="1:6" x14ac:dyDescent="0.25">
      <c r="A11177" s="232">
        <v>43698</v>
      </c>
      <c r="B11177" s="233">
        <v>233</v>
      </c>
      <c r="C11177" s="233">
        <v>40</v>
      </c>
      <c r="D11177" s="234">
        <v>0.8125</v>
      </c>
      <c r="E11177" s="235">
        <v>1.5117131365923978e-7</v>
      </c>
      <c r="F11177" s="235">
        <v>0.00006540096455572584</v>
      </c>
    </row>
    <row r="11178" ht="14.25" customHeight="1" spans="1:6" x14ac:dyDescent="0.25">
      <c r="A11178" s="232">
        <v>43698</v>
      </c>
      <c r="B11178" s="233">
        <v>233</v>
      </c>
      <c r="C11178" s="233">
        <v>41</v>
      </c>
      <c r="D11178" s="234">
        <v>0.8333333333321207</v>
      </c>
      <c r="E11178" s="235">
        <v>0</v>
      </c>
      <c r="F11178" s="235">
        <v>0.00006710359303573709</v>
      </c>
    </row>
    <row r="11179" ht="14.25" customHeight="1" spans="1:6" x14ac:dyDescent="0.25">
      <c r="A11179" s="232">
        <v>43698</v>
      </c>
      <c r="B11179" s="233">
        <v>233</v>
      </c>
      <c r="C11179" s="233">
        <v>42</v>
      </c>
      <c r="D11179" s="234">
        <v>0.8541666666678793</v>
      </c>
      <c r="E11179" s="235">
        <v>0</v>
      </c>
      <c r="F11179" s="235">
        <v>0.00006630235610396709</v>
      </c>
    </row>
    <row r="11180" ht="14.25" customHeight="1" spans="1:6" x14ac:dyDescent="0.25">
      <c r="A11180" s="232">
        <v>43698</v>
      </c>
      <c r="B11180" s="233">
        <v>233</v>
      </c>
      <c r="C11180" s="233">
        <v>43</v>
      </c>
      <c r="D11180" s="234">
        <v>0.875</v>
      </c>
      <c r="E11180" s="235">
        <v>0</v>
      </c>
      <c r="F11180" s="235">
        <v>0.00006770452073456459</v>
      </c>
    </row>
    <row r="11181" ht="14.25" customHeight="1" spans="1:6" x14ac:dyDescent="0.25">
      <c r="A11181" s="232">
        <v>43698</v>
      </c>
      <c r="B11181" s="233">
        <v>233</v>
      </c>
      <c r="C11181" s="233">
        <v>44</v>
      </c>
      <c r="D11181" s="234">
        <v>0.8958333333321207</v>
      </c>
      <c r="E11181" s="235">
        <v>0</v>
      </c>
      <c r="F11181" s="235">
        <v>0.00006600189225455336</v>
      </c>
    </row>
    <row r="11182" ht="14.25" customHeight="1" spans="1:6" x14ac:dyDescent="0.25">
      <c r="A11182" s="232">
        <v>43698</v>
      </c>
      <c r="B11182" s="233">
        <v>233</v>
      </c>
      <c r="C11182" s="233">
        <v>45</v>
      </c>
      <c r="D11182" s="234">
        <v>0.9166666666678793</v>
      </c>
      <c r="E11182" s="235">
        <v>0</v>
      </c>
      <c r="F11182" s="235">
        <v>0.00006049338834863463</v>
      </c>
    </row>
    <row r="11183" ht="14.25" customHeight="1" spans="1:6" x14ac:dyDescent="0.25">
      <c r="A11183" s="232">
        <v>43698</v>
      </c>
      <c r="B11183" s="233">
        <v>233</v>
      </c>
      <c r="C11183" s="233">
        <v>46</v>
      </c>
      <c r="D11183" s="234">
        <v>0.9375</v>
      </c>
      <c r="E11183" s="235">
        <v>0</v>
      </c>
      <c r="F11183" s="235">
        <v>0.00005418364751094592</v>
      </c>
    </row>
    <row r="11184" ht="14.25" customHeight="1" spans="1:6" x14ac:dyDescent="0.25">
      <c r="A11184" s="232">
        <v>43698</v>
      </c>
      <c r="B11184" s="233">
        <v>233</v>
      </c>
      <c r="C11184" s="233">
        <v>47</v>
      </c>
      <c r="D11184" s="234">
        <v>0.9583333333321207</v>
      </c>
      <c r="E11184" s="235">
        <v>0</v>
      </c>
      <c r="F11184" s="235">
        <v>0.000048274525139142206</v>
      </c>
    </row>
    <row r="11185" ht="14.25" customHeight="1" spans="1:6" x14ac:dyDescent="0.25">
      <c r="A11185" s="232">
        <v>43698</v>
      </c>
      <c r="B11185" s="233">
        <v>233</v>
      </c>
      <c r="C11185" s="233">
        <v>48</v>
      </c>
      <c r="D11185" s="234">
        <v>0.9791666666678793</v>
      </c>
      <c r="E11185" s="235">
        <v>0</v>
      </c>
      <c r="F11185" s="235">
        <v>0.000043366948932050984</v>
      </c>
    </row>
    <row r="11186" ht="14.25" customHeight="1" spans="1:6" x14ac:dyDescent="0.25">
      <c r="A11186" s="232">
        <v>43699</v>
      </c>
      <c r="B11186" s="233">
        <v>234</v>
      </c>
      <c r="C11186" s="233">
        <v>1</v>
      </c>
      <c r="D11186" s="234">
        <v>0</v>
      </c>
      <c r="E11186" s="235">
        <v>0</v>
      </c>
      <c r="F11186" s="235">
        <v>0.00003785844502613227</v>
      </c>
    </row>
    <row r="11187" ht="14.25" customHeight="1" spans="1:6" x14ac:dyDescent="0.25">
      <c r="A11187" s="232">
        <v>43699</v>
      </c>
      <c r="B11187" s="233">
        <v>234</v>
      </c>
      <c r="C11187" s="233">
        <v>2</v>
      </c>
      <c r="D11187" s="234">
        <v>0.020833333332120674</v>
      </c>
      <c r="E11187" s="235">
        <v>0</v>
      </c>
      <c r="F11187" s="235">
        <v>0.00003415272421669604</v>
      </c>
    </row>
    <row r="11188" ht="14.25" customHeight="1" spans="1:6" x14ac:dyDescent="0.25">
      <c r="A11188" s="232">
        <v>43699</v>
      </c>
      <c r="B11188" s="233">
        <v>234</v>
      </c>
      <c r="C11188" s="233">
        <v>3</v>
      </c>
      <c r="D11188" s="234">
        <v>0.041666666667879326</v>
      </c>
      <c r="E11188" s="235">
        <v>0</v>
      </c>
      <c r="F11188" s="235">
        <v>0.000031047931106087315</v>
      </c>
    </row>
    <row r="11189" ht="14.25" customHeight="1" spans="1:6" x14ac:dyDescent="0.25">
      <c r="A11189" s="232">
        <v>43699</v>
      </c>
      <c r="B11189" s="233">
        <v>234</v>
      </c>
      <c r="C11189" s="233">
        <v>4</v>
      </c>
      <c r="D11189" s="234">
        <v>0.0625</v>
      </c>
      <c r="E11189" s="235">
        <v>0</v>
      </c>
      <c r="F11189" s="235">
        <v>0.00002894468416019107</v>
      </c>
    </row>
    <row r="11190" ht="14.25" customHeight="1" spans="1:6" x14ac:dyDescent="0.25">
      <c r="A11190" s="232">
        <v>43699</v>
      </c>
      <c r="B11190" s="233">
        <v>234</v>
      </c>
      <c r="C11190" s="233">
        <v>5</v>
      </c>
      <c r="D11190" s="234">
        <v>0.08333333333212067</v>
      </c>
      <c r="E11190" s="235">
        <v>0</v>
      </c>
      <c r="F11190" s="235">
        <v>0.000027342210296651082</v>
      </c>
    </row>
    <row r="11191" ht="14.25" customHeight="1" spans="1:6" x14ac:dyDescent="0.25">
      <c r="A11191" s="232">
        <v>43699</v>
      </c>
      <c r="B11191" s="233">
        <v>234</v>
      </c>
      <c r="C11191" s="233">
        <v>6</v>
      </c>
      <c r="D11191" s="234">
        <v>0.10416666666787933</v>
      </c>
      <c r="E11191" s="235">
        <v>0</v>
      </c>
      <c r="F11191" s="235">
        <v>0.000026941591830766084</v>
      </c>
    </row>
    <row r="11192" ht="14.25" customHeight="1" spans="1:6" x14ac:dyDescent="0.25">
      <c r="A11192" s="232">
        <v>43699</v>
      </c>
      <c r="B11192" s="233">
        <v>234</v>
      </c>
      <c r="C11192" s="233">
        <v>7</v>
      </c>
      <c r="D11192" s="234">
        <v>0.125</v>
      </c>
      <c r="E11192" s="235">
        <v>0</v>
      </c>
      <c r="F11192" s="235">
        <v>0.00002654097336488109</v>
      </c>
    </row>
    <row r="11193" ht="14.25" customHeight="1" spans="1:6" x14ac:dyDescent="0.25">
      <c r="A11193" s="232">
        <v>43699</v>
      </c>
      <c r="B11193" s="233">
        <v>234</v>
      </c>
      <c r="C11193" s="233">
        <v>8</v>
      </c>
      <c r="D11193" s="234">
        <v>0.14583333333212067</v>
      </c>
      <c r="E11193" s="235">
        <v>0</v>
      </c>
      <c r="F11193" s="235">
        <v>0.00002614035489899609</v>
      </c>
    </row>
    <row r="11194" ht="14.25" customHeight="1" spans="1:6" x14ac:dyDescent="0.25">
      <c r="A11194" s="232">
        <v>43699</v>
      </c>
      <c r="B11194" s="233">
        <v>234</v>
      </c>
      <c r="C11194" s="233">
        <v>9</v>
      </c>
      <c r="D11194" s="234">
        <v>0.16666666666787933</v>
      </c>
      <c r="E11194" s="235">
        <v>0</v>
      </c>
      <c r="F11194" s="235">
        <v>0.00002594004566605359</v>
      </c>
    </row>
    <row r="11195" ht="14.25" customHeight="1" spans="1:6" x14ac:dyDescent="0.25">
      <c r="A11195" s="232">
        <v>43699</v>
      </c>
      <c r="B11195" s="233">
        <v>234</v>
      </c>
      <c r="C11195" s="233">
        <v>10</v>
      </c>
      <c r="D11195" s="234">
        <v>0.1875</v>
      </c>
      <c r="E11195" s="235">
        <v>0</v>
      </c>
      <c r="F11195" s="235">
        <v>0.00002644081874840984</v>
      </c>
    </row>
    <row r="11196" ht="14.25" customHeight="1" spans="1:6" x14ac:dyDescent="0.25">
      <c r="A11196" s="232">
        <v>43699</v>
      </c>
      <c r="B11196" s="233">
        <v>234</v>
      </c>
      <c r="C11196" s="233">
        <v>11</v>
      </c>
      <c r="D11196" s="234">
        <v>0.20833333333212067</v>
      </c>
      <c r="E11196" s="235">
        <v>0.0000013046519646653558</v>
      </c>
      <c r="F11196" s="235">
        <v>0.00002744236491312233</v>
      </c>
    </row>
    <row r="11197" ht="14.25" customHeight="1" spans="1:6" x14ac:dyDescent="0.25">
      <c r="A11197" s="232">
        <v>43699</v>
      </c>
      <c r="B11197" s="233">
        <v>234</v>
      </c>
      <c r="C11197" s="233">
        <v>12</v>
      </c>
      <c r="D11197" s="234">
        <v>0.22916666666787933</v>
      </c>
      <c r="E11197" s="235">
        <v>0.0000059836993175215164</v>
      </c>
      <c r="F11197" s="235">
        <v>0.000028544065694306077</v>
      </c>
    </row>
    <row r="11198" ht="14.25" customHeight="1" spans="1:6" x14ac:dyDescent="0.25">
      <c r="A11198" s="232">
        <v>43699</v>
      </c>
      <c r="B11198" s="233">
        <v>234</v>
      </c>
      <c r="C11198" s="233">
        <v>13</v>
      </c>
      <c r="D11198" s="234">
        <v>0.25</v>
      </c>
      <c r="E11198" s="235">
        <v>0.00001825980395185151</v>
      </c>
      <c r="F11198" s="235">
        <v>0.000032049477270799804</v>
      </c>
    </row>
    <row r="11199" ht="14.25" customHeight="1" spans="1:6" x14ac:dyDescent="0.25">
      <c r="A11199" s="232">
        <v>43699</v>
      </c>
      <c r="B11199" s="233">
        <v>234</v>
      </c>
      <c r="C11199" s="233">
        <v>14</v>
      </c>
      <c r="D11199" s="234">
        <v>0.2708333333321207</v>
      </c>
      <c r="E11199" s="235">
        <v>0.00003458296884720303</v>
      </c>
      <c r="F11199" s="235">
        <v>0.00003655643501200603</v>
      </c>
    </row>
    <row r="11200" ht="14.25" customHeight="1" spans="1:6" x14ac:dyDescent="0.25">
      <c r="A11200" s="232">
        <v>43699</v>
      </c>
      <c r="B11200" s="233">
        <v>234</v>
      </c>
      <c r="C11200" s="233">
        <v>15</v>
      </c>
      <c r="D11200" s="234">
        <v>0.2916666666678793</v>
      </c>
      <c r="E11200" s="235">
        <v>0.000055539981240183424</v>
      </c>
      <c r="F11200" s="235">
        <v>0.00004086308352026975</v>
      </c>
    </row>
    <row r="11201" ht="14.25" customHeight="1" spans="1:6" x14ac:dyDescent="0.25">
      <c r="A11201" s="232">
        <v>43699</v>
      </c>
      <c r="B11201" s="233">
        <v>234</v>
      </c>
      <c r="C11201" s="233">
        <v>16</v>
      </c>
      <c r="D11201" s="234">
        <v>0.3125</v>
      </c>
      <c r="E11201" s="235">
        <v>0.00007877280192731642</v>
      </c>
      <c r="F11201" s="235">
        <v>0.000046471742042659716</v>
      </c>
    </row>
    <row r="11202" ht="14.25" customHeight="1" spans="1:6" x14ac:dyDescent="0.25">
      <c r="A11202" s="232">
        <v>43699</v>
      </c>
      <c r="B11202" s="233">
        <v>234</v>
      </c>
      <c r="C11202" s="233">
        <v>17</v>
      </c>
      <c r="D11202" s="234">
        <v>0.3333333333321207</v>
      </c>
      <c r="E11202" s="235">
        <v>0.00010851773200391133</v>
      </c>
      <c r="F11202" s="235">
        <v>0.00004987699900268219</v>
      </c>
    </row>
    <row r="11203" ht="14.25" customHeight="1" spans="1:6" x14ac:dyDescent="0.25">
      <c r="A11203" s="232">
        <v>43699</v>
      </c>
      <c r="B11203" s="233">
        <v>234</v>
      </c>
      <c r="C11203" s="233">
        <v>18</v>
      </c>
      <c r="D11203" s="234">
        <v>0.3541666666678793</v>
      </c>
      <c r="E11203" s="235">
        <v>0.00013455188167117322</v>
      </c>
      <c r="F11203" s="235">
        <v>0.00005518519367565842</v>
      </c>
    </row>
    <row r="11204" ht="14.25" customHeight="1" spans="1:6" x14ac:dyDescent="0.25">
      <c r="A11204" s="232">
        <v>43699</v>
      </c>
      <c r="B11204" s="233">
        <v>234</v>
      </c>
      <c r="C11204" s="233">
        <v>19</v>
      </c>
      <c r="D11204" s="234">
        <v>0.375</v>
      </c>
      <c r="E11204" s="235">
        <v>0.00015966100037878602</v>
      </c>
      <c r="F11204" s="235">
        <v>0.000056487203689784654</v>
      </c>
    </row>
    <row r="11205" ht="14.25" customHeight="1" spans="1:6" x14ac:dyDescent="0.25">
      <c r="A11205" s="232">
        <v>43699</v>
      </c>
      <c r="B11205" s="233">
        <v>234</v>
      </c>
      <c r="C11205" s="233">
        <v>20</v>
      </c>
      <c r="D11205" s="234">
        <v>0.3958333333321207</v>
      </c>
      <c r="E11205" s="235">
        <v>0.00018156441979136787</v>
      </c>
      <c r="F11205" s="235">
        <v>0.0000571882860050834</v>
      </c>
    </row>
    <row r="11206" ht="14.25" customHeight="1" spans="1:6" x14ac:dyDescent="0.25">
      <c r="A11206" s="232">
        <v>43699</v>
      </c>
      <c r="B11206" s="233">
        <v>234</v>
      </c>
      <c r="C11206" s="233">
        <v>21</v>
      </c>
      <c r="D11206" s="234">
        <v>0.4166666666678793</v>
      </c>
      <c r="E11206" s="235">
        <v>0.00022647438194966813</v>
      </c>
      <c r="F11206" s="235">
        <v>0.000057088131388612155</v>
      </c>
    </row>
    <row r="11207" ht="14.25" customHeight="1" spans="1:6" x14ac:dyDescent="0.25">
      <c r="A11207" s="232">
        <v>43699</v>
      </c>
      <c r="B11207" s="233">
        <v>234</v>
      </c>
      <c r="C11207" s="233">
        <v>22</v>
      </c>
      <c r="D11207" s="234">
        <v>0.4375</v>
      </c>
      <c r="E11207" s="235">
        <v>0.00021949969019695027</v>
      </c>
      <c r="F11207" s="235">
        <v>0.00005488472982624466</v>
      </c>
    </row>
    <row r="11208" ht="14.25" customHeight="1" spans="1:6" x14ac:dyDescent="0.25">
      <c r="A11208" s="232">
        <v>43699</v>
      </c>
      <c r="B11208" s="233">
        <v>234</v>
      </c>
      <c r="C11208" s="233">
        <v>23</v>
      </c>
      <c r="D11208" s="234">
        <v>0.4583333333321207</v>
      </c>
      <c r="E11208" s="235">
        <v>0.00022373868796305788</v>
      </c>
      <c r="F11208" s="235">
        <v>0.000054684420593302164</v>
      </c>
    </row>
    <row r="11209" ht="14.25" customHeight="1" spans="1:6" x14ac:dyDescent="0.25">
      <c r="A11209" s="232">
        <v>43699</v>
      </c>
      <c r="B11209" s="233">
        <v>234</v>
      </c>
      <c r="C11209" s="233">
        <v>24</v>
      </c>
      <c r="D11209" s="234">
        <v>0.4791666666678793</v>
      </c>
      <c r="E11209" s="235">
        <v>0.00023690668102798766</v>
      </c>
      <c r="F11209" s="235">
        <v>0.00005388318366153217</v>
      </c>
    </row>
    <row r="11210" ht="14.25" customHeight="1" spans="1:6" x14ac:dyDescent="0.25">
      <c r="A11210" s="232">
        <v>43699</v>
      </c>
      <c r="B11210" s="233">
        <v>234</v>
      </c>
      <c r="C11210" s="233">
        <v>25</v>
      </c>
      <c r="D11210" s="234">
        <v>0.5</v>
      </c>
      <c r="E11210" s="235">
        <v>0.00022897056992110103</v>
      </c>
      <c r="F11210" s="235">
        <v>0.00005598643060742841</v>
      </c>
    </row>
    <row r="11211" ht="14.25" customHeight="1" spans="1:6" x14ac:dyDescent="0.25">
      <c r="A11211" s="232">
        <v>43699</v>
      </c>
      <c r="B11211" s="233">
        <v>234</v>
      </c>
      <c r="C11211" s="233">
        <v>26</v>
      </c>
      <c r="D11211" s="234">
        <v>0.5208333333321207</v>
      </c>
      <c r="E11211" s="235">
        <v>0.00022338492490005715</v>
      </c>
      <c r="F11211" s="235">
        <v>0.000056186739840370906</v>
      </c>
    </row>
    <row r="11212" ht="14.25" customHeight="1" spans="1:6" x14ac:dyDescent="0.25">
      <c r="A11212" s="232">
        <v>43699</v>
      </c>
      <c r="B11212" s="233">
        <v>234</v>
      </c>
      <c r="C11212" s="233">
        <v>27</v>
      </c>
      <c r="D11212" s="234">
        <v>0.5416666666678793</v>
      </c>
      <c r="E11212" s="235">
        <v>0.00022995019701630494</v>
      </c>
      <c r="F11212" s="235">
        <v>0.00005518519367565842</v>
      </c>
    </row>
    <row r="11213" ht="14.25" customHeight="1" spans="1:6" x14ac:dyDescent="0.25">
      <c r="A11213" s="232">
        <v>43699</v>
      </c>
      <c r="B11213" s="233">
        <v>234</v>
      </c>
      <c r="C11213" s="233">
        <v>28</v>
      </c>
      <c r="D11213" s="234">
        <v>0.5625</v>
      </c>
      <c r="E11213" s="235">
        <v>0.00022555853533583902</v>
      </c>
      <c r="F11213" s="235">
        <v>0.00005318210134623342</v>
      </c>
    </row>
    <row r="11214" ht="14.25" customHeight="1" spans="1:6" x14ac:dyDescent="0.25">
      <c r="A11214" s="232">
        <v>43699</v>
      </c>
      <c r="B11214" s="233">
        <v>234</v>
      </c>
      <c r="C11214" s="233">
        <v>29</v>
      </c>
      <c r="D11214" s="234">
        <v>0.5833333333321207</v>
      </c>
      <c r="E11214" s="235">
        <v>0.00020551133936491767</v>
      </c>
      <c r="F11214" s="235">
        <v>0.00005127916363327967</v>
      </c>
    </row>
    <row r="11215" ht="14.25" customHeight="1" spans="1:6" x14ac:dyDescent="0.25">
      <c r="A11215" s="232">
        <v>43699</v>
      </c>
      <c r="B11215" s="233">
        <v>234</v>
      </c>
      <c r="C11215" s="233">
        <v>30</v>
      </c>
      <c r="D11215" s="234">
        <v>0.6041666666678793</v>
      </c>
      <c r="E11215" s="235">
        <v>0.0001930341400153281</v>
      </c>
      <c r="F11215" s="235">
        <v>0.0000508785451673947</v>
      </c>
    </row>
    <row r="11216" ht="14.25" customHeight="1" spans="1:6" x14ac:dyDescent="0.25">
      <c r="A11216" s="232">
        <v>43699</v>
      </c>
      <c r="B11216" s="233">
        <v>234</v>
      </c>
      <c r="C11216" s="233">
        <v>31</v>
      </c>
      <c r="D11216" s="234">
        <v>0.625</v>
      </c>
      <c r="E11216" s="235">
        <v>0.00015010649185170067</v>
      </c>
      <c r="F11216" s="235">
        <v>0.00005238086441446342</v>
      </c>
    </row>
    <row r="11217" ht="14.25" customHeight="1" spans="1:6" x14ac:dyDescent="0.25">
      <c r="A11217" s="232">
        <v>43699</v>
      </c>
      <c r="B11217" s="233">
        <v>234</v>
      </c>
      <c r="C11217" s="233">
        <v>32</v>
      </c>
      <c r="D11217" s="234">
        <v>0.6458333333321207</v>
      </c>
      <c r="E11217" s="235">
        <v>0.00010541721452646618</v>
      </c>
      <c r="F11217" s="235">
        <v>0.00005278148288034843</v>
      </c>
    </row>
    <row r="11218" ht="14.25" customHeight="1" spans="1:6" x14ac:dyDescent="0.25">
      <c r="A11218" s="232">
        <v>43699</v>
      </c>
      <c r="B11218" s="233">
        <v>234</v>
      </c>
      <c r="C11218" s="233">
        <v>33</v>
      </c>
      <c r="D11218" s="234">
        <v>0.6666666666678793</v>
      </c>
      <c r="E11218" s="235">
        <v>0.00008524109875895896</v>
      </c>
      <c r="F11218" s="235">
        <v>0.000055085039059187164</v>
      </c>
    </row>
    <row r="11219" ht="14.25" customHeight="1" spans="1:6" x14ac:dyDescent="0.25">
      <c r="A11219" s="232">
        <v>43699</v>
      </c>
      <c r="B11219" s="233">
        <v>234</v>
      </c>
      <c r="C11219" s="233">
        <v>34</v>
      </c>
      <c r="D11219" s="234">
        <v>0.6875</v>
      </c>
      <c r="E11219" s="235">
        <v>0.00006353528712890056</v>
      </c>
      <c r="F11219" s="235">
        <v>0.00005879075986862339</v>
      </c>
    </row>
    <row r="11220" ht="14.25" customHeight="1" spans="1:6" x14ac:dyDescent="0.25">
      <c r="A11220" s="232">
        <v>43699</v>
      </c>
      <c r="B11220" s="233">
        <v>234</v>
      </c>
      <c r="C11220" s="233">
        <v>35</v>
      </c>
      <c r="D11220" s="234">
        <v>0.7083333333321207</v>
      </c>
      <c r="E11220" s="235">
        <v>0.00004138393134717203</v>
      </c>
      <c r="F11220" s="235">
        <v>0.0000661020468710246</v>
      </c>
    </row>
    <row r="11221" ht="14.25" customHeight="1" spans="1:6" x14ac:dyDescent="0.25">
      <c r="A11221" s="232">
        <v>43699</v>
      </c>
      <c r="B11221" s="233">
        <v>234</v>
      </c>
      <c r="C11221" s="233">
        <v>36</v>
      </c>
      <c r="D11221" s="234">
        <v>0.7291666666678793</v>
      </c>
      <c r="E11221" s="235">
        <v>0.000026886244098603353</v>
      </c>
      <c r="F11221" s="235">
        <v>0.00006770452073456459</v>
      </c>
    </row>
    <row r="11222" ht="14.25" customHeight="1" spans="1:6" x14ac:dyDescent="0.25">
      <c r="A11222" s="232">
        <v>43699</v>
      </c>
      <c r="B11222" s="233">
        <v>234</v>
      </c>
      <c r="C11222" s="233">
        <v>37</v>
      </c>
      <c r="D11222" s="234">
        <v>0.75</v>
      </c>
      <c r="E11222" s="235">
        <v>0.0000173086601165756</v>
      </c>
      <c r="F11222" s="235">
        <v>0.00007000807691340332</v>
      </c>
    </row>
    <row r="11223" ht="14.25" customHeight="1" spans="1:6" x14ac:dyDescent="0.25">
      <c r="A11223" s="232">
        <v>43699</v>
      </c>
      <c r="B11223" s="233">
        <v>234</v>
      </c>
      <c r="C11223" s="233">
        <v>38</v>
      </c>
      <c r="D11223" s="234">
        <v>0.7708333333321207</v>
      </c>
      <c r="E11223" s="235">
        <v>0.000007012531447422711</v>
      </c>
      <c r="F11223" s="235">
        <v>0.0000720111692428283</v>
      </c>
    </row>
    <row r="11224" ht="14.25" customHeight="1" spans="1:6" x14ac:dyDescent="0.25">
      <c r="A11224" s="232">
        <v>43699</v>
      </c>
      <c r="B11224" s="233">
        <v>234</v>
      </c>
      <c r="C11224" s="233">
        <v>39</v>
      </c>
      <c r="D11224" s="234">
        <v>0.7916666666678793</v>
      </c>
      <c r="E11224" s="235">
        <v>0.0000015379078823653134</v>
      </c>
      <c r="F11224" s="235">
        <v>0.00007131008692752957</v>
      </c>
    </row>
    <row r="11225" ht="14.25" customHeight="1" spans="1:6" x14ac:dyDescent="0.25">
      <c r="A11225" s="232">
        <v>43699</v>
      </c>
      <c r="B11225" s="233">
        <v>234</v>
      </c>
      <c r="C11225" s="233">
        <v>40</v>
      </c>
      <c r="D11225" s="234">
        <v>0.8125</v>
      </c>
      <c r="E11225" s="235">
        <v>8.81627155516774e-8</v>
      </c>
      <c r="F11225" s="235">
        <v>0.00006870606689927708</v>
      </c>
    </row>
    <row r="11226" ht="14.25" customHeight="1" spans="1:6" x14ac:dyDescent="0.25">
      <c r="A11226" s="232">
        <v>43699</v>
      </c>
      <c r="B11226" s="233">
        <v>234</v>
      </c>
      <c r="C11226" s="233">
        <v>41</v>
      </c>
      <c r="D11226" s="234">
        <v>0.8333333333321207</v>
      </c>
      <c r="E11226" s="235">
        <v>0</v>
      </c>
      <c r="F11226" s="235">
        <v>0.00006980776768046082</v>
      </c>
    </row>
    <row r="11227" ht="14.25" customHeight="1" spans="1:6" x14ac:dyDescent="0.25">
      <c r="A11227" s="232">
        <v>43699</v>
      </c>
      <c r="B11227" s="233">
        <v>234</v>
      </c>
      <c r="C11227" s="233">
        <v>42</v>
      </c>
      <c r="D11227" s="234">
        <v>0.8541666666678793</v>
      </c>
      <c r="E11227" s="235">
        <v>0</v>
      </c>
      <c r="F11227" s="235">
        <v>0.00006990792229693207</v>
      </c>
    </row>
    <row r="11228" ht="14.25" customHeight="1" spans="1:6" x14ac:dyDescent="0.25">
      <c r="A11228" s="232">
        <v>43699</v>
      </c>
      <c r="B11228" s="233">
        <v>234</v>
      </c>
      <c r="C11228" s="233">
        <v>43</v>
      </c>
      <c r="D11228" s="234">
        <v>0.875</v>
      </c>
      <c r="E11228" s="235">
        <v>0</v>
      </c>
      <c r="F11228" s="235">
        <v>0.00007100962307811582</v>
      </c>
    </row>
    <row r="11229" ht="14.25" customHeight="1" spans="1:6" x14ac:dyDescent="0.25">
      <c r="A11229" s="232">
        <v>43699</v>
      </c>
      <c r="B11229" s="233">
        <v>234</v>
      </c>
      <c r="C11229" s="233">
        <v>44</v>
      </c>
      <c r="D11229" s="234">
        <v>0.8958333333321207</v>
      </c>
      <c r="E11229" s="235">
        <v>0</v>
      </c>
      <c r="F11229" s="235">
        <v>0.00006680312918632335</v>
      </c>
    </row>
    <row r="11230" ht="14.25" customHeight="1" spans="1:6" x14ac:dyDescent="0.25">
      <c r="A11230" s="232">
        <v>43699</v>
      </c>
      <c r="B11230" s="233">
        <v>234</v>
      </c>
      <c r="C11230" s="233">
        <v>45</v>
      </c>
      <c r="D11230" s="234">
        <v>0.9166666666678793</v>
      </c>
      <c r="E11230" s="235">
        <v>0</v>
      </c>
      <c r="F11230" s="235">
        <v>0.0000628970991439446</v>
      </c>
    </row>
    <row r="11231" ht="14.25" customHeight="1" spans="1:6" x14ac:dyDescent="0.25">
      <c r="A11231" s="232">
        <v>43699</v>
      </c>
      <c r="B11231" s="233">
        <v>234</v>
      </c>
      <c r="C11231" s="233">
        <v>46</v>
      </c>
      <c r="D11231" s="234">
        <v>0.9375</v>
      </c>
      <c r="E11231" s="235">
        <v>0</v>
      </c>
      <c r="F11231" s="235">
        <v>0.00005608658522389965</v>
      </c>
    </row>
    <row r="11232" ht="14.25" customHeight="1" spans="1:6" x14ac:dyDescent="0.25">
      <c r="A11232" s="232">
        <v>43699</v>
      </c>
      <c r="B11232" s="233">
        <v>234</v>
      </c>
      <c r="C11232" s="233">
        <v>47</v>
      </c>
      <c r="D11232" s="234">
        <v>0.9583333333321207</v>
      </c>
      <c r="E11232" s="235">
        <v>0</v>
      </c>
      <c r="F11232" s="235">
        <v>0.000048474834372084706</v>
      </c>
    </row>
    <row r="11233" ht="14.25" customHeight="1" spans="1:6" x14ac:dyDescent="0.25">
      <c r="A11233" s="232">
        <v>43699</v>
      </c>
      <c r="B11233" s="233">
        <v>234</v>
      </c>
      <c r="C11233" s="233">
        <v>48</v>
      </c>
      <c r="D11233" s="234">
        <v>0.9791666666678793</v>
      </c>
      <c r="E11233" s="235">
        <v>0</v>
      </c>
      <c r="F11233" s="235">
        <v>0.00004236540276733849</v>
      </c>
    </row>
    <row r="11234" ht="14.25" customHeight="1" spans="1:6" x14ac:dyDescent="0.25">
      <c r="A11234" s="232">
        <v>43700</v>
      </c>
      <c r="B11234" s="233">
        <v>235</v>
      </c>
      <c r="C11234" s="233">
        <v>1</v>
      </c>
      <c r="D11234" s="234">
        <v>0</v>
      </c>
      <c r="E11234" s="235">
        <v>0</v>
      </c>
      <c r="F11234" s="235">
        <v>0.00003735767194377602</v>
      </c>
    </row>
    <row r="11235" ht="14.25" customHeight="1" spans="1:6" x14ac:dyDescent="0.25">
      <c r="A11235" s="232">
        <v>43700</v>
      </c>
      <c r="B11235" s="233">
        <v>235</v>
      </c>
      <c r="C11235" s="233">
        <v>2</v>
      </c>
      <c r="D11235" s="234">
        <v>0.020833333332120674</v>
      </c>
      <c r="E11235" s="235">
        <v>0</v>
      </c>
      <c r="F11235" s="235">
        <v>0.00003405256960022479</v>
      </c>
    </row>
    <row r="11236" ht="14.25" customHeight="1" spans="1:6" x14ac:dyDescent="0.25">
      <c r="A11236" s="232">
        <v>43700</v>
      </c>
      <c r="B11236" s="233">
        <v>235</v>
      </c>
      <c r="C11236" s="233">
        <v>3</v>
      </c>
      <c r="D11236" s="234">
        <v>0.041666666667879326</v>
      </c>
      <c r="E11236" s="235">
        <v>0</v>
      </c>
      <c r="F11236" s="235">
        <v>0.000030346848790788564</v>
      </c>
    </row>
    <row r="11237" ht="14.25" customHeight="1" spans="1:6" x14ac:dyDescent="0.25">
      <c r="A11237" s="232">
        <v>43700</v>
      </c>
      <c r="B11237" s="233">
        <v>235</v>
      </c>
      <c r="C11237" s="233">
        <v>4</v>
      </c>
      <c r="D11237" s="234">
        <v>0.0625</v>
      </c>
      <c r="E11237" s="235">
        <v>0</v>
      </c>
      <c r="F11237" s="235">
        <v>0.000028143447228421073</v>
      </c>
    </row>
    <row r="11238" ht="14.25" customHeight="1" spans="1:6" x14ac:dyDescent="0.25">
      <c r="A11238" s="232">
        <v>43700</v>
      </c>
      <c r="B11238" s="233">
        <v>235</v>
      </c>
      <c r="C11238" s="233">
        <v>5</v>
      </c>
      <c r="D11238" s="234">
        <v>0.08333333333212067</v>
      </c>
      <c r="E11238" s="235">
        <v>0</v>
      </c>
      <c r="F11238" s="235">
        <v>0.000027542519529593582</v>
      </c>
    </row>
    <row r="11239" ht="14.25" customHeight="1" spans="1:6" x14ac:dyDescent="0.25">
      <c r="A11239" s="232">
        <v>43700</v>
      </c>
      <c r="B11239" s="233">
        <v>235</v>
      </c>
      <c r="C11239" s="233">
        <v>6</v>
      </c>
      <c r="D11239" s="234">
        <v>0.10416666666787933</v>
      </c>
      <c r="E11239" s="235">
        <v>0</v>
      </c>
      <c r="F11239" s="235">
        <v>0.00002654097336488109</v>
      </c>
    </row>
    <row r="11240" ht="14.25" customHeight="1" spans="1:6" x14ac:dyDescent="0.25">
      <c r="A11240" s="232">
        <v>43700</v>
      </c>
      <c r="B11240" s="233">
        <v>235</v>
      </c>
      <c r="C11240" s="233">
        <v>7</v>
      </c>
      <c r="D11240" s="234">
        <v>0.125</v>
      </c>
      <c r="E11240" s="235">
        <v>0</v>
      </c>
      <c r="F11240" s="235">
        <v>0.00002594004566605359</v>
      </c>
    </row>
    <row r="11241" ht="14.25" customHeight="1" spans="1:6" x14ac:dyDescent="0.25">
      <c r="A11241" s="232">
        <v>43700</v>
      </c>
      <c r="B11241" s="233">
        <v>235</v>
      </c>
      <c r="C11241" s="233">
        <v>8</v>
      </c>
      <c r="D11241" s="234">
        <v>0.14583333333212067</v>
      </c>
      <c r="E11241" s="235">
        <v>0</v>
      </c>
      <c r="F11241" s="235">
        <v>0.000025739736433111092</v>
      </c>
    </row>
    <row r="11242" ht="14.25" customHeight="1" spans="1:6" x14ac:dyDescent="0.25">
      <c r="A11242" s="232">
        <v>43700</v>
      </c>
      <c r="B11242" s="233">
        <v>235</v>
      </c>
      <c r="C11242" s="233">
        <v>9</v>
      </c>
      <c r="D11242" s="234">
        <v>0.16666666666787933</v>
      </c>
      <c r="E11242" s="235">
        <v>0</v>
      </c>
      <c r="F11242" s="235">
        <v>0.00002543927258369735</v>
      </c>
    </row>
    <row r="11243" ht="14.25" customHeight="1" spans="1:6" x14ac:dyDescent="0.25">
      <c r="A11243" s="232">
        <v>43700</v>
      </c>
      <c r="B11243" s="233">
        <v>235</v>
      </c>
      <c r="C11243" s="233">
        <v>10</v>
      </c>
      <c r="D11243" s="234">
        <v>0.1875</v>
      </c>
      <c r="E11243" s="235">
        <v>2.6576243724664654e-7</v>
      </c>
      <c r="F11243" s="235">
        <v>0.00002594004566605359</v>
      </c>
    </row>
    <row r="11244" ht="14.25" customHeight="1" spans="1:6" x14ac:dyDescent="0.25">
      <c r="A11244" s="232">
        <v>43700</v>
      </c>
      <c r="B11244" s="233">
        <v>235</v>
      </c>
      <c r="C11244" s="233">
        <v>11</v>
      </c>
      <c r="D11244" s="234">
        <v>0.20833333333212067</v>
      </c>
      <c r="E11244" s="235">
        <v>3.8656354508603137e-7</v>
      </c>
      <c r="F11244" s="235">
        <v>0.00002704174644723733</v>
      </c>
    </row>
    <row r="11245" ht="14.25" customHeight="1" spans="1:6" x14ac:dyDescent="0.25">
      <c r="A11245" s="232">
        <v>43700</v>
      </c>
      <c r="B11245" s="233">
        <v>235</v>
      </c>
      <c r="C11245" s="233">
        <v>12</v>
      </c>
      <c r="D11245" s="234">
        <v>0.22916666666787933</v>
      </c>
      <c r="E11245" s="235">
        <v>0.000004730312184130441</v>
      </c>
      <c r="F11245" s="235">
        <v>0.000028443911077834827</v>
      </c>
    </row>
    <row r="11246" ht="14.25" customHeight="1" spans="1:6" x14ac:dyDescent="0.25">
      <c r="A11246" s="232">
        <v>43700</v>
      </c>
      <c r="B11246" s="233">
        <v>235</v>
      </c>
      <c r="C11246" s="233">
        <v>13</v>
      </c>
      <c r="D11246" s="234">
        <v>0.25</v>
      </c>
      <c r="E11246" s="235">
        <v>0.000015614679633703072</v>
      </c>
      <c r="F11246" s="235">
        <v>0.000030847621873144815</v>
      </c>
    </row>
    <row r="11247" ht="14.25" customHeight="1" spans="1:6" x14ac:dyDescent="0.25">
      <c r="A11247" s="232">
        <v>43700</v>
      </c>
      <c r="B11247" s="233">
        <v>235</v>
      </c>
      <c r="C11247" s="233">
        <v>14</v>
      </c>
      <c r="D11247" s="234">
        <v>0.2708333333321207</v>
      </c>
      <c r="E11247" s="235">
        <v>0.0000310999066817548</v>
      </c>
      <c r="F11247" s="235">
        <v>0.00003545473423082228</v>
      </c>
    </row>
    <row r="11248" ht="14.25" customHeight="1" spans="1:6" x14ac:dyDescent="0.25">
      <c r="A11248" s="232">
        <v>43700</v>
      </c>
      <c r="B11248" s="233">
        <v>235</v>
      </c>
      <c r="C11248" s="233">
        <v>15</v>
      </c>
      <c r="D11248" s="234">
        <v>0.2916666666678793</v>
      </c>
      <c r="E11248" s="235">
        <v>0.00004700236674135254</v>
      </c>
      <c r="F11248" s="235">
        <v>0.000040162001204971005</v>
      </c>
    </row>
    <row r="11249" ht="14.25" customHeight="1" spans="1:6" x14ac:dyDescent="0.25">
      <c r="A11249" s="232">
        <v>43700</v>
      </c>
      <c r="B11249" s="233">
        <v>235</v>
      </c>
      <c r="C11249" s="233">
        <v>16</v>
      </c>
      <c r="D11249" s="234">
        <v>0.3125</v>
      </c>
      <c r="E11249" s="235">
        <v>0.0000648454405762366</v>
      </c>
      <c r="F11249" s="235">
        <v>0.000046471742042659716</v>
      </c>
    </row>
    <row r="11250" ht="14.25" customHeight="1" spans="1:6" x14ac:dyDescent="0.25">
      <c r="A11250" s="232">
        <v>43700</v>
      </c>
      <c r="B11250" s="233">
        <v>235</v>
      </c>
      <c r="C11250" s="233">
        <v>17</v>
      </c>
      <c r="D11250" s="234">
        <v>0.3333333333321207</v>
      </c>
      <c r="E11250" s="235">
        <v>0.00009302977036447961</v>
      </c>
      <c r="F11250" s="235">
        <v>0.0000480742159061997</v>
      </c>
    </row>
    <row r="11251" ht="14.25" customHeight="1" spans="1:6" x14ac:dyDescent="0.25">
      <c r="A11251" s="232">
        <v>43700</v>
      </c>
      <c r="B11251" s="233">
        <v>235</v>
      </c>
      <c r="C11251" s="233">
        <v>18</v>
      </c>
      <c r="D11251" s="234">
        <v>0.3541666666678793</v>
      </c>
      <c r="E11251" s="235">
        <v>0.00012974785829257977</v>
      </c>
      <c r="F11251" s="235">
        <v>0.00005408349289447466</v>
      </c>
    </row>
    <row r="11252" ht="14.25" customHeight="1" spans="1:6" x14ac:dyDescent="0.25">
      <c r="A11252" s="232">
        <v>43700</v>
      </c>
      <c r="B11252" s="233">
        <v>235</v>
      </c>
      <c r="C11252" s="233">
        <v>19</v>
      </c>
      <c r="D11252" s="234">
        <v>0.375</v>
      </c>
      <c r="E11252" s="235">
        <v>0.0001393689044059514</v>
      </c>
      <c r="F11252" s="235">
        <v>0.00005368287442858966</v>
      </c>
    </row>
    <row r="11253" ht="14.25" customHeight="1" spans="1:6" x14ac:dyDescent="0.25">
      <c r="A11253" s="232">
        <v>43700</v>
      </c>
      <c r="B11253" s="233">
        <v>235</v>
      </c>
      <c r="C11253" s="233">
        <v>20</v>
      </c>
      <c r="D11253" s="234">
        <v>0.3958333333321207</v>
      </c>
      <c r="E11253" s="235">
        <v>0.00014787353187035115</v>
      </c>
      <c r="F11253" s="235">
        <v>0.00005338241057917592</v>
      </c>
    </row>
    <row r="11254" ht="14.25" customHeight="1" spans="1:6" x14ac:dyDescent="0.25">
      <c r="A11254" s="232">
        <v>43700</v>
      </c>
      <c r="B11254" s="233">
        <v>235</v>
      </c>
      <c r="C11254" s="233">
        <v>21</v>
      </c>
      <c r="D11254" s="234">
        <v>0.4166666666678793</v>
      </c>
      <c r="E11254" s="235">
        <v>0.00018571798110868717</v>
      </c>
      <c r="F11254" s="235">
        <v>0.00005298179211329092</v>
      </c>
    </row>
    <row r="11255" ht="14.25" customHeight="1" spans="1:6" x14ac:dyDescent="0.25">
      <c r="A11255" s="232">
        <v>43700</v>
      </c>
      <c r="B11255" s="233">
        <v>235</v>
      </c>
      <c r="C11255" s="233">
        <v>22</v>
      </c>
      <c r="D11255" s="234">
        <v>0.4375</v>
      </c>
      <c r="E11255" s="235">
        <v>0.0001813151998325046</v>
      </c>
      <c r="F11255" s="235">
        <v>0.00005238086441446342</v>
      </c>
    </row>
    <row r="11256" ht="14.25" customHeight="1" spans="1:6" x14ac:dyDescent="0.25">
      <c r="A11256" s="232">
        <v>43700</v>
      </c>
      <c r="B11256" s="233">
        <v>235</v>
      </c>
      <c r="C11256" s="233">
        <v>23</v>
      </c>
      <c r="D11256" s="234">
        <v>0.4583333333321207</v>
      </c>
      <c r="E11256" s="235">
        <v>0.00018981257082002545</v>
      </c>
      <c r="F11256" s="235">
        <v>0.00005177993671563594</v>
      </c>
    </row>
    <row r="11257" ht="14.25" customHeight="1" spans="1:6" x14ac:dyDescent="0.25">
      <c r="A11257" s="232">
        <v>43700</v>
      </c>
      <c r="B11257" s="233">
        <v>235</v>
      </c>
      <c r="C11257" s="233">
        <v>24</v>
      </c>
      <c r="D11257" s="234">
        <v>0.4791666666678793</v>
      </c>
      <c r="E11257" s="235">
        <v>0.0001938230280240269</v>
      </c>
      <c r="F11257" s="235">
        <v>0.00005017746285209594</v>
      </c>
    </row>
    <row r="11258" ht="14.25" customHeight="1" spans="1:6" x14ac:dyDescent="0.25">
      <c r="A11258" s="232">
        <v>43700</v>
      </c>
      <c r="B11258" s="233">
        <v>235</v>
      </c>
      <c r="C11258" s="233">
        <v>25</v>
      </c>
      <c r="D11258" s="234">
        <v>0.5</v>
      </c>
      <c r="E11258" s="235">
        <v>0.00018456439850347478</v>
      </c>
      <c r="F11258" s="235">
        <v>0.00005177993671563594</v>
      </c>
    </row>
    <row r="11259" ht="14.25" customHeight="1" spans="1:6" x14ac:dyDescent="0.25">
      <c r="A11259" s="232">
        <v>43700</v>
      </c>
      <c r="B11259" s="233">
        <v>235</v>
      </c>
      <c r="C11259" s="233">
        <v>26</v>
      </c>
      <c r="D11259" s="234">
        <v>0.5208333333321207</v>
      </c>
      <c r="E11259" s="235">
        <v>0.0001787163615122295</v>
      </c>
      <c r="F11259" s="235">
        <v>0.000049576535153268434</v>
      </c>
    </row>
    <row r="11260" ht="14.25" customHeight="1" spans="1:6" x14ac:dyDescent="0.25">
      <c r="A11260" s="232">
        <v>43700</v>
      </c>
      <c r="B11260" s="233">
        <v>235</v>
      </c>
      <c r="C11260" s="233">
        <v>27</v>
      </c>
      <c r="D11260" s="234">
        <v>0.5416666666678793</v>
      </c>
      <c r="E11260" s="235">
        <v>0.0001864702834404805</v>
      </c>
      <c r="F11260" s="235">
        <v>0.000050077308235624696</v>
      </c>
    </row>
    <row r="11261" ht="14.25" customHeight="1" spans="1:6" x14ac:dyDescent="0.25">
      <c r="A11261" s="232">
        <v>43700</v>
      </c>
      <c r="B11261" s="233">
        <v>235</v>
      </c>
      <c r="C11261" s="233">
        <v>28</v>
      </c>
      <c r="D11261" s="234">
        <v>0.5625</v>
      </c>
      <c r="E11261" s="235">
        <v>0.0001793220751244499</v>
      </c>
      <c r="F11261" s="235">
        <v>0.00004857498898855595</v>
      </c>
    </row>
    <row r="11262" ht="14.25" customHeight="1" spans="1:6" x14ac:dyDescent="0.25">
      <c r="A11262" s="232">
        <v>43700</v>
      </c>
      <c r="B11262" s="233">
        <v>235</v>
      </c>
      <c r="C11262" s="233">
        <v>29</v>
      </c>
      <c r="D11262" s="234">
        <v>0.5833333333321207</v>
      </c>
      <c r="E11262" s="235">
        <v>0.000170373934951175</v>
      </c>
      <c r="F11262" s="235">
        <v>0.000047172824357958464</v>
      </c>
    </row>
    <row r="11263" ht="14.25" customHeight="1" spans="1:6" x14ac:dyDescent="0.25">
      <c r="A11263" s="232">
        <v>43700</v>
      </c>
      <c r="B11263" s="233">
        <v>235</v>
      </c>
      <c r="C11263" s="233">
        <v>30</v>
      </c>
      <c r="D11263" s="234">
        <v>0.6041666666678793</v>
      </c>
      <c r="E11263" s="235">
        <v>0.00017299529977534786</v>
      </c>
      <c r="F11263" s="235">
        <v>0.00004567050511088972</v>
      </c>
    </row>
    <row r="11264" ht="14.25" customHeight="1" spans="1:6" x14ac:dyDescent="0.25">
      <c r="A11264" s="232">
        <v>43700</v>
      </c>
      <c r="B11264" s="233">
        <v>235</v>
      </c>
      <c r="C11264" s="233">
        <v>31</v>
      </c>
      <c r="D11264" s="234">
        <v>0.625</v>
      </c>
      <c r="E11264" s="235">
        <v>0.00015809335632703916</v>
      </c>
      <c r="F11264" s="235">
        <v>0.00004657189665913096</v>
      </c>
    </row>
    <row r="11265" ht="14.25" customHeight="1" spans="1:6" x14ac:dyDescent="0.25">
      <c r="A11265" s="232">
        <v>43700</v>
      </c>
      <c r="B11265" s="233">
        <v>235</v>
      </c>
      <c r="C11265" s="233">
        <v>32</v>
      </c>
      <c r="D11265" s="234">
        <v>0.6458333333321207</v>
      </c>
      <c r="E11265" s="235">
        <v>0.0001264843279701915</v>
      </c>
      <c r="F11265" s="235">
        <v>0.000049476380536797194</v>
      </c>
    </row>
    <row r="11266" ht="14.25" customHeight="1" spans="1:6" x14ac:dyDescent="0.25">
      <c r="A11266" s="232">
        <v>43700</v>
      </c>
      <c r="B11266" s="233">
        <v>235</v>
      </c>
      <c r="C11266" s="233">
        <v>33</v>
      </c>
      <c r="D11266" s="234">
        <v>0.6666666666678793</v>
      </c>
      <c r="E11266" s="235">
        <v>0.00009832177066994764</v>
      </c>
      <c r="F11266" s="235">
        <v>0.00005228070979799218</v>
      </c>
    </row>
    <row r="11267" ht="14.25" customHeight="1" spans="1:6" x14ac:dyDescent="0.25">
      <c r="A11267" s="232">
        <v>43700</v>
      </c>
      <c r="B11267" s="233">
        <v>235</v>
      </c>
      <c r="C11267" s="233">
        <v>34</v>
      </c>
      <c r="D11267" s="234">
        <v>0.6875</v>
      </c>
      <c r="E11267" s="235">
        <v>0.00007516675820200531</v>
      </c>
      <c r="F11267" s="235">
        <v>0.00005748874985449714</v>
      </c>
    </row>
    <row r="11268" ht="14.25" customHeight="1" spans="1:6" x14ac:dyDescent="0.25">
      <c r="A11268" s="232">
        <v>43700</v>
      </c>
      <c r="B11268" s="233">
        <v>235</v>
      </c>
      <c r="C11268" s="233">
        <v>35</v>
      </c>
      <c r="D11268" s="234">
        <v>0.7083333333321207</v>
      </c>
      <c r="E11268" s="235">
        <v>0.00005580450144312202</v>
      </c>
      <c r="F11268" s="235">
        <v>0.0000661020468710246</v>
      </c>
    </row>
    <row r="11269" ht="14.25" customHeight="1" spans="1:6" x14ac:dyDescent="0.25">
      <c r="A11269" s="232">
        <v>43700</v>
      </c>
      <c r="B11269" s="233">
        <v>235</v>
      </c>
      <c r="C11269" s="233">
        <v>36</v>
      </c>
      <c r="D11269" s="234">
        <v>0.7291666666678793</v>
      </c>
      <c r="E11269" s="235">
        <v>0.00003955862127702054</v>
      </c>
      <c r="F11269" s="235">
        <v>0.00006880622151574834</v>
      </c>
    </row>
    <row r="11270" ht="14.25" customHeight="1" spans="1:6" x14ac:dyDescent="0.25">
      <c r="A11270" s="232">
        <v>43700</v>
      </c>
      <c r="B11270" s="233">
        <v>235</v>
      </c>
      <c r="C11270" s="233">
        <v>37</v>
      </c>
      <c r="D11270" s="234">
        <v>0.75</v>
      </c>
      <c r="E11270" s="235">
        <v>0.000023914696097769167</v>
      </c>
      <c r="F11270" s="235">
        <v>0.00006990792229693207</v>
      </c>
    </row>
    <row r="11271" ht="14.25" customHeight="1" spans="1:6" x14ac:dyDescent="0.25">
      <c r="A11271" s="232">
        <v>43700</v>
      </c>
      <c r="B11271" s="233">
        <v>235</v>
      </c>
      <c r="C11271" s="233">
        <v>38</v>
      </c>
      <c r="D11271" s="234">
        <v>0.7708333333321207</v>
      </c>
      <c r="E11271" s="235">
        <v>0.000009113837308481216</v>
      </c>
      <c r="F11271" s="235">
        <v>0.00007131008692752957</v>
      </c>
    </row>
    <row r="11272" ht="14.25" customHeight="1" spans="1:6" x14ac:dyDescent="0.25">
      <c r="A11272" s="232">
        <v>43700</v>
      </c>
      <c r="B11272" s="233">
        <v>235</v>
      </c>
      <c r="C11272" s="233">
        <v>39</v>
      </c>
      <c r="D11272" s="234">
        <v>0.7916666666678793</v>
      </c>
      <c r="E11272" s="235">
        <v>0.0000012275151362981058</v>
      </c>
      <c r="F11272" s="235">
        <v>0.00007161055077694331</v>
      </c>
    </row>
    <row r="11273" ht="14.25" customHeight="1" spans="1:6" x14ac:dyDescent="0.25">
      <c r="A11273" s="232">
        <v>43700</v>
      </c>
      <c r="B11273" s="233">
        <v>235</v>
      </c>
      <c r="C11273" s="233">
        <v>40</v>
      </c>
      <c r="D11273" s="234">
        <v>0.8125</v>
      </c>
      <c r="E11273" s="235">
        <v>9.802707533368325e-9</v>
      </c>
      <c r="F11273" s="235">
        <v>0.00006760436611809333</v>
      </c>
    </row>
    <row r="11274" ht="14.25" customHeight="1" spans="1:6" x14ac:dyDescent="0.25">
      <c r="A11274" s="232">
        <v>43700</v>
      </c>
      <c r="B11274" s="233">
        <v>235</v>
      </c>
      <c r="C11274" s="233">
        <v>41</v>
      </c>
      <c r="D11274" s="234">
        <v>0.8333333333321207</v>
      </c>
      <c r="E11274" s="235">
        <v>0</v>
      </c>
      <c r="F11274" s="235">
        <v>0.00007010823152987456</v>
      </c>
    </row>
    <row r="11275" ht="14.25" customHeight="1" spans="1:6" x14ac:dyDescent="0.25">
      <c r="A11275" s="232">
        <v>43700</v>
      </c>
      <c r="B11275" s="233">
        <v>235</v>
      </c>
      <c r="C11275" s="233">
        <v>42</v>
      </c>
      <c r="D11275" s="234">
        <v>0.8541666666678793</v>
      </c>
      <c r="E11275" s="235">
        <v>0</v>
      </c>
      <c r="F11275" s="235">
        <v>0.00006930699459810458</v>
      </c>
    </row>
    <row r="11276" ht="14.25" customHeight="1" spans="1:6" x14ac:dyDescent="0.25">
      <c r="A11276" s="232">
        <v>43700</v>
      </c>
      <c r="B11276" s="233">
        <v>235</v>
      </c>
      <c r="C11276" s="233">
        <v>43</v>
      </c>
      <c r="D11276" s="234">
        <v>0.875</v>
      </c>
      <c r="E11276" s="235">
        <v>0</v>
      </c>
      <c r="F11276" s="235">
        <v>0.00006840560304986335</v>
      </c>
    </row>
    <row r="11277" ht="14.25" customHeight="1" spans="1:6" x14ac:dyDescent="0.25">
      <c r="A11277" s="232">
        <v>43700</v>
      </c>
      <c r="B11277" s="233">
        <v>235</v>
      </c>
      <c r="C11277" s="233">
        <v>44</v>
      </c>
      <c r="D11277" s="234">
        <v>0.8958333333321207</v>
      </c>
      <c r="E11277" s="235">
        <v>0</v>
      </c>
      <c r="F11277" s="235">
        <v>0.0000655011191721971</v>
      </c>
    </row>
    <row r="11278" ht="14.25" customHeight="1" spans="1:6" x14ac:dyDescent="0.25">
      <c r="A11278" s="232">
        <v>43700</v>
      </c>
      <c r="B11278" s="233">
        <v>235</v>
      </c>
      <c r="C11278" s="233">
        <v>45</v>
      </c>
      <c r="D11278" s="234">
        <v>0.9166666666678793</v>
      </c>
      <c r="E11278" s="235">
        <v>0</v>
      </c>
      <c r="F11278" s="235">
        <v>0.00006379849069218586</v>
      </c>
    </row>
    <row r="11279" ht="14.25" customHeight="1" spans="1:6" x14ac:dyDescent="0.25">
      <c r="A11279" s="232">
        <v>43700</v>
      </c>
      <c r="B11279" s="233">
        <v>235</v>
      </c>
      <c r="C11279" s="233">
        <v>46</v>
      </c>
      <c r="D11279" s="234">
        <v>0.9375</v>
      </c>
      <c r="E11279" s="235">
        <v>0</v>
      </c>
      <c r="F11279" s="235">
        <v>0.000056186739840370906</v>
      </c>
    </row>
    <row r="11280" ht="14.25" customHeight="1" spans="1:6" x14ac:dyDescent="0.25">
      <c r="A11280" s="232">
        <v>43700</v>
      </c>
      <c r="B11280" s="233">
        <v>235</v>
      </c>
      <c r="C11280" s="233">
        <v>47</v>
      </c>
      <c r="D11280" s="234">
        <v>0.9583333333321207</v>
      </c>
      <c r="E11280" s="235">
        <v>0</v>
      </c>
      <c r="F11280" s="235">
        <v>0.00004887545283796971</v>
      </c>
    </row>
    <row r="11281" ht="14.25" customHeight="1" spans="1:6" x14ac:dyDescent="0.25">
      <c r="A11281" s="232">
        <v>43700</v>
      </c>
      <c r="B11281" s="233">
        <v>235</v>
      </c>
      <c r="C11281" s="233">
        <v>48</v>
      </c>
      <c r="D11281" s="234">
        <v>0.9791666666678793</v>
      </c>
      <c r="E11281" s="235">
        <v>0</v>
      </c>
      <c r="F11281" s="235">
        <v>0.000042165093534395995</v>
      </c>
    </row>
    <row r="11282" ht="14.25" customHeight="1" spans="1:6" x14ac:dyDescent="0.25">
      <c r="A11282" s="232">
        <v>43701</v>
      </c>
      <c r="B11282" s="233">
        <v>236</v>
      </c>
      <c r="C11282" s="233">
        <v>1</v>
      </c>
      <c r="D11282" s="234">
        <v>0</v>
      </c>
      <c r="E11282" s="235">
        <v>0</v>
      </c>
      <c r="F11282" s="235">
        <v>0.00003755798117671852</v>
      </c>
    </row>
    <row r="11283" ht="14.25" customHeight="1" spans="1:6" x14ac:dyDescent="0.25">
      <c r="A11283" s="232">
        <v>43701</v>
      </c>
      <c r="B11283" s="233">
        <v>236</v>
      </c>
      <c r="C11283" s="233">
        <v>2</v>
      </c>
      <c r="D11283" s="234">
        <v>0.020833333332120674</v>
      </c>
      <c r="E11283" s="235">
        <v>0</v>
      </c>
      <c r="F11283" s="235">
        <v>0.000034753651915523535</v>
      </c>
    </row>
    <row r="11284" ht="14.25" customHeight="1" spans="1:6" x14ac:dyDescent="0.25">
      <c r="A11284" s="232">
        <v>43701</v>
      </c>
      <c r="B11284" s="233">
        <v>236</v>
      </c>
      <c r="C11284" s="233">
        <v>3</v>
      </c>
      <c r="D11284" s="234">
        <v>0.041666666667879326</v>
      </c>
      <c r="E11284" s="235">
        <v>0</v>
      </c>
      <c r="F11284" s="235">
        <v>0.00003094777648961606</v>
      </c>
    </row>
    <row r="11285" ht="14.25" customHeight="1" spans="1:6" x14ac:dyDescent="0.25">
      <c r="A11285" s="232">
        <v>43701</v>
      </c>
      <c r="B11285" s="233">
        <v>236</v>
      </c>
      <c r="C11285" s="233">
        <v>4</v>
      </c>
      <c r="D11285" s="234">
        <v>0.0625</v>
      </c>
      <c r="E11285" s="235">
        <v>0</v>
      </c>
      <c r="F11285" s="235">
        <v>0.000028243601844892327</v>
      </c>
    </row>
    <row r="11286" ht="14.25" customHeight="1" spans="1:6" x14ac:dyDescent="0.25">
      <c r="A11286" s="232">
        <v>43701</v>
      </c>
      <c r="B11286" s="233">
        <v>236</v>
      </c>
      <c r="C11286" s="233">
        <v>5</v>
      </c>
      <c r="D11286" s="234">
        <v>0.08333333333212067</v>
      </c>
      <c r="E11286" s="235">
        <v>0</v>
      </c>
      <c r="F11286" s="235">
        <v>0.000027742828762536086</v>
      </c>
    </row>
    <row r="11287" ht="14.25" customHeight="1" spans="1:6" x14ac:dyDescent="0.25">
      <c r="A11287" s="232">
        <v>43701</v>
      </c>
      <c r="B11287" s="233">
        <v>236</v>
      </c>
      <c r="C11287" s="233">
        <v>6</v>
      </c>
      <c r="D11287" s="234">
        <v>0.10416666666787933</v>
      </c>
      <c r="E11287" s="235">
        <v>0</v>
      </c>
      <c r="F11287" s="235">
        <v>0.000026941591830766084</v>
      </c>
    </row>
    <row r="11288" ht="14.25" customHeight="1" spans="1:6" x14ac:dyDescent="0.25">
      <c r="A11288" s="232">
        <v>43701</v>
      </c>
      <c r="B11288" s="233">
        <v>236</v>
      </c>
      <c r="C11288" s="233">
        <v>7</v>
      </c>
      <c r="D11288" s="234">
        <v>0.125</v>
      </c>
      <c r="E11288" s="235">
        <v>0</v>
      </c>
      <c r="F11288" s="235">
        <v>0.00002594004566605359</v>
      </c>
    </row>
    <row r="11289" ht="14.25" customHeight="1" spans="1:6" x14ac:dyDescent="0.25">
      <c r="A11289" s="232">
        <v>43701</v>
      </c>
      <c r="B11289" s="233">
        <v>236</v>
      </c>
      <c r="C11289" s="233">
        <v>8</v>
      </c>
      <c r="D11289" s="234">
        <v>0.14583333333212067</v>
      </c>
      <c r="E11289" s="235">
        <v>0</v>
      </c>
      <c r="F11289" s="235">
        <v>0.00002614035489899609</v>
      </c>
    </row>
    <row r="11290" ht="14.25" customHeight="1" spans="1:6" x14ac:dyDescent="0.25">
      <c r="A11290" s="232">
        <v>43701</v>
      </c>
      <c r="B11290" s="233">
        <v>236</v>
      </c>
      <c r="C11290" s="233">
        <v>9</v>
      </c>
      <c r="D11290" s="234">
        <v>0.16666666666787933</v>
      </c>
      <c r="E11290" s="235">
        <v>0</v>
      </c>
      <c r="F11290" s="235">
        <v>0.000025739736433111092</v>
      </c>
    </row>
    <row r="11291" ht="14.25" customHeight="1" spans="1:6" x14ac:dyDescent="0.25">
      <c r="A11291" s="232">
        <v>43701</v>
      </c>
      <c r="B11291" s="233">
        <v>236</v>
      </c>
      <c r="C11291" s="233">
        <v>10</v>
      </c>
      <c r="D11291" s="234">
        <v>0.1875</v>
      </c>
      <c r="E11291" s="235">
        <v>2.416022156787696e-8</v>
      </c>
      <c r="F11291" s="235">
        <v>0.00002644081874840984</v>
      </c>
    </row>
    <row r="11292" ht="14.25" customHeight="1" spans="1:6" x14ac:dyDescent="0.25">
      <c r="A11292" s="232">
        <v>43701</v>
      </c>
      <c r="B11292" s="233">
        <v>236</v>
      </c>
      <c r="C11292" s="233">
        <v>11</v>
      </c>
      <c r="D11292" s="234">
        <v>0.20833333333212067</v>
      </c>
      <c r="E11292" s="235">
        <v>0.000002150259719541049</v>
      </c>
      <c r="F11292" s="235">
        <v>0.00002724205568017983</v>
      </c>
    </row>
    <row r="11293" ht="14.25" customHeight="1" spans="1:6" x14ac:dyDescent="0.25">
      <c r="A11293" s="232">
        <v>43701</v>
      </c>
      <c r="B11293" s="233">
        <v>236</v>
      </c>
      <c r="C11293" s="233">
        <v>12</v>
      </c>
      <c r="D11293" s="234">
        <v>0.22916666666787933</v>
      </c>
      <c r="E11293" s="235">
        <v>0.000008901584157309813</v>
      </c>
      <c r="F11293" s="235">
        <v>0.000028644220310777324</v>
      </c>
    </row>
    <row r="11294" ht="14.25" customHeight="1" spans="1:6" x14ac:dyDescent="0.25">
      <c r="A11294" s="232">
        <v>43701</v>
      </c>
      <c r="B11294" s="233">
        <v>236</v>
      </c>
      <c r="C11294" s="233">
        <v>13</v>
      </c>
      <c r="D11294" s="234">
        <v>0.25</v>
      </c>
      <c r="E11294" s="235">
        <v>0.000024640032099044225</v>
      </c>
      <c r="F11294" s="235">
        <v>0.00003174901342138605</v>
      </c>
    </row>
    <row r="11295" ht="14.25" customHeight="1" spans="1:6" x14ac:dyDescent="0.25">
      <c r="A11295" s="232">
        <v>43701</v>
      </c>
      <c r="B11295" s="233">
        <v>236</v>
      </c>
      <c r="C11295" s="233">
        <v>14</v>
      </c>
      <c r="D11295" s="234">
        <v>0.2708333333321207</v>
      </c>
      <c r="E11295" s="235">
        <v>0.00004766999031870985</v>
      </c>
      <c r="F11295" s="235">
        <v>0.000035955507313178524</v>
      </c>
    </row>
    <row r="11296" ht="14.25" customHeight="1" spans="1:6" x14ac:dyDescent="0.25">
      <c r="A11296" s="232">
        <v>43701</v>
      </c>
      <c r="B11296" s="233">
        <v>236</v>
      </c>
      <c r="C11296" s="233">
        <v>15</v>
      </c>
      <c r="D11296" s="234">
        <v>0.2916666666678793</v>
      </c>
      <c r="E11296" s="235">
        <v>0.00007446628570472054</v>
      </c>
      <c r="F11296" s="235">
        <v>0.00003986153735555726</v>
      </c>
    </row>
    <row r="11297" ht="14.25" customHeight="1" spans="1:6" x14ac:dyDescent="0.25">
      <c r="A11297" s="232">
        <v>43701</v>
      </c>
      <c r="B11297" s="233">
        <v>236</v>
      </c>
      <c r="C11297" s="233">
        <v>16</v>
      </c>
      <c r="D11297" s="234">
        <v>0.3125</v>
      </c>
      <c r="E11297" s="235">
        <v>0.00010165436510268098</v>
      </c>
      <c r="F11297" s="235">
        <v>0.0000470726697414872</v>
      </c>
    </row>
    <row r="11298" ht="14.25" customHeight="1" spans="1:6" x14ac:dyDescent="0.25">
      <c r="A11298" s="232">
        <v>43701</v>
      </c>
      <c r="B11298" s="233">
        <v>236</v>
      </c>
      <c r="C11298" s="233">
        <v>17</v>
      </c>
      <c r="D11298" s="234">
        <v>0.3333333333321207</v>
      </c>
      <c r="E11298" s="235">
        <v>0.00015039304350132092</v>
      </c>
      <c r="F11298" s="235">
        <v>0.000048474834372084706</v>
      </c>
    </row>
    <row r="11299" ht="14.25" customHeight="1" spans="1:6" x14ac:dyDescent="0.25">
      <c r="A11299" s="232">
        <v>43701</v>
      </c>
      <c r="B11299" s="233">
        <v>236</v>
      </c>
      <c r="C11299" s="233">
        <v>18</v>
      </c>
      <c r="D11299" s="234">
        <v>0.3541666666678793</v>
      </c>
      <c r="E11299" s="235">
        <v>0.0002131309130413404</v>
      </c>
      <c r="F11299" s="235">
        <v>0.000051479472866222185</v>
      </c>
    </row>
    <row r="11300" ht="14.25" customHeight="1" spans="1:6" x14ac:dyDescent="0.25">
      <c r="A11300" s="232">
        <v>43701</v>
      </c>
      <c r="B11300" s="233">
        <v>236</v>
      </c>
      <c r="C11300" s="233">
        <v>19</v>
      </c>
      <c r="D11300" s="234">
        <v>0.375</v>
      </c>
      <c r="E11300" s="235">
        <v>0.00023005216677818917</v>
      </c>
      <c r="F11300" s="235">
        <v>0.00005408349289447466</v>
      </c>
    </row>
    <row r="11301" ht="14.25" customHeight="1" spans="1:6" x14ac:dyDescent="0.25">
      <c r="A11301" s="232">
        <v>43701</v>
      </c>
      <c r="B11301" s="233">
        <v>236</v>
      </c>
      <c r="C11301" s="233">
        <v>20</v>
      </c>
      <c r="D11301" s="234">
        <v>0.3958333333321207</v>
      </c>
      <c r="E11301" s="235">
        <v>0.0002416817167662644</v>
      </c>
      <c r="F11301" s="235">
        <v>0.000055085039059187164</v>
      </c>
    </row>
    <row r="11302" ht="14.25" customHeight="1" spans="1:6" x14ac:dyDescent="0.25">
      <c r="A11302" s="232">
        <v>43701</v>
      </c>
      <c r="B11302" s="233">
        <v>236</v>
      </c>
      <c r="C11302" s="233">
        <v>21</v>
      </c>
      <c r="D11302" s="234">
        <v>0.4166666666678793</v>
      </c>
      <c r="E11302" s="235">
        <v>0.00028280300891314906</v>
      </c>
      <c r="F11302" s="235">
        <v>0.00005318210134623342</v>
      </c>
    </row>
    <row r="11303" ht="14.25" customHeight="1" spans="1:6" x14ac:dyDescent="0.25">
      <c r="A11303" s="232">
        <v>43701</v>
      </c>
      <c r="B11303" s="233">
        <v>236</v>
      </c>
      <c r="C11303" s="233">
        <v>22</v>
      </c>
      <c r="D11303" s="234">
        <v>0.4375</v>
      </c>
      <c r="E11303" s="235">
        <v>0.00028724124209557285</v>
      </c>
      <c r="F11303" s="235">
        <v>0.00005228070979799218</v>
      </c>
    </row>
    <row r="11304" ht="14.25" customHeight="1" spans="1:6" x14ac:dyDescent="0.25">
      <c r="A11304" s="232">
        <v>43701</v>
      </c>
      <c r="B11304" s="233">
        <v>236</v>
      </c>
      <c r="C11304" s="233">
        <v>23</v>
      </c>
      <c r="D11304" s="234">
        <v>0.4583333333321207</v>
      </c>
      <c r="E11304" s="235">
        <v>0.00029421711696961107</v>
      </c>
      <c r="F11304" s="235">
        <v>0.00005127916363327967</v>
      </c>
    </row>
    <row r="11305" ht="14.25" customHeight="1" spans="1:6" x14ac:dyDescent="0.25">
      <c r="A11305" s="232">
        <v>43701</v>
      </c>
      <c r="B11305" s="233">
        <v>236</v>
      </c>
      <c r="C11305" s="233">
        <v>24</v>
      </c>
      <c r="D11305" s="234">
        <v>0.4791666666678793</v>
      </c>
      <c r="E11305" s="235">
        <v>0.0002920468937050028</v>
      </c>
      <c r="F11305" s="235">
        <v>0.000049476380536797194</v>
      </c>
    </row>
    <row r="11306" ht="14.25" customHeight="1" spans="1:6" x14ac:dyDescent="0.25">
      <c r="A11306" s="232">
        <v>43701</v>
      </c>
      <c r="B11306" s="233">
        <v>236</v>
      </c>
      <c r="C11306" s="233">
        <v>25</v>
      </c>
      <c r="D11306" s="234">
        <v>0.5</v>
      </c>
      <c r="E11306" s="235">
        <v>0.0002813060824749556</v>
      </c>
      <c r="F11306" s="235">
        <v>0.00005188009133210718</v>
      </c>
    </row>
    <row r="11307" ht="14.25" customHeight="1" spans="1:6" x14ac:dyDescent="0.25">
      <c r="A11307" s="232">
        <v>43701</v>
      </c>
      <c r="B11307" s="233">
        <v>236</v>
      </c>
      <c r="C11307" s="233">
        <v>26</v>
      </c>
      <c r="D11307" s="234">
        <v>0.5208333333321207</v>
      </c>
      <c r="E11307" s="235">
        <v>0.00026304197989239736</v>
      </c>
      <c r="F11307" s="235">
        <v>0.00005047792670150969</v>
      </c>
    </row>
    <row r="11308" ht="14.25" customHeight="1" spans="1:6" x14ac:dyDescent="0.25">
      <c r="A11308" s="232">
        <v>43701</v>
      </c>
      <c r="B11308" s="233">
        <v>236</v>
      </c>
      <c r="C11308" s="233">
        <v>27</v>
      </c>
      <c r="D11308" s="234">
        <v>0.5416666666678793</v>
      </c>
      <c r="E11308" s="235">
        <v>0.0002655767011162726</v>
      </c>
      <c r="F11308" s="235">
        <v>0.000050077308235624696</v>
      </c>
    </row>
    <row r="11309" ht="14.25" customHeight="1" spans="1:6" x14ac:dyDescent="0.25">
      <c r="A11309" s="232">
        <v>43701</v>
      </c>
      <c r="B11309" s="233">
        <v>236</v>
      </c>
      <c r="C11309" s="233">
        <v>28</v>
      </c>
      <c r="D11309" s="234">
        <v>0.5625</v>
      </c>
      <c r="E11309" s="235">
        <v>0.00026621061815990224</v>
      </c>
      <c r="F11309" s="235">
        <v>0.00004837467975561345</v>
      </c>
    </row>
    <row r="11310" ht="14.25" customHeight="1" spans="1:6" x14ac:dyDescent="0.25">
      <c r="A11310" s="232">
        <v>43701</v>
      </c>
      <c r="B11310" s="233">
        <v>236</v>
      </c>
      <c r="C11310" s="233">
        <v>29</v>
      </c>
      <c r="D11310" s="234">
        <v>0.5833333333321207</v>
      </c>
      <c r="E11310" s="235">
        <v>0.00024604976995909526</v>
      </c>
      <c r="F11310" s="235">
        <v>0.00004637158742618847</v>
      </c>
    </row>
    <row r="11311" ht="14.25" customHeight="1" spans="1:6" x14ac:dyDescent="0.25">
      <c r="A11311" s="232">
        <v>43701</v>
      </c>
      <c r="B11311" s="233">
        <v>236</v>
      </c>
      <c r="C11311" s="233">
        <v>30</v>
      </c>
      <c r="D11311" s="234">
        <v>0.6041666666678793</v>
      </c>
      <c r="E11311" s="235">
        <v>0.0002367800504147439</v>
      </c>
      <c r="F11311" s="235">
        <v>0.00004657189665913096</v>
      </c>
    </row>
    <row r="11312" ht="14.25" customHeight="1" spans="1:6" x14ac:dyDescent="0.25">
      <c r="A11312" s="232">
        <v>43701</v>
      </c>
      <c r="B11312" s="233">
        <v>236</v>
      </c>
      <c r="C11312" s="233">
        <v>31</v>
      </c>
      <c r="D11312" s="234">
        <v>0.625</v>
      </c>
      <c r="E11312" s="235">
        <v>0.00021106655963437437</v>
      </c>
      <c r="F11312" s="235">
        <v>0.00004737313359090096</v>
      </c>
    </row>
    <row r="11313" ht="14.25" customHeight="1" spans="1:6" x14ac:dyDescent="0.25">
      <c r="A11313" s="232">
        <v>43701</v>
      </c>
      <c r="B11313" s="233">
        <v>236</v>
      </c>
      <c r="C11313" s="233">
        <v>32</v>
      </c>
      <c r="D11313" s="234">
        <v>0.6458333333321207</v>
      </c>
      <c r="E11313" s="235">
        <v>0.00016128063024691377</v>
      </c>
      <c r="F11313" s="235">
        <v>0.0000480742159061997</v>
      </c>
    </row>
    <row r="11314" ht="14.25" customHeight="1" spans="1:6" x14ac:dyDescent="0.25">
      <c r="A11314" s="232">
        <v>43701</v>
      </c>
      <c r="B11314" s="233">
        <v>236</v>
      </c>
      <c r="C11314" s="233">
        <v>33</v>
      </c>
      <c r="D11314" s="234">
        <v>0.6666666666678793</v>
      </c>
      <c r="E11314" s="235">
        <v>0.000127363983495935</v>
      </c>
      <c r="F11314" s="235">
        <v>0.00005177993671563594</v>
      </c>
    </row>
    <row r="11315" ht="14.25" customHeight="1" spans="1:6" x14ac:dyDescent="0.25">
      <c r="A11315" s="232">
        <v>43701</v>
      </c>
      <c r="B11315" s="233">
        <v>236</v>
      </c>
      <c r="C11315" s="233">
        <v>34</v>
      </c>
      <c r="D11315" s="234">
        <v>0.6875</v>
      </c>
      <c r="E11315" s="235">
        <v>0.0000938506719183631</v>
      </c>
      <c r="F11315" s="235">
        <v>0.000056987976772140894</v>
      </c>
    </row>
    <row r="11316" ht="14.25" customHeight="1" spans="1:6" x14ac:dyDescent="0.25">
      <c r="A11316" s="232">
        <v>43701</v>
      </c>
      <c r="B11316" s="233">
        <v>236</v>
      </c>
      <c r="C11316" s="233">
        <v>35</v>
      </c>
      <c r="D11316" s="234">
        <v>0.7083333333321207</v>
      </c>
      <c r="E11316" s="235">
        <v>0.00006835606635130017</v>
      </c>
      <c r="F11316" s="235">
        <v>0.00006520065532278334</v>
      </c>
    </row>
    <row r="11317" ht="14.25" customHeight="1" spans="1:6" x14ac:dyDescent="0.25">
      <c r="A11317" s="232">
        <v>43701</v>
      </c>
      <c r="B11317" s="233">
        <v>236</v>
      </c>
      <c r="C11317" s="233">
        <v>36</v>
      </c>
      <c r="D11317" s="234">
        <v>0.7291666666678793</v>
      </c>
      <c r="E11317" s="235">
        <v>0.000046519079818757276</v>
      </c>
      <c r="F11317" s="235">
        <v>0.00006760436611809333</v>
      </c>
    </row>
    <row r="11318" ht="14.25" customHeight="1" spans="1:6" x14ac:dyDescent="0.25">
      <c r="A11318" s="232">
        <v>43701</v>
      </c>
      <c r="B11318" s="233">
        <v>236</v>
      </c>
      <c r="C11318" s="233">
        <v>37</v>
      </c>
      <c r="D11318" s="234">
        <v>0.75</v>
      </c>
      <c r="E11318" s="235">
        <v>0.000028794104934080646</v>
      </c>
      <c r="F11318" s="235">
        <v>0.00006960745844751831</v>
      </c>
    </row>
    <row r="11319" ht="14.25" customHeight="1" spans="1:6" x14ac:dyDescent="0.25">
      <c r="A11319" s="232">
        <v>43701</v>
      </c>
      <c r="B11319" s="233">
        <v>236</v>
      </c>
      <c r="C11319" s="233">
        <v>38</v>
      </c>
      <c r="D11319" s="234">
        <v>0.7708333333321207</v>
      </c>
      <c r="E11319" s="235">
        <v>0.000012087950107372656</v>
      </c>
      <c r="F11319" s="235">
        <v>0.00007131008692752957</v>
      </c>
    </row>
    <row r="11320" ht="14.25" customHeight="1" spans="1:6" x14ac:dyDescent="0.25">
      <c r="A11320" s="232">
        <v>43701</v>
      </c>
      <c r="B11320" s="233">
        <v>236</v>
      </c>
      <c r="C11320" s="233">
        <v>39</v>
      </c>
      <c r="D11320" s="234">
        <v>0.7916666666678793</v>
      </c>
      <c r="E11320" s="235">
        <v>0.000001234709583463946</v>
      </c>
      <c r="F11320" s="235">
        <v>0.00007151039616047207</v>
      </c>
    </row>
    <row r="11321" ht="14.25" customHeight="1" spans="1:6" x14ac:dyDescent="0.25">
      <c r="A11321" s="232">
        <v>43701</v>
      </c>
      <c r="B11321" s="233">
        <v>236</v>
      </c>
      <c r="C11321" s="233">
        <v>40</v>
      </c>
      <c r="D11321" s="234">
        <v>0.8125</v>
      </c>
      <c r="E11321" s="235">
        <v>1.152897049521935e-8</v>
      </c>
      <c r="F11321" s="235">
        <v>0.00006930699459810458</v>
      </c>
    </row>
    <row r="11322" ht="14.25" customHeight="1" spans="1:6" x14ac:dyDescent="0.25">
      <c r="A11322" s="232">
        <v>43701</v>
      </c>
      <c r="B11322" s="233">
        <v>236</v>
      </c>
      <c r="C11322" s="233">
        <v>41</v>
      </c>
      <c r="D11322" s="234">
        <v>0.8333333333321207</v>
      </c>
      <c r="E11322" s="235">
        <v>0</v>
      </c>
      <c r="F11322" s="235">
        <v>0.00007141024154400082</v>
      </c>
    </row>
    <row r="11323" ht="14.25" customHeight="1" spans="1:6" x14ac:dyDescent="0.25">
      <c r="A11323" s="232">
        <v>43701</v>
      </c>
      <c r="B11323" s="233">
        <v>236</v>
      </c>
      <c r="C11323" s="233">
        <v>42</v>
      </c>
      <c r="D11323" s="234">
        <v>0.8541666666678793</v>
      </c>
      <c r="E11323" s="235">
        <v>0</v>
      </c>
      <c r="F11323" s="235">
        <v>0.00007040869537928833</v>
      </c>
    </row>
    <row r="11324" ht="14.25" customHeight="1" spans="1:6" x14ac:dyDescent="0.25">
      <c r="A11324" s="232">
        <v>43701</v>
      </c>
      <c r="B11324" s="233">
        <v>236</v>
      </c>
      <c r="C11324" s="233">
        <v>43</v>
      </c>
      <c r="D11324" s="234">
        <v>0.875</v>
      </c>
      <c r="E11324" s="235">
        <v>0</v>
      </c>
      <c r="F11324" s="235">
        <v>0.00007080931384517331</v>
      </c>
    </row>
    <row r="11325" ht="14.25" customHeight="1" spans="1:6" x14ac:dyDescent="0.25">
      <c r="A11325" s="232">
        <v>43701</v>
      </c>
      <c r="B11325" s="233">
        <v>236</v>
      </c>
      <c r="C11325" s="233">
        <v>44</v>
      </c>
      <c r="D11325" s="234">
        <v>0.8958333333321207</v>
      </c>
      <c r="E11325" s="235">
        <v>0</v>
      </c>
      <c r="F11325" s="235">
        <v>0.00006660281995338085</v>
      </c>
    </row>
    <row r="11326" ht="14.25" customHeight="1" spans="1:6" x14ac:dyDescent="0.25">
      <c r="A11326" s="232">
        <v>43701</v>
      </c>
      <c r="B11326" s="233">
        <v>236</v>
      </c>
      <c r="C11326" s="233">
        <v>45</v>
      </c>
      <c r="D11326" s="234">
        <v>0.9166666666678793</v>
      </c>
      <c r="E11326" s="235">
        <v>0</v>
      </c>
      <c r="F11326" s="235">
        <v>0.00006309740837688711</v>
      </c>
    </row>
    <row r="11327" ht="14.25" customHeight="1" spans="1:6" x14ac:dyDescent="0.25">
      <c r="A11327" s="232">
        <v>43701</v>
      </c>
      <c r="B11327" s="233">
        <v>236</v>
      </c>
      <c r="C11327" s="233">
        <v>46</v>
      </c>
      <c r="D11327" s="234">
        <v>0.9375</v>
      </c>
      <c r="E11327" s="235">
        <v>0</v>
      </c>
      <c r="F11327" s="235">
        <v>0.000056186739840370906</v>
      </c>
    </row>
    <row r="11328" ht="14.25" customHeight="1" spans="1:6" x14ac:dyDescent="0.25">
      <c r="A11328" s="232">
        <v>43701</v>
      </c>
      <c r="B11328" s="233">
        <v>236</v>
      </c>
      <c r="C11328" s="233">
        <v>47</v>
      </c>
      <c r="D11328" s="234">
        <v>0.9583333333321207</v>
      </c>
      <c r="E11328" s="235">
        <v>0</v>
      </c>
      <c r="F11328" s="235">
        <v>0.000049576535153268434</v>
      </c>
    </row>
    <row r="11329" ht="14.25" customHeight="1" spans="1:6" x14ac:dyDescent="0.25">
      <c r="A11329" s="232">
        <v>43701</v>
      </c>
      <c r="B11329" s="233">
        <v>236</v>
      </c>
      <c r="C11329" s="233">
        <v>48</v>
      </c>
      <c r="D11329" s="234">
        <v>0.9791666666678793</v>
      </c>
      <c r="E11329" s="235">
        <v>0</v>
      </c>
      <c r="F11329" s="235">
        <v>0.00004236540276733849</v>
      </c>
    </row>
    <row r="11330" ht="14.25" customHeight="1" spans="1:6" x14ac:dyDescent="0.25">
      <c r="A11330" s="232">
        <v>43702</v>
      </c>
      <c r="B11330" s="233">
        <v>237</v>
      </c>
      <c r="C11330" s="233">
        <v>1</v>
      </c>
      <c r="D11330" s="234">
        <v>0</v>
      </c>
      <c r="E11330" s="235">
        <v>0</v>
      </c>
      <c r="F11330" s="235">
        <v>0.000037057208094362266</v>
      </c>
    </row>
    <row r="11331" ht="14.25" customHeight="1" spans="1:6" x14ac:dyDescent="0.25">
      <c r="A11331" s="232">
        <v>43702</v>
      </c>
      <c r="B11331" s="233">
        <v>237</v>
      </c>
      <c r="C11331" s="233">
        <v>2</v>
      </c>
      <c r="D11331" s="234">
        <v>0.020833333332120674</v>
      </c>
      <c r="E11331" s="235">
        <v>0</v>
      </c>
      <c r="F11331" s="235">
        <v>0.00003405256960022479</v>
      </c>
    </row>
    <row r="11332" ht="14.25" customHeight="1" spans="1:6" x14ac:dyDescent="0.25">
      <c r="A11332" s="232">
        <v>43702</v>
      </c>
      <c r="B11332" s="233">
        <v>237</v>
      </c>
      <c r="C11332" s="233">
        <v>3</v>
      </c>
      <c r="D11332" s="234">
        <v>0.041666666667879326</v>
      </c>
      <c r="E11332" s="235">
        <v>0</v>
      </c>
      <c r="F11332" s="235">
        <v>0.000030447003407259817</v>
      </c>
    </row>
    <row r="11333" ht="14.25" customHeight="1" spans="1:6" x14ac:dyDescent="0.25">
      <c r="A11333" s="232">
        <v>43702</v>
      </c>
      <c r="B11333" s="233">
        <v>237</v>
      </c>
      <c r="C11333" s="233">
        <v>4</v>
      </c>
      <c r="D11333" s="234">
        <v>0.0625</v>
      </c>
      <c r="E11333" s="235">
        <v>0</v>
      </c>
      <c r="F11333" s="235">
        <v>0.000028243601844892327</v>
      </c>
    </row>
    <row r="11334" ht="14.25" customHeight="1" spans="1:6" x14ac:dyDescent="0.25">
      <c r="A11334" s="232">
        <v>43702</v>
      </c>
      <c r="B11334" s="233">
        <v>237</v>
      </c>
      <c r="C11334" s="233">
        <v>5</v>
      </c>
      <c r="D11334" s="234">
        <v>0.08333333333212067</v>
      </c>
      <c r="E11334" s="235">
        <v>0</v>
      </c>
      <c r="F11334" s="235">
        <v>0.000027642674146064832</v>
      </c>
    </row>
    <row r="11335" ht="14.25" customHeight="1" spans="1:6" x14ac:dyDescent="0.25">
      <c r="A11335" s="232">
        <v>43702</v>
      </c>
      <c r="B11335" s="233">
        <v>237</v>
      </c>
      <c r="C11335" s="233">
        <v>6</v>
      </c>
      <c r="D11335" s="234">
        <v>0.10416666666787933</v>
      </c>
      <c r="E11335" s="235">
        <v>0</v>
      </c>
      <c r="F11335" s="235">
        <v>0.00002674128259782358</v>
      </c>
    </row>
    <row r="11336" ht="14.25" customHeight="1" spans="1:6" x14ac:dyDescent="0.25">
      <c r="A11336" s="232">
        <v>43702</v>
      </c>
      <c r="B11336" s="233">
        <v>237</v>
      </c>
      <c r="C11336" s="233">
        <v>7</v>
      </c>
      <c r="D11336" s="234">
        <v>0.125</v>
      </c>
      <c r="E11336" s="235">
        <v>0</v>
      </c>
      <c r="F11336" s="235">
        <v>0.00002604020028252484</v>
      </c>
    </row>
    <row r="11337" ht="14.25" customHeight="1" spans="1:6" x14ac:dyDescent="0.25">
      <c r="A11337" s="232">
        <v>43702</v>
      </c>
      <c r="B11337" s="233">
        <v>237</v>
      </c>
      <c r="C11337" s="233">
        <v>8</v>
      </c>
      <c r="D11337" s="234">
        <v>0.14583333333212067</v>
      </c>
      <c r="E11337" s="235">
        <v>0</v>
      </c>
      <c r="F11337" s="235">
        <v>0.00002614035489899609</v>
      </c>
    </row>
    <row r="11338" ht="14.25" customHeight="1" spans="1:6" x14ac:dyDescent="0.25">
      <c r="A11338" s="232">
        <v>43702</v>
      </c>
      <c r="B11338" s="233">
        <v>237</v>
      </c>
      <c r="C11338" s="233">
        <v>9</v>
      </c>
      <c r="D11338" s="234">
        <v>0.16666666666787933</v>
      </c>
      <c r="E11338" s="235">
        <v>0</v>
      </c>
      <c r="F11338" s="235">
        <v>0.000025539427200168592</v>
      </c>
    </row>
    <row r="11339" ht="14.25" customHeight="1" spans="1:6" x14ac:dyDescent="0.25">
      <c r="A11339" s="232">
        <v>43702</v>
      </c>
      <c r="B11339" s="233">
        <v>237</v>
      </c>
      <c r="C11339" s="233">
        <v>10</v>
      </c>
      <c r="D11339" s="234">
        <v>0.1875</v>
      </c>
      <c r="E11339" s="235">
        <v>2.416022156787696e-8</v>
      </c>
      <c r="F11339" s="235">
        <v>0.00002614035489899609</v>
      </c>
    </row>
    <row r="11340" ht="14.25" customHeight="1" spans="1:6" x14ac:dyDescent="0.25">
      <c r="A11340" s="232">
        <v>43702</v>
      </c>
      <c r="B11340" s="233">
        <v>237</v>
      </c>
      <c r="C11340" s="233">
        <v>11</v>
      </c>
      <c r="D11340" s="234">
        <v>0.20833333333212067</v>
      </c>
      <c r="E11340" s="235">
        <v>0.0000024160221567876963</v>
      </c>
      <c r="F11340" s="235">
        <v>0.00002724205568017983</v>
      </c>
    </row>
    <row r="11341" ht="14.25" customHeight="1" spans="1:6" x14ac:dyDescent="0.25">
      <c r="A11341" s="232">
        <v>43702</v>
      </c>
      <c r="B11341" s="233">
        <v>237</v>
      </c>
      <c r="C11341" s="233">
        <v>12</v>
      </c>
      <c r="D11341" s="234">
        <v>0.22916666666787933</v>
      </c>
      <c r="E11341" s="235">
        <v>0.000007805681219697456</v>
      </c>
      <c r="F11341" s="235">
        <v>0.000028443911077834827</v>
      </c>
    </row>
    <row r="11342" ht="14.25" customHeight="1" spans="1:6" x14ac:dyDescent="0.25">
      <c r="A11342" s="232">
        <v>43702</v>
      </c>
      <c r="B11342" s="233">
        <v>237</v>
      </c>
      <c r="C11342" s="233">
        <v>13</v>
      </c>
      <c r="D11342" s="234">
        <v>0.25</v>
      </c>
      <c r="E11342" s="235">
        <v>0.000023301005613807616</v>
      </c>
      <c r="F11342" s="235">
        <v>0.00003234994112021355</v>
      </c>
    </row>
    <row r="11343" ht="14.25" customHeight="1" spans="1:6" x14ac:dyDescent="0.25">
      <c r="A11343" s="232">
        <v>43702</v>
      </c>
      <c r="B11343" s="233">
        <v>237</v>
      </c>
      <c r="C11343" s="233">
        <v>14</v>
      </c>
      <c r="D11343" s="234">
        <v>0.2708333333321207</v>
      </c>
      <c r="E11343" s="235">
        <v>0.00004471070149365992</v>
      </c>
      <c r="F11343" s="235">
        <v>0.00003755798117671852</v>
      </c>
    </row>
    <row r="11344" ht="14.25" customHeight="1" spans="1:6" x14ac:dyDescent="0.25">
      <c r="A11344" s="232">
        <v>43702</v>
      </c>
      <c r="B11344" s="233">
        <v>237</v>
      </c>
      <c r="C11344" s="233">
        <v>15</v>
      </c>
      <c r="D11344" s="234">
        <v>0.2916666666678793</v>
      </c>
      <c r="E11344" s="235">
        <v>0.00007337172092663986</v>
      </c>
      <c r="F11344" s="235">
        <v>0.000041363856602626</v>
      </c>
    </row>
    <row r="11345" ht="14.25" customHeight="1" spans="1:6" x14ac:dyDescent="0.25">
      <c r="A11345" s="232">
        <v>43702</v>
      </c>
      <c r="B11345" s="233">
        <v>237</v>
      </c>
      <c r="C11345" s="233">
        <v>16</v>
      </c>
      <c r="D11345" s="234">
        <v>0.3125</v>
      </c>
      <c r="E11345" s="235">
        <v>0.00010870357223303984</v>
      </c>
      <c r="F11345" s="235">
        <v>0.00004747328820737221</v>
      </c>
    </row>
    <row r="11346" ht="14.25" customHeight="1" spans="1:6" x14ac:dyDescent="0.25">
      <c r="A11346" s="232">
        <v>43702</v>
      </c>
      <c r="B11346" s="233">
        <v>237</v>
      </c>
      <c r="C11346" s="233">
        <v>17</v>
      </c>
      <c r="D11346" s="234">
        <v>0.3333333333321207</v>
      </c>
      <c r="E11346" s="235">
        <v>0.00014337436901999632</v>
      </c>
      <c r="F11346" s="235">
        <v>0.000048675143605027206</v>
      </c>
    </row>
    <row r="11347" ht="14.25" customHeight="1" spans="1:6" x14ac:dyDescent="0.25">
      <c r="A11347" s="232">
        <v>43702</v>
      </c>
      <c r="B11347" s="233">
        <v>237</v>
      </c>
      <c r="C11347" s="233">
        <v>18</v>
      </c>
      <c r="D11347" s="234">
        <v>0.3541666666678793</v>
      </c>
      <c r="E11347" s="235">
        <v>0.0001901636877810194</v>
      </c>
      <c r="F11347" s="235">
        <v>0.00005358271981211842</v>
      </c>
    </row>
    <row r="11348" ht="14.25" customHeight="1" spans="1:6" x14ac:dyDescent="0.25">
      <c r="A11348" s="232">
        <v>43702</v>
      </c>
      <c r="B11348" s="233">
        <v>237</v>
      </c>
      <c r="C11348" s="233">
        <v>19</v>
      </c>
      <c r="D11348" s="234">
        <v>0.375</v>
      </c>
      <c r="E11348" s="235">
        <v>0.00020690980042622066</v>
      </c>
      <c r="F11348" s="235">
        <v>0.00005338241057917592</v>
      </c>
    </row>
    <row r="11349" ht="14.25" customHeight="1" spans="1:6" x14ac:dyDescent="0.25">
      <c r="A11349" s="232">
        <v>43702</v>
      </c>
      <c r="B11349" s="233">
        <v>237</v>
      </c>
      <c r="C11349" s="233">
        <v>20</v>
      </c>
      <c r="D11349" s="234">
        <v>0.3958333333321207</v>
      </c>
      <c r="E11349" s="235">
        <v>0.00023049414004412303</v>
      </c>
      <c r="F11349" s="235">
        <v>0.00005398333827800342</v>
      </c>
    </row>
    <row r="11350" ht="14.25" customHeight="1" spans="1:6" x14ac:dyDescent="0.25">
      <c r="A11350" s="232">
        <v>43702</v>
      </c>
      <c r="B11350" s="233">
        <v>237</v>
      </c>
      <c r="C11350" s="233">
        <v>21</v>
      </c>
      <c r="D11350" s="234">
        <v>0.4166666666678793</v>
      </c>
      <c r="E11350" s="235">
        <v>0.00024285033884169054</v>
      </c>
      <c r="F11350" s="235">
        <v>0.00005358271981211842</v>
      </c>
    </row>
    <row r="11351" ht="14.25" customHeight="1" spans="1:6" x14ac:dyDescent="0.25">
      <c r="A11351" s="232">
        <v>43702</v>
      </c>
      <c r="B11351" s="233">
        <v>237</v>
      </c>
      <c r="C11351" s="233">
        <v>22</v>
      </c>
      <c r="D11351" s="234">
        <v>0.4375</v>
      </c>
      <c r="E11351" s="235">
        <v>0.00024858006640998345</v>
      </c>
      <c r="F11351" s="235">
        <v>0.000054383956743888416</v>
      </c>
    </row>
    <row r="11352" ht="14.25" customHeight="1" spans="1:6" x14ac:dyDescent="0.25">
      <c r="A11352" s="232">
        <v>43702</v>
      </c>
      <c r="B11352" s="233">
        <v>237</v>
      </c>
      <c r="C11352" s="233">
        <v>23</v>
      </c>
      <c r="D11352" s="234">
        <v>0.4583333333321207</v>
      </c>
      <c r="E11352" s="235">
        <v>0.00027149247973985567</v>
      </c>
      <c r="F11352" s="235">
        <v>0.00005218055518152093</v>
      </c>
    </row>
    <row r="11353" ht="14.25" customHeight="1" spans="1:6" x14ac:dyDescent="0.25">
      <c r="A11353" s="232">
        <v>43702</v>
      </c>
      <c r="B11353" s="233">
        <v>237</v>
      </c>
      <c r="C11353" s="233">
        <v>24</v>
      </c>
      <c r="D11353" s="234">
        <v>0.4791666666678793</v>
      </c>
      <c r="E11353" s="235">
        <v>0.0002642470304206735</v>
      </c>
      <c r="F11353" s="235">
        <v>0.00005238086441446342</v>
      </c>
    </row>
    <row r="11354" ht="14.25" customHeight="1" spans="1:6" x14ac:dyDescent="0.25">
      <c r="A11354" s="232">
        <v>43702</v>
      </c>
      <c r="B11354" s="233">
        <v>237</v>
      </c>
      <c r="C11354" s="233">
        <v>25</v>
      </c>
      <c r="D11354" s="234">
        <v>0.5</v>
      </c>
      <c r="E11354" s="235">
        <v>0.0002557085343019014</v>
      </c>
      <c r="F11354" s="235">
        <v>0.00005238086441446342</v>
      </c>
    </row>
    <row r="11355" ht="14.25" customHeight="1" spans="1:6" x14ac:dyDescent="0.25">
      <c r="A11355" s="232">
        <v>43702</v>
      </c>
      <c r="B11355" s="233">
        <v>237</v>
      </c>
      <c r="C11355" s="233">
        <v>26</v>
      </c>
      <c r="D11355" s="234">
        <v>0.5208333333321207</v>
      </c>
      <c r="E11355" s="235">
        <v>0.0002502803028786794</v>
      </c>
      <c r="F11355" s="235">
        <v>0.00005097869978386593</v>
      </c>
    </row>
    <row r="11356" ht="14.25" customHeight="1" spans="1:6" x14ac:dyDescent="0.25">
      <c r="A11356" s="232">
        <v>43702</v>
      </c>
      <c r="B11356" s="233">
        <v>237</v>
      </c>
      <c r="C11356" s="233">
        <v>27</v>
      </c>
      <c r="D11356" s="234">
        <v>0.5416666666678793</v>
      </c>
      <c r="E11356" s="235">
        <v>0.0002391601441205823</v>
      </c>
      <c r="F11356" s="235">
        <v>0.00005248101903093467</v>
      </c>
    </row>
    <row r="11357" ht="14.25" customHeight="1" spans="1:6" x14ac:dyDescent="0.25">
      <c r="A11357" s="232">
        <v>43702</v>
      </c>
      <c r="B11357" s="233">
        <v>237</v>
      </c>
      <c r="C11357" s="233">
        <v>28</v>
      </c>
      <c r="D11357" s="234">
        <v>0.5625</v>
      </c>
      <c r="E11357" s="235">
        <v>0.00022524042764833355</v>
      </c>
      <c r="F11357" s="235">
        <v>0.00004987699900268219</v>
      </c>
    </row>
    <row r="11358" ht="14.25" customHeight="1" spans="1:6" x14ac:dyDescent="0.25">
      <c r="A11358" s="232">
        <v>43702</v>
      </c>
      <c r="B11358" s="233">
        <v>237</v>
      </c>
      <c r="C11358" s="233">
        <v>29</v>
      </c>
      <c r="D11358" s="234">
        <v>0.5833333333321207</v>
      </c>
      <c r="E11358" s="235">
        <v>0.00021291873375826813</v>
      </c>
      <c r="F11358" s="235">
        <v>0.00004887545283796971</v>
      </c>
    </row>
    <row r="11359" ht="14.25" customHeight="1" spans="1:6" x14ac:dyDescent="0.25">
      <c r="A11359" s="232">
        <v>43702</v>
      </c>
      <c r="B11359" s="233">
        <v>237</v>
      </c>
      <c r="C11359" s="233">
        <v>30</v>
      </c>
      <c r="D11359" s="234">
        <v>0.6041666666678793</v>
      </c>
      <c r="E11359" s="235">
        <v>0.00019289757536395896</v>
      </c>
      <c r="F11359" s="235">
        <v>0.00004667205127560222</v>
      </c>
    </row>
    <row r="11360" ht="14.25" customHeight="1" spans="1:6" x14ac:dyDescent="0.25">
      <c r="A11360" s="232">
        <v>43702</v>
      </c>
      <c r="B11360" s="233">
        <v>237</v>
      </c>
      <c r="C11360" s="233">
        <v>31</v>
      </c>
      <c r="D11360" s="234">
        <v>0.625</v>
      </c>
      <c r="E11360" s="235">
        <v>0.0001625677910839618</v>
      </c>
      <c r="F11360" s="235">
        <v>0.00004787390667325721</v>
      </c>
    </row>
    <row r="11361" ht="14.25" customHeight="1" spans="1:6" x14ac:dyDescent="0.25">
      <c r="A11361" s="232">
        <v>43702</v>
      </c>
      <c r="B11361" s="233">
        <v>237</v>
      </c>
      <c r="C11361" s="233">
        <v>32</v>
      </c>
      <c r="D11361" s="234">
        <v>0.6458333333321207</v>
      </c>
      <c r="E11361" s="235">
        <v>0.00012155972390076777</v>
      </c>
      <c r="F11361" s="235">
        <v>0.00005137931824975094</v>
      </c>
    </row>
    <row r="11362" ht="14.25" customHeight="1" spans="1:6" x14ac:dyDescent="0.25">
      <c r="A11362" s="232">
        <v>43702</v>
      </c>
      <c r="B11362" s="233">
        <v>237</v>
      </c>
      <c r="C11362" s="233">
        <v>33</v>
      </c>
      <c r="D11362" s="234">
        <v>0.6666666666678793</v>
      </c>
      <c r="E11362" s="235">
        <v>0.00009250931194680322</v>
      </c>
      <c r="F11362" s="235">
        <v>0.00005338241057917592</v>
      </c>
    </row>
    <row r="11363" ht="14.25" customHeight="1" spans="1:6" x14ac:dyDescent="0.25">
      <c r="A11363" s="232">
        <v>43702</v>
      </c>
      <c r="B11363" s="233">
        <v>237</v>
      </c>
      <c r="C11363" s="233">
        <v>34</v>
      </c>
      <c r="D11363" s="234">
        <v>0.6875</v>
      </c>
      <c r="E11363" s="235">
        <v>0.00006314491187443932</v>
      </c>
      <c r="F11363" s="235">
        <v>0.00005808967755332465</v>
      </c>
    </row>
    <row r="11364" ht="14.25" customHeight="1" spans="1:6" x14ac:dyDescent="0.25">
      <c r="A11364" s="232">
        <v>43702</v>
      </c>
      <c r="B11364" s="233">
        <v>237</v>
      </c>
      <c r="C11364" s="233">
        <v>35</v>
      </c>
      <c r="D11364" s="234">
        <v>0.7083333333321207</v>
      </c>
      <c r="E11364" s="235">
        <v>0.00004272673397173092</v>
      </c>
      <c r="F11364" s="235">
        <v>0.00006459972762395585</v>
      </c>
    </row>
    <row r="11365" ht="14.25" customHeight="1" spans="1:6" x14ac:dyDescent="0.25">
      <c r="A11365" s="232">
        <v>43702</v>
      </c>
      <c r="B11365" s="233">
        <v>237</v>
      </c>
      <c r="C11365" s="233">
        <v>36</v>
      </c>
      <c r="D11365" s="234">
        <v>0.7291666666678793</v>
      </c>
      <c r="E11365" s="235">
        <v>0.000031547144851370984</v>
      </c>
      <c r="F11365" s="235">
        <v>0.00006510050070631209</v>
      </c>
    </row>
    <row r="11366" ht="14.25" customHeight="1" spans="1:6" x14ac:dyDescent="0.25">
      <c r="A11366" s="232">
        <v>43702</v>
      </c>
      <c r="B11366" s="233">
        <v>237</v>
      </c>
      <c r="C11366" s="233">
        <v>37</v>
      </c>
      <c r="D11366" s="234">
        <v>0.75</v>
      </c>
      <c r="E11366" s="235">
        <v>0.00001542222196371353</v>
      </c>
      <c r="F11366" s="235">
        <v>0.00006890637613221959</v>
      </c>
    </row>
    <row r="11367" ht="14.25" customHeight="1" spans="1:6" x14ac:dyDescent="0.25">
      <c r="A11367" s="232">
        <v>43702</v>
      </c>
      <c r="B11367" s="233">
        <v>237</v>
      </c>
      <c r="C11367" s="233">
        <v>38</v>
      </c>
      <c r="D11367" s="234">
        <v>0.7708333333321207</v>
      </c>
      <c r="E11367" s="235">
        <v>0.000007653811135941186</v>
      </c>
      <c r="F11367" s="235">
        <v>0.00007060900461223083</v>
      </c>
    </row>
    <row r="11368" ht="14.25" customHeight="1" spans="1:6" x14ac:dyDescent="0.25">
      <c r="A11368" s="232">
        <v>43702</v>
      </c>
      <c r="B11368" s="233">
        <v>237</v>
      </c>
      <c r="C11368" s="233">
        <v>39</v>
      </c>
      <c r="D11368" s="234">
        <v>0.7916666666678793</v>
      </c>
      <c r="E11368" s="235">
        <v>9.61164475452211e-7</v>
      </c>
      <c r="F11368" s="235">
        <v>0.00007030854076281706</v>
      </c>
    </row>
    <row r="11369" ht="14.25" customHeight="1" spans="1:6" x14ac:dyDescent="0.25">
      <c r="A11369" s="232">
        <v>43702</v>
      </c>
      <c r="B11369" s="233">
        <v>237</v>
      </c>
      <c r="C11369" s="233">
        <v>40</v>
      </c>
      <c r="D11369" s="234">
        <v>0.8125</v>
      </c>
      <c r="E11369" s="235">
        <v>2.5893944427765387e-9</v>
      </c>
      <c r="F11369" s="235">
        <v>0.0000655011191721971</v>
      </c>
    </row>
    <row r="11370" ht="14.25" customHeight="1" spans="1:6" x14ac:dyDescent="0.25">
      <c r="A11370" s="232">
        <v>43702</v>
      </c>
      <c r="B11370" s="233">
        <v>237</v>
      </c>
      <c r="C11370" s="233">
        <v>41</v>
      </c>
      <c r="D11370" s="234">
        <v>0.8333333333321207</v>
      </c>
      <c r="E11370" s="235">
        <v>0</v>
      </c>
      <c r="F11370" s="235">
        <v>0.00006880622151574834</v>
      </c>
    </row>
    <row r="11371" ht="14.25" customHeight="1" spans="1:6" x14ac:dyDescent="0.25">
      <c r="A11371" s="232">
        <v>43702</v>
      </c>
      <c r="B11371" s="233">
        <v>237</v>
      </c>
      <c r="C11371" s="233">
        <v>42</v>
      </c>
      <c r="D11371" s="234">
        <v>0.8541666666678793</v>
      </c>
      <c r="E11371" s="235">
        <v>0</v>
      </c>
      <c r="F11371" s="235">
        <v>0.00006960745844751831</v>
      </c>
    </row>
    <row r="11372" ht="14.25" customHeight="1" spans="1:6" x14ac:dyDescent="0.25">
      <c r="A11372" s="232">
        <v>43702</v>
      </c>
      <c r="B11372" s="233">
        <v>237</v>
      </c>
      <c r="C11372" s="233">
        <v>43</v>
      </c>
      <c r="D11372" s="234">
        <v>0.875</v>
      </c>
      <c r="E11372" s="235">
        <v>0</v>
      </c>
      <c r="F11372" s="235">
        <v>0.00006990792229693207</v>
      </c>
    </row>
    <row r="11373" ht="14.25" customHeight="1" spans="1:6" x14ac:dyDescent="0.25">
      <c r="A11373" s="232">
        <v>43702</v>
      </c>
      <c r="B11373" s="233">
        <v>237</v>
      </c>
      <c r="C11373" s="233">
        <v>44</v>
      </c>
      <c r="D11373" s="234">
        <v>0.8958333333321207</v>
      </c>
      <c r="E11373" s="235">
        <v>0</v>
      </c>
      <c r="F11373" s="235">
        <v>0.00006740405688515083</v>
      </c>
    </row>
    <row r="11374" ht="14.25" customHeight="1" spans="1:6" x14ac:dyDescent="0.25">
      <c r="A11374" s="232">
        <v>43702</v>
      </c>
      <c r="B11374" s="233">
        <v>237</v>
      </c>
      <c r="C11374" s="233">
        <v>45</v>
      </c>
      <c r="D11374" s="234">
        <v>0.9166666666678793</v>
      </c>
      <c r="E11374" s="235">
        <v>0</v>
      </c>
      <c r="F11374" s="235">
        <v>0.00006359818145924337</v>
      </c>
    </row>
    <row r="11375" ht="14.25" customHeight="1" spans="1:6" x14ac:dyDescent="0.25">
      <c r="A11375" s="232">
        <v>43702</v>
      </c>
      <c r="B11375" s="233">
        <v>237</v>
      </c>
      <c r="C11375" s="233">
        <v>46</v>
      </c>
      <c r="D11375" s="234">
        <v>0.9375</v>
      </c>
      <c r="E11375" s="235">
        <v>0</v>
      </c>
      <c r="F11375" s="235">
        <v>0.000056587358306255894</v>
      </c>
    </row>
    <row r="11376" ht="14.25" customHeight="1" spans="1:6" x14ac:dyDescent="0.25">
      <c r="A11376" s="232">
        <v>43702</v>
      </c>
      <c r="B11376" s="233">
        <v>237</v>
      </c>
      <c r="C11376" s="233">
        <v>47</v>
      </c>
      <c r="D11376" s="234">
        <v>0.9583333333321207</v>
      </c>
      <c r="E11376" s="235">
        <v>0</v>
      </c>
      <c r="F11376" s="235">
        <v>0.00004887545283796971</v>
      </c>
    </row>
    <row r="11377" ht="14.25" customHeight="1" spans="1:6" x14ac:dyDescent="0.25">
      <c r="A11377" s="232">
        <v>43702</v>
      </c>
      <c r="B11377" s="233">
        <v>237</v>
      </c>
      <c r="C11377" s="233">
        <v>48</v>
      </c>
      <c r="D11377" s="234">
        <v>0.9791666666678793</v>
      </c>
      <c r="E11377" s="235">
        <v>0</v>
      </c>
      <c r="F11377" s="235">
        <v>0.000042165093534395995</v>
      </c>
    </row>
    <row r="11378" ht="14.25" customHeight="1" spans="1:6" x14ac:dyDescent="0.25">
      <c r="A11378" s="232">
        <v>43703</v>
      </c>
      <c r="B11378" s="233">
        <v>238</v>
      </c>
      <c r="C11378" s="233">
        <v>1</v>
      </c>
      <c r="D11378" s="234">
        <v>0</v>
      </c>
      <c r="E11378" s="235">
        <v>0</v>
      </c>
      <c r="F11378" s="235">
        <v>0.00003735767194377602</v>
      </c>
    </row>
    <row r="11379" ht="14.25" customHeight="1" spans="1:6" x14ac:dyDescent="0.25">
      <c r="A11379" s="232">
        <v>43703</v>
      </c>
      <c r="B11379" s="233">
        <v>238</v>
      </c>
      <c r="C11379" s="233">
        <v>2</v>
      </c>
      <c r="D11379" s="234">
        <v>0.020833333332120674</v>
      </c>
      <c r="E11379" s="235">
        <v>0</v>
      </c>
      <c r="F11379" s="235">
        <v>0.00003375210575081104</v>
      </c>
    </row>
    <row r="11380" ht="14.25" customHeight="1" spans="1:6" x14ac:dyDescent="0.25">
      <c r="A11380" s="232">
        <v>43703</v>
      </c>
      <c r="B11380" s="233">
        <v>238</v>
      </c>
      <c r="C11380" s="233">
        <v>3</v>
      </c>
      <c r="D11380" s="234">
        <v>0.041666666667879326</v>
      </c>
      <c r="E11380" s="235">
        <v>0</v>
      </c>
      <c r="F11380" s="235">
        <v>0.000030246694174317314</v>
      </c>
    </row>
    <row r="11381" ht="14.25" customHeight="1" spans="1:6" x14ac:dyDescent="0.25">
      <c r="A11381" s="232">
        <v>43703</v>
      </c>
      <c r="B11381" s="233">
        <v>238</v>
      </c>
      <c r="C11381" s="233">
        <v>4</v>
      </c>
      <c r="D11381" s="234">
        <v>0.0625</v>
      </c>
      <c r="E11381" s="235">
        <v>0</v>
      </c>
      <c r="F11381" s="235">
        <v>0.000028443911077834827</v>
      </c>
    </row>
    <row r="11382" ht="14.25" customHeight="1" spans="1:6" x14ac:dyDescent="0.25">
      <c r="A11382" s="232">
        <v>43703</v>
      </c>
      <c r="B11382" s="233">
        <v>238</v>
      </c>
      <c r="C11382" s="233">
        <v>5</v>
      </c>
      <c r="D11382" s="234">
        <v>0.08333333333212067</v>
      </c>
      <c r="E11382" s="235">
        <v>0</v>
      </c>
      <c r="F11382" s="235">
        <v>0.000027742828762536086</v>
      </c>
    </row>
    <row r="11383" ht="14.25" customHeight="1" spans="1:6" x14ac:dyDescent="0.25">
      <c r="A11383" s="232">
        <v>43703</v>
      </c>
      <c r="B11383" s="233">
        <v>238</v>
      </c>
      <c r="C11383" s="233">
        <v>6</v>
      </c>
      <c r="D11383" s="234">
        <v>0.10416666666787933</v>
      </c>
      <c r="E11383" s="235">
        <v>0</v>
      </c>
      <c r="F11383" s="235">
        <v>0.00002654097336488109</v>
      </c>
    </row>
    <row r="11384" ht="14.25" customHeight="1" spans="1:6" x14ac:dyDescent="0.25">
      <c r="A11384" s="232">
        <v>43703</v>
      </c>
      <c r="B11384" s="233">
        <v>238</v>
      </c>
      <c r="C11384" s="233">
        <v>7</v>
      </c>
      <c r="D11384" s="234">
        <v>0.125</v>
      </c>
      <c r="E11384" s="235">
        <v>0</v>
      </c>
      <c r="F11384" s="235">
        <v>0.00002654097336488109</v>
      </c>
    </row>
    <row r="11385" ht="14.25" customHeight="1" spans="1:6" x14ac:dyDescent="0.25">
      <c r="A11385" s="232">
        <v>43703</v>
      </c>
      <c r="B11385" s="233">
        <v>238</v>
      </c>
      <c r="C11385" s="233">
        <v>8</v>
      </c>
      <c r="D11385" s="234">
        <v>0.14583333333212067</v>
      </c>
      <c r="E11385" s="235">
        <v>0</v>
      </c>
      <c r="F11385" s="235">
        <v>0.00002684143721429483</v>
      </c>
    </row>
    <row r="11386" ht="14.25" customHeight="1" spans="1:6" x14ac:dyDescent="0.25">
      <c r="A11386" s="232">
        <v>43703</v>
      </c>
      <c r="B11386" s="233">
        <v>238</v>
      </c>
      <c r="C11386" s="233">
        <v>9</v>
      </c>
      <c r="D11386" s="234">
        <v>0.16666666666787933</v>
      </c>
      <c r="E11386" s="235">
        <v>0</v>
      </c>
      <c r="F11386" s="235">
        <v>0.000025739736433111092</v>
      </c>
    </row>
    <row r="11387" ht="14.25" customHeight="1" spans="1:6" x14ac:dyDescent="0.25">
      <c r="A11387" s="232">
        <v>43703</v>
      </c>
      <c r="B11387" s="233">
        <v>238</v>
      </c>
      <c r="C11387" s="233">
        <v>10</v>
      </c>
      <c r="D11387" s="234">
        <v>0.1875</v>
      </c>
      <c r="E11387" s="235">
        <v>5.5568509606117e-7</v>
      </c>
      <c r="F11387" s="235">
        <v>0.000026340664131938587</v>
      </c>
    </row>
    <row r="11388" ht="14.25" customHeight="1" spans="1:6" x14ac:dyDescent="0.25">
      <c r="A11388" s="232">
        <v>43703</v>
      </c>
      <c r="B11388" s="233">
        <v>238</v>
      </c>
      <c r="C11388" s="233">
        <v>11</v>
      </c>
      <c r="D11388" s="234">
        <v>0.20833333333212067</v>
      </c>
      <c r="E11388" s="235">
        <v>7.972873117399396e-7</v>
      </c>
      <c r="F11388" s="235">
        <v>0.000027742828762536086</v>
      </c>
    </row>
    <row r="11389" ht="14.25" customHeight="1" spans="1:6" x14ac:dyDescent="0.25">
      <c r="A11389" s="232">
        <v>43703</v>
      </c>
      <c r="B11389" s="233">
        <v>238</v>
      </c>
      <c r="C11389" s="233">
        <v>12</v>
      </c>
      <c r="D11389" s="234">
        <v>0.22916666666787933</v>
      </c>
      <c r="E11389" s="235">
        <v>0.0000036646620670336805</v>
      </c>
      <c r="F11389" s="235">
        <v>0.000028143447228421073</v>
      </c>
    </row>
    <row r="11390" ht="14.25" customHeight="1" spans="1:6" x14ac:dyDescent="0.25">
      <c r="A11390" s="232">
        <v>43703</v>
      </c>
      <c r="B11390" s="233">
        <v>238</v>
      </c>
      <c r="C11390" s="233">
        <v>13</v>
      </c>
      <c r="D11390" s="234">
        <v>0.25</v>
      </c>
      <c r="E11390" s="235">
        <v>0.00000956128165129689</v>
      </c>
      <c r="F11390" s="235">
        <v>0.000031548704188443556</v>
      </c>
    </row>
    <row r="11391" ht="14.25" customHeight="1" spans="1:6" x14ac:dyDescent="0.25">
      <c r="A11391" s="232">
        <v>43703</v>
      </c>
      <c r="B11391" s="233">
        <v>238</v>
      </c>
      <c r="C11391" s="233">
        <v>14</v>
      </c>
      <c r="D11391" s="234">
        <v>0.2708333333321207</v>
      </c>
      <c r="E11391" s="235">
        <v>0.00002246017097554049</v>
      </c>
      <c r="F11391" s="235">
        <v>0.00003665658962847728</v>
      </c>
    </row>
    <row r="11392" ht="14.25" customHeight="1" spans="1:6" x14ac:dyDescent="0.25">
      <c r="A11392" s="232">
        <v>43703</v>
      </c>
      <c r="B11392" s="233">
        <v>238</v>
      </c>
      <c r="C11392" s="233">
        <v>15</v>
      </c>
      <c r="D11392" s="234">
        <v>0.2916666666678793</v>
      </c>
      <c r="E11392" s="235">
        <v>0.00004473861947587947</v>
      </c>
      <c r="F11392" s="235">
        <v>0.00004096323813674099</v>
      </c>
    </row>
    <row r="11393" ht="14.25" customHeight="1" spans="1:6" x14ac:dyDescent="0.25">
      <c r="A11393" s="232">
        <v>43703</v>
      </c>
      <c r="B11393" s="233">
        <v>238</v>
      </c>
      <c r="C11393" s="233">
        <v>16</v>
      </c>
      <c r="D11393" s="234">
        <v>0.3125</v>
      </c>
      <c r="E11393" s="235">
        <v>0.00007297029510966608</v>
      </c>
      <c r="F11393" s="235">
        <v>0.000047773752056785965</v>
      </c>
    </row>
    <row r="11394" ht="14.25" customHeight="1" spans="1:6" x14ac:dyDescent="0.25">
      <c r="A11394" s="232">
        <v>43703</v>
      </c>
      <c r="B11394" s="233">
        <v>238</v>
      </c>
      <c r="C11394" s="233">
        <v>17</v>
      </c>
      <c r="D11394" s="234">
        <v>0.3333333333321207</v>
      </c>
      <c r="E11394" s="235">
        <v>0.00010529714367881066</v>
      </c>
      <c r="F11394" s="235">
        <v>0.00005017746285209594</v>
      </c>
    </row>
    <row r="11395" ht="14.25" customHeight="1" spans="1:6" x14ac:dyDescent="0.25">
      <c r="A11395" s="232">
        <v>43703</v>
      </c>
      <c r="B11395" s="233">
        <v>238</v>
      </c>
      <c r="C11395" s="233">
        <v>18</v>
      </c>
      <c r="D11395" s="234">
        <v>0.3541666666678793</v>
      </c>
      <c r="E11395" s="235">
        <v>0.00011868456388055305</v>
      </c>
      <c r="F11395" s="235">
        <v>0.000056387049073313414</v>
      </c>
    </row>
    <row r="11396" ht="14.25" customHeight="1" spans="1:6" x14ac:dyDescent="0.25">
      <c r="A11396" s="232">
        <v>43703</v>
      </c>
      <c r="B11396" s="233">
        <v>238</v>
      </c>
      <c r="C11396" s="233">
        <v>19</v>
      </c>
      <c r="D11396" s="234">
        <v>0.375</v>
      </c>
      <c r="E11396" s="235">
        <v>0.00012841375357976344</v>
      </c>
      <c r="F11396" s="235">
        <v>0.00005548565752507217</v>
      </c>
    </row>
    <row r="11397" ht="14.25" customHeight="1" spans="1:6" x14ac:dyDescent="0.25">
      <c r="A11397" s="232">
        <v>43703</v>
      </c>
      <c r="B11397" s="233">
        <v>238</v>
      </c>
      <c r="C11397" s="233">
        <v>20</v>
      </c>
      <c r="D11397" s="234">
        <v>0.3958333333321207</v>
      </c>
      <c r="E11397" s="235">
        <v>0.00014885688029143518</v>
      </c>
      <c r="F11397" s="235">
        <v>0.00005518519367565842</v>
      </c>
    </row>
    <row r="11398" ht="14.25" customHeight="1" spans="1:6" x14ac:dyDescent="0.25">
      <c r="A11398" s="232">
        <v>43703</v>
      </c>
      <c r="B11398" s="233">
        <v>238</v>
      </c>
      <c r="C11398" s="233">
        <v>21</v>
      </c>
      <c r="D11398" s="234">
        <v>0.4166666666678793</v>
      </c>
      <c r="E11398" s="235">
        <v>0.0001789366985987176</v>
      </c>
      <c r="F11398" s="235">
        <v>0.00005588627599095715</v>
      </c>
    </row>
    <row r="11399" ht="14.25" customHeight="1" spans="1:6" x14ac:dyDescent="0.25">
      <c r="A11399" s="232">
        <v>43703</v>
      </c>
      <c r="B11399" s="233">
        <v>238</v>
      </c>
      <c r="C11399" s="233">
        <v>22</v>
      </c>
      <c r="D11399" s="234">
        <v>0.4375</v>
      </c>
      <c r="E11399" s="235">
        <v>0.00016149864243937006</v>
      </c>
      <c r="F11399" s="235">
        <v>0.00005608658522389965</v>
      </c>
    </row>
    <row r="11400" ht="14.25" customHeight="1" spans="1:6" x14ac:dyDescent="0.25">
      <c r="A11400" s="232">
        <v>43703</v>
      </c>
      <c r="B11400" s="233">
        <v>238</v>
      </c>
      <c r="C11400" s="233">
        <v>23</v>
      </c>
      <c r="D11400" s="234">
        <v>0.4583333333321207</v>
      </c>
      <c r="E11400" s="235">
        <v>0.00017185610306879898</v>
      </c>
      <c r="F11400" s="235">
        <v>0.00005408349289447466</v>
      </c>
    </row>
    <row r="11401" ht="14.25" customHeight="1" spans="1:6" x14ac:dyDescent="0.25">
      <c r="A11401" s="232">
        <v>43703</v>
      </c>
      <c r="B11401" s="233">
        <v>238</v>
      </c>
      <c r="C11401" s="233">
        <v>24</v>
      </c>
      <c r="D11401" s="234">
        <v>0.4791666666678793</v>
      </c>
      <c r="E11401" s="235">
        <v>0.0001914115021337489</v>
      </c>
      <c r="F11401" s="235">
        <v>0.000051980245948578425</v>
      </c>
    </row>
    <row r="11402" ht="14.25" customHeight="1" spans="1:6" x14ac:dyDescent="0.25">
      <c r="A11402" s="232">
        <v>43703</v>
      </c>
      <c r="B11402" s="233">
        <v>238</v>
      </c>
      <c r="C11402" s="233">
        <v>25</v>
      </c>
      <c r="D11402" s="234">
        <v>0.5</v>
      </c>
      <c r="E11402" s="235">
        <v>0.00018711874052541923</v>
      </c>
      <c r="F11402" s="235">
        <v>0.00005478457520977341</v>
      </c>
    </row>
    <row r="11403" ht="14.25" customHeight="1" spans="1:6" x14ac:dyDescent="0.25">
      <c r="A11403" s="232">
        <v>43703</v>
      </c>
      <c r="B11403" s="233">
        <v>238</v>
      </c>
      <c r="C11403" s="233">
        <v>26</v>
      </c>
      <c r="D11403" s="234">
        <v>0.5208333333321207</v>
      </c>
      <c r="E11403" s="235">
        <v>0.00017346741048040448</v>
      </c>
      <c r="F11403" s="235">
        <v>0.000052681328263877173</v>
      </c>
    </row>
    <row r="11404" ht="14.25" customHeight="1" spans="1:6" x14ac:dyDescent="0.25">
      <c r="A11404" s="232">
        <v>43703</v>
      </c>
      <c r="B11404" s="233">
        <v>238</v>
      </c>
      <c r="C11404" s="233">
        <v>27</v>
      </c>
      <c r="D11404" s="234">
        <v>0.5416666666678793</v>
      </c>
      <c r="E11404" s="235">
        <v>0.00016800965133258666</v>
      </c>
      <c r="F11404" s="235">
        <v>0.00005298179211329092</v>
      </c>
    </row>
    <row r="11405" ht="14.25" customHeight="1" spans="1:6" x14ac:dyDescent="0.25">
      <c r="A11405" s="232">
        <v>43703</v>
      </c>
      <c r="B11405" s="233">
        <v>238</v>
      </c>
      <c r="C11405" s="233">
        <v>28</v>
      </c>
      <c r="D11405" s="234">
        <v>0.5625</v>
      </c>
      <c r="E11405" s="235">
        <v>0.00017157402984236742</v>
      </c>
      <c r="F11405" s="235">
        <v>0.00005238086441446342</v>
      </c>
    </row>
    <row r="11406" ht="14.25" customHeight="1" spans="1:6" x14ac:dyDescent="0.25">
      <c r="A11406" s="232">
        <v>43703</v>
      </c>
      <c r="B11406" s="233">
        <v>238</v>
      </c>
      <c r="C11406" s="233">
        <v>29</v>
      </c>
      <c r="D11406" s="234">
        <v>0.5833333333321207</v>
      </c>
      <c r="E11406" s="235">
        <v>0.00017214173299205201</v>
      </c>
      <c r="F11406" s="235">
        <v>0.000049476380536797194</v>
      </c>
    </row>
    <row r="11407" ht="14.25" customHeight="1" spans="1:6" x14ac:dyDescent="0.25">
      <c r="A11407" s="232">
        <v>43703</v>
      </c>
      <c r="B11407" s="233">
        <v>238</v>
      </c>
      <c r="C11407" s="233">
        <v>30</v>
      </c>
      <c r="D11407" s="234">
        <v>0.6041666666678793</v>
      </c>
      <c r="E11407" s="235">
        <v>0.00016834423005984779</v>
      </c>
      <c r="F11407" s="235">
        <v>0.000048174370522670945</v>
      </c>
    </row>
    <row r="11408" ht="14.25" customHeight="1" spans="1:6" x14ac:dyDescent="0.25">
      <c r="A11408" s="232">
        <v>43703</v>
      </c>
      <c r="B11408" s="233">
        <v>238</v>
      </c>
      <c r="C11408" s="233">
        <v>31</v>
      </c>
      <c r="D11408" s="234">
        <v>0.625</v>
      </c>
      <c r="E11408" s="235">
        <v>0.00015284415314449106</v>
      </c>
      <c r="F11408" s="235">
        <v>0.000049175916687383454</v>
      </c>
    </row>
    <row r="11409" ht="14.25" customHeight="1" spans="1:6" x14ac:dyDescent="0.25">
      <c r="A11409" s="232">
        <v>43703</v>
      </c>
      <c r="B11409" s="233">
        <v>238</v>
      </c>
      <c r="C11409" s="233">
        <v>32</v>
      </c>
      <c r="D11409" s="234">
        <v>0.6458333333321207</v>
      </c>
      <c r="E11409" s="235">
        <v>0.00012751294084632406</v>
      </c>
      <c r="F11409" s="235">
        <v>0.00005097869978386593</v>
      </c>
    </row>
    <row r="11410" ht="14.25" customHeight="1" spans="1:6" x14ac:dyDescent="0.25">
      <c r="A11410" s="232">
        <v>43703</v>
      </c>
      <c r="B11410" s="233">
        <v>238</v>
      </c>
      <c r="C11410" s="233">
        <v>33</v>
      </c>
      <c r="D11410" s="234">
        <v>0.6666666666678793</v>
      </c>
      <c r="E11410" s="235">
        <v>0.0001075143780131644</v>
      </c>
      <c r="F11410" s="235">
        <v>0.00005318210134623342</v>
      </c>
    </row>
    <row r="11411" ht="14.25" customHeight="1" spans="1:6" x14ac:dyDescent="0.25">
      <c r="A11411" s="232">
        <v>43703</v>
      </c>
      <c r="B11411" s="233">
        <v>238</v>
      </c>
      <c r="C11411" s="233">
        <v>34</v>
      </c>
      <c r="D11411" s="234">
        <v>0.6875</v>
      </c>
      <c r="E11411" s="235">
        <v>0.0000739340325739548</v>
      </c>
      <c r="F11411" s="235">
        <v>0.00005728844062155465</v>
      </c>
    </row>
    <row r="11412" ht="14.25" customHeight="1" spans="1:6" x14ac:dyDescent="0.25">
      <c r="A11412" s="232">
        <v>43703</v>
      </c>
      <c r="B11412" s="233">
        <v>238</v>
      </c>
      <c r="C11412" s="233">
        <v>35</v>
      </c>
      <c r="D11412" s="234">
        <v>0.7083333333321207</v>
      </c>
      <c r="E11412" s="235">
        <v>0.000050554037860375267</v>
      </c>
      <c r="F11412" s="235">
        <v>0.00006239632606158836</v>
      </c>
    </row>
    <row r="11413" ht="14.25" customHeight="1" spans="1:6" x14ac:dyDescent="0.25">
      <c r="A11413" s="232">
        <v>43703</v>
      </c>
      <c r="B11413" s="233">
        <v>238</v>
      </c>
      <c r="C11413" s="233">
        <v>36</v>
      </c>
      <c r="D11413" s="234">
        <v>0.7291666666678793</v>
      </c>
      <c r="E11413" s="235">
        <v>0.00003641804197486889</v>
      </c>
      <c r="F11413" s="235">
        <v>0.00006359818145924337</v>
      </c>
    </row>
    <row r="11414" ht="14.25" customHeight="1" spans="1:6" x14ac:dyDescent="0.25">
      <c r="A11414" s="232">
        <v>43703</v>
      </c>
      <c r="B11414" s="233">
        <v>238</v>
      </c>
      <c r="C11414" s="233">
        <v>37</v>
      </c>
      <c r="D11414" s="234">
        <v>0.75</v>
      </c>
      <c r="E11414" s="235">
        <v>0.000016424189930082784</v>
      </c>
      <c r="F11414" s="235">
        <v>0.00006850575766633457</v>
      </c>
    </row>
    <row r="11415" ht="14.25" customHeight="1" spans="1:6" x14ac:dyDescent="0.25">
      <c r="A11415" s="232">
        <v>43703</v>
      </c>
      <c r="B11415" s="233">
        <v>238</v>
      </c>
      <c r="C11415" s="233">
        <v>38</v>
      </c>
      <c r="D11415" s="234">
        <v>0.7708333333321207</v>
      </c>
      <c r="E11415" s="235">
        <v>0.000005890518228339508</v>
      </c>
      <c r="F11415" s="235">
        <v>0.00006990792229693207</v>
      </c>
    </row>
    <row r="11416" ht="14.25" customHeight="1" spans="1:6" x14ac:dyDescent="0.25">
      <c r="A11416" s="232">
        <v>43703</v>
      </c>
      <c r="B11416" s="233">
        <v>238</v>
      </c>
      <c r="C11416" s="233">
        <v>39</v>
      </c>
      <c r="D11416" s="234">
        <v>0.7916666666678793</v>
      </c>
      <c r="E11416" s="235">
        <v>4.99876431953147e-7</v>
      </c>
      <c r="F11416" s="235">
        <v>0.00007161055077694331</v>
      </c>
    </row>
    <row r="11417" ht="14.25" customHeight="1" spans="1:6" x14ac:dyDescent="0.25">
      <c r="A11417" s="232">
        <v>43703</v>
      </c>
      <c r="B11417" s="233">
        <v>238</v>
      </c>
      <c r="C11417" s="233">
        <v>40</v>
      </c>
      <c r="D11417" s="234">
        <v>0.8125</v>
      </c>
      <c r="E11417" s="235">
        <v>0</v>
      </c>
      <c r="F11417" s="235">
        <v>0.0000665026653369096</v>
      </c>
    </row>
    <row r="11418" ht="14.25" customHeight="1" spans="1:6" x14ac:dyDescent="0.25">
      <c r="A11418" s="232">
        <v>43703</v>
      </c>
      <c r="B11418" s="233">
        <v>238</v>
      </c>
      <c r="C11418" s="233">
        <v>41</v>
      </c>
      <c r="D11418" s="234">
        <v>0.8333333333321207</v>
      </c>
      <c r="E11418" s="235">
        <v>0</v>
      </c>
      <c r="F11418" s="235">
        <v>0.00006860591228280583</v>
      </c>
    </row>
    <row r="11419" ht="14.25" customHeight="1" spans="1:6" x14ac:dyDescent="0.25">
      <c r="A11419" s="232">
        <v>43703</v>
      </c>
      <c r="B11419" s="233">
        <v>238</v>
      </c>
      <c r="C11419" s="233">
        <v>42</v>
      </c>
      <c r="D11419" s="234">
        <v>0.8541666666678793</v>
      </c>
      <c r="E11419" s="235">
        <v>0</v>
      </c>
      <c r="F11419" s="235">
        <v>0.00006870606689927708</v>
      </c>
    </row>
    <row r="11420" ht="14.25" customHeight="1" spans="1:6" x14ac:dyDescent="0.25">
      <c r="A11420" s="232">
        <v>43703</v>
      </c>
      <c r="B11420" s="233">
        <v>238</v>
      </c>
      <c r="C11420" s="233">
        <v>43</v>
      </c>
      <c r="D11420" s="234">
        <v>0.875</v>
      </c>
      <c r="E11420" s="235">
        <v>0</v>
      </c>
      <c r="F11420" s="235">
        <v>0.00006740405688515083</v>
      </c>
    </row>
    <row r="11421" ht="14.25" customHeight="1" spans="1:6" x14ac:dyDescent="0.25">
      <c r="A11421" s="232">
        <v>43703</v>
      </c>
      <c r="B11421" s="233">
        <v>238</v>
      </c>
      <c r="C11421" s="233">
        <v>44</v>
      </c>
      <c r="D11421" s="234">
        <v>0.8958333333321207</v>
      </c>
      <c r="E11421" s="235">
        <v>0</v>
      </c>
      <c r="F11421" s="235">
        <v>0.0000653008099392546</v>
      </c>
    </row>
    <row r="11422" ht="14.25" customHeight="1" spans="1:6" x14ac:dyDescent="0.25">
      <c r="A11422" s="232">
        <v>43703</v>
      </c>
      <c r="B11422" s="233">
        <v>238</v>
      </c>
      <c r="C11422" s="233">
        <v>45</v>
      </c>
      <c r="D11422" s="234">
        <v>0.9166666666678793</v>
      </c>
      <c r="E11422" s="235">
        <v>0</v>
      </c>
      <c r="F11422" s="235">
        <v>0.00006149493451334712</v>
      </c>
    </row>
    <row r="11423" ht="14.25" customHeight="1" spans="1:6" x14ac:dyDescent="0.25">
      <c r="A11423" s="232">
        <v>43703</v>
      </c>
      <c r="B11423" s="233">
        <v>238</v>
      </c>
      <c r="C11423" s="233">
        <v>46</v>
      </c>
      <c r="D11423" s="234">
        <v>0.9375</v>
      </c>
      <c r="E11423" s="235">
        <v>0</v>
      </c>
      <c r="F11423" s="235">
        <v>0.000055085039059187164</v>
      </c>
    </row>
    <row r="11424" ht="14.25" customHeight="1" spans="1:6" x14ac:dyDescent="0.25">
      <c r="A11424" s="232">
        <v>43703</v>
      </c>
      <c r="B11424" s="233">
        <v>238</v>
      </c>
      <c r="C11424" s="233">
        <v>47</v>
      </c>
      <c r="D11424" s="234">
        <v>0.9583333333321207</v>
      </c>
      <c r="E11424" s="235">
        <v>0</v>
      </c>
      <c r="F11424" s="235">
        <v>0.00004857498898855595</v>
      </c>
    </row>
    <row r="11425" ht="14.25" customHeight="1" spans="1:6" x14ac:dyDescent="0.25">
      <c r="A11425" s="232">
        <v>43703</v>
      </c>
      <c r="B11425" s="233">
        <v>238</v>
      </c>
      <c r="C11425" s="233">
        <v>48</v>
      </c>
      <c r="D11425" s="234">
        <v>0.9791666666678793</v>
      </c>
      <c r="E11425" s="235">
        <v>0</v>
      </c>
      <c r="F11425" s="235">
        <v>0.00004246555738380974</v>
      </c>
    </row>
    <row r="11426" ht="14.25" customHeight="1" spans="1:6" x14ac:dyDescent="0.25">
      <c r="A11426" s="232">
        <v>43704</v>
      </c>
      <c r="B11426" s="233">
        <v>239</v>
      </c>
      <c r="C11426" s="233">
        <v>1</v>
      </c>
      <c r="D11426" s="234">
        <v>0</v>
      </c>
      <c r="E11426" s="235">
        <v>0</v>
      </c>
      <c r="F11426" s="235">
        <v>0.00003795859964260352</v>
      </c>
    </row>
    <row r="11427" ht="14.25" customHeight="1" spans="1:6" x14ac:dyDescent="0.25">
      <c r="A11427" s="232">
        <v>43704</v>
      </c>
      <c r="B11427" s="233">
        <v>239</v>
      </c>
      <c r="C11427" s="233">
        <v>2</v>
      </c>
      <c r="D11427" s="234">
        <v>0.020833333332120674</v>
      </c>
      <c r="E11427" s="235">
        <v>0</v>
      </c>
      <c r="F11427" s="235">
        <v>0.00003375210575081104</v>
      </c>
    </row>
    <row r="11428" ht="14.25" customHeight="1" spans="1:6" x14ac:dyDescent="0.25">
      <c r="A11428" s="232">
        <v>43704</v>
      </c>
      <c r="B11428" s="233">
        <v>239</v>
      </c>
      <c r="C11428" s="233">
        <v>3</v>
      </c>
      <c r="D11428" s="234">
        <v>0.041666666667879326</v>
      </c>
      <c r="E11428" s="235">
        <v>0</v>
      </c>
      <c r="F11428" s="235">
        <v>0.00003164885880491481</v>
      </c>
    </row>
    <row r="11429" ht="14.25" customHeight="1" spans="1:6" x14ac:dyDescent="0.25">
      <c r="A11429" s="232">
        <v>43704</v>
      </c>
      <c r="B11429" s="233">
        <v>239</v>
      </c>
      <c r="C11429" s="233">
        <v>4</v>
      </c>
      <c r="D11429" s="234">
        <v>0.0625</v>
      </c>
      <c r="E11429" s="235">
        <v>0</v>
      </c>
      <c r="F11429" s="235">
        <v>0.000028544065694306077</v>
      </c>
    </row>
    <row r="11430" ht="14.25" customHeight="1" spans="1:6" x14ac:dyDescent="0.25">
      <c r="A11430" s="232">
        <v>43704</v>
      </c>
      <c r="B11430" s="233">
        <v>239</v>
      </c>
      <c r="C11430" s="233">
        <v>5</v>
      </c>
      <c r="D11430" s="234">
        <v>0.08333333333212067</v>
      </c>
      <c r="E11430" s="235">
        <v>0</v>
      </c>
      <c r="F11430" s="235">
        <v>0.000027642674146064832</v>
      </c>
    </row>
    <row r="11431" ht="14.25" customHeight="1" spans="1:6" x14ac:dyDescent="0.25">
      <c r="A11431" s="232">
        <v>43704</v>
      </c>
      <c r="B11431" s="233">
        <v>239</v>
      </c>
      <c r="C11431" s="233">
        <v>6</v>
      </c>
      <c r="D11431" s="234">
        <v>0.10416666666787933</v>
      </c>
      <c r="E11431" s="235">
        <v>0</v>
      </c>
      <c r="F11431" s="235">
        <v>0.000027141901063708585</v>
      </c>
    </row>
    <row r="11432" ht="14.25" customHeight="1" spans="1:6" x14ac:dyDescent="0.25">
      <c r="A11432" s="232">
        <v>43704</v>
      </c>
      <c r="B11432" s="233">
        <v>239</v>
      </c>
      <c r="C11432" s="233">
        <v>7</v>
      </c>
      <c r="D11432" s="234">
        <v>0.125</v>
      </c>
      <c r="E11432" s="235">
        <v>0</v>
      </c>
      <c r="F11432" s="235">
        <v>0.00002704174644723733</v>
      </c>
    </row>
    <row r="11433" ht="14.25" customHeight="1" spans="1:6" x14ac:dyDescent="0.25">
      <c r="A11433" s="232">
        <v>43704</v>
      </c>
      <c r="B11433" s="233">
        <v>239</v>
      </c>
      <c r="C11433" s="233">
        <v>8</v>
      </c>
      <c r="D11433" s="234">
        <v>0.14583333333212067</v>
      </c>
      <c r="E11433" s="235">
        <v>0</v>
      </c>
      <c r="F11433" s="235">
        <v>0.00002654097336488109</v>
      </c>
    </row>
    <row r="11434" ht="14.25" customHeight="1" spans="1:6" x14ac:dyDescent="0.25">
      <c r="A11434" s="232">
        <v>43704</v>
      </c>
      <c r="B11434" s="233">
        <v>239</v>
      </c>
      <c r="C11434" s="233">
        <v>9</v>
      </c>
      <c r="D11434" s="234">
        <v>0.16666666666787933</v>
      </c>
      <c r="E11434" s="235">
        <v>0</v>
      </c>
      <c r="F11434" s="235">
        <v>0.00002594004566605359</v>
      </c>
    </row>
    <row r="11435" ht="14.25" customHeight="1" spans="1:6" x14ac:dyDescent="0.25">
      <c r="A11435" s="232">
        <v>43704</v>
      </c>
      <c r="B11435" s="233">
        <v>239</v>
      </c>
      <c r="C11435" s="233">
        <v>10</v>
      </c>
      <c r="D11435" s="234">
        <v>0.1875</v>
      </c>
      <c r="E11435" s="235">
        <v>0</v>
      </c>
      <c r="F11435" s="235">
        <v>0.000026641127981352337</v>
      </c>
    </row>
    <row r="11436" ht="14.25" customHeight="1" spans="1:6" x14ac:dyDescent="0.25">
      <c r="A11436" s="232">
        <v>43704</v>
      </c>
      <c r="B11436" s="233">
        <v>239</v>
      </c>
      <c r="C11436" s="233">
        <v>11</v>
      </c>
      <c r="D11436" s="234">
        <v>0.20833333333212067</v>
      </c>
      <c r="E11436" s="235">
        <v>9.422486411472013e-7</v>
      </c>
      <c r="F11436" s="235">
        <v>0.00002654097336488109</v>
      </c>
    </row>
    <row r="11437" ht="14.25" customHeight="1" spans="1:6" x14ac:dyDescent="0.25">
      <c r="A11437" s="232">
        <v>43704</v>
      </c>
      <c r="B11437" s="233">
        <v>239</v>
      </c>
      <c r="C11437" s="233">
        <v>12</v>
      </c>
      <c r="D11437" s="234">
        <v>0.22916666666787933</v>
      </c>
      <c r="E11437" s="235">
        <v>0.000007551799232872419</v>
      </c>
      <c r="F11437" s="235">
        <v>0.00002704174644723733</v>
      </c>
    </row>
    <row r="11438" ht="14.25" customHeight="1" spans="1:6" x14ac:dyDescent="0.25">
      <c r="A11438" s="232">
        <v>43704</v>
      </c>
      <c r="B11438" s="233">
        <v>239</v>
      </c>
      <c r="C11438" s="233">
        <v>13</v>
      </c>
      <c r="D11438" s="234">
        <v>0.25</v>
      </c>
      <c r="E11438" s="235">
        <v>0.000021412047611008754</v>
      </c>
      <c r="F11438" s="235">
        <v>0.000029245148009604822</v>
      </c>
    </row>
    <row r="11439" ht="14.25" customHeight="1" spans="1:6" x14ac:dyDescent="0.25">
      <c r="A11439" s="232">
        <v>43704</v>
      </c>
      <c r="B11439" s="233">
        <v>239</v>
      </c>
      <c r="C11439" s="233">
        <v>14</v>
      </c>
      <c r="D11439" s="234">
        <v>0.2708333333321207</v>
      </c>
      <c r="E11439" s="235">
        <v>0.00004375212000620332</v>
      </c>
      <c r="F11439" s="235">
        <v>0.00003275055958609855</v>
      </c>
    </row>
    <row r="11440" ht="14.25" customHeight="1" spans="1:6" x14ac:dyDescent="0.25">
      <c r="A11440" s="232">
        <v>43704</v>
      </c>
      <c r="B11440" s="233">
        <v>239</v>
      </c>
      <c r="C11440" s="233">
        <v>15</v>
      </c>
      <c r="D11440" s="234">
        <v>0.2916666666678793</v>
      </c>
      <c r="E11440" s="235">
        <v>0.0000807043773635437</v>
      </c>
      <c r="F11440" s="235">
        <v>0.000035955507313178524</v>
      </c>
    </row>
    <row r="11441" ht="14.25" customHeight="1" spans="1:6" x14ac:dyDescent="0.25">
      <c r="A11441" s="232">
        <v>43704</v>
      </c>
      <c r="B11441" s="233">
        <v>239</v>
      </c>
      <c r="C11441" s="233">
        <v>16</v>
      </c>
      <c r="D11441" s="234">
        <v>0.3125</v>
      </c>
      <c r="E11441" s="235">
        <v>0.00012417050983459463</v>
      </c>
      <c r="F11441" s="235">
        <v>0.00003986153735555726</v>
      </c>
    </row>
    <row r="11442" ht="14.25" customHeight="1" spans="1:6" x14ac:dyDescent="0.25">
      <c r="A11442" s="232">
        <v>43704</v>
      </c>
      <c r="B11442" s="233">
        <v>239</v>
      </c>
      <c r="C11442" s="233">
        <v>17</v>
      </c>
      <c r="D11442" s="234">
        <v>0.3333333333321207</v>
      </c>
      <c r="E11442" s="235">
        <v>0.00015055826228343942</v>
      </c>
      <c r="F11442" s="235">
        <v>0.000047172824357958464</v>
      </c>
    </row>
    <row r="11443" ht="14.25" customHeight="1" spans="1:6" x14ac:dyDescent="0.25">
      <c r="A11443" s="232">
        <v>43704</v>
      </c>
      <c r="B11443" s="233">
        <v>239</v>
      </c>
      <c r="C11443" s="233">
        <v>18</v>
      </c>
      <c r="D11443" s="234">
        <v>0.3541666666678793</v>
      </c>
      <c r="E11443" s="235">
        <v>0.00016850974482566478</v>
      </c>
      <c r="F11443" s="235">
        <v>0.00005358271981211842</v>
      </c>
    </row>
    <row r="11444" ht="14.25" customHeight="1" spans="1:6" x14ac:dyDescent="0.25">
      <c r="A11444" s="232">
        <v>43704</v>
      </c>
      <c r="B11444" s="233">
        <v>239</v>
      </c>
      <c r="C11444" s="233">
        <v>19</v>
      </c>
      <c r="D11444" s="234">
        <v>0.375</v>
      </c>
      <c r="E11444" s="235">
        <v>0.00018139349329168508</v>
      </c>
      <c r="F11444" s="235">
        <v>0.00005538550290860091</v>
      </c>
    </row>
    <row r="11445" ht="14.25" customHeight="1" spans="1:6" x14ac:dyDescent="0.25">
      <c r="A11445" s="232">
        <v>43704</v>
      </c>
      <c r="B11445" s="233">
        <v>239</v>
      </c>
      <c r="C11445" s="233">
        <v>20</v>
      </c>
      <c r="D11445" s="234">
        <v>0.3958333333321207</v>
      </c>
      <c r="E11445" s="235">
        <v>0.00020203255887562158</v>
      </c>
      <c r="F11445" s="235">
        <v>0.00005808967755332465</v>
      </c>
    </row>
    <row r="11446" ht="14.25" customHeight="1" spans="1:6" x14ac:dyDescent="0.25">
      <c r="A11446" s="232">
        <v>43704</v>
      </c>
      <c r="B11446" s="233">
        <v>239</v>
      </c>
      <c r="C11446" s="233">
        <v>21</v>
      </c>
      <c r="D11446" s="234">
        <v>0.4166666666678793</v>
      </c>
      <c r="E11446" s="235">
        <v>0.00023706932587080898</v>
      </c>
      <c r="F11446" s="235">
        <v>0.000056387049073313414</v>
      </c>
    </row>
    <row r="11447" ht="14.25" customHeight="1" spans="1:6" x14ac:dyDescent="0.25">
      <c r="A11447" s="232">
        <v>43704</v>
      </c>
      <c r="B11447" s="233">
        <v>239</v>
      </c>
      <c r="C11447" s="233">
        <v>22</v>
      </c>
      <c r="D11447" s="234">
        <v>0.4375</v>
      </c>
      <c r="E11447" s="235">
        <v>0.0002560428294432475</v>
      </c>
      <c r="F11447" s="235">
        <v>0.00005278148288034843</v>
      </c>
    </row>
    <row r="11448" ht="14.25" customHeight="1" spans="1:6" x14ac:dyDescent="0.25">
      <c r="A11448" s="232">
        <v>43704</v>
      </c>
      <c r="B11448" s="233">
        <v>239</v>
      </c>
      <c r="C11448" s="233">
        <v>23</v>
      </c>
      <c r="D11448" s="234">
        <v>0.4583333333321207</v>
      </c>
      <c r="E11448" s="235">
        <v>0.000271433363259507</v>
      </c>
      <c r="F11448" s="235">
        <v>0.00005358271981211842</v>
      </c>
    </row>
    <row r="11449" ht="14.25" customHeight="1" spans="1:6" x14ac:dyDescent="0.25">
      <c r="A11449" s="232">
        <v>43704</v>
      </c>
      <c r="B11449" s="233">
        <v>239</v>
      </c>
      <c r="C11449" s="233">
        <v>24</v>
      </c>
      <c r="D11449" s="234">
        <v>0.4791666666678793</v>
      </c>
      <c r="E11449" s="235">
        <v>0.00029134349025356545</v>
      </c>
      <c r="F11449" s="235">
        <v>0.00005538550290860091</v>
      </c>
    </row>
    <row r="11450" ht="14.25" customHeight="1" spans="1:6" x14ac:dyDescent="0.25">
      <c r="A11450" s="232">
        <v>43704</v>
      </c>
      <c r="B11450" s="233">
        <v>239</v>
      </c>
      <c r="C11450" s="233">
        <v>25</v>
      </c>
      <c r="D11450" s="234">
        <v>0.5</v>
      </c>
      <c r="E11450" s="235">
        <v>0.00031208396205791424</v>
      </c>
      <c r="F11450" s="235">
        <v>0.000056887822155669654</v>
      </c>
    </row>
    <row r="11451" ht="14.25" customHeight="1" spans="1:6" x14ac:dyDescent="0.25">
      <c r="A11451" s="232">
        <v>43704</v>
      </c>
      <c r="B11451" s="233">
        <v>239</v>
      </c>
      <c r="C11451" s="233">
        <v>26</v>
      </c>
      <c r="D11451" s="234">
        <v>0.5208333333321207</v>
      </c>
      <c r="E11451" s="235">
        <v>0.00032001145479672327</v>
      </c>
      <c r="F11451" s="235">
        <v>0.00005568596675801466</v>
      </c>
    </row>
    <row r="11452" ht="14.25" customHeight="1" spans="1:6" x14ac:dyDescent="0.25">
      <c r="A11452" s="232">
        <v>43704</v>
      </c>
      <c r="B11452" s="233">
        <v>239</v>
      </c>
      <c r="C11452" s="233">
        <v>27</v>
      </c>
      <c r="D11452" s="234">
        <v>0.5416666666678793</v>
      </c>
      <c r="E11452" s="235">
        <v>0.0003009851060029724</v>
      </c>
      <c r="F11452" s="235">
        <v>0.000056587358306255894</v>
      </c>
    </row>
    <row r="11453" ht="14.25" customHeight="1" spans="1:6" x14ac:dyDescent="0.25">
      <c r="A11453" s="232">
        <v>43704</v>
      </c>
      <c r="B11453" s="233">
        <v>239</v>
      </c>
      <c r="C11453" s="233">
        <v>28</v>
      </c>
      <c r="D11453" s="234">
        <v>0.5625</v>
      </c>
      <c r="E11453" s="235">
        <v>0.0003025460102289743</v>
      </c>
      <c r="F11453" s="235">
        <v>0.000055285348292129665</v>
      </c>
    </row>
    <row r="11454" ht="14.25" customHeight="1" spans="1:6" x14ac:dyDescent="0.25">
      <c r="A11454" s="232">
        <v>43704</v>
      </c>
      <c r="B11454" s="233">
        <v>239</v>
      </c>
      <c r="C11454" s="233">
        <v>29</v>
      </c>
      <c r="D11454" s="234">
        <v>0.5833333333321207</v>
      </c>
      <c r="E11454" s="235">
        <v>0.0002947463441714612</v>
      </c>
      <c r="F11454" s="235">
        <v>0.00005348256519564716</v>
      </c>
    </row>
    <row r="11455" ht="14.25" customHeight="1" spans="1:6" x14ac:dyDescent="0.25">
      <c r="A11455" s="232">
        <v>43704</v>
      </c>
      <c r="B11455" s="233">
        <v>239</v>
      </c>
      <c r="C11455" s="233">
        <v>30</v>
      </c>
      <c r="D11455" s="234">
        <v>0.6041666666678793</v>
      </c>
      <c r="E11455" s="235">
        <v>0.00026906950134133746</v>
      </c>
      <c r="F11455" s="235">
        <v>0.00005208040056504968</v>
      </c>
    </row>
    <row r="11456" ht="14.25" customHeight="1" spans="1:6" x14ac:dyDescent="0.25">
      <c r="A11456" s="232">
        <v>43704</v>
      </c>
      <c r="B11456" s="233">
        <v>239</v>
      </c>
      <c r="C11456" s="233">
        <v>31</v>
      </c>
      <c r="D11456" s="234">
        <v>0.625</v>
      </c>
      <c r="E11456" s="235">
        <v>0.00023347156201122785</v>
      </c>
      <c r="F11456" s="235">
        <v>0.000052681328263877173</v>
      </c>
    </row>
    <row r="11457" ht="14.25" customHeight="1" spans="1:6" x14ac:dyDescent="0.25">
      <c r="A11457" s="232">
        <v>43704</v>
      </c>
      <c r="B11457" s="233">
        <v>239</v>
      </c>
      <c r="C11457" s="233">
        <v>32</v>
      </c>
      <c r="D11457" s="234">
        <v>0.6458333333321207</v>
      </c>
      <c r="E11457" s="235">
        <v>0.00019614176231137298</v>
      </c>
      <c r="F11457" s="235">
        <v>0.00005137931824975094</v>
      </c>
    </row>
    <row r="11458" ht="14.25" customHeight="1" spans="1:6" x14ac:dyDescent="0.25">
      <c r="A11458" s="232">
        <v>43704</v>
      </c>
      <c r="B11458" s="233">
        <v>239</v>
      </c>
      <c r="C11458" s="233">
        <v>33</v>
      </c>
      <c r="D11458" s="234">
        <v>0.6666666666678793</v>
      </c>
      <c r="E11458" s="235">
        <v>0.00016207472291391382</v>
      </c>
      <c r="F11458" s="235">
        <v>0.00005258117364740593</v>
      </c>
    </row>
    <row r="11459" ht="14.25" customHeight="1" spans="1:6" x14ac:dyDescent="0.25">
      <c r="A11459" s="232">
        <v>43704</v>
      </c>
      <c r="B11459" s="233">
        <v>239</v>
      </c>
      <c r="C11459" s="233">
        <v>34</v>
      </c>
      <c r="D11459" s="234">
        <v>0.6875</v>
      </c>
      <c r="E11459" s="235">
        <v>0.00011912048227938873</v>
      </c>
      <c r="F11459" s="235">
        <v>0.000055786121374485906</v>
      </c>
    </row>
    <row r="11460" ht="14.25" customHeight="1" spans="1:6" x14ac:dyDescent="0.25">
      <c r="A11460" s="232">
        <v>43704</v>
      </c>
      <c r="B11460" s="233">
        <v>239</v>
      </c>
      <c r="C11460" s="233">
        <v>35</v>
      </c>
      <c r="D11460" s="234">
        <v>0.7083333333321207</v>
      </c>
      <c r="E11460" s="235">
        <v>0.00008082545805627465</v>
      </c>
      <c r="F11460" s="235">
        <v>0.000059291532950979645</v>
      </c>
    </row>
    <row r="11461" ht="14.25" customHeight="1" spans="1:6" x14ac:dyDescent="0.25">
      <c r="A11461" s="232">
        <v>43704</v>
      </c>
      <c r="B11461" s="233">
        <v>239</v>
      </c>
      <c r="C11461" s="233">
        <v>36</v>
      </c>
      <c r="D11461" s="234">
        <v>0.7291666666678793</v>
      </c>
      <c r="E11461" s="235">
        <v>0.00004992006619203562</v>
      </c>
      <c r="F11461" s="235">
        <v>0.00006419910915807086</v>
      </c>
    </row>
    <row r="11462" ht="14.25" customHeight="1" spans="1:6" x14ac:dyDescent="0.25">
      <c r="A11462" s="232">
        <v>43704</v>
      </c>
      <c r="B11462" s="233">
        <v>239</v>
      </c>
      <c r="C11462" s="233">
        <v>37</v>
      </c>
      <c r="D11462" s="234">
        <v>0.75</v>
      </c>
      <c r="E11462" s="235">
        <v>0.000025690897137389527</v>
      </c>
      <c r="F11462" s="235">
        <v>0.0000661020468710246</v>
      </c>
    </row>
    <row r="11463" ht="14.25" customHeight="1" spans="1:6" x14ac:dyDescent="0.25">
      <c r="A11463" s="232">
        <v>43704</v>
      </c>
      <c r="B11463" s="233">
        <v>239</v>
      </c>
      <c r="C11463" s="233">
        <v>38</v>
      </c>
      <c r="D11463" s="234">
        <v>0.7708333333321207</v>
      </c>
      <c r="E11463" s="235">
        <v>0.000009844586924145182</v>
      </c>
      <c r="F11463" s="235">
        <v>0.00006680312918632335</v>
      </c>
    </row>
    <row r="11464" ht="14.25" customHeight="1" spans="1:6" x14ac:dyDescent="0.25">
      <c r="A11464" s="232">
        <v>43704</v>
      </c>
      <c r="B11464" s="233">
        <v>239</v>
      </c>
      <c r="C11464" s="233">
        <v>39</v>
      </c>
      <c r="D11464" s="234">
        <v>0.7916666666678793</v>
      </c>
      <c r="E11464" s="235">
        <v>8.795871444780361e-7</v>
      </c>
      <c r="F11464" s="235">
        <v>0.00006730390226867957</v>
      </c>
    </row>
    <row r="11465" ht="14.25" customHeight="1" spans="1:6" x14ac:dyDescent="0.25">
      <c r="A11465" s="232">
        <v>43704</v>
      </c>
      <c r="B11465" s="233">
        <v>239</v>
      </c>
      <c r="C11465" s="233">
        <v>40</v>
      </c>
      <c r="D11465" s="234">
        <v>0.8125</v>
      </c>
      <c r="E11465" s="235">
        <v>0</v>
      </c>
      <c r="F11465" s="235">
        <v>0.00006490019147336961</v>
      </c>
    </row>
    <row r="11466" ht="14.25" customHeight="1" spans="1:6" x14ac:dyDescent="0.25">
      <c r="A11466" s="232">
        <v>43704</v>
      </c>
      <c r="B11466" s="233">
        <v>239</v>
      </c>
      <c r="C11466" s="233">
        <v>41</v>
      </c>
      <c r="D11466" s="234">
        <v>0.8333333333321207</v>
      </c>
      <c r="E11466" s="235">
        <v>0</v>
      </c>
      <c r="F11466" s="235">
        <v>0.00006910668536516208</v>
      </c>
    </row>
    <row r="11467" ht="14.25" customHeight="1" spans="1:6" x14ac:dyDescent="0.25">
      <c r="A11467" s="232">
        <v>43704</v>
      </c>
      <c r="B11467" s="233">
        <v>239</v>
      </c>
      <c r="C11467" s="233">
        <v>42</v>
      </c>
      <c r="D11467" s="234">
        <v>0.8541666666678793</v>
      </c>
      <c r="E11467" s="235">
        <v>0</v>
      </c>
      <c r="F11467" s="235">
        <v>0.00006750421150162208</v>
      </c>
    </row>
    <row r="11468" ht="14.25" customHeight="1" spans="1:6" x14ac:dyDescent="0.25">
      <c r="A11468" s="232">
        <v>43704</v>
      </c>
      <c r="B11468" s="233">
        <v>239</v>
      </c>
      <c r="C11468" s="233">
        <v>43</v>
      </c>
      <c r="D11468" s="234">
        <v>0.875</v>
      </c>
      <c r="E11468" s="235">
        <v>0</v>
      </c>
      <c r="F11468" s="235">
        <v>0.00006490019147336961</v>
      </c>
    </row>
    <row r="11469" ht="14.25" customHeight="1" spans="1:6" x14ac:dyDescent="0.25">
      <c r="A11469" s="232">
        <v>43704</v>
      </c>
      <c r="B11469" s="233">
        <v>239</v>
      </c>
      <c r="C11469" s="233">
        <v>44</v>
      </c>
      <c r="D11469" s="234">
        <v>0.8958333333321207</v>
      </c>
      <c r="E11469" s="235">
        <v>0</v>
      </c>
      <c r="F11469" s="235">
        <v>0.00006359818145924337</v>
      </c>
    </row>
    <row r="11470" ht="14.25" customHeight="1" spans="1:6" x14ac:dyDescent="0.25">
      <c r="A11470" s="232">
        <v>43704</v>
      </c>
      <c r="B11470" s="233">
        <v>239</v>
      </c>
      <c r="C11470" s="233">
        <v>45</v>
      </c>
      <c r="D11470" s="234">
        <v>0.9166666666678793</v>
      </c>
      <c r="E11470" s="235">
        <v>0</v>
      </c>
      <c r="F11470" s="235">
        <v>0.00006049338834863463</v>
      </c>
    </row>
    <row r="11471" ht="14.25" customHeight="1" spans="1:6" x14ac:dyDescent="0.25">
      <c r="A11471" s="232">
        <v>43704</v>
      </c>
      <c r="B11471" s="233">
        <v>239</v>
      </c>
      <c r="C11471" s="233">
        <v>46</v>
      </c>
      <c r="D11471" s="234">
        <v>0.9375</v>
      </c>
      <c r="E11471" s="235">
        <v>0</v>
      </c>
      <c r="F11471" s="235">
        <v>0.0000571882860050834</v>
      </c>
    </row>
    <row r="11472" ht="14.25" customHeight="1" spans="1:6" x14ac:dyDescent="0.25">
      <c r="A11472" s="232">
        <v>43704</v>
      </c>
      <c r="B11472" s="233">
        <v>239</v>
      </c>
      <c r="C11472" s="233">
        <v>47</v>
      </c>
      <c r="D11472" s="234">
        <v>0.9583333333321207</v>
      </c>
      <c r="E11472" s="235">
        <v>0</v>
      </c>
      <c r="F11472" s="235">
        <v>0.00005127916363327967</v>
      </c>
    </row>
    <row r="11473" ht="14.25" customHeight="1" spans="1:6" x14ac:dyDescent="0.25">
      <c r="A11473" s="232">
        <v>43704</v>
      </c>
      <c r="B11473" s="233">
        <v>239</v>
      </c>
      <c r="C11473" s="233">
        <v>48</v>
      </c>
      <c r="D11473" s="234">
        <v>0.9791666666678793</v>
      </c>
      <c r="E11473" s="235">
        <v>0</v>
      </c>
      <c r="F11473" s="235">
        <v>0.00004486926817911972</v>
      </c>
    </row>
    <row r="11474" ht="14.25" customHeight="1" spans="1:6" x14ac:dyDescent="0.25">
      <c r="A11474" s="232">
        <v>43705</v>
      </c>
      <c r="B11474" s="233">
        <v>240</v>
      </c>
      <c r="C11474" s="233">
        <v>1</v>
      </c>
      <c r="D11474" s="234">
        <v>0</v>
      </c>
      <c r="E11474" s="235">
        <v>0</v>
      </c>
      <c r="F11474" s="235">
        <v>0.000038759836574373515</v>
      </c>
    </row>
    <row r="11475" ht="14.25" customHeight="1" spans="1:6" x14ac:dyDescent="0.25">
      <c r="A11475" s="232">
        <v>43705</v>
      </c>
      <c r="B11475" s="233">
        <v>240</v>
      </c>
      <c r="C11475" s="233">
        <v>2</v>
      </c>
      <c r="D11475" s="234">
        <v>0.020833333332120674</v>
      </c>
      <c r="E11475" s="235">
        <v>0</v>
      </c>
      <c r="F11475" s="235">
        <v>0.00003515427038140853</v>
      </c>
    </row>
    <row r="11476" ht="14.25" customHeight="1" spans="1:6" x14ac:dyDescent="0.25">
      <c r="A11476" s="232">
        <v>43705</v>
      </c>
      <c r="B11476" s="233">
        <v>240</v>
      </c>
      <c r="C11476" s="233">
        <v>3</v>
      </c>
      <c r="D11476" s="234">
        <v>0.041666666667879326</v>
      </c>
      <c r="E11476" s="235">
        <v>0</v>
      </c>
      <c r="F11476" s="235">
        <v>0.000032249786503742304</v>
      </c>
    </row>
    <row r="11477" ht="14.25" customHeight="1" spans="1:6" x14ac:dyDescent="0.25">
      <c r="A11477" s="232">
        <v>43705</v>
      </c>
      <c r="B11477" s="233">
        <v>240</v>
      </c>
      <c r="C11477" s="233">
        <v>4</v>
      </c>
      <c r="D11477" s="234">
        <v>0.0625</v>
      </c>
      <c r="E11477" s="235">
        <v>0</v>
      </c>
      <c r="F11477" s="235">
        <v>0.00002974592109196107</v>
      </c>
    </row>
    <row r="11478" ht="14.25" customHeight="1" spans="1:6" x14ac:dyDescent="0.25">
      <c r="A11478" s="232">
        <v>43705</v>
      </c>
      <c r="B11478" s="233">
        <v>240</v>
      </c>
      <c r="C11478" s="233">
        <v>5</v>
      </c>
      <c r="D11478" s="234">
        <v>0.08333333333212067</v>
      </c>
      <c r="E11478" s="235">
        <v>0</v>
      </c>
      <c r="F11478" s="235">
        <v>0.000028544065694306077</v>
      </c>
    </row>
    <row r="11479" ht="14.25" customHeight="1" spans="1:6" x14ac:dyDescent="0.25">
      <c r="A11479" s="232">
        <v>43705</v>
      </c>
      <c r="B11479" s="233">
        <v>240</v>
      </c>
      <c r="C11479" s="233">
        <v>6</v>
      </c>
      <c r="D11479" s="234">
        <v>0.10416666666787933</v>
      </c>
      <c r="E11479" s="235">
        <v>0</v>
      </c>
      <c r="F11479" s="235">
        <v>0.000027342210296651082</v>
      </c>
    </row>
    <row r="11480" ht="14.25" customHeight="1" spans="1:6" x14ac:dyDescent="0.25">
      <c r="A11480" s="232">
        <v>43705</v>
      </c>
      <c r="B11480" s="233">
        <v>240</v>
      </c>
      <c r="C11480" s="233">
        <v>7</v>
      </c>
      <c r="D11480" s="234">
        <v>0.125</v>
      </c>
      <c r="E11480" s="235">
        <v>0</v>
      </c>
      <c r="F11480" s="235">
        <v>0.00002654097336488109</v>
      </c>
    </row>
    <row r="11481" ht="14.25" customHeight="1" spans="1:6" x14ac:dyDescent="0.25">
      <c r="A11481" s="232">
        <v>43705</v>
      </c>
      <c r="B11481" s="233">
        <v>240</v>
      </c>
      <c r="C11481" s="233">
        <v>8</v>
      </c>
      <c r="D11481" s="234">
        <v>0.14583333333212067</v>
      </c>
      <c r="E11481" s="235">
        <v>0</v>
      </c>
      <c r="F11481" s="235">
        <v>0.00002543927258369735</v>
      </c>
    </row>
    <row r="11482" ht="14.25" customHeight="1" spans="1:6" x14ac:dyDescent="0.25">
      <c r="A11482" s="232">
        <v>43705</v>
      </c>
      <c r="B11482" s="233">
        <v>240</v>
      </c>
      <c r="C11482" s="233">
        <v>9</v>
      </c>
      <c r="D11482" s="234">
        <v>0.16666666666787933</v>
      </c>
      <c r="E11482" s="235">
        <v>0</v>
      </c>
      <c r="F11482" s="235">
        <v>0.00002594004566605359</v>
      </c>
    </row>
    <row r="11483" ht="14.25" customHeight="1" spans="1:6" x14ac:dyDescent="0.25">
      <c r="A11483" s="232">
        <v>43705</v>
      </c>
      <c r="B11483" s="233">
        <v>240</v>
      </c>
      <c r="C11483" s="233">
        <v>10</v>
      </c>
      <c r="D11483" s="234">
        <v>0.1875</v>
      </c>
      <c r="E11483" s="235">
        <v>0</v>
      </c>
      <c r="F11483" s="235">
        <v>0.000025138808734283598</v>
      </c>
    </row>
    <row r="11484" ht="14.25" customHeight="1" spans="1:6" x14ac:dyDescent="0.25">
      <c r="A11484" s="232">
        <v>43705</v>
      </c>
      <c r="B11484" s="233">
        <v>240</v>
      </c>
      <c r="C11484" s="233">
        <v>11</v>
      </c>
      <c r="D11484" s="234">
        <v>0.20833333333212067</v>
      </c>
      <c r="E11484" s="235">
        <v>8.697679764435705e-7</v>
      </c>
      <c r="F11484" s="235">
        <v>0.000025539427200168592</v>
      </c>
    </row>
    <row r="11485" ht="14.25" customHeight="1" spans="1:6" x14ac:dyDescent="0.25">
      <c r="A11485" s="232">
        <v>43705</v>
      </c>
      <c r="B11485" s="233">
        <v>240</v>
      </c>
      <c r="C11485" s="233">
        <v>12</v>
      </c>
      <c r="D11485" s="234">
        <v>0.22916666666787933</v>
      </c>
      <c r="E11485" s="235">
        <v>0.000006850358788069736</v>
      </c>
      <c r="F11485" s="235">
        <v>0.00002674128259782358</v>
      </c>
    </row>
    <row r="11486" ht="14.25" customHeight="1" spans="1:6" x14ac:dyDescent="0.25">
      <c r="A11486" s="232">
        <v>43705</v>
      </c>
      <c r="B11486" s="233">
        <v>240</v>
      </c>
      <c r="C11486" s="233">
        <v>13</v>
      </c>
      <c r="D11486" s="234">
        <v>0.25</v>
      </c>
      <c r="E11486" s="235">
        <v>0.000017477555599023374</v>
      </c>
      <c r="F11486" s="235">
        <v>0.000027943137995478576</v>
      </c>
    </row>
    <row r="11487" ht="14.25" customHeight="1" spans="1:6" x14ac:dyDescent="0.25">
      <c r="A11487" s="232">
        <v>43705</v>
      </c>
      <c r="B11487" s="233">
        <v>240</v>
      </c>
      <c r="C11487" s="233">
        <v>14</v>
      </c>
      <c r="D11487" s="234">
        <v>0.2708333333321207</v>
      </c>
      <c r="E11487" s="235">
        <v>0.000034055896746062015</v>
      </c>
      <c r="F11487" s="235">
        <v>0.000028544065694306077</v>
      </c>
    </row>
    <row r="11488" ht="14.25" customHeight="1" spans="1:6" x14ac:dyDescent="0.25">
      <c r="A11488" s="232">
        <v>43705</v>
      </c>
      <c r="B11488" s="233">
        <v>240</v>
      </c>
      <c r="C11488" s="233">
        <v>15</v>
      </c>
      <c r="D11488" s="234">
        <v>0.2916666666678793</v>
      </c>
      <c r="E11488" s="235">
        <v>0.00005962245010982044</v>
      </c>
      <c r="F11488" s="235">
        <v>0.00003335148728492605</v>
      </c>
    </row>
    <row r="11489" ht="14.25" customHeight="1" spans="1:6" x14ac:dyDescent="0.25">
      <c r="A11489" s="232">
        <v>43705</v>
      </c>
      <c r="B11489" s="233">
        <v>240</v>
      </c>
      <c r="C11489" s="233">
        <v>16</v>
      </c>
      <c r="D11489" s="234">
        <v>0.3125</v>
      </c>
      <c r="E11489" s="235">
        <v>0.0000895558480290903</v>
      </c>
      <c r="F11489" s="235">
        <v>0.000038158908875546014</v>
      </c>
    </row>
    <row r="11490" ht="14.25" customHeight="1" spans="1:6" x14ac:dyDescent="0.25">
      <c r="A11490" s="232">
        <v>43705</v>
      </c>
      <c r="B11490" s="233">
        <v>240</v>
      </c>
      <c r="C11490" s="233">
        <v>17</v>
      </c>
      <c r="D11490" s="234">
        <v>0.3333333333321207</v>
      </c>
      <c r="E11490" s="235">
        <v>0.0001122622916826777</v>
      </c>
      <c r="F11490" s="235">
        <v>0.00004406803124734973</v>
      </c>
    </row>
    <row r="11491" ht="14.25" customHeight="1" spans="1:6" x14ac:dyDescent="0.25">
      <c r="A11491" s="232">
        <v>43705</v>
      </c>
      <c r="B11491" s="233">
        <v>240</v>
      </c>
      <c r="C11491" s="233">
        <v>18</v>
      </c>
      <c r="D11491" s="234">
        <v>0.3541666666678793</v>
      </c>
      <c r="E11491" s="235">
        <v>0.00013319630778691624</v>
      </c>
      <c r="F11491" s="235">
        <v>0.00005157962748269343</v>
      </c>
    </row>
    <row r="11492" ht="14.25" customHeight="1" spans="1:6" x14ac:dyDescent="0.25">
      <c r="A11492" s="232">
        <v>43705</v>
      </c>
      <c r="B11492" s="233">
        <v>240</v>
      </c>
      <c r="C11492" s="233">
        <v>19</v>
      </c>
      <c r="D11492" s="234">
        <v>0.375</v>
      </c>
      <c r="E11492" s="235">
        <v>0.00013130110287783972</v>
      </c>
      <c r="F11492" s="235">
        <v>0.00005608658522389965</v>
      </c>
    </row>
    <row r="11493" ht="14.25" customHeight="1" spans="1:6" x14ac:dyDescent="0.25">
      <c r="A11493" s="232">
        <v>43705</v>
      </c>
      <c r="B11493" s="233">
        <v>240</v>
      </c>
      <c r="C11493" s="233">
        <v>20</v>
      </c>
      <c r="D11493" s="234">
        <v>0.3958333333321207</v>
      </c>
      <c r="E11493" s="235">
        <v>0.00014728038669371425</v>
      </c>
      <c r="F11493" s="235">
        <v>0.00005538550290860091</v>
      </c>
    </row>
    <row r="11494" ht="14.25" customHeight="1" spans="1:6" x14ac:dyDescent="0.25">
      <c r="A11494" s="232">
        <v>43705</v>
      </c>
      <c r="B11494" s="233">
        <v>240</v>
      </c>
      <c r="C11494" s="233">
        <v>21</v>
      </c>
      <c r="D11494" s="234">
        <v>0.4166666666678793</v>
      </c>
      <c r="E11494" s="235">
        <v>0.0001502902204973252</v>
      </c>
      <c r="F11494" s="235">
        <v>0.00005808967755332465</v>
      </c>
    </row>
    <row r="11495" ht="14.25" customHeight="1" spans="1:6" x14ac:dyDescent="0.25">
      <c r="A11495" s="232">
        <v>43705</v>
      </c>
      <c r="B11495" s="233">
        <v>240</v>
      </c>
      <c r="C11495" s="233">
        <v>22</v>
      </c>
      <c r="D11495" s="234">
        <v>0.4375</v>
      </c>
      <c r="E11495" s="235">
        <v>0.00016112719382819672</v>
      </c>
      <c r="F11495" s="235">
        <v>0.00006029307911569213</v>
      </c>
    </row>
    <row r="11496" ht="14.25" customHeight="1" spans="1:6" x14ac:dyDescent="0.25">
      <c r="A11496" s="232">
        <v>43705</v>
      </c>
      <c r="B11496" s="233">
        <v>240</v>
      </c>
      <c r="C11496" s="233">
        <v>23</v>
      </c>
      <c r="D11496" s="234">
        <v>0.4583333333321207</v>
      </c>
      <c r="E11496" s="235">
        <v>0.00017479093200332933</v>
      </c>
      <c r="F11496" s="235">
        <v>0.000059992615266278386</v>
      </c>
    </row>
    <row r="11497" ht="14.25" customHeight="1" spans="1:6" x14ac:dyDescent="0.25">
      <c r="A11497" s="232">
        <v>43705</v>
      </c>
      <c r="B11497" s="233">
        <v>240</v>
      </c>
      <c r="C11497" s="233">
        <v>24</v>
      </c>
      <c r="D11497" s="234">
        <v>0.4791666666678793</v>
      </c>
      <c r="E11497" s="235">
        <v>0.00018603771337262308</v>
      </c>
      <c r="F11497" s="235">
        <v>0.00005869060525215214</v>
      </c>
    </row>
    <row r="11498" ht="14.25" customHeight="1" spans="1:6" x14ac:dyDescent="0.25">
      <c r="A11498" s="232">
        <v>43705</v>
      </c>
      <c r="B11498" s="233">
        <v>240</v>
      </c>
      <c r="C11498" s="233">
        <v>25</v>
      </c>
      <c r="D11498" s="234">
        <v>0.5</v>
      </c>
      <c r="E11498" s="235">
        <v>0.00019124760272417989</v>
      </c>
      <c r="F11498" s="235">
        <v>0.00006179539836276087</v>
      </c>
    </row>
    <row r="11499" ht="14.25" customHeight="1" spans="1:6" x14ac:dyDescent="0.25">
      <c r="A11499" s="232">
        <v>43705</v>
      </c>
      <c r="B11499" s="233">
        <v>240</v>
      </c>
      <c r="C11499" s="233">
        <v>26</v>
      </c>
      <c r="D11499" s="234">
        <v>0.5208333333321207</v>
      </c>
      <c r="E11499" s="235">
        <v>0.00019849376597688218</v>
      </c>
      <c r="F11499" s="235">
        <v>0.00006229617144511711</v>
      </c>
    </row>
    <row r="11500" ht="14.25" customHeight="1" spans="1:6" x14ac:dyDescent="0.25">
      <c r="A11500" s="232">
        <v>43705</v>
      </c>
      <c r="B11500" s="233">
        <v>240</v>
      </c>
      <c r="C11500" s="233">
        <v>27</v>
      </c>
      <c r="D11500" s="234">
        <v>0.5416666666678793</v>
      </c>
      <c r="E11500" s="235">
        <v>0.00018209714822465858</v>
      </c>
      <c r="F11500" s="235">
        <v>0.00006029307911569213</v>
      </c>
    </row>
    <row r="11501" ht="14.25" customHeight="1" spans="1:6" x14ac:dyDescent="0.25">
      <c r="A11501" s="232">
        <v>43705</v>
      </c>
      <c r="B11501" s="233">
        <v>240</v>
      </c>
      <c r="C11501" s="233">
        <v>28</v>
      </c>
      <c r="D11501" s="234">
        <v>0.5625</v>
      </c>
      <c r="E11501" s="235">
        <v>0.00018472461107971798</v>
      </c>
      <c r="F11501" s="235">
        <v>0.00005568596675801466</v>
      </c>
    </row>
    <row r="11502" ht="14.25" customHeight="1" spans="1:6" x14ac:dyDescent="0.25">
      <c r="A11502" s="232">
        <v>43705</v>
      </c>
      <c r="B11502" s="233">
        <v>240</v>
      </c>
      <c r="C11502" s="233">
        <v>29</v>
      </c>
      <c r="D11502" s="234">
        <v>0.5833333333321207</v>
      </c>
      <c r="E11502" s="235">
        <v>0.00018838948337586948</v>
      </c>
      <c r="F11502" s="235">
        <v>0.00005608658522389965</v>
      </c>
    </row>
    <row r="11503" ht="14.25" customHeight="1" spans="1:6" x14ac:dyDescent="0.25">
      <c r="A11503" s="232">
        <v>43705</v>
      </c>
      <c r="B11503" s="233">
        <v>240</v>
      </c>
      <c r="C11503" s="233">
        <v>30</v>
      </c>
      <c r="D11503" s="234">
        <v>0.6041666666678793</v>
      </c>
      <c r="E11503" s="235">
        <v>0.0001764217165567719</v>
      </c>
      <c r="F11503" s="235">
        <v>0.000055085039059187164</v>
      </c>
    </row>
    <row r="11504" ht="14.25" customHeight="1" spans="1:6" x14ac:dyDescent="0.25">
      <c r="A11504" s="232">
        <v>43705</v>
      </c>
      <c r="B11504" s="233">
        <v>240</v>
      </c>
      <c r="C11504" s="233">
        <v>31</v>
      </c>
      <c r="D11504" s="234">
        <v>0.625</v>
      </c>
      <c r="E11504" s="235">
        <v>0.00015464062198939854</v>
      </c>
      <c r="F11504" s="235">
        <v>0.00005538550290860091</v>
      </c>
    </row>
    <row r="11505" ht="14.25" customHeight="1" spans="1:6" x14ac:dyDescent="0.25">
      <c r="A11505" s="232">
        <v>43705</v>
      </c>
      <c r="B11505" s="233">
        <v>240</v>
      </c>
      <c r="C11505" s="233">
        <v>32</v>
      </c>
      <c r="D11505" s="234">
        <v>0.6458333333321207</v>
      </c>
      <c r="E11505" s="235">
        <v>0.0001193037879583637</v>
      </c>
      <c r="F11505" s="235">
        <v>0.000059191378334508385</v>
      </c>
    </row>
    <row r="11506" ht="14.25" customHeight="1" spans="1:6" x14ac:dyDescent="0.25">
      <c r="A11506" s="232">
        <v>43705</v>
      </c>
      <c r="B11506" s="233">
        <v>240</v>
      </c>
      <c r="C11506" s="233">
        <v>33</v>
      </c>
      <c r="D11506" s="234">
        <v>0.6666666666678793</v>
      </c>
      <c r="E11506" s="235">
        <v>0.00010069874781974827</v>
      </c>
      <c r="F11506" s="235">
        <v>0.00006139477989687587</v>
      </c>
    </row>
    <row r="11507" ht="14.25" customHeight="1" spans="1:6" x14ac:dyDescent="0.25">
      <c r="A11507" s="232">
        <v>43705</v>
      </c>
      <c r="B11507" s="233">
        <v>240</v>
      </c>
      <c r="C11507" s="233">
        <v>34</v>
      </c>
      <c r="D11507" s="234">
        <v>0.6875</v>
      </c>
      <c r="E11507" s="235">
        <v>0.00007519175447430238</v>
      </c>
      <c r="F11507" s="235">
        <v>0.00006229617144511711</v>
      </c>
    </row>
    <row r="11508" ht="14.25" customHeight="1" spans="1:6" x14ac:dyDescent="0.25">
      <c r="A11508" s="232">
        <v>43705</v>
      </c>
      <c r="B11508" s="233">
        <v>240</v>
      </c>
      <c r="C11508" s="233">
        <v>35</v>
      </c>
      <c r="D11508" s="234">
        <v>0.7083333333321207</v>
      </c>
      <c r="E11508" s="235">
        <v>0.00005199463457399141</v>
      </c>
      <c r="F11508" s="235">
        <v>0.00006700343841926584</v>
      </c>
    </row>
    <row r="11509" ht="14.25" customHeight="1" spans="1:6" x14ac:dyDescent="0.25">
      <c r="A11509" s="232">
        <v>43705</v>
      </c>
      <c r="B11509" s="233">
        <v>240</v>
      </c>
      <c r="C11509" s="233">
        <v>36</v>
      </c>
      <c r="D11509" s="234">
        <v>0.7291666666678793</v>
      </c>
      <c r="E11509" s="235">
        <v>0.000034106407805064865</v>
      </c>
      <c r="F11509" s="235">
        <v>0.00006860591228280583</v>
      </c>
    </row>
    <row r="11510" ht="14.25" customHeight="1" spans="1:6" x14ac:dyDescent="0.25">
      <c r="A11510" s="232">
        <v>43705</v>
      </c>
      <c r="B11510" s="233">
        <v>240</v>
      </c>
      <c r="C11510" s="233">
        <v>37</v>
      </c>
      <c r="D11510" s="234">
        <v>0.75</v>
      </c>
      <c r="E11510" s="235">
        <v>0.000016765949183269736</v>
      </c>
      <c r="F11510" s="235">
        <v>0.00006910668536516208</v>
      </c>
    </row>
    <row r="11511" ht="14.25" customHeight="1" spans="1:6" x14ac:dyDescent="0.25">
      <c r="A11511" s="232">
        <v>43705</v>
      </c>
      <c r="B11511" s="233">
        <v>240</v>
      </c>
      <c r="C11511" s="233">
        <v>38</v>
      </c>
      <c r="D11511" s="234">
        <v>0.7708333333321207</v>
      </c>
      <c r="E11511" s="235">
        <v>0.0000057616705155207534</v>
      </c>
      <c r="F11511" s="235">
        <v>0.00006960745844751831</v>
      </c>
    </row>
    <row r="11512" ht="14.25" customHeight="1" spans="1:6" x14ac:dyDescent="0.25">
      <c r="A11512" s="232">
        <v>43705</v>
      </c>
      <c r="B11512" s="233">
        <v>240</v>
      </c>
      <c r="C11512" s="233">
        <v>39</v>
      </c>
      <c r="D11512" s="234">
        <v>0.7916666666678793</v>
      </c>
      <c r="E11512" s="235">
        <v>4.5511689944229545e-7</v>
      </c>
      <c r="F11512" s="235">
        <v>0.00006770452073456459</v>
      </c>
    </row>
    <row r="11513" ht="14.25" customHeight="1" spans="1:6" x14ac:dyDescent="0.25">
      <c r="A11513" s="232">
        <v>43705</v>
      </c>
      <c r="B11513" s="233">
        <v>240</v>
      </c>
      <c r="C11513" s="233">
        <v>40</v>
      </c>
      <c r="D11513" s="234">
        <v>0.8125</v>
      </c>
      <c r="E11513" s="235">
        <v>8.261401317429909e-9</v>
      </c>
      <c r="F11513" s="235">
        <v>0.00006840560304986335</v>
      </c>
    </row>
    <row r="11514" ht="14.25" customHeight="1" spans="1:6" x14ac:dyDescent="0.25">
      <c r="A11514" s="232">
        <v>43705</v>
      </c>
      <c r="B11514" s="233">
        <v>240</v>
      </c>
      <c r="C11514" s="233">
        <v>41</v>
      </c>
      <c r="D11514" s="234">
        <v>0.8333333333321207</v>
      </c>
      <c r="E11514" s="235">
        <v>0</v>
      </c>
      <c r="F11514" s="235">
        <v>0.00006970761306398956</v>
      </c>
    </row>
    <row r="11515" ht="14.25" customHeight="1" spans="1:6" x14ac:dyDescent="0.25">
      <c r="A11515" s="232">
        <v>43705</v>
      </c>
      <c r="B11515" s="233">
        <v>240</v>
      </c>
      <c r="C11515" s="233">
        <v>42</v>
      </c>
      <c r="D11515" s="234">
        <v>0.8541666666678793</v>
      </c>
      <c r="E11515" s="235">
        <v>0</v>
      </c>
      <c r="F11515" s="235">
        <v>0.00006930699459810458</v>
      </c>
    </row>
    <row r="11516" ht="14.25" customHeight="1" spans="1:6" x14ac:dyDescent="0.25">
      <c r="A11516" s="232">
        <v>43705</v>
      </c>
      <c r="B11516" s="233">
        <v>240</v>
      </c>
      <c r="C11516" s="233">
        <v>43</v>
      </c>
      <c r="D11516" s="234">
        <v>0.875</v>
      </c>
      <c r="E11516" s="235">
        <v>0</v>
      </c>
      <c r="F11516" s="235">
        <v>0.00006830544843339208</v>
      </c>
    </row>
    <row r="11517" ht="14.25" customHeight="1" spans="1:6" x14ac:dyDescent="0.25">
      <c r="A11517" s="232">
        <v>43705</v>
      </c>
      <c r="B11517" s="233">
        <v>240</v>
      </c>
      <c r="C11517" s="233">
        <v>44</v>
      </c>
      <c r="D11517" s="234">
        <v>0.8958333333321207</v>
      </c>
      <c r="E11517" s="235">
        <v>0</v>
      </c>
      <c r="F11517" s="235">
        <v>0.00006640251072043834</v>
      </c>
    </row>
    <row r="11518" ht="14.25" customHeight="1" spans="1:6" x14ac:dyDescent="0.25">
      <c r="A11518" s="232">
        <v>43705</v>
      </c>
      <c r="B11518" s="233">
        <v>240</v>
      </c>
      <c r="C11518" s="233">
        <v>45</v>
      </c>
      <c r="D11518" s="234">
        <v>0.9166666666678793</v>
      </c>
      <c r="E11518" s="235">
        <v>0</v>
      </c>
      <c r="F11518" s="235">
        <v>0.000060793852198048374</v>
      </c>
    </row>
    <row r="11519" ht="14.25" customHeight="1" spans="1:6" x14ac:dyDescent="0.25">
      <c r="A11519" s="232">
        <v>43705</v>
      </c>
      <c r="B11519" s="233">
        <v>240</v>
      </c>
      <c r="C11519" s="233">
        <v>46</v>
      </c>
      <c r="D11519" s="234">
        <v>0.9375</v>
      </c>
      <c r="E11519" s="235">
        <v>0</v>
      </c>
      <c r="F11519" s="235">
        <v>0.00005448411136035966</v>
      </c>
    </row>
    <row r="11520" ht="14.25" customHeight="1" spans="1:6" x14ac:dyDescent="0.25">
      <c r="A11520" s="232">
        <v>43705</v>
      </c>
      <c r="B11520" s="233">
        <v>240</v>
      </c>
      <c r="C11520" s="233">
        <v>47</v>
      </c>
      <c r="D11520" s="234">
        <v>0.9583333333321207</v>
      </c>
      <c r="E11520" s="235">
        <v>0</v>
      </c>
      <c r="F11520" s="235">
        <v>0.00004687236050854471</v>
      </c>
    </row>
    <row r="11521" ht="14.25" customHeight="1" spans="1:6" x14ac:dyDescent="0.25">
      <c r="A11521" s="232">
        <v>43705</v>
      </c>
      <c r="B11521" s="233">
        <v>240</v>
      </c>
      <c r="C11521" s="233">
        <v>48</v>
      </c>
      <c r="D11521" s="234">
        <v>0.9791666666678793</v>
      </c>
      <c r="E11521" s="235">
        <v>0</v>
      </c>
      <c r="F11521" s="235">
        <v>0.00004146401121909723</v>
      </c>
    </row>
    <row r="11522" ht="14.25" customHeight="1" spans="1:6" x14ac:dyDescent="0.25">
      <c r="A11522" s="232">
        <v>43706</v>
      </c>
      <c r="B11522" s="233">
        <v>241</v>
      </c>
      <c r="C11522" s="233">
        <v>1</v>
      </c>
      <c r="D11522" s="234">
        <v>0</v>
      </c>
      <c r="E11522" s="235">
        <v>0</v>
      </c>
      <c r="F11522" s="235">
        <v>0.000035354579614351036</v>
      </c>
    </row>
    <row r="11523" ht="14.25" customHeight="1" spans="1:6" x14ac:dyDescent="0.25">
      <c r="A11523" s="232">
        <v>43706</v>
      </c>
      <c r="B11523" s="233">
        <v>241</v>
      </c>
      <c r="C11523" s="233">
        <v>2</v>
      </c>
      <c r="D11523" s="234">
        <v>0.020833333332120674</v>
      </c>
      <c r="E11523" s="235">
        <v>0</v>
      </c>
      <c r="F11523" s="235">
        <v>0.000029445457242547322</v>
      </c>
    </row>
    <row r="11524" ht="14.25" customHeight="1" spans="1:6" x14ac:dyDescent="0.25">
      <c r="A11524" s="232">
        <v>43706</v>
      </c>
      <c r="B11524" s="233">
        <v>241</v>
      </c>
      <c r="C11524" s="233">
        <v>3</v>
      </c>
      <c r="D11524" s="234">
        <v>0.041666666667879326</v>
      </c>
      <c r="E11524" s="235">
        <v>0</v>
      </c>
      <c r="F11524" s="235">
        <v>0.000027342210296651082</v>
      </c>
    </row>
    <row r="11525" ht="14.25" customHeight="1" spans="1:6" x14ac:dyDescent="0.25">
      <c r="A11525" s="232">
        <v>43706</v>
      </c>
      <c r="B11525" s="233">
        <v>241</v>
      </c>
      <c r="C11525" s="233">
        <v>4</v>
      </c>
      <c r="D11525" s="234">
        <v>0.0625</v>
      </c>
      <c r="E11525" s="235">
        <v>0</v>
      </c>
      <c r="F11525" s="235">
        <v>0.000026240509515467337</v>
      </c>
    </row>
    <row r="11526" ht="14.25" customHeight="1" spans="1:6" x14ac:dyDescent="0.25">
      <c r="A11526" s="232">
        <v>43706</v>
      </c>
      <c r="B11526" s="233">
        <v>241</v>
      </c>
      <c r="C11526" s="233">
        <v>5</v>
      </c>
      <c r="D11526" s="234">
        <v>0.08333333333212067</v>
      </c>
      <c r="E11526" s="235">
        <v>0</v>
      </c>
      <c r="F11526" s="235">
        <v>0.000022634943322502364</v>
      </c>
    </row>
    <row r="11527" ht="14.25" customHeight="1" spans="1:6" x14ac:dyDescent="0.25">
      <c r="A11527" s="232">
        <v>43706</v>
      </c>
      <c r="B11527" s="233">
        <v>241</v>
      </c>
      <c r="C11527" s="233">
        <v>6</v>
      </c>
      <c r="D11527" s="234">
        <v>0.10416666666787933</v>
      </c>
      <c r="E11527" s="235">
        <v>0</v>
      </c>
      <c r="F11527" s="235">
        <v>0.00002273509793897361</v>
      </c>
    </row>
    <row r="11528" ht="14.25" customHeight="1" spans="1:6" x14ac:dyDescent="0.25">
      <c r="A11528" s="232">
        <v>43706</v>
      </c>
      <c r="B11528" s="233">
        <v>241</v>
      </c>
      <c r="C11528" s="233">
        <v>7</v>
      </c>
      <c r="D11528" s="234">
        <v>0.125</v>
      </c>
      <c r="E11528" s="235">
        <v>0</v>
      </c>
      <c r="F11528" s="235">
        <v>0.000021533242541318618</v>
      </c>
    </row>
    <row r="11529" ht="14.25" customHeight="1" spans="1:6" x14ac:dyDescent="0.25">
      <c r="A11529" s="232">
        <v>43706</v>
      </c>
      <c r="B11529" s="233">
        <v>241</v>
      </c>
      <c r="C11529" s="233">
        <v>8</v>
      </c>
      <c r="D11529" s="234">
        <v>0.14583333333212067</v>
      </c>
      <c r="E11529" s="235">
        <v>0</v>
      </c>
      <c r="F11529" s="235">
        <v>0.000020431541760134876</v>
      </c>
    </row>
    <row r="11530" ht="14.25" customHeight="1" spans="1:6" x14ac:dyDescent="0.25">
      <c r="A11530" s="232">
        <v>43706</v>
      </c>
      <c r="B11530" s="233">
        <v>241</v>
      </c>
      <c r="C11530" s="233">
        <v>9</v>
      </c>
      <c r="D11530" s="234">
        <v>0.16666666666787933</v>
      </c>
      <c r="E11530" s="235">
        <v>0</v>
      </c>
      <c r="F11530" s="235">
        <v>0.000022134170240146116</v>
      </c>
    </row>
    <row r="11531" ht="14.25" customHeight="1" spans="1:6" x14ac:dyDescent="0.25">
      <c r="A11531" s="232">
        <v>43706</v>
      </c>
      <c r="B11531" s="233">
        <v>241</v>
      </c>
      <c r="C11531" s="233">
        <v>10</v>
      </c>
      <c r="D11531" s="234">
        <v>0.1875</v>
      </c>
      <c r="E11531" s="235">
        <v>0</v>
      </c>
      <c r="F11531" s="235">
        <v>0.000021533242541318618</v>
      </c>
    </row>
    <row r="11532" ht="14.25" customHeight="1" spans="1:6" x14ac:dyDescent="0.25">
      <c r="A11532" s="232">
        <v>43706</v>
      </c>
      <c r="B11532" s="233">
        <v>241</v>
      </c>
      <c r="C11532" s="233">
        <v>11</v>
      </c>
      <c r="D11532" s="234">
        <v>0.20833333333212067</v>
      </c>
      <c r="E11532" s="235">
        <v>2.6576243724664654e-7</v>
      </c>
      <c r="F11532" s="235">
        <v>0.000023436180254272355</v>
      </c>
    </row>
    <row r="11533" ht="14.25" customHeight="1" spans="1:6" x14ac:dyDescent="0.25">
      <c r="A11533" s="232">
        <v>43706</v>
      </c>
      <c r="B11533" s="233">
        <v>241</v>
      </c>
      <c r="C11533" s="233">
        <v>12</v>
      </c>
      <c r="D11533" s="234">
        <v>0.22916666666787933</v>
      </c>
      <c r="E11533" s="235">
        <v>0.000004038710205646291</v>
      </c>
      <c r="F11533" s="235">
        <v>0.000021533242541318618</v>
      </c>
    </row>
    <row r="11534" ht="14.25" customHeight="1" spans="1:6" x14ac:dyDescent="0.25">
      <c r="A11534" s="232">
        <v>43706</v>
      </c>
      <c r="B11534" s="233">
        <v>241</v>
      </c>
      <c r="C11534" s="233">
        <v>13</v>
      </c>
      <c r="D11534" s="234">
        <v>0.25</v>
      </c>
      <c r="E11534" s="235">
        <v>0.00001190718590309964</v>
      </c>
      <c r="F11534" s="235">
        <v>0.000020030923294249882</v>
      </c>
    </row>
    <row r="11535" ht="14.25" customHeight="1" spans="1:6" x14ac:dyDescent="0.25">
      <c r="A11535" s="232">
        <v>43706</v>
      </c>
      <c r="B11535" s="233">
        <v>241</v>
      </c>
      <c r="C11535" s="233">
        <v>14</v>
      </c>
      <c r="D11535" s="234">
        <v>0.2708333333321207</v>
      </c>
      <c r="E11535" s="235">
        <v>0.000024386049431043097</v>
      </c>
      <c r="F11535" s="235">
        <v>0.000024537881035456097</v>
      </c>
    </row>
    <row r="11536" ht="14.25" customHeight="1" spans="1:6" x14ac:dyDescent="0.25">
      <c r="A11536" s="232">
        <v>43706</v>
      </c>
      <c r="B11536" s="233">
        <v>241</v>
      </c>
      <c r="C11536" s="233">
        <v>15</v>
      </c>
      <c r="D11536" s="234">
        <v>0.2916666666678793</v>
      </c>
      <c r="E11536" s="235">
        <v>0.00004265652716906108</v>
      </c>
      <c r="F11536" s="235">
        <v>0.000029545611859018566</v>
      </c>
    </row>
    <row r="11537" ht="14.25" customHeight="1" spans="1:6" x14ac:dyDescent="0.25">
      <c r="A11537" s="232">
        <v>43706</v>
      </c>
      <c r="B11537" s="233">
        <v>241</v>
      </c>
      <c r="C11537" s="233">
        <v>16</v>
      </c>
      <c r="D11537" s="234">
        <v>0.3125</v>
      </c>
      <c r="E11537" s="235">
        <v>0.00006062379914827966</v>
      </c>
      <c r="F11537" s="235">
        <v>0.000038759836574373515</v>
      </c>
    </row>
    <row r="11538" ht="14.25" customHeight="1" spans="1:6" x14ac:dyDescent="0.25">
      <c r="A11538" s="232">
        <v>43706</v>
      </c>
      <c r="B11538" s="233">
        <v>241</v>
      </c>
      <c r="C11538" s="233">
        <v>17</v>
      </c>
      <c r="D11538" s="234">
        <v>0.3333333333321207</v>
      </c>
      <c r="E11538" s="235">
        <v>0.00007066753245721869</v>
      </c>
      <c r="F11538" s="235">
        <v>0.000040162001204971005</v>
      </c>
    </row>
    <row r="11539" ht="14.25" customHeight="1" spans="1:6" x14ac:dyDescent="0.25">
      <c r="A11539" s="232">
        <v>43706</v>
      </c>
      <c r="B11539" s="233">
        <v>241</v>
      </c>
      <c r="C11539" s="233">
        <v>18</v>
      </c>
      <c r="D11539" s="234">
        <v>0.3541666666678793</v>
      </c>
      <c r="E11539" s="235">
        <v>0.00008917816697502829</v>
      </c>
      <c r="F11539" s="235">
        <v>0.000048174370522670945</v>
      </c>
    </row>
    <row r="11540" ht="14.25" customHeight="1" spans="1:6" x14ac:dyDescent="0.25">
      <c r="A11540" s="232">
        <v>43706</v>
      </c>
      <c r="B11540" s="233">
        <v>241</v>
      </c>
      <c r="C11540" s="233">
        <v>19</v>
      </c>
      <c r="D11540" s="234">
        <v>0.375</v>
      </c>
      <c r="E11540" s="235">
        <v>0.00009904823206237552</v>
      </c>
      <c r="F11540" s="235">
        <v>0.00005208040056504968</v>
      </c>
    </row>
    <row r="11541" ht="14.25" customHeight="1" spans="1:6" x14ac:dyDescent="0.25">
      <c r="A11541" s="232">
        <v>43706</v>
      </c>
      <c r="B11541" s="233">
        <v>241</v>
      </c>
      <c r="C11541" s="233">
        <v>20</v>
      </c>
      <c r="D11541" s="234">
        <v>0.3958333333321207</v>
      </c>
      <c r="E11541" s="235">
        <v>0.00012126498793317672</v>
      </c>
      <c r="F11541" s="235">
        <v>0.00005478457520977341</v>
      </c>
    </row>
    <row r="11542" ht="14.25" customHeight="1" spans="1:6" x14ac:dyDescent="0.25">
      <c r="A11542" s="232">
        <v>43706</v>
      </c>
      <c r="B11542" s="233">
        <v>241</v>
      </c>
      <c r="C11542" s="233">
        <v>21</v>
      </c>
      <c r="D11542" s="234">
        <v>0.4166666666678793</v>
      </c>
      <c r="E11542" s="235">
        <v>0.0001370751565496284</v>
      </c>
      <c r="F11542" s="235">
        <v>0.00005498488444271591</v>
      </c>
    </row>
    <row r="11543" ht="14.25" customHeight="1" spans="1:6" x14ac:dyDescent="0.25">
      <c r="A11543" s="232">
        <v>43706</v>
      </c>
      <c r="B11543" s="233">
        <v>241</v>
      </c>
      <c r="C11543" s="233">
        <v>22</v>
      </c>
      <c r="D11543" s="234">
        <v>0.4375</v>
      </c>
      <c r="E11543" s="235">
        <v>0.00013978568533533754</v>
      </c>
      <c r="F11543" s="235">
        <v>0.000058390141402738404</v>
      </c>
    </row>
    <row r="11544" ht="14.25" customHeight="1" spans="1:6" x14ac:dyDescent="0.25">
      <c r="A11544" s="232">
        <v>43706</v>
      </c>
      <c r="B11544" s="233">
        <v>241</v>
      </c>
      <c r="C11544" s="233">
        <v>23</v>
      </c>
      <c r="D11544" s="234">
        <v>0.4583333333321207</v>
      </c>
      <c r="E11544" s="235">
        <v>0.00016624760665742862</v>
      </c>
      <c r="F11544" s="235">
        <v>0.00005338241057917592</v>
      </c>
    </row>
    <row r="11545" ht="14.25" customHeight="1" spans="1:6" x14ac:dyDescent="0.25">
      <c r="A11545" s="232">
        <v>43706</v>
      </c>
      <c r="B11545" s="233">
        <v>241</v>
      </c>
      <c r="C11545" s="233">
        <v>24</v>
      </c>
      <c r="D11545" s="234">
        <v>0.4791666666678793</v>
      </c>
      <c r="E11545" s="235">
        <v>0.0001941943601146146</v>
      </c>
      <c r="F11545" s="235">
        <v>0.00005037777208503844</v>
      </c>
    </row>
    <row r="11546" ht="14.25" customHeight="1" spans="1:6" x14ac:dyDescent="0.25">
      <c r="A11546" s="232">
        <v>43706</v>
      </c>
      <c r="B11546" s="233">
        <v>241</v>
      </c>
      <c r="C11546" s="233">
        <v>25</v>
      </c>
      <c r="D11546" s="234">
        <v>0.5</v>
      </c>
      <c r="E11546" s="235">
        <v>0.00022079600392057862</v>
      </c>
      <c r="F11546" s="235">
        <v>0.00005768905908743964</v>
      </c>
    </row>
    <row r="11547" ht="14.25" customHeight="1" spans="1:6" x14ac:dyDescent="0.25">
      <c r="A11547" s="232">
        <v>43706</v>
      </c>
      <c r="B11547" s="233">
        <v>241</v>
      </c>
      <c r="C11547" s="233">
        <v>26</v>
      </c>
      <c r="D11547" s="234">
        <v>0.5208333333321207</v>
      </c>
      <c r="E11547" s="235">
        <v>0.00023316525264312235</v>
      </c>
      <c r="F11547" s="235">
        <v>0.00005608658522389965</v>
      </c>
    </row>
    <row r="11548" ht="14.25" customHeight="1" spans="1:6" x14ac:dyDescent="0.25">
      <c r="A11548" s="232">
        <v>43706</v>
      </c>
      <c r="B11548" s="233">
        <v>241</v>
      </c>
      <c r="C11548" s="233">
        <v>27</v>
      </c>
      <c r="D11548" s="234">
        <v>0.5416666666678793</v>
      </c>
      <c r="E11548" s="235">
        <v>0.0002267612356736637</v>
      </c>
      <c r="F11548" s="235">
        <v>0.0000567876675391984</v>
      </c>
    </row>
    <row r="11549" ht="14.25" customHeight="1" spans="1:6" x14ac:dyDescent="0.25">
      <c r="A11549" s="232">
        <v>43706</v>
      </c>
      <c r="B11549" s="233">
        <v>241</v>
      </c>
      <c r="C11549" s="233">
        <v>28</v>
      </c>
      <c r="D11549" s="234">
        <v>0.5625</v>
      </c>
      <c r="E11549" s="235">
        <v>0.0002244519397220877</v>
      </c>
      <c r="F11549" s="235">
        <v>0.00005548565752507217</v>
      </c>
    </row>
    <row r="11550" ht="14.25" customHeight="1" spans="1:6" x14ac:dyDescent="0.25">
      <c r="A11550" s="232">
        <v>43706</v>
      </c>
      <c r="B11550" s="233">
        <v>241</v>
      </c>
      <c r="C11550" s="233">
        <v>29</v>
      </c>
      <c r="D11550" s="234">
        <v>0.5833333333321207</v>
      </c>
      <c r="E11550" s="235">
        <v>0.00020382303505462774</v>
      </c>
      <c r="F11550" s="235">
        <v>0.000056286894456842146</v>
      </c>
    </row>
    <row r="11551" ht="14.25" customHeight="1" spans="1:6" x14ac:dyDescent="0.25">
      <c r="A11551" s="232">
        <v>43706</v>
      </c>
      <c r="B11551" s="233">
        <v>241</v>
      </c>
      <c r="C11551" s="233">
        <v>30</v>
      </c>
      <c r="D11551" s="234">
        <v>0.6041666666678793</v>
      </c>
      <c r="E11551" s="235">
        <v>0.00017687172126426193</v>
      </c>
      <c r="F11551" s="235">
        <v>0.00005248101903093467</v>
      </c>
    </row>
    <row r="11552" ht="14.25" customHeight="1" spans="1:6" x14ac:dyDescent="0.25">
      <c r="A11552" s="232">
        <v>43706</v>
      </c>
      <c r="B11552" s="233">
        <v>241</v>
      </c>
      <c r="C11552" s="233">
        <v>31</v>
      </c>
      <c r="D11552" s="234">
        <v>0.625</v>
      </c>
      <c r="E11552" s="235">
        <v>0.00015660514994345488</v>
      </c>
      <c r="F11552" s="235">
        <v>0.00005218055518152093</v>
      </c>
    </row>
    <row r="11553" ht="14.25" customHeight="1" spans="1:6" x14ac:dyDescent="0.25">
      <c r="A11553" s="232">
        <v>43706</v>
      </c>
      <c r="B11553" s="233">
        <v>241</v>
      </c>
      <c r="C11553" s="233">
        <v>32</v>
      </c>
      <c r="D11553" s="234">
        <v>0.6458333333321207</v>
      </c>
      <c r="E11553" s="235">
        <v>0.00011813988907589385</v>
      </c>
      <c r="F11553" s="235">
        <v>0.00005448411136035966</v>
      </c>
    </row>
    <row r="11554" ht="14.25" customHeight="1" spans="1:6" x14ac:dyDescent="0.25">
      <c r="A11554" s="232">
        <v>43706</v>
      </c>
      <c r="B11554" s="233">
        <v>241</v>
      </c>
      <c r="C11554" s="233">
        <v>33</v>
      </c>
      <c r="D11554" s="234">
        <v>0.6666666666678793</v>
      </c>
      <c r="E11554" s="235">
        <v>0.00010163551613978351</v>
      </c>
      <c r="F11554" s="235">
        <v>0.00005448411136035966</v>
      </c>
    </row>
    <row r="11555" ht="14.25" customHeight="1" spans="1:6" x14ac:dyDescent="0.25">
      <c r="A11555" s="232">
        <v>43706</v>
      </c>
      <c r="B11555" s="233">
        <v>241</v>
      </c>
      <c r="C11555" s="233">
        <v>34</v>
      </c>
      <c r="D11555" s="234">
        <v>0.6875</v>
      </c>
      <c r="E11555" s="235">
        <v>0.00007234997299592861</v>
      </c>
      <c r="F11555" s="235">
        <v>0.00005989246064980713</v>
      </c>
    </row>
    <row r="11556" ht="14.25" customHeight="1" spans="1:6" x14ac:dyDescent="0.25">
      <c r="A11556" s="232">
        <v>43706</v>
      </c>
      <c r="B11556" s="233">
        <v>241</v>
      </c>
      <c r="C11556" s="233">
        <v>35</v>
      </c>
      <c r="D11556" s="234">
        <v>0.7083333333321207</v>
      </c>
      <c r="E11556" s="235">
        <v>0.00005081847046270691</v>
      </c>
      <c r="F11556" s="235">
        <v>0.00006620220148749584</v>
      </c>
    </row>
    <row r="11557" ht="14.25" customHeight="1" spans="1:6" x14ac:dyDescent="0.25">
      <c r="A11557" s="232">
        <v>43706</v>
      </c>
      <c r="B11557" s="233">
        <v>241</v>
      </c>
      <c r="C11557" s="233">
        <v>36</v>
      </c>
      <c r="D11557" s="234">
        <v>0.7291666666678793</v>
      </c>
      <c r="E11557" s="235">
        <v>0.0000336995753463461</v>
      </c>
      <c r="F11557" s="235">
        <v>0.00006630235610396709</v>
      </c>
    </row>
    <row r="11558" ht="14.25" customHeight="1" spans="1:6" x14ac:dyDescent="0.25">
      <c r="A11558" s="232">
        <v>43706</v>
      </c>
      <c r="B11558" s="233">
        <v>241</v>
      </c>
      <c r="C11558" s="233">
        <v>37</v>
      </c>
      <c r="D11558" s="234">
        <v>0.75</v>
      </c>
      <c r="E11558" s="235">
        <v>0.000017821985928067033</v>
      </c>
      <c r="F11558" s="235">
        <v>0.00006880622151574834</v>
      </c>
    </row>
    <row r="11559" ht="14.25" customHeight="1" spans="1:6" x14ac:dyDescent="0.25">
      <c r="A11559" s="232">
        <v>43706</v>
      </c>
      <c r="B11559" s="233">
        <v>241</v>
      </c>
      <c r="C11559" s="233">
        <v>38</v>
      </c>
      <c r="D11559" s="234">
        <v>0.7708333333321207</v>
      </c>
      <c r="E11559" s="235">
        <v>0.000006753530783255737</v>
      </c>
      <c r="F11559" s="235">
        <v>0.00007291256079106956</v>
      </c>
    </row>
    <row r="11560" ht="14.25" customHeight="1" spans="1:6" x14ac:dyDescent="0.25">
      <c r="A11560" s="232">
        <v>43706</v>
      </c>
      <c r="B11560" s="233">
        <v>241</v>
      </c>
      <c r="C11560" s="233">
        <v>39</v>
      </c>
      <c r="D11560" s="234">
        <v>0.7916666666678793</v>
      </c>
      <c r="E11560" s="235">
        <v>4.496298493135547e-7</v>
      </c>
      <c r="F11560" s="235">
        <v>0.00006329771760982962</v>
      </c>
    </row>
    <row r="11561" ht="14.25" customHeight="1" spans="1:6" x14ac:dyDescent="0.25">
      <c r="A11561" s="232">
        <v>43706</v>
      </c>
      <c r="B11561" s="233">
        <v>241</v>
      </c>
      <c r="C11561" s="233">
        <v>40</v>
      </c>
      <c r="D11561" s="234">
        <v>0.8125</v>
      </c>
      <c r="E11561" s="235">
        <v>2.836003437326685e-9</v>
      </c>
      <c r="F11561" s="235">
        <v>0.00006750421150162208</v>
      </c>
    </row>
    <row r="11562" ht="14.25" customHeight="1" spans="1:6" x14ac:dyDescent="0.25">
      <c r="A11562" s="232">
        <v>43706</v>
      </c>
      <c r="B11562" s="233">
        <v>241</v>
      </c>
      <c r="C11562" s="233">
        <v>41</v>
      </c>
      <c r="D11562" s="234">
        <v>0.8333333333321207</v>
      </c>
      <c r="E11562" s="235">
        <v>0</v>
      </c>
      <c r="F11562" s="235">
        <v>0.00006740405688515083</v>
      </c>
    </row>
    <row r="11563" ht="14.25" customHeight="1" spans="1:6" x14ac:dyDescent="0.25">
      <c r="A11563" s="232">
        <v>43706</v>
      </c>
      <c r="B11563" s="233">
        <v>241</v>
      </c>
      <c r="C11563" s="233">
        <v>42</v>
      </c>
      <c r="D11563" s="234">
        <v>0.8541666666678793</v>
      </c>
      <c r="E11563" s="235">
        <v>0</v>
      </c>
      <c r="F11563" s="235">
        <v>0.00007191101462635705</v>
      </c>
    </row>
    <row r="11564" ht="14.25" customHeight="1" spans="1:6" x14ac:dyDescent="0.25">
      <c r="A11564" s="232">
        <v>43706</v>
      </c>
      <c r="B11564" s="233">
        <v>241</v>
      </c>
      <c r="C11564" s="233">
        <v>43</v>
      </c>
      <c r="D11564" s="234">
        <v>0.875</v>
      </c>
      <c r="E11564" s="235">
        <v>0</v>
      </c>
      <c r="F11564" s="235">
        <v>0.00006309740837688711</v>
      </c>
    </row>
    <row r="11565" ht="14.25" customHeight="1" spans="1:6" x14ac:dyDescent="0.25">
      <c r="A11565" s="232">
        <v>43706</v>
      </c>
      <c r="B11565" s="233">
        <v>241</v>
      </c>
      <c r="C11565" s="233">
        <v>44</v>
      </c>
      <c r="D11565" s="234">
        <v>0.8958333333321207</v>
      </c>
      <c r="E11565" s="235">
        <v>0</v>
      </c>
      <c r="F11565" s="235">
        <v>0.00006389864530865711</v>
      </c>
    </row>
    <row r="11566" ht="14.25" customHeight="1" spans="1:6" x14ac:dyDescent="0.25">
      <c r="A11566" s="232">
        <v>43706</v>
      </c>
      <c r="B11566" s="233">
        <v>241</v>
      </c>
      <c r="C11566" s="233">
        <v>45</v>
      </c>
      <c r="D11566" s="234">
        <v>0.9166666666678793</v>
      </c>
      <c r="E11566" s="235">
        <v>0</v>
      </c>
      <c r="F11566" s="235">
        <v>0.0000655011191721971</v>
      </c>
    </row>
    <row r="11567" ht="14.25" customHeight="1" spans="1:6" x14ac:dyDescent="0.25">
      <c r="A11567" s="232">
        <v>43706</v>
      </c>
      <c r="B11567" s="233">
        <v>241</v>
      </c>
      <c r="C11567" s="233">
        <v>46</v>
      </c>
      <c r="D11567" s="234">
        <v>0.9375</v>
      </c>
      <c r="E11567" s="235">
        <v>0</v>
      </c>
      <c r="F11567" s="235">
        <v>0.000053282255962704675</v>
      </c>
    </row>
    <row r="11568" ht="14.25" customHeight="1" spans="1:6" x14ac:dyDescent="0.25">
      <c r="A11568" s="232">
        <v>43706</v>
      </c>
      <c r="B11568" s="233">
        <v>241</v>
      </c>
      <c r="C11568" s="233">
        <v>47</v>
      </c>
      <c r="D11568" s="234">
        <v>0.9583333333321207</v>
      </c>
      <c r="E11568" s="235">
        <v>0</v>
      </c>
      <c r="F11568" s="235">
        <v>0.00004106339275321225</v>
      </c>
    </row>
    <row r="11569" ht="14.25" customHeight="1" spans="1:6" x14ac:dyDescent="0.25">
      <c r="A11569" s="232">
        <v>43706</v>
      </c>
      <c r="B11569" s="233">
        <v>241</v>
      </c>
      <c r="C11569" s="233">
        <v>48</v>
      </c>
      <c r="D11569" s="234">
        <v>0.9791666666678793</v>
      </c>
      <c r="E11569" s="235">
        <v>0</v>
      </c>
      <c r="F11569" s="235">
        <v>0.000033151178051983545</v>
      </c>
    </row>
    <row r="11570" ht="14.25" customHeight="1" spans="1:6" x14ac:dyDescent="0.25">
      <c r="A11570" s="232">
        <v>43707</v>
      </c>
      <c r="B11570" s="233">
        <v>242</v>
      </c>
      <c r="C11570" s="233">
        <v>1</v>
      </c>
      <c r="D11570" s="234">
        <v>0</v>
      </c>
      <c r="E11570" s="235">
        <v>0</v>
      </c>
      <c r="F11570" s="235">
        <v>0.00003755798117671852</v>
      </c>
    </row>
    <row r="11571" ht="14.25" customHeight="1" spans="1:6" x14ac:dyDescent="0.25">
      <c r="A11571" s="232">
        <v>43707</v>
      </c>
      <c r="B11571" s="233">
        <v>242</v>
      </c>
      <c r="C11571" s="233">
        <v>2</v>
      </c>
      <c r="D11571" s="234">
        <v>0.020833333332120674</v>
      </c>
      <c r="E11571" s="235">
        <v>0</v>
      </c>
      <c r="F11571" s="235">
        <v>0.00003405256960022479</v>
      </c>
    </row>
    <row r="11572" ht="14.25" customHeight="1" spans="1:6" x14ac:dyDescent="0.25">
      <c r="A11572" s="232">
        <v>43707</v>
      </c>
      <c r="B11572" s="233">
        <v>242</v>
      </c>
      <c r="C11572" s="233">
        <v>3</v>
      </c>
      <c r="D11572" s="234">
        <v>0.041666666667879326</v>
      </c>
      <c r="E11572" s="235">
        <v>0</v>
      </c>
      <c r="F11572" s="235">
        <v>0.00003054715802373107</v>
      </c>
    </row>
    <row r="11573" ht="14.25" customHeight="1" spans="1:6" x14ac:dyDescent="0.25">
      <c r="A11573" s="232">
        <v>43707</v>
      </c>
      <c r="B11573" s="233">
        <v>242</v>
      </c>
      <c r="C11573" s="233">
        <v>4</v>
      </c>
      <c r="D11573" s="234">
        <v>0.0625</v>
      </c>
      <c r="E11573" s="235">
        <v>0</v>
      </c>
      <c r="F11573" s="235">
        <v>0.00002784298337900733</v>
      </c>
    </row>
    <row r="11574" ht="14.25" customHeight="1" spans="1:6" x14ac:dyDescent="0.25">
      <c r="A11574" s="232">
        <v>43707</v>
      </c>
      <c r="B11574" s="233">
        <v>242</v>
      </c>
      <c r="C11574" s="233">
        <v>5</v>
      </c>
      <c r="D11574" s="234">
        <v>0.08333333333212067</v>
      </c>
      <c r="E11574" s="235">
        <v>0</v>
      </c>
      <c r="F11574" s="235">
        <v>0.000027141901063708585</v>
      </c>
    </row>
    <row r="11575" ht="14.25" customHeight="1" spans="1:6" x14ac:dyDescent="0.25">
      <c r="A11575" s="232">
        <v>43707</v>
      </c>
      <c r="B11575" s="233">
        <v>242</v>
      </c>
      <c r="C11575" s="233">
        <v>6</v>
      </c>
      <c r="D11575" s="234">
        <v>0.10416666666787933</v>
      </c>
      <c r="E11575" s="235">
        <v>0</v>
      </c>
      <c r="F11575" s="235">
        <v>0.000026240509515467337</v>
      </c>
    </row>
    <row r="11576" ht="14.25" customHeight="1" spans="1:6" x14ac:dyDescent="0.25">
      <c r="A11576" s="232">
        <v>43707</v>
      </c>
      <c r="B11576" s="233">
        <v>242</v>
      </c>
      <c r="C11576" s="233">
        <v>7</v>
      </c>
      <c r="D11576" s="234">
        <v>0.125</v>
      </c>
      <c r="E11576" s="235">
        <v>0</v>
      </c>
      <c r="F11576" s="235">
        <v>0.000025839891049582346</v>
      </c>
    </row>
    <row r="11577" ht="14.25" customHeight="1" spans="1:6" x14ac:dyDescent="0.25">
      <c r="A11577" s="232">
        <v>43707</v>
      </c>
      <c r="B11577" s="233">
        <v>242</v>
      </c>
      <c r="C11577" s="233">
        <v>8</v>
      </c>
      <c r="D11577" s="234">
        <v>0.14583333333212067</v>
      </c>
      <c r="E11577" s="235">
        <v>0</v>
      </c>
      <c r="F11577" s="235">
        <v>0.000025539427200168592</v>
      </c>
    </row>
    <row r="11578" ht="14.25" customHeight="1" spans="1:6" x14ac:dyDescent="0.25">
      <c r="A11578" s="232">
        <v>43707</v>
      </c>
      <c r="B11578" s="233">
        <v>242</v>
      </c>
      <c r="C11578" s="233">
        <v>9</v>
      </c>
      <c r="D11578" s="234">
        <v>0.16666666666787933</v>
      </c>
      <c r="E11578" s="235">
        <v>0</v>
      </c>
      <c r="F11578" s="235">
        <v>0.000025138808734283598</v>
      </c>
    </row>
    <row r="11579" ht="14.25" customHeight="1" spans="1:6" x14ac:dyDescent="0.25">
      <c r="A11579" s="232">
        <v>43707</v>
      </c>
      <c r="B11579" s="233">
        <v>242</v>
      </c>
      <c r="C11579" s="233">
        <v>10</v>
      </c>
      <c r="D11579" s="234">
        <v>0.1875</v>
      </c>
      <c r="E11579" s="235">
        <v>0</v>
      </c>
      <c r="F11579" s="235">
        <v>0.000025238963350754845</v>
      </c>
    </row>
    <row r="11580" ht="14.25" customHeight="1" spans="1:6" x14ac:dyDescent="0.25">
      <c r="A11580" s="232">
        <v>43707</v>
      </c>
      <c r="B11580" s="233">
        <v>242</v>
      </c>
      <c r="C11580" s="233">
        <v>11</v>
      </c>
      <c r="D11580" s="234">
        <v>0.20833333333212067</v>
      </c>
      <c r="E11580" s="235">
        <v>5.5568509606117e-7</v>
      </c>
      <c r="F11580" s="235">
        <v>0.000026941591830766084</v>
      </c>
    </row>
    <row r="11581" ht="14.25" customHeight="1" spans="1:6" x14ac:dyDescent="0.25">
      <c r="A11581" s="232">
        <v>43707</v>
      </c>
      <c r="B11581" s="233">
        <v>242</v>
      </c>
      <c r="C11581" s="233">
        <v>12</v>
      </c>
      <c r="D11581" s="234">
        <v>0.22916666666787933</v>
      </c>
      <c r="E11581" s="235">
        <v>0.000005214368773301508</v>
      </c>
      <c r="F11581" s="235">
        <v>0.000028143447228421073</v>
      </c>
    </row>
    <row r="11582" ht="14.25" customHeight="1" spans="1:6" x14ac:dyDescent="0.25">
      <c r="A11582" s="232">
        <v>43707</v>
      </c>
      <c r="B11582" s="233">
        <v>242</v>
      </c>
      <c r="C11582" s="233">
        <v>13</v>
      </c>
      <c r="D11582" s="234">
        <v>0.25</v>
      </c>
      <c r="E11582" s="235">
        <v>0.000017455708323311573</v>
      </c>
      <c r="F11582" s="235">
        <v>0.00003174901342138605</v>
      </c>
    </row>
    <row r="11583" ht="14.25" customHeight="1" spans="1:6" x14ac:dyDescent="0.25">
      <c r="A11583" s="232">
        <v>43707</v>
      </c>
      <c r="B11583" s="233">
        <v>242</v>
      </c>
      <c r="C11583" s="233">
        <v>14</v>
      </c>
      <c r="D11583" s="234">
        <v>0.2708333333321207</v>
      </c>
      <c r="E11583" s="235">
        <v>0.00003700497805602022</v>
      </c>
      <c r="F11583" s="235">
        <v>0.00003645628039553478</v>
      </c>
    </row>
    <row r="11584" ht="14.25" customHeight="1" spans="1:6" x14ac:dyDescent="0.25">
      <c r="A11584" s="232">
        <v>43707</v>
      </c>
      <c r="B11584" s="233">
        <v>242</v>
      </c>
      <c r="C11584" s="233">
        <v>15</v>
      </c>
      <c r="D11584" s="234">
        <v>0.2916666666678793</v>
      </c>
      <c r="E11584" s="235">
        <v>0.00006460123047765478</v>
      </c>
      <c r="F11584" s="235">
        <v>0.00004046246505438475</v>
      </c>
    </row>
    <row r="11585" ht="14.25" customHeight="1" spans="1:6" x14ac:dyDescent="0.25">
      <c r="A11585" s="232">
        <v>43707</v>
      </c>
      <c r="B11585" s="233">
        <v>242</v>
      </c>
      <c r="C11585" s="233">
        <v>16</v>
      </c>
      <c r="D11585" s="234">
        <v>0.3125</v>
      </c>
      <c r="E11585" s="235">
        <v>0.00009392166941533004</v>
      </c>
      <c r="F11585" s="235">
        <v>0.000048274525139142206</v>
      </c>
    </row>
    <row r="11586" ht="14.25" customHeight="1" spans="1:6" x14ac:dyDescent="0.25">
      <c r="A11586" s="232">
        <v>43707</v>
      </c>
      <c r="B11586" s="233">
        <v>242</v>
      </c>
      <c r="C11586" s="233">
        <v>17</v>
      </c>
      <c r="D11586" s="234">
        <v>0.3333333333321207</v>
      </c>
      <c r="E11586" s="235">
        <v>0.00011506934385956439</v>
      </c>
      <c r="F11586" s="235">
        <v>0.0000480742159061997</v>
      </c>
    </row>
    <row r="11587" ht="14.25" customHeight="1" spans="1:6" x14ac:dyDescent="0.25">
      <c r="A11587" s="232">
        <v>43707</v>
      </c>
      <c r="B11587" s="233">
        <v>242</v>
      </c>
      <c r="C11587" s="233">
        <v>18</v>
      </c>
      <c r="D11587" s="234">
        <v>0.3541666666678793</v>
      </c>
      <c r="E11587" s="235">
        <v>0.00014529790131011873</v>
      </c>
      <c r="F11587" s="235">
        <v>0.00005398333827800342</v>
      </c>
    </row>
    <row r="11588" ht="14.25" customHeight="1" spans="1:6" x14ac:dyDescent="0.25">
      <c r="A11588" s="232">
        <v>43707</v>
      </c>
      <c r="B11588" s="233">
        <v>242</v>
      </c>
      <c r="C11588" s="233">
        <v>19</v>
      </c>
      <c r="D11588" s="234">
        <v>0.375</v>
      </c>
      <c r="E11588" s="235">
        <v>0.00015936474964358178</v>
      </c>
      <c r="F11588" s="235">
        <v>0.00005358271981211842</v>
      </c>
    </row>
    <row r="11589" ht="14.25" customHeight="1" spans="1:6" x14ac:dyDescent="0.25">
      <c r="A11589" s="232">
        <v>43707</v>
      </c>
      <c r="B11589" s="233">
        <v>242</v>
      </c>
      <c r="C11589" s="233">
        <v>20</v>
      </c>
      <c r="D11589" s="234">
        <v>0.3958333333321207</v>
      </c>
      <c r="E11589" s="235">
        <v>0.00017614447817134073</v>
      </c>
      <c r="F11589" s="235">
        <v>0.000054383956743888416</v>
      </c>
    </row>
    <row r="11590" ht="14.25" customHeight="1" spans="1:6" x14ac:dyDescent="0.25">
      <c r="A11590" s="232">
        <v>43707</v>
      </c>
      <c r="B11590" s="233">
        <v>242</v>
      </c>
      <c r="C11590" s="233">
        <v>21</v>
      </c>
      <c r="D11590" s="234">
        <v>0.4166666666678793</v>
      </c>
      <c r="E11590" s="235">
        <v>0.00019940967307292002</v>
      </c>
      <c r="F11590" s="235">
        <v>0.00005418364751094592</v>
      </c>
    </row>
    <row r="11591" ht="14.25" customHeight="1" spans="1:6" x14ac:dyDescent="0.25">
      <c r="A11591" s="232">
        <v>43707</v>
      </c>
      <c r="B11591" s="233">
        <v>242</v>
      </c>
      <c r="C11591" s="233">
        <v>22</v>
      </c>
      <c r="D11591" s="234">
        <v>0.4375</v>
      </c>
      <c r="E11591" s="235">
        <v>0.0002100354393677826</v>
      </c>
      <c r="F11591" s="235">
        <v>0.00005368287442858966</v>
      </c>
    </row>
    <row r="11592" ht="14.25" customHeight="1" spans="1:6" x14ac:dyDescent="0.25">
      <c r="A11592" s="232">
        <v>43707</v>
      </c>
      <c r="B11592" s="233">
        <v>242</v>
      </c>
      <c r="C11592" s="233">
        <v>23</v>
      </c>
      <c r="D11592" s="234">
        <v>0.4583333333321207</v>
      </c>
      <c r="E11592" s="235">
        <v>0.00024247000674093716</v>
      </c>
      <c r="F11592" s="235">
        <v>0.00005348256519564716</v>
      </c>
    </row>
    <row r="11593" ht="14.25" customHeight="1" spans="1:6" x14ac:dyDescent="0.25">
      <c r="A11593" s="232">
        <v>43707</v>
      </c>
      <c r="B11593" s="233">
        <v>242</v>
      </c>
      <c r="C11593" s="233">
        <v>24</v>
      </c>
      <c r="D11593" s="234">
        <v>0.4791666666678793</v>
      </c>
      <c r="E11593" s="235">
        <v>0.0002627939275997089</v>
      </c>
      <c r="F11593" s="235">
        <v>0.00005238086441446342</v>
      </c>
    </row>
    <row r="11594" ht="14.25" customHeight="1" spans="1:6" x14ac:dyDescent="0.25">
      <c r="A11594" s="232">
        <v>43707</v>
      </c>
      <c r="B11594" s="233">
        <v>242</v>
      </c>
      <c r="C11594" s="233">
        <v>25</v>
      </c>
      <c r="D11594" s="234">
        <v>0.5</v>
      </c>
      <c r="E11594" s="235">
        <v>0.0002690160451633148</v>
      </c>
      <c r="F11594" s="235">
        <v>0.00005188009133210718</v>
      </c>
    </row>
    <row r="11595" ht="14.25" customHeight="1" spans="1:6" x14ac:dyDescent="0.25">
      <c r="A11595" s="232">
        <v>43707</v>
      </c>
      <c r="B11595" s="233">
        <v>242</v>
      </c>
      <c r="C11595" s="233">
        <v>26</v>
      </c>
      <c r="D11595" s="234">
        <v>0.5208333333321207</v>
      </c>
      <c r="E11595" s="235">
        <v>0.00027436835245140746</v>
      </c>
      <c r="F11595" s="235">
        <v>0.000049576535153268434</v>
      </c>
    </row>
    <row r="11596" ht="14.25" customHeight="1" spans="1:6" x14ac:dyDescent="0.25">
      <c r="A11596" s="232">
        <v>43707</v>
      </c>
      <c r="B11596" s="233">
        <v>242</v>
      </c>
      <c r="C11596" s="233">
        <v>27</v>
      </c>
      <c r="D11596" s="234">
        <v>0.5416666666678793</v>
      </c>
      <c r="E11596" s="235">
        <v>0.00026823476135402497</v>
      </c>
      <c r="F11596" s="235">
        <v>0.00005097869978386593</v>
      </c>
    </row>
    <row r="11597" ht="14.25" customHeight="1" spans="1:6" x14ac:dyDescent="0.25">
      <c r="A11597" s="232">
        <v>43707</v>
      </c>
      <c r="B11597" s="233">
        <v>242</v>
      </c>
      <c r="C11597" s="233">
        <v>28</v>
      </c>
      <c r="D11597" s="234">
        <v>0.5625</v>
      </c>
      <c r="E11597" s="235">
        <v>0.0002523387401300947</v>
      </c>
      <c r="F11597" s="235">
        <v>0.00005097869978386593</v>
      </c>
    </row>
    <row r="11598" ht="14.25" customHeight="1" spans="1:6" x14ac:dyDescent="0.25">
      <c r="A11598" s="232">
        <v>43707</v>
      </c>
      <c r="B11598" s="233">
        <v>242</v>
      </c>
      <c r="C11598" s="233">
        <v>29</v>
      </c>
      <c r="D11598" s="234">
        <v>0.5833333333321207</v>
      </c>
      <c r="E11598" s="235">
        <v>0.00021750209695507622</v>
      </c>
      <c r="F11598" s="235">
        <v>0.00004887545283796971</v>
      </c>
    </row>
    <row r="11599" ht="14.25" customHeight="1" spans="1:6" x14ac:dyDescent="0.25">
      <c r="A11599" s="232">
        <v>43707</v>
      </c>
      <c r="B11599" s="233">
        <v>242</v>
      </c>
      <c r="C11599" s="233">
        <v>30</v>
      </c>
      <c r="D11599" s="234">
        <v>0.6041666666678793</v>
      </c>
      <c r="E11599" s="235">
        <v>0.0002104003731923353</v>
      </c>
      <c r="F11599" s="235">
        <v>0.000047172824357958464</v>
      </c>
    </row>
    <row r="11600" ht="14.25" customHeight="1" spans="1:6" x14ac:dyDescent="0.25">
      <c r="A11600" s="232">
        <v>43707</v>
      </c>
      <c r="B11600" s="233">
        <v>242</v>
      </c>
      <c r="C11600" s="233">
        <v>31</v>
      </c>
      <c r="D11600" s="234">
        <v>0.625</v>
      </c>
      <c r="E11600" s="235">
        <v>0.00018628885506165508</v>
      </c>
      <c r="F11600" s="235">
        <v>0.00004657189665913096</v>
      </c>
    </row>
    <row r="11601" ht="14.25" customHeight="1" spans="1:6" x14ac:dyDescent="0.25">
      <c r="A11601" s="232">
        <v>43707</v>
      </c>
      <c r="B11601" s="233">
        <v>242</v>
      </c>
      <c r="C11601" s="233">
        <v>32</v>
      </c>
      <c r="D11601" s="234">
        <v>0.6458333333321207</v>
      </c>
      <c r="E11601" s="235">
        <v>0.00015208326395195552</v>
      </c>
      <c r="F11601" s="235">
        <v>0.000049576535153268434</v>
      </c>
    </row>
    <row r="11602" ht="14.25" customHeight="1" spans="1:6" x14ac:dyDescent="0.25">
      <c r="A11602" s="232">
        <v>43707</v>
      </c>
      <c r="B11602" s="233">
        <v>242</v>
      </c>
      <c r="C11602" s="233">
        <v>33</v>
      </c>
      <c r="D11602" s="234">
        <v>0.6666666666678793</v>
      </c>
      <c r="E11602" s="235">
        <v>0.0001275984377532734</v>
      </c>
      <c r="F11602" s="235">
        <v>0.000054383956743888416</v>
      </c>
    </row>
    <row r="11603" ht="14.25" customHeight="1" spans="1:6" x14ac:dyDescent="0.25">
      <c r="A11603" s="232">
        <v>43707</v>
      </c>
      <c r="B11603" s="233">
        <v>242</v>
      </c>
      <c r="C11603" s="233">
        <v>34</v>
      </c>
      <c r="D11603" s="234">
        <v>0.6875</v>
      </c>
      <c r="E11603" s="235">
        <v>0.0000889512330738883</v>
      </c>
      <c r="F11603" s="235">
        <v>0.00006019292449922087</v>
      </c>
    </row>
    <row r="11604" ht="14.25" customHeight="1" spans="1:6" x14ac:dyDescent="0.25">
      <c r="A11604" s="232">
        <v>43707</v>
      </c>
      <c r="B11604" s="233">
        <v>242</v>
      </c>
      <c r="C11604" s="233">
        <v>35</v>
      </c>
      <c r="D11604" s="234">
        <v>0.7083333333321207</v>
      </c>
      <c r="E11604" s="235">
        <v>0.00006343305353579242</v>
      </c>
      <c r="F11604" s="235">
        <v>0.00006810513920044957</v>
      </c>
    </row>
    <row r="11605" ht="14.25" customHeight="1" spans="1:6" x14ac:dyDescent="0.25">
      <c r="A11605" s="232">
        <v>43707</v>
      </c>
      <c r="B11605" s="233">
        <v>242</v>
      </c>
      <c r="C11605" s="233">
        <v>36</v>
      </c>
      <c r="D11605" s="234">
        <v>0.7291666666678793</v>
      </c>
      <c r="E11605" s="235">
        <v>0.00004025335365384001</v>
      </c>
      <c r="F11605" s="235">
        <v>0.00006880622151574834</v>
      </c>
    </row>
    <row r="11606" ht="14.25" customHeight="1" spans="1:6" x14ac:dyDescent="0.25">
      <c r="A11606" s="232">
        <v>43707</v>
      </c>
      <c r="B11606" s="233">
        <v>242</v>
      </c>
      <c r="C11606" s="233">
        <v>37</v>
      </c>
      <c r="D11606" s="234">
        <v>0.75</v>
      </c>
      <c r="E11606" s="235">
        <v>0.000019400361794669945</v>
      </c>
      <c r="F11606" s="235">
        <v>0.00007040869537928833</v>
      </c>
    </row>
    <row r="11607" ht="14.25" customHeight="1" spans="1:6" x14ac:dyDescent="0.25">
      <c r="A11607" s="232">
        <v>43707</v>
      </c>
      <c r="B11607" s="233">
        <v>242</v>
      </c>
      <c r="C11607" s="233">
        <v>38</v>
      </c>
      <c r="D11607" s="234">
        <v>0.7708333333321207</v>
      </c>
      <c r="E11607" s="235">
        <v>0.00000695028000151853</v>
      </c>
      <c r="F11607" s="235">
        <v>0.00007100962307811582</v>
      </c>
    </row>
    <row r="11608" ht="14.25" customHeight="1" spans="1:6" x14ac:dyDescent="0.25">
      <c r="A11608" s="232">
        <v>43707</v>
      </c>
      <c r="B11608" s="233">
        <v>242</v>
      </c>
      <c r="C11608" s="233">
        <v>39</v>
      </c>
      <c r="D11608" s="234">
        <v>0.7916666666678793</v>
      </c>
      <c r="E11608" s="235">
        <v>5.227494161976732e-7</v>
      </c>
      <c r="F11608" s="235">
        <v>0.00007281240617459832</v>
      </c>
    </row>
    <row r="11609" ht="14.25" customHeight="1" spans="1:6" x14ac:dyDescent="0.25">
      <c r="A11609" s="232">
        <v>43707</v>
      </c>
      <c r="B11609" s="233">
        <v>242</v>
      </c>
      <c r="C11609" s="233">
        <v>40</v>
      </c>
      <c r="D11609" s="234">
        <v>0.8125</v>
      </c>
      <c r="E11609" s="235">
        <v>0</v>
      </c>
      <c r="F11609" s="235">
        <v>0.0000665026653369096</v>
      </c>
    </row>
    <row r="11610" ht="14.25" customHeight="1" spans="1:6" x14ac:dyDescent="0.25">
      <c r="A11610" s="232">
        <v>43707</v>
      </c>
      <c r="B11610" s="233">
        <v>242</v>
      </c>
      <c r="C11610" s="233">
        <v>41</v>
      </c>
      <c r="D11610" s="234">
        <v>0.8333333333321207</v>
      </c>
      <c r="E11610" s="235">
        <v>0</v>
      </c>
      <c r="F11610" s="235">
        <v>0.00007131008692752957</v>
      </c>
    </row>
    <row r="11611" ht="14.25" customHeight="1" spans="1:6" x14ac:dyDescent="0.25">
      <c r="A11611" s="232">
        <v>43707</v>
      </c>
      <c r="B11611" s="233">
        <v>242</v>
      </c>
      <c r="C11611" s="233">
        <v>42</v>
      </c>
      <c r="D11611" s="234">
        <v>0.8541666666678793</v>
      </c>
      <c r="E11611" s="235">
        <v>0</v>
      </c>
      <c r="F11611" s="235">
        <v>0.00007151039616047207</v>
      </c>
    </row>
    <row r="11612" ht="14.25" customHeight="1" spans="1:6" x14ac:dyDescent="0.25">
      <c r="A11612" s="232">
        <v>43707</v>
      </c>
      <c r="B11612" s="233">
        <v>242</v>
      </c>
      <c r="C11612" s="233">
        <v>43</v>
      </c>
      <c r="D11612" s="234">
        <v>0.875</v>
      </c>
      <c r="E11612" s="235">
        <v>0</v>
      </c>
      <c r="F11612" s="235">
        <v>0.00006930699459810458</v>
      </c>
    </row>
    <row r="11613" ht="14.25" customHeight="1" spans="1:6" x14ac:dyDescent="0.25">
      <c r="A11613" s="232">
        <v>43707</v>
      </c>
      <c r="B11613" s="233">
        <v>242</v>
      </c>
      <c r="C11613" s="233">
        <v>44</v>
      </c>
      <c r="D11613" s="234">
        <v>0.8958333333321207</v>
      </c>
      <c r="E11613" s="235">
        <v>0</v>
      </c>
      <c r="F11613" s="235">
        <v>0.00006680312918632335</v>
      </c>
    </row>
    <row r="11614" ht="14.25" customHeight="1" spans="1:6" x14ac:dyDescent="0.25">
      <c r="A11614" s="232">
        <v>43707</v>
      </c>
      <c r="B11614" s="233">
        <v>242</v>
      </c>
      <c r="C11614" s="233">
        <v>45</v>
      </c>
      <c r="D11614" s="234">
        <v>0.9166666666678793</v>
      </c>
      <c r="E11614" s="235">
        <v>0</v>
      </c>
      <c r="F11614" s="235">
        <v>0.00006490019147336961</v>
      </c>
    </row>
    <row r="11615" ht="14.25" customHeight="1" spans="1:6" x14ac:dyDescent="0.25">
      <c r="A11615" s="232">
        <v>43707</v>
      </c>
      <c r="B11615" s="233">
        <v>242</v>
      </c>
      <c r="C11615" s="233">
        <v>46</v>
      </c>
      <c r="D11615" s="234">
        <v>0.9375</v>
      </c>
      <c r="E11615" s="235">
        <v>0</v>
      </c>
      <c r="F11615" s="235">
        <v>0.0000567876675391984</v>
      </c>
    </row>
    <row r="11616" ht="14.25" customHeight="1" spans="1:6" x14ac:dyDescent="0.25">
      <c r="A11616" s="232">
        <v>43707</v>
      </c>
      <c r="B11616" s="233">
        <v>242</v>
      </c>
      <c r="C11616" s="233">
        <v>47</v>
      </c>
      <c r="D11616" s="234">
        <v>0.9583333333321207</v>
      </c>
      <c r="E11616" s="235">
        <v>0</v>
      </c>
      <c r="F11616" s="235">
        <v>0.00004797406128972845</v>
      </c>
    </row>
    <row r="11617" ht="14.25" customHeight="1" spans="1:6" x14ac:dyDescent="0.25">
      <c r="A11617" s="232">
        <v>43707</v>
      </c>
      <c r="B11617" s="233">
        <v>242</v>
      </c>
      <c r="C11617" s="233">
        <v>48</v>
      </c>
      <c r="D11617" s="234">
        <v>0.9791666666678793</v>
      </c>
      <c r="E11617" s="235">
        <v>0</v>
      </c>
      <c r="F11617" s="235">
        <v>0.00004246555738380974</v>
      </c>
    </row>
    <row r="11618" ht="14.25" customHeight="1" spans="1:6" x14ac:dyDescent="0.25">
      <c r="A11618" s="232">
        <v>43708</v>
      </c>
      <c r="B11618" s="233">
        <v>243</v>
      </c>
      <c r="C11618" s="233">
        <v>1</v>
      </c>
      <c r="D11618" s="234">
        <v>0</v>
      </c>
      <c r="E11618" s="235">
        <v>0</v>
      </c>
      <c r="F11618" s="235">
        <v>0.00003785844502613227</v>
      </c>
    </row>
    <row r="11619" ht="14.25" customHeight="1" spans="1:6" x14ac:dyDescent="0.25">
      <c r="A11619" s="232">
        <v>43708</v>
      </c>
      <c r="B11619" s="233">
        <v>243</v>
      </c>
      <c r="C11619" s="233">
        <v>2</v>
      </c>
      <c r="D11619" s="234">
        <v>0.020833333332120674</v>
      </c>
      <c r="E11619" s="235">
        <v>0</v>
      </c>
      <c r="F11619" s="235">
        <v>0.000034753651915523535</v>
      </c>
    </row>
    <row r="11620" ht="14.25" customHeight="1" spans="1:6" x14ac:dyDescent="0.25">
      <c r="A11620" s="232">
        <v>43708</v>
      </c>
      <c r="B11620" s="233">
        <v>243</v>
      </c>
      <c r="C11620" s="233">
        <v>3</v>
      </c>
      <c r="D11620" s="234">
        <v>0.041666666667879326</v>
      </c>
      <c r="E11620" s="235">
        <v>0</v>
      </c>
      <c r="F11620" s="235">
        <v>0.000031148085722558555</v>
      </c>
    </row>
    <row r="11621" ht="14.25" customHeight="1" spans="1:6" x14ac:dyDescent="0.25">
      <c r="A11621" s="232">
        <v>43708</v>
      </c>
      <c r="B11621" s="233">
        <v>243</v>
      </c>
      <c r="C11621" s="233">
        <v>4</v>
      </c>
      <c r="D11621" s="234">
        <v>0.0625</v>
      </c>
      <c r="E11621" s="235">
        <v>0</v>
      </c>
      <c r="F11621" s="235">
        <v>0.000027943137995478576</v>
      </c>
    </row>
    <row r="11622" ht="14.25" customHeight="1" spans="1:6" x14ac:dyDescent="0.25">
      <c r="A11622" s="232">
        <v>43708</v>
      </c>
      <c r="B11622" s="233">
        <v>243</v>
      </c>
      <c r="C11622" s="233">
        <v>5</v>
      </c>
      <c r="D11622" s="234">
        <v>0.08333333333212067</v>
      </c>
      <c r="E11622" s="235">
        <v>0</v>
      </c>
      <c r="F11622" s="235">
        <v>0.000027342210296651082</v>
      </c>
    </row>
    <row r="11623" ht="14.25" customHeight="1" spans="1:6" x14ac:dyDescent="0.25">
      <c r="A11623" s="232">
        <v>43708</v>
      </c>
      <c r="B11623" s="233">
        <v>243</v>
      </c>
      <c r="C11623" s="233">
        <v>6</v>
      </c>
      <c r="D11623" s="234">
        <v>0.10416666666787933</v>
      </c>
      <c r="E11623" s="235">
        <v>0</v>
      </c>
      <c r="F11623" s="235">
        <v>0.000026641127981352337</v>
      </c>
    </row>
    <row r="11624" ht="14.25" customHeight="1" spans="1:6" x14ac:dyDescent="0.25">
      <c r="A11624" s="232">
        <v>43708</v>
      </c>
      <c r="B11624" s="233">
        <v>243</v>
      </c>
      <c r="C11624" s="233">
        <v>7</v>
      </c>
      <c r="D11624" s="234">
        <v>0.125</v>
      </c>
      <c r="E11624" s="235">
        <v>0</v>
      </c>
      <c r="F11624" s="235">
        <v>0.000025839891049582346</v>
      </c>
    </row>
    <row r="11625" ht="14.25" customHeight="1" spans="1:6" x14ac:dyDescent="0.25">
      <c r="A11625" s="232">
        <v>43708</v>
      </c>
      <c r="B11625" s="233">
        <v>243</v>
      </c>
      <c r="C11625" s="233">
        <v>8</v>
      </c>
      <c r="D11625" s="234">
        <v>0.14583333333212067</v>
      </c>
      <c r="E11625" s="235">
        <v>0</v>
      </c>
      <c r="F11625" s="235">
        <v>0.00002594004566605359</v>
      </c>
    </row>
    <row r="11626" ht="14.25" customHeight="1" spans="1:6" x14ac:dyDescent="0.25">
      <c r="A11626" s="232">
        <v>43708</v>
      </c>
      <c r="B11626" s="233">
        <v>243</v>
      </c>
      <c r="C11626" s="233">
        <v>9</v>
      </c>
      <c r="D11626" s="234">
        <v>0.16666666666787933</v>
      </c>
      <c r="E11626" s="235">
        <v>0</v>
      </c>
      <c r="F11626" s="235">
        <v>0.00002543927258369735</v>
      </c>
    </row>
    <row r="11627" ht="14.25" customHeight="1" spans="1:6" x14ac:dyDescent="0.25">
      <c r="A11627" s="232">
        <v>43708</v>
      </c>
      <c r="B11627" s="233">
        <v>243</v>
      </c>
      <c r="C11627" s="233">
        <v>10</v>
      </c>
      <c r="D11627" s="234">
        <v>0.1875</v>
      </c>
      <c r="E11627" s="235">
        <v>0</v>
      </c>
      <c r="F11627" s="235">
        <v>0.000025739736433111092</v>
      </c>
    </row>
    <row r="11628" ht="14.25" customHeight="1" spans="1:6" x14ac:dyDescent="0.25">
      <c r="A11628" s="232">
        <v>43708</v>
      </c>
      <c r="B11628" s="233">
        <v>243</v>
      </c>
      <c r="C11628" s="233">
        <v>11</v>
      </c>
      <c r="D11628" s="234">
        <v>0.20833333333212067</v>
      </c>
      <c r="E11628" s="235">
        <v>0.0000011838508568259709</v>
      </c>
      <c r="F11628" s="235">
        <v>0.00002704174644723733</v>
      </c>
    </row>
    <row r="11629" ht="14.25" customHeight="1" spans="1:6" x14ac:dyDescent="0.25">
      <c r="A11629" s="232">
        <v>43708</v>
      </c>
      <c r="B11629" s="233">
        <v>243</v>
      </c>
      <c r="C11629" s="233">
        <v>12</v>
      </c>
      <c r="D11629" s="234">
        <v>0.22916666666787933</v>
      </c>
      <c r="E11629" s="235">
        <v>0.000006160856499808625</v>
      </c>
      <c r="F11629" s="235">
        <v>0.000028243601844892327</v>
      </c>
    </row>
    <row r="11630" ht="14.25" customHeight="1" spans="1:6" x14ac:dyDescent="0.25">
      <c r="A11630" s="232">
        <v>43708</v>
      </c>
      <c r="B11630" s="233">
        <v>243</v>
      </c>
      <c r="C11630" s="233">
        <v>13</v>
      </c>
      <c r="D11630" s="234">
        <v>0.25</v>
      </c>
      <c r="E11630" s="235">
        <v>0.00001777607467858062</v>
      </c>
      <c r="F11630" s="235">
        <v>0.00003275055958609855</v>
      </c>
    </row>
    <row r="11631" ht="14.25" customHeight="1" spans="1:6" x14ac:dyDescent="0.25">
      <c r="A11631" s="232">
        <v>43708</v>
      </c>
      <c r="B11631" s="233">
        <v>243</v>
      </c>
      <c r="C11631" s="233">
        <v>14</v>
      </c>
      <c r="D11631" s="234">
        <v>0.2708333333321207</v>
      </c>
      <c r="E11631" s="235">
        <v>0.000034555589707079436</v>
      </c>
      <c r="F11631" s="235">
        <v>0.000037057208094362266</v>
      </c>
    </row>
    <row r="11632" ht="14.25" customHeight="1" spans="1:6" x14ac:dyDescent="0.25">
      <c r="A11632" s="232">
        <v>43708</v>
      </c>
      <c r="B11632" s="233">
        <v>243</v>
      </c>
      <c r="C11632" s="233">
        <v>15</v>
      </c>
      <c r="D11632" s="234">
        <v>0.2916666666678793</v>
      </c>
      <c r="E11632" s="235">
        <v>0.00006074012277659158</v>
      </c>
      <c r="F11632" s="235">
        <v>0.00004026215582144225</v>
      </c>
    </row>
    <row r="11633" ht="14.25" customHeight="1" spans="1:6" x14ac:dyDescent="0.25">
      <c r="A11633" s="232">
        <v>43708</v>
      </c>
      <c r="B11633" s="233">
        <v>243</v>
      </c>
      <c r="C11633" s="233">
        <v>16</v>
      </c>
      <c r="D11633" s="234">
        <v>0.3125</v>
      </c>
      <c r="E11633" s="235">
        <v>0.00008910446542630761</v>
      </c>
      <c r="F11633" s="235">
        <v>0.000049075762070912194</v>
      </c>
    </row>
    <row r="11634" ht="14.25" customHeight="1" spans="1:6" x14ac:dyDescent="0.25">
      <c r="A11634" s="232">
        <v>43708</v>
      </c>
      <c r="B11634" s="233">
        <v>243</v>
      </c>
      <c r="C11634" s="233">
        <v>17</v>
      </c>
      <c r="D11634" s="234">
        <v>0.3333333333321207</v>
      </c>
      <c r="E11634" s="235">
        <v>0.00011582009748013853</v>
      </c>
      <c r="F11634" s="235">
        <v>0.00004857498898855595</v>
      </c>
    </row>
    <row r="11635" ht="14.25" customHeight="1" spans="1:6" x14ac:dyDescent="0.25">
      <c r="A11635" s="232">
        <v>43708</v>
      </c>
      <c r="B11635" s="233">
        <v>243</v>
      </c>
      <c r="C11635" s="233">
        <v>18</v>
      </c>
      <c r="D11635" s="234">
        <v>0.3541666666678793</v>
      </c>
      <c r="E11635" s="235">
        <v>0.00013647383013643067</v>
      </c>
      <c r="F11635" s="235">
        <v>0.00005127916363327967</v>
      </c>
    </row>
    <row r="11636" ht="14.25" customHeight="1" spans="1:6" x14ac:dyDescent="0.25">
      <c r="A11636" s="232">
        <v>43708</v>
      </c>
      <c r="B11636" s="233">
        <v>243</v>
      </c>
      <c r="C11636" s="233">
        <v>19</v>
      </c>
      <c r="D11636" s="234">
        <v>0.375</v>
      </c>
      <c r="E11636" s="235">
        <v>0.00015906980652828287</v>
      </c>
      <c r="F11636" s="235">
        <v>0.00005388318366153217</v>
      </c>
    </row>
    <row r="11637" ht="14.25" customHeight="1" spans="1:6" x14ac:dyDescent="0.25">
      <c r="A11637" s="232">
        <v>43708</v>
      </c>
      <c r="B11637" s="233">
        <v>243</v>
      </c>
      <c r="C11637" s="233">
        <v>20</v>
      </c>
      <c r="D11637" s="234">
        <v>0.3958333333321207</v>
      </c>
      <c r="E11637" s="235">
        <v>0.00017717590550508802</v>
      </c>
      <c r="F11637" s="235">
        <v>0.00005608658522389965</v>
      </c>
    </row>
    <row r="11638" ht="14.25" customHeight="1" spans="1:6" x14ac:dyDescent="0.25">
      <c r="A11638" s="232">
        <v>43708</v>
      </c>
      <c r="B11638" s="233">
        <v>243</v>
      </c>
      <c r="C11638" s="233">
        <v>21</v>
      </c>
      <c r="D11638" s="234">
        <v>0.4166666666678793</v>
      </c>
      <c r="E11638" s="235">
        <v>0.0001989049859263462</v>
      </c>
      <c r="F11638" s="235">
        <v>0.000054383956743888416</v>
      </c>
    </row>
    <row r="11639" ht="14.25" customHeight="1" spans="1:6" x14ac:dyDescent="0.25">
      <c r="A11639" s="232">
        <v>43708</v>
      </c>
      <c r="B11639" s="233">
        <v>243</v>
      </c>
      <c r="C11639" s="233">
        <v>22</v>
      </c>
      <c r="D11639" s="234">
        <v>0.4375</v>
      </c>
      <c r="E11639" s="235">
        <v>0.00021553914362975026</v>
      </c>
      <c r="F11639" s="235">
        <v>0.00005368287442858966</v>
      </c>
    </row>
    <row r="11640" ht="14.25" customHeight="1" spans="1:6" x14ac:dyDescent="0.25">
      <c r="A11640" s="232">
        <v>43708</v>
      </c>
      <c r="B11640" s="233">
        <v>243</v>
      </c>
      <c r="C11640" s="233">
        <v>23</v>
      </c>
      <c r="D11640" s="234">
        <v>0.4583333333321207</v>
      </c>
      <c r="E11640" s="235">
        <v>0.0002278716124744124</v>
      </c>
      <c r="F11640" s="235">
        <v>0.00005308194672976218</v>
      </c>
    </row>
    <row r="11641" ht="14.25" customHeight="1" spans="1:6" x14ac:dyDescent="0.25">
      <c r="A11641" s="232">
        <v>43708</v>
      </c>
      <c r="B11641" s="233">
        <v>243</v>
      </c>
      <c r="C11641" s="233">
        <v>24</v>
      </c>
      <c r="D11641" s="234">
        <v>0.4791666666678793</v>
      </c>
      <c r="E11641" s="235">
        <v>0.00023693960091653705</v>
      </c>
      <c r="F11641" s="235">
        <v>0.00005188009133210718</v>
      </c>
    </row>
    <row r="11642" ht="14.25" customHeight="1" spans="1:6" x14ac:dyDescent="0.25">
      <c r="A11642" s="232">
        <v>43708</v>
      </c>
      <c r="B11642" s="233">
        <v>243</v>
      </c>
      <c r="C11642" s="233">
        <v>25</v>
      </c>
      <c r="D11642" s="234">
        <v>0.5</v>
      </c>
      <c r="E11642" s="235">
        <v>0.00024790621227705997</v>
      </c>
      <c r="F11642" s="235">
        <v>0.000051980245948578425</v>
      </c>
    </row>
    <row r="11643" ht="14.25" customHeight="1" spans="1:6" x14ac:dyDescent="0.25">
      <c r="A11643" s="232">
        <v>43708</v>
      </c>
      <c r="B11643" s="233">
        <v>243</v>
      </c>
      <c r="C11643" s="233">
        <v>26</v>
      </c>
      <c r="D11643" s="234">
        <v>0.5208333333321207</v>
      </c>
      <c r="E11643" s="235">
        <v>0.0002371940366652541</v>
      </c>
      <c r="F11643" s="235">
        <v>0.00005047792670150969</v>
      </c>
    </row>
    <row r="11644" ht="14.25" customHeight="1" spans="1:6" x14ac:dyDescent="0.25">
      <c r="A11644" s="232">
        <v>43708</v>
      </c>
      <c r="B11644" s="233">
        <v>243</v>
      </c>
      <c r="C11644" s="233">
        <v>27</v>
      </c>
      <c r="D11644" s="234">
        <v>0.5416666666678793</v>
      </c>
      <c r="E11644" s="235">
        <v>0.0002294622275425291</v>
      </c>
      <c r="F11644" s="235">
        <v>0.000051078854400337184</v>
      </c>
    </row>
    <row r="11645" ht="14.25" customHeight="1" spans="1:6" x14ac:dyDescent="0.25">
      <c r="A11645" s="232">
        <v>43708</v>
      </c>
      <c r="B11645" s="233">
        <v>243</v>
      </c>
      <c r="C11645" s="233">
        <v>28</v>
      </c>
      <c r="D11645" s="234">
        <v>0.5625</v>
      </c>
      <c r="E11645" s="235">
        <v>0.0002263709702280197</v>
      </c>
      <c r="F11645" s="235">
        <v>0.00005097869978386593</v>
      </c>
    </row>
    <row r="11646" ht="14.25" customHeight="1" spans="1:6" x14ac:dyDescent="0.25">
      <c r="A11646" s="232">
        <v>43708</v>
      </c>
      <c r="B11646" s="233">
        <v>243</v>
      </c>
      <c r="C11646" s="233">
        <v>29</v>
      </c>
      <c r="D11646" s="234">
        <v>0.5833333333321207</v>
      </c>
      <c r="E11646" s="235">
        <v>0.00021949380984828012</v>
      </c>
      <c r="F11646" s="235">
        <v>0.000048274525139142206</v>
      </c>
    </row>
    <row r="11647" ht="14.25" customHeight="1" spans="1:6" x14ac:dyDescent="0.25">
      <c r="A11647" s="232">
        <v>43708</v>
      </c>
      <c r="B11647" s="233">
        <v>243</v>
      </c>
      <c r="C11647" s="233">
        <v>30</v>
      </c>
      <c r="D11647" s="234">
        <v>0.6041666666678793</v>
      </c>
      <c r="E11647" s="235">
        <v>0.00019471005841050962</v>
      </c>
      <c r="F11647" s="235">
        <v>0.000048174370522670945</v>
      </c>
    </row>
    <row r="11648" ht="14.25" customHeight="1" spans="1:6" x14ac:dyDescent="0.25">
      <c r="A11648" s="232">
        <v>43708</v>
      </c>
      <c r="B11648" s="233">
        <v>243</v>
      </c>
      <c r="C11648" s="233">
        <v>31</v>
      </c>
      <c r="D11648" s="234">
        <v>0.625</v>
      </c>
      <c r="E11648" s="235">
        <v>0.0001735230664808779</v>
      </c>
      <c r="F11648" s="235">
        <v>0.00004747328820737221</v>
      </c>
    </row>
    <row r="11649" ht="14.25" customHeight="1" spans="1:6" x14ac:dyDescent="0.25">
      <c r="A11649" s="232">
        <v>43708</v>
      </c>
      <c r="B11649" s="233">
        <v>243</v>
      </c>
      <c r="C11649" s="233">
        <v>32</v>
      </c>
      <c r="D11649" s="234">
        <v>0.6458333333321207</v>
      </c>
      <c r="E11649" s="235">
        <v>0.0001522911263594878</v>
      </c>
      <c r="F11649" s="235">
        <v>0.000048174370522670945</v>
      </c>
    </row>
    <row r="11650" ht="14.25" customHeight="1" spans="1:6" x14ac:dyDescent="0.25">
      <c r="A11650" s="232">
        <v>43708</v>
      </c>
      <c r="B11650" s="233">
        <v>243</v>
      </c>
      <c r="C11650" s="233">
        <v>33</v>
      </c>
      <c r="D11650" s="234">
        <v>0.6666666666678793</v>
      </c>
      <c r="E11650" s="235">
        <v>0.00012612973507417657</v>
      </c>
      <c r="F11650" s="235">
        <v>0.00005398333827800342</v>
      </c>
    </row>
    <row r="11651" ht="14.25" customHeight="1" spans="1:6" x14ac:dyDescent="0.25">
      <c r="A11651" s="232">
        <v>43708</v>
      </c>
      <c r="B11651" s="233">
        <v>243</v>
      </c>
      <c r="C11651" s="233">
        <v>34</v>
      </c>
      <c r="D11651" s="234">
        <v>0.6875</v>
      </c>
      <c r="E11651" s="235">
        <v>0.00008816520266254487</v>
      </c>
      <c r="F11651" s="235">
        <v>0.00005979230603333589</v>
      </c>
    </row>
    <row r="11652" ht="14.25" customHeight="1" spans="1:6" x14ac:dyDescent="0.25">
      <c r="A11652" s="232">
        <v>43708</v>
      </c>
      <c r="B11652" s="233">
        <v>243</v>
      </c>
      <c r="C11652" s="233">
        <v>35</v>
      </c>
      <c r="D11652" s="234">
        <v>0.7083333333321207</v>
      </c>
      <c r="E11652" s="235">
        <v>0.000060629371904893585</v>
      </c>
      <c r="F11652" s="235">
        <v>0.00006730390226867957</v>
      </c>
    </row>
    <row r="11653" ht="14.25" customHeight="1" spans="1:6" x14ac:dyDescent="0.25">
      <c r="A11653" s="232">
        <v>43708</v>
      </c>
      <c r="B11653" s="233">
        <v>243</v>
      </c>
      <c r="C11653" s="233">
        <v>36</v>
      </c>
      <c r="D11653" s="234">
        <v>0.7291666666678793</v>
      </c>
      <c r="E11653" s="235">
        <v>0.000035973361764503475</v>
      </c>
      <c r="F11653" s="235">
        <v>0.00006750421150162208</v>
      </c>
    </row>
    <row r="11654" ht="14.25" customHeight="1" spans="1:6" x14ac:dyDescent="0.25">
      <c r="A11654" s="232">
        <v>43708</v>
      </c>
      <c r="B11654" s="233">
        <v>243</v>
      </c>
      <c r="C11654" s="233">
        <v>37</v>
      </c>
      <c r="D11654" s="234">
        <v>0.75</v>
      </c>
      <c r="E11654" s="235">
        <v>0.000019092852892838334</v>
      </c>
      <c r="F11654" s="235">
        <v>0.00007000807691340332</v>
      </c>
    </row>
    <row r="11655" ht="14.25" customHeight="1" spans="1:6" x14ac:dyDescent="0.25">
      <c r="A11655" s="232">
        <v>43708</v>
      </c>
      <c r="B11655" s="233">
        <v>243</v>
      </c>
      <c r="C11655" s="233">
        <v>38</v>
      </c>
      <c r="D11655" s="234">
        <v>0.7708333333321207</v>
      </c>
      <c r="E11655" s="235">
        <v>0.0000070680397425449025</v>
      </c>
      <c r="F11655" s="235">
        <v>0.00007080931384517331</v>
      </c>
    </row>
    <row r="11656" ht="14.25" customHeight="1" spans="1:6" x14ac:dyDescent="0.25">
      <c r="A11656" s="232">
        <v>43708</v>
      </c>
      <c r="B11656" s="233">
        <v>243</v>
      </c>
      <c r="C11656" s="233">
        <v>39</v>
      </c>
      <c r="D11656" s="234">
        <v>0.7916666666678793</v>
      </c>
      <c r="E11656" s="235">
        <v>5.370527378815816e-7</v>
      </c>
      <c r="F11656" s="235">
        <v>0.0000724117877087133</v>
      </c>
    </row>
    <row r="11657" ht="14.25" customHeight="1" spans="1:6" x14ac:dyDescent="0.25">
      <c r="A11657" s="232">
        <v>43708</v>
      </c>
      <c r="B11657" s="233">
        <v>243</v>
      </c>
      <c r="C11657" s="233">
        <v>40</v>
      </c>
      <c r="D11657" s="234">
        <v>0.8125</v>
      </c>
      <c r="E11657" s="235">
        <v>0</v>
      </c>
      <c r="F11657" s="235">
        <v>0.00006790482996750707</v>
      </c>
    </row>
    <row r="11658" ht="14.25" customHeight="1" spans="1:6" x14ac:dyDescent="0.25">
      <c r="A11658" s="232">
        <v>43708</v>
      </c>
      <c r="B11658" s="233">
        <v>243</v>
      </c>
      <c r="C11658" s="233">
        <v>41</v>
      </c>
      <c r="D11658" s="234">
        <v>0.8333333333321207</v>
      </c>
      <c r="E11658" s="235">
        <v>0</v>
      </c>
      <c r="F11658" s="235">
        <v>0.00007251194232518454</v>
      </c>
    </row>
    <row r="11659" ht="14.25" customHeight="1" spans="1:6" x14ac:dyDescent="0.25">
      <c r="A11659" s="232">
        <v>43708</v>
      </c>
      <c r="B11659" s="233">
        <v>243</v>
      </c>
      <c r="C11659" s="233">
        <v>42</v>
      </c>
      <c r="D11659" s="234">
        <v>0.8541666666678793</v>
      </c>
      <c r="E11659" s="235">
        <v>0</v>
      </c>
      <c r="F11659" s="235">
        <v>0.00007261209694165581</v>
      </c>
    </row>
    <row r="11660" ht="14.25" customHeight="1" spans="1:6" x14ac:dyDescent="0.25">
      <c r="A11660" s="232">
        <v>43708</v>
      </c>
      <c r="B11660" s="233">
        <v>243</v>
      </c>
      <c r="C11660" s="233">
        <v>43</v>
      </c>
      <c r="D11660" s="234">
        <v>0.875</v>
      </c>
      <c r="E11660" s="235">
        <v>0</v>
      </c>
      <c r="F11660" s="235">
        <v>0.00007161055077694331</v>
      </c>
    </row>
    <row r="11661" ht="14.25" customHeight="1" spans="1:6" x14ac:dyDescent="0.25">
      <c r="A11661" s="232">
        <v>43708</v>
      </c>
      <c r="B11661" s="233">
        <v>243</v>
      </c>
      <c r="C11661" s="233">
        <v>44</v>
      </c>
      <c r="D11661" s="234">
        <v>0.8958333333321207</v>
      </c>
      <c r="E11661" s="235">
        <v>0</v>
      </c>
      <c r="F11661" s="235">
        <v>0.00006790482996750707</v>
      </c>
    </row>
    <row r="11662" ht="14.25" customHeight="1" spans="1:6" x14ac:dyDescent="0.25">
      <c r="A11662" s="232">
        <v>43708</v>
      </c>
      <c r="B11662" s="233">
        <v>243</v>
      </c>
      <c r="C11662" s="233">
        <v>45</v>
      </c>
      <c r="D11662" s="234">
        <v>0.9166666666678793</v>
      </c>
      <c r="E11662" s="235">
        <v>0</v>
      </c>
      <c r="F11662" s="235">
        <v>0.00006419910915807086</v>
      </c>
    </row>
    <row r="11663" ht="14.25" customHeight="1" spans="1:6" x14ac:dyDescent="0.25">
      <c r="A11663" s="232">
        <v>43708</v>
      </c>
      <c r="B11663" s="233">
        <v>243</v>
      </c>
      <c r="C11663" s="233">
        <v>46</v>
      </c>
      <c r="D11663" s="234">
        <v>0.9375</v>
      </c>
      <c r="E11663" s="235">
        <v>0</v>
      </c>
      <c r="F11663" s="235">
        <v>0.000056887822155669654</v>
      </c>
    </row>
    <row r="11664" ht="14.25" customHeight="1" spans="1:6" x14ac:dyDescent="0.25">
      <c r="A11664" s="232">
        <v>43708</v>
      </c>
      <c r="B11664" s="233">
        <v>243</v>
      </c>
      <c r="C11664" s="233">
        <v>47</v>
      </c>
      <c r="D11664" s="234">
        <v>0.9583333333321207</v>
      </c>
      <c r="E11664" s="235">
        <v>0</v>
      </c>
      <c r="F11664" s="235">
        <v>0.00004857498898855595</v>
      </c>
    </row>
    <row r="11665" ht="14.25" customHeight="1" spans="1:6" x14ac:dyDescent="0.25">
      <c r="A11665" s="232">
        <v>43708</v>
      </c>
      <c r="B11665" s="233">
        <v>243</v>
      </c>
      <c r="C11665" s="233">
        <v>48</v>
      </c>
      <c r="D11665" s="234">
        <v>0.9791666666678793</v>
      </c>
      <c r="E11665" s="235">
        <v>0</v>
      </c>
      <c r="F11665" s="235">
        <v>0.00004276602123322348</v>
      </c>
    </row>
    <row r="11666" ht="14.25" customHeight="1" spans="1:6" x14ac:dyDescent="0.25">
      <c r="A11666" s="232">
        <v>43709</v>
      </c>
      <c r="B11666" s="233">
        <v>244</v>
      </c>
      <c r="C11666" s="233">
        <v>1</v>
      </c>
      <c r="D11666" s="234">
        <v>0</v>
      </c>
      <c r="E11666" s="235">
        <v>0</v>
      </c>
      <c r="F11666" s="235">
        <v>0.00003725751732730477</v>
      </c>
    </row>
    <row r="11667" ht="14.25" customHeight="1" spans="1:6" x14ac:dyDescent="0.25">
      <c r="A11667" s="232">
        <v>43709</v>
      </c>
      <c r="B11667" s="233">
        <v>244</v>
      </c>
      <c r="C11667" s="233">
        <v>2</v>
      </c>
      <c r="D11667" s="234">
        <v>0.020833333332120674</v>
      </c>
      <c r="E11667" s="235">
        <v>0</v>
      </c>
      <c r="F11667" s="235">
        <v>0.000033952414983753533</v>
      </c>
    </row>
    <row r="11668" ht="14.25" customHeight="1" spans="1:6" x14ac:dyDescent="0.25">
      <c r="A11668" s="232">
        <v>43709</v>
      </c>
      <c r="B11668" s="233">
        <v>244</v>
      </c>
      <c r="C11668" s="233">
        <v>3</v>
      </c>
      <c r="D11668" s="234">
        <v>0.041666666667879326</v>
      </c>
      <c r="E11668" s="235">
        <v>0</v>
      </c>
      <c r="F11668" s="235">
        <v>0.00003064731264020231</v>
      </c>
    </row>
    <row r="11669" ht="14.25" customHeight="1" spans="1:6" x14ac:dyDescent="0.25">
      <c r="A11669" s="232">
        <v>43709</v>
      </c>
      <c r="B11669" s="233">
        <v>244</v>
      </c>
      <c r="C11669" s="233">
        <v>4</v>
      </c>
      <c r="D11669" s="234">
        <v>0.0625</v>
      </c>
      <c r="E11669" s="235">
        <v>0</v>
      </c>
      <c r="F11669" s="235">
        <v>0.000027943137995478576</v>
      </c>
    </row>
    <row r="11670" ht="14.25" customHeight="1" spans="1:6" x14ac:dyDescent="0.25">
      <c r="A11670" s="232">
        <v>43709</v>
      </c>
      <c r="B11670" s="233">
        <v>244</v>
      </c>
      <c r="C11670" s="233">
        <v>5</v>
      </c>
      <c r="D11670" s="234">
        <v>0.08333333333212067</v>
      </c>
      <c r="E11670" s="235">
        <v>0</v>
      </c>
      <c r="F11670" s="235">
        <v>0.00002724205568017983</v>
      </c>
    </row>
    <row r="11671" ht="14.25" customHeight="1" spans="1:6" x14ac:dyDescent="0.25">
      <c r="A11671" s="232">
        <v>43709</v>
      </c>
      <c r="B11671" s="233">
        <v>244</v>
      </c>
      <c r="C11671" s="233">
        <v>6</v>
      </c>
      <c r="D11671" s="234">
        <v>0.10416666666787933</v>
      </c>
      <c r="E11671" s="235">
        <v>0</v>
      </c>
      <c r="F11671" s="235">
        <v>0.00002644081874840984</v>
      </c>
    </row>
    <row r="11672" ht="14.25" customHeight="1" spans="1:6" x14ac:dyDescent="0.25">
      <c r="A11672" s="232">
        <v>43709</v>
      </c>
      <c r="B11672" s="233">
        <v>244</v>
      </c>
      <c r="C11672" s="233">
        <v>7</v>
      </c>
      <c r="D11672" s="234">
        <v>0.125</v>
      </c>
      <c r="E11672" s="235">
        <v>0</v>
      </c>
      <c r="F11672" s="235">
        <v>0.000025839891049582346</v>
      </c>
    </row>
    <row r="11673" ht="14.25" customHeight="1" spans="1:6" x14ac:dyDescent="0.25">
      <c r="A11673" s="232">
        <v>43709</v>
      </c>
      <c r="B11673" s="233">
        <v>244</v>
      </c>
      <c r="C11673" s="233">
        <v>8</v>
      </c>
      <c r="D11673" s="234">
        <v>0.14583333333212067</v>
      </c>
      <c r="E11673" s="235">
        <v>0</v>
      </c>
      <c r="F11673" s="235">
        <v>0.00002604020028252484</v>
      </c>
    </row>
    <row r="11674" ht="14.25" customHeight="1" spans="1:6" x14ac:dyDescent="0.25">
      <c r="A11674" s="232">
        <v>43709</v>
      </c>
      <c r="B11674" s="233">
        <v>244</v>
      </c>
      <c r="C11674" s="233">
        <v>9</v>
      </c>
      <c r="D11674" s="234">
        <v>0.16666666666787933</v>
      </c>
      <c r="E11674" s="235">
        <v>0</v>
      </c>
      <c r="F11674" s="235">
        <v>0.000025238963350754845</v>
      </c>
    </row>
    <row r="11675" ht="14.25" customHeight="1" spans="1:6" x14ac:dyDescent="0.25">
      <c r="A11675" s="232">
        <v>43709</v>
      </c>
      <c r="B11675" s="233">
        <v>244</v>
      </c>
      <c r="C11675" s="233">
        <v>10</v>
      </c>
      <c r="D11675" s="234">
        <v>0.1875</v>
      </c>
      <c r="E11675" s="235">
        <v>0</v>
      </c>
      <c r="F11675" s="235">
        <v>0.00002543927258369735</v>
      </c>
    </row>
    <row r="11676" ht="14.25" customHeight="1" spans="1:6" x14ac:dyDescent="0.25">
      <c r="A11676" s="232">
        <v>43709</v>
      </c>
      <c r="B11676" s="233">
        <v>244</v>
      </c>
      <c r="C11676" s="233">
        <v>11</v>
      </c>
      <c r="D11676" s="234">
        <v>0.20833333333212067</v>
      </c>
      <c r="E11676" s="235">
        <v>7.248066470363088e-7</v>
      </c>
      <c r="F11676" s="235">
        <v>0.000027141901063708585</v>
      </c>
    </row>
    <row r="11677" ht="14.25" customHeight="1" spans="1:6" x14ac:dyDescent="0.25">
      <c r="A11677" s="232">
        <v>43709</v>
      </c>
      <c r="B11677" s="233">
        <v>244</v>
      </c>
      <c r="C11677" s="233">
        <v>12</v>
      </c>
      <c r="D11677" s="234">
        <v>0.22916666666787933</v>
      </c>
      <c r="E11677" s="235">
        <v>0.0000055832923153791656</v>
      </c>
      <c r="F11677" s="235">
        <v>0.000028043292611949826</v>
      </c>
    </row>
    <row r="11678" ht="14.25" customHeight="1" spans="1:6" x14ac:dyDescent="0.25">
      <c r="A11678" s="232">
        <v>43709</v>
      </c>
      <c r="B11678" s="233">
        <v>244</v>
      </c>
      <c r="C11678" s="233">
        <v>13</v>
      </c>
      <c r="D11678" s="234">
        <v>0.25</v>
      </c>
      <c r="E11678" s="235">
        <v>0.000016343340721543636</v>
      </c>
      <c r="F11678" s="235">
        <v>0.00003335148728492605</v>
      </c>
    </row>
    <row r="11679" ht="14.25" customHeight="1" spans="1:6" x14ac:dyDescent="0.25">
      <c r="A11679" s="232">
        <v>43709</v>
      </c>
      <c r="B11679" s="233">
        <v>244</v>
      </c>
      <c r="C11679" s="233">
        <v>14</v>
      </c>
      <c r="D11679" s="234">
        <v>0.2708333333321207</v>
      </c>
      <c r="E11679" s="235">
        <v>0.00003120673943244073</v>
      </c>
      <c r="F11679" s="235">
        <v>0.00003865968195790226</v>
      </c>
    </row>
    <row r="11680" ht="14.25" customHeight="1" spans="1:6" x14ac:dyDescent="0.25">
      <c r="A11680" s="232">
        <v>43709</v>
      </c>
      <c r="B11680" s="233">
        <v>244</v>
      </c>
      <c r="C11680" s="233">
        <v>15</v>
      </c>
      <c r="D11680" s="234">
        <v>0.2916666666678793</v>
      </c>
      <c r="E11680" s="235">
        <v>0.00005510668615534877</v>
      </c>
      <c r="F11680" s="235">
        <v>0.000041764475068510994</v>
      </c>
    </row>
    <row r="11681" ht="14.25" customHeight="1" spans="1:6" x14ac:dyDescent="0.25">
      <c r="A11681" s="232">
        <v>43709</v>
      </c>
      <c r="B11681" s="233">
        <v>244</v>
      </c>
      <c r="C11681" s="233">
        <v>16</v>
      </c>
      <c r="D11681" s="234">
        <v>0.3125</v>
      </c>
      <c r="E11681" s="235">
        <v>0.00007404924029897117</v>
      </c>
      <c r="F11681" s="235">
        <v>0.000049576535153268434</v>
      </c>
    </row>
    <row r="11682" ht="14.25" customHeight="1" spans="1:6" x14ac:dyDescent="0.25">
      <c r="A11682" s="232">
        <v>43709</v>
      </c>
      <c r="B11682" s="233">
        <v>244</v>
      </c>
      <c r="C11682" s="233">
        <v>17</v>
      </c>
      <c r="D11682" s="234">
        <v>0.3333333333321207</v>
      </c>
      <c r="E11682" s="235">
        <v>0.00009435545525783532</v>
      </c>
      <c r="F11682" s="235">
        <v>0.00004877529822149846</v>
      </c>
    </row>
    <row r="11683" ht="14.25" customHeight="1" spans="1:6" x14ac:dyDescent="0.25">
      <c r="A11683" s="232">
        <v>43709</v>
      </c>
      <c r="B11683" s="233">
        <v>244</v>
      </c>
      <c r="C11683" s="233">
        <v>18</v>
      </c>
      <c r="D11683" s="234">
        <v>0.3541666666678793</v>
      </c>
      <c r="E11683" s="235">
        <v>0.00011247109430503748</v>
      </c>
      <c r="F11683" s="235">
        <v>0.00005348256519564716</v>
      </c>
    </row>
    <row r="11684" ht="14.25" customHeight="1" spans="1:6" x14ac:dyDescent="0.25">
      <c r="A11684" s="232">
        <v>43709</v>
      </c>
      <c r="B11684" s="233">
        <v>244</v>
      </c>
      <c r="C11684" s="233">
        <v>19</v>
      </c>
      <c r="D11684" s="234">
        <v>0.375</v>
      </c>
      <c r="E11684" s="235">
        <v>0.00012096227479532259</v>
      </c>
      <c r="F11684" s="235">
        <v>0.00005318210134623342</v>
      </c>
    </row>
    <row r="11685" ht="14.25" customHeight="1" spans="1:6" x14ac:dyDescent="0.25">
      <c r="A11685" s="232">
        <v>43709</v>
      </c>
      <c r="B11685" s="233">
        <v>244</v>
      </c>
      <c r="C11685" s="233">
        <v>20</v>
      </c>
      <c r="D11685" s="234">
        <v>0.3958333333321207</v>
      </c>
      <c r="E11685" s="235">
        <v>0.0001411372117651025</v>
      </c>
      <c r="F11685" s="235">
        <v>0.00005498488444271591</v>
      </c>
    </row>
    <row r="11686" ht="14.25" customHeight="1" spans="1:6" x14ac:dyDescent="0.25">
      <c r="A11686" s="232">
        <v>43709</v>
      </c>
      <c r="B11686" s="233">
        <v>244</v>
      </c>
      <c r="C11686" s="233">
        <v>21</v>
      </c>
      <c r="D11686" s="234">
        <v>0.4166666666678793</v>
      </c>
      <c r="E11686" s="235">
        <v>0.0001623912603684254</v>
      </c>
      <c r="F11686" s="235">
        <v>0.00005488472982624466</v>
      </c>
    </row>
    <row r="11687" ht="14.25" customHeight="1" spans="1:6" x14ac:dyDescent="0.25">
      <c r="A11687" s="232">
        <v>43709</v>
      </c>
      <c r="B11687" s="233">
        <v>244</v>
      </c>
      <c r="C11687" s="233">
        <v>22</v>
      </c>
      <c r="D11687" s="234">
        <v>0.4375</v>
      </c>
      <c r="E11687" s="235">
        <v>0.00018168408620892953</v>
      </c>
      <c r="F11687" s="235">
        <v>0.000055786121374485906</v>
      </c>
    </row>
    <row r="11688" ht="14.25" customHeight="1" spans="1:6" x14ac:dyDescent="0.25">
      <c r="A11688" s="232">
        <v>43709</v>
      </c>
      <c r="B11688" s="233">
        <v>244</v>
      </c>
      <c r="C11688" s="233">
        <v>23</v>
      </c>
      <c r="D11688" s="234">
        <v>0.4583333333321207</v>
      </c>
      <c r="E11688" s="235">
        <v>0.00019294345266304008</v>
      </c>
      <c r="F11688" s="235">
        <v>0.00005398333827800342</v>
      </c>
    </row>
    <row r="11689" ht="14.25" customHeight="1" spans="1:6" x14ac:dyDescent="0.25">
      <c r="A11689" s="232">
        <v>43709</v>
      </c>
      <c r="B11689" s="233">
        <v>244</v>
      </c>
      <c r="C11689" s="233">
        <v>24</v>
      </c>
      <c r="D11689" s="234">
        <v>0.4791666666678793</v>
      </c>
      <c r="E11689" s="235">
        <v>0.00018890121435798137</v>
      </c>
      <c r="F11689" s="235">
        <v>0.00005488472982624466</v>
      </c>
    </row>
    <row r="11690" ht="14.25" customHeight="1" spans="1:6" x14ac:dyDescent="0.25">
      <c r="A11690" s="232">
        <v>43709</v>
      </c>
      <c r="B11690" s="233">
        <v>244</v>
      </c>
      <c r="C11690" s="233">
        <v>25</v>
      </c>
      <c r="D11690" s="234">
        <v>0.5</v>
      </c>
      <c r="E11690" s="235">
        <v>0.00020387039389499855</v>
      </c>
      <c r="F11690" s="235">
        <v>0.00005248101903093467</v>
      </c>
    </row>
    <row r="11691" ht="14.25" customHeight="1" spans="1:6" x14ac:dyDescent="0.25">
      <c r="A11691" s="232">
        <v>43709</v>
      </c>
      <c r="B11691" s="233">
        <v>244</v>
      </c>
      <c r="C11691" s="233">
        <v>26</v>
      </c>
      <c r="D11691" s="234">
        <v>0.5208333333321207</v>
      </c>
      <c r="E11691" s="235">
        <v>0.00020342643235005806</v>
      </c>
      <c r="F11691" s="235">
        <v>0.00005097869978386593</v>
      </c>
    </row>
    <row r="11692" ht="14.25" customHeight="1" spans="1:6" x14ac:dyDescent="0.25">
      <c r="A11692" s="232">
        <v>43709</v>
      </c>
      <c r="B11692" s="233">
        <v>244</v>
      </c>
      <c r="C11692" s="233">
        <v>27</v>
      </c>
      <c r="D11692" s="234">
        <v>0.5416666666678793</v>
      </c>
      <c r="E11692" s="235">
        <v>0.00018333536279016016</v>
      </c>
      <c r="F11692" s="235">
        <v>0.00005348256519564716</v>
      </c>
    </row>
    <row r="11693" ht="14.25" customHeight="1" spans="1:6" x14ac:dyDescent="0.25">
      <c r="A11693" s="232">
        <v>43709</v>
      </c>
      <c r="B11693" s="233">
        <v>244</v>
      </c>
      <c r="C11693" s="233">
        <v>28</v>
      </c>
      <c r="D11693" s="234">
        <v>0.5625</v>
      </c>
      <c r="E11693" s="235">
        <v>0.00018999825322805463</v>
      </c>
      <c r="F11693" s="235">
        <v>0.00005258117364740593</v>
      </c>
    </row>
    <row r="11694" ht="14.25" customHeight="1" spans="1:6" x14ac:dyDescent="0.25">
      <c r="A11694" s="232">
        <v>43709</v>
      </c>
      <c r="B11694" s="233">
        <v>244</v>
      </c>
      <c r="C11694" s="233">
        <v>29</v>
      </c>
      <c r="D11694" s="234">
        <v>0.5833333333321207</v>
      </c>
      <c r="E11694" s="235">
        <v>0.00018981451533819986</v>
      </c>
      <c r="F11694" s="235">
        <v>0.00005077839055092343</v>
      </c>
    </row>
    <row r="11695" ht="14.25" customHeight="1" spans="1:6" x14ac:dyDescent="0.25">
      <c r="A11695" s="232">
        <v>43709</v>
      </c>
      <c r="B11695" s="233">
        <v>244</v>
      </c>
      <c r="C11695" s="233">
        <v>30</v>
      </c>
      <c r="D11695" s="234">
        <v>0.6041666666678793</v>
      </c>
      <c r="E11695" s="235">
        <v>0.0001714268998684756</v>
      </c>
      <c r="F11695" s="235">
        <v>0.00004837467975561345</v>
      </c>
    </row>
    <row r="11696" ht="14.25" customHeight="1" spans="1:6" x14ac:dyDescent="0.25">
      <c r="A11696" s="232">
        <v>43709</v>
      </c>
      <c r="B11696" s="233">
        <v>244</v>
      </c>
      <c r="C11696" s="233">
        <v>31</v>
      </c>
      <c r="D11696" s="234">
        <v>0.625</v>
      </c>
      <c r="E11696" s="235">
        <v>0.00013929659188407584</v>
      </c>
      <c r="F11696" s="235">
        <v>0.00004787390667325721</v>
      </c>
    </row>
    <row r="11697" ht="14.25" customHeight="1" spans="1:6" x14ac:dyDescent="0.25">
      <c r="A11697" s="232">
        <v>43709</v>
      </c>
      <c r="B11697" s="233">
        <v>244</v>
      </c>
      <c r="C11697" s="233">
        <v>32</v>
      </c>
      <c r="D11697" s="234">
        <v>0.6458333333321207</v>
      </c>
      <c r="E11697" s="235">
        <v>0.00012808643995251988</v>
      </c>
      <c r="F11697" s="235">
        <v>0.00005137931824975094</v>
      </c>
    </row>
    <row r="11698" ht="14.25" customHeight="1" spans="1:6" x14ac:dyDescent="0.25">
      <c r="A11698" s="232">
        <v>43709</v>
      </c>
      <c r="B11698" s="233">
        <v>244</v>
      </c>
      <c r="C11698" s="233">
        <v>33</v>
      </c>
      <c r="D11698" s="234">
        <v>0.6666666666678793</v>
      </c>
      <c r="E11698" s="235">
        <v>0.00010928022790550858</v>
      </c>
      <c r="F11698" s="235">
        <v>0.00005568596675801466</v>
      </c>
    </row>
    <row r="11699" ht="14.25" customHeight="1" spans="1:6" x14ac:dyDescent="0.25">
      <c r="A11699" s="232">
        <v>43709</v>
      </c>
      <c r="B11699" s="233">
        <v>244</v>
      </c>
      <c r="C11699" s="233">
        <v>34</v>
      </c>
      <c r="D11699" s="234">
        <v>0.6875</v>
      </c>
      <c r="E11699" s="235">
        <v>0.00007504610475142162</v>
      </c>
      <c r="F11699" s="235">
        <v>0.00006099416143099088</v>
      </c>
    </row>
    <row r="11700" ht="14.25" customHeight="1" spans="1:6" x14ac:dyDescent="0.25">
      <c r="A11700" s="232">
        <v>43709</v>
      </c>
      <c r="B11700" s="233">
        <v>244</v>
      </c>
      <c r="C11700" s="233">
        <v>35</v>
      </c>
      <c r="D11700" s="234">
        <v>0.7083333333321207</v>
      </c>
      <c r="E11700" s="235">
        <v>0.000053969713874435576</v>
      </c>
      <c r="F11700" s="235">
        <v>0.00006680312918632335</v>
      </c>
    </row>
    <row r="11701" ht="14.25" customHeight="1" spans="1:6" x14ac:dyDescent="0.25">
      <c r="A11701" s="232">
        <v>43709</v>
      </c>
      <c r="B11701" s="233">
        <v>244</v>
      </c>
      <c r="C11701" s="233">
        <v>36</v>
      </c>
      <c r="D11701" s="234">
        <v>0.7291666666678793</v>
      </c>
      <c r="E11701" s="235">
        <v>0.000032029689730291186</v>
      </c>
      <c r="F11701" s="235">
        <v>0.00006490019147336961</v>
      </c>
    </row>
    <row r="11702" ht="14.25" customHeight="1" spans="1:6" x14ac:dyDescent="0.25">
      <c r="A11702" s="232">
        <v>43709</v>
      </c>
      <c r="B11702" s="233">
        <v>244</v>
      </c>
      <c r="C11702" s="233">
        <v>37</v>
      </c>
      <c r="D11702" s="234">
        <v>0.75</v>
      </c>
      <c r="E11702" s="235">
        <v>0.00001374474239103589</v>
      </c>
      <c r="F11702" s="235">
        <v>0.00006930699459810458</v>
      </c>
    </row>
    <row r="11703" ht="14.25" customHeight="1" spans="1:6" x14ac:dyDescent="0.25">
      <c r="A11703" s="232">
        <v>43709</v>
      </c>
      <c r="B11703" s="233">
        <v>244</v>
      </c>
      <c r="C11703" s="233">
        <v>38</v>
      </c>
      <c r="D11703" s="234">
        <v>0.7708333333321207</v>
      </c>
      <c r="E11703" s="235">
        <v>0.000005433811317164371</v>
      </c>
      <c r="F11703" s="235">
        <v>0.00007000807691340332</v>
      </c>
    </row>
    <row r="11704" ht="14.25" customHeight="1" spans="1:6" x14ac:dyDescent="0.25">
      <c r="A11704" s="232">
        <v>43709</v>
      </c>
      <c r="B11704" s="233">
        <v>244</v>
      </c>
      <c r="C11704" s="233">
        <v>39</v>
      </c>
      <c r="D11704" s="234">
        <v>0.7916666666678793</v>
      </c>
      <c r="E11704" s="235">
        <v>3.964239587393605e-7</v>
      </c>
      <c r="F11704" s="235">
        <v>0.00007120993231105831</v>
      </c>
    </row>
    <row r="11705" ht="14.25" customHeight="1" spans="1:6" x14ac:dyDescent="0.25">
      <c r="A11705" s="232">
        <v>43709</v>
      </c>
      <c r="B11705" s="233">
        <v>244</v>
      </c>
      <c r="C11705" s="233">
        <v>40</v>
      </c>
      <c r="D11705" s="234">
        <v>0.8125</v>
      </c>
      <c r="E11705" s="235">
        <v>0</v>
      </c>
      <c r="F11705" s="235">
        <v>0.00006389864530865711</v>
      </c>
    </row>
    <row r="11706" ht="14.25" customHeight="1" spans="1:6" x14ac:dyDescent="0.25">
      <c r="A11706" s="232">
        <v>43709</v>
      </c>
      <c r="B11706" s="233">
        <v>244</v>
      </c>
      <c r="C11706" s="233">
        <v>41</v>
      </c>
      <c r="D11706" s="234">
        <v>0.8333333333321207</v>
      </c>
      <c r="E11706" s="235">
        <v>0</v>
      </c>
      <c r="F11706" s="235">
        <v>0.00006990792229693207</v>
      </c>
    </row>
    <row r="11707" ht="14.25" customHeight="1" spans="1:6" x14ac:dyDescent="0.25">
      <c r="A11707" s="232">
        <v>43709</v>
      </c>
      <c r="B11707" s="233">
        <v>244</v>
      </c>
      <c r="C11707" s="233">
        <v>42</v>
      </c>
      <c r="D11707" s="234">
        <v>0.8541666666678793</v>
      </c>
      <c r="E11707" s="235">
        <v>0</v>
      </c>
      <c r="F11707" s="235">
        <v>0.0000718108600098858</v>
      </c>
    </row>
    <row r="11708" ht="14.25" customHeight="1" spans="1:6" x14ac:dyDescent="0.25">
      <c r="A11708" s="232">
        <v>43709</v>
      </c>
      <c r="B11708" s="233">
        <v>244</v>
      </c>
      <c r="C11708" s="233">
        <v>43</v>
      </c>
      <c r="D11708" s="234">
        <v>0.875</v>
      </c>
      <c r="E11708" s="235">
        <v>0</v>
      </c>
      <c r="F11708" s="235">
        <v>0.00007060900461223083</v>
      </c>
    </row>
    <row r="11709" ht="14.25" customHeight="1" spans="1:6" x14ac:dyDescent="0.25">
      <c r="A11709" s="232">
        <v>43709</v>
      </c>
      <c r="B11709" s="233">
        <v>244</v>
      </c>
      <c r="C11709" s="233">
        <v>44</v>
      </c>
      <c r="D11709" s="234">
        <v>0.8958333333321207</v>
      </c>
      <c r="E11709" s="235">
        <v>0</v>
      </c>
      <c r="F11709" s="235">
        <v>0.00006880622151574834</v>
      </c>
    </row>
    <row r="11710" ht="14.25" customHeight="1" spans="1:6" x14ac:dyDescent="0.25">
      <c r="A11710" s="232">
        <v>43709</v>
      </c>
      <c r="B11710" s="233">
        <v>244</v>
      </c>
      <c r="C11710" s="233">
        <v>45</v>
      </c>
      <c r="D11710" s="234">
        <v>0.9166666666678793</v>
      </c>
      <c r="E11710" s="235">
        <v>0</v>
      </c>
      <c r="F11710" s="235">
        <v>0.00006480003685689835</v>
      </c>
    </row>
    <row r="11711" ht="14.25" customHeight="1" spans="1:6" x14ac:dyDescent="0.25">
      <c r="A11711" s="232">
        <v>43709</v>
      </c>
      <c r="B11711" s="233">
        <v>244</v>
      </c>
      <c r="C11711" s="233">
        <v>46</v>
      </c>
      <c r="D11711" s="234">
        <v>0.9375</v>
      </c>
      <c r="E11711" s="235">
        <v>0</v>
      </c>
      <c r="F11711" s="235">
        <v>0.00005728844062155465</v>
      </c>
    </row>
    <row r="11712" ht="14.25" customHeight="1" spans="1:6" x14ac:dyDescent="0.25">
      <c r="A11712" s="232">
        <v>43709</v>
      </c>
      <c r="B11712" s="233">
        <v>244</v>
      </c>
      <c r="C11712" s="233">
        <v>47</v>
      </c>
      <c r="D11712" s="234">
        <v>0.9583333333321207</v>
      </c>
      <c r="E11712" s="235">
        <v>0</v>
      </c>
      <c r="F11712" s="235">
        <v>0.00004787390667325721</v>
      </c>
    </row>
    <row r="11713" ht="14.25" customHeight="1" spans="1:6" x14ac:dyDescent="0.25">
      <c r="A11713" s="232">
        <v>43709</v>
      </c>
      <c r="B11713" s="233">
        <v>244</v>
      </c>
      <c r="C11713" s="233">
        <v>48</v>
      </c>
      <c r="D11713" s="234">
        <v>0.9791666666678793</v>
      </c>
      <c r="E11713" s="235">
        <v>0</v>
      </c>
      <c r="F11713" s="235">
        <v>0.00004256571200028099</v>
      </c>
    </row>
    <row r="11714" ht="14.25" customHeight="1" spans="1:6" x14ac:dyDescent="0.25">
      <c r="A11714" s="232">
        <v>43710</v>
      </c>
      <c r="B11714" s="233">
        <v>245</v>
      </c>
      <c r="C11714" s="233">
        <v>1</v>
      </c>
      <c r="D11714" s="234">
        <v>0</v>
      </c>
      <c r="E11714" s="235">
        <v>0</v>
      </c>
      <c r="F11714" s="235">
        <v>0.00003755798117671852</v>
      </c>
    </row>
    <row r="11715" ht="14.25" customHeight="1" spans="1:6" x14ac:dyDescent="0.25">
      <c r="A11715" s="232">
        <v>43710</v>
      </c>
      <c r="B11715" s="233">
        <v>245</v>
      </c>
      <c r="C11715" s="233">
        <v>2</v>
      </c>
      <c r="D11715" s="234">
        <v>0.020833333332120674</v>
      </c>
      <c r="E11715" s="235">
        <v>0</v>
      </c>
      <c r="F11715" s="235">
        <v>0.000033651951134339786</v>
      </c>
    </row>
    <row r="11716" ht="14.25" customHeight="1" spans="1:6" x14ac:dyDescent="0.25">
      <c r="A11716" s="232">
        <v>43710</v>
      </c>
      <c r="B11716" s="233">
        <v>245</v>
      </c>
      <c r="C11716" s="233">
        <v>3</v>
      </c>
      <c r="D11716" s="234">
        <v>0.041666666667879326</v>
      </c>
      <c r="E11716" s="235">
        <v>0</v>
      </c>
      <c r="F11716" s="235">
        <v>0.000030447003407259817</v>
      </c>
    </row>
    <row r="11717" ht="14.25" customHeight="1" spans="1:6" x14ac:dyDescent="0.25">
      <c r="A11717" s="232">
        <v>43710</v>
      </c>
      <c r="B11717" s="233">
        <v>245</v>
      </c>
      <c r="C11717" s="233">
        <v>4</v>
      </c>
      <c r="D11717" s="234">
        <v>0.0625</v>
      </c>
      <c r="E11717" s="235">
        <v>0</v>
      </c>
      <c r="F11717" s="235">
        <v>0.000028043292611949826</v>
      </c>
    </row>
    <row r="11718" ht="14.25" customHeight="1" spans="1:6" x14ac:dyDescent="0.25">
      <c r="A11718" s="232">
        <v>43710</v>
      </c>
      <c r="B11718" s="233">
        <v>245</v>
      </c>
      <c r="C11718" s="233">
        <v>5</v>
      </c>
      <c r="D11718" s="234">
        <v>0.08333333333212067</v>
      </c>
      <c r="E11718" s="235">
        <v>0</v>
      </c>
      <c r="F11718" s="235">
        <v>0.000027342210296651082</v>
      </c>
    </row>
    <row r="11719" ht="14.25" customHeight="1" spans="1:6" x14ac:dyDescent="0.25">
      <c r="A11719" s="232">
        <v>43710</v>
      </c>
      <c r="B11719" s="233">
        <v>245</v>
      </c>
      <c r="C11719" s="233">
        <v>6</v>
      </c>
      <c r="D11719" s="234">
        <v>0.10416666666787933</v>
      </c>
      <c r="E11719" s="235">
        <v>0</v>
      </c>
      <c r="F11719" s="235">
        <v>0.00002614035489899609</v>
      </c>
    </row>
    <row r="11720" ht="14.25" customHeight="1" spans="1:6" x14ac:dyDescent="0.25">
      <c r="A11720" s="232">
        <v>43710</v>
      </c>
      <c r="B11720" s="233">
        <v>245</v>
      </c>
      <c r="C11720" s="233">
        <v>7</v>
      </c>
      <c r="D11720" s="234">
        <v>0.125</v>
      </c>
      <c r="E11720" s="235">
        <v>0</v>
      </c>
      <c r="F11720" s="235">
        <v>0.00002644081874840984</v>
      </c>
    </row>
    <row r="11721" ht="14.25" customHeight="1" spans="1:6" x14ac:dyDescent="0.25">
      <c r="A11721" s="232">
        <v>43710</v>
      </c>
      <c r="B11721" s="233">
        <v>245</v>
      </c>
      <c r="C11721" s="233">
        <v>8</v>
      </c>
      <c r="D11721" s="234">
        <v>0.14583333333212067</v>
      </c>
      <c r="E11721" s="235">
        <v>0</v>
      </c>
      <c r="F11721" s="235">
        <v>0.000026641127981352337</v>
      </c>
    </row>
    <row r="11722" ht="14.25" customHeight="1" spans="1:6" x14ac:dyDescent="0.25">
      <c r="A11722" s="232">
        <v>43710</v>
      </c>
      <c r="B11722" s="233">
        <v>245</v>
      </c>
      <c r="C11722" s="233">
        <v>9</v>
      </c>
      <c r="D11722" s="234">
        <v>0.16666666666787933</v>
      </c>
      <c r="E11722" s="235">
        <v>0</v>
      </c>
      <c r="F11722" s="235">
        <v>0.000025339117967226095</v>
      </c>
    </row>
    <row r="11723" ht="14.25" customHeight="1" spans="1:6" x14ac:dyDescent="0.25">
      <c r="A11723" s="232">
        <v>43710</v>
      </c>
      <c r="B11723" s="233">
        <v>245</v>
      </c>
      <c r="C11723" s="233">
        <v>10</v>
      </c>
      <c r="D11723" s="234">
        <v>0.1875</v>
      </c>
      <c r="E11723" s="235">
        <v>0</v>
      </c>
      <c r="F11723" s="235">
        <v>0.000025539427200168592</v>
      </c>
    </row>
    <row r="11724" ht="14.25" customHeight="1" spans="1:6" x14ac:dyDescent="0.25">
      <c r="A11724" s="232">
        <v>43710</v>
      </c>
      <c r="B11724" s="233">
        <v>245</v>
      </c>
      <c r="C11724" s="233">
        <v>11</v>
      </c>
      <c r="D11724" s="234">
        <v>0.20833333333212067</v>
      </c>
      <c r="E11724" s="235">
        <v>3.624033235181544e-7</v>
      </c>
      <c r="F11724" s="235">
        <v>0.000027542519529593582</v>
      </c>
    </row>
    <row r="11725" ht="14.25" customHeight="1" spans="1:6" x14ac:dyDescent="0.25">
      <c r="A11725" s="232">
        <v>43710</v>
      </c>
      <c r="B11725" s="233">
        <v>245</v>
      </c>
      <c r="C11725" s="233">
        <v>12</v>
      </c>
      <c r="D11725" s="234">
        <v>0.22916666666787933</v>
      </c>
      <c r="E11725" s="235">
        <v>0.0000056534918468832085</v>
      </c>
      <c r="F11725" s="235">
        <v>0.000027642674146064832</v>
      </c>
    </row>
    <row r="11726" ht="14.25" customHeight="1" spans="1:6" x14ac:dyDescent="0.25">
      <c r="A11726" s="232">
        <v>43710</v>
      </c>
      <c r="B11726" s="233">
        <v>245</v>
      </c>
      <c r="C11726" s="233">
        <v>13</v>
      </c>
      <c r="D11726" s="234">
        <v>0.25</v>
      </c>
      <c r="E11726" s="235">
        <v>0.000015158450101107494</v>
      </c>
      <c r="F11726" s="235">
        <v>0.0000326504049696273</v>
      </c>
    </row>
    <row r="11727" ht="14.25" customHeight="1" spans="1:6" x14ac:dyDescent="0.25">
      <c r="A11727" s="232">
        <v>43710</v>
      </c>
      <c r="B11727" s="233">
        <v>245</v>
      </c>
      <c r="C11727" s="233">
        <v>14</v>
      </c>
      <c r="D11727" s="234">
        <v>0.2708333333321207</v>
      </c>
      <c r="E11727" s="235">
        <v>0.00003171385877344955</v>
      </c>
      <c r="F11727" s="235">
        <v>0.00003785844502613227</v>
      </c>
    </row>
    <row r="11728" ht="14.25" customHeight="1" spans="1:6" x14ac:dyDescent="0.25">
      <c r="A11728" s="232">
        <v>43710</v>
      </c>
      <c r="B11728" s="233">
        <v>245</v>
      </c>
      <c r="C11728" s="233">
        <v>15</v>
      </c>
      <c r="D11728" s="234">
        <v>0.2916666666678793</v>
      </c>
      <c r="E11728" s="235">
        <v>0.00005692063588508727</v>
      </c>
      <c r="F11728" s="235">
        <v>0.000041263701986154747</v>
      </c>
    </row>
    <row r="11729" ht="14.25" customHeight="1" spans="1:6" x14ac:dyDescent="0.25">
      <c r="A11729" s="232">
        <v>43710</v>
      </c>
      <c r="B11729" s="233">
        <v>245</v>
      </c>
      <c r="C11729" s="233">
        <v>16</v>
      </c>
      <c r="D11729" s="234">
        <v>0.3125</v>
      </c>
      <c r="E11729" s="235">
        <v>0.0000870770373926823</v>
      </c>
      <c r="F11729" s="235">
        <v>0.000049977153619153456</v>
      </c>
    </row>
    <row r="11730" ht="14.25" customHeight="1" spans="1:6" x14ac:dyDescent="0.25">
      <c r="A11730" s="232">
        <v>43710</v>
      </c>
      <c r="B11730" s="233">
        <v>245</v>
      </c>
      <c r="C11730" s="233">
        <v>17</v>
      </c>
      <c r="D11730" s="234">
        <v>0.3333333333321207</v>
      </c>
      <c r="E11730" s="235">
        <v>0.0001183267897429371</v>
      </c>
      <c r="F11730" s="235">
        <v>0.000050277617468567196</v>
      </c>
    </row>
    <row r="11731" ht="14.25" customHeight="1" spans="1:6" x14ac:dyDescent="0.25">
      <c r="A11731" s="232">
        <v>43710</v>
      </c>
      <c r="B11731" s="233">
        <v>245</v>
      </c>
      <c r="C11731" s="233">
        <v>18</v>
      </c>
      <c r="D11731" s="234">
        <v>0.3541666666678793</v>
      </c>
      <c r="E11731" s="235">
        <v>0.00014843226649315747</v>
      </c>
      <c r="F11731" s="235">
        <v>0.000056286894456842146</v>
      </c>
    </row>
    <row r="11732" ht="14.25" customHeight="1" spans="1:6" x14ac:dyDescent="0.25">
      <c r="A11732" s="232">
        <v>43710</v>
      </c>
      <c r="B11732" s="233">
        <v>245</v>
      </c>
      <c r="C11732" s="233">
        <v>19</v>
      </c>
      <c r="D11732" s="234">
        <v>0.375</v>
      </c>
      <c r="E11732" s="235">
        <v>0.0001764107856683982</v>
      </c>
      <c r="F11732" s="235">
        <v>0.00005538550290860091</v>
      </c>
    </row>
    <row r="11733" ht="14.25" customHeight="1" spans="1:6" x14ac:dyDescent="0.25">
      <c r="A11733" s="232">
        <v>43710</v>
      </c>
      <c r="B11733" s="233">
        <v>245</v>
      </c>
      <c r="C11733" s="233">
        <v>20</v>
      </c>
      <c r="D11733" s="234">
        <v>0.3958333333321207</v>
      </c>
      <c r="E11733" s="235">
        <v>0.00019029368218038712</v>
      </c>
      <c r="F11733" s="235">
        <v>0.000056387049073313414</v>
      </c>
    </row>
    <row r="11734" ht="14.25" customHeight="1" spans="1:6" x14ac:dyDescent="0.25">
      <c r="A11734" s="232">
        <v>43710</v>
      </c>
      <c r="B11734" s="233">
        <v>245</v>
      </c>
      <c r="C11734" s="233">
        <v>21</v>
      </c>
      <c r="D11734" s="234">
        <v>0.4166666666678793</v>
      </c>
      <c r="E11734" s="235">
        <v>0.00020160637412706747</v>
      </c>
      <c r="F11734" s="235">
        <v>0.0000573885952380259</v>
      </c>
    </row>
    <row r="11735" ht="14.25" customHeight="1" spans="1:6" x14ac:dyDescent="0.25">
      <c r="A11735" s="232">
        <v>43710</v>
      </c>
      <c r="B11735" s="233">
        <v>245</v>
      </c>
      <c r="C11735" s="233">
        <v>22</v>
      </c>
      <c r="D11735" s="234">
        <v>0.4375</v>
      </c>
      <c r="E11735" s="235">
        <v>0.0002183868221300751</v>
      </c>
      <c r="F11735" s="235">
        <v>0.00005758890447096841</v>
      </c>
    </row>
    <row r="11736" ht="14.25" customHeight="1" spans="1:6" x14ac:dyDescent="0.25">
      <c r="A11736" s="232">
        <v>43710</v>
      </c>
      <c r="B11736" s="233">
        <v>245</v>
      </c>
      <c r="C11736" s="233">
        <v>23</v>
      </c>
      <c r="D11736" s="234">
        <v>0.4583333333321207</v>
      </c>
      <c r="E11736" s="235">
        <v>0.0002263822667543875</v>
      </c>
      <c r="F11736" s="235">
        <v>0.00005608658522389965</v>
      </c>
    </row>
    <row r="11737" ht="14.25" customHeight="1" spans="1:6" x14ac:dyDescent="0.25">
      <c r="A11737" s="232">
        <v>43710</v>
      </c>
      <c r="B11737" s="233">
        <v>245</v>
      </c>
      <c r="C11737" s="233">
        <v>24</v>
      </c>
      <c r="D11737" s="234">
        <v>0.4791666666678793</v>
      </c>
      <c r="E11737" s="235">
        <v>0.00022133377312444206</v>
      </c>
      <c r="F11737" s="235">
        <v>0.00005478457520977341</v>
      </c>
    </row>
    <row r="11738" ht="14.25" customHeight="1" spans="1:6" x14ac:dyDescent="0.25">
      <c r="A11738" s="232">
        <v>43710</v>
      </c>
      <c r="B11738" s="233">
        <v>245</v>
      </c>
      <c r="C11738" s="233">
        <v>25</v>
      </c>
      <c r="D11738" s="234">
        <v>0.5</v>
      </c>
      <c r="E11738" s="235">
        <v>0.00024890063961443843</v>
      </c>
      <c r="F11738" s="235">
        <v>0.00005498488444271591</v>
      </c>
    </row>
    <row r="11739" ht="14.25" customHeight="1" spans="1:6" x14ac:dyDescent="0.25">
      <c r="A11739" s="232">
        <v>43710</v>
      </c>
      <c r="B11739" s="233">
        <v>245</v>
      </c>
      <c r="C11739" s="233">
        <v>26</v>
      </c>
      <c r="D11739" s="234">
        <v>0.5208333333321207</v>
      </c>
      <c r="E11739" s="235">
        <v>0.00026115458260388813</v>
      </c>
      <c r="F11739" s="235">
        <v>0.000052681328263877173</v>
      </c>
    </row>
    <row r="11740" ht="14.25" customHeight="1" spans="1:6" x14ac:dyDescent="0.25">
      <c r="A11740" s="232">
        <v>43710</v>
      </c>
      <c r="B11740" s="233">
        <v>245</v>
      </c>
      <c r="C11740" s="233">
        <v>27</v>
      </c>
      <c r="D11740" s="234">
        <v>0.5416666666678793</v>
      </c>
      <c r="E11740" s="235">
        <v>0.00023894356409471187</v>
      </c>
      <c r="F11740" s="235">
        <v>0.00005408349289447466</v>
      </c>
    </row>
    <row r="11741" ht="14.25" customHeight="1" spans="1:6" x14ac:dyDescent="0.25">
      <c r="A11741" s="232">
        <v>43710</v>
      </c>
      <c r="B11741" s="233">
        <v>245</v>
      </c>
      <c r="C11741" s="233">
        <v>28</v>
      </c>
      <c r="D11741" s="234">
        <v>0.5625</v>
      </c>
      <c r="E11741" s="235">
        <v>0.000241865671048057</v>
      </c>
      <c r="F11741" s="235">
        <v>0.00005548565752507217</v>
      </c>
    </row>
    <row r="11742" ht="14.25" customHeight="1" spans="1:6" x14ac:dyDescent="0.25">
      <c r="A11742" s="232">
        <v>43710</v>
      </c>
      <c r="B11742" s="233">
        <v>245</v>
      </c>
      <c r="C11742" s="233">
        <v>29</v>
      </c>
      <c r="D11742" s="234">
        <v>0.5833333333321207</v>
      </c>
      <c r="E11742" s="235">
        <v>0.000231487836798748</v>
      </c>
      <c r="F11742" s="235">
        <v>0.00005157962748269343</v>
      </c>
    </row>
    <row r="11743" ht="14.25" customHeight="1" spans="1:6" x14ac:dyDescent="0.25">
      <c r="A11743" s="232">
        <v>43710</v>
      </c>
      <c r="B11743" s="233">
        <v>245</v>
      </c>
      <c r="C11743" s="233">
        <v>30</v>
      </c>
      <c r="D11743" s="234">
        <v>0.6041666666678793</v>
      </c>
      <c r="E11743" s="235">
        <v>0.00020070233944855716</v>
      </c>
      <c r="F11743" s="235">
        <v>0.000049977153619153456</v>
      </c>
    </row>
    <row r="11744" ht="14.25" customHeight="1" spans="1:6" x14ac:dyDescent="0.25">
      <c r="A11744" s="232">
        <v>43710</v>
      </c>
      <c r="B11744" s="233">
        <v>245</v>
      </c>
      <c r="C11744" s="233">
        <v>31</v>
      </c>
      <c r="D11744" s="234">
        <v>0.625</v>
      </c>
      <c r="E11744" s="235">
        <v>0.00015979970439444492</v>
      </c>
      <c r="F11744" s="235">
        <v>0.000049175916687383454</v>
      </c>
    </row>
    <row r="11745" ht="14.25" customHeight="1" spans="1:6" x14ac:dyDescent="0.25">
      <c r="A11745" s="232">
        <v>43710</v>
      </c>
      <c r="B11745" s="233">
        <v>245</v>
      </c>
      <c r="C11745" s="233">
        <v>32</v>
      </c>
      <c r="D11745" s="234">
        <v>0.6458333333321207</v>
      </c>
      <c r="E11745" s="235">
        <v>0.00013693112086866934</v>
      </c>
      <c r="F11745" s="235">
        <v>0.000051078854400337184</v>
      </c>
    </row>
    <row r="11746" ht="14.25" customHeight="1" spans="1:6" x14ac:dyDescent="0.25">
      <c r="A11746" s="232">
        <v>43710</v>
      </c>
      <c r="B11746" s="233">
        <v>245</v>
      </c>
      <c r="C11746" s="233">
        <v>33</v>
      </c>
      <c r="D11746" s="234">
        <v>0.6666666666678793</v>
      </c>
      <c r="E11746" s="235">
        <v>0.0001137637674645862</v>
      </c>
      <c r="F11746" s="235">
        <v>0.00005568596675801466</v>
      </c>
    </row>
    <row r="11747" ht="14.25" customHeight="1" spans="1:6" x14ac:dyDescent="0.25">
      <c r="A11747" s="232">
        <v>43710</v>
      </c>
      <c r="B11747" s="233">
        <v>245</v>
      </c>
      <c r="C11747" s="233">
        <v>34</v>
      </c>
      <c r="D11747" s="234">
        <v>0.6875</v>
      </c>
      <c r="E11747" s="235">
        <v>0.00007349620914227921</v>
      </c>
      <c r="F11747" s="235">
        <v>0.00006059354296510588</v>
      </c>
    </row>
    <row r="11748" ht="14.25" customHeight="1" spans="1:6" x14ac:dyDescent="0.25">
      <c r="A11748" s="232">
        <v>43710</v>
      </c>
      <c r="B11748" s="233">
        <v>245</v>
      </c>
      <c r="C11748" s="233">
        <v>35</v>
      </c>
      <c r="D11748" s="234">
        <v>0.7083333333321207</v>
      </c>
      <c r="E11748" s="235">
        <v>0.00005235940892695008</v>
      </c>
      <c r="F11748" s="235">
        <v>0.00006490019147336961</v>
      </c>
    </row>
    <row r="11749" ht="14.25" customHeight="1" spans="1:6" x14ac:dyDescent="0.25">
      <c r="A11749" s="232">
        <v>43710</v>
      </c>
      <c r="B11749" s="233">
        <v>245</v>
      </c>
      <c r="C11749" s="233">
        <v>36</v>
      </c>
      <c r="D11749" s="234">
        <v>0.7291666666678793</v>
      </c>
      <c r="E11749" s="235">
        <v>0.00003145878750248395</v>
      </c>
      <c r="F11749" s="235">
        <v>0.00006339787222630086</v>
      </c>
    </row>
    <row r="11750" ht="14.25" customHeight="1" spans="1:6" x14ac:dyDescent="0.25">
      <c r="A11750" s="232">
        <v>43710</v>
      </c>
      <c r="B11750" s="233">
        <v>245</v>
      </c>
      <c r="C11750" s="233">
        <v>37</v>
      </c>
      <c r="D11750" s="234">
        <v>0.75</v>
      </c>
      <c r="E11750" s="235">
        <v>0.000013772956741217771</v>
      </c>
      <c r="F11750" s="235">
        <v>0.00006890637613221959</v>
      </c>
    </row>
    <row r="11751" ht="14.25" customHeight="1" spans="1:6" x14ac:dyDescent="0.25">
      <c r="A11751" s="232">
        <v>43710</v>
      </c>
      <c r="B11751" s="233">
        <v>245</v>
      </c>
      <c r="C11751" s="233">
        <v>38</v>
      </c>
      <c r="D11751" s="234">
        <v>0.7708333333321207</v>
      </c>
      <c r="E11751" s="235">
        <v>0.0000038005666787113134</v>
      </c>
      <c r="F11751" s="235">
        <v>0.00006920683998163334</v>
      </c>
    </row>
    <row r="11752" ht="14.25" customHeight="1" spans="1:6" x14ac:dyDescent="0.25">
      <c r="A11752" s="232">
        <v>43710</v>
      </c>
      <c r="B11752" s="233">
        <v>245</v>
      </c>
      <c r="C11752" s="233">
        <v>39</v>
      </c>
      <c r="D11752" s="234">
        <v>0.7916666666678793</v>
      </c>
      <c r="E11752" s="235">
        <v>1.0135629676011019e-7</v>
      </c>
      <c r="F11752" s="235">
        <v>0.00007271225155812705</v>
      </c>
    </row>
    <row r="11753" ht="14.25" customHeight="1" spans="1:6" x14ac:dyDescent="0.25">
      <c r="A11753" s="232">
        <v>43710</v>
      </c>
      <c r="B11753" s="233">
        <v>245</v>
      </c>
      <c r="C11753" s="233">
        <v>40</v>
      </c>
      <c r="D11753" s="234">
        <v>0.8125</v>
      </c>
      <c r="E11753" s="235">
        <v>0</v>
      </c>
      <c r="F11753" s="235">
        <v>0.00006459972762395585</v>
      </c>
    </row>
    <row r="11754" ht="14.25" customHeight="1" spans="1:6" x14ac:dyDescent="0.25">
      <c r="A11754" s="232">
        <v>43710</v>
      </c>
      <c r="B11754" s="233">
        <v>245</v>
      </c>
      <c r="C11754" s="233">
        <v>41</v>
      </c>
      <c r="D11754" s="234">
        <v>0.8333333333321207</v>
      </c>
      <c r="E11754" s="235">
        <v>0</v>
      </c>
      <c r="F11754" s="235">
        <v>0.00006960745844751831</v>
      </c>
    </row>
    <row r="11755" ht="14.25" customHeight="1" spans="1:6" x14ac:dyDescent="0.25">
      <c r="A11755" s="232">
        <v>43710</v>
      </c>
      <c r="B11755" s="233">
        <v>245</v>
      </c>
      <c r="C11755" s="233">
        <v>42</v>
      </c>
      <c r="D11755" s="234">
        <v>0.8541666666678793</v>
      </c>
      <c r="E11755" s="235">
        <v>0</v>
      </c>
      <c r="F11755" s="235">
        <v>0.00007090946846164457</v>
      </c>
    </row>
    <row r="11756" ht="14.25" customHeight="1" spans="1:6" x14ac:dyDescent="0.25">
      <c r="A11756" s="232">
        <v>43710</v>
      </c>
      <c r="B11756" s="233">
        <v>245</v>
      </c>
      <c r="C11756" s="233">
        <v>43</v>
      </c>
      <c r="D11756" s="234">
        <v>0.875</v>
      </c>
      <c r="E11756" s="235">
        <v>0</v>
      </c>
      <c r="F11756" s="235">
        <v>0.00006820529381692084</v>
      </c>
    </row>
    <row r="11757" ht="14.25" customHeight="1" spans="1:6" x14ac:dyDescent="0.25">
      <c r="A11757" s="232">
        <v>43710</v>
      </c>
      <c r="B11757" s="233">
        <v>245</v>
      </c>
      <c r="C11757" s="233">
        <v>44</v>
      </c>
      <c r="D11757" s="234">
        <v>0.8958333333321207</v>
      </c>
      <c r="E11757" s="235">
        <v>0</v>
      </c>
      <c r="F11757" s="235">
        <v>0.0000669032838027946</v>
      </c>
    </row>
    <row r="11758" ht="14.25" customHeight="1" spans="1:6" x14ac:dyDescent="0.25">
      <c r="A11758" s="232">
        <v>43710</v>
      </c>
      <c r="B11758" s="233">
        <v>245</v>
      </c>
      <c r="C11758" s="233">
        <v>45</v>
      </c>
      <c r="D11758" s="234">
        <v>0.9166666666678793</v>
      </c>
      <c r="E11758" s="235">
        <v>0</v>
      </c>
      <c r="F11758" s="235">
        <v>0.00006279694452747336</v>
      </c>
    </row>
    <row r="11759" ht="14.25" customHeight="1" spans="1:6" x14ac:dyDescent="0.25">
      <c r="A11759" s="232">
        <v>43710</v>
      </c>
      <c r="B11759" s="233">
        <v>245</v>
      </c>
      <c r="C11759" s="233">
        <v>46</v>
      </c>
      <c r="D11759" s="234">
        <v>0.9375</v>
      </c>
      <c r="E11759" s="235">
        <v>0</v>
      </c>
      <c r="F11759" s="235">
        <v>0.00005598643060742841</v>
      </c>
    </row>
    <row r="11760" ht="14.25" customHeight="1" spans="1:6" x14ac:dyDescent="0.25">
      <c r="A11760" s="232">
        <v>43710</v>
      </c>
      <c r="B11760" s="233">
        <v>245</v>
      </c>
      <c r="C11760" s="233">
        <v>47</v>
      </c>
      <c r="D11760" s="234">
        <v>0.9583333333321207</v>
      </c>
      <c r="E11760" s="235">
        <v>0</v>
      </c>
      <c r="F11760" s="235">
        <v>0.00004737313359090096</v>
      </c>
    </row>
    <row r="11761" ht="14.25" customHeight="1" spans="1:6" x14ac:dyDescent="0.25">
      <c r="A11761" s="232">
        <v>43710</v>
      </c>
      <c r="B11761" s="233">
        <v>245</v>
      </c>
      <c r="C11761" s="233">
        <v>48</v>
      </c>
      <c r="D11761" s="234">
        <v>0.9791666666678793</v>
      </c>
      <c r="E11761" s="235">
        <v>0</v>
      </c>
      <c r="F11761" s="235">
        <v>0.000042866175849694736</v>
      </c>
    </row>
    <row r="11762" ht="14.25" customHeight="1" spans="1:6" x14ac:dyDescent="0.25">
      <c r="A11762" s="232">
        <v>43711</v>
      </c>
      <c r="B11762" s="233">
        <v>246</v>
      </c>
      <c r="C11762" s="233">
        <v>1</v>
      </c>
      <c r="D11762" s="234">
        <v>0</v>
      </c>
      <c r="E11762" s="235">
        <v>0</v>
      </c>
      <c r="F11762" s="235">
        <v>0.00004226524815086724</v>
      </c>
    </row>
    <row r="11763" ht="14.25" customHeight="1" spans="1:6" x14ac:dyDescent="0.25">
      <c r="A11763" s="232">
        <v>43711</v>
      </c>
      <c r="B11763" s="233">
        <v>246</v>
      </c>
      <c r="C11763" s="233">
        <v>2</v>
      </c>
      <c r="D11763" s="234">
        <v>0.020833333332120674</v>
      </c>
      <c r="E11763" s="235">
        <v>0</v>
      </c>
      <c r="F11763" s="235">
        <v>0.000035554888847293536</v>
      </c>
    </row>
    <row r="11764" ht="14.25" customHeight="1" spans="1:6" x14ac:dyDescent="0.25">
      <c r="A11764" s="232">
        <v>43711</v>
      </c>
      <c r="B11764" s="233">
        <v>246</v>
      </c>
      <c r="C11764" s="233">
        <v>3</v>
      </c>
      <c r="D11764" s="234">
        <v>0.041666666667879326</v>
      </c>
      <c r="E11764" s="235">
        <v>0</v>
      </c>
      <c r="F11764" s="235">
        <v>0.00003234994112021355</v>
      </c>
    </row>
    <row r="11765" ht="14.25" customHeight="1" spans="1:6" x14ac:dyDescent="0.25">
      <c r="A11765" s="232">
        <v>43711</v>
      </c>
      <c r="B11765" s="233">
        <v>246</v>
      </c>
      <c r="C11765" s="233">
        <v>4</v>
      </c>
      <c r="D11765" s="234">
        <v>0.0625</v>
      </c>
      <c r="E11765" s="235">
        <v>0</v>
      </c>
      <c r="F11765" s="235">
        <v>0.00002744236491312233</v>
      </c>
    </row>
    <row r="11766" ht="14.25" customHeight="1" spans="1:6" x14ac:dyDescent="0.25">
      <c r="A11766" s="232">
        <v>43711</v>
      </c>
      <c r="B11766" s="233">
        <v>246</v>
      </c>
      <c r="C11766" s="233">
        <v>5</v>
      </c>
      <c r="D11766" s="234">
        <v>0.08333333333212067</v>
      </c>
      <c r="E11766" s="235">
        <v>0</v>
      </c>
      <c r="F11766" s="235">
        <v>0.000027642674146064832</v>
      </c>
    </row>
    <row r="11767" ht="14.25" customHeight="1" spans="1:6" x14ac:dyDescent="0.25">
      <c r="A11767" s="232">
        <v>43711</v>
      </c>
      <c r="B11767" s="233">
        <v>246</v>
      </c>
      <c r="C11767" s="233">
        <v>6</v>
      </c>
      <c r="D11767" s="234">
        <v>0.10416666666787933</v>
      </c>
      <c r="E11767" s="235">
        <v>0</v>
      </c>
      <c r="F11767" s="235">
        <v>0.00002724205568017983</v>
      </c>
    </row>
    <row r="11768" ht="14.25" customHeight="1" spans="1:6" x14ac:dyDescent="0.25">
      <c r="A11768" s="232">
        <v>43711</v>
      </c>
      <c r="B11768" s="233">
        <v>246</v>
      </c>
      <c r="C11768" s="233">
        <v>7</v>
      </c>
      <c r="D11768" s="234">
        <v>0.125</v>
      </c>
      <c r="E11768" s="235">
        <v>0</v>
      </c>
      <c r="F11768" s="235">
        <v>0.00002654097336488109</v>
      </c>
    </row>
    <row r="11769" ht="14.25" customHeight="1" spans="1:6" x14ac:dyDescent="0.25">
      <c r="A11769" s="232">
        <v>43711</v>
      </c>
      <c r="B11769" s="233">
        <v>246</v>
      </c>
      <c r="C11769" s="233">
        <v>8</v>
      </c>
      <c r="D11769" s="234">
        <v>0.14583333333212067</v>
      </c>
      <c r="E11769" s="235">
        <v>0</v>
      </c>
      <c r="F11769" s="235">
        <v>0.00002724205568017983</v>
      </c>
    </row>
    <row r="11770" ht="14.25" customHeight="1" spans="1:6" x14ac:dyDescent="0.25">
      <c r="A11770" s="232">
        <v>43711</v>
      </c>
      <c r="B11770" s="233">
        <v>246</v>
      </c>
      <c r="C11770" s="233">
        <v>9</v>
      </c>
      <c r="D11770" s="234">
        <v>0.16666666666787933</v>
      </c>
      <c r="E11770" s="235">
        <v>0</v>
      </c>
      <c r="F11770" s="235">
        <v>0.000025739736433111092</v>
      </c>
    </row>
    <row r="11771" ht="14.25" customHeight="1" spans="1:6" x14ac:dyDescent="0.25">
      <c r="A11771" s="232">
        <v>43711</v>
      </c>
      <c r="B11771" s="233">
        <v>246</v>
      </c>
      <c r="C11771" s="233">
        <v>10</v>
      </c>
      <c r="D11771" s="234">
        <v>0.1875</v>
      </c>
      <c r="E11771" s="235">
        <v>2.6576243724664654e-7</v>
      </c>
      <c r="F11771" s="235">
        <v>0.000026340664131938587</v>
      </c>
    </row>
    <row r="11772" ht="14.25" customHeight="1" spans="1:6" x14ac:dyDescent="0.25">
      <c r="A11772" s="232">
        <v>43711</v>
      </c>
      <c r="B11772" s="233">
        <v>246</v>
      </c>
      <c r="C11772" s="233">
        <v>11</v>
      </c>
      <c r="D11772" s="234">
        <v>0.20833333333212067</v>
      </c>
      <c r="E11772" s="235">
        <v>6.040055391969241e-7</v>
      </c>
      <c r="F11772" s="235">
        <v>0.00002654097336488109</v>
      </c>
    </row>
    <row r="11773" ht="14.25" customHeight="1" spans="1:6" x14ac:dyDescent="0.25">
      <c r="A11773" s="232">
        <v>43711</v>
      </c>
      <c r="B11773" s="233">
        <v>246</v>
      </c>
      <c r="C11773" s="233">
        <v>12</v>
      </c>
      <c r="D11773" s="234">
        <v>0.22916666666787933</v>
      </c>
      <c r="E11773" s="235">
        <v>0.00000408899606084041</v>
      </c>
      <c r="F11773" s="235">
        <v>0.000027542519529593582</v>
      </c>
    </row>
    <row r="11774" ht="14.25" customHeight="1" spans="1:6" x14ac:dyDescent="0.25">
      <c r="A11774" s="232">
        <v>43711</v>
      </c>
      <c r="B11774" s="233">
        <v>246</v>
      </c>
      <c r="C11774" s="233">
        <v>13</v>
      </c>
      <c r="D11774" s="234">
        <v>0.25</v>
      </c>
      <c r="E11774" s="235">
        <v>0.00001007518384800154</v>
      </c>
      <c r="F11774" s="235">
        <v>0.000031148085722558555</v>
      </c>
    </row>
    <row r="11775" ht="14.25" customHeight="1" spans="1:6" x14ac:dyDescent="0.25">
      <c r="A11775" s="232">
        <v>43711</v>
      </c>
      <c r="B11775" s="233">
        <v>246</v>
      </c>
      <c r="C11775" s="233">
        <v>14</v>
      </c>
      <c r="D11775" s="234">
        <v>0.2708333333321207</v>
      </c>
      <c r="E11775" s="235">
        <v>0.000020863316083579652</v>
      </c>
      <c r="F11775" s="235">
        <v>0.00003465349729905229</v>
      </c>
    </row>
    <row r="11776" ht="14.25" customHeight="1" spans="1:6" x14ac:dyDescent="0.25">
      <c r="A11776" s="232">
        <v>43711</v>
      </c>
      <c r="B11776" s="233">
        <v>246</v>
      </c>
      <c r="C11776" s="233">
        <v>15</v>
      </c>
      <c r="D11776" s="234">
        <v>0.2916666666678793</v>
      </c>
      <c r="E11776" s="235">
        <v>0.000039925627436570346</v>
      </c>
      <c r="F11776" s="235">
        <v>0.00003615581654612103</v>
      </c>
    </row>
    <row r="11777" ht="14.25" customHeight="1" spans="1:6" x14ac:dyDescent="0.25">
      <c r="A11777" s="232">
        <v>43711</v>
      </c>
      <c r="B11777" s="233">
        <v>246</v>
      </c>
      <c r="C11777" s="233">
        <v>16</v>
      </c>
      <c r="D11777" s="234">
        <v>0.3125</v>
      </c>
      <c r="E11777" s="235">
        <v>0.00005838107838100204</v>
      </c>
      <c r="F11777" s="235">
        <v>0.00004256571200028099</v>
      </c>
    </row>
    <row r="11778" ht="14.25" customHeight="1" spans="1:6" x14ac:dyDescent="0.25">
      <c r="A11778" s="232">
        <v>43711</v>
      </c>
      <c r="B11778" s="233">
        <v>246</v>
      </c>
      <c r="C11778" s="233">
        <v>17</v>
      </c>
      <c r="D11778" s="234">
        <v>0.3333333333321207</v>
      </c>
      <c r="E11778" s="235">
        <v>0.00008479419393422563</v>
      </c>
      <c r="F11778" s="235">
        <v>0.000046972515125015957</v>
      </c>
    </row>
    <row r="11779" ht="14.25" customHeight="1" spans="1:6" x14ac:dyDescent="0.25">
      <c r="A11779" s="232">
        <v>43711</v>
      </c>
      <c r="B11779" s="233">
        <v>246</v>
      </c>
      <c r="C11779" s="233">
        <v>18</v>
      </c>
      <c r="D11779" s="234">
        <v>0.3541666666678793</v>
      </c>
      <c r="E11779" s="235">
        <v>0.00009870488574502836</v>
      </c>
      <c r="F11779" s="235">
        <v>0.00005318210134623342</v>
      </c>
    </row>
    <row r="11780" ht="14.25" customHeight="1" spans="1:6" x14ac:dyDescent="0.25">
      <c r="A11780" s="232">
        <v>43711</v>
      </c>
      <c r="B11780" s="233">
        <v>246</v>
      </c>
      <c r="C11780" s="233">
        <v>19</v>
      </c>
      <c r="D11780" s="234">
        <v>0.375</v>
      </c>
      <c r="E11780" s="235">
        <v>0.0001357985721185601</v>
      </c>
      <c r="F11780" s="235">
        <v>0.00005398333827800342</v>
      </c>
    </row>
    <row r="11781" ht="14.25" customHeight="1" spans="1:6" x14ac:dyDescent="0.25">
      <c r="A11781" s="232">
        <v>43711</v>
      </c>
      <c r="B11781" s="233">
        <v>246</v>
      </c>
      <c r="C11781" s="233">
        <v>20</v>
      </c>
      <c r="D11781" s="234">
        <v>0.3958333333321207</v>
      </c>
      <c r="E11781" s="235">
        <v>0.00015864274565342064</v>
      </c>
      <c r="F11781" s="235">
        <v>0.000055786121374485906</v>
      </c>
    </row>
    <row r="11782" ht="14.25" customHeight="1" spans="1:6" x14ac:dyDescent="0.25">
      <c r="A11782" s="232">
        <v>43711</v>
      </c>
      <c r="B11782" s="233">
        <v>246</v>
      </c>
      <c r="C11782" s="233">
        <v>21</v>
      </c>
      <c r="D11782" s="234">
        <v>0.4166666666678793</v>
      </c>
      <c r="E11782" s="235">
        <v>0.00016165706034053875</v>
      </c>
      <c r="F11782" s="235">
        <v>0.00005248101903093467</v>
      </c>
    </row>
    <row r="11783" ht="14.25" customHeight="1" spans="1:6" x14ac:dyDescent="0.25">
      <c r="A11783" s="232">
        <v>43711</v>
      </c>
      <c r="B11783" s="233">
        <v>246</v>
      </c>
      <c r="C11783" s="233">
        <v>22</v>
      </c>
      <c r="D11783" s="234">
        <v>0.4375</v>
      </c>
      <c r="E11783" s="235">
        <v>0.00016202993314029862</v>
      </c>
      <c r="F11783" s="235">
        <v>0.00004937622592032595</v>
      </c>
    </row>
    <row r="11784" ht="14.25" customHeight="1" spans="1:6" x14ac:dyDescent="0.25">
      <c r="A11784" s="232">
        <v>43711</v>
      </c>
      <c r="B11784" s="233">
        <v>246</v>
      </c>
      <c r="C11784" s="233">
        <v>23</v>
      </c>
      <c r="D11784" s="234">
        <v>0.4583333333321207</v>
      </c>
      <c r="E11784" s="235">
        <v>0.0001572251434442142</v>
      </c>
      <c r="F11784" s="235">
        <v>0.00005238086441446342</v>
      </c>
    </row>
    <row r="11785" ht="14.25" customHeight="1" spans="1:6" x14ac:dyDescent="0.25">
      <c r="A11785" s="232">
        <v>43711</v>
      </c>
      <c r="B11785" s="233">
        <v>246</v>
      </c>
      <c r="C11785" s="233">
        <v>24</v>
      </c>
      <c r="D11785" s="234">
        <v>0.4791666666678793</v>
      </c>
      <c r="E11785" s="235">
        <v>0.0001444823215562138</v>
      </c>
      <c r="F11785" s="235">
        <v>0.0000545842659768309</v>
      </c>
    </row>
    <row r="11786" ht="14.25" customHeight="1" spans="1:6" x14ac:dyDescent="0.25">
      <c r="A11786" s="232">
        <v>43711</v>
      </c>
      <c r="B11786" s="233">
        <v>246</v>
      </c>
      <c r="C11786" s="233">
        <v>25</v>
      </c>
      <c r="D11786" s="234">
        <v>0.5</v>
      </c>
      <c r="E11786" s="235">
        <v>0.0001441501454033748</v>
      </c>
      <c r="F11786" s="235">
        <v>0.00005808967755332465</v>
      </c>
    </row>
    <row r="11787" ht="14.25" customHeight="1" spans="1:6" x14ac:dyDescent="0.25">
      <c r="A11787" s="232">
        <v>43711</v>
      </c>
      <c r="B11787" s="233">
        <v>246</v>
      </c>
      <c r="C11787" s="233">
        <v>26</v>
      </c>
      <c r="D11787" s="234">
        <v>0.5208333333321207</v>
      </c>
      <c r="E11787" s="235">
        <v>0.0001420541243104794</v>
      </c>
      <c r="F11787" s="235">
        <v>0.00005338241057917592</v>
      </c>
    </row>
    <row r="11788" ht="14.25" customHeight="1" spans="1:6" x14ac:dyDescent="0.25">
      <c r="A11788" s="232">
        <v>43711</v>
      </c>
      <c r="B11788" s="233">
        <v>246</v>
      </c>
      <c r="C11788" s="233">
        <v>27</v>
      </c>
      <c r="D11788" s="234">
        <v>0.5416666666678793</v>
      </c>
      <c r="E11788" s="235">
        <v>0.00012691495657723683</v>
      </c>
      <c r="F11788" s="235">
        <v>0.00005408349289447466</v>
      </c>
    </row>
    <row r="11789" ht="14.25" customHeight="1" spans="1:6" x14ac:dyDescent="0.25">
      <c r="A11789" s="232">
        <v>43711</v>
      </c>
      <c r="B11789" s="233">
        <v>246</v>
      </c>
      <c r="C11789" s="233">
        <v>28</v>
      </c>
      <c r="D11789" s="234">
        <v>0.5625</v>
      </c>
      <c r="E11789" s="235">
        <v>0.00012865020782065712</v>
      </c>
      <c r="F11789" s="235">
        <v>0.00005408349289447466</v>
      </c>
    </row>
    <row r="11790" ht="14.25" customHeight="1" spans="1:6" x14ac:dyDescent="0.25">
      <c r="A11790" s="232">
        <v>43711</v>
      </c>
      <c r="B11790" s="233">
        <v>246</v>
      </c>
      <c r="C11790" s="233">
        <v>29</v>
      </c>
      <c r="D11790" s="234">
        <v>0.5833333333321207</v>
      </c>
      <c r="E11790" s="235">
        <v>0.00012429369470582627</v>
      </c>
      <c r="F11790" s="235">
        <v>0.00005137931824975094</v>
      </c>
    </row>
    <row r="11791" ht="14.25" customHeight="1" spans="1:6" x14ac:dyDescent="0.25">
      <c r="A11791" s="232">
        <v>43711</v>
      </c>
      <c r="B11791" s="233">
        <v>246</v>
      </c>
      <c r="C11791" s="233">
        <v>30</v>
      </c>
      <c r="D11791" s="234">
        <v>0.6041666666678793</v>
      </c>
      <c r="E11791" s="235">
        <v>0.00012545091111525446</v>
      </c>
      <c r="F11791" s="235">
        <v>0.0000496766897697397</v>
      </c>
    </row>
    <row r="11792" ht="14.25" customHeight="1" spans="1:6" x14ac:dyDescent="0.25">
      <c r="A11792" s="232">
        <v>43711</v>
      </c>
      <c r="B11792" s="233">
        <v>246</v>
      </c>
      <c r="C11792" s="233">
        <v>31</v>
      </c>
      <c r="D11792" s="234">
        <v>0.625</v>
      </c>
      <c r="E11792" s="235">
        <v>0.00012256100758447678</v>
      </c>
      <c r="F11792" s="235">
        <v>0.000054684420593302164</v>
      </c>
    </row>
    <row r="11793" ht="14.25" customHeight="1" spans="1:6" x14ac:dyDescent="0.25">
      <c r="A11793" s="232">
        <v>43711</v>
      </c>
      <c r="B11793" s="233">
        <v>246</v>
      </c>
      <c r="C11793" s="233">
        <v>32</v>
      </c>
      <c r="D11793" s="234">
        <v>0.6458333333321207</v>
      </c>
      <c r="E11793" s="235">
        <v>0.00011400102996862384</v>
      </c>
      <c r="F11793" s="235">
        <v>0.000048675143605027206</v>
      </c>
    </row>
    <row r="11794" ht="14.25" customHeight="1" spans="1:6" x14ac:dyDescent="0.25">
      <c r="A11794" s="232">
        <v>43711</v>
      </c>
      <c r="B11794" s="233">
        <v>246</v>
      </c>
      <c r="C11794" s="233">
        <v>33</v>
      </c>
      <c r="D11794" s="234">
        <v>0.6666666666678793</v>
      </c>
      <c r="E11794" s="235">
        <v>0.00008527494892487101</v>
      </c>
      <c r="F11794" s="235">
        <v>0.000049476380536797194</v>
      </c>
    </row>
    <row r="11795" ht="14.25" customHeight="1" spans="1:6" x14ac:dyDescent="0.25">
      <c r="A11795" s="232">
        <v>43711</v>
      </c>
      <c r="B11795" s="233">
        <v>246</v>
      </c>
      <c r="C11795" s="233">
        <v>34</v>
      </c>
      <c r="D11795" s="234">
        <v>0.6875</v>
      </c>
      <c r="E11795" s="235">
        <v>0.00006329801721985976</v>
      </c>
      <c r="F11795" s="235">
        <v>0.00005077839055092343</v>
      </c>
    </row>
    <row r="11796" ht="14.25" customHeight="1" spans="1:6" x14ac:dyDescent="0.25">
      <c r="A11796" s="232">
        <v>43711</v>
      </c>
      <c r="B11796" s="233">
        <v>246</v>
      </c>
      <c r="C11796" s="233">
        <v>35</v>
      </c>
      <c r="D11796" s="234">
        <v>0.7083333333321207</v>
      </c>
      <c r="E11796" s="235">
        <v>0.000044523043320996564</v>
      </c>
      <c r="F11796" s="235">
        <v>0.00005398333827800342</v>
      </c>
    </row>
    <row r="11797" ht="14.25" customHeight="1" spans="1:6" x14ac:dyDescent="0.25">
      <c r="A11797" s="232">
        <v>43711</v>
      </c>
      <c r="B11797" s="233">
        <v>246</v>
      </c>
      <c r="C11797" s="233">
        <v>36</v>
      </c>
      <c r="D11797" s="234">
        <v>0.7291666666678793</v>
      </c>
      <c r="E11797" s="235">
        <v>0.000027584505384658987</v>
      </c>
      <c r="F11797" s="235">
        <v>0.00005989246064980713</v>
      </c>
    </row>
    <row r="11798" ht="14.25" customHeight="1" spans="1:6" x14ac:dyDescent="0.25">
      <c r="A11798" s="232">
        <v>43711</v>
      </c>
      <c r="B11798" s="233">
        <v>246</v>
      </c>
      <c r="C11798" s="233">
        <v>37</v>
      </c>
      <c r="D11798" s="234">
        <v>0.75</v>
      </c>
      <c r="E11798" s="235">
        <v>0.000013201615920131342</v>
      </c>
      <c r="F11798" s="235">
        <v>0.00006620220148749584</v>
      </c>
    </row>
    <row r="11799" ht="14.25" customHeight="1" spans="1:6" x14ac:dyDescent="0.25">
      <c r="A11799" s="232">
        <v>43711</v>
      </c>
      <c r="B11799" s="233">
        <v>246</v>
      </c>
      <c r="C11799" s="233">
        <v>38</v>
      </c>
      <c r="D11799" s="234">
        <v>0.7708333333321207</v>
      </c>
      <c r="E11799" s="235">
        <v>0.000003444173462903151</v>
      </c>
      <c r="F11799" s="235">
        <v>0.00006449957300748461</v>
      </c>
    </row>
    <row r="11800" ht="14.25" customHeight="1" spans="1:6" x14ac:dyDescent="0.25">
      <c r="A11800" s="232">
        <v>43711</v>
      </c>
      <c r="B11800" s="233">
        <v>246</v>
      </c>
      <c r="C11800" s="233">
        <v>39</v>
      </c>
      <c r="D11800" s="234">
        <v>0.7916666666678793</v>
      </c>
      <c r="E11800" s="235">
        <v>1.274351979337882e-7</v>
      </c>
      <c r="F11800" s="235">
        <v>0.00006760436611809333</v>
      </c>
    </row>
    <row r="11801" ht="14.25" customHeight="1" spans="1:6" x14ac:dyDescent="0.25">
      <c r="A11801" s="232">
        <v>43711</v>
      </c>
      <c r="B11801" s="233">
        <v>246</v>
      </c>
      <c r="C11801" s="233">
        <v>40</v>
      </c>
      <c r="D11801" s="234">
        <v>0.8125</v>
      </c>
      <c r="E11801" s="235">
        <v>0</v>
      </c>
      <c r="F11801" s="235">
        <v>0.00006259663529453087</v>
      </c>
    </row>
    <row r="11802" ht="14.25" customHeight="1" spans="1:6" x14ac:dyDescent="0.25">
      <c r="A11802" s="232">
        <v>43711</v>
      </c>
      <c r="B11802" s="233">
        <v>246</v>
      </c>
      <c r="C11802" s="233">
        <v>41</v>
      </c>
      <c r="D11802" s="234">
        <v>0.8333333333321207</v>
      </c>
      <c r="E11802" s="235">
        <v>0</v>
      </c>
      <c r="F11802" s="235">
        <v>0.00007080931384517331</v>
      </c>
    </row>
    <row r="11803" ht="14.25" customHeight="1" spans="1:6" x14ac:dyDescent="0.25">
      <c r="A11803" s="232">
        <v>43711</v>
      </c>
      <c r="B11803" s="233">
        <v>246</v>
      </c>
      <c r="C11803" s="233">
        <v>42</v>
      </c>
      <c r="D11803" s="234">
        <v>0.8541666666678793</v>
      </c>
      <c r="E11803" s="235">
        <v>0</v>
      </c>
      <c r="F11803" s="235">
        <v>0.00006790482996750707</v>
      </c>
    </row>
    <row r="11804" ht="14.25" customHeight="1" spans="1:6" x14ac:dyDescent="0.25">
      <c r="A11804" s="232">
        <v>43711</v>
      </c>
      <c r="B11804" s="233">
        <v>246</v>
      </c>
      <c r="C11804" s="233">
        <v>43</v>
      </c>
      <c r="D11804" s="234">
        <v>0.875</v>
      </c>
      <c r="E11804" s="235">
        <v>0</v>
      </c>
      <c r="F11804" s="235">
        <v>0.00006299725376041584</v>
      </c>
    </row>
    <row r="11805" ht="14.25" customHeight="1" spans="1:6" x14ac:dyDescent="0.25">
      <c r="A11805" s="232">
        <v>43711</v>
      </c>
      <c r="B11805" s="233">
        <v>246</v>
      </c>
      <c r="C11805" s="233">
        <v>44</v>
      </c>
      <c r="D11805" s="234">
        <v>0.8958333333321207</v>
      </c>
      <c r="E11805" s="235">
        <v>0</v>
      </c>
      <c r="F11805" s="235">
        <v>0.0000636983360757146</v>
      </c>
    </row>
    <row r="11806" ht="14.25" customHeight="1" spans="1:6" x14ac:dyDescent="0.25">
      <c r="A11806" s="232">
        <v>43711</v>
      </c>
      <c r="B11806" s="233">
        <v>246</v>
      </c>
      <c r="C11806" s="233">
        <v>45</v>
      </c>
      <c r="D11806" s="234">
        <v>0.9166666666678793</v>
      </c>
      <c r="E11806" s="235">
        <v>0</v>
      </c>
      <c r="F11806" s="235">
        <v>0.000059191378334508385</v>
      </c>
    </row>
    <row r="11807" ht="14.25" customHeight="1" spans="1:6" x14ac:dyDescent="0.25">
      <c r="A11807" s="232">
        <v>43711</v>
      </c>
      <c r="B11807" s="233">
        <v>246</v>
      </c>
      <c r="C11807" s="233">
        <v>46</v>
      </c>
      <c r="D11807" s="234">
        <v>0.9375</v>
      </c>
      <c r="E11807" s="235">
        <v>0</v>
      </c>
      <c r="F11807" s="235">
        <v>0.00005548565752507217</v>
      </c>
    </row>
    <row r="11808" ht="14.25" customHeight="1" spans="1:6" x14ac:dyDescent="0.25">
      <c r="A11808" s="232">
        <v>43711</v>
      </c>
      <c r="B11808" s="233">
        <v>246</v>
      </c>
      <c r="C11808" s="233">
        <v>47</v>
      </c>
      <c r="D11808" s="234">
        <v>0.9583333333321207</v>
      </c>
      <c r="E11808" s="235">
        <v>0</v>
      </c>
      <c r="F11808" s="235">
        <v>0.00005318210134623342</v>
      </c>
    </row>
    <row r="11809" ht="14.25" customHeight="1" spans="1:6" x14ac:dyDescent="0.25">
      <c r="A11809" s="232">
        <v>43711</v>
      </c>
      <c r="B11809" s="233">
        <v>246</v>
      </c>
      <c r="C11809" s="233">
        <v>48</v>
      </c>
      <c r="D11809" s="234">
        <v>0.9791666666678793</v>
      </c>
      <c r="E11809" s="235">
        <v>0</v>
      </c>
      <c r="F11809" s="235">
        <v>0.00004436849509676348</v>
      </c>
    </row>
    <row r="11810" ht="14.25" customHeight="1" spans="1:6" x14ac:dyDescent="0.25">
      <c r="A11810" s="232">
        <v>43712</v>
      </c>
      <c r="B11810" s="233">
        <v>247</v>
      </c>
      <c r="C11810" s="233">
        <v>1</v>
      </c>
      <c r="D11810" s="234">
        <v>0</v>
      </c>
      <c r="E11810" s="235">
        <v>0</v>
      </c>
      <c r="F11810" s="235">
        <v>0.00003825906349201726</v>
      </c>
    </row>
    <row r="11811" ht="14.25" customHeight="1" spans="1:6" x14ac:dyDescent="0.25">
      <c r="A11811" s="232">
        <v>43712</v>
      </c>
      <c r="B11811" s="233">
        <v>247</v>
      </c>
      <c r="C11811" s="233">
        <v>2</v>
      </c>
      <c r="D11811" s="234">
        <v>0.020833333332120674</v>
      </c>
      <c r="E11811" s="235">
        <v>0</v>
      </c>
      <c r="F11811" s="235">
        <v>0.00003465349729905229</v>
      </c>
    </row>
    <row r="11812" ht="14.25" customHeight="1" spans="1:6" x14ac:dyDescent="0.25">
      <c r="A11812" s="232">
        <v>43712</v>
      </c>
      <c r="B11812" s="233">
        <v>247</v>
      </c>
      <c r="C11812" s="233">
        <v>3</v>
      </c>
      <c r="D11812" s="234">
        <v>0.041666666667879326</v>
      </c>
      <c r="E11812" s="235">
        <v>0</v>
      </c>
      <c r="F11812" s="235">
        <v>0.0000318491680378573</v>
      </c>
    </row>
    <row r="11813" ht="14.25" customHeight="1" spans="1:6" x14ac:dyDescent="0.25">
      <c r="A11813" s="232">
        <v>43712</v>
      </c>
      <c r="B11813" s="233">
        <v>247</v>
      </c>
      <c r="C11813" s="233">
        <v>4</v>
      </c>
      <c r="D11813" s="234">
        <v>0.0625</v>
      </c>
      <c r="E11813" s="235">
        <v>0</v>
      </c>
      <c r="F11813" s="235">
        <v>0.000029545611859018566</v>
      </c>
    </row>
    <row r="11814" ht="14.25" customHeight="1" spans="1:6" x14ac:dyDescent="0.25">
      <c r="A11814" s="232">
        <v>43712</v>
      </c>
      <c r="B11814" s="233">
        <v>247</v>
      </c>
      <c r="C11814" s="233">
        <v>5</v>
      </c>
      <c r="D11814" s="234">
        <v>0.08333333333212067</v>
      </c>
      <c r="E11814" s="235">
        <v>0</v>
      </c>
      <c r="F11814" s="235">
        <v>0.000028443911077834827</v>
      </c>
    </row>
    <row r="11815" ht="14.25" customHeight="1" spans="1:6" x14ac:dyDescent="0.25">
      <c r="A11815" s="232">
        <v>43712</v>
      </c>
      <c r="B11815" s="233">
        <v>247</v>
      </c>
      <c r="C11815" s="233">
        <v>6</v>
      </c>
      <c r="D11815" s="234">
        <v>0.10416666666787933</v>
      </c>
      <c r="E11815" s="235">
        <v>0</v>
      </c>
      <c r="F11815" s="235">
        <v>0.000027542519529593582</v>
      </c>
    </row>
    <row r="11816" ht="14.25" customHeight="1" spans="1:6" x14ac:dyDescent="0.25">
      <c r="A11816" s="232">
        <v>43712</v>
      </c>
      <c r="B11816" s="233">
        <v>247</v>
      </c>
      <c r="C11816" s="233">
        <v>7</v>
      </c>
      <c r="D11816" s="234">
        <v>0.125</v>
      </c>
      <c r="E11816" s="235">
        <v>0</v>
      </c>
      <c r="F11816" s="235">
        <v>0.000026340664131938587</v>
      </c>
    </row>
    <row r="11817" ht="14.25" customHeight="1" spans="1:6" x14ac:dyDescent="0.25">
      <c r="A11817" s="232">
        <v>43712</v>
      </c>
      <c r="B11817" s="233">
        <v>247</v>
      </c>
      <c r="C11817" s="233">
        <v>8</v>
      </c>
      <c r="D11817" s="234">
        <v>0.14583333333212067</v>
      </c>
      <c r="E11817" s="235">
        <v>0</v>
      </c>
      <c r="F11817" s="235">
        <v>0.000025038654117812348</v>
      </c>
    </row>
    <row r="11818" ht="14.25" customHeight="1" spans="1:6" x14ac:dyDescent="0.25">
      <c r="A11818" s="232">
        <v>43712</v>
      </c>
      <c r="B11818" s="233">
        <v>247</v>
      </c>
      <c r="C11818" s="233">
        <v>9</v>
      </c>
      <c r="D11818" s="234">
        <v>0.16666666666787933</v>
      </c>
      <c r="E11818" s="235">
        <v>0</v>
      </c>
      <c r="F11818" s="235">
        <v>0.000025639581816639835</v>
      </c>
    </row>
    <row r="11819" ht="14.25" customHeight="1" spans="1:6" x14ac:dyDescent="0.25">
      <c r="A11819" s="232">
        <v>43712</v>
      </c>
      <c r="B11819" s="233">
        <v>247</v>
      </c>
      <c r="C11819" s="233">
        <v>10</v>
      </c>
      <c r="D11819" s="234">
        <v>0.1875</v>
      </c>
      <c r="E11819" s="235">
        <v>4.5904420978966217e-7</v>
      </c>
      <c r="F11819" s="235">
        <v>0.000024437726418984853</v>
      </c>
    </row>
    <row r="11820" ht="14.25" customHeight="1" spans="1:6" x14ac:dyDescent="0.25">
      <c r="A11820" s="232">
        <v>43712</v>
      </c>
      <c r="B11820" s="233">
        <v>247</v>
      </c>
      <c r="C11820" s="233">
        <v>11</v>
      </c>
      <c r="D11820" s="234">
        <v>0.20833333333212067</v>
      </c>
      <c r="E11820" s="235">
        <v>0.000001135530413690217</v>
      </c>
      <c r="F11820" s="235">
        <v>0.000025339117967226095</v>
      </c>
    </row>
    <row r="11821" ht="14.25" customHeight="1" spans="1:6" x14ac:dyDescent="0.25">
      <c r="A11821" s="232">
        <v>43712</v>
      </c>
      <c r="B11821" s="233">
        <v>247</v>
      </c>
      <c r="C11821" s="233">
        <v>12</v>
      </c>
      <c r="D11821" s="234">
        <v>0.22916666666787933</v>
      </c>
      <c r="E11821" s="235">
        <v>0.000006120489196747113</v>
      </c>
      <c r="F11821" s="235">
        <v>0.00002684143721429483</v>
      </c>
    </row>
    <row r="11822" ht="14.25" customHeight="1" spans="1:6" x14ac:dyDescent="0.25">
      <c r="A11822" s="232">
        <v>43712</v>
      </c>
      <c r="B11822" s="233">
        <v>247</v>
      </c>
      <c r="C11822" s="233">
        <v>13</v>
      </c>
      <c r="D11822" s="234">
        <v>0.25</v>
      </c>
      <c r="E11822" s="235">
        <v>0.00001875020893830014</v>
      </c>
      <c r="F11822" s="235">
        <v>0.000027141901063708585</v>
      </c>
    </row>
    <row r="11823" ht="14.25" customHeight="1" spans="1:6" x14ac:dyDescent="0.25">
      <c r="A11823" s="232">
        <v>43712</v>
      </c>
      <c r="B11823" s="233">
        <v>247</v>
      </c>
      <c r="C11823" s="233">
        <v>14</v>
      </c>
      <c r="D11823" s="234">
        <v>0.2708333333321207</v>
      </c>
      <c r="E11823" s="235">
        <v>0.000036829681603591876</v>
      </c>
      <c r="F11823" s="235">
        <v>0.000027943137995478576</v>
      </c>
    </row>
    <row r="11824" ht="14.25" customHeight="1" spans="1:6" x14ac:dyDescent="0.25">
      <c r="A11824" s="232">
        <v>43712</v>
      </c>
      <c r="B11824" s="233">
        <v>247</v>
      </c>
      <c r="C11824" s="233">
        <v>15</v>
      </c>
      <c r="D11824" s="234">
        <v>0.2916666666678793</v>
      </c>
      <c r="E11824" s="235">
        <v>0.00006315549511242622</v>
      </c>
      <c r="F11824" s="235">
        <v>0.000034453188066109795</v>
      </c>
    </row>
    <row r="11825" ht="14.25" customHeight="1" spans="1:6" x14ac:dyDescent="0.25">
      <c r="A11825" s="232">
        <v>43712</v>
      </c>
      <c r="B11825" s="233">
        <v>247</v>
      </c>
      <c r="C11825" s="233">
        <v>16</v>
      </c>
      <c r="D11825" s="234">
        <v>0.3125</v>
      </c>
      <c r="E11825" s="235">
        <v>0.00009062643748745418</v>
      </c>
      <c r="F11825" s="235">
        <v>0.000040562619670856</v>
      </c>
    </row>
    <row r="11826" ht="14.25" customHeight="1" spans="1:6" x14ac:dyDescent="0.25">
      <c r="A11826" s="232">
        <v>43712</v>
      </c>
      <c r="B11826" s="233">
        <v>247</v>
      </c>
      <c r="C11826" s="233">
        <v>17</v>
      </c>
      <c r="D11826" s="234">
        <v>0.3333333333321207</v>
      </c>
      <c r="E11826" s="235">
        <v>0.0001237204570426792</v>
      </c>
      <c r="F11826" s="235">
        <v>0.000044668958946177226</v>
      </c>
    </row>
    <row r="11827" ht="14.25" customHeight="1" spans="1:6" x14ac:dyDescent="0.25">
      <c r="A11827" s="232">
        <v>43712</v>
      </c>
      <c r="B11827" s="233">
        <v>247</v>
      </c>
      <c r="C11827" s="233">
        <v>18</v>
      </c>
      <c r="D11827" s="234">
        <v>0.3541666666678793</v>
      </c>
      <c r="E11827" s="235">
        <v>0.00013901797672529655</v>
      </c>
      <c r="F11827" s="235">
        <v>0.00005218055518152093</v>
      </c>
    </row>
    <row r="11828" ht="14.25" customHeight="1" spans="1:6" x14ac:dyDescent="0.25">
      <c r="A11828" s="232">
        <v>43712</v>
      </c>
      <c r="B11828" s="233">
        <v>247</v>
      </c>
      <c r="C11828" s="233">
        <v>19</v>
      </c>
      <c r="D11828" s="234">
        <v>0.375</v>
      </c>
      <c r="E11828" s="235">
        <v>0.00017983807358335014</v>
      </c>
      <c r="F11828" s="235">
        <v>0.000056887822155669654</v>
      </c>
    </row>
    <row r="11829" ht="14.25" customHeight="1" spans="1:6" x14ac:dyDescent="0.25">
      <c r="A11829" s="232">
        <v>43712</v>
      </c>
      <c r="B11829" s="233">
        <v>247</v>
      </c>
      <c r="C11829" s="233">
        <v>20</v>
      </c>
      <c r="D11829" s="234">
        <v>0.3958333333321207</v>
      </c>
      <c r="E11829" s="235">
        <v>0.000190766826760708</v>
      </c>
      <c r="F11829" s="235">
        <v>0.000056286894456842146</v>
      </c>
    </row>
    <row r="11830" ht="14.25" customHeight="1" spans="1:6" x14ac:dyDescent="0.25">
      <c r="A11830" s="232">
        <v>43712</v>
      </c>
      <c r="B11830" s="233">
        <v>247</v>
      </c>
      <c r="C11830" s="233">
        <v>21</v>
      </c>
      <c r="D11830" s="234">
        <v>0.4166666666678793</v>
      </c>
      <c r="E11830" s="235">
        <v>0.00020088768516941786</v>
      </c>
      <c r="F11830" s="235">
        <v>0.00005959199680039339</v>
      </c>
    </row>
    <row r="11831" ht="14.25" customHeight="1" spans="1:6" x14ac:dyDescent="0.25">
      <c r="A11831" s="232">
        <v>43712</v>
      </c>
      <c r="B11831" s="233">
        <v>247</v>
      </c>
      <c r="C11831" s="233">
        <v>22</v>
      </c>
      <c r="D11831" s="234">
        <v>0.4375</v>
      </c>
      <c r="E11831" s="235">
        <v>0.00019399106303084378</v>
      </c>
      <c r="F11831" s="235">
        <v>0.00006429926377454211</v>
      </c>
    </row>
    <row r="11832" ht="14.25" customHeight="1" spans="1:6" x14ac:dyDescent="0.25">
      <c r="A11832" s="232">
        <v>43712</v>
      </c>
      <c r="B11832" s="233">
        <v>247</v>
      </c>
      <c r="C11832" s="233">
        <v>23</v>
      </c>
      <c r="D11832" s="234">
        <v>0.4583333333321207</v>
      </c>
      <c r="E11832" s="235">
        <v>0.00018983296288027033</v>
      </c>
      <c r="F11832" s="235">
        <v>0.00006119447066393338</v>
      </c>
    </row>
    <row r="11833" ht="14.25" customHeight="1" spans="1:6" x14ac:dyDescent="0.25">
      <c r="A11833" s="232">
        <v>43712</v>
      </c>
      <c r="B11833" s="233">
        <v>247</v>
      </c>
      <c r="C11833" s="233">
        <v>24</v>
      </c>
      <c r="D11833" s="234">
        <v>0.4791666666678793</v>
      </c>
      <c r="E11833" s="235">
        <v>0.00017870747983782863</v>
      </c>
      <c r="F11833" s="235">
        <v>0.00005748874985449714</v>
      </c>
    </row>
    <row r="11834" ht="14.25" customHeight="1" spans="1:6" x14ac:dyDescent="0.25">
      <c r="A11834" s="232">
        <v>43712</v>
      </c>
      <c r="B11834" s="233">
        <v>247</v>
      </c>
      <c r="C11834" s="233">
        <v>25</v>
      </c>
      <c r="D11834" s="234">
        <v>0.5</v>
      </c>
      <c r="E11834" s="235">
        <v>0.00018153489080054126</v>
      </c>
      <c r="F11834" s="235">
        <v>0.00006119447066393338</v>
      </c>
    </row>
    <row r="11835" ht="14.25" customHeight="1" spans="1:6" x14ac:dyDescent="0.25">
      <c r="A11835" s="232">
        <v>43712</v>
      </c>
      <c r="B11835" s="233">
        <v>247</v>
      </c>
      <c r="C11835" s="233">
        <v>26</v>
      </c>
      <c r="D11835" s="234">
        <v>0.5208333333321207</v>
      </c>
      <c r="E11835" s="235">
        <v>0.00018723227867098986</v>
      </c>
      <c r="F11835" s="235">
        <v>0.00006229617144511711</v>
      </c>
    </row>
    <row r="11836" ht="14.25" customHeight="1" spans="1:6" x14ac:dyDescent="0.25">
      <c r="A11836" s="232">
        <v>43712</v>
      </c>
      <c r="B11836" s="233">
        <v>247</v>
      </c>
      <c r="C11836" s="233">
        <v>27</v>
      </c>
      <c r="D11836" s="234">
        <v>0.5416666666678793</v>
      </c>
      <c r="E11836" s="235">
        <v>0.0001554872337490992</v>
      </c>
      <c r="F11836" s="235">
        <v>0.00006119447066393338</v>
      </c>
    </row>
    <row r="11837" ht="14.25" customHeight="1" spans="1:6" x14ac:dyDescent="0.25">
      <c r="A11837" s="232">
        <v>43712</v>
      </c>
      <c r="B11837" s="233">
        <v>247</v>
      </c>
      <c r="C11837" s="233">
        <v>28</v>
      </c>
      <c r="D11837" s="234">
        <v>0.5625</v>
      </c>
      <c r="E11837" s="235">
        <v>0.00014648042714967644</v>
      </c>
      <c r="F11837" s="235">
        <v>0.000057088131388612155</v>
      </c>
    </row>
    <row r="11838" ht="14.25" customHeight="1" spans="1:6" x14ac:dyDescent="0.25">
      <c r="A11838" s="232">
        <v>43712</v>
      </c>
      <c r="B11838" s="233">
        <v>247</v>
      </c>
      <c r="C11838" s="233">
        <v>29</v>
      </c>
      <c r="D11838" s="234">
        <v>0.5833333333321207</v>
      </c>
      <c r="E11838" s="235">
        <v>0.00013543714566422035</v>
      </c>
      <c r="F11838" s="235">
        <v>0.00005768905908743964</v>
      </c>
    </row>
    <row r="11839" ht="14.25" customHeight="1" spans="1:6" x14ac:dyDescent="0.25">
      <c r="A11839" s="232">
        <v>43712</v>
      </c>
      <c r="B11839" s="233">
        <v>247</v>
      </c>
      <c r="C11839" s="233">
        <v>30</v>
      </c>
      <c r="D11839" s="234">
        <v>0.6041666666678793</v>
      </c>
      <c r="E11839" s="235">
        <v>0.00011673127450311748</v>
      </c>
      <c r="F11839" s="235">
        <v>0.0000545842659768309</v>
      </c>
    </row>
    <row r="11840" ht="14.25" customHeight="1" spans="1:6" x14ac:dyDescent="0.25">
      <c r="A11840" s="232">
        <v>43712</v>
      </c>
      <c r="B11840" s="233">
        <v>247</v>
      </c>
      <c r="C11840" s="233">
        <v>31</v>
      </c>
      <c r="D11840" s="234">
        <v>0.625</v>
      </c>
      <c r="E11840" s="235">
        <v>0.00009988317690176179</v>
      </c>
      <c r="F11840" s="235">
        <v>0.00005879075986862339</v>
      </c>
    </row>
    <row r="11841" ht="14.25" customHeight="1" spans="1:6" x14ac:dyDescent="0.25">
      <c r="A11841" s="232">
        <v>43712</v>
      </c>
      <c r="B11841" s="233">
        <v>247</v>
      </c>
      <c r="C11841" s="233">
        <v>32</v>
      </c>
      <c r="D11841" s="234">
        <v>0.6458333333321207</v>
      </c>
      <c r="E11841" s="235">
        <v>0.00008433492325439639</v>
      </c>
      <c r="F11841" s="235">
        <v>0.00006359818145924337</v>
      </c>
    </row>
    <row r="11842" ht="14.25" customHeight="1" spans="1:6" x14ac:dyDescent="0.25">
      <c r="A11842" s="232">
        <v>43712</v>
      </c>
      <c r="B11842" s="233">
        <v>247</v>
      </c>
      <c r="C11842" s="233">
        <v>33</v>
      </c>
      <c r="D11842" s="234">
        <v>0.6666666666678793</v>
      </c>
      <c r="E11842" s="235">
        <v>0.00006716403439855017</v>
      </c>
      <c r="F11842" s="235">
        <v>0.00006459972762395585</v>
      </c>
    </row>
    <row r="11843" ht="14.25" customHeight="1" spans="1:6" x14ac:dyDescent="0.25">
      <c r="A11843" s="232">
        <v>43712</v>
      </c>
      <c r="B11843" s="233">
        <v>247</v>
      </c>
      <c r="C11843" s="233">
        <v>34</v>
      </c>
      <c r="D11843" s="234">
        <v>0.6875</v>
      </c>
      <c r="E11843" s="235">
        <v>0.00004642815691688403</v>
      </c>
      <c r="F11843" s="235">
        <v>0.00006269678991100212</v>
      </c>
    </row>
    <row r="11844" ht="14.25" customHeight="1" spans="1:6" x14ac:dyDescent="0.25">
      <c r="A11844" s="232">
        <v>43712</v>
      </c>
      <c r="B11844" s="233">
        <v>247</v>
      </c>
      <c r="C11844" s="233">
        <v>35</v>
      </c>
      <c r="D11844" s="234">
        <v>0.7083333333321207</v>
      </c>
      <c r="E11844" s="235">
        <v>0.000034797702009559986</v>
      </c>
      <c r="F11844" s="235">
        <v>0.00006880622151574834</v>
      </c>
    </row>
    <row r="11845" ht="14.25" customHeight="1" spans="1:6" x14ac:dyDescent="0.25">
      <c r="A11845" s="232">
        <v>43712</v>
      </c>
      <c r="B11845" s="233">
        <v>247</v>
      </c>
      <c r="C11845" s="233">
        <v>36</v>
      </c>
      <c r="D11845" s="234">
        <v>0.7291666666678793</v>
      </c>
      <c r="E11845" s="235">
        <v>0.000023065700361896218</v>
      </c>
      <c r="F11845" s="235">
        <v>0.00007120993231105831</v>
      </c>
    </row>
    <row r="11846" ht="14.25" customHeight="1" spans="1:6" x14ac:dyDescent="0.25">
      <c r="A11846" s="232">
        <v>43712</v>
      </c>
      <c r="B11846" s="233">
        <v>247</v>
      </c>
      <c r="C11846" s="233">
        <v>37</v>
      </c>
      <c r="D11846" s="234">
        <v>0.75</v>
      </c>
      <c r="E11846" s="235">
        <v>0.000008999647046323496</v>
      </c>
      <c r="F11846" s="235">
        <v>0.00007291256079106956</v>
      </c>
    </row>
    <row r="11847" ht="14.25" customHeight="1" spans="1:6" x14ac:dyDescent="0.25">
      <c r="A11847" s="232">
        <v>43712</v>
      </c>
      <c r="B11847" s="233">
        <v>247</v>
      </c>
      <c r="C11847" s="233">
        <v>38</v>
      </c>
      <c r="D11847" s="234">
        <v>0.7708333333321207</v>
      </c>
      <c r="E11847" s="235">
        <v>0.000004325779103444443</v>
      </c>
      <c r="F11847" s="235">
        <v>0.00007151039616047207</v>
      </c>
    </row>
    <row r="11848" ht="14.25" customHeight="1" spans="1:6" x14ac:dyDescent="0.25">
      <c r="A11848" s="232">
        <v>43712</v>
      </c>
      <c r="B11848" s="233">
        <v>247</v>
      </c>
      <c r="C11848" s="233">
        <v>39</v>
      </c>
      <c r="D11848" s="234">
        <v>0.7916666666678793</v>
      </c>
      <c r="E11848" s="235">
        <v>2.540072643866509e-8</v>
      </c>
      <c r="F11848" s="235">
        <v>0.00006940714921457582</v>
      </c>
    </row>
    <row r="11849" ht="14.25" customHeight="1" spans="1:6" x14ac:dyDescent="0.25">
      <c r="A11849" s="232">
        <v>43712</v>
      </c>
      <c r="B11849" s="233">
        <v>247</v>
      </c>
      <c r="C11849" s="233">
        <v>40</v>
      </c>
      <c r="D11849" s="234">
        <v>0.8125</v>
      </c>
      <c r="E11849" s="235">
        <v>0</v>
      </c>
      <c r="F11849" s="235">
        <v>0.00007171070539341455</v>
      </c>
    </row>
    <row r="11850" ht="14.25" customHeight="1" spans="1:6" x14ac:dyDescent="0.25">
      <c r="A11850" s="232">
        <v>43712</v>
      </c>
      <c r="B11850" s="233">
        <v>247</v>
      </c>
      <c r="C11850" s="233">
        <v>41</v>
      </c>
      <c r="D11850" s="234">
        <v>0.8333333333321207</v>
      </c>
      <c r="E11850" s="235">
        <v>0</v>
      </c>
      <c r="F11850" s="235">
        <v>0.00007191101462635705</v>
      </c>
    </row>
    <row r="11851" ht="14.25" customHeight="1" spans="1:6" x14ac:dyDescent="0.25">
      <c r="A11851" s="232">
        <v>43712</v>
      </c>
      <c r="B11851" s="233">
        <v>247</v>
      </c>
      <c r="C11851" s="233">
        <v>42</v>
      </c>
      <c r="D11851" s="234">
        <v>0.8541666666678793</v>
      </c>
      <c r="E11851" s="235">
        <v>0</v>
      </c>
      <c r="F11851" s="235">
        <v>0.00007351348848989705</v>
      </c>
    </row>
    <row r="11852" ht="14.25" customHeight="1" spans="1:6" x14ac:dyDescent="0.25">
      <c r="A11852" s="232">
        <v>43712</v>
      </c>
      <c r="B11852" s="233">
        <v>247</v>
      </c>
      <c r="C11852" s="233">
        <v>43</v>
      </c>
      <c r="D11852" s="234">
        <v>0.875</v>
      </c>
      <c r="E11852" s="235">
        <v>0</v>
      </c>
      <c r="F11852" s="235">
        <v>0.00006840560304986335</v>
      </c>
    </row>
    <row r="11853" ht="14.25" customHeight="1" spans="1:6" x14ac:dyDescent="0.25">
      <c r="A11853" s="232">
        <v>43712</v>
      </c>
      <c r="B11853" s="233">
        <v>247</v>
      </c>
      <c r="C11853" s="233">
        <v>44</v>
      </c>
      <c r="D11853" s="234">
        <v>0.8958333333321207</v>
      </c>
      <c r="E11853" s="235">
        <v>0</v>
      </c>
      <c r="F11853" s="235">
        <v>0.0000667029745698521</v>
      </c>
    </row>
    <row r="11854" ht="14.25" customHeight="1" spans="1:6" x14ac:dyDescent="0.25">
      <c r="A11854" s="232">
        <v>43712</v>
      </c>
      <c r="B11854" s="233">
        <v>247</v>
      </c>
      <c r="C11854" s="233">
        <v>45</v>
      </c>
      <c r="D11854" s="234">
        <v>0.9166666666678793</v>
      </c>
      <c r="E11854" s="235">
        <v>0</v>
      </c>
      <c r="F11854" s="235">
        <v>0.00006219601682864587</v>
      </c>
    </row>
    <row r="11855" ht="14.25" customHeight="1" spans="1:6" x14ac:dyDescent="0.25">
      <c r="A11855" s="232">
        <v>43712</v>
      </c>
      <c r="B11855" s="233">
        <v>247</v>
      </c>
      <c r="C11855" s="233">
        <v>46</v>
      </c>
      <c r="D11855" s="234">
        <v>0.9375</v>
      </c>
      <c r="E11855" s="235">
        <v>0</v>
      </c>
      <c r="F11855" s="235">
        <v>0.000055786121374485906</v>
      </c>
    </row>
    <row r="11856" ht="14.25" customHeight="1" spans="1:6" x14ac:dyDescent="0.25">
      <c r="A11856" s="232">
        <v>43712</v>
      </c>
      <c r="B11856" s="233">
        <v>247</v>
      </c>
      <c r="C11856" s="233">
        <v>47</v>
      </c>
      <c r="D11856" s="234">
        <v>0.9583333333321207</v>
      </c>
      <c r="E11856" s="235">
        <v>0</v>
      </c>
      <c r="F11856" s="235">
        <v>0.00004486926817911972</v>
      </c>
    </row>
    <row r="11857" ht="14.25" customHeight="1" spans="1:6" x14ac:dyDescent="0.25">
      <c r="A11857" s="232">
        <v>43712</v>
      </c>
      <c r="B11857" s="233">
        <v>247</v>
      </c>
      <c r="C11857" s="233">
        <v>48</v>
      </c>
      <c r="D11857" s="234">
        <v>0.9791666666678793</v>
      </c>
      <c r="E11857" s="235">
        <v>0</v>
      </c>
      <c r="F11857" s="235">
        <v>0.000038559527341431015</v>
      </c>
    </row>
    <row r="11858" ht="14.25" customHeight="1" spans="1:6" x14ac:dyDescent="0.25">
      <c r="A11858" s="232">
        <v>43713</v>
      </c>
      <c r="B11858" s="233">
        <v>248</v>
      </c>
      <c r="C11858" s="233">
        <v>1</v>
      </c>
      <c r="D11858" s="234">
        <v>0</v>
      </c>
      <c r="E11858" s="235">
        <v>0</v>
      </c>
      <c r="F11858" s="235">
        <v>0.00003585535269670728</v>
      </c>
    </row>
    <row r="11859" ht="14.25" customHeight="1" spans="1:6" x14ac:dyDescent="0.25">
      <c r="A11859" s="232">
        <v>43713</v>
      </c>
      <c r="B11859" s="233">
        <v>248</v>
      </c>
      <c r="C11859" s="233">
        <v>2</v>
      </c>
      <c r="D11859" s="234">
        <v>0.020833333332120674</v>
      </c>
      <c r="E11859" s="235">
        <v>0</v>
      </c>
      <c r="F11859" s="235">
        <v>0.00003285071420256979</v>
      </c>
    </row>
    <row r="11860" ht="14.25" customHeight="1" spans="1:6" x14ac:dyDescent="0.25">
      <c r="A11860" s="232">
        <v>43713</v>
      </c>
      <c r="B11860" s="233">
        <v>248</v>
      </c>
      <c r="C11860" s="233">
        <v>3</v>
      </c>
      <c r="D11860" s="234">
        <v>0.041666666667879326</v>
      </c>
      <c r="E11860" s="235">
        <v>0</v>
      </c>
      <c r="F11860" s="235">
        <v>0.000029245148009604822</v>
      </c>
    </row>
    <row r="11861" ht="14.25" customHeight="1" spans="1:6" x14ac:dyDescent="0.25">
      <c r="A11861" s="232">
        <v>43713</v>
      </c>
      <c r="B11861" s="233">
        <v>248</v>
      </c>
      <c r="C11861" s="233">
        <v>4</v>
      </c>
      <c r="D11861" s="234">
        <v>0.0625</v>
      </c>
      <c r="E11861" s="235">
        <v>0</v>
      </c>
      <c r="F11861" s="235">
        <v>0.000028043292611949826</v>
      </c>
    </row>
    <row r="11862" ht="14.25" customHeight="1" spans="1:6" x14ac:dyDescent="0.25">
      <c r="A11862" s="232">
        <v>43713</v>
      </c>
      <c r="B11862" s="233">
        <v>248</v>
      </c>
      <c r="C11862" s="233">
        <v>5</v>
      </c>
      <c r="D11862" s="234">
        <v>0.08333333333212067</v>
      </c>
      <c r="E11862" s="235">
        <v>0</v>
      </c>
      <c r="F11862" s="235">
        <v>0.00002684143721429483</v>
      </c>
    </row>
    <row r="11863" ht="14.25" customHeight="1" spans="1:6" x14ac:dyDescent="0.25">
      <c r="A11863" s="232">
        <v>43713</v>
      </c>
      <c r="B11863" s="233">
        <v>248</v>
      </c>
      <c r="C11863" s="233">
        <v>6</v>
      </c>
      <c r="D11863" s="234">
        <v>0.10416666666787933</v>
      </c>
      <c r="E11863" s="235">
        <v>0</v>
      </c>
      <c r="F11863" s="235">
        <v>0.000026240509515467337</v>
      </c>
    </row>
    <row r="11864" ht="14.25" customHeight="1" spans="1:6" x14ac:dyDescent="0.25">
      <c r="A11864" s="232">
        <v>43713</v>
      </c>
      <c r="B11864" s="233">
        <v>248</v>
      </c>
      <c r="C11864" s="233">
        <v>7</v>
      </c>
      <c r="D11864" s="234">
        <v>0.125</v>
      </c>
      <c r="E11864" s="235">
        <v>0</v>
      </c>
      <c r="F11864" s="235">
        <v>0.00002594004566605359</v>
      </c>
    </row>
    <row r="11865" ht="14.25" customHeight="1" spans="1:6" x14ac:dyDescent="0.25">
      <c r="A11865" s="232">
        <v>43713</v>
      </c>
      <c r="B11865" s="233">
        <v>248</v>
      </c>
      <c r="C11865" s="233">
        <v>8</v>
      </c>
      <c r="D11865" s="234">
        <v>0.14583333333212067</v>
      </c>
      <c r="E11865" s="235">
        <v>0</v>
      </c>
      <c r="F11865" s="235">
        <v>0.000025639581816639835</v>
      </c>
    </row>
    <row r="11866" ht="14.25" customHeight="1" spans="1:6" x14ac:dyDescent="0.25">
      <c r="A11866" s="232">
        <v>43713</v>
      </c>
      <c r="B11866" s="233">
        <v>248</v>
      </c>
      <c r="C11866" s="233">
        <v>9</v>
      </c>
      <c r="D11866" s="234">
        <v>0.16666666666787933</v>
      </c>
      <c r="E11866" s="235">
        <v>0</v>
      </c>
      <c r="F11866" s="235">
        <v>0.000025539427200168592</v>
      </c>
    </row>
    <row r="11867" ht="14.25" customHeight="1" spans="1:6" x14ac:dyDescent="0.25">
      <c r="A11867" s="232">
        <v>43713</v>
      </c>
      <c r="B11867" s="233">
        <v>248</v>
      </c>
      <c r="C11867" s="233">
        <v>10</v>
      </c>
      <c r="D11867" s="234">
        <v>0.1875</v>
      </c>
      <c r="E11867" s="235">
        <v>3.3824310195027744e-7</v>
      </c>
      <c r="F11867" s="235">
        <v>0.000026240509515467337</v>
      </c>
    </row>
    <row r="11868" ht="14.25" customHeight="1" spans="1:6" x14ac:dyDescent="0.25">
      <c r="A11868" s="232">
        <v>43713</v>
      </c>
      <c r="B11868" s="233">
        <v>248</v>
      </c>
      <c r="C11868" s="233">
        <v>11</v>
      </c>
      <c r="D11868" s="234">
        <v>0.20833333333212067</v>
      </c>
      <c r="E11868" s="235">
        <v>9.664088627150784e-8</v>
      </c>
      <c r="F11868" s="235">
        <v>0.00002744236491312233</v>
      </c>
    </row>
    <row r="11869" ht="14.25" customHeight="1" spans="1:6" x14ac:dyDescent="0.25">
      <c r="A11869" s="232">
        <v>43713</v>
      </c>
      <c r="B11869" s="233">
        <v>248</v>
      </c>
      <c r="C11869" s="233">
        <v>12</v>
      </c>
      <c r="D11869" s="234">
        <v>0.22916666666787933</v>
      </c>
      <c r="E11869" s="235">
        <v>0.000005537622918934827</v>
      </c>
      <c r="F11869" s="235">
        <v>0.000028143447228421073</v>
      </c>
    </row>
    <row r="11870" ht="14.25" customHeight="1" spans="1:6" x14ac:dyDescent="0.25">
      <c r="A11870" s="232">
        <v>43713</v>
      </c>
      <c r="B11870" s="233">
        <v>248</v>
      </c>
      <c r="C11870" s="233">
        <v>13</v>
      </c>
      <c r="D11870" s="234">
        <v>0.25</v>
      </c>
      <c r="E11870" s="235">
        <v>0.00001343103331537916</v>
      </c>
      <c r="F11870" s="235">
        <v>0.00003435303344963854</v>
      </c>
    </row>
    <row r="11871" ht="14.25" customHeight="1" spans="1:6" x14ac:dyDescent="0.25">
      <c r="A11871" s="232">
        <v>43713</v>
      </c>
      <c r="B11871" s="233">
        <v>248</v>
      </c>
      <c r="C11871" s="233">
        <v>14</v>
      </c>
      <c r="D11871" s="234">
        <v>0.2708333333321207</v>
      </c>
      <c r="E11871" s="235">
        <v>0.000030524483810631736</v>
      </c>
      <c r="F11871" s="235">
        <v>0.00004086308352026975</v>
      </c>
    </row>
    <row r="11872" ht="14.25" customHeight="1" spans="1:6" x14ac:dyDescent="0.25">
      <c r="A11872" s="232">
        <v>43713</v>
      </c>
      <c r="B11872" s="233">
        <v>248</v>
      </c>
      <c r="C11872" s="233">
        <v>15</v>
      </c>
      <c r="D11872" s="234">
        <v>0.2916666666678793</v>
      </c>
      <c r="E11872" s="235">
        <v>0.00005360203034997457</v>
      </c>
      <c r="F11872" s="235">
        <v>0.00004687236050854471</v>
      </c>
    </row>
    <row r="11873" ht="14.25" customHeight="1" spans="1:6" x14ac:dyDescent="0.25">
      <c r="A11873" s="232">
        <v>43713</v>
      </c>
      <c r="B11873" s="233">
        <v>248</v>
      </c>
      <c r="C11873" s="233">
        <v>16</v>
      </c>
      <c r="D11873" s="234">
        <v>0.3125</v>
      </c>
      <c r="E11873" s="235">
        <v>0.0000726489352359853</v>
      </c>
      <c r="F11873" s="235">
        <v>0.00005278148288034843</v>
      </c>
    </row>
    <row r="11874" ht="14.25" customHeight="1" spans="1:6" x14ac:dyDescent="0.25">
      <c r="A11874" s="232">
        <v>43713</v>
      </c>
      <c r="B11874" s="233">
        <v>248</v>
      </c>
      <c r="C11874" s="233">
        <v>17</v>
      </c>
      <c r="D11874" s="234">
        <v>0.3333333333321207</v>
      </c>
      <c r="E11874" s="235">
        <v>0.0000856456873290735</v>
      </c>
      <c r="F11874" s="235">
        <v>0.00005478457520977341</v>
      </c>
    </row>
    <row r="11875" ht="14.25" customHeight="1" spans="1:6" x14ac:dyDescent="0.25">
      <c r="A11875" s="232">
        <v>43713</v>
      </c>
      <c r="B11875" s="233">
        <v>248</v>
      </c>
      <c r="C11875" s="233">
        <v>18</v>
      </c>
      <c r="D11875" s="234">
        <v>0.3541666666678793</v>
      </c>
      <c r="E11875" s="235">
        <v>0.00010615564569935983</v>
      </c>
      <c r="F11875" s="235">
        <v>0.00005548565752507217</v>
      </c>
    </row>
    <row r="11876" ht="14.25" customHeight="1" spans="1:6" x14ac:dyDescent="0.25">
      <c r="A11876" s="232">
        <v>43713</v>
      </c>
      <c r="B11876" s="233">
        <v>248</v>
      </c>
      <c r="C11876" s="233">
        <v>19</v>
      </c>
      <c r="D11876" s="234">
        <v>0.375</v>
      </c>
      <c r="E11876" s="235">
        <v>0.0001446921765663458</v>
      </c>
      <c r="F11876" s="235">
        <v>0.000056487203689784654</v>
      </c>
    </row>
    <row r="11877" ht="14.25" customHeight="1" spans="1:6" x14ac:dyDescent="0.25">
      <c r="A11877" s="232">
        <v>43713</v>
      </c>
      <c r="B11877" s="233">
        <v>248</v>
      </c>
      <c r="C11877" s="233">
        <v>20</v>
      </c>
      <c r="D11877" s="234">
        <v>0.3958333333321207</v>
      </c>
      <c r="E11877" s="235">
        <v>0.00018090087388555922</v>
      </c>
      <c r="F11877" s="235">
        <v>0.00005428380212741717</v>
      </c>
    </row>
    <row r="11878" ht="14.25" customHeight="1" spans="1:6" x14ac:dyDescent="0.25">
      <c r="A11878" s="232">
        <v>43713</v>
      </c>
      <c r="B11878" s="233">
        <v>248</v>
      </c>
      <c r="C11878" s="233">
        <v>21</v>
      </c>
      <c r="D11878" s="234">
        <v>0.4166666666678793</v>
      </c>
      <c r="E11878" s="235">
        <v>0.00019791866947799805</v>
      </c>
      <c r="F11878" s="235">
        <v>0.00005448411136035966</v>
      </c>
    </row>
    <row r="11879" ht="14.25" customHeight="1" spans="1:6" x14ac:dyDescent="0.25">
      <c r="A11879" s="232">
        <v>43713</v>
      </c>
      <c r="B11879" s="233">
        <v>248</v>
      </c>
      <c r="C11879" s="233">
        <v>22</v>
      </c>
      <c r="D11879" s="234">
        <v>0.4375</v>
      </c>
      <c r="E11879" s="235">
        <v>0.00020071777281435596</v>
      </c>
      <c r="F11879" s="235">
        <v>0.00005298179211329092</v>
      </c>
    </row>
    <row r="11880" ht="14.25" customHeight="1" spans="1:6" x14ac:dyDescent="0.25">
      <c r="A11880" s="232">
        <v>43713</v>
      </c>
      <c r="B11880" s="233">
        <v>248</v>
      </c>
      <c r="C11880" s="233">
        <v>23</v>
      </c>
      <c r="D11880" s="234">
        <v>0.4583333333321207</v>
      </c>
      <c r="E11880" s="235">
        <v>0.00019631175294386918</v>
      </c>
      <c r="F11880" s="235">
        <v>0.000053282255962704675</v>
      </c>
    </row>
    <row r="11881" ht="14.25" customHeight="1" spans="1:6" x14ac:dyDescent="0.25">
      <c r="A11881" s="232">
        <v>43713</v>
      </c>
      <c r="B11881" s="233">
        <v>248</v>
      </c>
      <c r="C11881" s="233">
        <v>24</v>
      </c>
      <c r="D11881" s="234">
        <v>0.4791666666678793</v>
      </c>
      <c r="E11881" s="235">
        <v>0.00017888737001589585</v>
      </c>
      <c r="F11881" s="235">
        <v>0.0000545842659768309</v>
      </c>
    </row>
    <row r="11882" ht="14.25" customHeight="1" spans="1:6" x14ac:dyDescent="0.25">
      <c r="A11882" s="232">
        <v>43713</v>
      </c>
      <c r="B11882" s="233">
        <v>248</v>
      </c>
      <c r="C11882" s="233">
        <v>25</v>
      </c>
      <c r="D11882" s="234">
        <v>0.5</v>
      </c>
      <c r="E11882" s="235">
        <v>0.00018922393115412825</v>
      </c>
      <c r="F11882" s="235">
        <v>0.00005598643060742841</v>
      </c>
    </row>
    <row r="11883" ht="14.25" customHeight="1" spans="1:6" x14ac:dyDescent="0.25">
      <c r="A11883" s="232">
        <v>43713</v>
      </c>
      <c r="B11883" s="233">
        <v>248</v>
      </c>
      <c r="C11883" s="233">
        <v>26</v>
      </c>
      <c r="D11883" s="234">
        <v>0.5208333333321207</v>
      </c>
      <c r="E11883" s="235">
        <v>0.00019087068922979189</v>
      </c>
      <c r="F11883" s="235">
        <v>0.00005568596675801466</v>
      </c>
    </row>
    <row r="11884" ht="14.25" customHeight="1" spans="1:6" x14ac:dyDescent="0.25">
      <c r="A11884" s="232">
        <v>43713</v>
      </c>
      <c r="B11884" s="233">
        <v>248</v>
      </c>
      <c r="C11884" s="233">
        <v>27</v>
      </c>
      <c r="D11884" s="234">
        <v>0.5416666666678793</v>
      </c>
      <c r="E11884" s="235">
        <v>0.00017653993229523973</v>
      </c>
      <c r="F11884" s="235">
        <v>0.00005488472982624466</v>
      </c>
    </row>
    <row r="11885" ht="14.25" customHeight="1" spans="1:6" x14ac:dyDescent="0.25">
      <c r="A11885" s="232">
        <v>43713</v>
      </c>
      <c r="B11885" s="233">
        <v>248</v>
      </c>
      <c r="C11885" s="233">
        <v>28</v>
      </c>
      <c r="D11885" s="234">
        <v>0.5625</v>
      </c>
      <c r="E11885" s="235">
        <v>0.00019010492946151854</v>
      </c>
      <c r="F11885" s="235">
        <v>0.00005157962748269343</v>
      </c>
    </row>
    <row r="11886" ht="14.25" customHeight="1" spans="1:6" x14ac:dyDescent="0.25">
      <c r="A11886" s="232">
        <v>43713</v>
      </c>
      <c r="B11886" s="233">
        <v>248</v>
      </c>
      <c r="C11886" s="233">
        <v>29</v>
      </c>
      <c r="D11886" s="234">
        <v>0.5833333333321207</v>
      </c>
      <c r="E11886" s="235">
        <v>0.00019316144326157828</v>
      </c>
      <c r="F11886" s="235">
        <v>0.0000508785451673947</v>
      </c>
    </row>
    <row r="11887" ht="14.25" customHeight="1" spans="1:6" x14ac:dyDescent="0.25">
      <c r="A11887" s="232">
        <v>43713</v>
      </c>
      <c r="B11887" s="233">
        <v>248</v>
      </c>
      <c r="C11887" s="233">
        <v>30</v>
      </c>
      <c r="D11887" s="234">
        <v>0.6041666666678793</v>
      </c>
      <c r="E11887" s="235">
        <v>0.00017051159637224012</v>
      </c>
      <c r="F11887" s="235">
        <v>0.0000508785451673947</v>
      </c>
    </row>
    <row r="11888" ht="14.25" customHeight="1" spans="1:6" x14ac:dyDescent="0.25">
      <c r="A11888" s="232">
        <v>43713</v>
      </c>
      <c r="B11888" s="233">
        <v>248</v>
      </c>
      <c r="C11888" s="233">
        <v>31</v>
      </c>
      <c r="D11888" s="234">
        <v>0.625</v>
      </c>
      <c r="E11888" s="235">
        <v>0.00014463301505893413</v>
      </c>
      <c r="F11888" s="235">
        <v>0.00005137931824975094</v>
      </c>
    </row>
    <row r="11889" ht="14.25" customHeight="1" spans="1:6" x14ac:dyDescent="0.25">
      <c r="A11889" s="232">
        <v>43713</v>
      </c>
      <c r="B11889" s="233">
        <v>248</v>
      </c>
      <c r="C11889" s="233">
        <v>32</v>
      </c>
      <c r="D11889" s="234">
        <v>0.6458333333321207</v>
      </c>
      <c r="E11889" s="235">
        <v>0.00012179604126934086</v>
      </c>
      <c r="F11889" s="235">
        <v>0.00005498488444271591</v>
      </c>
    </row>
    <row r="11890" ht="14.25" customHeight="1" spans="1:6" x14ac:dyDescent="0.25">
      <c r="A11890" s="232">
        <v>43713</v>
      </c>
      <c r="B11890" s="233">
        <v>248</v>
      </c>
      <c r="C11890" s="233">
        <v>33</v>
      </c>
      <c r="D11890" s="234">
        <v>0.6666666666678793</v>
      </c>
      <c r="E11890" s="235">
        <v>0.00008947512118138722</v>
      </c>
      <c r="F11890" s="235">
        <v>0.00005869060525215214</v>
      </c>
    </row>
    <row r="11891" ht="14.25" customHeight="1" spans="1:6" x14ac:dyDescent="0.25">
      <c r="A11891" s="232">
        <v>43713</v>
      </c>
      <c r="B11891" s="233">
        <v>248</v>
      </c>
      <c r="C11891" s="233">
        <v>34</v>
      </c>
      <c r="D11891" s="234">
        <v>0.6875</v>
      </c>
      <c r="E11891" s="235">
        <v>0.0000701310715664954</v>
      </c>
      <c r="F11891" s="235">
        <v>0.00006359818145924337</v>
      </c>
    </row>
    <row r="11892" ht="14.25" customHeight="1" spans="1:6" x14ac:dyDescent="0.25">
      <c r="A11892" s="232">
        <v>43713</v>
      </c>
      <c r="B11892" s="233">
        <v>248</v>
      </c>
      <c r="C11892" s="233">
        <v>35</v>
      </c>
      <c r="D11892" s="234">
        <v>0.7083333333321207</v>
      </c>
      <c r="E11892" s="235">
        <v>0.000047123791021752544</v>
      </c>
      <c r="F11892" s="235">
        <v>0.00007030854076281706</v>
      </c>
    </row>
    <row r="11893" ht="14.25" customHeight="1" spans="1:6" x14ac:dyDescent="0.25">
      <c r="A11893" s="232">
        <v>43713</v>
      </c>
      <c r="B11893" s="233">
        <v>248</v>
      </c>
      <c r="C11893" s="233">
        <v>36</v>
      </c>
      <c r="D11893" s="234">
        <v>0.7291666666678793</v>
      </c>
      <c r="E11893" s="235">
        <v>0.00002723461814360064</v>
      </c>
      <c r="F11893" s="235">
        <v>0.00007100962307811582</v>
      </c>
    </row>
    <row r="11894" ht="14.25" customHeight="1" spans="1:6" x14ac:dyDescent="0.25">
      <c r="A11894" s="232">
        <v>43713</v>
      </c>
      <c r="B11894" s="233">
        <v>248</v>
      </c>
      <c r="C11894" s="233">
        <v>37</v>
      </c>
      <c r="D11894" s="234">
        <v>0.75</v>
      </c>
      <c r="E11894" s="235">
        <v>0.000010127575367506543</v>
      </c>
      <c r="F11894" s="235">
        <v>0.0000724117877087133</v>
      </c>
    </row>
    <row r="11895" ht="14.25" customHeight="1" spans="1:6" x14ac:dyDescent="0.25">
      <c r="A11895" s="232">
        <v>43713</v>
      </c>
      <c r="B11895" s="233">
        <v>248</v>
      </c>
      <c r="C11895" s="233">
        <v>38</v>
      </c>
      <c r="D11895" s="234">
        <v>0.7708333333321207</v>
      </c>
      <c r="E11895" s="235">
        <v>0.0000018643023465504701</v>
      </c>
      <c r="F11895" s="235">
        <v>0.00007431472542166704</v>
      </c>
    </row>
    <row r="11896" ht="14.25" customHeight="1" spans="1:6" x14ac:dyDescent="0.25">
      <c r="A11896" s="232">
        <v>43713</v>
      </c>
      <c r="B11896" s="233">
        <v>248</v>
      </c>
      <c r="C11896" s="233">
        <v>39</v>
      </c>
      <c r="D11896" s="234">
        <v>0.7916666666678793</v>
      </c>
      <c r="E11896" s="235">
        <v>1.874228358581114e-8</v>
      </c>
      <c r="F11896" s="235">
        <v>0.00007551658081932205</v>
      </c>
    </row>
    <row r="11897" ht="14.25" customHeight="1" spans="1:6" x14ac:dyDescent="0.25">
      <c r="A11897" s="232">
        <v>43713</v>
      </c>
      <c r="B11897" s="233">
        <v>248</v>
      </c>
      <c r="C11897" s="233">
        <v>40</v>
      </c>
      <c r="D11897" s="234">
        <v>0.8125</v>
      </c>
      <c r="E11897" s="235">
        <v>0</v>
      </c>
      <c r="F11897" s="235">
        <v>0.00007661828160050578</v>
      </c>
    </row>
    <row r="11898" ht="14.25" customHeight="1" spans="1:6" x14ac:dyDescent="0.25">
      <c r="A11898" s="232">
        <v>43713</v>
      </c>
      <c r="B11898" s="233">
        <v>248</v>
      </c>
      <c r="C11898" s="233">
        <v>41</v>
      </c>
      <c r="D11898" s="234">
        <v>0.8333333333321207</v>
      </c>
      <c r="E11898" s="235">
        <v>0</v>
      </c>
      <c r="F11898" s="235">
        <v>0.00007691874544991952</v>
      </c>
    </row>
    <row r="11899" ht="14.25" customHeight="1" spans="1:6" x14ac:dyDescent="0.25">
      <c r="A11899" s="232">
        <v>43713</v>
      </c>
      <c r="B11899" s="233">
        <v>248</v>
      </c>
      <c r="C11899" s="233">
        <v>42</v>
      </c>
      <c r="D11899" s="234">
        <v>0.8541666666678793</v>
      </c>
      <c r="E11899" s="235">
        <v>0</v>
      </c>
      <c r="F11899" s="235">
        <v>0.0000750158077369658</v>
      </c>
    </row>
    <row r="11900" ht="14.25" customHeight="1" spans="1:6" x14ac:dyDescent="0.25">
      <c r="A11900" s="232">
        <v>43713</v>
      </c>
      <c r="B11900" s="233">
        <v>248</v>
      </c>
      <c r="C11900" s="233">
        <v>43</v>
      </c>
      <c r="D11900" s="234">
        <v>0.875</v>
      </c>
      <c r="E11900" s="235">
        <v>0</v>
      </c>
      <c r="F11900" s="235">
        <v>0.00007351348848989705</v>
      </c>
    </row>
    <row r="11901" ht="14.25" customHeight="1" spans="1:6" x14ac:dyDescent="0.25">
      <c r="A11901" s="232">
        <v>43713</v>
      </c>
      <c r="B11901" s="233">
        <v>248</v>
      </c>
      <c r="C11901" s="233">
        <v>44</v>
      </c>
      <c r="D11901" s="234">
        <v>0.8958333333321207</v>
      </c>
      <c r="E11901" s="235">
        <v>0</v>
      </c>
      <c r="F11901" s="235">
        <v>0.00006820529381692084</v>
      </c>
    </row>
    <row r="11902" ht="14.25" customHeight="1" spans="1:6" x14ac:dyDescent="0.25">
      <c r="A11902" s="232">
        <v>43713</v>
      </c>
      <c r="B11902" s="233">
        <v>248</v>
      </c>
      <c r="C11902" s="233">
        <v>45</v>
      </c>
      <c r="D11902" s="234">
        <v>0.9166666666678793</v>
      </c>
      <c r="E11902" s="235">
        <v>0</v>
      </c>
      <c r="F11902" s="235">
        <v>0.00006429926377454211</v>
      </c>
    </row>
    <row r="11903" ht="14.25" customHeight="1" spans="1:6" x14ac:dyDescent="0.25">
      <c r="A11903" s="232">
        <v>43713</v>
      </c>
      <c r="B11903" s="233">
        <v>248</v>
      </c>
      <c r="C11903" s="233">
        <v>46</v>
      </c>
      <c r="D11903" s="234">
        <v>0.9375</v>
      </c>
      <c r="E11903" s="235">
        <v>0</v>
      </c>
      <c r="F11903" s="235">
        <v>0.00005808967755332465</v>
      </c>
    </row>
    <row r="11904" ht="14.25" customHeight="1" spans="1:6" x14ac:dyDescent="0.25">
      <c r="A11904" s="232">
        <v>43713</v>
      </c>
      <c r="B11904" s="233">
        <v>248</v>
      </c>
      <c r="C11904" s="233">
        <v>47</v>
      </c>
      <c r="D11904" s="234">
        <v>0.9583333333321207</v>
      </c>
      <c r="E11904" s="235">
        <v>0</v>
      </c>
      <c r="F11904" s="235">
        <v>0.000049476380536797194</v>
      </c>
    </row>
    <row r="11905" ht="14.25" customHeight="1" spans="1:6" x14ac:dyDescent="0.25">
      <c r="A11905" s="232">
        <v>43713</v>
      </c>
      <c r="B11905" s="233">
        <v>248</v>
      </c>
      <c r="C11905" s="233">
        <v>48</v>
      </c>
      <c r="D11905" s="234">
        <v>0.9791666666678793</v>
      </c>
      <c r="E11905" s="235">
        <v>0</v>
      </c>
      <c r="F11905" s="235">
        <v>0.000041263701986154747</v>
      </c>
    </row>
    <row r="11906" ht="14.25" customHeight="1" spans="1:6" x14ac:dyDescent="0.25">
      <c r="A11906" s="232">
        <v>43714</v>
      </c>
      <c r="B11906" s="233">
        <v>249</v>
      </c>
      <c r="C11906" s="233">
        <v>1</v>
      </c>
      <c r="D11906" s="234">
        <v>0</v>
      </c>
      <c r="E11906" s="235">
        <v>0</v>
      </c>
      <c r="F11906" s="235">
        <v>0.000035554888847293536</v>
      </c>
    </row>
    <row r="11907" ht="14.25" customHeight="1" spans="1:6" x14ac:dyDescent="0.25">
      <c r="A11907" s="232">
        <v>43714</v>
      </c>
      <c r="B11907" s="233">
        <v>249</v>
      </c>
      <c r="C11907" s="233">
        <v>2</v>
      </c>
      <c r="D11907" s="234">
        <v>0.020833333332120674</v>
      </c>
      <c r="E11907" s="235">
        <v>0</v>
      </c>
      <c r="F11907" s="235">
        <v>0.00003214963188727106</v>
      </c>
    </row>
    <row r="11908" ht="14.25" customHeight="1" spans="1:6" x14ac:dyDescent="0.25">
      <c r="A11908" s="232">
        <v>43714</v>
      </c>
      <c r="B11908" s="233">
        <v>249</v>
      </c>
      <c r="C11908" s="233">
        <v>3</v>
      </c>
      <c r="D11908" s="234">
        <v>0.041666666667879326</v>
      </c>
      <c r="E11908" s="235">
        <v>0</v>
      </c>
      <c r="F11908" s="235">
        <v>0.000029645766475489823</v>
      </c>
    </row>
    <row r="11909" ht="14.25" customHeight="1" spans="1:6" x14ac:dyDescent="0.25">
      <c r="A11909" s="232">
        <v>43714</v>
      </c>
      <c r="B11909" s="233">
        <v>249</v>
      </c>
      <c r="C11909" s="233">
        <v>4</v>
      </c>
      <c r="D11909" s="234">
        <v>0.0625</v>
      </c>
      <c r="E11909" s="235">
        <v>0</v>
      </c>
      <c r="F11909" s="235">
        <v>0.000028043292611949826</v>
      </c>
    </row>
    <row r="11910" ht="14.25" customHeight="1" spans="1:6" x14ac:dyDescent="0.25">
      <c r="A11910" s="232">
        <v>43714</v>
      </c>
      <c r="B11910" s="233">
        <v>249</v>
      </c>
      <c r="C11910" s="233">
        <v>5</v>
      </c>
      <c r="D11910" s="234">
        <v>0.08333333333212067</v>
      </c>
      <c r="E11910" s="235">
        <v>0</v>
      </c>
      <c r="F11910" s="235">
        <v>0.00002674128259782358</v>
      </c>
    </row>
    <row r="11911" ht="14.25" customHeight="1" spans="1:6" x14ac:dyDescent="0.25">
      <c r="A11911" s="232">
        <v>43714</v>
      </c>
      <c r="B11911" s="233">
        <v>249</v>
      </c>
      <c r="C11911" s="233">
        <v>6</v>
      </c>
      <c r="D11911" s="234">
        <v>0.10416666666787933</v>
      </c>
      <c r="E11911" s="235">
        <v>0</v>
      </c>
      <c r="F11911" s="235">
        <v>0.000026641127981352337</v>
      </c>
    </row>
    <row r="11912" ht="14.25" customHeight="1" spans="1:6" x14ac:dyDescent="0.25">
      <c r="A11912" s="232">
        <v>43714</v>
      </c>
      <c r="B11912" s="233">
        <v>249</v>
      </c>
      <c r="C11912" s="233">
        <v>7</v>
      </c>
      <c r="D11912" s="234">
        <v>0.125</v>
      </c>
      <c r="E11912" s="235">
        <v>0</v>
      </c>
      <c r="F11912" s="235">
        <v>0.000026240509515467337</v>
      </c>
    </row>
    <row r="11913" ht="14.25" customHeight="1" spans="1:6" x14ac:dyDescent="0.25">
      <c r="A11913" s="232">
        <v>43714</v>
      </c>
      <c r="B11913" s="233">
        <v>249</v>
      </c>
      <c r="C11913" s="233">
        <v>8</v>
      </c>
      <c r="D11913" s="234">
        <v>0.14583333333212067</v>
      </c>
      <c r="E11913" s="235">
        <v>0</v>
      </c>
      <c r="F11913" s="235">
        <v>0.000025539427200168592</v>
      </c>
    </row>
    <row r="11914" ht="14.25" customHeight="1" spans="1:6" x14ac:dyDescent="0.25">
      <c r="A11914" s="232">
        <v>43714</v>
      </c>
      <c r="B11914" s="233">
        <v>249</v>
      </c>
      <c r="C11914" s="233">
        <v>9</v>
      </c>
      <c r="D11914" s="234">
        <v>0.16666666666787933</v>
      </c>
      <c r="E11914" s="235">
        <v>0</v>
      </c>
      <c r="F11914" s="235">
        <v>0.000025739736433111092</v>
      </c>
    </row>
    <row r="11915" ht="14.25" customHeight="1" spans="1:6" x14ac:dyDescent="0.25">
      <c r="A11915" s="232">
        <v>43714</v>
      </c>
      <c r="B11915" s="233">
        <v>249</v>
      </c>
      <c r="C11915" s="233">
        <v>10</v>
      </c>
      <c r="D11915" s="234">
        <v>0.1875</v>
      </c>
      <c r="E11915" s="235">
        <v>0</v>
      </c>
      <c r="F11915" s="235">
        <v>0.00002644081874840984</v>
      </c>
    </row>
    <row r="11916" ht="14.25" customHeight="1" spans="1:6" x14ac:dyDescent="0.25">
      <c r="A11916" s="232">
        <v>43714</v>
      </c>
      <c r="B11916" s="233">
        <v>249</v>
      </c>
      <c r="C11916" s="233">
        <v>11</v>
      </c>
      <c r="D11916" s="234">
        <v>0.20833333333212067</v>
      </c>
      <c r="E11916" s="235">
        <v>1.6912155097513872e-7</v>
      </c>
      <c r="F11916" s="235">
        <v>0.000027141901063708585</v>
      </c>
    </row>
    <row r="11917" ht="14.25" customHeight="1" spans="1:6" x14ac:dyDescent="0.25">
      <c r="A11917" s="232">
        <v>43714</v>
      </c>
      <c r="B11917" s="233">
        <v>249</v>
      </c>
      <c r="C11917" s="233">
        <v>12</v>
      </c>
      <c r="D11917" s="234">
        <v>0.22916666666787933</v>
      </c>
      <c r="E11917" s="235">
        <v>9.374472256515108e-7</v>
      </c>
      <c r="F11917" s="235">
        <v>0.00002894468416019107</v>
      </c>
    </row>
    <row r="11918" ht="14.25" customHeight="1" spans="1:6" x14ac:dyDescent="0.25">
      <c r="A11918" s="232">
        <v>43714</v>
      </c>
      <c r="B11918" s="233">
        <v>249</v>
      </c>
      <c r="C11918" s="233">
        <v>13</v>
      </c>
      <c r="D11918" s="234">
        <v>0.25</v>
      </c>
      <c r="E11918" s="235">
        <v>0.000005296334018973627</v>
      </c>
      <c r="F11918" s="235">
        <v>0.0000334516419013973</v>
      </c>
    </row>
    <row r="11919" ht="14.25" customHeight="1" spans="1:6" x14ac:dyDescent="0.25">
      <c r="A11919" s="232">
        <v>43714</v>
      </c>
      <c r="B11919" s="233">
        <v>249</v>
      </c>
      <c r="C11919" s="233">
        <v>14</v>
      </c>
      <c r="D11919" s="234">
        <v>0.2708333333321207</v>
      </c>
      <c r="E11919" s="235">
        <v>0.000015953738702322393</v>
      </c>
      <c r="F11919" s="235">
        <v>0.000038759836574373515</v>
      </c>
    </row>
    <row r="11920" ht="14.25" customHeight="1" spans="1:6" x14ac:dyDescent="0.25">
      <c r="A11920" s="232">
        <v>43714</v>
      </c>
      <c r="B11920" s="233">
        <v>249</v>
      </c>
      <c r="C11920" s="233">
        <v>15</v>
      </c>
      <c r="D11920" s="234">
        <v>0.2916666666678793</v>
      </c>
      <c r="E11920" s="235">
        <v>0.000035923803952801814</v>
      </c>
      <c r="F11920" s="235">
        <v>0.00004667205127560222</v>
      </c>
    </row>
    <row r="11921" ht="14.25" customHeight="1" spans="1:6" x14ac:dyDescent="0.25">
      <c r="A11921" s="232">
        <v>43714</v>
      </c>
      <c r="B11921" s="233">
        <v>249</v>
      </c>
      <c r="C11921" s="233">
        <v>16</v>
      </c>
      <c r="D11921" s="234">
        <v>0.3125</v>
      </c>
      <c r="E11921" s="235">
        <v>0.00005201493438066717</v>
      </c>
      <c r="F11921" s="235">
        <v>0.00005208040056504968</v>
      </c>
    </row>
    <row r="11922" ht="14.25" customHeight="1" spans="1:6" x14ac:dyDescent="0.25">
      <c r="A11922" s="232">
        <v>43714</v>
      </c>
      <c r="B11922" s="233">
        <v>249</v>
      </c>
      <c r="C11922" s="233">
        <v>17</v>
      </c>
      <c r="D11922" s="234">
        <v>0.3333333333321207</v>
      </c>
      <c r="E11922" s="235">
        <v>0.00006262045900733323</v>
      </c>
      <c r="F11922" s="235">
        <v>0.00005418364751094592</v>
      </c>
    </row>
    <row r="11923" ht="14.25" customHeight="1" spans="1:6" x14ac:dyDescent="0.25">
      <c r="A11923" s="232">
        <v>43714</v>
      </c>
      <c r="B11923" s="233">
        <v>249</v>
      </c>
      <c r="C11923" s="233">
        <v>18</v>
      </c>
      <c r="D11923" s="234">
        <v>0.3541666666678793</v>
      </c>
      <c r="E11923" s="235">
        <v>0.00009109690023103095</v>
      </c>
      <c r="F11923" s="235">
        <v>0.00005518519367565842</v>
      </c>
    </row>
    <row r="11924" ht="14.25" customHeight="1" spans="1:6" x14ac:dyDescent="0.25">
      <c r="A11924" s="232">
        <v>43714</v>
      </c>
      <c r="B11924" s="233">
        <v>249</v>
      </c>
      <c r="C11924" s="233">
        <v>19</v>
      </c>
      <c r="D11924" s="234">
        <v>0.375</v>
      </c>
      <c r="E11924" s="235">
        <v>0.00010365979928763673</v>
      </c>
      <c r="F11924" s="235">
        <v>0.000053282255962704675</v>
      </c>
    </row>
    <row r="11925" ht="14.25" customHeight="1" spans="1:6" x14ac:dyDescent="0.25">
      <c r="A11925" s="232">
        <v>43714</v>
      </c>
      <c r="B11925" s="233">
        <v>249</v>
      </c>
      <c r="C11925" s="233">
        <v>20</v>
      </c>
      <c r="D11925" s="234">
        <v>0.3958333333321207</v>
      </c>
      <c r="E11925" s="235">
        <v>0.00013802510115649944</v>
      </c>
      <c r="F11925" s="235">
        <v>0.00005047792670150969</v>
      </c>
    </row>
    <row r="11926" ht="14.25" customHeight="1" spans="1:6" x14ac:dyDescent="0.25">
      <c r="A11926" s="232">
        <v>43714</v>
      </c>
      <c r="B11926" s="233">
        <v>249</v>
      </c>
      <c r="C11926" s="233">
        <v>21</v>
      </c>
      <c r="D11926" s="234">
        <v>0.4166666666678793</v>
      </c>
      <c r="E11926" s="235">
        <v>0.00016137572880436555</v>
      </c>
      <c r="F11926" s="235">
        <v>0.00005117900901680845</v>
      </c>
    </row>
    <row r="11927" ht="14.25" customHeight="1" spans="1:6" x14ac:dyDescent="0.25">
      <c r="A11927" s="232">
        <v>43714</v>
      </c>
      <c r="B11927" s="233">
        <v>249</v>
      </c>
      <c r="C11927" s="233">
        <v>22</v>
      </c>
      <c r="D11927" s="234">
        <v>0.4375</v>
      </c>
      <c r="E11927" s="235">
        <v>0.00017071764126859682</v>
      </c>
      <c r="F11927" s="235">
        <v>0.00004887545283796971</v>
      </c>
    </row>
    <row r="11928" ht="14.25" customHeight="1" spans="1:6" x14ac:dyDescent="0.25">
      <c r="A11928" s="232">
        <v>43714</v>
      </c>
      <c r="B11928" s="233">
        <v>249</v>
      </c>
      <c r="C11928" s="233">
        <v>23</v>
      </c>
      <c r="D11928" s="234">
        <v>0.4583333333321207</v>
      </c>
      <c r="E11928" s="235">
        <v>0.00016070132534293273</v>
      </c>
      <c r="F11928" s="235">
        <v>0.00004797406128972845</v>
      </c>
    </row>
    <row r="11929" ht="14.25" customHeight="1" spans="1:6" x14ac:dyDescent="0.25">
      <c r="A11929" s="232">
        <v>43714</v>
      </c>
      <c r="B11929" s="233">
        <v>249</v>
      </c>
      <c r="C11929" s="233">
        <v>24</v>
      </c>
      <c r="D11929" s="234">
        <v>0.4791666666678793</v>
      </c>
      <c r="E11929" s="235">
        <v>0.0001562657352051534</v>
      </c>
      <c r="F11929" s="235">
        <v>0.000049476380536797194</v>
      </c>
    </row>
    <row r="11930" ht="14.25" customHeight="1" spans="1:6" x14ac:dyDescent="0.25">
      <c r="A11930" s="232">
        <v>43714</v>
      </c>
      <c r="B11930" s="233">
        <v>249</v>
      </c>
      <c r="C11930" s="233">
        <v>25</v>
      </c>
      <c r="D11930" s="234">
        <v>0.5</v>
      </c>
      <c r="E11930" s="235">
        <v>0.00017624327029793448</v>
      </c>
      <c r="F11930" s="235">
        <v>0.00005037777208503844</v>
      </c>
    </row>
    <row r="11931" ht="14.25" customHeight="1" spans="1:6" x14ac:dyDescent="0.25">
      <c r="A11931" s="232">
        <v>43714</v>
      </c>
      <c r="B11931" s="233">
        <v>249</v>
      </c>
      <c r="C11931" s="233">
        <v>26</v>
      </c>
      <c r="D11931" s="234">
        <v>0.5208333333321207</v>
      </c>
      <c r="E11931" s="235">
        <v>0.00016978069047618186</v>
      </c>
      <c r="F11931" s="235">
        <v>0.000050578081317980936</v>
      </c>
    </row>
    <row r="11932" ht="14.25" customHeight="1" spans="1:6" x14ac:dyDescent="0.25">
      <c r="A11932" s="232">
        <v>43714</v>
      </c>
      <c r="B11932" s="233">
        <v>249</v>
      </c>
      <c r="C11932" s="233">
        <v>27</v>
      </c>
      <c r="D11932" s="234">
        <v>0.5416666666678793</v>
      </c>
      <c r="E11932" s="235">
        <v>0.00016312293566338464</v>
      </c>
      <c r="F11932" s="235">
        <v>0.0000492760713038547</v>
      </c>
    </row>
    <row r="11933" ht="14.25" customHeight="1" spans="1:6" x14ac:dyDescent="0.25">
      <c r="A11933" s="232">
        <v>43714</v>
      </c>
      <c r="B11933" s="233">
        <v>249</v>
      </c>
      <c r="C11933" s="233">
        <v>28</v>
      </c>
      <c r="D11933" s="234">
        <v>0.5625</v>
      </c>
      <c r="E11933" s="235">
        <v>0.00017577285069409832</v>
      </c>
      <c r="F11933" s="235">
        <v>0.00004727297897442971</v>
      </c>
    </row>
    <row r="11934" ht="14.25" customHeight="1" spans="1:6" x14ac:dyDescent="0.25">
      <c r="A11934" s="232">
        <v>43714</v>
      </c>
      <c r="B11934" s="233">
        <v>249</v>
      </c>
      <c r="C11934" s="233">
        <v>29</v>
      </c>
      <c r="D11934" s="234">
        <v>0.5833333333321207</v>
      </c>
      <c r="E11934" s="235">
        <v>0.0001686577292838512</v>
      </c>
      <c r="F11934" s="235">
        <v>0.00004687236050854471</v>
      </c>
    </row>
    <row r="11935" ht="14.25" customHeight="1" spans="1:6" x14ac:dyDescent="0.25">
      <c r="A11935" s="232">
        <v>43714</v>
      </c>
      <c r="B11935" s="233">
        <v>249</v>
      </c>
      <c r="C11935" s="233">
        <v>30</v>
      </c>
      <c r="D11935" s="234">
        <v>0.6041666666678793</v>
      </c>
      <c r="E11935" s="235">
        <v>0.00013887505200294834</v>
      </c>
      <c r="F11935" s="235">
        <v>0.000046972515125015957</v>
      </c>
    </row>
    <row r="11936" ht="14.25" customHeight="1" spans="1:6" x14ac:dyDescent="0.25">
      <c r="A11936" s="232">
        <v>43714</v>
      </c>
      <c r="B11936" s="233">
        <v>249</v>
      </c>
      <c r="C11936" s="233">
        <v>31</v>
      </c>
      <c r="D11936" s="234">
        <v>0.625</v>
      </c>
      <c r="E11936" s="235">
        <v>0.00011773070494091348</v>
      </c>
      <c r="F11936" s="235">
        <v>0.00004837467975561345</v>
      </c>
    </row>
    <row r="11937" ht="14.25" customHeight="1" spans="1:6" x14ac:dyDescent="0.25">
      <c r="A11937" s="232">
        <v>43714</v>
      </c>
      <c r="B11937" s="233">
        <v>249</v>
      </c>
      <c r="C11937" s="233">
        <v>32</v>
      </c>
      <c r="D11937" s="234">
        <v>0.6458333333321207</v>
      </c>
      <c r="E11937" s="235">
        <v>0.00010274165673060166</v>
      </c>
      <c r="F11937" s="235">
        <v>0.00005097869978386593</v>
      </c>
    </row>
    <row r="11938" ht="14.25" customHeight="1" spans="1:6" x14ac:dyDescent="0.25">
      <c r="A11938" s="232">
        <v>43714</v>
      </c>
      <c r="B11938" s="233">
        <v>249</v>
      </c>
      <c r="C11938" s="233">
        <v>33</v>
      </c>
      <c r="D11938" s="234">
        <v>0.6666666666678793</v>
      </c>
      <c r="E11938" s="235">
        <v>0.00008278460559141843</v>
      </c>
      <c r="F11938" s="235">
        <v>0.00005558581214154341</v>
      </c>
    </row>
    <row r="11939" ht="14.25" customHeight="1" spans="1:6" x14ac:dyDescent="0.25">
      <c r="A11939" s="232">
        <v>43714</v>
      </c>
      <c r="B11939" s="233">
        <v>249</v>
      </c>
      <c r="C11939" s="233">
        <v>34</v>
      </c>
      <c r="D11939" s="234">
        <v>0.6875</v>
      </c>
      <c r="E11939" s="235">
        <v>0.00006422026382916113</v>
      </c>
      <c r="F11939" s="235">
        <v>0.00006099416143099088</v>
      </c>
    </row>
    <row r="11940" ht="14.25" customHeight="1" spans="1:6" x14ac:dyDescent="0.25">
      <c r="A11940" s="232">
        <v>43714</v>
      </c>
      <c r="B11940" s="233">
        <v>249</v>
      </c>
      <c r="C11940" s="233">
        <v>35</v>
      </c>
      <c r="D11940" s="234">
        <v>0.7083333333321207</v>
      </c>
      <c r="E11940" s="235">
        <v>0.00004065500145937505</v>
      </c>
      <c r="F11940" s="235">
        <v>0.00006750421150162208</v>
      </c>
    </row>
    <row r="11941" ht="14.25" customHeight="1" spans="1:6" x14ac:dyDescent="0.25">
      <c r="A11941" s="232">
        <v>43714</v>
      </c>
      <c r="B11941" s="233">
        <v>249</v>
      </c>
      <c r="C11941" s="233">
        <v>36</v>
      </c>
      <c r="D11941" s="234">
        <v>0.7291666666678793</v>
      </c>
      <c r="E11941" s="235">
        <v>0.000024470159181221313</v>
      </c>
      <c r="F11941" s="235">
        <v>0.00007131008692752957</v>
      </c>
    </row>
    <row r="11942" ht="14.25" customHeight="1" spans="1:6" x14ac:dyDescent="0.25">
      <c r="A11942" s="232">
        <v>43714</v>
      </c>
      <c r="B11942" s="233">
        <v>249</v>
      </c>
      <c r="C11942" s="233">
        <v>37</v>
      </c>
      <c r="D11942" s="234">
        <v>0.75</v>
      </c>
      <c r="E11942" s="235">
        <v>0.00000938146928745745</v>
      </c>
      <c r="F11942" s="235">
        <v>0.00007281240617459832</v>
      </c>
    </row>
    <row r="11943" ht="14.25" customHeight="1" spans="1:6" x14ac:dyDescent="0.25">
      <c r="A11943" s="232">
        <v>43714</v>
      </c>
      <c r="B11943" s="233">
        <v>249</v>
      </c>
      <c r="C11943" s="233">
        <v>38</v>
      </c>
      <c r="D11943" s="234">
        <v>0.7708333333321207</v>
      </c>
      <c r="E11943" s="235">
        <v>0.0000020255174899039287</v>
      </c>
      <c r="F11943" s="235">
        <v>0.00007341333387342581</v>
      </c>
    </row>
    <row r="11944" ht="14.25" customHeight="1" spans="1:6" x14ac:dyDescent="0.25">
      <c r="A11944" s="232">
        <v>43714</v>
      </c>
      <c r="B11944" s="233">
        <v>249</v>
      </c>
      <c r="C11944" s="233">
        <v>39</v>
      </c>
      <c r="D11944" s="234">
        <v>0.7916666666678793</v>
      </c>
      <c r="E11944" s="235">
        <v>4.722562245635307e-8</v>
      </c>
      <c r="F11944" s="235">
        <v>0.00007451503465460955</v>
      </c>
    </row>
    <row r="11945" ht="14.25" customHeight="1" spans="1:6" x14ac:dyDescent="0.25">
      <c r="A11945" s="232">
        <v>43714</v>
      </c>
      <c r="B11945" s="233">
        <v>249</v>
      </c>
      <c r="C11945" s="233">
        <v>40</v>
      </c>
      <c r="D11945" s="234">
        <v>0.8125</v>
      </c>
      <c r="E11945" s="235">
        <v>0</v>
      </c>
      <c r="F11945" s="235">
        <v>0.00007661828160050578</v>
      </c>
    </row>
    <row r="11946" ht="14.25" customHeight="1" spans="1:6" x14ac:dyDescent="0.25">
      <c r="A11946" s="232">
        <v>43714</v>
      </c>
      <c r="B11946" s="233">
        <v>249</v>
      </c>
      <c r="C11946" s="233">
        <v>41</v>
      </c>
      <c r="D11946" s="234">
        <v>0.8333333333321207</v>
      </c>
      <c r="E11946" s="235">
        <v>0</v>
      </c>
      <c r="F11946" s="235">
        <v>0.00007832091008051702</v>
      </c>
    </row>
    <row r="11947" ht="14.25" customHeight="1" spans="1:6" x14ac:dyDescent="0.25">
      <c r="A11947" s="232">
        <v>43714</v>
      </c>
      <c r="B11947" s="233">
        <v>249</v>
      </c>
      <c r="C11947" s="233">
        <v>42</v>
      </c>
      <c r="D11947" s="234">
        <v>0.8541666666678793</v>
      </c>
      <c r="E11947" s="235">
        <v>0</v>
      </c>
      <c r="F11947" s="235">
        <v>0.00007481549850402329</v>
      </c>
    </row>
    <row r="11948" ht="14.25" customHeight="1" spans="1:6" x14ac:dyDescent="0.25">
      <c r="A11948" s="232">
        <v>43714</v>
      </c>
      <c r="B11948" s="233">
        <v>249</v>
      </c>
      <c r="C11948" s="233">
        <v>43</v>
      </c>
      <c r="D11948" s="234">
        <v>0.875</v>
      </c>
      <c r="E11948" s="235">
        <v>0</v>
      </c>
      <c r="F11948" s="235">
        <v>0.0000724117877087133</v>
      </c>
    </row>
    <row r="11949" ht="14.25" customHeight="1" spans="1:6" x14ac:dyDescent="0.25">
      <c r="A11949" s="232">
        <v>43714</v>
      </c>
      <c r="B11949" s="233">
        <v>249</v>
      </c>
      <c r="C11949" s="233">
        <v>44</v>
      </c>
      <c r="D11949" s="234">
        <v>0.8958333333321207</v>
      </c>
      <c r="E11949" s="235">
        <v>0</v>
      </c>
      <c r="F11949" s="235">
        <v>0.00006760436611809333</v>
      </c>
    </row>
    <row r="11950" ht="14.25" customHeight="1" spans="1:6" x14ac:dyDescent="0.25">
      <c r="A11950" s="232">
        <v>43714</v>
      </c>
      <c r="B11950" s="233">
        <v>249</v>
      </c>
      <c r="C11950" s="233">
        <v>45</v>
      </c>
      <c r="D11950" s="234">
        <v>0.9166666666678793</v>
      </c>
      <c r="E11950" s="235">
        <v>0</v>
      </c>
      <c r="F11950" s="235">
        <v>0.00006389864530865711</v>
      </c>
    </row>
    <row r="11951" ht="14.25" customHeight="1" spans="1:6" x14ac:dyDescent="0.25">
      <c r="A11951" s="232">
        <v>43714</v>
      </c>
      <c r="B11951" s="233">
        <v>249</v>
      </c>
      <c r="C11951" s="233">
        <v>46</v>
      </c>
      <c r="D11951" s="234">
        <v>0.9375</v>
      </c>
      <c r="E11951" s="235">
        <v>0</v>
      </c>
      <c r="F11951" s="235">
        <v>0.00005758890447096841</v>
      </c>
    </row>
    <row r="11952" ht="14.25" customHeight="1" spans="1:6" x14ac:dyDescent="0.25">
      <c r="A11952" s="232">
        <v>43714</v>
      </c>
      <c r="B11952" s="233">
        <v>249</v>
      </c>
      <c r="C11952" s="233">
        <v>47</v>
      </c>
      <c r="D11952" s="234">
        <v>0.9583333333321207</v>
      </c>
      <c r="E11952" s="235">
        <v>0</v>
      </c>
      <c r="F11952" s="235">
        <v>0.00004937622592032595</v>
      </c>
    </row>
    <row r="11953" ht="14.25" customHeight="1" spans="1:6" x14ac:dyDescent="0.25">
      <c r="A11953" s="232">
        <v>43714</v>
      </c>
      <c r="B11953" s="233">
        <v>249</v>
      </c>
      <c r="C11953" s="233">
        <v>48</v>
      </c>
      <c r="D11953" s="234">
        <v>0.9791666666678793</v>
      </c>
      <c r="E11953" s="235">
        <v>0</v>
      </c>
      <c r="F11953" s="235">
        <v>0.00004166432045203974</v>
      </c>
    </row>
    <row r="11954" ht="14.25" customHeight="1" spans="1:6" x14ac:dyDescent="0.25">
      <c r="A11954" s="232">
        <v>43715</v>
      </c>
      <c r="B11954" s="233">
        <v>250</v>
      </c>
      <c r="C11954" s="233">
        <v>1</v>
      </c>
      <c r="D11954" s="234">
        <v>0</v>
      </c>
      <c r="E11954" s="235">
        <v>0</v>
      </c>
      <c r="F11954" s="235">
        <v>0.000035955507313178524</v>
      </c>
    </row>
    <row r="11955" ht="14.25" customHeight="1" spans="1:6" x14ac:dyDescent="0.25">
      <c r="A11955" s="232">
        <v>43715</v>
      </c>
      <c r="B11955" s="233">
        <v>250</v>
      </c>
      <c r="C11955" s="233">
        <v>2</v>
      </c>
      <c r="D11955" s="234">
        <v>0.020833333332120674</v>
      </c>
      <c r="E11955" s="235">
        <v>0</v>
      </c>
      <c r="F11955" s="235">
        <v>0.0000318491680378573</v>
      </c>
    </row>
    <row r="11956" ht="14.25" customHeight="1" spans="1:6" x14ac:dyDescent="0.25">
      <c r="A11956" s="232">
        <v>43715</v>
      </c>
      <c r="B11956" s="233">
        <v>250</v>
      </c>
      <c r="C11956" s="233">
        <v>3</v>
      </c>
      <c r="D11956" s="234">
        <v>0.041666666667879326</v>
      </c>
      <c r="E11956" s="235">
        <v>0</v>
      </c>
      <c r="F11956" s="235">
        <v>0.00002934530262607607</v>
      </c>
    </row>
    <row r="11957" ht="14.25" customHeight="1" spans="1:6" x14ac:dyDescent="0.25">
      <c r="A11957" s="232">
        <v>43715</v>
      </c>
      <c r="B11957" s="233">
        <v>250</v>
      </c>
      <c r="C11957" s="233">
        <v>4</v>
      </c>
      <c r="D11957" s="234">
        <v>0.0625</v>
      </c>
      <c r="E11957" s="235">
        <v>0</v>
      </c>
      <c r="F11957" s="235">
        <v>0.000027742828762536086</v>
      </c>
    </row>
    <row r="11958" ht="14.25" customHeight="1" spans="1:6" x14ac:dyDescent="0.25">
      <c r="A11958" s="232">
        <v>43715</v>
      </c>
      <c r="B11958" s="233">
        <v>250</v>
      </c>
      <c r="C11958" s="233">
        <v>5</v>
      </c>
      <c r="D11958" s="234">
        <v>0.08333333333212067</v>
      </c>
      <c r="E11958" s="235">
        <v>0</v>
      </c>
      <c r="F11958" s="235">
        <v>0.000026641127981352337</v>
      </c>
    </row>
    <row r="11959" ht="14.25" customHeight="1" spans="1:6" x14ac:dyDescent="0.25">
      <c r="A11959" s="232">
        <v>43715</v>
      </c>
      <c r="B11959" s="233">
        <v>250</v>
      </c>
      <c r="C11959" s="233">
        <v>6</v>
      </c>
      <c r="D11959" s="234">
        <v>0.10416666666787933</v>
      </c>
      <c r="E11959" s="235">
        <v>0</v>
      </c>
      <c r="F11959" s="235">
        <v>0.00002654097336488109</v>
      </c>
    </row>
    <row r="11960" ht="14.25" customHeight="1" spans="1:6" x14ac:dyDescent="0.25">
      <c r="A11960" s="232">
        <v>43715</v>
      </c>
      <c r="B11960" s="233">
        <v>250</v>
      </c>
      <c r="C11960" s="233">
        <v>7</v>
      </c>
      <c r="D11960" s="234">
        <v>0.125</v>
      </c>
      <c r="E11960" s="235">
        <v>0</v>
      </c>
      <c r="F11960" s="235">
        <v>0.00002604020028252484</v>
      </c>
    </row>
    <row r="11961" ht="14.25" customHeight="1" spans="1:6" x14ac:dyDescent="0.25">
      <c r="A11961" s="232">
        <v>43715</v>
      </c>
      <c r="B11961" s="233">
        <v>250</v>
      </c>
      <c r="C11961" s="233">
        <v>8</v>
      </c>
      <c r="D11961" s="234">
        <v>0.14583333333212067</v>
      </c>
      <c r="E11961" s="235">
        <v>0</v>
      </c>
      <c r="F11961" s="235">
        <v>0.00002483834488486985</v>
      </c>
    </row>
    <row r="11962" ht="14.25" customHeight="1" spans="1:6" x14ac:dyDescent="0.25">
      <c r="A11962" s="232">
        <v>43715</v>
      </c>
      <c r="B11962" s="233">
        <v>250</v>
      </c>
      <c r="C11962" s="233">
        <v>9</v>
      </c>
      <c r="D11962" s="234">
        <v>0.16666666666787933</v>
      </c>
      <c r="E11962" s="235">
        <v>0</v>
      </c>
      <c r="F11962" s="235">
        <v>0.000025739736433111092</v>
      </c>
    </row>
    <row r="11963" ht="14.25" customHeight="1" spans="1:6" x14ac:dyDescent="0.25">
      <c r="A11963" s="232">
        <v>43715</v>
      </c>
      <c r="B11963" s="233">
        <v>250</v>
      </c>
      <c r="C11963" s="233">
        <v>10</v>
      </c>
      <c r="D11963" s="234">
        <v>0.1875</v>
      </c>
      <c r="E11963" s="235">
        <v>0</v>
      </c>
      <c r="F11963" s="235">
        <v>0.000026240509515467337</v>
      </c>
    </row>
    <row r="11964" ht="14.25" customHeight="1" spans="1:6" x14ac:dyDescent="0.25">
      <c r="A11964" s="232">
        <v>43715</v>
      </c>
      <c r="B11964" s="233">
        <v>250</v>
      </c>
      <c r="C11964" s="233">
        <v>11</v>
      </c>
      <c r="D11964" s="234">
        <v>0.20833333333212067</v>
      </c>
      <c r="E11964" s="235">
        <v>0</v>
      </c>
      <c r="F11964" s="235">
        <v>0.000026641127981352337</v>
      </c>
    </row>
    <row r="11965" ht="14.25" customHeight="1" spans="1:6" x14ac:dyDescent="0.25">
      <c r="A11965" s="232">
        <v>43715</v>
      </c>
      <c r="B11965" s="233">
        <v>250</v>
      </c>
      <c r="C11965" s="233">
        <v>12</v>
      </c>
      <c r="D11965" s="234">
        <v>0.22916666666787933</v>
      </c>
      <c r="E11965" s="235">
        <v>0.000001860337060726526</v>
      </c>
      <c r="F11965" s="235">
        <v>0.000029044838776662325</v>
      </c>
    </row>
    <row r="11966" ht="14.25" customHeight="1" spans="1:6" x14ac:dyDescent="0.25">
      <c r="A11966" s="232">
        <v>43715</v>
      </c>
      <c r="B11966" s="233">
        <v>250</v>
      </c>
      <c r="C11966" s="233">
        <v>13</v>
      </c>
      <c r="D11966" s="234">
        <v>0.25</v>
      </c>
      <c r="E11966" s="235">
        <v>0.000007479495632657348</v>
      </c>
      <c r="F11966" s="235">
        <v>0.000033852260367282293</v>
      </c>
    </row>
    <row r="11967" ht="14.25" customHeight="1" spans="1:6" x14ac:dyDescent="0.25">
      <c r="A11967" s="232">
        <v>43715</v>
      </c>
      <c r="B11967" s="233">
        <v>250</v>
      </c>
      <c r="C11967" s="233">
        <v>14</v>
      </c>
      <c r="D11967" s="234">
        <v>0.2708333333321207</v>
      </c>
      <c r="E11967" s="235">
        <v>0.000022240406170251828</v>
      </c>
      <c r="F11967" s="235">
        <v>0.00003906030042378726</v>
      </c>
    </row>
    <row r="11968" ht="14.25" customHeight="1" spans="1:6" x14ac:dyDescent="0.25">
      <c r="A11968" s="232">
        <v>43715</v>
      </c>
      <c r="B11968" s="233">
        <v>250</v>
      </c>
      <c r="C11968" s="233">
        <v>15</v>
      </c>
      <c r="D11968" s="234">
        <v>0.2916666666678793</v>
      </c>
      <c r="E11968" s="235">
        <v>0.00004481896135645725</v>
      </c>
      <c r="F11968" s="235">
        <v>0.00004667205127560222</v>
      </c>
    </row>
    <row r="11969" ht="14.25" customHeight="1" spans="1:6" x14ac:dyDescent="0.25">
      <c r="A11969" s="232">
        <v>43715</v>
      </c>
      <c r="B11969" s="233">
        <v>250</v>
      </c>
      <c r="C11969" s="233">
        <v>16</v>
      </c>
      <c r="D11969" s="234">
        <v>0.3125</v>
      </c>
      <c r="E11969" s="235">
        <v>0.0000824094948222474</v>
      </c>
      <c r="F11969" s="235">
        <v>0.000052681328263877173</v>
      </c>
    </row>
    <row r="11970" ht="14.25" customHeight="1" spans="1:6" x14ac:dyDescent="0.25">
      <c r="A11970" s="232">
        <v>43715</v>
      </c>
      <c r="B11970" s="233">
        <v>250</v>
      </c>
      <c r="C11970" s="233">
        <v>17</v>
      </c>
      <c r="D11970" s="234">
        <v>0.3333333333321207</v>
      </c>
      <c r="E11970" s="235">
        <v>0.00010409061287547564</v>
      </c>
      <c r="F11970" s="235">
        <v>0.00005488472982624466</v>
      </c>
    </row>
    <row r="11971" ht="14.25" customHeight="1" spans="1:6" x14ac:dyDescent="0.25">
      <c r="A11971" s="232">
        <v>43715</v>
      </c>
      <c r="B11971" s="233">
        <v>250</v>
      </c>
      <c r="C11971" s="233">
        <v>18</v>
      </c>
      <c r="D11971" s="234">
        <v>0.3541666666678793</v>
      </c>
      <c r="E11971" s="235">
        <v>0.00014755359367684288</v>
      </c>
      <c r="F11971" s="235">
        <v>0.00005408349289447466</v>
      </c>
    </row>
    <row r="11972" ht="14.25" customHeight="1" spans="1:6" x14ac:dyDescent="0.25">
      <c r="A11972" s="232">
        <v>43715</v>
      </c>
      <c r="B11972" s="233">
        <v>250</v>
      </c>
      <c r="C11972" s="233">
        <v>19</v>
      </c>
      <c r="D11972" s="234">
        <v>0.375</v>
      </c>
      <c r="E11972" s="235">
        <v>0.0001595377636965797</v>
      </c>
      <c r="F11972" s="235">
        <v>0.000053783029045060915</v>
      </c>
    </row>
    <row r="11973" ht="14.25" customHeight="1" spans="1:6" x14ac:dyDescent="0.25">
      <c r="A11973" s="232">
        <v>43715</v>
      </c>
      <c r="B11973" s="233">
        <v>250</v>
      </c>
      <c r="C11973" s="233">
        <v>20</v>
      </c>
      <c r="D11973" s="234">
        <v>0.3958333333321207</v>
      </c>
      <c r="E11973" s="235">
        <v>0.00018643993077945966</v>
      </c>
      <c r="F11973" s="235">
        <v>0.00005228070979799218</v>
      </c>
    </row>
    <row r="11974" ht="14.25" customHeight="1" spans="1:6" x14ac:dyDescent="0.25">
      <c r="A11974" s="232">
        <v>43715</v>
      </c>
      <c r="B11974" s="233">
        <v>250</v>
      </c>
      <c r="C11974" s="233">
        <v>21</v>
      </c>
      <c r="D11974" s="234">
        <v>0.4166666666678793</v>
      </c>
      <c r="E11974" s="235">
        <v>0.00017852989241092676</v>
      </c>
      <c r="F11974" s="235">
        <v>0.0000508785451673947</v>
      </c>
    </row>
    <row r="11975" ht="14.25" customHeight="1" spans="1:6" x14ac:dyDescent="0.25">
      <c r="A11975" s="232">
        <v>43715</v>
      </c>
      <c r="B11975" s="233">
        <v>250</v>
      </c>
      <c r="C11975" s="233">
        <v>22</v>
      </c>
      <c r="D11975" s="234">
        <v>0.4375</v>
      </c>
      <c r="E11975" s="235">
        <v>0.00019138469759450637</v>
      </c>
      <c r="F11975" s="235">
        <v>0.000049576535153268434</v>
      </c>
    </row>
    <row r="11976" ht="14.25" customHeight="1" spans="1:6" x14ac:dyDescent="0.25">
      <c r="A11976" s="232">
        <v>43715</v>
      </c>
      <c r="B11976" s="233">
        <v>250</v>
      </c>
      <c r="C11976" s="233">
        <v>23</v>
      </c>
      <c r="D11976" s="234">
        <v>0.4583333333321207</v>
      </c>
      <c r="E11976" s="235">
        <v>0.00018292786173030546</v>
      </c>
      <c r="F11976" s="235">
        <v>0.000048174370522670945</v>
      </c>
    </row>
    <row r="11977" ht="14.25" customHeight="1" spans="1:6" x14ac:dyDescent="0.25">
      <c r="A11977" s="232">
        <v>43715</v>
      </c>
      <c r="B11977" s="233">
        <v>250</v>
      </c>
      <c r="C11977" s="233">
        <v>24</v>
      </c>
      <c r="D11977" s="234">
        <v>0.4791666666678793</v>
      </c>
      <c r="E11977" s="235">
        <v>0.0001655359726187743</v>
      </c>
      <c r="F11977" s="235">
        <v>0.00004937622592032595</v>
      </c>
    </row>
    <row r="11978" ht="14.25" customHeight="1" spans="1:6" x14ac:dyDescent="0.25">
      <c r="A11978" s="232">
        <v>43715</v>
      </c>
      <c r="B11978" s="233">
        <v>250</v>
      </c>
      <c r="C11978" s="233">
        <v>25</v>
      </c>
      <c r="D11978" s="234">
        <v>0.5</v>
      </c>
      <c r="E11978" s="235">
        <v>0.00016571607486518629</v>
      </c>
      <c r="F11978" s="235">
        <v>0.00005248101903093467</v>
      </c>
    </row>
    <row r="11979" ht="14.25" customHeight="1" spans="1:6" x14ac:dyDescent="0.25">
      <c r="A11979" s="232">
        <v>43715</v>
      </c>
      <c r="B11979" s="233">
        <v>250</v>
      </c>
      <c r="C11979" s="233">
        <v>26</v>
      </c>
      <c r="D11979" s="234">
        <v>0.5208333333321207</v>
      </c>
      <c r="E11979" s="235">
        <v>0.0001608189584544248</v>
      </c>
      <c r="F11979" s="235">
        <v>0.000051479472866222185</v>
      </c>
    </row>
    <row r="11980" ht="14.25" customHeight="1" spans="1:6" x14ac:dyDescent="0.25">
      <c r="A11980" s="232">
        <v>43715</v>
      </c>
      <c r="B11980" s="233">
        <v>250</v>
      </c>
      <c r="C11980" s="233">
        <v>27</v>
      </c>
      <c r="D11980" s="234">
        <v>0.5416666666678793</v>
      </c>
      <c r="E11980" s="235">
        <v>0.00017706843694043103</v>
      </c>
      <c r="F11980" s="235">
        <v>0.00004987699900268219</v>
      </c>
    </row>
    <row r="11981" ht="14.25" customHeight="1" spans="1:6" x14ac:dyDescent="0.25">
      <c r="A11981" s="232">
        <v>43715</v>
      </c>
      <c r="B11981" s="233">
        <v>250</v>
      </c>
      <c r="C11981" s="233">
        <v>28</v>
      </c>
      <c r="D11981" s="234">
        <v>0.5625</v>
      </c>
      <c r="E11981" s="235">
        <v>0.00016891610091115939</v>
      </c>
      <c r="F11981" s="235">
        <v>0.000047573442823843464</v>
      </c>
    </row>
    <row r="11982" ht="14.25" customHeight="1" spans="1:6" x14ac:dyDescent="0.25">
      <c r="A11982" s="232">
        <v>43715</v>
      </c>
      <c r="B11982" s="233">
        <v>250</v>
      </c>
      <c r="C11982" s="233">
        <v>29</v>
      </c>
      <c r="D11982" s="234">
        <v>0.5833333333321207</v>
      </c>
      <c r="E11982" s="235">
        <v>0.00014521333534971907</v>
      </c>
      <c r="F11982" s="235">
        <v>0.00004637158742618847</v>
      </c>
    </row>
    <row r="11983" ht="14.25" customHeight="1" spans="1:6" x14ac:dyDescent="0.25">
      <c r="A11983" s="232">
        <v>43715</v>
      </c>
      <c r="B11983" s="233">
        <v>250</v>
      </c>
      <c r="C11983" s="233">
        <v>30</v>
      </c>
      <c r="D11983" s="234">
        <v>0.6041666666678793</v>
      </c>
      <c r="E11983" s="235">
        <v>0.00012552476064380054</v>
      </c>
      <c r="F11983" s="235">
        <v>0.000046071123576774715</v>
      </c>
    </row>
    <row r="11984" ht="14.25" customHeight="1" spans="1:6" x14ac:dyDescent="0.25">
      <c r="A11984" s="232">
        <v>43715</v>
      </c>
      <c r="B11984" s="233">
        <v>250</v>
      </c>
      <c r="C11984" s="233">
        <v>31</v>
      </c>
      <c r="D11984" s="234">
        <v>0.625</v>
      </c>
      <c r="E11984" s="235">
        <v>0.00010735130905770125</v>
      </c>
      <c r="F11984" s="235">
        <v>0.00004787390667325721</v>
      </c>
    </row>
    <row r="11985" ht="14.25" customHeight="1" spans="1:6" x14ac:dyDescent="0.25">
      <c r="A11985" s="232">
        <v>43715</v>
      </c>
      <c r="B11985" s="233">
        <v>250</v>
      </c>
      <c r="C11985" s="233">
        <v>32</v>
      </c>
      <c r="D11985" s="234">
        <v>0.6458333333321207</v>
      </c>
      <c r="E11985" s="235">
        <v>0.00009399901152813043</v>
      </c>
      <c r="F11985" s="235">
        <v>0.000051479472866222185</v>
      </c>
    </row>
    <row r="11986" ht="14.25" customHeight="1" spans="1:6" x14ac:dyDescent="0.25">
      <c r="A11986" s="232">
        <v>43715</v>
      </c>
      <c r="B11986" s="233">
        <v>250</v>
      </c>
      <c r="C11986" s="233">
        <v>33</v>
      </c>
      <c r="D11986" s="234">
        <v>0.6666666666678793</v>
      </c>
      <c r="E11986" s="235">
        <v>0.00007038429091947306</v>
      </c>
      <c r="F11986" s="235">
        <v>0.00005548565752507217</v>
      </c>
    </row>
    <row r="11987" ht="14.25" customHeight="1" spans="1:6" x14ac:dyDescent="0.25">
      <c r="A11987" s="232">
        <v>43715</v>
      </c>
      <c r="B11987" s="233">
        <v>250</v>
      </c>
      <c r="C11987" s="233">
        <v>34</v>
      </c>
      <c r="D11987" s="234">
        <v>0.6875</v>
      </c>
      <c r="E11987" s="235">
        <v>0.000056912441355177374</v>
      </c>
      <c r="F11987" s="235">
        <v>0.00005989246064980713</v>
      </c>
    </row>
    <row r="11988" ht="14.25" customHeight="1" spans="1:6" x14ac:dyDescent="0.25">
      <c r="A11988" s="232">
        <v>43715</v>
      </c>
      <c r="B11988" s="233">
        <v>250</v>
      </c>
      <c r="C11988" s="233">
        <v>35</v>
      </c>
      <c r="D11988" s="234">
        <v>0.7083333333321207</v>
      </c>
      <c r="E11988" s="235">
        <v>0.000037370494373711385</v>
      </c>
      <c r="F11988" s="235">
        <v>0.0000665026653369096</v>
      </c>
    </row>
    <row r="11989" ht="14.25" customHeight="1" spans="1:6" x14ac:dyDescent="0.25">
      <c r="A11989" s="232">
        <v>43715</v>
      </c>
      <c r="B11989" s="233">
        <v>250</v>
      </c>
      <c r="C11989" s="233">
        <v>36</v>
      </c>
      <c r="D11989" s="234">
        <v>0.7291666666678793</v>
      </c>
      <c r="E11989" s="235">
        <v>0.00002243056457199825</v>
      </c>
      <c r="F11989" s="235">
        <v>0.00006920683998163334</v>
      </c>
    </row>
    <row r="11990" ht="14.25" customHeight="1" spans="1:6" x14ac:dyDescent="0.25">
      <c r="A11990" s="232">
        <v>43715</v>
      </c>
      <c r="B11990" s="233">
        <v>250</v>
      </c>
      <c r="C11990" s="233">
        <v>37</v>
      </c>
      <c r="D11990" s="234">
        <v>0.75</v>
      </c>
      <c r="E11990" s="235">
        <v>0.0000075272351233596495</v>
      </c>
      <c r="F11990" s="235">
        <v>0.0000718108600098858</v>
      </c>
    </row>
    <row r="11991" ht="14.25" customHeight="1" spans="1:6" x14ac:dyDescent="0.25">
      <c r="A11991" s="232">
        <v>43715</v>
      </c>
      <c r="B11991" s="233">
        <v>250</v>
      </c>
      <c r="C11991" s="233">
        <v>38</v>
      </c>
      <c r="D11991" s="234">
        <v>0.7708333333321207</v>
      </c>
      <c r="E11991" s="235">
        <v>0.0000010359317601891299</v>
      </c>
      <c r="F11991" s="235">
        <v>0.00007401426157225329</v>
      </c>
    </row>
    <row r="11992" ht="14.25" customHeight="1" spans="1:6" x14ac:dyDescent="0.25">
      <c r="A11992" s="232">
        <v>43715</v>
      </c>
      <c r="B11992" s="233">
        <v>250</v>
      </c>
      <c r="C11992" s="233">
        <v>39</v>
      </c>
      <c r="D11992" s="234">
        <v>0.7916666666678793</v>
      </c>
      <c r="E11992" s="235">
        <v>2.096176453676245e-9</v>
      </c>
      <c r="F11992" s="235">
        <v>0.00007411441618872453</v>
      </c>
    </row>
    <row r="11993" ht="14.25" customHeight="1" spans="1:6" x14ac:dyDescent="0.25">
      <c r="A11993" s="232">
        <v>43715</v>
      </c>
      <c r="B11993" s="233">
        <v>250</v>
      </c>
      <c r="C11993" s="233">
        <v>40</v>
      </c>
      <c r="D11993" s="234">
        <v>0.8125</v>
      </c>
      <c r="E11993" s="235">
        <v>0</v>
      </c>
      <c r="F11993" s="235">
        <v>0.00007651812698403452</v>
      </c>
    </row>
    <row r="11994" ht="14.25" customHeight="1" spans="1:6" x14ac:dyDescent="0.25">
      <c r="A11994" s="232">
        <v>43715</v>
      </c>
      <c r="B11994" s="233">
        <v>250</v>
      </c>
      <c r="C11994" s="233">
        <v>41</v>
      </c>
      <c r="D11994" s="234">
        <v>0.8333333333321207</v>
      </c>
      <c r="E11994" s="235">
        <v>0</v>
      </c>
      <c r="F11994" s="235">
        <v>0.00007782013699816078</v>
      </c>
    </row>
    <row r="11995" ht="14.25" customHeight="1" spans="1:6" x14ac:dyDescent="0.25">
      <c r="A11995" s="232">
        <v>43715</v>
      </c>
      <c r="B11995" s="233">
        <v>250</v>
      </c>
      <c r="C11995" s="233">
        <v>42</v>
      </c>
      <c r="D11995" s="234">
        <v>0.8541666666678793</v>
      </c>
      <c r="E11995" s="235">
        <v>0</v>
      </c>
      <c r="F11995" s="235">
        <v>0.00007551658081932205</v>
      </c>
    </row>
    <row r="11996" ht="14.25" customHeight="1" spans="1:6" x14ac:dyDescent="0.25">
      <c r="A11996" s="232">
        <v>43715</v>
      </c>
      <c r="B11996" s="233">
        <v>250</v>
      </c>
      <c r="C11996" s="233">
        <v>43</v>
      </c>
      <c r="D11996" s="234">
        <v>0.875</v>
      </c>
      <c r="E11996" s="235">
        <v>0</v>
      </c>
      <c r="F11996" s="235">
        <v>0.00007211132385929955</v>
      </c>
    </row>
    <row r="11997" ht="14.25" customHeight="1" spans="1:6" x14ac:dyDescent="0.25">
      <c r="A11997" s="232">
        <v>43715</v>
      </c>
      <c r="B11997" s="233">
        <v>250</v>
      </c>
      <c r="C11997" s="233">
        <v>44</v>
      </c>
      <c r="D11997" s="234">
        <v>0.8958333333321207</v>
      </c>
      <c r="E11997" s="235">
        <v>0</v>
      </c>
      <c r="F11997" s="235">
        <v>0.00006780467535103583</v>
      </c>
    </row>
    <row r="11998" ht="14.25" customHeight="1" spans="1:6" x14ac:dyDescent="0.25">
      <c r="A11998" s="232">
        <v>43715</v>
      </c>
      <c r="B11998" s="233">
        <v>250</v>
      </c>
      <c r="C11998" s="233">
        <v>45</v>
      </c>
      <c r="D11998" s="234">
        <v>0.9166666666678793</v>
      </c>
      <c r="E11998" s="235">
        <v>0</v>
      </c>
      <c r="F11998" s="235">
        <v>0.00006379849069218586</v>
      </c>
    </row>
    <row r="11999" ht="14.25" customHeight="1" spans="1:6" x14ac:dyDescent="0.25">
      <c r="A11999" s="232">
        <v>43715</v>
      </c>
      <c r="B11999" s="233">
        <v>250</v>
      </c>
      <c r="C11999" s="233">
        <v>46</v>
      </c>
      <c r="D11999" s="234">
        <v>0.9375</v>
      </c>
      <c r="E11999" s="235">
        <v>0</v>
      </c>
      <c r="F11999" s="235">
        <v>0.0000571882860050834</v>
      </c>
    </row>
    <row r="12000" ht="14.25" customHeight="1" spans="1:6" x14ac:dyDescent="0.25">
      <c r="A12000" s="232">
        <v>43715</v>
      </c>
      <c r="B12000" s="233">
        <v>250</v>
      </c>
      <c r="C12000" s="233">
        <v>47</v>
      </c>
      <c r="D12000" s="234">
        <v>0.9583333333321207</v>
      </c>
      <c r="E12000" s="235">
        <v>0</v>
      </c>
      <c r="F12000" s="235">
        <v>0.000049175916687383454</v>
      </c>
    </row>
    <row r="12001" ht="14.25" customHeight="1" spans="1:6" x14ac:dyDescent="0.25">
      <c r="A12001" s="232">
        <v>43715</v>
      </c>
      <c r="B12001" s="233">
        <v>250</v>
      </c>
      <c r="C12001" s="233">
        <v>48</v>
      </c>
      <c r="D12001" s="234">
        <v>0.9791666666678793</v>
      </c>
      <c r="E12001" s="235">
        <v>0</v>
      </c>
      <c r="F12001" s="235">
        <v>0.00004096323813674099</v>
      </c>
    </row>
    <row r="12002" ht="14.25" customHeight="1" spans="1:6" x14ac:dyDescent="0.25">
      <c r="A12002" s="232">
        <v>43716</v>
      </c>
      <c r="B12002" s="233">
        <v>251</v>
      </c>
      <c r="C12002" s="233">
        <v>1</v>
      </c>
      <c r="D12002" s="234">
        <v>0</v>
      </c>
      <c r="E12002" s="235">
        <v>0</v>
      </c>
      <c r="F12002" s="235">
        <v>0.00003585535269670728</v>
      </c>
    </row>
    <row r="12003" ht="14.25" customHeight="1" spans="1:6" x14ac:dyDescent="0.25">
      <c r="A12003" s="232">
        <v>43716</v>
      </c>
      <c r="B12003" s="233">
        <v>251</v>
      </c>
      <c r="C12003" s="233">
        <v>2</v>
      </c>
      <c r="D12003" s="234">
        <v>0.020833333332120674</v>
      </c>
      <c r="E12003" s="235">
        <v>0</v>
      </c>
      <c r="F12003" s="235">
        <v>0.000032550250353156044</v>
      </c>
    </row>
    <row r="12004" ht="14.25" customHeight="1" spans="1:6" x14ac:dyDescent="0.25">
      <c r="A12004" s="232">
        <v>43716</v>
      </c>
      <c r="B12004" s="233">
        <v>251</v>
      </c>
      <c r="C12004" s="233">
        <v>3</v>
      </c>
      <c r="D12004" s="234">
        <v>0.041666666667879326</v>
      </c>
      <c r="E12004" s="235">
        <v>0</v>
      </c>
      <c r="F12004" s="235">
        <v>0.000029645766475489823</v>
      </c>
    </row>
    <row r="12005" ht="14.25" customHeight="1" spans="1:6" x14ac:dyDescent="0.25">
      <c r="A12005" s="232">
        <v>43716</v>
      </c>
      <c r="B12005" s="233">
        <v>251</v>
      </c>
      <c r="C12005" s="233">
        <v>4</v>
      </c>
      <c r="D12005" s="234">
        <v>0.0625</v>
      </c>
      <c r="E12005" s="235">
        <v>0</v>
      </c>
      <c r="F12005" s="235">
        <v>0.000028043292611949826</v>
      </c>
    </row>
    <row r="12006" ht="14.25" customHeight="1" spans="1:6" x14ac:dyDescent="0.25">
      <c r="A12006" s="232">
        <v>43716</v>
      </c>
      <c r="B12006" s="233">
        <v>251</v>
      </c>
      <c r="C12006" s="233">
        <v>5</v>
      </c>
      <c r="D12006" s="234">
        <v>0.08333333333212067</v>
      </c>
      <c r="E12006" s="235">
        <v>0</v>
      </c>
      <c r="F12006" s="235">
        <v>0.00002684143721429483</v>
      </c>
    </row>
    <row r="12007" ht="14.25" customHeight="1" spans="1:6" x14ac:dyDescent="0.25">
      <c r="A12007" s="232">
        <v>43716</v>
      </c>
      <c r="B12007" s="233">
        <v>251</v>
      </c>
      <c r="C12007" s="233">
        <v>6</v>
      </c>
      <c r="D12007" s="234">
        <v>0.10416666666787933</v>
      </c>
      <c r="E12007" s="235">
        <v>0</v>
      </c>
      <c r="F12007" s="235">
        <v>0.00002614035489899609</v>
      </c>
    </row>
    <row r="12008" ht="14.25" customHeight="1" spans="1:6" x14ac:dyDescent="0.25">
      <c r="A12008" s="232">
        <v>43716</v>
      </c>
      <c r="B12008" s="233">
        <v>251</v>
      </c>
      <c r="C12008" s="233">
        <v>7</v>
      </c>
      <c r="D12008" s="234">
        <v>0.125</v>
      </c>
      <c r="E12008" s="235">
        <v>0</v>
      </c>
      <c r="F12008" s="235">
        <v>0.00002614035489899609</v>
      </c>
    </row>
    <row r="12009" ht="14.25" customHeight="1" spans="1:6" x14ac:dyDescent="0.25">
      <c r="A12009" s="232">
        <v>43716</v>
      </c>
      <c r="B12009" s="233">
        <v>251</v>
      </c>
      <c r="C12009" s="233">
        <v>8</v>
      </c>
      <c r="D12009" s="234">
        <v>0.14583333333212067</v>
      </c>
      <c r="E12009" s="235">
        <v>0</v>
      </c>
      <c r="F12009" s="235">
        <v>0.000025739736433111092</v>
      </c>
    </row>
    <row r="12010" ht="14.25" customHeight="1" spans="1:6" x14ac:dyDescent="0.25">
      <c r="A12010" s="232">
        <v>43716</v>
      </c>
      <c r="B12010" s="233">
        <v>251</v>
      </c>
      <c r="C12010" s="233">
        <v>9</v>
      </c>
      <c r="D12010" s="234">
        <v>0.16666666666787933</v>
      </c>
      <c r="E12010" s="235">
        <v>0</v>
      </c>
      <c r="F12010" s="235">
        <v>0.000025839891049582346</v>
      </c>
    </row>
    <row r="12011" ht="14.25" customHeight="1" spans="1:6" x14ac:dyDescent="0.25">
      <c r="A12011" s="232">
        <v>43716</v>
      </c>
      <c r="B12011" s="233">
        <v>251</v>
      </c>
      <c r="C12011" s="233">
        <v>10</v>
      </c>
      <c r="D12011" s="234">
        <v>0.1875</v>
      </c>
      <c r="E12011" s="235">
        <v>0</v>
      </c>
      <c r="F12011" s="235">
        <v>0.00002654097336488109</v>
      </c>
    </row>
    <row r="12012" ht="14.25" customHeight="1" spans="1:6" x14ac:dyDescent="0.25">
      <c r="A12012" s="232">
        <v>43716</v>
      </c>
      <c r="B12012" s="233">
        <v>251</v>
      </c>
      <c r="C12012" s="233">
        <v>11</v>
      </c>
      <c r="D12012" s="234">
        <v>0.20833333333212067</v>
      </c>
      <c r="E12012" s="235">
        <v>0</v>
      </c>
      <c r="F12012" s="235">
        <v>0.00002724205568017983</v>
      </c>
    </row>
    <row r="12013" ht="14.25" customHeight="1" spans="1:6" x14ac:dyDescent="0.25">
      <c r="A12013" s="232">
        <v>43716</v>
      </c>
      <c r="B12013" s="233">
        <v>251</v>
      </c>
      <c r="C12013" s="233">
        <v>12</v>
      </c>
      <c r="D12013" s="234">
        <v>0.22916666666787933</v>
      </c>
      <c r="E12013" s="235">
        <v>0.0000010320871349384335</v>
      </c>
      <c r="F12013" s="235">
        <v>0.00002884452954371982</v>
      </c>
    </row>
    <row r="12014" ht="14.25" customHeight="1" spans="1:6" x14ac:dyDescent="0.25">
      <c r="A12014" s="232">
        <v>43716</v>
      </c>
      <c r="B12014" s="233">
        <v>251</v>
      </c>
      <c r="C12014" s="233">
        <v>13</v>
      </c>
      <c r="D12014" s="234">
        <v>0.25</v>
      </c>
      <c r="E12014" s="235">
        <v>0.000005610773866116118</v>
      </c>
      <c r="F12014" s="235">
        <v>0.00003505411576493728</v>
      </c>
    </row>
    <row r="12015" ht="14.25" customHeight="1" spans="1:6" x14ac:dyDescent="0.25">
      <c r="A12015" s="232">
        <v>43716</v>
      </c>
      <c r="B12015" s="233">
        <v>251</v>
      </c>
      <c r="C12015" s="233">
        <v>14</v>
      </c>
      <c r="D12015" s="234">
        <v>0.2708333333321207</v>
      </c>
      <c r="E12015" s="235">
        <v>0.000018640320413719016</v>
      </c>
      <c r="F12015" s="235">
        <v>0.00004146401121909723</v>
      </c>
    </row>
    <row r="12016" ht="14.25" customHeight="1" spans="1:6" x14ac:dyDescent="0.25">
      <c r="A12016" s="232">
        <v>43716</v>
      </c>
      <c r="B12016" s="233">
        <v>251</v>
      </c>
      <c r="C12016" s="233">
        <v>15</v>
      </c>
      <c r="D12016" s="234">
        <v>0.2916666666678793</v>
      </c>
      <c r="E12016" s="235">
        <v>0.000041852069407107433</v>
      </c>
      <c r="F12016" s="235">
        <v>0.000048675143605027206</v>
      </c>
    </row>
    <row r="12017" ht="14.25" customHeight="1" spans="1:6" x14ac:dyDescent="0.25">
      <c r="A12017" s="232">
        <v>43716</v>
      </c>
      <c r="B12017" s="233">
        <v>251</v>
      </c>
      <c r="C12017" s="233">
        <v>16</v>
      </c>
      <c r="D12017" s="234">
        <v>0.3125</v>
      </c>
      <c r="E12017" s="235">
        <v>0.0000693702165350162</v>
      </c>
      <c r="F12017" s="235">
        <v>0.00005358271981211842</v>
      </c>
    </row>
    <row r="12018" ht="14.25" customHeight="1" spans="1:6" x14ac:dyDescent="0.25">
      <c r="A12018" s="232">
        <v>43716</v>
      </c>
      <c r="B12018" s="233">
        <v>251</v>
      </c>
      <c r="C12018" s="233">
        <v>17</v>
      </c>
      <c r="D12018" s="234">
        <v>0.3333333333321207</v>
      </c>
      <c r="E12018" s="235">
        <v>0.00009352371919021393</v>
      </c>
      <c r="F12018" s="235">
        <v>0.000055085039059187164</v>
      </c>
    </row>
    <row r="12019" ht="14.25" customHeight="1" spans="1:6" x14ac:dyDescent="0.25">
      <c r="A12019" s="232">
        <v>43716</v>
      </c>
      <c r="B12019" s="233">
        <v>251</v>
      </c>
      <c r="C12019" s="233">
        <v>18</v>
      </c>
      <c r="D12019" s="234">
        <v>0.3541666666678793</v>
      </c>
      <c r="E12019" s="235">
        <v>0.00012145137558174692</v>
      </c>
      <c r="F12019" s="235">
        <v>0.00005448411136035966</v>
      </c>
    </row>
    <row r="12020" ht="14.25" customHeight="1" spans="1:6" x14ac:dyDescent="0.25">
      <c r="A12020" s="232">
        <v>43716</v>
      </c>
      <c r="B12020" s="233">
        <v>251</v>
      </c>
      <c r="C12020" s="233">
        <v>19</v>
      </c>
      <c r="D12020" s="234">
        <v>0.375</v>
      </c>
      <c r="E12020" s="235">
        <v>0.00013976148769069544</v>
      </c>
      <c r="F12020" s="235">
        <v>0.00005388318366153217</v>
      </c>
    </row>
    <row r="12021" ht="14.25" customHeight="1" spans="1:6" x14ac:dyDescent="0.25">
      <c r="A12021" s="232">
        <v>43716</v>
      </c>
      <c r="B12021" s="233">
        <v>251</v>
      </c>
      <c r="C12021" s="233">
        <v>20</v>
      </c>
      <c r="D12021" s="234">
        <v>0.3958333333321207</v>
      </c>
      <c r="E12021" s="235">
        <v>0.00016834802166341788</v>
      </c>
      <c r="F12021" s="235">
        <v>0.00005298179211329092</v>
      </c>
    </row>
    <row r="12022" ht="14.25" customHeight="1" spans="1:6" x14ac:dyDescent="0.25">
      <c r="A12022" s="232">
        <v>43716</v>
      </c>
      <c r="B12022" s="233">
        <v>251</v>
      </c>
      <c r="C12022" s="233">
        <v>21</v>
      </c>
      <c r="D12022" s="234">
        <v>0.4166666666678793</v>
      </c>
      <c r="E12022" s="235">
        <v>0.00019503458117788112</v>
      </c>
      <c r="F12022" s="235">
        <v>0.00005188009133210718</v>
      </c>
    </row>
    <row r="12023" ht="14.25" customHeight="1" spans="1:6" x14ac:dyDescent="0.25">
      <c r="A12023" s="232">
        <v>43716</v>
      </c>
      <c r="B12023" s="233">
        <v>251</v>
      </c>
      <c r="C12023" s="233">
        <v>22</v>
      </c>
      <c r="D12023" s="234">
        <v>0.4375</v>
      </c>
      <c r="E12023" s="235">
        <v>0.0002108752824930483</v>
      </c>
      <c r="F12023" s="235">
        <v>0.00005017746285209594</v>
      </c>
    </row>
    <row r="12024" ht="14.25" customHeight="1" spans="1:6" x14ac:dyDescent="0.25">
      <c r="A12024" s="232">
        <v>43716</v>
      </c>
      <c r="B12024" s="233">
        <v>251</v>
      </c>
      <c r="C12024" s="233">
        <v>23</v>
      </c>
      <c r="D12024" s="234">
        <v>0.4583333333321207</v>
      </c>
      <c r="E12024" s="235">
        <v>0.0002331238749147337</v>
      </c>
      <c r="F12024" s="235">
        <v>0.00004857498898855595</v>
      </c>
    </row>
    <row r="12025" ht="14.25" customHeight="1" spans="1:6" x14ac:dyDescent="0.25">
      <c r="A12025" s="232">
        <v>43716</v>
      </c>
      <c r="B12025" s="233">
        <v>251</v>
      </c>
      <c r="C12025" s="233">
        <v>24</v>
      </c>
      <c r="D12025" s="234">
        <v>0.4791666666678793</v>
      </c>
      <c r="E12025" s="235">
        <v>0.00023007498985822377</v>
      </c>
      <c r="F12025" s="235">
        <v>0.000049576535153268434</v>
      </c>
    </row>
    <row r="12026" ht="14.25" customHeight="1" spans="1:6" x14ac:dyDescent="0.25">
      <c r="A12026" s="232">
        <v>43716</v>
      </c>
      <c r="B12026" s="233">
        <v>251</v>
      </c>
      <c r="C12026" s="233">
        <v>25</v>
      </c>
      <c r="D12026" s="234">
        <v>0.5</v>
      </c>
      <c r="E12026" s="235">
        <v>0.0002331081081061884</v>
      </c>
      <c r="F12026" s="235">
        <v>0.00005047792670150969</v>
      </c>
    </row>
    <row r="12027" ht="14.25" customHeight="1" spans="1:6" x14ac:dyDescent="0.25">
      <c r="A12027" s="232">
        <v>43716</v>
      </c>
      <c r="B12027" s="233">
        <v>251</v>
      </c>
      <c r="C12027" s="233">
        <v>26</v>
      </c>
      <c r="D12027" s="234">
        <v>0.5208333333321207</v>
      </c>
      <c r="E12027" s="235">
        <v>0.0002221580588131648</v>
      </c>
      <c r="F12027" s="235">
        <v>0.00005117900901680845</v>
      </c>
    </row>
    <row r="12028" ht="14.25" customHeight="1" spans="1:6" x14ac:dyDescent="0.25">
      <c r="A12028" s="232">
        <v>43716</v>
      </c>
      <c r="B12028" s="233">
        <v>251</v>
      </c>
      <c r="C12028" s="233">
        <v>27</v>
      </c>
      <c r="D12028" s="234">
        <v>0.5416666666678793</v>
      </c>
      <c r="E12028" s="235">
        <v>0.00022200425500881225</v>
      </c>
      <c r="F12028" s="235">
        <v>0.00005017746285209594</v>
      </c>
    </row>
    <row r="12029" ht="14.25" customHeight="1" spans="1:6" x14ac:dyDescent="0.25">
      <c r="A12029" s="232">
        <v>43716</v>
      </c>
      <c r="B12029" s="233">
        <v>251</v>
      </c>
      <c r="C12029" s="233">
        <v>28</v>
      </c>
      <c r="D12029" s="234">
        <v>0.5625</v>
      </c>
      <c r="E12029" s="235">
        <v>0.00021628198299552122</v>
      </c>
      <c r="F12029" s="235">
        <v>0.00004837467975561345</v>
      </c>
    </row>
    <row r="12030" ht="14.25" customHeight="1" spans="1:6" x14ac:dyDescent="0.25">
      <c r="A12030" s="232">
        <v>43716</v>
      </c>
      <c r="B12030" s="233">
        <v>251</v>
      </c>
      <c r="C12030" s="233">
        <v>29</v>
      </c>
      <c r="D12030" s="234">
        <v>0.5833333333321207</v>
      </c>
      <c r="E12030" s="235">
        <v>0.00021606166179590814</v>
      </c>
      <c r="F12030" s="235">
        <v>0.000048274525139142206</v>
      </c>
    </row>
    <row r="12031" ht="14.25" customHeight="1" spans="1:6" x14ac:dyDescent="0.25">
      <c r="A12031" s="232">
        <v>43716</v>
      </c>
      <c r="B12031" s="233">
        <v>251</v>
      </c>
      <c r="C12031" s="233">
        <v>30</v>
      </c>
      <c r="D12031" s="234">
        <v>0.6041666666678793</v>
      </c>
      <c r="E12031" s="235">
        <v>0.0001889255963398636</v>
      </c>
      <c r="F12031" s="235">
        <v>0.000049075762070912194</v>
      </c>
    </row>
    <row r="12032" ht="14.25" customHeight="1" spans="1:6" x14ac:dyDescent="0.25">
      <c r="A12032" s="232">
        <v>43716</v>
      </c>
      <c r="B12032" s="233">
        <v>251</v>
      </c>
      <c r="C12032" s="233">
        <v>31</v>
      </c>
      <c r="D12032" s="234">
        <v>0.625</v>
      </c>
      <c r="E12032" s="235">
        <v>0.00015713401814908677</v>
      </c>
      <c r="F12032" s="235">
        <v>0.0000496766897697397</v>
      </c>
    </row>
    <row r="12033" ht="14.25" customHeight="1" spans="1:6" x14ac:dyDescent="0.25">
      <c r="A12033" s="232">
        <v>43716</v>
      </c>
      <c r="B12033" s="233">
        <v>251</v>
      </c>
      <c r="C12033" s="233">
        <v>32</v>
      </c>
      <c r="D12033" s="234">
        <v>0.6458333333321207</v>
      </c>
      <c r="E12033" s="235">
        <v>0.00013304661268868286</v>
      </c>
      <c r="F12033" s="235">
        <v>0.00005308194672976218</v>
      </c>
    </row>
    <row r="12034" ht="14.25" customHeight="1" spans="1:6" x14ac:dyDescent="0.25">
      <c r="A12034" s="232">
        <v>43716</v>
      </c>
      <c r="B12034" s="233">
        <v>251</v>
      </c>
      <c r="C12034" s="233">
        <v>33</v>
      </c>
      <c r="D12034" s="234">
        <v>0.6666666666678793</v>
      </c>
      <c r="E12034" s="235">
        <v>0.00011118488392860087</v>
      </c>
      <c r="F12034" s="235">
        <v>0.000056587358306255894</v>
      </c>
    </row>
    <row r="12035" ht="14.25" customHeight="1" spans="1:6" x14ac:dyDescent="0.25">
      <c r="A12035" s="232">
        <v>43716</v>
      </c>
      <c r="B12035" s="233">
        <v>251</v>
      </c>
      <c r="C12035" s="233">
        <v>34</v>
      </c>
      <c r="D12035" s="234">
        <v>0.6875</v>
      </c>
      <c r="E12035" s="235">
        <v>0.00008585029597127521</v>
      </c>
      <c r="F12035" s="235">
        <v>0.00006029307911569213</v>
      </c>
    </row>
    <row r="12036" ht="14.25" customHeight="1" spans="1:6" x14ac:dyDescent="0.25">
      <c r="A12036" s="232">
        <v>43716</v>
      </c>
      <c r="B12036" s="233">
        <v>251</v>
      </c>
      <c r="C12036" s="233">
        <v>35</v>
      </c>
      <c r="D12036" s="234">
        <v>0.7083333333321207</v>
      </c>
      <c r="E12036" s="235">
        <v>0.00005171860731598083</v>
      </c>
      <c r="F12036" s="235">
        <v>0.00006630235610396709</v>
      </c>
    </row>
    <row r="12037" ht="14.25" customHeight="1" spans="1:6" x14ac:dyDescent="0.25">
      <c r="A12037" s="232">
        <v>43716</v>
      </c>
      <c r="B12037" s="233">
        <v>251</v>
      </c>
      <c r="C12037" s="233">
        <v>36</v>
      </c>
      <c r="D12037" s="234">
        <v>0.7291666666678793</v>
      </c>
      <c r="E12037" s="235">
        <v>0.000029846609805624564</v>
      </c>
      <c r="F12037" s="235">
        <v>0.00006740405688515083</v>
      </c>
    </row>
    <row r="12038" ht="14.25" customHeight="1" spans="1:6" x14ac:dyDescent="0.25">
      <c r="A12038" s="232">
        <v>43716</v>
      </c>
      <c r="B12038" s="233">
        <v>251</v>
      </c>
      <c r="C12038" s="233">
        <v>37</v>
      </c>
      <c r="D12038" s="234">
        <v>0.75</v>
      </c>
      <c r="E12038" s="235">
        <v>0.000009296394191607252</v>
      </c>
      <c r="F12038" s="235">
        <v>0.00007000807691340332</v>
      </c>
    </row>
    <row r="12039" ht="14.25" customHeight="1" spans="1:6" x14ac:dyDescent="0.25">
      <c r="A12039" s="232">
        <v>43716</v>
      </c>
      <c r="B12039" s="233">
        <v>251</v>
      </c>
      <c r="C12039" s="233">
        <v>38</v>
      </c>
      <c r="D12039" s="234">
        <v>0.7708333333321207</v>
      </c>
      <c r="E12039" s="235">
        <v>7.434028140714165e-7</v>
      </c>
      <c r="F12039" s="235">
        <v>0.00007341333387342581</v>
      </c>
    </row>
    <row r="12040" ht="14.25" customHeight="1" spans="1:6" x14ac:dyDescent="0.25">
      <c r="A12040" s="232">
        <v>43716</v>
      </c>
      <c r="B12040" s="233">
        <v>251</v>
      </c>
      <c r="C12040" s="233">
        <v>39</v>
      </c>
      <c r="D12040" s="234">
        <v>0.7916666666678793</v>
      </c>
      <c r="E12040" s="235">
        <v>2.157828702313782e-9</v>
      </c>
      <c r="F12040" s="235">
        <v>0.0000738139523393108</v>
      </c>
    </row>
    <row r="12041" ht="14.25" customHeight="1" spans="1:6" x14ac:dyDescent="0.25">
      <c r="A12041" s="232">
        <v>43716</v>
      </c>
      <c r="B12041" s="233">
        <v>251</v>
      </c>
      <c r="C12041" s="233">
        <v>40</v>
      </c>
      <c r="D12041" s="234">
        <v>0.8125</v>
      </c>
      <c r="E12041" s="235">
        <v>0</v>
      </c>
      <c r="F12041" s="235">
        <v>0.00007601735390167828</v>
      </c>
    </row>
    <row r="12042" ht="14.25" customHeight="1" spans="1:6" x14ac:dyDescent="0.25">
      <c r="A12042" s="232">
        <v>43716</v>
      </c>
      <c r="B12042" s="233">
        <v>251</v>
      </c>
      <c r="C12042" s="233">
        <v>41</v>
      </c>
      <c r="D12042" s="234">
        <v>0.8333333333321207</v>
      </c>
      <c r="E12042" s="235">
        <v>0</v>
      </c>
      <c r="F12042" s="235">
        <v>0.00007711905468286203</v>
      </c>
    </row>
    <row r="12043" ht="14.25" customHeight="1" spans="1:6" x14ac:dyDescent="0.25">
      <c r="A12043" s="232">
        <v>43716</v>
      </c>
      <c r="B12043" s="233">
        <v>251</v>
      </c>
      <c r="C12043" s="233">
        <v>42</v>
      </c>
      <c r="D12043" s="234">
        <v>0.8541666666678793</v>
      </c>
      <c r="E12043" s="235">
        <v>0</v>
      </c>
      <c r="F12043" s="235">
        <v>0.00007471534388755204</v>
      </c>
    </row>
    <row r="12044" ht="14.25" customHeight="1" spans="1:6" x14ac:dyDescent="0.25">
      <c r="A12044" s="232">
        <v>43716</v>
      </c>
      <c r="B12044" s="233">
        <v>251</v>
      </c>
      <c r="C12044" s="233">
        <v>43</v>
      </c>
      <c r="D12044" s="234">
        <v>0.875</v>
      </c>
      <c r="E12044" s="235">
        <v>0</v>
      </c>
      <c r="F12044" s="235">
        <v>0.00007151039616047207</v>
      </c>
    </row>
    <row r="12045" ht="14.25" customHeight="1" spans="1:6" x14ac:dyDescent="0.25">
      <c r="A12045" s="232">
        <v>43716</v>
      </c>
      <c r="B12045" s="233">
        <v>251</v>
      </c>
      <c r="C12045" s="233">
        <v>44</v>
      </c>
      <c r="D12045" s="234">
        <v>0.8958333333321207</v>
      </c>
      <c r="E12045" s="235">
        <v>0</v>
      </c>
      <c r="F12045" s="235">
        <v>0.00006710359303573709</v>
      </c>
    </row>
    <row r="12046" ht="14.25" customHeight="1" spans="1:6" x14ac:dyDescent="0.25">
      <c r="A12046" s="232">
        <v>43716</v>
      </c>
      <c r="B12046" s="233">
        <v>251</v>
      </c>
      <c r="C12046" s="233">
        <v>45</v>
      </c>
      <c r="D12046" s="234">
        <v>0.9166666666678793</v>
      </c>
      <c r="E12046" s="235">
        <v>0</v>
      </c>
      <c r="F12046" s="235">
        <v>0.00006339787222630086</v>
      </c>
    </row>
    <row r="12047" ht="14.25" customHeight="1" spans="1:6" x14ac:dyDescent="0.25">
      <c r="A12047" s="232">
        <v>43716</v>
      </c>
      <c r="B12047" s="233">
        <v>251</v>
      </c>
      <c r="C12047" s="233">
        <v>46</v>
      </c>
      <c r="D12047" s="234">
        <v>0.9375</v>
      </c>
      <c r="E12047" s="235">
        <v>0</v>
      </c>
      <c r="F12047" s="235">
        <v>0.0000567876675391984</v>
      </c>
    </row>
    <row r="12048" ht="14.25" customHeight="1" spans="1:6" x14ac:dyDescent="0.25">
      <c r="A12048" s="232">
        <v>43716</v>
      </c>
      <c r="B12048" s="233">
        <v>251</v>
      </c>
      <c r="C12048" s="233">
        <v>47</v>
      </c>
      <c r="D12048" s="234">
        <v>0.9583333333321207</v>
      </c>
      <c r="E12048" s="235">
        <v>0</v>
      </c>
      <c r="F12048" s="235">
        <v>0.00004887545283796971</v>
      </c>
    </row>
    <row r="12049" ht="14.25" customHeight="1" spans="1:6" x14ac:dyDescent="0.25">
      <c r="A12049" s="232">
        <v>43716</v>
      </c>
      <c r="B12049" s="233">
        <v>251</v>
      </c>
      <c r="C12049" s="233">
        <v>48</v>
      </c>
      <c r="D12049" s="234">
        <v>0.9791666666678793</v>
      </c>
      <c r="E12049" s="235">
        <v>0</v>
      </c>
      <c r="F12049" s="235">
        <v>0.000041764475068510994</v>
      </c>
    </row>
    <row r="12050" ht="14.25" customHeight="1" spans="1:6" x14ac:dyDescent="0.25">
      <c r="A12050" s="232">
        <v>43717</v>
      </c>
      <c r="B12050" s="233">
        <v>252</v>
      </c>
      <c r="C12050" s="233">
        <v>1</v>
      </c>
      <c r="D12050" s="234">
        <v>0</v>
      </c>
      <c r="E12050" s="235">
        <v>0</v>
      </c>
      <c r="F12050" s="235">
        <v>0.000036756744244948525</v>
      </c>
    </row>
    <row r="12051" ht="14.25" customHeight="1" spans="1:6" x14ac:dyDescent="0.25">
      <c r="A12051" s="232">
        <v>43717</v>
      </c>
      <c r="B12051" s="233">
        <v>252</v>
      </c>
      <c r="C12051" s="233">
        <v>2</v>
      </c>
      <c r="D12051" s="234">
        <v>0.020833333332120674</v>
      </c>
      <c r="E12051" s="235">
        <v>0</v>
      </c>
      <c r="F12051" s="235">
        <v>0.0000330510234355123</v>
      </c>
    </row>
    <row r="12052" ht="14.25" customHeight="1" spans="1:6" x14ac:dyDescent="0.25">
      <c r="A12052" s="232">
        <v>43717</v>
      </c>
      <c r="B12052" s="233">
        <v>252</v>
      </c>
      <c r="C12052" s="233">
        <v>3</v>
      </c>
      <c r="D12052" s="234">
        <v>0.041666666667879326</v>
      </c>
      <c r="E12052" s="235">
        <v>0</v>
      </c>
      <c r="F12052" s="235">
        <v>0.000030246694174317314</v>
      </c>
    </row>
    <row r="12053" ht="14.25" customHeight="1" spans="1:6" x14ac:dyDescent="0.25">
      <c r="A12053" s="232">
        <v>43717</v>
      </c>
      <c r="B12053" s="233">
        <v>252</v>
      </c>
      <c r="C12053" s="233">
        <v>4</v>
      </c>
      <c r="D12053" s="234">
        <v>0.0625</v>
      </c>
      <c r="E12053" s="235">
        <v>0</v>
      </c>
      <c r="F12053" s="235">
        <v>0.000028443911077834827</v>
      </c>
    </row>
    <row r="12054" ht="14.25" customHeight="1" spans="1:6" x14ac:dyDescent="0.25">
      <c r="A12054" s="232">
        <v>43717</v>
      </c>
      <c r="B12054" s="233">
        <v>252</v>
      </c>
      <c r="C12054" s="233">
        <v>5</v>
      </c>
      <c r="D12054" s="234">
        <v>0.08333333333212067</v>
      </c>
      <c r="E12054" s="235">
        <v>0</v>
      </c>
      <c r="F12054" s="235">
        <v>0.00002724205568017983</v>
      </c>
    </row>
    <row r="12055" ht="14.25" customHeight="1" spans="1:6" x14ac:dyDescent="0.25">
      <c r="A12055" s="232">
        <v>43717</v>
      </c>
      <c r="B12055" s="233">
        <v>252</v>
      </c>
      <c r="C12055" s="233">
        <v>6</v>
      </c>
      <c r="D12055" s="234">
        <v>0.10416666666787933</v>
      </c>
      <c r="E12055" s="235">
        <v>0</v>
      </c>
      <c r="F12055" s="235">
        <v>0.000027542519529593582</v>
      </c>
    </row>
    <row r="12056" ht="14.25" customHeight="1" spans="1:6" x14ac:dyDescent="0.25">
      <c r="A12056" s="232">
        <v>43717</v>
      </c>
      <c r="B12056" s="233">
        <v>252</v>
      </c>
      <c r="C12056" s="233">
        <v>7</v>
      </c>
      <c r="D12056" s="234">
        <v>0.125</v>
      </c>
      <c r="E12056" s="235">
        <v>0</v>
      </c>
      <c r="F12056" s="235">
        <v>0.00002684143721429483</v>
      </c>
    </row>
    <row r="12057" ht="14.25" customHeight="1" spans="1:6" x14ac:dyDescent="0.25">
      <c r="A12057" s="232">
        <v>43717</v>
      </c>
      <c r="B12057" s="233">
        <v>252</v>
      </c>
      <c r="C12057" s="233">
        <v>8</v>
      </c>
      <c r="D12057" s="234">
        <v>0.14583333333212067</v>
      </c>
      <c r="E12057" s="235">
        <v>0</v>
      </c>
      <c r="F12057" s="235">
        <v>0.000025739736433111092</v>
      </c>
    </row>
    <row r="12058" ht="14.25" customHeight="1" spans="1:6" x14ac:dyDescent="0.25">
      <c r="A12058" s="232">
        <v>43717</v>
      </c>
      <c r="B12058" s="233">
        <v>252</v>
      </c>
      <c r="C12058" s="233">
        <v>9</v>
      </c>
      <c r="D12058" s="234">
        <v>0.16666666666787933</v>
      </c>
      <c r="E12058" s="235">
        <v>0</v>
      </c>
      <c r="F12058" s="235">
        <v>0.00002614035489899609</v>
      </c>
    </row>
    <row r="12059" ht="14.25" customHeight="1" spans="1:6" x14ac:dyDescent="0.25">
      <c r="A12059" s="232">
        <v>43717</v>
      </c>
      <c r="B12059" s="233">
        <v>252</v>
      </c>
      <c r="C12059" s="233">
        <v>10</v>
      </c>
      <c r="D12059" s="234">
        <v>0.1875</v>
      </c>
      <c r="E12059" s="235">
        <v>0</v>
      </c>
      <c r="F12059" s="235">
        <v>0.00002724205568017983</v>
      </c>
    </row>
    <row r="12060" ht="14.25" customHeight="1" spans="1:6" x14ac:dyDescent="0.25">
      <c r="A12060" s="232">
        <v>43717</v>
      </c>
      <c r="B12060" s="233">
        <v>252</v>
      </c>
      <c r="C12060" s="233">
        <v>11</v>
      </c>
      <c r="D12060" s="234">
        <v>0.20833333333212067</v>
      </c>
      <c r="E12060" s="235">
        <v>7.036957738216591e-8</v>
      </c>
      <c r="F12060" s="235">
        <v>0.00002744236491312233</v>
      </c>
    </row>
    <row r="12061" ht="14.25" customHeight="1" spans="1:6" x14ac:dyDescent="0.25">
      <c r="A12061" s="232">
        <v>43717</v>
      </c>
      <c r="B12061" s="233">
        <v>252</v>
      </c>
      <c r="C12061" s="233">
        <v>12</v>
      </c>
      <c r="D12061" s="234">
        <v>0.22916666666787933</v>
      </c>
      <c r="E12061" s="235">
        <v>0.0000034246527659320747</v>
      </c>
      <c r="F12061" s="235">
        <v>0.00002894468416019107</v>
      </c>
    </row>
    <row r="12062" ht="14.25" customHeight="1" spans="1:6" x14ac:dyDescent="0.25">
      <c r="A12062" s="232">
        <v>43717</v>
      </c>
      <c r="B12062" s="233">
        <v>252</v>
      </c>
      <c r="C12062" s="233">
        <v>13</v>
      </c>
      <c r="D12062" s="234">
        <v>0.25</v>
      </c>
      <c r="E12062" s="235">
        <v>0.00001165320511375329</v>
      </c>
      <c r="F12062" s="235">
        <v>0.000034753651915523535</v>
      </c>
    </row>
    <row r="12063" ht="14.25" customHeight="1" spans="1:6" x14ac:dyDescent="0.25">
      <c r="A12063" s="232">
        <v>43717</v>
      </c>
      <c r="B12063" s="233">
        <v>252</v>
      </c>
      <c r="C12063" s="233">
        <v>14</v>
      </c>
      <c r="D12063" s="234">
        <v>0.2708333333321207</v>
      </c>
      <c r="E12063" s="235">
        <v>0.000027933198395393164</v>
      </c>
      <c r="F12063" s="235">
        <v>0.00004036231043791349</v>
      </c>
    </row>
    <row r="12064" ht="14.25" customHeight="1" spans="1:6" x14ac:dyDescent="0.25">
      <c r="A12064" s="232">
        <v>43717</v>
      </c>
      <c r="B12064" s="233">
        <v>252</v>
      </c>
      <c r="C12064" s="233">
        <v>15</v>
      </c>
      <c r="D12064" s="234">
        <v>0.2916666666678793</v>
      </c>
      <c r="E12064" s="235">
        <v>0.00005560510042571531</v>
      </c>
      <c r="F12064" s="235">
        <v>0.0000496766897697397</v>
      </c>
    </row>
    <row r="12065" ht="14.25" customHeight="1" spans="1:6" x14ac:dyDescent="0.25">
      <c r="A12065" s="232">
        <v>43717</v>
      </c>
      <c r="B12065" s="233">
        <v>252</v>
      </c>
      <c r="C12065" s="233">
        <v>16</v>
      </c>
      <c r="D12065" s="234">
        <v>0.3125</v>
      </c>
      <c r="E12065" s="235">
        <v>0.00009177774606479698</v>
      </c>
      <c r="F12065" s="235">
        <v>0.00005358271981211842</v>
      </c>
    </row>
    <row r="12066" ht="14.25" customHeight="1" spans="1:6" x14ac:dyDescent="0.25">
      <c r="A12066" s="232">
        <v>43717</v>
      </c>
      <c r="B12066" s="233">
        <v>252</v>
      </c>
      <c r="C12066" s="233">
        <v>17</v>
      </c>
      <c r="D12066" s="234">
        <v>0.3333333333321207</v>
      </c>
      <c r="E12066" s="235">
        <v>0.00013593624279623767</v>
      </c>
      <c r="F12066" s="235">
        <v>0.000056587358306255894</v>
      </c>
    </row>
    <row r="12067" ht="14.25" customHeight="1" spans="1:6" x14ac:dyDescent="0.25">
      <c r="A12067" s="232">
        <v>43717</v>
      </c>
      <c r="B12067" s="233">
        <v>252</v>
      </c>
      <c r="C12067" s="233">
        <v>18</v>
      </c>
      <c r="D12067" s="234">
        <v>0.3541666666678793</v>
      </c>
      <c r="E12067" s="235">
        <v>0.0001672818854948348</v>
      </c>
      <c r="F12067" s="235">
        <v>0.0000571882860050834</v>
      </c>
    </row>
    <row r="12068" ht="14.25" customHeight="1" spans="1:6" x14ac:dyDescent="0.25">
      <c r="A12068" s="232">
        <v>43717</v>
      </c>
      <c r="B12068" s="233">
        <v>252</v>
      </c>
      <c r="C12068" s="233">
        <v>19</v>
      </c>
      <c r="D12068" s="234">
        <v>0.375</v>
      </c>
      <c r="E12068" s="235">
        <v>0.00018446584626489638</v>
      </c>
      <c r="F12068" s="235">
        <v>0.00005608658522389965</v>
      </c>
    </row>
    <row r="12069" ht="14.25" customHeight="1" spans="1:6" x14ac:dyDescent="0.25">
      <c r="A12069" s="232">
        <v>43717</v>
      </c>
      <c r="B12069" s="233">
        <v>252</v>
      </c>
      <c r="C12069" s="233">
        <v>20</v>
      </c>
      <c r="D12069" s="234">
        <v>0.3958333333321207</v>
      </c>
      <c r="E12069" s="235">
        <v>0.00023425977751580465</v>
      </c>
      <c r="F12069" s="235">
        <v>0.00005498488444271591</v>
      </c>
    </row>
    <row r="12070" ht="14.25" customHeight="1" spans="1:6" x14ac:dyDescent="0.25">
      <c r="A12070" s="232">
        <v>43717</v>
      </c>
      <c r="B12070" s="233">
        <v>252</v>
      </c>
      <c r="C12070" s="233">
        <v>21</v>
      </c>
      <c r="D12070" s="234">
        <v>0.4166666666678793</v>
      </c>
      <c r="E12070" s="235">
        <v>0.0002540874938448352</v>
      </c>
      <c r="F12070" s="235">
        <v>0.00005338241057917592</v>
      </c>
    </row>
    <row r="12071" ht="14.25" customHeight="1" spans="1:6" x14ac:dyDescent="0.25">
      <c r="A12071" s="232">
        <v>43717</v>
      </c>
      <c r="B12071" s="233">
        <v>252</v>
      </c>
      <c r="C12071" s="233">
        <v>22</v>
      </c>
      <c r="D12071" s="234">
        <v>0.4375</v>
      </c>
      <c r="E12071" s="235">
        <v>0.0002858621763273582</v>
      </c>
      <c r="F12071" s="235">
        <v>0.00005097869978386593</v>
      </c>
    </row>
    <row r="12072" ht="14.25" customHeight="1" spans="1:6" x14ac:dyDescent="0.25">
      <c r="A12072" s="232">
        <v>43717</v>
      </c>
      <c r="B12072" s="233">
        <v>252</v>
      </c>
      <c r="C12072" s="233">
        <v>23</v>
      </c>
      <c r="D12072" s="234">
        <v>0.4583333333321207</v>
      </c>
      <c r="E12072" s="235">
        <v>0.0002987495128640452</v>
      </c>
      <c r="F12072" s="235">
        <v>0.00005177993671563594</v>
      </c>
    </row>
    <row r="12073" ht="14.25" customHeight="1" spans="1:6" x14ac:dyDescent="0.25">
      <c r="A12073" s="232">
        <v>43717</v>
      </c>
      <c r="B12073" s="233">
        <v>252</v>
      </c>
      <c r="C12073" s="233">
        <v>24</v>
      </c>
      <c r="D12073" s="234">
        <v>0.4791666666678793</v>
      </c>
      <c r="E12073" s="235">
        <v>0.000283108199119569</v>
      </c>
      <c r="F12073" s="235">
        <v>0.00005177993671563594</v>
      </c>
    </row>
    <row r="12074" ht="14.25" customHeight="1" spans="1:6" x14ac:dyDescent="0.25">
      <c r="A12074" s="232">
        <v>43717</v>
      </c>
      <c r="B12074" s="233">
        <v>252</v>
      </c>
      <c r="C12074" s="233">
        <v>25</v>
      </c>
      <c r="D12074" s="234">
        <v>0.5</v>
      </c>
      <c r="E12074" s="235">
        <v>0.00029845851186158386</v>
      </c>
      <c r="F12074" s="235">
        <v>0.0000545842659768309</v>
      </c>
    </row>
    <row r="12075" ht="14.25" customHeight="1" spans="1:6" x14ac:dyDescent="0.25">
      <c r="A12075" s="232">
        <v>43717</v>
      </c>
      <c r="B12075" s="233">
        <v>252</v>
      </c>
      <c r="C12075" s="233">
        <v>26</v>
      </c>
      <c r="D12075" s="234">
        <v>0.5208333333321207</v>
      </c>
      <c r="E12075" s="235">
        <v>0.00028983252308272895</v>
      </c>
      <c r="F12075" s="235">
        <v>0.00005478457520977341</v>
      </c>
    </row>
    <row r="12076" ht="14.25" customHeight="1" spans="1:6" x14ac:dyDescent="0.25">
      <c r="A12076" s="232">
        <v>43717</v>
      </c>
      <c r="B12076" s="233">
        <v>252</v>
      </c>
      <c r="C12076" s="233">
        <v>27</v>
      </c>
      <c r="D12076" s="234">
        <v>0.5416666666678793</v>
      </c>
      <c r="E12076" s="235">
        <v>0.000284419941679618</v>
      </c>
      <c r="F12076" s="235">
        <v>0.000053282255962704675</v>
      </c>
    </row>
    <row r="12077" ht="14.25" customHeight="1" spans="1:6" x14ac:dyDescent="0.25">
      <c r="A12077" s="232">
        <v>43717</v>
      </c>
      <c r="B12077" s="233">
        <v>252</v>
      </c>
      <c r="C12077" s="233">
        <v>28</v>
      </c>
      <c r="D12077" s="234">
        <v>0.5625</v>
      </c>
      <c r="E12077" s="235">
        <v>0.0002653132986853785</v>
      </c>
      <c r="F12077" s="235">
        <v>0.00005067823593445219</v>
      </c>
    </row>
    <row r="12078" ht="14.25" customHeight="1" spans="1:6" x14ac:dyDescent="0.25">
      <c r="A12078" s="232">
        <v>43717</v>
      </c>
      <c r="B12078" s="233">
        <v>252</v>
      </c>
      <c r="C12078" s="233">
        <v>29</v>
      </c>
      <c r="D12078" s="234">
        <v>0.5833333333321207</v>
      </c>
      <c r="E12078" s="235">
        <v>0.0002653241518700308</v>
      </c>
      <c r="F12078" s="235">
        <v>0.000049075762070912194</v>
      </c>
    </row>
    <row r="12079" ht="14.25" customHeight="1" spans="1:6" x14ac:dyDescent="0.25">
      <c r="A12079" s="232">
        <v>43717</v>
      </c>
      <c r="B12079" s="233">
        <v>252</v>
      </c>
      <c r="C12079" s="233">
        <v>30</v>
      </c>
      <c r="D12079" s="234">
        <v>0.6041666666678793</v>
      </c>
      <c r="E12079" s="235">
        <v>0.00022974829700563344</v>
      </c>
      <c r="F12079" s="235">
        <v>0.000048975607454440954</v>
      </c>
    </row>
    <row r="12080" ht="14.25" customHeight="1" spans="1:6" x14ac:dyDescent="0.25">
      <c r="A12080" s="232">
        <v>43717</v>
      </c>
      <c r="B12080" s="233">
        <v>252</v>
      </c>
      <c r="C12080" s="233">
        <v>31</v>
      </c>
      <c r="D12080" s="234">
        <v>0.625</v>
      </c>
      <c r="E12080" s="235">
        <v>0.00018711649551043894</v>
      </c>
      <c r="F12080" s="235">
        <v>0.000049175916687383454</v>
      </c>
    </row>
    <row r="12081" ht="14.25" customHeight="1" spans="1:6" x14ac:dyDescent="0.25">
      <c r="A12081" s="232">
        <v>43717</v>
      </c>
      <c r="B12081" s="233">
        <v>252</v>
      </c>
      <c r="C12081" s="233">
        <v>32</v>
      </c>
      <c r="D12081" s="234">
        <v>0.6458333333321207</v>
      </c>
      <c r="E12081" s="235">
        <v>0.00014211693342206555</v>
      </c>
      <c r="F12081" s="235">
        <v>0.00005188009133210718</v>
      </c>
    </row>
    <row r="12082" ht="14.25" customHeight="1" spans="1:6" x14ac:dyDescent="0.25">
      <c r="A12082" s="232">
        <v>43717</v>
      </c>
      <c r="B12082" s="233">
        <v>252</v>
      </c>
      <c r="C12082" s="233">
        <v>33</v>
      </c>
      <c r="D12082" s="234">
        <v>0.6666666666678793</v>
      </c>
      <c r="E12082" s="235">
        <v>0.00010658801326840938</v>
      </c>
      <c r="F12082" s="235">
        <v>0.000056387049073313414</v>
      </c>
    </row>
    <row r="12083" ht="14.25" customHeight="1" spans="1:6" x14ac:dyDescent="0.25">
      <c r="A12083" s="232">
        <v>43717</v>
      </c>
      <c r="B12083" s="233">
        <v>252</v>
      </c>
      <c r="C12083" s="233">
        <v>34</v>
      </c>
      <c r="D12083" s="234">
        <v>0.6875</v>
      </c>
      <c r="E12083" s="235">
        <v>0.00008060227520586431</v>
      </c>
      <c r="F12083" s="235">
        <v>0.00006049338834863463</v>
      </c>
    </row>
    <row r="12084" ht="14.25" customHeight="1" spans="1:6" x14ac:dyDescent="0.25">
      <c r="A12084" s="232">
        <v>43717</v>
      </c>
      <c r="B12084" s="233">
        <v>252</v>
      </c>
      <c r="C12084" s="233">
        <v>35</v>
      </c>
      <c r="D12084" s="234">
        <v>0.7083333333321207</v>
      </c>
      <c r="E12084" s="235">
        <v>0.000052709818652941125</v>
      </c>
      <c r="F12084" s="235">
        <v>0.00006439941839101337</v>
      </c>
    </row>
    <row r="12085" ht="14.25" customHeight="1" spans="1:6" x14ac:dyDescent="0.25">
      <c r="A12085" s="232">
        <v>43717</v>
      </c>
      <c r="B12085" s="233">
        <v>252</v>
      </c>
      <c r="C12085" s="233">
        <v>36</v>
      </c>
      <c r="D12085" s="234">
        <v>0.7291666666678793</v>
      </c>
      <c r="E12085" s="235">
        <v>0.000025232373374406878</v>
      </c>
      <c r="F12085" s="235">
        <v>0.00006710359303573709</v>
      </c>
    </row>
    <row r="12086" ht="14.25" customHeight="1" spans="1:6" x14ac:dyDescent="0.25">
      <c r="A12086" s="232">
        <v>43717</v>
      </c>
      <c r="B12086" s="233">
        <v>252</v>
      </c>
      <c r="C12086" s="233">
        <v>37</v>
      </c>
      <c r="D12086" s="234">
        <v>0.75</v>
      </c>
      <c r="E12086" s="235">
        <v>0.000007388952509510723</v>
      </c>
      <c r="F12086" s="235">
        <v>0.00007020838614634582</v>
      </c>
    </row>
    <row r="12087" ht="14.25" customHeight="1" spans="1:6" x14ac:dyDescent="0.25">
      <c r="A12087" s="232">
        <v>43717</v>
      </c>
      <c r="B12087" s="233">
        <v>252</v>
      </c>
      <c r="C12087" s="233">
        <v>38</v>
      </c>
      <c r="D12087" s="234">
        <v>0.7708333333321207</v>
      </c>
      <c r="E12087" s="235">
        <v>3.263253520384814e-7</v>
      </c>
      <c r="F12087" s="235">
        <v>0.00007291256079106956</v>
      </c>
    </row>
    <row r="12088" ht="14.25" customHeight="1" spans="1:6" x14ac:dyDescent="0.25">
      <c r="A12088" s="232">
        <v>43717</v>
      </c>
      <c r="B12088" s="233">
        <v>252</v>
      </c>
      <c r="C12088" s="233">
        <v>39</v>
      </c>
      <c r="D12088" s="234">
        <v>0.7916666666678793</v>
      </c>
      <c r="E12088" s="235">
        <v>0</v>
      </c>
      <c r="F12088" s="235">
        <v>0.00007391410695578205</v>
      </c>
    </row>
    <row r="12089" ht="14.25" customHeight="1" spans="1:6" x14ac:dyDescent="0.25">
      <c r="A12089" s="232">
        <v>43717</v>
      </c>
      <c r="B12089" s="233">
        <v>252</v>
      </c>
      <c r="C12089" s="233">
        <v>40</v>
      </c>
      <c r="D12089" s="234">
        <v>0.8125</v>
      </c>
      <c r="E12089" s="235">
        <v>0</v>
      </c>
      <c r="F12089" s="235">
        <v>0.00007591719928520704</v>
      </c>
    </row>
    <row r="12090" ht="14.25" customHeight="1" spans="1:6" x14ac:dyDescent="0.25">
      <c r="A12090" s="232">
        <v>43717</v>
      </c>
      <c r="B12090" s="233">
        <v>252</v>
      </c>
      <c r="C12090" s="233">
        <v>41</v>
      </c>
      <c r="D12090" s="234">
        <v>0.8333333333321207</v>
      </c>
      <c r="E12090" s="235">
        <v>0</v>
      </c>
      <c r="F12090" s="235">
        <v>0.00007611750851814954</v>
      </c>
    </row>
    <row r="12091" ht="14.25" customHeight="1" spans="1:6" x14ac:dyDescent="0.25">
      <c r="A12091" s="232">
        <v>43717</v>
      </c>
      <c r="B12091" s="233">
        <v>252</v>
      </c>
      <c r="C12091" s="233">
        <v>42</v>
      </c>
      <c r="D12091" s="234">
        <v>0.8541666666678793</v>
      </c>
      <c r="E12091" s="235">
        <v>0</v>
      </c>
      <c r="F12091" s="235">
        <v>0.00007341333387342581</v>
      </c>
    </row>
    <row r="12092" ht="14.25" customHeight="1" spans="1:6" x14ac:dyDescent="0.25">
      <c r="A12092" s="232">
        <v>43717</v>
      </c>
      <c r="B12092" s="233">
        <v>252</v>
      </c>
      <c r="C12092" s="233">
        <v>43</v>
      </c>
      <c r="D12092" s="234">
        <v>0.875</v>
      </c>
      <c r="E12092" s="235">
        <v>0</v>
      </c>
      <c r="F12092" s="235">
        <v>0.00007060900461223083</v>
      </c>
    </row>
    <row r="12093" ht="14.25" customHeight="1" spans="1:6" x14ac:dyDescent="0.25">
      <c r="A12093" s="232">
        <v>43717</v>
      </c>
      <c r="B12093" s="233">
        <v>252</v>
      </c>
      <c r="C12093" s="233">
        <v>44</v>
      </c>
      <c r="D12093" s="234">
        <v>0.8958333333321207</v>
      </c>
      <c r="E12093" s="235">
        <v>0</v>
      </c>
      <c r="F12093" s="235">
        <v>0.00006760436611809333</v>
      </c>
    </row>
    <row r="12094" ht="14.25" customHeight="1" spans="1:6" x14ac:dyDescent="0.25">
      <c r="A12094" s="232">
        <v>43717</v>
      </c>
      <c r="B12094" s="233">
        <v>252</v>
      </c>
      <c r="C12094" s="233">
        <v>45</v>
      </c>
      <c r="D12094" s="234">
        <v>0.9166666666678793</v>
      </c>
      <c r="E12094" s="235">
        <v>0</v>
      </c>
      <c r="F12094" s="235">
        <v>0.0000636983360757146</v>
      </c>
    </row>
    <row r="12095" ht="14.25" customHeight="1" spans="1:6" x14ac:dyDescent="0.25">
      <c r="A12095" s="232">
        <v>43717</v>
      </c>
      <c r="B12095" s="233">
        <v>252</v>
      </c>
      <c r="C12095" s="233">
        <v>46</v>
      </c>
      <c r="D12095" s="234">
        <v>0.9375</v>
      </c>
      <c r="E12095" s="235">
        <v>0</v>
      </c>
      <c r="F12095" s="235">
        <v>0.000057789213703910896</v>
      </c>
    </row>
    <row r="12096" ht="14.25" customHeight="1" spans="1:6" x14ac:dyDescent="0.25">
      <c r="A12096" s="232">
        <v>43717</v>
      </c>
      <c r="B12096" s="233">
        <v>252</v>
      </c>
      <c r="C12096" s="233">
        <v>47</v>
      </c>
      <c r="D12096" s="234">
        <v>0.9583333333321207</v>
      </c>
      <c r="E12096" s="235">
        <v>0</v>
      </c>
      <c r="F12096" s="235">
        <v>0.000050277617468567196</v>
      </c>
    </row>
    <row r="12097" ht="14.25" customHeight="1" spans="1:6" x14ac:dyDescent="0.25">
      <c r="A12097" s="232">
        <v>43717</v>
      </c>
      <c r="B12097" s="233">
        <v>252</v>
      </c>
      <c r="C12097" s="233">
        <v>48</v>
      </c>
      <c r="D12097" s="234">
        <v>0.9791666666678793</v>
      </c>
      <c r="E12097" s="235">
        <v>0</v>
      </c>
      <c r="F12097" s="235">
        <v>0.000043567258164993484</v>
      </c>
    </row>
    <row r="12098" ht="14.25" customHeight="1" spans="1:6" x14ac:dyDescent="0.25">
      <c r="A12098" s="232">
        <v>43718</v>
      </c>
      <c r="B12098" s="233">
        <v>253</v>
      </c>
      <c r="C12098" s="233">
        <v>1</v>
      </c>
      <c r="D12098" s="234">
        <v>0</v>
      </c>
      <c r="E12098" s="235">
        <v>0</v>
      </c>
      <c r="F12098" s="235">
        <v>0.00003755798117671852</v>
      </c>
    </row>
    <row r="12099" ht="14.25" customHeight="1" spans="1:6" x14ac:dyDescent="0.25">
      <c r="A12099" s="232">
        <v>43718</v>
      </c>
      <c r="B12099" s="233">
        <v>253</v>
      </c>
      <c r="C12099" s="233">
        <v>2</v>
      </c>
      <c r="D12099" s="234">
        <v>0.020833333332120674</v>
      </c>
      <c r="E12099" s="235">
        <v>0</v>
      </c>
      <c r="F12099" s="235">
        <v>0.00003375210575081104</v>
      </c>
    </row>
    <row r="12100" ht="14.25" customHeight="1" spans="1:6" x14ac:dyDescent="0.25">
      <c r="A12100" s="232">
        <v>43718</v>
      </c>
      <c r="B12100" s="233">
        <v>253</v>
      </c>
      <c r="C12100" s="233">
        <v>3</v>
      </c>
      <c r="D12100" s="234">
        <v>0.041666666667879326</v>
      </c>
      <c r="E12100" s="235">
        <v>0</v>
      </c>
      <c r="F12100" s="235">
        <v>0.000030246694174317314</v>
      </c>
    </row>
    <row r="12101" ht="14.25" customHeight="1" spans="1:6" x14ac:dyDescent="0.25">
      <c r="A12101" s="232">
        <v>43718</v>
      </c>
      <c r="B12101" s="233">
        <v>253</v>
      </c>
      <c r="C12101" s="233">
        <v>4</v>
      </c>
      <c r="D12101" s="234">
        <v>0.0625</v>
      </c>
      <c r="E12101" s="235">
        <v>0</v>
      </c>
      <c r="F12101" s="235">
        <v>0.00002914499339313357</v>
      </c>
    </row>
    <row r="12102" ht="14.25" customHeight="1" spans="1:6" x14ac:dyDescent="0.25">
      <c r="A12102" s="232">
        <v>43718</v>
      </c>
      <c r="B12102" s="233">
        <v>253</v>
      </c>
      <c r="C12102" s="233">
        <v>5</v>
      </c>
      <c r="D12102" s="234">
        <v>0.08333333333212067</v>
      </c>
      <c r="E12102" s="235">
        <v>0</v>
      </c>
      <c r="F12102" s="235">
        <v>0.000028043292611949826</v>
      </c>
    </row>
    <row r="12103" ht="14.25" customHeight="1" spans="1:6" x14ac:dyDescent="0.25">
      <c r="A12103" s="232">
        <v>43718</v>
      </c>
      <c r="B12103" s="233">
        <v>253</v>
      </c>
      <c r="C12103" s="233">
        <v>6</v>
      </c>
      <c r="D12103" s="234">
        <v>0.10416666666787933</v>
      </c>
      <c r="E12103" s="235">
        <v>0</v>
      </c>
      <c r="F12103" s="235">
        <v>0.000027141901063708585</v>
      </c>
    </row>
    <row r="12104" ht="14.25" customHeight="1" spans="1:6" x14ac:dyDescent="0.25">
      <c r="A12104" s="232">
        <v>43718</v>
      </c>
      <c r="B12104" s="233">
        <v>253</v>
      </c>
      <c r="C12104" s="233">
        <v>7</v>
      </c>
      <c r="D12104" s="234">
        <v>0.125</v>
      </c>
      <c r="E12104" s="235">
        <v>0</v>
      </c>
      <c r="F12104" s="235">
        <v>0.00002724205568017983</v>
      </c>
    </row>
    <row r="12105" ht="14.25" customHeight="1" spans="1:6" x14ac:dyDescent="0.25">
      <c r="A12105" s="232">
        <v>43718</v>
      </c>
      <c r="B12105" s="233">
        <v>253</v>
      </c>
      <c r="C12105" s="233">
        <v>8</v>
      </c>
      <c r="D12105" s="234">
        <v>0.14583333333212067</v>
      </c>
      <c r="E12105" s="235">
        <v>0</v>
      </c>
      <c r="F12105" s="235">
        <v>0.000026340664131938587</v>
      </c>
    </row>
    <row r="12106" ht="14.25" customHeight="1" spans="1:6" x14ac:dyDescent="0.25">
      <c r="A12106" s="232">
        <v>43718</v>
      </c>
      <c r="B12106" s="233">
        <v>253</v>
      </c>
      <c r="C12106" s="233">
        <v>9</v>
      </c>
      <c r="D12106" s="234">
        <v>0.16666666666787933</v>
      </c>
      <c r="E12106" s="235">
        <v>0</v>
      </c>
      <c r="F12106" s="235">
        <v>0.00002614035489899609</v>
      </c>
    </row>
    <row r="12107" ht="14.25" customHeight="1" spans="1:6" x14ac:dyDescent="0.25">
      <c r="A12107" s="232">
        <v>43718</v>
      </c>
      <c r="B12107" s="233">
        <v>253</v>
      </c>
      <c r="C12107" s="233">
        <v>10</v>
      </c>
      <c r="D12107" s="234">
        <v>0.1875</v>
      </c>
      <c r="E12107" s="235">
        <v>0</v>
      </c>
      <c r="F12107" s="235">
        <v>0.000026340664131938587</v>
      </c>
    </row>
    <row r="12108" ht="14.25" customHeight="1" spans="1:6" x14ac:dyDescent="0.25">
      <c r="A12108" s="232">
        <v>43718</v>
      </c>
      <c r="B12108" s="233">
        <v>253</v>
      </c>
      <c r="C12108" s="233">
        <v>11</v>
      </c>
      <c r="D12108" s="234">
        <v>0.20833333333212067</v>
      </c>
      <c r="E12108" s="235">
        <v>7.036957738216591e-8</v>
      </c>
      <c r="F12108" s="235">
        <v>0.00002684143721429483</v>
      </c>
    </row>
    <row r="12109" ht="14.25" customHeight="1" spans="1:6" x14ac:dyDescent="0.25">
      <c r="A12109" s="232">
        <v>43718</v>
      </c>
      <c r="B12109" s="233">
        <v>253</v>
      </c>
      <c r="C12109" s="233">
        <v>12</v>
      </c>
      <c r="D12109" s="234">
        <v>0.22916666666787933</v>
      </c>
      <c r="E12109" s="235">
        <v>0.0000023691091051995857</v>
      </c>
      <c r="F12109" s="235">
        <v>0.000027141901063708585</v>
      </c>
    </row>
    <row r="12110" ht="14.25" customHeight="1" spans="1:6" x14ac:dyDescent="0.25">
      <c r="A12110" s="232">
        <v>43718</v>
      </c>
      <c r="B12110" s="233">
        <v>253</v>
      </c>
      <c r="C12110" s="233">
        <v>13</v>
      </c>
      <c r="D12110" s="234">
        <v>0.25</v>
      </c>
      <c r="E12110" s="235">
        <v>0.00000968826510643253</v>
      </c>
      <c r="F12110" s="235">
        <v>0.000031148085722558555</v>
      </c>
    </row>
    <row r="12111" ht="14.25" customHeight="1" spans="1:6" x14ac:dyDescent="0.25">
      <c r="A12111" s="232">
        <v>43718</v>
      </c>
      <c r="B12111" s="233">
        <v>253</v>
      </c>
      <c r="C12111" s="233">
        <v>14</v>
      </c>
      <c r="D12111" s="234">
        <v>0.2708333333321207</v>
      </c>
      <c r="E12111" s="235">
        <v>0.000028737464729179272</v>
      </c>
      <c r="F12111" s="235">
        <v>0.00003525442499787978</v>
      </c>
    </row>
    <row r="12112" ht="14.25" customHeight="1" spans="1:6" x14ac:dyDescent="0.25">
      <c r="A12112" s="232">
        <v>43718</v>
      </c>
      <c r="B12112" s="233">
        <v>253</v>
      </c>
      <c r="C12112" s="233">
        <v>15</v>
      </c>
      <c r="D12112" s="234">
        <v>0.2916666666678793</v>
      </c>
      <c r="E12112" s="235">
        <v>0.000057175701039373105</v>
      </c>
      <c r="F12112" s="235">
        <v>0.00003845937272495976</v>
      </c>
    </row>
    <row r="12113" ht="14.25" customHeight="1" spans="1:6" x14ac:dyDescent="0.25">
      <c r="A12113" s="232">
        <v>43718</v>
      </c>
      <c r="B12113" s="233">
        <v>253</v>
      </c>
      <c r="C12113" s="233">
        <v>16</v>
      </c>
      <c r="D12113" s="234">
        <v>0.3125</v>
      </c>
      <c r="E12113" s="235">
        <v>0.00009570854918853872</v>
      </c>
      <c r="F12113" s="235">
        <v>0.00004667205127560222</v>
      </c>
    </row>
    <row r="12114" ht="14.25" customHeight="1" spans="1:6" x14ac:dyDescent="0.25">
      <c r="A12114" s="232">
        <v>43718</v>
      </c>
      <c r="B12114" s="233">
        <v>253</v>
      </c>
      <c r="C12114" s="233">
        <v>17</v>
      </c>
      <c r="D12114" s="234">
        <v>0.3333333333321207</v>
      </c>
      <c r="E12114" s="235">
        <v>0.00012619614221650831</v>
      </c>
      <c r="F12114" s="235">
        <v>0.00005418364751094592</v>
      </c>
    </row>
    <row r="12115" ht="14.25" customHeight="1" spans="1:6" x14ac:dyDescent="0.25">
      <c r="A12115" s="232">
        <v>43718</v>
      </c>
      <c r="B12115" s="233">
        <v>253</v>
      </c>
      <c r="C12115" s="233">
        <v>18</v>
      </c>
      <c r="D12115" s="234">
        <v>0.3541666666678793</v>
      </c>
      <c r="E12115" s="235">
        <v>0.000149208357604161</v>
      </c>
      <c r="F12115" s="235">
        <v>0.000056186739840370906</v>
      </c>
    </row>
    <row r="12116" ht="14.25" customHeight="1" spans="1:6" x14ac:dyDescent="0.25">
      <c r="A12116" s="232">
        <v>43718</v>
      </c>
      <c r="B12116" s="233">
        <v>253</v>
      </c>
      <c r="C12116" s="233">
        <v>19</v>
      </c>
      <c r="D12116" s="234">
        <v>0.375</v>
      </c>
      <c r="E12116" s="235">
        <v>0.0001708176724787044</v>
      </c>
      <c r="F12116" s="235">
        <v>0.00005808967755332465</v>
      </c>
    </row>
    <row r="12117" ht="14.25" customHeight="1" spans="1:6" x14ac:dyDescent="0.25">
      <c r="A12117" s="232">
        <v>43718</v>
      </c>
      <c r="B12117" s="233">
        <v>253</v>
      </c>
      <c r="C12117" s="233">
        <v>20</v>
      </c>
      <c r="D12117" s="234">
        <v>0.3958333333321207</v>
      </c>
      <c r="E12117" s="235">
        <v>0.00020627495450510096</v>
      </c>
      <c r="F12117" s="235">
        <v>0.00006229617144511711</v>
      </c>
    </row>
    <row r="12118" ht="14.25" customHeight="1" spans="1:6" x14ac:dyDescent="0.25">
      <c r="A12118" s="232">
        <v>43718</v>
      </c>
      <c r="B12118" s="233">
        <v>253</v>
      </c>
      <c r="C12118" s="233">
        <v>21</v>
      </c>
      <c r="D12118" s="234">
        <v>0.4166666666678793</v>
      </c>
      <c r="E12118" s="235">
        <v>0.00019414870001720834</v>
      </c>
      <c r="F12118" s="235">
        <v>0.00005828998678626714</v>
      </c>
    </row>
    <row r="12119" ht="14.25" customHeight="1" spans="1:6" x14ac:dyDescent="0.25">
      <c r="A12119" s="232">
        <v>43718</v>
      </c>
      <c r="B12119" s="233">
        <v>253</v>
      </c>
      <c r="C12119" s="233">
        <v>22</v>
      </c>
      <c r="D12119" s="234">
        <v>0.4375</v>
      </c>
      <c r="E12119" s="235">
        <v>0.00021828030294916101</v>
      </c>
      <c r="F12119" s="235">
        <v>0.000059191378334508385</v>
      </c>
    </row>
    <row r="12120" ht="14.25" customHeight="1" spans="1:6" x14ac:dyDescent="0.25">
      <c r="A12120" s="232">
        <v>43718</v>
      </c>
      <c r="B12120" s="233">
        <v>253</v>
      </c>
      <c r="C12120" s="233">
        <v>23</v>
      </c>
      <c r="D12120" s="234">
        <v>0.4583333333321207</v>
      </c>
      <c r="E12120" s="235">
        <v>0.0002256263347750713</v>
      </c>
      <c r="F12120" s="235">
        <v>0.0000573885952380259</v>
      </c>
    </row>
    <row r="12121" ht="14.25" customHeight="1" spans="1:6" x14ac:dyDescent="0.25">
      <c r="A12121" s="232">
        <v>43718</v>
      </c>
      <c r="B12121" s="233">
        <v>253</v>
      </c>
      <c r="C12121" s="233">
        <v>24</v>
      </c>
      <c r="D12121" s="234">
        <v>0.4791666666678793</v>
      </c>
      <c r="E12121" s="235">
        <v>0.0002196610134305452</v>
      </c>
      <c r="F12121" s="235">
        <v>0.0000571882860050834</v>
      </c>
    </row>
    <row r="12122" ht="14.25" customHeight="1" spans="1:6" x14ac:dyDescent="0.25">
      <c r="A12122" s="232">
        <v>43718</v>
      </c>
      <c r="B12122" s="233">
        <v>253</v>
      </c>
      <c r="C12122" s="233">
        <v>25</v>
      </c>
      <c r="D12122" s="234">
        <v>0.5</v>
      </c>
      <c r="E12122" s="235">
        <v>0.00021481654253799323</v>
      </c>
      <c r="F12122" s="235">
        <v>0.0000573885952380259</v>
      </c>
    </row>
    <row r="12123" ht="14.25" customHeight="1" spans="1:6" x14ac:dyDescent="0.25">
      <c r="A12123" s="232">
        <v>43718</v>
      </c>
      <c r="B12123" s="233">
        <v>253</v>
      </c>
      <c r="C12123" s="233">
        <v>26</v>
      </c>
      <c r="D12123" s="234">
        <v>0.5208333333321207</v>
      </c>
      <c r="E12123" s="235">
        <v>0.00019718197028447212</v>
      </c>
      <c r="F12123" s="235">
        <v>0.00005748874985449714</v>
      </c>
    </row>
    <row r="12124" ht="14.25" customHeight="1" spans="1:6" x14ac:dyDescent="0.25">
      <c r="A12124" s="232">
        <v>43718</v>
      </c>
      <c r="B12124" s="233">
        <v>253</v>
      </c>
      <c r="C12124" s="233">
        <v>27</v>
      </c>
      <c r="D12124" s="234">
        <v>0.5416666666678793</v>
      </c>
      <c r="E12124" s="235">
        <v>0.00019687950136052917</v>
      </c>
      <c r="F12124" s="235">
        <v>0.00005598643060742841</v>
      </c>
    </row>
    <row r="12125" ht="14.25" customHeight="1" spans="1:6" x14ac:dyDescent="0.25">
      <c r="A12125" s="232">
        <v>43718</v>
      </c>
      <c r="B12125" s="233">
        <v>253</v>
      </c>
      <c r="C12125" s="233">
        <v>28</v>
      </c>
      <c r="D12125" s="234">
        <v>0.5625</v>
      </c>
      <c r="E12125" s="235">
        <v>0.0001762240796565223</v>
      </c>
      <c r="F12125" s="235">
        <v>0.00005498488444271591</v>
      </c>
    </row>
    <row r="12126" ht="14.25" customHeight="1" spans="1:6" x14ac:dyDescent="0.25">
      <c r="A12126" s="232">
        <v>43718</v>
      </c>
      <c r="B12126" s="233">
        <v>253</v>
      </c>
      <c r="C12126" s="233">
        <v>29</v>
      </c>
      <c r="D12126" s="234">
        <v>0.5833333333321207</v>
      </c>
      <c r="E12126" s="235">
        <v>0.00017649534894729246</v>
      </c>
      <c r="F12126" s="235">
        <v>0.00005498488444271591</v>
      </c>
    </row>
    <row r="12127" ht="14.25" customHeight="1" spans="1:6" x14ac:dyDescent="0.25">
      <c r="A12127" s="232">
        <v>43718</v>
      </c>
      <c r="B12127" s="233">
        <v>253</v>
      </c>
      <c r="C12127" s="233">
        <v>30</v>
      </c>
      <c r="D12127" s="234">
        <v>0.6041666666678793</v>
      </c>
      <c r="E12127" s="235">
        <v>0.00014191519705762429</v>
      </c>
      <c r="F12127" s="235">
        <v>0.000054684420593302164</v>
      </c>
    </row>
    <row r="12128" ht="14.25" customHeight="1" spans="1:6" x14ac:dyDescent="0.25">
      <c r="A12128" s="232">
        <v>43718</v>
      </c>
      <c r="B12128" s="233">
        <v>253</v>
      </c>
      <c r="C12128" s="233">
        <v>31</v>
      </c>
      <c r="D12128" s="234">
        <v>0.625</v>
      </c>
      <c r="E12128" s="235">
        <v>0.0001134583554790178</v>
      </c>
      <c r="F12128" s="235">
        <v>0.00005278148288034843</v>
      </c>
    </row>
    <row r="12129" ht="14.25" customHeight="1" spans="1:6" x14ac:dyDescent="0.25">
      <c r="A12129" s="232">
        <v>43718</v>
      </c>
      <c r="B12129" s="233">
        <v>253</v>
      </c>
      <c r="C12129" s="233">
        <v>32</v>
      </c>
      <c r="D12129" s="234">
        <v>0.6458333333321207</v>
      </c>
      <c r="E12129" s="235">
        <v>0.0000904033600183</v>
      </c>
      <c r="F12129" s="235">
        <v>0.00005318210134623342</v>
      </c>
    </row>
    <row r="12130" ht="14.25" customHeight="1" spans="1:6" x14ac:dyDescent="0.25">
      <c r="A12130" s="232">
        <v>43718</v>
      </c>
      <c r="B12130" s="233">
        <v>253</v>
      </c>
      <c r="C12130" s="233">
        <v>33</v>
      </c>
      <c r="D12130" s="234">
        <v>0.6666666666678793</v>
      </c>
      <c r="E12130" s="235">
        <v>0.00006447338493060787</v>
      </c>
      <c r="F12130" s="235">
        <v>0.000053282255962704675</v>
      </c>
    </row>
    <row r="12131" ht="14.25" customHeight="1" spans="1:6" x14ac:dyDescent="0.25">
      <c r="A12131" s="232">
        <v>43718</v>
      </c>
      <c r="B12131" s="233">
        <v>253</v>
      </c>
      <c r="C12131" s="233">
        <v>34</v>
      </c>
      <c r="D12131" s="234">
        <v>0.6875</v>
      </c>
      <c r="E12131" s="235">
        <v>0.00004936289901112374</v>
      </c>
      <c r="F12131" s="235">
        <v>0.000056286894456842146</v>
      </c>
    </row>
    <row r="12132" ht="14.25" customHeight="1" spans="1:6" x14ac:dyDescent="0.25">
      <c r="A12132" s="232">
        <v>43718</v>
      </c>
      <c r="B12132" s="233">
        <v>253</v>
      </c>
      <c r="C12132" s="233">
        <v>35</v>
      </c>
      <c r="D12132" s="234">
        <v>0.7083333333321207</v>
      </c>
      <c r="E12132" s="235">
        <v>0.0000305009123701053</v>
      </c>
      <c r="F12132" s="235">
        <v>0.00006279694452747336</v>
      </c>
    </row>
    <row r="12133" ht="14.25" customHeight="1" spans="1:6" x14ac:dyDescent="0.25">
      <c r="A12133" s="232">
        <v>43718</v>
      </c>
      <c r="B12133" s="233">
        <v>253</v>
      </c>
      <c r="C12133" s="233">
        <v>36</v>
      </c>
      <c r="D12133" s="234">
        <v>0.7291666666678793</v>
      </c>
      <c r="E12133" s="235">
        <v>0.00001410034285400131</v>
      </c>
      <c r="F12133" s="235">
        <v>0.0000661020468710246</v>
      </c>
    </row>
    <row r="12134" ht="14.25" customHeight="1" spans="1:6" x14ac:dyDescent="0.25">
      <c r="A12134" s="232">
        <v>43718</v>
      </c>
      <c r="B12134" s="233">
        <v>253</v>
      </c>
      <c r="C12134" s="233">
        <v>37</v>
      </c>
      <c r="D12134" s="234">
        <v>0.75</v>
      </c>
      <c r="E12134" s="235">
        <v>0.000005232466088859655</v>
      </c>
      <c r="F12134" s="235">
        <v>0.00006850575766633457</v>
      </c>
    </row>
    <row r="12135" ht="14.25" customHeight="1" spans="1:6" x14ac:dyDescent="0.25">
      <c r="A12135" s="232">
        <v>43718</v>
      </c>
      <c r="B12135" s="233">
        <v>253</v>
      </c>
      <c r="C12135" s="233">
        <v>38</v>
      </c>
      <c r="D12135" s="234">
        <v>0.7708333333321207</v>
      </c>
      <c r="E12135" s="235">
        <v>2.0813799140032373e-7</v>
      </c>
      <c r="F12135" s="235">
        <v>0.00007401426157225329</v>
      </c>
    </row>
    <row r="12136" ht="14.25" customHeight="1" spans="1:6" x14ac:dyDescent="0.25">
      <c r="A12136" s="232">
        <v>43718</v>
      </c>
      <c r="B12136" s="233">
        <v>253</v>
      </c>
      <c r="C12136" s="233">
        <v>39</v>
      </c>
      <c r="D12136" s="234">
        <v>0.7916666666678793</v>
      </c>
      <c r="E12136" s="235">
        <v>0</v>
      </c>
      <c r="F12136" s="235">
        <v>0.00007291256079106956</v>
      </c>
    </row>
    <row r="12137" ht="14.25" customHeight="1" spans="1:6" x14ac:dyDescent="0.25">
      <c r="A12137" s="232">
        <v>43718</v>
      </c>
      <c r="B12137" s="233">
        <v>253</v>
      </c>
      <c r="C12137" s="233">
        <v>40</v>
      </c>
      <c r="D12137" s="234">
        <v>0.8125</v>
      </c>
      <c r="E12137" s="235">
        <v>0</v>
      </c>
      <c r="F12137" s="235">
        <v>0.00007291256079106956</v>
      </c>
    </row>
    <row r="12138" ht="14.25" customHeight="1" spans="1:6" x14ac:dyDescent="0.25">
      <c r="A12138" s="232">
        <v>43718</v>
      </c>
      <c r="B12138" s="233">
        <v>253</v>
      </c>
      <c r="C12138" s="233">
        <v>41</v>
      </c>
      <c r="D12138" s="234">
        <v>0.8333333333321207</v>
      </c>
      <c r="E12138" s="235">
        <v>0</v>
      </c>
      <c r="F12138" s="235">
        <v>0.00007221147847577081</v>
      </c>
    </row>
    <row r="12139" ht="14.25" customHeight="1" spans="1:6" x14ac:dyDescent="0.25">
      <c r="A12139" s="232">
        <v>43718</v>
      </c>
      <c r="B12139" s="233">
        <v>253</v>
      </c>
      <c r="C12139" s="233">
        <v>42</v>
      </c>
      <c r="D12139" s="234">
        <v>0.8541666666678793</v>
      </c>
      <c r="E12139" s="235">
        <v>0</v>
      </c>
      <c r="F12139" s="235">
        <v>0.00007010823152987456</v>
      </c>
    </row>
    <row r="12140" ht="14.25" customHeight="1" spans="1:6" x14ac:dyDescent="0.25">
      <c r="A12140" s="232">
        <v>43718</v>
      </c>
      <c r="B12140" s="233">
        <v>253</v>
      </c>
      <c r="C12140" s="233">
        <v>43</v>
      </c>
      <c r="D12140" s="234">
        <v>0.875</v>
      </c>
      <c r="E12140" s="235">
        <v>0</v>
      </c>
      <c r="F12140" s="235">
        <v>0.00006870606689927708</v>
      </c>
    </row>
    <row r="12141" ht="14.25" customHeight="1" spans="1:6" x14ac:dyDescent="0.25">
      <c r="A12141" s="232">
        <v>43718</v>
      </c>
      <c r="B12141" s="233">
        <v>253</v>
      </c>
      <c r="C12141" s="233">
        <v>44</v>
      </c>
      <c r="D12141" s="234">
        <v>0.8958333333321207</v>
      </c>
      <c r="E12141" s="235">
        <v>0</v>
      </c>
      <c r="F12141" s="235">
        <v>0.00006490019147336961</v>
      </c>
    </row>
    <row r="12142" ht="14.25" customHeight="1" spans="1:6" x14ac:dyDescent="0.25">
      <c r="A12142" s="232">
        <v>43718</v>
      </c>
      <c r="B12142" s="233">
        <v>253</v>
      </c>
      <c r="C12142" s="233">
        <v>45</v>
      </c>
      <c r="D12142" s="234">
        <v>0.9166666666678793</v>
      </c>
      <c r="E12142" s="235">
        <v>0</v>
      </c>
      <c r="F12142" s="235">
        <v>0.00006169524374628963</v>
      </c>
    </row>
    <row r="12143" ht="14.25" customHeight="1" spans="1:6" x14ac:dyDescent="0.25">
      <c r="A12143" s="232">
        <v>43718</v>
      </c>
      <c r="B12143" s="233">
        <v>253</v>
      </c>
      <c r="C12143" s="233">
        <v>46</v>
      </c>
      <c r="D12143" s="234">
        <v>0.9375</v>
      </c>
      <c r="E12143" s="235">
        <v>0</v>
      </c>
      <c r="F12143" s="235">
        <v>0.0000571882860050834</v>
      </c>
    </row>
    <row r="12144" ht="14.25" customHeight="1" spans="1:6" x14ac:dyDescent="0.25">
      <c r="A12144" s="232">
        <v>43718</v>
      </c>
      <c r="B12144" s="233">
        <v>253</v>
      </c>
      <c r="C12144" s="233">
        <v>47</v>
      </c>
      <c r="D12144" s="234">
        <v>0.9583333333321207</v>
      </c>
      <c r="E12144" s="235">
        <v>0</v>
      </c>
      <c r="F12144" s="235">
        <v>0.00005127916363327967</v>
      </c>
    </row>
    <row r="12145" ht="14.25" customHeight="1" spans="1:6" x14ac:dyDescent="0.25">
      <c r="A12145" s="232">
        <v>43718</v>
      </c>
      <c r="B12145" s="233">
        <v>253</v>
      </c>
      <c r="C12145" s="233">
        <v>48</v>
      </c>
      <c r="D12145" s="234">
        <v>0.9791666666678793</v>
      </c>
      <c r="E12145" s="235">
        <v>0</v>
      </c>
      <c r="F12145" s="235">
        <v>0.00004547019587794722</v>
      </c>
    </row>
    <row r="12146" ht="14.25" customHeight="1" spans="1:6" x14ac:dyDescent="0.25">
      <c r="A12146" s="232">
        <v>43719</v>
      </c>
      <c r="B12146" s="233">
        <v>254</v>
      </c>
      <c r="C12146" s="233">
        <v>1</v>
      </c>
      <c r="D12146" s="234">
        <v>0</v>
      </c>
      <c r="E12146" s="235">
        <v>0</v>
      </c>
      <c r="F12146" s="235">
        <v>0.000039561073506143503</v>
      </c>
    </row>
    <row r="12147" ht="14.25" customHeight="1" spans="1:6" x14ac:dyDescent="0.25">
      <c r="A12147" s="232">
        <v>43719</v>
      </c>
      <c r="B12147" s="233">
        <v>254</v>
      </c>
      <c r="C12147" s="233">
        <v>2</v>
      </c>
      <c r="D12147" s="234">
        <v>0.020833333332120674</v>
      </c>
      <c r="E12147" s="235">
        <v>0</v>
      </c>
      <c r="F12147" s="235">
        <v>0.00003545473423082228</v>
      </c>
    </row>
    <row r="12148" ht="14.25" customHeight="1" spans="1:6" x14ac:dyDescent="0.25">
      <c r="A12148" s="232">
        <v>43719</v>
      </c>
      <c r="B12148" s="233">
        <v>254</v>
      </c>
      <c r="C12148" s="233">
        <v>3</v>
      </c>
      <c r="D12148" s="234">
        <v>0.041666666667879326</v>
      </c>
      <c r="E12148" s="235">
        <v>0</v>
      </c>
      <c r="F12148" s="235">
        <v>0.0000326504049696273</v>
      </c>
    </row>
    <row r="12149" ht="14.25" customHeight="1" spans="1:6" x14ac:dyDescent="0.25">
      <c r="A12149" s="232">
        <v>43719</v>
      </c>
      <c r="B12149" s="233">
        <v>254</v>
      </c>
      <c r="C12149" s="233">
        <v>4</v>
      </c>
      <c r="D12149" s="234">
        <v>0.0625</v>
      </c>
      <c r="E12149" s="235">
        <v>0</v>
      </c>
      <c r="F12149" s="235">
        <v>0.000030447003407259817</v>
      </c>
    </row>
    <row r="12150" ht="14.25" customHeight="1" spans="1:6" x14ac:dyDescent="0.25">
      <c r="A12150" s="232">
        <v>43719</v>
      </c>
      <c r="B12150" s="233">
        <v>254</v>
      </c>
      <c r="C12150" s="233">
        <v>5</v>
      </c>
      <c r="D12150" s="234">
        <v>0.08333333333212067</v>
      </c>
      <c r="E12150" s="235">
        <v>0</v>
      </c>
      <c r="F12150" s="235">
        <v>0.000029245148009604822</v>
      </c>
    </row>
    <row r="12151" ht="14.25" customHeight="1" spans="1:6" x14ac:dyDescent="0.25">
      <c r="A12151" s="232">
        <v>43719</v>
      </c>
      <c r="B12151" s="233">
        <v>254</v>
      </c>
      <c r="C12151" s="233">
        <v>6</v>
      </c>
      <c r="D12151" s="234">
        <v>0.10416666666787933</v>
      </c>
      <c r="E12151" s="235">
        <v>0</v>
      </c>
      <c r="F12151" s="235">
        <v>0.00002744236491312233</v>
      </c>
    </row>
    <row r="12152" ht="14.25" customHeight="1" spans="1:6" x14ac:dyDescent="0.25">
      <c r="A12152" s="232">
        <v>43719</v>
      </c>
      <c r="B12152" s="233">
        <v>254</v>
      </c>
      <c r="C12152" s="233">
        <v>7</v>
      </c>
      <c r="D12152" s="234">
        <v>0.125</v>
      </c>
      <c r="E12152" s="235">
        <v>0</v>
      </c>
      <c r="F12152" s="235">
        <v>0.00002744236491312233</v>
      </c>
    </row>
    <row r="12153" ht="14.25" customHeight="1" spans="1:6" x14ac:dyDescent="0.25">
      <c r="A12153" s="232">
        <v>43719</v>
      </c>
      <c r="B12153" s="233">
        <v>254</v>
      </c>
      <c r="C12153" s="233">
        <v>8</v>
      </c>
      <c r="D12153" s="234">
        <v>0.14583333333212067</v>
      </c>
      <c r="E12153" s="235">
        <v>0</v>
      </c>
      <c r="F12153" s="235">
        <v>0.000026240509515467337</v>
      </c>
    </row>
    <row r="12154" ht="14.25" customHeight="1" spans="1:6" x14ac:dyDescent="0.25">
      <c r="A12154" s="232">
        <v>43719</v>
      </c>
      <c r="B12154" s="233">
        <v>254</v>
      </c>
      <c r="C12154" s="233">
        <v>9</v>
      </c>
      <c r="D12154" s="234">
        <v>0.16666666666787933</v>
      </c>
      <c r="E12154" s="235">
        <v>0</v>
      </c>
      <c r="F12154" s="235">
        <v>0.00002614035489899609</v>
      </c>
    </row>
    <row r="12155" ht="14.25" customHeight="1" spans="1:6" x14ac:dyDescent="0.25">
      <c r="A12155" s="232">
        <v>43719</v>
      </c>
      <c r="B12155" s="233">
        <v>254</v>
      </c>
      <c r="C12155" s="233">
        <v>10</v>
      </c>
      <c r="D12155" s="234">
        <v>0.1875</v>
      </c>
      <c r="E12155" s="235">
        <v>0</v>
      </c>
      <c r="F12155" s="235">
        <v>0.00002654097336488109</v>
      </c>
    </row>
    <row r="12156" ht="14.25" customHeight="1" spans="1:6" x14ac:dyDescent="0.25">
      <c r="A12156" s="232">
        <v>43719</v>
      </c>
      <c r="B12156" s="233">
        <v>254</v>
      </c>
      <c r="C12156" s="233">
        <v>11</v>
      </c>
      <c r="D12156" s="234">
        <v>0.20833333333212067</v>
      </c>
      <c r="E12156" s="235">
        <v>2.3456525794055305e-8</v>
      </c>
      <c r="F12156" s="235">
        <v>0.00002604020028252484</v>
      </c>
    </row>
    <row r="12157" ht="14.25" customHeight="1" spans="1:6" x14ac:dyDescent="0.25">
      <c r="A12157" s="232">
        <v>43719</v>
      </c>
      <c r="B12157" s="233">
        <v>254</v>
      </c>
      <c r="C12157" s="233">
        <v>12</v>
      </c>
      <c r="D12157" s="234">
        <v>0.22916666666787933</v>
      </c>
      <c r="E12157" s="235">
        <v>8.913479801741015e-7</v>
      </c>
      <c r="F12157" s="235">
        <v>0.000028243601844892327</v>
      </c>
    </row>
    <row r="12158" ht="14.25" customHeight="1" spans="1:6" x14ac:dyDescent="0.25">
      <c r="A12158" s="232">
        <v>43719</v>
      </c>
      <c r="B12158" s="233">
        <v>254</v>
      </c>
      <c r="C12158" s="233">
        <v>13</v>
      </c>
      <c r="D12158" s="234">
        <v>0.25</v>
      </c>
      <c r="E12158" s="235">
        <v>0.0000035877259557055427</v>
      </c>
      <c r="F12158" s="235">
        <v>0.000028544065694306077</v>
      </c>
    </row>
    <row r="12159" ht="14.25" customHeight="1" spans="1:6" x14ac:dyDescent="0.25">
      <c r="A12159" s="232">
        <v>43719</v>
      </c>
      <c r="B12159" s="233">
        <v>254</v>
      </c>
      <c r="C12159" s="233">
        <v>14</v>
      </c>
      <c r="D12159" s="234">
        <v>0.2708333333321207</v>
      </c>
      <c r="E12159" s="235">
        <v>0.000013282993136063157</v>
      </c>
      <c r="F12159" s="235">
        <v>0.00003234994112021355</v>
      </c>
    </row>
    <row r="12160" ht="14.25" customHeight="1" spans="1:6" x14ac:dyDescent="0.25">
      <c r="A12160" s="232">
        <v>43719</v>
      </c>
      <c r="B12160" s="233">
        <v>254</v>
      </c>
      <c r="C12160" s="233">
        <v>15</v>
      </c>
      <c r="D12160" s="234">
        <v>0.2916666666678793</v>
      </c>
      <c r="E12160" s="235">
        <v>0.00003338017730854317</v>
      </c>
      <c r="F12160" s="235">
        <v>0.000035354579614351036</v>
      </c>
    </row>
    <row r="12161" ht="14.25" customHeight="1" spans="1:6" x14ac:dyDescent="0.25">
      <c r="A12161" s="232">
        <v>43719</v>
      </c>
      <c r="B12161" s="233">
        <v>254</v>
      </c>
      <c r="C12161" s="233">
        <v>16</v>
      </c>
      <c r="D12161" s="234">
        <v>0.3125</v>
      </c>
      <c r="E12161" s="235">
        <v>0.000060560744433858154</v>
      </c>
      <c r="F12161" s="235">
        <v>0.000039561073506143503</v>
      </c>
    </row>
    <row r="12162" ht="14.25" customHeight="1" spans="1:6" x14ac:dyDescent="0.25">
      <c r="A12162" s="232">
        <v>43719</v>
      </c>
      <c r="B12162" s="233">
        <v>254</v>
      </c>
      <c r="C12162" s="233">
        <v>17</v>
      </c>
      <c r="D12162" s="234">
        <v>0.3333333333321207</v>
      </c>
      <c r="E12162" s="235">
        <v>0.00008735237601526501</v>
      </c>
      <c r="F12162" s="235">
        <v>0.000048274525139142206</v>
      </c>
    </row>
    <row r="12163" ht="14.25" customHeight="1" spans="1:6" x14ac:dyDescent="0.25">
      <c r="A12163" s="232">
        <v>43719</v>
      </c>
      <c r="B12163" s="233">
        <v>254</v>
      </c>
      <c r="C12163" s="233">
        <v>18</v>
      </c>
      <c r="D12163" s="234">
        <v>0.3541666666678793</v>
      </c>
      <c r="E12163" s="235">
        <v>0.00011252446036758734</v>
      </c>
      <c r="F12163" s="235">
        <v>0.00005157962748269343</v>
      </c>
    </row>
    <row r="12164" ht="14.25" customHeight="1" spans="1:6" x14ac:dyDescent="0.25">
      <c r="A12164" s="232">
        <v>43719</v>
      </c>
      <c r="B12164" s="233">
        <v>254</v>
      </c>
      <c r="C12164" s="233">
        <v>19</v>
      </c>
      <c r="D12164" s="234">
        <v>0.375</v>
      </c>
      <c r="E12164" s="235">
        <v>0.00014245475357663474</v>
      </c>
      <c r="F12164" s="235">
        <v>0.0000573885952380259</v>
      </c>
    </row>
    <row r="12165" ht="14.25" customHeight="1" spans="1:6" x14ac:dyDescent="0.25">
      <c r="A12165" s="232">
        <v>43719</v>
      </c>
      <c r="B12165" s="233">
        <v>254</v>
      </c>
      <c r="C12165" s="233">
        <v>20</v>
      </c>
      <c r="D12165" s="234">
        <v>0.3958333333321207</v>
      </c>
      <c r="E12165" s="235">
        <v>0.00016542921503352606</v>
      </c>
      <c r="F12165" s="235">
        <v>0.00005989246064980713</v>
      </c>
    </row>
    <row r="12166" ht="14.25" customHeight="1" spans="1:6" x14ac:dyDescent="0.25">
      <c r="A12166" s="232">
        <v>43719</v>
      </c>
      <c r="B12166" s="233">
        <v>254</v>
      </c>
      <c r="C12166" s="233">
        <v>21</v>
      </c>
      <c r="D12166" s="234">
        <v>0.4166666666678793</v>
      </c>
      <c r="E12166" s="235">
        <v>0.00018279346970915124</v>
      </c>
      <c r="F12166" s="235">
        <v>0.00006409895454159961</v>
      </c>
    </row>
    <row r="12167" ht="14.25" customHeight="1" spans="1:6" x14ac:dyDescent="0.25">
      <c r="A12167" s="232">
        <v>43719</v>
      </c>
      <c r="B12167" s="233">
        <v>254</v>
      </c>
      <c r="C12167" s="233">
        <v>22</v>
      </c>
      <c r="D12167" s="234">
        <v>0.4375</v>
      </c>
      <c r="E12167" s="235">
        <v>0.00020505892371922157</v>
      </c>
      <c r="F12167" s="235">
        <v>0.0000628970991439446</v>
      </c>
    </row>
    <row r="12168" ht="14.25" customHeight="1" spans="1:6" x14ac:dyDescent="0.25">
      <c r="A12168" s="232">
        <v>43719</v>
      </c>
      <c r="B12168" s="233">
        <v>254</v>
      </c>
      <c r="C12168" s="233">
        <v>23</v>
      </c>
      <c r="D12168" s="234">
        <v>0.4583333333321207</v>
      </c>
      <c r="E12168" s="235">
        <v>0.00020389904799709478</v>
      </c>
      <c r="F12168" s="235">
        <v>0.00006209586221217463</v>
      </c>
    </row>
    <row r="12169" ht="14.25" customHeight="1" spans="1:6" x14ac:dyDescent="0.25">
      <c r="A12169" s="232">
        <v>43719</v>
      </c>
      <c r="B12169" s="233">
        <v>254</v>
      </c>
      <c r="C12169" s="233">
        <v>24</v>
      </c>
      <c r="D12169" s="234">
        <v>0.4791666666678793</v>
      </c>
      <c r="E12169" s="235">
        <v>0.00021517824368495829</v>
      </c>
      <c r="F12169" s="235">
        <v>0.00006429926377454211</v>
      </c>
    </row>
    <row r="12170" ht="14.25" customHeight="1" spans="1:6" x14ac:dyDescent="0.25">
      <c r="A12170" s="232">
        <v>43719</v>
      </c>
      <c r="B12170" s="233">
        <v>254</v>
      </c>
      <c r="C12170" s="233">
        <v>25</v>
      </c>
      <c r="D12170" s="234">
        <v>0.5</v>
      </c>
      <c r="E12170" s="235">
        <v>0.00022954167631128832</v>
      </c>
      <c r="F12170" s="235">
        <v>0.00006630235610396709</v>
      </c>
    </row>
    <row r="12171" ht="14.25" customHeight="1" spans="1:6" x14ac:dyDescent="0.25">
      <c r="A12171" s="232">
        <v>43719</v>
      </c>
      <c r="B12171" s="233">
        <v>254</v>
      </c>
      <c r="C12171" s="233">
        <v>26</v>
      </c>
      <c r="D12171" s="234">
        <v>0.5208333333321207</v>
      </c>
      <c r="E12171" s="235">
        <v>0.0002163810419438804</v>
      </c>
      <c r="F12171" s="235">
        <v>0.00006429926377454211</v>
      </c>
    </row>
    <row r="12172" ht="14.25" customHeight="1" spans="1:6" x14ac:dyDescent="0.25">
      <c r="A12172" s="232">
        <v>43719</v>
      </c>
      <c r="B12172" s="233">
        <v>254</v>
      </c>
      <c r="C12172" s="233">
        <v>27</v>
      </c>
      <c r="D12172" s="234">
        <v>0.5416666666678793</v>
      </c>
      <c r="E12172" s="235">
        <v>0.00019635411344533604</v>
      </c>
      <c r="F12172" s="235">
        <v>0.0000636983360757146</v>
      </c>
    </row>
    <row r="12173" ht="14.25" customHeight="1" spans="1:6" x14ac:dyDescent="0.25">
      <c r="A12173" s="232">
        <v>43719</v>
      </c>
      <c r="B12173" s="233">
        <v>254</v>
      </c>
      <c r="C12173" s="233">
        <v>28</v>
      </c>
      <c r="D12173" s="234">
        <v>0.5625</v>
      </c>
      <c r="E12173" s="235">
        <v>0.00017338466497981747</v>
      </c>
      <c r="F12173" s="235">
        <v>0.000060393233732163374</v>
      </c>
    </row>
    <row r="12174" ht="14.25" customHeight="1" spans="1:6" x14ac:dyDescent="0.25">
      <c r="A12174" s="232">
        <v>43719</v>
      </c>
      <c r="B12174" s="233">
        <v>254</v>
      </c>
      <c r="C12174" s="233">
        <v>29</v>
      </c>
      <c r="D12174" s="234">
        <v>0.5833333333321207</v>
      </c>
      <c r="E12174" s="235">
        <v>0.00016541490034656844</v>
      </c>
      <c r="F12174" s="235">
        <v>0.00005969215141686463</v>
      </c>
    </row>
    <row r="12175" ht="14.25" customHeight="1" spans="1:6" x14ac:dyDescent="0.25">
      <c r="A12175" s="232">
        <v>43719</v>
      </c>
      <c r="B12175" s="233">
        <v>254</v>
      </c>
      <c r="C12175" s="233">
        <v>30</v>
      </c>
      <c r="D12175" s="234">
        <v>0.6041666666678793</v>
      </c>
      <c r="E12175" s="235">
        <v>0.00013725588282836678</v>
      </c>
      <c r="F12175" s="235">
        <v>0.00006019292449922087</v>
      </c>
    </row>
    <row r="12176" ht="14.25" customHeight="1" spans="1:6" x14ac:dyDescent="0.25">
      <c r="A12176" s="232">
        <v>43719</v>
      </c>
      <c r="B12176" s="233">
        <v>254</v>
      </c>
      <c r="C12176" s="233">
        <v>31</v>
      </c>
      <c r="D12176" s="234">
        <v>0.625</v>
      </c>
      <c r="E12176" s="235">
        <v>0.00012876909585055393</v>
      </c>
      <c r="F12176" s="235">
        <v>0.000059992615266278386</v>
      </c>
    </row>
    <row r="12177" ht="14.25" customHeight="1" spans="1:6" x14ac:dyDescent="0.25">
      <c r="A12177" s="232">
        <v>43719</v>
      </c>
      <c r="B12177" s="233">
        <v>254</v>
      </c>
      <c r="C12177" s="233">
        <v>32</v>
      </c>
      <c r="D12177" s="234">
        <v>0.6458333333321207</v>
      </c>
      <c r="E12177" s="235">
        <v>0.00010908106616740797</v>
      </c>
      <c r="F12177" s="235">
        <v>0.00006129462528040462</v>
      </c>
    </row>
    <row r="12178" ht="14.25" customHeight="1" spans="1:6" x14ac:dyDescent="0.25">
      <c r="A12178" s="232">
        <v>43719</v>
      </c>
      <c r="B12178" s="233">
        <v>254</v>
      </c>
      <c r="C12178" s="233">
        <v>33</v>
      </c>
      <c r="D12178" s="234">
        <v>0.6666666666678793</v>
      </c>
      <c r="E12178" s="235">
        <v>0.00008187179495197824</v>
      </c>
      <c r="F12178" s="235">
        <v>0.00006329771760982962</v>
      </c>
    </row>
    <row r="12179" ht="14.25" customHeight="1" spans="1:6" x14ac:dyDescent="0.25">
      <c r="A12179" s="232">
        <v>43719</v>
      </c>
      <c r="B12179" s="233">
        <v>254</v>
      </c>
      <c r="C12179" s="233">
        <v>34</v>
      </c>
      <c r="D12179" s="234">
        <v>0.6875</v>
      </c>
      <c r="E12179" s="235">
        <v>0.0000593718337408539</v>
      </c>
      <c r="F12179" s="235">
        <v>0.00007120993231105831</v>
      </c>
    </row>
    <row r="12180" ht="14.25" customHeight="1" spans="1:6" x14ac:dyDescent="0.25">
      <c r="A12180" s="232">
        <v>43719</v>
      </c>
      <c r="B12180" s="233">
        <v>254</v>
      </c>
      <c r="C12180" s="233">
        <v>35</v>
      </c>
      <c r="D12180" s="234">
        <v>0.7083333333321207</v>
      </c>
      <c r="E12180" s="235">
        <v>0.00003789767448456559</v>
      </c>
      <c r="F12180" s="235">
        <v>0.00007481549850402329</v>
      </c>
    </row>
    <row r="12181" ht="14.25" customHeight="1" spans="1:6" x14ac:dyDescent="0.25">
      <c r="A12181" s="232">
        <v>43719</v>
      </c>
      <c r="B12181" s="233">
        <v>254</v>
      </c>
      <c r="C12181" s="233">
        <v>36</v>
      </c>
      <c r="D12181" s="234">
        <v>0.7291666666678793</v>
      </c>
      <c r="E12181" s="235">
        <v>0.00001930675835586764</v>
      </c>
      <c r="F12181" s="235">
        <v>0.00007621766313462079</v>
      </c>
    </row>
    <row r="12182" ht="14.25" customHeight="1" spans="1:6" x14ac:dyDescent="0.25">
      <c r="A12182" s="232">
        <v>43719</v>
      </c>
      <c r="B12182" s="233">
        <v>254</v>
      </c>
      <c r="C12182" s="233">
        <v>37</v>
      </c>
      <c r="D12182" s="234">
        <v>0.75</v>
      </c>
      <c r="E12182" s="235">
        <v>0.0000053524498053926895</v>
      </c>
      <c r="F12182" s="235">
        <v>0.00007761982776521827</v>
      </c>
    </row>
    <row r="12183" ht="14.25" customHeight="1" spans="1:6" x14ac:dyDescent="0.25">
      <c r="A12183" s="232">
        <v>43719</v>
      </c>
      <c r="B12183" s="233">
        <v>254</v>
      </c>
      <c r="C12183" s="233">
        <v>38</v>
      </c>
      <c r="D12183" s="234">
        <v>0.7708333333321207</v>
      </c>
      <c r="E12183" s="235">
        <v>1.3890251618037006e-7</v>
      </c>
      <c r="F12183" s="235">
        <v>0.00007902199239581575</v>
      </c>
    </row>
    <row r="12184" ht="14.25" customHeight="1" spans="1:6" x14ac:dyDescent="0.25">
      <c r="A12184" s="232">
        <v>43719</v>
      </c>
      <c r="B12184" s="233">
        <v>254</v>
      </c>
      <c r="C12184" s="233">
        <v>39</v>
      </c>
      <c r="D12184" s="234">
        <v>0.7916666666678793</v>
      </c>
      <c r="E12184" s="235">
        <v>0</v>
      </c>
      <c r="F12184" s="235">
        <v>0.00007912214701228701</v>
      </c>
    </row>
    <row r="12185" ht="14.25" customHeight="1" spans="1:6" x14ac:dyDescent="0.25">
      <c r="A12185" s="232">
        <v>43719</v>
      </c>
      <c r="B12185" s="233">
        <v>254</v>
      </c>
      <c r="C12185" s="233">
        <v>40</v>
      </c>
      <c r="D12185" s="234">
        <v>0.8125</v>
      </c>
      <c r="E12185" s="235">
        <v>0</v>
      </c>
      <c r="F12185" s="235">
        <v>0.00007751967314874703</v>
      </c>
    </row>
    <row r="12186" ht="14.25" customHeight="1" spans="1:6" x14ac:dyDescent="0.25">
      <c r="A12186" s="232">
        <v>43719</v>
      </c>
      <c r="B12186" s="233">
        <v>254</v>
      </c>
      <c r="C12186" s="233">
        <v>41</v>
      </c>
      <c r="D12186" s="234">
        <v>0.8333333333321207</v>
      </c>
      <c r="E12186" s="235">
        <v>0</v>
      </c>
      <c r="F12186" s="235">
        <v>0.00008202663088995325</v>
      </c>
    </row>
    <row r="12187" ht="14.25" customHeight="1" spans="1:6" x14ac:dyDescent="0.25">
      <c r="A12187" s="232">
        <v>43719</v>
      </c>
      <c r="B12187" s="233">
        <v>254</v>
      </c>
      <c r="C12187" s="233">
        <v>42</v>
      </c>
      <c r="D12187" s="234">
        <v>0.8541666666678793</v>
      </c>
      <c r="E12187" s="235">
        <v>0</v>
      </c>
      <c r="F12187" s="235">
        <v>0.00007842106469698827</v>
      </c>
    </row>
    <row r="12188" ht="14.25" customHeight="1" spans="1:6" x14ac:dyDescent="0.25">
      <c r="A12188" s="232">
        <v>43719</v>
      </c>
      <c r="B12188" s="233">
        <v>254</v>
      </c>
      <c r="C12188" s="233">
        <v>43</v>
      </c>
      <c r="D12188" s="234">
        <v>0.875</v>
      </c>
      <c r="E12188" s="235">
        <v>0</v>
      </c>
      <c r="F12188" s="235">
        <v>0.00007451503465460955</v>
      </c>
    </row>
    <row r="12189" ht="14.25" customHeight="1" spans="1:6" x14ac:dyDescent="0.25">
      <c r="A12189" s="232">
        <v>43719</v>
      </c>
      <c r="B12189" s="233">
        <v>254</v>
      </c>
      <c r="C12189" s="233">
        <v>44</v>
      </c>
      <c r="D12189" s="234">
        <v>0.8958333333321207</v>
      </c>
      <c r="E12189" s="235">
        <v>0</v>
      </c>
      <c r="F12189" s="235">
        <v>0.00006960745844751831</v>
      </c>
    </row>
    <row r="12190" ht="14.25" customHeight="1" spans="1:6" x14ac:dyDescent="0.25">
      <c r="A12190" s="232">
        <v>43719</v>
      </c>
      <c r="B12190" s="233">
        <v>254</v>
      </c>
      <c r="C12190" s="233">
        <v>45</v>
      </c>
      <c r="D12190" s="234">
        <v>0.9166666666678793</v>
      </c>
      <c r="E12190" s="235">
        <v>0</v>
      </c>
      <c r="F12190" s="235">
        <v>0.00006379849069218586</v>
      </c>
    </row>
    <row r="12191" ht="14.25" customHeight="1" spans="1:6" x14ac:dyDescent="0.25">
      <c r="A12191" s="232">
        <v>43719</v>
      </c>
      <c r="B12191" s="233">
        <v>254</v>
      </c>
      <c r="C12191" s="233">
        <v>46</v>
      </c>
      <c r="D12191" s="234">
        <v>0.9375</v>
      </c>
      <c r="E12191" s="235">
        <v>0</v>
      </c>
      <c r="F12191" s="235">
        <v>0.0000567876675391984</v>
      </c>
    </row>
    <row r="12192" ht="14.25" customHeight="1" spans="1:6" x14ac:dyDescent="0.25">
      <c r="A12192" s="232">
        <v>43719</v>
      </c>
      <c r="B12192" s="233">
        <v>254</v>
      </c>
      <c r="C12192" s="233">
        <v>47</v>
      </c>
      <c r="D12192" s="234">
        <v>0.9583333333321207</v>
      </c>
      <c r="E12192" s="235">
        <v>0</v>
      </c>
      <c r="F12192" s="235">
        <v>0.00004787390667325721</v>
      </c>
    </row>
    <row r="12193" ht="14.25" customHeight="1" spans="1:6" x14ac:dyDescent="0.25">
      <c r="A12193" s="232">
        <v>43719</v>
      </c>
      <c r="B12193" s="233">
        <v>254</v>
      </c>
      <c r="C12193" s="233">
        <v>48</v>
      </c>
      <c r="D12193" s="234">
        <v>0.9791666666678793</v>
      </c>
      <c r="E12193" s="235">
        <v>0</v>
      </c>
      <c r="F12193" s="235">
        <v>0.00004086308352026975</v>
      </c>
    </row>
    <row r="12194" ht="14.25" customHeight="1" spans="1:6" x14ac:dyDescent="0.25">
      <c r="A12194" s="232">
        <v>43720</v>
      </c>
      <c r="B12194" s="233">
        <v>255</v>
      </c>
      <c r="C12194" s="233">
        <v>1</v>
      </c>
      <c r="D12194" s="234">
        <v>0</v>
      </c>
      <c r="E12194" s="235">
        <v>0</v>
      </c>
      <c r="F12194" s="235">
        <v>0.00003615581654612103</v>
      </c>
    </row>
    <row r="12195" ht="14.25" customHeight="1" spans="1:6" x14ac:dyDescent="0.25">
      <c r="A12195" s="232">
        <v>43720</v>
      </c>
      <c r="B12195" s="233">
        <v>255</v>
      </c>
      <c r="C12195" s="233">
        <v>2</v>
      </c>
      <c r="D12195" s="234">
        <v>0.020833333332120674</v>
      </c>
      <c r="E12195" s="235">
        <v>0</v>
      </c>
      <c r="F12195" s="235">
        <v>0.000032550250353156044</v>
      </c>
    </row>
    <row r="12196" ht="14.25" customHeight="1" spans="1:6" x14ac:dyDescent="0.25">
      <c r="A12196" s="232">
        <v>43720</v>
      </c>
      <c r="B12196" s="233">
        <v>255</v>
      </c>
      <c r="C12196" s="233">
        <v>3</v>
      </c>
      <c r="D12196" s="234">
        <v>0.041666666667879326</v>
      </c>
      <c r="E12196" s="235">
        <v>0</v>
      </c>
      <c r="F12196" s="235">
        <v>0.000029445457242547322</v>
      </c>
    </row>
    <row r="12197" ht="14.25" customHeight="1" spans="1:6" x14ac:dyDescent="0.25">
      <c r="A12197" s="232">
        <v>43720</v>
      </c>
      <c r="B12197" s="233">
        <v>255</v>
      </c>
      <c r="C12197" s="233">
        <v>4</v>
      </c>
      <c r="D12197" s="234">
        <v>0.0625</v>
      </c>
      <c r="E12197" s="235">
        <v>0</v>
      </c>
      <c r="F12197" s="235">
        <v>0.000028043292611949826</v>
      </c>
    </row>
    <row r="12198" ht="14.25" customHeight="1" spans="1:6" x14ac:dyDescent="0.25">
      <c r="A12198" s="232">
        <v>43720</v>
      </c>
      <c r="B12198" s="233">
        <v>255</v>
      </c>
      <c r="C12198" s="233">
        <v>5</v>
      </c>
      <c r="D12198" s="234">
        <v>0.08333333333212067</v>
      </c>
      <c r="E12198" s="235">
        <v>0</v>
      </c>
      <c r="F12198" s="235">
        <v>0.00002674128259782358</v>
      </c>
    </row>
    <row r="12199" ht="14.25" customHeight="1" spans="1:6" x14ac:dyDescent="0.25">
      <c r="A12199" s="232">
        <v>43720</v>
      </c>
      <c r="B12199" s="233">
        <v>255</v>
      </c>
      <c r="C12199" s="233">
        <v>6</v>
      </c>
      <c r="D12199" s="234">
        <v>0.10416666666787933</v>
      </c>
      <c r="E12199" s="235">
        <v>0</v>
      </c>
      <c r="F12199" s="235">
        <v>0.000026340664131938587</v>
      </c>
    </row>
    <row r="12200" ht="14.25" customHeight="1" spans="1:6" x14ac:dyDescent="0.25">
      <c r="A12200" s="232">
        <v>43720</v>
      </c>
      <c r="B12200" s="233">
        <v>255</v>
      </c>
      <c r="C12200" s="233">
        <v>7</v>
      </c>
      <c r="D12200" s="234">
        <v>0.125</v>
      </c>
      <c r="E12200" s="235">
        <v>0</v>
      </c>
      <c r="F12200" s="235">
        <v>0.00002604020028252484</v>
      </c>
    </row>
    <row r="12201" ht="14.25" customHeight="1" spans="1:6" x14ac:dyDescent="0.25">
      <c r="A12201" s="232">
        <v>43720</v>
      </c>
      <c r="B12201" s="233">
        <v>255</v>
      </c>
      <c r="C12201" s="233">
        <v>8</v>
      </c>
      <c r="D12201" s="234">
        <v>0.14583333333212067</v>
      </c>
      <c r="E12201" s="235">
        <v>0</v>
      </c>
      <c r="F12201" s="235">
        <v>0.000025639581816639835</v>
      </c>
    </row>
    <row r="12202" ht="14.25" customHeight="1" spans="1:6" x14ac:dyDescent="0.25">
      <c r="A12202" s="232">
        <v>43720</v>
      </c>
      <c r="B12202" s="233">
        <v>255</v>
      </c>
      <c r="C12202" s="233">
        <v>9</v>
      </c>
      <c r="D12202" s="234">
        <v>0.16666666666787933</v>
      </c>
      <c r="E12202" s="235">
        <v>0</v>
      </c>
      <c r="F12202" s="235">
        <v>0.000025539427200168592</v>
      </c>
    </row>
    <row r="12203" ht="14.25" customHeight="1" spans="1:6" x14ac:dyDescent="0.25">
      <c r="A12203" s="232">
        <v>43720</v>
      </c>
      <c r="B12203" s="233">
        <v>255</v>
      </c>
      <c r="C12203" s="233">
        <v>10</v>
      </c>
      <c r="D12203" s="234">
        <v>0.1875</v>
      </c>
      <c r="E12203" s="235">
        <v>0</v>
      </c>
      <c r="F12203" s="235">
        <v>0.000026240509515467337</v>
      </c>
    </row>
    <row r="12204" ht="14.25" customHeight="1" spans="1:6" x14ac:dyDescent="0.25">
      <c r="A12204" s="232">
        <v>43720</v>
      </c>
      <c r="B12204" s="233">
        <v>255</v>
      </c>
      <c r="C12204" s="233">
        <v>11</v>
      </c>
      <c r="D12204" s="234">
        <v>0.20833333333212067</v>
      </c>
      <c r="E12204" s="235">
        <v>2.3456525794055305e-8</v>
      </c>
      <c r="F12204" s="235">
        <v>0.000027642674146064832</v>
      </c>
    </row>
    <row r="12205" ht="14.25" customHeight="1" spans="1:6" x14ac:dyDescent="0.25">
      <c r="A12205" s="232">
        <v>43720</v>
      </c>
      <c r="B12205" s="233">
        <v>255</v>
      </c>
      <c r="C12205" s="233">
        <v>12</v>
      </c>
      <c r="D12205" s="234">
        <v>0.22916666666787933</v>
      </c>
      <c r="E12205" s="235">
        <v>0.000002838239621080692</v>
      </c>
      <c r="F12205" s="235">
        <v>0.00002884452954371982</v>
      </c>
    </row>
    <row r="12206" ht="14.25" customHeight="1" spans="1:6" x14ac:dyDescent="0.25">
      <c r="A12206" s="232">
        <v>43720</v>
      </c>
      <c r="B12206" s="233">
        <v>255</v>
      </c>
      <c r="C12206" s="233">
        <v>13</v>
      </c>
      <c r="D12206" s="234">
        <v>0.25</v>
      </c>
      <c r="E12206" s="235">
        <v>0.000012207285126504686</v>
      </c>
      <c r="F12206" s="235">
        <v>0.000034953961148466035</v>
      </c>
    </row>
    <row r="12207" ht="14.25" customHeight="1" spans="1:6" x14ac:dyDescent="0.25">
      <c r="A12207" s="232">
        <v>43720</v>
      </c>
      <c r="B12207" s="233">
        <v>255</v>
      </c>
      <c r="C12207" s="233">
        <v>14</v>
      </c>
      <c r="D12207" s="234">
        <v>0.2708333333321207</v>
      </c>
      <c r="E12207" s="235">
        <v>0.000032635013889585115</v>
      </c>
      <c r="F12207" s="235">
        <v>0.00004186462968498224</v>
      </c>
    </row>
    <row r="12208" ht="14.25" customHeight="1" spans="1:6" x14ac:dyDescent="0.25">
      <c r="A12208" s="232">
        <v>43720</v>
      </c>
      <c r="B12208" s="233">
        <v>255</v>
      </c>
      <c r="C12208" s="233">
        <v>15</v>
      </c>
      <c r="D12208" s="234">
        <v>0.2916666666678793</v>
      </c>
      <c r="E12208" s="235">
        <v>0.00006146852737358446</v>
      </c>
      <c r="F12208" s="235">
        <v>0.00004877529822149846</v>
      </c>
    </row>
    <row r="12209" ht="14.25" customHeight="1" spans="1:6" x14ac:dyDescent="0.25">
      <c r="A12209" s="232">
        <v>43720</v>
      </c>
      <c r="B12209" s="233">
        <v>255</v>
      </c>
      <c r="C12209" s="233">
        <v>16</v>
      </c>
      <c r="D12209" s="234">
        <v>0.3125</v>
      </c>
      <c r="E12209" s="235">
        <v>0.00010009032835226031</v>
      </c>
      <c r="F12209" s="235">
        <v>0.0000545842659768309</v>
      </c>
    </row>
    <row r="12210" ht="14.25" customHeight="1" spans="1:6" x14ac:dyDescent="0.25">
      <c r="A12210" s="232">
        <v>43720</v>
      </c>
      <c r="B12210" s="233">
        <v>255</v>
      </c>
      <c r="C12210" s="233">
        <v>17</v>
      </c>
      <c r="D12210" s="234">
        <v>0.3333333333321207</v>
      </c>
      <c r="E12210" s="235">
        <v>0.00013692696692351104</v>
      </c>
      <c r="F12210" s="235">
        <v>0.000055085039059187164</v>
      </c>
    </row>
    <row r="12211" ht="14.25" customHeight="1" spans="1:6" x14ac:dyDescent="0.25">
      <c r="A12211" s="232">
        <v>43720</v>
      </c>
      <c r="B12211" s="233">
        <v>255</v>
      </c>
      <c r="C12211" s="233">
        <v>18</v>
      </c>
      <c r="D12211" s="234">
        <v>0.3541666666678793</v>
      </c>
      <c r="E12211" s="235">
        <v>0.00017345744342015489</v>
      </c>
      <c r="F12211" s="235">
        <v>0.00005568596675801466</v>
      </c>
    </row>
    <row r="12212" ht="14.25" customHeight="1" spans="1:6" x14ac:dyDescent="0.25">
      <c r="A12212" s="232">
        <v>43720</v>
      </c>
      <c r="B12212" s="233">
        <v>255</v>
      </c>
      <c r="C12212" s="233">
        <v>19</v>
      </c>
      <c r="D12212" s="234">
        <v>0.375</v>
      </c>
      <c r="E12212" s="235">
        <v>0.0002131865768412474</v>
      </c>
      <c r="F12212" s="235">
        <v>0.000056887822155669654</v>
      </c>
    </row>
    <row r="12213" ht="14.25" customHeight="1" spans="1:6" x14ac:dyDescent="0.25">
      <c r="A12213" s="232">
        <v>43720</v>
      </c>
      <c r="B12213" s="233">
        <v>255</v>
      </c>
      <c r="C12213" s="233">
        <v>20</v>
      </c>
      <c r="D12213" s="234">
        <v>0.3958333333321207</v>
      </c>
      <c r="E12213" s="235">
        <v>0.0002422719978178176</v>
      </c>
      <c r="F12213" s="235">
        <v>0.00005538550290860091</v>
      </c>
    </row>
    <row r="12214" ht="14.25" customHeight="1" spans="1:6" x14ac:dyDescent="0.25">
      <c r="A12214" s="232">
        <v>43720</v>
      </c>
      <c r="B12214" s="233">
        <v>255</v>
      </c>
      <c r="C12214" s="233">
        <v>21</v>
      </c>
      <c r="D12214" s="234">
        <v>0.4166666666678793</v>
      </c>
      <c r="E12214" s="235">
        <v>0.00027058106255180194</v>
      </c>
      <c r="F12214" s="235">
        <v>0.000055085039059187164</v>
      </c>
    </row>
    <row r="12215" ht="14.25" customHeight="1" spans="1:6" x14ac:dyDescent="0.25">
      <c r="A12215" s="232">
        <v>43720</v>
      </c>
      <c r="B12215" s="233">
        <v>255</v>
      </c>
      <c r="C12215" s="233">
        <v>22</v>
      </c>
      <c r="D12215" s="234">
        <v>0.4375</v>
      </c>
      <c r="E12215" s="235">
        <v>0.0003015071754525867</v>
      </c>
      <c r="F12215" s="235">
        <v>0.00005368287442858966</v>
      </c>
    </row>
    <row r="12216" ht="14.25" customHeight="1" spans="1:6" x14ac:dyDescent="0.25">
      <c r="A12216" s="232">
        <v>43720</v>
      </c>
      <c r="B12216" s="233">
        <v>255</v>
      </c>
      <c r="C12216" s="233">
        <v>23</v>
      </c>
      <c r="D12216" s="234">
        <v>0.4583333333321207</v>
      </c>
      <c r="E12216" s="235">
        <v>0.0003093411884218252</v>
      </c>
      <c r="F12216" s="235">
        <v>0.00005478457520977341</v>
      </c>
    </row>
    <row r="12217" ht="14.25" customHeight="1" spans="1:6" x14ac:dyDescent="0.25">
      <c r="A12217" s="232">
        <v>43720</v>
      </c>
      <c r="B12217" s="233">
        <v>255</v>
      </c>
      <c r="C12217" s="233">
        <v>24</v>
      </c>
      <c r="D12217" s="234">
        <v>0.4791666666678793</v>
      </c>
      <c r="E12217" s="235">
        <v>0.0003014633933796725</v>
      </c>
      <c r="F12217" s="235">
        <v>0.00005488472982624466</v>
      </c>
    </row>
    <row r="12218" ht="14.25" customHeight="1" spans="1:6" x14ac:dyDescent="0.25">
      <c r="A12218" s="232">
        <v>43720</v>
      </c>
      <c r="B12218" s="233">
        <v>255</v>
      </c>
      <c r="C12218" s="233">
        <v>25</v>
      </c>
      <c r="D12218" s="234">
        <v>0.5</v>
      </c>
      <c r="E12218" s="235">
        <v>0.0002928465453007219</v>
      </c>
      <c r="F12218" s="235">
        <v>0.00005598643060742841</v>
      </c>
    </row>
    <row r="12219" ht="14.25" customHeight="1" spans="1:6" x14ac:dyDescent="0.25">
      <c r="A12219" s="232">
        <v>43720</v>
      </c>
      <c r="B12219" s="233">
        <v>255</v>
      </c>
      <c r="C12219" s="233">
        <v>26</v>
      </c>
      <c r="D12219" s="234">
        <v>0.5208333333321207</v>
      </c>
      <c r="E12219" s="235">
        <v>0.0002836292258681669</v>
      </c>
      <c r="F12219" s="235">
        <v>0.000055786121374485906</v>
      </c>
    </row>
    <row r="12220" ht="14.25" customHeight="1" spans="1:6" x14ac:dyDescent="0.25">
      <c r="A12220" s="232">
        <v>43720</v>
      </c>
      <c r="B12220" s="233">
        <v>255</v>
      </c>
      <c r="C12220" s="233">
        <v>27</v>
      </c>
      <c r="D12220" s="234">
        <v>0.5416666666678793</v>
      </c>
      <c r="E12220" s="235">
        <v>0.0002796466318634424</v>
      </c>
      <c r="F12220" s="235">
        <v>0.00005518519367565842</v>
      </c>
    </row>
    <row r="12221" ht="14.25" customHeight="1" spans="1:6" x14ac:dyDescent="0.25">
      <c r="A12221" s="232">
        <v>43720</v>
      </c>
      <c r="B12221" s="233">
        <v>255</v>
      </c>
      <c r="C12221" s="233">
        <v>28</v>
      </c>
      <c r="D12221" s="234">
        <v>0.5625</v>
      </c>
      <c r="E12221" s="235">
        <v>0.00029128541338663185</v>
      </c>
      <c r="F12221" s="235">
        <v>0.00005258117364740593</v>
      </c>
    </row>
    <row r="12222" ht="14.25" customHeight="1" spans="1:6" x14ac:dyDescent="0.25">
      <c r="A12222" s="232">
        <v>43720</v>
      </c>
      <c r="B12222" s="233">
        <v>255</v>
      </c>
      <c r="C12222" s="233">
        <v>29</v>
      </c>
      <c r="D12222" s="234">
        <v>0.5833333333321207</v>
      </c>
      <c r="E12222" s="235">
        <v>0.0002729449773477352</v>
      </c>
      <c r="F12222" s="235">
        <v>0.000051479472866222185</v>
      </c>
    </row>
    <row r="12223" ht="14.25" customHeight="1" spans="1:6" x14ac:dyDescent="0.25">
      <c r="A12223" s="232">
        <v>43720</v>
      </c>
      <c r="B12223" s="233">
        <v>255</v>
      </c>
      <c r="C12223" s="233">
        <v>30</v>
      </c>
      <c r="D12223" s="234">
        <v>0.6041666666678793</v>
      </c>
      <c r="E12223" s="235">
        <v>0.00024342430107540056</v>
      </c>
      <c r="F12223" s="235">
        <v>0.00005208040056504968</v>
      </c>
    </row>
    <row r="12224" ht="14.25" customHeight="1" spans="1:6" x14ac:dyDescent="0.25">
      <c r="A12224" s="232">
        <v>43720</v>
      </c>
      <c r="B12224" s="233">
        <v>255</v>
      </c>
      <c r="C12224" s="233">
        <v>31</v>
      </c>
      <c r="D12224" s="234">
        <v>0.625</v>
      </c>
      <c r="E12224" s="235">
        <v>0.00021223219761939835</v>
      </c>
      <c r="F12224" s="235">
        <v>0.00005218055518152093</v>
      </c>
    </row>
    <row r="12225" ht="14.25" customHeight="1" spans="1:6" x14ac:dyDescent="0.25">
      <c r="A12225" s="232">
        <v>43720</v>
      </c>
      <c r="B12225" s="233">
        <v>255</v>
      </c>
      <c r="C12225" s="233">
        <v>32</v>
      </c>
      <c r="D12225" s="234">
        <v>0.6458333333321207</v>
      </c>
      <c r="E12225" s="235">
        <v>0.00017702185019832317</v>
      </c>
      <c r="F12225" s="235">
        <v>0.000056286894456842146</v>
      </c>
    </row>
    <row r="12226" ht="14.25" customHeight="1" spans="1:6" x14ac:dyDescent="0.25">
      <c r="A12226" s="232">
        <v>43720</v>
      </c>
      <c r="B12226" s="233">
        <v>255</v>
      </c>
      <c r="C12226" s="233">
        <v>33</v>
      </c>
      <c r="D12226" s="234">
        <v>0.6666666666678793</v>
      </c>
      <c r="E12226" s="235">
        <v>0.00013287437725087987</v>
      </c>
      <c r="F12226" s="235">
        <v>0.000060092769882749627</v>
      </c>
    </row>
    <row r="12227" ht="14.25" customHeight="1" spans="1:6" x14ac:dyDescent="0.25">
      <c r="A12227" s="232">
        <v>43720</v>
      </c>
      <c r="B12227" s="233">
        <v>255</v>
      </c>
      <c r="C12227" s="233">
        <v>34</v>
      </c>
      <c r="D12227" s="234">
        <v>0.6875</v>
      </c>
      <c r="E12227" s="235">
        <v>0.00009133506257792413</v>
      </c>
      <c r="F12227" s="235">
        <v>0.00006510050070631209</v>
      </c>
    </row>
    <row r="12228" ht="14.25" customHeight="1" spans="1:6" x14ac:dyDescent="0.25">
      <c r="A12228" s="232">
        <v>43720</v>
      </c>
      <c r="B12228" s="233">
        <v>255</v>
      </c>
      <c r="C12228" s="233">
        <v>35</v>
      </c>
      <c r="D12228" s="234">
        <v>0.7083333333321207</v>
      </c>
      <c r="E12228" s="235">
        <v>0.00005852958441945341</v>
      </c>
      <c r="F12228" s="235">
        <v>0.00007211132385929955</v>
      </c>
    </row>
    <row r="12229" ht="14.25" customHeight="1" spans="1:6" x14ac:dyDescent="0.25">
      <c r="A12229" s="232">
        <v>43720</v>
      </c>
      <c r="B12229" s="233">
        <v>255</v>
      </c>
      <c r="C12229" s="233">
        <v>36</v>
      </c>
      <c r="D12229" s="234">
        <v>0.7291666666678793</v>
      </c>
      <c r="E12229" s="235">
        <v>0.000026706653659328313</v>
      </c>
      <c r="F12229" s="235">
        <v>0.00007311287002401206</v>
      </c>
    </row>
    <row r="12230" ht="14.25" customHeight="1" spans="1:6" x14ac:dyDescent="0.25">
      <c r="A12230" s="232">
        <v>43720</v>
      </c>
      <c r="B12230" s="233">
        <v>255</v>
      </c>
      <c r="C12230" s="233">
        <v>37</v>
      </c>
      <c r="D12230" s="234">
        <v>0.75</v>
      </c>
      <c r="E12230" s="235">
        <v>0.0000075055526541209345</v>
      </c>
      <c r="F12230" s="235">
        <v>0.00007471534388755204</v>
      </c>
    </row>
    <row r="12231" ht="14.25" customHeight="1" spans="1:6" x14ac:dyDescent="0.25">
      <c r="A12231" s="232">
        <v>43720</v>
      </c>
      <c r="B12231" s="233">
        <v>255</v>
      </c>
      <c r="C12231" s="233">
        <v>38</v>
      </c>
      <c r="D12231" s="234">
        <v>0.7708333333321207</v>
      </c>
      <c r="E12231" s="235">
        <v>2.2453748953790832e-7</v>
      </c>
      <c r="F12231" s="235">
        <v>0.00007882168316287326</v>
      </c>
    </row>
    <row r="12232" ht="14.25" customHeight="1" spans="1:6" x14ac:dyDescent="0.25">
      <c r="A12232" s="232">
        <v>43720</v>
      </c>
      <c r="B12232" s="233">
        <v>255</v>
      </c>
      <c r="C12232" s="233">
        <v>39</v>
      </c>
      <c r="D12232" s="234">
        <v>0.7916666666678793</v>
      </c>
      <c r="E12232" s="235">
        <v>0</v>
      </c>
      <c r="F12232" s="235">
        <v>0.00008002353856052826</v>
      </c>
    </row>
    <row r="12233" ht="14.25" customHeight="1" spans="1:6" x14ac:dyDescent="0.25">
      <c r="A12233" s="232">
        <v>43720</v>
      </c>
      <c r="B12233" s="233">
        <v>255</v>
      </c>
      <c r="C12233" s="233">
        <v>40</v>
      </c>
      <c r="D12233" s="234">
        <v>0.8125</v>
      </c>
      <c r="E12233" s="235">
        <v>0</v>
      </c>
      <c r="F12233" s="235">
        <v>0.00008012369317699953</v>
      </c>
    </row>
    <row r="12234" ht="14.25" customHeight="1" spans="1:6" x14ac:dyDescent="0.25">
      <c r="A12234" s="232">
        <v>43720</v>
      </c>
      <c r="B12234" s="233">
        <v>255</v>
      </c>
      <c r="C12234" s="233">
        <v>41</v>
      </c>
      <c r="D12234" s="234">
        <v>0.8333333333321207</v>
      </c>
      <c r="E12234" s="235">
        <v>0</v>
      </c>
      <c r="F12234" s="235">
        <v>0.00007882168316287326</v>
      </c>
    </row>
    <row r="12235" ht="14.25" customHeight="1" spans="1:6" x14ac:dyDescent="0.25">
      <c r="A12235" s="232">
        <v>43720</v>
      </c>
      <c r="B12235" s="233">
        <v>255</v>
      </c>
      <c r="C12235" s="233">
        <v>42</v>
      </c>
      <c r="D12235" s="234">
        <v>0.8541666666678793</v>
      </c>
      <c r="E12235" s="235">
        <v>0</v>
      </c>
      <c r="F12235" s="235">
        <v>0.00007621766313462079</v>
      </c>
    </row>
    <row r="12236" ht="14.25" customHeight="1" spans="1:6" x14ac:dyDescent="0.25">
      <c r="A12236" s="232">
        <v>43720</v>
      </c>
      <c r="B12236" s="233">
        <v>255</v>
      </c>
      <c r="C12236" s="233">
        <v>43</v>
      </c>
      <c r="D12236" s="234">
        <v>0.875</v>
      </c>
      <c r="E12236" s="235">
        <v>0</v>
      </c>
      <c r="F12236" s="235">
        <v>0.00007461518927108079</v>
      </c>
    </row>
    <row r="12237" ht="14.25" customHeight="1" spans="1:6" x14ac:dyDescent="0.25">
      <c r="A12237" s="232">
        <v>43720</v>
      </c>
      <c r="B12237" s="233">
        <v>255</v>
      </c>
      <c r="C12237" s="233">
        <v>44</v>
      </c>
      <c r="D12237" s="234">
        <v>0.8958333333321207</v>
      </c>
      <c r="E12237" s="235">
        <v>0</v>
      </c>
      <c r="F12237" s="235">
        <v>0.00006900653074869083</v>
      </c>
    </row>
    <row r="12238" ht="14.25" customHeight="1" spans="1:6" x14ac:dyDescent="0.25">
      <c r="A12238" s="232">
        <v>43720</v>
      </c>
      <c r="B12238" s="233">
        <v>255</v>
      </c>
      <c r="C12238" s="233">
        <v>45</v>
      </c>
      <c r="D12238" s="234">
        <v>0.9166666666678793</v>
      </c>
      <c r="E12238" s="235">
        <v>0</v>
      </c>
      <c r="F12238" s="235">
        <v>0.00006480003685689835</v>
      </c>
    </row>
    <row r="12239" ht="14.25" customHeight="1" spans="1:6" x14ac:dyDescent="0.25">
      <c r="A12239" s="232">
        <v>43720</v>
      </c>
      <c r="B12239" s="233">
        <v>255</v>
      </c>
      <c r="C12239" s="233">
        <v>46</v>
      </c>
      <c r="D12239" s="234">
        <v>0.9375</v>
      </c>
      <c r="E12239" s="235">
        <v>0</v>
      </c>
      <c r="F12239" s="235">
        <v>0.00005828998678626714</v>
      </c>
    </row>
    <row r="12240" ht="14.25" customHeight="1" spans="1:6" x14ac:dyDescent="0.25">
      <c r="A12240" s="232">
        <v>43720</v>
      </c>
      <c r="B12240" s="233">
        <v>255</v>
      </c>
      <c r="C12240" s="233">
        <v>47</v>
      </c>
      <c r="D12240" s="234">
        <v>0.9583333333321207</v>
      </c>
      <c r="E12240" s="235">
        <v>0</v>
      </c>
      <c r="F12240" s="235">
        <v>0.000049175916687383454</v>
      </c>
    </row>
    <row r="12241" ht="14.25" customHeight="1" spans="1:6" x14ac:dyDescent="0.25">
      <c r="A12241" s="232">
        <v>43720</v>
      </c>
      <c r="B12241" s="233">
        <v>255</v>
      </c>
      <c r="C12241" s="233">
        <v>48</v>
      </c>
      <c r="D12241" s="234">
        <v>0.9791666666678793</v>
      </c>
      <c r="E12241" s="235">
        <v>0</v>
      </c>
      <c r="F12241" s="235">
        <v>0.000041363856602626</v>
      </c>
    </row>
    <row r="12242" ht="14.25" customHeight="1" spans="1:6" x14ac:dyDescent="0.25">
      <c r="A12242" s="232">
        <v>43721</v>
      </c>
      <c r="B12242" s="233">
        <v>256</v>
      </c>
      <c r="C12242" s="233">
        <v>1</v>
      </c>
      <c r="D12242" s="234">
        <v>0</v>
      </c>
      <c r="E12242" s="235">
        <v>0</v>
      </c>
      <c r="F12242" s="235">
        <v>0.000035955507313178524</v>
      </c>
    </row>
    <row r="12243" ht="14.25" customHeight="1" spans="1:6" x14ac:dyDescent="0.25">
      <c r="A12243" s="232">
        <v>43721</v>
      </c>
      <c r="B12243" s="233">
        <v>256</v>
      </c>
      <c r="C12243" s="233">
        <v>2</v>
      </c>
      <c r="D12243" s="234">
        <v>0.020833333332120674</v>
      </c>
      <c r="E12243" s="235">
        <v>0</v>
      </c>
      <c r="F12243" s="235">
        <v>0.00003194932265432856</v>
      </c>
    </row>
    <row r="12244" ht="14.25" customHeight="1" spans="1:6" x14ac:dyDescent="0.25">
      <c r="A12244" s="232">
        <v>43721</v>
      </c>
      <c r="B12244" s="233">
        <v>256</v>
      </c>
      <c r="C12244" s="233">
        <v>3</v>
      </c>
      <c r="D12244" s="234">
        <v>0.041666666667879326</v>
      </c>
      <c r="E12244" s="235">
        <v>0</v>
      </c>
      <c r="F12244" s="235">
        <v>0.000029846075708432316</v>
      </c>
    </row>
    <row r="12245" ht="14.25" customHeight="1" spans="1:6" x14ac:dyDescent="0.25">
      <c r="A12245" s="232">
        <v>43721</v>
      </c>
      <c r="B12245" s="233">
        <v>256</v>
      </c>
      <c r="C12245" s="233">
        <v>4</v>
      </c>
      <c r="D12245" s="234">
        <v>0.0625</v>
      </c>
      <c r="E12245" s="235">
        <v>0</v>
      </c>
      <c r="F12245" s="235">
        <v>0.000028143447228421073</v>
      </c>
    </row>
    <row r="12246" ht="14.25" customHeight="1" spans="1:6" x14ac:dyDescent="0.25">
      <c r="A12246" s="232">
        <v>43721</v>
      </c>
      <c r="B12246" s="233">
        <v>256</v>
      </c>
      <c r="C12246" s="233">
        <v>5</v>
      </c>
      <c r="D12246" s="234">
        <v>0.08333333333212067</v>
      </c>
      <c r="E12246" s="235">
        <v>0</v>
      </c>
      <c r="F12246" s="235">
        <v>0.00002674128259782358</v>
      </c>
    </row>
    <row r="12247" ht="14.25" customHeight="1" spans="1:6" x14ac:dyDescent="0.25">
      <c r="A12247" s="232">
        <v>43721</v>
      </c>
      <c r="B12247" s="233">
        <v>256</v>
      </c>
      <c r="C12247" s="233">
        <v>6</v>
      </c>
      <c r="D12247" s="234">
        <v>0.10416666666787933</v>
      </c>
      <c r="E12247" s="235">
        <v>0</v>
      </c>
      <c r="F12247" s="235">
        <v>0.00002684143721429483</v>
      </c>
    </row>
    <row r="12248" ht="14.25" customHeight="1" spans="1:6" x14ac:dyDescent="0.25">
      <c r="A12248" s="232">
        <v>43721</v>
      </c>
      <c r="B12248" s="233">
        <v>256</v>
      </c>
      <c r="C12248" s="233">
        <v>7</v>
      </c>
      <c r="D12248" s="234">
        <v>0.125</v>
      </c>
      <c r="E12248" s="235">
        <v>0</v>
      </c>
      <c r="F12248" s="235">
        <v>0.00002644081874840984</v>
      </c>
    </row>
    <row r="12249" ht="14.25" customHeight="1" spans="1:6" x14ac:dyDescent="0.25">
      <c r="A12249" s="232">
        <v>43721</v>
      </c>
      <c r="B12249" s="233">
        <v>256</v>
      </c>
      <c r="C12249" s="233">
        <v>8</v>
      </c>
      <c r="D12249" s="234">
        <v>0.14583333333212067</v>
      </c>
      <c r="E12249" s="235">
        <v>0</v>
      </c>
      <c r="F12249" s="235">
        <v>0.000025739736433111092</v>
      </c>
    </row>
    <row r="12250" ht="14.25" customHeight="1" spans="1:6" x14ac:dyDescent="0.25">
      <c r="A12250" s="232">
        <v>43721</v>
      </c>
      <c r="B12250" s="233">
        <v>256</v>
      </c>
      <c r="C12250" s="233">
        <v>9</v>
      </c>
      <c r="D12250" s="234">
        <v>0.16666666666787933</v>
      </c>
      <c r="E12250" s="235">
        <v>0</v>
      </c>
      <c r="F12250" s="235">
        <v>0.00002594004566605359</v>
      </c>
    </row>
    <row r="12251" ht="14.25" customHeight="1" spans="1:6" x14ac:dyDescent="0.25">
      <c r="A12251" s="232">
        <v>43721</v>
      </c>
      <c r="B12251" s="233">
        <v>256</v>
      </c>
      <c r="C12251" s="233">
        <v>10</v>
      </c>
      <c r="D12251" s="234">
        <v>0.1875</v>
      </c>
      <c r="E12251" s="235">
        <v>0</v>
      </c>
      <c r="F12251" s="235">
        <v>0.000026641127981352337</v>
      </c>
    </row>
    <row r="12252" ht="14.25" customHeight="1" spans="1:6" x14ac:dyDescent="0.25">
      <c r="A12252" s="232">
        <v>43721</v>
      </c>
      <c r="B12252" s="233">
        <v>256</v>
      </c>
      <c r="C12252" s="233">
        <v>11</v>
      </c>
      <c r="D12252" s="234">
        <v>0.20833333333212067</v>
      </c>
      <c r="E12252" s="235">
        <v>4.691305158811061e-8</v>
      </c>
      <c r="F12252" s="235">
        <v>0.000027542519529593582</v>
      </c>
    </row>
    <row r="12253" ht="14.25" customHeight="1" spans="1:6" x14ac:dyDescent="0.25">
      <c r="A12253" s="232">
        <v>43721</v>
      </c>
      <c r="B12253" s="233">
        <v>256</v>
      </c>
      <c r="C12253" s="233">
        <v>12</v>
      </c>
      <c r="D12253" s="234">
        <v>0.22916666666787933</v>
      </c>
      <c r="E12253" s="235">
        <v>0.0000026505874147282497</v>
      </c>
      <c r="F12253" s="235">
        <v>0.000029846075708432316</v>
      </c>
    </row>
    <row r="12254" ht="14.25" customHeight="1" spans="1:6" x14ac:dyDescent="0.25">
      <c r="A12254" s="232">
        <v>43721</v>
      </c>
      <c r="B12254" s="233">
        <v>256</v>
      </c>
      <c r="C12254" s="233">
        <v>13</v>
      </c>
      <c r="D12254" s="234">
        <v>0.25</v>
      </c>
      <c r="E12254" s="235">
        <v>0.000009051338539319603</v>
      </c>
      <c r="F12254" s="235">
        <v>0.00003425287883316729</v>
      </c>
    </row>
    <row r="12255" ht="14.25" customHeight="1" spans="1:6" x14ac:dyDescent="0.25">
      <c r="A12255" s="232">
        <v>43721</v>
      </c>
      <c r="B12255" s="233">
        <v>256</v>
      </c>
      <c r="C12255" s="233">
        <v>14</v>
      </c>
      <c r="D12255" s="234">
        <v>0.2708333333321207</v>
      </c>
      <c r="E12255" s="235">
        <v>0.000021467818900398717</v>
      </c>
      <c r="F12255" s="235">
        <v>0.000040162001204971005</v>
      </c>
    </row>
    <row r="12256" ht="14.25" customHeight="1" spans="1:6" x14ac:dyDescent="0.25">
      <c r="A12256" s="232">
        <v>43721</v>
      </c>
      <c r="B12256" s="233">
        <v>256</v>
      </c>
      <c r="C12256" s="233">
        <v>15</v>
      </c>
      <c r="D12256" s="234">
        <v>0.2916666666678793</v>
      </c>
      <c r="E12256" s="235">
        <v>0.00004106443614055039</v>
      </c>
      <c r="F12256" s="235">
        <v>0.00004887545283796971</v>
      </c>
    </row>
    <row r="12257" ht="14.25" customHeight="1" spans="1:6" x14ac:dyDescent="0.25">
      <c r="A12257" s="232">
        <v>43721</v>
      </c>
      <c r="B12257" s="233">
        <v>256</v>
      </c>
      <c r="C12257" s="233">
        <v>16</v>
      </c>
      <c r="D12257" s="234">
        <v>0.3125</v>
      </c>
      <c r="E12257" s="235">
        <v>0.00006589992040630564</v>
      </c>
      <c r="F12257" s="235">
        <v>0.000054383956743888416</v>
      </c>
    </row>
    <row r="12258" ht="14.25" customHeight="1" spans="1:6" x14ac:dyDescent="0.25">
      <c r="A12258" s="232">
        <v>43721</v>
      </c>
      <c r="B12258" s="233">
        <v>256</v>
      </c>
      <c r="C12258" s="233">
        <v>17</v>
      </c>
      <c r="D12258" s="234">
        <v>0.3333333333321207</v>
      </c>
      <c r="E12258" s="235">
        <v>0.00009111276910958966</v>
      </c>
      <c r="F12258" s="235">
        <v>0.00005478457520977341</v>
      </c>
    </row>
    <row r="12259" ht="14.25" customHeight="1" spans="1:6" x14ac:dyDescent="0.25">
      <c r="A12259" s="232">
        <v>43721</v>
      </c>
      <c r="B12259" s="233">
        <v>256</v>
      </c>
      <c r="C12259" s="233">
        <v>18</v>
      </c>
      <c r="D12259" s="234">
        <v>0.3541666666678793</v>
      </c>
      <c r="E12259" s="235">
        <v>0.00011394064367058116</v>
      </c>
      <c r="F12259" s="235">
        <v>0.00005588627599095715</v>
      </c>
    </row>
    <row r="12260" ht="14.25" customHeight="1" spans="1:6" x14ac:dyDescent="0.25">
      <c r="A12260" s="232">
        <v>43721</v>
      </c>
      <c r="B12260" s="233">
        <v>256</v>
      </c>
      <c r="C12260" s="233">
        <v>19</v>
      </c>
      <c r="D12260" s="234">
        <v>0.375</v>
      </c>
      <c r="E12260" s="235">
        <v>0.00014105718391980564</v>
      </c>
      <c r="F12260" s="235">
        <v>0.00005398333827800342</v>
      </c>
    </row>
    <row r="12261" ht="14.25" customHeight="1" spans="1:6" x14ac:dyDescent="0.25">
      <c r="A12261" s="232">
        <v>43721</v>
      </c>
      <c r="B12261" s="233">
        <v>256</v>
      </c>
      <c r="C12261" s="233">
        <v>20</v>
      </c>
      <c r="D12261" s="234">
        <v>0.3958333333321207</v>
      </c>
      <c r="E12261" s="235">
        <v>0.00016602252637718963</v>
      </c>
      <c r="F12261" s="235">
        <v>0.00005208040056504968</v>
      </c>
    </row>
    <row r="12262" ht="14.25" customHeight="1" spans="1:6" x14ac:dyDescent="0.25">
      <c r="A12262" s="232">
        <v>43721</v>
      </c>
      <c r="B12262" s="233">
        <v>256</v>
      </c>
      <c r="C12262" s="233">
        <v>21</v>
      </c>
      <c r="D12262" s="234">
        <v>0.4166666666678793</v>
      </c>
      <c r="E12262" s="235">
        <v>0.000197758623528447</v>
      </c>
      <c r="F12262" s="235">
        <v>0.00005208040056504968</v>
      </c>
    </row>
    <row r="12263" ht="14.25" customHeight="1" spans="1:6" x14ac:dyDescent="0.25">
      <c r="A12263" s="232">
        <v>43721</v>
      </c>
      <c r="B12263" s="233">
        <v>256</v>
      </c>
      <c r="C12263" s="233">
        <v>22</v>
      </c>
      <c r="D12263" s="234">
        <v>0.4375</v>
      </c>
      <c r="E12263" s="235">
        <v>0.0002265699685288466</v>
      </c>
      <c r="F12263" s="235">
        <v>0.00005017746285209594</v>
      </c>
    </row>
    <row r="12264" ht="14.25" customHeight="1" spans="1:6" x14ac:dyDescent="0.25">
      <c r="A12264" s="232">
        <v>43721</v>
      </c>
      <c r="B12264" s="233">
        <v>256</v>
      </c>
      <c r="C12264" s="233">
        <v>23</v>
      </c>
      <c r="D12264" s="234">
        <v>0.4583333333321207</v>
      </c>
      <c r="E12264" s="235">
        <v>0.00023580412860489607</v>
      </c>
      <c r="F12264" s="235">
        <v>0.00004977684438621095</v>
      </c>
    </row>
    <row r="12265" ht="14.25" customHeight="1" spans="1:6" x14ac:dyDescent="0.25">
      <c r="A12265" s="232">
        <v>43721</v>
      </c>
      <c r="B12265" s="233">
        <v>256</v>
      </c>
      <c r="C12265" s="233">
        <v>24</v>
      </c>
      <c r="D12265" s="234">
        <v>0.4791666666678793</v>
      </c>
      <c r="E12265" s="235">
        <v>0.00022598885359242221</v>
      </c>
      <c r="F12265" s="235">
        <v>0.00005017746285209594</v>
      </c>
    </row>
    <row r="12266" ht="14.25" customHeight="1" spans="1:6" x14ac:dyDescent="0.25">
      <c r="A12266" s="232">
        <v>43721</v>
      </c>
      <c r="B12266" s="233">
        <v>256</v>
      </c>
      <c r="C12266" s="233">
        <v>25</v>
      </c>
      <c r="D12266" s="234">
        <v>0.5</v>
      </c>
      <c r="E12266" s="235">
        <v>0.00022841190787948248</v>
      </c>
      <c r="F12266" s="235">
        <v>0.00005067823593445219</v>
      </c>
    </row>
    <row r="12267" ht="14.25" customHeight="1" spans="1:6" x14ac:dyDescent="0.25">
      <c r="A12267" s="232">
        <v>43721</v>
      </c>
      <c r="B12267" s="233">
        <v>256</v>
      </c>
      <c r="C12267" s="233">
        <v>26</v>
      </c>
      <c r="D12267" s="234">
        <v>0.5208333333321207</v>
      </c>
      <c r="E12267" s="235">
        <v>0.0002340971053432171</v>
      </c>
      <c r="F12267" s="235">
        <v>0.00005117900901680845</v>
      </c>
    </row>
    <row r="12268" ht="14.25" customHeight="1" spans="1:6" x14ac:dyDescent="0.25">
      <c r="A12268" s="232">
        <v>43721</v>
      </c>
      <c r="B12268" s="233">
        <v>256</v>
      </c>
      <c r="C12268" s="233">
        <v>27</v>
      </c>
      <c r="D12268" s="234">
        <v>0.5416666666678793</v>
      </c>
      <c r="E12268" s="235">
        <v>0.00022106042611543962</v>
      </c>
      <c r="F12268" s="235">
        <v>0.000050077308235624696</v>
      </c>
    </row>
    <row r="12269" ht="14.25" customHeight="1" spans="1:6" x14ac:dyDescent="0.25">
      <c r="A12269" s="232">
        <v>43721</v>
      </c>
      <c r="B12269" s="233">
        <v>256</v>
      </c>
      <c r="C12269" s="233">
        <v>28</v>
      </c>
      <c r="D12269" s="234">
        <v>0.5625</v>
      </c>
      <c r="E12269" s="235">
        <v>0.00022373701418731775</v>
      </c>
      <c r="F12269" s="235">
        <v>0.00004857498898855595</v>
      </c>
    </row>
    <row r="12270" ht="14.25" customHeight="1" spans="1:6" x14ac:dyDescent="0.25">
      <c r="A12270" s="232">
        <v>43721</v>
      </c>
      <c r="B12270" s="233">
        <v>256</v>
      </c>
      <c r="C12270" s="233">
        <v>29</v>
      </c>
      <c r="D12270" s="234">
        <v>0.5833333333321207</v>
      </c>
      <c r="E12270" s="235">
        <v>0.0002043299637224849</v>
      </c>
      <c r="F12270" s="235">
        <v>0.000047673597440314705</v>
      </c>
    </row>
    <row r="12271" ht="14.25" customHeight="1" spans="1:6" x14ac:dyDescent="0.25">
      <c r="A12271" s="232">
        <v>43721</v>
      </c>
      <c r="B12271" s="233">
        <v>256</v>
      </c>
      <c r="C12271" s="233">
        <v>30</v>
      </c>
      <c r="D12271" s="234">
        <v>0.6041666666678793</v>
      </c>
      <c r="E12271" s="235">
        <v>0.0001646158339491716</v>
      </c>
      <c r="F12271" s="235">
        <v>0.00004857498898855595</v>
      </c>
    </row>
    <row r="12272" ht="14.25" customHeight="1" spans="1:6" x14ac:dyDescent="0.25">
      <c r="A12272" s="232">
        <v>43721</v>
      </c>
      <c r="B12272" s="233">
        <v>256</v>
      </c>
      <c r="C12272" s="233">
        <v>31</v>
      </c>
      <c r="D12272" s="234">
        <v>0.625</v>
      </c>
      <c r="E12272" s="235">
        <v>0.0001425352091819195</v>
      </c>
      <c r="F12272" s="235">
        <v>0.00004937622592032595</v>
      </c>
    </row>
    <row r="12273" ht="14.25" customHeight="1" spans="1:6" x14ac:dyDescent="0.25">
      <c r="A12273" s="232">
        <v>43721</v>
      </c>
      <c r="B12273" s="233">
        <v>256</v>
      </c>
      <c r="C12273" s="233">
        <v>32</v>
      </c>
      <c r="D12273" s="234">
        <v>0.6458333333321207</v>
      </c>
      <c r="E12273" s="235">
        <v>0.00010853556707146305</v>
      </c>
      <c r="F12273" s="235">
        <v>0.00005248101903093467</v>
      </c>
    </row>
    <row r="12274" ht="14.25" customHeight="1" spans="1:6" x14ac:dyDescent="0.25">
      <c r="A12274" s="232">
        <v>43721</v>
      </c>
      <c r="B12274" s="233">
        <v>256</v>
      </c>
      <c r="C12274" s="233">
        <v>33</v>
      </c>
      <c r="D12274" s="234">
        <v>0.6666666666678793</v>
      </c>
      <c r="E12274" s="235">
        <v>0.00007866471500324878</v>
      </c>
      <c r="F12274" s="235">
        <v>0.0000573885952380259</v>
      </c>
    </row>
    <row r="12275" ht="14.25" customHeight="1" spans="1:6" x14ac:dyDescent="0.25">
      <c r="A12275" s="232">
        <v>43721</v>
      </c>
      <c r="B12275" s="233">
        <v>256</v>
      </c>
      <c r="C12275" s="233">
        <v>34</v>
      </c>
      <c r="D12275" s="234">
        <v>0.6875</v>
      </c>
      <c r="E12275" s="235">
        <v>0.000054272695540509084</v>
      </c>
      <c r="F12275" s="235">
        <v>0.00006319756299335835</v>
      </c>
    </row>
    <row r="12276" ht="14.25" customHeight="1" spans="1:6" x14ac:dyDescent="0.25">
      <c r="A12276" s="232">
        <v>43721</v>
      </c>
      <c r="B12276" s="233">
        <v>256</v>
      </c>
      <c r="C12276" s="233">
        <v>35</v>
      </c>
      <c r="D12276" s="234">
        <v>0.7083333333321207</v>
      </c>
      <c r="E12276" s="235">
        <v>0.000037747661567217474</v>
      </c>
      <c r="F12276" s="235">
        <v>0.00007000807691340332</v>
      </c>
    </row>
    <row r="12277" ht="14.25" customHeight="1" spans="1:6" x14ac:dyDescent="0.25">
      <c r="A12277" s="232">
        <v>43721</v>
      </c>
      <c r="B12277" s="233">
        <v>256</v>
      </c>
      <c r="C12277" s="233">
        <v>36</v>
      </c>
      <c r="D12277" s="234">
        <v>0.7291666666678793</v>
      </c>
      <c r="E12277" s="235">
        <v>0.0000170257939459188</v>
      </c>
      <c r="F12277" s="235">
        <v>0.00007411441618872453</v>
      </c>
    </row>
    <row r="12278" ht="14.25" customHeight="1" spans="1:6" x14ac:dyDescent="0.25">
      <c r="A12278" s="232">
        <v>43721</v>
      </c>
      <c r="B12278" s="233">
        <v>256</v>
      </c>
      <c r="C12278" s="233">
        <v>37</v>
      </c>
      <c r="D12278" s="234">
        <v>0.75</v>
      </c>
      <c r="E12278" s="235">
        <v>0.0000037367555402305374</v>
      </c>
      <c r="F12278" s="235">
        <v>0.00007611750851814954</v>
      </c>
    </row>
    <row r="12279" ht="14.25" customHeight="1" spans="1:6" x14ac:dyDescent="0.25">
      <c r="A12279" s="232">
        <v>43721</v>
      </c>
      <c r="B12279" s="233">
        <v>256</v>
      </c>
      <c r="C12279" s="233">
        <v>38</v>
      </c>
      <c r="D12279" s="234">
        <v>0.7708333333321207</v>
      </c>
      <c r="E12279" s="235">
        <v>1.38779211683095e-7</v>
      </c>
      <c r="F12279" s="235">
        <v>0.00007862137392993077</v>
      </c>
    </row>
    <row r="12280" ht="14.25" customHeight="1" spans="1:6" x14ac:dyDescent="0.25">
      <c r="A12280" s="232">
        <v>43721</v>
      </c>
      <c r="B12280" s="233">
        <v>256</v>
      </c>
      <c r="C12280" s="233">
        <v>39</v>
      </c>
      <c r="D12280" s="234">
        <v>0.7916666666678793</v>
      </c>
      <c r="E12280" s="235">
        <v>0</v>
      </c>
      <c r="F12280" s="235">
        <v>0.00007982322932758575</v>
      </c>
    </row>
    <row r="12281" ht="14.25" customHeight="1" spans="1:6" x14ac:dyDescent="0.25">
      <c r="A12281" s="232">
        <v>43721</v>
      </c>
      <c r="B12281" s="233">
        <v>256</v>
      </c>
      <c r="C12281" s="233">
        <v>40</v>
      </c>
      <c r="D12281" s="234">
        <v>0.8125</v>
      </c>
      <c r="E12281" s="235">
        <v>0</v>
      </c>
      <c r="F12281" s="235">
        <v>0.00008072462087582698</v>
      </c>
    </row>
    <row r="12282" ht="14.25" customHeight="1" spans="1:6" x14ac:dyDescent="0.25">
      <c r="A12282" s="232">
        <v>43721</v>
      </c>
      <c r="B12282" s="233">
        <v>256</v>
      </c>
      <c r="C12282" s="233">
        <v>41</v>
      </c>
      <c r="D12282" s="234">
        <v>0.8333333333321207</v>
      </c>
      <c r="E12282" s="235">
        <v>0</v>
      </c>
      <c r="F12282" s="235">
        <v>0.00008072462087582698</v>
      </c>
    </row>
    <row r="12283" ht="14.25" customHeight="1" spans="1:6" x14ac:dyDescent="0.25">
      <c r="A12283" s="232">
        <v>43721</v>
      </c>
      <c r="B12283" s="233">
        <v>256</v>
      </c>
      <c r="C12283" s="233">
        <v>42</v>
      </c>
      <c r="D12283" s="234">
        <v>0.8541666666678793</v>
      </c>
      <c r="E12283" s="235">
        <v>0</v>
      </c>
      <c r="F12283" s="235">
        <v>0.00007641797236756328</v>
      </c>
    </row>
    <row r="12284" ht="14.25" customHeight="1" spans="1:6" x14ac:dyDescent="0.25">
      <c r="A12284" s="232">
        <v>43721</v>
      </c>
      <c r="B12284" s="233">
        <v>256</v>
      </c>
      <c r="C12284" s="233">
        <v>43</v>
      </c>
      <c r="D12284" s="234">
        <v>0.875</v>
      </c>
      <c r="E12284" s="235">
        <v>0</v>
      </c>
      <c r="F12284" s="235">
        <v>0.00007391410695578205</v>
      </c>
    </row>
    <row r="12285" ht="14.25" customHeight="1" spans="1:6" x14ac:dyDescent="0.25">
      <c r="A12285" s="232">
        <v>43721</v>
      </c>
      <c r="B12285" s="233">
        <v>256</v>
      </c>
      <c r="C12285" s="233">
        <v>44</v>
      </c>
      <c r="D12285" s="234">
        <v>0.8958333333321207</v>
      </c>
      <c r="E12285" s="235">
        <v>0</v>
      </c>
      <c r="F12285" s="235">
        <v>0.00006890637613221959</v>
      </c>
    </row>
    <row r="12286" ht="14.25" customHeight="1" spans="1:6" x14ac:dyDescent="0.25">
      <c r="A12286" s="232">
        <v>43721</v>
      </c>
      <c r="B12286" s="233">
        <v>256</v>
      </c>
      <c r="C12286" s="233">
        <v>45</v>
      </c>
      <c r="D12286" s="234">
        <v>0.9166666666678793</v>
      </c>
      <c r="E12286" s="235">
        <v>0</v>
      </c>
      <c r="F12286" s="235">
        <v>0.0000646998822404271</v>
      </c>
    </row>
    <row r="12287" ht="14.25" customHeight="1" spans="1:6" x14ac:dyDescent="0.25">
      <c r="A12287" s="232">
        <v>43721</v>
      </c>
      <c r="B12287" s="233">
        <v>256</v>
      </c>
      <c r="C12287" s="233">
        <v>46</v>
      </c>
      <c r="D12287" s="234">
        <v>0.9375</v>
      </c>
      <c r="E12287" s="235">
        <v>0</v>
      </c>
      <c r="F12287" s="235">
        <v>0.00005798952293685338</v>
      </c>
    </row>
    <row r="12288" ht="14.25" customHeight="1" spans="1:6" x14ac:dyDescent="0.25">
      <c r="A12288" s="232">
        <v>43721</v>
      </c>
      <c r="B12288" s="233">
        <v>256</v>
      </c>
      <c r="C12288" s="233">
        <v>47</v>
      </c>
      <c r="D12288" s="234">
        <v>0.9583333333321207</v>
      </c>
      <c r="E12288" s="235">
        <v>0</v>
      </c>
      <c r="F12288" s="235">
        <v>0.000049175916687383454</v>
      </c>
    </row>
    <row r="12289" ht="14.25" customHeight="1" spans="1:6" x14ac:dyDescent="0.25">
      <c r="A12289" s="232">
        <v>43721</v>
      </c>
      <c r="B12289" s="233">
        <v>256</v>
      </c>
      <c r="C12289" s="233">
        <v>48</v>
      </c>
      <c r="D12289" s="234">
        <v>0.9791666666678793</v>
      </c>
      <c r="E12289" s="235">
        <v>0</v>
      </c>
      <c r="F12289" s="235">
        <v>0.00004186462968498224</v>
      </c>
    </row>
    <row r="12290" ht="14.25" customHeight="1" spans="1:6" x14ac:dyDescent="0.25">
      <c r="A12290" s="232">
        <v>43722</v>
      </c>
      <c r="B12290" s="233">
        <v>257</v>
      </c>
      <c r="C12290" s="233">
        <v>1</v>
      </c>
      <c r="D12290" s="234">
        <v>0</v>
      </c>
      <c r="E12290" s="235">
        <v>0</v>
      </c>
      <c r="F12290" s="235">
        <v>0.00003645628039553478</v>
      </c>
    </row>
    <row r="12291" ht="14.25" customHeight="1" spans="1:6" x14ac:dyDescent="0.25">
      <c r="A12291" s="232">
        <v>43722</v>
      </c>
      <c r="B12291" s="233">
        <v>257</v>
      </c>
      <c r="C12291" s="233">
        <v>2</v>
      </c>
      <c r="D12291" s="234">
        <v>0.020833333332120674</v>
      </c>
      <c r="E12291" s="235">
        <v>0</v>
      </c>
      <c r="F12291" s="235">
        <v>0.0000318491680378573</v>
      </c>
    </row>
    <row r="12292" ht="14.25" customHeight="1" spans="1:6" x14ac:dyDescent="0.25">
      <c r="A12292" s="232">
        <v>43722</v>
      </c>
      <c r="B12292" s="233">
        <v>257</v>
      </c>
      <c r="C12292" s="233">
        <v>3</v>
      </c>
      <c r="D12292" s="234">
        <v>0.041666666667879326</v>
      </c>
      <c r="E12292" s="235">
        <v>0</v>
      </c>
      <c r="F12292" s="235">
        <v>0.000029645766475489823</v>
      </c>
    </row>
    <row r="12293" ht="14.25" customHeight="1" spans="1:6" x14ac:dyDescent="0.25">
      <c r="A12293" s="232">
        <v>43722</v>
      </c>
      <c r="B12293" s="233">
        <v>257</v>
      </c>
      <c r="C12293" s="233">
        <v>4</v>
      </c>
      <c r="D12293" s="234">
        <v>0.0625</v>
      </c>
      <c r="E12293" s="235">
        <v>0</v>
      </c>
      <c r="F12293" s="235">
        <v>0.000028043292611949826</v>
      </c>
    </row>
    <row r="12294" ht="14.25" customHeight="1" spans="1:6" x14ac:dyDescent="0.25">
      <c r="A12294" s="232">
        <v>43722</v>
      </c>
      <c r="B12294" s="233">
        <v>257</v>
      </c>
      <c r="C12294" s="233">
        <v>5</v>
      </c>
      <c r="D12294" s="234">
        <v>0.08333333333212067</v>
      </c>
      <c r="E12294" s="235">
        <v>0</v>
      </c>
      <c r="F12294" s="235">
        <v>0.000026941591830766084</v>
      </c>
    </row>
    <row r="12295" ht="14.25" customHeight="1" spans="1:6" x14ac:dyDescent="0.25">
      <c r="A12295" s="232">
        <v>43722</v>
      </c>
      <c r="B12295" s="233">
        <v>257</v>
      </c>
      <c r="C12295" s="233">
        <v>6</v>
      </c>
      <c r="D12295" s="234">
        <v>0.10416666666787933</v>
      </c>
      <c r="E12295" s="235">
        <v>0</v>
      </c>
      <c r="F12295" s="235">
        <v>0.000026941591830766084</v>
      </c>
    </row>
    <row r="12296" ht="14.25" customHeight="1" spans="1:6" x14ac:dyDescent="0.25">
      <c r="A12296" s="232">
        <v>43722</v>
      </c>
      <c r="B12296" s="233">
        <v>257</v>
      </c>
      <c r="C12296" s="233">
        <v>7</v>
      </c>
      <c r="D12296" s="234">
        <v>0.125</v>
      </c>
      <c r="E12296" s="235">
        <v>0</v>
      </c>
      <c r="F12296" s="235">
        <v>0.00002644081874840984</v>
      </c>
    </row>
    <row r="12297" ht="14.25" customHeight="1" spans="1:6" x14ac:dyDescent="0.25">
      <c r="A12297" s="232">
        <v>43722</v>
      </c>
      <c r="B12297" s="233">
        <v>257</v>
      </c>
      <c r="C12297" s="233">
        <v>8</v>
      </c>
      <c r="D12297" s="234">
        <v>0.14583333333212067</v>
      </c>
      <c r="E12297" s="235">
        <v>0</v>
      </c>
      <c r="F12297" s="235">
        <v>0.000025238963350754845</v>
      </c>
    </row>
    <row r="12298" ht="14.25" customHeight="1" spans="1:6" x14ac:dyDescent="0.25">
      <c r="A12298" s="232">
        <v>43722</v>
      </c>
      <c r="B12298" s="233">
        <v>257</v>
      </c>
      <c r="C12298" s="233">
        <v>9</v>
      </c>
      <c r="D12298" s="234">
        <v>0.16666666666787933</v>
      </c>
      <c r="E12298" s="235">
        <v>0</v>
      </c>
      <c r="F12298" s="235">
        <v>0.00002614035489899609</v>
      </c>
    </row>
    <row r="12299" ht="14.25" customHeight="1" spans="1:6" x14ac:dyDescent="0.25">
      <c r="A12299" s="232">
        <v>43722</v>
      </c>
      <c r="B12299" s="233">
        <v>257</v>
      </c>
      <c r="C12299" s="233">
        <v>10</v>
      </c>
      <c r="D12299" s="234">
        <v>0.1875</v>
      </c>
      <c r="E12299" s="235">
        <v>0</v>
      </c>
      <c r="F12299" s="235">
        <v>0.00002654097336488109</v>
      </c>
    </row>
    <row r="12300" ht="14.25" customHeight="1" spans="1:6" x14ac:dyDescent="0.25">
      <c r="A12300" s="232">
        <v>43722</v>
      </c>
      <c r="B12300" s="233">
        <v>257</v>
      </c>
      <c r="C12300" s="233">
        <v>11</v>
      </c>
      <c r="D12300" s="234">
        <v>0.20833333333212067</v>
      </c>
      <c r="E12300" s="235">
        <v>2.3456525794055305e-8</v>
      </c>
      <c r="F12300" s="235">
        <v>0.00002724205568017983</v>
      </c>
    </row>
    <row r="12301" ht="14.25" customHeight="1" spans="1:6" x14ac:dyDescent="0.25">
      <c r="A12301" s="232">
        <v>43722</v>
      </c>
      <c r="B12301" s="233">
        <v>257</v>
      </c>
      <c r="C12301" s="233">
        <v>12</v>
      </c>
      <c r="D12301" s="234">
        <v>0.22916666666787933</v>
      </c>
      <c r="E12301" s="235">
        <v>0.0000018765220635244244</v>
      </c>
      <c r="F12301" s="235">
        <v>0.000030146539557846063</v>
      </c>
    </row>
    <row r="12302" ht="14.25" customHeight="1" spans="1:6" x14ac:dyDescent="0.25">
      <c r="A12302" s="232">
        <v>43722</v>
      </c>
      <c r="B12302" s="233">
        <v>257</v>
      </c>
      <c r="C12302" s="233">
        <v>13</v>
      </c>
      <c r="D12302" s="234">
        <v>0.25</v>
      </c>
      <c r="E12302" s="235">
        <v>0.000007229238172841904</v>
      </c>
      <c r="F12302" s="235">
        <v>0.000034953961148466035</v>
      </c>
    </row>
    <row r="12303" ht="14.25" customHeight="1" spans="1:6" x14ac:dyDescent="0.25">
      <c r="A12303" s="232">
        <v>43722</v>
      </c>
      <c r="B12303" s="233">
        <v>257</v>
      </c>
      <c r="C12303" s="233">
        <v>14</v>
      </c>
      <c r="D12303" s="234">
        <v>0.2708333333321207</v>
      </c>
      <c r="E12303" s="235">
        <v>0.000020964390999711332</v>
      </c>
      <c r="F12303" s="235">
        <v>0.0000407629289037985</v>
      </c>
    </row>
    <row r="12304" ht="14.25" customHeight="1" spans="1:6" x14ac:dyDescent="0.25">
      <c r="A12304" s="232">
        <v>43722</v>
      </c>
      <c r="B12304" s="233">
        <v>257</v>
      </c>
      <c r="C12304" s="233">
        <v>15</v>
      </c>
      <c r="D12304" s="234">
        <v>0.2916666666678793</v>
      </c>
      <c r="E12304" s="235">
        <v>0.000046577670522199</v>
      </c>
      <c r="F12304" s="235">
        <v>0.000049175916687383454</v>
      </c>
    </row>
    <row r="12305" ht="14.25" customHeight="1" spans="1:6" x14ac:dyDescent="0.25">
      <c r="A12305" s="232">
        <v>43722</v>
      </c>
      <c r="B12305" s="233">
        <v>257</v>
      </c>
      <c r="C12305" s="233">
        <v>16</v>
      </c>
      <c r="D12305" s="234">
        <v>0.3125</v>
      </c>
      <c r="E12305" s="235">
        <v>0.00007788848208920814</v>
      </c>
      <c r="F12305" s="235">
        <v>0.00005548565752507217</v>
      </c>
    </row>
    <row r="12306" ht="14.25" customHeight="1" spans="1:6" x14ac:dyDescent="0.25">
      <c r="A12306" s="232">
        <v>43722</v>
      </c>
      <c r="B12306" s="233">
        <v>257</v>
      </c>
      <c r="C12306" s="233">
        <v>17</v>
      </c>
      <c r="D12306" s="234">
        <v>0.3333333333321207</v>
      </c>
      <c r="E12306" s="235">
        <v>0.00010830751243567338</v>
      </c>
      <c r="F12306" s="235">
        <v>0.000055786121374485906</v>
      </c>
    </row>
    <row r="12307" ht="14.25" customHeight="1" spans="1:6" x14ac:dyDescent="0.25">
      <c r="A12307" s="232">
        <v>43722</v>
      </c>
      <c r="B12307" s="233">
        <v>257</v>
      </c>
      <c r="C12307" s="233">
        <v>18</v>
      </c>
      <c r="D12307" s="234">
        <v>0.3541666666678793</v>
      </c>
      <c r="E12307" s="235">
        <v>0.00013419179483397853</v>
      </c>
      <c r="F12307" s="235">
        <v>0.00005538550290860091</v>
      </c>
    </row>
    <row r="12308" ht="14.25" customHeight="1" spans="1:6" x14ac:dyDescent="0.25">
      <c r="A12308" s="232">
        <v>43722</v>
      </c>
      <c r="B12308" s="233">
        <v>257</v>
      </c>
      <c r="C12308" s="233">
        <v>19</v>
      </c>
      <c r="D12308" s="234">
        <v>0.375</v>
      </c>
      <c r="E12308" s="235">
        <v>0.00017226398995306822</v>
      </c>
      <c r="F12308" s="235">
        <v>0.00005498488444271591</v>
      </c>
    </row>
    <row r="12309" ht="14.25" customHeight="1" spans="1:6" x14ac:dyDescent="0.25">
      <c r="A12309" s="232">
        <v>43722</v>
      </c>
      <c r="B12309" s="233">
        <v>257</v>
      </c>
      <c r="C12309" s="233">
        <v>20</v>
      </c>
      <c r="D12309" s="234">
        <v>0.3958333333321207</v>
      </c>
      <c r="E12309" s="235">
        <v>0.000207255976474743</v>
      </c>
      <c r="F12309" s="235">
        <v>0.00005428380212741717</v>
      </c>
    </row>
    <row r="12310" ht="14.25" customHeight="1" spans="1:6" x14ac:dyDescent="0.25">
      <c r="A12310" s="232">
        <v>43722</v>
      </c>
      <c r="B12310" s="233">
        <v>257</v>
      </c>
      <c r="C12310" s="233">
        <v>21</v>
      </c>
      <c r="D12310" s="234">
        <v>0.4166666666678793</v>
      </c>
      <c r="E12310" s="235">
        <v>0.0002423098337184352</v>
      </c>
      <c r="F12310" s="235">
        <v>0.00005228070979799218</v>
      </c>
    </row>
    <row r="12311" ht="14.25" customHeight="1" spans="1:6" x14ac:dyDescent="0.25">
      <c r="A12311" s="232">
        <v>43722</v>
      </c>
      <c r="B12311" s="233">
        <v>257</v>
      </c>
      <c r="C12311" s="233">
        <v>22</v>
      </c>
      <c r="D12311" s="234">
        <v>0.4375</v>
      </c>
      <c r="E12311" s="235">
        <v>0.0002616033195348076</v>
      </c>
      <c r="F12311" s="235">
        <v>0.000051479472866222185</v>
      </c>
    </row>
    <row r="12312" ht="14.25" customHeight="1" spans="1:6" x14ac:dyDescent="0.25">
      <c r="A12312" s="232">
        <v>43722</v>
      </c>
      <c r="B12312" s="233">
        <v>257</v>
      </c>
      <c r="C12312" s="233">
        <v>23</v>
      </c>
      <c r="D12312" s="234">
        <v>0.4583333333321207</v>
      </c>
      <c r="E12312" s="235">
        <v>0.00024825848320910674</v>
      </c>
      <c r="F12312" s="235">
        <v>0.000050277617468567196</v>
      </c>
    </row>
    <row r="12313" ht="14.25" customHeight="1" spans="1:6" x14ac:dyDescent="0.25">
      <c r="A12313" s="232">
        <v>43722</v>
      </c>
      <c r="B12313" s="233">
        <v>257</v>
      </c>
      <c r="C12313" s="233">
        <v>24</v>
      </c>
      <c r="D12313" s="234">
        <v>0.4791666666678793</v>
      </c>
      <c r="E12313" s="235">
        <v>0.00022814507576495702</v>
      </c>
      <c r="F12313" s="235">
        <v>0.00005067823593445219</v>
      </c>
    </row>
    <row r="12314" ht="14.25" customHeight="1" spans="1:6" x14ac:dyDescent="0.25">
      <c r="A12314" s="232">
        <v>43722</v>
      </c>
      <c r="B12314" s="233">
        <v>257</v>
      </c>
      <c r="C12314" s="233">
        <v>25</v>
      </c>
      <c r="D12314" s="234">
        <v>0.5</v>
      </c>
      <c r="E12314" s="235">
        <v>0.00023551239018839096</v>
      </c>
      <c r="F12314" s="235">
        <v>0.00005338241057917592</v>
      </c>
    </row>
    <row r="12315" ht="14.25" customHeight="1" spans="1:6" x14ac:dyDescent="0.25">
      <c r="A12315" s="232">
        <v>43722</v>
      </c>
      <c r="B12315" s="233">
        <v>257</v>
      </c>
      <c r="C12315" s="233">
        <v>26</v>
      </c>
      <c r="D12315" s="234">
        <v>0.5208333333321207</v>
      </c>
      <c r="E12315" s="235">
        <v>0.00023800110291378025</v>
      </c>
      <c r="F12315" s="235">
        <v>0.00005278148288034843</v>
      </c>
    </row>
    <row r="12316" ht="14.25" customHeight="1" spans="1:6" x14ac:dyDescent="0.25">
      <c r="A12316" s="232">
        <v>43722</v>
      </c>
      <c r="B12316" s="233">
        <v>257</v>
      </c>
      <c r="C12316" s="233">
        <v>27</v>
      </c>
      <c r="D12316" s="234">
        <v>0.5416666666678793</v>
      </c>
      <c r="E12316" s="235">
        <v>0.00023881186289676287</v>
      </c>
      <c r="F12316" s="235">
        <v>0.00005127916363327967</v>
      </c>
    </row>
    <row r="12317" ht="14.25" customHeight="1" spans="1:6" x14ac:dyDescent="0.25">
      <c r="A12317" s="232">
        <v>43722</v>
      </c>
      <c r="B12317" s="233">
        <v>257</v>
      </c>
      <c r="C12317" s="233">
        <v>28</v>
      </c>
      <c r="D12317" s="234">
        <v>0.5625</v>
      </c>
      <c r="E12317" s="235">
        <v>0.00022460801261581635</v>
      </c>
      <c r="F12317" s="235">
        <v>0.0000492760713038547</v>
      </c>
    </row>
    <row r="12318" ht="14.25" customHeight="1" spans="1:6" x14ac:dyDescent="0.25">
      <c r="A12318" s="232">
        <v>43722</v>
      </c>
      <c r="B12318" s="233">
        <v>257</v>
      </c>
      <c r="C12318" s="233">
        <v>29</v>
      </c>
      <c r="D12318" s="234">
        <v>0.5833333333321207</v>
      </c>
      <c r="E12318" s="235">
        <v>0.00019757266777481255</v>
      </c>
      <c r="F12318" s="235">
        <v>0.00004737313359090096</v>
      </c>
    </row>
    <row r="12319" ht="14.25" customHeight="1" spans="1:6" x14ac:dyDescent="0.25">
      <c r="A12319" s="232">
        <v>43722</v>
      </c>
      <c r="B12319" s="233">
        <v>257</v>
      </c>
      <c r="C12319" s="233">
        <v>30</v>
      </c>
      <c r="D12319" s="234">
        <v>0.6041666666678793</v>
      </c>
      <c r="E12319" s="235">
        <v>0.0001576138192817665</v>
      </c>
      <c r="F12319" s="235">
        <v>0.0000480742159061997</v>
      </c>
    </row>
    <row r="12320" ht="14.25" customHeight="1" spans="1:6" x14ac:dyDescent="0.25">
      <c r="A12320" s="232">
        <v>43722</v>
      </c>
      <c r="B12320" s="233">
        <v>257</v>
      </c>
      <c r="C12320" s="233">
        <v>31</v>
      </c>
      <c r="D12320" s="234">
        <v>0.625</v>
      </c>
      <c r="E12320" s="235">
        <v>0.00014379289111710785</v>
      </c>
      <c r="F12320" s="235">
        <v>0.0000492760713038547</v>
      </c>
    </row>
    <row r="12321" ht="14.25" customHeight="1" spans="1:6" x14ac:dyDescent="0.25">
      <c r="A12321" s="232">
        <v>43722</v>
      </c>
      <c r="B12321" s="233">
        <v>257</v>
      </c>
      <c r="C12321" s="233">
        <v>32</v>
      </c>
      <c r="D12321" s="234">
        <v>0.6458333333321207</v>
      </c>
      <c r="E12321" s="235">
        <v>0.00011530425493096747</v>
      </c>
      <c r="F12321" s="235">
        <v>0.000053282255962704675</v>
      </c>
    </row>
    <row r="12322" ht="14.25" customHeight="1" spans="1:6" x14ac:dyDescent="0.25">
      <c r="A12322" s="232">
        <v>43722</v>
      </c>
      <c r="B12322" s="233">
        <v>257</v>
      </c>
      <c r="C12322" s="233">
        <v>33</v>
      </c>
      <c r="D12322" s="234">
        <v>0.6666666666678793</v>
      </c>
      <c r="E12322" s="235">
        <v>0.00008746463795048882</v>
      </c>
      <c r="F12322" s="235">
        <v>0.000057789213703910896</v>
      </c>
    </row>
    <row r="12323" ht="14.25" customHeight="1" spans="1:6" x14ac:dyDescent="0.25">
      <c r="A12323" s="232">
        <v>43722</v>
      </c>
      <c r="B12323" s="233">
        <v>257</v>
      </c>
      <c r="C12323" s="233">
        <v>34</v>
      </c>
      <c r="D12323" s="234">
        <v>0.6875</v>
      </c>
      <c r="E12323" s="235">
        <v>0.0000608242344221298</v>
      </c>
      <c r="F12323" s="235">
        <v>0.00006279694452747336</v>
      </c>
    </row>
    <row r="12324" ht="14.25" customHeight="1" spans="1:6" x14ac:dyDescent="0.25">
      <c r="A12324" s="232">
        <v>43722</v>
      </c>
      <c r="B12324" s="233">
        <v>257</v>
      </c>
      <c r="C12324" s="233">
        <v>35</v>
      </c>
      <c r="D12324" s="234">
        <v>0.7083333333321207</v>
      </c>
      <c r="E12324" s="235">
        <v>0.0000415083414181501</v>
      </c>
      <c r="F12324" s="235">
        <v>0.00006970761306398956</v>
      </c>
    </row>
    <row r="12325" ht="14.25" customHeight="1" spans="1:6" x14ac:dyDescent="0.25">
      <c r="A12325" s="232">
        <v>43722</v>
      </c>
      <c r="B12325" s="233">
        <v>257</v>
      </c>
      <c r="C12325" s="233">
        <v>36</v>
      </c>
      <c r="D12325" s="234">
        <v>0.7291666666678793</v>
      </c>
      <c r="E12325" s="235">
        <v>0.000018519365043277978</v>
      </c>
      <c r="F12325" s="235">
        <v>0.00007281240617459832</v>
      </c>
    </row>
    <row r="12326" ht="14.25" customHeight="1" spans="1:6" x14ac:dyDescent="0.25">
      <c r="A12326" s="232">
        <v>43722</v>
      </c>
      <c r="B12326" s="233">
        <v>257</v>
      </c>
      <c r="C12326" s="233">
        <v>37</v>
      </c>
      <c r="D12326" s="234">
        <v>0.75</v>
      </c>
      <c r="E12326" s="235">
        <v>0.000005031284864807392</v>
      </c>
      <c r="F12326" s="235">
        <v>0.00007601735390167828</v>
      </c>
    </row>
    <row r="12327" ht="14.25" customHeight="1" spans="1:6" x14ac:dyDescent="0.25">
      <c r="A12327" s="232">
        <v>43722</v>
      </c>
      <c r="B12327" s="233">
        <v>257</v>
      </c>
      <c r="C12327" s="233">
        <v>38</v>
      </c>
      <c r="D12327" s="234">
        <v>0.7708333333321207</v>
      </c>
      <c r="E12327" s="235">
        <v>2.510479564520491e-7</v>
      </c>
      <c r="F12327" s="235">
        <v>0.00007982322932758575</v>
      </c>
    </row>
    <row r="12328" ht="14.25" customHeight="1" spans="1:6" x14ac:dyDescent="0.25">
      <c r="A12328" s="232">
        <v>43722</v>
      </c>
      <c r="B12328" s="233">
        <v>257</v>
      </c>
      <c r="C12328" s="233">
        <v>39</v>
      </c>
      <c r="D12328" s="234">
        <v>0.7916666666678793</v>
      </c>
      <c r="E12328" s="235">
        <v>1.5209609738880286e-7</v>
      </c>
      <c r="F12328" s="235">
        <v>0.00008042415702641325</v>
      </c>
    </row>
    <row r="12329" ht="14.25" customHeight="1" spans="1:6" x14ac:dyDescent="0.25">
      <c r="A12329" s="232">
        <v>43722</v>
      </c>
      <c r="B12329" s="233">
        <v>257</v>
      </c>
      <c r="C12329" s="233">
        <v>40</v>
      </c>
      <c r="D12329" s="234">
        <v>0.8125</v>
      </c>
      <c r="E12329" s="235">
        <v>0</v>
      </c>
      <c r="F12329" s="235">
        <v>0.000081125239341712</v>
      </c>
    </row>
    <row r="12330" ht="14.25" customHeight="1" spans="1:6" x14ac:dyDescent="0.25">
      <c r="A12330" s="232">
        <v>43722</v>
      </c>
      <c r="B12330" s="233">
        <v>257</v>
      </c>
      <c r="C12330" s="233">
        <v>41</v>
      </c>
      <c r="D12330" s="234">
        <v>0.8333333333321207</v>
      </c>
      <c r="E12330" s="235">
        <v>0</v>
      </c>
      <c r="F12330" s="235">
        <v>0.00008072462087582698</v>
      </c>
    </row>
    <row r="12331" ht="14.25" customHeight="1" spans="1:6" x14ac:dyDescent="0.25">
      <c r="A12331" s="232">
        <v>43722</v>
      </c>
      <c r="B12331" s="233">
        <v>257</v>
      </c>
      <c r="C12331" s="233">
        <v>42</v>
      </c>
      <c r="D12331" s="234">
        <v>0.8541666666678793</v>
      </c>
      <c r="E12331" s="235">
        <v>0</v>
      </c>
      <c r="F12331" s="235">
        <v>0.00007771998238168954</v>
      </c>
    </row>
    <row r="12332" ht="14.25" customHeight="1" spans="1:6" x14ac:dyDescent="0.25">
      <c r="A12332" s="232">
        <v>43722</v>
      </c>
      <c r="B12332" s="233">
        <v>257</v>
      </c>
      <c r="C12332" s="233">
        <v>43</v>
      </c>
      <c r="D12332" s="234">
        <v>0.875</v>
      </c>
      <c r="E12332" s="235">
        <v>0</v>
      </c>
      <c r="F12332" s="235">
        <v>0.00007421457080519578</v>
      </c>
    </row>
    <row r="12333" ht="14.25" customHeight="1" spans="1:6" x14ac:dyDescent="0.25">
      <c r="A12333" s="232">
        <v>43722</v>
      </c>
      <c r="B12333" s="233">
        <v>257</v>
      </c>
      <c r="C12333" s="233">
        <v>44</v>
      </c>
      <c r="D12333" s="234">
        <v>0.8958333333321207</v>
      </c>
      <c r="E12333" s="235">
        <v>0</v>
      </c>
      <c r="F12333" s="235">
        <v>0.00006970761306398956</v>
      </c>
    </row>
    <row r="12334" ht="14.25" customHeight="1" spans="1:6" x14ac:dyDescent="0.25">
      <c r="A12334" s="232">
        <v>43722</v>
      </c>
      <c r="B12334" s="233">
        <v>257</v>
      </c>
      <c r="C12334" s="233">
        <v>45</v>
      </c>
      <c r="D12334" s="234">
        <v>0.9166666666678793</v>
      </c>
      <c r="E12334" s="235">
        <v>0</v>
      </c>
      <c r="F12334" s="235">
        <v>0.00006500034608984085</v>
      </c>
    </row>
    <row r="12335" ht="14.25" customHeight="1" spans="1:6" x14ac:dyDescent="0.25">
      <c r="A12335" s="232">
        <v>43722</v>
      </c>
      <c r="B12335" s="233">
        <v>257</v>
      </c>
      <c r="C12335" s="233">
        <v>46</v>
      </c>
      <c r="D12335" s="234">
        <v>0.9375</v>
      </c>
      <c r="E12335" s="235">
        <v>0</v>
      </c>
      <c r="F12335" s="235">
        <v>0.00005788936832038214</v>
      </c>
    </row>
    <row r="12336" ht="14.25" customHeight="1" spans="1:6" x14ac:dyDescent="0.25">
      <c r="A12336" s="232">
        <v>43722</v>
      </c>
      <c r="B12336" s="233">
        <v>257</v>
      </c>
      <c r="C12336" s="233">
        <v>47</v>
      </c>
      <c r="D12336" s="234">
        <v>0.9583333333321207</v>
      </c>
      <c r="E12336" s="235">
        <v>0</v>
      </c>
      <c r="F12336" s="235">
        <v>0.000049175916687383454</v>
      </c>
    </row>
    <row r="12337" ht="14.25" customHeight="1" spans="1:6" x14ac:dyDescent="0.25">
      <c r="A12337" s="232">
        <v>43722</v>
      </c>
      <c r="B12337" s="233">
        <v>257</v>
      </c>
      <c r="C12337" s="233">
        <v>48</v>
      </c>
      <c r="D12337" s="234">
        <v>0.9791666666678793</v>
      </c>
      <c r="E12337" s="235">
        <v>0</v>
      </c>
      <c r="F12337" s="235">
        <v>0.00004146401121909723</v>
      </c>
    </row>
    <row r="12338" ht="14.25" customHeight="1" spans="1:6" x14ac:dyDescent="0.25">
      <c r="A12338" s="232">
        <v>43723</v>
      </c>
      <c r="B12338" s="233">
        <v>258</v>
      </c>
      <c r="C12338" s="233">
        <v>1</v>
      </c>
      <c r="D12338" s="234">
        <v>0</v>
      </c>
      <c r="E12338" s="235">
        <v>0</v>
      </c>
      <c r="F12338" s="235">
        <v>0.000036356125779063524</v>
      </c>
    </row>
    <row r="12339" ht="14.25" customHeight="1" spans="1:6" x14ac:dyDescent="0.25">
      <c r="A12339" s="232">
        <v>43723</v>
      </c>
      <c r="B12339" s="233">
        <v>258</v>
      </c>
      <c r="C12339" s="233">
        <v>2</v>
      </c>
      <c r="D12339" s="234">
        <v>0.020833333332120674</v>
      </c>
      <c r="E12339" s="235">
        <v>0</v>
      </c>
      <c r="F12339" s="235">
        <v>0.0000326504049696273</v>
      </c>
    </row>
    <row r="12340" ht="14.25" customHeight="1" spans="1:6" x14ac:dyDescent="0.25">
      <c r="A12340" s="232">
        <v>43723</v>
      </c>
      <c r="B12340" s="233">
        <v>258</v>
      </c>
      <c r="C12340" s="233">
        <v>3</v>
      </c>
      <c r="D12340" s="234">
        <v>0.041666666667879326</v>
      </c>
      <c r="E12340" s="235">
        <v>0</v>
      </c>
      <c r="F12340" s="235">
        <v>0.000030046384941374813</v>
      </c>
    </row>
    <row r="12341" ht="14.25" customHeight="1" spans="1:6" x14ac:dyDescent="0.25">
      <c r="A12341" s="232">
        <v>43723</v>
      </c>
      <c r="B12341" s="233">
        <v>258</v>
      </c>
      <c r="C12341" s="233">
        <v>4</v>
      </c>
      <c r="D12341" s="234">
        <v>0.0625</v>
      </c>
      <c r="E12341" s="235">
        <v>0</v>
      </c>
      <c r="F12341" s="235">
        <v>0.00002874437492724857</v>
      </c>
    </row>
    <row r="12342" ht="14.25" customHeight="1" spans="1:6" x14ac:dyDescent="0.25">
      <c r="A12342" s="232">
        <v>43723</v>
      </c>
      <c r="B12342" s="233">
        <v>258</v>
      </c>
      <c r="C12342" s="233">
        <v>5</v>
      </c>
      <c r="D12342" s="234">
        <v>0.08333333333212067</v>
      </c>
      <c r="E12342" s="235">
        <v>0</v>
      </c>
      <c r="F12342" s="235">
        <v>0.000027342210296651082</v>
      </c>
    </row>
    <row r="12343" ht="14.25" customHeight="1" spans="1:6" x14ac:dyDescent="0.25">
      <c r="A12343" s="232">
        <v>43723</v>
      </c>
      <c r="B12343" s="233">
        <v>258</v>
      </c>
      <c r="C12343" s="233">
        <v>6</v>
      </c>
      <c r="D12343" s="234">
        <v>0.10416666666787933</v>
      </c>
      <c r="E12343" s="235">
        <v>0</v>
      </c>
      <c r="F12343" s="235">
        <v>0.00002684143721429483</v>
      </c>
    </row>
    <row r="12344" ht="14.25" customHeight="1" spans="1:6" x14ac:dyDescent="0.25">
      <c r="A12344" s="232">
        <v>43723</v>
      </c>
      <c r="B12344" s="233">
        <v>258</v>
      </c>
      <c r="C12344" s="233">
        <v>7</v>
      </c>
      <c r="D12344" s="234">
        <v>0.125</v>
      </c>
      <c r="E12344" s="235">
        <v>0</v>
      </c>
      <c r="F12344" s="235">
        <v>0.00002674128259782358</v>
      </c>
    </row>
    <row r="12345" ht="14.25" customHeight="1" spans="1:6" x14ac:dyDescent="0.25">
      <c r="A12345" s="232">
        <v>43723</v>
      </c>
      <c r="B12345" s="233">
        <v>258</v>
      </c>
      <c r="C12345" s="233">
        <v>8</v>
      </c>
      <c r="D12345" s="234">
        <v>0.14583333333212067</v>
      </c>
      <c r="E12345" s="235">
        <v>0</v>
      </c>
      <c r="F12345" s="235">
        <v>0.000026340664131938587</v>
      </c>
    </row>
    <row r="12346" ht="14.25" customHeight="1" spans="1:6" x14ac:dyDescent="0.25">
      <c r="A12346" s="232">
        <v>43723</v>
      </c>
      <c r="B12346" s="233">
        <v>258</v>
      </c>
      <c r="C12346" s="233">
        <v>9</v>
      </c>
      <c r="D12346" s="234">
        <v>0.16666666666787933</v>
      </c>
      <c r="E12346" s="235">
        <v>0</v>
      </c>
      <c r="F12346" s="235">
        <v>0.00002644081874840984</v>
      </c>
    </row>
    <row r="12347" ht="14.25" customHeight="1" spans="1:6" x14ac:dyDescent="0.25">
      <c r="A12347" s="232">
        <v>43723</v>
      </c>
      <c r="B12347" s="233">
        <v>258</v>
      </c>
      <c r="C12347" s="233">
        <v>10</v>
      </c>
      <c r="D12347" s="234">
        <v>0.1875</v>
      </c>
      <c r="E12347" s="235">
        <v>0</v>
      </c>
      <c r="F12347" s="235">
        <v>0.000026941591830766084</v>
      </c>
    </row>
    <row r="12348" ht="14.25" customHeight="1" spans="1:6" x14ac:dyDescent="0.25">
      <c r="A12348" s="232">
        <v>43723</v>
      </c>
      <c r="B12348" s="233">
        <v>258</v>
      </c>
      <c r="C12348" s="233">
        <v>11</v>
      </c>
      <c r="D12348" s="234">
        <v>0.20833333333212067</v>
      </c>
      <c r="E12348" s="235">
        <v>0</v>
      </c>
      <c r="F12348" s="235">
        <v>0.000027943137995478576</v>
      </c>
    </row>
    <row r="12349" ht="14.25" customHeight="1" spans="1:6" x14ac:dyDescent="0.25">
      <c r="A12349" s="232">
        <v>43723</v>
      </c>
      <c r="B12349" s="233">
        <v>258</v>
      </c>
      <c r="C12349" s="233">
        <v>12</v>
      </c>
      <c r="D12349" s="234">
        <v>0.22916666666787933</v>
      </c>
      <c r="E12349" s="235">
        <v>0.0000013370219702611523</v>
      </c>
      <c r="F12349" s="235">
        <v>0.000030246694174317314</v>
      </c>
    </row>
    <row r="12350" ht="14.25" customHeight="1" spans="1:6" x14ac:dyDescent="0.25">
      <c r="A12350" s="232">
        <v>43723</v>
      </c>
      <c r="B12350" s="233">
        <v>258</v>
      </c>
      <c r="C12350" s="233">
        <v>13</v>
      </c>
      <c r="D12350" s="234">
        <v>0.25</v>
      </c>
      <c r="E12350" s="235">
        <v>0.000006961052387332211</v>
      </c>
      <c r="F12350" s="235">
        <v>0.00003645628039553478</v>
      </c>
    </row>
    <row r="12351" ht="14.25" customHeight="1" spans="1:6" x14ac:dyDescent="0.25">
      <c r="A12351" s="232">
        <v>43723</v>
      </c>
      <c r="B12351" s="233">
        <v>258</v>
      </c>
      <c r="C12351" s="233">
        <v>14</v>
      </c>
      <c r="D12351" s="234">
        <v>0.2708333333321207</v>
      </c>
      <c r="E12351" s="235">
        <v>0.000021952389832253134</v>
      </c>
      <c r="F12351" s="235">
        <v>0.000043567258164993484</v>
      </c>
    </row>
    <row r="12352" ht="14.25" customHeight="1" spans="1:6" x14ac:dyDescent="0.25">
      <c r="A12352" s="232">
        <v>43723</v>
      </c>
      <c r="B12352" s="233">
        <v>258</v>
      </c>
      <c r="C12352" s="233">
        <v>15</v>
      </c>
      <c r="D12352" s="234">
        <v>0.2916666666678793</v>
      </c>
      <c r="E12352" s="235">
        <v>0.00004954914549790763</v>
      </c>
      <c r="F12352" s="235">
        <v>0.000051479472866222185</v>
      </c>
    </row>
    <row r="12353" ht="14.25" customHeight="1" spans="1:6" x14ac:dyDescent="0.25">
      <c r="A12353" s="232">
        <v>43723</v>
      </c>
      <c r="B12353" s="233">
        <v>258</v>
      </c>
      <c r="C12353" s="233">
        <v>16</v>
      </c>
      <c r="D12353" s="234">
        <v>0.3125</v>
      </c>
      <c r="E12353" s="235">
        <v>0.00008810765355425019</v>
      </c>
      <c r="F12353" s="235">
        <v>0.000056887822155669654</v>
      </c>
    </row>
    <row r="12354" ht="14.25" customHeight="1" spans="1:6" x14ac:dyDescent="0.25">
      <c r="A12354" s="232">
        <v>43723</v>
      </c>
      <c r="B12354" s="233">
        <v>258</v>
      </c>
      <c r="C12354" s="233">
        <v>17</v>
      </c>
      <c r="D12354" s="234">
        <v>0.3333333333321207</v>
      </c>
      <c r="E12354" s="235">
        <v>0.00012588638097769803</v>
      </c>
      <c r="F12354" s="235">
        <v>0.000056387049073313414</v>
      </c>
    </row>
    <row r="12355" ht="14.25" customHeight="1" spans="1:6" x14ac:dyDescent="0.25">
      <c r="A12355" s="232">
        <v>43723</v>
      </c>
      <c r="B12355" s="233">
        <v>258</v>
      </c>
      <c r="C12355" s="233">
        <v>18</v>
      </c>
      <c r="D12355" s="234">
        <v>0.3541666666678793</v>
      </c>
      <c r="E12355" s="235">
        <v>0.00016704550717819633</v>
      </c>
      <c r="F12355" s="235">
        <v>0.000056387049073313414</v>
      </c>
    </row>
    <row r="12356" ht="14.25" customHeight="1" spans="1:6" x14ac:dyDescent="0.25">
      <c r="A12356" s="232">
        <v>43723</v>
      </c>
      <c r="B12356" s="233">
        <v>258</v>
      </c>
      <c r="C12356" s="233">
        <v>19</v>
      </c>
      <c r="D12356" s="234">
        <v>0.375</v>
      </c>
      <c r="E12356" s="235">
        <v>0.00020788046884748565</v>
      </c>
      <c r="F12356" s="235">
        <v>0.00005548565752507217</v>
      </c>
    </row>
    <row r="12357" ht="14.25" customHeight="1" spans="1:6" x14ac:dyDescent="0.25">
      <c r="A12357" s="232">
        <v>43723</v>
      </c>
      <c r="B12357" s="233">
        <v>258</v>
      </c>
      <c r="C12357" s="233">
        <v>20</v>
      </c>
      <c r="D12357" s="234">
        <v>0.3958333333321207</v>
      </c>
      <c r="E12357" s="235">
        <v>0.00024182782027148093</v>
      </c>
      <c r="F12357" s="235">
        <v>0.00005538550290860091</v>
      </c>
    </row>
    <row r="12358" ht="14.25" customHeight="1" spans="1:6" x14ac:dyDescent="0.25">
      <c r="A12358" s="232">
        <v>43723</v>
      </c>
      <c r="B12358" s="233">
        <v>258</v>
      </c>
      <c r="C12358" s="233">
        <v>21</v>
      </c>
      <c r="D12358" s="234">
        <v>0.4166666666678793</v>
      </c>
      <c r="E12358" s="235">
        <v>0.00026431914478677675</v>
      </c>
      <c r="F12358" s="235">
        <v>0.000053783029045060915</v>
      </c>
    </row>
    <row r="12359" ht="14.25" customHeight="1" spans="1:6" x14ac:dyDescent="0.25">
      <c r="A12359" s="232">
        <v>43723</v>
      </c>
      <c r="B12359" s="233">
        <v>258</v>
      </c>
      <c r="C12359" s="233">
        <v>22</v>
      </c>
      <c r="D12359" s="234">
        <v>0.4375</v>
      </c>
      <c r="E12359" s="235">
        <v>0.00027858386738525374</v>
      </c>
      <c r="F12359" s="235">
        <v>0.00005278148288034843</v>
      </c>
    </row>
    <row r="12360" ht="14.25" customHeight="1" spans="1:6" x14ac:dyDescent="0.25">
      <c r="A12360" s="232">
        <v>43723</v>
      </c>
      <c r="B12360" s="233">
        <v>258</v>
      </c>
      <c r="C12360" s="233">
        <v>23</v>
      </c>
      <c r="D12360" s="234">
        <v>0.4583333333321207</v>
      </c>
      <c r="E12360" s="235">
        <v>0.00028338359430916574</v>
      </c>
      <c r="F12360" s="235">
        <v>0.00005097869978386593</v>
      </c>
    </row>
    <row r="12361" ht="14.25" customHeight="1" spans="1:6" x14ac:dyDescent="0.25">
      <c r="A12361" s="232">
        <v>43723</v>
      </c>
      <c r="B12361" s="233">
        <v>258</v>
      </c>
      <c r="C12361" s="233">
        <v>24</v>
      </c>
      <c r="D12361" s="234">
        <v>0.4791666666678793</v>
      </c>
      <c r="E12361" s="235">
        <v>0.0002855274626741428</v>
      </c>
      <c r="F12361" s="235">
        <v>0.00005137931824975094</v>
      </c>
    </row>
    <row r="12362" ht="14.25" customHeight="1" spans="1:6" x14ac:dyDescent="0.25">
      <c r="A12362" s="232">
        <v>43723</v>
      </c>
      <c r="B12362" s="233">
        <v>258</v>
      </c>
      <c r="C12362" s="233">
        <v>25</v>
      </c>
      <c r="D12362" s="234">
        <v>0.5</v>
      </c>
      <c r="E12362" s="235">
        <v>0.0002928289199242882</v>
      </c>
      <c r="F12362" s="235">
        <v>0.00005188009133210718</v>
      </c>
    </row>
    <row r="12363" ht="14.25" customHeight="1" spans="1:6" x14ac:dyDescent="0.25">
      <c r="A12363" s="232">
        <v>43723</v>
      </c>
      <c r="B12363" s="233">
        <v>258</v>
      </c>
      <c r="C12363" s="233">
        <v>26</v>
      </c>
      <c r="D12363" s="234">
        <v>0.5208333333321207</v>
      </c>
      <c r="E12363" s="235">
        <v>0.0002925239908946541</v>
      </c>
      <c r="F12363" s="235">
        <v>0.000053282255962704675</v>
      </c>
    </row>
    <row r="12364" ht="14.25" customHeight="1" spans="1:6" x14ac:dyDescent="0.25">
      <c r="A12364" s="232">
        <v>43723</v>
      </c>
      <c r="B12364" s="233">
        <v>258</v>
      </c>
      <c r="C12364" s="233">
        <v>27</v>
      </c>
      <c r="D12364" s="234">
        <v>0.5416666666678793</v>
      </c>
      <c r="E12364" s="235">
        <v>0.00029277844169328985</v>
      </c>
      <c r="F12364" s="235">
        <v>0.00005208040056504968</v>
      </c>
    </row>
    <row r="12365" ht="14.25" customHeight="1" spans="1:6" x14ac:dyDescent="0.25">
      <c r="A12365" s="232">
        <v>43723</v>
      </c>
      <c r="B12365" s="233">
        <v>258</v>
      </c>
      <c r="C12365" s="233">
        <v>28</v>
      </c>
      <c r="D12365" s="234">
        <v>0.5625</v>
      </c>
      <c r="E12365" s="235">
        <v>0.00027233269629477213</v>
      </c>
      <c r="F12365" s="235">
        <v>0.00005037777208503844</v>
      </c>
    </row>
    <row r="12366" ht="14.25" customHeight="1" spans="1:6" x14ac:dyDescent="0.25">
      <c r="A12366" s="232">
        <v>43723</v>
      </c>
      <c r="B12366" s="233">
        <v>258</v>
      </c>
      <c r="C12366" s="233">
        <v>29</v>
      </c>
      <c r="D12366" s="234">
        <v>0.5833333333321207</v>
      </c>
      <c r="E12366" s="235">
        <v>0.00026297413035411863</v>
      </c>
      <c r="F12366" s="235">
        <v>0.000049576535153268434</v>
      </c>
    </row>
    <row r="12367" ht="14.25" customHeight="1" spans="1:6" x14ac:dyDescent="0.25">
      <c r="A12367" s="232">
        <v>43723</v>
      </c>
      <c r="B12367" s="233">
        <v>258</v>
      </c>
      <c r="C12367" s="233">
        <v>30</v>
      </c>
      <c r="D12367" s="234">
        <v>0.6041666666678793</v>
      </c>
      <c r="E12367" s="235">
        <v>0.00022516923783699608</v>
      </c>
      <c r="F12367" s="235">
        <v>0.00005137931824975094</v>
      </c>
    </row>
    <row r="12368" ht="14.25" customHeight="1" spans="1:6" x14ac:dyDescent="0.25">
      <c r="A12368" s="232">
        <v>43723</v>
      </c>
      <c r="B12368" s="233">
        <v>258</v>
      </c>
      <c r="C12368" s="233">
        <v>31</v>
      </c>
      <c r="D12368" s="234">
        <v>0.625</v>
      </c>
      <c r="E12368" s="235">
        <v>0.00019451061128845443</v>
      </c>
      <c r="F12368" s="235">
        <v>0.000051479472866222185</v>
      </c>
    </row>
    <row r="12369" ht="14.25" customHeight="1" spans="1:6" x14ac:dyDescent="0.25">
      <c r="A12369" s="232">
        <v>43723</v>
      </c>
      <c r="B12369" s="233">
        <v>258</v>
      </c>
      <c r="C12369" s="233">
        <v>32</v>
      </c>
      <c r="D12369" s="234">
        <v>0.6458333333321207</v>
      </c>
      <c r="E12369" s="235">
        <v>0.000160978946857153</v>
      </c>
      <c r="F12369" s="235">
        <v>0.000055085039059187164</v>
      </c>
    </row>
    <row r="12370" ht="14.25" customHeight="1" spans="1:6" x14ac:dyDescent="0.25">
      <c r="A12370" s="232">
        <v>43723</v>
      </c>
      <c r="B12370" s="233">
        <v>258</v>
      </c>
      <c r="C12370" s="233">
        <v>33</v>
      </c>
      <c r="D12370" s="234">
        <v>0.6666666666678793</v>
      </c>
      <c r="E12370" s="235">
        <v>0.00011594358935257369</v>
      </c>
      <c r="F12370" s="235">
        <v>0.000059191378334508385</v>
      </c>
    </row>
    <row r="12371" ht="14.25" customHeight="1" spans="1:6" x14ac:dyDescent="0.25">
      <c r="A12371" s="232">
        <v>43723</v>
      </c>
      <c r="B12371" s="233">
        <v>258</v>
      </c>
      <c r="C12371" s="233">
        <v>34</v>
      </c>
      <c r="D12371" s="234">
        <v>0.6875</v>
      </c>
      <c r="E12371" s="235">
        <v>0.000072987703534417</v>
      </c>
      <c r="F12371" s="235">
        <v>0.00006379849069218586</v>
      </c>
    </row>
    <row r="12372" ht="14.25" customHeight="1" spans="1:6" x14ac:dyDescent="0.25">
      <c r="A12372" s="232">
        <v>43723</v>
      </c>
      <c r="B12372" s="233">
        <v>258</v>
      </c>
      <c r="C12372" s="233">
        <v>35</v>
      </c>
      <c r="D12372" s="234">
        <v>0.7083333333321207</v>
      </c>
      <c r="E12372" s="235">
        <v>0.00004174671098417736</v>
      </c>
      <c r="F12372" s="235">
        <v>0.00007030854076281706</v>
      </c>
    </row>
    <row r="12373" ht="14.25" customHeight="1" spans="1:6" x14ac:dyDescent="0.25">
      <c r="A12373" s="232">
        <v>43723</v>
      </c>
      <c r="B12373" s="233">
        <v>258</v>
      </c>
      <c r="C12373" s="233">
        <v>36</v>
      </c>
      <c r="D12373" s="234">
        <v>0.7291666666678793</v>
      </c>
      <c r="E12373" s="235">
        <v>0.000017612487462502285</v>
      </c>
      <c r="F12373" s="235">
        <v>0.00007191101462635705</v>
      </c>
    </row>
    <row r="12374" ht="14.25" customHeight="1" spans="1:6" x14ac:dyDescent="0.25">
      <c r="A12374" s="232">
        <v>43723</v>
      </c>
      <c r="B12374" s="233">
        <v>258</v>
      </c>
      <c r="C12374" s="233">
        <v>37</v>
      </c>
      <c r="D12374" s="234">
        <v>0.75</v>
      </c>
      <c r="E12374" s="235">
        <v>0.00000586732778582644</v>
      </c>
      <c r="F12374" s="235">
        <v>0.00007511596235343704</v>
      </c>
    </row>
    <row r="12375" ht="14.25" customHeight="1" spans="1:6" x14ac:dyDescent="0.25">
      <c r="A12375" s="232">
        <v>43723</v>
      </c>
      <c r="B12375" s="233">
        <v>258</v>
      </c>
      <c r="C12375" s="233">
        <v>38</v>
      </c>
      <c r="D12375" s="234">
        <v>0.7708333333321207</v>
      </c>
      <c r="E12375" s="235">
        <v>2.4371133886418223e-7</v>
      </c>
      <c r="F12375" s="235">
        <v>0.00007962292009464326</v>
      </c>
    </row>
    <row r="12376" ht="14.25" customHeight="1" spans="1:6" x14ac:dyDescent="0.25">
      <c r="A12376" s="232">
        <v>43723</v>
      </c>
      <c r="B12376" s="233">
        <v>258</v>
      </c>
      <c r="C12376" s="233">
        <v>39</v>
      </c>
      <c r="D12376" s="234">
        <v>0.7916666666678793</v>
      </c>
      <c r="E12376" s="235">
        <v>0</v>
      </c>
      <c r="F12376" s="235">
        <v>0.00008082477549229825</v>
      </c>
    </row>
    <row r="12377" ht="14.25" customHeight="1" spans="1:6" x14ac:dyDescent="0.25">
      <c r="A12377" s="232">
        <v>43723</v>
      </c>
      <c r="B12377" s="233">
        <v>258</v>
      </c>
      <c r="C12377" s="233">
        <v>40</v>
      </c>
      <c r="D12377" s="234">
        <v>0.8125</v>
      </c>
      <c r="E12377" s="235">
        <v>0</v>
      </c>
      <c r="F12377" s="235">
        <v>0.00008102508472524076</v>
      </c>
    </row>
    <row r="12378" ht="14.25" customHeight="1" spans="1:6" x14ac:dyDescent="0.25">
      <c r="A12378" s="232">
        <v>43723</v>
      </c>
      <c r="B12378" s="233">
        <v>258</v>
      </c>
      <c r="C12378" s="233">
        <v>41</v>
      </c>
      <c r="D12378" s="234">
        <v>0.8333333333321207</v>
      </c>
      <c r="E12378" s="235">
        <v>0</v>
      </c>
      <c r="F12378" s="235">
        <v>0.0000805243116428845</v>
      </c>
    </row>
    <row r="12379" ht="14.25" customHeight="1" spans="1:6" x14ac:dyDescent="0.25">
      <c r="A12379" s="232">
        <v>43723</v>
      </c>
      <c r="B12379" s="233">
        <v>258</v>
      </c>
      <c r="C12379" s="233">
        <v>42</v>
      </c>
      <c r="D12379" s="234">
        <v>0.8541666666678793</v>
      </c>
      <c r="E12379" s="235">
        <v>0</v>
      </c>
      <c r="F12379" s="235">
        <v>0.00007731936391580452</v>
      </c>
    </row>
    <row r="12380" ht="14.25" customHeight="1" spans="1:6" x14ac:dyDescent="0.25">
      <c r="A12380" s="232">
        <v>43723</v>
      </c>
      <c r="B12380" s="233">
        <v>258</v>
      </c>
      <c r="C12380" s="233">
        <v>43</v>
      </c>
      <c r="D12380" s="234">
        <v>0.875</v>
      </c>
      <c r="E12380" s="235">
        <v>0</v>
      </c>
      <c r="F12380" s="235">
        <v>0.00007421457080519578</v>
      </c>
    </row>
    <row r="12381" ht="14.25" customHeight="1" spans="1:6" x14ac:dyDescent="0.25">
      <c r="A12381" s="232">
        <v>43723</v>
      </c>
      <c r="B12381" s="233">
        <v>258</v>
      </c>
      <c r="C12381" s="233">
        <v>44</v>
      </c>
      <c r="D12381" s="234">
        <v>0.8958333333321207</v>
      </c>
      <c r="E12381" s="235">
        <v>0</v>
      </c>
      <c r="F12381" s="235">
        <v>0.00006950730383104707</v>
      </c>
    </row>
    <row r="12382" ht="14.25" customHeight="1" spans="1:6" x14ac:dyDescent="0.25">
      <c r="A12382" s="232">
        <v>43723</v>
      </c>
      <c r="B12382" s="233">
        <v>258</v>
      </c>
      <c r="C12382" s="233">
        <v>45</v>
      </c>
      <c r="D12382" s="234">
        <v>0.9166666666678793</v>
      </c>
      <c r="E12382" s="235">
        <v>0</v>
      </c>
      <c r="F12382" s="235">
        <v>0.00006510050070631209</v>
      </c>
    </row>
    <row r="12383" ht="14.25" customHeight="1" spans="1:6" x14ac:dyDescent="0.25">
      <c r="A12383" s="232">
        <v>43723</v>
      </c>
      <c r="B12383" s="233">
        <v>258</v>
      </c>
      <c r="C12383" s="233">
        <v>46</v>
      </c>
      <c r="D12383" s="234">
        <v>0.9375</v>
      </c>
      <c r="E12383" s="235">
        <v>0</v>
      </c>
      <c r="F12383" s="235">
        <v>0.00005768905908743964</v>
      </c>
    </row>
    <row r="12384" ht="14.25" customHeight="1" spans="1:6" x14ac:dyDescent="0.25">
      <c r="A12384" s="232">
        <v>43723</v>
      </c>
      <c r="B12384" s="233">
        <v>258</v>
      </c>
      <c r="C12384" s="233">
        <v>47</v>
      </c>
      <c r="D12384" s="234">
        <v>0.9583333333321207</v>
      </c>
      <c r="E12384" s="235">
        <v>0</v>
      </c>
      <c r="F12384" s="235">
        <v>0.000049175916687383454</v>
      </c>
    </row>
    <row r="12385" ht="14.25" customHeight="1" spans="1:6" x14ac:dyDescent="0.25">
      <c r="A12385" s="232">
        <v>43723</v>
      </c>
      <c r="B12385" s="233">
        <v>258</v>
      </c>
      <c r="C12385" s="233">
        <v>48</v>
      </c>
      <c r="D12385" s="234">
        <v>0.9791666666678793</v>
      </c>
      <c r="E12385" s="235">
        <v>0</v>
      </c>
      <c r="F12385" s="235">
        <v>0.00004236540276733849</v>
      </c>
    </row>
    <row r="12386" ht="14.25" customHeight="1" spans="1:6" x14ac:dyDescent="0.25">
      <c r="A12386" s="232">
        <v>43724</v>
      </c>
      <c r="B12386" s="233">
        <v>259</v>
      </c>
      <c r="C12386" s="233">
        <v>1</v>
      </c>
      <c r="D12386" s="234">
        <v>0</v>
      </c>
      <c r="E12386" s="235">
        <v>0</v>
      </c>
      <c r="F12386" s="235">
        <v>0.00003715736271083352</v>
      </c>
    </row>
    <row r="12387" ht="14.25" customHeight="1" spans="1:6" x14ac:dyDescent="0.25">
      <c r="A12387" s="232">
        <v>43724</v>
      </c>
      <c r="B12387" s="233">
        <v>259</v>
      </c>
      <c r="C12387" s="233">
        <v>2</v>
      </c>
      <c r="D12387" s="234">
        <v>0.020833333332120674</v>
      </c>
      <c r="E12387" s="235">
        <v>0</v>
      </c>
      <c r="F12387" s="235">
        <v>0.000033151178051983545</v>
      </c>
    </row>
    <row r="12388" ht="14.25" customHeight="1" spans="1:6" x14ac:dyDescent="0.25">
      <c r="A12388" s="232">
        <v>43724</v>
      </c>
      <c r="B12388" s="233">
        <v>259</v>
      </c>
      <c r="C12388" s="233">
        <v>3</v>
      </c>
      <c r="D12388" s="234">
        <v>0.041666666667879326</v>
      </c>
      <c r="E12388" s="235">
        <v>0</v>
      </c>
      <c r="F12388" s="235">
        <v>0.00003064731264020231</v>
      </c>
    </row>
    <row r="12389" ht="14.25" customHeight="1" spans="1:6" x14ac:dyDescent="0.25">
      <c r="A12389" s="232">
        <v>43724</v>
      </c>
      <c r="B12389" s="233">
        <v>259</v>
      </c>
      <c r="C12389" s="233">
        <v>4</v>
      </c>
      <c r="D12389" s="234">
        <v>0.0625</v>
      </c>
      <c r="E12389" s="235">
        <v>0</v>
      </c>
      <c r="F12389" s="235">
        <v>0.000029044838776662325</v>
      </c>
    </row>
    <row r="12390" ht="14.25" customHeight="1" spans="1:6" x14ac:dyDescent="0.25">
      <c r="A12390" s="232">
        <v>43724</v>
      </c>
      <c r="B12390" s="233">
        <v>259</v>
      </c>
      <c r="C12390" s="233">
        <v>5</v>
      </c>
      <c r="D12390" s="234">
        <v>0.08333333333212067</v>
      </c>
      <c r="E12390" s="235">
        <v>0</v>
      </c>
      <c r="F12390" s="235">
        <v>0.000027642674146064832</v>
      </c>
    </row>
    <row r="12391" ht="14.25" customHeight="1" spans="1:6" x14ac:dyDescent="0.25">
      <c r="A12391" s="232">
        <v>43724</v>
      </c>
      <c r="B12391" s="233">
        <v>259</v>
      </c>
      <c r="C12391" s="233">
        <v>6</v>
      </c>
      <c r="D12391" s="234">
        <v>0.10416666666787933</v>
      </c>
      <c r="E12391" s="235">
        <v>0</v>
      </c>
      <c r="F12391" s="235">
        <v>0.000028143447228421073</v>
      </c>
    </row>
    <row r="12392" ht="14.25" customHeight="1" spans="1:6" x14ac:dyDescent="0.25">
      <c r="A12392" s="232">
        <v>43724</v>
      </c>
      <c r="B12392" s="233">
        <v>259</v>
      </c>
      <c r="C12392" s="233">
        <v>7</v>
      </c>
      <c r="D12392" s="234">
        <v>0.125</v>
      </c>
      <c r="E12392" s="235">
        <v>0</v>
      </c>
      <c r="F12392" s="235">
        <v>0.000027342210296651082</v>
      </c>
    </row>
    <row r="12393" ht="14.25" customHeight="1" spans="1:6" x14ac:dyDescent="0.25">
      <c r="A12393" s="232">
        <v>43724</v>
      </c>
      <c r="B12393" s="233">
        <v>259</v>
      </c>
      <c r="C12393" s="233">
        <v>8</v>
      </c>
      <c r="D12393" s="234">
        <v>0.14583333333212067</v>
      </c>
      <c r="E12393" s="235">
        <v>0</v>
      </c>
      <c r="F12393" s="235">
        <v>0.000026240509515467337</v>
      </c>
    </row>
    <row r="12394" ht="14.25" customHeight="1" spans="1:6" x14ac:dyDescent="0.25">
      <c r="A12394" s="232">
        <v>43724</v>
      </c>
      <c r="B12394" s="233">
        <v>259</v>
      </c>
      <c r="C12394" s="233">
        <v>9</v>
      </c>
      <c r="D12394" s="234">
        <v>0.16666666666787933</v>
      </c>
      <c r="E12394" s="235">
        <v>0</v>
      </c>
      <c r="F12394" s="235">
        <v>0.000026641127981352337</v>
      </c>
    </row>
    <row r="12395" ht="14.25" customHeight="1" spans="1:6" x14ac:dyDescent="0.25">
      <c r="A12395" s="232">
        <v>43724</v>
      </c>
      <c r="B12395" s="233">
        <v>259</v>
      </c>
      <c r="C12395" s="233">
        <v>10</v>
      </c>
      <c r="D12395" s="234">
        <v>0.1875</v>
      </c>
      <c r="E12395" s="235">
        <v>0</v>
      </c>
      <c r="F12395" s="235">
        <v>0.000027542519529593582</v>
      </c>
    </row>
    <row r="12396" ht="14.25" customHeight="1" spans="1:6" x14ac:dyDescent="0.25">
      <c r="A12396" s="232">
        <v>43724</v>
      </c>
      <c r="B12396" s="233">
        <v>259</v>
      </c>
      <c r="C12396" s="233">
        <v>11</v>
      </c>
      <c r="D12396" s="234">
        <v>0.20833333333212067</v>
      </c>
      <c r="E12396" s="235">
        <v>0</v>
      </c>
      <c r="F12396" s="235">
        <v>0.000028143447228421073</v>
      </c>
    </row>
    <row r="12397" ht="14.25" customHeight="1" spans="1:6" x14ac:dyDescent="0.25">
      <c r="A12397" s="232">
        <v>43724</v>
      </c>
      <c r="B12397" s="233">
        <v>259</v>
      </c>
      <c r="C12397" s="233">
        <v>12</v>
      </c>
      <c r="D12397" s="234">
        <v>0.22916666666787933</v>
      </c>
      <c r="E12397" s="235">
        <v>7.271522996157144e-7</v>
      </c>
      <c r="F12397" s="235">
        <v>0.000030246694174317314</v>
      </c>
    </row>
    <row r="12398" ht="14.25" customHeight="1" spans="1:6" x14ac:dyDescent="0.25">
      <c r="A12398" s="232">
        <v>43724</v>
      </c>
      <c r="B12398" s="233">
        <v>259</v>
      </c>
      <c r="C12398" s="233">
        <v>13</v>
      </c>
      <c r="D12398" s="234">
        <v>0.25</v>
      </c>
      <c r="E12398" s="235">
        <v>0.000005208125843825828</v>
      </c>
      <c r="F12398" s="235">
        <v>0.00003605566192964978</v>
      </c>
    </row>
    <row r="12399" ht="14.25" customHeight="1" spans="1:6" x14ac:dyDescent="0.25">
      <c r="A12399" s="232">
        <v>43724</v>
      </c>
      <c r="B12399" s="233">
        <v>259</v>
      </c>
      <c r="C12399" s="233">
        <v>14</v>
      </c>
      <c r="D12399" s="234">
        <v>0.2708333333321207</v>
      </c>
      <c r="E12399" s="235">
        <v>0.00001614752606817594</v>
      </c>
      <c r="F12399" s="235">
        <v>0.00004236540276733849</v>
      </c>
    </row>
    <row r="12400" ht="14.25" customHeight="1" spans="1:6" x14ac:dyDescent="0.25">
      <c r="A12400" s="232">
        <v>43724</v>
      </c>
      <c r="B12400" s="233">
        <v>259</v>
      </c>
      <c r="C12400" s="233">
        <v>15</v>
      </c>
      <c r="D12400" s="234">
        <v>0.2916666666678793</v>
      </c>
      <c r="E12400" s="235">
        <v>0.0000379905589901813</v>
      </c>
      <c r="F12400" s="235">
        <v>0.00005228070979799218</v>
      </c>
    </row>
    <row r="12401" ht="14.25" customHeight="1" spans="1:6" x14ac:dyDescent="0.25">
      <c r="A12401" s="232">
        <v>43724</v>
      </c>
      <c r="B12401" s="233">
        <v>259</v>
      </c>
      <c r="C12401" s="233">
        <v>16</v>
      </c>
      <c r="D12401" s="234">
        <v>0.3125</v>
      </c>
      <c r="E12401" s="235">
        <v>0.00007032429526553361</v>
      </c>
      <c r="F12401" s="235">
        <v>0.000056587358306255894</v>
      </c>
    </row>
    <row r="12402" ht="14.25" customHeight="1" spans="1:6" x14ac:dyDescent="0.25">
      <c r="A12402" s="232">
        <v>43724</v>
      </c>
      <c r="B12402" s="233">
        <v>259</v>
      </c>
      <c r="C12402" s="233">
        <v>17</v>
      </c>
      <c r="D12402" s="234">
        <v>0.3333333333321207</v>
      </c>
      <c r="E12402" s="235">
        <v>0.0001076685281650909</v>
      </c>
      <c r="F12402" s="235">
        <v>0.000057789213703910896</v>
      </c>
    </row>
    <row r="12403" ht="14.25" customHeight="1" spans="1:6" x14ac:dyDescent="0.25">
      <c r="A12403" s="232">
        <v>43724</v>
      </c>
      <c r="B12403" s="233">
        <v>259</v>
      </c>
      <c r="C12403" s="233">
        <v>18</v>
      </c>
      <c r="D12403" s="234">
        <v>0.3541666666678793</v>
      </c>
      <c r="E12403" s="235">
        <v>0.00014695236534703753</v>
      </c>
      <c r="F12403" s="235">
        <v>0.000058991069101565885</v>
      </c>
    </row>
    <row r="12404" ht="14.25" customHeight="1" spans="1:6" x14ac:dyDescent="0.25">
      <c r="A12404" s="232">
        <v>43724</v>
      </c>
      <c r="B12404" s="233">
        <v>259</v>
      </c>
      <c r="C12404" s="233">
        <v>19</v>
      </c>
      <c r="D12404" s="234">
        <v>0.375</v>
      </c>
      <c r="E12404" s="235">
        <v>0.00017930461268228634</v>
      </c>
      <c r="F12404" s="235">
        <v>0.00005758890447096841</v>
      </c>
    </row>
    <row r="12405" ht="14.25" customHeight="1" spans="1:6" x14ac:dyDescent="0.25">
      <c r="A12405" s="232">
        <v>43724</v>
      </c>
      <c r="B12405" s="233">
        <v>259</v>
      </c>
      <c r="C12405" s="233">
        <v>20</v>
      </c>
      <c r="D12405" s="234">
        <v>0.3958333333321207</v>
      </c>
      <c r="E12405" s="235">
        <v>0.0002131260331025675</v>
      </c>
      <c r="F12405" s="235">
        <v>0.00005728844062155465</v>
      </c>
    </row>
    <row r="12406" ht="14.25" customHeight="1" spans="1:6" x14ac:dyDescent="0.25">
      <c r="A12406" s="232">
        <v>43724</v>
      </c>
      <c r="B12406" s="233">
        <v>259</v>
      </c>
      <c r="C12406" s="233">
        <v>21</v>
      </c>
      <c r="D12406" s="234">
        <v>0.4166666666678793</v>
      </c>
      <c r="E12406" s="235">
        <v>0.00023759575074426223</v>
      </c>
      <c r="F12406" s="235">
        <v>0.00005518519367565842</v>
      </c>
    </row>
    <row r="12407" ht="14.25" customHeight="1" spans="1:6" x14ac:dyDescent="0.25">
      <c r="A12407" s="232">
        <v>43724</v>
      </c>
      <c r="B12407" s="233">
        <v>259</v>
      </c>
      <c r="C12407" s="233">
        <v>22</v>
      </c>
      <c r="D12407" s="234">
        <v>0.4375</v>
      </c>
      <c r="E12407" s="235">
        <v>0.00024787042959878105</v>
      </c>
      <c r="F12407" s="235">
        <v>0.00005348256519564716</v>
      </c>
    </row>
    <row r="12408" ht="14.25" customHeight="1" spans="1:6" x14ac:dyDescent="0.25">
      <c r="A12408" s="232">
        <v>43724</v>
      </c>
      <c r="B12408" s="233">
        <v>259</v>
      </c>
      <c r="C12408" s="233">
        <v>23</v>
      </c>
      <c r="D12408" s="234">
        <v>0.4583333333321207</v>
      </c>
      <c r="E12408" s="235">
        <v>0.00026656228644703886</v>
      </c>
      <c r="F12408" s="235">
        <v>0.00005408349289447466</v>
      </c>
    </row>
    <row r="12409" ht="14.25" customHeight="1" spans="1:6" x14ac:dyDescent="0.25">
      <c r="A12409" s="232">
        <v>43724</v>
      </c>
      <c r="B12409" s="233">
        <v>259</v>
      </c>
      <c r="C12409" s="233">
        <v>24</v>
      </c>
      <c r="D12409" s="234">
        <v>0.4791666666678793</v>
      </c>
      <c r="E12409" s="235">
        <v>0.00026738093972755207</v>
      </c>
      <c r="F12409" s="235">
        <v>0.00005348256519564716</v>
      </c>
    </row>
    <row r="12410" ht="14.25" customHeight="1" spans="1:6" x14ac:dyDescent="0.25">
      <c r="A12410" s="232">
        <v>43724</v>
      </c>
      <c r="B12410" s="233">
        <v>259</v>
      </c>
      <c r="C12410" s="233">
        <v>25</v>
      </c>
      <c r="D12410" s="234">
        <v>0.5</v>
      </c>
      <c r="E12410" s="235">
        <v>0.0002708369463127924</v>
      </c>
      <c r="F12410" s="235">
        <v>0.00005588627599095715</v>
      </c>
    </row>
    <row r="12411" ht="14.25" customHeight="1" spans="1:6" x14ac:dyDescent="0.25">
      <c r="A12411" s="232">
        <v>43724</v>
      </c>
      <c r="B12411" s="233">
        <v>259</v>
      </c>
      <c r="C12411" s="233">
        <v>26</v>
      </c>
      <c r="D12411" s="234">
        <v>0.5208333333321207</v>
      </c>
      <c r="E12411" s="235">
        <v>0.00026455946168065143</v>
      </c>
      <c r="F12411" s="235">
        <v>0.000056587358306255894</v>
      </c>
    </row>
    <row r="12412" ht="14.25" customHeight="1" spans="1:6" x14ac:dyDescent="0.25">
      <c r="A12412" s="232">
        <v>43724</v>
      </c>
      <c r="B12412" s="233">
        <v>259</v>
      </c>
      <c r="C12412" s="233">
        <v>27</v>
      </c>
      <c r="D12412" s="234">
        <v>0.5416666666678793</v>
      </c>
      <c r="E12412" s="235">
        <v>0.0002404158946171008</v>
      </c>
      <c r="F12412" s="235">
        <v>0.000055085039059187164</v>
      </c>
    </row>
    <row r="12413" ht="14.25" customHeight="1" spans="1:6" x14ac:dyDescent="0.25">
      <c r="A12413" s="232">
        <v>43724</v>
      </c>
      <c r="B12413" s="233">
        <v>259</v>
      </c>
      <c r="C12413" s="233">
        <v>28</v>
      </c>
      <c r="D12413" s="234">
        <v>0.5625</v>
      </c>
      <c r="E12413" s="235">
        <v>0.0002404674747946152</v>
      </c>
      <c r="F12413" s="235">
        <v>0.00005248101903093467</v>
      </c>
    </row>
    <row r="12414" ht="14.25" customHeight="1" spans="1:6" x14ac:dyDescent="0.25">
      <c r="A12414" s="232">
        <v>43724</v>
      </c>
      <c r="B12414" s="233">
        <v>259</v>
      </c>
      <c r="C12414" s="233">
        <v>29</v>
      </c>
      <c r="D12414" s="234">
        <v>0.5833333333321207</v>
      </c>
      <c r="E12414" s="235">
        <v>0.0002355923154396427</v>
      </c>
      <c r="F12414" s="235">
        <v>0.00005037777208503844</v>
      </c>
    </row>
    <row r="12415" ht="14.25" customHeight="1" spans="1:6" x14ac:dyDescent="0.25">
      <c r="A12415" s="232">
        <v>43724</v>
      </c>
      <c r="B12415" s="233">
        <v>259</v>
      </c>
      <c r="C12415" s="233">
        <v>30</v>
      </c>
      <c r="D12415" s="234">
        <v>0.6041666666678793</v>
      </c>
      <c r="E12415" s="235">
        <v>0.00020055357436214052</v>
      </c>
      <c r="F12415" s="235">
        <v>0.00005127916363327967</v>
      </c>
    </row>
    <row r="12416" ht="14.25" customHeight="1" spans="1:6" x14ac:dyDescent="0.25">
      <c r="A12416" s="232">
        <v>43724</v>
      </c>
      <c r="B12416" s="233">
        <v>259</v>
      </c>
      <c r="C12416" s="233">
        <v>31</v>
      </c>
      <c r="D12416" s="234">
        <v>0.625</v>
      </c>
      <c r="E12416" s="235">
        <v>0.0001687212308600355</v>
      </c>
      <c r="F12416" s="235">
        <v>0.0000508785451673947</v>
      </c>
    </row>
    <row r="12417" ht="14.25" customHeight="1" spans="1:6" x14ac:dyDescent="0.25">
      <c r="A12417" s="232">
        <v>43724</v>
      </c>
      <c r="B12417" s="233">
        <v>259</v>
      </c>
      <c r="C12417" s="233">
        <v>32</v>
      </c>
      <c r="D12417" s="234">
        <v>0.6458333333321207</v>
      </c>
      <c r="E12417" s="235">
        <v>0.00013576760234808877</v>
      </c>
      <c r="F12417" s="235">
        <v>0.000053783029045060915</v>
      </c>
    </row>
    <row r="12418" ht="14.25" customHeight="1" spans="1:6" x14ac:dyDescent="0.25">
      <c r="A12418" s="232">
        <v>43724</v>
      </c>
      <c r="B12418" s="233">
        <v>259</v>
      </c>
      <c r="C12418" s="233">
        <v>33</v>
      </c>
      <c r="D12418" s="234">
        <v>0.6666666666678793</v>
      </c>
      <c r="E12418" s="235">
        <v>0.00008687798029594146</v>
      </c>
      <c r="F12418" s="235">
        <v>0.000058890914485094645</v>
      </c>
    </row>
    <row r="12419" ht="14.25" customHeight="1" spans="1:6" x14ac:dyDescent="0.25">
      <c r="A12419" s="232">
        <v>43724</v>
      </c>
      <c r="B12419" s="233">
        <v>259</v>
      </c>
      <c r="C12419" s="233">
        <v>34</v>
      </c>
      <c r="D12419" s="234">
        <v>0.6875</v>
      </c>
      <c r="E12419" s="235">
        <v>0.00005016988427420782</v>
      </c>
      <c r="F12419" s="235">
        <v>0.00006379849069218586</v>
      </c>
    </row>
    <row r="12420" ht="14.25" customHeight="1" spans="1:6" x14ac:dyDescent="0.25">
      <c r="A12420" s="232">
        <v>43724</v>
      </c>
      <c r="B12420" s="233">
        <v>259</v>
      </c>
      <c r="C12420" s="233">
        <v>35</v>
      </c>
      <c r="D12420" s="234">
        <v>0.7083333333321207</v>
      </c>
      <c r="E12420" s="235">
        <v>0.000029438831717822203</v>
      </c>
      <c r="F12420" s="235">
        <v>0.00006820529381692084</v>
      </c>
    </row>
    <row r="12421" ht="14.25" customHeight="1" spans="1:6" x14ac:dyDescent="0.25">
      <c r="A12421" s="232">
        <v>43724</v>
      </c>
      <c r="B12421" s="233">
        <v>259</v>
      </c>
      <c r="C12421" s="233">
        <v>36</v>
      </c>
      <c r="D12421" s="234">
        <v>0.7291666666678793</v>
      </c>
      <c r="E12421" s="235">
        <v>0.000011193224385185885</v>
      </c>
      <c r="F12421" s="235">
        <v>0.00007141024154400082</v>
      </c>
    </row>
    <row r="12422" ht="14.25" customHeight="1" spans="1:6" x14ac:dyDescent="0.25">
      <c r="A12422" s="232">
        <v>43724</v>
      </c>
      <c r="B12422" s="233">
        <v>259</v>
      </c>
      <c r="C12422" s="233">
        <v>37</v>
      </c>
      <c r="D12422" s="234">
        <v>0.75</v>
      </c>
      <c r="E12422" s="235">
        <v>0.0000030545503648673294</v>
      </c>
      <c r="F12422" s="235">
        <v>0.00007521611696990828</v>
      </c>
    </row>
    <row r="12423" ht="14.25" customHeight="1" spans="1:6" x14ac:dyDescent="0.25">
      <c r="A12423" s="232">
        <v>43724</v>
      </c>
      <c r="B12423" s="233">
        <v>259</v>
      </c>
      <c r="C12423" s="233">
        <v>38</v>
      </c>
      <c r="D12423" s="234">
        <v>0.7708333333321207</v>
      </c>
      <c r="E12423" s="235">
        <v>2.5524030935940166e-8</v>
      </c>
      <c r="F12423" s="235">
        <v>0.00007912214701228701</v>
      </c>
    </row>
    <row r="12424" ht="14.25" customHeight="1" spans="1:6" x14ac:dyDescent="0.25">
      <c r="A12424" s="232">
        <v>43724</v>
      </c>
      <c r="B12424" s="233">
        <v>259</v>
      </c>
      <c r="C12424" s="233">
        <v>39</v>
      </c>
      <c r="D12424" s="234">
        <v>0.7916666666678793</v>
      </c>
      <c r="E12424" s="235">
        <v>0</v>
      </c>
      <c r="F12424" s="235">
        <v>0.00008062446625935576</v>
      </c>
    </row>
    <row r="12425" ht="14.25" customHeight="1" spans="1:6" x14ac:dyDescent="0.25">
      <c r="A12425" s="232">
        <v>43724</v>
      </c>
      <c r="B12425" s="233">
        <v>259</v>
      </c>
      <c r="C12425" s="233">
        <v>40</v>
      </c>
      <c r="D12425" s="234">
        <v>0.8125</v>
      </c>
      <c r="E12425" s="235">
        <v>0</v>
      </c>
      <c r="F12425" s="235">
        <v>0.00008082477549229825</v>
      </c>
    </row>
    <row r="12426" ht="14.25" customHeight="1" spans="1:6" x14ac:dyDescent="0.25">
      <c r="A12426" s="232">
        <v>43724</v>
      </c>
      <c r="B12426" s="233">
        <v>259</v>
      </c>
      <c r="C12426" s="233">
        <v>41</v>
      </c>
      <c r="D12426" s="234">
        <v>0.8333333333321207</v>
      </c>
      <c r="E12426" s="235">
        <v>0</v>
      </c>
      <c r="F12426" s="235">
        <v>0.00007932245624522951</v>
      </c>
    </row>
    <row r="12427" ht="14.25" customHeight="1" spans="1:6" x14ac:dyDescent="0.25">
      <c r="A12427" s="232">
        <v>43724</v>
      </c>
      <c r="B12427" s="233">
        <v>259</v>
      </c>
      <c r="C12427" s="233">
        <v>42</v>
      </c>
      <c r="D12427" s="234">
        <v>0.8541666666678793</v>
      </c>
      <c r="E12427" s="235">
        <v>0</v>
      </c>
      <c r="F12427" s="235">
        <v>0.00007591719928520704</v>
      </c>
    </row>
    <row r="12428" ht="14.25" customHeight="1" spans="1:6" x14ac:dyDescent="0.25">
      <c r="A12428" s="232">
        <v>43724</v>
      </c>
      <c r="B12428" s="233">
        <v>259</v>
      </c>
      <c r="C12428" s="233">
        <v>43</v>
      </c>
      <c r="D12428" s="234">
        <v>0.875</v>
      </c>
      <c r="E12428" s="235">
        <v>0</v>
      </c>
      <c r="F12428" s="235">
        <v>0.0000732130246404833</v>
      </c>
    </row>
    <row r="12429" ht="14.25" customHeight="1" spans="1:6" x14ac:dyDescent="0.25">
      <c r="A12429" s="232">
        <v>43724</v>
      </c>
      <c r="B12429" s="233">
        <v>259</v>
      </c>
      <c r="C12429" s="233">
        <v>44</v>
      </c>
      <c r="D12429" s="234">
        <v>0.8958333333321207</v>
      </c>
      <c r="E12429" s="235">
        <v>0</v>
      </c>
      <c r="F12429" s="235">
        <v>0.00006980776768046082</v>
      </c>
    </row>
    <row r="12430" ht="14.25" customHeight="1" spans="1:6" x14ac:dyDescent="0.25">
      <c r="A12430" s="232">
        <v>43724</v>
      </c>
      <c r="B12430" s="233">
        <v>259</v>
      </c>
      <c r="C12430" s="233">
        <v>45</v>
      </c>
      <c r="D12430" s="234">
        <v>0.9166666666678793</v>
      </c>
      <c r="E12430" s="235">
        <v>0</v>
      </c>
      <c r="F12430" s="235">
        <v>0.0000653008099392546</v>
      </c>
    </row>
    <row r="12431" ht="14.25" customHeight="1" spans="1:6" x14ac:dyDescent="0.25">
      <c r="A12431" s="232">
        <v>43724</v>
      </c>
      <c r="B12431" s="233">
        <v>259</v>
      </c>
      <c r="C12431" s="233">
        <v>46</v>
      </c>
      <c r="D12431" s="234">
        <v>0.9375</v>
      </c>
      <c r="E12431" s="235">
        <v>0</v>
      </c>
      <c r="F12431" s="235">
        <v>0.00005869060525215214</v>
      </c>
    </row>
    <row r="12432" ht="14.25" customHeight="1" spans="1:6" x14ac:dyDescent="0.25">
      <c r="A12432" s="232">
        <v>43724</v>
      </c>
      <c r="B12432" s="233">
        <v>259</v>
      </c>
      <c r="C12432" s="233">
        <v>47</v>
      </c>
      <c r="D12432" s="234">
        <v>0.9583333333321207</v>
      </c>
      <c r="E12432" s="235">
        <v>0</v>
      </c>
      <c r="F12432" s="235">
        <v>0.00005047792670150969</v>
      </c>
    </row>
    <row r="12433" ht="14.25" customHeight="1" spans="1:6" x14ac:dyDescent="0.25">
      <c r="A12433" s="232">
        <v>43724</v>
      </c>
      <c r="B12433" s="233">
        <v>259</v>
      </c>
      <c r="C12433" s="233">
        <v>48</v>
      </c>
      <c r="D12433" s="234">
        <v>0.9791666666678793</v>
      </c>
      <c r="E12433" s="235">
        <v>0</v>
      </c>
      <c r="F12433" s="235">
        <v>0.00004416818586382098</v>
      </c>
    </row>
    <row r="12434" ht="14.25" customHeight="1" spans="1:6" x14ac:dyDescent="0.25">
      <c r="A12434" s="232">
        <v>43725</v>
      </c>
      <c r="B12434" s="233">
        <v>260</v>
      </c>
      <c r="C12434" s="233">
        <v>1</v>
      </c>
      <c r="D12434" s="234">
        <v>0</v>
      </c>
      <c r="E12434" s="235">
        <v>0</v>
      </c>
      <c r="F12434" s="235">
        <v>0.000038359218108488515</v>
      </c>
    </row>
    <row r="12435" ht="14.25" customHeight="1" spans="1:6" x14ac:dyDescent="0.25">
      <c r="A12435" s="232">
        <v>43725</v>
      </c>
      <c r="B12435" s="233">
        <v>260</v>
      </c>
      <c r="C12435" s="233">
        <v>2</v>
      </c>
      <c r="D12435" s="234">
        <v>0.020833333332120674</v>
      </c>
      <c r="E12435" s="235">
        <v>0</v>
      </c>
      <c r="F12435" s="235">
        <v>0.00003425287883316729</v>
      </c>
    </row>
    <row r="12436" ht="14.25" customHeight="1" spans="1:6" x14ac:dyDescent="0.25">
      <c r="A12436" s="232">
        <v>43725</v>
      </c>
      <c r="B12436" s="233">
        <v>260</v>
      </c>
      <c r="C12436" s="233">
        <v>3</v>
      </c>
      <c r="D12436" s="234">
        <v>0.041666666667879326</v>
      </c>
      <c r="E12436" s="235">
        <v>0</v>
      </c>
      <c r="F12436" s="235">
        <v>0.00003094777648961606</v>
      </c>
    </row>
    <row r="12437" ht="14.25" customHeight="1" spans="1:6" x14ac:dyDescent="0.25">
      <c r="A12437" s="232">
        <v>43725</v>
      </c>
      <c r="B12437" s="233">
        <v>260</v>
      </c>
      <c r="C12437" s="233">
        <v>4</v>
      </c>
      <c r="D12437" s="234">
        <v>0.0625</v>
      </c>
      <c r="E12437" s="235">
        <v>0</v>
      </c>
      <c r="F12437" s="235">
        <v>0.000029245148009604822</v>
      </c>
    </row>
    <row r="12438" ht="14.25" customHeight="1" spans="1:6" x14ac:dyDescent="0.25">
      <c r="A12438" s="232">
        <v>43725</v>
      </c>
      <c r="B12438" s="233">
        <v>260</v>
      </c>
      <c r="C12438" s="233">
        <v>5</v>
      </c>
      <c r="D12438" s="234">
        <v>0.08333333333212067</v>
      </c>
      <c r="E12438" s="235">
        <v>0</v>
      </c>
      <c r="F12438" s="235">
        <v>0.000028243601844892327</v>
      </c>
    </row>
    <row r="12439" ht="14.25" customHeight="1" spans="1:6" x14ac:dyDescent="0.25">
      <c r="A12439" s="232">
        <v>43725</v>
      </c>
      <c r="B12439" s="233">
        <v>260</v>
      </c>
      <c r="C12439" s="233">
        <v>6</v>
      </c>
      <c r="D12439" s="234">
        <v>0.10416666666787933</v>
      </c>
      <c r="E12439" s="235">
        <v>0</v>
      </c>
      <c r="F12439" s="235">
        <v>0.000027542519529593582</v>
      </c>
    </row>
    <row r="12440" ht="14.25" customHeight="1" spans="1:6" x14ac:dyDescent="0.25">
      <c r="A12440" s="232">
        <v>43725</v>
      </c>
      <c r="B12440" s="233">
        <v>260</v>
      </c>
      <c r="C12440" s="233">
        <v>7</v>
      </c>
      <c r="D12440" s="234">
        <v>0.125</v>
      </c>
      <c r="E12440" s="235">
        <v>0</v>
      </c>
      <c r="F12440" s="235">
        <v>0.000027342210296651082</v>
      </c>
    </row>
    <row r="12441" ht="14.25" customHeight="1" spans="1:6" x14ac:dyDescent="0.25">
      <c r="A12441" s="232">
        <v>43725</v>
      </c>
      <c r="B12441" s="233">
        <v>260</v>
      </c>
      <c r="C12441" s="233">
        <v>8</v>
      </c>
      <c r="D12441" s="234">
        <v>0.14583333333212067</v>
      </c>
      <c r="E12441" s="235">
        <v>0</v>
      </c>
      <c r="F12441" s="235">
        <v>0.00002644081874840984</v>
      </c>
    </row>
    <row r="12442" ht="14.25" customHeight="1" spans="1:6" x14ac:dyDescent="0.25">
      <c r="A12442" s="232">
        <v>43725</v>
      </c>
      <c r="B12442" s="233">
        <v>260</v>
      </c>
      <c r="C12442" s="233">
        <v>9</v>
      </c>
      <c r="D12442" s="234">
        <v>0.16666666666787933</v>
      </c>
      <c r="E12442" s="235">
        <v>0</v>
      </c>
      <c r="F12442" s="235">
        <v>0.000026340664131938587</v>
      </c>
    </row>
    <row r="12443" ht="14.25" customHeight="1" spans="1:6" x14ac:dyDescent="0.25">
      <c r="A12443" s="232">
        <v>43725</v>
      </c>
      <c r="B12443" s="233">
        <v>260</v>
      </c>
      <c r="C12443" s="233">
        <v>10</v>
      </c>
      <c r="D12443" s="234">
        <v>0.1875</v>
      </c>
      <c r="E12443" s="235">
        <v>0</v>
      </c>
      <c r="F12443" s="235">
        <v>0.00002644081874840984</v>
      </c>
    </row>
    <row r="12444" ht="14.25" customHeight="1" spans="1:6" x14ac:dyDescent="0.25">
      <c r="A12444" s="232">
        <v>43725</v>
      </c>
      <c r="B12444" s="233">
        <v>260</v>
      </c>
      <c r="C12444" s="233">
        <v>11</v>
      </c>
      <c r="D12444" s="234">
        <v>0.20833333333212067</v>
      </c>
      <c r="E12444" s="235">
        <v>0</v>
      </c>
      <c r="F12444" s="235">
        <v>0.000027742828762536086</v>
      </c>
    </row>
    <row r="12445" ht="14.25" customHeight="1" spans="1:6" x14ac:dyDescent="0.25">
      <c r="A12445" s="232">
        <v>43725</v>
      </c>
      <c r="B12445" s="233">
        <v>260</v>
      </c>
      <c r="C12445" s="233">
        <v>12</v>
      </c>
      <c r="D12445" s="234">
        <v>0.22916666666787933</v>
      </c>
      <c r="E12445" s="235">
        <v>9.382610317622122e-8</v>
      </c>
      <c r="F12445" s="235">
        <v>0.000028544065694306077</v>
      </c>
    </row>
    <row r="12446" ht="14.25" customHeight="1" spans="1:6" x14ac:dyDescent="0.25">
      <c r="A12446" s="232">
        <v>43725</v>
      </c>
      <c r="B12446" s="233">
        <v>260</v>
      </c>
      <c r="C12446" s="233">
        <v>13</v>
      </c>
      <c r="D12446" s="234">
        <v>0.25</v>
      </c>
      <c r="E12446" s="235">
        <v>0.0000018765220635244244</v>
      </c>
      <c r="F12446" s="235">
        <v>0.0000318491680378573</v>
      </c>
    </row>
    <row r="12447" ht="14.25" customHeight="1" spans="1:6" x14ac:dyDescent="0.25">
      <c r="A12447" s="232">
        <v>43725</v>
      </c>
      <c r="B12447" s="233">
        <v>260</v>
      </c>
      <c r="C12447" s="233">
        <v>14</v>
      </c>
      <c r="D12447" s="234">
        <v>0.2708333333321207</v>
      </c>
      <c r="E12447" s="235">
        <v>0.00000576739775290366</v>
      </c>
      <c r="F12447" s="235">
        <v>0.00003585535269670728</v>
      </c>
    </row>
    <row r="12448" ht="14.25" customHeight="1" spans="1:6" x14ac:dyDescent="0.25">
      <c r="A12448" s="232">
        <v>43725</v>
      </c>
      <c r="B12448" s="233">
        <v>260</v>
      </c>
      <c r="C12448" s="233">
        <v>15</v>
      </c>
      <c r="D12448" s="234">
        <v>0.2916666666678793</v>
      </c>
      <c r="E12448" s="235">
        <v>0.00001542863983663415</v>
      </c>
      <c r="F12448" s="235">
        <v>0.00003986153735555726</v>
      </c>
    </row>
    <row r="12449" ht="14.25" customHeight="1" spans="1:6" x14ac:dyDescent="0.25">
      <c r="A12449" s="232">
        <v>43725</v>
      </c>
      <c r="B12449" s="233">
        <v>260</v>
      </c>
      <c r="C12449" s="233">
        <v>16</v>
      </c>
      <c r="D12449" s="234">
        <v>0.3125</v>
      </c>
      <c r="E12449" s="235">
        <v>0.00002975283787437903</v>
      </c>
      <c r="F12449" s="235">
        <v>0.00004747328820737221</v>
      </c>
    </row>
    <row r="12450" ht="14.25" customHeight="1" spans="1:6" x14ac:dyDescent="0.25">
      <c r="A12450" s="232">
        <v>43725</v>
      </c>
      <c r="B12450" s="233">
        <v>260</v>
      </c>
      <c r="C12450" s="233">
        <v>17</v>
      </c>
      <c r="D12450" s="234">
        <v>0.3333333333321207</v>
      </c>
      <c r="E12450" s="235">
        <v>0.000049532389304747</v>
      </c>
      <c r="F12450" s="235">
        <v>0.0000545842659768309</v>
      </c>
    </row>
    <row r="12451" ht="14.25" customHeight="1" spans="1:6" x14ac:dyDescent="0.25">
      <c r="A12451" s="232">
        <v>43725</v>
      </c>
      <c r="B12451" s="233">
        <v>260</v>
      </c>
      <c r="C12451" s="233">
        <v>18</v>
      </c>
      <c r="D12451" s="234">
        <v>0.3541666666678793</v>
      </c>
      <c r="E12451" s="235">
        <v>0.00007918059708283022</v>
      </c>
      <c r="F12451" s="235">
        <v>0.00005859045063568089</v>
      </c>
    </row>
    <row r="12452" ht="14.25" customHeight="1" spans="1:6" x14ac:dyDescent="0.25">
      <c r="A12452" s="232">
        <v>43725</v>
      </c>
      <c r="B12452" s="233">
        <v>260</v>
      </c>
      <c r="C12452" s="233">
        <v>19</v>
      </c>
      <c r="D12452" s="234">
        <v>0.375</v>
      </c>
      <c r="E12452" s="235">
        <v>0.00011224086721457903</v>
      </c>
      <c r="F12452" s="235">
        <v>0.00006049338834863463</v>
      </c>
    </row>
    <row r="12453" ht="14.25" customHeight="1" spans="1:6" x14ac:dyDescent="0.25">
      <c r="A12453" s="232">
        <v>43725</v>
      </c>
      <c r="B12453" s="233">
        <v>260</v>
      </c>
      <c r="C12453" s="233">
        <v>20</v>
      </c>
      <c r="D12453" s="234">
        <v>0.3958333333321207</v>
      </c>
      <c r="E12453" s="235">
        <v>0.00014081179658090678</v>
      </c>
      <c r="F12453" s="235">
        <v>0.00006339787222630086</v>
      </c>
    </row>
    <row r="12454" ht="14.25" customHeight="1" spans="1:6" x14ac:dyDescent="0.25">
      <c r="A12454" s="232">
        <v>43725</v>
      </c>
      <c r="B12454" s="233">
        <v>260</v>
      </c>
      <c r="C12454" s="233">
        <v>21</v>
      </c>
      <c r="D12454" s="234">
        <v>0.4166666666678793</v>
      </c>
      <c r="E12454" s="235">
        <v>0.00014027781808231048</v>
      </c>
      <c r="F12454" s="235">
        <v>0.00006209586221217463</v>
      </c>
    </row>
    <row r="12455" ht="14.25" customHeight="1" spans="1:6" x14ac:dyDescent="0.25">
      <c r="A12455" s="232">
        <v>43725</v>
      </c>
      <c r="B12455" s="233">
        <v>260</v>
      </c>
      <c r="C12455" s="233">
        <v>22</v>
      </c>
      <c r="D12455" s="234">
        <v>0.4375</v>
      </c>
      <c r="E12455" s="235">
        <v>0.00014043067316591606</v>
      </c>
      <c r="F12455" s="235">
        <v>0.00006049338834863463</v>
      </c>
    </row>
    <row r="12456" ht="14.25" customHeight="1" spans="1:6" x14ac:dyDescent="0.25">
      <c r="A12456" s="232">
        <v>43725</v>
      </c>
      <c r="B12456" s="233">
        <v>260</v>
      </c>
      <c r="C12456" s="233">
        <v>23</v>
      </c>
      <c r="D12456" s="234">
        <v>0.4583333333321207</v>
      </c>
      <c r="E12456" s="235">
        <v>0.00013504495539691787</v>
      </c>
      <c r="F12456" s="235">
        <v>0.00005949184218392214</v>
      </c>
    </row>
    <row r="12457" ht="14.25" customHeight="1" spans="1:6" x14ac:dyDescent="0.25">
      <c r="A12457" s="232">
        <v>43725</v>
      </c>
      <c r="B12457" s="233">
        <v>260</v>
      </c>
      <c r="C12457" s="233">
        <v>24</v>
      </c>
      <c r="D12457" s="234">
        <v>0.4791666666678793</v>
      </c>
      <c r="E12457" s="235">
        <v>0.00013086576315737478</v>
      </c>
      <c r="F12457" s="235">
        <v>0.00005798952293685338</v>
      </c>
    </row>
    <row r="12458" ht="14.25" customHeight="1" spans="1:6" x14ac:dyDescent="0.25">
      <c r="A12458" s="232">
        <v>43725</v>
      </c>
      <c r="B12458" s="233">
        <v>260</v>
      </c>
      <c r="C12458" s="233">
        <v>25</v>
      </c>
      <c r="D12458" s="234">
        <v>0.5</v>
      </c>
      <c r="E12458" s="235">
        <v>0.000151417343315443</v>
      </c>
      <c r="F12458" s="235">
        <v>0.000058991069101565885</v>
      </c>
    </row>
    <row r="12459" ht="14.25" customHeight="1" spans="1:6" x14ac:dyDescent="0.25">
      <c r="A12459" s="232">
        <v>43725</v>
      </c>
      <c r="B12459" s="233">
        <v>260</v>
      </c>
      <c r="C12459" s="233">
        <v>26</v>
      </c>
      <c r="D12459" s="234">
        <v>0.5208333333321207</v>
      </c>
      <c r="E12459" s="235">
        <v>0.0001484216449902742</v>
      </c>
      <c r="F12459" s="235">
        <v>0.00005869060525215214</v>
      </c>
    </row>
    <row r="12460" ht="14.25" customHeight="1" spans="1:6" x14ac:dyDescent="0.25">
      <c r="A12460" s="232">
        <v>43725</v>
      </c>
      <c r="B12460" s="233">
        <v>260</v>
      </c>
      <c r="C12460" s="233">
        <v>27</v>
      </c>
      <c r="D12460" s="234">
        <v>0.5416666666678793</v>
      </c>
      <c r="E12460" s="235">
        <v>0.000141928874301253</v>
      </c>
      <c r="F12460" s="235">
        <v>0.00005788936832038214</v>
      </c>
    </row>
    <row r="12461" ht="14.25" customHeight="1" spans="1:6" x14ac:dyDescent="0.25">
      <c r="A12461" s="232">
        <v>43725</v>
      </c>
      <c r="B12461" s="233">
        <v>260</v>
      </c>
      <c r="C12461" s="233">
        <v>28</v>
      </c>
      <c r="D12461" s="234">
        <v>0.5625</v>
      </c>
      <c r="E12461" s="235">
        <v>0.00015259236454584428</v>
      </c>
      <c r="F12461" s="235">
        <v>0.00005598643060742841</v>
      </c>
    </row>
    <row r="12462" ht="14.25" customHeight="1" spans="1:6" x14ac:dyDescent="0.25">
      <c r="A12462" s="232">
        <v>43725</v>
      </c>
      <c r="B12462" s="233">
        <v>260</v>
      </c>
      <c r="C12462" s="233">
        <v>29</v>
      </c>
      <c r="D12462" s="234">
        <v>0.5833333333321207</v>
      </c>
      <c r="E12462" s="235">
        <v>0.00015158515115661788</v>
      </c>
      <c r="F12462" s="235">
        <v>0.000055285348292129665</v>
      </c>
    </row>
    <row r="12463" ht="14.25" customHeight="1" spans="1:6" x14ac:dyDescent="0.25">
      <c r="A12463" s="232">
        <v>43725</v>
      </c>
      <c r="B12463" s="233">
        <v>260</v>
      </c>
      <c r="C12463" s="233">
        <v>30</v>
      </c>
      <c r="D12463" s="234">
        <v>0.6041666666678793</v>
      </c>
      <c r="E12463" s="235">
        <v>0.0001364704948570209</v>
      </c>
      <c r="F12463" s="235">
        <v>0.0000545842659768309</v>
      </c>
    </row>
    <row r="12464" ht="14.25" customHeight="1" spans="1:6" x14ac:dyDescent="0.25">
      <c r="A12464" s="232">
        <v>43725</v>
      </c>
      <c r="B12464" s="233">
        <v>260</v>
      </c>
      <c r="C12464" s="233">
        <v>31</v>
      </c>
      <c r="D12464" s="234">
        <v>0.625</v>
      </c>
      <c r="E12464" s="235">
        <v>0.00011987156605249466</v>
      </c>
      <c r="F12464" s="235">
        <v>0.00005358271981211842</v>
      </c>
    </row>
    <row r="12465" ht="14.25" customHeight="1" spans="1:6" x14ac:dyDescent="0.25">
      <c r="A12465" s="232">
        <v>43725</v>
      </c>
      <c r="B12465" s="233">
        <v>260</v>
      </c>
      <c r="C12465" s="233">
        <v>32</v>
      </c>
      <c r="D12465" s="234">
        <v>0.6458333333321207</v>
      </c>
      <c r="E12465" s="235">
        <v>0.00010064076739800781</v>
      </c>
      <c r="F12465" s="235">
        <v>0.00005488472982624466</v>
      </c>
    </row>
    <row r="12466" ht="14.25" customHeight="1" spans="1:6" x14ac:dyDescent="0.25">
      <c r="A12466" s="232">
        <v>43725</v>
      </c>
      <c r="B12466" s="233">
        <v>260</v>
      </c>
      <c r="C12466" s="233">
        <v>33</v>
      </c>
      <c r="D12466" s="234">
        <v>0.6666666666678793</v>
      </c>
      <c r="E12466" s="235">
        <v>0.00008151064626231106</v>
      </c>
      <c r="F12466" s="235">
        <v>0.00005538550290860091</v>
      </c>
    </row>
    <row r="12467" ht="14.25" customHeight="1" spans="1:6" x14ac:dyDescent="0.25">
      <c r="A12467" s="232">
        <v>43725</v>
      </c>
      <c r="B12467" s="233">
        <v>260</v>
      </c>
      <c r="C12467" s="233">
        <v>34</v>
      </c>
      <c r="D12467" s="234">
        <v>0.6875</v>
      </c>
      <c r="E12467" s="235">
        <v>0.0000545331312305292</v>
      </c>
      <c r="F12467" s="235">
        <v>0.00005959199680039339</v>
      </c>
    </row>
    <row r="12468" ht="14.25" customHeight="1" spans="1:6" x14ac:dyDescent="0.25">
      <c r="A12468" s="232">
        <v>43725</v>
      </c>
      <c r="B12468" s="233">
        <v>260</v>
      </c>
      <c r="C12468" s="233">
        <v>35</v>
      </c>
      <c r="D12468" s="234">
        <v>0.7083333333321207</v>
      </c>
      <c r="E12468" s="235">
        <v>0.00003428958006405508</v>
      </c>
      <c r="F12468" s="235">
        <v>0.00006570142840513958</v>
      </c>
    </row>
    <row r="12469" ht="14.25" customHeight="1" spans="1:6" x14ac:dyDescent="0.25">
      <c r="A12469" s="232">
        <v>43725</v>
      </c>
      <c r="B12469" s="233">
        <v>260</v>
      </c>
      <c r="C12469" s="233">
        <v>36</v>
      </c>
      <c r="D12469" s="234">
        <v>0.7291666666678793</v>
      </c>
      <c r="E12469" s="235">
        <v>0.00001229178706909434</v>
      </c>
      <c r="F12469" s="235">
        <v>0.00006980776768046082</v>
      </c>
    </row>
    <row r="12470" ht="14.25" customHeight="1" spans="1:6" x14ac:dyDescent="0.25">
      <c r="A12470" s="232">
        <v>43725</v>
      </c>
      <c r="B12470" s="233">
        <v>260</v>
      </c>
      <c r="C12470" s="233">
        <v>37</v>
      </c>
      <c r="D12470" s="234">
        <v>0.75</v>
      </c>
      <c r="E12470" s="235">
        <v>0.0000018424645216576174</v>
      </c>
      <c r="F12470" s="235">
        <v>0.0000730127154075408</v>
      </c>
    </row>
    <row r="12471" ht="14.25" customHeight="1" spans="1:6" x14ac:dyDescent="0.25">
      <c r="A12471" s="232">
        <v>43725</v>
      </c>
      <c r="B12471" s="233">
        <v>260</v>
      </c>
      <c r="C12471" s="233">
        <v>38</v>
      </c>
      <c r="D12471" s="234">
        <v>0.7708333333321207</v>
      </c>
      <c r="E12471" s="235">
        <v>5.110971412051786e-8</v>
      </c>
      <c r="F12471" s="235">
        <v>0.00007822075546404577</v>
      </c>
    </row>
    <row r="12472" ht="14.25" customHeight="1" spans="1:6" x14ac:dyDescent="0.25">
      <c r="A12472" s="232">
        <v>43725</v>
      </c>
      <c r="B12472" s="233">
        <v>260</v>
      </c>
      <c r="C12472" s="233">
        <v>39</v>
      </c>
      <c r="D12472" s="234">
        <v>0.7916666666678793</v>
      </c>
      <c r="E12472" s="235">
        <v>0</v>
      </c>
      <c r="F12472" s="235">
        <v>0.00007862137392993077</v>
      </c>
    </row>
    <row r="12473" ht="14.25" customHeight="1" spans="1:6" x14ac:dyDescent="0.25">
      <c r="A12473" s="232">
        <v>43725</v>
      </c>
      <c r="B12473" s="233">
        <v>260</v>
      </c>
      <c r="C12473" s="233">
        <v>40</v>
      </c>
      <c r="D12473" s="234">
        <v>0.8125</v>
      </c>
      <c r="E12473" s="235">
        <v>0</v>
      </c>
      <c r="F12473" s="235">
        <v>0.00007651812698403452</v>
      </c>
    </row>
    <row r="12474" ht="14.25" customHeight="1" spans="1:6" x14ac:dyDescent="0.25">
      <c r="A12474" s="232">
        <v>43725</v>
      </c>
      <c r="B12474" s="233">
        <v>260</v>
      </c>
      <c r="C12474" s="233">
        <v>41</v>
      </c>
      <c r="D12474" s="234">
        <v>0.8333333333321207</v>
      </c>
      <c r="E12474" s="235">
        <v>0</v>
      </c>
      <c r="F12474" s="235">
        <v>0.00007461518927108079</v>
      </c>
    </row>
    <row r="12475" ht="14.25" customHeight="1" spans="1:6" x14ac:dyDescent="0.25">
      <c r="A12475" s="232">
        <v>43725</v>
      </c>
      <c r="B12475" s="233">
        <v>260</v>
      </c>
      <c r="C12475" s="233">
        <v>42</v>
      </c>
      <c r="D12475" s="234">
        <v>0.8541666666678793</v>
      </c>
      <c r="E12475" s="235">
        <v>0</v>
      </c>
      <c r="F12475" s="235">
        <v>0.00007281240617459832</v>
      </c>
    </row>
    <row r="12476" ht="14.25" customHeight="1" spans="1:6" x14ac:dyDescent="0.25">
      <c r="A12476" s="232">
        <v>43725</v>
      </c>
      <c r="B12476" s="233">
        <v>260</v>
      </c>
      <c r="C12476" s="233">
        <v>43</v>
      </c>
      <c r="D12476" s="234">
        <v>0.875</v>
      </c>
      <c r="E12476" s="235">
        <v>0</v>
      </c>
      <c r="F12476" s="235">
        <v>0.00007010823152987456</v>
      </c>
    </row>
    <row r="12477" ht="14.25" customHeight="1" spans="1:6" x14ac:dyDescent="0.25">
      <c r="A12477" s="232">
        <v>43725</v>
      </c>
      <c r="B12477" s="233">
        <v>260</v>
      </c>
      <c r="C12477" s="233">
        <v>44</v>
      </c>
      <c r="D12477" s="234">
        <v>0.8958333333321207</v>
      </c>
      <c r="E12477" s="235">
        <v>0</v>
      </c>
      <c r="F12477" s="235">
        <v>0.00006700343841926584</v>
      </c>
    </row>
    <row r="12478" ht="14.25" customHeight="1" spans="1:6" x14ac:dyDescent="0.25">
      <c r="A12478" s="232">
        <v>43725</v>
      </c>
      <c r="B12478" s="233">
        <v>260</v>
      </c>
      <c r="C12478" s="233">
        <v>45</v>
      </c>
      <c r="D12478" s="234">
        <v>0.9166666666678793</v>
      </c>
      <c r="E12478" s="235">
        <v>0</v>
      </c>
      <c r="F12478" s="235">
        <v>0.00006239632606158836</v>
      </c>
    </row>
    <row r="12479" ht="14.25" customHeight="1" spans="1:6" x14ac:dyDescent="0.25">
      <c r="A12479" s="232">
        <v>43725</v>
      </c>
      <c r="B12479" s="233">
        <v>260</v>
      </c>
      <c r="C12479" s="233">
        <v>46</v>
      </c>
      <c r="D12479" s="234">
        <v>0.9375</v>
      </c>
      <c r="E12479" s="235">
        <v>0</v>
      </c>
      <c r="F12479" s="235">
        <v>0.00005728844062155465</v>
      </c>
    </row>
    <row r="12480" ht="14.25" customHeight="1" spans="1:6" x14ac:dyDescent="0.25">
      <c r="A12480" s="232">
        <v>43725</v>
      </c>
      <c r="B12480" s="233">
        <v>260</v>
      </c>
      <c r="C12480" s="233">
        <v>47</v>
      </c>
      <c r="D12480" s="234">
        <v>0.9583333333321207</v>
      </c>
      <c r="E12480" s="235">
        <v>0</v>
      </c>
      <c r="F12480" s="235">
        <v>0.000051078854400337184</v>
      </c>
    </row>
    <row r="12481" ht="14.25" customHeight="1" spans="1:6" x14ac:dyDescent="0.25">
      <c r="A12481" s="232">
        <v>43725</v>
      </c>
      <c r="B12481" s="233">
        <v>260</v>
      </c>
      <c r="C12481" s="233">
        <v>48</v>
      </c>
      <c r="D12481" s="234">
        <v>0.9791666666678793</v>
      </c>
      <c r="E12481" s="235">
        <v>0</v>
      </c>
      <c r="F12481" s="235">
        <v>0.000044668958946177226</v>
      </c>
    </row>
    <row r="12482" ht="14.25" customHeight="1" spans="1:6" x14ac:dyDescent="0.25">
      <c r="A12482" s="232">
        <v>43726</v>
      </c>
      <c r="B12482" s="233">
        <v>261</v>
      </c>
      <c r="C12482" s="233">
        <v>1</v>
      </c>
      <c r="D12482" s="234">
        <v>0</v>
      </c>
      <c r="E12482" s="235">
        <v>0</v>
      </c>
      <c r="F12482" s="235">
        <v>0.00003976138273908601</v>
      </c>
    </row>
    <row r="12483" ht="14.25" customHeight="1" spans="1:6" x14ac:dyDescent="0.25">
      <c r="A12483" s="232">
        <v>43726</v>
      </c>
      <c r="B12483" s="233">
        <v>261</v>
      </c>
      <c r="C12483" s="233">
        <v>2</v>
      </c>
      <c r="D12483" s="234">
        <v>0.020833333332120674</v>
      </c>
      <c r="E12483" s="235">
        <v>0</v>
      </c>
      <c r="F12483" s="235">
        <v>0.00003575519808023604</v>
      </c>
    </row>
    <row r="12484" ht="14.25" customHeight="1" spans="1:6" x14ac:dyDescent="0.25">
      <c r="A12484" s="232">
        <v>43726</v>
      </c>
      <c r="B12484" s="233">
        <v>261</v>
      </c>
      <c r="C12484" s="233">
        <v>3</v>
      </c>
      <c r="D12484" s="234">
        <v>0.041666666667879326</v>
      </c>
      <c r="E12484" s="235">
        <v>0</v>
      </c>
      <c r="F12484" s="235">
        <v>0.000032450095736684804</v>
      </c>
    </row>
    <row r="12485" ht="14.25" customHeight="1" spans="1:6" x14ac:dyDescent="0.25">
      <c r="A12485" s="232">
        <v>43726</v>
      </c>
      <c r="B12485" s="233">
        <v>261</v>
      </c>
      <c r="C12485" s="233">
        <v>4</v>
      </c>
      <c r="D12485" s="234">
        <v>0.0625</v>
      </c>
      <c r="E12485" s="235">
        <v>0</v>
      </c>
      <c r="F12485" s="235">
        <v>0.000030447003407259817</v>
      </c>
    </row>
    <row r="12486" ht="14.25" customHeight="1" spans="1:6" x14ac:dyDescent="0.25">
      <c r="A12486" s="232">
        <v>43726</v>
      </c>
      <c r="B12486" s="233">
        <v>261</v>
      </c>
      <c r="C12486" s="233">
        <v>5</v>
      </c>
      <c r="D12486" s="234">
        <v>0.08333333333212067</v>
      </c>
      <c r="E12486" s="235">
        <v>0</v>
      </c>
      <c r="F12486" s="235">
        <v>0.000029044838776662325</v>
      </c>
    </row>
    <row r="12487" ht="14.25" customHeight="1" spans="1:6" x14ac:dyDescent="0.25">
      <c r="A12487" s="232">
        <v>43726</v>
      </c>
      <c r="B12487" s="233">
        <v>261</v>
      </c>
      <c r="C12487" s="233">
        <v>6</v>
      </c>
      <c r="D12487" s="234">
        <v>0.10416666666787933</v>
      </c>
      <c r="E12487" s="235">
        <v>0</v>
      </c>
      <c r="F12487" s="235">
        <v>0.000027542519529593582</v>
      </c>
    </row>
    <row r="12488" ht="14.25" customHeight="1" spans="1:6" x14ac:dyDescent="0.25">
      <c r="A12488" s="232">
        <v>43726</v>
      </c>
      <c r="B12488" s="233">
        <v>261</v>
      </c>
      <c r="C12488" s="233">
        <v>7</v>
      </c>
      <c r="D12488" s="234">
        <v>0.125</v>
      </c>
      <c r="E12488" s="235">
        <v>0</v>
      </c>
      <c r="F12488" s="235">
        <v>0.00002744236491312233</v>
      </c>
    </row>
    <row r="12489" ht="14.25" customHeight="1" spans="1:6" x14ac:dyDescent="0.25">
      <c r="A12489" s="232">
        <v>43726</v>
      </c>
      <c r="B12489" s="233">
        <v>261</v>
      </c>
      <c r="C12489" s="233">
        <v>8</v>
      </c>
      <c r="D12489" s="234">
        <v>0.14583333333212067</v>
      </c>
      <c r="E12489" s="235">
        <v>0</v>
      </c>
      <c r="F12489" s="235">
        <v>0.00002644081874840984</v>
      </c>
    </row>
    <row r="12490" ht="14.25" customHeight="1" spans="1:6" x14ac:dyDescent="0.25">
      <c r="A12490" s="232">
        <v>43726</v>
      </c>
      <c r="B12490" s="233">
        <v>261</v>
      </c>
      <c r="C12490" s="233">
        <v>9</v>
      </c>
      <c r="D12490" s="234">
        <v>0.16666666666787933</v>
      </c>
      <c r="E12490" s="235">
        <v>0</v>
      </c>
      <c r="F12490" s="235">
        <v>0.00002614035489899609</v>
      </c>
    </row>
    <row r="12491" ht="14.25" customHeight="1" spans="1:6" x14ac:dyDescent="0.25">
      <c r="A12491" s="232">
        <v>43726</v>
      </c>
      <c r="B12491" s="233">
        <v>261</v>
      </c>
      <c r="C12491" s="233">
        <v>10</v>
      </c>
      <c r="D12491" s="234">
        <v>0.1875</v>
      </c>
      <c r="E12491" s="235">
        <v>0</v>
      </c>
      <c r="F12491" s="235">
        <v>0.000026641127981352337</v>
      </c>
    </row>
    <row r="12492" ht="14.25" customHeight="1" spans="1:6" x14ac:dyDescent="0.25">
      <c r="A12492" s="232">
        <v>43726</v>
      </c>
      <c r="B12492" s="233">
        <v>261</v>
      </c>
      <c r="C12492" s="233">
        <v>11</v>
      </c>
      <c r="D12492" s="234">
        <v>0.20833333333212067</v>
      </c>
      <c r="E12492" s="235">
        <v>0</v>
      </c>
      <c r="F12492" s="235">
        <v>0.000026941591830766084</v>
      </c>
    </row>
    <row r="12493" ht="14.25" customHeight="1" spans="1:6" x14ac:dyDescent="0.25">
      <c r="A12493" s="232">
        <v>43726</v>
      </c>
      <c r="B12493" s="233">
        <v>261</v>
      </c>
      <c r="C12493" s="233">
        <v>12</v>
      </c>
      <c r="D12493" s="234">
        <v>0.22916666666787933</v>
      </c>
      <c r="E12493" s="235">
        <v>2.1110873214649773e-7</v>
      </c>
      <c r="F12493" s="235">
        <v>0.000028143447228421073</v>
      </c>
    </row>
    <row r="12494" ht="14.25" customHeight="1" spans="1:6" x14ac:dyDescent="0.25">
      <c r="A12494" s="232">
        <v>43726</v>
      </c>
      <c r="B12494" s="233">
        <v>261</v>
      </c>
      <c r="C12494" s="233">
        <v>13</v>
      </c>
      <c r="D12494" s="234">
        <v>0.25</v>
      </c>
      <c r="E12494" s="235">
        <v>0.000004034522436577513</v>
      </c>
      <c r="F12494" s="235">
        <v>0.00002934530262607607</v>
      </c>
    </row>
    <row r="12495" ht="14.25" customHeight="1" spans="1:6" x14ac:dyDescent="0.25">
      <c r="A12495" s="232">
        <v>43726</v>
      </c>
      <c r="B12495" s="233">
        <v>261</v>
      </c>
      <c r="C12495" s="233">
        <v>14</v>
      </c>
      <c r="D12495" s="234">
        <v>0.2708333333321207</v>
      </c>
      <c r="E12495" s="235">
        <v>0.000012575336121995614</v>
      </c>
      <c r="F12495" s="235">
        <v>0.000032450095736684804</v>
      </c>
    </row>
    <row r="12496" ht="14.25" customHeight="1" spans="1:6" x14ac:dyDescent="0.25">
      <c r="A12496" s="232">
        <v>43726</v>
      </c>
      <c r="B12496" s="233">
        <v>261</v>
      </c>
      <c r="C12496" s="233">
        <v>15</v>
      </c>
      <c r="D12496" s="234">
        <v>0.2916666666678793</v>
      </c>
      <c r="E12496" s="235">
        <v>0.000028943467400368986</v>
      </c>
      <c r="F12496" s="235">
        <v>0.00003605566192964978</v>
      </c>
    </row>
    <row r="12497" ht="14.25" customHeight="1" spans="1:6" x14ac:dyDescent="0.25">
      <c r="A12497" s="232">
        <v>43726</v>
      </c>
      <c r="B12497" s="233">
        <v>261</v>
      </c>
      <c r="C12497" s="233">
        <v>16</v>
      </c>
      <c r="D12497" s="234">
        <v>0.3125</v>
      </c>
      <c r="E12497" s="235">
        <v>0.00004704386627039796</v>
      </c>
      <c r="F12497" s="235">
        <v>0.000040662774287327245</v>
      </c>
    </row>
    <row r="12498" ht="14.25" customHeight="1" spans="1:6" x14ac:dyDescent="0.25">
      <c r="A12498" s="232">
        <v>43726</v>
      </c>
      <c r="B12498" s="233">
        <v>261</v>
      </c>
      <c r="C12498" s="233">
        <v>17</v>
      </c>
      <c r="D12498" s="234">
        <v>0.3333333333321207</v>
      </c>
      <c r="E12498" s="235">
        <v>0.00007551826377923023</v>
      </c>
      <c r="F12498" s="235">
        <v>0.000050077308235624696</v>
      </c>
    </row>
    <row r="12499" ht="14.25" customHeight="1" spans="1:6" x14ac:dyDescent="0.25">
      <c r="A12499" s="232">
        <v>43726</v>
      </c>
      <c r="B12499" s="233">
        <v>261</v>
      </c>
      <c r="C12499" s="233">
        <v>18</v>
      </c>
      <c r="D12499" s="234">
        <v>0.3541666666678793</v>
      </c>
      <c r="E12499" s="235">
        <v>0.00010906933848600094</v>
      </c>
      <c r="F12499" s="235">
        <v>0.00005498488444271591</v>
      </c>
    </row>
    <row r="12500" ht="14.25" customHeight="1" spans="1:6" x14ac:dyDescent="0.25">
      <c r="A12500" s="232">
        <v>43726</v>
      </c>
      <c r="B12500" s="233">
        <v>261</v>
      </c>
      <c r="C12500" s="233">
        <v>19</v>
      </c>
      <c r="D12500" s="234">
        <v>0.375</v>
      </c>
      <c r="E12500" s="235">
        <v>0.00016804506668816245</v>
      </c>
      <c r="F12500" s="235">
        <v>0.00006059354296510588</v>
      </c>
    </row>
    <row r="12501" ht="14.25" customHeight="1" spans="1:6" x14ac:dyDescent="0.25">
      <c r="A12501" s="232">
        <v>43726</v>
      </c>
      <c r="B12501" s="233">
        <v>261</v>
      </c>
      <c r="C12501" s="233">
        <v>20</v>
      </c>
      <c r="D12501" s="234">
        <v>0.3958333333321207</v>
      </c>
      <c r="E12501" s="235">
        <v>0.00021495103840243567</v>
      </c>
      <c r="F12501" s="235">
        <v>0.00006229617144511711</v>
      </c>
    </row>
    <row r="12502" ht="14.25" customHeight="1" spans="1:6" x14ac:dyDescent="0.25">
      <c r="A12502" s="232">
        <v>43726</v>
      </c>
      <c r="B12502" s="233">
        <v>261</v>
      </c>
      <c r="C12502" s="233">
        <v>21</v>
      </c>
      <c r="D12502" s="234">
        <v>0.4166666666678793</v>
      </c>
      <c r="E12502" s="235">
        <v>0.00019708156630382124</v>
      </c>
      <c r="F12502" s="235">
        <v>0.00006359818145924337</v>
      </c>
    </row>
    <row r="12503" ht="14.25" customHeight="1" spans="1:6" x14ac:dyDescent="0.25">
      <c r="A12503" s="232">
        <v>43726</v>
      </c>
      <c r="B12503" s="233">
        <v>261</v>
      </c>
      <c r="C12503" s="233">
        <v>22</v>
      </c>
      <c r="D12503" s="234">
        <v>0.4375</v>
      </c>
      <c r="E12503" s="235">
        <v>0.00019469394232130723</v>
      </c>
      <c r="F12503" s="235">
        <v>0.00006600189225455336</v>
      </c>
    </row>
    <row r="12504" ht="14.25" customHeight="1" spans="1:6" x14ac:dyDescent="0.25">
      <c r="A12504" s="232">
        <v>43726</v>
      </c>
      <c r="B12504" s="233">
        <v>261</v>
      </c>
      <c r="C12504" s="233">
        <v>23</v>
      </c>
      <c r="D12504" s="234">
        <v>0.4583333333321207</v>
      </c>
      <c r="E12504" s="235">
        <v>0.00018068670646633294</v>
      </c>
      <c r="F12504" s="235">
        <v>0.00006720374765220833</v>
      </c>
    </row>
    <row r="12505" ht="14.25" customHeight="1" spans="1:6" x14ac:dyDescent="0.25">
      <c r="A12505" s="232">
        <v>43726</v>
      </c>
      <c r="B12505" s="233">
        <v>261</v>
      </c>
      <c r="C12505" s="233">
        <v>24</v>
      </c>
      <c r="D12505" s="234">
        <v>0.4791666666678793</v>
      </c>
      <c r="E12505" s="235">
        <v>0.0001700996314934182</v>
      </c>
      <c r="F12505" s="235">
        <v>0.00006700343841926584</v>
      </c>
    </row>
    <row r="12506" ht="14.25" customHeight="1" spans="1:6" x14ac:dyDescent="0.25">
      <c r="A12506" s="232">
        <v>43726</v>
      </c>
      <c r="B12506" s="233">
        <v>261</v>
      </c>
      <c r="C12506" s="233">
        <v>25</v>
      </c>
      <c r="D12506" s="234">
        <v>0.5</v>
      </c>
      <c r="E12506" s="235">
        <v>0.00018688771118242166</v>
      </c>
      <c r="F12506" s="235">
        <v>0.00006960745844751831</v>
      </c>
    </row>
    <row r="12507" ht="14.25" customHeight="1" spans="1:6" x14ac:dyDescent="0.25">
      <c r="A12507" s="232">
        <v>43726</v>
      </c>
      <c r="B12507" s="233">
        <v>261</v>
      </c>
      <c r="C12507" s="233">
        <v>26</v>
      </c>
      <c r="D12507" s="234">
        <v>0.5208333333321207</v>
      </c>
      <c r="E12507" s="235">
        <v>0.0001859427426273017</v>
      </c>
      <c r="F12507" s="235">
        <v>0.00006840560304986335</v>
      </c>
    </row>
    <row r="12508" ht="14.25" customHeight="1" spans="1:6" x14ac:dyDescent="0.25">
      <c r="A12508" s="232">
        <v>43726</v>
      </c>
      <c r="B12508" s="233">
        <v>261</v>
      </c>
      <c r="C12508" s="233">
        <v>27</v>
      </c>
      <c r="D12508" s="234">
        <v>0.5416666666678793</v>
      </c>
      <c r="E12508" s="235">
        <v>0.00016519466717320914</v>
      </c>
      <c r="F12508" s="235">
        <v>0.00006790482996750707</v>
      </c>
    </row>
    <row r="12509" ht="14.25" customHeight="1" spans="1:6" x14ac:dyDescent="0.25">
      <c r="A12509" s="232">
        <v>43726</v>
      </c>
      <c r="B12509" s="233">
        <v>261</v>
      </c>
      <c r="C12509" s="233">
        <v>28</v>
      </c>
      <c r="D12509" s="234">
        <v>0.5625</v>
      </c>
      <c r="E12509" s="235">
        <v>0.00016278082600034048</v>
      </c>
      <c r="F12509" s="235">
        <v>0.00006359818145924337</v>
      </c>
    </row>
    <row r="12510" ht="14.25" customHeight="1" spans="1:6" x14ac:dyDescent="0.25">
      <c r="A12510" s="232">
        <v>43726</v>
      </c>
      <c r="B12510" s="233">
        <v>261</v>
      </c>
      <c r="C12510" s="233">
        <v>29</v>
      </c>
      <c r="D12510" s="234">
        <v>0.5833333333321207</v>
      </c>
      <c r="E12510" s="235">
        <v>0.00015277215266167512</v>
      </c>
      <c r="F12510" s="235">
        <v>0.00006309740837688711</v>
      </c>
    </row>
    <row r="12511" ht="14.25" customHeight="1" spans="1:6" x14ac:dyDescent="0.25">
      <c r="A12511" s="232">
        <v>43726</v>
      </c>
      <c r="B12511" s="233">
        <v>261</v>
      </c>
      <c r="C12511" s="233">
        <v>30</v>
      </c>
      <c r="D12511" s="234">
        <v>0.6041666666678793</v>
      </c>
      <c r="E12511" s="235">
        <v>0.0001222947723588541</v>
      </c>
      <c r="F12511" s="235">
        <v>0.00006309740837688711</v>
      </c>
    </row>
    <row r="12512" ht="14.25" customHeight="1" spans="1:6" x14ac:dyDescent="0.25">
      <c r="A12512" s="232">
        <v>43726</v>
      </c>
      <c r="B12512" s="233">
        <v>261</v>
      </c>
      <c r="C12512" s="233">
        <v>31</v>
      </c>
      <c r="D12512" s="234">
        <v>0.625</v>
      </c>
      <c r="E12512" s="235">
        <v>0.00010417771559174995</v>
      </c>
      <c r="F12512" s="235">
        <v>0.00006419910915807086</v>
      </c>
    </row>
    <row r="12513" ht="14.25" customHeight="1" spans="1:6" x14ac:dyDescent="0.25">
      <c r="A12513" s="232">
        <v>43726</v>
      </c>
      <c r="B12513" s="233">
        <v>261</v>
      </c>
      <c r="C12513" s="233">
        <v>32</v>
      </c>
      <c r="D12513" s="234">
        <v>0.6458333333321207</v>
      </c>
      <c r="E12513" s="235">
        <v>0.00009168791873853207</v>
      </c>
      <c r="F12513" s="235">
        <v>0.00006449957300748461</v>
      </c>
    </row>
    <row r="12514" ht="14.25" customHeight="1" spans="1:6" x14ac:dyDescent="0.25">
      <c r="A12514" s="232">
        <v>43726</v>
      </c>
      <c r="B12514" s="233">
        <v>261</v>
      </c>
      <c r="C12514" s="233">
        <v>33</v>
      </c>
      <c r="D12514" s="234">
        <v>0.6666666666678793</v>
      </c>
      <c r="E12514" s="235">
        <v>0.00006901796372191594</v>
      </c>
      <c r="F12514" s="235">
        <v>0.00006780467535103583</v>
      </c>
    </row>
    <row r="12515" ht="14.25" customHeight="1" spans="1:6" x14ac:dyDescent="0.25">
      <c r="A12515" s="232">
        <v>43726</v>
      </c>
      <c r="B12515" s="233">
        <v>261</v>
      </c>
      <c r="C12515" s="233">
        <v>34</v>
      </c>
      <c r="D12515" s="234">
        <v>0.6875</v>
      </c>
      <c r="E12515" s="235">
        <v>0.000050042456913723457</v>
      </c>
      <c r="F12515" s="235">
        <v>0.00007231163309224206</v>
      </c>
    </row>
    <row r="12516" ht="14.25" customHeight="1" spans="1:6" x14ac:dyDescent="0.25">
      <c r="A12516" s="232">
        <v>43726</v>
      </c>
      <c r="B12516" s="233">
        <v>261</v>
      </c>
      <c r="C12516" s="233">
        <v>35</v>
      </c>
      <c r="D12516" s="234">
        <v>0.7083333333321207</v>
      </c>
      <c r="E12516" s="235">
        <v>0.000031788249929716837</v>
      </c>
      <c r="F12516" s="235">
        <v>0.00007852121931345951</v>
      </c>
    </row>
    <row r="12517" ht="14.25" customHeight="1" spans="1:6" x14ac:dyDescent="0.25">
      <c r="A12517" s="232">
        <v>43726</v>
      </c>
      <c r="B12517" s="233">
        <v>261</v>
      </c>
      <c r="C12517" s="233">
        <v>36</v>
      </c>
      <c r="D12517" s="234">
        <v>0.7291666666678793</v>
      </c>
      <c r="E12517" s="235">
        <v>0.000012176470188893945</v>
      </c>
      <c r="F12517" s="235">
        <v>0.00007962292009464326</v>
      </c>
    </row>
    <row r="12518" ht="14.25" customHeight="1" spans="1:6" x14ac:dyDescent="0.25">
      <c r="A12518" s="232">
        <v>43726</v>
      </c>
      <c r="B12518" s="233">
        <v>261</v>
      </c>
      <c r="C12518" s="233">
        <v>37</v>
      </c>
      <c r="D12518" s="234">
        <v>0.75</v>
      </c>
      <c r="E12518" s="235">
        <v>0.000002590870926050934</v>
      </c>
      <c r="F12518" s="235">
        <v>0.0000809249301087695</v>
      </c>
    </row>
    <row r="12519" ht="14.25" customHeight="1" spans="1:6" x14ac:dyDescent="0.25">
      <c r="A12519" s="232">
        <v>43726</v>
      </c>
      <c r="B12519" s="233">
        <v>261</v>
      </c>
      <c r="C12519" s="233">
        <v>38</v>
      </c>
      <c r="D12519" s="234">
        <v>0.7708333333321207</v>
      </c>
      <c r="E12519" s="235">
        <v>0</v>
      </c>
      <c r="F12519" s="235">
        <v>0.00008362910475349323</v>
      </c>
    </row>
    <row r="12520" ht="14.25" customHeight="1" spans="1:6" x14ac:dyDescent="0.25">
      <c r="A12520" s="232">
        <v>43726</v>
      </c>
      <c r="B12520" s="233">
        <v>261</v>
      </c>
      <c r="C12520" s="233">
        <v>39</v>
      </c>
      <c r="D12520" s="234">
        <v>0.7916666666678793</v>
      </c>
      <c r="E12520" s="235">
        <v>0</v>
      </c>
      <c r="F12520" s="235">
        <v>0.00008643343401468822</v>
      </c>
    </row>
    <row r="12521" ht="14.25" customHeight="1" spans="1:6" x14ac:dyDescent="0.25">
      <c r="A12521" s="232">
        <v>43726</v>
      </c>
      <c r="B12521" s="233">
        <v>261</v>
      </c>
      <c r="C12521" s="233">
        <v>40</v>
      </c>
      <c r="D12521" s="234">
        <v>0.8125</v>
      </c>
      <c r="E12521" s="235">
        <v>0</v>
      </c>
      <c r="F12521" s="235">
        <v>0.00008543188784997572</v>
      </c>
    </row>
    <row r="12522" ht="14.25" customHeight="1" spans="1:6" x14ac:dyDescent="0.25">
      <c r="A12522" s="232">
        <v>43726</v>
      </c>
      <c r="B12522" s="233">
        <v>261</v>
      </c>
      <c r="C12522" s="233">
        <v>41</v>
      </c>
      <c r="D12522" s="234">
        <v>0.8333333333321207</v>
      </c>
      <c r="E12522" s="235">
        <v>0</v>
      </c>
      <c r="F12522" s="235">
        <v>0.00008513142400056198</v>
      </c>
    </row>
    <row r="12523" ht="14.25" customHeight="1" spans="1:6" x14ac:dyDescent="0.25">
      <c r="A12523" s="232">
        <v>43726</v>
      </c>
      <c r="B12523" s="233">
        <v>261</v>
      </c>
      <c r="C12523" s="233">
        <v>42</v>
      </c>
      <c r="D12523" s="234">
        <v>0.8541666666678793</v>
      </c>
      <c r="E12523" s="235">
        <v>0</v>
      </c>
      <c r="F12523" s="235">
        <v>0.00007972307471111451</v>
      </c>
    </row>
    <row r="12524" ht="14.25" customHeight="1" spans="1:6" x14ac:dyDescent="0.25">
      <c r="A12524" s="232">
        <v>43726</v>
      </c>
      <c r="B12524" s="233">
        <v>261</v>
      </c>
      <c r="C12524" s="233">
        <v>43</v>
      </c>
      <c r="D12524" s="234">
        <v>0.875</v>
      </c>
      <c r="E12524" s="235">
        <v>0</v>
      </c>
      <c r="F12524" s="235">
        <v>0.00007651812698403452</v>
      </c>
    </row>
    <row r="12525" ht="14.25" customHeight="1" spans="1:6" x14ac:dyDescent="0.25">
      <c r="A12525" s="232">
        <v>43726</v>
      </c>
      <c r="B12525" s="233">
        <v>261</v>
      </c>
      <c r="C12525" s="233">
        <v>44</v>
      </c>
      <c r="D12525" s="234">
        <v>0.8958333333321207</v>
      </c>
      <c r="E12525" s="235">
        <v>0</v>
      </c>
      <c r="F12525" s="235">
        <v>0.00007090946846164457</v>
      </c>
    </row>
    <row r="12526" ht="14.25" customHeight="1" spans="1:6" x14ac:dyDescent="0.25">
      <c r="A12526" s="232">
        <v>43726</v>
      </c>
      <c r="B12526" s="233">
        <v>261</v>
      </c>
      <c r="C12526" s="233">
        <v>45</v>
      </c>
      <c r="D12526" s="234">
        <v>0.9166666666678793</v>
      </c>
      <c r="E12526" s="235">
        <v>0</v>
      </c>
      <c r="F12526" s="235">
        <v>0.00006540096455572584</v>
      </c>
    </row>
    <row r="12527" ht="14.25" customHeight="1" spans="1:6" x14ac:dyDescent="0.25">
      <c r="A12527" s="232">
        <v>43726</v>
      </c>
      <c r="B12527" s="233">
        <v>261</v>
      </c>
      <c r="C12527" s="233">
        <v>46</v>
      </c>
      <c r="D12527" s="234">
        <v>0.9375</v>
      </c>
      <c r="E12527" s="235">
        <v>0</v>
      </c>
      <c r="F12527" s="235">
        <v>0.00005788936832038214</v>
      </c>
    </row>
    <row r="12528" ht="14.25" customHeight="1" spans="1:6" x14ac:dyDescent="0.25">
      <c r="A12528" s="232">
        <v>43726</v>
      </c>
      <c r="B12528" s="233">
        <v>261</v>
      </c>
      <c r="C12528" s="233">
        <v>47</v>
      </c>
      <c r="D12528" s="234">
        <v>0.9583333333321207</v>
      </c>
      <c r="E12528" s="235">
        <v>0</v>
      </c>
      <c r="F12528" s="235">
        <v>0.0000492760713038547</v>
      </c>
    </row>
    <row r="12529" ht="14.25" customHeight="1" spans="1:6" x14ac:dyDescent="0.25">
      <c r="A12529" s="232">
        <v>43726</v>
      </c>
      <c r="B12529" s="233">
        <v>261</v>
      </c>
      <c r="C12529" s="233">
        <v>48</v>
      </c>
      <c r="D12529" s="234">
        <v>0.9791666666678793</v>
      </c>
      <c r="E12529" s="235">
        <v>0</v>
      </c>
      <c r="F12529" s="235">
        <v>0.00004206493891792475</v>
      </c>
    </row>
    <row r="12530" ht="14.25" customHeight="1" spans="1:6" x14ac:dyDescent="0.25">
      <c r="A12530" s="232">
        <v>43727</v>
      </c>
      <c r="B12530" s="233">
        <v>262</v>
      </c>
      <c r="C12530" s="233">
        <v>1</v>
      </c>
      <c r="D12530" s="234">
        <v>0</v>
      </c>
      <c r="E12530" s="235">
        <v>0</v>
      </c>
      <c r="F12530" s="235">
        <v>0.00003645628039553478</v>
      </c>
    </row>
    <row r="12531" ht="14.25" customHeight="1" spans="1:6" x14ac:dyDescent="0.25">
      <c r="A12531" s="232">
        <v>43727</v>
      </c>
      <c r="B12531" s="233">
        <v>262</v>
      </c>
      <c r="C12531" s="233">
        <v>2</v>
      </c>
      <c r="D12531" s="234">
        <v>0.020833333332120674</v>
      </c>
      <c r="E12531" s="235">
        <v>0</v>
      </c>
      <c r="F12531" s="235">
        <v>0.00003234994112021355</v>
      </c>
    </row>
    <row r="12532" ht="14.25" customHeight="1" spans="1:6" x14ac:dyDescent="0.25">
      <c r="A12532" s="232">
        <v>43727</v>
      </c>
      <c r="B12532" s="233">
        <v>262</v>
      </c>
      <c r="C12532" s="233">
        <v>3</v>
      </c>
      <c r="D12532" s="234">
        <v>0.041666666667879326</v>
      </c>
      <c r="E12532" s="235">
        <v>0</v>
      </c>
      <c r="F12532" s="235">
        <v>0.00002934530262607607</v>
      </c>
    </row>
    <row r="12533" ht="14.25" customHeight="1" spans="1:6" x14ac:dyDescent="0.25">
      <c r="A12533" s="232">
        <v>43727</v>
      </c>
      <c r="B12533" s="233">
        <v>262</v>
      </c>
      <c r="C12533" s="233">
        <v>4</v>
      </c>
      <c r="D12533" s="234">
        <v>0.0625</v>
      </c>
      <c r="E12533" s="235">
        <v>0</v>
      </c>
      <c r="F12533" s="235">
        <v>0.000027642674146064832</v>
      </c>
    </row>
    <row r="12534" ht="14.25" customHeight="1" spans="1:6" x14ac:dyDescent="0.25">
      <c r="A12534" s="232">
        <v>43727</v>
      </c>
      <c r="B12534" s="233">
        <v>262</v>
      </c>
      <c r="C12534" s="233">
        <v>5</v>
      </c>
      <c r="D12534" s="234">
        <v>0.08333333333212067</v>
      </c>
      <c r="E12534" s="235">
        <v>0</v>
      </c>
      <c r="F12534" s="235">
        <v>0.00002654097336488109</v>
      </c>
    </row>
    <row r="12535" ht="14.25" customHeight="1" spans="1:6" x14ac:dyDescent="0.25">
      <c r="A12535" s="232">
        <v>43727</v>
      </c>
      <c r="B12535" s="233">
        <v>262</v>
      </c>
      <c r="C12535" s="233">
        <v>6</v>
      </c>
      <c r="D12535" s="234">
        <v>0.10416666666787933</v>
      </c>
      <c r="E12535" s="235">
        <v>0</v>
      </c>
      <c r="F12535" s="235">
        <v>0.000026240509515467337</v>
      </c>
    </row>
    <row r="12536" ht="14.25" customHeight="1" spans="1:6" x14ac:dyDescent="0.25">
      <c r="A12536" s="232">
        <v>43727</v>
      </c>
      <c r="B12536" s="233">
        <v>262</v>
      </c>
      <c r="C12536" s="233">
        <v>7</v>
      </c>
      <c r="D12536" s="234">
        <v>0.125</v>
      </c>
      <c r="E12536" s="235">
        <v>0</v>
      </c>
      <c r="F12536" s="235">
        <v>0.00002594004566605359</v>
      </c>
    </row>
    <row r="12537" ht="14.25" customHeight="1" spans="1:6" x14ac:dyDescent="0.25">
      <c r="A12537" s="232">
        <v>43727</v>
      </c>
      <c r="B12537" s="233">
        <v>262</v>
      </c>
      <c r="C12537" s="233">
        <v>8</v>
      </c>
      <c r="D12537" s="234">
        <v>0.14583333333212067</v>
      </c>
      <c r="E12537" s="235">
        <v>0</v>
      </c>
      <c r="F12537" s="235">
        <v>0.000025639581816639835</v>
      </c>
    </row>
    <row r="12538" ht="14.25" customHeight="1" spans="1:6" x14ac:dyDescent="0.25">
      <c r="A12538" s="232">
        <v>43727</v>
      </c>
      <c r="B12538" s="233">
        <v>262</v>
      </c>
      <c r="C12538" s="233">
        <v>9</v>
      </c>
      <c r="D12538" s="234">
        <v>0.16666666666787933</v>
      </c>
      <c r="E12538" s="235">
        <v>0</v>
      </c>
      <c r="F12538" s="235">
        <v>0.00002543927258369735</v>
      </c>
    </row>
    <row r="12539" ht="14.25" customHeight="1" spans="1:6" x14ac:dyDescent="0.25">
      <c r="A12539" s="232">
        <v>43727</v>
      </c>
      <c r="B12539" s="233">
        <v>262</v>
      </c>
      <c r="C12539" s="233">
        <v>10</v>
      </c>
      <c r="D12539" s="234">
        <v>0.1875</v>
      </c>
      <c r="E12539" s="235">
        <v>0</v>
      </c>
      <c r="F12539" s="235">
        <v>0.00002614035489899609</v>
      </c>
    </row>
    <row r="12540" ht="14.25" customHeight="1" spans="1:6" x14ac:dyDescent="0.25">
      <c r="A12540" s="232">
        <v>43727</v>
      </c>
      <c r="B12540" s="233">
        <v>262</v>
      </c>
      <c r="C12540" s="233">
        <v>11</v>
      </c>
      <c r="D12540" s="234">
        <v>0.20833333333212067</v>
      </c>
      <c r="E12540" s="235">
        <v>0</v>
      </c>
      <c r="F12540" s="235">
        <v>0.000027642674146064832</v>
      </c>
    </row>
    <row r="12541" ht="14.25" customHeight="1" spans="1:6" x14ac:dyDescent="0.25">
      <c r="A12541" s="232">
        <v>43727</v>
      </c>
      <c r="B12541" s="233">
        <v>262</v>
      </c>
      <c r="C12541" s="233">
        <v>12</v>
      </c>
      <c r="D12541" s="234">
        <v>0.22916666666787933</v>
      </c>
      <c r="E12541" s="235">
        <v>1.8765220635244244e-7</v>
      </c>
      <c r="F12541" s="235">
        <v>0.00002914499339313357</v>
      </c>
    </row>
    <row r="12542" ht="14.25" customHeight="1" spans="1:6" x14ac:dyDescent="0.25">
      <c r="A12542" s="232">
        <v>43727</v>
      </c>
      <c r="B12542" s="233">
        <v>262</v>
      </c>
      <c r="C12542" s="233">
        <v>13</v>
      </c>
      <c r="D12542" s="234">
        <v>0.25</v>
      </c>
      <c r="E12542" s="235">
        <v>0.000003578770458650752</v>
      </c>
      <c r="F12542" s="235">
        <v>0.00003525442499787978</v>
      </c>
    </row>
    <row r="12543" ht="14.25" customHeight="1" spans="1:6" x14ac:dyDescent="0.25">
      <c r="A12543" s="232">
        <v>43727</v>
      </c>
      <c r="B12543" s="233">
        <v>262</v>
      </c>
      <c r="C12543" s="233">
        <v>14</v>
      </c>
      <c r="D12543" s="234">
        <v>0.2708333333321207</v>
      </c>
      <c r="E12543" s="235">
        <v>0.000013432802897798713</v>
      </c>
      <c r="F12543" s="235">
        <v>0.00004236540276733849</v>
      </c>
    </row>
    <row r="12544" ht="14.25" customHeight="1" spans="1:6" x14ac:dyDescent="0.25">
      <c r="A12544" s="232">
        <v>43727</v>
      </c>
      <c r="B12544" s="233">
        <v>262</v>
      </c>
      <c r="C12544" s="233">
        <v>15</v>
      </c>
      <c r="D12544" s="234">
        <v>0.2916666666678793</v>
      </c>
      <c r="E12544" s="235">
        <v>0.00003765104173156369</v>
      </c>
      <c r="F12544" s="235">
        <v>0.00004977684438621095</v>
      </c>
    </row>
    <row r="12545" ht="14.25" customHeight="1" spans="1:6" x14ac:dyDescent="0.25">
      <c r="A12545" s="232">
        <v>43727</v>
      </c>
      <c r="B12545" s="233">
        <v>262</v>
      </c>
      <c r="C12545" s="233">
        <v>16</v>
      </c>
      <c r="D12545" s="234">
        <v>0.3125</v>
      </c>
      <c r="E12545" s="235">
        <v>0.00007871557333059034</v>
      </c>
      <c r="F12545" s="235">
        <v>0.00005548565752507217</v>
      </c>
    </row>
    <row r="12546" ht="14.25" customHeight="1" spans="1:6" x14ac:dyDescent="0.25">
      <c r="A12546" s="232">
        <v>43727</v>
      </c>
      <c r="B12546" s="233">
        <v>262</v>
      </c>
      <c r="C12546" s="233">
        <v>17</v>
      </c>
      <c r="D12546" s="234">
        <v>0.3333333333321207</v>
      </c>
      <c r="E12546" s="235">
        <v>0.00009160942167185054</v>
      </c>
      <c r="F12546" s="235">
        <v>0.00005498488444271591</v>
      </c>
    </row>
    <row r="12547" ht="14.25" customHeight="1" spans="1:6" x14ac:dyDescent="0.25">
      <c r="A12547" s="232">
        <v>43727</v>
      </c>
      <c r="B12547" s="233">
        <v>262</v>
      </c>
      <c r="C12547" s="233">
        <v>18</v>
      </c>
      <c r="D12547" s="234">
        <v>0.3541666666678793</v>
      </c>
      <c r="E12547" s="235">
        <v>0.00011209111153779398</v>
      </c>
      <c r="F12547" s="235">
        <v>0.00005558581214154341</v>
      </c>
    </row>
    <row r="12548" ht="14.25" customHeight="1" spans="1:6" x14ac:dyDescent="0.25">
      <c r="A12548" s="232">
        <v>43727</v>
      </c>
      <c r="B12548" s="233">
        <v>262</v>
      </c>
      <c r="C12548" s="233">
        <v>19</v>
      </c>
      <c r="D12548" s="234">
        <v>0.375</v>
      </c>
      <c r="E12548" s="235">
        <v>0.00016568266986466263</v>
      </c>
      <c r="F12548" s="235">
        <v>0.0000571882860050834</v>
      </c>
    </row>
    <row r="12549" ht="14.25" customHeight="1" spans="1:6" x14ac:dyDescent="0.25">
      <c r="A12549" s="232">
        <v>43727</v>
      </c>
      <c r="B12549" s="233">
        <v>262</v>
      </c>
      <c r="C12549" s="233">
        <v>20</v>
      </c>
      <c r="D12549" s="234">
        <v>0.3958333333321207</v>
      </c>
      <c r="E12549" s="235">
        <v>0.0002289051198843283</v>
      </c>
      <c r="F12549" s="235">
        <v>0.00005598643060742841</v>
      </c>
    </row>
    <row r="12550" ht="14.25" customHeight="1" spans="1:6" x14ac:dyDescent="0.25">
      <c r="A12550" s="232">
        <v>43727</v>
      </c>
      <c r="B12550" s="233">
        <v>262</v>
      </c>
      <c r="C12550" s="233">
        <v>21</v>
      </c>
      <c r="D12550" s="234">
        <v>0.4166666666678793</v>
      </c>
      <c r="E12550" s="235">
        <v>0.00026587793748673297</v>
      </c>
      <c r="F12550" s="235">
        <v>0.00005538550290860091</v>
      </c>
    </row>
    <row r="12551" ht="14.25" customHeight="1" spans="1:6" x14ac:dyDescent="0.25">
      <c r="A12551" s="232">
        <v>43727</v>
      </c>
      <c r="B12551" s="233">
        <v>262</v>
      </c>
      <c r="C12551" s="233">
        <v>22</v>
      </c>
      <c r="D12551" s="234">
        <v>0.4375</v>
      </c>
      <c r="E12551" s="235">
        <v>0.0002116625817321974</v>
      </c>
      <c r="F12551" s="235">
        <v>0.000053783029045060915</v>
      </c>
    </row>
    <row r="12552" ht="14.25" customHeight="1" spans="1:6" x14ac:dyDescent="0.25">
      <c r="A12552" s="232">
        <v>43727</v>
      </c>
      <c r="B12552" s="233">
        <v>262</v>
      </c>
      <c r="C12552" s="233">
        <v>23</v>
      </c>
      <c r="D12552" s="234">
        <v>0.4583333333321207</v>
      </c>
      <c r="E12552" s="235">
        <v>0.00016916968217399605</v>
      </c>
      <c r="F12552" s="235">
        <v>0.00005568596675801466</v>
      </c>
    </row>
    <row r="12553" ht="14.25" customHeight="1" spans="1:6" x14ac:dyDescent="0.25">
      <c r="A12553" s="232">
        <v>43727</v>
      </c>
      <c r="B12553" s="233">
        <v>262</v>
      </c>
      <c r="C12553" s="233">
        <v>24</v>
      </c>
      <c r="D12553" s="234">
        <v>0.4791666666678793</v>
      </c>
      <c r="E12553" s="235">
        <v>0.00015457132335261519</v>
      </c>
      <c r="F12553" s="235">
        <v>0.00005488472982624466</v>
      </c>
    </row>
    <row r="12554" ht="14.25" customHeight="1" spans="1:6" x14ac:dyDescent="0.25">
      <c r="A12554" s="232">
        <v>43727</v>
      </c>
      <c r="B12554" s="233">
        <v>262</v>
      </c>
      <c r="C12554" s="233">
        <v>25</v>
      </c>
      <c r="D12554" s="234">
        <v>0.5</v>
      </c>
      <c r="E12554" s="235">
        <v>0.00015108412970594575</v>
      </c>
      <c r="F12554" s="235">
        <v>0.000055786121374485906</v>
      </c>
    </row>
    <row r="12555" ht="14.25" customHeight="1" spans="1:6" x14ac:dyDescent="0.25">
      <c r="A12555" s="232">
        <v>43727</v>
      </c>
      <c r="B12555" s="233">
        <v>262</v>
      </c>
      <c r="C12555" s="233">
        <v>26</v>
      </c>
      <c r="D12555" s="234">
        <v>0.5208333333321207</v>
      </c>
      <c r="E12555" s="235">
        <v>0.00016361248853259897</v>
      </c>
      <c r="F12555" s="235">
        <v>0.00005538550290860091</v>
      </c>
    </row>
    <row r="12556" ht="14.25" customHeight="1" spans="1:6" x14ac:dyDescent="0.25">
      <c r="A12556" s="232">
        <v>43727</v>
      </c>
      <c r="B12556" s="233">
        <v>262</v>
      </c>
      <c r="C12556" s="233">
        <v>27</v>
      </c>
      <c r="D12556" s="234">
        <v>0.5416666666678793</v>
      </c>
      <c r="E12556" s="235">
        <v>0.0001660096470655265</v>
      </c>
      <c r="F12556" s="235">
        <v>0.000055085039059187164</v>
      </c>
    </row>
    <row r="12557" ht="14.25" customHeight="1" spans="1:6" x14ac:dyDescent="0.25">
      <c r="A12557" s="232">
        <v>43727</v>
      </c>
      <c r="B12557" s="233">
        <v>262</v>
      </c>
      <c r="C12557" s="233">
        <v>28</v>
      </c>
      <c r="D12557" s="234">
        <v>0.5625</v>
      </c>
      <c r="E12557" s="235">
        <v>0.00013047052497280824</v>
      </c>
      <c r="F12557" s="235">
        <v>0.00005308194672976218</v>
      </c>
    </row>
    <row r="12558" ht="14.25" customHeight="1" spans="1:6" x14ac:dyDescent="0.25">
      <c r="A12558" s="232">
        <v>43727</v>
      </c>
      <c r="B12558" s="233">
        <v>262</v>
      </c>
      <c r="C12558" s="233">
        <v>29</v>
      </c>
      <c r="D12558" s="234">
        <v>0.5833333333321207</v>
      </c>
      <c r="E12558" s="235">
        <v>0.00011714909734235646</v>
      </c>
      <c r="F12558" s="235">
        <v>0.00005177993671563594</v>
      </c>
    </row>
    <row r="12559" ht="14.25" customHeight="1" spans="1:6" x14ac:dyDescent="0.25">
      <c r="A12559" s="232">
        <v>43727</v>
      </c>
      <c r="B12559" s="233">
        <v>262</v>
      </c>
      <c r="C12559" s="233">
        <v>30</v>
      </c>
      <c r="D12559" s="234">
        <v>0.6041666666678793</v>
      </c>
      <c r="E12559" s="235">
        <v>0.00010039732901809557</v>
      </c>
      <c r="F12559" s="235">
        <v>0.00005258117364740593</v>
      </c>
    </row>
    <row r="12560" ht="14.25" customHeight="1" spans="1:6" x14ac:dyDescent="0.25">
      <c r="A12560" s="232">
        <v>43727</v>
      </c>
      <c r="B12560" s="233">
        <v>262</v>
      </c>
      <c r="C12560" s="233">
        <v>31</v>
      </c>
      <c r="D12560" s="234">
        <v>0.625</v>
      </c>
      <c r="E12560" s="235">
        <v>0.00007090794993670858</v>
      </c>
      <c r="F12560" s="235">
        <v>0.00005258117364740593</v>
      </c>
    </row>
    <row r="12561" ht="14.25" customHeight="1" spans="1:6" x14ac:dyDescent="0.25">
      <c r="A12561" s="232">
        <v>43727</v>
      </c>
      <c r="B12561" s="233">
        <v>262</v>
      </c>
      <c r="C12561" s="233">
        <v>32</v>
      </c>
      <c r="D12561" s="234">
        <v>0.6458333333321207</v>
      </c>
      <c r="E12561" s="235">
        <v>0.00005715671933751707</v>
      </c>
      <c r="F12561" s="235">
        <v>0.0000571882860050834</v>
      </c>
    </row>
    <row r="12562" ht="14.25" customHeight="1" spans="1:6" x14ac:dyDescent="0.25">
      <c r="A12562" s="232">
        <v>43727</v>
      </c>
      <c r="B12562" s="233">
        <v>262</v>
      </c>
      <c r="C12562" s="233">
        <v>33</v>
      </c>
      <c r="D12562" s="234">
        <v>0.6666666666678793</v>
      </c>
      <c r="E12562" s="235">
        <v>0.00003730692252709282</v>
      </c>
      <c r="F12562" s="235">
        <v>0.00006099416143099088</v>
      </c>
    </row>
    <row r="12563" ht="14.25" customHeight="1" spans="1:6" x14ac:dyDescent="0.25">
      <c r="A12563" s="232">
        <v>43727</v>
      </c>
      <c r="B12563" s="233">
        <v>262</v>
      </c>
      <c r="C12563" s="233">
        <v>34</v>
      </c>
      <c r="D12563" s="234">
        <v>0.6875</v>
      </c>
      <c r="E12563" s="235">
        <v>0.000024397769467534605</v>
      </c>
      <c r="F12563" s="235">
        <v>0.00006590173763808209</v>
      </c>
    </row>
    <row r="12564" ht="14.25" customHeight="1" spans="1:6" x14ac:dyDescent="0.25">
      <c r="A12564" s="232">
        <v>43727</v>
      </c>
      <c r="B12564" s="233">
        <v>262</v>
      </c>
      <c r="C12564" s="233">
        <v>35</v>
      </c>
      <c r="D12564" s="234">
        <v>0.7083333333321207</v>
      </c>
      <c r="E12564" s="235">
        <v>0.000011894433838434637</v>
      </c>
      <c r="F12564" s="235">
        <v>0.0000732130246404833</v>
      </c>
    </row>
    <row r="12565" ht="14.25" customHeight="1" spans="1:6" x14ac:dyDescent="0.25">
      <c r="A12565" s="232">
        <v>43727</v>
      </c>
      <c r="B12565" s="233">
        <v>262</v>
      </c>
      <c r="C12565" s="233">
        <v>36</v>
      </c>
      <c r="D12565" s="234">
        <v>0.7291666666678793</v>
      </c>
      <c r="E12565" s="235">
        <v>0.000004105994809814357</v>
      </c>
      <c r="F12565" s="235">
        <v>0.00007451503465460955</v>
      </c>
    </row>
    <row r="12566" ht="14.25" customHeight="1" spans="1:6" x14ac:dyDescent="0.25">
      <c r="A12566" s="232">
        <v>43727</v>
      </c>
      <c r="B12566" s="233">
        <v>262</v>
      </c>
      <c r="C12566" s="233">
        <v>37</v>
      </c>
      <c r="D12566" s="234">
        <v>0.75</v>
      </c>
      <c r="E12566" s="235">
        <v>3.263740754119546e-7</v>
      </c>
      <c r="F12566" s="235">
        <v>0.00007661828160050578</v>
      </c>
    </row>
    <row r="12567" ht="14.25" customHeight="1" spans="1:6" x14ac:dyDescent="0.25">
      <c r="A12567" s="232">
        <v>43727</v>
      </c>
      <c r="B12567" s="233">
        <v>262</v>
      </c>
      <c r="C12567" s="233">
        <v>38</v>
      </c>
      <c r="D12567" s="234">
        <v>0.7708333333321207</v>
      </c>
      <c r="E12567" s="235">
        <v>0</v>
      </c>
      <c r="F12567" s="235">
        <v>0.00008252740397230949</v>
      </c>
    </row>
    <row r="12568" ht="14.25" customHeight="1" spans="1:6" x14ac:dyDescent="0.25">
      <c r="A12568" s="232">
        <v>43727</v>
      </c>
      <c r="B12568" s="233">
        <v>262</v>
      </c>
      <c r="C12568" s="233">
        <v>39</v>
      </c>
      <c r="D12568" s="234">
        <v>0.7916666666678793</v>
      </c>
      <c r="E12568" s="235">
        <v>0</v>
      </c>
      <c r="F12568" s="235">
        <v>0.00008302817705466573</v>
      </c>
    </row>
    <row r="12569" ht="14.25" customHeight="1" spans="1:6" x14ac:dyDescent="0.25">
      <c r="A12569" s="232">
        <v>43727</v>
      </c>
      <c r="B12569" s="233">
        <v>262</v>
      </c>
      <c r="C12569" s="233">
        <v>40</v>
      </c>
      <c r="D12569" s="234">
        <v>0.8125</v>
      </c>
      <c r="E12569" s="235">
        <v>0</v>
      </c>
      <c r="F12569" s="235">
        <v>0.00008252740397230949</v>
      </c>
    </row>
    <row r="12570" ht="14.25" customHeight="1" spans="1:6" x14ac:dyDescent="0.25">
      <c r="A12570" s="232">
        <v>43727</v>
      </c>
      <c r="B12570" s="233">
        <v>262</v>
      </c>
      <c r="C12570" s="233">
        <v>41</v>
      </c>
      <c r="D12570" s="234">
        <v>0.8333333333321207</v>
      </c>
      <c r="E12570" s="235">
        <v>0</v>
      </c>
      <c r="F12570" s="235">
        <v>0.00008002353856052826</v>
      </c>
    </row>
    <row r="12571" ht="14.25" customHeight="1" spans="1:6" x14ac:dyDescent="0.25">
      <c r="A12571" s="232">
        <v>43727</v>
      </c>
      <c r="B12571" s="233">
        <v>262</v>
      </c>
      <c r="C12571" s="233">
        <v>42</v>
      </c>
      <c r="D12571" s="234">
        <v>0.8541666666678793</v>
      </c>
      <c r="E12571" s="235">
        <v>0</v>
      </c>
      <c r="F12571" s="235">
        <v>0.00007691874544991952</v>
      </c>
    </row>
    <row r="12572" ht="14.25" customHeight="1" spans="1:6" x14ac:dyDescent="0.25">
      <c r="A12572" s="232">
        <v>43727</v>
      </c>
      <c r="B12572" s="233">
        <v>262</v>
      </c>
      <c r="C12572" s="233">
        <v>43</v>
      </c>
      <c r="D12572" s="234">
        <v>0.875</v>
      </c>
      <c r="E12572" s="235">
        <v>0</v>
      </c>
      <c r="F12572" s="235">
        <v>0.0000750158077369658</v>
      </c>
    </row>
    <row r="12573" ht="14.25" customHeight="1" spans="1:6" x14ac:dyDescent="0.25">
      <c r="A12573" s="232">
        <v>43727</v>
      </c>
      <c r="B12573" s="233">
        <v>262</v>
      </c>
      <c r="C12573" s="233">
        <v>44</v>
      </c>
      <c r="D12573" s="234">
        <v>0.8958333333321207</v>
      </c>
      <c r="E12573" s="235">
        <v>0</v>
      </c>
      <c r="F12573" s="235">
        <v>0.00006920683998163334</v>
      </c>
    </row>
    <row r="12574" ht="14.25" customHeight="1" spans="1:6" x14ac:dyDescent="0.25">
      <c r="A12574" s="232">
        <v>43727</v>
      </c>
      <c r="B12574" s="233">
        <v>262</v>
      </c>
      <c r="C12574" s="233">
        <v>45</v>
      </c>
      <c r="D12574" s="234">
        <v>0.9166666666678793</v>
      </c>
      <c r="E12574" s="235">
        <v>0</v>
      </c>
      <c r="F12574" s="235">
        <v>0.00006490019147336961</v>
      </c>
    </row>
    <row r="12575" ht="14.25" customHeight="1" spans="1:6" x14ac:dyDescent="0.25">
      <c r="A12575" s="232">
        <v>43727</v>
      </c>
      <c r="B12575" s="233">
        <v>262</v>
      </c>
      <c r="C12575" s="233">
        <v>46</v>
      </c>
      <c r="D12575" s="234">
        <v>0.9375</v>
      </c>
      <c r="E12575" s="235">
        <v>0</v>
      </c>
      <c r="F12575" s="235">
        <v>0.00005828998678626714</v>
      </c>
    </row>
    <row r="12576" ht="14.25" customHeight="1" spans="1:6" x14ac:dyDescent="0.25">
      <c r="A12576" s="232">
        <v>43727</v>
      </c>
      <c r="B12576" s="233">
        <v>262</v>
      </c>
      <c r="C12576" s="233">
        <v>47</v>
      </c>
      <c r="D12576" s="234">
        <v>0.9583333333321207</v>
      </c>
      <c r="E12576" s="235">
        <v>0</v>
      </c>
      <c r="F12576" s="235">
        <v>0.00004887545283796971</v>
      </c>
    </row>
    <row r="12577" ht="14.25" customHeight="1" spans="1:6" x14ac:dyDescent="0.25">
      <c r="A12577" s="232">
        <v>43727</v>
      </c>
      <c r="B12577" s="233">
        <v>262</v>
      </c>
      <c r="C12577" s="233">
        <v>48</v>
      </c>
      <c r="D12577" s="234">
        <v>0.9791666666678793</v>
      </c>
      <c r="E12577" s="235">
        <v>0</v>
      </c>
      <c r="F12577" s="235">
        <v>0.000041363856602626</v>
      </c>
    </row>
    <row r="12578" ht="14.25" customHeight="1" spans="1:6" x14ac:dyDescent="0.25">
      <c r="A12578" s="232">
        <v>43728</v>
      </c>
      <c r="B12578" s="233">
        <v>263</v>
      </c>
      <c r="C12578" s="233">
        <v>1</v>
      </c>
      <c r="D12578" s="234">
        <v>0</v>
      </c>
      <c r="E12578" s="235">
        <v>0</v>
      </c>
      <c r="F12578" s="235">
        <v>0.00003615581654612103</v>
      </c>
    </row>
    <row r="12579" ht="14.25" customHeight="1" spans="1:6" x14ac:dyDescent="0.25">
      <c r="A12579" s="232">
        <v>43728</v>
      </c>
      <c r="B12579" s="233">
        <v>263</v>
      </c>
      <c r="C12579" s="233">
        <v>2</v>
      </c>
      <c r="D12579" s="234">
        <v>0.020833333332120674</v>
      </c>
      <c r="E12579" s="235">
        <v>0</v>
      </c>
      <c r="F12579" s="235">
        <v>0.00003164885880491481</v>
      </c>
    </row>
    <row r="12580" ht="14.25" customHeight="1" spans="1:6" x14ac:dyDescent="0.25">
      <c r="A12580" s="232">
        <v>43728</v>
      </c>
      <c r="B12580" s="233">
        <v>263</v>
      </c>
      <c r="C12580" s="233">
        <v>3</v>
      </c>
      <c r="D12580" s="234">
        <v>0.041666666667879326</v>
      </c>
      <c r="E12580" s="235">
        <v>0</v>
      </c>
      <c r="F12580" s="235">
        <v>0.00002974592109196107</v>
      </c>
    </row>
    <row r="12581" ht="14.25" customHeight="1" spans="1:6" x14ac:dyDescent="0.25">
      <c r="A12581" s="232">
        <v>43728</v>
      </c>
      <c r="B12581" s="233">
        <v>263</v>
      </c>
      <c r="C12581" s="233">
        <v>4</v>
      </c>
      <c r="D12581" s="234">
        <v>0.0625</v>
      </c>
      <c r="E12581" s="235">
        <v>0</v>
      </c>
      <c r="F12581" s="235">
        <v>0.000027542519529593582</v>
      </c>
    </row>
    <row r="12582" ht="14.25" customHeight="1" spans="1:6" x14ac:dyDescent="0.25">
      <c r="A12582" s="232">
        <v>43728</v>
      </c>
      <c r="B12582" s="233">
        <v>263</v>
      </c>
      <c r="C12582" s="233">
        <v>5</v>
      </c>
      <c r="D12582" s="234">
        <v>0.08333333333212067</v>
      </c>
      <c r="E12582" s="235">
        <v>0</v>
      </c>
      <c r="F12582" s="235">
        <v>0.00002644081874840984</v>
      </c>
    </row>
    <row r="12583" ht="14.25" customHeight="1" spans="1:6" x14ac:dyDescent="0.25">
      <c r="A12583" s="232">
        <v>43728</v>
      </c>
      <c r="B12583" s="233">
        <v>263</v>
      </c>
      <c r="C12583" s="233">
        <v>6</v>
      </c>
      <c r="D12583" s="234">
        <v>0.10416666666787933</v>
      </c>
      <c r="E12583" s="235">
        <v>0</v>
      </c>
      <c r="F12583" s="235">
        <v>0.00002654097336488109</v>
      </c>
    </row>
    <row r="12584" ht="14.25" customHeight="1" spans="1:6" x14ac:dyDescent="0.25">
      <c r="A12584" s="232">
        <v>43728</v>
      </c>
      <c r="B12584" s="233">
        <v>263</v>
      </c>
      <c r="C12584" s="233">
        <v>7</v>
      </c>
      <c r="D12584" s="234">
        <v>0.125</v>
      </c>
      <c r="E12584" s="235">
        <v>0</v>
      </c>
      <c r="F12584" s="235">
        <v>0.000026240509515467337</v>
      </c>
    </row>
    <row r="12585" ht="14.25" customHeight="1" spans="1:6" x14ac:dyDescent="0.25">
      <c r="A12585" s="232">
        <v>43728</v>
      </c>
      <c r="B12585" s="233">
        <v>263</v>
      </c>
      <c r="C12585" s="233">
        <v>8</v>
      </c>
      <c r="D12585" s="234">
        <v>0.14583333333212067</v>
      </c>
      <c r="E12585" s="235">
        <v>0</v>
      </c>
      <c r="F12585" s="235">
        <v>0.000025539427200168592</v>
      </c>
    </row>
    <row r="12586" ht="14.25" customHeight="1" spans="1:6" x14ac:dyDescent="0.25">
      <c r="A12586" s="232">
        <v>43728</v>
      </c>
      <c r="B12586" s="233">
        <v>263</v>
      </c>
      <c r="C12586" s="233">
        <v>9</v>
      </c>
      <c r="D12586" s="234">
        <v>0.16666666666787933</v>
      </c>
      <c r="E12586" s="235">
        <v>0</v>
      </c>
      <c r="F12586" s="235">
        <v>0.000025639581816639835</v>
      </c>
    </row>
    <row r="12587" ht="14.25" customHeight="1" spans="1:6" x14ac:dyDescent="0.25">
      <c r="A12587" s="232">
        <v>43728</v>
      </c>
      <c r="B12587" s="233">
        <v>263</v>
      </c>
      <c r="C12587" s="233">
        <v>10</v>
      </c>
      <c r="D12587" s="234">
        <v>0.1875</v>
      </c>
      <c r="E12587" s="235">
        <v>0</v>
      </c>
      <c r="F12587" s="235">
        <v>0.00002644081874840984</v>
      </c>
    </row>
    <row r="12588" ht="14.25" customHeight="1" spans="1:6" x14ac:dyDescent="0.25">
      <c r="A12588" s="232">
        <v>43728</v>
      </c>
      <c r="B12588" s="233">
        <v>263</v>
      </c>
      <c r="C12588" s="233">
        <v>11</v>
      </c>
      <c r="D12588" s="234">
        <v>0.20833333333212067</v>
      </c>
      <c r="E12588" s="235">
        <v>0</v>
      </c>
      <c r="F12588" s="235">
        <v>0.000027342210296651082</v>
      </c>
    </row>
    <row r="12589" ht="14.25" customHeight="1" spans="1:6" x14ac:dyDescent="0.25">
      <c r="A12589" s="232">
        <v>43728</v>
      </c>
      <c r="B12589" s="233">
        <v>263</v>
      </c>
      <c r="C12589" s="233">
        <v>12</v>
      </c>
      <c r="D12589" s="234">
        <v>0.22916666666787933</v>
      </c>
      <c r="E12589" s="235">
        <v>4.925870416751613e-7</v>
      </c>
      <c r="F12589" s="235">
        <v>0.000029846075708432316</v>
      </c>
    </row>
    <row r="12590" ht="14.25" customHeight="1" spans="1:6" x14ac:dyDescent="0.25">
      <c r="A12590" s="232">
        <v>43728</v>
      </c>
      <c r="B12590" s="233">
        <v>263</v>
      </c>
      <c r="C12590" s="233">
        <v>13</v>
      </c>
      <c r="D12590" s="234">
        <v>0.25</v>
      </c>
      <c r="E12590" s="235">
        <v>0.0000027444135179044704</v>
      </c>
      <c r="F12590" s="235">
        <v>0.00003425287883316729</v>
      </c>
    </row>
    <row r="12591" ht="14.25" customHeight="1" spans="1:6" x14ac:dyDescent="0.25">
      <c r="A12591" s="232">
        <v>43728</v>
      </c>
      <c r="B12591" s="233">
        <v>263</v>
      </c>
      <c r="C12591" s="233">
        <v>14</v>
      </c>
      <c r="D12591" s="234">
        <v>0.2708333333321207</v>
      </c>
      <c r="E12591" s="235">
        <v>0.000007183619818475181</v>
      </c>
      <c r="F12591" s="235">
        <v>0.000040162001204971005</v>
      </c>
    </row>
    <row r="12592" ht="14.25" customHeight="1" spans="1:6" x14ac:dyDescent="0.25">
      <c r="A12592" s="232">
        <v>43728</v>
      </c>
      <c r="B12592" s="233">
        <v>263</v>
      </c>
      <c r="C12592" s="233">
        <v>15</v>
      </c>
      <c r="D12592" s="234">
        <v>0.2916666666678793</v>
      </c>
      <c r="E12592" s="235">
        <v>0.000014967592174248196</v>
      </c>
      <c r="F12592" s="235">
        <v>0.00004937622592032595</v>
      </c>
    </row>
    <row r="12593" ht="14.25" customHeight="1" spans="1:6" x14ac:dyDescent="0.25">
      <c r="A12593" s="232">
        <v>43728</v>
      </c>
      <c r="B12593" s="233">
        <v>263</v>
      </c>
      <c r="C12593" s="233">
        <v>16</v>
      </c>
      <c r="D12593" s="234">
        <v>0.3125</v>
      </c>
      <c r="E12593" s="235">
        <v>0.00002534435529503002</v>
      </c>
      <c r="F12593" s="235">
        <v>0.000054684420593302164</v>
      </c>
    </row>
    <row r="12594" ht="14.25" customHeight="1" spans="1:6" x14ac:dyDescent="0.25">
      <c r="A12594" s="232">
        <v>43728</v>
      </c>
      <c r="B12594" s="233">
        <v>263</v>
      </c>
      <c r="C12594" s="233">
        <v>17</v>
      </c>
      <c r="D12594" s="234">
        <v>0.3333333333321207</v>
      </c>
      <c r="E12594" s="235">
        <v>0.00003526761459014782</v>
      </c>
      <c r="F12594" s="235">
        <v>0.00005448411136035966</v>
      </c>
    </row>
    <row r="12595" ht="14.25" customHeight="1" spans="1:6" x14ac:dyDescent="0.25">
      <c r="A12595" s="232">
        <v>43728</v>
      </c>
      <c r="B12595" s="233">
        <v>263</v>
      </c>
      <c r="C12595" s="233">
        <v>18</v>
      </c>
      <c r="D12595" s="234">
        <v>0.3541666666678793</v>
      </c>
      <c r="E12595" s="235">
        <v>0.00004984570000457853</v>
      </c>
      <c r="F12595" s="235">
        <v>0.00005518519367565842</v>
      </c>
    </row>
    <row r="12596" ht="14.25" customHeight="1" spans="1:6" x14ac:dyDescent="0.25">
      <c r="A12596" s="232">
        <v>43728</v>
      </c>
      <c r="B12596" s="233">
        <v>263</v>
      </c>
      <c r="C12596" s="233">
        <v>19</v>
      </c>
      <c r="D12596" s="234">
        <v>0.375</v>
      </c>
      <c r="E12596" s="235">
        <v>0.00006665733864652081</v>
      </c>
      <c r="F12596" s="235">
        <v>0.00005398333827800342</v>
      </c>
    </row>
    <row r="12597" ht="14.25" customHeight="1" spans="1:6" x14ac:dyDescent="0.25">
      <c r="A12597" s="232">
        <v>43728</v>
      </c>
      <c r="B12597" s="233">
        <v>263</v>
      </c>
      <c r="C12597" s="233">
        <v>20</v>
      </c>
      <c r="D12597" s="234">
        <v>0.3958333333321207</v>
      </c>
      <c r="E12597" s="235">
        <v>0.00006853045786786143</v>
      </c>
      <c r="F12597" s="235">
        <v>0.00005218055518152093</v>
      </c>
    </row>
    <row r="12598" ht="14.25" customHeight="1" spans="1:6" x14ac:dyDescent="0.25">
      <c r="A12598" s="232">
        <v>43728</v>
      </c>
      <c r="B12598" s="233">
        <v>263</v>
      </c>
      <c r="C12598" s="233">
        <v>21</v>
      </c>
      <c r="D12598" s="234">
        <v>0.4166666666678793</v>
      </c>
      <c r="E12598" s="235">
        <v>0.00006942430174822495</v>
      </c>
      <c r="F12598" s="235">
        <v>0.000051980245948578425</v>
      </c>
    </row>
    <row r="12599" ht="14.25" customHeight="1" spans="1:6" x14ac:dyDescent="0.25">
      <c r="A12599" s="232">
        <v>43728</v>
      </c>
      <c r="B12599" s="233">
        <v>263</v>
      </c>
      <c r="C12599" s="233">
        <v>22</v>
      </c>
      <c r="D12599" s="234">
        <v>0.4375</v>
      </c>
      <c r="E12599" s="235">
        <v>0.00007017682909509474</v>
      </c>
      <c r="F12599" s="235">
        <v>0.0000496766897697397</v>
      </c>
    </row>
    <row r="12600" ht="14.25" customHeight="1" spans="1:6" x14ac:dyDescent="0.25">
      <c r="A12600" s="232">
        <v>43728</v>
      </c>
      <c r="B12600" s="233">
        <v>263</v>
      </c>
      <c r="C12600" s="233">
        <v>23</v>
      </c>
      <c r="D12600" s="234">
        <v>0.4583333333321207</v>
      </c>
      <c r="E12600" s="235">
        <v>0.00006909343567791258</v>
      </c>
      <c r="F12600" s="235">
        <v>0.000050277617468567196</v>
      </c>
    </row>
    <row r="12601" ht="14.25" customHeight="1" spans="1:6" x14ac:dyDescent="0.25">
      <c r="A12601" s="232">
        <v>43728</v>
      </c>
      <c r="B12601" s="233">
        <v>263</v>
      </c>
      <c r="C12601" s="233">
        <v>24</v>
      </c>
      <c r="D12601" s="234">
        <v>0.4791666666678793</v>
      </c>
      <c r="E12601" s="235">
        <v>0.00007659549378125359</v>
      </c>
      <c r="F12601" s="235">
        <v>0.00004977684438621095</v>
      </c>
    </row>
    <row r="12602" ht="14.25" customHeight="1" spans="1:6" x14ac:dyDescent="0.25">
      <c r="A12602" s="232">
        <v>43728</v>
      </c>
      <c r="B12602" s="233">
        <v>263</v>
      </c>
      <c r="C12602" s="233">
        <v>25</v>
      </c>
      <c r="D12602" s="234">
        <v>0.5</v>
      </c>
      <c r="E12602" s="235">
        <v>0.00007313449037174639</v>
      </c>
      <c r="F12602" s="235">
        <v>0.000050077308235624696</v>
      </c>
    </row>
    <row r="12603" ht="14.25" customHeight="1" spans="1:6" x14ac:dyDescent="0.25">
      <c r="A12603" s="232">
        <v>43728</v>
      </c>
      <c r="B12603" s="233">
        <v>263</v>
      </c>
      <c r="C12603" s="233">
        <v>26</v>
      </c>
      <c r="D12603" s="234">
        <v>0.5208333333321207</v>
      </c>
      <c r="E12603" s="235">
        <v>0.00007798061270003286</v>
      </c>
      <c r="F12603" s="235">
        <v>0.00005017746285209594</v>
      </c>
    </row>
    <row r="12604" ht="14.25" customHeight="1" spans="1:6" x14ac:dyDescent="0.25">
      <c r="A12604" s="232">
        <v>43728</v>
      </c>
      <c r="B12604" s="233">
        <v>263</v>
      </c>
      <c r="C12604" s="233">
        <v>27</v>
      </c>
      <c r="D12604" s="234">
        <v>0.5416666666678793</v>
      </c>
      <c r="E12604" s="235">
        <v>0.00009894377009502654</v>
      </c>
      <c r="F12604" s="235">
        <v>0.000049476380536797194</v>
      </c>
    </row>
    <row r="12605" ht="14.25" customHeight="1" spans="1:6" x14ac:dyDescent="0.25">
      <c r="A12605" s="232">
        <v>43728</v>
      </c>
      <c r="B12605" s="233">
        <v>263</v>
      </c>
      <c r="C12605" s="233">
        <v>28</v>
      </c>
      <c r="D12605" s="234">
        <v>0.5625</v>
      </c>
      <c r="E12605" s="235">
        <v>0.00010614585289674976</v>
      </c>
      <c r="F12605" s="235">
        <v>0.00004877529822149846</v>
      </c>
    </row>
    <row r="12606" ht="14.25" customHeight="1" spans="1:6" x14ac:dyDescent="0.25">
      <c r="A12606" s="232">
        <v>43728</v>
      </c>
      <c r="B12606" s="233">
        <v>263</v>
      </c>
      <c r="C12606" s="233">
        <v>29</v>
      </c>
      <c r="D12606" s="234">
        <v>0.5833333333321207</v>
      </c>
      <c r="E12606" s="235">
        <v>0.00011615122362536425</v>
      </c>
      <c r="F12606" s="235">
        <v>0.000047773752056785965</v>
      </c>
    </row>
    <row r="12607" ht="14.25" customHeight="1" spans="1:6" x14ac:dyDescent="0.25">
      <c r="A12607" s="232">
        <v>43728</v>
      </c>
      <c r="B12607" s="233">
        <v>263</v>
      </c>
      <c r="C12607" s="233">
        <v>30</v>
      </c>
      <c r="D12607" s="234">
        <v>0.6041666666678793</v>
      </c>
      <c r="E12607" s="235">
        <v>0.0001326193212709836</v>
      </c>
      <c r="F12607" s="235">
        <v>0.000048675143605027206</v>
      </c>
    </row>
    <row r="12608" ht="14.25" customHeight="1" spans="1:6" x14ac:dyDescent="0.25">
      <c r="A12608" s="232">
        <v>43728</v>
      </c>
      <c r="B12608" s="233">
        <v>263</v>
      </c>
      <c r="C12608" s="233">
        <v>31</v>
      </c>
      <c r="D12608" s="234">
        <v>0.625</v>
      </c>
      <c r="E12608" s="235">
        <v>0.00012948197660295262</v>
      </c>
      <c r="F12608" s="235">
        <v>0.000049576535153268434</v>
      </c>
    </row>
    <row r="12609" ht="14.25" customHeight="1" spans="1:6" x14ac:dyDescent="0.25">
      <c r="A12609" s="232">
        <v>43728</v>
      </c>
      <c r="B12609" s="233">
        <v>263</v>
      </c>
      <c r="C12609" s="233">
        <v>32</v>
      </c>
      <c r="D12609" s="234">
        <v>0.6458333333321207</v>
      </c>
      <c r="E12609" s="235">
        <v>0.00008865250917451637</v>
      </c>
      <c r="F12609" s="235">
        <v>0.00005308194672976218</v>
      </c>
    </row>
    <row r="12610" ht="14.25" customHeight="1" spans="1:6" x14ac:dyDescent="0.25">
      <c r="A12610" s="232">
        <v>43728</v>
      </c>
      <c r="B12610" s="233">
        <v>263</v>
      </c>
      <c r="C12610" s="233">
        <v>33</v>
      </c>
      <c r="D12610" s="234">
        <v>0.6666666666678793</v>
      </c>
      <c r="E12610" s="235">
        <v>0.00006098344560406154</v>
      </c>
      <c r="F12610" s="235">
        <v>0.000057789213703910896</v>
      </c>
    </row>
    <row r="12611" ht="14.25" customHeight="1" spans="1:6" x14ac:dyDescent="0.25">
      <c r="A12611" s="232">
        <v>43728</v>
      </c>
      <c r="B12611" s="233">
        <v>263</v>
      </c>
      <c r="C12611" s="233">
        <v>34</v>
      </c>
      <c r="D12611" s="234">
        <v>0.6875</v>
      </c>
      <c r="E12611" s="235">
        <v>0.00006154534263454264</v>
      </c>
      <c r="F12611" s="235">
        <v>0.00006329771760982962</v>
      </c>
    </row>
    <row r="12612" ht="14.25" customHeight="1" spans="1:6" x14ac:dyDescent="0.25">
      <c r="A12612" s="232">
        <v>43728</v>
      </c>
      <c r="B12612" s="233">
        <v>263</v>
      </c>
      <c r="C12612" s="233">
        <v>35</v>
      </c>
      <c r="D12612" s="234">
        <v>0.7083333333321207</v>
      </c>
      <c r="E12612" s="235">
        <v>0.00003693392514882794</v>
      </c>
      <c r="F12612" s="235">
        <v>0.00007030854076281706</v>
      </c>
    </row>
    <row r="12613" ht="14.25" customHeight="1" spans="1:6" x14ac:dyDescent="0.25">
      <c r="A12613" s="232">
        <v>43728</v>
      </c>
      <c r="B12613" s="233">
        <v>263</v>
      </c>
      <c r="C12613" s="233">
        <v>36</v>
      </c>
      <c r="D12613" s="234">
        <v>0.7291666666678793</v>
      </c>
      <c r="E12613" s="235">
        <v>0.000013370533880571256</v>
      </c>
      <c r="F12613" s="235">
        <v>0.00007481549850402329</v>
      </c>
    </row>
    <row r="12614" ht="14.25" customHeight="1" spans="1:6" x14ac:dyDescent="0.25">
      <c r="A12614" s="232">
        <v>43728</v>
      </c>
      <c r="B12614" s="233">
        <v>263</v>
      </c>
      <c r="C12614" s="233">
        <v>37</v>
      </c>
      <c r="D12614" s="234">
        <v>0.75</v>
      </c>
      <c r="E12614" s="235">
        <v>0.000005336680294313808</v>
      </c>
      <c r="F12614" s="235">
        <v>0.00007701890006639078</v>
      </c>
    </row>
    <row r="12615" ht="14.25" customHeight="1" spans="1:6" x14ac:dyDescent="0.25">
      <c r="A12615" s="232">
        <v>43728</v>
      </c>
      <c r="B12615" s="233">
        <v>263</v>
      </c>
      <c r="C12615" s="233">
        <v>38</v>
      </c>
      <c r="D12615" s="234">
        <v>0.7708333333321207</v>
      </c>
      <c r="E12615" s="235">
        <v>1.0086307877100993e-7</v>
      </c>
      <c r="F12615" s="235">
        <v>0.000081525857807597</v>
      </c>
    </row>
    <row r="12616" ht="14.25" customHeight="1" spans="1:6" x14ac:dyDescent="0.25">
      <c r="A12616" s="232">
        <v>43728</v>
      </c>
      <c r="B12616" s="233">
        <v>263</v>
      </c>
      <c r="C12616" s="233">
        <v>39</v>
      </c>
      <c r="D12616" s="234">
        <v>0.7916666666678793</v>
      </c>
      <c r="E12616" s="235">
        <v>0</v>
      </c>
      <c r="F12616" s="235">
        <v>0.0000817261670405395</v>
      </c>
    </row>
    <row r="12617" ht="14.25" customHeight="1" spans="1:6" x14ac:dyDescent="0.25">
      <c r="A12617" s="232">
        <v>43728</v>
      </c>
      <c r="B12617" s="233">
        <v>263</v>
      </c>
      <c r="C12617" s="233">
        <v>40</v>
      </c>
      <c r="D12617" s="234">
        <v>0.8125</v>
      </c>
      <c r="E12617" s="235">
        <v>0</v>
      </c>
      <c r="F12617" s="235">
        <v>0.000082327094739367</v>
      </c>
    </row>
    <row r="12618" ht="14.25" customHeight="1" spans="1:6" x14ac:dyDescent="0.25">
      <c r="A12618" s="232">
        <v>43728</v>
      </c>
      <c r="B12618" s="233">
        <v>263</v>
      </c>
      <c r="C12618" s="233">
        <v>41</v>
      </c>
      <c r="D12618" s="234">
        <v>0.8333333333321207</v>
      </c>
      <c r="E12618" s="235">
        <v>0</v>
      </c>
      <c r="F12618" s="235">
        <v>0.00008132554857465449</v>
      </c>
    </row>
    <row r="12619" ht="14.25" customHeight="1" spans="1:6" x14ac:dyDescent="0.25">
      <c r="A12619" s="232">
        <v>43728</v>
      </c>
      <c r="B12619" s="233">
        <v>263</v>
      </c>
      <c r="C12619" s="233">
        <v>42</v>
      </c>
      <c r="D12619" s="234">
        <v>0.8541666666678793</v>
      </c>
      <c r="E12619" s="235">
        <v>0</v>
      </c>
      <c r="F12619" s="235">
        <v>0.00007661828160050578</v>
      </c>
    </row>
    <row r="12620" ht="14.25" customHeight="1" spans="1:6" x14ac:dyDescent="0.25">
      <c r="A12620" s="232">
        <v>43728</v>
      </c>
      <c r="B12620" s="233">
        <v>263</v>
      </c>
      <c r="C12620" s="233">
        <v>43</v>
      </c>
      <c r="D12620" s="234">
        <v>0.875</v>
      </c>
      <c r="E12620" s="235">
        <v>0</v>
      </c>
      <c r="F12620" s="235">
        <v>0.0000738139523393108</v>
      </c>
    </row>
    <row r="12621" ht="14.25" customHeight="1" spans="1:6" x14ac:dyDescent="0.25">
      <c r="A12621" s="232">
        <v>43728</v>
      </c>
      <c r="B12621" s="233">
        <v>263</v>
      </c>
      <c r="C12621" s="233">
        <v>44</v>
      </c>
      <c r="D12621" s="234">
        <v>0.8958333333321207</v>
      </c>
      <c r="E12621" s="235">
        <v>0</v>
      </c>
      <c r="F12621" s="235">
        <v>0.00006860591228280583</v>
      </c>
    </row>
    <row r="12622" ht="14.25" customHeight="1" spans="1:6" x14ac:dyDescent="0.25">
      <c r="A12622" s="232">
        <v>43728</v>
      </c>
      <c r="B12622" s="233">
        <v>263</v>
      </c>
      <c r="C12622" s="233">
        <v>45</v>
      </c>
      <c r="D12622" s="234">
        <v>0.9166666666678793</v>
      </c>
      <c r="E12622" s="235">
        <v>0</v>
      </c>
      <c r="F12622" s="235">
        <v>0.00006439941839101337</v>
      </c>
    </row>
    <row r="12623" ht="14.25" customHeight="1" spans="1:6" x14ac:dyDescent="0.25">
      <c r="A12623" s="232">
        <v>43728</v>
      </c>
      <c r="B12623" s="233">
        <v>263</v>
      </c>
      <c r="C12623" s="233">
        <v>46</v>
      </c>
      <c r="D12623" s="234">
        <v>0.9375</v>
      </c>
      <c r="E12623" s="235">
        <v>0</v>
      </c>
      <c r="F12623" s="235">
        <v>0.00005788936832038214</v>
      </c>
    </row>
    <row r="12624" ht="14.25" customHeight="1" spans="1:6" x14ac:dyDescent="0.25">
      <c r="A12624" s="232">
        <v>43728</v>
      </c>
      <c r="B12624" s="233">
        <v>263</v>
      </c>
      <c r="C12624" s="233">
        <v>47</v>
      </c>
      <c r="D12624" s="234">
        <v>0.9583333333321207</v>
      </c>
      <c r="E12624" s="235">
        <v>0</v>
      </c>
      <c r="F12624" s="235">
        <v>0.00004877529822149846</v>
      </c>
    </row>
    <row r="12625" ht="14.25" customHeight="1" spans="1:6" x14ac:dyDescent="0.25">
      <c r="A12625" s="232">
        <v>43728</v>
      </c>
      <c r="B12625" s="233">
        <v>263</v>
      </c>
      <c r="C12625" s="233">
        <v>48</v>
      </c>
      <c r="D12625" s="234">
        <v>0.9791666666678793</v>
      </c>
      <c r="E12625" s="235">
        <v>0</v>
      </c>
      <c r="F12625" s="235">
        <v>0.00004166432045203974</v>
      </c>
    </row>
    <row r="12626" ht="14.25" customHeight="1" spans="1:6" x14ac:dyDescent="0.25">
      <c r="A12626" s="232">
        <v>43729</v>
      </c>
      <c r="B12626" s="233">
        <v>264</v>
      </c>
      <c r="C12626" s="233">
        <v>1</v>
      </c>
      <c r="D12626" s="234">
        <v>0</v>
      </c>
      <c r="E12626" s="235">
        <v>0</v>
      </c>
      <c r="F12626" s="235">
        <v>0.00003665658962847728</v>
      </c>
    </row>
    <row r="12627" ht="14.25" customHeight="1" spans="1:6" x14ac:dyDescent="0.25">
      <c r="A12627" s="232">
        <v>43729</v>
      </c>
      <c r="B12627" s="233">
        <v>264</v>
      </c>
      <c r="C12627" s="233">
        <v>2</v>
      </c>
      <c r="D12627" s="234">
        <v>0.020833333332120674</v>
      </c>
      <c r="E12627" s="235">
        <v>0</v>
      </c>
      <c r="F12627" s="235">
        <v>0.0000314485495719723</v>
      </c>
    </row>
    <row r="12628" ht="14.25" customHeight="1" spans="1:6" x14ac:dyDescent="0.25">
      <c r="A12628" s="232">
        <v>43729</v>
      </c>
      <c r="B12628" s="233">
        <v>264</v>
      </c>
      <c r="C12628" s="233">
        <v>3</v>
      </c>
      <c r="D12628" s="234">
        <v>0.041666666667879326</v>
      </c>
      <c r="E12628" s="235">
        <v>0</v>
      </c>
      <c r="F12628" s="235">
        <v>0.000029545611859018566</v>
      </c>
    </row>
    <row r="12629" ht="14.25" customHeight="1" spans="1:6" x14ac:dyDescent="0.25">
      <c r="A12629" s="232">
        <v>43729</v>
      </c>
      <c r="B12629" s="233">
        <v>264</v>
      </c>
      <c r="C12629" s="233">
        <v>4</v>
      </c>
      <c r="D12629" s="234">
        <v>0.0625</v>
      </c>
      <c r="E12629" s="235">
        <v>0</v>
      </c>
      <c r="F12629" s="235">
        <v>0.00002744236491312233</v>
      </c>
    </row>
    <row r="12630" ht="14.25" customHeight="1" spans="1:6" x14ac:dyDescent="0.25">
      <c r="A12630" s="232">
        <v>43729</v>
      </c>
      <c r="B12630" s="233">
        <v>264</v>
      </c>
      <c r="C12630" s="233">
        <v>5</v>
      </c>
      <c r="D12630" s="234">
        <v>0.08333333333212067</v>
      </c>
      <c r="E12630" s="235">
        <v>0</v>
      </c>
      <c r="F12630" s="235">
        <v>0.00002654097336488109</v>
      </c>
    </row>
    <row r="12631" ht="14.25" customHeight="1" spans="1:6" x14ac:dyDescent="0.25">
      <c r="A12631" s="232">
        <v>43729</v>
      </c>
      <c r="B12631" s="233">
        <v>264</v>
      </c>
      <c r="C12631" s="233">
        <v>6</v>
      </c>
      <c r="D12631" s="234">
        <v>0.10416666666787933</v>
      </c>
      <c r="E12631" s="235">
        <v>0</v>
      </c>
      <c r="F12631" s="235">
        <v>0.000026641127981352337</v>
      </c>
    </row>
    <row r="12632" ht="14.25" customHeight="1" spans="1:6" x14ac:dyDescent="0.25">
      <c r="A12632" s="232">
        <v>43729</v>
      </c>
      <c r="B12632" s="233">
        <v>264</v>
      </c>
      <c r="C12632" s="233">
        <v>7</v>
      </c>
      <c r="D12632" s="234">
        <v>0.125</v>
      </c>
      <c r="E12632" s="235">
        <v>0</v>
      </c>
      <c r="F12632" s="235">
        <v>0.000026240509515467337</v>
      </c>
    </row>
    <row r="12633" ht="14.25" customHeight="1" spans="1:6" x14ac:dyDescent="0.25">
      <c r="A12633" s="232">
        <v>43729</v>
      </c>
      <c r="B12633" s="233">
        <v>264</v>
      </c>
      <c r="C12633" s="233">
        <v>8</v>
      </c>
      <c r="D12633" s="234">
        <v>0.14583333333212067</v>
      </c>
      <c r="E12633" s="235">
        <v>0</v>
      </c>
      <c r="F12633" s="235">
        <v>0.000025038654117812348</v>
      </c>
    </row>
    <row r="12634" ht="14.25" customHeight="1" spans="1:6" x14ac:dyDescent="0.25">
      <c r="A12634" s="232">
        <v>43729</v>
      </c>
      <c r="B12634" s="233">
        <v>264</v>
      </c>
      <c r="C12634" s="233">
        <v>9</v>
      </c>
      <c r="D12634" s="234">
        <v>0.16666666666787933</v>
      </c>
      <c r="E12634" s="235">
        <v>0</v>
      </c>
      <c r="F12634" s="235">
        <v>0.000025839891049582346</v>
      </c>
    </row>
    <row r="12635" ht="14.25" customHeight="1" spans="1:6" x14ac:dyDescent="0.25">
      <c r="A12635" s="232">
        <v>43729</v>
      </c>
      <c r="B12635" s="233">
        <v>264</v>
      </c>
      <c r="C12635" s="233">
        <v>10</v>
      </c>
      <c r="D12635" s="234">
        <v>0.1875</v>
      </c>
      <c r="E12635" s="235">
        <v>0</v>
      </c>
      <c r="F12635" s="235">
        <v>0.000026340664131938587</v>
      </c>
    </row>
    <row r="12636" ht="14.25" customHeight="1" spans="1:6" x14ac:dyDescent="0.25">
      <c r="A12636" s="232">
        <v>43729</v>
      </c>
      <c r="B12636" s="233">
        <v>264</v>
      </c>
      <c r="C12636" s="233">
        <v>11</v>
      </c>
      <c r="D12636" s="234">
        <v>0.20833333333212067</v>
      </c>
      <c r="E12636" s="235">
        <v>0</v>
      </c>
      <c r="F12636" s="235">
        <v>0.00002704174644723733</v>
      </c>
    </row>
    <row r="12637" ht="14.25" customHeight="1" spans="1:6" x14ac:dyDescent="0.25">
      <c r="A12637" s="232">
        <v>43729</v>
      </c>
      <c r="B12637" s="233">
        <v>264</v>
      </c>
      <c r="C12637" s="233">
        <v>12</v>
      </c>
      <c r="D12637" s="234">
        <v>0.22916666666787933</v>
      </c>
      <c r="E12637" s="235">
        <v>1.4073915476433183e-7</v>
      </c>
      <c r="F12637" s="235">
        <v>0.000030046384941374813</v>
      </c>
    </row>
    <row r="12638" ht="14.25" customHeight="1" spans="1:6" x14ac:dyDescent="0.25">
      <c r="A12638" s="232">
        <v>43729</v>
      </c>
      <c r="B12638" s="233">
        <v>264</v>
      </c>
      <c r="C12638" s="233">
        <v>13</v>
      </c>
      <c r="D12638" s="234">
        <v>0.25</v>
      </c>
      <c r="E12638" s="235">
        <v>0.0000021345438472590324</v>
      </c>
      <c r="F12638" s="235">
        <v>0.00003485380653199478</v>
      </c>
    </row>
    <row r="12639" ht="14.25" customHeight="1" spans="1:6" x14ac:dyDescent="0.25">
      <c r="A12639" s="232">
        <v>43729</v>
      </c>
      <c r="B12639" s="233">
        <v>264</v>
      </c>
      <c r="C12639" s="233">
        <v>14</v>
      </c>
      <c r="D12639" s="234">
        <v>0.2708333333321207</v>
      </c>
      <c r="E12639" s="235">
        <v>0.000006505161362471548</v>
      </c>
      <c r="F12639" s="235">
        <v>0.0000407629289037985</v>
      </c>
    </row>
    <row r="12640" ht="14.25" customHeight="1" spans="1:6" x14ac:dyDescent="0.25">
      <c r="A12640" s="232">
        <v>43729</v>
      </c>
      <c r="B12640" s="233">
        <v>264</v>
      </c>
      <c r="C12640" s="233">
        <v>15</v>
      </c>
      <c r="D12640" s="234">
        <v>0.2916666666678793</v>
      </c>
      <c r="E12640" s="235">
        <v>0.000017365929290624196</v>
      </c>
      <c r="F12640" s="235">
        <v>0.000049576535153268434</v>
      </c>
    </row>
    <row r="12641" ht="14.25" customHeight="1" spans="1:6" x14ac:dyDescent="0.25">
      <c r="A12641" s="232">
        <v>43729</v>
      </c>
      <c r="B12641" s="233">
        <v>264</v>
      </c>
      <c r="C12641" s="233">
        <v>16</v>
      </c>
      <c r="D12641" s="234">
        <v>0.3125</v>
      </c>
      <c r="E12641" s="235">
        <v>0.00003068538440625102</v>
      </c>
      <c r="F12641" s="235">
        <v>0.00005568596675801466</v>
      </c>
    </row>
    <row r="12642" ht="14.25" customHeight="1" spans="1:6" x14ac:dyDescent="0.25">
      <c r="A12642" s="232">
        <v>43729</v>
      </c>
      <c r="B12642" s="233">
        <v>264</v>
      </c>
      <c r="C12642" s="233">
        <v>17</v>
      </c>
      <c r="D12642" s="234">
        <v>0.3333333333321207</v>
      </c>
      <c r="E12642" s="235">
        <v>0.00005731903653320101</v>
      </c>
      <c r="F12642" s="235">
        <v>0.00005538550290860091</v>
      </c>
    </row>
    <row r="12643" ht="14.25" customHeight="1" spans="1:6" x14ac:dyDescent="0.25">
      <c r="A12643" s="232">
        <v>43729</v>
      </c>
      <c r="B12643" s="233">
        <v>264</v>
      </c>
      <c r="C12643" s="233">
        <v>18</v>
      </c>
      <c r="D12643" s="234">
        <v>0.3541666666678793</v>
      </c>
      <c r="E12643" s="235">
        <v>0.00008293478268133134</v>
      </c>
      <c r="F12643" s="235">
        <v>0.000054684420593302164</v>
      </c>
    </row>
    <row r="12644" ht="14.25" customHeight="1" spans="1:6" x14ac:dyDescent="0.25">
      <c r="A12644" s="232">
        <v>43729</v>
      </c>
      <c r="B12644" s="233">
        <v>264</v>
      </c>
      <c r="C12644" s="233">
        <v>19</v>
      </c>
      <c r="D12644" s="234">
        <v>0.375</v>
      </c>
      <c r="E12644" s="235">
        <v>0.0001318940771554584</v>
      </c>
      <c r="F12644" s="235">
        <v>0.00005488472982624466</v>
      </c>
    </row>
    <row r="12645" ht="14.25" customHeight="1" spans="1:6" x14ac:dyDescent="0.25">
      <c r="A12645" s="232">
        <v>43729</v>
      </c>
      <c r="B12645" s="233">
        <v>264</v>
      </c>
      <c r="C12645" s="233">
        <v>20</v>
      </c>
      <c r="D12645" s="234">
        <v>0.3958333333321207</v>
      </c>
      <c r="E12645" s="235">
        <v>0.00014284860732421216</v>
      </c>
      <c r="F12645" s="235">
        <v>0.00005428380212741717</v>
      </c>
    </row>
    <row r="12646" ht="14.25" customHeight="1" spans="1:6" x14ac:dyDescent="0.25">
      <c r="A12646" s="232">
        <v>43729</v>
      </c>
      <c r="B12646" s="233">
        <v>264</v>
      </c>
      <c r="C12646" s="233">
        <v>21</v>
      </c>
      <c r="D12646" s="234">
        <v>0.4166666666678793</v>
      </c>
      <c r="E12646" s="235">
        <v>0.0002030145411627029</v>
      </c>
      <c r="F12646" s="235">
        <v>0.00005208040056504968</v>
      </c>
    </row>
    <row r="12647" ht="14.25" customHeight="1" spans="1:6" x14ac:dyDescent="0.25">
      <c r="A12647" s="232">
        <v>43729</v>
      </c>
      <c r="B12647" s="233">
        <v>264</v>
      </c>
      <c r="C12647" s="233">
        <v>22</v>
      </c>
      <c r="D12647" s="234">
        <v>0.4375</v>
      </c>
      <c r="E12647" s="235">
        <v>0.0002296344073015413</v>
      </c>
      <c r="F12647" s="235">
        <v>0.0000508785451673947</v>
      </c>
    </row>
    <row r="12648" ht="14.25" customHeight="1" spans="1:6" x14ac:dyDescent="0.25">
      <c r="A12648" s="232">
        <v>43729</v>
      </c>
      <c r="B12648" s="233">
        <v>264</v>
      </c>
      <c r="C12648" s="233">
        <v>23</v>
      </c>
      <c r="D12648" s="234">
        <v>0.4583333333321207</v>
      </c>
      <c r="E12648" s="235">
        <v>0.0002465393551137091</v>
      </c>
      <c r="F12648" s="235">
        <v>0.00005077839055092343</v>
      </c>
    </row>
    <row r="12649" ht="14.25" customHeight="1" spans="1:6" x14ac:dyDescent="0.25">
      <c r="A12649" s="232">
        <v>43729</v>
      </c>
      <c r="B12649" s="233">
        <v>264</v>
      </c>
      <c r="C12649" s="233">
        <v>24</v>
      </c>
      <c r="D12649" s="234">
        <v>0.4791666666678793</v>
      </c>
      <c r="E12649" s="235">
        <v>0.00019304601422398705</v>
      </c>
      <c r="F12649" s="235">
        <v>0.00005017746285209594</v>
      </c>
    </row>
    <row r="12650" ht="14.25" customHeight="1" spans="1:6" x14ac:dyDescent="0.25">
      <c r="A12650" s="232">
        <v>43729</v>
      </c>
      <c r="B12650" s="233">
        <v>264</v>
      </c>
      <c r="C12650" s="233">
        <v>25</v>
      </c>
      <c r="D12650" s="234">
        <v>0.5</v>
      </c>
      <c r="E12650" s="235">
        <v>0.00021884195312454397</v>
      </c>
      <c r="F12650" s="235">
        <v>0.000052681328263877173</v>
      </c>
    </row>
    <row r="12651" ht="14.25" customHeight="1" spans="1:6" x14ac:dyDescent="0.25">
      <c r="A12651" s="232">
        <v>43729</v>
      </c>
      <c r="B12651" s="233">
        <v>264</v>
      </c>
      <c r="C12651" s="233">
        <v>26</v>
      </c>
      <c r="D12651" s="234">
        <v>0.5208333333321207</v>
      </c>
      <c r="E12651" s="235">
        <v>0.00020154369748270277</v>
      </c>
      <c r="F12651" s="235">
        <v>0.00005167978209916469</v>
      </c>
    </row>
    <row r="12652" ht="14.25" customHeight="1" spans="1:6" x14ac:dyDescent="0.25">
      <c r="A12652" s="232">
        <v>43729</v>
      </c>
      <c r="B12652" s="233">
        <v>264</v>
      </c>
      <c r="C12652" s="233">
        <v>27</v>
      </c>
      <c r="D12652" s="234">
        <v>0.5416666666678793</v>
      </c>
      <c r="E12652" s="235">
        <v>0.00022445732851184415</v>
      </c>
      <c r="F12652" s="235">
        <v>0.000050578081317980936</v>
      </c>
    </row>
    <row r="12653" ht="14.25" customHeight="1" spans="1:6" x14ac:dyDescent="0.25">
      <c r="A12653" s="232">
        <v>43729</v>
      </c>
      <c r="B12653" s="233">
        <v>264</v>
      </c>
      <c r="C12653" s="233">
        <v>28</v>
      </c>
      <c r="D12653" s="234">
        <v>0.5625</v>
      </c>
      <c r="E12653" s="235">
        <v>0.00018514569335648632</v>
      </c>
      <c r="F12653" s="235">
        <v>0.00004937622592032595</v>
      </c>
    </row>
    <row r="12654" ht="14.25" customHeight="1" spans="1:6" x14ac:dyDescent="0.25">
      <c r="A12654" s="232">
        <v>43729</v>
      </c>
      <c r="B12654" s="233">
        <v>264</v>
      </c>
      <c r="C12654" s="233">
        <v>29</v>
      </c>
      <c r="D12654" s="234">
        <v>0.5833333333321207</v>
      </c>
      <c r="E12654" s="235">
        <v>0.00021447704573205885</v>
      </c>
      <c r="F12654" s="235">
        <v>0.00004747328820737221</v>
      </c>
    </row>
    <row r="12655" ht="14.25" customHeight="1" spans="1:6" x14ac:dyDescent="0.25">
      <c r="A12655" s="232">
        <v>43729</v>
      </c>
      <c r="B12655" s="233">
        <v>264</v>
      </c>
      <c r="C12655" s="233">
        <v>30</v>
      </c>
      <c r="D12655" s="234">
        <v>0.6041666666678793</v>
      </c>
      <c r="E12655" s="235">
        <v>0.0001844191168044608</v>
      </c>
      <c r="F12655" s="235">
        <v>0.0000480742159061997</v>
      </c>
    </row>
    <row r="12656" ht="14.25" customHeight="1" spans="1:6" x14ac:dyDescent="0.25">
      <c r="A12656" s="232">
        <v>43729</v>
      </c>
      <c r="B12656" s="233">
        <v>264</v>
      </c>
      <c r="C12656" s="233">
        <v>31</v>
      </c>
      <c r="D12656" s="234">
        <v>0.625</v>
      </c>
      <c r="E12656" s="235">
        <v>0.00016431575088287972</v>
      </c>
      <c r="F12656" s="235">
        <v>0.00004937622592032595</v>
      </c>
    </row>
    <row r="12657" ht="14.25" customHeight="1" spans="1:6" x14ac:dyDescent="0.25">
      <c r="A12657" s="232">
        <v>43729</v>
      </c>
      <c r="B12657" s="233">
        <v>264</v>
      </c>
      <c r="C12657" s="233">
        <v>32</v>
      </c>
      <c r="D12657" s="234">
        <v>0.6458333333321207</v>
      </c>
      <c r="E12657" s="235">
        <v>0.00012327638807233947</v>
      </c>
      <c r="F12657" s="235">
        <v>0.00005388318366153217</v>
      </c>
    </row>
    <row r="12658" ht="14.25" customHeight="1" spans="1:6" x14ac:dyDescent="0.25">
      <c r="A12658" s="232">
        <v>43729</v>
      </c>
      <c r="B12658" s="233">
        <v>264</v>
      </c>
      <c r="C12658" s="233">
        <v>33</v>
      </c>
      <c r="D12658" s="234">
        <v>0.6666666666678793</v>
      </c>
      <c r="E12658" s="235">
        <v>0.00009590184213894835</v>
      </c>
      <c r="F12658" s="235">
        <v>0.00005808967755332465</v>
      </c>
    </row>
    <row r="12659" ht="14.25" customHeight="1" spans="1:6" x14ac:dyDescent="0.25">
      <c r="A12659" s="232">
        <v>43729</v>
      </c>
      <c r="B12659" s="233">
        <v>264</v>
      </c>
      <c r="C12659" s="233">
        <v>34</v>
      </c>
      <c r="D12659" s="234">
        <v>0.6875</v>
      </c>
      <c r="E12659" s="235">
        <v>0.00006396375947084495</v>
      </c>
      <c r="F12659" s="235">
        <v>0.00006279694452747336</v>
      </c>
    </row>
    <row r="12660" ht="14.25" customHeight="1" spans="1:6" x14ac:dyDescent="0.25">
      <c r="A12660" s="232">
        <v>43729</v>
      </c>
      <c r="B12660" s="233">
        <v>264</v>
      </c>
      <c r="C12660" s="233">
        <v>35</v>
      </c>
      <c r="D12660" s="234">
        <v>0.7083333333321207</v>
      </c>
      <c r="E12660" s="235">
        <v>0.00003870471114950897</v>
      </c>
      <c r="F12660" s="235">
        <v>0.00007000807691340332</v>
      </c>
    </row>
    <row r="12661" ht="14.25" customHeight="1" spans="1:6" x14ac:dyDescent="0.25">
      <c r="A12661" s="232">
        <v>43729</v>
      </c>
      <c r="B12661" s="233">
        <v>264</v>
      </c>
      <c r="C12661" s="233">
        <v>36</v>
      </c>
      <c r="D12661" s="234">
        <v>0.7291666666678793</v>
      </c>
      <c r="E12661" s="235">
        <v>0.000014815056360028162</v>
      </c>
      <c r="F12661" s="235">
        <v>0.00007341333387342581</v>
      </c>
    </row>
    <row r="12662" ht="14.25" customHeight="1" spans="1:6" x14ac:dyDescent="0.25">
      <c r="A12662" s="232">
        <v>43729</v>
      </c>
      <c r="B12662" s="233">
        <v>264</v>
      </c>
      <c r="C12662" s="233">
        <v>37</v>
      </c>
      <c r="D12662" s="234">
        <v>0.75</v>
      </c>
      <c r="E12662" s="235">
        <v>0.0000028665829526509027</v>
      </c>
      <c r="F12662" s="235">
        <v>0.00007691874544991952</v>
      </c>
    </row>
    <row r="12663" ht="14.25" customHeight="1" spans="1:6" x14ac:dyDescent="0.25">
      <c r="A12663" s="232">
        <v>43729</v>
      </c>
      <c r="B12663" s="233">
        <v>264</v>
      </c>
      <c r="C12663" s="233">
        <v>38</v>
      </c>
      <c r="D12663" s="234">
        <v>0.7708333333321207</v>
      </c>
      <c r="E12663" s="235">
        <v>4.186187682488738e-8</v>
      </c>
      <c r="F12663" s="235">
        <v>0.000082727713205252</v>
      </c>
    </row>
    <row r="12664" ht="14.25" customHeight="1" spans="1:6" x14ac:dyDescent="0.25">
      <c r="A12664" s="232">
        <v>43729</v>
      </c>
      <c r="B12664" s="233">
        <v>264</v>
      </c>
      <c r="C12664" s="233">
        <v>39</v>
      </c>
      <c r="D12664" s="234">
        <v>0.7916666666678793</v>
      </c>
      <c r="E12664" s="235">
        <v>0</v>
      </c>
      <c r="F12664" s="235">
        <v>0.0000821267855064245</v>
      </c>
    </row>
    <row r="12665" ht="14.25" customHeight="1" spans="1:6" x14ac:dyDescent="0.25">
      <c r="A12665" s="232">
        <v>43729</v>
      </c>
      <c r="B12665" s="233">
        <v>264</v>
      </c>
      <c r="C12665" s="233">
        <v>40</v>
      </c>
      <c r="D12665" s="234">
        <v>0.8125</v>
      </c>
      <c r="E12665" s="235">
        <v>0</v>
      </c>
      <c r="F12665" s="235">
        <v>0.000082727713205252</v>
      </c>
    </row>
    <row r="12666" ht="14.25" customHeight="1" spans="1:6" x14ac:dyDescent="0.25">
      <c r="A12666" s="232">
        <v>43729</v>
      </c>
      <c r="B12666" s="233">
        <v>264</v>
      </c>
      <c r="C12666" s="233">
        <v>41</v>
      </c>
      <c r="D12666" s="234">
        <v>0.8333333333321207</v>
      </c>
      <c r="E12666" s="235">
        <v>0</v>
      </c>
      <c r="F12666" s="235">
        <v>0.00008122539395818325</v>
      </c>
    </row>
    <row r="12667" ht="14.25" customHeight="1" spans="1:6" x14ac:dyDescent="0.25">
      <c r="A12667" s="232">
        <v>43729</v>
      </c>
      <c r="B12667" s="233">
        <v>264</v>
      </c>
      <c r="C12667" s="233">
        <v>42</v>
      </c>
      <c r="D12667" s="234">
        <v>0.8541666666678793</v>
      </c>
      <c r="E12667" s="235">
        <v>0</v>
      </c>
      <c r="F12667" s="235">
        <v>0.00007782013699816078</v>
      </c>
    </row>
    <row r="12668" ht="14.25" customHeight="1" spans="1:6" x14ac:dyDescent="0.25">
      <c r="A12668" s="232">
        <v>43729</v>
      </c>
      <c r="B12668" s="233">
        <v>264</v>
      </c>
      <c r="C12668" s="233">
        <v>43</v>
      </c>
      <c r="D12668" s="234">
        <v>0.875</v>
      </c>
      <c r="E12668" s="235">
        <v>0</v>
      </c>
      <c r="F12668" s="235">
        <v>0.00007401426157225329</v>
      </c>
    </row>
    <row r="12669" ht="14.25" customHeight="1" spans="1:6" x14ac:dyDescent="0.25">
      <c r="A12669" s="232">
        <v>43729</v>
      </c>
      <c r="B12669" s="233">
        <v>264</v>
      </c>
      <c r="C12669" s="233">
        <v>44</v>
      </c>
      <c r="D12669" s="234">
        <v>0.8958333333321207</v>
      </c>
      <c r="E12669" s="235">
        <v>0</v>
      </c>
      <c r="F12669" s="235">
        <v>0.00006930699459810458</v>
      </c>
    </row>
    <row r="12670" ht="14.25" customHeight="1" spans="1:6" x14ac:dyDescent="0.25">
      <c r="A12670" s="232">
        <v>43729</v>
      </c>
      <c r="B12670" s="233">
        <v>264</v>
      </c>
      <c r="C12670" s="233">
        <v>45</v>
      </c>
      <c r="D12670" s="234">
        <v>0.9166666666678793</v>
      </c>
      <c r="E12670" s="235">
        <v>0</v>
      </c>
      <c r="F12670" s="235">
        <v>0.0000646998822404271</v>
      </c>
    </row>
    <row r="12671" ht="14.25" customHeight="1" spans="1:6" x14ac:dyDescent="0.25">
      <c r="A12671" s="232">
        <v>43729</v>
      </c>
      <c r="B12671" s="233">
        <v>264</v>
      </c>
      <c r="C12671" s="233">
        <v>46</v>
      </c>
      <c r="D12671" s="234">
        <v>0.9375</v>
      </c>
      <c r="E12671" s="235">
        <v>0</v>
      </c>
      <c r="F12671" s="235">
        <v>0.00005768905908743964</v>
      </c>
    </row>
    <row r="12672" ht="14.25" customHeight="1" spans="1:6" x14ac:dyDescent="0.25">
      <c r="A12672" s="232">
        <v>43729</v>
      </c>
      <c r="B12672" s="233">
        <v>264</v>
      </c>
      <c r="C12672" s="233">
        <v>47</v>
      </c>
      <c r="D12672" s="234">
        <v>0.9583333333321207</v>
      </c>
      <c r="E12672" s="235">
        <v>0</v>
      </c>
      <c r="F12672" s="235">
        <v>0.00004887545283796971</v>
      </c>
    </row>
    <row r="12673" ht="14.25" customHeight="1" spans="1:6" x14ac:dyDescent="0.25">
      <c r="A12673" s="232">
        <v>43729</v>
      </c>
      <c r="B12673" s="233">
        <v>264</v>
      </c>
      <c r="C12673" s="233">
        <v>48</v>
      </c>
      <c r="D12673" s="234">
        <v>0.9791666666678793</v>
      </c>
      <c r="E12673" s="235">
        <v>0</v>
      </c>
      <c r="F12673" s="235">
        <v>0.000041263701986154747</v>
      </c>
    </row>
    <row r="12674" ht="14.25" customHeight="1" spans="1:6" x14ac:dyDescent="0.25">
      <c r="A12674" s="232">
        <v>43730</v>
      </c>
      <c r="B12674" s="233">
        <v>265</v>
      </c>
      <c r="C12674" s="233">
        <v>1</v>
      </c>
      <c r="D12674" s="234">
        <v>0</v>
      </c>
      <c r="E12674" s="235">
        <v>0</v>
      </c>
      <c r="F12674" s="235">
        <v>0.00003655643501200603</v>
      </c>
    </row>
    <row r="12675" ht="14.25" customHeight="1" spans="1:6" x14ac:dyDescent="0.25">
      <c r="A12675" s="232">
        <v>43730</v>
      </c>
      <c r="B12675" s="233">
        <v>265</v>
      </c>
      <c r="C12675" s="233">
        <v>2</v>
      </c>
      <c r="D12675" s="234">
        <v>0.020833333332120674</v>
      </c>
      <c r="E12675" s="235">
        <v>0</v>
      </c>
      <c r="F12675" s="235">
        <v>0.00003234994112021355</v>
      </c>
    </row>
    <row r="12676" ht="14.25" customHeight="1" spans="1:6" x14ac:dyDescent="0.25">
      <c r="A12676" s="232">
        <v>43730</v>
      </c>
      <c r="B12676" s="233">
        <v>265</v>
      </c>
      <c r="C12676" s="233">
        <v>3</v>
      </c>
      <c r="D12676" s="234">
        <v>0.041666666667879326</v>
      </c>
      <c r="E12676" s="235">
        <v>0</v>
      </c>
      <c r="F12676" s="235">
        <v>0.000029946230324903566</v>
      </c>
    </row>
    <row r="12677" ht="14.25" customHeight="1" spans="1:6" x14ac:dyDescent="0.25">
      <c r="A12677" s="232">
        <v>43730</v>
      </c>
      <c r="B12677" s="233">
        <v>265</v>
      </c>
      <c r="C12677" s="233">
        <v>4</v>
      </c>
      <c r="D12677" s="234">
        <v>0.0625</v>
      </c>
      <c r="E12677" s="235">
        <v>0</v>
      </c>
      <c r="F12677" s="235">
        <v>0.000028243601844892327</v>
      </c>
    </row>
    <row r="12678" ht="14.25" customHeight="1" spans="1:6" x14ac:dyDescent="0.25">
      <c r="A12678" s="232">
        <v>43730</v>
      </c>
      <c r="B12678" s="233">
        <v>265</v>
      </c>
      <c r="C12678" s="233">
        <v>5</v>
      </c>
      <c r="D12678" s="234">
        <v>0.08333333333212067</v>
      </c>
      <c r="E12678" s="235">
        <v>0</v>
      </c>
      <c r="F12678" s="235">
        <v>0.00002704174644723733</v>
      </c>
    </row>
    <row r="12679" ht="14.25" customHeight="1" spans="1:6" x14ac:dyDescent="0.25">
      <c r="A12679" s="232">
        <v>43730</v>
      </c>
      <c r="B12679" s="233">
        <v>265</v>
      </c>
      <c r="C12679" s="233">
        <v>6</v>
      </c>
      <c r="D12679" s="234">
        <v>0.10416666666787933</v>
      </c>
      <c r="E12679" s="235">
        <v>0</v>
      </c>
      <c r="F12679" s="235">
        <v>0.000026641127981352337</v>
      </c>
    </row>
    <row r="12680" ht="14.25" customHeight="1" spans="1:6" x14ac:dyDescent="0.25">
      <c r="A12680" s="232">
        <v>43730</v>
      </c>
      <c r="B12680" s="233">
        <v>265</v>
      </c>
      <c r="C12680" s="233">
        <v>7</v>
      </c>
      <c r="D12680" s="234">
        <v>0.125</v>
      </c>
      <c r="E12680" s="235">
        <v>0</v>
      </c>
      <c r="F12680" s="235">
        <v>0.00002654097336488109</v>
      </c>
    </row>
    <row r="12681" ht="14.25" customHeight="1" spans="1:6" x14ac:dyDescent="0.25">
      <c r="A12681" s="232">
        <v>43730</v>
      </c>
      <c r="B12681" s="233">
        <v>265</v>
      </c>
      <c r="C12681" s="233">
        <v>8</v>
      </c>
      <c r="D12681" s="234">
        <v>0.14583333333212067</v>
      </c>
      <c r="E12681" s="235">
        <v>0</v>
      </c>
      <c r="F12681" s="235">
        <v>0.00002614035489899609</v>
      </c>
    </row>
    <row r="12682" ht="14.25" customHeight="1" spans="1:6" x14ac:dyDescent="0.25">
      <c r="A12682" s="232">
        <v>43730</v>
      </c>
      <c r="B12682" s="233">
        <v>265</v>
      </c>
      <c r="C12682" s="233">
        <v>9</v>
      </c>
      <c r="D12682" s="234">
        <v>0.16666666666787933</v>
      </c>
      <c r="E12682" s="235">
        <v>0</v>
      </c>
      <c r="F12682" s="235">
        <v>0.000026240509515467337</v>
      </c>
    </row>
    <row r="12683" ht="14.25" customHeight="1" spans="1:6" x14ac:dyDescent="0.25">
      <c r="A12683" s="232">
        <v>43730</v>
      </c>
      <c r="B12683" s="233">
        <v>265</v>
      </c>
      <c r="C12683" s="233">
        <v>10</v>
      </c>
      <c r="D12683" s="234">
        <v>0.1875</v>
      </c>
      <c r="E12683" s="235">
        <v>0</v>
      </c>
      <c r="F12683" s="235">
        <v>0.00002674128259782358</v>
      </c>
    </row>
    <row r="12684" ht="14.25" customHeight="1" spans="1:6" x14ac:dyDescent="0.25">
      <c r="A12684" s="232">
        <v>43730</v>
      </c>
      <c r="B12684" s="233">
        <v>265</v>
      </c>
      <c r="C12684" s="233">
        <v>11</v>
      </c>
      <c r="D12684" s="234">
        <v>0.20833333333212067</v>
      </c>
      <c r="E12684" s="235">
        <v>0</v>
      </c>
      <c r="F12684" s="235">
        <v>0.00002784298337900733</v>
      </c>
    </row>
    <row r="12685" ht="14.25" customHeight="1" spans="1:6" x14ac:dyDescent="0.25">
      <c r="A12685" s="232">
        <v>43730</v>
      </c>
      <c r="B12685" s="233">
        <v>265</v>
      </c>
      <c r="C12685" s="233">
        <v>12</v>
      </c>
      <c r="D12685" s="234">
        <v>0.22916666666787933</v>
      </c>
      <c r="E12685" s="235">
        <v>1.4073915476433183e-7</v>
      </c>
      <c r="F12685" s="235">
        <v>0.000030246694174317314</v>
      </c>
    </row>
    <row r="12686" ht="14.25" customHeight="1" spans="1:6" x14ac:dyDescent="0.25">
      <c r="A12686" s="232">
        <v>43730</v>
      </c>
      <c r="B12686" s="233">
        <v>265</v>
      </c>
      <c r="C12686" s="233">
        <v>13</v>
      </c>
      <c r="D12686" s="234">
        <v>0.25</v>
      </c>
      <c r="E12686" s="235">
        <v>0.0000027864273705384238</v>
      </c>
      <c r="F12686" s="235">
        <v>0.00003645628039553478</v>
      </c>
    </row>
    <row r="12687" ht="14.25" customHeight="1" spans="1:6" x14ac:dyDescent="0.25">
      <c r="A12687" s="232">
        <v>43730</v>
      </c>
      <c r="B12687" s="233">
        <v>265</v>
      </c>
      <c r="C12687" s="233">
        <v>14</v>
      </c>
      <c r="D12687" s="234">
        <v>0.2708333333321207</v>
      </c>
      <c r="E12687" s="235">
        <v>0.000012944283944167197</v>
      </c>
      <c r="F12687" s="235">
        <v>0.00004366741278146473</v>
      </c>
    </row>
    <row r="12688" ht="14.25" customHeight="1" spans="1:6" x14ac:dyDescent="0.25">
      <c r="A12688" s="232">
        <v>43730</v>
      </c>
      <c r="B12688" s="233">
        <v>265</v>
      </c>
      <c r="C12688" s="233">
        <v>15</v>
      </c>
      <c r="D12688" s="234">
        <v>0.2916666666678793</v>
      </c>
      <c r="E12688" s="235">
        <v>0.000040472800082658655</v>
      </c>
      <c r="F12688" s="235">
        <v>0.00005188009133210718</v>
      </c>
    </row>
    <row r="12689" ht="14.25" customHeight="1" spans="1:6" x14ac:dyDescent="0.25">
      <c r="A12689" s="232">
        <v>43730</v>
      </c>
      <c r="B12689" s="233">
        <v>265</v>
      </c>
      <c r="C12689" s="233">
        <v>16</v>
      </c>
      <c r="D12689" s="234">
        <v>0.3125</v>
      </c>
      <c r="E12689" s="235">
        <v>0.00006808275417484382</v>
      </c>
      <c r="F12689" s="235">
        <v>0.0000571882860050834</v>
      </c>
    </row>
    <row r="12690" ht="14.25" customHeight="1" spans="1:6" x14ac:dyDescent="0.25">
      <c r="A12690" s="232">
        <v>43730</v>
      </c>
      <c r="B12690" s="233">
        <v>265</v>
      </c>
      <c r="C12690" s="233">
        <v>17</v>
      </c>
      <c r="D12690" s="234">
        <v>0.3333333333321207</v>
      </c>
      <c r="E12690" s="235">
        <v>0.00007767927984247508</v>
      </c>
      <c r="F12690" s="235">
        <v>0.000056186739840370906</v>
      </c>
    </row>
    <row r="12691" ht="14.25" customHeight="1" spans="1:6" x14ac:dyDescent="0.25">
      <c r="A12691" s="232">
        <v>43730</v>
      </c>
      <c r="B12691" s="233">
        <v>265</v>
      </c>
      <c r="C12691" s="233">
        <v>18</v>
      </c>
      <c r="D12691" s="234">
        <v>0.3541666666678793</v>
      </c>
      <c r="E12691" s="235">
        <v>0.00011621210644351544</v>
      </c>
      <c r="F12691" s="235">
        <v>0.00005598643060742841</v>
      </c>
    </row>
    <row r="12692" ht="14.25" customHeight="1" spans="1:6" x14ac:dyDescent="0.25">
      <c r="A12692" s="232">
        <v>43730</v>
      </c>
      <c r="B12692" s="233">
        <v>265</v>
      </c>
      <c r="C12692" s="233">
        <v>19</v>
      </c>
      <c r="D12692" s="234">
        <v>0.375</v>
      </c>
      <c r="E12692" s="235">
        <v>0.00013653069797619797</v>
      </c>
      <c r="F12692" s="235">
        <v>0.00005568596675801466</v>
      </c>
    </row>
    <row r="12693" ht="14.25" customHeight="1" spans="1:6" x14ac:dyDescent="0.25">
      <c r="A12693" s="232">
        <v>43730</v>
      </c>
      <c r="B12693" s="233">
        <v>265</v>
      </c>
      <c r="C12693" s="233">
        <v>20</v>
      </c>
      <c r="D12693" s="234">
        <v>0.3958333333321207</v>
      </c>
      <c r="E12693" s="235">
        <v>0.00011923841184043586</v>
      </c>
      <c r="F12693" s="235">
        <v>0.00005558581214154341</v>
      </c>
    </row>
    <row r="12694" ht="14.25" customHeight="1" spans="1:6" x14ac:dyDescent="0.25">
      <c r="A12694" s="232">
        <v>43730</v>
      </c>
      <c r="B12694" s="233">
        <v>265</v>
      </c>
      <c r="C12694" s="233">
        <v>21</v>
      </c>
      <c r="D12694" s="234">
        <v>0.4166666666678793</v>
      </c>
      <c r="E12694" s="235">
        <v>0.0001592374887273353</v>
      </c>
      <c r="F12694" s="235">
        <v>0.000053783029045060915</v>
      </c>
    </row>
    <row r="12695" ht="14.25" customHeight="1" spans="1:6" x14ac:dyDescent="0.25">
      <c r="A12695" s="232">
        <v>43730</v>
      </c>
      <c r="B12695" s="233">
        <v>265</v>
      </c>
      <c r="C12695" s="233">
        <v>22</v>
      </c>
      <c r="D12695" s="234">
        <v>0.4375</v>
      </c>
      <c r="E12695" s="235">
        <v>0.0001788205587509205</v>
      </c>
      <c r="F12695" s="235">
        <v>0.00005248101903093467</v>
      </c>
    </row>
    <row r="12696" ht="14.25" customHeight="1" spans="1:6" x14ac:dyDescent="0.25">
      <c r="A12696" s="232">
        <v>43730</v>
      </c>
      <c r="B12696" s="233">
        <v>265</v>
      </c>
      <c r="C12696" s="233">
        <v>23</v>
      </c>
      <c r="D12696" s="234">
        <v>0.4583333333321207</v>
      </c>
      <c r="E12696" s="235">
        <v>0.00022921374445351855</v>
      </c>
      <c r="F12696" s="235">
        <v>0.00005157962748269343</v>
      </c>
    </row>
    <row r="12697" ht="14.25" customHeight="1" spans="1:6" x14ac:dyDescent="0.25">
      <c r="A12697" s="232">
        <v>43730</v>
      </c>
      <c r="B12697" s="233">
        <v>265</v>
      </c>
      <c r="C12697" s="233">
        <v>24</v>
      </c>
      <c r="D12697" s="234">
        <v>0.4791666666678793</v>
      </c>
      <c r="E12697" s="235">
        <v>0.00021641661772833193</v>
      </c>
      <c r="F12697" s="235">
        <v>0.000051078854400337184</v>
      </c>
    </row>
    <row r="12698" ht="14.25" customHeight="1" spans="1:6" x14ac:dyDescent="0.25">
      <c r="A12698" s="232">
        <v>43730</v>
      </c>
      <c r="B12698" s="233">
        <v>265</v>
      </c>
      <c r="C12698" s="233">
        <v>25</v>
      </c>
      <c r="D12698" s="234">
        <v>0.5</v>
      </c>
      <c r="E12698" s="235">
        <v>0.00018524295010437724</v>
      </c>
      <c r="F12698" s="235">
        <v>0.000051479472866222185</v>
      </c>
    </row>
    <row r="12699" ht="14.25" customHeight="1" spans="1:6" x14ac:dyDescent="0.25">
      <c r="A12699" s="232">
        <v>43730</v>
      </c>
      <c r="B12699" s="233">
        <v>265</v>
      </c>
      <c r="C12699" s="233">
        <v>26</v>
      </c>
      <c r="D12699" s="234">
        <v>0.5208333333321207</v>
      </c>
      <c r="E12699" s="235">
        <v>0.00015493088761576809</v>
      </c>
      <c r="F12699" s="235">
        <v>0.00005248101903093467</v>
      </c>
    </row>
    <row r="12700" ht="14.25" customHeight="1" spans="1:6" x14ac:dyDescent="0.25">
      <c r="A12700" s="232">
        <v>43730</v>
      </c>
      <c r="B12700" s="233">
        <v>265</v>
      </c>
      <c r="C12700" s="233">
        <v>27</v>
      </c>
      <c r="D12700" s="234">
        <v>0.5416666666678793</v>
      </c>
      <c r="E12700" s="235">
        <v>0.00011346548023476282</v>
      </c>
      <c r="F12700" s="235">
        <v>0.00005167978209916469</v>
      </c>
    </row>
    <row r="12701" ht="14.25" customHeight="1" spans="1:6" x14ac:dyDescent="0.25">
      <c r="A12701" s="232">
        <v>43730</v>
      </c>
      <c r="B12701" s="233">
        <v>265</v>
      </c>
      <c r="C12701" s="233">
        <v>28</v>
      </c>
      <c r="D12701" s="234">
        <v>0.5625</v>
      </c>
      <c r="E12701" s="235">
        <v>0.00009626843183846202</v>
      </c>
      <c r="F12701" s="235">
        <v>0.00005067823593445219</v>
      </c>
    </row>
    <row r="12702" ht="14.25" customHeight="1" spans="1:6" x14ac:dyDescent="0.25">
      <c r="A12702" s="232">
        <v>43730</v>
      </c>
      <c r="B12702" s="233">
        <v>265</v>
      </c>
      <c r="C12702" s="233">
        <v>29</v>
      </c>
      <c r="D12702" s="234">
        <v>0.5833333333321207</v>
      </c>
      <c r="E12702" s="235">
        <v>0.00009532353630086443</v>
      </c>
      <c r="F12702" s="235">
        <v>0.00004987699900268219</v>
      </c>
    </row>
    <row r="12703" ht="14.25" customHeight="1" spans="1:6" x14ac:dyDescent="0.25">
      <c r="A12703" s="232">
        <v>43730</v>
      </c>
      <c r="B12703" s="233">
        <v>265</v>
      </c>
      <c r="C12703" s="233">
        <v>30</v>
      </c>
      <c r="D12703" s="234">
        <v>0.6041666666678793</v>
      </c>
      <c r="E12703" s="235">
        <v>0.00007708245675762687</v>
      </c>
      <c r="F12703" s="235">
        <v>0.00005157962748269343</v>
      </c>
    </row>
    <row r="12704" ht="14.25" customHeight="1" spans="1:6" x14ac:dyDescent="0.25">
      <c r="A12704" s="232">
        <v>43730</v>
      </c>
      <c r="B12704" s="233">
        <v>265</v>
      </c>
      <c r="C12704" s="233">
        <v>31</v>
      </c>
      <c r="D12704" s="234">
        <v>0.625</v>
      </c>
      <c r="E12704" s="235">
        <v>0.00006203149560401908</v>
      </c>
      <c r="F12704" s="235">
        <v>0.00005167978209916469</v>
      </c>
    </row>
    <row r="12705" ht="14.25" customHeight="1" spans="1:6" x14ac:dyDescent="0.25">
      <c r="A12705" s="232">
        <v>43730</v>
      </c>
      <c r="B12705" s="233">
        <v>265</v>
      </c>
      <c r="C12705" s="233">
        <v>32</v>
      </c>
      <c r="D12705" s="234">
        <v>0.6458333333321207</v>
      </c>
      <c r="E12705" s="235">
        <v>0.00005080280148093637</v>
      </c>
      <c r="F12705" s="235">
        <v>0.000055786121374485906</v>
      </c>
    </row>
    <row r="12706" ht="14.25" customHeight="1" spans="1:6" x14ac:dyDescent="0.25">
      <c r="A12706" s="232">
        <v>43730</v>
      </c>
      <c r="B12706" s="233">
        <v>265</v>
      </c>
      <c r="C12706" s="233">
        <v>33</v>
      </c>
      <c r="D12706" s="234">
        <v>0.6666666666678793</v>
      </c>
      <c r="E12706" s="235">
        <v>0.000036520923993467225</v>
      </c>
      <c r="F12706" s="235">
        <v>0.00005969215141686463</v>
      </c>
    </row>
    <row r="12707" ht="14.25" customHeight="1" spans="1:6" x14ac:dyDescent="0.25">
      <c r="A12707" s="232">
        <v>43730</v>
      </c>
      <c r="B12707" s="233">
        <v>265</v>
      </c>
      <c r="C12707" s="233">
        <v>34</v>
      </c>
      <c r="D12707" s="234">
        <v>0.6875</v>
      </c>
      <c r="E12707" s="235">
        <v>0.000019929740685211896</v>
      </c>
      <c r="F12707" s="235">
        <v>0.00006409895454159961</v>
      </c>
    </row>
    <row r="12708" ht="14.25" customHeight="1" spans="1:6" x14ac:dyDescent="0.25">
      <c r="A12708" s="232">
        <v>43730</v>
      </c>
      <c r="B12708" s="233">
        <v>265</v>
      </c>
      <c r="C12708" s="233">
        <v>35</v>
      </c>
      <c r="D12708" s="234">
        <v>0.7083333333321207</v>
      </c>
      <c r="E12708" s="235">
        <v>0.000009250379708866932</v>
      </c>
      <c r="F12708" s="235">
        <v>0.00007090946846164457</v>
      </c>
    </row>
    <row r="12709" ht="14.25" customHeight="1" spans="1:6" x14ac:dyDescent="0.25">
      <c r="A12709" s="232">
        <v>43730</v>
      </c>
      <c r="B12709" s="233">
        <v>265</v>
      </c>
      <c r="C12709" s="233">
        <v>36</v>
      </c>
      <c r="D12709" s="234">
        <v>0.7291666666678793</v>
      </c>
      <c r="E12709" s="235">
        <v>0.000004036544389038828</v>
      </c>
      <c r="F12709" s="235">
        <v>0.00007291256079106956</v>
      </c>
    </row>
    <row r="12710" ht="14.25" customHeight="1" spans="1:6" x14ac:dyDescent="0.25">
      <c r="A12710" s="232">
        <v>43730</v>
      </c>
      <c r="B12710" s="233">
        <v>265</v>
      </c>
      <c r="C12710" s="233">
        <v>37</v>
      </c>
      <c r="D12710" s="234">
        <v>0.75</v>
      </c>
      <c r="E12710" s="235">
        <v>9.902584176161135e-7</v>
      </c>
      <c r="F12710" s="235">
        <v>0.00007641797236756328</v>
      </c>
    </row>
    <row r="12711" ht="14.25" customHeight="1" spans="1:6" x14ac:dyDescent="0.25">
      <c r="A12711" s="232">
        <v>43730</v>
      </c>
      <c r="B12711" s="233">
        <v>265</v>
      </c>
      <c r="C12711" s="233">
        <v>38</v>
      </c>
      <c r="D12711" s="234">
        <v>0.7708333333321207</v>
      </c>
      <c r="E12711" s="235">
        <v>3.871761214437301e-8</v>
      </c>
      <c r="F12711" s="235">
        <v>0.000082727713205252</v>
      </c>
    </row>
    <row r="12712" ht="14.25" customHeight="1" spans="1:6" x14ac:dyDescent="0.25">
      <c r="A12712" s="232">
        <v>43730</v>
      </c>
      <c r="B12712" s="233">
        <v>265</v>
      </c>
      <c r="C12712" s="233">
        <v>39</v>
      </c>
      <c r="D12712" s="234">
        <v>0.7916666666678793</v>
      </c>
      <c r="E12712" s="235">
        <v>0</v>
      </c>
      <c r="F12712" s="235">
        <v>0.00008292802243819447</v>
      </c>
    </row>
    <row r="12713" ht="14.25" customHeight="1" spans="1:6" x14ac:dyDescent="0.25">
      <c r="A12713" s="232">
        <v>43730</v>
      </c>
      <c r="B12713" s="233">
        <v>265</v>
      </c>
      <c r="C12713" s="233">
        <v>40</v>
      </c>
      <c r="D12713" s="234">
        <v>0.8125</v>
      </c>
      <c r="E12713" s="235">
        <v>0</v>
      </c>
      <c r="F12713" s="235">
        <v>0.00008282786782172324</v>
      </c>
    </row>
    <row r="12714" ht="14.25" customHeight="1" spans="1:6" x14ac:dyDescent="0.25">
      <c r="A12714" s="232">
        <v>43730</v>
      </c>
      <c r="B12714" s="233">
        <v>265</v>
      </c>
      <c r="C12714" s="233">
        <v>41</v>
      </c>
      <c r="D12714" s="234">
        <v>0.8333333333321207</v>
      </c>
      <c r="E12714" s="235">
        <v>0</v>
      </c>
      <c r="F12714" s="235">
        <v>0.00008132554857465449</v>
      </c>
    </row>
    <row r="12715" ht="14.25" customHeight="1" spans="1:6" x14ac:dyDescent="0.25">
      <c r="A12715" s="232">
        <v>43730</v>
      </c>
      <c r="B12715" s="233">
        <v>265</v>
      </c>
      <c r="C12715" s="233">
        <v>42</v>
      </c>
      <c r="D12715" s="234">
        <v>0.8541666666678793</v>
      </c>
      <c r="E12715" s="235">
        <v>0</v>
      </c>
      <c r="F12715" s="235">
        <v>0.00007771998238168954</v>
      </c>
    </row>
    <row r="12716" ht="14.25" customHeight="1" spans="1:6" x14ac:dyDescent="0.25">
      <c r="A12716" s="232">
        <v>43730</v>
      </c>
      <c r="B12716" s="233">
        <v>265</v>
      </c>
      <c r="C12716" s="233">
        <v>43</v>
      </c>
      <c r="D12716" s="234">
        <v>0.875</v>
      </c>
      <c r="E12716" s="235">
        <v>0</v>
      </c>
      <c r="F12716" s="235">
        <v>0.00007421457080519578</v>
      </c>
    </row>
    <row r="12717" ht="14.25" customHeight="1" spans="1:6" x14ac:dyDescent="0.25">
      <c r="A12717" s="232">
        <v>43730</v>
      </c>
      <c r="B12717" s="233">
        <v>265</v>
      </c>
      <c r="C12717" s="233">
        <v>44</v>
      </c>
      <c r="D12717" s="234">
        <v>0.8958333333321207</v>
      </c>
      <c r="E12717" s="235">
        <v>0</v>
      </c>
      <c r="F12717" s="235">
        <v>0.00006940714921457582</v>
      </c>
    </row>
    <row r="12718" ht="14.25" customHeight="1" spans="1:6" x14ac:dyDescent="0.25">
      <c r="A12718" s="232">
        <v>43730</v>
      </c>
      <c r="B12718" s="233">
        <v>265</v>
      </c>
      <c r="C12718" s="233">
        <v>45</v>
      </c>
      <c r="D12718" s="234">
        <v>0.9166666666678793</v>
      </c>
      <c r="E12718" s="235">
        <v>0</v>
      </c>
      <c r="F12718" s="235">
        <v>0.00006500034608984085</v>
      </c>
    </row>
    <row r="12719" ht="14.25" customHeight="1" spans="1:6" x14ac:dyDescent="0.25">
      <c r="A12719" s="232">
        <v>43730</v>
      </c>
      <c r="B12719" s="233">
        <v>265</v>
      </c>
      <c r="C12719" s="233">
        <v>46</v>
      </c>
      <c r="D12719" s="234">
        <v>0.9375</v>
      </c>
      <c r="E12719" s="235">
        <v>0</v>
      </c>
      <c r="F12719" s="235">
        <v>0.00005768905908743964</v>
      </c>
    </row>
    <row r="12720" ht="14.25" customHeight="1" spans="1:6" x14ac:dyDescent="0.25">
      <c r="A12720" s="232">
        <v>43730</v>
      </c>
      <c r="B12720" s="233">
        <v>265</v>
      </c>
      <c r="C12720" s="233">
        <v>47</v>
      </c>
      <c r="D12720" s="234">
        <v>0.9583333333321207</v>
      </c>
      <c r="E12720" s="235">
        <v>0</v>
      </c>
      <c r="F12720" s="235">
        <v>0.000048975607454440954</v>
      </c>
    </row>
    <row r="12721" ht="14.25" customHeight="1" spans="1:6" x14ac:dyDescent="0.25">
      <c r="A12721" s="232">
        <v>43730</v>
      </c>
      <c r="B12721" s="233">
        <v>265</v>
      </c>
      <c r="C12721" s="233">
        <v>48</v>
      </c>
      <c r="D12721" s="234">
        <v>0.9791666666678793</v>
      </c>
      <c r="E12721" s="235">
        <v>0</v>
      </c>
      <c r="F12721" s="235">
        <v>0.00004236540276733849</v>
      </c>
    </row>
    <row r="12722" ht="14.25" customHeight="1" spans="1:6" x14ac:dyDescent="0.25">
      <c r="A12722" s="232">
        <v>43731</v>
      </c>
      <c r="B12722" s="233">
        <v>266</v>
      </c>
      <c r="C12722" s="233">
        <v>1</v>
      </c>
      <c r="D12722" s="234">
        <v>0</v>
      </c>
      <c r="E12722" s="235">
        <v>0</v>
      </c>
      <c r="F12722" s="235">
        <v>0.00003735767194377602</v>
      </c>
    </row>
    <row r="12723" ht="14.25" customHeight="1" spans="1:6" x14ac:dyDescent="0.25">
      <c r="A12723" s="232">
        <v>43731</v>
      </c>
      <c r="B12723" s="233">
        <v>266</v>
      </c>
      <c r="C12723" s="233">
        <v>2</v>
      </c>
      <c r="D12723" s="234">
        <v>0.020833333332120674</v>
      </c>
      <c r="E12723" s="235">
        <v>0</v>
      </c>
      <c r="F12723" s="235">
        <v>0.00003285071420256979</v>
      </c>
    </row>
    <row r="12724" ht="14.25" customHeight="1" spans="1:6" x14ac:dyDescent="0.25">
      <c r="A12724" s="232">
        <v>43731</v>
      </c>
      <c r="B12724" s="233">
        <v>266</v>
      </c>
      <c r="C12724" s="233">
        <v>3</v>
      </c>
      <c r="D12724" s="234">
        <v>0.041666666667879326</v>
      </c>
      <c r="E12724" s="235">
        <v>0</v>
      </c>
      <c r="F12724" s="235">
        <v>0.00003054715802373107</v>
      </c>
    </row>
    <row r="12725" ht="14.25" customHeight="1" spans="1:6" x14ac:dyDescent="0.25">
      <c r="A12725" s="232">
        <v>43731</v>
      </c>
      <c r="B12725" s="233">
        <v>266</v>
      </c>
      <c r="C12725" s="233">
        <v>4</v>
      </c>
      <c r="D12725" s="234">
        <v>0.0625</v>
      </c>
      <c r="E12725" s="235">
        <v>0</v>
      </c>
      <c r="F12725" s="235">
        <v>0.000028544065694306077</v>
      </c>
    </row>
    <row r="12726" ht="14.25" customHeight="1" spans="1:6" x14ac:dyDescent="0.25">
      <c r="A12726" s="232">
        <v>43731</v>
      </c>
      <c r="B12726" s="233">
        <v>266</v>
      </c>
      <c r="C12726" s="233">
        <v>5</v>
      </c>
      <c r="D12726" s="234">
        <v>0.08333333333212067</v>
      </c>
      <c r="E12726" s="235">
        <v>0</v>
      </c>
      <c r="F12726" s="235">
        <v>0.00002744236491312233</v>
      </c>
    </row>
    <row r="12727" ht="14.25" customHeight="1" spans="1:6" x14ac:dyDescent="0.25">
      <c r="A12727" s="232">
        <v>43731</v>
      </c>
      <c r="B12727" s="233">
        <v>266</v>
      </c>
      <c r="C12727" s="233">
        <v>6</v>
      </c>
      <c r="D12727" s="234">
        <v>0.10416666666787933</v>
      </c>
      <c r="E12727" s="235">
        <v>0</v>
      </c>
      <c r="F12727" s="235">
        <v>0.000027943137995478576</v>
      </c>
    </row>
    <row r="12728" ht="14.25" customHeight="1" spans="1:6" x14ac:dyDescent="0.25">
      <c r="A12728" s="232">
        <v>43731</v>
      </c>
      <c r="B12728" s="233">
        <v>266</v>
      </c>
      <c r="C12728" s="233">
        <v>7</v>
      </c>
      <c r="D12728" s="234">
        <v>0.125</v>
      </c>
      <c r="E12728" s="235">
        <v>0</v>
      </c>
      <c r="F12728" s="235">
        <v>0.000027141901063708585</v>
      </c>
    </row>
    <row r="12729" ht="14.25" customHeight="1" spans="1:6" x14ac:dyDescent="0.25">
      <c r="A12729" s="232">
        <v>43731</v>
      </c>
      <c r="B12729" s="233">
        <v>266</v>
      </c>
      <c r="C12729" s="233">
        <v>8</v>
      </c>
      <c r="D12729" s="234">
        <v>0.14583333333212067</v>
      </c>
      <c r="E12729" s="235">
        <v>0</v>
      </c>
      <c r="F12729" s="235">
        <v>0.00002614035489899609</v>
      </c>
    </row>
    <row r="12730" ht="14.25" customHeight="1" spans="1:6" x14ac:dyDescent="0.25">
      <c r="A12730" s="232">
        <v>43731</v>
      </c>
      <c r="B12730" s="233">
        <v>266</v>
      </c>
      <c r="C12730" s="233">
        <v>9</v>
      </c>
      <c r="D12730" s="234">
        <v>0.16666666666787933</v>
      </c>
      <c r="E12730" s="235">
        <v>0</v>
      </c>
      <c r="F12730" s="235">
        <v>0.00002644081874840984</v>
      </c>
    </row>
    <row r="12731" ht="14.25" customHeight="1" spans="1:6" x14ac:dyDescent="0.25">
      <c r="A12731" s="232">
        <v>43731</v>
      </c>
      <c r="B12731" s="233">
        <v>266</v>
      </c>
      <c r="C12731" s="233">
        <v>10</v>
      </c>
      <c r="D12731" s="234">
        <v>0.1875</v>
      </c>
      <c r="E12731" s="235">
        <v>0</v>
      </c>
      <c r="F12731" s="235">
        <v>0.00002744236491312233</v>
      </c>
    </row>
    <row r="12732" ht="14.25" customHeight="1" spans="1:6" x14ac:dyDescent="0.25">
      <c r="A12732" s="232">
        <v>43731</v>
      </c>
      <c r="B12732" s="233">
        <v>266</v>
      </c>
      <c r="C12732" s="233">
        <v>11</v>
      </c>
      <c r="D12732" s="234">
        <v>0.20833333333212067</v>
      </c>
      <c r="E12732" s="235">
        <v>0</v>
      </c>
      <c r="F12732" s="235">
        <v>0.000028043292611949826</v>
      </c>
    </row>
    <row r="12733" ht="14.25" customHeight="1" spans="1:6" x14ac:dyDescent="0.25">
      <c r="A12733" s="232">
        <v>43731</v>
      </c>
      <c r="B12733" s="233">
        <v>266</v>
      </c>
      <c r="C12733" s="233">
        <v>12</v>
      </c>
      <c r="D12733" s="234">
        <v>0.22916666666787933</v>
      </c>
      <c r="E12733" s="235">
        <v>4.691305158811061e-8</v>
      </c>
      <c r="F12733" s="235">
        <v>0.000030246694174317314</v>
      </c>
    </row>
    <row r="12734" ht="14.25" customHeight="1" spans="1:6" x14ac:dyDescent="0.25">
      <c r="A12734" s="232">
        <v>43731</v>
      </c>
      <c r="B12734" s="233">
        <v>266</v>
      </c>
      <c r="C12734" s="233">
        <v>13</v>
      </c>
      <c r="D12734" s="234">
        <v>0.25</v>
      </c>
      <c r="E12734" s="235">
        <v>0.0000020407177440828112</v>
      </c>
      <c r="F12734" s="235">
        <v>0.00003615581654612103</v>
      </c>
    </row>
    <row r="12735" ht="14.25" customHeight="1" spans="1:6" x14ac:dyDescent="0.25">
      <c r="A12735" s="232">
        <v>43731</v>
      </c>
      <c r="B12735" s="233">
        <v>266</v>
      </c>
      <c r="C12735" s="233">
        <v>14</v>
      </c>
      <c r="D12735" s="234">
        <v>0.2708333333321207</v>
      </c>
      <c r="E12735" s="235">
        <v>0.000009173325652315864</v>
      </c>
      <c r="F12735" s="235">
        <v>0.00004236540276733849</v>
      </c>
    </row>
    <row r="12736" ht="14.25" customHeight="1" spans="1:6" x14ac:dyDescent="0.25">
      <c r="A12736" s="232">
        <v>43731</v>
      </c>
      <c r="B12736" s="233">
        <v>266</v>
      </c>
      <c r="C12736" s="233">
        <v>15</v>
      </c>
      <c r="D12736" s="234">
        <v>0.2916666666678793</v>
      </c>
      <c r="E12736" s="235">
        <v>0.0000321711955148627</v>
      </c>
      <c r="F12736" s="235">
        <v>0.000052681328263877173</v>
      </c>
    </row>
    <row r="12737" ht="14.25" customHeight="1" spans="1:6" x14ac:dyDescent="0.25">
      <c r="A12737" s="232">
        <v>43731</v>
      </c>
      <c r="B12737" s="233">
        <v>266</v>
      </c>
      <c r="C12737" s="233">
        <v>16</v>
      </c>
      <c r="D12737" s="234">
        <v>0.3125</v>
      </c>
      <c r="E12737" s="235">
        <v>0.00007896131260617019</v>
      </c>
      <c r="F12737" s="235">
        <v>0.000056987976772140894</v>
      </c>
    </row>
    <row r="12738" ht="14.25" customHeight="1" spans="1:6" x14ac:dyDescent="0.25">
      <c r="A12738" s="232">
        <v>43731</v>
      </c>
      <c r="B12738" s="233">
        <v>266</v>
      </c>
      <c r="C12738" s="233">
        <v>17</v>
      </c>
      <c r="D12738" s="234">
        <v>0.3333333333321207</v>
      </c>
      <c r="E12738" s="235">
        <v>0.00011706179713100293</v>
      </c>
      <c r="F12738" s="235">
        <v>0.00005768905908743964</v>
      </c>
    </row>
    <row r="12739" ht="14.25" customHeight="1" spans="1:6" x14ac:dyDescent="0.25">
      <c r="A12739" s="232">
        <v>43731</v>
      </c>
      <c r="B12739" s="233">
        <v>266</v>
      </c>
      <c r="C12739" s="233">
        <v>18</v>
      </c>
      <c r="D12739" s="234">
        <v>0.3541666666678793</v>
      </c>
      <c r="E12739" s="235">
        <v>0.0001612485269969575</v>
      </c>
      <c r="F12739" s="235">
        <v>0.00005859045063568089</v>
      </c>
    </row>
    <row r="12740" ht="14.25" customHeight="1" spans="1:6" x14ac:dyDescent="0.25">
      <c r="A12740" s="232">
        <v>43731</v>
      </c>
      <c r="B12740" s="233">
        <v>266</v>
      </c>
      <c r="C12740" s="233">
        <v>19</v>
      </c>
      <c r="D12740" s="234">
        <v>0.375</v>
      </c>
      <c r="E12740" s="235">
        <v>0.00020188893632090707</v>
      </c>
      <c r="F12740" s="235">
        <v>0.000057789213703910896</v>
      </c>
    </row>
    <row r="12741" ht="14.25" customHeight="1" spans="1:6" x14ac:dyDescent="0.25">
      <c r="A12741" s="232">
        <v>43731</v>
      </c>
      <c r="B12741" s="233">
        <v>266</v>
      </c>
      <c r="C12741" s="233">
        <v>20</v>
      </c>
      <c r="D12741" s="234">
        <v>0.3958333333321207</v>
      </c>
      <c r="E12741" s="235">
        <v>0.00018322327272598648</v>
      </c>
      <c r="F12741" s="235">
        <v>0.00005748874985449714</v>
      </c>
    </row>
    <row r="12742" ht="14.25" customHeight="1" spans="1:6" x14ac:dyDescent="0.25">
      <c r="A12742" s="232">
        <v>43731</v>
      </c>
      <c r="B12742" s="233">
        <v>266</v>
      </c>
      <c r="C12742" s="233">
        <v>21</v>
      </c>
      <c r="D12742" s="234">
        <v>0.4166666666678793</v>
      </c>
      <c r="E12742" s="235">
        <v>0.00021175873409658448</v>
      </c>
      <c r="F12742" s="235">
        <v>0.00005518519367565842</v>
      </c>
    </row>
    <row r="12743" ht="14.25" customHeight="1" spans="1:6" x14ac:dyDescent="0.25">
      <c r="A12743" s="232">
        <v>43731</v>
      </c>
      <c r="B12743" s="233">
        <v>266</v>
      </c>
      <c r="C12743" s="233">
        <v>22</v>
      </c>
      <c r="D12743" s="234">
        <v>0.4375</v>
      </c>
      <c r="E12743" s="235">
        <v>0.0002791649912980596</v>
      </c>
      <c r="F12743" s="235">
        <v>0.00005318210134623342</v>
      </c>
    </row>
    <row r="12744" ht="14.25" customHeight="1" spans="1:6" x14ac:dyDescent="0.25">
      <c r="A12744" s="232">
        <v>43731</v>
      </c>
      <c r="B12744" s="233">
        <v>266</v>
      </c>
      <c r="C12744" s="233">
        <v>23</v>
      </c>
      <c r="D12744" s="234">
        <v>0.4583333333321207</v>
      </c>
      <c r="E12744" s="235">
        <v>0.0002590439970319653</v>
      </c>
      <c r="F12744" s="235">
        <v>0.000054684420593302164</v>
      </c>
    </row>
    <row r="12745" ht="14.25" customHeight="1" spans="1:6" x14ac:dyDescent="0.25">
      <c r="A12745" s="232">
        <v>43731</v>
      </c>
      <c r="B12745" s="233">
        <v>266</v>
      </c>
      <c r="C12745" s="233">
        <v>24</v>
      </c>
      <c r="D12745" s="234">
        <v>0.4791666666678793</v>
      </c>
      <c r="E12745" s="235">
        <v>0.00025827111845879076</v>
      </c>
      <c r="F12745" s="235">
        <v>0.00005318210134623342</v>
      </c>
    </row>
    <row r="12746" ht="14.25" customHeight="1" spans="1:6" x14ac:dyDescent="0.25">
      <c r="A12746" s="232">
        <v>43731</v>
      </c>
      <c r="B12746" s="233">
        <v>266</v>
      </c>
      <c r="C12746" s="233">
        <v>25</v>
      </c>
      <c r="D12746" s="234">
        <v>0.5</v>
      </c>
      <c r="E12746" s="235">
        <v>0.00025366373817748127</v>
      </c>
      <c r="F12746" s="235">
        <v>0.00005558581214154341</v>
      </c>
    </row>
    <row r="12747" ht="14.25" customHeight="1" spans="1:6" x14ac:dyDescent="0.25">
      <c r="A12747" s="232">
        <v>43731</v>
      </c>
      <c r="B12747" s="233">
        <v>266</v>
      </c>
      <c r="C12747" s="233">
        <v>26</v>
      </c>
      <c r="D12747" s="234">
        <v>0.5208333333321207</v>
      </c>
      <c r="E12747" s="235">
        <v>0.00023378485887927598</v>
      </c>
      <c r="F12747" s="235">
        <v>0.00005588627599095715</v>
      </c>
    </row>
    <row r="12748" ht="14.25" customHeight="1" spans="1:6" x14ac:dyDescent="0.25">
      <c r="A12748" s="232">
        <v>43731</v>
      </c>
      <c r="B12748" s="233">
        <v>266</v>
      </c>
      <c r="C12748" s="233">
        <v>27</v>
      </c>
      <c r="D12748" s="234">
        <v>0.5416666666678793</v>
      </c>
      <c r="E12748" s="235">
        <v>0.0002101567914100714</v>
      </c>
      <c r="F12748" s="235">
        <v>0.000054684420593302164</v>
      </c>
    </row>
    <row r="12749" ht="14.25" customHeight="1" spans="1:6" x14ac:dyDescent="0.25">
      <c r="A12749" s="232">
        <v>43731</v>
      </c>
      <c r="B12749" s="233">
        <v>266</v>
      </c>
      <c r="C12749" s="233">
        <v>28</v>
      </c>
      <c r="D12749" s="234">
        <v>0.5625</v>
      </c>
      <c r="E12749" s="235">
        <v>0.00020135857737626502</v>
      </c>
      <c r="F12749" s="235">
        <v>0.00005278148288034843</v>
      </c>
    </row>
    <row r="12750" ht="14.25" customHeight="1" spans="1:6" x14ac:dyDescent="0.25">
      <c r="A12750" s="232">
        <v>43731</v>
      </c>
      <c r="B12750" s="233">
        <v>266</v>
      </c>
      <c r="C12750" s="233">
        <v>29</v>
      </c>
      <c r="D12750" s="234">
        <v>0.5833333333321207</v>
      </c>
      <c r="E12750" s="235">
        <v>0.00019049943281577013</v>
      </c>
      <c r="F12750" s="235">
        <v>0.000050578081317980936</v>
      </c>
    </row>
    <row r="12751" ht="14.25" customHeight="1" spans="1:6" x14ac:dyDescent="0.25">
      <c r="A12751" s="232">
        <v>43731</v>
      </c>
      <c r="B12751" s="233">
        <v>266</v>
      </c>
      <c r="C12751" s="233">
        <v>30</v>
      </c>
      <c r="D12751" s="234">
        <v>0.6041666666678793</v>
      </c>
      <c r="E12751" s="235">
        <v>0.00018832509866034965</v>
      </c>
      <c r="F12751" s="235">
        <v>0.00005137931824975094</v>
      </c>
    </row>
    <row r="12752" ht="14.25" customHeight="1" spans="1:6" x14ac:dyDescent="0.25">
      <c r="A12752" s="232">
        <v>43731</v>
      </c>
      <c r="B12752" s="233">
        <v>266</v>
      </c>
      <c r="C12752" s="233">
        <v>31</v>
      </c>
      <c r="D12752" s="234">
        <v>0.625</v>
      </c>
      <c r="E12752" s="235">
        <v>0.0001502540994742365</v>
      </c>
      <c r="F12752" s="235">
        <v>0.000051078854400337184</v>
      </c>
    </row>
    <row r="12753" ht="14.25" customHeight="1" spans="1:6" x14ac:dyDescent="0.25">
      <c r="A12753" s="232">
        <v>43731</v>
      </c>
      <c r="B12753" s="233">
        <v>266</v>
      </c>
      <c r="C12753" s="233">
        <v>32</v>
      </c>
      <c r="D12753" s="234">
        <v>0.6458333333321207</v>
      </c>
      <c r="E12753" s="235">
        <v>0.0001383175495345888</v>
      </c>
      <c r="F12753" s="235">
        <v>0.000054383956743888416</v>
      </c>
    </row>
    <row r="12754" ht="14.25" customHeight="1" spans="1:6" x14ac:dyDescent="0.25">
      <c r="A12754" s="232">
        <v>43731</v>
      </c>
      <c r="B12754" s="233">
        <v>266</v>
      </c>
      <c r="C12754" s="233">
        <v>33</v>
      </c>
      <c r="D12754" s="234">
        <v>0.6666666666678793</v>
      </c>
      <c r="E12754" s="235">
        <v>0.00008757772494483092</v>
      </c>
      <c r="F12754" s="235">
        <v>0.000059291532950979645</v>
      </c>
    </row>
    <row r="12755" ht="14.25" customHeight="1" spans="1:6" x14ac:dyDescent="0.25">
      <c r="A12755" s="232">
        <v>43731</v>
      </c>
      <c r="B12755" s="233">
        <v>266</v>
      </c>
      <c r="C12755" s="233">
        <v>34</v>
      </c>
      <c r="D12755" s="234">
        <v>0.6875</v>
      </c>
      <c r="E12755" s="235">
        <v>0.000052079501626741854</v>
      </c>
      <c r="F12755" s="235">
        <v>0.00006409895454159961</v>
      </c>
    </row>
    <row r="12756" ht="14.25" customHeight="1" spans="1:6" x14ac:dyDescent="0.25">
      <c r="A12756" s="232">
        <v>43731</v>
      </c>
      <c r="B12756" s="233">
        <v>266</v>
      </c>
      <c r="C12756" s="233">
        <v>35</v>
      </c>
      <c r="D12756" s="234">
        <v>0.7083333333321207</v>
      </c>
      <c r="E12756" s="235">
        <v>0.000029004257588919926</v>
      </c>
      <c r="F12756" s="235">
        <v>0.00006890637613221959</v>
      </c>
    </row>
    <row r="12757" ht="14.25" customHeight="1" spans="1:6" x14ac:dyDescent="0.25">
      <c r="A12757" s="232">
        <v>43731</v>
      </c>
      <c r="B12757" s="233">
        <v>266</v>
      </c>
      <c r="C12757" s="233">
        <v>36</v>
      </c>
      <c r="D12757" s="234">
        <v>0.7291666666678793</v>
      </c>
      <c r="E12757" s="235">
        <v>0.000012494776438984495</v>
      </c>
      <c r="F12757" s="235">
        <v>0.00007231163309224206</v>
      </c>
    </row>
    <row r="12758" ht="14.25" customHeight="1" spans="1:6" x14ac:dyDescent="0.25">
      <c r="A12758" s="232">
        <v>43731</v>
      </c>
      <c r="B12758" s="233">
        <v>266</v>
      </c>
      <c r="C12758" s="233">
        <v>37</v>
      </c>
      <c r="D12758" s="234">
        <v>0.75</v>
      </c>
      <c r="E12758" s="235">
        <v>6.12330133468014e-7</v>
      </c>
      <c r="F12758" s="235">
        <v>0.00007651812698403452</v>
      </c>
    </row>
    <row r="12759" ht="14.25" customHeight="1" spans="1:6" x14ac:dyDescent="0.25">
      <c r="A12759" s="232">
        <v>43731</v>
      </c>
      <c r="B12759" s="233">
        <v>266</v>
      </c>
      <c r="C12759" s="233">
        <v>38</v>
      </c>
      <c r="D12759" s="234">
        <v>0.7708333333321207</v>
      </c>
      <c r="E12759" s="235">
        <v>0</v>
      </c>
      <c r="F12759" s="235">
        <v>0.00008202663088995325</v>
      </c>
    </row>
    <row r="12760" ht="14.25" customHeight="1" spans="1:6" x14ac:dyDescent="0.25">
      <c r="A12760" s="232">
        <v>43731</v>
      </c>
      <c r="B12760" s="233">
        <v>266</v>
      </c>
      <c r="C12760" s="233">
        <v>39</v>
      </c>
      <c r="D12760" s="234">
        <v>0.7916666666678793</v>
      </c>
      <c r="E12760" s="235">
        <v>0</v>
      </c>
      <c r="F12760" s="235">
        <v>0.00008252740397230949</v>
      </c>
    </row>
    <row r="12761" ht="14.25" customHeight="1" spans="1:6" x14ac:dyDescent="0.25">
      <c r="A12761" s="232">
        <v>43731</v>
      </c>
      <c r="B12761" s="233">
        <v>266</v>
      </c>
      <c r="C12761" s="233">
        <v>40</v>
      </c>
      <c r="D12761" s="234">
        <v>0.8125</v>
      </c>
      <c r="E12761" s="235">
        <v>0</v>
      </c>
      <c r="F12761" s="235">
        <v>0.00008242724935583825</v>
      </c>
    </row>
    <row r="12762" ht="14.25" customHeight="1" spans="1:6" x14ac:dyDescent="0.25">
      <c r="A12762" s="232">
        <v>43731</v>
      </c>
      <c r="B12762" s="233">
        <v>266</v>
      </c>
      <c r="C12762" s="233">
        <v>41</v>
      </c>
      <c r="D12762" s="234">
        <v>0.8333333333321207</v>
      </c>
      <c r="E12762" s="235">
        <v>0</v>
      </c>
      <c r="F12762" s="235">
        <v>0.00008002353856052826</v>
      </c>
    </row>
    <row r="12763" ht="14.25" customHeight="1" spans="1:6" x14ac:dyDescent="0.25">
      <c r="A12763" s="232">
        <v>43731</v>
      </c>
      <c r="B12763" s="233">
        <v>266</v>
      </c>
      <c r="C12763" s="233">
        <v>42</v>
      </c>
      <c r="D12763" s="234">
        <v>0.8541666666678793</v>
      </c>
      <c r="E12763" s="235">
        <v>0</v>
      </c>
      <c r="F12763" s="235">
        <v>0.00007631781775109203</v>
      </c>
    </row>
    <row r="12764" ht="14.25" customHeight="1" spans="1:6" x14ac:dyDescent="0.25">
      <c r="A12764" s="232">
        <v>43731</v>
      </c>
      <c r="B12764" s="233">
        <v>266</v>
      </c>
      <c r="C12764" s="233">
        <v>43</v>
      </c>
      <c r="D12764" s="234">
        <v>0.875</v>
      </c>
      <c r="E12764" s="235">
        <v>0</v>
      </c>
      <c r="F12764" s="235">
        <v>0.0000732130246404833</v>
      </c>
    </row>
    <row r="12765" ht="14.25" customHeight="1" spans="1:6" x14ac:dyDescent="0.25">
      <c r="A12765" s="232">
        <v>43731</v>
      </c>
      <c r="B12765" s="233">
        <v>266</v>
      </c>
      <c r="C12765" s="233">
        <v>44</v>
      </c>
      <c r="D12765" s="234">
        <v>0.8958333333321207</v>
      </c>
      <c r="E12765" s="235">
        <v>0</v>
      </c>
      <c r="F12765" s="235">
        <v>0.00006970761306398956</v>
      </c>
    </row>
    <row r="12766" ht="14.25" customHeight="1" spans="1:6" x14ac:dyDescent="0.25">
      <c r="A12766" s="232">
        <v>43731</v>
      </c>
      <c r="B12766" s="233">
        <v>266</v>
      </c>
      <c r="C12766" s="233">
        <v>45</v>
      </c>
      <c r="D12766" s="234">
        <v>0.9166666666678793</v>
      </c>
      <c r="E12766" s="235">
        <v>0</v>
      </c>
      <c r="F12766" s="235">
        <v>0.00006520065532278334</v>
      </c>
    </row>
    <row r="12767" ht="14.25" customHeight="1" spans="1:6" x14ac:dyDescent="0.25">
      <c r="A12767" s="232">
        <v>43731</v>
      </c>
      <c r="B12767" s="233">
        <v>266</v>
      </c>
      <c r="C12767" s="233">
        <v>46</v>
      </c>
      <c r="D12767" s="234">
        <v>0.9375</v>
      </c>
      <c r="E12767" s="235">
        <v>0</v>
      </c>
      <c r="F12767" s="235">
        <v>0.00005859045063568089</v>
      </c>
    </row>
    <row r="12768" ht="14.25" customHeight="1" spans="1:6" x14ac:dyDescent="0.25">
      <c r="A12768" s="232">
        <v>43731</v>
      </c>
      <c r="B12768" s="233">
        <v>266</v>
      </c>
      <c r="C12768" s="233">
        <v>47</v>
      </c>
      <c r="D12768" s="234">
        <v>0.9583333333321207</v>
      </c>
      <c r="E12768" s="235">
        <v>0</v>
      </c>
      <c r="F12768" s="235">
        <v>0.00005037777208503844</v>
      </c>
    </row>
    <row r="12769" ht="14.25" customHeight="1" spans="1:6" x14ac:dyDescent="0.25">
      <c r="A12769" s="232">
        <v>43731</v>
      </c>
      <c r="B12769" s="233">
        <v>266</v>
      </c>
      <c r="C12769" s="233">
        <v>48</v>
      </c>
      <c r="D12769" s="234">
        <v>0.9791666666678793</v>
      </c>
      <c r="E12769" s="235">
        <v>0</v>
      </c>
      <c r="F12769" s="235">
        <v>0.00004416818586382098</v>
      </c>
    </row>
    <row r="12770" ht="14.25" customHeight="1" spans="1:6" x14ac:dyDescent="0.25">
      <c r="A12770" s="232">
        <v>43732</v>
      </c>
      <c r="B12770" s="233">
        <v>267</v>
      </c>
      <c r="C12770" s="233">
        <v>1</v>
      </c>
      <c r="D12770" s="234">
        <v>0</v>
      </c>
      <c r="E12770" s="235">
        <v>0</v>
      </c>
      <c r="F12770" s="235">
        <v>0.00003896014580731601</v>
      </c>
    </row>
    <row r="12771" ht="14.25" customHeight="1" spans="1:6" x14ac:dyDescent="0.25">
      <c r="A12771" s="232">
        <v>43732</v>
      </c>
      <c r="B12771" s="233">
        <v>267</v>
      </c>
      <c r="C12771" s="233">
        <v>2</v>
      </c>
      <c r="D12771" s="234">
        <v>0.020833333332120674</v>
      </c>
      <c r="E12771" s="235">
        <v>0</v>
      </c>
      <c r="F12771" s="235">
        <v>0.00003465349729905229</v>
      </c>
    </row>
    <row r="12772" ht="14.25" customHeight="1" spans="1:6" x14ac:dyDescent="0.25">
      <c r="A12772" s="232">
        <v>43732</v>
      </c>
      <c r="B12772" s="233">
        <v>267</v>
      </c>
      <c r="C12772" s="233">
        <v>3</v>
      </c>
      <c r="D12772" s="234">
        <v>0.041666666667879326</v>
      </c>
      <c r="E12772" s="235">
        <v>0</v>
      </c>
      <c r="F12772" s="235">
        <v>0.0000314485495719723</v>
      </c>
    </row>
    <row r="12773" ht="14.25" customHeight="1" spans="1:6" x14ac:dyDescent="0.25">
      <c r="A12773" s="232">
        <v>43732</v>
      </c>
      <c r="B12773" s="233">
        <v>267</v>
      </c>
      <c r="C12773" s="233">
        <v>4</v>
      </c>
      <c r="D12773" s="234">
        <v>0.0625</v>
      </c>
      <c r="E12773" s="235">
        <v>0</v>
      </c>
      <c r="F12773" s="235">
        <v>0.000029245148009604822</v>
      </c>
    </row>
    <row r="12774" ht="14.25" customHeight="1" spans="1:6" x14ac:dyDescent="0.25">
      <c r="A12774" s="232">
        <v>43732</v>
      </c>
      <c r="B12774" s="233">
        <v>267</v>
      </c>
      <c r="C12774" s="233">
        <v>5</v>
      </c>
      <c r="D12774" s="234">
        <v>0.08333333333212067</v>
      </c>
      <c r="E12774" s="235">
        <v>0</v>
      </c>
      <c r="F12774" s="235">
        <v>0.000028243601844892327</v>
      </c>
    </row>
    <row r="12775" ht="14.25" customHeight="1" spans="1:6" x14ac:dyDescent="0.25">
      <c r="A12775" s="232">
        <v>43732</v>
      </c>
      <c r="B12775" s="233">
        <v>267</v>
      </c>
      <c r="C12775" s="233">
        <v>6</v>
      </c>
      <c r="D12775" s="234">
        <v>0.10416666666787933</v>
      </c>
      <c r="E12775" s="235">
        <v>0</v>
      </c>
      <c r="F12775" s="235">
        <v>0.000027742828762536086</v>
      </c>
    </row>
    <row r="12776" ht="14.25" customHeight="1" spans="1:6" x14ac:dyDescent="0.25">
      <c r="A12776" s="232">
        <v>43732</v>
      </c>
      <c r="B12776" s="233">
        <v>267</v>
      </c>
      <c r="C12776" s="233">
        <v>7</v>
      </c>
      <c r="D12776" s="234">
        <v>0.125</v>
      </c>
      <c r="E12776" s="235">
        <v>0</v>
      </c>
      <c r="F12776" s="235">
        <v>0.00002724205568017983</v>
      </c>
    </row>
    <row r="12777" ht="14.25" customHeight="1" spans="1:6" x14ac:dyDescent="0.25">
      <c r="A12777" s="232">
        <v>43732</v>
      </c>
      <c r="B12777" s="233">
        <v>267</v>
      </c>
      <c r="C12777" s="233">
        <v>8</v>
      </c>
      <c r="D12777" s="234">
        <v>0.14583333333212067</v>
      </c>
      <c r="E12777" s="235">
        <v>0</v>
      </c>
      <c r="F12777" s="235">
        <v>0.00002654097336488109</v>
      </c>
    </row>
    <row r="12778" ht="14.25" customHeight="1" spans="1:6" x14ac:dyDescent="0.25">
      <c r="A12778" s="232">
        <v>43732</v>
      </c>
      <c r="B12778" s="233">
        <v>267</v>
      </c>
      <c r="C12778" s="233">
        <v>9</v>
      </c>
      <c r="D12778" s="234">
        <v>0.16666666666787933</v>
      </c>
      <c r="E12778" s="235">
        <v>0</v>
      </c>
      <c r="F12778" s="235">
        <v>0.000026340664131938587</v>
      </c>
    </row>
    <row r="12779" ht="14.25" customHeight="1" spans="1:6" x14ac:dyDescent="0.25">
      <c r="A12779" s="232">
        <v>43732</v>
      </c>
      <c r="B12779" s="233">
        <v>267</v>
      </c>
      <c r="C12779" s="233">
        <v>10</v>
      </c>
      <c r="D12779" s="234">
        <v>0.1875</v>
      </c>
      <c r="E12779" s="235">
        <v>0</v>
      </c>
      <c r="F12779" s="235">
        <v>0.00002644081874840984</v>
      </c>
    </row>
    <row r="12780" ht="14.25" customHeight="1" spans="1:6" x14ac:dyDescent="0.25">
      <c r="A12780" s="232">
        <v>43732</v>
      </c>
      <c r="B12780" s="233">
        <v>267</v>
      </c>
      <c r="C12780" s="233">
        <v>11</v>
      </c>
      <c r="D12780" s="234">
        <v>0.20833333333212067</v>
      </c>
      <c r="E12780" s="235">
        <v>0</v>
      </c>
      <c r="F12780" s="235">
        <v>0.000027742828762536086</v>
      </c>
    </row>
    <row r="12781" ht="14.25" customHeight="1" spans="1:6" x14ac:dyDescent="0.25">
      <c r="A12781" s="232">
        <v>43732</v>
      </c>
      <c r="B12781" s="233">
        <v>267</v>
      </c>
      <c r="C12781" s="233">
        <v>12</v>
      </c>
      <c r="D12781" s="234">
        <v>0.22916666666787933</v>
      </c>
      <c r="E12781" s="235">
        <v>2.8147830952866366e-7</v>
      </c>
      <c r="F12781" s="235">
        <v>0.00002914499339313357</v>
      </c>
    </row>
    <row r="12782" ht="14.25" customHeight="1" spans="1:6" x14ac:dyDescent="0.25">
      <c r="A12782" s="232">
        <v>43732</v>
      </c>
      <c r="B12782" s="233">
        <v>267</v>
      </c>
      <c r="C12782" s="233">
        <v>13</v>
      </c>
      <c r="D12782" s="234">
        <v>0.25</v>
      </c>
      <c r="E12782" s="235">
        <v>0.000006004870603278158</v>
      </c>
      <c r="F12782" s="235">
        <v>0.00003164885880491481</v>
      </c>
    </row>
    <row r="12783" ht="14.25" customHeight="1" spans="1:6" x14ac:dyDescent="0.25">
      <c r="A12783" s="232">
        <v>43732</v>
      </c>
      <c r="B12783" s="233">
        <v>267</v>
      </c>
      <c r="C12783" s="233">
        <v>14</v>
      </c>
      <c r="D12783" s="234">
        <v>0.2708333333321207</v>
      </c>
      <c r="E12783" s="235">
        <v>0.000021007565594058534</v>
      </c>
      <c r="F12783" s="235">
        <v>0.00003565504346376478</v>
      </c>
    </row>
    <row r="12784" ht="14.25" customHeight="1" spans="1:6" x14ac:dyDescent="0.25">
      <c r="A12784" s="232">
        <v>43732</v>
      </c>
      <c r="B12784" s="233">
        <v>267</v>
      </c>
      <c r="C12784" s="233">
        <v>15</v>
      </c>
      <c r="D12784" s="234">
        <v>0.2916666666678793</v>
      </c>
      <c r="E12784" s="235">
        <v>0.00004342998504673772</v>
      </c>
      <c r="F12784" s="235">
        <v>0.00004046246505438475</v>
      </c>
    </row>
    <row r="12785" ht="14.25" customHeight="1" spans="1:6" x14ac:dyDescent="0.25">
      <c r="A12785" s="232">
        <v>43732</v>
      </c>
      <c r="B12785" s="233">
        <v>267</v>
      </c>
      <c r="C12785" s="233">
        <v>16</v>
      </c>
      <c r="D12785" s="234">
        <v>0.3125</v>
      </c>
      <c r="E12785" s="235">
        <v>0.00006211201464720968</v>
      </c>
      <c r="F12785" s="235">
        <v>0.00004737313359090096</v>
      </c>
    </row>
    <row r="12786" ht="14.25" customHeight="1" spans="1:6" x14ac:dyDescent="0.25">
      <c r="A12786" s="232">
        <v>43732</v>
      </c>
      <c r="B12786" s="233">
        <v>267</v>
      </c>
      <c r="C12786" s="233">
        <v>17</v>
      </c>
      <c r="D12786" s="234">
        <v>0.3333333333321207</v>
      </c>
      <c r="E12786" s="235">
        <v>0.00010258698046355789</v>
      </c>
      <c r="F12786" s="235">
        <v>0.000054383956743888416</v>
      </c>
    </row>
    <row r="12787" ht="14.25" customHeight="1" spans="1:6" x14ac:dyDescent="0.25">
      <c r="A12787" s="232">
        <v>43732</v>
      </c>
      <c r="B12787" s="233">
        <v>267</v>
      </c>
      <c r="C12787" s="233">
        <v>18</v>
      </c>
      <c r="D12787" s="234">
        <v>0.3541666666678793</v>
      </c>
      <c r="E12787" s="235">
        <v>0.00014596036932523358</v>
      </c>
      <c r="F12787" s="235">
        <v>0.000059992615266278386</v>
      </c>
    </row>
    <row r="12788" ht="14.25" customHeight="1" spans="1:6" x14ac:dyDescent="0.25">
      <c r="A12788" s="232">
        <v>43732</v>
      </c>
      <c r="B12788" s="233">
        <v>267</v>
      </c>
      <c r="C12788" s="233">
        <v>19</v>
      </c>
      <c r="D12788" s="234">
        <v>0.375</v>
      </c>
      <c r="E12788" s="235">
        <v>0.00022128338699647037</v>
      </c>
      <c r="F12788" s="235">
        <v>0.00006159508912981838</v>
      </c>
    </row>
    <row r="12789" ht="14.25" customHeight="1" spans="1:6" x14ac:dyDescent="0.25">
      <c r="A12789" s="232">
        <v>43732</v>
      </c>
      <c r="B12789" s="233">
        <v>267</v>
      </c>
      <c r="C12789" s="233">
        <v>20</v>
      </c>
      <c r="D12789" s="234">
        <v>0.3958333333321207</v>
      </c>
      <c r="E12789" s="235">
        <v>0.00019852179461106638</v>
      </c>
      <c r="F12789" s="235">
        <v>0.00006379849069218586</v>
      </c>
    </row>
    <row r="12790" ht="14.25" customHeight="1" spans="1:6" x14ac:dyDescent="0.25">
      <c r="A12790" s="232">
        <v>43732</v>
      </c>
      <c r="B12790" s="233">
        <v>267</v>
      </c>
      <c r="C12790" s="233">
        <v>21</v>
      </c>
      <c r="D12790" s="234">
        <v>0.4166666666678793</v>
      </c>
      <c r="E12790" s="235">
        <v>0.00023515424272048675</v>
      </c>
      <c r="F12790" s="235">
        <v>0.00006399879992512835</v>
      </c>
    </row>
    <row r="12791" ht="14.25" customHeight="1" spans="1:6" x14ac:dyDescent="0.25">
      <c r="A12791" s="232">
        <v>43732</v>
      </c>
      <c r="B12791" s="233">
        <v>267</v>
      </c>
      <c r="C12791" s="233">
        <v>22</v>
      </c>
      <c r="D12791" s="234">
        <v>0.4375</v>
      </c>
      <c r="E12791" s="235">
        <v>0.00024641341460252165</v>
      </c>
      <c r="F12791" s="235">
        <v>0.00006019292449922087</v>
      </c>
    </row>
    <row r="12792" ht="14.25" customHeight="1" spans="1:6" x14ac:dyDescent="0.25">
      <c r="A12792" s="232">
        <v>43732</v>
      </c>
      <c r="B12792" s="233">
        <v>267</v>
      </c>
      <c r="C12792" s="233">
        <v>23</v>
      </c>
      <c r="D12792" s="234">
        <v>0.4583333333321207</v>
      </c>
      <c r="E12792" s="235">
        <v>0.00024584562852031177</v>
      </c>
      <c r="F12792" s="235">
        <v>0.000059992615266278386</v>
      </c>
    </row>
    <row r="12793" ht="14.25" customHeight="1" spans="1:6" x14ac:dyDescent="0.25">
      <c r="A12793" s="232">
        <v>43732</v>
      </c>
      <c r="B12793" s="233">
        <v>267</v>
      </c>
      <c r="C12793" s="233">
        <v>24</v>
      </c>
      <c r="D12793" s="234">
        <v>0.4791666666678793</v>
      </c>
      <c r="E12793" s="235">
        <v>0.0002889927943127982</v>
      </c>
      <c r="F12793" s="235">
        <v>0.0000581898321697959</v>
      </c>
    </row>
    <row r="12794" ht="14.25" customHeight="1" spans="1:6" x14ac:dyDescent="0.25">
      <c r="A12794" s="232">
        <v>43732</v>
      </c>
      <c r="B12794" s="233">
        <v>267</v>
      </c>
      <c r="C12794" s="233">
        <v>25</v>
      </c>
      <c r="D12794" s="234">
        <v>0.5</v>
      </c>
      <c r="E12794" s="235">
        <v>0.000274822557682338</v>
      </c>
      <c r="F12794" s="235">
        <v>0.00005949184218392214</v>
      </c>
    </row>
    <row r="12795" ht="14.25" customHeight="1" spans="1:6" x14ac:dyDescent="0.25">
      <c r="A12795" s="232">
        <v>43732</v>
      </c>
      <c r="B12795" s="233">
        <v>267</v>
      </c>
      <c r="C12795" s="233">
        <v>26</v>
      </c>
      <c r="D12795" s="234">
        <v>0.5208333333321207</v>
      </c>
      <c r="E12795" s="235">
        <v>0.0002571791320452655</v>
      </c>
      <c r="F12795" s="235">
        <v>0.000058890914485094645</v>
      </c>
    </row>
    <row r="12796" ht="14.25" customHeight="1" spans="1:6" x14ac:dyDescent="0.25">
      <c r="A12796" s="232">
        <v>43732</v>
      </c>
      <c r="B12796" s="233">
        <v>267</v>
      </c>
      <c r="C12796" s="233">
        <v>27</v>
      </c>
      <c r="D12796" s="234">
        <v>0.5416666666678793</v>
      </c>
      <c r="E12796" s="235">
        <v>0.00025467937637664584</v>
      </c>
      <c r="F12796" s="235">
        <v>0.0000581898321697959</v>
      </c>
    </row>
    <row r="12797" ht="14.25" customHeight="1" spans="1:6" x14ac:dyDescent="0.25">
      <c r="A12797" s="232">
        <v>43732</v>
      </c>
      <c r="B12797" s="233">
        <v>267</v>
      </c>
      <c r="C12797" s="233">
        <v>28</v>
      </c>
      <c r="D12797" s="234">
        <v>0.5625</v>
      </c>
      <c r="E12797" s="235">
        <v>0.00023718622120652043</v>
      </c>
      <c r="F12797" s="235">
        <v>0.000056387049073313414</v>
      </c>
    </row>
    <row r="12798" ht="14.25" customHeight="1" spans="1:6" x14ac:dyDescent="0.25">
      <c r="A12798" s="232">
        <v>43732</v>
      </c>
      <c r="B12798" s="233">
        <v>267</v>
      </c>
      <c r="C12798" s="233">
        <v>29</v>
      </c>
      <c r="D12798" s="234">
        <v>0.5833333333321207</v>
      </c>
      <c r="E12798" s="235">
        <v>0.00023556308807519134</v>
      </c>
      <c r="F12798" s="235">
        <v>0.00005498488444271591</v>
      </c>
    </row>
    <row r="12799" ht="14.25" customHeight="1" spans="1:6" x14ac:dyDescent="0.25">
      <c r="A12799" s="232">
        <v>43732</v>
      </c>
      <c r="B12799" s="233">
        <v>267</v>
      </c>
      <c r="C12799" s="233">
        <v>30</v>
      </c>
      <c r="D12799" s="234">
        <v>0.6041666666678793</v>
      </c>
      <c r="E12799" s="235">
        <v>0.00021874124269235495</v>
      </c>
      <c r="F12799" s="235">
        <v>0.00005498488444271591</v>
      </c>
    </row>
    <row r="12800" ht="14.25" customHeight="1" spans="1:6" x14ac:dyDescent="0.25">
      <c r="A12800" s="232">
        <v>43732</v>
      </c>
      <c r="B12800" s="233">
        <v>267</v>
      </c>
      <c r="C12800" s="233">
        <v>31</v>
      </c>
      <c r="D12800" s="234">
        <v>0.625</v>
      </c>
      <c r="E12800" s="235">
        <v>0.00016091417189196023</v>
      </c>
      <c r="F12800" s="235">
        <v>0.00005418364751094592</v>
      </c>
    </row>
    <row r="12801" ht="14.25" customHeight="1" spans="1:6" x14ac:dyDescent="0.25">
      <c r="A12801" s="232">
        <v>43732</v>
      </c>
      <c r="B12801" s="233">
        <v>267</v>
      </c>
      <c r="C12801" s="233">
        <v>32</v>
      </c>
      <c r="D12801" s="234">
        <v>0.6458333333321207</v>
      </c>
      <c r="E12801" s="235">
        <v>0.00012984660298607863</v>
      </c>
      <c r="F12801" s="235">
        <v>0.00005568596675801466</v>
      </c>
    </row>
    <row r="12802" ht="14.25" customHeight="1" spans="1:6" x14ac:dyDescent="0.25">
      <c r="A12802" s="232">
        <v>43732</v>
      </c>
      <c r="B12802" s="233">
        <v>267</v>
      </c>
      <c r="C12802" s="233">
        <v>33</v>
      </c>
      <c r="D12802" s="234">
        <v>0.6666666666678793</v>
      </c>
      <c r="E12802" s="235">
        <v>0.00010408884656584867</v>
      </c>
      <c r="F12802" s="235">
        <v>0.0000567876675391984</v>
      </c>
    </row>
    <row r="12803" ht="14.25" customHeight="1" spans="1:6" x14ac:dyDescent="0.25">
      <c r="A12803" s="232">
        <v>43732</v>
      </c>
      <c r="B12803" s="233">
        <v>267</v>
      </c>
      <c r="C12803" s="233">
        <v>34</v>
      </c>
      <c r="D12803" s="234">
        <v>0.6875</v>
      </c>
      <c r="E12803" s="235">
        <v>0.00007476715860862852</v>
      </c>
      <c r="F12803" s="235">
        <v>0.00006139477989687587</v>
      </c>
    </row>
    <row r="12804" ht="14.25" customHeight="1" spans="1:6" x14ac:dyDescent="0.25">
      <c r="A12804" s="232">
        <v>43732</v>
      </c>
      <c r="B12804" s="233">
        <v>267</v>
      </c>
      <c r="C12804" s="233">
        <v>35</v>
      </c>
      <c r="D12804" s="234">
        <v>0.7083333333321207</v>
      </c>
      <c r="E12804" s="235">
        <v>0.00003877182950338495</v>
      </c>
      <c r="F12804" s="235">
        <v>0.00006780467535103583</v>
      </c>
    </row>
    <row r="12805" ht="14.25" customHeight="1" spans="1:6" x14ac:dyDescent="0.25">
      <c r="A12805" s="232">
        <v>43732</v>
      </c>
      <c r="B12805" s="233">
        <v>267</v>
      </c>
      <c r="C12805" s="233">
        <v>36</v>
      </c>
      <c r="D12805" s="234">
        <v>0.7291666666678793</v>
      </c>
      <c r="E12805" s="235">
        <v>0.000017382100846793214</v>
      </c>
      <c r="F12805" s="235">
        <v>0.0000730127154075408</v>
      </c>
    </row>
    <row r="12806" ht="14.25" customHeight="1" spans="1:6" x14ac:dyDescent="0.25">
      <c r="A12806" s="232">
        <v>43732</v>
      </c>
      <c r="B12806" s="233">
        <v>267</v>
      </c>
      <c r="C12806" s="233">
        <v>37</v>
      </c>
      <c r="D12806" s="234">
        <v>0.75</v>
      </c>
      <c r="E12806" s="235">
        <v>0.0000018543763345198272</v>
      </c>
      <c r="F12806" s="235">
        <v>0.00007651812698403452</v>
      </c>
    </row>
    <row r="12807" ht="14.25" customHeight="1" spans="1:6" x14ac:dyDescent="0.25">
      <c r="A12807" s="232">
        <v>43732</v>
      </c>
      <c r="B12807" s="233">
        <v>267</v>
      </c>
      <c r="C12807" s="233">
        <v>38</v>
      </c>
      <c r="D12807" s="234">
        <v>0.7708333333321207</v>
      </c>
      <c r="E12807" s="235">
        <v>0</v>
      </c>
      <c r="F12807" s="235">
        <v>0.00007962292009464326</v>
      </c>
    </row>
    <row r="12808" ht="14.25" customHeight="1" spans="1:6" x14ac:dyDescent="0.25">
      <c r="A12808" s="232">
        <v>43732</v>
      </c>
      <c r="B12808" s="233">
        <v>267</v>
      </c>
      <c r="C12808" s="233">
        <v>39</v>
      </c>
      <c r="D12808" s="234">
        <v>0.7916666666678793</v>
      </c>
      <c r="E12808" s="235">
        <v>0</v>
      </c>
      <c r="F12808" s="235">
        <v>0.00008162601242406827</v>
      </c>
    </row>
    <row r="12809" ht="14.25" customHeight="1" spans="1:6" x14ac:dyDescent="0.25">
      <c r="A12809" s="232">
        <v>43732</v>
      </c>
      <c r="B12809" s="233">
        <v>267</v>
      </c>
      <c r="C12809" s="233">
        <v>40</v>
      </c>
      <c r="D12809" s="234">
        <v>0.8125</v>
      </c>
      <c r="E12809" s="235">
        <v>0</v>
      </c>
      <c r="F12809" s="235">
        <v>0.00007812060084757453</v>
      </c>
    </row>
    <row r="12810" ht="14.25" customHeight="1" spans="1:6" x14ac:dyDescent="0.25">
      <c r="A12810" s="232">
        <v>43732</v>
      </c>
      <c r="B12810" s="233">
        <v>267</v>
      </c>
      <c r="C12810" s="233">
        <v>41</v>
      </c>
      <c r="D12810" s="234">
        <v>0.8333333333321207</v>
      </c>
      <c r="E12810" s="235">
        <v>0</v>
      </c>
      <c r="F12810" s="235">
        <v>0.0000756167354357933</v>
      </c>
    </row>
    <row r="12811" ht="14.25" customHeight="1" spans="1:6" x14ac:dyDescent="0.25">
      <c r="A12811" s="232">
        <v>43732</v>
      </c>
      <c r="B12811" s="233">
        <v>267</v>
      </c>
      <c r="C12811" s="233">
        <v>42</v>
      </c>
      <c r="D12811" s="234">
        <v>0.8541666666678793</v>
      </c>
      <c r="E12811" s="235">
        <v>0</v>
      </c>
      <c r="F12811" s="235">
        <v>0.00007371379772283956</v>
      </c>
    </row>
    <row r="12812" ht="14.25" customHeight="1" spans="1:6" x14ac:dyDescent="0.25">
      <c r="A12812" s="232">
        <v>43732</v>
      </c>
      <c r="B12812" s="233">
        <v>267</v>
      </c>
      <c r="C12812" s="233">
        <v>43</v>
      </c>
      <c r="D12812" s="234">
        <v>0.875</v>
      </c>
      <c r="E12812" s="235">
        <v>0</v>
      </c>
      <c r="F12812" s="235">
        <v>0.00007000807691340332</v>
      </c>
    </row>
    <row r="12813" ht="14.25" customHeight="1" spans="1:6" x14ac:dyDescent="0.25">
      <c r="A12813" s="232">
        <v>43732</v>
      </c>
      <c r="B12813" s="233">
        <v>267</v>
      </c>
      <c r="C12813" s="233">
        <v>44</v>
      </c>
      <c r="D12813" s="234">
        <v>0.8958333333321207</v>
      </c>
      <c r="E12813" s="235">
        <v>0</v>
      </c>
      <c r="F12813" s="235">
        <v>0.00006780467535103583</v>
      </c>
    </row>
    <row r="12814" ht="14.25" customHeight="1" spans="1:6" x14ac:dyDescent="0.25">
      <c r="A12814" s="232">
        <v>43732</v>
      </c>
      <c r="B12814" s="233">
        <v>267</v>
      </c>
      <c r="C12814" s="233">
        <v>45</v>
      </c>
      <c r="D12814" s="234">
        <v>0.9166666666678793</v>
      </c>
      <c r="E12814" s="235">
        <v>0</v>
      </c>
      <c r="F12814" s="235">
        <v>0.00006299725376041584</v>
      </c>
    </row>
    <row r="12815" ht="14.25" customHeight="1" spans="1:6" x14ac:dyDescent="0.25">
      <c r="A12815" s="232">
        <v>43732</v>
      </c>
      <c r="B12815" s="233">
        <v>267</v>
      </c>
      <c r="C12815" s="233">
        <v>46</v>
      </c>
      <c r="D12815" s="234">
        <v>0.9375</v>
      </c>
      <c r="E12815" s="235">
        <v>0</v>
      </c>
      <c r="F12815" s="235">
        <v>0.0000573885952380259</v>
      </c>
    </row>
    <row r="12816" ht="14.25" customHeight="1" spans="1:6" x14ac:dyDescent="0.25">
      <c r="A12816" s="232">
        <v>43732</v>
      </c>
      <c r="B12816" s="233">
        <v>267</v>
      </c>
      <c r="C12816" s="233">
        <v>47</v>
      </c>
      <c r="D12816" s="234">
        <v>0.9583333333321207</v>
      </c>
      <c r="E12816" s="235">
        <v>0</v>
      </c>
      <c r="F12816" s="235">
        <v>0.00005137931824975094</v>
      </c>
    </row>
    <row r="12817" ht="14.25" customHeight="1" spans="1:6" x14ac:dyDescent="0.25">
      <c r="A12817" s="232">
        <v>43732</v>
      </c>
      <c r="B12817" s="233">
        <v>267</v>
      </c>
      <c r="C12817" s="233">
        <v>48</v>
      </c>
      <c r="D12817" s="234">
        <v>0.9791666666678793</v>
      </c>
      <c r="E12817" s="235">
        <v>0</v>
      </c>
      <c r="F12817" s="235">
        <v>0.000045370041261475974</v>
      </c>
    </row>
    <row r="12818" ht="14.25" customHeight="1" spans="1:6" x14ac:dyDescent="0.25">
      <c r="A12818" s="232">
        <v>43733</v>
      </c>
      <c r="B12818" s="233">
        <v>268</v>
      </c>
      <c r="C12818" s="233">
        <v>1</v>
      </c>
      <c r="D12818" s="234">
        <v>0</v>
      </c>
      <c r="E12818" s="235">
        <v>0</v>
      </c>
      <c r="F12818" s="235">
        <v>0.000040061846588499765</v>
      </c>
    </row>
    <row r="12819" ht="14.25" customHeight="1" spans="1:6" x14ac:dyDescent="0.25">
      <c r="A12819" s="232">
        <v>43733</v>
      </c>
      <c r="B12819" s="233">
        <v>268</v>
      </c>
      <c r="C12819" s="233">
        <v>2</v>
      </c>
      <c r="D12819" s="234">
        <v>0.020833333332120674</v>
      </c>
      <c r="E12819" s="235">
        <v>0</v>
      </c>
      <c r="F12819" s="235">
        <v>0.00003605566192964978</v>
      </c>
    </row>
    <row r="12820" ht="14.25" customHeight="1" spans="1:6" x14ac:dyDescent="0.25">
      <c r="A12820" s="232">
        <v>43733</v>
      </c>
      <c r="B12820" s="233">
        <v>268</v>
      </c>
      <c r="C12820" s="233">
        <v>3</v>
      </c>
      <c r="D12820" s="234">
        <v>0.041666666667879326</v>
      </c>
      <c r="E12820" s="235">
        <v>0</v>
      </c>
      <c r="F12820" s="235">
        <v>0.000032550250353156044</v>
      </c>
    </row>
    <row r="12821" ht="14.25" customHeight="1" spans="1:6" x14ac:dyDescent="0.25">
      <c r="A12821" s="232">
        <v>43733</v>
      </c>
      <c r="B12821" s="233">
        <v>268</v>
      </c>
      <c r="C12821" s="233">
        <v>4</v>
      </c>
      <c r="D12821" s="234">
        <v>0.0625</v>
      </c>
      <c r="E12821" s="235">
        <v>0</v>
      </c>
      <c r="F12821" s="235">
        <v>0.000030447003407259817</v>
      </c>
    </row>
    <row r="12822" ht="14.25" customHeight="1" spans="1:6" x14ac:dyDescent="0.25">
      <c r="A12822" s="232">
        <v>43733</v>
      </c>
      <c r="B12822" s="233">
        <v>268</v>
      </c>
      <c r="C12822" s="233">
        <v>5</v>
      </c>
      <c r="D12822" s="234">
        <v>0.08333333333212067</v>
      </c>
      <c r="E12822" s="235">
        <v>0</v>
      </c>
      <c r="F12822" s="235">
        <v>0.00002894468416019107</v>
      </c>
    </row>
    <row r="12823" ht="14.25" customHeight="1" spans="1:6" x14ac:dyDescent="0.25">
      <c r="A12823" s="232">
        <v>43733</v>
      </c>
      <c r="B12823" s="233">
        <v>268</v>
      </c>
      <c r="C12823" s="233">
        <v>6</v>
      </c>
      <c r="D12823" s="234">
        <v>0.10416666666787933</v>
      </c>
      <c r="E12823" s="235">
        <v>0</v>
      </c>
      <c r="F12823" s="235">
        <v>0.000027742828762536086</v>
      </c>
    </row>
    <row r="12824" ht="14.25" customHeight="1" spans="1:6" x14ac:dyDescent="0.25">
      <c r="A12824" s="232">
        <v>43733</v>
      </c>
      <c r="B12824" s="233">
        <v>268</v>
      </c>
      <c r="C12824" s="233">
        <v>7</v>
      </c>
      <c r="D12824" s="234">
        <v>0.125</v>
      </c>
      <c r="E12824" s="235">
        <v>0</v>
      </c>
      <c r="F12824" s="235">
        <v>0.000027542519529593582</v>
      </c>
    </row>
    <row r="12825" ht="14.25" customHeight="1" spans="1:6" x14ac:dyDescent="0.25">
      <c r="A12825" s="232">
        <v>43733</v>
      </c>
      <c r="B12825" s="233">
        <v>268</v>
      </c>
      <c r="C12825" s="233">
        <v>8</v>
      </c>
      <c r="D12825" s="234">
        <v>0.14583333333212067</v>
      </c>
      <c r="E12825" s="235">
        <v>0</v>
      </c>
      <c r="F12825" s="235">
        <v>0.00002674128259782358</v>
      </c>
    </row>
    <row r="12826" ht="14.25" customHeight="1" spans="1:6" x14ac:dyDescent="0.25">
      <c r="A12826" s="232">
        <v>43733</v>
      </c>
      <c r="B12826" s="233">
        <v>268</v>
      </c>
      <c r="C12826" s="233">
        <v>9</v>
      </c>
      <c r="D12826" s="234">
        <v>0.16666666666787933</v>
      </c>
      <c r="E12826" s="235">
        <v>0</v>
      </c>
      <c r="F12826" s="235">
        <v>0.000026240509515467337</v>
      </c>
    </row>
    <row r="12827" ht="14.25" customHeight="1" spans="1:6" x14ac:dyDescent="0.25">
      <c r="A12827" s="232">
        <v>43733</v>
      </c>
      <c r="B12827" s="233">
        <v>268</v>
      </c>
      <c r="C12827" s="233">
        <v>10</v>
      </c>
      <c r="D12827" s="234">
        <v>0.1875</v>
      </c>
      <c r="E12827" s="235">
        <v>0</v>
      </c>
      <c r="F12827" s="235">
        <v>0.000026941591830766084</v>
      </c>
    </row>
    <row r="12828" ht="14.25" customHeight="1" spans="1:6" x14ac:dyDescent="0.25">
      <c r="A12828" s="232">
        <v>43733</v>
      </c>
      <c r="B12828" s="233">
        <v>268</v>
      </c>
      <c r="C12828" s="233">
        <v>11</v>
      </c>
      <c r="D12828" s="234">
        <v>0.20833333333212067</v>
      </c>
      <c r="E12828" s="235">
        <v>0</v>
      </c>
      <c r="F12828" s="235">
        <v>0.000027542519529593582</v>
      </c>
    </row>
    <row r="12829" ht="14.25" customHeight="1" spans="1:6" x14ac:dyDescent="0.25">
      <c r="A12829" s="232">
        <v>43733</v>
      </c>
      <c r="B12829" s="233">
        <v>268</v>
      </c>
      <c r="C12829" s="233">
        <v>12</v>
      </c>
      <c r="D12829" s="234">
        <v>0.22916666666787933</v>
      </c>
      <c r="E12829" s="235">
        <v>2.8147830952866366e-7</v>
      </c>
      <c r="F12829" s="235">
        <v>0.000028143447228421073</v>
      </c>
    </row>
    <row r="12830" ht="14.25" customHeight="1" spans="1:6" x14ac:dyDescent="0.25">
      <c r="A12830" s="232">
        <v>43733</v>
      </c>
      <c r="B12830" s="233">
        <v>268</v>
      </c>
      <c r="C12830" s="233">
        <v>13</v>
      </c>
      <c r="D12830" s="234">
        <v>0.25</v>
      </c>
      <c r="E12830" s="235">
        <v>0.000004996239994133779</v>
      </c>
      <c r="F12830" s="235">
        <v>0.000029846075708432316</v>
      </c>
    </row>
    <row r="12831" ht="14.25" customHeight="1" spans="1:6" x14ac:dyDescent="0.25">
      <c r="A12831" s="232">
        <v>43733</v>
      </c>
      <c r="B12831" s="233">
        <v>268</v>
      </c>
      <c r="C12831" s="233">
        <v>14</v>
      </c>
      <c r="D12831" s="234">
        <v>0.2708333333321207</v>
      </c>
      <c r="E12831" s="235">
        <v>0.000014611494591806429</v>
      </c>
      <c r="F12831" s="235">
        <v>0.000032550250353156044</v>
      </c>
    </row>
    <row r="12832" ht="14.25" customHeight="1" spans="1:6" x14ac:dyDescent="0.25">
      <c r="A12832" s="232">
        <v>43733</v>
      </c>
      <c r="B12832" s="233">
        <v>268</v>
      </c>
      <c r="C12832" s="233">
        <v>15</v>
      </c>
      <c r="D12832" s="234">
        <v>0.2916666666678793</v>
      </c>
      <c r="E12832" s="235">
        <v>0.00002861692076138912</v>
      </c>
      <c r="F12832" s="235">
        <v>0.00003665658962847728</v>
      </c>
    </row>
    <row r="12833" ht="14.25" customHeight="1" spans="1:6" x14ac:dyDescent="0.25">
      <c r="A12833" s="232">
        <v>43733</v>
      </c>
      <c r="B12833" s="233">
        <v>268</v>
      </c>
      <c r="C12833" s="233">
        <v>16</v>
      </c>
      <c r="D12833" s="234">
        <v>0.3125</v>
      </c>
      <c r="E12833" s="235">
        <v>0.0000481015267628808</v>
      </c>
      <c r="F12833" s="235">
        <v>0.00004186462968498224</v>
      </c>
    </row>
    <row r="12834" ht="14.25" customHeight="1" spans="1:6" x14ac:dyDescent="0.25">
      <c r="A12834" s="232">
        <v>43733</v>
      </c>
      <c r="B12834" s="233">
        <v>268</v>
      </c>
      <c r="C12834" s="233">
        <v>17</v>
      </c>
      <c r="D12834" s="234">
        <v>0.3333333333321207</v>
      </c>
      <c r="E12834" s="235">
        <v>0.00007373273565691042</v>
      </c>
      <c r="F12834" s="235">
        <v>0.00005167978209916469</v>
      </c>
    </row>
    <row r="12835" ht="14.25" customHeight="1" spans="1:6" x14ac:dyDescent="0.25">
      <c r="A12835" s="232">
        <v>43733</v>
      </c>
      <c r="B12835" s="233">
        <v>268</v>
      </c>
      <c r="C12835" s="233">
        <v>18</v>
      </c>
      <c r="D12835" s="234">
        <v>0.3541666666678793</v>
      </c>
      <c r="E12835" s="235">
        <v>0.00010725127414350636</v>
      </c>
      <c r="F12835" s="235">
        <v>0.00005768905908743964</v>
      </c>
    </row>
    <row r="12836" ht="14.25" customHeight="1" spans="1:6" x14ac:dyDescent="0.25">
      <c r="A12836" s="232">
        <v>43733</v>
      </c>
      <c r="B12836" s="233">
        <v>268</v>
      </c>
      <c r="C12836" s="233">
        <v>19</v>
      </c>
      <c r="D12836" s="234">
        <v>0.375</v>
      </c>
      <c r="E12836" s="235">
        <v>0.00013207385873189543</v>
      </c>
      <c r="F12836" s="235">
        <v>0.0000628970991439446</v>
      </c>
    </row>
    <row r="12837" ht="14.25" customHeight="1" spans="1:6" x14ac:dyDescent="0.25">
      <c r="A12837" s="232">
        <v>43733</v>
      </c>
      <c r="B12837" s="233">
        <v>268</v>
      </c>
      <c r="C12837" s="233">
        <v>20</v>
      </c>
      <c r="D12837" s="234">
        <v>0.3958333333321207</v>
      </c>
      <c r="E12837" s="235">
        <v>0.00014926902105197586</v>
      </c>
      <c r="F12837" s="235">
        <v>0.00006399879992512835</v>
      </c>
    </row>
    <row r="12838" ht="14.25" customHeight="1" spans="1:6" x14ac:dyDescent="0.25">
      <c r="A12838" s="232">
        <v>43733</v>
      </c>
      <c r="B12838" s="233">
        <v>268</v>
      </c>
      <c r="C12838" s="233">
        <v>21</v>
      </c>
      <c r="D12838" s="234">
        <v>0.4166666666678793</v>
      </c>
      <c r="E12838" s="235">
        <v>0.0001875759256783937</v>
      </c>
      <c r="F12838" s="235">
        <v>0.00006389864530865711</v>
      </c>
    </row>
    <row r="12839" ht="14.25" customHeight="1" spans="1:6" x14ac:dyDescent="0.25">
      <c r="A12839" s="232">
        <v>43733</v>
      </c>
      <c r="B12839" s="233">
        <v>268</v>
      </c>
      <c r="C12839" s="233">
        <v>22</v>
      </c>
      <c r="D12839" s="234">
        <v>0.4375</v>
      </c>
      <c r="E12839" s="235">
        <v>0.00022036399094955628</v>
      </c>
      <c r="F12839" s="235">
        <v>0.00006870606689927708</v>
      </c>
    </row>
    <row r="12840" ht="14.25" customHeight="1" spans="1:6" x14ac:dyDescent="0.25">
      <c r="A12840" s="232">
        <v>43733</v>
      </c>
      <c r="B12840" s="233">
        <v>268</v>
      </c>
      <c r="C12840" s="233">
        <v>23</v>
      </c>
      <c r="D12840" s="234">
        <v>0.4583333333321207</v>
      </c>
      <c r="E12840" s="235">
        <v>0.00020578246019992618</v>
      </c>
      <c r="F12840" s="235">
        <v>0.00007110977769458707</v>
      </c>
    </row>
    <row r="12841" ht="14.25" customHeight="1" spans="1:6" x14ac:dyDescent="0.25">
      <c r="A12841" s="232">
        <v>43733</v>
      </c>
      <c r="B12841" s="233">
        <v>268</v>
      </c>
      <c r="C12841" s="233">
        <v>24</v>
      </c>
      <c r="D12841" s="234">
        <v>0.4791666666678793</v>
      </c>
      <c r="E12841" s="235">
        <v>0.0001829388002743913</v>
      </c>
      <c r="F12841" s="235">
        <v>0.00006950730383104707</v>
      </c>
    </row>
    <row r="12842" ht="14.25" customHeight="1" spans="1:6" x14ac:dyDescent="0.25">
      <c r="A12842" s="232">
        <v>43733</v>
      </c>
      <c r="B12842" s="233">
        <v>268</v>
      </c>
      <c r="C12842" s="233">
        <v>25</v>
      </c>
      <c r="D12842" s="234">
        <v>0.5</v>
      </c>
      <c r="E12842" s="235">
        <v>0.0001892556244221825</v>
      </c>
      <c r="F12842" s="235">
        <v>0.0000720111692428283</v>
      </c>
    </row>
    <row r="12843" ht="14.25" customHeight="1" spans="1:6" x14ac:dyDescent="0.25">
      <c r="A12843" s="232">
        <v>43733</v>
      </c>
      <c r="B12843" s="233">
        <v>268</v>
      </c>
      <c r="C12843" s="233">
        <v>26</v>
      </c>
      <c r="D12843" s="234">
        <v>0.5208333333321207</v>
      </c>
      <c r="E12843" s="235">
        <v>0.00019655402598904066</v>
      </c>
      <c r="F12843" s="235">
        <v>0.00007191101462635705</v>
      </c>
    </row>
    <row r="12844" ht="14.25" customHeight="1" spans="1:6" x14ac:dyDescent="0.25">
      <c r="A12844" s="232">
        <v>43733</v>
      </c>
      <c r="B12844" s="233">
        <v>268</v>
      </c>
      <c r="C12844" s="233">
        <v>27</v>
      </c>
      <c r="D12844" s="234">
        <v>0.5416666666678793</v>
      </c>
      <c r="E12844" s="235">
        <v>0.00017166495334747567</v>
      </c>
      <c r="F12844" s="235">
        <v>0.00007141024154400082</v>
      </c>
    </row>
    <row r="12845" ht="14.25" customHeight="1" spans="1:6" x14ac:dyDescent="0.25">
      <c r="A12845" s="232">
        <v>43733</v>
      </c>
      <c r="B12845" s="233">
        <v>268</v>
      </c>
      <c r="C12845" s="233">
        <v>28</v>
      </c>
      <c r="D12845" s="234">
        <v>0.5625</v>
      </c>
      <c r="E12845" s="235">
        <v>0.00016498509740187645</v>
      </c>
      <c r="F12845" s="235">
        <v>0.0000665026653369096</v>
      </c>
    </row>
    <row r="12846" ht="14.25" customHeight="1" spans="1:6" x14ac:dyDescent="0.25">
      <c r="A12846" s="232">
        <v>43733</v>
      </c>
      <c r="B12846" s="233">
        <v>268</v>
      </c>
      <c r="C12846" s="233">
        <v>29</v>
      </c>
      <c r="D12846" s="234">
        <v>0.5833333333321207</v>
      </c>
      <c r="E12846" s="235">
        <v>0.00013316085249570324</v>
      </c>
      <c r="F12846" s="235">
        <v>0.00006600189225455336</v>
      </c>
    </row>
    <row r="12847" ht="14.25" customHeight="1" spans="1:6" x14ac:dyDescent="0.25">
      <c r="A12847" s="232">
        <v>43733</v>
      </c>
      <c r="B12847" s="233">
        <v>268</v>
      </c>
      <c r="C12847" s="233">
        <v>30</v>
      </c>
      <c r="D12847" s="234">
        <v>0.6041666666678793</v>
      </c>
      <c r="E12847" s="235">
        <v>0.00011586957193110465</v>
      </c>
      <c r="F12847" s="235">
        <v>0.00006560127378866834</v>
      </c>
    </row>
    <row r="12848" ht="14.25" customHeight="1" spans="1:6" x14ac:dyDescent="0.25">
      <c r="A12848" s="232">
        <v>43733</v>
      </c>
      <c r="B12848" s="233">
        <v>268</v>
      </c>
      <c r="C12848" s="233">
        <v>31</v>
      </c>
      <c r="D12848" s="234">
        <v>0.625</v>
      </c>
      <c r="E12848" s="235">
        <v>0.00006717342481803348</v>
      </c>
      <c r="F12848" s="235">
        <v>0.00006740405688515083</v>
      </c>
    </row>
    <row r="12849" ht="14.25" customHeight="1" spans="1:6" x14ac:dyDescent="0.25">
      <c r="A12849" s="232">
        <v>43733</v>
      </c>
      <c r="B12849" s="233">
        <v>268</v>
      </c>
      <c r="C12849" s="233">
        <v>32</v>
      </c>
      <c r="D12849" s="234">
        <v>0.6458333333321207</v>
      </c>
      <c r="E12849" s="235">
        <v>0.000049714496225518506</v>
      </c>
      <c r="F12849" s="235">
        <v>0.00006740405688515083</v>
      </c>
    </row>
    <row r="12850" ht="14.25" customHeight="1" spans="1:6" x14ac:dyDescent="0.25">
      <c r="A12850" s="232">
        <v>43733</v>
      </c>
      <c r="B12850" s="233">
        <v>268</v>
      </c>
      <c r="C12850" s="233">
        <v>33</v>
      </c>
      <c r="D12850" s="234">
        <v>0.6666666666678793</v>
      </c>
      <c r="E12850" s="235">
        <v>0.00004176494933122539</v>
      </c>
      <c r="F12850" s="235">
        <v>0.00007161055077694331</v>
      </c>
    </row>
    <row r="12851" ht="14.25" customHeight="1" spans="1:6" x14ac:dyDescent="0.25">
      <c r="A12851" s="232">
        <v>43733</v>
      </c>
      <c r="B12851" s="233">
        <v>268</v>
      </c>
      <c r="C12851" s="233">
        <v>34</v>
      </c>
      <c r="D12851" s="234">
        <v>0.6875</v>
      </c>
      <c r="E12851" s="235">
        <v>0.00003137118144406545</v>
      </c>
      <c r="F12851" s="235">
        <v>0.00007411441618872453</v>
      </c>
    </row>
    <row r="12852" ht="14.25" customHeight="1" spans="1:6" x14ac:dyDescent="0.25">
      <c r="A12852" s="232">
        <v>43733</v>
      </c>
      <c r="B12852" s="233">
        <v>268</v>
      </c>
      <c r="C12852" s="233">
        <v>35</v>
      </c>
      <c r="D12852" s="234">
        <v>0.7083333333321207</v>
      </c>
      <c r="E12852" s="235">
        <v>0.000015614060525989084</v>
      </c>
      <c r="F12852" s="235">
        <v>0.00008192647627348199</v>
      </c>
    </row>
    <row r="12853" ht="14.25" customHeight="1" spans="1:6" x14ac:dyDescent="0.25">
      <c r="A12853" s="232">
        <v>43733</v>
      </c>
      <c r="B12853" s="233">
        <v>268</v>
      </c>
      <c r="C12853" s="233">
        <v>36</v>
      </c>
      <c r="D12853" s="234">
        <v>0.7291666666678793</v>
      </c>
      <c r="E12853" s="235">
        <v>0.000006190976769120342</v>
      </c>
      <c r="F12853" s="235">
        <v>0.00008312833167113699</v>
      </c>
    </row>
    <row r="12854" ht="14.25" customHeight="1" spans="1:6" x14ac:dyDescent="0.25">
      <c r="A12854" s="232">
        <v>43733</v>
      </c>
      <c r="B12854" s="233">
        <v>268</v>
      </c>
      <c r="C12854" s="233">
        <v>37</v>
      </c>
      <c r="D12854" s="234">
        <v>0.75</v>
      </c>
      <c r="E12854" s="235">
        <v>0.0000010335999484083014</v>
      </c>
      <c r="F12854" s="235">
        <v>0.00008523157861703322</v>
      </c>
    </row>
    <row r="12855" ht="14.25" customHeight="1" spans="1:6" x14ac:dyDescent="0.25">
      <c r="A12855" s="232">
        <v>43733</v>
      </c>
      <c r="B12855" s="233">
        <v>268</v>
      </c>
      <c r="C12855" s="233">
        <v>38</v>
      </c>
      <c r="D12855" s="234">
        <v>0.7708333333321207</v>
      </c>
      <c r="E12855" s="235">
        <v>0</v>
      </c>
      <c r="F12855" s="235">
        <v>0.00008853668096058446</v>
      </c>
    </row>
    <row r="12856" ht="14.25" customHeight="1" spans="1:6" x14ac:dyDescent="0.25">
      <c r="A12856" s="232">
        <v>43733</v>
      </c>
      <c r="B12856" s="233">
        <v>268</v>
      </c>
      <c r="C12856" s="233">
        <v>39</v>
      </c>
      <c r="D12856" s="234">
        <v>0.7916666666678793</v>
      </c>
      <c r="E12856" s="235">
        <v>0</v>
      </c>
      <c r="F12856" s="235">
        <v>0.00009224240177002067</v>
      </c>
    </row>
    <row r="12857" ht="14.25" customHeight="1" spans="1:6" x14ac:dyDescent="0.25">
      <c r="A12857" s="232">
        <v>43733</v>
      </c>
      <c r="B12857" s="233">
        <v>268</v>
      </c>
      <c r="C12857" s="233">
        <v>40</v>
      </c>
      <c r="D12857" s="234">
        <v>0.8125</v>
      </c>
      <c r="E12857" s="235">
        <v>0</v>
      </c>
      <c r="F12857" s="235">
        <v>0.00009154131945472191</v>
      </c>
    </row>
    <row r="12858" ht="14.25" customHeight="1" spans="1:6" x14ac:dyDescent="0.25">
      <c r="A12858" s="232">
        <v>43733</v>
      </c>
      <c r="B12858" s="233">
        <v>268</v>
      </c>
      <c r="C12858" s="233">
        <v>41</v>
      </c>
      <c r="D12858" s="234">
        <v>0.8333333333321207</v>
      </c>
      <c r="E12858" s="235">
        <v>0</v>
      </c>
      <c r="F12858" s="235">
        <v>0.00008783559864528572</v>
      </c>
    </row>
    <row r="12859" ht="14.25" customHeight="1" spans="1:6" x14ac:dyDescent="0.25">
      <c r="A12859" s="232">
        <v>43733</v>
      </c>
      <c r="B12859" s="233">
        <v>268</v>
      </c>
      <c r="C12859" s="233">
        <v>42</v>
      </c>
      <c r="D12859" s="234">
        <v>0.8541666666678793</v>
      </c>
      <c r="E12859" s="235">
        <v>0</v>
      </c>
      <c r="F12859" s="235">
        <v>0.00008122539395818325</v>
      </c>
    </row>
    <row r="12860" ht="14.25" customHeight="1" spans="1:6" x14ac:dyDescent="0.25">
      <c r="A12860" s="232">
        <v>43733</v>
      </c>
      <c r="B12860" s="233">
        <v>268</v>
      </c>
      <c r="C12860" s="233">
        <v>43</v>
      </c>
      <c r="D12860" s="234">
        <v>0.875</v>
      </c>
      <c r="E12860" s="235">
        <v>0</v>
      </c>
      <c r="F12860" s="235">
        <v>0.00007812060084757453</v>
      </c>
    </row>
    <row r="12861" ht="14.25" customHeight="1" spans="1:6" x14ac:dyDescent="0.25">
      <c r="A12861" s="232">
        <v>43733</v>
      </c>
      <c r="B12861" s="233">
        <v>268</v>
      </c>
      <c r="C12861" s="233">
        <v>44</v>
      </c>
      <c r="D12861" s="234">
        <v>0.8958333333321207</v>
      </c>
      <c r="E12861" s="235">
        <v>0</v>
      </c>
      <c r="F12861" s="235">
        <v>0.00007191101462635705</v>
      </c>
    </row>
    <row r="12862" ht="14.25" customHeight="1" spans="1:6" x14ac:dyDescent="0.25">
      <c r="A12862" s="232">
        <v>43733</v>
      </c>
      <c r="B12862" s="233">
        <v>268</v>
      </c>
      <c r="C12862" s="233">
        <v>45</v>
      </c>
      <c r="D12862" s="234">
        <v>0.9166666666678793</v>
      </c>
      <c r="E12862" s="235">
        <v>0</v>
      </c>
      <c r="F12862" s="235">
        <v>0.00006680312918632335</v>
      </c>
    </row>
    <row r="12863" ht="14.25" customHeight="1" spans="1:6" x14ac:dyDescent="0.25">
      <c r="A12863" s="232">
        <v>43733</v>
      </c>
      <c r="B12863" s="233">
        <v>268</v>
      </c>
      <c r="C12863" s="233">
        <v>46</v>
      </c>
      <c r="D12863" s="234">
        <v>0.9375</v>
      </c>
      <c r="E12863" s="235">
        <v>0</v>
      </c>
      <c r="F12863" s="235">
        <v>0.000058890914485094645</v>
      </c>
    </row>
    <row r="12864" ht="14.25" customHeight="1" spans="1:6" x14ac:dyDescent="0.25">
      <c r="A12864" s="232">
        <v>43733</v>
      </c>
      <c r="B12864" s="233">
        <v>268</v>
      </c>
      <c r="C12864" s="233">
        <v>47</v>
      </c>
      <c r="D12864" s="234">
        <v>0.9583333333321207</v>
      </c>
      <c r="E12864" s="235">
        <v>0</v>
      </c>
      <c r="F12864" s="235">
        <v>0.000050277617468567196</v>
      </c>
    </row>
    <row r="12865" ht="14.25" customHeight="1" spans="1:6" x14ac:dyDescent="0.25">
      <c r="A12865" s="232">
        <v>43733</v>
      </c>
      <c r="B12865" s="233">
        <v>268</v>
      </c>
      <c r="C12865" s="233">
        <v>48</v>
      </c>
      <c r="D12865" s="234">
        <v>0.9791666666678793</v>
      </c>
      <c r="E12865" s="235">
        <v>0</v>
      </c>
      <c r="F12865" s="235">
        <v>0.000042866175849694736</v>
      </c>
    </row>
    <row r="12866" ht="14.25" customHeight="1" spans="1:6" x14ac:dyDescent="0.25">
      <c r="A12866" s="232">
        <v>43734</v>
      </c>
      <c r="B12866" s="233">
        <v>269</v>
      </c>
      <c r="C12866" s="233">
        <v>1</v>
      </c>
      <c r="D12866" s="234">
        <v>0</v>
      </c>
      <c r="E12866" s="235">
        <v>0</v>
      </c>
      <c r="F12866" s="235">
        <v>0.000036756744244948525</v>
      </c>
    </row>
    <row r="12867" ht="14.25" customHeight="1" spans="1:6" x14ac:dyDescent="0.25">
      <c r="A12867" s="232">
        <v>43734</v>
      </c>
      <c r="B12867" s="233">
        <v>269</v>
      </c>
      <c r="C12867" s="233">
        <v>2</v>
      </c>
      <c r="D12867" s="234">
        <v>0.020833333332120674</v>
      </c>
      <c r="E12867" s="235">
        <v>0</v>
      </c>
      <c r="F12867" s="235">
        <v>0.00003234994112021355</v>
      </c>
    </row>
    <row r="12868" ht="14.25" customHeight="1" spans="1:6" x14ac:dyDescent="0.25">
      <c r="A12868" s="232">
        <v>43734</v>
      </c>
      <c r="B12868" s="233">
        <v>269</v>
      </c>
      <c r="C12868" s="233">
        <v>3</v>
      </c>
      <c r="D12868" s="234">
        <v>0.041666666667879326</v>
      </c>
      <c r="E12868" s="235">
        <v>0</v>
      </c>
      <c r="F12868" s="235">
        <v>0.000029545611859018566</v>
      </c>
    </row>
    <row r="12869" ht="14.25" customHeight="1" spans="1:6" x14ac:dyDescent="0.25">
      <c r="A12869" s="232">
        <v>43734</v>
      </c>
      <c r="B12869" s="233">
        <v>269</v>
      </c>
      <c r="C12869" s="233">
        <v>4</v>
      </c>
      <c r="D12869" s="234">
        <v>0.0625</v>
      </c>
      <c r="E12869" s="235">
        <v>0</v>
      </c>
      <c r="F12869" s="235">
        <v>0.00002784298337900733</v>
      </c>
    </row>
    <row r="12870" ht="14.25" customHeight="1" spans="1:6" x14ac:dyDescent="0.25">
      <c r="A12870" s="232">
        <v>43734</v>
      </c>
      <c r="B12870" s="233">
        <v>269</v>
      </c>
      <c r="C12870" s="233">
        <v>5</v>
      </c>
      <c r="D12870" s="234">
        <v>0.08333333333212067</v>
      </c>
      <c r="E12870" s="235">
        <v>0</v>
      </c>
      <c r="F12870" s="235">
        <v>0.00002674128259782358</v>
      </c>
    </row>
    <row r="12871" ht="14.25" customHeight="1" spans="1:6" x14ac:dyDescent="0.25">
      <c r="A12871" s="232">
        <v>43734</v>
      </c>
      <c r="B12871" s="233">
        <v>269</v>
      </c>
      <c r="C12871" s="233">
        <v>6</v>
      </c>
      <c r="D12871" s="234">
        <v>0.10416666666787933</v>
      </c>
      <c r="E12871" s="235">
        <v>0</v>
      </c>
      <c r="F12871" s="235">
        <v>0.00002654097336488109</v>
      </c>
    </row>
    <row r="12872" ht="14.25" customHeight="1" spans="1:6" x14ac:dyDescent="0.25">
      <c r="A12872" s="232">
        <v>43734</v>
      </c>
      <c r="B12872" s="233">
        <v>269</v>
      </c>
      <c r="C12872" s="233">
        <v>7</v>
      </c>
      <c r="D12872" s="234">
        <v>0.125</v>
      </c>
      <c r="E12872" s="235">
        <v>0</v>
      </c>
      <c r="F12872" s="235">
        <v>0.000026240509515467337</v>
      </c>
    </row>
    <row r="12873" ht="14.25" customHeight="1" spans="1:6" x14ac:dyDescent="0.25">
      <c r="A12873" s="232">
        <v>43734</v>
      </c>
      <c r="B12873" s="233">
        <v>269</v>
      </c>
      <c r="C12873" s="233">
        <v>8</v>
      </c>
      <c r="D12873" s="234">
        <v>0.14583333333212067</v>
      </c>
      <c r="E12873" s="235">
        <v>0</v>
      </c>
      <c r="F12873" s="235">
        <v>0.000025839891049582346</v>
      </c>
    </row>
    <row r="12874" ht="14.25" customHeight="1" spans="1:6" x14ac:dyDescent="0.25">
      <c r="A12874" s="232">
        <v>43734</v>
      </c>
      <c r="B12874" s="233">
        <v>269</v>
      </c>
      <c r="C12874" s="233">
        <v>9</v>
      </c>
      <c r="D12874" s="234">
        <v>0.16666666666787933</v>
      </c>
      <c r="E12874" s="235">
        <v>0</v>
      </c>
      <c r="F12874" s="235">
        <v>0.000025739736433111092</v>
      </c>
    </row>
    <row r="12875" ht="14.25" customHeight="1" spans="1:6" x14ac:dyDescent="0.25">
      <c r="A12875" s="232">
        <v>43734</v>
      </c>
      <c r="B12875" s="233">
        <v>269</v>
      </c>
      <c r="C12875" s="233">
        <v>10</v>
      </c>
      <c r="D12875" s="234">
        <v>0.1875</v>
      </c>
      <c r="E12875" s="235">
        <v>0</v>
      </c>
      <c r="F12875" s="235">
        <v>0.000026340664131938587</v>
      </c>
    </row>
    <row r="12876" ht="14.25" customHeight="1" spans="1:6" x14ac:dyDescent="0.25">
      <c r="A12876" s="232">
        <v>43734</v>
      </c>
      <c r="B12876" s="233">
        <v>269</v>
      </c>
      <c r="C12876" s="233">
        <v>11</v>
      </c>
      <c r="D12876" s="234">
        <v>0.20833333333212067</v>
      </c>
      <c r="E12876" s="235">
        <v>0</v>
      </c>
      <c r="F12876" s="235">
        <v>0.000027943137995478576</v>
      </c>
    </row>
    <row r="12877" ht="14.25" customHeight="1" spans="1:6" x14ac:dyDescent="0.25">
      <c r="A12877" s="232">
        <v>43734</v>
      </c>
      <c r="B12877" s="233">
        <v>269</v>
      </c>
      <c r="C12877" s="233">
        <v>12</v>
      </c>
      <c r="D12877" s="234">
        <v>0.22916666666787933</v>
      </c>
      <c r="E12877" s="235">
        <v>2.8147830952866366e-7</v>
      </c>
      <c r="F12877" s="235">
        <v>0.00002974592109196107</v>
      </c>
    </row>
    <row r="12878" ht="14.25" customHeight="1" spans="1:6" x14ac:dyDescent="0.25">
      <c r="A12878" s="232">
        <v>43734</v>
      </c>
      <c r="B12878" s="233">
        <v>269</v>
      </c>
      <c r="C12878" s="233">
        <v>13</v>
      </c>
      <c r="D12878" s="234">
        <v>0.25</v>
      </c>
      <c r="E12878" s="235">
        <v>0.0000021814568988471434</v>
      </c>
      <c r="F12878" s="235">
        <v>0.000035955507313178524</v>
      </c>
    </row>
    <row r="12879" ht="14.25" customHeight="1" spans="1:6" x14ac:dyDescent="0.25">
      <c r="A12879" s="232">
        <v>43734</v>
      </c>
      <c r="B12879" s="233">
        <v>269</v>
      </c>
      <c r="C12879" s="233">
        <v>14</v>
      </c>
      <c r="D12879" s="234">
        <v>0.2708333333321207</v>
      </c>
      <c r="E12879" s="235">
        <v>0.000008774232269452721</v>
      </c>
      <c r="F12879" s="235">
        <v>0.00004316663969910849</v>
      </c>
    </row>
    <row r="12880" ht="14.25" customHeight="1" spans="1:6" x14ac:dyDescent="0.25">
      <c r="A12880" s="232">
        <v>43734</v>
      </c>
      <c r="B12880" s="233">
        <v>269</v>
      </c>
      <c r="C12880" s="233">
        <v>15</v>
      </c>
      <c r="D12880" s="234">
        <v>0.2916666666678793</v>
      </c>
      <c r="E12880" s="235">
        <v>0.000032931109095522425</v>
      </c>
      <c r="F12880" s="235">
        <v>0.00005077839055092343</v>
      </c>
    </row>
    <row r="12881" ht="14.25" customHeight="1" spans="1:6" x14ac:dyDescent="0.25">
      <c r="A12881" s="232">
        <v>43734</v>
      </c>
      <c r="B12881" s="233">
        <v>269</v>
      </c>
      <c r="C12881" s="233">
        <v>16</v>
      </c>
      <c r="D12881" s="234">
        <v>0.3125</v>
      </c>
      <c r="E12881" s="235">
        <v>0.00007424659156138564</v>
      </c>
      <c r="F12881" s="235">
        <v>0.000056987976772140894</v>
      </c>
    </row>
    <row r="12882" ht="14.25" customHeight="1" spans="1:6" x14ac:dyDescent="0.25">
      <c r="A12882" s="232">
        <v>43734</v>
      </c>
      <c r="B12882" s="233">
        <v>269</v>
      </c>
      <c r="C12882" s="233">
        <v>17</v>
      </c>
      <c r="D12882" s="234">
        <v>0.3333333333321207</v>
      </c>
      <c r="E12882" s="235">
        <v>0.00011860375876708116</v>
      </c>
      <c r="F12882" s="235">
        <v>0.000055786121374485906</v>
      </c>
    </row>
    <row r="12883" ht="14.25" customHeight="1" spans="1:6" x14ac:dyDescent="0.25">
      <c r="A12883" s="232">
        <v>43734</v>
      </c>
      <c r="B12883" s="233">
        <v>269</v>
      </c>
      <c r="C12883" s="233">
        <v>18</v>
      </c>
      <c r="D12883" s="234">
        <v>0.3541666666678793</v>
      </c>
      <c r="E12883" s="235">
        <v>0.00016217431750415408</v>
      </c>
      <c r="F12883" s="235">
        <v>0.00005668751292272716</v>
      </c>
    </row>
    <row r="12884" ht="14.25" customHeight="1" spans="1:6" x14ac:dyDescent="0.25">
      <c r="A12884" s="232">
        <v>43734</v>
      </c>
      <c r="B12884" s="233">
        <v>269</v>
      </c>
      <c r="C12884" s="233">
        <v>19</v>
      </c>
      <c r="D12884" s="234">
        <v>0.375</v>
      </c>
      <c r="E12884" s="235">
        <v>0.00020455455627678206</v>
      </c>
      <c r="F12884" s="235">
        <v>0.000058390141402738404</v>
      </c>
    </row>
    <row r="12885" ht="14.25" customHeight="1" spans="1:6" x14ac:dyDescent="0.25">
      <c r="A12885" s="232">
        <v>43734</v>
      </c>
      <c r="B12885" s="233">
        <v>269</v>
      </c>
      <c r="C12885" s="233">
        <v>20</v>
      </c>
      <c r="D12885" s="234">
        <v>0.3958333333321207</v>
      </c>
      <c r="E12885" s="235">
        <v>0.00023894446908962283</v>
      </c>
      <c r="F12885" s="235">
        <v>0.00005728844062155465</v>
      </c>
    </row>
    <row r="12886" ht="14.25" customHeight="1" spans="1:6" x14ac:dyDescent="0.25">
      <c r="A12886" s="232">
        <v>43734</v>
      </c>
      <c r="B12886" s="233">
        <v>269</v>
      </c>
      <c r="C12886" s="233">
        <v>21</v>
      </c>
      <c r="D12886" s="234">
        <v>0.4166666666678793</v>
      </c>
      <c r="E12886" s="235">
        <v>0.00026727376833290424</v>
      </c>
      <c r="F12886" s="235">
        <v>0.000056487203689784654</v>
      </c>
    </row>
    <row r="12887" ht="14.25" customHeight="1" spans="1:6" x14ac:dyDescent="0.25">
      <c r="A12887" s="232">
        <v>43734</v>
      </c>
      <c r="B12887" s="233">
        <v>269</v>
      </c>
      <c r="C12887" s="233">
        <v>22</v>
      </c>
      <c r="D12887" s="234">
        <v>0.4375</v>
      </c>
      <c r="E12887" s="235">
        <v>0.00028704515844369755</v>
      </c>
      <c r="F12887" s="235">
        <v>0.000055085039059187164</v>
      </c>
    </row>
    <row r="12888" ht="14.25" customHeight="1" spans="1:6" x14ac:dyDescent="0.25">
      <c r="A12888" s="232">
        <v>43734</v>
      </c>
      <c r="B12888" s="233">
        <v>269</v>
      </c>
      <c r="C12888" s="233">
        <v>23</v>
      </c>
      <c r="D12888" s="234">
        <v>0.4583333333321207</v>
      </c>
      <c r="E12888" s="235">
        <v>0.0002999016042116899</v>
      </c>
      <c r="F12888" s="235">
        <v>0.000057088131388612155</v>
      </c>
    </row>
    <row r="12889" ht="14.25" customHeight="1" spans="1:6" x14ac:dyDescent="0.25">
      <c r="A12889" s="232">
        <v>43734</v>
      </c>
      <c r="B12889" s="233">
        <v>269</v>
      </c>
      <c r="C12889" s="233">
        <v>24</v>
      </c>
      <c r="D12889" s="234">
        <v>0.4791666666678793</v>
      </c>
      <c r="E12889" s="235">
        <v>0.00030715709701996635</v>
      </c>
      <c r="F12889" s="235">
        <v>0.00005588627599095715</v>
      </c>
    </row>
    <row r="12890" ht="14.25" customHeight="1" spans="1:6" x14ac:dyDescent="0.25">
      <c r="A12890" s="232">
        <v>43734</v>
      </c>
      <c r="B12890" s="233">
        <v>269</v>
      </c>
      <c r="C12890" s="233">
        <v>25</v>
      </c>
      <c r="D12890" s="234">
        <v>0.5</v>
      </c>
      <c r="E12890" s="235">
        <v>0.0003186322493007223</v>
      </c>
      <c r="F12890" s="235">
        <v>0.000056587358306255894</v>
      </c>
    </row>
    <row r="12891" ht="14.25" customHeight="1" spans="1:6" x14ac:dyDescent="0.25">
      <c r="A12891" s="232">
        <v>43734</v>
      </c>
      <c r="B12891" s="233">
        <v>269</v>
      </c>
      <c r="C12891" s="233">
        <v>26</v>
      </c>
      <c r="D12891" s="234">
        <v>0.5208333333321207</v>
      </c>
      <c r="E12891" s="235">
        <v>0.0003183173703220401</v>
      </c>
      <c r="F12891" s="235">
        <v>0.000056286894456842146</v>
      </c>
    </row>
    <row r="12892" ht="14.25" customHeight="1" spans="1:6" x14ac:dyDescent="0.25">
      <c r="A12892" s="232">
        <v>43734</v>
      </c>
      <c r="B12892" s="233">
        <v>269</v>
      </c>
      <c r="C12892" s="233">
        <v>27</v>
      </c>
      <c r="D12892" s="234">
        <v>0.5416666666678793</v>
      </c>
      <c r="E12892" s="235">
        <v>0.00031091336682641246</v>
      </c>
      <c r="F12892" s="235">
        <v>0.00005608658522389965</v>
      </c>
    </row>
    <row r="12893" ht="14.25" customHeight="1" spans="1:6" x14ac:dyDescent="0.25">
      <c r="A12893" s="232">
        <v>43734</v>
      </c>
      <c r="B12893" s="233">
        <v>269</v>
      </c>
      <c r="C12893" s="233">
        <v>28</v>
      </c>
      <c r="D12893" s="234">
        <v>0.5625</v>
      </c>
      <c r="E12893" s="235">
        <v>0.0002953686854893337</v>
      </c>
      <c r="F12893" s="235">
        <v>0.00005418364751094592</v>
      </c>
    </row>
    <row r="12894" ht="14.25" customHeight="1" spans="1:6" x14ac:dyDescent="0.25">
      <c r="A12894" s="232">
        <v>43734</v>
      </c>
      <c r="B12894" s="233">
        <v>269</v>
      </c>
      <c r="C12894" s="233">
        <v>29</v>
      </c>
      <c r="D12894" s="234">
        <v>0.5833333333321207</v>
      </c>
      <c r="E12894" s="235">
        <v>0.0002663069306030937</v>
      </c>
      <c r="F12894" s="235">
        <v>0.000052681328263877173</v>
      </c>
    </row>
    <row r="12895" ht="14.25" customHeight="1" spans="1:6" x14ac:dyDescent="0.25">
      <c r="A12895" s="232">
        <v>43734</v>
      </c>
      <c r="B12895" s="233">
        <v>269</v>
      </c>
      <c r="C12895" s="233">
        <v>30</v>
      </c>
      <c r="D12895" s="234">
        <v>0.6041666666678793</v>
      </c>
      <c r="E12895" s="235">
        <v>0.00023389712759999725</v>
      </c>
      <c r="F12895" s="235">
        <v>0.000053783029045060915</v>
      </c>
    </row>
    <row r="12896" ht="14.25" customHeight="1" spans="1:6" x14ac:dyDescent="0.25">
      <c r="A12896" s="232">
        <v>43734</v>
      </c>
      <c r="B12896" s="233">
        <v>269</v>
      </c>
      <c r="C12896" s="233">
        <v>31</v>
      </c>
      <c r="D12896" s="234">
        <v>0.625</v>
      </c>
      <c r="E12896" s="235">
        <v>0.00020594278835654782</v>
      </c>
      <c r="F12896" s="235">
        <v>0.00005368287442858966</v>
      </c>
    </row>
    <row r="12897" ht="14.25" customHeight="1" spans="1:6" x14ac:dyDescent="0.25">
      <c r="A12897" s="232">
        <v>43734</v>
      </c>
      <c r="B12897" s="233">
        <v>269</v>
      </c>
      <c r="C12897" s="233">
        <v>32</v>
      </c>
      <c r="D12897" s="234">
        <v>0.6458333333321207</v>
      </c>
      <c r="E12897" s="235">
        <v>0.00014391498233187817</v>
      </c>
      <c r="F12897" s="235">
        <v>0.00005828998678626714</v>
      </c>
    </row>
    <row r="12898" ht="14.25" customHeight="1" spans="1:6" x14ac:dyDescent="0.25">
      <c r="A12898" s="232">
        <v>43734</v>
      </c>
      <c r="B12898" s="233">
        <v>269</v>
      </c>
      <c r="C12898" s="233">
        <v>33</v>
      </c>
      <c r="D12898" s="234">
        <v>0.6666666666678793</v>
      </c>
      <c r="E12898" s="235">
        <v>0.00009932376103899431</v>
      </c>
      <c r="F12898" s="235">
        <v>0.00006239632606158836</v>
      </c>
    </row>
    <row r="12899" ht="14.25" customHeight="1" spans="1:6" x14ac:dyDescent="0.25">
      <c r="A12899" s="232">
        <v>43734</v>
      </c>
      <c r="B12899" s="233">
        <v>269</v>
      </c>
      <c r="C12899" s="233">
        <v>34</v>
      </c>
      <c r="D12899" s="234">
        <v>0.6875</v>
      </c>
      <c r="E12899" s="235">
        <v>0.00005876656668683455</v>
      </c>
      <c r="F12899" s="235">
        <v>0.00006780467535103583</v>
      </c>
    </row>
    <row r="12900" ht="14.25" customHeight="1" spans="1:6" x14ac:dyDescent="0.25">
      <c r="A12900" s="232">
        <v>43734</v>
      </c>
      <c r="B12900" s="233">
        <v>269</v>
      </c>
      <c r="C12900" s="233">
        <v>35</v>
      </c>
      <c r="D12900" s="234">
        <v>0.7083333333321207</v>
      </c>
      <c r="E12900" s="235">
        <v>0.000032871594444959806</v>
      </c>
      <c r="F12900" s="235">
        <v>0.00007571689005226453</v>
      </c>
    </row>
    <row r="12901" ht="14.25" customHeight="1" spans="1:6" x14ac:dyDescent="0.25">
      <c r="A12901" s="232">
        <v>43734</v>
      </c>
      <c r="B12901" s="233">
        <v>269</v>
      </c>
      <c r="C12901" s="233">
        <v>36</v>
      </c>
      <c r="D12901" s="234">
        <v>0.7291666666678793</v>
      </c>
      <c r="E12901" s="235">
        <v>0.00001238036596508129</v>
      </c>
      <c r="F12901" s="235">
        <v>0.00007751967314874703</v>
      </c>
    </row>
    <row r="12902" ht="14.25" customHeight="1" spans="1:6" x14ac:dyDescent="0.25">
      <c r="A12902" s="232">
        <v>43734</v>
      </c>
      <c r="B12902" s="233">
        <v>269</v>
      </c>
      <c r="C12902" s="233">
        <v>37</v>
      </c>
      <c r="D12902" s="234">
        <v>0.75</v>
      </c>
      <c r="E12902" s="235">
        <v>9.103571033818657e-7</v>
      </c>
      <c r="F12902" s="235">
        <v>0.00008022384779347077</v>
      </c>
    </row>
    <row r="12903" ht="14.25" customHeight="1" spans="1:6" x14ac:dyDescent="0.25">
      <c r="A12903" s="232">
        <v>43734</v>
      </c>
      <c r="B12903" s="233">
        <v>269</v>
      </c>
      <c r="C12903" s="233">
        <v>38</v>
      </c>
      <c r="D12903" s="234">
        <v>0.7708333333321207</v>
      </c>
      <c r="E12903" s="235">
        <v>0</v>
      </c>
      <c r="F12903" s="235">
        <v>0.00008683405248057323</v>
      </c>
    </row>
    <row r="12904" ht="14.25" customHeight="1" spans="1:6" x14ac:dyDescent="0.25">
      <c r="A12904" s="232">
        <v>43734</v>
      </c>
      <c r="B12904" s="233">
        <v>269</v>
      </c>
      <c r="C12904" s="233">
        <v>39</v>
      </c>
      <c r="D12904" s="234">
        <v>0.7916666666678793</v>
      </c>
      <c r="E12904" s="235">
        <v>0</v>
      </c>
      <c r="F12904" s="235">
        <v>0.00008693420709704446</v>
      </c>
    </row>
    <row r="12905" ht="14.25" customHeight="1" spans="1:6" x14ac:dyDescent="0.25">
      <c r="A12905" s="232">
        <v>43734</v>
      </c>
      <c r="B12905" s="233">
        <v>269</v>
      </c>
      <c r="C12905" s="233">
        <v>40</v>
      </c>
      <c r="D12905" s="234">
        <v>0.8125</v>
      </c>
      <c r="E12905" s="235">
        <v>0</v>
      </c>
      <c r="F12905" s="235">
        <v>0.00008533173323350447</v>
      </c>
    </row>
    <row r="12906" ht="14.25" customHeight="1" spans="1:6" x14ac:dyDescent="0.25">
      <c r="A12906" s="232">
        <v>43734</v>
      </c>
      <c r="B12906" s="233">
        <v>269</v>
      </c>
      <c r="C12906" s="233">
        <v>41</v>
      </c>
      <c r="D12906" s="234">
        <v>0.8333333333321207</v>
      </c>
      <c r="E12906" s="235">
        <v>0</v>
      </c>
      <c r="F12906" s="235">
        <v>0.00008192647627348199</v>
      </c>
    </row>
    <row r="12907" ht="14.25" customHeight="1" spans="1:6" x14ac:dyDescent="0.25">
      <c r="A12907" s="232">
        <v>43734</v>
      </c>
      <c r="B12907" s="233">
        <v>269</v>
      </c>
      <c r="C12907" s="233">
        <v>42</v>
      </c>
      <c r="D12907" s="234">
        <v>0.8541666666678793</v>
      </c>
      <c r="E12907" s="235">
        <v>0</v>
      </c>
      <c r="F12907" s="235">
        <v>0.00007852121931345951</v>
      </c>
    </row>
    <row r="12908" ht="14.25" customHeight="1" spans="1:6" x14ac:dyDescent="0.25">
      <c r="A12908" s="232">
        <v>43734</v>
      </c>
      <c r="B12908" s="233">
        <v>269</v>
      </c>
      <c r="C12908" s="233">
        <v>43</v>
      </c>
      <c r="D12908" s="234">
        <v>0.875</v>
      </c>
      <c r="E12908" s="235">
        <v>0</v>
      </c>
      <c r="F12908" s="235">
        <v>0.00007641797236756328</v>
      </c>
    </row>
    <row r="12909" ht="14.25" customHeight="1" spans="1:6" x14ac:dyDescent="0.25">
      <c r="A12909" s="232">
        <v>43734</v>
      </c>
      <c r="B12909" s="233">
        <v>269</v>
      </c>
      <c r="C12909" s="233">
        <v>44</v>
      </c>
      <c r="D12909" s="234">
        <v>0.8958333333321207</v>
      </c>
      <c r="E12909" s="235">
        <v>0</v>
      </c>
      <c r="F12909" s="235">
        <v>0.00007040869537928833</v>
      </c>
    </row>
    <row r="12910" ht="14.25" customHeight="1" spans="1:6" x14ac:dyDescent="0.25">
      <c r="A12910" s="232">
        <v>43734</v>
      </c>
      <c r="B12910" s="233">
        <v>269</v>
      </c>
      <c r="C12910" s="233">
        <v>45</v>
      </c>
      <c r="D12910" s="234">
        <v>0.9166666666678793</v>
      </c>
      <c r="E12910" s="235">
        <v>0</v>
      </c>
      <c r="F12910" s="235">
        <v>0.00006580158302161085</v>
      </c>
    </row>
    <row r="12911" ht="14.25" customHeight="1" spans="1:6" x14ac:dyDescent="0.25">
      <c r="A12911" s="232">
        <v>43734</v>
      </c>
      <c r="B12911" s="233">
        <v>269</v>
      </c>
      <c r="C12911" s="233">
        <v>46</v>
      </c>
      <c r="D12911" s="234">
        <v>0.9375</v>
      </c>
      <c r="E12911" s="235">
        <v>0</v>
      </c>
      <c r="F12911" s="235">
        <v>0.000058890914485094645</v>
      </c>
    </row>
    <row r="12912" ht="14.25" customHeight="1" spans="1:6" x14ac:dyDescent="0.25">
      <c r="A12912" s="232">
        <v>43734</v>
      </c>
      <c r="B12912" s="233">
        <v>269</v>
      </c>
      <c r="C12912" s="233">
        <v>47</v>
      </c>
      <c r="D12912" s="234">
        <v>0.9583333333321207</v>
      </c>
      <c r="E12912" s="235">
        <v>0</v>
      </c>
      <c r="F12912" s="235">
        <v>0.0000492760713038547</v>
      </c>
    </row>
    <row r="12913" ht="14.25" customHeight="1" spans="1:6" x14ac:dyDescent="0.25">
      <c r="A12913" s="232">
        <v>43734</v>
      </c>
      <c r="B12913" s="233">
        <v>269</v>
      </c>
      <c r="C12913" s="233">
        <v>48</v>
      </c>
      <c r="D12913" s="234">
        <v>0.9791666666678793</v>
      </c>
      <c r="E12913" s="235">
        <v>0</v>
      </c>
      <c r="F12913" s="235">
        <v>0.000041764475068510994</v>
      </c>
    </row>
    <row r="12914" ht="14.25" customHeight="1" spans="1:6" x14ac:dyDescent="0.25">
      <c r="A12914" s="232">
        <v>43735</v>
      </c>
      <c r="B12914" s="233">
        <v>270</v>
      </c>
      <c r="C12914" s="233">
        <v>1</v>
      </c>
      <c r="D12914" s="234">
        <v>0</v>
      </c>
      <c r="E12914" s="235">
        <v>0</v>
      </c>
      <c r="F12914" s="235">
        <v>0.00003645628039553478</v>
      </c>
    </row>
    <row r="12915" ht="14.25" customHeight="1" spans="1:6" x14ac:dyDescent="0.25">
      <c r="A12915" s="232">
        <v>43735</v>
      </c>
      <c r="B12915" s="233">
        <v>270</v>
      </c>
      <c r="C12915" s="233">
        <v>2</v>
      </c>
      <c r="D12915" s="234">
        <v>0.020833333332120674</v>
      </c>
      <c r="E12915" s="235">
        <v>0</v>
      </c>
      <c r="F12915" s="235">
        <v>0.00003174901342138605</v>
      </c>
    </row>
    <row r="12916" ht="14.25" customHeight="1" spans="1:6" x14ac:dyDescent="0.25">
      <c r="A12916" s="232">
        <v>43735</v>
      </c>
      <c r="B12916" s="233">
        <v>270</v>
      </c>
      <c r="C12916" s="233">
        <v>3</v>
      </c>
      <c r="D12916" s="234">
        <v>0.041666666667879326</v>
      </c>
      <c r="E12916" s="235">
        <v>0</v>
      </c>
      <c r="F12916" s="235">
        <v>0.000029846075708432316</v>
      </c>
    </row>
    <row r="12917" ht="14.25" customHeight="1" spans="1:6" x14ac:dyDescent="0.25">
      <c r="A12917" s="232">
        <v>43735</v>
      </c>
      <c r="B12917" s="233">
        <v>270</v>
      </c>
      <c r="C12917" s="233">
        <v>4</v>
      </c>
      <c r="D12917" s="234">
        <v>0.0625</v>
      </c>
      <c r="E12917" s="235">
        <v>0</v>
      </c>
      <c r="F12917" s="235">
        <v>0.000027742828762536086</v>
      </c>
    </row>
    <row r="12918" ht="14.25" customHeight="1" spans="1:6" x14ac:dyDescent="0.25">
      <c r="A12918" s="232">
        <v>43735</v>
      </c>
      <c r="B12918" s="233">
        <v>270</v>
      </c>
      <c r="C12918" s="233">
        <v>5</v>
      </c>
      <c r="D12918" s="234">
        <v>0.08333333333212067</v>
      </c>
      <c r="E12918" s="235">
        <v>0</v>
      </c>
      <c r="F12918" s="235">
        <v>0.000026641127981352337</v>
      </c>
    </row>
    <row r="12919" ht="14.25" customHeight="1" spans="1:6" x14ac:dyDescent="0.25">
      <c r="A12919" s="232">
        <v>43735</v>
      </c>
      <c r="B12919" s="233">
        <v>270</v>
      </c>
      <c r="C12919" s="233">
        <v>6</v>
      </c>
      <c r="D12919" s="234">
        <v>0.10416666666787933</v>
      </c>
      <c r="E12919" s="235">
        <v>0</v>
      </c>
      <c r="F12919" s="235">
        <v>0.00002684143721429483</v>
      </c>
    </row>
    <row r="12920" ht="14.25" customHeight="1" spans="1:6" x14ac:dyDescent="0.25">
      <c r="A12920" s="232">
        <v>43735</v>
      </c>
      <c r="B12920" s="233">
        <v>270</v>
      </c>
      <c r="C12920" s="233">
        <v>7</v>
      </c>
      <c r="D12920" s="234">
        <v>0.125</v>
      </c>
      <c r="E12920" s="235">
        <v>0</v>
      </c>
      <c r="F12920" s="235">
        <v>0.00002644081874840984</v>
      </c>
    </row>
    <row r="12921" ht="14.25" customHeight="1" spans="1:6" x14ac:dyDescent="0.25">
      <c r="A12921" s="232">
        <v>43735</v>
      </c>
      <c r="B12921" s="233">
        <v>270</v>
      </c>
      <c r="C12921" s="233">
        <v>8</v>
      </c>
      <c r="D12921" s="234">
        <v>0.14583333333212067</v>
      </c>
      <c r="E12921" s="235">
        <v>0</v>
      </c>
      <c r="F12921" s="235">
        <v>0.000025739736433111092</v>
      </c>
    </row>
    <row r="12922" ht="14.25" customHeight="1" spans="1:6" x14ac:dyDescent="0.25">
      <c r="A12922" s="232">
        <v>43735</v>
      </c>
      <c r="B12922" s="233">
        <v>270</v>
      </c>
      <c r="C12922" s="233">
        <v>9</v>
      </c>
      <c r="D12922" s="234">
        <v>0.16666666666787933</v>
      </c>
      <c r="E12922" s="235">
        <v>0</v>
      </c>
      <c r="F12922" s="235">
        <v>0.00002594004566605359</v>
      </c>
    </row>
    <row r="12923" ht="14.25" customHeight="1" spans="1:6" x14ac:dyDescent="0.25">
      <c r="A12923" s="232">
        <v>43735</v>
      </c>
      <c r="B12923" s="233">
        <v>270</v>
      </c>
      <c r="C12923" s="233">
        <v>10</v>
      </c>
      <c r="D12923" s="234">
        <v>0.1875</v>
      </c>
      <c r="E12923" s="235">
        <v>0</v>
      </c>
      <c r="F12923" s="235">
        <v>0.00002654097336488109</v>
      </c>
    </row>
    <row r="12924" ht="14.25" customHeight="1" spans="1:6" x14ac:dyDescent="0.25">
      <c r="A12924" s="232">
        <v>43735</v>
      </c>
      <c r="B12924" s="233">
        <v>270</v>
      </c>
      <c r="C12924" s="233">
        <v>11</v>
      </c>
      <c r="D12924" s="234">
        <v>0.20833333333212067</v>
      </c>
      <c r="E12924" s="235">
        <v>0</v>
      </c>
      <c r="F12924" s="235">
        <v>0.000027642674146064832</v>
      </c>
    </row>
    <row r="12925" ht="14.25" customHeight="1" spans="1:6" x14ac:dyDescent="0.25">
      <c r="A12925" s="232">
        <v>43735</v>
      </c>
      <c r="B12925" s="233">
        <v>270</v>
      </c>
      <c r="C12925" s="233">
        <v>12</v>
      </c>
      <c r="D12925" s="234">
        <v>0.22916666666787933</v>
      </c>
      <c r="E12925" s="235">
        <v>2.3456525794055305e-8</v>
      </c>
      <c r="F12925" s="235">
        <v>0.000030346848790788564</v>
      </c>
    </row>
    <row r="12926" ht="14.25" customHeight="1" spans="1:6" x14ac:dyDescent="0.25">
      <c r="A12926" s="232">
        <v>43735</v>
      </c>
      <c r="B12926" s="233">
        <v>270</v>
      </c>
      <c r="C12926" s="233">
        <v>13</v>
      </c>
      <c r="D12926" s="234">
        <v>0.25</v>
      </c>
      <c r="E12926" s="235">
        <v>0.000001263972674875781</v>
      </c>
      <c r="F12926" s="235">
        <v>0.000034953961148466035</v>
      </c>
    </row>
    <row r="12927" ht="14.25" customHeight="1" spans="1:6" x14ac:dyDescent="0.25">
      <c r="A12927" s="232">
        <v>43735</v>
      </c>
      <c r="B12927" s="233">
        <v>270</v>
      </c>
      <c r="C12927" s="233">
        <v>14</v>
      </c>
      <c r="D12927" s="234">
        <v>0.2708333333321207</v>
      </c>
      <c r="E12927" s="235">
        <v>0.000008548398765195555</v>
      </c>
      <c r="F12927" s="235">
        <v>0.00004096323813674099</v>
      </c>
    </row>
    <row r="12928" ht="14.25" customHeight="1" spans="1:6" x14ac:dyDescent="0.25">
      <c r="A12928" s="232">
        <v>43735</v>
      </c>
      <c r="B12928" s="233">
        <v>270</v>
      </c>
      <c r="C12928" s="233">
        <v>15</v>
      </c>
      <c r="D12928" s="234">
        <v>0.2916666666678793</v>
      </c>
      <c r="E12928" s="235">
        <v>0.00002834617376054136</v>
      </c>
      <c r="F12928" s="235">
        <v>0.00005037777208503844</v>
      </c>
    </row>
    <row r="12929" ht="14.25" customHeight="1" spans="1:6" x14ac:dyDescent="0.25">
      <c r="A12929" s="232">
        <v>43735</v>
      </c>
      <c r="B12929" s="233">
        <v>270</v>
      </c>
      <c r="C12929" s="233">
        <v>16</v>
      </c>
      <c r="D12929" s="234">
        <v>0.3125</v>
      </c>
      <c r="E12929" s="235">
        <v>0.000056452493634331654</v>
      </c>
      <c r="F12929" s="235">
        <v>0.00005608658522389965</v>
      </c>
    </row>
    <row r="12930" ht="14.25" customHeight="1" spans="1:6" x14ac:dyDescent="0.25">
      <c r="A12930" s="232">
        <v>43735</v>
      </c>
      <c r="B12930" s="233">
        <v>270</v>
      </c>
      <c r="C12930" s="233">
        <v>17</v>
      </c>
      <c r="D12930" s="234">
        <v>0.3333333333321207</v>
      </c>
      <c r="E12930" s="235">
        <v>0.0000906124751556556</v>
      </c>
      <c r="F12930" s="235">
        <v>0.000055285348292129665</v>
      </c>
    </row>
    <row r="12931" ht="14.25" customHeight="1" spans="1:6" x14ac:dyDescent="0.25">
      <c r="A12931" s="232">
        <v>43735</v>
      </c>
      <c r="B12931" s="233">
        <v>270</v>
      </c>
      <c r="C12931" s="233">
        <v>18</v>
      </c>
      <c r="D12931" s="234">
        <v>0.3541666666678793</v>
      </c>
      <c r="E12931" s="235">
        <v>0.00010636795001901683</v>
      </c>
      <c r="F12931" s="235">
        <v>0.000056387049073313414</v>
      </c>
    </row>
    <row r="12932" ht="14.25" customHeight="1" spans="1:6" x14ac:dyDescent="0.25">
      <c r="A12932" s="232">
        <v>43735</v>
      </c>
      <c r="B12932" s="233">
        <v>270</v>
      </c>
      <c r="C12932" s="233">
        <v>19</v>
      </c>
      <c r="D12932" s="234">
        <v>0.375</v>
      </c>
      <c r="E12932" s="235">
        <v>0.00012496334503517433</v>
      </c>
      <c r="F12932" s="235">
        <v>0.00005518519367565842</v>
      </c>
    </row>
    <row r="12933" ht="14.25" customHeight="1" spans="1:6" x14ac:dyDescent="0.25">
      <c r="A12933" s="232">
        <v>43735</v>
      </c>
      <c r="B12933" s="233">
        <v>270</v>
      </c>
      <c r="C12933" s="233">
        <v>20</v>
      </c>
      <c r="D12933" s="234">
        <v>0.3958333333321207</v>
      </c>
      <c r="E12933" s="235">
        <v>0.0001317942453945734</v>
      </c>
      <c r="F12933" s="235">
        <v>0.00005348256519564716</v>
      </c>
    </row>
    <row r="12934" ht="14.25" customHeight="1" spans="1:6" x14ac:dyDescent="0.25">
      <c r="A12934" s="232">
        <v>43735</v>
      </c>
      <c r="B12934" s="233">
        <v>270</v>
      </c>
      <c r="C12934" s="233">
        <v>21</v>
      </c>
      <c r="D12934" s="234">
        <v>0.4166666666678793</v>
      </c>
      <c r="E12934" s="235">
        <v>0.0001577254373601324</v>
      </c>
      <c r="F12934" s="235">
        <v>0.00005308194672976218</v>
      </c>
    </row>
    <row r="12935" ht="14.25" customHeight="1" spans="1:6" x14ac:dyDescent="0.25">
      <c r="A12935" s="232">
        <v>43735</v>
      </c>
      <c r="B12935" s="233">
        <v>270</v>
      </c>
      <c r="C12935" s="233">
        <v>22</v>
      </c>
      <c r="D12935" s="234">
        <v>0.4375</v>
      </c>
      <c r="E12935" s="235">
        <v>0.00017896186027568283</v>
      </c>
      <c r="F12935" s="235">
        <v>0.00005097869978386593</v>
      </c>
    </row>
    <row r="12936" ht="14.25" customHeight="1" spans="1:6" x14ac:dyDescent="0.25">
      <c r="A12936" s="232">
        <v>43735</v>
      </c>
      <c r="B12936" s="233">
        <v>270</v>
      </c>
      <c r="C12936" s="233">
        <v>23</v>
      </c>
      <c r="D12936" s="234">
        <v>0.4583333333321207</v>
      </c>
      <c r="E12936" s="235">
        <v>0.00020926544168312476</v>
      </c>
      <c r="F12936" s="235">
        <v>0.00005167978209916469</v>
      </c>
    </row>
    <row r="12937" ht="14.25" customHeight="1" spans="1:6" x14ac:dyDescent="0.25">
      <c r="A12937" s="232">
        <v>43735</v>
      </c>
      <c r="B12937" s="233">
        <v>270</v>
      </c>
      <c r="C12937" s="233">
        <v>24</v>
      </c>
      <c r="D12937" s="234">
        <v>0.4791666666678793</v>
      </c>
      <c r="E12937" s="235">
        <v>0.00021975783137387583</v>
      </c>
      <c r="F12937" s="235">
        <v>0.00005077839055092343</v>
      </c>
    </row>
    <row r="12938" ht="14.25" customHeight="1" spans="1:6" x14ac:dyDescent="0.25">
      <c r="A12938" s="232">
        <v>43735</v>
      </c>
      <c r="B12938" s="233">
        <v>270</v>
      </c>
      <c r="C12938" s="233">
        <v>25</v>
      </c>
      <c r="D12938" s="234">
        <v>0.5</v>
      </c>
      <c r="E12938" s="235">
        <v>0.00022046632045922036</v>
      </c>
      <c r="F12938" s="235">
        <v>0.00005097869978386593</v>
      </c>
    </row>
    <row r="12939" ht="14.25" customHeight="1" spans="1:6" x14ac:dyDescent="0.25">
      <c r="A12939" s="232">
        <v>43735</v>
      </c>
      <c r="B12939" s="233">
        <v>270</v>
      </c>
      <c r="C12939" s="233">
        <v>26</v>
      </c>
      <c r="D12939" s="234">
        <v>0.5208333333321207</v>
      </c>
      <c r="E12939" s="235">
        <v>0.00022547919715943545</v>
      </c>
      <c r="F12939" s="235">
        <v>0.000051078854400337184</v>
      </c>
    </row>
    <row r="12940" ht="14.25" customHeight="1" spans="1:6" x14ac:dyDescent="0.25">
      <c r="A12940" s="232">
        <v>43735</v>
      </c>
      <c r="B12940" s="233">
        <v>270</v>
      </c>
      <c r="C12940" s="233">
        <v>27</v>
      </c>
      <c r="D12940" s="234">
        <v>0.5416666666678793</v>
      </c>
      <c r="E12940" s="235">
        <v>0.0002207667458825767</v>
      </c>
      <c r="F12940" s="235">
        <v>0.00005037777208503844</v>
      </c>
    </row>
    <row r="12941" ht="14.25" customHeight="1" spans="1:6" x14ac:dyDescent="0.25">
      <c r="A12941" s="232">
        <v>43735</v>
      </c>
      <c r="B12941" s="233">
        <v>270</v>
      </c>
      <c r="C12941" s="233">
        <v>28</v>
      </c>
      <c r="D12941" s="234">
        <v>0.5625</v>
      </c>
      <c r="E12941" s="235">
        <v>0.00020040113045452455</v>
      </c>
      <c r="F12941" s="235">
        <v>0.00004977684438621095</v>
      </c>
    </row>
    <row r="12942" ht="14.25" customHeight="1" spans="1:6" x14ac:dyDescent="0.25">
      <c r="A12942" s="232">
        <v>43735</v>
      </c>
      <c r="B12942" s="233">
        <v>270</v>
      </c>
      <c r="C12942" s="233">
        <v>29</v>
      </c>
      <c r="D12942" s="234">
        <v>0.5833333333321207</v>
      </c>
      <c r="E12942" s="235">
        <v>0.00019725793779925454</v>
      </c>
      <c r="F12942" s="235">
        <v>0.000048675143605027206</v>
      </c>
    </row>
    <row r="12943" ht="14.25" customHeight="1" spans="1:6" x14ac:dyDescent="0.25">
      <c r="A12943" s="232">
        <v>43735</v>
      </c>
      <c r="B12943" s="233">
        <v>270</v>
      </c>
      <c r="C12943" s="233">
        <v>30</v>
      </c>
      <c r="D12943" s="234">
        <v>0.6041666666678793</v>
      </c>
      <c r="E12943" s="235">
        <v>0.00017763235885185123</v>
      </c>
      <c r="F12943" s="235">
        <v>0.00004977684438621095</v>
      </c>
    </row>
    <row r="12944" ht="14.25" customHeight="1" spans="1:6" x14ac:dyDescent="0.25">
      <c r="A12944" s="232">
        <v>43735</v>
      </c>
      <c r="B12944" s="233">
        <v>270</v>
      </c>
      <c r="C12944" s="233">
        <v>31</v>
      </c>
      <c r="D12944" s="234">
        <v>0.625</v>
      </c>
      <c r="E12944" s="235">
        <v>0.00015094852221917955</v>
      </c>
      <c r="F12944" s="235">
        <v>0.00005067823593445219</v>
      </c>
    </row>
    <row r="12945" ht="14.25" customHeight="1" spans="1:6" x14ac:dyDescent="0.25">
      <c r="A12945" s="232">
        <v>43735</v>
      </c>
      <c r="B12945" s="233">
        <v>270</v>
      </c>
      <c r="C12945" s="233">
        <v>32</v>
      </c>
      <c r="D12945" s="234">
        <v>0.6458333333321207</v>
      </c>
      <c r="E12945" s="235">
        <v>0.00012030791489758099</v>
      </c>
      <c r="F12945" s="235">
        <v>0.00005428380212741717</v>
      </c>
    </row>
    <row r="12946" ht="14.25" customHeight="1" spans="1:6" x14ac:dyDescent="0.25">
      <c r="A12946" s="232">
        <v>43735</v>
      </c>
      <c r="B12946" s="233">
        <v>270</v>
      </c>
      <c r="C12946" s="233">
        <v>33</v>
      </c>
      <c r="D12946" s="234">
        <v>0.6666666666678793</v>
      </c>
      <c r="E12946" s="235">
        <v>0.00008047085545334447</v>
      </c>
      <c r="F12946" s="235">
        <v>0.000059191378334508385</v>
      </c>
    </row>
    <row r="12947" ht="14.25" customHeight="1" spans="1:6" x14ac:dyDescent="0.25">
      <c r="A12947" s="232">
        <v>43735</v>
      </c>
      <c r="B12947" s="233">
        <v>270</v>
      </c>
      <c r="C12947" s="233">
        <v>34</v>
      </c>
      <c r="D12947" s="234">
        <v>0.6875</v>
      </c>
      <c r="E12947" s="235">
        <v>0.000053523556610884346</v>
      </c>
      <c r="F12947" s="235">
        <v>0.00006520065532278334</v>
      </c>
    </row>
    <row r="12948" ht="14.25" customHeight="1" spans="1:6" x14ac:dyDescent="0.25">
      <c r="A12948" s="232">
        <v>43735</v>
      </c>
      <c r="B12948" s="233">
        <v>270</v>
      </c>
      <c r="C12948" s="233">
        <v>35</v>
      </c>
      <c r="D12948" s="234">
        <v>0.7083333333321207</v>
      </c>
      <c r="E12948" s="235">
        <v>0.00002715098847090773</v>
      </c>
      <c r="F12948" s="235">
        <v>0.00007281240617459832</v>
      </c>
    </row>
    <row r="12949" ht="14.25" customHeight="1" spans="1:6" x14ac:dyDescent="0.25">
      <c r="A12949" s="232">
        <v>43735</v>
      </c>
      <c r="B12949" s="233">
        <v>270</v>
      </c>
      <c r="C12949" s="233">
        <v>36</v>
      </c>
      <c r="D12949" s="234">
        <v>0.7291666666678793</v>
      </c>
      <c r="E12949" s="235">
        <v>0.000008536839024089964</v>
      </c>
      <c r="F12949" s="235">
        <v>0.00007792029161463202</v>
      </c>
    </row>
    <row r="12950" ht="14.25" customHeight="1" spans="1:6" x14ac:dyDescent="0.25">
      <c r="A12950" s="232">
        <v>43735</v>
      </c>
      <c r="B12950" s="233">
        <v>270</v>
      </c>
      <c r="C12950" s="233">
        <v>37</v>
      </c>
      <c r="D12950" s="234">
        <v>0.75</v>
      </c>
      <c r="E12950" s="235">
        <v>7.550550890639112e-7</v>
      </c>
      <c r="F12950" s="235">
        <v>0.00008072462087582698</v>
      </c>
    </row>
    <row r="12951" ht="14.25" customHeight="1" spans="1:6" x14ac:dyDescent="0.25">
      <c r="A12951" s="232">
        <v>43735</v>
      </c>
      <c r="B12951" s="233">
        <v>270</v>
      </c>
      <c r="C12951" s="233">
        <v>38</v>
      </c>
      <c r="D12951" s="234">
        <v>0.7708333333321207</v>
      </c>
      <c r="E12951" s="235">
        <v>0</v>
      </c>
      <c r="F12951" s="235">
        <v>0.00008593266093233197</v>
      </c>
    </row>
    <row r="12952" ht="14.25" customHeight="1" spans="1:6" x14ac:dyDescent="0.25">
      <c r="A12952" s="232">
        <v>43735</v>
      </c>
      <c r="B12952" s="233">
        <v>270</v>
      </c>
      <c r="C12952" s="233">
        <v>39</v>
      </c>
      <c r="D12952" s="234">
        <v>0.7916666666678793</v>
      </c>
      <c r="E12952" s="235">
        <v>0</v>
      </c>
      <c r="F12952" s="235">
        <v>0.00008563219708291823</v>
      </c>
    </row>
    <row r="12953" ht="14.25" customHeight="1" spans="1:6" x14ac:dyDescent="0.25">
      <c r="A12953" s="232">
        <v>43735</v>
      </c>
      <c r="B12953" s="233">
        <v>270</v>
      </c>
      <c r="C12953" s="233">
        <v>40</v>
      </c>
      <c r="D12953" s="234">
        <v>0.8125</v>
      </c>
      <c r="E12953" s="235">
        <v>0</v>
      </c>
      <c r="F12953" s="235">
        <v>0.00008523157861703322</v>
      </c>
    </row>
    <row r="12954" ht="14.25" customHeight="1" spans="1:6" x14ac:dyDescent="0.25">
      <c r="A12954" s="232">
        <v>43735</v>
      </c>
      <c r="B12954" s="233">
        <v>270</v>
      </c>
      <c r="C12954" s="233">
        <v>41</v>
      </c>
      <c r="D12954" s="234">
        <v>0.8333333333321207</v>
      </c>
      <c r="E12954" s="235">
        <v>0</v>
      </c>
      <c r="F12954" s="235">
        <v>0.00008322848628760824</v>
      </c>
    </row>
    <row r="12955" ht="14.25" customHeight="1" spans="1:6" x14ac:dyDescent="0.25">
      <c r="A12955" s="232">
        <v>43735</v>
      </c>
      <c r="B12955" s="233">
        <v>270</v>
      </c>
      <c r="C12955" s="233">
        <v>42</v>
      </c>
      <c r="D12955" s="234">
        <v>0.8541666666678793</v>
      </c>
      <c r="E12955" s="235">
        <v>0</v>
      </c>
      <c r="F12955" s="235">
        <v>0.00007822075546404577</v>
      </c>
    </row>
    <row r="12956" ht="14.25" customHeight="1" spans="1:6" x14ac:dyDescent="0.25">
      <c r="A12956" s="232">
        <v>43735</v>
      </c>
      <c r="B12956" s="233">
        <v>270</v>
      </c>
      <c r="C12956" s="233">
        <v>43</v>
      </c>
      <c r="D12956" s="234">
        <v>0.875</v>
      </c>
      <c r="E12956" s="235">
        <v>0</v>
      </c>
      <c r="F12956" s="235">
        <v>0.00007521611696990828</v>
      </c>
    </row>
    <row r="12957" ht="14.25" customHeight="1" spans="1:6" x14ac:dyDescent="0.25">
      <c r="A12957" s="232">
        <v>43735</v>
      </c>
      <c r="B12957" s="233">
        <v>270</v>
      </c>
      <c r="C12957" s="233">
        <v>44</v>
      </c>
      <c r="D12957" s="234">
        <v>0.8958333333321207</v>
      </c>
      <c r="E12957" s="235">
        <v>0</v>
      </c>
      <c r="F12957" s="235">
        <v>0.00006980776768046082</v>
      </c>
    </row>
    <row r="12958" ht="14.25" customHeight="1" spans="1:6" x14ac:dyDescent="0.25">
      <c r="A12958" s="232">
        <v>43735</v>
      </c>
      <c r="B12958" s="233">
        <v>270</v>
      </c>
      <c r="C12958" s="233">
        <v>45</v>
      </c>
      <c r="D12958" s="234">
        <v>0.9166666666678793</v>
      </c>
      <c r="E12958" s="235">
        <v>0</v>
      </c>
      <c r="F12958" s="235">
        <v>0.00006540096455572584</v>
      </c>
    </row>
    <row r="12959" ht="14.25" customHeight="1" spans="1:6" x14ac:dyDescent="0.25">
      <c r="A12959" s="232">
        <v>43735</v>
      </c>
      <c r="B12959" s="233">
        <v>270</v>
      </c>
      <c r="C12959" s="233">
        <v>46</v>
      </c>
      <c r="D12959" s="234">
        <v>0.9375</v>
      </c>
      <c r="E12959" s="235">
        <v>0</v>
      </c>
      <c r="F12959" s="235">
        <v>0.000058490296019209644</v>
      </c>
    </row>
    <row r="12960" ht="14.25" customHeight="1" spans="1:6" x14ac:dyDescent="0.25">
      <c r="A12960" s="232">
        <v>43735</v>
      </c>
      <c r="B12960" s="233">
        <v>270</v>
      </c>
      <c r="C12960" s="233">
        <v>47</v>
      </c>
      <c r="D12960" s="234">
        <v>0.9583333333321207</v>
      </c>
      <c r="E12960" s="235">
        <v>0</v>
      </c>
      <c r="F12960" s="235">
        <v>0.0000492760713038547</v>
      </c>
    </row>
    <row r="12961" ht="14.25" customHeight="1" spans="1:6" x14ac:dyDescent="0.25">
      <c r="A12961" s="232">
        <v>43735</v>
      </c>
      <c r="B12961" s="233">
        <v>270</v>
      </c>
      <c r="C12961" s="233">
        <v>48</v>
      </c>
      <c r="D12961" s="234">
        <v>0.9791666666678793</v>
      </c>
      <c r="E12961" s="235">
        <v>0</v>
      </c>
      <c r="F12961" s="235">
        <v>0.000042165093534395995</v>
      </c>
    </row>
    <row r="12962" ht="14.25" customHeight="1" spans="1:6" x14ac:dyDescent="0.25">
      <c r="A12962" s="232">
        <v>43736</v>
      </c>
      <c r="B12962" s="233">
        <v>271</v>
      </c>
      <c r="C12962" s="233">
        <v>1</v>
      </c>
      <c r="D12962" s="234">
        <v>0</v>
      </c>
      <c r="E12962" s="235">
        <v>0</v>
      </c>
      <c r="F12962" s="235">
        <v>0.00003685689886141978</v>
      </c>
    </row>
    <row r="12963" ht="14.25" customHeight="1" spans="1:6" x14ac:dyDescent="0.25">
      <c r="A12963" s="232">
        <v>43736</v>
      </c>
      <c r="B12963" s="233">
        <v>271</v>
      </c>
      <c r="C12963" s="233">
        <v>2</v>
      </c>
      <c r="D12963" s="234">
        <v>0.020833333332120674</v>
      </c>
      <c r="E12963" s="235">
        <v>0</v>
      </c>
      <c r="F12963" s="235">
        <v>0.0000314485495719723</v>
      </c>
    </row>
    <row r="12964" ht="14.25" customHeight="1" spans="1:6" x14ac:dyDescent="0.25">
      <c r="A12964" s="232">
        <v>43736</v>
      </c>
      <c r="B12964" s="233">
        <v>271</v>
      </c>
      <c r="C12964" s="233">
        <v>3</v>
      </c>
      <c r="D12964" s="234">
        <v>0.041666666667879326</v>
      </c>
      <c r="E12964" s="235">
        <v>0</v>
      </c>
      <c r="F12964" s="235">
        <v>0.000029545611859018566</v>
      </c>
    </row>
    <row r="12965" ht="14.25" customHeight="1" spans="1:6" x14ac:dyDescent="0.25">
      <c r="A12965" s="232">
        <v>43736</v>
      </c>
      <c r="B12965" s="233">
        <v>271</v>
      </c>
      <c r="C12965" s="233">
        <v>4</v>
      </c>
      <c r="D12965" s="234">
        <v>0.0625</v>
      </c>
      <c r="E12965" s="235">
        <v>0</v>
      </c>
      <c r="F12965" s="235">
        <v>0.000027342210296651082</v>
      </c>
    </row>
    <row r="12966" ht="14.25" customHeight="1" spans="1:6" x14ac:dyDescent="0.25">
      <c r="A12966" s="232">
        <v>43736</v>
      </c>
      <c r="B12966" s="233">
        <v>271</v>
      </c>
      <c r="C12966" s="233">
        <v>5</v>
      </c>
      <c r="D12966" s="234">
        <v>0.08333333333212067</v>
      </c>
      <c r="E12966" s="235">
        <v>0</v>
      </c>
      <c r="F12966" s="235">
        <v>0.000026641127981352337</v>
      </c>
    </row>
    <row r="12967" ht="14.25" customHeight="1" spans="1:6" x14ac:dyDescent="0.25">
      <c r="A12967" s="232">
        <v>43736</v>
      </c>
      <c r="B12967" s="233">
        <v>271</v>
      </c>
      <c r="C12967" s="233">
        <v>6</v>
      </c>
      <c r="D12967" s="234">
        <v>0.10416666666787933</v>
      </c>
      <c r="E12967" s="235">
        <v>0</v>
      </c>
      <c r="F12967" s="235">
        <v>0.00002674128259782358</v>
      </c>
    </row>
    <row r="12968" ht="14.25" customHeight="1" spans="1:6" x14ac:dyDescent="0.25">
      <c r="A12968" s="232">
        <v>43736</v>
      </c>
      <c r="B12968" s="233">
        <v>271</v>
      </c>
      <c r="C12968" s="233">
        <v>7</v>
      </c>
      <c r="D12968" s="234">
        <v>0.125</v>
      </c>
      <c r="E12968" s="235">
        <v>0</v>
      </c>
      <c r="F12968" s="235">
        <v>0.000026240509515467337</v>
      </c>
    </row>
    <row r="12969" ht="14.25" customHeight="1" spans="1:6" x14ac:dyDescent="0.25">
      <c r="A12969" s="232">
        <v>43736</v>
      </c>
      <c r="B12969" s="233">
        <v>271</v>
      </c>
      <c r="C12969" s="233">
        <v>8</v>
      </c>
      <c r="D12969" s="234">
        <v>0.14583333333212067</v>
      </c>
      <c r="E12969" s="235">
        <v>0</v>
      </c>
      <c r="F12969" s="235">
        <v>0.000025138808734283598</v>
      </c>
    </row>
    <row r="12970" ht="14.25" customHeight="1" spans="1:6" x14ac:dyDescent="0.25">
      <c r="A12970" s="232">
        <v>43736</v>
      </c>
      <c r="B12970" s="233">
        <v>271</v>
      </c>
      <c r="C12970" s="233">
        <v>9</v>
      </c>
      <c r="D12970" s="234">
        <v>0.16666666666787933</v>
      </c>
      <c r="E12970" s="235">
        <v>0</v>
      </c>
      <c r="F12970" s="235">
        <v>0.00002594004566605359</v>
      </c>
    </row>
    <row r="12971" ht="14.25" customHeight="1" spans="1:6" x14ac:dyDescent="0.25">
      <c r="A12971" s="232">
        <v>43736</v>
      </c>
      <c r="B12971" s="233">
        <v>271</v>
      </c>
      <c r="C12971" s="233">
        <v>10</v>
      </c>
      <c r="D12971" s="234">
        <v>0.1875</v>
      </c>
      <c r="E12971" s="235">
        <v>0</v>
      </c>
      <c r="F12971" s="235">
        <v>0.000026340664131938587</v>
      </c>
    </row>
    <row r="12972" ht="14.25" customHeight="1" spans="1:6" x14ac:dyDescent="0.25">
      <c r="A12972" s="232">
        <v>43736</v>
      </c>
      <c r="B12972" s="233">
        <v>271</v>
      </c>
      <c r="C12972" s="233">
        <v>11</v>
      </c>
      <c r="D12972" s="234">
        <v>0.20833333333212067</v>
      </c>
      <c r="E12972" s="235">
        <v>0</v>
      </c>
      <c r="F12972" s="235">
        <v>0.000027141901063708585</v>
      </c>
    </row>
    <row r="12973" ht="14.25" customHeight="1" spans="1:6" x14ac:dyDescent="0.25">
      <c r="A12973" s="232">
        <v>43736</v>
      </c>
      <c r="B12973" s="233">
        <v>271</v>
      </c>
      <c r="C12973" s="233">
        <v>12</v>
      </c>
      <c r="D12973" s="234">
        <v>0.22916666666787933</v>
      </c>
      <c r="E12973" s="235">
        <v>2.3456525794055305e-8</v>
      </c>
      <c r="F12973" s="235">
        <v>0.000030346848790788564</v>
      </c>
    </row>
    <row r="12974" ht="14.25" customHeight="1" spans="1:6" x14ac:dyDescent="0.25">
      <c r="A12974" s="232">
        <v>43736</v>
      </c>
      <c r="B12974" s="233">
        <v>271</v>
      </c>
      <c r="C12974" s="233">
        <v>13</v>
      </c>
      <c r="D12974" s="234">
        <v>0.25</v>
      </c>
      <c r="E12974" s="235">
        <v>0.0000024394786825817516</v>
      </c>
      <c r="F12974" s="235">
        <v>0.00003525442499787978</v>
      </c>
    </row>
    <row r="12975" ht="14.25" customHeight="1" spans="1:6" x14ac:dyDescent="0.25">
      <c r="A12975" s="232">
        <v>43736</v>
      </c>
      <c r="B12975" s="233">
        <v>271</v>
      </c>
      <c r="C12975" s="233">
        <v>14</v>
      </c>
      <c r="D12975" s="234">
        <v>0.2708333333321207</v>
      </c>
      <c r="E12975" s="235">
        <v>0.000008213120729663741</v>
      </c>
      <c r="F12975" s="235">
        <v>0.00004106339275321225</v>
      </c>
    </row>
    <row r="12976" ht="14.25" customHeight="1" spans="1:6" x14ac:dyDescent="0.25">
      <c r="A12976" s="232">
        <v>43736</v>
      </c>
      <c r="B12976" s="233">
        <v>271</v>
      </c>
      <c r="C12976" s="233">
        <v>15</v>
      </c>
      <c r="D12976" s="234">
        <v>0.2916666666678793</v>
      </c>
      <c r="E12976" s="235">
        <v>0.000028429014152082804</v>
      </c>
      <c r="F12976" s="235">
        <v>0.000050077308235624696</v>
      </c>
    </row>
    <row r="12977" ht="14.25" customHeight="1" spans="1:6" x14ac:dyDescent="0.25">
      <c r="A12977" s="232">
        <v>43736</v>
      </c>
      <c r="B12977" s="233">
        <v>271</v>
      </c>
      <c r="C12977" s="233">
        <v>16</v>
      </c>
      <c r="D12977" s="234">
        <v>0.3125</v>
      </c>
      <c r="E12977" s="235">
        <v>0.00005197315812882156</v>
      </c>
      <c r="F12977" s="235">
        <v>0.000056387049073313414</v>
      </c>
    </row>
    <row r="12978" ht="14.25" customHeight="1" spans="1:6" x14ac:dyDescent="0.25">
      <c r="A12978" s="232">
        <v>43736</v>
      </c>
      <c r="B12978" s="233">
        <v>271</v>
      </c>
      <c r="C12978" s="233">
        <v>17</v>
      </c>
      <c r="D12978" s="234">
        <v>0.3333333333321207</v>
      </c>
      <c r="E12978" s="235">
        <v>0.0000737354172040609</v>
      </c>
      <c r="F12978" s="235">
        <v>0.00005588627599095715</v>
      </c>
    </row>
    <row r="12979" ht="14.25" customHeight="1" spans="1:6" x14ac:dyDescent="0.25">
      <c r="A12979" s="232">
        <v>43736</v>
      </c>
      <c r="B12979" s="233">
        <v>271</v>
      </c>
      <c r="C12979" s="233">
        <v>18</v>
      </c>
      <c r="D12979" s="234">
        <v>0.3541666666678793</v>
      </c>
      <c r="E12979" s="235">
        <v>0.00008979726513509095</v>
      </c>
      <c r="F12979" s="235">
        <v>0.00005538550290860091</v>
      </c>
    </row>
    <row r="12980" ht="14.25" customHeight="1" spans="1:6" x14ac:dyDescent="0.25">
      <c r="A12980" s="232">
        <v>43736</v>
      </c>
      <c r="B12980" s="233">
        <v>271</v>
      </c>
      <c r="C12980" s="233">
        <v>19</v>
      </c>
      <c r="D12980" s="234">
        <v>0.375</v>
      </c>
      <c r="E12980" s="235">
        <v>0.00011010802263359936</v>
      </c>
      <c r="F12980" s="235">
        <v>0.00005568596675801466</v>
      </c>
    </row>
    <row r="12981" ht="14.25" customHeight="1" spans="1:6" x14ac:dyDescent="0.25">
      <c r="A12981" s="232">
        <v>43736</v>
      </c>
      <c r="B12981" s="233">
        <v>271</v>
      </c>
      <c r="C12981" s="233">
        <v>20</v>
      </c>
      <c r="D12981" s="234">
        <v>0.3958333333321207</v>
      </c>
      <c r="E12981" s="235">
        <v>0.00013414977430226965</v>
      </c>
      <c r="F12981" s="235">
        <v>0.000055085039059187164</v>
      </c>
    </row>
    <row r="12982" ht="14.25" customHeight="1" spans="1:6" x14ac:dyDescent="0.25">
      <c r="A12982" s="232">
        <v>43736</v>
      </c>
      <c r="B12982" s="233">
        <v>271</v>
      </c>
      <c r="C12982" s="233">
        <v>21</v>
      </c>
      <c r="D12982" s="234">
        <v>0.4166666666678793</v>
      </c>
      <c r="E12982" s="235">
        <v>0.00014853846639777804</v>
      </c>
      <c r="F12982" s="235">
        <v>0.00005278148288034843</v>
      </c>
    </row>
    <row r="12983" ht="14.25" customHeight="1" spans="1:6" x14ac:dyDescent="0.25">
      <c r="A12983" s="232">
        <v>43736</v>
      </c>
      <c r="B12983" s="233">
        <v>271</v>
      </c>
      <c r="C12983" s="233">
        <v>22</v>
      </c>
      <c r="D12983" s="234">
        <v>0.4375</v>
      </c>
      <c r="E12983" s="235">
        <v>0.00017541999664834283</v>
      </c>
      <c r="F12983" s="235">
        <v>0.00005157962748269343</v>
      </c>
    </row>
    <row r="12984" ht="14.25" customHeight="1" spans="1:6" x14ac:dyDescent="0.25">
      <c r="A12984" s="232">
        <v>43736</v>
      </c>
      <c r="B12984" s="233">
        <v>271</v>
      </c>
      <c r="C12984" s="233">
        <v>23</v>
      </c>
      <c r="D12984" s="234">
        <v>0.4583333333321207</v>
      </c>
      <c r="E12984" s="235">
        <v>0.00017315291417718898</v>
      </c>
      <c r="F12984" s="235">
        <v>0.00005167978209916469</v>
      </c>
    </row>
    <row r="12985" ht="14.25" customHeight="1" spans="1:6" x14ac:dyDescent="0.25">
      <c r="A12985" s="232">
        <v>43736</v>
      </c>
      <c r="B12985" s="233">
        <v>271</v>
      </c>
      <c r="C12985" s="233">
        <v>24</v>
      </c>
      <c r="D12985" s="234">
        <v>0.4791666666678793</v>
      </c>
      <c r="E12985" s="235">
        <v>0.00019353336924116455</v>
      </c>
      <c r="F12985" s="235">
        <v>0.00005067823593445219</v>
      </c>
    </row>
    <row r="12986" ht="14.25" customHeight="1" spans="1:6" x14ac:dyDescent="0.25">
      <c r="A12986" s="232">
        <v>43736</v>
      </c>
      <c r="B12986" s="233">
        <v>271</v>
      </c>
      <c r="C12986" s="233">
        <v>25</v>
      </c>
      <c r="D12986" s="234">
        <v>0.5</v>
      </c>
      <c r="E12986" s="235">
        <v>0.0002144629728522636</v>
      </c>
      <c r="F12986" s="235">
        <v>0.00005308194672976218</v>
      </c>
    </row>
    <row r="12987" ht="14.25" customHeight="1" spans="1:6" x14ac:dyDescent="0.25">
      <c r="A12987" s="232">
        <v>43736</v>
      </c>
      <c r="B12987" s="233">
        <v>271</v>
      </c>
      <c r="C12987" s="233">
        <v>26</v>
      </c>
      <c r="D12987" s="234">
        <v>0.5208333333321207</v>
      </c>
      <c r="E12987" s="235">
        <v>0.0002222685665237725</v>
      </c>
      <c r="F12987" s="235">
        <v>0.000051980245948578425</v>
      </c>
    </row>
    <row r="12988" ht="14.25" customHeight="1" spans="1:6" x14ac:dyDescent="0.25">
      <c r="A12988" s="232">
        <v>43736</v>
      </c>
      <c r="B12988" s="233">
        <v>271</v>
      </c>
      <c r="C12988" s="233">
        <v>27</v>
      </c>
      <c r="D12988" s="234">
        <v>0.5416666666678793</v>
      </c>
      <c r="E12988" s="235">
        <v>0.0002172966855767741</v>
      </c>
      <c r="F12988" s="235">
        <v>0.000051078854400337184</v>
      </c>
    </row>
    <row r="12989" ht="14.25" customHeight="1" spans="1:6" x14ac:dyDescent="0.25">
      <c r="A12989" s="232">
        <v>43736</v>
      </c>
      <c r="B12989" s="233">
        <v>271</v>
      </c>
      <c r="C12989" s="233">
        <v>28</v>
      </c>
      <c r="D12989" s="234">
        <v>0.5625</v>
      </c>
      <c r="E12989" s="235">
        <v>0.00020690902150833284</v>
      </c>
      <c r="F12989" s="235">
        <v>0.000049977153619153456</v>
      </c>
    </row>
    <row r="12990" ht="14.25" customHeight="1" spans="1:6" x14ac:dyDescent="0.25">
      <c r="A12990" s="232">
        <v>43736</v>
      </c>
      <c r="B12990" s="233">
        <v>271</v>
      </c>
      <c r="C12990" s="233">
        <v>29</v>
      </c>
      <c r="D12990" s="234">
        <v>0.5833333333321207</v>
      </c>
      <c r="E12990" s="235">
        <v>0.00017041978319935096</v>
      </c>
      <c r="F12990" s="235">
        <v>0.0000480742159061997</v>
      </c>
    </row>
    <row r="12991" ht="14.25" customHeight="1" spans="1:6" x14ac:dyDescent="0.25">
      <c r="A12991" s="232">
        <v>43736</v>
      </c>
      <c r="B12991" s="233">
        <v>271</v>
      </c>
      <c r="C12991" s="233">
        <v>30</v>
      </c>
      <c r="D12991" s="234">
        <v>0.6041666666678793</v>
      </c>
      <c r="E12991" s="235">
        <v>0.00016204579529629237</v>
      </c>
      <c r="F12991" s="235">
        <v>0.000048675143605027206</v>
      </c>
    </row>
    <row r="12992" ht="14.25" customHeight="1" spans="1:6" x14ac:dyDescent="0.25">
      <c r="A12992" s="232">
        <v>43736</v>
      </c>
      <c r="B12992" s="233">
        <v>271</v>
      </c>
      <c r="C12992" s="233">
        <v>31</v>
      </c>
      <c r="D12992" s="234">
        <v>0.625</v>
      </c>
      <c r="E12992" s="235">
        <v>0.0001362129201113121</v>
      </c>
      <c r="F12992" s="235">
        <v>0.00005017746285209594</v>
      </c>
    </row>
    <row r="12993" ht="14.25" customHeight="1" spans="1:6" x14ac:dyDescent="0.25">
      <c r="A12993" s="232">
        <v>43736</v>
      </c>
      <c r="B12993" s="233">
        <v>271</v>
      </c>
      <c r="C12993" s="233">
        <v>32</v>
      </c>
      <c r="D12993" s="234">
        <v>0.6458333333321207</v>
      </c>
      <c r="E12993" s="235">
        <v>0.0001128347501507257</v>
      </c>
      <c r="F12993" s="235">
        <v>0.000054684420593302164</v>
      </c>
    </row>
    <row r="12994" ht="14.25" customHeight="1" spans="1:6" x14ac:dyDescent="0.25">
      <c r="A12994" s="232">
        <v>43736</v>
      </c>
      <c r="B12994" s="233">
        <v>271</v>
      </c>
      <c r="C12994" s="233">
        <v>33</v>
      </c>
      <c r="D12994" s="234">
        <v>0.6666666666678793</v>
      </c>
      <c r="E12994" s="235">
        <v>0.00008166154533128123</v>
      </c>
      <c r="F12994" s="235">
        <v>0.000058991069101565885</v>
      </c>
    </row>
    <row r="12995" ht="14.25" customHeight="1" spans="1:6" x14ac:dyDescent="0.25">
      <c r="A12995" s="232">
        <v>43736</v>
      </c>
      <c r="B12995" s="233">
        <v>271</v>
      </c>
      <c r="C12995" s="233">
        <v>34</v>
      </c>
      <c r="D12995" s="234">
        <v>0.6875</v>
      </c>
      <c r="E12995" s="235">
        <v>0.000050598806737890737</v>
      </c>
      <c r="F12995" s="235">
        <v>0.00006389864530865711</v>
      </c>
    </row>
    <row r="12996" ht="14.25" customHeight="1" spans="1:6" x14ac:dyDescent="0.25">
      <c r="A12996" s="232">
        <v>43736</v>
      </c>
      <c r="B12996" s="233">
        <v>271</v>
      </c>
      <c r="C12996" s="233">
        <v>35</v>
      </c>
      <c r="D12996" s="234">
        <v>0.7083333333321207</v>
      </c>
      <c r="E12996" s="235">
        <v>0.000028934191717052354</v>
      </c>
      <c r="F12996" s="235">
        <v>0.00007171070539341455</v>
      </c>
    </row>
    <row r="12997" ht="14.25" customHeight="1" spans="1:6" x14ac:dyDescent="0.25">
      <c r="A12997" s="232">
        <v>43736</v>
      </c>
      <c r="B12997" s="233">
        <v>271</v>
      </c>
      <c r="C12997" s="233">
        <v>36</v>
      </c>
      <c r="D12997" s="234">
        <v>0.7291666666678793</v>
      </c>
      <c r="E12997" s="235">
        <v>0.00000914656084998567</v>
      </c>
      <c r="F12997" s="235">
        <v>0.00007571689005226453</v>
      </c>
    </row>
    <row r="12998" ht="14.25" customHeight="1" spans="1:6" x14ac:dyDescent="0.25">
      <c r="A12998" s="232">
        <v>43736</v>
      </c>
      <c r="B12998" s="233">
        <v>271</v>
      </c>
      <c r="C12998" s="233">
        <v>37</v>
      </c>
      <c r="D12998" s="234">
        <v>0.75</v>
      </c>
      <c r="E12998" s="235">
        <v>7.171389561518263e-7</v>
      </c>
      <c r="F12998" s="235">
        <v>0.00007972307471111451</v>
      </c>
    </row>
    <row r="12999" ht="14.25" customHeight="1" spans="1:6" x14ac:dyDescent="0.25">
      <c r="A12999" s="232">
        <v>43736</v>
      </c>
      <c r="B12999" s="233">
        <v>271</v>
      </c>
      <c r="C12999" s="233">
        <v>38</v>
      </c>
      <c r="D12999" s="234">
        <v>0.7708333333321207</v>
      </c>
      <c r="E12999" s="235">
        <v>0</v>
      </c>
      <c r="F12999" s="235">
        <v>0.00008623312478174573</v>
      </c>
    </row>
    <row r="13000" ht="14.25" customHeight="1" spans="1:6" x14ac:dyDescent="0.25">
      <c r="A13000" s="232">
        <v>43736</v>
      </c>
      <c r="B13000" s="233">
        <v>271</v>
      </c>
      <c r="C13000" s="233">
        <v>39</v>
      </c>
      <c r="D13000" s="234">
        <v>0.7916666666678793</v>
      </c>
      <c r="E13000" s="235">
        <v>0</v>
      </c>
      <c r="F13000" s="235">
        <v>0.00008493111476761948</v>
      </c>
    </row>
    <row r="13001" ht="14.25" customHeight="1" spans="1:6" x14ac:dyDescent="0.25">
      <c r="A13001" s="232">
        <v>43736</v>
      </c>
      <c r="B13001" s="233">
        <v>271</v>
      </c>
      <c r="C13001" s="233">
        <v>40</v>
      </c>
      <c r="D13001" s="234">
        <v>0.8125</v>
      </c>
      <c r="E13001" s="235">
        <v>0</v>
      </c>
      <c r="F13001" s="235">
        <v>0.00008473080553467698</v>
      </c>
    </row>
    <row r="13002" ht="14.25" customHeight="1" spans="1:6" x14ac:dyDescent="0.25">
      <c r="A13002" s="232">
        <v>43736</v>
      </c>
      <c r="B13002" s="233">
        <v>271</v>
      </c>
      <c r="C13002" s="233">
        <v>41</v>
      </c>
      <c r="D13002" s="234">
        <v>0.8333333333321207</v>
      </c>
      <c r="E13002" s="235">
        <v>0</v>
      </c>
      <c r="F13002" s="235">
        <v>0.00008252740397230949</v>
      </c>
    </row>
    <row r="13003" ht="14.25" customHeight="1" spans="1:6" x14ac:dyDescent="0.25">
      <c r="A13003" s="232">
        <v>43736</v>
      </c>
      <c r="B13003" s="233">
        <v>271</v>
      </c>
      <c r="C13003" s="233">
        <v>42</v>
      </c>
      <c r="D13003" s="234">
        <v>0.8541666666678793</v>
      </c>
      <c r="E13003" s="235">
        <v>0</v>
      </c>
      <c r="F13003" s="235">
        <v>0.00007882168316287326</v>
      </c>
    </row>
    <row r="13004" ht="14.25" customHeight="1" spans="1:6" x14ac:dyDescent="0.25">
      <c r="A13004" s="232">
        <v>43736</v>
      </c>
      <c r="B13004" s="233">
        <v>271</v>
      </c>
      <c r="C13004" s="233">
        <v>43</v>
      </c>
      <c r="D13004" s="234">
        <v>0.875</v>
      </c>
      <c r="E13004" s="235">
        <v>0</v>
      </c>
      <c r="F13004" s="235">
        <v>0.00007471534388755204</v>
      </c>
    </row>
    <row r="13005" ht="14.25" customHeight="1" spans="1:6" x14ac:dyDescent="0.25">
      <c r="A13005" s="232">
        <v>43736</v>
      </c>
      <c r="B13005" s="233">
        <v>271</v>
      </c>
      <c r="C13005" s="233">
        <v>44</v>
      </c>
      <c r="D13005" s="234">
        <v>0.8958333333321207</v>
      </c>
      <c r="E13005" s="235">
        <v>0</v>
      </c>
      <c r="F13005" s="235">
        <v>0.00006990792229693207</v>
      </c>
    </row>
    <row r="13006" ht="14.25" customHeight="1" spans="1:6" x14ac:dyDescent="0.25">
      <c r="A13006" s="232">
        <v>43736</v>
      </c>
      <c r="B13006" s="233">
        <v>271</v>
      </c>
      <c r="C13006" s="233">
        <v>45</v>
      </c>
      <c r="D13006" s="234">
        <v>0.9166666666678793</v>
      </c>
      <c r="E13006" s="235">
        <v>0</v>
      </c>
      <c r="F13006" s="235">
        <v>0.00006520065532278334</v>
      </c>
    </row>
    <row r="13007" ht="14.25" customHeight="1" spans="1:6" x14ac:dyDescent="0.25">
      <c r="A13007" s="232">
        <v>43736</v>
      </c>
      <c r="B13007" s="233">
        <v>271</v>
      </c>
      <c r="C13007" s="233">
        <v>46</v>
      </c>
      <c r="D13007" s="234">
        <v>0.9375</v>
      </c>
      <c r="E13007" s="235">
        <v>0</v>
      </c>
      <c r="F13007" s="235">
        <v>0.00005808967755332465</v>
      </c>
    </row>
    <row r="13008" ht="14.25" customHeight="1" spans="1:6" x14ac:dyDescent="0.25">
      <c r="A13008" s="232">
        <v>43736</v>
      </c>
      <c r="B13008" s="233">
        <v>271</v>
      </c>
      <c r="C13008" s="233">
        <v>47</v>
      </c>
      <c r="D13008" s="234">
        <v>0.9583333333321207</v>
      </c>
      <c r="E13008" s="235">
        <v>0</v>
      </c>
      <c r="F13008" s="235">
        <v>0.000049075762070912194</v>
      </c>
    </row>
    <row r="13009" ht="14.25" customHeight="1" spans="1:6" x14ac:dyDescent="0.25">
      <c r="A13009" s="232">
        <v>43736</v>
      </c>
      <c r="B13009" s="233">
        <v>271</v>
      </c>
      <c r="C13009" s="233">
        <v>48</v>
      </c>
      <c r="D13009" s="234">
        <v>0.9791666666678793</v>
      </c>
      <c r="E13009" s="235">
        <v>0</v>
      </c>
      <c r="F13009" s="235">
        <v>0.000041564165835568494</v>
      </c>
    </row>
    <row r="13010" ht="14.25" customHeight="1" spans="1:6" x14ac:dyDescent="0.25">
      <c r="A13010" s="232">
        <v>43737</v>
      </c>
      <c r="B13010" s="233">
        <v>272</v>
      </c>
      <c r="C13010" s="233">
        <v>1</v>
      </c>
      <c r="D13010" s="234">
        <v>0</v>
      </c>
      <c r="E13010" s="235">
        <v>0</v>
      </c>
      <c r="F13010" s="235">
        <v>0.000036756744244948525</v>
      </c>
    </row>
    <row r="13011" ht="14.25" customHeight="1" spans="1:6" x14ac:dyDescent="0.25">
      <c r="A13011" s="232">
        <v>43737</v>
      </c>
      <c r="B13011" s="233">
        <v>272</v>
      </c>
      <c r="C13011" s="233">
        <v>2</v>
      </c>
      <c r="D13011" s="234">
        <v>0.020833333332120674</v>
      </c>
      <c r="E13011" s="235">
        <v>0</v>
      </c>
      <c r="F13011" s="235">
        <v>0.000032249786503742304</v>
      </c>
    </row>
    <row r="13012" ht="14.25" customHeight="1" spans="1:6" x14ac:dyDescent="0.25">
      <c r="A13012" s="232">
        <v>43737</v>
      </c>
      <c r="B13012" s="233">
        <v>272</v>
      </c>
      <c r="C13012" s="233">
        <v>3</v>
      </c>
      <c r="D13012" s="234">
        <v>0.041666666667879326</v>
      </c>
      <c r="E13012" s="235">
        <v>0</v>
      </c>
      <c r="F13012" s="235">
        <v>0.000029946230324903566</v>
      </c>
    </row>
    <row r="13013" ht="14.25" customHeight="1" spans="1:6" x14ac:dyDescent="0.25">
      <c r="A13013" s="232">
        <v>43737</v>
      </c>
      <c r="B13013" s="233">
        <v>272</v>
      </c>
      <c r="C13013" s="233">
        <v>4</v>
      </c>
      <c r="D13013" s="234">
        <v>0.0625</v>
      </c>
      <c r="E13013" s="235">
        <v>0</v>
      </c>
      <c r="F13013" s="235">
        <v>0.000027943137995478576</v>
      </c>
    </row>
    <row r="13014" ht="14.25" customHeight="1" spans="1:6" x14ac:dyDescent="0.25">
      <c r="A13014" s="232">
        <v>43737</v>
      </c>
      <c r="B13014" s="233">
        <v>272</v>
      </c>
      <c r="C13014" s="233">
        <v>5</v>
      </c>
      <c r="D13014" s="234">
        <v>0.08333333333212067</v>
      </c>
      <c r="E13014" s="235">
        <v>0</v>
      </c>
      <c r="F13014" s="235">
        <v>0.00002704174644723733</v>
      </c>
    </row>
    <row r="13015" ht="14.25" customHeight="1" spans="1:6" x14ac:dyDescent="0.25">
      <c r="A13015" s="232">
        <v>43737</v>
      </c>
      <c r="B13015" s="233">
        <v>272</v>
      </c>
      <c r="C13015" s="233">
        <v>6</v>
      </c>
      <c r="D13015" s="234">
        <v>0.10416666666787933</v>
      </c>
      <c r="E13015" s="235">
        <v>0</v>
      </c>
      <c r="F13015" s="235">
        <v>0.00002654097336488109</v>
      </c>
    </row>
    <row r="13016" ht="14.25" customHeight="1" spans="1:6" x14ac:dyDescent="0.25">
      <c r="A13016" s="232">
        <v>43737</v>
      </c>
      <c r="B13016" s="233">
        <v>272</v>
      </c>
      <c r="C13016" s="233">
        <v>7</v>
      </c>
      <c r="D13016" s="234">
        <v>0.125</v>
      </c>
      <c r="E13016" s="235">
        <v>0</v>
      </c>
      <c r="F13016" s="235">
        <v>0.00002654097336488109</v>
      </c>
    </row>
    <row r="13017" ht="14.25" customHeight="1" spans="1:6" x14ac:dyDescent="0.25">
      <c r="A13017" s="232">
        <v>43737</v>
      </c>
      <c r="B13017" s="233">
        <v>272</v>
      </c>
      <c r="C13017" s="233">
        <v>8</v>
      </c>
      <c r="D13017" s="234">
        <v>0.14583333333212067</v>
      </c>
      <c r="E13017" s="235">
        <v>0</v>
      </c>
      <c r="F13017" s="235">
        <v>0.00002614035489899609</v>
      </c>
    </row>
    <row r="13018" ht="14.25" customHeight="1" spans="1:6" x14ac:dyDescent="0.25">
      <c r="A13018" s="232">
        <v>43737</v>
      </c>
      <c r="B13018" s="233">
        <v>272</v>
      </c>
      <c r="C13018" s="233">
        <v>9</v>
      </c>
      <c r="D13018" s="234">
        <v>0.16666666666787933</v>
      </c>
      <c r="E13018" s="235">
        <v>0</v>
      </c>
      <c r="F13018" s="235">
        <v>0.000026240509515467337</v>
      </c>
    </row>
    <row r="13019" ht="14.25" customHeight="1" spans="1:6" x14ac:dyDescent="0.25">
      <c r="A13019" s="232">
        <v>43737</v>
      </c>
      <c r="B13019" s="233">
        <v>272</v>
      </c>
      <c r="C13019" s="233">
        <v>10</v>
      </c>
      <c r="D13019" s="234">
        <v>0.1875</v>
      </c>
      <c r="E13019" s="235">
        <v>0</v>
      </c>
      <c r="F13019" s="235">
        <v>0.00002674128259782358</v>
      </c>
    </row>
    <row r="13020" ht="14.25" customHeight="1" spans="1:6" x14ac:dyDescent="0.25">
      <c r="A13020" s="232">
        <v>43737</v>
      </c>
      <c r="B13020" s="233">
        <v>272</v>
      </c>
      <c r="C13020" s="233">
        <v>11</v>
      </c>
      <c r="D13020" s="234">
        <v>0.20833333333212067</v>
      </c>
      <c r="E13020" s="235">
        <v>0</v>
      </c>
      <c r="F13020" s="235">
        <v>0.00002784298337900733</v>
      </c>
    </row>
    <row r="13021" ht="14.25" customHeight="1" spans="1:6" x14ac:dyDescent="0.25">
      <c r="A13021" s="232">
        <v>43737</v>
      </c>
      <c r="B13021" s="233">
        <v>272</v>
      </c>
      <c r="C13021" s="233">
        <v>12</v>
      </c>
      <c r="D13021" s="234">
        <v>0.22916666666787933</v>
      </c>
      <c r="E13021" s="235">
        <v>4.691305158811061e-8</v>
      </c>
      <c r="F13021" s="235">
        <v>0.000030447003407259817</v>
      </c>
    </row>
    <row r="13022" ht="14.25" customHeight="1" spans="1:6" x14ac:dyDescent="0.25">
      <c r="A13022" s="232">
        <v>43737</v>
      </c>
      <c r="B13022" s="233">
        <v>272</v>
      </c>
      <c r="C13022" s="233">
        <v>13</v>
      </c>
      <c r="D13022" s="234">
        <v>0.25</v>
      </c>
      <c r="E13022" s="235">
        <v>0.0000026740439405223045</v>
      </c>
      <c r="F13022" s="235">
        <v>0.00003665658962847728</v>
      </c>
    </row>
    <row r="13023" ht="14.25" customHeight="1" spans="1:6" x14ac:dyDescent="0.25">
      <c r="A13023" s="232">
        <v>43737</v>
      </c>
      <c r="B13023" s="233">
        <v>272</v>
      </c>
      <c r="C13023" s="233">
        <v>14</v>
      </c>
      <c r="D13023" s="234">
        <v>0.2708333333321207</v>
      </c>
      <c r="E13023" s="235">
        <v>0.000008782344151391104</v>
      </c>
      <c r="F13023" s="235">
        <v>0.00004376756739793598</v>
      </c>
    </row>
    <row r="13024" ht="14.25" customHeight="1" spans="1:6" x14ac:dyDescent="0.25">
      <c r="A13024" s="232">
        <v>43737</v>
      </c>
      <c r="B13024" s="233">
        <v>272</v>
      </c>
      <c r="C13024" s="233">
        <v>15</v>
      </c>
      <c r="D13024" s="234">
        <v>0.2916666666678793</v>
      </c>
      <c r="E13024" s="235">
        <v>0.000027207674376295192</v>
      </c>
      <c r="F13024" s="235">
        <v>0.00005208040056504968</v>
      </c>
    </row>
    <row r="13025" ht="14.25" customHeight="1" spans="1:6" x14ac:dyDescent="0.25">
      <c r="A13025" s="232">
        <v>43737</v>
      </c>
      <c r="B13025" s="233">
        <v>272</v>
      </c>
      <c r="C13025" s="233">
        <v>16</v>
      </c>
      <c r="D13025" s="234">
        <v>0.3125</v>
      </c>
      <c r="E13025" s="235">
        <v>0.00006678051503746646</v>
      </c>
      <c r="F13025" s="235">
        <v>0.00005758890447096841</v>
      </c>
    </row>
    <row r="13026" ht="14.25" customHeight="1" spans="1:6" x14ac:dyDescent="0.25">
      <c r="A13026" s="232">
        <v>43737</v>
      </c>
      <c r="B13026" s="233">
        <v>272</v>
      </c>
      <c r="C13026" s="233">
        <v>17</v>
      </c>
      <c r="D13026" s="234">
        <v>0.3333333333321207</v>
      </c>
      <c r="E13026" s="235">
        <v>0.00011021114771038466</v>
      </c>
      <c r="F13026" s="235">
        <v>0.000056487203689784654</v>
      </c>
    </row>
    <row r="13027" ht="14.25" customHeight="1" spans="1:6" x14ac:dyDescent="0.25">
      <c r="A13027" s="232">
        <v>43737</v>
      </c>
      <c r="B13027" s="233">
        <v>272</v>
      </c>
      <c r="C13027" s="233">
        <v>18</v>
      </c>
      <c r="D13027" s="234">
        <v>0.3541666666678793</v>
      </c>
      <c r="E13027" s="235">
        <v>0.0001371606486842676</v>
      </c>
      <c r="F13027" s="235">
        <v>0.000056387049073313414</v>
      </c>
    </row>
    <row r="13028" ht="14.25" customHeight="1" spans="1:6" x14ac:dyDescent="0.25">
      <c r="A13028" s="232">
        <v>43737</v>
      </c>
      <c r="B13028" s="233">
        <v>272</v>
      </c>
      <c r="C13028" s="233">
        <v>19</v>
      </c>
      <c r="D13028" s="234">
        <v>0.375</v>
      </c>
      <c r="E13028" s="235">
        <v>0.00018301831430155789</v>
      </c>
      <c r="F13028" s="235">
        <v>0.000056286894456842146</v>
      </c>
    </row>
    <row r="13029" ht="14.25" customHeight="1" spans="1:6" x14ac:dyDescent="0.25">
      <c r="A13029" s="232">
        <v>43737</v>
      </c>
      <c r="B13029" s="233">
        <v>272</v>
      </c>
      <c r="C13029" s="233">
        <v>20</v>
      </c>
      <c r="D13029" s="234">
        <v>0.3958333333321207</v>
      </c>
      <c r="E13029" s="235">
        <v>0.0002035621921271435</v>
      </c>
      <c r="F13029" s="235">
        <v>0.00005608658522389965</v>
      </c>
    </row>
    <row r="13030" ht="14.25" customHeight="1" spans="1:6" x14ac:dyDescent="0.25">
      <c r="A13030" s="232">
        <v>43737</v>
      </c>
      <c r="B13030" s="233">
        <v>272</v>
      </c>
      <c r="C13030" s="233">
        <v>21</v>
      </c>
      <c r="D13030" s="234">
        <v>0.4166666666678793</v>
      </c>
      <c r="E13030" s="235">
        <v>0.00022771281507941835</v>
      </c>
      <c r="F13030" s="235">
        <v>0.00005418364751094592</v>
      </c>
    </row>
    <row r="13031" ht="14.25" customHeight="1" spans="1:6" x14ac:dyDescent="0.25">
      <c r="A13031" s="232">
        <v>43737</v>
      </c>
      <c r="B13031" s="233">
        <v>272</v>
      </c>
      <c r="C13031" s="233">
        <v>22</v>
      </c>
      <c r="D13031" s="234">
        <v>0.4375</v>
      </c>
      <c r="E13031" s="235">
        <v>0.0002513388540086723</v>
      </c>
      <c r="F13031" s="235">
        <v>0.00005278148288034843</v>
      </c>
    </row>
    <row r="13032" ht="14.25" customHeight="1" spans="1:6" x14ac:dyDescent="0.25">
      <c r="A13032" s="232">
        <v>43737</v>
      </c>
      <c r="B13032" s="233">
        <v>272</v>
      </c>
      <c r="C13032" s="233">
        <v>23</v>
      </c>
      <c r="D13032" s="234">
        <v>0.4583333333321207</v>
      </c>
      <c r="E13032" s="235">
        <v>0.0002658685376060904</v>
      </c>
      <c r="F13032" s="235">
        <v>0.00005238086441446342</v>
      </c>
    </row>
    <row r="13033" ht="14.25" customHeight="1" spans="1:6" x14ac:dyDescent="0.25">
      <c r="A13033" s="232">
        <v>43737</v>
      </c>
      <c r="B13033" s="233">
        <v>272</v>
      </c>
      <c r="C13033" s="233">
        <v>24</v>
      </c>
      <c r="D13033" s="234">
        <v>0.4791666666678793</v>
      </c>
      <c r="E13033" s="235">
        <v>0.00027964451049540583</v>
      </c>
      <c r="F13033" s="235">
        <v>0.00005137931824975094</v>
      </c>
    </row>
    <row r="13034" ht="14.25" customHeight="1" spans="1:6" x14ac:dyDescent="0.25">
      <c r="A13034" s="232">
        <v>43737</v>
      </c>
      <c r="B13034" s="233">
        <v>272</v>
      </c>
      <c r="C13034" s="233">
        <v>25</v>
      </c>
      <c r="D13034" s="234">
        <v>0.5</v>
      </c>
      <c r="E13034" s="235">
        <v>0.0002739221486942516</v>
      </c>
      <c r="F13034" s="235">
        <v>0.00005167978209916469</v>
      </c>
    </row>
    <row r="13035" ht="14.25" customHeight="1" spans="1:6" x14ac:dyDescent="0.25">
      <c r="A13035" s="232">
        <v>43737</v>
      </c>
      <c r="B13035" s="233">
        <v>272</v>
      </c>
      <c r="C13035" s="233">
        <v>26</v>
      </c>
      <c r="D13035" s="234">
        <v>0.5208333333321207</v>
      </c>
      <c r="E13035" s="235">
        <v>0.0002503019780938919</v>
      </c>
      <c r="F13035" s="235">
        <v>0.00005238086441446342</v>
      </c>
    </row>
    <row r="13036" ht="14.25" customHeight="1" spans="1:6" x14ac:dyDescent="0.25">
      <c r="A13036" s="232">
        <v>43737</v>
      </c>
      <c r="B13036" s="233">
        <v>272</v>
      </c>
      <c r="C13036" s="233">
        <v>27</v>
      </c>
      <c r="D13036" s="234">
        <v>0.5416666666678793</v>
      </c>
      <c r="E13036" s="235">
        <v>0.00022896791358037046</v>
      </c>
      <c r="F13036" s="235">
        <v>0.00005188009133210718</v>
      </c>
    </row>
    <row r="13037" ht="14.25" customHeight="1" spans="1:6" x14ac:dyDescent="0.25">
      <c r="A13037" s="232">
        <v>43737</v>
      </c>
      <c r="B13037" s="233">
        <v>272</v>
      </c>
      <c r="C13037" s="233">
        <v>28</v>
      </c>
      <c r="D13037" s="234">
        <v>0.5625</v>
      </c>
      <c r="E13037" s="235">
        <v>0.0002292556685617793</v>
      </c>
      <c r="F13037" s="235">
        <v>0.000051078854400337184</v>
      </c>
    </row>
    <row r="13038" ht="14.25" customHeight="1" spans="1:6" x14ac:dyDescent="0.25">
      <c r="A13038" s="232">
        <v>43737</v>
      </c>
      <c r="B13038" s="233">
        <v>272</v>
      </c>
      <c r="C13038" s="233">
        <v>29</v>
      </c>
      <c r="D13038" s="234">
        <v>0.5833333333321207</v>
      </c>
      <c r="E13038" s="235">
        <v>0.000211487026604489</v>
      </c>
      <c r="F13038" s="235">
        <v>0.000050277617468567196</v>
      </c>
    </row>
    <row r="13039" ht="14.25" customHeight="1" spans="1:6" x14ac:dyDescent="0.25">
      <c r="A13039" s="232">
        <v>43737</v>
      </c>
      <c r="B13039" s="233">
        <v>272</v>
      </c>
      <c r="C13039" s="233">
        <v>30</v>
      </c>
      <c r="D13039" s="234">
        <v>0.6041666666678793</v>
      </c>
      <c r="E13039" s="235">
        <v>0.00018362772100856975</v>
      </c>
      <c r="F13039" s="235">
        <v>0.000051980245948578425</v>
      </c>
    </row>
    <row r="13040" ht="14.25" customHeight="1" spans="1:6" x14ac:dyDescent="0.25">
      <c r="A13040" s="232">
        <v>43737</v>
      </c>
      <c r="B13040" s="233">
        <v>272</v>
      </c>
      <c r="C13040" s="233">
        <v>31</v>
      </c>
      <c r="D13040" s="234">
        <v>0.625</v>
      </c>
      <c r="E13040" s="235">
        <v>0.00015339159493104893</v>
      </c>
      <c r="F13040" s="235">
        <v>0.00005228070979799218</v>
      </c>
    </row>
    <row r="13041" ht="14.25" customHeight="1" spans="1:6" x14ac:dyDescent="0.25">
      <c r="A13041" s="232">
        <v>43737</v>
      </c>
      <c r="B13041" s="233">
        <v>272</v>
      </c>
      <c r="C13041" s="233">
        <v>32</v>
      </c>
      <c r="D13041" s="234">
        <v>0.6458333333321207</v>
      </c>
      <c r="E13041" s="235">
        <v>0.00012025636763346562</v>
      </c>
      <c r="F13041" s="235">
        <v>0.000056387049073313414</v>
      </c>
    </row>
    <row r="13042" ht="14.25" customHeight="1" spans="1:6" x14ac:dyDescent="0.25">
      <c r="A13042" s="232">
        <v>43737</v>
      </c>
      <c r="B13042" s="233">
        <v>272</v>
      </c>
      <c r="C13042" s="233">
        <v>33</v>
      </c>
      <c r="D13042" s="234">
        <v>0.6666666666678793</v>
      </c>
      <c r="E13042" s="235">
        <v>0.00008635759728856813</v>
      </c>
      <c r="F13042" s="235">
        <v>0.00006029307911569213</v>
      </c>
    </row>
    <row r="13043" ht="14.25" customHeight="1" spans="1:6" x14ac:dyDescent="0.25">
      <c r="A13043" s="232">
        <v>43737</v>
      </c>
      <c r="B13043" s="233">
        <v>272</v>
      </c>
      <c r="C13043" s="233">
        <v>34</v>
      </c>
      <c r="D13043" s="234">
        <v>0.6875</v>
      </c>
      <c r="E13043" s="235">
        <v>0.000051898628576233886</v>
      </c>
      <c r="F13043" s="235">
        <v>0.00006490019147336961</v>
      </c>
    </row>
    <row r="13044" ht="14.25" customHeight="1" spans="1:6" x14ac:dyDescent="0.25">
      <c r="A13044" s="232">
        <v>43737</v>
      </c>
      <c r="B13044" s="233">
        <v>272</v>
      </c>
      <c r="C13044" s="233">
        <v>35</v>
      </c>
      <c r="D13044" s="234">
        <v>0.7083333333321207</v>
      </c>
      <c r="E13044" s="235">
        <v>0.000025729496935758785</v>
      </c>
      <c r="F13044" s="235">
        <v>0.00007221147847577081</v>
      </c>
    </row>
    <row r="13045" ht="14.25" customHeight="1" spans="1:6" x14ac:dyDescent="0.25">
      <c r="A13045" s="232">
        <v>43737</v>
      </c>
      <c r="B13045" s="233">
        <v>272</v>
      </c>
      <c r="C13045" s="233">
        <v>36</v>
      </c>
      <c r="D13045" s="234">
        <v>0.7291666666678793</v>
      </c>
      <c r="E13045" s="235">
        <v>0.000007320679644279398</v>
      </c>
      <c r="F13045" s="235">
        <v>0.00007471534388755204</v>
      </c>
    </row>
    <row r="13046" ht="14.25" customHeight="1" spans="1:6" x14ac:dyDescent="0.25">
      <c r="A13046" s="232">
        <v>43737</v>
      </c>
      <c r="B13046" s="233">
        <v>272</v>
      </c>
      <c r="C13046" s="233">
        <v>37</v>
      </c>
      <c r="D13046" s="234">
        <v>0.75</v>
      </c>
      <c r="E13046" s="235">
        <v>4.422315794770503e-7</v>
      </c>
      <c r="F13046" s="235">
        <v>0.000078721528546402</v>
      </c>
    </row>
    <row r="13047" ht="14.25" customHeight="1" spans="1:6" x14ac:dyDescent="0.25">
      <c r="A13047" s="232">
        <v>43737</v>
      </c>
      <c r="B13047" s="233">
        <v>272</v>
      </c>
      <c r="C13047" s="233">
        <v>38</v>
      </c>
      <c r="D13047" s="234">
        <v>0.7708333333321207</v>
      </c>
      <c r="E13047" s="235">
        <v>0</v>
      </c>
      <c r="F13047" s="235">
        <v>0.00008583250631586071</v>
      </c>
    </row>
    <row r="13048" ht="14.25" customHeight="1" spans="1:6" x14ac:dyDescent="0.25">
      <c r="A13048" s="232">
        <v>43737</v>
      </c>
      <c r="B13048" s="233">
        <v>272</v>
      </c>
      <c r="C13048" s="233">
        <v>39</v>
      </c>
      <c r="D13048" s="234">
        <v>0.7916666666678793</v>
      </c>
      <c r="E13048" s="235">
        <v>0</v>
      </c>
      <c r="F13048" s="235">
        <v>0.00008503126938409072</v>
      </c>
    </row>
    <row r="13049" ht="14.25" customHeight="1" spans="1:6" x14ac:dyDescent="0.25">
      <c r="A13049" s="232">
        <v>43737</v>
      </c>
      <c r="B13049" s="233">
        <v>272</v>
      </c>
      <c r="C13049" s="233">
        <v>40</v>
      </c>
      <c r="D13049" s="234">
        <v>0.8125</v>
      </c>
      <c r="E13049" s="235">
        <v>0</v>
      </c>
      <c r="F13049" s="235">
        <v>0.00008443034168526323</v>
      </c>
    </row>
    <row r="13050" ht="14.25" customHeight="1" spans="1:6" x14ac:dyDescent="0.25">
      <c r="A13050" s="232">
        <v>43737</v>
      </c>
      <c r="B13050" s="233">
        <v>272</v>
      </c>
      <c r="C13050" s="233">
        <v>41</v>
      </c>
      <c r="D13050" s="234">
        <v>0.8333333333321207</v>
      </c>
      <c r="E13050" s="235">
        <v>0</v>
      </c>
      <c r="F13050" s="235">
        <v>0.00008222694012289575</v>
      </c>
    </row>
    <row r="13051" ht="14.25" customHeight="1" spans="1:6" x14ac:dyDescent="0.25">
      <c r="A13051" s="232">
        <v>43737</v>
      </c>
      <c r="B13051" s="233">
        <v>272</v>
      </c>
      <c r="C13051" s="233">
        <v>42</v>
      </c>
      <c r="D13051" s="234">
        <v>0.8541666666678793</v>
      </c>
      <c r="E13051" s="235">
        <v>0</v>
      </c>
      <c r="F13051" s="235">
        <v>0.00007842106469698827</v>
      </c>
    </row>
    <row r="13052" ht="14.25" customHeight="1" spans="1:6" x14ac:dyDescent="0.25">
      <c r="A13052" s="232">
        <v>43737</v>
      </c>
      <c r="B13052" s="233">
        <v>272</v>
      </c>
      <c r="C13052" s="233">
        <v>43</v>
      </c>
      <c r="D13052" s="234">
        <v>0.875</v>
      </c>
      <c r="E13052" s="235">
        <v>0</v>
      </c>
      <c r="F13052" s="235">
        <v>0.00007461518927108079</v>
      </c>
    </row>
    <row r="13053" ht="14.25" customHeight="1" spans="1:6" x14ac:dyDescent="0.25">
      <c r="A13053" s="232">
        <v>43737</v>
      </c>
      <c r="B13053" s="233">
        <v>272</v>
      </c>
      <c r="C13053" s="233">
        <v>44</v>
      </c>
      <c r="D13053" s="234">
        <v>0.8958333333321207</v>
      </c>
      <c r="E13053" s="235">
        <v>0</v>
      </c>
      <c r="F13053" s="235">
        <v>0.00006970761306398956</v>
      </c>
    </row>
    <row r="13054" ht="14.25" customHeight="1" spans="1:6" x14ac:dyDescent="0.25">
      <c r="A13054" s="232">
        <v>43737</v>
      </c>
      <c r="B13054" s="233">
        <v>272</v>
      </c>
      <c r="C13054" s="233">
        <v>45</v>
      </c>
      <c r="D13054" s="234">
        <v>0.9166666666678793</v>
      </c>
      <c r="E13054" s="235">
        <v>0</v>
      </c>
      <c r="F13054" s="235">
        <v>0.0000653008099392546</v>
      </c>
    </row>
    <row r="13055" ht="14.25" customHeight="1" spans="1:6" x14ac:dyDescent="0.25">
      <c r="A13055" s="232">
        <v>43737</v>
      </c>
      <c r="B13055" s="233">
        <v>272</v>
      </c>
      <c r="C13055" s="233">
        <v>46</v>
      </c>
      <c r="D13055" s="234">
        <v>0.9375</v>
      </c>
      <c r="E13055" s="235">
        <v>0</v>
      </c>
      <c r="F13055" s="235">
        <v>0.00005798952293685338</v>
      </c>
    </row>
    <row r="13056" ht="14.25" customHeight="1" spans="1:6" x14ac:dyDescent="0.25">
      <c r="A13056" s="232">
        <v>43737</v>
      </c>
      <c r="B13056" s="233">
        <v>272</v>
      </c>
      <c r="C13056" s="233">
        <v>47</v>
      </c>
      <c r="D13056" s="234">
        <v>0.9583333333321207</v>
      </c>
      <c r="E13056" s="235">
        <v>0</v>
      </c>
      <c r="F13056" s="235">
        <v>0.000049175916687383454</v>
      </c>
    </row>
    <row r="13057" ht="14.25" customHeight="1" spans="1:6" x14ac:dyDescent="0.25">
      <c r="A13057" s="232">
        <v>43737</v>
      </c>
      <c r="B13057" s="233">
        <v>272</v>
      </c>
      <c r="C13057" s="233">
        <v>48</v>
      </c>
      <c r="D13057" s="234">
        <v>0.9791666666678793</v>
      </c>
      <c r="E13057" s="235">
        <v>0</v>
      </c>
      <c r="F13057" s="235">
        <v>0.00004256571200028099</v>
      </c>
    </row>
    <row r="13058" ht="14.25" customHeight="1" spans="1:6" x14ac:dyDescent="0.25">
      <c r="A13058" s="232">
        <v>43738</v>
      </c>
      <c r="B13058" s="233">
        <v>273</v>
      </c>
      <c r="C13058" s="233">
        <v>1</v>
      </c>
      <c r="D13058" s="234">
        <v>0</v>
      </c>
      <c r="E13058" s="235">
        <v>0</v>
      </c>
      <c r="F13058" s="235">
        <v>0.000037658135793189774</v>
      </c>
    </row>
    <row r="13059" ht="14.25" customHeight="1" spans="1:6" x14ac:dyDescent="0.25">
      <c r="A13059" s="232">
        <v>43738</v>
      </c>
      <c r="B13059" s="233">
        <v>273</v>
      </c>
      <c r="C13059" s="233">
        <v>2</v>
      </c>
      <c r="D13059" s="234">
        <v>0.020833333332120674</v>
      </c>
      <c r="E13059" s="235">
        <v>0</v>
      </c>
      <c r="F13059" s="235">
        <v>0.00003285071420256979</v>
      </c>
    </row>
    <row r="13060" ht="14.25" customHeight="1" spans="1:6" x14ac:dyDescent="0.25">
      <c r="A13060" s="232">
        <v>43738</v>
      </c>
      <c r="B13060" s="233">
        <v>273</v>
      </c>
      <c r="C13060" s="233">
        <v>3</v>
      </c>
      <c r="D13060" s="234">
        <v>0.041666666667879326</v>
      </c>
      <c r="E13060" s="235">
        <v>0</v>
      </c>
      <c r="F13060" s="235">
        <v>0.00003054715802373107</v>
      </c>
    </row>
    <row r="13061" ht="14.25" customHeight="1" spans="1:6" x14ac:dyDescent="0.25">
      <c r="A13061" s="232">
        <v>43738</v>
      </c>
      <c r="B13061" s="233">
        <v>273</v>
      </c>
      <c r="C13061" s="233">
        <v>4</v>
      </c>
      <c r="D13061" s="234">
        <v>0.0625</v>
      </c>
      <c r="E13061" s="235">
        <v>0</v>
      </c>
      <c r="F13061" s="235">
        <v>0.000028443911077834827</v>
      </c>
    </row>
    <row r="13062" ht="14.25" customHeight="1" spans="1:6" x14ac:dyDescent="0.25">
      <c r="A13062" s="232">
        <v>43738</v>
      </c>
      <c r="B13062" s="233">
        <v>273</v>
      </c>
      <c r="C13062" s="233">
        <v>5</v>
      </c>
      <c r="D13062" s="234">
        <v>0.08333333333212067</v>
      </c>
      <c r="E13062" s="235">
        <v>0</v>
      </c>
      <c r="F13062" s="235">
        <v>0.000027542519529593582</v>
      </c>
    </row>
    <row r="13063" ht="14.25" customHeight="1" spans="1:6" x14ac:dyDescent="0.25">
      <c r="A13063" s="232">
        <v>43738</v>
      </c>
      <c r="B13063" s="233">
        <v>273</v>
      </c>
      <c r="C13063" s="233">
        <v>6</v>
      </c>
      <c r="D13063" s="234">
        <v>0.10416666666787933</v>
      </c>
      <c r="E13063" s="235">
        <v>0</v>
      </c>
      <c r="F13063" s="235">
        <v>0.000028043292611949826</v>
      </c>
    </row>
    <row r="13064" ht="14.25" customHeight="1" spans="1:6" x14ac:dyDescent="0.25">
      <c r="A13064" s="232">
        <v>43738</v>
      </c>
      <c r="B13064" s="233">
        <v>273</v>
      </c>
      <c r="C13064" s="233">
        <v>7</v>
      </c>
      <c r="D13064" s="234">
        <v>0.125</v>
      </c>
      <c r="E13064" s="235">
        <v>0</v>
      </c>
      <c r="F13064" s="235">
        <v>0.00002724205568017983</v>
      </c>
    </row>
    <row r="13065" ht="14.25" customHeight="1" spans="1:6" x14ac:dyDescent="0.25">
      <c r="A13065" s="232">
        <v>43738</v>
      </c>
      <c r="B13065" s="233">
        <v>273</v>
      </c>
      <c r="C13065" s="233">
        <v>8</v>
      </c>
      <c r="D13065" s="234">
        <v>0.14583333333212067</v>
      </c>
      <c r="E13065" s="235">
        <v>0</v>
      </c>
      <c r="F13065" s="235">
        <v>0.000026240509515467337</v>
      </c>
    </row>
    <row r="13066" ht="14.25" customHeight="1" spans="1:6" x14ac:dyDescent="0.25">
      <c r="A13066" s="232">
        <v>43738</v>
      </c>
      <c r="B13066" s="233">
        <v>273</v>
      </c>
      <c r="C13066" s="233">
        <v>9</v>
      </c>
      <c r="D13066" s="234">
        <v>0.16666666666787933</v>
      </c>
      <c r="E13066" s="235">
        <v>0</v>
      </c>
      <c r="F13066" s="235">
        <v>0.00002654097336488109</v>
      </c>
    </row>
    <row r="13067" ht="14.25" customHeight="1" spans="1:6" x14ac:dyDescent="0.25">
      <c r="A13067" s="232">
        <v>43738</v>
      </c>
      <c r="B13067" s="233">
        <v>273</v>
      </c>
      <c r="C13067" s="233">
        <v>10</v>
      </c>
      <c r="D13067" s="234">
        <v>0.1875</v>
      </c>
      <c r="E13067" s="235">
        <v>0</v>
      </c>
      <c r="F13067" s="235">
        <v>0.00002744236491312233</v>
      </c>
    </row>
    <row r="13068" ht="14.25" customHeight="1" spans="1:6" x14ac:dyDescent="0.25">
      <c r="A13068" s="232">
        <v>43738</v>
      </c>
      <c r="B13068" s="233">
        <v>273</v>
      </c>
      <c r="C13068" s="233">
        <v>11</v>
      </c>
      <c r="D13068" s="234">
        <v>0.20833333333212067</v>
      </c>
      <c r="E13068" s="235">
        <v>0</v>
      </c>
      <c r="F13068" s="235">
        <v>0.000028043292611949826</v>
      </c>
    </row>
    <row r="13069" ht="14.25" customHeight="1" spans="1:6" x14ac:dyDescent="0.25">
      <c r="A13069" s="232">
        <v>43738</v>
      </c>
      <c r="B13069" s="233">
        <v>273</v>
      </c>
      <c r="C13069" s="233">
        <v>12</v>
      </c>
      <c r="D13069" s="234">
        <v>0.22916666666787933</v>
      </c>
      <c r="E13069" s="235">
        <v>0</v>
      </c>
      <c r="F13069" s="235">
        <v>0.000030447003407259817</v>
      </c>
    </row>
    <row r="13070" ht="14.25" customHeight="1" spans="1:6" x14ac:dyDescent="0.25">
      <c r="A13070" s="232">
        <v>43738</v>
      </c>
      <c r="B13070" s="233">
        <v>273</v>
      </c>
      <c r="C13070" s="233">
        <v>13</v>
      </c>
      <c r="D13070" s="234">
        <v>0.25</v>
      </c>
      <c r="E13070" s="235">
        <v>3.2839136111677424e-7</v>
      </c>
      <c r="F13070" s="235">
        <v>0.00003645628039553478</v>
      </c>
    </row>
    <row r="13071" ht="14.25" customHeight="1" spans="1:6" x14ac:dyDescent="0.25">
      <c r="A13071" s="232">
        <v>43738</v>
      </c>
      <c r="B13071" s="233">
        <v>273</v>
      </c>
      <c r="C13071" s="233">
        <v>14</v>
      </c>
      <c r="D13071" s="234">
        <v>0.2708333333321207</v>
      </c>
      <c r="E13071" s="235">
        <v>0.000005198892431468954</v>
      </c>
      <c r="F13071" s="235">
        <v>0.000042665866616752236</v>
      </c>
    </row>
    <row r="13072" ht="14.25" customHeight="1" spans="1:6" x14ac:dyDescent="0.25">
      <c r="A13072" s="232">
        <v>43738</v>
      </c>
      <c r="B13072" s="233">
        <v>273</v>
      </c>
      <c r="C13072" s="233">
        <v>15</v>
      </c>
      <c r="D13072" s="234">
        <v>0.2916666666678793</v>
      </c>
      <c r="E13072" s="235">
        <v>0.00002023797810241001</v>
      </c>
      <c r="F13072" s="235">
        <v>0.00005298179211329092</v>
      </c>
    </row>
    <row r="13073" ht="14.25" customHeight="1" spans="1:6" x14ac:dyDescent="0.25">
      <c r="A13073" s="232">
        <v>43738</v>
      </c>
      <c r="B13073" s="233">
        <v>273</v>
      </c>
      <c r="C13073" s="233">
        <v>16</v>
      </c>
      <c r="D13073" s="234">
        <v>0.3125</v>
      </c>
      <c r="E13073" s="235">
        <v>0.00005551289427340035</v>
      </c>
      <c r="F13073" s="235">
        <v>0.00005758890447096841</v>
      </c>
    </row>
    <row r="13074" ht="14.25" customHeight="1" spans="1:6" x14ac:dyDescent="0.25">
      <c r="A13074" s="232">
        <v>43738</v>
      </c>
      <c r="B13074" s="233">
        <v>273</v>
      </c>
      <c r="C13074" s="233">
        <v>17</v>
      </c>
      <c r="D13074" s="234">
        <v>0.3333333333321207</v>
      </c>
      <c r="E13074" s="235">
        <v>0.0001018034707263775</v>
      </c>
      <c r="F13074" s="235">
        <v>0.0000581898321697959</v>
      </c>
    </row>
    <row r="13075" ht="14.25" customHeight="1" spans="1:6" x14ac:dyDescent="0.25">
      <c r="A13075" s="232">
        <v>43738</v>
      </c>
      <c r="B13075" s="233">
        <v>273</v>
      </c>
      <c r="C13075" s="233">
        <v>18</v>
      </c>
      <c r="D13075" s="234">
        <v>0.3541666666678793</v>
      </c>
      <c r="E13075" s="235">
        <v>0.0001316595017146664</v>
      </c>
      <c r="F13075" s="235">
        <v>0.000059391687567450885</v>
      </c>
    </row>
    <row r="13076" ht="14.25" customHeight="1" spans="1:6" x14ac:dyDescent="0.25">
      <c r="A13076" s="232">
        <v>43738</v>
      </c>
      <c r="B13076" s="233">
        <v>273</v>
      </c>
      <c r="C13076" s="233">
        <v>19</v>
      </c>
      <c r="D13076" s="234">
        <v>0.375</v>
      </c>
      <c r="E13076" s="235">
        <v>0.00013940247706726257</v>
      </c>
      <c r="F13076" s="235">
        <v>0.00005869060525215214</v>
      </c>
    </row>
    <row r="13077" ht="14.25" customHeight="1" spans="1:6" x14ac:dyDescent="0.25">
      <c r="A13077" s="232">
        <v>43738</v>
      </c>
      <c r="B13077" s="233">
        <v>273</v>
      </c>
      <c r="C13077" s="233">
        <v>20</v>
      </c>
      <c r="D13077" s="234">
        <v>0.3958333333321207</v>
      </c>
      <c r="E13077" s="235">
        <v>0.00016867749067690189</v>
      </c>
      <c r="F13077" s="235">
        <v>0.00005828998678626714</v>
      </c>
    </row>
    <row r="13078" ht="14.25" customHeight="1" spans="1:6" x14ac:dyDescent="0.25">
      <c r="A13078" s="232">
        <v>43738</v>
      </c>
      <c r="B13078" s="233">
        <v>273</v>
      </c>
      <c r="C13078" s="233">
        <v>21</v>
      </c>
      <c r="D13078" s="234">
        <v>0.4166666666678793</v>
      </c>
      <c r="E13078" s="235">
        <v>0.00023598358213357406</v>
      </c>
      <c r="F13078" s="235">
        <v>0.00005588627599095715</v>
      </c>
    </row>
    <row r="13079" ht="14.25" customHeight="1" spans="1:6" x14ac:dyDescent="0.25">
      <c r="A13079" s="232">
        <v>43738</v>
      </c>
      <c r="B13079" s="233">
        <v>273</v>
      </c>
      <c r="C13079" s="233">
        <v>22</v>
      </c>
      <c r="D13079" s="234">
        <v>0.4375</v>
      </c>
      <c r="E13079" s="235">
        <v>0.0002624686561152355</v>
      </c>
      <c r="F13079" s="235">
        <v>0.000053783029045060915</v>
      </c>
    </row>
    <row r="13080" ht="14.25" customHeight="1" spans="1:6" x14ac:dyDescent="0.25">
      <c r="A13080" s="232">
        <v>43738</v>
      </c>
      <c r="B13080" s="233">
        <v>273</v>
      </c>
      <c r="C13080" s="233">
        <v>23</v>
      </c>
      <c r="D13080" s="234">
        <v>0.4583333333321207</v>
      </c>
      <c r="E13080" s="235">
        <v>0.0002863626465031547</v>
      </c>
      <c r="F13080" s="235">
        <v>0.00005568596675801466</v>
      </c>
    </row>
    <row r="13081" ht="14.25" customHeight="1" spans="1:6" x14ac:dyDescent="0.25">
      <c r="A13081" s="232">
        <v>43738</v>
      </c>
      <c r="B13081" s="233">
        <v>273</v>
      </c>
      <c r="C13081" s="233">
        <v>24</v>
      </c>
      <c r="D13081" s="234">
        <v>0.4791666666678793</v>
      </c>
      <c r="E13081" s="235">
        <v>0.0003022177253639981</v>
      </c>
      <c r="F13081" s="235">
        <v>0.000053783029045060915</v>
      </c>
    </row>
    <row r="13082" ht="14.25" customHeight="1" spans="1:6" x14ac:dyDescent="0.25">
      <c r="A13082" s="232">
        <v>43738</v>
      </c>
      <c r="B13082" s="233">
        <v>273</v>
      </c>
      <c r="C13082" s="233">
        <v>25</v>
      </c>
      <c r="D13082" s="234">
        <v>0.5</v>
      </c>
      <c r="E13082" s="235">
        <v>0.00030429471001558505</v>
      </c>
      <c r="F13082" s="235">
        <v>0.00005608658522389965</v>
      </c>
    </row>
    <row r="13083" ht="14.25" customHeight="1" spans="1:6" x14ac:dyDescent="0.25">
      <c r="A13083" s="232">
        <v>43738</v>
      </c>
      <c r="B13083" s="233">
        <v>273</v>
      </c>
      <c r="C13083" s="233">
        <v>26</v>
      </c>
      <c r="D13083" s="234">
        <v>0.5208333333321207</v>
      </c>
      <c r="E13083" s="235">
        <v>0.0003000720888462786</v>
      </c>
      <c r="F13083" s="235">
        <v>0.000056186739840370906</v>
      </c>
    </row>
    <row r="13084" ht="14.25" customHeight="1" spans="1:6" x14ac:dyDescent="0.25">
      <c r="A13084" s="232">
        <v>43738</v>
      </c>
      <c r="B13084" s="233">
        <v>273</v>
      </c>
      <c r="C13084" s="233">
        <v>27</v>
      </c>
      <c r="D13084" s="234">
        <v>0.5416666666678793</v>
      </c>
      <c r="E13084" s="235">
        <v>0.00028531913371769444</v>
      </c>
      <c r="F13084" s="235">
        <v>0.000055085039059187164</v>
      </c>
    </row>
    <row r="13085" ht="14.25" customHeight="1" spans="1:6" x14ac:dyDescent="0.25">
      <c r="A13085" s="232">
        <v>43738</v>
      </c>
      <c r="B13085" s="233">
        <v>273</v>
      </c>
      <c r="C13085" s="233">
        <v>28</v>
      </c>
      <c r="D13085" s="234">
        <v>0.5625</v>
      </c>
      <c r="E13085" s="235">
        <v>0.0002621010524954594</v>
      </c>
      <c r="F13085" s="235">
        <v>0.00005338241057917592</v>
      </c>
    </row>
    <row r="13086" ht="14.25" customHeight="1" spans="1:6" x14ac:dyDescent="0.25">
      <c r="A13086" s="232">
        <v>43738</v>
      </c>
      <c r="B13086" s="233">
        <v>273</v>
      </c>
      <c r="C13086" s="233">
        <v>29</v>
      </c>
      <c r="D13086" s="234">
        <v>0.5833333333321207</v>
      </c>
      <c r="E13086" s="235">
        <v>0.0002368282436866307</v>
      </c>
      <c r="F13086" s="235">
        <v>0.00005117900901680845</v>
      </c>
    </row>
    <row r="13087" ht="14.25" customHeight="1" spans="1:6" x14ac:dyDescent="0.25">
      <c r="A13087" s="232">
        <v>43738</v>
      </c>
      <c r="B13087" s="233">
        <v>273</v>
      </c>
      <c r="C13087" s="233">
        <v>30</v>
      </c>
      <c r="D13087" s="234">
        <v>0.6041666666678793</v>
      </c>
      <c r="E13087" s="235">
        <v>0.0002102562651778778</v>
      </c>
      <c r="F13087" s="235">
        <v>0.000051980245948578425</v>
      </c>
    </row>
    <row r="13088" ht="14.25" customHeight="1" spans="1:6" x14ac:dyDescent="0.25">
      <c r="A13088" s="232">
        <v>43738</v>
      </c>
      <c r="B13088" s="233">
        <v>273</v>
      </c>
      <c r="C13088" s="233">
        <v>31</v>
      </c>
      <c r="D13088" s="234">
        <v>0.625</v>
      </c>
      <c r="E13088" s="235">
        <v>0.0001789563510982416</v>
      </c>
      <c r="F13088" s="235">
        <v>0.00005188009133210718</v>
      </c>
    </row>
    <row r="13089" ht="14.25" customHeight="1" spans="1:6" x14ac:dyDescent="0.25">
      <c r="A13089" s="232">
        <v>43738</v>
      </c>
      <c r="B13089" s="233">
        <v>273</v>
      </c>
      <c r="C13089" s="233">
        <v>32</v>
      </c>
      <c r="D13089" s="234">
        <v>0.6458333333321207</v>
      </c>
      <c r="E13089" s="235">
        <v>0.0001375034393612417</v>
      </c>
      <c r="F13089" s="235">
        <v>0.00005518519367565842</v>
      </c>
    </row>
    <row r="13090" ht="14.25" customHeight="1" spans="1:6" x14ac:dyDescent="0.25">
      <c r="A13090" s="232">
        <v>43738</v>
      </c>
      <c r="B13090" s="233">
        <v>273</v>
      </c>
      <c r="C13090" s="233">
        <v>33</v>
      </c>
      <c r="D13090" s="234">
        <v>0.6666666666678793</v>
      </c>
      <c r="E13090" s="235">
        <v>0.00009545297846657589</v>
      </c>
      <c r="F13090" s="235">
        <v>0.00006019292449922087</v>
      </c>
    </row>
    <row r="13091" ht="14.25" customHeight="1" spans="1:6" x14ac:dyDescent="0.25">
      <c r="A13091" s="232">
        <v>43738</v>
      </c>
      <c r="B13091" s="233">
        <v>273</v>
      </c>
      <c r="C13091" s="233">
        <v>34</v>
      </c>
      <c r="D13091" s="234">
        <v>0.6875</v>
      </c>
      <c r="E13091" s="235">
        <v>0.0000557165095668277</v>
      </c>
      <c r="F13091" s="235">
        <v>0.00006520065532278334</v>
      </c>
    </row>
    <row r="13092" ht="14.25" customHeight="1" spans="1:6" x14ac:dyDescent="0.25">
      <c r="A13092" s="232">
        <v>43738</v>
      </c>
      <c r="B13092" s="233">
        <v>273</v>
      </c>
      <c r="C13092" s="233">
        <v>35</v>
      </c>
      <c r="D13092" s="234">
        <v>0.7083333333321207</v>
      </c>
      <c r="E13092" s="235">
        <v>0.000024668927065184804</v>
      </c>
      <c r="F13092" s="235">
        <v>0.00007060900461223083</v>
      </c>
    </row>
    <row r="13093" ht="14.25" customHeight="1" spans="1:6" x14ac:dyDescent="0.25">
      <c r="A13093" s="232">
        <v>43738</v>
      </c>
      <c r="B13093" s="233">
        <v>273</v>
      </c>
      <c r="C13093" s="233">
        <v>36</v>
      </c>
      <c r="D13093" s="234">
        <v>0.7291666666678793</v>
      </c>
      <c r="E13093" s="235">
        <v>0.000006030081460110868</v>
      </c>
      <c r="F13093" s="235">
        <v>0.00007471534388755204</v>
      </c>
    </row>
    <row r="13094" ht="14.25" customHeight="1" spans="1:6" x14ac:dyDescent="0.25">
      <c r="A13094" s="232">
        <v>43738</v>
      </c>
      <c r="B13094" s="233">
        <v>273</v>
      </c>
      <c r="C13094" s="233">
        <v>37</v>
      </c>
      <c r="D13094" s="234">
        <v>0.75</v>
      </c>
      <c r="E13094" s="235">
        <v>2.527742194139001e-7</v>
      </c>
      <c r="F13094" s="235">
        <v>0.00007952276547817202</v>
      </c>
    </row>
    <row r="13095" ht="14.25" customHeight="1" spans="1:6" x14ac:dyDescent="0.25">
      <c r="A13095" s="232">
        <v>43738</v>
      </c>
      <c r="B13095" s="233">
        <v>273</v>
      </c>
      <c r="C13095" s="233">
        <v>38</v>
      </c>
      <c r="D13095" s="234">
        <v>0.7708333333321207</v>
      </c>
      <c r="E13095" s="235">
        <v>0</v>
      </c>
      <c r="F13095" s="235">
        <v>0.00008563219708291823</v>
      </c>
    </row>
    <row r="13096" ht="14.25" customHeight="1" spans="1:6" x14ac:dyDescent="0.25">
      <c r="A13096" s="232">
        <v>43738</v>
      </c>
      <c r="B13096" s="233">
        <v>273</v>
      </c>
      <c r="C13096" s="233">
        <v>39</v>
      </c>
      <c r="D13096" s="234">
        <v>0.7916666666678793</v>
      </c>
      <c r="E13096" s="235">
        <v>0</v>
      </c>
      <c r="F13096" s="235">
        <v>0.00008513142400056198</v>
      </c>
    </row>
    <row r="13097" ht="14.25" customHeight="1" spans="1:6" x14ac:dyDescent="0.25">
      <c r="A13097" s="232">
        <v>43738</v>
      </c>
      <c r="B13097" s="233">
        <v>273</v>
      </c>
      <c r="C13097" s="233">
        <v>40</v>
      </c>
      <c r="D13097" s="234">
        <v>0.8125</v>
      </c>
      <c r="E13097" s="235">
        <v>0</v>
      </c>
      <c r="F13097" s="235">
        <v>0.00008443034168526323</v>
      </c>
    </row>
    <row r="13098" ht="14.25" customHeight="1" spans="1:6" x14ac:dyDescent="0.25">
      <c r="A13098" s="232">
        <v>43738</v>
      </c>
      <c r="B13098" s="233">
        <v>273</v>
      </c>
      <c r="C13098" s="233">
        <v>41</v>
      </c>
      <c r="D13098" s="234">
        <v>0.8333333333321207</v>
      </c>
      <c r="E13098" s="235">
        <v>0</v>
      </c>
      <c r="F13098" s="235">
        <v>0.00008122539395818325</v>
      </c>
    </row>
    <row r="13099" ht="14.25" customHeight="1" spans="1:6" x14ac:dyDescent="0.25">
      <c r="A13099" s="232">
        <v>43738</v>
      </c>
      <c r="B13099" s="233">
        <v>273</v>
      </c>
      <c r="C13099" s="233">
        <v>42</v>
      </c>
      <c r="D13099" s="234">
        <v>0.8541666666678793</v>
      </c>
      <c r="E13099" s="235">
        <v>0</v>
      </c>
      <c r="F13099" s="235">
        <v>0.00007731936391580452</v>
      </c>
    </row>
    <row r="13100" ht="14.25" customHeight="1" spans="1:6" x14ac:dyDescent="0.25">
      <c r="A13100" s="232">
        <v>43738</v>
      </c>
      <c r="B13100" s="233">
        <v>273</v>
      </c>
      <c r="C13100" s="233">
        <v>43</v>
      </c>
      <c r="D13100" s="234">
        <v>0.875</v>
      </c>
      <c r="E13100" s="235">
        <v>0</v>
      </c>
      <c r="F13100" s="235">
        <v>0.00007391410695578205</v>
      </c>
    </row>
    <row r="13101" ht="14.25" customHeight="1" spans="1:6" x14ac:dyDescent="0.25">
      <c r="A13101" s="232">
        <v>43738</v>
      </c>
      <c r="B13101" s="233">
        <v>273</v>
      </c>
      <c r="C13101" s="233">
        <v>44</v>
      </c>
      <c r="D13101" s="234">
        <v>0.8958333333321207</v>
      </c>
      <c r="E13101" s="235">
        <v>0</v>
      </c>
      <c r="F13101" s="235">
        <v>0.00007030854076281706</v>
      </c>
    </row>
    <row r="13102" ht="14.25" customHeight="1" spans="1:6" x14ac:dyDescent="0.25">
      <c r="A13102" s="232">
        <v>43738</v>
      </c>
      <c r="B13102" s="233">
        <v>273</v>
      </c>
      <c r="C13102" s="233">
        <v>45</v>
      </c>
      <c r="D13102" s="234">
        <v>0.9166666666678793</v>
      </c>
      <c r="E13102" s="235">
        <v>0</v>
      </c>
      <c r="F13102" s="235">
        <v>0.00006580158302161085</v>
      </c>
    </row>
    <row r="13103" ht="14.25" customHeight="1" spans="1:6" x14ac:dyDescent="0.25">
      <c r="A13103" s="232">
        <v>43738</v>
      </c>
      <c r="B13103" s="233">
        <v>273</v>
      </c>
      <c r="C13103" s="233">
        <v>46</v>
      </c>
      <c r="D13103" s="234">
        <v>0.9375</v>
      </c>
      <c r="E13103" s="235">
        <v>0</v>
      </c>
      <c r="F13103" s="235">
        <v>0.00005909122371803713</v>
      </c>
    </row>
    <row r="13104" ht="14.25" customHeight="1" spans="1:6" x14ac:dyDescent="0.25">
      <c r="A13104" s="232">
        <v>43738</v>
      </c>
      <c r="B13104" s="233">
        <v>273</v>
      </c>
      <c r="C13104" s="233">
        <v>47</v>
      </c>
      <c r="D13104" s="234">
        <v>0.9583333333321207</v>
      </c>
      <c r="E13104" s="235">
        <v>0</v>
      </c>
      <c r="F13104" s="235">
        <v>0.00005067823593445219</v>
      </c>
    </row>
    <row r="13105" ht="14.25" customHeight="1" spans="1:6" x14ac:dyDescent="0.25">
      <c r="A13105" s="232">
        <v>43738</v>
      </c>
      <c r="B13105" s="233">
        <v>273</v>
      </c>
      <c r="C13105" s="233">
        <v>48</v>
      </c>
      <c r="D13105" s="234">
        <v>0.9791666666678793</v>
      </c>
      <c r="E13105" s="235">
        <v>0</v>
      </c>
      <c r="F13105" s="235">
        <v>0.00004446864971323474</v>
      </c>
    </row>
    <row r="13106" ht="14.25" customHeight="1" spans="1:6" x14ac:dyDescent="0.25">
      <c r="A13106" s="232">
        <v>43739</v>
      </c>
      <c r="B13106" s="233">
        <v>274</v>
      </c>
      <c r="C13106" s="233">
        <v>1</v>
      </c>
      <c r="D13106" s="234">
        <v>0</v>
      </c>
      <c r="E13106" s="235">
        <v>0</v>
      </c>
      <c r="F13106" s="235">
        <v>0.000039360764273201</v>
      </c>
    </row>
    <row r="13107" ht="14.25" customHeight="1" spans="1:6" x14ac:dyDescent="0.25">
      <c r="A13107" s="232">
        <v>43739</v>
      </c>
      <c r="B13107" s="233">
        <v>274</v>
      </c>
      <c r="C13107" s="233">
        <v>2</v>
      </c>
      <c r="D13107" s="234">
        <v>0.020833333332120674</v>
      </c>
      <c r="E13107" s="235">
        <v>0</v>
      </c>
      <c r="F13107" s="235">
        <v>0.00003505411576493728</v>
      </c>
    </row>
    <row r="13108" ht="14.25" customHeight="1" spans="1:6" x14ac:dyDescent="0.25">
      <c r="A13108" s="232">
        <v>43739</v>
      </c>
      <c r="B13108" s="233">
        <v>274</v>
      </c>
      <c r="C13108" s="233">
        <v>3</v>
      </c>
      <c r="D13108" s="234">
        <v>0.041666666667879326</v>
      </c>
      <c r="E13108" s="235">
        <v>0</v>
      </c>
      <c r="F13108" s="235">
        <v>0.0000318491680378573</v>
      </c>
    </row>
    <row r="13109" ht="14.25" customHeight="1" spans="1:6" x14ac:dyDescent="0.25">
      <c r="A13109" s="232">
        <v>43739</v>
      </c>
      <c r="B13109" s="233">
        <v>274</v>
      </c>
      <c r="C13109" s="233">
        <v>4</v>
      </c>
      <c r="D13109" s="234">
        <v>0.0625</v>
      </c>
      <c r="E13109" s="235">
        <v>0</v>
      </c>
      <c r="F13109" s="235">
        <v>0.00002934530262607607</v>
      </c>
    </row>
    <row r="13110" ht="14.25" customHeight="1" spans="1:6" x14ac:dyDescent="0.25">
      <c r="A13110" s="232">
        <v>43739</v>
      </c>
      <c r="B13110" s="233">
        <v>274</v>
      </c>
      <c r="C13110" s="233">
        <v>5</v>
      </c>
      <c r="D13110" s="234">
        <v>0.08333333333212067</v>
      </c>
      <c r="E13110" s="235">
        <v>0</v>
      </c>
      <c r="F13110" s="235">
        <v>0.00002834375646136358</v>
      </c>
    </row>
    <row r="13111" ht="14.25" customHeight="1" spans="1:6" x14ac:dyDescent="0.25">
      <c r="A13111" s="232">
        <v>43739</v>
      </c>
      <c r="B13111" s="233">
        <v>274</v>
      </c>
      <c r="C13111" s="233">
        <v>6</v>
      </c>
      <c r="D13111" s="234">
        <v>0.10416666666787933</v>
      </c>
      <c r="E13111" s="235">
        <v>0</v>
      </c>
      <c r="F13111" s="235">
        <v>0.000028143447228421073</v>
      </c>
    </row>
    <row r="13112" ht="14.25" customHeight="1" spans="1:6" x14ac:dyDescent="0.25">
      <c r="A13112" s="232">
        <v>43739</v>
      </c>
      <c r="B13112" s="233">
        <v>274</v>
      </c>
      <c r="C13112" s="233">
        <v>7</v>
      </c>
      <c r="D13112" s="234">
        <v>0.125</v>
      </c>
      <c r="E13112" s="235">
        <v>0</v>
      </c>
      <c r="F13112" s="235">
        <v>0.00002744236491312233</v>
      </c>
    </row>
    <row r="13113" ht="14.25" customHeight="1" spans="1:6" x14ac:dyDescent="0.25">
      <c r="A13113" s="232">
        <v>43739</v>
      </c>
      <c r="B13113" s="233">
        <v>274</v>
      </c>
      <c r="C13113" s="233">
        <v>8</v>
      </c>
      <c r="D13113" s="234">
        <v>0.14583333333212067</v>
      </c>
      <c r="E13113" s="235">
        <v>0</v>
      </c>
      <c r="F13113" s="235">
        <v>0.00002684143721429483</v>
      </c>
    </row>
    <row r="13114" ht="14.25" customHeight="1" spans="1:6" x14ac:dyDescent="0.25">
      <c r="A13114" s="232">
        <v>43739</v>
      </c>
      <c r="B13114" s="233">
        <v>274</v>
      </c>
      <c r="C13114" s="233">
        <v>9</v>
      </c>
      <c r="D13114" s="234">
        <v>0.16666666666787933</v>
      </c>
      <c r="E13114" s="235">
        <v>0</v>
      </c>
      <c r="F13114" s="235">
        <v>0.00002654097336488109</v>
      </c>
    </row>
    <row r="13115" ht="14.25" customHeight="1" spans="1:6" x14ac:dyDescent="0.25">
      <c r="A13115" s="232">
        <v>43739</v>
      </c>
      <c r="B13115" s="233">
        <v>274</v>
      </c>
      <c r="C13115" s="233">
        <v>10</v>
      </c>
      <c r="D13115" s="234">
        <v>0.1875</v>
      </c>
      <c r="E13115" s="235">
        <v>0</v>
      </c>
      <c r="F13115" s="235">
        <v>0.00002654097336488109</v>
      </c>
    </row>
    <row r="13116" ht="14.25" customHeight="1" spans="1:6" x14ac:dyDescent="0.25">
      <c r="A13116" s="232">
        <v>43739</v>
      </c>
      <c r="B13116" s="233">
        <v>274</v>
      </c>
      <c r="C13116" s="233">
        <v>11</v>
      </c>
      <c r="D13116" s="234">
        <v>0.20833333333212067</v>
      </c>
      <c r="E13116" s="235">
        <v>0</v>
      </c>
      <c r="F13116" s="235">
        <v>0.000027742828762536086</v>
      </c>
    </row>
    <row r="13117" ht="14.25" customHeight="1" spans="1:6" x14ac:dyDescent="0.25">
      <c r="A13117" s="232">
        <v>43739</v>
      </c>
      <c r="B13117" s="233">
        <v>274</v>
      </c>
      <c r="C13117" s="233">
        <v>12</v>
      </c>
      <c r="D13117" s="234">
        <v>0.22916666666787933</v>
      </c>
      <c r="E13117" s="235">
        <v>0</v>
      </c>
      <c r="F13117" s="235">
        <v>0.000029545611859018566</v>
      </c>
    </row>
    <row r="13118" ht="14.25" customHeight="1" spans="1:6" x14ac:dyDescent="0.25">
      <c r="A13118" s="232">
        <v>43739</v>
      </c>
      <c r="B13118" s="233">
        <v>274</v>
      </c>
      <c r="C13118" s="233">
        <v>13</v>
      </c>
      <c r="D13118" s="234">
        <v>0.25</v>
      </c>
      <c r="E13118" s="235">
        <v>0.0000021580003730530877</v>
      </c>
      <c r="F13118" s="235">
        <v>0.0000314485495719723</v>
      </c>
    </row>
    <row r="13119" ht="14.25" customHeight="1" spans="1:6" x14ac:dyDescent="0.25">
      <c r="A13119" s="232">
        <v>43739</v>
      </c>
      <c r="B13119" s="233">
        <v>274</v>
      </c>
      <c r="C13119" s="233">
        <v>14</v>
      </c>
      <c r="D13119" s="234">
        <v>0.2708333333321207</v>
      </c>
      <c r="E13119" s="235">
        <v>0.000011395568807381415</v>
      </c>
      <c r="F13119" s="235">
        <v>0.000035354579614351036</v>
      </c>
    </row>
    <row r="13120" ht="14.25" customHeight="1" spans="1:6" x14ac:dyDescent="0.25">
      <c r="A13120" s="232">
        <v>43739</v>
      </c>
      <c r="B13120" s="233">
        <v>274</v>
      </c>
      <c r="C13120" s="233">
        <v>15</v>
      </c>
      <c r="D13120" s="234">
        <v>0.2916666666678793</v>
      </c>
      <c r="E13120" s="235">
        <v>0.0000316764602916396</v>
      </c>
      <c r="F13120" s="235">
        <v>0.00004086308352026975</v>
      </c>
    </row>
    <row r="13121" ht="14.25" customHeight="1" spans="1:6" x14ac:dyDescent="0.25">
      <c r="A13121" s="232">
        <v>43739</v>
      </c>
      <c r="B13121" s="233">
        <v>274</v>
      </c>
      <c r="C13121" s="233">
        <v>16</v>
      </c>
      <c r="D13121" s="234">
        <v>0.3125</v>
      </c>
      <c r="E13121" s="235">
        <v>0.00005805689843885436</v>
      </c>
      <c r="F13121" s="235">
        <v>0.0000470726697414872</v>
      </c>
    </row>
    <row r="13122" ht="14.25" customHeight="1" spans="1:6" x14ac:dyDescent="0.25">
      <c r="A13122" s="232">
        <v>43739</v>
      </c>
      <c r="B13122" s="233">
        <v>274</v>
      </c>
      <c r="C13122" s="233">
        <v>17</v>
      </c>
      <c r="D13122" s="234">
        <v>0.3333333333321207</v>
      </c>
      <c r="E13122" s="235">
        <v>0.00009486821289655097</v>
      </c>
      <c r="F13122" s="235">
        <v>0.00005428380212741717</v>
      </c>
    </row>
    <row r="13123" ht="14.25" customHeight="1" spans="1:6" x14ac:dyDescent="0.25">
      <c r="A13123" s="232">
        <v>43739</v>
      </c>
      <c r="B13123" s="233">
        <v>274</v>
      </c>
      <c r="C13123" s="233">
        <v>18</v>
      </c>
      <c r="D13123" s="234">
        <v>0.3541666666678793</v>
      </c>
      <c r="E13123" s="235">
        <v>0.0001501904276620298</v>
      </c>
      <c r="F13123" s="235">
        <v>0.00006109431604746214</v>
      </c>
    </row>
    <row r="13124" ht="14.25" customHeight="1" spans="1:6" x14ac:dyDescent="0.25">
      <c r="A13124" s="232">
        <v>43739</v>
      </c>
      <c r="B13124" s="233">
        <v>274</v>
      </c>
      <c r="C13124" s="233">
        <v>19</v>
      </c>
      <c r="D13124" s="234">
        <v>0.375</v>
      </c>
      <c r="E13124" s="235">
        <v>0.00021705121450640958</v>
      </c>
      <c r="F13124" s="235">
        <v>0.00006249648067805962</v>
      </c>
    </row>
    <row r="13125" ht="14.25" customHeight="1" spans="1:6" x14ac:dyDescent="0.25">
      <c r="A13125" s="232">
        <v>43739</v>
      </c>
      <c r="B13125" s="233">
        <v>274</v>
      </c>
      <c r="C13125" s="233">
        <v>20</v>
      </c>
      <c r="D13125" s="234">
        <v>0.3958333333321207</v>
      </c>
      <c r="E13125" s="235">
        <v>0.0002513733984271424</v>
      </c>
      <c r="F13125" s="235">
        <v>0.00006429926377454211</v>
      </c>
    </row>
    <row r="13126" ht="14.25" customHeight="1" spans="1:6" x14ac:dyDescent="0.25">
      <c r="A13126" s="232">
        <v>43739</v>
      </c>
      <c r="B13126" s="233">
        <v>274</v>
      </c>
      <c r="C13126" s="233">
        <v>21</v>
      </c>
      <c r="D13126" s="234">
        <v>0.4166666666678793</v>
      </c>
      <c r="E13126" s="235">
        <v>0.00027337531122564743</v>
      </c>
      <c r="F13126" s="235">
        <v>0.0000655011191721971</v>
      </c>
    </row>
    <row r="13127" ht="14.25" customHeight="1" spans="1:6" x14ac:dyDescent="0.25">
      <c r="A13127" s="232">
        <v>43739</v>
      </c>
      <c r="B13127" s="233">
        <v>274</v>
      </c>
      <c r="C13127" s="233">
        <v>22</v>
      </c>
      <c r="D13127" s="234">
        <v>0.4375</v>
      </c>
      <c r="E13127" s="235">
        <v>0.00028618169476451127</v>
      </c>
      <c r="F13127" s="235">
        <v>0.000060092769882749627</v>
      </c>
    </row>
    <row r="13128" ht="14.25" customHeight="1" spans="1:6" x14ac:dyDescent="0.25">
      <c r="A13128" s="232">
        <v>43739</v>
      </c>
      <c r="B13128" s="233">
        <v>274</v>
      </c>
      <c r="C13128" s="233">
        <v>23</v>
      </c>
      <c r="D13128" s="234">
        <v>0.4583333333321207</v>
      </c>
      <c r="E13128" s="235">
        <v>0.0002958584192215335</v>
      </c>
      <c r="F13128" s="235">
        <v>0.00006059354296510588</v>
      </c>
    </row>
    <row r="13129" ht="14.25" customHeight="1" spans="1:6" x14ac:dyDescent="0.25">
      <c r="A13129" s="232">
        <v>43739</v>
      </c>
      <c r="B13129" s="233">
        <v>274</v>
      </c>
      <c r="C13129" s="233">
        <v>24</v>
      </c>
      <c r="D13129" s="234">
        <v>0.4791666666678793</v>
      </c>
      <c r="E13129" s="235">
        <v>0.0002996486701790176</v>
      </c>
      <c r="F13129" s="235">
        <v>0.00005879075986862339</v>
      </c>
    </row>
    <row r="13130" ht="14.25" customHeight="1" spans="1:6" x14ac:dyDescent="0.25">
      <c r="A13130" s="232">
        <v>43739</v>
      </c>
      <c r="B13130" s="233">
        <v>274</v>
      </c>
      <c r="C13130" s="233">
        <v>25</v>
      </c>
      <c r="D13130" s="234">
        <v>0.5</v>
      </c>
      <c r="E13130" s="235">
        <v>0.0002998477638458663</v>
      </c>
      <c r="F13130" s="235">
        <v>0.000060092769882749627</v>
      </c>
    </row>
    <row r="13131" ht="14.25" customHeight="1" spans="1:6" x14ac:dyDescent="0.25">
      <c r="A13131" s="232">
        <v>43739</v>
      </c>
      <c r="B13131" s="233">
        <v>274</v>
      </c>
      <c r="C13131" s="233">
        <v>26</v>
      </c>
      <c r="D13131" s="234">
        <v>0.5208333333321207</v>
      </c>
      <c r="E13131" s="235">
        <v>0.0002935236300096318</v>
      </c>
      <c r="F13131" s="235">
        <v>0.00005949184218392214</v>
      </c>
    </row>
    <row r="13132" ht="14.25" customHeight="1" spans="1:6" x14ac:dyDescent="0.25">
      <c r="A13132" s="232">
        <v>43739</v>
      </c>
      <c r="B13132" s="233">
        <v>274</v>
      </c>
      <c r="C13132" s="233">
        <v>27</v>
      </c>
      <c r="D13132" s="234">
        <v>0.5416666666678793</v>
      </c>
      <c r="E13132" s="235">
        <v>0.000282754892789127</v>
      </c>
      <c r="F13132" s="235">
        <v>0.000058890914485094645</v>
      </c>
    </row>
    <row r="13133" ht="14.25" customHeight="1" spans="1:6" x14ac:dyDescent="0.25">
      <c r="A13133" s="232">
        <v>43739</v>
      </c>
      <c r="B13133" s="233">
        <v>274</v>
      </c>
      <c r="C13133" s="233">
        <v>28</v>
      </c>
      <c r="D13133" s="234">
        <v>0.5625</v>
      </c>
      <c r="E13133" s="235">
        <v>0.0002661661276292444</v>
      </c>
      <c r="F13133" s="235">
        <v>0.000057088131388612155</v>
      </c>
    </row>
    <row r="13134" ht="14.25" customHeight="1" spans="1:6" x14ac:dyDescent="0.25">
      <c r="A13134" s="232">
        <v>43739</v>
      </c>
      <c r="B13134" s="233">
        <v>274</v>
      </c>
      <c r="C13134" s="233">
        <v>29</v>
      </c>
      <c r="D13134" s="234">
        <v>0.5833333333321207</v>
      </c>
      <c r="E13134" s="235">
        <v>0.00024275028155725108</v>
      </c>
      <c r="F13134" s="235">
        <v>0.000055285348292129665</v>
      </c>
    </row>
    <row r="13135" ht="14.25" customHeight="1" spans="1:6" x14ac:dyDescent="0.25">
      <c r="A13135" s="232">
        <v>43739</v>
      </c>
      <c r="B13135" s="233">
        <v>274</v>
      </c>
      <c r="C13135" s="233">
        <v>30</v>
      </c>
      <c r="D13135" s="234">
        <v>0.6041666666678793</v>
      </c>
      <c r="E13135" s="235">
        <v>0.00021350485803483065</v>
      </c>
      <c r="F13135" s="235">
        <v>0.000055786121374485906</v>
      </c>
    </row>
    <row r="13136" ht="14.25" customHeight="1" spans="1:6" x14ac:dyDescent="0.25">
      <c r="A13136" s="232">
        <v>43739</v>
      </c>
      <c r="B13136" s="233">
        <v>274</v>
      </c>
      <c r="C13136" s="233">
        <v>31</v>
      </c>
      <c r="D13136" s="234">
        <v>0.625</v>
      </c>
      <c r="E13136" s="235">
        <v>0.00017780233173650046</v>
      </c>
      <c r="F13136" s="235">
        <v>0.000055085039059187164</v>
      </c>
    </row>
    <row r="13137" ht="14.25" customHeight="1" spans="1:6" x14ac:dyDescent="0.25">
      <c r="A13137" s="232">
        <v>43739</v>
      </c>
      <c r="B13137" s="233">
        <v>274</v>
      </c>
      <c r="C13137" s="233">
        <v>32</v>
      </c>
      <c r="D13137" s="234">
        <v>0.6458333333321207</v>
      </c>
      <c r="E13137" s="235">
        <v>0.0001373517191615991</v>
      </c>
      <c r="F13137" s="235">
        <v>0.000056587358306255894</v>
      </c>
    </row>
    <row r="13138" ht="14.25" customHeight="1" spans="1:6" x14ac:dyDescent="0.25">
      <c r="A13138" s="232">
        <v>43739</v>
      </c>
      <c r="B13138" s="233">
        <v>274</v>
      </c>
      <c r="C13138" s="233">
        <v>33</v>
      </c>
      <c r="D13138" s="234">
        <v>0.6666666666678793</v>
      </c>
      <c r="E13138" s="235">
        <v>0.00009635123317322671</v>
      </c>
      <c r="F13138" s="235">
        <v>0.00005828998678626714</v>
      </c>
    </row>
    <row r="13139" ht="14.25" customHeight="1" spans="1:6" x14ac:dyDescent="0.25">
      <c r="A13139" s="232">
        <v>43739</v>
      </c>
      <c r="B13139" s="233">
        <v>274</v>
      </c>
      <c r="C13139" s="233">
        <v>34</v>
      </c>
      <c r="D13139" s="234">
        <v>0.6875</v>
      </c>
      <c r="E13139" s="235">
        <v>0.000054624059610481635</v>
      </c>
      <c r="F13139" s="235">
        <v>0.00006319756299335835</v>
      </c>
    </row>
    <row r="13140" ht="14.25" customHeight="1" spans="1:6" x14ac:dyDescent="0.25">
      <c r="A13140" s="232">
        <v>43739</v>
      </c>
      <c r="B13140" s="233">
        <v>274</v>
      </c>
      <c r="C13140" s="233">
        <v>35</v>
      </c>
      <c r="D13140" s="234">
        <v>0.7083333333321207</v>
      </c>
      <c r="E13140" s="235">
        <v>0.000022697833444377582</v>
      </c>
      <c r="F13140" s="235">
        <v>0.00007000807691340332</v>
      </c>
    </row>
    <row r="13141" ht="14.25" customHeight="1" spans="1:6" x14ac:dyDescent="0.25">
      <c r="A13141" s="232">
        <v>43739</v>
      </c>
      <c r="B13141" s="233">
        <v>274</v>
      </c>
      <c r="C13141" s="233">
        <v>36</v>
      </c>
      <c r="D13141" s="234">
        <v>0.7291666666678793</v>
      </c>
      <c r="E13141" s="235">
        <v>0.000004418986573344074</v>
      </c>
      <c r="F13141" s="235">
        <v>0.00007651812698403452</v>
      </c>
    </row>
    <row r="13142" ht="14.25" customHeight="1" spans="1:6" x14ac:dyDescent="0.25">
      <c r="A13142" s="232">
        <v>43739</v>
      </c>
      <c r="B13142" s="233">
        <v>274</v>
      </c>
      <c r="C13142" s="233">
        <v>37</v>
      </c>
      <c r="D13142" s="234">
        <v>0.75</v>
      </c>
      <c r="E13142" s="235">
        <v>1.9241666799775185e-7</v>
      </c>
      <c r="F13142" s="235">
        <v>0.00008032400240994201</v>
      </c>
    </row>
    <row r="13143" ht="14.25" customHeight="1" spans="1:6" x14ac:dyDescent="0.25">
      <c r="A13143" s="232">
        <v>43739</v>
      </c>
      <c r="B13143" s="233">
        <v>274</v>
      </c>
      <c r="C13143" s="233">
        <v>38</v>
      </c>
      <c r="D13143" s="234">
        <v>0.7708333333321207</v>
      </c>
      <c r="E13143" s="235">
        <v>0</v>
      </c>
      <c r="F13143" s="235">
        <v>0.00008132554857465449</v>
      </c>
    </row>
    <row r="13144" ht="14.25" customHeight="1" spans="1:6" x14ac:dyDescent="0.25">
      <c r="A13144" s="232">
        <v>43739</v>
      </c>
      <c r="B13144" s="233">
        <v>274</v>
      </c>
      <c r="C13144" s="233">
        <v>39</v>
      </c>
      <c r="D13144" s="234">
        <v>0.7916666666678793</v>
      </c>
      <c r="E13144" s="235">
        <v>0</v>
      </c>
      <c r="F13144" s="235">
        <v>0.00008392956860290699</v>
      </c>
    </row>
    <row r="13145" ht="14.25" customHeight="1" spans="1:6" x14ac:dyDescent="0.25">
      <c r="A13145" s="232">
        <v>43739</v>
      </c>
      <c r="B13145" s="233">
        <v>274</v>
      </c>
      <c r="C13145" s="233">
        <v>40</v>
      </c>
      <c r="D13145" s="234">
        <v>0.8125</v>
      </c>
      <c r="E13145" s="235">
        <v>0</v>
      </c>
      <c r="F13145" s="235">
        <v>0.00007942261086170077</v>
      </c>
    </row>
    <row r="13146" ht="14.25" customHeight="1" spans="1:6" x14ac:dyDescent="0.25">
      <c r="A13146" s="232">
        <v>43739</v>
      </c>
      <c r="B13146" s="233">
        <v>274</v>
      </c>
      <c r="C13146" s="233">
        <v>41</v>
      </c>
      <c r="D13146" s="234">
        <v>0.8333333333321207</v>
      </c>
      <c r="E13146" s="235">
        <v>0</v>
      </c>
      <c r="F13146" s="235">
        <v>0.00007651812698403452</v>
      </c>
    </row>
    <row r="13147" ht="14.25" customHeight="1" spans="1:6" x14ac:dyDescent="0.25">
      <c r="A13147" s="232">
        <v>43739</v>
      </c>
      <c r="B13147" s="233">
        <v>274</v>
      </c>
      <c r="C13147" s="233">
        <v>42</v>
      </c>
      <c r="D13147" s="234">
        <v>0.8541666666678793</v>
      </c>
      <c r="E13147" s="235">
        <v>0</v>
      </c>
      <c r="F13147" s="235">
        <v>0.00007441488003813829</v>
      </c>
    </row>
    <row r="13148" ht="14.25" customHeight="1" spans="1:6" x14ac:dyDescent="0.25">
      <c r="A13148" s="232">
        <v>43739</v>
      </c>
      <c r="B13148" s="233">
        <v>274</v>
      </c>
      <c r="C13148" s="233">
        <v>43</v>
      </c>
      <c r="D13148" s="234">
        <v>0.875</v>
      </c>
      <c r="E13148" s="235">
        <v>0</v>
      </c>
      <c r="F13148" s="235">
        <v>0.00007010823152987456</v>
      </c>
    </row>
    <row r="13149" ht="14.25" customHeight="1" spans="1:6" x14ac:dyDescent="0.25">
      <c r="A13149" s="232">
        <v>43739</v>
      </c>
      <c r="B13149" s="233">
        <v>274</v>
      </c>
      <c r="C13149" s="233">
        <v>44</v>
      </c>
      <c r="D13149" s="234">
        <v>0.8958333333321207</v>
      </c>
      <c r="E13149" s="235">
        <v>0</v>
      </c>
      <c r="F13149" s="235">
        <v>0.00006840560304986335</v>
      </c>
    </row>
    <row r="13150" ht="14.25" customHeight="1" spans="1:6" x14ac:dyDescent="0.25">
      <c r="A13150" s="232">
        <v>43739</v>
      </c>
      <c r="B13150" s="233">
        <v>274</v>
      </c>
      <c r="C13150" s="233">
        <v>45</v>
      </c>
      <c r="D13150" s="234">
        <v>0.9166666666678793</v>
      </c>
      <c r="E13150" s="235">
        <v>0</v>
      </c>
      <c r="F13150" s="235">
        <v>0.00006379849069218586</v>
      </c>
    </row>
    <row r="13151" ht="14.25" customHeight="1" spans="1:6" x14ac:dyDescent="0.25">
      <c r="A13151" s="232">
        <v>43739</v>
      </c>
      <c r="B13151" s="233">
        <v>274</v>
      </c>
      <c r="C13151" s="233">
        <v>46</v>
      </c>
      <c r="D13151" s="234">
        <v>0.9375</v>
      </c>
      <c r="E13151" s="235">
        <v>0</v>
      </c>
      <c r="F13151" s="235">
        <v>0.00005768905908743964</v>
      </c>
    </row>
    <row r="13152" ht="14.25" customHeight="1" spans="1:6" x14ac:dyDescent="0.25">
      <c r="A13152" s="232">
        <v>43739</v>
      </c>
      <c r="B13152" s="233">
        <v>274</v>
      </c>
      <c r="C13152" s="233">
        <v>47</v>
      </c>
      <c r="D13152" s="234">
        <v>0.9583333333321207</v>
      </c>
      <c r="E13152" s="235">
        <v>0</v>
      </c>
      <c r="F13152" s="235">
        <v>0.000051980245948578425</v>
      </c>
    </row>
    <row r="13153" ht="14.25" customHeight="1" spans="1:6" x14ac:dyDescent="0.25">
      <c r="A13153" s="232">
        <v>43739</v>
      </c>
      <c r="B13153" s="233">
        <v>274</v>
      </c>
      <c r="C13153" s="233">
        <v>48</v>
      </c>
      <c r="D13153" s="234">
        <v>0.9791666666678793</v>
      </c>
      <c r="E13153" s="235">
        <v>0</v>
      </c>
      <c r="F13153" s="235">
        <v>0.000046271432809717215</v>
      </c>
    </row>
    <row r="13154" ht="14.25" customHeight="1" spans="1:6" x14ac:dyDescent="0.25">
      <c r="A13154" s="232">
        <v>43740</v>
      </c>
      <c r="B13154" s="233">
        <v>275</v>
      </c>
      <c r="C13154" s="233">
        <v>1</v>
      </c>
      <c r="D13154" s="234">
        <v>0</v>
      </c>
      <c r="E13154" s="235">
        <v>0</v>
      </c>
      <c r="F13154" s="235">
        <v>0.00004046246505438475</v>
      </c>
    </row>
    <row r="13155" ht="14.25" customHeight="1" spans="1:6" x14ac:dyDescent="0.25">
      <c r="A13155" s="232">
        <v>43740</v>
      </c>
      <c r="B13155" s="233">
        <v>275</v>
      </c>
      <c r="C13155" s="233">
        <v>2</v>
      </c>
      <c r="D13155" s="234">
        <v>0.020833333332120674</v>
      </c>
      <c r="E13155" s="235">
        <v>0</v>
      </c>
      <c r="F13155" s="235">
        <v>0.00003655643501200603</v>
      </c>
    </row>
    <row r="13156" ht="14.25" customHeight="1" spans="1:6" x14ac:dyDescent="0.25">
      <c r="A13156" s="232">
        <v>43740</v>
      </c>
      <c r="B13156" s="233">
        <v>275</v>
      </c>
      <c r="C13156" s="233">
        <v>3</v>
      </c>
      <c r="D13156" s="234">
        <v>0.041666666667879326</v>
      </c>
      <c r="E13156" s="235">
        <v>0</v>
      </c>
      <c r="F13156" s="235">
        <v>0.00003285071420256979</v>
      </c>
    </row>
    <row r="13157" ht="14.25" customHeight="1" spans="1:6" x14ac:dyDescent="0.25">
      <c r="A13157" s="232">
        <v>43740</v>
      </c>
      <c r="B13157" s="233">
        <v>275</v>
      </c>
      <c r="C13157" s="233">
        <v>4</v>
      </c>
      <c r="D13157" s="234">
        <v>0.0625</v>
      </c>
      <c r="E13157" s="235">
        <v>0</v>
      </c>
      <c r="F13157" s="235">
        <v>0.00003074746725667356</v>
      </c>
    </row>
    <row r="13158" ht="14.25" customHeight="1" spans="1:6" x14ac:dyDescent="0.25">
      <c r="A13158" s="232">
        <v>43740</v>
      </c>
      <c r="B13158" s="233">
        <v>275</v>
      </c>
      <c r="C13158" s="233">
        <v>5</v>
      </c>
      <c r="D13158" s="234">
        <v>0.08333333333212067</v>
      </c>
      <c r="E13158" s="235">
        <v>0</v>
      </c>
      <c r="F13158" s="235">
        <v>0.00002934530262607607</v>
      </c>
    </row>
    <row r="13159" ht="14.25" customHeight="1" spans="1:6" x14ac:dyDescent="0.25">
      <c r="A13159" s="232">
        <v>43740</v>
      </c>
      <c r="B13159" s="233">
        <v>275</v>
      </c>
      <c r="C13159" s="233">
        <v>6</v>
      </c>
      <c r="D13159" s="234">
        <v>0.10416666666787933</v>
      </c>
      <c r="E13159" s="235">
        <v>0</v>
      </c>
      <c r="F13159" s="235">
        <v>0.000028443911077834827</v>
      </c>
    </row>
    <row r="13160" ht="14.25" customHeight="1" spans="1:6" x14ac:dyDescent="0.25">
      <c r="A13160" s="232">
        <v>43740</v>
      </c>
      <c r="B13160" s="233">
        <v>275</v>
      </c>
      <c r="C13160" s="233">
        <v>7</v>
      </c>
      <c r="D13160" s="234">
        <v>0.125</v>
      </c>
      <c r="E13160" s="235">
        <v>0</v>
      </c>
      <c r="F13160" s="235">
        <v>0.00002784298337900733</v>
      </c>
    </row>
    <row r="13161" ht="14.25" customHeight="1" spans="1:6" x14ac:dyDescent="0.25">
      <c r="A13161" s="232">
        <v>43740</v>
      </c>
      <c r="B13161" s="233">
        <v>275</v>
      </c>
      <c r="C13161" s="233">
        <v>8</v>
      </c>
      <c r="D13161" s="234">
        <v>0.14583333333212067</v>
      </c>
      <c r="E13161" s="235">
        <v>0</v>
      </c>
      <c r="F13161" s="235">
        <v>0.000027141901063708585</v>
      </c>
    </row>
    <row r="13162" ht="14.25" customHeight="1" spans="1:6" x14ac:dyDescent="0.25">
      <c r="A13162" s="232">
        <v>43740</v>
      </c>
      <c r="B13162" s="233">
        <v>275</v>
      </c>
      <c r="C13162" s="233">
        <v>9</v>
      </c>
      <c r="D13162" s="234">
        <v>0.16666666666787933</v>
      </c>
      <c r="E13162" s="235">
        <v>0</v>
      </c>
      <c r="F13162" s="235">
        <v>0.00002654097336488109</v>
      </c>
    </row>
    <row r="13163" ht="14.25" customHeight="1" spans="1:6" x14ac:dyDescent="0.25">
      <c r="A13163" s="232">
        <v>43740</v>
      </c>
      <c r="B13163" s="233">
        <v>275</v>
      </c>
      <c r="C13163" s="233">
        <v>10</v>
      </c>
      <c r="D13163" s="234">
        <v>0.1875</v>
      </c>
      <c r="E13163" s="235">
        <v>0</v>
      </c>
      <c r="F13163" s="235">
        <v>0.00002704174644723733</v>
      </c>
    </row>
    <row r="13164" ht="14.25" customHeight="1" spans="1:6" x14ac:dyDescent="0.25">
      <c r="A13164" s="232">
        <v>43740</v>
      </c>
      <c r="B13164" s="233">
        <v>275</v>
      </c>
      <c r="C13164" s="233">
        <v>11</v>
      </c>
      <c r="D13164" s="234">
        <v>0.20833333333212067</v>
      </c>
      <c r="E13164" s="235">
        <v>0</v>
      </c>
      <c r="F13164" s="235">
        <v>0.000027943137995478576</v>
      </c>
    </row>
    <row r="13165" ht="14.25" customHeight="1" spans="1:6" x14ac:dyDescent="0.25">
      <c r="A13165" s="232">
        <v>43740</v>
      </c>
      <c r="B13165" s="233">
        <v>275</v>
      </c>
      <c r="C13165" s="233">
        <v>12</v>
      </c>
      <c r="D13165" s="234">
        <v>0.22916666666787933</v>
      </c>
      <c r="E13165" s="235">
        <v>0</v>
      </c>
      <c r="F13165" s="235">
        <v>0.000028243601844892327</v>
      </c>
    </row>
    <row r="13166" ht="14.25" customHeight="1" spans="1:6" x14ac:dyDescent="0.25">
      <c r="A13166" s="232">
        <v>43740</v>
      </c>
      <c r="B13166" s="233">
        <v>275</v>
      </c>
      <c r="C13166" s="233">
        <v>13</v>
      </c>
      <c r="D13166" s="234">
        <v>0.25</v>
      </c>
      <c r="E13166" s="235">
        <v>0.0000011024567123205993</v>
      </c>
      <c r="F13166" s="235">
        <v>0.000030246694174317314</v>
      </c>
    </row>
    <row r="13167" ht="14.25" customHeight="1" spans="1:6" x14ac:dyDescent="0.25">
      <c r="A13167" s="232">
        <v>43740</v>
      </c>
      <c r="B13167" s="233">
        <v>275</v>
      </c>
      <c r="C13167" s="233">
        <v>14</v>
      </c>
      <c r="D13167" s="234">
        <v>0.2708333333321207</v>
      </c>
      <c r="E13167" s="235">
        <v>0.000008050395905256826</v>
      </c>
      <c r="F13167" s="235">
        <v>0.00003275055958609855</v>
      </c>
    </row>
    <row r="13168" ht="14.25" customHeight="1" spans="1:6" x14ac:dyDescent="0.25">
      <c r="A13168" s="232">
        <v>43740</v>
      </c>
      <c r="B13168" s="233">
        <v>275</v>
      </c>
      <c r="C13168" s="233">
        <v>15</v>
      </c>
      <c r="D13168" s="234">
        <v>0.2916666666678793</v>
      </c>
      <c r="E13168" s="235">
        <v>0.00002796148947576556</v>
      </c>
      <c r="F13168" s="235">
        <v>0.000037057208094362266</v>
      </c>
    </row>
    <row r="13169" ht="14.25" customHeight="1" spans="1:6" x14ac:dyDescent="0.25">
      <c r="A13169" s="232">
        <v>43740</v>
      </c>
      <c r="B13169" s="233">
        <v>275</v>
      </c>
      <c r="C13169" s="233">
        <v>16</v>
      </c>
      <c r="D13169" s="234">
        <v>0.3125</v>
      </c>
      <c r="E13169" s="235">
        <v>0.00004877661169473749</v>
      </c>
      <c r="F13169" s="235">
        <v>0.00004236540276733849</v>
      </c>
    </row>
    <row r="13170" ht="14.25" customHeight="1" spans="1:6" x14ac:dyDescent="0.25">
      <c r="A13170" s="232">
        <v>43740</v>
      </c>
      <c r="B13170" s="233">
        <v>275</v>
      </c>
      <c r="C13170" s="233">
        <v>17</v>
      </c>
      <c r="D13170" s="234">
        <v>0.3333333333321207</v>
      </c>
      <c r="E13170" s="235">
        <v>0.00006743487644063436</v>
      </c>
      <c r="F13170" s="235">
        <v>0.00005248101903093467</v>
      </c>
    </row>
    <row r="13171" ht="14.25" customHeight="1" spans="1:6" x14ac:dyDescent="0.25">
      <c r="A13171" s="232">
        <v>43740</v>
      </c>
      <c r="B13171" s="233">
        <v>275</v>
      </c>
      <c r="C13171" s="233">
        <v>18</v>
      </c>
      <c r="D13171" s="234">
        <v>0.3541666666678793</v>
      </c>
      <c r="E13171" s="235">
        <v>0.00007863626460182503</v>
      </c>
      <c r="F13171" s="235">
        <v>0.000059291532950979645</v>
      </c>
    </row>
    <row r="13172" ht="14.25" customHeight="1" spans="1:6" x14ac:dyDescent="0.25">
      <c r="A13172" s="232">
        <v>43740</v>
      </c>
      <c r="B13172" s="233">
        <v>275</v>
      </c>
      <c r="C13172" s="233">
        <v>19</v>
      </c>
      <c r="D13172" s="234">
        <v>0.375</v>
      </c>
      <c r="E13172" s="235">
        <v>0.00007834034099908918</v>
      </c>
      <c r="F13172" s="235">
        <v>0.00006399879992512835</v>
      </c>
    </row>
    <row r="13173" ht="14.25" customHeight="1" spans="1:6" x14ac:dyDescent="0.25">
      <c r="A13173" s="232">
        <v>43740</v>
      </c>
      <c r="B13173" s="233">
        <v>275</v>
      </c>
      <c r="C13173" s="233">
        <v>20</v>
      </c>
      <c r="D13173" s="234">
        <v>0.3958333333321207</v>
      </c>
      <c r="E13173" s="235">
        <v>0.0000789341455366941</v>
      </c>
      <c r="F13173" s="235">
        <v>0.00006480003685689835</v>
      </c>
    </row>
    <row r="13174" ht="14.25" customHeight="1" spans="1:6" x14ac:dyDescent="0.25">
      <c r="A13174" s="232">
        <v>43740</v>
      </c>
      <c r="B13174" s="233">
        <v>275</v>
      </c>
      <c r="C13174" s="233">
        <v>21</v>
      </c>
      <c r="D13174" s="234">
        <v>0.4166666666678793</v>
      </c>
      <c r="E13174" s="235">
        <v>0.00008367305880319705</v>
      </c>
      <c r="F13174" s="235">
        <v>0.00006439941839101337</v>
      </c>
    </row>
    <row r="13175" ht="14.25" customHeight="1" spans="1:6" x14ac:dyDescent="0.25">
      <c r="A13175" s="232">
        <v>43740</v>
      </c>
      <c r="B13175" s="233">
        <v>275</v>
      </c>
      <c r="C13175" s="233">
        <v>22</v>
      </c>
      <c r="D13175" s="234">
        <v>0.4375</v>
      </c>
      <c r="E13175" s="235">
        <v>0.00008297749214981399</v>
      </c>
      <c r="F13175" s="235">
        <v>0.00006970761306398956</v>
      </c>
    </row>
    <row r="13176" ht="14.25" customHeight="1" spans="1:6" x14ac:dyDescent="0.25">
      <c r="A13176" s="232">
        <v>43740</v>
      </c>
      <c r="B13176" s="233">
        <v>275</v>
      </c>
      <c r="C13176" s="233">
        <v>23</v>
      </c>
      <c r="D13176" s="234">
        <v>0.4583333333321207</v>
      </c>
      <c r="E13176" s="235">
        <v>0.00009226796587235699</v>
      </c>
      <c r="F13176" s="235">
        <v>0.00007261209694165581</v>
      </c>
    </row>
    <row r="13177" ht="14.25" customHeight="1" spans="1:6" x14ac:dyDescent="0.25">
      <c r="A13177" s="232">
        <v>43740</v>
      </c>
      <c r="B13177" s="233">
        <v>275</v>
      </c>
      <c r="C13177" s="233">
        <v>24</v>
      </c>
      <c r="D13177" s="234">
        <v>0.4791666666678793</v>
      </c>
      <c r="E13177" s="235">
        <v>0.00009387685851667307</v>
      </c>
      <c r="F13177" s="235">
        <v>0.00007050884999575957</v>
      </c>
    </row>
    <row r="13178" ht="14.25" customHeight="1" spans="1:6" x14ac:dyDescent="0.25">
      <c r="A13178" s="232">
        <v>43740</v>
      </c>
      <c r="B13178" s="233">
        <v>275</v>
      </c>
      <c r="C13178" s="233">
        <v>25</v>
      </c>
      <c r="D13178" s="234">
        <v>0.5</v>
      </c>
      <c r="E13178" s="235">
        <v>0.000097413873164496</v>
      </c>
      <c r="F13178" s="235">
        <v>0.00007251194232518454</v>
      </c>
    </row>
    <row r="13179" ht="14.25" customHeight="1" spans="1:6" x14ac:dyDescent="0.25">
      <c r="A13179" s="232">
        <v>43740</v>
      </c>
      <c r="B13179" s="233">
        <v>275</v>
      </c>
      <c r="C13179" s="233">
        <v>26</v>
      </c>
      <c r="D13179" s="234">
        <v>0.5208333333321207</v>
      </c>
      <c r="E13179" s="235">
        <v>0.00009697400292646525</v>
      </c>
      <c r="F13179" s="235">
        <v>0.00007331317925695456</v>
      </c>
    </row>
    <row r="13180" ht="14.25" customHeight="1" spans="1:6" x14ac:dyDescent="0.25">
      <c r="A13180" s="232">
        <v>43740</v>
      </c>
      <c r="B13180" s="233">
        <v>275</v>
      </c>
      <c r="C13180" s="233">
        <v>27</v>
      </c>
      <c r="D13180" s="234">
        <v>0.5416666666678793</v>
      </c>
      <c r="E13180" s="235">
        <v>0.0000964076037182322</v>
      </c>
      <c r="F13180" s="235">
        <v>0.00007261209694165581</v>
      </c>
    </row>
    <row r="13181" ht="14.25" customHeight="1" spans="1:6" x14ac:dyDescent="0.25">
      <c r="A13181" s="232">
        <v>43740</v>
      </c>
      <c r="B13181" s="233">
        <v>275</v>
      </c>
      <c r="C13181" s="233">
        <v>28</v>
      </c>
      <c r="D13181" s="234">
        <v>0.5625</v>
      </c>
      <c r="E13181" s="235">
        <v>0.00009318473840495934</v>
      </c>
      <c r="F13181" s="235">
        <v>0.00006790482996750707</v>
      </c>
    </row>
    <row r="13182" ht="14.25" customHeight="1" spans="1:6" x14ac:dyDescent="0.25">
      <c r="A13182" s="232">
        <v>43740</v>
      </c>
      <c r="B13182" s="233">
        <v>275</v>
      </c>
      <c r="C13182" s="233">
        <v>29</v>
      </c>
      <c r="D13182" s="234">
        <v>0.5833333333321207</v>
      </c>
      <c r="E13182" s="235">
        <v>0.00008260641086062683</v>
      </c>
      <c r="F13182" s="235">
        <v>0.00006720374765220833</v>
      </c>
    </row>
    <row r="13183" ht="14.25" customHeight="1" spans="1:6" x14ac:dyDescent="0.25">
      <c r="A13183" s="232">
        <v>43740</v>
      </c>
      <c r="B13183" s="233">
        <v>275</v>
      </c>
      <c r="C13183" s="233">
        <v>30</v>
      </c>
      <c r="D13183" s="234">
        <v>0.6041666666678793</v>
      </c>
      <c r="E13183" s="235">
        <v>0.00007619992397761361</v>
      </c>
      <c r="F13183" s="235">
        <v>0.00006640251072043834</v>
      </c>
    </row>
    <row r="13184" ht="14.25" customHeight="1" spans="1:6" x14ac:dyDescent="0.25">
      <c r="A13184" s="232">
        <v>43740</v>
      </c>
      <c r="B13184" s="233">
        <v>275</v>
      </c>
      <c r="C13184" s="233">
        <v>31</v>
      </c>
      <c r="D13184" s="234">
        <v>0.625</v>
      </c>
      <c r="E13184" s="235">
        <v>0.00006462593655480234</v>
      </c>
      <c r="F13184" s="235">
        <v>0.00006900653074869083</v>
      </c>
    </row>
    <row r="13185" ht="14.25" customHeight="1" spans="1:6" x14ac:dyDescent="0.25">
      <c r="A13185" s="232">
        <v>43740</v>
      </c>
      <c r="B13185" s="233">
        <v>275</v>
      </c>
      <c r="C13185" s="233">
        <v>32</v>
      </c>
      <c r="D13185" s="234">
        <v>0.6458333333321207</v>
      </c>
      <c r="E13185" s="235">
        <v>0.00005045622904785734</v>
      </c>
      <c r="F13185" s="235">
        <v>0.00006910668536516208</v>
      </c>
    </row>
    <row r="13186" ht="14.25" customHeight="1" spans="1:6" x14ac:dyDescent="0.25">
      <c r="A13186" s="232">
        <v>43740</v>
      </c>
      <c r="B13186" s="233">
        <v>275</v>
      </c>
      <c r="C13186" s="233">
        <v>33</v>
      </c>
      <c r="D13186" s="234">
        <v>0.6666666666678793</v>
      </c>
      <c r="E13186" s="235">
        <v>0.00004009420512412494</v>
      </c>
      <c r="F13186" s="235">
        <v>0.00007371379772283956</v>
      </c>
    </row>
    <row r="13187" ht="14.25" customHeight="1" spans="1:6" x14ac:dyDescent="0.25">
      <c r="A13187" s="232">
        <v>43740</v>
      </c>
      <c r="B13187" s="233">
        <v>275</v>
      </c>
      <c r="C13187" s="233">
        <v>34</v>
      </c>
      <c r="D13187" s="234">
        <v>0.6875</v>
      </c>
      <c r="E13187" s="235">
        <v>0.000022537076289473397</v>
      </c>
      <c r="F13187" s="235">
        <v>0.00007571689005226453</v>
      </c>
    </row>
    <row r="13188" ht="14.25" customHeight="1" spans="1:6" x14ac:dyDescent="0.25">
      <c r="A13188" s="232">
        <v>43740</v>
      </c>
      <c r="B13188" s="233">
        <v>275</v>
      </c>
      <c r="C13188" s="233">
        <v>35</v>
      </c>
      <c r="D13188" s="234">
        <v>0.7083333333321207</v>
      </c>
      <c r="E13188" s="235">
        <v>0.000008891697220173169</v>
      </c>
      <c r="F13188" s="235">
        <v>0.00008382941398643575</v>
      </c>
    </row>
    <row r="13189" ht="14.25" customHeight="1" spans="1:6" x14ac:dyDescent="0.25">
      <c r="A13189" s="232">
        <v>43740</v>
      </c>
      <c r="B13189" s="233">
        <v>275</v>
      </c>
      <c r="C13189" s="233">
        <v>36</v>
      </c>
      <c r="D13189" s="234">
        <v>0.7291666666678793</v>
      </c>
      <c r="E13189" s="235">
        <v>7.048701586729565e-7</v>
      </c>
      <c r="F13189" s="235">
        <v>0.00008543188784997572</v>
      </c>
    </row>
    <row r="13190" ht="14.25" customHeight="1" spans="1:6" x14ac:dyDescent="0.25">
      <c r="A13190" s="232">
        <v>43740</v>
      </c>
      <c r="B13190" s="233">
        <v>275</v>
      </c>
      <c r="C13190" s="233">
        <v>37</v>
      </c>
      <c r="D13190" s="234">
        <v>0.75</v>
      </c>
      <c r="E13190" s="235">
        <v>5.653511200062109e-8</v>
      </c>
      <c r="F13190" s="235">
        <v>0.00008953822712529695</v>
      </c>
    </row>
    <row r="13191" ht="14.25" customHeight="1" spans="1:6" x14ac:dyDescent="0.25">
      <c r="A13191" s="232">
        <v>43740</v>
      </c>
      <c r="B13191" s="233">
        <v>275</v>
      </c>
      <c r="C13191" s="233">
        <v>38</v>
      </c>
      <c r="D13191" s="234">
        <v>0.7708333333321207</v>
      </c>
      <c r="E13191" s="235">
        <v>5.653511200062109e-8</v>
      </c>
      <c r="F13191" s="235">
        <v>0.00009324394793473318</v>
      </c>
    </row>
    <row r="13192" ht="14.25" customHeight="1" spans="1:6" x14ac:dyDescent="0.25">
      <c r="A13192" s="232">
        <v>43740</v>
      </c>
      <c r="B13192" s="233">
        <v>275</v>
      </c>
      <c r="C13192" s="233">
        <v>39</v>
      </c>
      <c r="D13192" s="234">
        <v>0.7916666666678793</v>
      </c>
      <c r="E13192" s="235">
        <v>5.653511200062109e-8</v>
      </c>
      <c r="F13192" s="235">
        <v>0.00009554750411357193</v>
      </c>
    </row>
    <row r="13193" ht="14.25" customHeight="1" spans="1:6" x14ac:dyDescent="0.25">
      <c r="A13193" s="232">
        <v>43740</v>
      </c>
      <c r="B13193" s="233">
        <v>275</v>
      </c>
      <c r="C13193" s="233">
        <v>40</v>
      </c>
      <c r="D13193" s="234">
        <v>0.8125</v>
      </c>
      <c r="E13193" s="235">
        <v>5.653511200062109e-8</v>
      </c>
      <c r="F13193" s="235">
        <v>0.00009494657641474442</v>
      </c>
    </row>
    <row r="13194" ht="14.25" customHeight="1" spans="1:6" x14ac:dyDescent="0.25">
      <c r="A13194" s="232">
        <v>43740</v>
      </c>
      <c r="B13194" s="233">
        <v>275</v>
      </c>
      <c r="C13194" s="233">
        <v>41</v>
      </c>
      <c r="D13194" s="234">
        <v>0.8333333333321207</v>
      </c>
      <c r="E13194" s="235">
        <v>5.653511200062109e-8</v>
      </c>
      <c r="F13194" s="235">
        <v>0.0000892377632758832</v>
      </c>
    </row>
    <row r="13195" ht="14.25" customHeight="1" spans="1:6" x14ac:dyDescent="0.25">
      <c r="A13195" s="232">
        <v>43740</v>
      </c>
      <c r="B13195" s="233">
        <v>275</v>
      </c>
      <c r="C13195" s="233">
        <v>42</v>
      </c>
      <c r="D13195" s="234">
        <v>0.8541666666678793</v>
      </c>
      <c r="E13195" s="235">
        <v>5.7241800900628864e-8</v>
      </c>
      <c r="F13195" s="235">
        <v>0.000082327094739367</v>
      </c>
    </row>
    <row r="13196" ht="14.25" customHeight="1" spans="1:6" x14ac:dyDescent="0.25">
      <c r="A13196" s="232">
        <v>43740</v>
      </c>
      <c r="B13196" s="233">
        <v>275</v>
      </c>
      <c r="C13196" s="233">
        <v>43</v>
      </c>
      <c r="D13196" s="234">
        <v>0.875</v>
      </c>
      <c r="E13196" s="235">
        <v>5.7241800900628864e-8</v>
      </c>
      <c r="F13196" s="235">
        <v>0.00007932245624522951</v>
      </c>
    </row>
    <row r="13197" ht="14.25" customHeight="1" spans="1:6" x14ac:dyDescent="0.25">
      <c r="A13197" s="232">
        <v>43740</v>
      </c>
      <c r="B13197" s="233">
        <v>275</v>
      </c>
      <c r="C13197" s="233">
        <v>44</v>
      </c>
      <c r="D13197" s="234">
        <v>0.8958333333321207</v>
      </c>
      <c r="E13197" s="235">
        <v>5.7241800900628864e-8</v>
      </c>
      <c r="F13197" s="235">
        <v>0.00007281240617459832</v>
      </c>
    </row>
    <row r="13198" ht="14.25" customHeight="1" spans="1:6" x14ac:dyDescent="0.25">
      <c r="A13198" s="232">
        <v>43740</v>
      </c>
      <c r="B13198" s="233">
        <v>275</v>
      </c>
      <c r="C13198" s="233">
        <v>45</v>
      </c>
      <c r="D13198" s="234">
        <v>0.9166666666678793</v>
      </c>
      <c r="E13198" s="235">
        <v>5.7241800900628864e-8</v>
      </c>
      <c r="F13198" s="235">
        <v>0.00006780467535103583</v>
      </c>
    </row>
    <row r="13199" ht="14.25" customHeight="1" spans="1:6" x14ac:dyDescent="0.25">
      <c r="A13199" s="232">
        <v>43740</v>
      </c>
      <c r="B13199" s="233">
        <v>275</v>
      </c>
      <c r="C13199" s="233">
        <v>46</v>
      </c>
      <c r="D13199" s="234">
        <v>0.9375</v>
      </c>
      <c r="E13199" s="235">
        <v>5.7241800900628864e-8</v>
      </c>
      <c r="F13199" s="235">
        <v>0.00005969215141686463</v>
      </c>
    </row>
    <row r="13200" ht="14.25" customHeight="1" spans="1:6" x14ac:dyDescent="0.25">
      <c r="A13200" s="232">
        <v>43740</v>
      </c>
      <c r="B13200" s="233">
        <v>275</v>
      </c>
      <c r="C13200" s="233">
        <v>47</v>
      </c>
      <c r="D13200" s="234">
        <v>0.9583333333321207</v>
      </c>
      <c r="E13200" s="235">
        <v>5.7241800900628864e-8</v>
      </c>
      <c r="F13200" s="235">
        <v>0.00005097869978386593</v>
      </c>
    </row>
    <row r="13201" ht="14.25" customHeight="1" spans="1:6" x14ac:dyDescent="0.25">
      <c r="A13201" s="232">
        <v>43740</v>
      </c>
      <c r="B13201" s="233">
        <v>275</v>
      </c>
      <c r="C13201" s="233">
        <v>48</v>
      </c>
      <c r="D13201" s="234">
        <v>0.9791666666678793</v>
      </c>
      <c r="E13201" s="235">
        <v>5.7241800900628864e-8</v>
      </c>
      <c r="F13201" s="235">
        <v>0.00004326679431557974</v>
      </c>
    </row>
    <row r="13202" ht="14.25" customHeight="1" spans="1:6" x14ac:dyDescent="0.25">
      <c r="A13202" s="232">
        <v>43741</v>
      </c>
      <c r="B13202" s="233">
        <v>276</v>
      </c>
      <c r="C13202" s="233">
        <v>1</v>
      </c>
      <c r="D13202" s="234">
        <v>0</v>
      </c>
      <c r="E13202" s="235">
        <v>0</v>
      </c>
      <c r="F13202" s="235">
        <v>0.000037057208094362266</v>
      </c>
    </row>
    <row r="13203" ht="14.25" customHeight="1" spans="1:6" x14ac:dyDescent="0.25">
      <c r="A13203" s="232">
        <v>43741</v>
      </c>
      <c r="B13203" s="233">
        <v>276</v>
      </c>
      <c r="C13203" s="233">
        <v>2</v>
      </c>
      <c r="D13203" s="234">
        <v>0.020833333332120674</v>
      </c>
      <c r="E13203" s="235">
        <v>0</v>
      </c>
      <c r="F13203" s="235">
        <v>0.000032550250353156044</v>
      </c>
    </row>
    <row r="13204" ht="14.25" customHeight="1" spans="1:6" x14ac:dyDescent="0.25">
      <c r="A13204" s="232">
        <v>43741</v>
      </c>
      <c r="B13204" s="233">
        <v>276</v>
      </c>
      <c r="C13204" s="233">
        <v>3</v>
      </c>
      <c r="D13204" s="234">
        <v>0.041666666667879326</v>
      </c>
      <c r="E13204" s="235">
        <v>0</v>
      </c>
      <c r="F13204" s="235">
        <v>0.000029645766475489823</v>
      </c>
    </row>
    <row r="13205" ht="14.25" customHeight="1" spans="1:6" x14ac:dyDescent="0.25">
      <c r="A13205" s="232">
        <v>43741</v>
      </c>
      <c r="B13205" s="233">
        <v>276</v>
      </c>
      <c r="C13205" s="233">
        <v>4</v>
      </c>
      <c r="D13205" s="234">
        <v>0.0625</v>
      </c>
      <c r="E13205" s="235">
        <v>0</v>
      </c>
      <c r="F13205" s="235">
        <v>0.000028043292611949826</v>
      </c>
    </row>
    <row r="13206" ht="14.25" customHeight="1" spans="1:6" x14ac:dyDescent="0.25">
      <c r="A13206" s="232">
        <v>43741</v>
      </c>
      <c r="B13206" s="233">
        <v>276</v>
      </c>
      <c r="C13206" s="233">
        <v>5</v>
      </c>
      <c r="D13206" s="234">
        <v>0.08333333333212067</v>
      </c>
      <c r="E13206" s="235">
        <v>0</v>
      </c>
      <c r="F13206" s="235">
        <v>0.000027141901063708585</v>
      </c>
    </row>
    <row r="13207" ht="14.25" customHeight="1" spans="1:6" x14ac:dyDescent="0.25">
      <c r="A13207" s="232">
        <v>43741</v>
      </c>
      <c r="B13207" s="233">
        <v>276</v>
      </c>
      <c r="C13207" s="233">
        <v>6</v>
      </c>
      <c r="D13207" s="234">
        <v>0.10416666666787933</v>
      </c>
      <c r="E13207" s="235">
        <v>0</v>
      </c>
      <c r="F13207" s="235">
        <v>0.00002684143721429483</v>
      </c>
    </row>
    <row r="13208" ht="14.25" customHeight="1" spans="1:6" x14ac:dyDescent="0.25">
      <c r="A13208" s="232">
        <v>43741</v>
      </c>
      <c r="B13208" s="233">
        <v>276</v>
      </c>
      <c r="C13208" s="233">
        <v>7</v>
      </c>
      <c r="D13208" s="234">
        <v>0.125</v>
      </c>
      <c r="E13208" s="235">
        <v>0</v>
      </c>
      <c r="F13208" s="235">
        <v>0.00002644081874840984</v>
      </c>
    </row>
    <row r="13209" ht="14.25" customHeight="1" spans="1:6" x14ac:dyDescent="0.25">
      <c r="A13209" s="232">
        <v>43741</v>
      </c>
      <c r="B13209" s="233">
        <v>276</v>
      </c>
      <c r="C13209" s="233">
        <v>8</v>
      </c>
      <c r="D13209" s="234">
        <v>0.14583333333212067</v>
      </c>
      <c r="E13209" s="235">
        <v>0</v>
      </c>
      <c r="F13209" s="235">
        <v>0.000026240509515467337</v>
      </c>
    </row>
    <row r="13210" ht="14.25" customHeight="1" spans="1:6" x14ac:dyDescent="0.25">
      <c r="A13210" s="232">
        <v>43741</v>
      </c>
      <c r="B13210" s="233">
        <v>276</v>
      </c>
      <c r="C13210" s="233">
        <v>9</v>
      </c>
      <c r="D13210" s="234">
        <v>0.16666666666787933</v>
      </c>
      <c r="E13210" s="235">
        <v>0</v>
      </c>
      <c r="F13210" s="235">
        <v>0.00002604020028252484</v>
      </c>
    </row>
    <row r="13211" ht="14.25" customHeight="1" spans="1:6" x14ac:dyDescent="0.25">
      <c r="A13211" s="232">
        <v>43741</v>
      </c>
      <c r="B13211" s="233">
        <v>276</v>
      </c>
      <c r="C13211" s="233">
        <v>10</v>
      </c>
      <c r="D13211" s="234">
        <v>0.1875</v>
      </c>
      <c r="E13211" s="235">
        <v>0</v>
      </c>
      <c r="F13211" s="235">
        <v>0.00002654097336488109</v>
      </c>
    </row>
    <row r="13212" ht="14.25" customHeight="1" spans="1:6" x14ac:dyDescent="0.25">
      <c r="A13212" s="232">
        <v>43741</v>
      </c>
      <c r="B13212" s="233">
        <v>276</v>
      </c>
      <c r="C13212" s="233">
        <v>11</v>
      </c>
      <c r="D13212" s="234">
        <v>0.20833333333212067</v>
      </c>
      <c r="E13212" s="235">
        <v>0</v>
      </c>
      <c r="F13212" s="235">
        <v>0.000028243601844892327</v>
      </c>
    </row>
    <row r="13213" ht="14.25" customHeight="1" spans="1:6" x14ac:dyDescent="0.25">
      <c r="A13213" s="232">
        <v>43741</v>
      </c>
      <c r="B13213" s="233">
        <v>276</v>
      </c>
      <c r="C13213" s="233">
        <v>12</v>
      </c>
      <c r="D13213" s="234">
        <v>0.22916666666787933</v>
      </c>
      <c r="E13213" s="235">
        <v>0</v>
      </c>
      <c r="F13213" s="235">
        <v>0.000030246694174317314</v>
      </c>
    </row>
    <row r="13214" ht="14.25" customHeight="1" spans="1:6" x14ac:dyDescent="0.25">
      <c r="A13214" s="232">
        <v>43741</v>
      </c>
      <c r="B13214" s="233">
        <v>276</v>
      </c>
      <c r="C13214" s="233">
        <v>13</v>
      </c>
      <c r="D13214" s="234">
        <v>0.25</v>
      </c>
      <c r="E13214" s="235">
        <v>8.209784027919356e-7</v>
      </c>
      <c r="F13214" s="235">
        <v>0.00003655643501200603</v>
      </c>
    </row>
    <row r="13215" ht="14.25" customHeight="1" spans="1:6" x14ac:dyDescent="0.25">
      <c r="A13215" s="232">
        <v>43741</v>
      </c>
      <c r="B13215" s="233">
        <v>276</v>
      </c>
      <c r="C13215" s="233">
        <v>14</v>
      </c>
      <c r="D13215" s="234">
        <v>0.2708333333321207</v>
      </c>
      <c r="E13215" s="235">
        <v>0.000008233240553713412</v>
      </c>
      <c r="F13215" s="235">
        <v>0.000043867722014407224</v>
      </c>
    </row>
    <row r="13216" ht="14.25" customHeight="1" spans="1:6" x14ac:dyDescent="0.25">
      <c r="A13216" s="232">
        <v>43741</v>
      </c>
      <c r="B13216" s="233">
        <v>276</v>
      </c>
      <c r="C13216" s="233">
        <v>15</v>
      </c>
      <c r="D13216" s="234">
        <v>0.2916666666678793</v>
      </c>
      <c r="E13216" s="235">
        <v>0.000023072052613369365</v>
      </c>
      <c r="F13216" s="235">
        <v>0.00005137931824975094</v>
      </c>
    </row>
    <row r="13217" ht="14.25" customHeight="1" spans="1:6" x14ac:dyDescent="0.25">
      <c r="A13217" s="232">
        <v>43741</v>
      </c>
      <c r="B13217" s="233">
        <v>276</v>
      </c>
      <c r="C13217" s="233">
        <v>16</v>
      </c>
      <c r="D13217" s="234">
        <v>0.3125</v>
      </c>
      <c r="E13217" s="235">
        <v>0.000042807257231375244</v>
      </c>
      <c r="F13217" s="235">
        <v>0.0000581898321697959</v>
      </c>
    </row>
    <row r="13218" ht="14.25" customHeight="1" spans="1:6" x14ac:dyDescent="0.25">
      <c r="A13218" s="232">
        <v>43741</v>
      </c>
      <c r="B13218" s="233">
        <v>276</v>
      </c>
      <c r="C13218" s="233">
        <v>17</v>
      </c>
      <c r="D13218" s="234">
        <v>0.3333333333321207</v>
      </c>
      <c r="E13218" s="235">
        <v>0.00006725073017438333</v>
      </c>
      <c r="F13218" s="235">
        <v>0.0000567876675391984</v>
      </c>
    </row>
    <row r="13219" ht="14.25" customHeight="1" spans="1:6" x14ac:dyDescent="0.25">
      <c r="A13219" s="232">
        <v>43741</v>
      </c>
      <c r="B13219" s="233">
        <v>276</v>
      </c>
      <c r="C13219" s="233">
        <v>18</v>
      </c>
      <c r="D13219" s="234">
        <v>0.3541666666678793</v>
      </c>
      <c r="E13219" s="235">
        <v>0.00010217336870242735</v>
      </c>
      <c r="F13219" s="235">
        <v>0.00005828998678626714</v>
      </c>
    </row>
    <row r="13220" ht="14.25" customHeight="1" spans="1:6" x14ac:dyDescent="0.25">
      <c r="A13220" s="232">
        <v>43741</v>
      </c>
      <c r="B13220" s="233">
        <v>276</v>
      </c>
      <c r="C13220" s="233">
        <v>19</v>
      </c>
      <c r="D13220" s="234">
        <v>0.375</v>
      </c>
      <c r="E13220" s="235">
        <v>0.0001330699950820701</v>
      </c>
      <c r="F13220" s="235">
        <v>0.00005979230603333589</v>
      </c>
    </row>
    <row r="13221" ht="14.25" customHeight="1" spans="1:6" x14ac:dyDescent="0.25">
      <c r="A13221" s="232">
        <v>43741</v>
      </c>
      <c r="B13221" s="233">
        <v>276</v>
      </c>
      <c r="C13221" s="233">
        <v>20</v>
      </c>
      <c r="D13221" s="234">
        <v>0.3958333333321207</v>
      </c>
      <c r="E13221" s="235">
        <v>0.00016160357636070218</v>
      </c>
      <c r="F13221" s="235">
        <v>0.00005859045063568089</v>
      </c>
    </row>
    <row r="13222" ht="14.25" customHeight="1" spans="1:6" x14ac:dyDescent="0.25">
      <c r="A13222" s="232">
        <v>43741</v>
      </c>
      <c r="B13222" s="233">
        <v>276</v>
      </c>
      <c r="C13222" s="233">
        <v>21</v>
      </c>
      <c r="D13222" s="234">
        <v>0.4166666666678793</v>
      </c>
      <c r="E13222" s="235">
        <v>0.0002010240935857511</v>
      </c>
      <c r="F13222" s="235">
        <v>0.000057789213703910896</v>
      </c>
    </row>
    <row r="13223" ht="14.25" customHeight="1" spans="1:6" x14ac:dyDescent="0.25">
      <c r="A13223" s="232">
        <v>43741</v>
      </c>
      <c r="B13223" s="233">
        <v>276</v>
      </c>
      <c r="C13223" s="233">
        <v>22</v>
      </c>
      <c r="D13223" s="234">
        <v>0.4375</v>
      </c>
      <c r="E13223" s="235">
        <v>0.0001880936788976073</v>
      </c>
      <c r="F13223" s="235">
        <v>0.000056587358306255894</v>
      </c>
    </row>
    <row r="13224" ht="14.25" customHeight="1" spans="1:6" x14ac:dyDescent="0.25">
      <c r="A13224" s="232">
        <v>43741</v>
      </c>
      <c r="B13224" s="233">
        <v>276</v>
      </c>
      <c r="C13224" s="233">
        <v>23</v>
      </c>
      <c r="D13224" s="234">
        <v>0.4583333333321207</v>
      </c>
      <c r="E13224" s="235">
        <v>0.00024293930380430708</v>
      </c>
      <c r="F13224" s="235">
        <v>0.000058490296019209644</v>
      </c>
    </row>
    <row r="13225" ht="14.25" customHeight="1" spans="1:6" x14ac:dyDescent="0.25">
      <c r="A13225" s="232">
        <v>43741</v>
      </c>
      <c r="B13225" s="233">
        <v>276</v>
      </c>
      <c r="C13225" s="233">
        <v>24</v>
      </c>
      <c r="D13225" s="234">
        <v>0.4791666666678793</v>
      </c>
      <c r="E13225" s="235">
        <v>0.0003256477622392646</v>
      </c>
      <c r="F13225" s="235">
        <v>0.0000571882860050834</v>
      </c>
    </row>
    <row r="13226" ht="14.25" customHeight="1" spans="1:6" x14ac:dyDescent="0.25">
      <c r="A13226" s="232">
        <v>43741</v>
      </c>
      <c r="B13226" s="233">
        <v>276</v>
      </c>
      <c r="C13226" s="233">
        <v>25</v>
      </c>
      <c r="D13226" s="234">
        <v>0.5</v>
      </c>
      <c r="E13226" s="235">
        <v>0.00032351406709854775</v>
      </c>
      <c r="F13226" s="235">
        <v>0.00005788936832038214</v>
      </c>
    </row>
    <row r="13227" ht="14.25" customHeight="1" spans="1:6" x14ac:dyDescent="0.25">
      <c r="A13227" s="232">
        <v>43741</v>
      </c>
      <c r="B13227" s="233">
        <v>276</v>
      </c>
      <c r="C13227" s="233">
        <v>26</v>
      </c>
      <c r="D13227" s="234">
        <v>0.5208333333321207</v>
      </c>
      <c r="E13227" s="235">
        <v>0.00030542498189632694</v>
      </c>
      <c r="F13227" s="235">
        <v>0.00005748874985449714</v>
      </c>
    </row>
    <row r="13228" ht="14.25" customHeight="1" spans="1:6" x14ac:dyDescent="0.25">
      <c r="A13228" s="232">
        <v>43741</v>
      </c>
      <c r="B13228" s="233">
        <v>276</v>
      </c>
      <c r="C13228" s="233">
        <v>27</v>
      </c>
      <c r="D13228" s="234">
        <v>0.5416666666678793</v>
      </c>
      <c r="E13228" s="235">
        <v>0.0002923851853330135</v>
      </c>
      <c r="F13228" s="235">
        <v>0.00005728844062155465</v>
      </c>
    </row>
    <row r="13229" ht="14.25" customHeight="1" spans="1:6" x14ac:dyDescent="0.25">
      <c r="A13229" s="232">
        <v>43741</v>
      </c>
      <c r="B13229" s="233">
        <v>276</v>
      </c>
      <c r="C13229" s="233">
        <v>28</v>
      </c>
      <c r="D13229" s="234">
        <v>0.5625</v>
      </c>
      <c r="E13229" s="235">
        <v>0.000263987578993604</v>
      </c>
      <c r="F13229" s="235">
        <v>0.000055285348292129665</v>
      </c>
    </row>
    <row r="13230" ht="14.25" customHeight="1" spans="1:6" x14ac:dyDescent="0.25">
      <c r="A13230" s="232">
        <v>43741</v>
      </c>
      <c r="B13230" s="233">
        <v>276</v>
      </c>
      <c r="C13230" s="233">
        <v>29</v>
      </c>
      <c r="D13230" s="234">
        <v>0.5833333333321207</v>
      </c>
      <c r="E13230" s="235">
        <v>0.00023617056983237726</v>
      </c>
      <c r="F13230" s="235">
        <v>0.00005368287442858966</v>
      </c>
    </row>
    <row r="13231" ht="14.25" customHeight="1" spans="1:6" x14ac:dyDescent="0.25">
      <c r="A13231" s="232">
        <v>43741</v>
      </c>
      <c r="B13231" s="233">
        <v>276</v>
      </c>
      <c r="C13231" s="233">
        <v>30</v>
      </c>
      <c r="D13231" s="234">
        <v>0.6041666666678793</v>
      </c>
      <c r="E13231" s="235">
        <v>0.00020876879216108647</v>
      </c>
      <c r="F13231" s="235">
        <v>0.00005488472982624466</v>
      </c>
    </row>
    <row r="13232" ht="14.25" customHeight="1" spans="1:6" x14ac:dyDescent="0.25">
      <c r="A13232" s="232">
        <v>43741</v>
      </c>
      <c r="B13232" s="233">
        <v>276</v>
      </c>
      <c r="C13232" s="233">
        <v>31</v>
      </c>
      <c r="D13232" s="234">
        <v>0.625</v>
      </c>
      <c r="E13232" s="235">
        <v>0.0001747849886942755</v>
      </c>
      <c r="F13232" s="235">
        <v>0.00005488472982624466</v>
      </c>
    </row>
    <row r="13233" ht="14.25" customHeight="1" spans="1:6" x14ac:dyDescent="0.25">
      <c r="A13233" s="232">
        <v>43741</v>
      </c>
      <c r="B13233" s="233">
        <v>276</v>
      </c>
      <c r="C13233" s="233">
        <v>32</v>
      </c>
      <c r="D13233" s="234">
        <v>0.6458333333321207</v>
      </c>
      <c r="E13233" s="235">
        <v>0.00013834793750567775</v>
      </c>
      <c r="F13233" s="235">
        <v>0.000059391687567450885</v>
      </c>
    </row>
    <row r="13234" ht="14.25" customHeight="1" spans="1:6" x14ac:dyDescent="0.25">
      <c r="A13234" s="232">
        <v>43741</v>
      </c>
      <c r="B13234" s="233">
        <v>276</v>
      </c>
      <c r="C13234" s="233">
        <v>33</v>
      </c>
      <c r="D13234" s="234">
        <v>0.6666666666678793</v>
      </c>
      <c r="E13234" s="235">
        <v>0.00009013688464228764</v>
      </c>
      <c r="F13234" s="235">
        <v>0.00006379849069218586</v>
      </c>
    </row>
    <row r="13235" ht="14.25" customHeight="1" spans="1:6" x14ac:dyDescent="0.25">
      <c r="A13235" s="232">
        <v>43741</v>
      </c>
      <c r="B13235" s="233">
        <v>276</v>
      </c>
      <c r="C13235" s="233">
        <v>34</v>
      </c>
      <c r="D13235" s="234">
        <v>0.6875</v>
      </c>
      <c r="E13235" s="235">
        <v>0.00004712215145118894</v>
      </c>
      <c r="F13235" s="235">
        <v>0.00006980776768046082</v>
      </c>
    </row>
    <row r="13236" ht="14.25" customHeight="1" spans="1:6" x14ac:dyDescent="0.25">
      <c r="A13236" s="232">
        <v>43741</v>
      </c>
      <c r="B13236" s="233">
        <v>276</v>
      </c>
      <c r="C13236" s="233">
        <v>35</v>
      </c>
      <c r="D13236" s="234">
        <v>0.7083333333321207</v>
      </c>
      <c r="E13236" s="235">
        <v>0.000015475807156100496</v>
      </c>
      <c r="F13236" s="235">
        <v>0.00007842106469698827</v>
      </c>
    </row>
    <row r="13237" ht="14.25" customHeight="1" spans="1:6" x14ac:dyDescent="0.25">
      <c r="A13237" s="232">
        <v>43741</v>
      </c>
      <c r="B13237" s="233">
        <v>276</v>
      </c>
      <c r="C13237" s="233">
        <v>36</v>
      </c>
      <c r="D13237" s="234">
        <v>0.7291666666678793</v>
      </c>
      <c r="E13237" s="235">
        <v>0.0000016337229366460827</v>
      </c>
      <c r="F13237" s="235">
        <v>0.00008102508472524076</v>
      </c>
    </row>
    <row r="13238" ht="14.25" customHeight="1" spans="1:6" x14ac:dyDescent="0.25">
      <c r="A13238" s="232">
        <v>43741</v>
      </c>
      <c r="B13238" s="233">
        <v>276</v>
      </c>
      <c r="C13238" s="233">
        <v>37</v>
      </c>
      <c r="D13238" s="234">
        <v>0.75</v>
      </c>
      <c r="E13238" s="235">
        <v>9.309489544268031e-9</v>
      </c>
      <c r="F13238" s="235">
        <v>0.00008453049630173448</v>
      </c>
    </row>
    <row r="13239" ht="14.25" customHeight="1" spans="1:6" x14ac:dyDescent="0.25">
      <c r="A13239" s="232">
        <v>43741</v>
      </c>
      <c r="B13239" s="233">
        <v>276</v>
      </c>
      <c r="C13239" s="233">
        <v>38</v>
      </c>
      <c r="D13239" s="234">
        <v>0.7708333333321207</v>
      </c>
      <c r="E13239" s="235">
        <v>0</v>
      </c>
      <c r="F13239" s="235">
        <v>0.0000910405463723657</v>
      </c>
    </row>
    <row r="13240" ht="14.25" customHeight="1" spans="1:6" x14ac:dyDescent="0.25">
      <c r="A13240" s="232">
        <v>43741</v>
      </c>
      <c r="B13240" s="233">
        <v>276</v>
      </c>
      <c r="C13240" s="233">
        <v>39</v>
      </c>
      <c r="D13240" s="234">
        <v>0.7916666666678793</v>
      </c>
      <c r="E13240" s="235">
        <v>0</v>
      </c>
      <c r="F13240" s="235">
        <v>0.00009053977329000945</v>
      </c>
    </row>
    <row r="13241" ht="14.25" customHeight="1" spans="1:6" x14ac:dyDescent="0.25">
      <c r="A13241" s="232">
        <v>43741</v>
      </c>
      <c r="B13241" s="233">
        <v>276</v>
      </c>
      <c r="C13241" s="233">
        <v>40</v>
      </c>
      <c r="D13241" s="234">
        <v>0.8125</v>
      </c>
      <c r="E13241" s="235">
        <v>0</v>
      </c>
      <c r="F13241" s="235">
        <v>0.00008783559864528572</v>
      </c>
    </row>
    <row r="13242" ht="14.25" customHeight="1" spans="1:6" x14ac:dyDescent="0.25">
      <c r="A13242" s="232">
        <v>43741</v>
      </c>
      <c r="B13242" s="233">
        <v>276</v>
      </c>
      <c r="C13242" s="233">
        <v>41</v>
      </c>
      <c r="D13242" s="234">
        <v>0.8333333333321207</v>
      </c>
      <c r="E13242" s="235">
        <v>0</v>
      </c>
      <c r="F13242" s="235">
        <v>0.00008372925936996448</v>
      </c>
    </row>
    <row r="13243" ht="14.25" customHeight="1" spans="1:6" x14ac:dyDescent="0.25">
      <c r="A13243" s="232">
        <v>43741</v>
      </c>
      <c r="B13243" s="233">
        <v>276</v>
      </c>
      <c r="C13243" s="233">
        <v>42</v>
      </c>
      <c r="D13243" s="234">
        <v>0.8541666666678793</v>
      </c>
      <c r="E13243" s="235">
        <v>0</v>
      </c>
      <c r="F13243" s="235">
        <v>0.00008012369317699953</v>
      </c>
    </row>
    <row r="13244" ht="14.25" customHeight="1" spans="1:6" x14ac:dyDescent="0.25">
      <c r="A13244" s="232">
        <v>43741</v>
      </c>
      <c r="B13244" s="233">
        <v>276</v>
      </c>
      <c r="C13244" s="233">
        <v>43</v>
      </c>
      <c r="D13244" s="234">
        <v>0.875</v>
      </c>
      <c r="E13244" s="235">
        <v>0</v>
      </c>
      <c r="F13244" s="235">
        <v>0.00007782013699816078</v>
      </c>
    </row>
    <row r="13245" ht="14.25" customHeight="1" spans="1:6" x14ac:dyDescent="0.25">
      <c r="A13245" s="232">
        <v>43741</v>
      </c>
      <c r="B13245" s="233">
        <v>276</v>
      </c>
      <c r="C13245" s="233">
        <v>44</v>
      </c>
      <c r="D13245" s="234">
        <v>0.8958333333321207</v>
      </c>
      <c r="E13245" s="235">
        <v>0</v>
      </c>
      <c r="F13245" s="235">
        <v>0.0000718108600098858</v>
      </c>
    </row>
    <row r="13246" ht="14.25" customHeight="1" spans="1:6" x14ac:dyDescent="0.25">
      <c r="A13246" s="232">
        <v>43741</v>
      </c>
      <c r="B13246" s="233">
        <v>276</v>
      </c>
      <c r="C13246" s="233">
        <v>45</v>
      </c>
      <c r="D13246" s="234">
        <v>0.9166666666678793</v>
      </c>
      <c r="E13246" s="235">
        <v>0</v>
      </c>
      <c r="F13246" s="235">
        <v>0.00006700343841926584</v>
      </c>
    </row>
    <row r="13247" ht="14.25" customHeight="1" spans="1:6" x14ac:dyDescent="0.25">
      <c r="A13247" s="232">
        <v>43741</v>
      </c>
      <c r="B13247" s="233">
        <v>276</v>
      </c>
      <c r="C13247" s="233">
        <v>46</v>
      </c>
      <c r="D13247" s="234">
        <v>0.9375</v>
      </c>
      <c r="E13247" s="235">
        <v>0</v>
      </c>
      <c r="F13247" s="235">
        <v>0.00005969215141686463</v>
      </c>
    </row>
    <row r="13248" ht="14.25" customHeight="1" spans="1:6" x14ac:dyDescent="0.25">
      <c r="A13248" s="232">
        <v>43741</v>
      </c>
      <c r="B13248" s="233">
        <v>276</v>
      </c>
      <c r="C13248" s="233">
        <v>47</v>
      </c>
      <c r="D13248" s="234">
        <v>0.9583333333321207</v>
      </c>
      <c r="E13248" s="235">
        <v>0</v>
      </c>
      <c r="F13248" s="235">
        <v>0.000049977153619153456</v>
      </c>
    </row>
    <row r="13249" ht="14.25" customHeight="1" spans="1:6" x14ac:dyDescent="0.25">
      <c r="A13249" s="232">
        <v>43741</v>
      </c>
      <c r="B13249" s="233">
        <v>276</v>
      </c>
      <c r="C13249" s="233">
        <v>48</v>
      </c>
      <c r="D13249" s="234">
        <v>0.9791666666678793</v>
      </c>
      <c r="E13249" s="235">
        <v>0</v>
      </c>
      <c r="F13249" s="235">
        <v>0.00004236540276733849</v>
      </c>
    </row>
    <row r="13250" ht="14.25" customHeight="1" spans="1:6" x14ac:dyDescent="0.25">
      <c r="A13250" s="232">
        <v>43742</v>
      </c>
      <c r="B13250" s="233">
        <v>277</v>
      </c>
      <c r="C13250" s="233">
        <v>1</v>
      </c>
      <c r="D13250" s="234">
        <v>0</v>
      </c>
      <c r="E13250" s="235">
        <v>0</v>
      </c>
      <c r="F13250" s="235">
        <v>0.000036756744244948525</v>
      </c>
    </row>
    <row r="13251" ht="14.25" customHeight="1" spans="1:6" x14ac:dyDescent="0.25">
      <c r="A13251" s="232">
        <v>43742</v>
      </c>
      <c r="B13251" s="233">
        <v>277</v>
      </c>
      <c r="C13251" s="233">
        <v>2</v>
      </c>
      <c r="D13251" s="234">
        <v>0.020833333332120674</v>
      </c>
      <c r="E13251" s="235">
        <v>0</v>
      </c>
      <c r="F13251" s="235">
        <v>0.00003194932265432856</v>
      </c>
    </row>
    <row r="13252" ht="14.25" customHeight="1" spans="1:6" x14ac:dyDescent="0.25">
      <c r="A13252" s="232">
        <v>43742</v>
      </c>
      <c r="B13252" s="233">
        <v>277</v>
      </c>
      <c r="C13252" s="233">
        <v>3</v>
      </c>
      <c r="D13252" s="234">
        <v>0.041666666667879326</v>
      </c>
      <c r="E13252" s="235">
        <v>0</v>
      </c>
      <c r="F13252" s="235">
        <v>0.000030046384941374813</v>
      </c>
    </row>
    <row r="13253" ht="14.25" customHeight="1" spans="1:6" x14ac:dyDescent="0.25">
      <c r="A13253" s="232">
        <v>43742</v>
      </c>
      <c r="B13253" s="233">
        <v>277</v>
      </c>
      <c r="C13253" s="233">
        <v>4</v>
      </c>
      <c r="D13253" s="234">
        <v>0.0625</v>
      </c>
      <c r="E13253" s="235">
        <v>0</v>
      </c>
      <c r="F13253" s="235">
        <v>0.000028043292611949826</v>
      </c>
    </row>
    <row r="13254" ht="14.25" customHeight="1" spans="1:6" x14ac:dyDescent="0.25">
      <c r="A13254" s="232">
        <v>43742</v>
      </c>
      <c r="B13254" s="233">
        <v>277</v>
      </c>
      <c r="C13254" s="233">
        <v>5</v>
      </c>
      <c r="D13254" s="234">
        <v>0.08333333333212067</v>
      </c>
      <c r="E13254" s="235">
        <v>0</v>
      </c>
      <c r="F13254" s="235">
        <v>0.000027141901063708585</v>
      </c>
    </row>
    <row r="13255" ht="14.25" customHeight="1" spans="1:6" x14ac:dyDescent="0.25">
      <c r="A13255" s="232">
        <v>43742</v>
      </c>
      <c r="B13255" s="233">
        <v>277</v>
      </c>
      <c r="C13255" s="233">
        <v>6</v>
      </c>
      <c r="D13255" s="234">
        <v>0.10416666666787933</v>
      </c>
      <c r="E13255" s="235">
        <v>0</v>
      </c>
      <c r="F13255" s="235">
        <v>0.00002724205568017983</v>
      </c>
    </row>
    <row r="13256" ht="14.25" customHeight="1" spans="1:6" x14ac:dyDescent="0.25">
      <c r="A13256" s="232">
        <v>43742</v>
      </c>
      <c r="B13256" s="233">
        <v>277</v>
      </c>
      <c r="C13256" s="233">
        <v>7</v>
      </c>
      <c r="D13256" s="234">
        <v>0.125</v>
      </c>
      <c r="E13256" s="235">
        <v>0</v>
      </c>
      <c r="F13256" s="235">
        <v>0.00002674128259782358</v>
      </c>
    </row>
    <row r="13257" ht="14.25" customHeight="1" spans="1:6" x14ac:dyDescent="0.25">
      <c r="A13257" s="232">
        <v>43742</v>
      </c>
      <c r="B13257" s="233">
        <v>277</v>
      </c>
      <c r="C13257" s="233">
        <v>8</v>
      </c>
      <c r="D13257" s="234">
        <v>0.14583333333212067</v>
      </c>
      <c r="E13257" s="235">
        <v>0</v>
      </c>
      <c r="F13257" s="235">
        <v>0.000026240509515467337</v>
      </c>
    </row>
    <row r="13258" ht="14.25" customHeight="1" spans="1:6" x14ac:dyDescent="0.25">
      <c r="A13258" s="232">
        <v>43742</v>
      </c>
      <c r="B13258" s="233">
        <v>277</v>
      </c>
      <c r="C13258" s="233">
        <v>9</v>
      </c>
      <c r="D13258" s="234">
        <v>0.16666666666787933</v>
      </c>
      <c r="E13258" s="235">
        <v>0</v>
      </c>
      <c r="F13258" s="235">
        <v>0.000026340664131938587</v>
      </c>
    </row>
    <row r="13259" ht="14.25" customHeight="1" spans="1:6" x14ac:dyDescent="0.25">
      <c r="A13259" s="232">
        <v>43742</v>
      </c>
      <c r="B13259" s="233">
        <v>277</v>
      </c>
      <c r="C13259" s="233">
        <v>10</v>
      </c>
      <c r="D13259" s="234">
        <v>0.1875</v>
      </c>
      <c r="E13259" s="235">
        <v>0</v>
      </c>
      <c r="F13259" s="235">
        <v>0.00002684143721429483</v>
      </c>
    </row>
    <row r="13260" ht="14.25" customHeight="1" spans="1:6" x14ac:dyDescent="0.25">
      <c r="A13260" s="232">
        <v>43742</v>
      </c>
      <c r="B13260" s="233">
        <v>277</v>
      </c>
      <c r="C13260" s="233">
        <v>11</v>
      </c>
      <c r="D13260" s="234">
        <v>0.20833333333212067</v>
      </c>
      <c r="E13260" s="235">
        <v>0</v>
      </c>
      <c r="F13260" s="235">
        <v>0.000027943137995478576</v>
      </c>
    </row>
    <row r="13261" ht="14.25" customHeight="1" spans="1:6" x14ac:dyDescent="0.25">
      <c r="A13261" s="232">
        <v>43742</v>
      </c>
      <c r="B13261" s="233">
        <v>277</v>
      </c>
      <c r="C13261" s="233">
        <v>12</v>
      </c>
      <c r="D13261" s="234">
        <v>0.22916666666787933</v>
      </c>
      <c r="E13261" s="235">
        <v>2.3456525794055305e-8</v>
      </c>
      <c r="F13261" s="235">
        <v>0.00003094777648961606</v>
      </c>
    </row>
    <row r="13262" ht="14.25" customHeight="1" spans="1:6" x14ac:dyDescent="0.25">
      <c r="A13262" s="232">
        <v>43742</v>
      </c>
      <c r="B13262" s="233">
        <v>277</v>
      </c>
      <c r="C13262" s="233">
        <v>13</v>
      </c>
      <c r="D13262" s="234">
        <v>0.25</v>
      </c>
      <c r="E13262" s="235">
        <v>0.0000023691091051995857</v>
      </c>
      <c r="F13262" s="235">
        <v>0.00003565504346376478</v>
      </c>
    </row>
    <row r="13263" ht="14.25" customHeight="1" spans="1:6" x14ac:dyDescent="0.25">
      <c r="A13263" s="232">
        <v>43742</v>
      </c>
      <c r="B13263" s="233">
        <v>277</v>
      </c>
      <c r="C13263" s="233">
        <v>14</v>
      </c>
      <c r="D13263" s="234">
        <v>0.2708333333321207</v>
      </c>
      <c r="E13263" s="235">
        <v>0.000011657893319645486</v>
      </c>
      <c r="F13263" s="235">
        <v>0.000041764475068510994</v>
      </c>
    </row>
    <row r="13264" ht="14.25" customHeight="1" spans="1:6" x14ac:dyDescent="0.25">
      <c r="A13264" s="232">
        <v>43742</v>
      </c>
      <c r="B13264" s="233">
        <v>277</v>
      </c>
      <c r="C13264" s="233">
        <v>15</v>
      </c>
      <c r="D13264" s="234">
        <v>0.2916666666678793</v>
      </c>
      <c r="E13264" s="235">
        <v>0.00002627130888934194</v>
      </c>
      <c r="F13264" s="235">
        <v>0.00005097869978386593</v>
      </c>
    </row>
    <row r="13265" ht="14.25" customHeight="1" spans="1:6" x14ac:dyDescent="0.25">
      <c r="A13265" s="232">
        <v>43742</v>
      </c>
      <c r="B13265" s="233">
        <v>277</v>
      </c>
      <c r="C13265" s="233">
        <v>16</v>
      </c>
      <c r="D13265" s="234">
        <v>0.3125</v>
      </c>
      <c r="E13265" s="235">
        <v>0.000044118514970629535</v>
      </c>
      <c r="F13265" s="235">
        <v>0.0000573885952380259</v>
      </c>
    </row>
    <row r="13266" ht="14.25" customHeight="1" spans="1:6" x14ac:dyDescent="0.25">
      <c r="A13266" s="232">
        <v>43742</v>
      </c>
      <c r="B13266" s="233">
        <v>277</v>
      </c>
      <c r="C13266" s="233">
        <v>17</v>
      </c>
      <c r="D13266" s="234">
        <v>0.3333333333321207</v>
      </c>
      <c r="E13266" s="235">
        <v>0.00006543520793148385</v>
      </c>
      <c r="F13266" s="235">
        <v>0.000056387049073313414</v>
      </c>
    </row>
    <row r="13267" ht="14.25" customHeight="1" spans="1:6" x14ac:dyDescent="0.25">
      <c r="A13267" s="232">
        <v>43742</v>
      </c>
      <c r="B13267" s="233">
        <v>277</v>
      </c>
      <c r="C13267" s="233">
        <v>18</v>
      </c>
      <c r="D13267" s="234">
        <v>0.3541666666678793</v>
      </c>
      <c r="E13267" s="235">
        <v>0.0000886026241803175</v>
      </c>
      <c r="F13267" s="235">
        <v>0.0000581898321697959</v>
      </c>
    </row>
    <row r="13268" ht="14.25" customHeight="1" spans="1:6" x14ac:dyDescent="0.25">
      <c r="A13268" s="232">
        <v>43742</v>
      </c>
      <c r="B13268" s="233">
        <v>277</v>
      </c>
      <c r="C13268" s="233">
        <v>19</v>
      </c>
      <c r="D13268" s="234">
        <v>0.375</v>
      </c>
      <c r="E13268" s="235">
        <v>0.0001123597226392439</v>
      </c>
      <c r="F13268" s="235">
        <v>0.0000567876675391984</v>
      </c>
    </row>
    <row r="13269" ht="14.25" customHeight="1" spans="1:6" x14ac:dyDescent="0.25">
      <c r="A13269" s="232">
        <v>43742</v>
      </c>
      <c r="B13269" s="233">
        <v>277</v>
      </c>
      <c r="C13269" s="233">
        <v>20</v>
      </c>
      <c r="D13269" s="234">
        <v>0.3958333333321207</v>
      </c>
      <c r="E13269" s="235">
        <v>0.0001471073453940419</v>
      </c>
      <c r="F13269" s="235">
        <v>0.00005488472982624466</v>
      </c>
    </row>
    <row r="13270" ht="14.25" customHeight="1" spans="1:6" x14ac:dyDescent="0.25">
      <c r="A13270" s="232">
        <v>43742</v>
      </c>
      <c r="B13270" s="233">
        <v>277</v>
      </c>
      <c r="C13270" s="233">
        <v>21</v>
      </c>
      <c r="D13270" s="234">
        <v>0.4166666666678793</v>
      </c>
      <c r="E13270" s="235">
        <v>0.00016827851689675134</v>
      </c>
      <c r="F13270" s="235">
        <v>0.00005448411136035966</v>
      </c>
    </row>
    <row r="13271" ht="14.25" customHeight="1" spans="1:6" x14ac:dyDescent="0.25">
      <c r="A13271" s="232">
        <v>43742</v>
      </c>
      <c r="B13271" s="233">
        <v>277</v>
      </c>
      <c r="C13271" s="233">
        <v>22</v>
      </c>
      <c r="D13271" s="234">
        <v>0.4375</v>
      </c>
      <c r="E13271" s="235">
        <v>0.00021424416313378555</v>
      </c>
      <c r="F13271" s="235">
        <v>0.000052681328263877173</v>
      </c>
    </row>
    <row r="13272" ht="14.25" customHeight="1" spans="1:6" x14ac:dyDescent="0.25">
      <c r="A13272" s="232">
        <v>43742</v>
      </c>
      <c r="B13272" s="233">
        <v>277</v>
      </c>
      <c r="C13272" s="233">
        <v>23</v>
      </c>
      <c r="D13272" s="234">
        <v>0.4583333333321207</v>
      </c>
      <c r="E13272" s="235">
        <v>0.0002765499573378569</v>
      </c>
      <c r="F13272" s="235">
        <v>0.00005308194672976218</v>
      </c>
    </row>
    <row r="13273" ht="14.25" customHeight="1" spans="1:6" x14ac:dyDescent="0.25">
      <c r="A13273" s="232">
        <v>43742</v>
      </c>
      <c r="B13273" s="233">
        <v>277</v>
      </c>
      <c r="C13273" s="233">
        <v>24</v>
      </c>
      <c r="D13273" s="234">
        <v>0.4791666666678793</v>
      </c>
      <c r="E13273" s="235">
        <v>0.000290092589037823</v>
      </c>
      <c r="F13273" s="235">
        <v>0.00005218055518152093</v>
      </c>
    </row>
    <row r="13274" ht="14.25" customHeight="1" spans="1:6" x14ac:dyDescent="0.25">
      <c r="A13274" s="232">
        <v>43742</v>
      </c>
      <c r="B13274" s="233">
        <v>277</v>
      </c>
      <c r="C13274" s="233">
        <v>25</v>
      </c>
      <c r="D13274" s="234">
        <v>0.5</v>
      </c>
      <c r="E13274" s="235">
        <v>0.0002639461169996383</v>
      </c>
      <c r="F13274" s="235">
        <v>0.00005238086441446342</v>
      </c>
    </row>
    <row r="13275" ht="14.25" customHeight="1" spans="1:6" x14ac:dyDescent="0.25">
      <c r="A13275" s="232">
        <v>43742</v>
      </c>
      <c r="B13275" s="233">
        <v>277</v>
      </c>
      <c r="C13275" s="233">
        <v>26</v>
      </c>
      <c r="D13275" s="234">
        <v>0.5208333333321207</v>
      </c>
      <c r="E13275" s="235">
        <v>0.00024400985082322516</v>
      </c>
      <c r="F13275" s="235">
        <v>0.00005258117364740593</v>
      </c>
    </row>
    <row r="13276" ht="14.25" customHeight="1" spans="1:6" x14ac:dyDescent="0.25">
      <c r="A13276" s="232">
        <v>43742</v>
      </c>
      <c r="B13276" s="233">
        <v>277</v>
      </c>
      <c r="C13276" s="233">
        <v>27</v>
      </c>
      <c r="D13276" s="234">
        <v>0.5416666666678793</v>
      </c>
      <c r="E13276" s="235">
        <v>0.0002294072344013261</v>
      </c>
      <c r="F13276" s="235">
        <v>0.00005177993671563594</v>
      </c>
    </row>
    <row r="13277" ht="14.25" customHeight="1" spans="1:6" x14ac:dyDescent="0.25">
      <c r="A13277" s="232">
        <v>43742</v>
      </c>
      <c r="B13277" s="233">
        <v>277</v>
      </c>
      <c r="C13277" s="233">
        <v>28</v>
      </c>
      <c r="D13277" s="234">
        <v>0.5625</v>
      </c>
      <c r="E13277" s="235">
        <v>0.00019275860227502078</v>
      </c>
      <c r="F13277" s="235">
        <v>0.00005097869978386593</v>
      </c>
    </row>
    <row r="13278" ht="14.25" customHeight="1" spans="1:6" x14ac:dyDescent="0.25">
      <c r="A13278" s="232">
        <v>43742</v>
      </c>
      <c r="B13278" s="233">
        <v>277</v>
      </c>
      <c r="C13278" s="233">
        <v>29</v>
      </c>
      <c r="D13278" s="234">
        <v>0.5833333333321207</v>
      </c>
      <c r="E13278" s="235">
        <v>0.00017279217137868306</v>
      </c>
      <c r="F13278" s="235">
        <v>0.00004977684438621095</v>
      </c>
    </row>
    <row r="13279" ht="14.25" customHeight="1" spans="1:6" x14ac:dyDescent="0.25">
      <c r="A13279" s="232">
        <v>43742</v>
      </c>
      <c r="B13279" s="233">
        <v>277</v>
      </c>
      <c r="C13279" s="233">
        <v>30</v>
      </c>
      <c r="D13279" s="234">
        <v>0.6041666666678793</v>
      </c>
      <c r="E13279" s="235">
        <v>0.00013377066091932699</v>
      </c>
      <c r="F13279" s="235">
        <v>0.00005097869978386593</v>
      </c>
    </row>
    <row r="13280" ht="14.25" customHeight="1" spans="1:6" x14ac:dyDescent="0.25">
      <c r="A13280" s="232">
        <v>43742</v>
      </c>
      <c r="B13280" s="233">
        <v>277</v>
      </c>
      <c r="C13280" s="233">
        <v>31</v>
      </c>
      <c r="D13280" s="234">
        <v>0.625</v>
      </c>
      <c r="E13280" s="235">
        <v>0.0001119285956311982</v>
      </c>
      <c r="F13280" s="235">
        <v>0.00005188009133210718</v>
      </c>
    </row>
    <row r="13281" ht="14.25" customHeight="1" spans="1:6" x14ac:dyDescent="0.25">
      <c r="A13281" s="232">
        <v>43742</v>
      </c>
      <c r="B13281" s="233">
        <v>277</v>
      </c>
      <c r="C13281" s="233">
        <v>32</v>
      </c>
      <c r="D13281" s="234">
        <v>0.6458333333321207</v>
      </c>
      <c r="E13281" s="235">
        <v>0.00007880947033254805</v>
      </c>
      <c r="F13281" s="235">
        <v>0.000055285348292129665</v>
      </c>
    </row>
    <row r="13282" ht="14.25" customHeight="1" spans="1:6" x14ac:dyDescent="0.25">
      <c r="A13282" s="232">
        <v>43742</v>
      </c>
      <c r="B13282" s="233">
        <v>277</v>
      </c>
      <c r="C13282" s="233">
        <v>33</v>
      </c>
      <c r="D13282" s="234">
        <v>0.6666666666678793</v>
      </c>
      <c r="E13282" s="235">
        <v>0.00005358186997149877</v>
      </c>
      <c r="F13282" s="235">
        <v>0.00006069369758157713</v>
      </c>
    </row>
    <row r="13283" ht="14.25" customHeight="1" spans="1:6" x14ac:dyDescent="0.25">
      <c r="A13283" s="232">
        <v>43742</v>
      </c>
      <c r="B13283" s="233">
        <v>277</v>
      </c>
      <c r="C13283" s="233">
        <v>34</v>
      </c>
      <c r="D13283" s="234">
        <v>0.6875</v>
      </c>
      <c r="E13283" s="235">
        <v>0.00002841751039261285</v>
      </c>
      <c r="F13283" s="235">
        <v>0.00006740405688515083</v>
      </c>
    </row>
    <row r="13284" ht="14.25" customHeight="1" spans="1:6" x14ac:dyDescent="0.25">
      <c r="A13284" s="232">
        <v>43742</v>
      </c>
      <c r="B13284" s="233">
        <v>277</v>
      </c>
      <c r="C13284" s="233">
        <v>35</v>
      </c>
      <c r="D13284" s="234">
        <v>0.7083333333321207</v>
      </c>
      <c r="E13284" s="235">
        <v>0.000007626382085068956</v>
      </c>
      <c r="F13284" s="235">
        <v>0.00007571689005226453</v>
      </c>
    </row>
    <row r="13285" ht="14.25" customHeight="1" spans="1:6" x14ac:dyDescent="0.25">
      <c r="A13285" s="232">
        <v>43742</v>
      </c>
      <c r="B13285" s="233">
        <v>277</v>
      </c>
      <c r="C13285" s="233">
        <v>36</v>
      </c>
      <c r="D13285" s="234">
        <v>0.7291666666678793</v>
      </c>
      <c r="E13285" s="235">
        <v>0.000001333908051521742</v>
      </c>
      <c r="F13285" s="235">
        <v>0.000081525857807597</v>
      </c>
    </row>
    <row r="13286" ht="14.25" customHeight="1" spans="1:6" x14ac:dyDescent="0.25">
      <c r="A13286" s="232">
        <v>43742</v>
      </c>
      <c r="B13286" s="233">
        <v>277</v>
      </c>
      <c r="C13286" s="233">
        <v>37</v>
      </c>
      <c r="D13286" s="234">
        <v>0.75</v>
      </c>
      <c r="E13286" s="235">
        <v>1.2348945402098586e-7</v>
      </c>
      <c r="F13286" s="235">
        <v>0.00008523157861703322</v>
      </c>
    </row>
    <row r="13287" ht="14.25" customHeight="1" spans="1:6" x14ac:dyDescent="0.25">
      <c r="A13287" s="232">
        <v>43742</v>
      </c>
      <c r="B13287" s="233">
        <v>277</v>
      </c>
      <c r="C13287" s="233">
        <v>38</v>
      </c>
      <c r="D13287" s="234">
        <v>0.7708333333321207</v>
      </c>
      <c r="E13287" s="235">
        <v>1.0832300085615186e-7</v>
      </c>
      <c r="F13287" s="235">
        <v>0.0000900390002076532</v>
      </c>
    </row>
    <row r="13288" ht="14.25" customHeight="1" spans="1:6" x14ac:dyDescent="0.25">
      <c r="A13288" s="232">
        <v>43742</v>
      </c>
      <c r="B13288" s="233">
        <v>277</v>
      </c>
      <c r="C13288" s="233">
        <v>39</v>
      </c>
      <c r="D13288" s="234">
        <v>0.7916666666678793</v>
      </c>
      <c r="E13288" s="235">
        <v>1.0832300085615186e-7</v>
      </c>
      <c r="F13288" s="235">
        <v>0.00008933791789235445</v>
      </c>
    </row>
    <row r="13289" ht="14.25" customHeight="1" spans="1:6" x14ac:dyDescent="0.25">
      <c r="A13289" s="232">
        <v>43742</v>
      </c>
      <c r="B13289" s="233">
        <v>277</v>
      </c>
      <c r="C13289" s="233">
        <v>40</v>
      </c>
      <c r="D13289" s="234">
        <v>0.8125</v>
      </c>
      <c r="E13289" s="235">
        <v>1.0832300085615186e-7</v>
      </c>
      <c r="F13289" s="235">
        <v>0.00008773544402881445</v>
      </c>
    </row>
    <row r="13290" ht="14.25" customHeight="1" spans="1:6" x14ac:dyDescent="0.25">
      <c r="A13290" s="232">
        <v>43742</v>
      </c>
      <c r="B13290" s="233">
        <v>277</v>
      </c>
      <c r="C13290" s="233">
        <v>41</v>
      </c>
      <c r="D13290" s="234">
        <v>0.8333333333321207</v>
      </c>
      <c r="E13290" s="235">
        <v>1.0832300085615186e-7</v>
      </c>
      <c r="F13290" s="235">
        <v>0.00008513142400056198</v>
      </c>
    </row>
    <row r="13291" ht="14.25" customHeight="1" spans="1:6" x14ac:dyDescent="0.25">
      <c r="A13291" s="232">
        <v>43742</v>
      </c>
      <c r="B13291" s="233">
        <v>277</v>
      </c>
      <c r="C13291" s="233">
        <v>42</v>
      </c>
      <c r="D13291" s="234">
        <v>0.8541666666678793</v>
      </c>
      <c r="E13291" s="235">
        <v>1.0967703836685376e-7</v>
      </c>
      <c r="F13291" s="235">
        <v>0.00007992338394405702</v>
      </c>
    </row>
    <row r="13292" ht="14.25" customHeight="1" spans="1:6" x14ac:dyDescent="0.25">
      <c r="A13292" s="232">
        <v>43742</v>
      </c>
      <c r="B13292" s="233">
        <v>277</v>
      </c>
      <c r="C13292" s="233">
        <v>43</v>
      </c>
      <c r="D13292" s="234">
        <v>0.875</v>
      </c>
      <c r="E13292" s="235">
        <v>1.0967703836685376e-7</v>
      </c>
      <c r="F13292" s="235">
        <v>0.00007681859083344827</v>
      </c>
    </row>
    <row r="13293" ht="14.25" customHeight="1" spans="1:6" x14ac:dyDescent="0.25">
      <c r="A13293" s="232">
        <v>43742</v>
      </c>
      <c r="B13293" s="233">
        <v>277</v>
      </c>
      <c r="C13293" s="233">
        <v>44</v>
      </c>
      <c r="D13293" s="234">
        <v>0.8958333333321207</v>
      </c>
      <c r="E13293" s="235">
        <v>1.0967703836685376e-7</v>
      </c>
      <c r="F13293" s="235">
        <v>0.00007131008692752957</v>
      </c>
    </row>
    <row r="13294" ht="14.25" customHeight="1" spans="1:6" x14ac:dyDescent="0.25">
      <c r="A13294" s="232">
        <v>43742</v>
      </c>
      <c r="B13294" s="233">
        <v>277</v>
      </c>
      <c r="C13294" s="233">
        <v>45</v>
      </c>
      <c r="D13294" s="234">
        <v>0.9166666666678793</v>
      </c>
      <c r="E13294" s="235">
        <v>1.0967703836685376e-7</v>
      </c>
      <c r="F13294" s="235">
        <v>0.00006660281995338085</v>
      </c>
    </row>
    <row r="13295" ht="14.25" customHeight="1" spans="1:6" x14ac:dyDescent="0.25">
      <c r="A13295" s="232">
        <v>43742</v>
      </c>
      <c r="B13295" s="233">
        <v>277</v>
      </c>
      <c r="C13295" s="233">
        <v>46</v>
      </c>
      <c r="D13295" s="234">
        <v>0.9375</v>
      </c>
      <c r="E13295" s="235">
        <v>1.0967703836685376e-7</v>
      </c>
      <c r="F13295" s="235">
        <v>0.000059391687567450885</v>
      </c>
    </row>
    <row r="13296" ht="14.25" customHeight="1" spans="1:6" x14ac:dyDescent="0.25">
      <c r="A13296" s="232">
        <v>43742</v>
      </c>
      <c r="B13296" s="233">
        <v>277</v>
      </c>
      <c r="C13296" s="233">
        <v>47</v>
      </c>
      <c r="D13296" s="234">
        <v>0.9583333333321207</v>
      </c>
      <c r="E13296" s="235">
        <v>1.0967703836685376e-7</v>
      </c>
      <c r="F13296" s="235">
        <v>0.000050077308235624696</v>
      </c>
    </row>
    <row r="13297" ht="14.25" customHeight="1" spans="1:6" x14ac:dyDescent="0.25">
      <c r="A13297" s="232">
        <v>43742</v>
      </c>
      <c r="B13297" s="233">
        <v>277</v>
      </c>
      <c r="C13297" s="233">
        <v>48</v>
      </c>
      <c r="D13297" s="234">
        <v>0.9791666666678793</v>
      </c>
      <c r="E13297" s="235">
        <v>1.0967703836685376e-7</v>
      </c>
      <c r="F13297" s="235">
        <v>0.00004276602123322348</v>
      </c>
    </row>
    <row r="13298" ht="14.25" customHeight="1" spans="1:6" x14ac:dyDescent="0.25">
      <c r="A13298" s="232">
        <v>43743</v>
      </c>
      <c r="B13298" s="233">
        <v>278</v>
      </c>
      <c r="C13298" s="233">
        <v>1</v>
      </c>
      <c r="D13298" s="234">
        <v>0</v>
      </c>
      <c r="E13298" s="235">
        <v>0</v>
      </c>
      <c r="F13298" s="235">
        <v>0.00003715736271083352</v>
      </c>
    </row>
    <row r="13299" ht="14.25" customHeight="1" spans="1:6" x14ac:dyDescent="0.25">
      <c r="A13299" s="232">
        <v>43743</v>
      </c>
      <c r="B13299" s="233">
        <v>278</v>
      </c>
      <c r="C13299" s="233">
        <v>2</v>
      </c>
      <c r="D13299" s="234">
        <v>0.020833333332120674</v>
      </c>
      <c r="E13299" s="235">
        <v>0</v>
      </c>
      <c r="F13299" s="235">
        <v>0.00003174901342138605</v>
      </c>
    </row>
    <row r="13300" ht="14.25" customHeight="1" spans="1:6" x14ac:dyDescent="0.25">
      <c r="A13300" s="232">
        <v>43743</v>
      </c>
      <c r="B13300" s="233">
        <v>278</v>
      </c>
      <c r="C13300" s="233">
        <v>3</v>
      </c>
      <c r="D13300" s="234">
        <v>0.041666666667879326</v>
      </c>
      <c r="E13300" s="235">
        <v>0</v>
      </c>
      <c r="F13300" s="235">
        <v>0.00002974592109196107</v>
      </c>
    </row>
    <row r="13301" ht="14.25" customHeight="1" spans="1:6" x14ac:dyDescent="0.25">
      <c r="A13301" s="232">
        <v>43743</v>
      </c>
      <c r="B13301" s="233">
        <v>278</v>
      </c>
      <c r="C13301" s="233">
        <v>4</v>
      </c>
      <c r="D13301" s="234">
        <v>0.0625</v>
      </c>
      <c r="E13301" s="235">
        <v>0</v>
      </c>
      <c r="F13301" s="235">
        <v>0.00002784298337900733</v>
      </c>
    </row>
    <row r="13302" ht="14.25" customHeight="1" spans="1:6" x14ac:dyDescent="0.25">
      <c r="A13302" s="232">
        <v>43743</v>
      </c>
      <c r="B13302" s="233">
        <v>278</v>
      </c>
      <c r="C13302" s="233">
        <v>5</v>
      </c>
      <c r="D13302" s="234">
        <v>0.08333333333212067</v>
      </c>
      <c r="E13302" s="235">
        <v>0</v>
      </c>
      <c r="F13302" s="235">
        <v>0.00002724205568017983</v>
      </c>
    </row>
    <row r="13303" ht="14.25" customHeight="1" spans="1:6" x14ac:dyDescent="0.25">
      <c r="A13303" s="232">
        <v>43743</v>
      </c>
      <c r="B13303" s="233">
        <v>278</v>
      </c>
      <c r="C13303" s="233">
        <v>6</v>
      </c>
      <c r="D13303" s="234">
        <v>0.10416666666787933</v>
      </c>
      <c r="E13303" s="235">
        <v>0</v>
      </c>
      <c r="F13303" s="235">
        <v>0.00002724205568017983</v>
      </c>
    </row>
    <row r="13304" ht="14.25" customHeight="1" spans="1:6" x14ac:dyDescent="0.25">
      <c r="A13304" s="232">
        <v>43743</v>
      </c>
      <c r="B13304" s="233">
        <v>278</v>
      </c>
      <c r="C13304" s="233">
        <v>7</v>
      </c>
      <c r="D13304" s="234">
        <v>0.125</v>
      </c>
      <c r="E13304" s="235">
        <v>0</v>
      </c>
      <c r="F13304" s="235">
        <v>0.000026641127981352337</v>
      </c>
    </row>
    <row r="13305" ht="14.25" customHeight="1" spans="1:6" x14ac:dyDescent="0.25">
      <c r="A13305" s="232">
        <v>43743</v>
      </c>
      <c r="B13305" s="233">
        <v>278</v>
      </c>
      <c r="C13305" s="233">
        <v>8</v>
      </c>
      <c r="D13305" s="234">
        <v>0.14583333333212067</v>
      </c>
      <c r="E13305" s="235">
        <v>0</v>
      </c>
      <c r="F13305" s="235">
        <v>0.000025639581816639835</v>
      </c>
    </row>
    <row r="13306" ht="14.25" customHeight="1" spans="1:6" x14ac:dyDescent="0.25">
      <c r="A13306" s="232">
        <v>43743</v>
      </c>
      <c r="B13306" s="233">
        <v>278</v>
      </c>
      <c r="C13306" s="233">
        <v>9</v>
      </c>
      <c r="D13306" s="234">
        <v>0.16666666666787933</v>
      </c>
      <c r="E13306" s="235">
        <v>0</v>
      </c>
      <c r="F13306" s="235">
        <v>0.00002644081874840984</v>
      </c>
    </row>
    <row r="13307" ht="14.25" customHeight="1" spans="1:6" x14ac:dyDescent="0.25">
      <c r="A13307" s="232">
        <v>43743</v>
      </c>
      <c r="B13307" s="233">
        <v>278</v>
      </c>
      <c r="C13307" s="233">
        <v>10</v>
      </c>
      <c r="D13307" s="234">
        <v>0.1875</v>
      </c>
      <c r="E13307" s="235">
        <v>0</v>
      </c>
      <c r="F13307" s="235">
        <v>0.00002674128259782358</v>
      </c>
    </row>
    <row r="13308" ht="14.25" customHeight="1" spans="1:6" x14ac:dyDescent="0.25">
      <c r="A13308" s="232">
        <v>43743</v>
      </c>
      <c r="B13308" s="233">
        <v>278</v>
      </c>
      <c r="C13308" s="233">
        <v>11</v>
      </c>
      <c r="D13308" s="234">
        <v>0.20833333333212067</v>
      </c>
      <c r="E13308" s="235">
        <v>0</v>
      </c>
      <c r="F13308" s="235">
        <v>0.000027542519529593582</v>
      </c>
    </row>
    <row r="13309" ht="14.25" customHeight="1" spans="1:6" x14ac:dyDescent="0.25">
      <c r="A13309" s="232">
        <v>43743</v>
      </c>
      <c r="B13309" s="233">
        <v>278</v>
      </c>
      <c r="C13309" s="233">
        <v>12</v>
      </c>
      <c r="D13309" s="234">
        <v>0.22916666666787933</v>
      </c>
      <c r="E13309" s="235">
        <v>0</v>
      </c>
      <c r="F13309" s="235">
        <v>0.000031148085722558555</v>
      </c>
    </row>
    <row r="13310" ht="14.25" customHeight="1" spans="1:6" x14ac:dyDescent="0.25">
      <c r="A13310" s="232">
        <v>43743</v>
      </c>
      <c r="B13310" s="233">
        <v>278</v>
      </c>
      <c r="C13310" s="233">
        <v>13</v>
      </c>
      <c r="D13310" s="234">
        <v>0.25</v>
      </c>
      <c r="E13310" s="235">
        <v>0.000001853065537730369</v>
      </c>
      <c r="F13310" s="235">
        <v>0.00003605566192964978</v>
      </c>
    </row>
    <row r="13311" ht="14.25" customHeight="1" spans="1:6" x14ac:dyDescent="0.25">
      <c r="A13311" s="232">
        <v>43743</v>
      </c>
      <c r="B13311" s="233">
        <v>278</v>
      </c>
      <c r="C13311" s="233">
        <v>14</v>
      </c>
      <c r="D13311" s="234">
        <v>0.2708333333321207</v>
      </c>
      <c r="E13311" s="235">
        <v>0.00000952563060558604</v>
      </c>
      <c r="F13311" s="235">
        <v>0.00004206493891792475</v>
      </c>
    </row>
    <row r="13312" ht="14.25" customHeight="1" spans="1:6" x14ac:dyDescent="0.25">
      <c r="A13312" s="232">
        <v>43743</v>
      </c>
      <c r="B13312" s="233">
        <v>278</v>
      </c>
      <c r="C13312" s="233">
        <v>15</v>
      </c>
      <c r="D13312" s="234">
        <v>0.2916666666678793</v>
      </c>
      <c r="E13312" s="235">
        <v>0.000024826983870836845</v>
      </c>
      <c r="F13312" s="235">
        <v>0.00005077839055092343</v>
      </c>
    </row>
    <row r="13313" ht="14.25" customHeight="1" spans="1:6" x14ac:dyDescent="0.25">
      <c r="A13313" s="232">
        <v>43743</v>
      </c>
      <c r="B13313" s="233">
        <v>278</v>
      </c>
      <c r="C13313" s="233">
        <v>16</v>
      </c>
      <c r="D13313" s="234">
        <v>0.3125</v>
      </c>
      <c r="E13313" s="235">
        <v>0.00004424544377559552</v>
      </c>
      <c r="F13313" s="235">
        <v>0.00005798952293685338</v>
      </c>
    </row>
    <row r="13314" ht="14.25" customHeight="1" spans="1:6" x14ac:dyDescent="0.25">
      <c r="A13314" s="232">
        <v>43743</v>
      </c>
      <c r="B13314" s="233">
        <v>278</v>
      </c>
      <c r="C13314" s="233">
        <v>17</v>
      </c>
      <c r="D13314" s="234">
        <v>0.3333333333321207</v>
      </c>
      <c r="E13314" s="235">
        <v>0.0000775112020585232</v>
      </c>
      <c r="F13314" s="235">
        <v>0.0000571882860050834</v>
      </c>
    </row>
    <row r="13315" ht="14.25" customHeight="1" spans="1:6" x14ac:dyDescent="0.25">
      <c r="A13315" s="232">
        <v>43743</v>
      </c>
      <c r="B13315" s="233">
        <v>278</v>
      </c>
      <c r="C13315" s="233">
        <v>18</v>
      </c>
      <c r="D13315" s="234">
        <v>0.3541666666678793</v>
      </c>
      <c r="E13315" s="235">
        <v>0.0001226793243867988</v>
      </c>
      <c r="F13315" s="235">
        <v>0.00005748874985449714</v>
      </c>
    </row>
    <row r="13316" ht="14.25" customHeight="1" spans="1:6" x14ac:dyDescent="0.25">
      <c r="A13316" s="232">
        <v>43743</v>
      </c>
      <c r="B13316" s="233">
        <v>278</v>
      </c>
      <c r="C13316" s="233">
        <v>19</v>
      </c>
      <c r="D13316" s="234">
        <v>0.375</v>
      </c>
      <c r="E13316" s="235">
        <v>0.00015276678534472922</v>
      </c>
      <c r="F13316" s="235">
        <v>0.00005748874985449714</v>
      </c>
    </row>
    <row r="13317" ht="14.25" customHeight="1" spans="1:6" x14ac:dyDescent="0.25">
      <c r="A13317" s="232">
        <v>43743</v>
      </c>
      <c r="B13317" s="233">
        <v>278</v>
      </c>
      <c r="C13317" s="233">
        <v>20</v>
      </c>
      <c r="D13317" s="234">
        <v>0.3958333333321207</v>
      </c>
      <c r="E13317" s="235">
        <v>0.00017670426749708258</v>
      </c>
      <c r="F13317" s="235">
        <v>0.00005668751292272716</v>
      </c>
    </row>
    <row r="13318" ht="14.25" customHeight="1" spans="1:6" x14ac:dyDescent="0.25">
      <c r="A13318" s="232">
        <v>43743</v>
      </c>
      <c r="B13318" s="233">
        <v>278</v>
      </c>
      <c r="C13318" s="233">
        <v>21</v>
      </c>
      <c r="D13318" s="234">
        <v>0.4166666666678793</v>
      </c>
      <c r="E13318" s="235">
        <v>0.0001978462421598475</v>
      </c>
      <c r="F13318" s="235">
        <v>0.00005448411136035966</v>
      </c>
    </row>
    <row r="13319" ht="14.25" customHeight="1" spans="1:6" x14ac:dyDescent="0.25">
      <c r="A13319" s="232">
        <v>43743</v>
      </c>
      <c r="B13319" s="233">
        <v>278</v>
      </c>
      <c r="C13319" s="233">
        <v>22</v>
      </c>
      <c r="D13319" s="234">
        <v>0.4375</v>
      </c>
      <c r="E13319" s="235">
        <v>0.00021617203787696742</v>
      </c>
      <c r="F13319" s="235">
        <v>0.00005358271981211842</v>
      </c>
    </row>
    <row r="13320" ht="14.25" customHeight="1" spans="1:6" x14ac:dyDescent="0.25">
      <c r="A13320" s="232">
        <v>43743</v>
      </c>
      <c r="B13320" s="233">
        <v>278</v>
      </c>
      <c r="C13320" s="233">
        <v>23</v>
      </c>
      <c r="D13320" s="234">
        <v>0.4583333333321207</v>
      </c>
      <c r="E13320" s="235">
        <v>0.00026377763033239796</v>
      </c>
      <c r="F13320" s="235">
        <v>0.000053282255962704675</v>
      </c>
    </row>
    <row r="13321" ht="14.25" customHeight="1" spans="1:6" x14ac:dyDescent="0.25">
      <c r="A13321" s="232">
        <v>43743</v>
      </c>
      <c r="B13321" s="233">
        <v>278</v>
      </c>
      <c r="C13321" s="233">
        <v>24</v>
      </c>
      <c r="D13321" s="234">
        <v>0.4791666666678793</v>
      </c>
      <c r="E13321" s="235">
        <v>0.00029546710281981445</v>
      </c>
      <c r="F13321" s="235">
        <v>0.00005238086441446342</v>
      </c>
    </row>
    <row r="13322" ht="14.25" customHeight="1" spans="1:6" x14ac:dyDescent="0.25">
      <c r="A13322" s="232">
        <v>43743</v>
      </c>
      <c r="B13322" s="233">
        <v>278</v>
      </c>
      <c r="C13322" s="233">
        <v>25</v>
      </c>
      <c r="D13322" s="234">
        <v>0.5</v>
      </c>
      <c r="E13322" s="235">
        <v>0.0002296536171044892</v>
      </c>
      <c r="F13322" s="235">
        <v>0.00005488472982624466</v>
      </c>
    </row>
    <row r="13323" ht="14.25" customHeight="1" spans="1:6" x14ac:dyDescent="0.25">
      <c r="A13323" s="232">
        <v>43743</v>
      </c>
      <c r="B13323" s="233">
        <v>278</v>
      </c>
      <c r="C13323" s="233">
        <v>26</v>
      </c>
      <c r="D13323" s="234">
        <v>0.5208333333321207</v>
      </c>
      <c r="E13323" s="235">
        <v>0.00023612420256361743</v>
      </c>
      <c r="F13323" s="235">
        <v>0.00005388318366153217</v>
      </c>
    </row>
    <row r="13324" ht="14.25" customHeight="1" spans="1:6" x14ac:dyDescent="0.25">
      <c r="A13324" s="232">
        <v>43743</v>
      </c>
      <c r="B13324" s="233">
        <v>278</v>
      </c>
      <c r="C13324" s="233">
        <v>27</v>
      </c>
      <c r="D13324" s="234">
        <v>0.5416666666678793</v>
      </c>
      <c r="E13324" s="235">
        <v>0.00017764623067993793</v>
      </c>
      <c r="F13324" s="235">
        <v>0.00005278148288034843</v>
      </c>
    </row>
    <row r="13325" ht="14.25" customHeight="1" spans="1:6" x14ac:dyDescent="0.25">
      <c r="A13325" s="232">
        <v>43743</v>
      </c>
      <c r="B13325" s="233">
        <v>278</v>
      </c>
      <c r="C13325" s="233">
        <v>28</v>
      </c>
      <c r="D13325" s="234">
        <v>0.5625</v>
      </c>
      <c r="E13325" s="235">
        <v>0.00014098097160573363</v>
      </c>
      <c r="F13325" s="235">
        <v>0.00005137931824975094</v>
      </c>
    </row>
    <row r="13326" ht="14.25" customHeight="1" spans="1:6" x14ac:dyDescent="0.25">
      <c r="A13326" s="232">
        <v>43743</v>
      </c>
      <c r="B13326" s="233">
        <v>278</v>
      </c>
      <c r="C13326" s="233">
        <v>29</v>
      </c>
      <c r="D13326" s="234">
        <v>0.5833333333321207</v>
      </c>
      <c r="E13326" s="235">
        <v>0.00009948976185382107</v>
      </c>
      <c r="F13326" s="235">
        <v>0.00004937622592032595</v>
      </c>
    </row>
    <row r="13327" ht="14.25" customHeight="1" spans="1:6" x14ac:dyDescent="0.25">
      <c r="A13327" s="232">
        <v>43743</v>
      </c>
      <c r="B13327" s="233">
        <v>278</v>
      </c>
      <c r="C13327" s="233">
        <v>30</v>
      </c>
      <c r="D13327" s="234">
        <v>0.6041666666678793</v>
      </c>
      <c r="E13327" s="235">
        <v>0.00007868288750405643</v>
      </c>
      <c r="F13327" s="235">
        <v>0.000050077308235624696</v>
      </c>
    </row>
    <row r="13328" ht="14.25" customHeight="1" spans="1:6" x14ac:dyDescent="0.25">
      <c r="A13328" s="232">
        <v>43743</v>
      </c>
      <c r="B13328" s="233">
        <v>278</v>
      </c>
      <c r="C13328" s="233">
        <v>31</v>
      </c>
      <c r="D13328" s="234">
        <v>0.625</v>
      </c>
      <c r="E13328" s="235">
        <v>0.0000773682005726609</v>
      </c>
      <c r="F13328" s="235">
        <v>0.00005167978209916469</v>
      </c>
    </row>
    <row r="13329" ht="14.25" customHeight="1" spans="1:6" x14ac:dyDescent="0.25">
      <c r="A13329" s="232">
        <v>43743</v>
      </c>
      <c r="B13329" s="233">
        <v>278</v>
      </c>
      <c r="C13329" s="233">
        <v>32</v>
      </c>
      <c r="D13329" s="234">
        <v>0.6458333333321207</v>
      </c>
      <c r="E13329" s="235">
        <v>0.00008159101984964412</v>
      </c>
      <c r="F13329" s="235">
        <v>0.00005588627599095715</v>
      </c>
    </row>
    <row r="13330" ht="14.25" customHeight="1" spans="1:6" x14ac:dyDescent="0.25">
      <c r="A13330" s="232">
        <v>43743</v>
      </c>
      <c r="B13330" s="233">
        <v>278</v>
      </c>
      <c r="C13330" s="233">
        <v>33</v>
      </c>
      <c r="D13330" s="234">
        <v>0.6666666666678793</v>
      </c>
      <c r="E13330" s="235">
        <v>0.00005931800235141178</v>
      </c>
      <c r="F13330" s="235">
        <v>0.00006069369758157713</v>
      </c>
    </row>
    <row r="13331" ht="14.25" customHeight="1" spans="1:6" x14ac:dyDescent="0.25">
      <c r="A13331" s="232">
        <v>43743</v>
      </c>
      <c r="B13331" s="233">
        <v>278</v>
      </c>
      <c r="C13331" s="233">
        <v>34</v>
      </c>
      <c r="D13331" s="234">
        <v>0.6875</v>
      </c>
      <c r="E13331" s="235">
        <v>0.00004960078761726428</v>
      </c>
      <c r="F13331" s="235">
        <v>0.0000665026653369096</v>
      </c>
    </row>
    <row r="13332" ht="14.25" customHeight="1" spans="1:6" x14ac:dyDescent="0.25">
      <c r="A13332" s="232">
        <v>43743</v>
      </c>
      <c r="B13332" s="233">
        <v>278</v>
      </c>
      <c r="C13332" s="233">
        <v>35</v>
      </c>
      <c r="D13332" s="234">
        <v>0.7083333333321207</v>
      </c>
      <c r="E13332" s="235">
        <v>0.00001640208831382824</v>
      </c>
      <c r="F13332" s="235">
        <v>0.0000750158077369658</v>
      </c>
    </row>
    <row r="13333" ht="14.25" customHeight="1" spans="1:6" x14ac:dyDescent="0.25">
      <c r="A13333" s="232">
        <v>43743</v>
      </c>
      <c r="B13333" s="233">
        <v>278</v>
      </c>
      <c r="C13333" s="233">
        <v>36</v>
      </c>
      <c r="D13333" s="234">
        <v>0.7291666666678793</v>
      </c>
      <c r="E13333" s="235">
        <v>6.853880481034947e-7</v>
      </c>
      <c r="F13333" s="235">
        <v>0.00007982322932758575</v>
      </c>
    </row>
    <row r="13334" ht="14.25" customHeight="1" spans="1:6" x14ac:dyDescent="0.25">
      <c r="A13334" s="232">
        <v>43743</v>
      </c>
      <c r="B13334" s="233">
        <v>278</v>
      </c>
      <c r="C13334" s="233">
        <v>37</v>
      </c>
      <c r="D13334" s="234">
        <v>0.75</v>
      </c>
      <c r="E13334" s="235">
        <v>0</v>
      </c>
      <c r="F13334" s="235">
        <v>0.00008473080553467698</v>
      </c>
    </row>
    <row r="13335" ht="14.25" customHeight="1" spans="1:6" x14ac:dyDescent="0.25">
      <c r="A13335" s="232">
        <v>43743</v>
      </c>
      <c r="B13335" s="233">
        <v>278</v>
      </c>
      <c r="C13335" s="233">
        <v>38</v>
      </c>
      <c r="D13335" s="234">
        <v>0.7708333333321207</v>
      </c>
      <c r="E13335" s="235">
        <v>0</v>
      </c>
      <c r="F13335" s="235">
        <v>0.00009074008252295195</v>
      </c>
    </row>
    <row r="13336" ht="14.25" customHeight="1" spans="1:6" x14ac:dyDescent="0.25">
      <c r="A13336" s="232">
        <v>43743</v>
      </c>
      <c r="B13336" s="233">
        <v>278</v>
      </c>
      <c r="C13336" s="233">
        <v>39</v>
      </c>
      <c r="D13336" s="234">
        <v>0.7916666666678793</v>
      </c>
      <c r="E13336" s="235">
        <v>0</v>
      </c>
      <c r="F13336" s="235">
        <v>0.00008903745404294072</v>
      </c>
    </row>
    <row r="13337" ht="14.25" customHeight="1" spans="1:6" x14ac:dyDescent="0.25">
      <c r="A13337" s="232">
        <v>43743</v>
      </c>
      <c r="B13337" s="233">
        <v>278</v>
      </c>
      <c r="C13337" s="233">
        <v>40</v>
      </c>
      <c r="D13337" s="234">
        <v>0.8125</v>
      </c>
      <c r="E13337" s="235">
        <v>0</v>
      </c>
      <c r="F13337" s="235">
        <v>0.00008753513479587196</v>
      </c>
    </row>
    <row r="13338" ht="14.25" customHeight="1" spans="1:6" x14ac:dyDescent="0.25">
      <c r="A13338" s="232">
        <v>43743</v>
      </c>
      <c r="B13338" s="233">
        <v>278</v>
      </c>
      <c r="C13338" s="233">
        <v>41</v>
      </c>
      <c r="D13338" s="234">
        <v>0.8333333333321207</v>
      </c>
      <c r="E13338" s="235">
        <v>0</v>
      </c>
      <c r="F13338" s="235">
        <v>0.00008473080553467698</v>
      </c>
    </row>
    <row r="13339" ht="14.25" customHeight="1" spans="1:6" x14ac:dyDescent="0.25">
      <c r="A13339" s="232">
        <v>43743</v>
      </c>
      <c r="B13339" s="233">
        <v>278</v>
      </c>
      <c r="C13339" s="233">
        <v>42</v>
      </c>
      <c r="D13339" s="234">
        <v>0.8541666666678793</v>
      </c>
      <c r="E13339" s="235">
        <v>0</v>
      </c>
      <c r="F13339" s="235">
        <v>0.0000809249301087695</v>
      </c>
    </row>
    <row r="13340" ht="14.25" customHeight="1" spans="1:6" x14ac:dyDescent="0.25">
      <c r="A13340" s="232">
        <v>43743</v>
      </c>
      <c r="B13340" s="233">
        <v>278</v>
      </c>
      <c r="C13340" s="233">
        <v>43</v>
      </c>
      <c r="D13340" s="234">
        <v>0.875</v>
      </c>
      <c r="E13340" s="235">
        <v>0</v>
      </c>
      <c r="F13340" s="235">
        <v>0.00007661828160050578</v>
      </c>
    </row>
    <row r="13341" ht="14.25" customHeight="1" spans="1:6" x14ac:dyDescent="0.25">
      <c r="A13341" s="232">
        <v>43743</v>
      </c>
      <c r="B13341" s="233">
        <v>278</v>
      </c>
      <c r="C13341" s="233">
        <v>44</v>
      </c>
      <c r="D13341" s="234">
        <v>0.8958333333321207</v>
      </c>
      <c r="E13341" s="235">
        <v>0</v>
      </c>
      <c r="F13341" s="235">
        <v>0.00007171070539341455</v>
      </c>
    </row>
    <row r="13342" ht="14.25" customHeight="1" spans="1:6" x14ac:dyDescent="0.25">
      <c r="A13342" s="232">
        <v>43743</v>
      </c>
      <c r="B13342" s="233">
        <v>278</v>
      </c>
      <c r="C13342" s="233">
        <v>45</v>
      </c>
      <c r="D13342" s="234">
        <v>0.9166666666678793</v>
      </c>
      <c r="E13342" s="235">
        <v>0</v>
      </c>
      <c r="F13342" s="235">
        <v>0.0000667029745698521</v>
      </c>
    </row>
    <row r="13343" ht="14.25" customHeight="1" spans="1:6" x14ac:dyDescent="0.25">
      <c r="A13343" s="232">
        <v>43743</v>
      </c>
      <c r="B13343" s="233">
        <v>278</v>
      </c>
      <c r="C13343" s="233">
        <v>46</v>
      </c>
      <c r="D13343" s="234">
        <v>0.9375</v>
      </c>
      <c r="E13343" s="235">
        <v>0</v>
      </c>
      <c r="F13343" s="235">
        <v>0.000059191378334508385</v>
      </c>
    </row>
    <row r="13344" ht="14.25" customHeight="1" spans="1:6" x14ac:dyDescent="0.25">
      <c r="A13344" s="232">
        <v>43743</v>
      </c>
      <c r="B13344" s="233">
        <v>278</v>
      </c>
      <c r="C13344" s="233">
        <v>47</v>
      </c>
      <c r="D13344" s="234">
        <v>0.9583333333321207</v>
      </c>
      <c r="E13344" s="235">
        <v>0</v>
      </c>
      <c r="F13344" s="235">
        <v>0.000050077308235624696</v>
      </c>
    </row>
    <row r="13345" ht="14.25" customHeight="1" spans="1:6" x14ac:dyDescent="0.25">
      <c r="A13345" s="232">
        <v>43743</v>
      </c>
      <c r="B13345" s="233">
        <v>278</v>
      </c>
      <c r="C13345" s="233">
        <v>48</v>
      </c>
      <c r="D13345" s="234">
        <v>0.9791666666678793</v>
      </c>
      <c r="E13345" s="235">
        <v>0</v>
      </c>
      <c r="F13345" s="235">
        <v>0.00004226524815086724</v>
      </c>
    </row>
    <row r="13346" ht="14.25" customHeight="1" spans="1:6" x14ac:dyDescent="0.25">
      <c r="A13346" s="232">
        <v>43744</v>
      </c>
      <c r="B13346" s="233">
        <v>279</v>
      </c>
      <c r="C13346" s="233">
        <v>1</v>
      </c>
      <c r="D13346" s="234">
        <v>0</v>
      </c>
      <c r="E13346" s="235">
        <v>0</v>
      </c>
      <c r="F13346" s="235">
        <v>0.000037057208094362266</v>
      </c>
    </row>
    <row r="13347" ht="14.25" customHeight="1" spans="1:6" x14ac:dyDescent="0.25">
      <c r="A13347" s="232">
        <v>43744</v>
      </c>
      <c r="B13347" s="233">
        <v>279</v>
      </c>
      <c r="C13347" s="233">
        <v>2</v>
      </c>
      <c r="D13347" s="234">
        <v>0.020833333332120674</v>
      </c>
      <c r="E13347" s="235">
        <v>0</v>
      </c>
      <c r="F13347" s="235">
        <v>0.000032550250353156044</v>
      </c>
    </row>
    <row r="13348" ht="14.25" customHeight="1" spans="1:6" x14ac:dyDescent="0.25">
      <c r="A13348" s="232">
        <v>43744</v>
      </c>
      <c r="B13348" s="233">
        <v>279</v>
      </c>
      <c r="C13348" s="233">
        <v>3</v>
      </c>
      <c r="D13348" s="234">
        <v>0.041666666667879326</v>
      </c>
      <c r="E13348" s="235">
        <v>0</v>
      </c>
      <c r="F13348" s="235">
        <v>0.000030046384941374813</v>
      </c>
    </row>
    <row r="13349" ht="14.25" customHeight="1" spans="1:6" x14ac:dyDescent="0.25">
      <c r="A13349" s="232">
        <v>43744</v>
      </c>
      <c r="B13349" s="233">
        <v>279</v>
      </c>
      <c r="C13349" s="233">
        <v>4</v>
      </c>
      <c r="D13349" s="234">
        <v>0.0625</v>
      </c>
      <c r="E13349" s="235">
        <v>0</v>
      </c>
      <c r="F13349" s="235">
        <v>0.000028243601844892327</v>
      </c>
    </row>
    <row r="13350" ht="14.25" customHeight="1" spans="1:6" x14ac:dyDescent="0.25">
      <c r="A13350" s="232">
        <v>43744</v>
      </c>
      <c r="B13350" s="233">
        <v>279</v>
      </c>
      <c r="C13350" s="233">
        <v>5</v>
      </c>
      <c r="D13350" s="234">
        <v>0.08333333333212067</v>
      </c>
      <c r="E13350" s="235">
        <v>0</v>
      </c>
      <c r="F13350" s="235">
        <v>0.000027542519529593582</v>
      </c>
    </row>
    <row r="13351" ht="14.25" customHeight="1" spans="1:6" x14ac:dyDescent="0.25">
      <c r="A13351" s="232">
        <v>43744</v>
      </c>
      <c r="B13351" s="233">
        <v>279</v>
      </c>
      <c r="C13351" s="233">
        <v>6</v>
      </c>
      <c r="D13351" s="234">
        <v>0.10416666666787933</v>
      </c>
      <c r="E13351" s="235">
        <v>0</v>
      </c>
      <c r="F13351" s="235">
        <v>0.000026941591830766084</v>
      </c>
    </row>
    <row r="13352" ht="14.25" customHeight="1" spans="1:6" x14ac:dyDescent="0.25">
      <c r="A13352" s="232">
        <v>43744</v>
      </c>
      <c r="B13352" s="233">
        <v>279</v>
      </c>
      <c r="C13352" s="233">
        <v>7</v>
      </c>
      <c r="D13352" s="234">
        <v>0.125</v>
      </c>
      <c r="E13352" s="235">
        <v>0</v>
      </c>
      <c r="F13352" s="235">
        <v>0.00002684143721429483</v>
      </c>
    </row>
    <row r="13353" ht="14.25" customHeight="1" spans="1:6" x14ac:dyDescent="0.25">
      <c r="A13353" s="232">
        <v>43744</v>
      </c>
      <c r="B13353" s="233">
        <v>279</v>
      </c>
      <c r="C13353" s="233">
        <v>8</v>
      </c>
      <c r="D13353" s="234">
        <v>0.14583333333212067</v>
      </c>
      <c r="E13353" s="235">
        <v>0</v>
      </c>
      <c r="F13353" s="235">
        <v>0.000026641127981352337</v>
      </c>
    </row>
    <row r="13354" ht="14.25" customHeight="1" spans="1:6" x14ac:dyDescent="0.25">
      <c r="A13354" s="232">
        <v>43744</v>
      </c>
      <c r="B13354" s="233">
        <v>279</v>
      </c>
      <c r="C13354" s="233">
        <v>9</v>
      </c>
      <c r="D13354" s="234">
        <v>0.16666666666787933</v>
      </c>
      <c r="E13354" s="235">
        <v>0</v>
      </c>
      <c r="F13354" s="235">
        <v>0.000026641127981352337</v>
      </c>
    </row>
    <row r="13355" ht="14.25" customHeight="1" spans="1:6" x14ac:dyDescent="0.25">
      <c r="A13355" s="232">
        <v>43744</v>
      </c>
      <c r="B13355" s="233">
        <v>279</v>
      </c>
      <c r="C13355" s="233">
        <v>10</v>
      </c>
      <c r="D13355" s="234">
        <v>0.1875</v>
      </c>
      <c r="E13355" s="235">
        <v>0</v>
      </c>
      <c r="F13355" s="235">
        <v>0.00002704174644723733</v>
      </c>
    </row>
    <row r="13356" ht="14.25" customHeight="1" spans="1:6" x14ac:dyDescent="0.25">
      <c r="A13356" s="232">
        <v>43744</v>
      </c>
      <c r="B13356" s="233">
        <v>279</v>
      </c>
      <c r="C13356" s="233">
        <v>11</v>
      </c>
      <c r="D13356" s="234">
        <v>0.20833333333212067</v>
      </c>
      <c r="E13356" s="235">
        <v>0</v>
      </c>
      <c r="F13356" s="235">
        <v>0.000028143447228421073</v>
      </c>
    </row>
    <row r="13357" ht="14.25" customHeight="1" spans="1:6" x14ac:dyDescent="0.25">
      <c r="A13357" s="232">
        <v>43744</v>
      </c>
      <c r="B13357" s="233">
        <v>279</v>
      </c>
      <c r="C13357" s="233">
        <v>12</v>
      </c>
      <c r="D13357" s="234">
        <v>0.22916666666787933</v>
      </c>
      <c r="E13357" s="235">
        <v>0</v>
      </c>
      <c r="F13357" s="235">
        <v>0.00003094777648961606</v>
      </c>
    </row>
    <row r="13358" ht="14.25" customHeight="1" spans="1:6" x14ac:dyDescent="0.25">
      <c r="A13358" s="232">
        <v>43744</v>
      </c>
      <c r="B13358" s="233">
        <v>279</v>
      </c>
      <c r="C13358" s="233">
        <v>13</v>
      </c>
      <c r="D13358" s="234">
        <v>0.25</v>
      </c>
      <c r="E13358" s="235">
        <v>0.00000114936976390871</v>
      </c>
      <c r="F13358" s="235">
        <v>0.00003735767194377602</v>
      </c>
    </row>
    <row r="13359" ht="14.25" customHeight="1" spans="1:6" x14ac:dyDescent="0.25">
      <c r="A13359" s="232">
        <v>43744</v>
      </c>
      <c r="B13359" s="233">
        <v>279</v>
      </c>
      <c r="C13359" s="233">
        <v>14</v>
      </c>
      <c r="D13359" s="234">
        <v>0.2708333333321207</v>
      </c>
      <c r="E13359" s="235">
        <v>0.000007553001305685808</v>
      </c>
      <c r="F13359" s="235">
        <v>0.00004446864971323474</v>
      </c>
    </row>
    <row r="13360" ht="14.25" customHeight="1" spans="1:6" x14ac:dyDescent="0.25">
      <c r="A13360" s="232">
        <v>43744</v>
      </c>
      <c r="B13360" s="233">
        <v>279</v>
      </c>
      <c r="C13360" s="233">
        <v>15</v>
      </c>
      <c r="D13360" s="234">
        <v>0.2916666666678793</v>
      </c>
      <c r="E13360" s="235">
        <v>0.000019810897122633263</v>
      </c>
      <c r="F13360" s="235">
        <v>0.00005258117364740593</v>
      </c>
    </row>
    <row r="13361" ht="14.25" customHeight="1" spans="1:6" x14ac:dyDescent="0.25">
      <c r="A13361" s="232">
        <v>43744</v>
      </c>
      <c r="B13361" s="233">
        <v>279</v>
      </c>
      <c r="C13361" s="233">
        <v>16</v>
      </c>
      <c r="D13361" s="234">
        <v>0.3125</v>
      </c>
      <c r="E13361" s="235">
        <v>0.00003812929709388452</v>
      </c>
      <c r="F13361" s="235">
        <v>0.000058890914485094645</v>
      </c>
    </row>
    <row r="13362" ht="14.25" customHeight="1" spans="1:6" x14ac:dyDescent="0.25">
      <c r="A13362" s="232">
        <v>43744</v>
      </c>
      <c r="B13362" s="233">
        <v>279</v>
      </c>
      <c r="C13362" s="233">
        <v>17</v>
      </c>
      <c r="D13362" s="234">
        <v>0.3333333333321207</v>
      </c>
      <c r="E13362" s="235">
        <v>0.00005890975735208764</v>
      </c>
      <c r="F13362" s="235">
        <v>0.00005768905908743964</v>
      </c>
    </row>
    <row r="13363" ht="14.25" customHeight="1" spans="1:6" x14ac:dyDescent="0.25">
      <c r="A13363" s="232">
        <v>43744</v>
      </c>
      <c r="B13363" s="233">
        <v>279</v>
      </c>
      <c r="C13363" s="233">
        <v>18</v>
      </c>
      <c r="D13363" s="234">
        <v>0.3541666666678793</v>
      </c>
      <c r="E13363" s="235">
        <v>0.00007871706439792688</v>
      </c>
      <c r="F13363" s="235">
        <v>0.00005828998678626714</v>
      </c>
    </row>
    <row r="13364" ht="14.25" customHeight="1" spans="1:6" x14ac:dyDescent="0.25">
      <c r="A13364" s="232">
        <v>43744</v>
      </c>
      <c r="B13364" s="233">
        <v>279</v>
      </c>
      <c r="C13364" s="233">
        <v>19</v>
      </c>
      <c r="D13364" s="234">
        <v>0.375</v>
      </c>
      <c r="E13364" s="235">
        <v>0.00009225417374547306</v>
      </c>
      <c r="F13364" s="235">
        <v>0.00005798952293685338</v>
      </c>
    </row>
    <row r="13365" ht="14.25" customHeight="1" spans="1:6" x14ac:dyDescent="0.25">
      <c r="A13365" s="232">
        <v>43744</v>
      </c>
      <c r="B13365" s="233">
        <v>279</v>
      </c>
      <c r="C13365" s="233">
        <v>20</v>
      </c>
      <c r="D13365" s="234">
        <v>0.3958333333321207</v>
      </c>
      <c r="E13365" s="235">
        <v>0.0001022797092757583</v>
      </c>
      <c r="F13365" s="235">
        <v>0.00005748874985449714</v>
      </c>
    </row>
    <row r="13366" ht="14.25" customHeight="1" spans="1:6" x14ac:dyDescent="0.25">
      <c r="A13366" s="232">
        <v>43744</v>
      </c>
      <c r="B13366" s="233">
        <v>279</v>
      </c>
      <c r="C13366" s="233">
        <v>21</v>
      </c>
      <c r="D13366" s="234">
        <v>0.4166666666678793</v>
      </c>
      <c r="E13366" s="235">
        <v>0.00011902586126113878</v>
      </c>
      <c r="F13366" s="235">
        <v>0.000055786121374485906</v>
      </c>
    </row>
    <row r="13367" ht="14.25" customHeight="1" spans="1:6" x14ac:dyDescent="0.25">
      <c r="A13367" s="232">
        <v>43744</v>
      </c>
      <c r="B13367" s="233">
        <v>279</v>
      </c>
      <c r="C13367" s="233">
        <v>22</v>
      </c>
      <c r="D13367" s="234">
        <v>0.4375</v>
      </c>
      <c r="E13367" s="235">
        <v>0.00013077068706492467</v>
      </c>
      <c r="F13367" s="235">
        <v>0.0000545842659768309</v>
      </c>
    </row>
    <row r="13368" ht="14.25" customHeight="1" spans="1:6" x14ac:dyDescent="0.25">
      <c r="A13368" s="232">
        <v>43744</v>
      </c>
      <c r="B13368" s="233">
        <v>279</v>
      </c>
      <c r="C13368" s="233">
        <v>23</v>
      </c>
      <c r="D13368" s="234">
        <v>0.4583333333321207</v>
      </c>
      <c r="E13368" s="235">
        <v>0.0001438856317350728</v>
      </c>
      <c r="F13368" s="235">
        <v>0.000053783029045060915</v>
      </c>
    </row>
    <row r="13369" ht="14.25" customHeight="1" spans="1:6" x14ac:dyDescent="0.25">
      <c r="A13369" s="232">
        <v>43744</v>
      </c>
      <c r="B13369" s="233">
        <v>279</v>
      </c>
      <c r="C13369" s="233">
        <v>24</v>
      </c>
      <c r="D13369" s="234">
        <v>0.4791666666678793</v>
      </c>
      <c r="E13369" s="235">
        <v>0.00015176867021048695</v>
      </c>
      <c r="F13369" s="235">
        <v>0.00005288163749681968</v>
      </c>
    </row>
    <row r="13370" ht="14.25" customHeight="1" spans="1:6" x14ac:dyDescent="0.25">
      <c r="A13370" s="232">
        <v>43744</v>
      </c>
      <c r="B13370" s="233">
        <v>279</v>
      </c>
      <c r="C13370" s="233">
        <v>25</v>
      </c>
      <c r="D13370" s="234">
        <v>0.5</v>
      </c>
      <c r="E13370" s="235">
        <v>0.00015075524251589187</v>
      </c>
      <c r="F13370" s="235">
        <v>0.000053282255962704675</v>
      </c>
    </row>
    <row r="13371" ht="14.25" customHeight="1" spans="1:6" x14ac:dyDescent="0.25">
      <c r="A13371" s="232">
        <v>43744</v>
      </c>
      <c r="B13371" s="233">
        <v>279</v>
      </c>
      <c r="C13371" s="233">
        <v>26</v>
      </c>
      <c r="D13371" s="234">
        <v>0.5208333333321207</v>
      </c>
      <c r="E13371" s="235">
        <v>0.00016361422500246007</v>
      </c>
      <c r="F13371" s="235">
        <v>0.00005398333827800342</v>
      </c>
    </row>
    <row r="13372" ht="14.25" customHeight="1" spans="1:6" x14ac:dyDescent="0.25">
      <c r="A13372" s="232">
        <v>43744</v>
      </c>
      <c r="B13372" s="233">
        <v>279</v>
      </c>
      <c r="C13372" s="233">
        <v>27</v>
      </c>
      <c r="D13372" s="234">
        <v>0.5416666666678793</v>
      </c>
      <c r="E13372" s="235">
        <v>0.0001658248890786212</v>
      </c>
      <c r="F13372" s="235">
        <v>0.000053282255962704675</v>
      </c>
    </row>
    <row r="13373" ht="14.25" customHeight="1" spans="1:6" x14ac:dyDescent="0.25">
      <c r="A13373" s="232">
        <v>43744</v>
      </c>
      <c r="B13373" s="233">
        <v>279</v>
      </c>
      <c r="C13373" s="233">
        <v>28</v>
      </c>
      <c r="D13373" s="234">
        <v>0.5625</v>
      </c>
      <c r="E13373" s="235">
        <v>0.00014506596582089564</v>
      </c>
      <c r="F13373" s="235">
        <v>0.00005228070979799218</v>
      </c>
    </row>
    <row r="13374" ht="14.25" customHeight="1" spans="1:6" x14ac:dyDescent="0.25">
      <c r="A13374" s="232">
        <v>43744</v>
      </c>
      <c r="B13374" s="233">
        <v>279</v>
      </c>
      <c r="C13374" s="233">
        <v>29</v>
      </c>
      <c r="D13374" s="234">
        <v>0.5833333333321207</v>
      </c>
      <c r="E13374" s="235">
        <v>0.00014212523555478908</v>
      </c>
      <c r="F13374" s="235">
        <v>0.000051479472866222185</v>
      </c>
    </row>
    <row r="13375" ht="14.25" customHeight="1" spans="1:6" x14ac:dyDescent="0.25">
      <c r="A13375" s="232">
        <v>43744</v>
      </c>
      <c r="B13375" s="233">
        <v>279</v>
      </c>
      <c r="C13375" s="233">
        <v>30</v>
      </c>
      <c r="D13375" s="234">
        <v>0.6041666666678793</v>
      </c>
      <c r="E13375" s="235">
        <v>0.00012014174958790234</v>
      </c>
      <c r="F13375" s="235">
        <v>0.00005318210134623342</v>
      </c>
    </row>
    <row r="13376" ht="14.25" customHeight="1" spans="1:6" x14ac:dyDescent="0.25">
      <c r="A13376" s="232">
        <v>43744</v>
      </c>
      <c r="B13376" s="233">
        <v>279</v>
      </c>
      <c r="C13376" s="233">
        <v>31</v>
      </c>
      <c r="D13376" s="234">
        <v>0.625</v>
      </c>
      <c r="E13376" s="235">
        <v>0.00009695893284865304</v>
      </c>
      <c r="F13376" s="235">
        <v>0.00005358271981211842</v>
      </c>
    </row>
    <row r="13377" ht="14.25" customHeight="1" spans="1:6" x14ac:dyDescent="0.25">
      <c r="A13377" s="232">
        <v>43744</v>
      </c>
      <c r="B13377" s="233">
        <v>279</v>
      </c>
      <c r="C13377" s="233">
        <v>32</v>
      </c>
      <c r="D13377" s="234">
        <v>0.6458333333321207</v>
      </c>
      <c r="E13377" s="235">
        <v>0.00008248882385536915</v>
      </c>
      <c r="F13377" s="235">
        <v>0.00005748874985449714</v>
      </c>
    </row>
    <row r="13378" ht="14.25" customHeight="1" spans="1:6" x14ac:dyDescent="0.25">
      <c r="A13378" s="232">
        <v>43744</v>
      </c>
      <c r="B13378" s="233">
        <v>279</v>
      </c>
      <c r="C13378" s="233">
        <v>33</v>
      </c>
      <c r="D13378" s="234">
        <v>0.6666666666678793</v>
      </c>
      <c r="E13378" s="235">
        <v>0.00005407032816571026</v>
      </c>
      <c r="F13378" s="235">
        <v>0.00006179539836276087</v>
      </c>
    </row>
    <row r="13379" ht="14.25" customHeight="1" spans="1:6" x14ac:dyDescent="0.25">
      <c r="A13379" s="232">
        <v>43744</v>
      </c>
      <c r="B13379" s="233">
        <v>279</v>
      </c>
      <c r="C13379" s="233">
        <v>34</v>
      </c>
      <c r="D13379" s="234">
        <v>0.6875</v>
      </c>
      <c r="E13379" s="235">
        <v>0.00002637126399821434</v>
      </c>
      <c r="F13379" s="235">
        <v>0.00006710359303573709</v>
      </c>
    </row>
    <row r="13380" ht="14.25" customHeight="1" spans="1:6" x14ac:dyDescent="0.25">
      <c r="A13380" s="232">
        <v>43744</v>
      </c>
      <c r="B13380" s="233">
        <v>279</v>
      </c>
      <c r="C13380" s="233">
        <v>35</v>
      </c>
      <c r="D13380" s="234">
        <v>0.7083333333321207</v>
      </c>
      <c r="E13380" s="235">
        <v>0.000012325682876969821</v>
      </c>
      <c r="F13380" s="235">
        <v>0.00007521611696990828</v>
      </c>
    </row>
    <row r="13381" ht="14.25" customHeight="1" spans="1:6" x14ac:dyDescent="0.25">
      <c r="A13381" s="232">
        <v>43744</v>
      </c>
      <c r="B13381" s="233">
        <v>279</v>
      </c>
      <c r="C13381" s="233">
        <v>36</v>
      </c>
      <c r="D13381" s="234">
        <v>0.7291666666678793</v>
      </c>
      <c r="E13381" s="235">
        <v>0.0000013067194098725887</v>
      </c>
      <c r="F13381" s="235">
        <v>0.00007852121931345951</v>
      </c>
    </row>
    <row r="13382" ht="14.25" customHeight="1" spans="1:6" x14ac:dyDescent="0.25">
      <c r="A13382" s="232">
        <v>43744</v>
      </c>
      <c r="B13382" s="233">
        <v>279</v>
      </c>
      <c r="C13382" s="233">
        <v>37</v>
      </c>
      <c r="D13382" s="234">
        <v>0.75</v>
      </c>
      <c r="E13382" s="235">
        <v>0</v>
      </c>
      <c r="F13382" s="235">
        <v>0.00008352895013702199</v>
      </c>
    </row>
    <row r="13383" ht="14.25" customHeight="1" spans="1:6" x14ac:dyDescent="0.25">
      <c r="A13383" s="232">
        <v>43744</v>
      </c>
      <c r="B13383" s="233">
        <v>279</v>
      </c>
      <c r="C13383" s="233">
        <v>38</v>
      </c>
      <c r="D13383" s="234">
        <v>0.7708333333321207</v>
      </c>
      <c r="E13383" s="235">
        <v>0</v>
      </c>
      <c r="F13383" s="235">
        <v>0.00009013915482412445</v>
      </c>
    </row>
    <row r="13384" ht="14.25" customHeight="1" spans="1:6" x14ac:dyDescent="0.25">
      <c r="A13384" s="232">
        <v>43744</v>
      </c>
      <c r="B13384" s="233">
        <v>279</v>
      </c>
      <c r="C13384" s="233">
        <v>39</v>
      </c>
      <c r="D13384" s="234">
        <v>0.7916666666678793</v>
      </c>
      <c r="E13384" s="235">
        <v>0</v>
      </c>
      <c r="F13384" s="235">
        <v>0.00008873699019352696</v>
      </c>
    </row>
    <row r="13385" ht="14.25" customHeight="1" spans="1:6" x14ac:dyDescent="0.25">
      <c r="A13385" s="232">
        <v>43744</v>
      </c>
      <c r="B13385" s="233">
        <v>279</v>
      </c>
      <c r="C13385" s="233">
        <v>40</v>
      </c>
      <c r="D13385" s="234">
        <v>0.8125</v>
      </c>
      <c r="E13385" s="235">
        <v>0</v>
      </c>
      <c r="F13385" s="235">
        <v>0.00008693420709704446</v>
      </c>
    </row>
    <row r="13386" ht="14.25" customHeight="1" spans="1:6" x14ac:dyDescent="0.25">
      <c r="A13386" s="232">
        <v>43744</v>
      </c>
      <c r="B13386" s="233">
        <v>279</v>
      </c>
      <c r="C13386" s="233">
        <v>41</v>
      </c>
      <c r="D13386" s="234">
        <v>0.8333333333321207</v>
      </c>
      <c r="E13386" s="235">
        <v>0</v>
      </c>
      <c r="F13386" s="235">
        <v>0.0000841298778358495</v>
      </c>
    </row>
    <row r="13387" ht="14.25" customHeight="1" spans="1:6" x14ac:dyDescent="0.25">
      <c r="A13387" s="232">
        <v>43744</v>
      </c>
      <c r="B13387" s="233">
        <v>279</v>
      </c>
      <c r="C13387" s="233">
        <v>42</v>
      </c>
      <c r="D13387" s="234">
        <v>0.8541666666678793</v>
      </c>
      <c r="E13387" s="235">
        <v>0</v>
      </c>
      <c r="F13387" s="235">
        <v>0.00008022384779347077</v>
      </c>
    </row>
    <row r="13388" ht="14.25" customHeight="1" spans="1:6" x14ac:dyDescent="0.25">
      <c r="A13388" s="232">
        <v>43744</v>
      </c>
      <c r="B13388" s="233">
        <v>279</v>
      </c>
      <c r="C13388" s="233">
        <v>43</v>
      </c>
      <c r="D13388" s="234">
        <v>0.875</v>
      </c>
      <c r="E13388" s="235">
        <v>0</v>
      </c>
      <c r="F13388" s="235">
        <v>0.00007631781775109203</v>
      </c>
    </row>
    <row r="13389" ht="14.25" customHeight="1" spans="1:6" x14ac:dyDescent="0.25">
      <c r="A13389" s="232">
        <v>43744</v>
      </c>
      <c r="B13389" s="233">
        <v>279</v>
      </c>
      <c r="C13389" s="233">
        <v>44</v>
      </c>
      <c r="D13389" s="234">
        <v>0.8958333333321207</v>
      </c>
      <c r="E13389" s="235">
        <v>0</v>
      </c>
      <c r="F13389" s="235">
        <v>0.00007131008692752957</v>
      </c>
    </row>
    <row r="13390" ht="14.25" customHeight="1" spans="1:6" x14ac:dyDescent="0.25">
      <c r="A13390" s="232">
        <v>43744</v>
      </c>
      <c r="B13390" s="233">
        <v>279</v>
      </c>
      <c r="C13390" s="233">
        <v>45</v>
      </c>
      <c r="D13390" s="234">
        <v>0.9166666666678793</v>
      </c>
      <c r="E13390" s="235">
        <v>0</v>
      </c>
      <c r="F13390" s="235">
        <v>0.00006660281995338085</v>
      </c>
    </row>
    <row r="13391" ht="14.25" customHeight="1" spans="1:6" x14ac:dyDescent="0.25">
      <c r="A13391" s="232">
        <v>43744</v>
      </c>
      <c r="B13391" s="233">
        <v>279</v>
      </c>
      <c r="C13391" s="233">
        <v>46</v>
      </c>
      <c r="D13391" s="234">
        <v>0.9375</v>
      </c>
      <c r="E13391" s="235">
        <v>0</v>
      </c>
      <c r="F13391" s="235">
        <v>0.000058890914485094645</v>
      </c>
    </row>
    <row r="13392" ht="14.25" customHeight="1" spans="1:6" x14ac:dyDescent="0.25">
      <c r="A13392" s="232">
        <v>43744</v>
      </c>
      <c r="B13392" s="233">
        <v>279</v>
      </c>
      <c r="C13392" s="233">
        <v>47</v>
      </c>
      <c r="D13392" s="234">
        <v>0.9583333333321207</v>
      </c>
      <c r="E13392" s="235">
        <v>0</v>
      </c>
      <c r="F13392" s="235">
        <v>0.000050077308235624696</v>
      </c>
    </row>
    <row r="13393" ht="14.25" customHeight="1" spans="1:6" x14ac:dyDescent="0.25">
      <c r="A13393" s="232">
        <v>43744</v>
      </c>
      <c r="B13393" s="233">
        <v>279</v>
      </c>
      <c r="C13393" s="233">
        <v>48</v>
      </c>
      <c r="D13393" s="234">
        <v>0.9791666666678793</v>
      </c>
      <c r="E13393" s="235">
        <v>0</v>
      </c>
      <c r="F13393" s="235">
        <v>0.00004326679431557974</v>
      </c>
    </row>
    <row r="13394" ht="14.25" customHeight="1" spans="1:6" x14ac:dyDescent="0.25">
      <c r="A13394" s="232">
        <v>43745</v>
      </c>
      <c r="B13394" s="233">
        <v>280</v>
      </c>
      <c r="C13394" s="233">
        <v>1</v>
      </c>
      <c r="D13394" s="234">
        <v>0</v>
      </c>
      <c r="E13394" s="235">
        <v>0</v>
      </c>
      <c r="F13394" s="235">
        <v>0.00003785844502613227</v>
      </c>
    </row>
    <row r="13395" ht="14.25" customHeight="1" spans="1:6" x14ac:dyDescent="0.25">
      <c r="A13395" s="232">
        <v>43745</v>
      </c>
      <c r="B13395" s="233">
        <v>280</v>
      </c>
      <c r="C13395" s="233">
        <v>2</v>
      </c>
      <c r="D13395" s="234">
        <v>0.020833333332120674</v>
      </c>
      <c r="E13395" s="235">
        <v>0</v>
      </c>
      <c r="F13395" s="235">
        <v>0.000033151178051983545</v>
      </c>
    </row>
    <row r="13396" ht="14.25" customHeight="1" spans="1:6" x14ac:dyDescent="0.25">
      <c r="A13396" s="232">
        <v>43745</v>
      </c>
      <c r="B13396" s="233">
        <v>280</v>
      </c>
      <c r="C13396" s="233">
        <v>3</v>
      </c>
      <c r="D13396" s="234">
        <v>0.041666666667879326</v>
      </c>
      <c r="E13396" s="235">
        <v>0</v>
      </c>
      <c r="F13396" s="235">
        <v>0.00003064731264020231</v>
      </c>
    </row>
    <row r="13397" ht="14.25" customHeight="1" spans="1:6" x14ac:dyDescent="0.25">
      <c r="A13397" s="232">
        <v>43745</v>
      </c>
      <c r="B13397" s="233">
        <v>280</v>
      </c>
      <c r="C13397" s="233">
        <v>4</v>
      </c>
      <c r="D13397" s="234">
        <v>0.0625</v>
      </c>
      <c r="E13397" s="235">
        <v>0</v>
      </c>
      <c r="F13397" s="235">
        <v>0.000028644220310777324</v>
      </c>
    </row>
    <row r="13398" ht="14.25" customHeight="1" spans="1:6" x14ac:dyDescent="0.25">
      <c r="A13398" s="232">
        <v>43745</v>
      </c>
      <c r="B13398" s="233">
        <v>280</v>
      </c>
      <c r="C13398" s="233">
        <v>5</v>
      </c>
      <c r="D13398" s="234">
        <v>0.08333333333212067</v>
      </c>
      <c r="E13398" s="235">
        <v>0</v>
      </c>
      <c r="F13398" s="235">
        <v>0.000027943137995478576</v>
      </c>
    </row>
    <row r="13399" ht="14.25" customHeight="1" spans="1:6" x14ac:dyDescent="0.25">
      <c r="A13399" s="232">
        <v>43745</v>
      </c>
      <c r="B13399" s="233">
        <v>280</v>
      </c>
      <c r="C13399" s="233">
        <v>6</v>
      </c>
      <c r="D13399" s="234">
        <v>0.10416666666787933</v>
      </c>
      <c r="E13399" s="235">
        <v>0</v>
      </c>
      <c r="F13399" s="235">
        <v>0.00002834375646136358</v>
      </c>
    </row>
    <row r="13400" ht="14.25" customHeight="1" spans="1:6" x14ac:dyDescent="0.25">
      <c r="A13400" s="232">
        <v>43745</v>
      </c>
      <c r="B13400" s="233">
        <v>280</v>
      </c>
      <c r="C13400" s="233">
        <v>7</v>
      </c>
      <c r="D13400" s="234">
        <v>0.125</v>
      </c>
      <c r="E13400" s="235">
        <v>0</v>
      </c>
      <c r="F13400" s="235">
        <v>0.00002744236491312233</v>
      </c>
    </row>
    <row r="13401" ht="14.25" customHeight="1" spans="1:6" x14ac:dyDescent="0.25">
      <c r="A13401" s="232">
        <v>43745</v>
      </c>
      <c r="B13401" s="233">
        <v>280</v>
      </c>
      <c r="C13401" s="233">
        <v>8</v>
      </c>
      <c r="D13401" s="234">
        <v>0.14583333333212067</v>
      </c>
      <c r="E13401" s="235">
        <v>0</v>
      </c>
      <c r="F13401" s="235">
        <v>0.000026641127981352337</v>
      </c>
    </row>
    <row r="13402" ht="14.25" customHeight="1" spans="1:6" x14ac:dyDescent="0.25">
      <c r="A13402" s="232">
        <v>43745</v>
      </c>
      <c r="B13402" s="233">
        <v>280</v>
      </c>
      <c r="C13402" s="233">
        <v>9</v>
      </c>
      <c r="D13402" s="234">
        <v>0.16666666666787933</v>
      </c>
      <c r="E13402" s="235">
        <v>0</v>
      </c>
      <c r="F13402" s="235">
        <v>0.000026941591830766084</v>
      </c>
    </row>
    <row r="13403" ht="14.25" customHeight="1" spans="1:6" x14ac:dyDescent="0.25">
      <c r="A13403" s="232">
        <v>43745</v>
      </c>
      <c r="B13403" s="233">
        <v>280</v>
      </c>
      <c r="C13403" s="233">
        <v>10</v>
      </c>
      <c r="D13403" s="234">
        <v>0.1875</v>
      </c>
      <c r="E13403" s="235">
        <v>0</v>
      </c>
      <c r="F13403" s="235">
        <v>0.000027642674146064832</v>
      </c>
    </row>
    <row r="13404" ht="14.25" customHeight="1" spans="1:6" x14ac:dyDescent="0.25">
      <c r="A13404" s="232">
        <v>43745</v>
      </c>
      <c r="B13404" s="233">
        <v>280</v>
      </c>
      <c r="C13404" s="233">
        <v>11</v>
      </c>
      <c r="D13404" s="234">
        <v>0.20833333333212067</v>
      </c>
      <c r="E13404" s="235">
        <v>0</v>
      </c>
      <c r="F13404" s="235">
        <v>0.00002834375646136358</v>
      </c>
    </row>
    <row r="13405" ht="14.25" customHeight="1" spans="1:6" x14ac:dyDescent="0.25">
      <c r="A13405" s="232">
        <v>43745</v>
      </c>
      <c r="B13405" s="233">
        <v>280</v>
      </c>
      <c r="C13405" s="233">
        <v>12</v>
      </c>
      <c r="D13405" s="234">
        <v>0.22916666666787933</v>
      </c>
      <c r="E13405" s="235">
        <v>0</v>
      </c>
      <c r="F13405" s="235">
        <v>0.00003094777648961606</v>
      </c>
    </row>
    <row r="13406" ht="14.25" customHeight="1" spans="1:6" x14ac:dyDescent="0.25">
      <c r="A13406" s="232">
        <v>43745</v>
      </c>
      <c r="B13406" s="233">
        <v>280</v>
      </c>
      <c r="C13406" s="233">
        <v>13</v>
      </c>
      <c r="D13406" s="234">
        <v>0.25</v>
      </c>
      <c r="E13406" s="235">
        <v>1.8765220635244244e-7</v>
      </c>
      <c r="F13406" s="235">
        <v>0.000037057208094362266</v>
      </c>
    </row>
    <row r="13407" ht="14.25" customHeight="1" spans="1:6" x14ac:dyDescent="0.25">
      <c r="A13407" s="232">
        <v>43745</v>
      </c>
      <c r="B13407" s="233">
        <v>280</v>
      </c>
      <c r="C13407" s="233">
        <v>14</v>
      </c>
      <c r="D13407" s="234">
        <v>0.2708333333321207</v>
      </c>
      <c r="E13407" s="235">
        <v>0.000004660919219482865</v>
      </c>
      <c r="F13407" s="235">
        <v>0.00004316663969910849</v>
      </c>
    </row>
    <row r="13408" ht="14.25" customHeight="1" spans="1:6" x14ac:dyDescent="0.25">
      <c r="A13408" s="232">
        <v>43745</v>
      </c>
      <c r="B13408" s="233">
        <v>280</v>
      </c>
      <c r="C13408" s="233">
        <v>15</v>
      </c>
      <c r="D13408" s="234">
        <v>0.2916666666678793</v>
      </c>
      <c r="E13408" s="235">
        <v>0.000020412581044479397</v>
      </c>
      <c r="F13408" s="235">
        <v>0.00005318210134623342</v>
      </c>
    </row>
    <row r="13409" ht="14.25" customHeight="1" spans="1:6" x14ac:dyDescent="0.25">
      <c r="A13409" s="232">
        <v>43745</v>
      </c>
      <c r="B13409" s="233">
        <v>280</v>
      </c>
      <c r="C13409" s="233">
        <v>16</v>
      </c>
      <c r="D13409" s="234">
        <v>0.3125</v>
      </c>
      <c r="E13409" s="235">
        <v>0.00004478915973411435</v>
      </c>
      <c r="F13409" s="235">
        <v>0.000058490296019209644</v>
      </c>
    </row>
    <row r="13410" ht="14.25" customHeight="1" spans="1:6" x14ac:dyDescent="0.25">
      <c r="A13410" s="232">
        <v>43745</v>
      </c>
      <c r="B13410" s="233">
        <v>280</v>
      </c>
      <c r="C13410" s="233">
        <v>17</v>
      </c>
      <c r="D13410" s="234">
        <v>0.3333333333321207</v>
      </c>
      <c r="E13410" s="235">
        <v>0.00006977859685544184</v>
      </c>
      <c r="F13410" s="235">
        <v>0.000059191378334508385</v>
      </c>
    </row>
    <row r="13411" ht="14.25" customHeight="1" spans="1:6" x14ac:dyDescent="0.25">
      <c r="A13411" s="232">
        <v>43745</v>
      </c>
      <c r="B13411" s="233">
        <v>280</v>
      </c>
      <c r="C13411" s="233">
        <v>18</v>
      </c>
      <c r="D13411" s="234">
        <v>0.3541666666678793</v>
      </c>
      <c r="E13411" s="235">
        <v>0.00008243599984679553</v>
      </c>
      <c r="F13411" s="235">
        <v>0.00006109431604746214</v>
      </c>
    </row>
    <row r="13412" ht="14.25" customHeight="1" spans="1:6" x14ac:dyDescent="0.25">
      <c r="A13412" s="232">
        <v>43745</v>
      </c>
      <c r="B13412" s="233">
        <v>280</v>
      </c>
      <c r="C13412" s="233">
        <v>19</v>
      </c>
      <c r="D13412" s="234">
        <v>0.375</v>
      </c>
      <c r="E13412" s="235">
        <v>0.00010925315438774398</v>
      </c>
      <c r="F13412" s="235">
        <v>0.00006019292449922087</v>
      </c>
    </row>
    <row r="13413" ht="14.25" customHeight="1" spans="1:6" x14ac:dyDescent="0.25">
      <c r="A13413" s="232">
        <v>43745</v>
      </c>
      <c r="B13413" s="233">
        <v>280</v>
      </c>
      <c r="C13413" s="233">
        <v>20</v>
      </c>
      <c r="D13413" s="234">
        <v>0.3958333333321207</v>
      </c>
      <c r="E13413" s="235">
        <v>0.0001371051107943317</v>
      </c>
      <c r="F13413" s="235">
        <v>0.000059391687567450885</v>
      </c>
    </row>
    <row r="13414" ht="14.25" customHeight="1" spans="1:6" x14ac:dyDescent="0.25">
      <c r="A13414" s="232">
        <v>43745</v>
      </c>
      <c r="B13414" s="233">
        <v>280</v>
      </c>
      <c r="C13414" s="233">
        <v>21</v>
      </c>
      <c r="D13414" s="234">
        <v>0.4166666666678793</v>
      </c>
      <c r="E13414" s="235">
        <v>0.00014236432234772273</v>
      </c>
      <c r="F13414" s="235">
        <v>0.0000571882860050834</v>
      </c>
    </row>
    <row r="13415" ht="14.25" customHeight="1" spans="1:6" x14ac:dyDescent="0.25">
      <c r="A13415" s="232">
        <v>43745</v>
      </c>
      <c r="B13415" s="233">
        <v>280</v>
      </c>
      <c r="C13415" s="233">
        <v>22</v>
      </c>
      <c r="D13415" s="234">
        <v>0.4375</v>
      </c>
      <c r="E13415" s="235">
        <v>0.0001355047088107995</v>
      </c>
      <c r="F13415" s="235">
        <v>0.000055285348292129665</v>
      </c>
    </row>
    <row r="13416" ht="14.25" customHeight="1" spans="1:6" x14ac:dyDescent="0.25">
      <c r="A13416" s="232">
        <v>43745</v>
      </c>
      <c r="B13416" s="233">
        <v>280</v>
      </c>
      <c r="C13416" s="233">
        <v>23</v>
      </c>
      <c r="D13416" s="234">
        <v>0.4583333333321207</v>
      </c>
      <c r="E13416" s="235">
        <v>0.00019732409370226526</v>
      </c>
      <c r="F13416" s="235">
        <v>0.000056887822155669654</v>
      </c>
    </row>
    <row r="13417" ht="14.25" customHeight="1" spans="1:6" x14ac:dyDescent="0.25">
      <c r="A13417" s="232">
        <v>43745</v>
      </c>
      <c r="B13417" s="233">
        <v>280</v>
      </c>
      <c r="C13417" s="233">
        <v>24</v>
      </c>
      <c r="D13417" s="234">
        <v>0.4791666666678793</v>
      </c>
      <c r="E13417" s="235">
        <v>0.00024567208337655593</v>
      </c>
      <c r="F13417" s="235">
        <v>0.000055085039059187164</v>
      </c>
    </row>
    <row r="13418" ht="14.25" customHeight="1" spans="1:6" x14ac:dyDescent="0.25">
      <c r="A13418" s="232">
        <v>43745</v>
      </c>
      <c r="B13418" s="233">
        <v>280</v>
      </c>
      <c r="C13418" s="233">
        <v>25</v>
      </c>
      <c r="D13418" s="234">
        <v>0.5</v>
      </c>
      <c r="E13418" s="235">
        <v>0.00022844767815220098</v>
      </c>
      <c r="F13418" s="235">
        <v>0.0000573885952380259</v>
      </c>
    </row>
    <row r="13419" ht="14.25" customHeight="1" spans="1:6" x14ac:dyDescent="0.25">
      <c r="A13419" s="232">
        <v>43745</v>
      </c>
      <c r="B13419" s="233">
        <v>280</v>
      </c>
      <c r="C13419" s="233">
        <v>26</v>
      </c>
      <c r="D13419" s="234">
        <v>0.5208333333321207</v>
      </c>
      <c r="E13419" s="235">
        <v>0.0001983142018862395</v>
      </c>
      <c r="F13419" s="235">
        <v>0.00005748874985449714</v>
      </c>
    </row>
    <row r="13420" ht="14.25" customHeight="1" spans="1:6" x14ac:dyDescent="0.25">
      <c r="A13420" s="232">
        <v>43745</v>
      </c>
      <c r="B13420" s="233">
        <v>280</v>
      </c>
      <c r="C13420" s="233">
        <v>27</v>
      </c>
      <c r="D13420" s="234">
        <v>0.5416666666678793</v>
      </c>
      <c r="E13420" s="235">
        <v>0.0001994478903633311</v>
      </c>
      <c r="F13420" s="235">
        <v>0.000056286894456842146</v>
      </c>
    </row>
    <row r="13421" ht="14.25" customHeight="1" spans="1:6" x14ac:dyDescent="0.25">
      <c r="A13421" s="232">
        <v>43745</v>
      </c>
      <c r="B13421" s="233">
        <v>280</v>
      </c>
      <c r="C13421" s="233">
        <v>28</v>
      </c>
      <c r="D13421" s="234">
        <v>0.5625</v>
      </c>
      <c r="E13421" s="235">
        <v>0.00014967704938762504</v>
      </c>
      <c r="F13421" s="235">
        <v>0.000054383956743888416</v>
      </c>
    </row>
    <row r="13422" ht="14.25" customHeight="1" spans="1:6" x14ac:dyDescent="0.25">
      <c r="A13422" s="232">
        <v>43745</v>
      </c>
      <c r="B13422" s="233">
        <v>280</v>
      </c>
      <c r="C13422" s="233">
        <v>29</v>
      </c>
      <c r="D13422" s="234">
        <v>0.5833333333321207</v>
      </c>
      <c r="E13422" s="235">
        <v>0.00013951387850600114</v>
      </c>
      <c r="F13422" s="235">
        <v>0.00005218055518152093</v>
      </c>
    </row>
    <row r="13423" ht="14.25" customHeight="1" spans="1:6" x14ac:dyDescent="0.25">
      <c r="A13423" s="232">
        <v>43745</v>
      </c>
      <c r="B13423" s="233">
        <v>280</v>
      </c>
      <c r="C13423" s="233">
        <v>30</v>
      </c>
      <c r="D13423" s="234">
        <v>0.6041666666678793</v>
      </c>
      <c r="E13423" s="235">
        <v>0.00011281450490343785</v>
      </c>
      <c r="F13423" s="235">
        <v>0.00005288163749681968</v>
      </c>
    </row>
    <row r="13424" ht="14.25" customHeight="1" spans="1:6" x14ac:dyDescent="0.25">
      <c r="A13424" s="232">
        <v>43745</v>
      </c>
      <c r="B13424" s="233">
        <v>280</v>
      </c>
      <c r="C13424" s="233">
        <v>31</v>
      </c>
      <c r="D13424" s="234">
        <v>0.625</v>
      </c>
      <c r="E13424" s="235">
        <v>0.0000816939773192116</v>
      </c>
      <c r="F13424" s="235">
        <v>0.00005308194672976218</v>
      </c>
    </row>
    <row r="13425" ht="14.25" customHeight="1" spans="1:6" x14ac:dyDescent="0.25">
      <c r="A13425" s="232">
        <v>43745</v>
      </c>
      <c r="B13425" s="233">
        <v>280</v>
      </c>
      <c r="C13425" s="233">
        <v>32</v>
      </c>
      <c r="D13425" s="234">
        <v>0.6458333333321207</v>
      </c>
      <c r="E13425" s="235">
        <v>0.00004790587963770143</v>
      </c>
      <c r="F13425" s="235">
        <v>0.00005598643060742841</v>
      </c>
    </row>
    <row r="13426" ht="14.25" customHeight="1" spans="1:6" x14ac:dyDescent="0.25">
      <c r="A13426" s="232">
        <v>43745</v>
      </c>
      <c r="B13426" s="233">
        <v>280</v>
      </c>
      <c r="C13426" s="233">
        <v>33</v>
      </c>
      <c r="D13426" s="234">
        <v>0.6666666666678793</v>
      </c>
      <c r="E13426" s="235">
        <v>0.000031040017541464945</v>
      </c>
      <c r="F13426" s="235">
        <v>0.00006139477989687587</v>
      </c>
    </row>
    <row r="13427" ht="14.25" customHeight="1" spans="1:6" x14ac:dyDescent="0.25">
      <c r="A13427" s="232">
        <v>43745</v>
      </c>
      <c r="B13427" s="233">
        <v>280</v>
      </c>
      <c r="C13427" s="233">
        <v>34</v>
      </c>
      <c r="D13427" s="234">
        <v>0.6875</v>
      </c>
      <c r="E13427" s="235">
        <v>0.00001504800861172826</v>
      </c>
      <c r="F13427" s="235">
        <v>0.00006710359303573709</v>
      </c>
    </row>
    <row r="13428" ht="14.25" customHeight="1" spans="1:6" x14ac:dyDescent="0.25">
      <c r="A13428" s="232">
        <v>43745</v>
      </c>
      <c r="B13428" s="233">
        <v>280</v>
      </c>
      <c r="C13428" s="233">
        <v>35</v>
      </c>
      <c r="D13428" s="234">
        <v>0.7083333333321207</v>
      </c>
      <c r="E13428" s="235">
        <v>0.000006107892046448644</v>
      </c>
      <c r="F13428" s="235">
        <v>0.0000732130246404833</v>
      </c>
    </row>
    <row r="13429" ht="14.25" customHeight="1" spans="1:6" x14ac:dyDescent="0.25">
      <c r="A13429" s="232">
        <v>43745</v>
      </c>
      <c r="B13429" s="233">
        <v>280</v>
      </c>
      <c r="C13429" s="233">
        <v>36</v>
      </c>
      <c r="D13429" s="234">
        <v>0.7291666666678793</v>
      </c>
      <c r="E13429" s="235">
        <v>3.2638700428711885e-7</v>
      </c>
      <c r="F13429" s="235">
        <v>0.00007812060084757453</v>
      </c>
    </row>
    <row r="13430" ht="14.25" customHeight="1" spans="1:6" x14ac:dyDescent="0.25">
      <c r="A13430" s="232">
        <v>43745</v>
      </c>
      <c r="B13430" s="233">
        <v>280</v>
      </c>
      <c r="C13430" s="233">
        <v>37</v>
      </c>
      <c r="D13430" s="234">
        <v>0.75</v>
      </c>
      <c r="E13430" s="235">
        <v>0</v>
      </c>
      <c r="F13430" s="235">
        <v>0.00008372925936996448</v>
      </c>
    </row>
    <row r="13431" ht="14.25" customHeight="1" spans="1:6" x14ac:dyDescent="0.25">
      <c r="A13431" s="232">
        <v>43745</v>
      </c>
      <c r="B13431" s="233">
        <v>280</v>
      </c>
      <c r="C13431" s="233">
        <v>38</v>
      </c>
      <c r="D13431" s="234">
        <v>0.7708333333321207</v>
      </c>
      <c r="E13431" s="235">
        <v>0</v>
      </c>
      <c r="F13431" s="235">
        <v>0.00008933791789235445</v>
      </c>
    </row>
    <row r="13432" ht="14.25" customHeight="1" spans="1:6" x14ac:dyDescent="0.25">
      <c r="A13432" s="232">
        <v>43745</v>
      </c>
      <c r="B13432" s="233">
        <v>280</v>
      </c>
      <c r="C13432" s="233">
        <v>39</v>
      </c>
      <c r="D13432" s="234">
        <v>0.7916666666678793</v>
      </c>
      <c r="E13432" s="235">
        <v>0</v>
      </c>
      <c r="F13432" s="235">
        <v>0.00008823621711117072</v>
      </c>
    </row>
    <row r="13433" ht="14.25" customHeight="1" spans="1:6" x14ac:dyDescent="0.25">
      <c r="A13433" s="232">
        <v>43745</v>
      </c>
      <c r="B13433" s="233">
        <v>280</v>
      </c>
      <c r="C13433" s="233">
        <v>40</v>
      </c>
      <c r="D13433" s="234">
        <v>0.8125</v>
      </c>
      <c r="E13433" s="235">
        <v>0</v>
      </c>
      <c r="F13433" s="235">
        <v>0.00008643343401468822</v>
      </c>
    </row>
    <row r="13434" ht="14.25" customHeight="1" spans="1:6" x14ac:dyDescent="0.25">
      <c r="A13434" s="232">
        <v>43745</v>
      </c>
      <c r="B13434" s="233">
        <v>280</v>
      </c>
      <c r="C13434" s="233">
        <v>41</v>
      </c>
      <c r="D13434" s="234">
        <v>0.8333333333321207</v>
      </c>
      <c r="E13434" s="235">
        <v>0</v>
      </c>
      <c r="F13434" s="235">
        <v>0.00008282786782172324</v>
      </c>
    </row>
    <row r="13435" ht="14.25" customHeight="1" spans="1:6" x14ac:dyDescent="0.25">
      <c r="A13435" s="232">
        <v>43745</v>
      </c>
      <c r="B13435" s="233">
        <v>280</v>
      </c>
      <c r="C13435" s="233">
        <v>42</v>
      </c>
      <c r="D13435" s="234">
        <v>0.8541666666678793</v>
      </c>
      <c r="E13435" s="235">
        <v>0</v>
      </c>
      <c r="F13435" s="235">
        <v>0.00007882168316287326</v>
      </c>
    </row>
    <row r="13436" ht="14.25" customHeight="1" spans="1:6" x14ac:dyDescent="0.25">
      <c r="A13436" s="232">
        <v>43745</v>
      </c>
      <c r="B13436" s="233">
        <v>280</v>
      </c>
      <c r="C13436" s="233">
        <v>43</v>
      </c>
      <c r="D13436" s="234">
        <v>0.875</v>
      </c>
      <c r="E13436" s="235">
        <v>0</v>
      </c>
      <c r="F13436" s="235">
        <v>0.00007521611696990828</v>
      </c>
    </row>
    <row r="13437" ht="14.25" customHeight="1" spans="1:6" x14ac:dyDescent="0.25">
      <c r="A13437" s="232">
        <v>43745</v>
      </c>
      <c r="B13437" s="233">
        <v>280</v>
      </c>
      <c r="C13437" s="233">
        <v>44</v>
      </c>
      <c r="D13437" s="234">
        <v>0.8958333333321207</v>
      </c>
      <c r="E13437" s="235">
        <v>0</v>
      </c>
      <c r="F13437" s="235">
        <v>0.00007161055077694331</v>
      </c>
    </row>
    <row r="13438" ht="14.25" customHeight="1" spans="1:6" x14ac:dyDescent="0.25">
      <c r="A13438" s="232">
        <v>43745</v>
      </c>
      <c r="B13438" s="233">
        <v>280</v>
      </c>
      <c r="C13438" s="233">
        <v>45</v>
      </c>
      <c r="D13438" s="234">
        <v>0.9166666666678793</v>
      </c>
      <c r="E13438" s="235">
        <v>0</v>
      </c>
      <c r="F13438" s="235">
        <v>0.0000669032838027946</v>
      </c>
    </row>
    <row r="13439" ht="14.25" customHeight="1" spans="1:6" x14ac:dyDescent="0.25">
      <c r="A13439" s="232">
        <v>43745</v>
      </c>
      <c r="B13439" s="233">
        <v>280</v>
      </c>
      <c r="C13439" s="233">
        <v>46</v>
      </c>
      <c r="D13439" s="234">
        <v>0.9375</v>
      </c>
      <c r="E13439" s="235">
        <v>0</v>
      </c>
      <c r="F13439" s="235">
        <v>0.00005989246064980713</v>
      </c>
    </row>
    <row r="13440" ht="14.25" customHeight="1" spans="1:6" x14ac:dyDescent="0.25">
      <c r="A13440" s="232">
        <v>43745</v>
      </c>
      <c r="B13440" s="233">
        <v>280</v>
      </c>
      <c r="C13440" s="233">
        <v>47</v>
      </c>
      <c r="D13440" s="234">
        <v>0.9583333333321207</v>
      </c>
      <c r="E13440" s="235">
        <v>0</v>
      </c>
      <c r="F13440" s="235">
        <v>0.00005157962748269343</v>
      </c>
    </row>
    <row r="13441" ht="14.25" customHeight="1" spans="1:6" x14ac:dyDescent="0.25">
      <c r="A13441" s="232">
        <v>43745</v>
      </c>
      <c r="B13441" s="233">
        <v>280</v>
      </c>
      <c r="C13441" s="233">
        <v>48</v>
      </c>
      <c r="D13441" s="234">
        <v>0.9791666666678793</v>
      </c>
      <c r="E13441" s="235">
        <v>0</v>
      </c>
      <c r="F13441" s="235">
        <v>0.00004506957741206223</v>
      </c>
    </row>
    <row r="13442" ht="14.25" customHeight="1" spans="1:6" x14ac:dyDescent="0.25">
      <c r="A13442" s="232">
        <v>43746</v>
      </c>
      <c r="B13442" s="233">
        <v>281</v>
      </c>
      <c r="C13442" s="233">
        <v>1</v>
      </c>
      <c r="D13442" s="234">
        <v>0</v>
      </c>
      <c r="E13442" s="235">
        <v>0</v>
      </c>
      <c r="F13442" s="235">
        <v>0.00003976138273908601</v>
      </c>
    </row>
    <row r="13443" ht="14.25" customHeight="1" spans="1:6" x14ac:dyDescent="0.25">
      <c r="A13443" s="232">
        <v>43746</v>
      </c>
      <c r="B13443" s="233">
        <v>281</v>
      </c>
      <c r="C13443" s="233">
        <v>2</v>
      </c>
      <c r="D13443" s="234">
        <v>0.020833333332120674</v>
      </c>
      <c r="E13443" s="235">
        <v>0</v>
      </c>
      <c r="F13443" s="235">
        <v>0.000035354579614351036</v>
      </c>
    </row>
    <row r="13444" ht="14.25" customHeight="1" spans="1:6" x14ac:dyDescent="0.25">
      <c r="A13444" s="232">
        <v>43746</v>
      </c>
      <c r="B13444" s="233">
        <v>281</v>
      </c>
      <c r="C13444" s="233">
        <v>3</v>
      </c>
      <c r="D13444" s="234">
        <v>0.041666666667879326</v>
      </c>
      <c r="E13444" s="235">
        <v>0</v>
      </c>
      <c r="F13444" s="235">
        <v>0.00003234994112021355</v>
      </c>
    </row>
    <row r="13445" ht="14.25" customHeight="1" spans="1:6" x14ac:dyDescent="0.25">
      <c r="A13445" s="232">
        <v>43746</v>
      </c>
      <c r="B13445" s="233">
        <v>281</v>
      </c>
      <c r="C13445" s="233">
        <v>4</v>
      </c>
      <c r="D13445" s="234">
        <v>0.0625</v>
      </c>
      <c r="E13445" s="235">
        <v>0</v>
      </c>
      <c r="F13445" s="235">
        <v>0.000029545611859018566</v>
      </c>
    </row>
    <row r="13446" ht="14.25" customHeight="1" spans="1:6" x14ac:dyDescent="0.25">
      <c r="A13446" s="232">
        <v>43746</v>
      </c>
      <c r="B13446" s="233">
        <v>281</v>
      </c>
      <c r="C13446" s="233">
        <v>5</v>
      </c>
      <c r="D13446" s="234">
        <v>0.08333333333212067</v>
      </c>
      <c r="E13446" s="235">
        <v>0</v>
      </c>
      <c r="F13446" s="235">
        <v>0.000028544065694306077</v>
      </c>
    </row>
    <row r="13447" ht="14.25" customHeight="1" spans="1:6" x14ac:dyDescent="0.25">
      <c r="A13447" s="232">
        <v>43746</v>
      </c>
      <c r="B13447" s="233">
        <v>281</v>
      </c>
      <c r="C13447" s="233">
        <v>6</v>
      </c>
      <c r="D13447" s="234">
        <v>0.10416666666787933</v>
      </c>
      <c r="E13447" s="235">
        <v>0</v>
      </c>
      <c r="F13447" s="235">
        <v>0.000028544065694306077</v>
      </c>
    </row>
    <row r="13448" ht="14.25" customHeight="1" spans="1:6" x14ac:dyDescent="0.25">
      <c r="A13448" s="232">
        <v>43746</v>
      </c>
      <c r="B13448" s="233">
        <v>281</v>
      </c>
      <c r="C13448" s="233">
        <v>7</v>
      </c>
      <c r="D13448" s="234">
        <v>0.125</v>
      </c>
      <c r="E13448" s="235">
        <v>0</v>
      </c>
      <c r="F13448" s="235">
        <v>0.000027642674146064832</v>
      </c>
    </row>
    <row r="13449" ht="14.25" customHeight="1" spans="1:6" x14ac:dyDescent="0.25">
      <c r="A13449" s="232">
        <v>43746</v>
      </c>
      <c r="B13449" s="233">
        <v>281</v>
      </c>
      <c r="C13449" s="233">
        <v>8</v>
      </c>
      <c r="D13449" s="234">
        <v>0.14583333333212067</v>
      </c>
      <c r="E13449" s="235">
        <v>0</v>
      </c>
      <c r="F13449" s="235">
        <v>0.00002724205568017983</v>
      </c>
    </row>
    <row r="13450" ht="14.25" customHeight="1" spans="1:6" x14ac:dyDescent="0.25">
      <c r="A13450" s="232">
        <v>43746</v>
      </c>
      <c r="B13450" s="233">
        <v>281</v>
      </c>
      <c r="C13450" s="233">
        <v>9</v>
      </c>
      <c r="D13450" s="234">
        <v>0.16666666666787933</v>
      </c>
      <c r="E13450" s="235">
        <v>0</v>
      </c>
      <c r="F13450" s="235">
        <v>0.000026941591830766084</v>
      </c>
    </row>
    <row r="13451" ht="14.25" customHeight="1" spans="1:6" x14ac:dyDescent="0.25">
      <c r="A13451" s="232">
        <v>43746</v>
      </c>
      <c r="B13451" s="233">
        <v>281</v>
      </c>
      <c r="C13451" s="233">
        <v>10</v>
      </c>
      <c r="D13451" s="234">
        <v>0.1875</v>
      </c>
      <c r="E13451" s="235">
        <v>0</v>
      </c>
      <c r="F13451" s="235">
        <v>0.00002684143721429483</v>
      </c>
    </row>
    <row r="13452" ht="14.25" customHeight="1" spans="1:6" x14ac:dyDescent="0.25">
      <c r="A13452" s="232">
        <v>43746</v>
      </c>
      <c r="B13452" s="233">
        <v>281</v>
      </c>
      <c r="C13452" s="233">
        <v>11</v>
      </c>
      <c r="D13452" s="234">
        <v>0.20833333333212067</v>
      </c>
      <c r="E13452" s="235">
        <v>0</v>
      </c>
      <c r="F13452" s="235">
        <v>0.000027742828762536086</v>
      </c>
    </row>
    <row r="13453" ht="14.25" customHeight="1" spans="1:6" x14ac:dyDescent="0.25">
      <c r="A13453" s="232">
        <v>43746</v>
      </c>
      <c r="B13453" s="233">
        <v>281</v>
      </c>
      <c r="C13453" s="233">
        <v>12</v>
      </c>
      <c r="D13453" s="234">
        <v>0.22916666666787933</v>
      </c>
      <c r="E13453" s="235">
        <v>0</v>
      </c>
      <c r="F13453" s="235">
        <v>0.00002974592109196107</v>
      </c>
    </row>
    <row r="13454" ht="14.25" customHeight="1" spans="1:6" x14ac:dyDescent="0.25">
      <c r="A13454" s="232">
        <v>43746</v>
      </c>
      <c r="B13454" s="233">
        <v>281</v>
      </c>
      <c r="C13454" s="233">
        <v>13</v>
      </c>
      <c r="D13454" s="234">
        <v>0.25</v>
      </c>
      <c r="E13454" s="235">
        <v>2.3456525794055305e-8</v>
      </c>
      <c r="F13454" s="235">
        <v>0.00003124824033902981</v>
      </c>
    </row>
    <row r="13455" ht="14.25" customHeight="1" spans="1:6" x14ac:dyDescent="0.25">
      <c r="A13455" s="232">
        <v>43746</v>
      </c>
      <c r="B13455" s="233">
        <v>281</v>
      </c>
      <c r="C13455" s="233">
        <v>14</v>
      </c>
      <c r="D13455" s="234">
        <v>0.2708333333321207</v>
      </c>
      <c r="E13455" s="235">
        <v>0.0000010138710502785688</v>
      </c>
      <c r="F13455" s="235">
        <v>0.00003505411576493728</v>
      </c>
    </row>
    <row r="13456" ht="14.25" customHeight="1" spans="1:6" x14ac:dyDescent="0.25">
      <c r="A13456" s="232">
        <v>43746</v>
      </c>
      <c r="B13456" s="233">
        <v>281</v>
      </c>
      <c r="C13456" s="233">
        <v>15</v>
      </c>
      <c r="D13456" s="234">
        <v>0.2916666666678793</v>
      </c>
      <c r="E13456" s="235">
        <v>0.000007442872547883964</v>
      </c>
      <c r="F13456" s="235">
        <v>0.00004096323813674099</v>
      </c>
    </row>
    <row r="13457" ht="14.25" customHeight="1" spans="1:6" x14ac:dyDescent="0.25">
      <c r="A13457" s="232">
        <v>43746</v>
      </c>
      <c r="B13457" s="233">
        <v>281</v>
      </c>
      <c r="C13457" s="233">
        <v>16</v>
      </c>
      <c r="D13457" s="234">
        <v>0.3125</v>
      </c>
      <c r="E13457" s="235">
        <v>0.00002169417643674544</v>
      </c>
      <c r="F13457" s="235">
        <v>0.00004677220589207346</v>
      </c>
    </row>
    <row r="13458" ht="14.25" customHeight="1" spans="1:6" x14ac:dyDescent="0.25">
      <c r="A13458" s="232">
        <v>43746</v>
      </c>
      <c r="B13458" s="233">
        <v>281</v>
      </c>
      <c r="C13458" s="233">
        <v>17</v>
      </c>
      <c r="D13458" s="234">
        <v>0.3333333333321207</v>
      </c>
      <c r="E13458" s="235">
        <v>0.00006233653677088475</v>
      </c>
      <c r="F13458" s="235">
        <v>0.00005448411136035966</v>
      </c>
    </row>
    <row r="13459" ht="14.25" customHeight="1" spans="1:6" x14ac:dyDescent="0.25">
      <c r="A13459" s="232">
        <v>43746</v>
      </c>
      <c r="B13459" s="233">
        <v>281</v>
      </c>
      <c r="C13459" s="233">
        <v>18</v>
      </c>
      <c r="D13459" s="234">
        <v>0.3541666666678793</v>
      </c>
      <c r="E13459" s="235">
        <v>0.00009225935599003972</v>
      </c>
      <c r="F13459" s="235">
        <v>0.00006189555297923212</v>
      </c>
    </row>
    <row r="13460" ht="14.25" customHeight="1" spans="1:6" x14ac:dyDescent="0.25">
      <c r="A13460" s="232">
        <v>43746</v>
      </c>
      <c r="B13460" s="233">
        <v>281</v>
      </c>
      <c r="C13460" s="233">
        <v>19</v>
      </c>
      <c r="D13460" s="234">
        <v>0.375</v>
      </c>
      <c r="E13460" s="235">
        <v>0.00012611808193746329</v>
      </c>
      <c r="F13460" s="235">
        <v>0.00006319756299335835</v>
      </c>
    </row>
    <row r="13461" ht="14.25" customHeight="1" spans="1:6" x14ac:dyDescent="0.25">
      <c r="A13461" s="232">
        <v>43746</v>
      </c>
      <c r="B13461" s="233">
        <v>281</v>
      </c>
      <c r="C13461" s="233">
        <v>20</v>
      </c>
      <c r="D13461" s="234">
        <v>0.3958333333321207</v>
      </c>
      <c r="E13461" s="235">
        <v>0.0001544358463370228</v>
      </c>
      <c r="F13461" s="235">
        <v>0.00006490019147336961</v>
      </c>
    </row>
    <row r="13462" ht="14.25" customHeight="1" spans="1:6" x14ac:dyDescent="0.25">
      <c r="A13462" s="232">
        <v>43746</v>
      </c>
      <c r="B13462" s="233">
        <v>281</v>
      </c>
      <c r="C13462" s="233">
        <v>21</v>
      </c>
      <c r="D13462" s="234">
        <v>0.4166666666678793</v>
      </c>
      <c r="E13462" s="235">
        <v>0.00017491571894567127</v>
      </c>
      <c r="F13462" s="235">
        <v>0.0000667029745698521</v>
      </c>
    </row>
    <row r="13463" ht="14.25" customHeight="1" spans="1:6" x14ac:dyDescent="0.25">
      <c r="A13463" s="232">
        <v>43746</v>
      </c>
      <c r="B13463" s="233">
        <v>281</v>
      </c>
      <c r="C13463" s="233">
        <v>22</v>
      </c>
      <c r="D13463" s="234">
        <v>0.4375</v>
      </c>
      <c r="E13463" s="235">
        <v>0.00019335977564418673</v>
      </c>
      <c r="F13463" s="235">
        <v>0.000060393233732163374</v>
      </c>
    </row>
    <row r="13464" ht="14.25" customHeight="1" spans="1:6" x14ac:dyDescent="0.25">
      <c r="A13464" s="232">
        <v>43746</v>
      </c>
      <c r="B13464" s="233">
        <v>281</v>
      </c>
      <c r="C13464" s="233">
        <v>23</v>
      </c>
      <c r="D13464" s="234">
        <v>0.4583333333321207</v>
      </c>
      <c r="E13464" s="235">
        <v>0.00020426678030238747</v>
      </c>
      <c r="F13464" s="235">
        <v>0.00006119447066393338</v>
      </c>
    </row>
    <row r="13465" ht="14.25" customHeight="1" spans="1:6" x14ac:dyDescent="0.25">
      <c r="A13465" s="232">
        <v>43746</v>
      </c>
      <c r="B13465" s="233">
        <v>281</v>
      </c>
      <c r="C13465" s="233">
        <v>24</v>
      </c>
      <c r="D13465" s="234">
        <v>0.4791666666678793</v>
      </c>
      <c r="E13465" s="235">
        <v>0.0002085096204171197</v>
      </c>
      <c r="F13465" s="235">
        <v>0.00005979230603333589</v>
      </c>
    </row>
    <row r="13466" ht="14.25" customHeight="1" spans="1:6" x14ac:dyDescent="0.25">
      <c r="A13466" s="232">
        <v>43746</v>
      </c>
      <c r="B13466" s="233">
        <v>281</v>
      </c>
      <c r="C13466" s="233">
        <v>25</v>
      </c>
      <c r="D13466" s="234">
        <v>0.5</v>
      </c>
      <c r="E13466" s="235">
        <v>0.00020349951806809336</v>
      </c>
      <c r="F13466" s="235">
        <v>0.00006099416143099088</v>
      </c>
    </row>
    <row r="13467" ht="14.25" customHeight="1" spans="1:6" x14ac:dyDescent="0.25">
      <c r="A13467" s="232">
        <v>43746</v>
      </c>
      <c r="B13467" s="233">
        <v>281</v>
      </c>
      <c r="C13467" s="233">
        <v>26</v>
      </c>
      <c r="D13467" s="234">
        <v>0.5208333333321207</v>
      </c>
      <c r="E13467" s="235">
        <v>0.0002047798904196724</v>
      </c>
      <c r="F13467" s="235">
        <v>0.00006049338834863463</v>
      </c>
    </row>
    <row r="13468" ht="14.25" customHeight="1" spans="1:6" x14ac:dyDescent="0.25">
      <c r="A13468" s="232">
        <v>43746</v>
      </c>
      <c r="B13468" s="233">
        <v>281</v>
      </c>
      <c r="C13468" s="233">
        <v>27</v>
      </c>
      <c r="D13468" s="234">
        <v>0.5416666666678793</v>
      </c>
      <c r="E13468" s="235">
        <v>0.00017159712086524303</v>
      </c>
      <c r="F13468" s="235">
        <v>0.00005989246064980713</v>
      </c>
    </row>
    <row r="13469" ht="14.25" customHeight="1" spans="1:6" x14ac:dyDescent="0.25">
      <c r="A13469" s="232">
        <v>43746</v>
      </c>
      <c r="B13469" s="233">
        <v>281</v>
      </c>
      <c r="C13469" s="233">
        <v>28</v>
      </c>
      <c r="D13469" s="234">
        <v>0.5625</v>
      </c>
      <c r="E13469" s="235">
        <v>0.00010039029284374385</v>
      </c>
      <c r="F13469" s="235">
        <v>0.00005828998678626714</v>
      </c>
    </row>
    <row r="13470" ht="14.25" customHeight="1" spans="1:6" x14ac:dyDescent="0.25">
      <c r="A13470" s="232">
        <v>43746</v>
      </c>
      <c r="B13470" s="233">
        <v>281</v>
      </c>
      <c r="C13470" s="233">
        <v>29</v>
      </c>
      <c r="D13470" s="234">
        <v>0.5833333333321207</v>
      </c>
      <c r="E13470" s="235">
        <v>0.00007310756626780713</v>
      </c>
      <c r="F13470" s="235">
        <v>0.00005598643060742841</v>
      </c>
    </row>
    <row r="13471" ht="14.25" customHeight="1" spans="1:6" x14ac:dyDescent="0.25">
      <c r="A13471" s="232">
        <v>43746</v>
      </c>
      <c r="B13471" s="233">
        <v>281</v>
      </c>
      <c r="C13471" s="233">
        <v>30</v>
      </c>
      <c r="D13471" s="234">
        <v>0.6041666666678793</v>
      </c>
      <c r="E13471" s="235">
        <v>0.00007889574524915466</v>
      </c>
      <c r="F13471" s="235">
        <v>0.0000571882860050834</v>
      </c>
    </row>
    <row r="13472" ht="14.25" customHeight="1" spans="1:6" x14ac:dyDescent="0.25">
      <c r="A13472" s="232">
        <v>43746</v>
      </c>
      <c r="B13472" s="233">
        <v>281</v>
      </c>
      <c r="C13472" s="233">
        <v>31</v>
      </c>
      <c r="D13472" s="234">
        <v>0.625</v>
      </c>
      <c r="E13472" s="235">
        <v>0.00006149887934756163</v>
      </c>
      <c r="F13472" s="235">
        <v>0.000056387049073313414</v>
      </c>
    </row>
    <row r="13473" ht="14.25" customHeight="1" spans="1:6" x14ac:dyDescent="0.25">
      <c r="A13473" s="232">
        <v>43746</v>
      </c>
      <c r="B13473" s="233">
        <v>281</v>
      </c>
      <c r="C13473" s="233">
        <v>32</v>
      </c>
      <c r="D13473" s="234">
        <v>0.6458333333321207</v>
      </c>
      <c r="E13473" s="235">
        <v>0.00004885411723401506</v>
      </c>
      <c r="F13473" s="235">
        <v>0.00005758890447096841</v>
      </c>
    </row>
    <row r="13474" ht="14.25" customHeight="1" spans="1:6" x14ac:dyDescent="0.25">
      <c r="A13474" s="232">
        <v>43746</v>
      </c>
      <c r="B13474" s="233">
        <v>281</v>
      </c>
      <c r="C13474" s="233">
        <v>33</v>
      </c>
      <c r="D13474" s="234">
        <v>0.6666666666678793</v>
      </c>
      <c r="E13474" s="235">
        <v>0.000026215393692576395</v>
      </c>
      <c r="F13474" s="235">
        <v>0.000060092769882749627</v>
      </c>
    </row>
    <row r="13475" ht="14.25" customHeight="1" spans="1:6" x14ac:dyDescent="0.25">
      <c r="A13475" s="232">
        <v>43746</v>
      </c>
      <c r="B13475" s="233">
        <v>281</v>
      </c>
      <c r="C13475" s="233">
        <v>34</v>
      </c>
      <c r="D13475" s="234">
        <v>0.6875</v>
      </c>
      <c r="E13475" s="235">
        <v>0.000013631629836053352</v>
      </c>
      <c r="F13475" s="235">
        <v>0.00006510050070631209</v>
      </c>
    </row>
    <row r="13476" ht="14.25" customHeight="1" spans="1:6" x14ac:dyDescent="0.25">
      <c r="A13476" s="232">
        <v>43746</v>
      </c>
      <c r="B13476" s="233">
        <v>281</v>
      </c>
      <c r="C13476" s="233">
        <v>35</v>
      </c>
      <c r="D13476" s="234">
        <v>0.7083333333321207</v>
      </c>
      <c r="E13476" s="235">
        <v>0.000004122872140635857</v>
      </c>
      <c r="F13476" s="235">
        <v>0.00007261209694165581</v>
      </c>
    </row>
    <row r="13477" ht="14.25" customHeight="1" spans="1:6" x14ac:dyDescent="0.25">
      <c r="A13477" s="232">
        <v>43746</v>
      </c>
      <c r="B13477" s="233">
        <v>281</v>
      </c>
      <c r="C13477" s="233">
        <v>36</v>
      </c>
      <c r="D13477" s="234">
        <v>0.7291666666678793</v>
      </c>
      <c r="E13477" s="235">
        <v>8.569662560617589e-8</v>
      </c>
      <c r="F13477" s="235">
        <v>0.00008022384779347077</v>
      </c>
    </row>
    <row r="13478" ht="14.25" customHeight="1" spans="1:6" x14ac:dyDescent="0.25">
      <c r="A13478" s="232">
        <v>43746</v>
      </c>
      <c r="B13478" s="233">
        <v>281</v>
      </c>
      <c r="C13478" s="233">
        <v>37</v>
      </c>
      <c r="D13478" s="234">
        <v>0.75</v>
      </c>
      <c r="E13478" s="235">
        <v>0</v>
      </c>
      <c r="F13478" s="235">
        <v>0.00008463065091820574</v>
      </c>
    </row>
    <row r="13479" ht="14.25" customHeight="1" spans="1:6" x14ac:dyDescent="0.25">
      <c r="A13479" s="232">
        <v>43746</v>
      </c>
      <c r="B13479" s="233">
        <v>281</v>
      </c>
      <c r="C13479" s="233">
        <v>38</v>
      </c>
      <c r="D13479" s="234">
        <v>0.7708333333321207</v>
      </c>
      <c r="E13479" s="235">
        <v>0</v>
      </c>
      <c r="F13479" s="235">
        <v>0.00008342879552055075</v>
      </c>
    </row>
    <row r="13480" ht="14.25" customHeight="1" spans="1:6" x14ac:dyDescent="0.25">
      <c r="A13480" s="232">
        <v>43746</v>
      </c>
      <c r="B13480" s="233">
        <v>281</v>
      </c>
      <c r="C13480" s="233">
        <v>39</v>
      </c>
      <c r="D13480" s="234">
        <v>0.7916666666678793</v>
      </c>
      <c r="E13480" s="235">
        <v>0</v>
      </c>
      <c r="F13480" s="235">
        <v>0.00008573235169938947</v>
      </c>
    </row>
    <row r="13481" ht="14.25" customHeight="1" spans="1:6" x14ac:dyDescent="0.25">
      <c r="A13481" s="232">
        <v>43746</v>
      </c>
      <c r="B13481" s="233">
        <v>281</v>
      </c>
      <c r="C13481" s="233">
        <v>40</v>
      </c>
      <c r="D13481" s="234">
        <v>0.8125</v>
      </c>
      <c r="E13481" s="235">
        <v>0</v>
      </c>
      <c r="F13481" s="235">
        <v>0.00008062446625935576</v>
      </c>
    </row>
    <row r="13482" ht="14.25" customHeight="1" spans="1:6" x14ac:dyDescent="0.25">
      <c r="A13482" s="232">
        <v>43746</v>
      </c>
      <c r="B13482" s="233">
        <v>281</v>
      </c>
      <c r="C13482" s="233">
        <v>41</v>
      </c>
      <c r="D13482" s="234">
        <v>0.8333333333321207</v>
      </c>
      <c r="E13482" s="235">
        <v>0</v>
      </c>
      <c r="F13482" s="235">
        <v>0.00007761982776521827</v>
      </c>
    </row>
    <row r="13483" ht="14.25" customHeight="1" spans="1:6" x14ac:dyDescent="0.25">
      <c r="A13483" s="232">
        <v>43746</v>
      </c>
      <c r="B13483" s="233">
        <v>281</v>
      </c>
      <c r="C13483" s="233">
        <v>42</v>
      </c>
      <c r="D13483" s="234">
        <v>0.8541666666678793</v>
      </c>
      <c r="E13483" s="235">
        <v>0</v>
      </c>
      <c r="F13483" s="235">
        <v>0.00007481549850402329</v>
      </c>
    </row>
    <row r="13484" ht="14.25" customHeight="1" spans="1:6" x14ac:dyDescent="0.25">
      <c r="A13484" s="232">
        <v>43746</v>
      </c>
      <c r="B13484" s="233">
        <v>281</v>
      </c>
      <c r="C13484" s="233">
        <v>43</v>
      </c>
      <c r="D13484" s="234">
        <v>0.875</v>
      </c>
      <c r="E13484" s="235">
        <v>0</v>
      </c>
      <c r="F13484" s="235">
        <v>0.00007030854076281706</v>
      </c>
    </row>
    <row r="13485" ht="14.25" customHeight="1" spans="1:6" x14ac:dyDescent="0.25">
      <c r="A13485" s="232">
        <v>43746</v>
      </c>
      <c r="B13485" s="233">
        <v>281</v>
      </c>
      <c r="C13485" s="233">
        <v>44</v>
      </c>
      <c r="D13485" s="234">
        <v>0.8958333333321207</v>
      </c>
      <c r="E13485" s="235">
        <v>0</v>
      </c>
      <c r="F13485" s="235">
        <v>0.00006880622151574834</v>
      </c>
    </row>
    <row r="13486" ht="14.25" customHeight="1" spans="1:6" x14ac:dyDescent="0.25">
      <c r="A13486" s="232">
        <v>43746</v>
      </c>
      <c r="B13486" s="233">
        <v>281</v>
      </c>
      <c r="C13486" s="233">
        <v>45</v>
      </c>
      <c r="D13486" s="234">
        <v>0.9166666666678793</v>
      </c>
      <c r="E13486" s="235">
        <v>0</v>
      </c>
      <c r="F13486" s="235">
        <v>0.00006480003685689835</v>
      </c>
    </row>
    <row r="13487" ht="14.25" customHeight="1" spans="1:6" x14ac:dyDescent="0.25">
      <c r="A13487" s="232">
        <v>43746</v>
      </c>
      <c r="B13487" s="233">
        <v>281</v>
      </c>
      <c r="C13487" s="233">
        <v>46</v>
      </c>
      <c r="D13487" s="234">
        <v>0.9375</v>
      </c>
      <c r="E13487" s="235">
        <v>0</v>
      </c>
      <c r="F13487" s="235">
        <v>0.00005808967755332465</v>
      </c>
    </row>
    <row r="13488" ht="14.25" customHeight="1" spans="1:6" x14ac:dyDescent="0.25">
      <c r="A13488" s="232">
        <v>43746</v>
      </c>
      <c r="B13488" s="233">
        <v>281</v>
      </c>
      <c r="C13488" s="233">
        <v>47</v>
      </c>
      <c r="D13488" s="234">
        <v>0.9583333333321207</v>
      </c>
      <c r="E13488" s="235">
        <v>0</v>
      </c>
      <c r="F13488" s="235">
        <v>0.00005298179211329092</v>
      </c>
    </row>
    <row r="13489" ht="14.25" customHeight="1" spans="1:6" x14ac:dyDescent="0.25">
      <c r="A13489" s="232">
        <v>43746</v>
      </c>
      <c r="B13489" s="233">
        <v>281</v>
      </c>
      <c r="C13489" s="233">
        <v>48</v>
      </c>
      <c r="D13489" s="234">
        <v>0.9791666666678793</v>
      </c>
      <c r="E13489" s="235">
        <v>0</v>
      </c>
      <c r="F13489" s="235">
        <v>0.00004747328820737221</v>
      </c>
    </row>
    <row r="13490" ht="14.25" customHeight="1" spans="1:6" x14ac:dyDescent="0.25">
      <c r="A13490" s="232">
        <v>43747</v>
      </c>
      <c r="B13490" s="233">
        <v>282</v>
      </c>
      <c r="C13490" s="233">
        <v>1</v>
      </c>
      <c r="D13490" s="234">
        <v>0</v>
      </c>
      <c r="E13490" s="235">
        <v>0</v>
      </c>
      <c r="F13490" s="235">
        <v>0.000040662774287327245</v>
      </c>
    </row>
    <row r="13491" ht="14.25" customHeight="1" spans="1:6" x14ac:dyDescent="0.25">
      <c r="A13491" s="232">
        <v>43747</v>
      </c>
      <c r="B13491" s="233">
        <v>282</v>
      </c>
      <c r="C13491" s="233">
        <v>2</v>
      </c>
      <c r="D13491" s="234">
        <v>0.020833333332120674</v>
      </c>
      <c r="E13491" s="235">
        <v>0</v>
      </c>
      <c r="F13491" s="235">
        <v>0.000037057208094362266</v>
      </c>
    </row>
    <row r="13492" ht="14.25" customHeight="1" spans="1:6" x14ac:dyDescent="0.25">
      <c r="A13492" s="232">
        <v>43747</v>
      </c>
      <c r="B13492" s="233">
        <v>282</v>
      </c>
      <c r="C13492" s="233">
        <v>3</v>
      </c>
      <c r="D13492" s="234">
        <v>0.041666666667879326</v>
      </c>
      <c r="E13492" s="235">
        <v>0</v>
      </c>
      <c r="F13492" s="235">
        <v>0.00003335148728492605</v>
      </c>
    </row>
    <row r="13493" ht="14.25" customHeight="1" spans="1:6" x14ac:dyDescent="0.25">
      <c r="A13493" s="232">
        <v>43747</v>
      </c>
      <c r="B13493" s="233">
        <v>282</v>
      </c>
      <c r="C13493" s="233">
        <v>4</v>
      </c>
      <c r="D13493" s="234">
        <v>0.0625</v>
      </c>
      <c r="E13493" s="235">
        <v>0</v>
      </c>
      <c r="F13493" s="235">
        <v>0.000031148085722558555</v>
      </c>
    </row>
    <row r="13494" ht="14.25" customHeight="1" spans="1:6" x14ac:dyDescent="0.25">
      <c r="A13494" s="232">
        <v>43747</v>
      </c>
      <c r="B13494" s="233">
        <v>282</v>
      </c>
      <c r="C13494" s="233">
        <v>5</v>
      </c>
      <c r="D13494" s="234">
        <v>0.08333333333212067</v>
      </c>
      <c r="E13494" s="235">
        <v>0</v>
      </c>
      <c r="F13494" s="235">
        <v>0.000030246694174317314</v>
      </c>
    </row>
    <row r="13495" ht="14.25" customHeight="1" spans="1:6" x14ac:dyDescent="0.25">
      <c r="A13495" s="232">
        <v>43747</v>
      </c>
      <c r="B13495" s="233">
        <v>282</v>
      </c>
      <c r="C13495" s="233">
        <v>6</v>
      </c>
      <c r="D13495" s="234">
        <v>0.10416666666787933</v>
      </c>
      <c r="E13495" s="235">
        <v>0</v>
      </c>
      <c r="F13495" s="235">
        <v>0.000029545611859018566</v>
      </c>
    </row>
    <row r="13496" ht="14.25" customHeight="1" spans="1:6" x14ac:dyDescent="0.25">
      <c r="A13496" s="232">
        <v>43747</v>
      </c>
      <c r="B13496" s="233">
        <v>282</v>
      </c>
      <c r="C13496" s="233">
        <v>7</v>
      </c>
      <c r="D13496" s="234">
        <v>0.125</v>
      </c>
      <c r="E13496" s="235">
        <v>0</v>
      </c>
      <c r="F13496" s="235">
        <v>0.000028443911077834827</v>
      </c>
    </row>
    <row r="13497" ht="14.25" customHeight="1" spans="1:6" x14ac:dyDescent="0.25">
      <c r="A13497" s="232">
        <v>43747</v>
      </c>
      <c r="B13497" s="233">
        <v>282</v>
      </c>
      <c r="C13497" s="233">
        <v>8</v>
      </c>
      <c r="D13497" s="234">
        <v>0.14583333333212067</v>
      </c>
      <c r="E13497" s="235">
        <v>0</v>
      </c>
      <c r="F13497" s="235">
        <v>0.000027642674146064832</v>
      </c>
    </row>
    <row r="13498" ht="14.25" customHeight="1" spans="1:6" x14ac:dyDescent="0.25">
      <c r="A13498" s="232">
        <v>43747</v>
      </c>
      <c r="B13498" s="233">
        <v>282</v>
      </c>
      <c r="C13498" s="233">
        <v>9</v>
      </c>
      <c r="D13498" s="234">
        <v>0.16666666666787933</v>
      </c>
      <c r="E13498" s="235">
        <v>0</v>
      </c>
      <c r="F13498" s="235">
        <v>0.000027141901063708585</v>
      </c>
    </row>
    <row r="13499" ht="14.25" customHeight="1" spans="1:6" x14ac:dyDescent="0.25">
      <c r="A13499" s="232">
        <v>43747</v>
      </c>
      <c r="B13499" s="233">
        <v>282</v>
      </c>
      <c r="C13499" s="233">
        <v>10</v>
      </c>
      <c r="D13499" s="234">
        <v>0.1875</v>
      </c>
      <c r="E13499" s="235">
        <v>0</v>
      </c>
      <c r="F13499" s="235">
        <v>0.00002724205568017983</v>
      </c>
    </row>
    <row r="13500" ht="14.25" customHeight="1" spans="1:6" x14ac:dyDescent="0.25">
      <c r="A13500" s="232">
        <v>43747</v>
      </c>
      <c r="B13500" s="233">
        <v>282</v>
      </c>
      <c r="C13500" s="233">
        <v>11</v>
      </c>
      <c r="D13500" s="234">
        <v>0.20833333333212067</v>
      </c>
      <c r="E13500" s="235">
        <v>0</v>
      </c>
      <c r="F13500" s="235">
        <v>0.000028043292611949826</v>
      </c>
    </row>
    <row r="13501" ht="14.25" customHeight="1" spans="1:6" x14ac:dyDescent="0.25">
      <c r="A13501" s="232">
        <v>43747</v>
      </c>
      <c r="B13501" s="233">
        <v>282</v>
      </c>
      <c r="C13501" s="233">
        <v>12</v>
      </c>
      <c r="D13501" s="234">
        <v>0.22916666666787933</v>
      </c>
      <c r="E13501" s="235">
        <v>0</v>
      </c>
      <c r="F13501" s="235">
        <v>0.000028443911077834827</v>
      </c>
    </row>
    <row r="13502" ht="14.25" customHeight="1" spans="1:6" x14ac:dyDescent="0.25">
      <c r="A13502" s="232">
        <v>43747</v>
      </c>
      <c r="B13502" s="233">
        <v>282</v>
      </c>
      <c r="C13502" s="233">
        <v>13</v>
      </c>
      <c r="D13502" s="234">
        <v>0.25</v>
      </c>
      <c r="E13502" s="235">
        <v>4.691305158811061e-8</v>
      </c>
      <c r="F13502" s="235">
        <v>0.00003054715802373107</v>
      </c>
    </row>
    <row r="13503" ht="14.25" customHeight="1" spans="1:6" x14ac:dyDescent="0.25">
      <c r="A13503" s="232">
        <v>43747</v>
      </c>
      <c r="B13503" s="233">
        <v>282</v>
      </c>
      <c r="C13503" s="233">
        <v>14</v>
      </c>
      <c r="D13503" s="234">
        <v>0.2708333333321207</v>
      </c>
      <c r="E13503" s="235">
        <v>0.0000026064372815172552</v>
      </c>
      <c r="F13503" s="235">
        <v>0.000032950868819041045</v>
      </c>
    </row>
    <row r="13504" ht="14.25" customHeight="1" spans="1:6" x14ac:dyDescent="0.25">
      <c r="A13504" s="232">
        <v>43747</v>
      </c>
      <c r="B13504" s="233">
        <v>282</v>
      </c>
      <c r="C13504" s="233">
        <v>15</v>
      </c>
      <c r="D13504" s="234">
        <v>0.2916666666678793</v>
      </c>
      <c r="E13504" s="235">
        <v>0.000014179313400251632</v>
      </c>
      <c r="F13504" s="235">
        <v>0.000036957053477891026</v>
      </c>
    </row>
    <row r="13505" ht="14.25" customHeight="1" spans="1:6" x14ac:dyDescent="0.25">
      <c r="A13505" s="232">
        <v>43747</v>
      </c>
      <c r="B13505" s="233">
        <v>282</v>
      </c>
      <c r="C13505" s="233">
        <v>16</v>
      </c>
      <c r="D13505" s="234">
        <v>0.3125</v>
      </c>
      <c r="E13505" s="235">
        <v>0.000031056705538377655</v>
      </c>
      <c r="F13505" s="235">
        <v>0.000042165093534395995</v>
      </c>
    </row>
    <row r="13506" ht="14.25" customHeight="1" spans="1:6" x14ac:dyDescent="0.25">
      <c r="A13506" s="232">
        <v>43747</v>
      </c>
      <c r="B13506" s="233">
        <v>282</v>
      </c>
      <c r="C13506" s="233">
        <v>17</v>
      </c>
      <c r="D13506" s="234">
        <v>0.3333333333321207</v>
      </c>
      <c r="E13506" s="235">
        <v>0.00004746400921739047</v>
      </c>
      <c r="F13506" s="235">
        <v>0.00005228070979799218</v>
      </c>
    </row>
    <row r="13507" ht="14.25" customHeight="1" spans="1:6" x14ac:dyDescent="0.25">
      <c r="A13507" s="232">
        <v>43747</v>
      </c>
      <c r="B13507" s="233">
        <v>282</v>
      </c>
      <c r="C13507" s="233">
        <v>18</v>
      </c>
      <c r="D13507" s="234">
        <v>0.3541666666678793</v>
      </c>
      <c r="E13507" s="235">
        <v>0.00006702791233627018</v>
      </c>
      <c r="F13507" s="235">
        <v>0.000059391687567450885</v>
      </c>
    </row>
    <row r="13508" ht="14.25" customHeight="1" spans="1:6" x14ac:dyDescent="0.25">
      <c r="A13508" s="232">
        <v>43747</v>
      </c>
      <c r="B13508" s="233">
        <v>282</v>
      </c>
      <c r="C13508" s="233">
        <v>19</v>
      </c>
      <c r="D13508" s="234">
        <v>0.375</v>
      </c>
      <c r="E13508" s="235">
        <v>0.00008275974236783283</v>
      </c>
      <c r="F13508" s="235">
        <v>0.0000636983360757146</v>
      </c>
    </row>
    <row r="13509" ht="14.25" customHeight="1" spans="1:6" x14ac:dyDescent="0.25">
      <c r="A13509" s="232">
        <v>43747</v>
      </c>
      <c r="B13509" s="233">
        <v>282</v>
      </c>
      <c r="C13509" s="233">
        <v>20</v>
      </c>
      <c r="D13509" s="234">
        <v>0.3958333333321207</v>
      </c>
      <c r="E13509" s="235">
        <v>0.00010779918424058972</v>
      </c>
      <c r="F13509" s="235">
        <v>0.00006459972762395585</v>
      </c>
    </row>
    <row r="13510" ht="14.25" customHeight="1" spans="1:6" x14ac:dyDescent="0.25">
      <c r="A13510" s="232">
        <v>43747</v>
      </c>
      <c r="B13510" s="233">
        <v>282</v>
      </c>
      <c r="C13510" s="233">
        <v>21</v>
      </c>
      <c r="D13510" s="234">
        <v>0.4166666666678793</v>
      </c>
      <c r="E13510" s="235">
        <v>0.00011786309439867221</v>
      </c>
      <c r="F13510" s="235">
        <v>0.00006419910915807086</v>
      </c>
    </row>
    <row r="13511" ht="14.25" customHeight="1" spans="1:6" x14ac:dyDescent="0.25">
      <c r="A13511" s="232">
        <v>43747</v>
      </c>
      <c r="B13511" s="233">
        <v>282</v>
      </c>
      <c r="C13511" s="233">
        <v>22</v>
      </c>
      <c r="D13511" s="234">
        <v>0.4375</v>
      </c>
      <c r="E13511" s="235">
        <v>0.00012050906166868052</v>
      </c>
      <c r="F13511" s="235">
        <v>0.00006870606689927708</v>
      </c>
    </row>
    <row r="13512" ht="14.25" customHeight="1" spans="1:6" x14ac:dyDescent="0.25">
      <c r="A13512" s="232">
        <v>43747</v>
      </c>
      <c r="B13512" s="233">
        <v>282</v>
      </c>
      <c r="C13512" s="233">
        <v>23</v>
      </c>
      <c r="D13512" s="234">
        <v>0.4583333333321207</v>
      </c>
      <c r="E13512" s="235">
        <v>0.00012159418793631389</v>
      </c>
      <c r="F13512" s="235">
        <v>0.00007131008692752957</v>
      </c>
    </row>
    <row r="13513" ht="14.25" customHeight="1" spans="1:6" x14ac:dyDescent="0.25">
      <c r="A13513" s="232">
        <v>43747</v>
      </c>
      <c r="B13513" s="233">
        <v>282</v>
      </c>
      <c r="C13513" s="233">
        <v>24</v>
      </c>
      <c r="D13513" s="234">
        <v>0.4791666666678793</v>
      </c>
      <c r="E13513" s="235">
        <v>0.00013237358440834374</v>
      </c>
      <c r="F13513" s="235">
        <v>0.00006940714921457582</v>
      </c>
    </row>
    <row r="13514" ht="14.25" customHeight="1" spans="1:6" x14ac:dyDescent="0.25">
      <c r="A13514" s="232">
        <v>43747</v>
      </c>
      <c r="B13514" s="233">
        <v>282</v>
      </c>
      <c r="C13514" s="233">
        <v>25</v>
      </c>
      <c r="D13514" s="234">
        <v>0.5</v>
      </c>
      <c r="E13514" s="235">
        <v>0.00013742968232698092</v>
      </c>
      <c r="F13514" s="235">
        <v>0.00007090946846164457</v>
      </c>
    </row>
    <row r="13515" ht="14.25" customHeight="1" spans="1:6" x14ac:dyDescent="0.25">
      <c r="A13515" s="232">
        <v>43747</v>
      </c>
      <c r="B13515" s="233">
        <v>282</v>
      </c>
      <c r="C13515" s="233">
        <v>26</v>
      </c>
      <c r="D13515" s="234">
        <v>0.5208333333321207</v>
      </c>
      <c r="E13515" s="235">
        <v>0.00015147853106089332</v>
      </c>
      <c r="F13515" s="235">
        <v>0.00007191101462635705</v>
      </c>
    </row>
    <row r="13516" ht="14.25" customHeight="1" spans="1:6" x14ac:dyDescent="0.25">
      <c r="A13516" s="232">
        <v>43747</v>
      </c>
      <c r="B13516" s="233">
        <v>282</v>
      </c>
      <c r="C13516" s="233">
        <v>27</v>
      </c>
      <c r="D13516" s="234">
        <v>0.5416666666678793</v>
      </c>
      <c r="E13516" s="235">
        <v>0.00013972900593204503</v>
      </c>
      <c r="F13516" s="235">
        <v>0.00007080931384517331</v>
      </c>
    </row>
    <row r="13517" ht="14.25" customHeight="1" spans="1:6" x14ac:dyDescent="0.25">
      <c r="A13517" s="232">
        <v>43747</v>
      </c>
      <c r="B13517" s="233">
        <v>282</v>
      </c>
      <c r="C13517" s="233">
        <v>28</v>
      </c>
      <c r="D13517" s="234">
        <v>0.5625</v>
      </c>
      <c r="E13517" s="235">
        <v>0.00013867522354697195</v>
      </c>
      <c r="F13517" s="235">
        <v>0.00006730390226867957</v>
      </c>
    </row>
    <row r="13518" ht="14.25" customHeight="1" spans="1:6" x14ac:dyDescent="0.25">
      <c r="A13518" s="232">
        <v>43747</v>
      </c>
      <c r="B13518" s="233">
        <v>282</v>
      </c>
      <c r="C13518" s="233">
        <v>29</v>
      </c>
      <c r="D13518" s="234">
        <v>0.5833333333321207</v>
      </c>
      <c r="E13518" s="235">
        <v>0.00010809269563571716</v>
      </c>
      <c r="F13518" s="235">
        <v>0.00006640251072043834</v>
      </c>
    </row>
    <row r="13519" ht="14.25" customHeight="1" spans="1:6" x14ac:dyDescent="0.25">
      <c r="A13519" s="232">
        <v>43747</v>
      </c>
      <c r="B13519" s="233">
        <v>282</v>
      </c>
      <c r="C13519" s="233">
        <v>30</v>
      </c>
      <c r="D13519" s="234">
        <v>0.6041666666678793</v>
      </c>
      <c r="E13519" s="235">
        <v>0.00010779865330736952</v>
      </c>
      <c r="F13519" s="235">
        <v>0.00006490019147336961</v>
      </c>
    </row>
    <row r="13520" ht="14.25" customHeight="1" spans="1:6" x14ac:dyDescent="0.25">
      <c r="A13520" s="232">
        <v>43747</v>
      </c>
      <c r="B13520" s="233">
        <v>282</v>
      </c>
      <c r="C13520" s="233">
        <v>31</v>
      </c>
      <c r="D13520" s="234">
        <v>0.625</v>
      </c>
      <c r="E13520" s="235">
        <v>0.00009304105809303157</v>
      </c>
      <c r="F13520" s="235">
        <v>0.00006880622151574834</v>
      </c>
    </row>
    <row r="13521" ht="14.25" customHeight="1" spans="1:6" x14ac:dyDescent="0.25">
      <c r="A13521" s="232">
        <v>43747</v>
      </c>
      <c r="B13521" s="233">
        <v>282</v>
      </c>
      <c r="C13521" s="233">
        <v>32</v>
      </c>
      <c r="D13521" s="234">
        <v>0.6458333333321207</v>
      </c>
      <c r="E13521" s="235">
        <v>0.00005727303017750372</v>
      </c>
      <c r="F13521" s="235">
        <v>0.00006930699459810458</v>
      </c>
    </row>
    <row r="13522" ht="14.25" customHeight="1" spans="1:6" x14ac:dyDescent="0.25">
      <c r="A13522" s="232">
        <v>43747</v>
      </c>
      <c r="B13522" s="233">
        <v>282</v>
      </c>
      <c r="C13522" s="233">
        <v>33</v>
      </c>
      <c r="D13522" s="234">
        <v>0.6666666666678793</v>
      </c>
      <c r="E13522" s="235">
        <v>0.000039171737830052706</v>
      </c>
      <c r="F13522" s="235">
        <v>0.0000738139523393108</v>
      </c>
    </row>
    <row r="13523" ht="14.25" customHeight="1" spans="1:6" x14ac:dyDescent="0.25">
      <c r="A13523" s="232">
        <v>43747</v>
      </c>
      <c r="B13523" s="233">
        <v>282</v>
      </c>
      <c r="C13523" s="233">
        <v>34</v>
      </c>
      <c r="D13523" s="234">
        <v>0.6875</v>
      </c>
      <c r="E13523" s="235">
        <v>0.000022549552841783512</v>
      </c>
      <c r="F13523" s="235">
        <v>0.00007651812698403452</v>
      </c>
    </row>
    <row r="13524" ht="14.25" customHeight="1" spans="1:6" x14ac:dyDescent="0.25">
      <c r="A13524" s="232">
        <v>43747</v>
      </c>
      <c r="B13524" s="233">
        <v>282</v>
      </c>
      <c r="C13524" s="233">
        <v>35</v>
      </c>
      <c r="D13524" s="234">
        <v>0.7083333333321207</v>
      </c>
      <c r="E13524" s="235">
        <v>0.0000080544300519972</v>
      </c>
      <c r="F13524" s="235">
        <v>0.00008372925936996448</v>
      </c>
    </row>
    <row r="13525" ht="14.25" customHeight="1" spans="1:6" x14ac:dyDescent="0.25">
      <c r="A13525" s="232">
        <v>43747</v>
      </c>
      <c r="B13525" s="233">
        <v>282</v>
      </c>
      <c r="C13525" s="233">
        <v>36</v>
      </c>
      <c r="D13525" s="234">
        <v>0.7291666666678793</v>
      </c>
      <c r="E13525" s="235">
        <v>5.615286805906837e-7</v>
      </c>
      <c r="F13525" s="235">
        <v>0.00008563219708291823</v>
      </c>
    </row>
    <row r="13526" ht="14.25" customHeight="1" spans="1:6" x14ac:dyDescent="0.25">
      <c r="A13526" s="232">
        <v>43747</v>
      </c>
      <c r="B13526" s="233">
        <v>282</v>
      </c>
      <c r="C13526" s="233">
        <v>37</v>
      </c>
      <c r="D13526" s="234">
        <v>0.75</v>
      </c>
      <c r="E13526" s="235">
        <v>0</v>
      </c>
      <c r="F13526" s="235">
        <v>0.00009324394793473318</v>
      </c>
    </row>
    <row r="13527" ht="14.25" customHeight="1" spans="1:6" x14ac:dyDescent="0.25">
      <c r="A13527" s="232">
        <v>43747</v>
      </c>
      <c r="B13527" s="233">
        <v>282</v>
      </c>
      <c r="C13527" s="233">
        <v>38</v>
      </c>
      <c r="D13527" s="234">
        <v>0.7708333333321207</v>
      </c>
      <c r="E13527" s="235">
        <v>0</v>
      </c>
      <c r="F13527" s="235">
        <v>0.00009745044182652563</v>
      </c>
    </row>
    <row r="13528" ht="14.25" customHeight="1" spans="1:6" x14ac:dyDescent="0.25">
      <c r="A13528" s="232">
        <v>43747</v>
      </c>
      <c r="B13528" s="233">
        <v>282</v>
      </c>
      <c r="C13528" s="233">
        <v>39</v>
      </c>
      <c r="D13528" s="234">
        <v>0.7916666666678793</v>
      </c>
      <c r="E13528" s="235">
        <v>0</v>
      </c>
      <c r="F13528" s="235">
        <v>0.00009604827719592816</v>
      </c>
    </row>
    <row r="13529" ht="14.25" customHeight="1" spans="1:6" x14ac:dyDescent="0.25">
      <c r="A13529" s="232">
        <v>43747</v>
      </c>
      <c r="B13529" s="233">
        <v>282</v>
      </c>
      <c r="C13529" s="233">
        <v>40</v>
      </c>
      <c r="D13529" s="234">
        <v>0.8125</v>
      </c>
      <c r="E13529" s="235">
        <v>0</v>
      </c>
      <c r="F13529" s="235">
        <v>0.00009544734949710066</v>
      </c>
    </row>
    <row r="13530" ht="14.25" customHeight="1" spans="1:6" x14ac:dyDescent="0.25">
      <c r="A13530" s="232">
        <v>43747</v>
      </c>
      <c r="B13530" s="233">
        <v>282</v>
      </c>
      <c r="C13530" s="233">
        <v>41</v>
      </c>
      <c r="D13530" s="234">
        <v>0.8333333333321207</v>
      </c>
      <c r="E13530" s="235">
        <v>0</v>
      </c>
      <c r="F13530" s="235">
        <v>0.00008903745404294072</v>
      </c>
    </row>
    <row r="13531" ht="14.25" customHeight="1" spans="1:6" x14ac:dyDescent="0.25">
      <c r="A13531" s="232">
        <v>43747</v>
      </c>
      <c r="B13531" s="233">
        <v>282</v>
      </c>
      <c r="C13531" s="233">
        <v>42</v>
      </c>
      <c r="D13531" s="234">
        <v>0.8541666666678793</v>
      </c>
      <c r="E13531" s="235">
        <v>0</v>
      </c>
      <c r="F13531" s="235">
        <v>0.00008302817705466573</v>
      </c>
    </row>
    <row r="13532" ht="14.25" customHeight="1" spans="1:6" x14ac:dyDescent="0.25">
      <c r="A13532" s="232">
        <v>43747</v>
      </c>
      <c r="B13532" s="233">
        <v>282</v>
      </c>
      <c r="C13532" s="233">
        <v>43</v>
      </c>
      <c r="D13532" s="234">
        <v>0.875</v>
      </c>
      <c r="E13532" s="235">
        <v>0</v>
      </c>
      <c r="F13532" s="235">
        <v>0.00008022384779347077</v>
      </c>
    </row>
    <row r="13533" ht="14.25" customHeight="1" spans="1:6" x14ac:dyDescent="0.25">
      <c r="A13533" s="232">
        <v>43747</v>
      </c>
      <c r="B13533" s="233">
        <v>282</v>
      </c>
      <c r="C13533" s="233">
        <v>44</v>
      </c>
      <c r="D13533" s="234">
        <v>0.8958333333321207</v>
      </c>
      <c r="E13533" s="235">
        <v>0</v>
      </c>
      <c r="F13533" s="235">
        <v>0.00007341333387342581</v>
      </c>
    </row>
    <row r="13534" ht="14.25" customHeight="1" spans="1:6" x14ac:dyDescent="0.25">
      <c r="A13534" s="232">
        <v>43747</v>
      </c>
      <c r="B13534" s="233">
        <v>282</v>
      </c>
      <c r="C13534" s="233">
        <v>45</v>
      </c>
      <c r="D13534" s="234">
        <v>0.9166666666678793</v>
      </c>
      <c r="E13534" s="235">
        <v>0</v>
      </c>
      <c r="F13534" s="235">
        <v>0.00006830544843339208</v>
      </c>
    </row>
    <row r="13535" ht="14.25" customHeight="1" spans="1:6" x14ac:dyDescent="0.25">
      <c r="A13535" s="232">
        <v>43747</v>
      </c>
      <c r="B13535" s="233">
        <v>282</v>
      </c>
      <c r="C13535" s="233">
        <v>46</v>
      </c>
      <c r="D13535" s="234">
        <v>0.9375</v>
      </c>
      <c r="E13535" s="235">
        <v>0</v>
      </c>
      <c r="F13535" s="235">
        <v>0.000060393233732163374</v>
      </c>
    </row>
    <row r="13536" ht="14.25" customHeight="1" spans="1:6" x14ac:dyDescent="0.25">
      <c r="A13536" s="232">
        <v>43747</v>
      </c>
      <c r="B13536" s="233">
        <v>282</v>
      </c>
      <c r="C13536" s="233">
        <v>47</v>
      </c>
      <c r="D13536" s="234">
        <v>0.9583333333321207</v>
      </c>
      <c r="E13536" s="235">
        <v>0</v>
      </c>
      <c r="F13536" s="235">
        <v>0.00005167978209916469</v>
      </c>
    </row>
    <row r="13537" ht="14.25" customHeight="1" spans="1:6" x14ac:dyDescent="0.25">
      <c r="A13537" s="232">
        <v>43747</v>
      </c>
      <c r="B13537" s="233">
        <v>282</v>
      </c>
      <c r="C13537" s="233">
        <v>48</v>
      </c>
      <c r="D13537" s="234">
        <v>0.9791666666678793</v>
      </c>
      <c r="E13537" s="235">
        <v>0</v>
      </c>
      <c r="F13537" s="235">
        <v>0.00004326679431557974</v>
      </c>
    </row>
    <row r="13538" ht="14.25" customHeight="1" spans="1:6" x14ac:dyDescent="0.25">
      <c r="A13538" s="232">
        <v>43748</v>
      </c>
      <c r="B13538" s="233">
        <v>283</v>
      </c>
      <c r="C13538" s="233">
        <v>1</v>
      </c>
      <c r="D13538" s="234">
        <v>0</v>
      </c>
      <c r="E13538" s="235">
        <v>0</v>
      </c>
      <c r="F13538" s="235">
        <v>0.00003725751732730477</v>
      </c>
    </row>
    <row r="13539" ht="14.25" customHeight="1" spans="1:6" x14ac:dyDescent="0.25">
      <c r="A13539" s="232">
        <v>43748</v>
      </c>
      <c r="B13539" s="233">
        <v>283</v>
      </c>
      <c r="C13539" s="233">
        <v>2</v>
      </c>
      <c r="D13539" s="234">
        <v>0.020833333332120674</v>
      </c>
      <c r="E13539" s="235">
        <v>0</v>
      </c>
      <c r="F13539" s="235">
        <v>0.00003275055958609855</v>
      </c>
    </row>
    <row r="13540" ht="14.25" customHeight="1" spans="1:6" x14ac:dyDescent="0.25">
      <c r="A13540" s="232">
        <v>43748</v>
      </c>
      <c r="B13540" s="233">
        <v>283</v>
      </c>
      <c r="C13540" s="233">
        <v>3</v>
      </c>
      <c r="D13540" s="234">
        <v>0.041666666667879326</v>
      </c>
      <c r="E13540" s="235">
        <v>0</v>
      </c>
      <c r="F13540" s="235">
        <v>0.000029645766475489823</v>
      </c>
    </row>
    <row r="13541" ht="14.25" customHeight="1" spans="1:6" x14ac:dyDescent="0.25">
      <c r="A13541" s="232">
        <v>43748</v>
      </c>
      <c r="B13541" s="233">
        <v>283</v>
      </c>
      <c r="C13541" s="233">
        <v>4</v>
      </c>
      <c r="D13541" s="234">
        <v>0.0625</v>
      </c>
      <c r="E13541" s="235">
        <v>0</v>
      </c>
      <c r="F13541" s="235">
        <v>0.000027943137995478576</v>
      </c>
    </row>
    <row r="13542" ht="14.25" customHeight="1" spans="1:6" x14ac:dyDescent="0.25">
      <c r="A13542" s="232">
        <v>43748</v>
      </c>
      <c r="B13542" s="233">
        <v>283</v>
      </c>
      <c r="C13542" s="233">
        <v>5</v>
      </c>
      <c r="D13542" s="234">
        <v>0.08333333333212067</v>
      </c>
      <c r="E13542" s="235">
        <v>0</v>
      </c>
      <c r="F13542" s="235">
        <v>0.000027542519529593582</v>
      </c>
    </row>
    <row r="13543" ht="14.25" customHeight="1" spans="1:6" x14ac:dyDescent="0.25">
      <c r="A13543" s="232">
        <v>43748</v>
      </c>
      <c r="B13543" s="233">
        <v>283</v>
      </c>
      <c r="C13543" s="233">
        <v>6</v>
      </c>
      <c r="D13543" s="234">
        <v>0.10416666666787933</v>
      </c>
      <c r="E13543" s="235">
        <v>0</v>
      </c>
      <c r="F13543" s="235">
        <v>0.000026941591830766084</v>
      </c>
    </row>
    <row r="13544" ht="14.25" customHeight="1" spans="1:6" x14ac:dyDescent="0.25">
      <c r="A13544" s="232">
        <v>43748</v>
      </c>
      <c r="B13544" s="233">
        <v>283</v>
      </c>
      <c r="C13544" s="233">
        <v>7</v>
      </c>
      <c r="D13544" s="234">
        <v>0.125</v>
      </c>
      <c r="E13544" s="235">
        <v>0</v>
      </c>
      <c r="F13544" s="235">
        <v>0.00002654097336488109</v>
      </c>
    </row>
    <row r="13545" ht="14.25" customHeight="1" spans="1:6" x14ac:dyDescent="0.25">
      <c r="A13545" s="232">
        <v>43748</v>
      </c>
      <c r="B13545" s="233">
        <v>283</v>
      </c>
      <c r="C13545" s="233">
        <v>8</v>
      </c>
      <c r="D13545" s="234">
        <v>0.14583333333212067</v>
      </c>
      <c r="E13545" s="235">
        <v>0</v>
      </c>
      <c r="F13545" s="235">
        <v>0.00002654097336488109</v>
      </c>
    </row>
    <row r="13546" ht="14.25" customHeight="1" spans="1:6" x14ac:dyDescent="0.25">
      <c r="A13546" s="232">
        <v>43748</v>
      </c>
      <c r="B13546" s="233">
        <v>283</v>
      </c>
      <c r="C13546" s="233">
        <v>9</v>
      </c>
      <c r="D13546" s="234">
        <v>0.16666666666787933</v>
      </c>
      <c r="E13546" s="235">
        <v>0</v>
      </c>
      <c r="F13546" s="235">
        <v>0.000026240509515467337</v>
      </c>
    </row>
    <row r="13547" ht="14.25" customHeight="1" spans="1:6" x14ac:dyDescent="0.25">
      <c r="A13547" s="232">
        <v>43748</v>
      </c>
      <c r="B13547" s="233">
        <v>283</v>
      </c>
      <c r="C13547" s="233">
        <v>10</v>
      </c>
      <c r="D13547" s="234">
        <v>0.1875</v>
      </c>
      <c r="E13547" s="235">
        <v>0</v>
      </c>
      <c r="F13547" s="235">
        <v>0.000026641127981352337</v>
      </c>
    </row>
    <row r="13548" ht="14.25" customHeight="1" spans="1:6" x14ac:dyDescent="0.25">
      <c r="A13548" s="232">
        <v>43748</v>
      </c>
      <c r="B13548" s="233">
        <v>283</v>
      </c>
      <c r="C13548" s="233">
        <v>11</v>
      </c>
      <c r="D13548" s="234">
        <v>0.20833333333212067</v>
      </c>
      <c r="E13548" s="235">
        <v>0</v>
      </c>
      <c r="F13548" s="235">
        <v>0.00002834375646136358</v>
      </c>
    </row>
    <row r="13549" ht="14.25" customHeight="1" spans="1:6" x14ac:dyDescent="0.25">
      <c r="A13549" s="232">
        <v>43748</v>
      </c>
      <c r="B13549" s="233">
        <v>283</v>
      </c>
      <c r="C13549" s="233">
        <v>12</v>
      </c>
      <c r="D13549" s="234">
        <v>0.22916666666787933</v>
      </c>
      <c r="E13549" s="235">
        <v>0</v>
      </c>
      <c r="F13549" s="235">
        <v>0.000030346848790788564</v>
      </c>
    </row>
    <row r="13550" ht="14.25" customHeight="1" spans="1:6" x14ac:dyDescent="0.25">
      <c r="A13550" s="232">
        <v>43748</v>
      </c>
      <c r="B13550" s="233">
        <v>283</v>
      </c>
      <c r="C13550" s="233">
        <v>13</v>
      </c>
      <c r="D13550" s="234">
        <v>0.25</v>
      </c>
      <c r="E13550" s="235">
        <v>2.1110873214649773e-7</v>
      </c>
      <c r="F13550" s="235">
        <v>0.00003685689886141978</v>
      </c>
    </row>
    <row r="13551" ht="14.25" customHeight="1" spans="1:6" x14ac:dyDescent="0.25">
      <c r="A13551" s="232">
        <v>43748</v>
      </c>
      <c r="B13551" s="233">
        <v>283</v>
      </c>
      <c r="C13551" s="233">
        <v>14</v>
      </c>
      <c r="D13551" s="234">
        <v>0.2708333333321207</v>
      </c>
      <c r="E13551" s="235">
        <v>0.000006122153232248434</v>
      </c>
      <c r="F13551" s="235">
        <v>0.000043867722014407224</v>
      </c>
    </row>
    <row r="13552" ht="14.25" customHeight="1" spans="1:6" x14ac:dyDescent="0.25">
      <c r="A13552" s="232">
        <v>43748</v>
      </c>
      <c r="B13552" s="233">
        <v>283</v>
      </c>
      <c r="C13552" s="233">
        <v>15</v>
      </c>
      <c r="D13552" s="234">
        <v>0.2916666666678793</v>
      </c>
      <c r="E13552" s="235">
        <v>0.000021274888605218745</v>
      </c>
      <c r="F13552" s="235">
        <v>0.000051078854400337184</v>
      </c>
    </row>
    <row r="13553" ht="14.25" customHeight="1" spans="1:6" x14ac:dyDescent="0.25">
      <c r="A13553" s="232">
        <v>43748</v>
      </c>
      <c r="B13553" s="233">
        <v>283</v>
      </c>
      <c r="C13553" s="233">
        <v>16</v>
      </c>
      <c r="D13553" s="234">
        <v>0.3125</v>
      </c>
      <c r="E13553" s="235">
        <v>0.000043826535302101545</v>
      </c>
      <c r="F13553" s="235">
        <v>0.000058390141402738404</v>
      </c>
    </row>
    <row r="13554" ht="14.25" customHeight="1" spans="1:6" x14ac:dyDescent="0.25">
      <c r="A13554" s="232">
        <v>43748</v>
      </c>
      <c r="B13554" s="233">
        <v>283</v>
      </c>
      <c r="C13554" s="233">
        <v>17</v>
      </c>
      <c r="D13554" s="234">
        <v>0.3333333333321207</v>
      </c>
      <c r="E13554" s="235">
        <v>0.00006873155254228115</v>
      </c>
      <c r="F13554" s="235">
        <v>0.00005758890447096841</v>
      </c>
    </row>
    <row r="13555" ht="14.25" customHeight="1" spans="1:6" x14ac:dyDescent="0.25">
      <c r="A13555" s="232">
        <v>43748</v>
      </c>
      <c r="B13555" s="233">
        <v>283</v>
      </c>
      <c r="C13555" s="233">
        <v>18</v>
      </c>
      <c r="D13555" s="234">
        <v>0.3541666666678793</v>
      </c>
      <c r="E13555" s="235">
        <v>0.00009716274859515937</v>
      </c>
      <c r="F13555" s="235">
        <v>0.00005959199680039339</v>
      </c>
    </row>
    <row r="13556" ht="14.25" customHeight="1" spans="1:6" x14ac:dyDescent="0.25">
      <c r="A13556" s="232">
        <v>43748</v>
      </c>
      <c r="B13556" s="233">
        <v>283</v>
      </c>
      <c r="C13556" s="233">
        <v>19</v>
      </c>
      <c r="D13556" s="234">
        <v>0.375</v>
      </c>
      <c r="E13556" s="235">
        <v>0.0001253447612196806</v>
      </c>
      <c r="F13556" s="235">
        <v>0.00006109431604746214</v>
      </c>
    </row>
    <row r="13557" ht="14.25" customHeight="1" spans="1:6" x14ac:dyDescent="0.25">
      <c r="A13557" s="232">
        <v>43748</v>
      </c>
      <c r="B13557" s="233">
        <v>283</v>
      </c>
      <c r="C13557" s="233">
        <v>20</v>
      </c>
      <c r="D13557" s="234">
        <v>0.3958333333321207</v>
      </c>
      <c r="E13557" s="235">
        <v>0.0001558939053431507</v>
      </c>
      <c r="F13557" s="235">
        <v>0.000059291532950979645</v>
      </c>
    </row>
    <row r="13558" ht="14.25" customHeight="1" spans="1:6" x14ac:dyDescent="0.25">
      <c r="A13558" s="232">
        <v>43748</v>
      </c>
      <c r="B13558" s="233">
        <v>283</v>
      </c>
      <c r="C13558" s="233">
        <v>21</v>
      </c>
      <c r="D13558" s="234">
        <v>0.4166666666678793</v>
      </c>
      <c r="E13558" s="235">
        <v>0.0001808764176501627</v>
      </c>
      <c r="F13558" s="235">
        <v>0.00005869060525215214</v>
      </c>
    </row>
    <row r="13559" ht="14.25" customHeight="1" spans="1:6" x14ac:dyDescent="0.25">
      <c r="A13559" s="232">
        <v>43748</v>
      </c>
      <c r="B13559" s="233">
        <v>283</v>
      </c>
      <c r="C13559" s="233">
        <v>22</v>
      </c>
      <c r="D13559" s="234">
        <v>0.4375</v>
      </c>
      <c r="E13559" s="235">
        <v>0.00019887495604079024</v>
      </c>
      <c r="F13559" s="235">
        <v>0.00005748874985449714</v>
      </c>
    </row>
    <row r="13560" ht="14.25" customHeight="1" spans="1:6" x14ac:dyDescent="0.25">
      <c r="A13560" s="232">
        <v>43748</v>
      </c>
      <c r="B13560" s="233">
        <v>283</v>
      </c>
      <c r="C13560" s="233">
        <v>23</v>
      </c>
      <c r="D13560" s="234">
        <v>0.4583333333321207</v>
      </c>
      <c r="E13560" s="235">
        <v>0.0001964842260880141</v>
      </c>
      <c r="F13560" s="235">
        <v>0.000059291532950979645</v>
      </c>
    </row>
    <row r="13561" ht="14.25" customHeight="1" spans="1:6" x14ac:dyDescent="0.25">
      <c r="A13561" s="232">
        <v>43748</v>
      </c>
      <c r="B13561" s="233">
        <v>283</v>
      </c>
      <c r="C13561" s="233">
        <v>24</v>
      </c>
      <c r="D13561" s="234">
        <v>0.4791666666678793</v>
      </c>
      <c r="E13561" s="235">
        <v>0.0002121508417946842</v>
      </c>
      <c r="F13561" s="235">
        <v>0.00005808967755332465</v>
      </c>
    </row>
    <row r="13562" ht="14.25" customHeight="1" spans="1:6" x14ac:dyDescent="0.25">
      <c r="A13562" s="232">
        <v>43748</v>
      </c>
      <c r="B13562" s="233">
        <v>283</v>
      </c>
      <c r="C13562" s="233">
        <v>25</v>
      </c>
      <c r="D13562" s="234">
        <v>0.5</v>
      </c>
      <c r="E13562" s="235">
        <v>0.00022280537031186276</v>
      </c>
      <c r="F13562" s="235">
        <v>0.000058890914485094645</v>
      </c>
    </row>
    <row r="13563" ht="14.25" customHeight="1" spans="1:6" x14ac:dyDescent="0.25">
      <c r="A13563" s="232">
        <v>43748</v>
      </c>
      <c r="B13563" s="233">
        <v>283</v>
      </c>
      <c r="C13563" s="233">
        <v>26</v>
      </c>
      <c r="D13563" s="234">
        <v>0.5208333333321207</v>
      </c>
      <c r="E13563" s="235">
        <v>0.00021170096412990612</v>
      </c>
      <c r="F13563" s="235">
        <v>0.0000581898321697959</v>
      </c>
    </row>
    <row r="13564" ht="14.25" customHeight="1" spans="1:6" x14ac:dyDescent="0.25">
      <c r="A13564" s="232">
        <v>43748</v>
      </c>
      <c r="B13564" s="233">
        <v>283</v>
      </c>
      <c r="C13564" s="233">
        <v>27</v>
      </c>
      <c r="D13564" s="234">
        <v>0.5416666666678793</v>
      </c>
      <c r="E13564" s="235">
        <v>0.00018510390213233928</v>
      </c>
      <c r="F13564" s="235">
        <v>0.00005798952293685338</v>
      </c>
    </row>
    <row r="13565" ht="14.25" customHeight="1" spans="1:6" x14ac:dyDescent="0.25">
      <c r="A13565" s="232">
        <v>43748</v>
      </c>
      <c r="B13565" s="233">
        <v>283</v>
      </c>
      <c r="C13565" s="233">
        <v>28</v>
      </c>
      <c r="D13565" s="234">
        <v>0.5625</v>
      </c>
      <c r="E13565" s="235">
        <v>0.0001666563767407943</v>
      </c>
      <c r="F13565" s="235">
        <v>0.00005588627599095715</v>
      </c>
    </row>
    <row r="13566" ht="14.25" customHeight="1" spans="1:6" x14ac:dyDescent="0.25">
      <c r="A13566" s="232">
        <v>43748</v>
      </c>
      <c r="B13566" s="233">
        <v>283</v>
      </c>
      <c r="C13566" s="233">
        <v>29</v>
      </c>
      <c r="D13566" s="234">
        <v>0.5833333333321207</v>
      </c>
      <c r="E13566" s="235">
        <v>0.00016535586145343886</v>
      </c>
      <c r="F13566" s="235">
        <v>0.00005448411136035966</v>
      </c>
    </row>
    <row r="13567" ht="14.25" customHeight="1" spans="1:6" x14ac:dyDescent="0.25">
      <c r="A13567" s="232">
        <v>43748</v>
      </c>
      <c r="B13567" s="233">
        <v>283</v>
      </c>
      <c r="C13567" s="233">
        <v>30</v>
      </c>
      <c r="D13567" s="234">
        <v>0.6041666666678793</v>
      </c>
      <c r="E13567" s="235">
        <v>0.00012245960293933122</v>
      </c>
      <c r="F13567" s="235">
        <v>0.000055285348292129665</v>
      </c>
    </row>
    <row r="13568" ht="14.25" customHeight="1" spans="1:6" x14ac:dyDescent="0.25">
      <c r="A13568" s="232">
        <v>43748</v>
      </c>
      <c r="B13568" s="233">
        <v>283</v>
      </c>
      <c r="C13568" s="233">
        <v>31</v>
      </c>
      <c r="D13568" s="234">
        <v>0.625</v>
      </c>
      <c r="E13568" s="235">
        <v>0.00007979061975718896</v>
      </c>
      <c r="F13568" s="235">
        <v>0.000055786121374485906</v>
      </c>
    </row>
    <row r="13569" ht="14.25" customHeight="1" spans="1:6" x14ac:dyDescent="0.25">
      <c r="A13569" s="232">
        <v>43748</v>
      </c>
      <c r="B13569" s="233">
        <v>283</v>
      </c>
      <c r="C13569" s="233">
        <v>32</v>
      </c>
      <c r="D13569" s="234">
        <v>0.6458333333321207</v>
      </c>
      <c r="E13569" s="235">
        <v>0.00005659850670337412</v>
      </c>
      <c r="F13569" s="235">
        <v>0.00005989246064980713</v>
      </c>
    </row>
    <row r="13570" ht="14.25" customHeight="1" spans="1:6" x14ac:dyDescent="0.25">
      <c r="A13570" s="232">
        <v>43748</v>
      </c>
      <c r="B13570" s="233">
        <v>283</v>
      </c>
      <c r="C13570" s="233">
        <v>33</v>
      </c>
      <c r="D13570" s="234">
        <v>0.6666666666678793</v>
      </c>
      <c r="E13570" s="235">
        <v>0.00003358571735378843</v>
      </c>
      <c r="F13570" s="235">
        <v>0.00006449957300748461</v>
      </c>
    </row>
    <row r="13571" ht="14.25" customHeight="1" spans="1:6" x14ac:dyDescent="0.25">
      <c r="A13571" s="232">
        <v>43748</v>
      </c>
      <c r="B13571" s="233">
        <v>283</v>
      </c>
      <c r="C13571" s="233">
        <v>34</v>
      </c>
      <c r="D13571" s="234">
        <v>0.6875</v>
      </c>
      <c r="E13571" s="235">
        <v>0.000014949166167920693</v>
      </c>
      <c r="F13571" s="235">
        <v>0.00007110977769458707</v>
      </c>
    </row>
    <row r="13572" ht="14.25" customHeight="1" spans="1:6" x14ac:dyDescent="0.25">
      <c r="A13572" s="232">
        <v>43748</v>
      </c>
      <c r="B13572" s="233">
        <v>283</v>
      </c>
      <c r="C13572" s="233">
        <v>35</v>
      </c>
      <c r="D13572" s="234">
        <v>0.7083333333321207</v>
      </c>
      <c r="E13572" s="235">
        <v>0.000003974040441731939</v>
      </c>
      <c r="F13572" s="235">
        <v>0.00008032400240994201</v>
      </c>
    </row>
    <row r="13573" ht="14.25" customHeight="1" spans="1:6" x14ac:dyDescent="0.25">
      <c r="A13573" s="232">
        <v>43748</v>
      </c>
      <c r="B13573" s="233">
        <v>283</v>
      </c>
      <c r="C13573" s="233">
        <v>36</v>
      </c>
      <c r="D13573" s="234">
        <v>0.7291666666678793</v>
      </c>
      <c r="E13573" s="235">
        <v>1.738593411578533e-8</v>
      </c>
      <c r="F13573" s="235">
        <v>0.00008382941398643575</v>
      </c>
    </row>
    <row r="13574" ht="14.25" customHeight="1" spans="1:6" x14ac:dyDescent="0.25">
      <c r="A13574" s="232">
        <v>43748</v>
      </c>
      <c r="B13574" s="233">
        <v>283</v>
      </c>
      <c r="C13574" s="233">
        <v>37</v>
      </c>
      <c r="D13574" s="234">
        <v>0.75</v>
      </c>
      <c r="E13574" s="235">
        <v>0</v>
      </c>
      <c r="F13574" s="235">
        <v>0.0000880359078782282</v>
      </c>
    </row>
    <row r="13575" ht="14.25" customHeight="1" spans="1:6" x14ac:dyDescent="0.25">
      <c r="A13575" s="232">
        <v>43748</v>
      </c>
      <c r="B13575" s="233">
        <v>283</v>
      </c>
      <c r="C13575" s="233">
        <v>38</v>
      </c>
      <c r="D13575" s="234">
        <v>0.7708333333321207</v>
      </c>
      <c r="E13575" s="235">
        <v>0</v>
      </c>
      <c r="F13575" s="235">
        <v>0.00009404518486650317</v>
      </c>
    </row>
    <row r="13576" ht="14.25" customHeight="1" spans="1:6" x14ac:dyDescent="0.25">
      <c r="A13576" s="232">
        <v>43748</v>
      </c>
      <c r="B13576" s="233">
        <v>283</v>
      </c>
      <c r="C13576" s="233">
        <v>39</v>
      </c>
      <c r="D13576" s="234">
        <v>0.7916666666678793</v>
      </c>
      <c r="E13576" s="235">
        <v>0</v>
      </c>
      <c r="F13576" s="235">
        <v>0.00009244271100296316</v>
      </c>
    </row>
    <row r="13577" ht="14.25" customHeight="1" spans="1:6" x14ac:dyDescent="0.25">
      <c r="A13577" s="232">
        <v>43748</v>
      </c>
      <c r="B13577" s="233">
        <v>283</v>
      </c>
      <c r="C13577" s="233">
        <v>40</v>
      </c>
      <c r="D13577" s="234">
        <v>0.8125</v>
      </c>
      <c r="E13577" s="235">
        <v>0</v>
      </c>
      <c r="F13577" s="235">
        <v>0.00008913760865941194</v>
      </c>
    </row>
    <row r="13578" ht="14.25" customHeight="1" spans="1:6" x14ac:dyDescent="0.25">
      <c r="A13578" s="232">
        <v>43748</v>
      </c>
      <c r="B13578" s="233">
        <v>283</v>
      </c>
      <c r="C13578" s="233">
        <v>41</v>
      </c>
      <c r="D13578" s="234">
        <v>0.8333333333321207</v>
      </c>
      <c r="E13578" s="235">
        <v>0</v>
      </c>
      <c r="F13578" s="235">
        <v>0.00008473080553467698</v>
      </c>
    </row>
    <row r="13579" ht="14.25" customHeight="1" spans="1:6" x14ac:dyDescent="0.25">
      <c r="A13579" s="232">
        <v>43748</v>
      </c>
      <c r="B13579" s="233">
        <v>283</v>
      </c>
      <c r="C13579" s="233">
        <v>42</v>
      </c>
      <c r="D13579" s="234">
        <v>0.8541666666678793</v>
      </c>
      <c r="E13579" s="235">
        <v>0</v>
      </c>
      <c r="F13579" s="235">
        <v>0.00008122539395818325</v>
      </c>
    </row>
    <row r="13580" ht="14.25" customHeight="1" spans="1:6" x14ac:dyDescent="0.25">
      <c r="A13580" s="232">
        <v>43748</v>
      </c>
      <c r="B13580" s="233">
        <v>283</v>
      </c>
      <c r="C13580" s="233">
        <v>43</v>
      </c>
      <c r="D13580" s="234">
        <v>0.875</v>
      </c>
      <c r="E13580" s="235">
        <v>0</v>
      </c>
      <c r="F13580" s="235">
        <v>0.00007862137392993077</v>
      </c>
    </row>
    <row r="13581" ht="14.25" customHeight="1" spans="1:6" x14ac:dyDescent="0.25">
      <c r="A13581" s="232">
        <v>43748</v>
      </c>
      <c r="B13581" s="233">
        <v>283</v>
      </c>
      <c r="C13581" s="233">
        <v>44</v>
      </c>
      <c r="D13581" s="234">
        <v>0.8958333333321207</v>
      </c>
      <c r="E13581" s="235">
        <v>0</v>
      </c>
      <c r="F13581" s="235">
        <v>0.00007251194232518454</v>
      </c>
    </row>
    <row r="13582" ht="14.25" customHeight="1" spans="1:6" x14ac:dyDescent="0.25">
      <c r="A13582" s="232">
        <v>43748</v>
      </c>
      <c r="B13582" s="233">
        <v>283</v>
      </c>
      <c r="C13582" s="233">
        <v>45</v>
      </c>
      <c r="D13582" s="234">
        <v>0.9166666666678793</v>
      </c>
      <c r="E13582" s="235">
        <v>0</v>
      </c>
      <c r="F13582" s="235">
        <v>0.00006770452073456459</v>
      </c>
    </row>
    <row r="13583" ht="14.25" customHeight="1" spans="1:6" x14ac:dyDescent="0.25">
      <c r="A13583" s="232">
        <v>43748</v>
      </c>
      <c r="B13583" s="233">
        <v>283</v>
      </c>
      <c r="C13583" s="233">
        <v>46</v>
      </c>
      <c r="D13583" s="234">
        <v>0.9375</v>
      </c>
      <c r="E13583" s="235">
        <v>0</v>
      </c>
      <c r="F13583" s="235">
        <v>0.000060393233732163374</v>
      </c>
    </row>
    <row r="13584" ht="14.25" customHeight="1" spans="1:6" x14ac:dyDescent="0.25">
      <c r="A13584" s="232">
        <v>43748</v>
      </c>
      <c r="B13584" s="233">
        <v>283</v>
      </c>
      <c r="C13584" s="233">
        <v>47</v>
      </c>
      <c r="D13584" s="234">
        <v>0.9583333333321207</v>
      </c>
      <c r="E13584" s="235">
        <v>0</v>
      </c>
      <c r="F13584" s="235">
        <v>0.0000508785451673947</v>
      </c>
    </row>
    <row r="13585" ht="14.25" customHeight="1" spans="1:6" x14ac:dyDescent="0.25">
      <c r="A13585" s="232">
        <v>43748</v>
      </c>
      <c r="B13585" s="233">
        <v>283</v>
      </c>
      <c r="C13585" s="233">
        <v>48</v>
      </c>
      <c r="D13585" s="234">
        <v>0.9791666666678793</v>
      </c>
      <c r="E13585" s="235">
        <v>0</v>
      </c>
      <c r="F13585" s="235">
        <v>0.000042866175849694736</v>
      </c>
    </row>
    <row r="13586" ht="14.25" customHeight="1" spans="1:6" x14ac:dyDescent="0.25">
      <c r="A13586" s="232">
        <v>43749</v>
      </c>
      <c r="B13586" s="233">
        <v>284</v>
      </c>
      <c r="C13586" s="233">
        <v>1</v>
      </c>
      <c r="D13586" s="234">
        <v>0</v>
      </c>
      <c r="E13586" s="235">
        <v>0</v>
      </c>
      <c r="F13586" s="235">
        <v>0.000036957053477891026</v>
      </c>
    </row>
    <row r="13587" ht="14.25" customHeight="1" spans="1:6" x14ac:dyDescent="0.25">
      <c r="A13587" s="232">
        <v>43749</v>
      </c>
      <c r="B13587" s="233">
        <v>284</v>
      </c>
      <c r="C13587" s="233">
        <v>2</v>
      </c>
      <c r="D13587" s="234">
        <v>0.020833333332120674</v>
      </c>
      <c r="E13587" s="235">
        <v>0</v>
      </c>
      <c r="F13587" s="235">
        <v>0.000032249786503742304</v>
      </c>
    </row>
    <row r="13588" ht="14.25" customHeight="1" spans="1:6" x14ac:dyDescent="0.25">
      <c r="A13588" s="232">
        <v>43749</v>
      </c>
      <c r="B13588" s="233">
        <v>284</v>
      </c>
      <c r="C13588" s="233">
        <v>3</v>
      </c>
      <c r="D13588" s="234">
        <v>0.041666666667879326</v>
      </c>
      <c r="E13588" s="235">
        <v>0</v>
      </c>
      <c r="F13588" s="235">
        <v>0.000030146539557846063</v>
      </c>
    </row>
    <row r="13589" ht="14.25" customHeight="1" spans="1:6" x14ac:dyDescent="0.25">
      <c r="A13589" s="232">
        <v>43749</v>
      </c>
      <c r="B13589" s="233">
        <v>284</v>
      </c>
      <c r="C13589" s="233">
        <v>4</v>
      </c>
      <c r="D13589" s="234">
        <v>0.0625</v>
      </c>
      <c r="E13589" s="235">
        <v>0</v>
      </c>
      <c r="F13589" s="235">
        <v>0.000028243601844892327</v>
      </c>
    </row>
    <row r="13590" ht="14.25" customHeight="1" spans="1:6" x14ac:dyDescent="0.25">
      <c r="A13590" s="232">
        <v>43749</v>
      </c>
      <c r="B13590" s="233">
        <v>284</v>
      </c>
      <c r="C13590" s="233">
        <v>5</v>
      </c>
      <c r="D13590" s="234">
        <v>0.08333333333212067</v>
      </c>
      <c r="E13590" s="235">
        <v>0</v>
      </c>
      <c r="F13590" s="235">
        <v>0.000027642674146064832</v>
      </c>
    </row>
    <row r="13591" ht="14.25" customHeight="1" spans="1:6" x14ac:dyDescent="0.25">
      <c r="A13591" s="232">
        <v>43749</v>
      </c>
      <c r="B13591" s="233">
        <v>284</v>
      </c>
      <c r="C13591" s="233">
        <v>6</v>
      </c>
      <c r="D13591" s="234">
        <v>0.10416666666787933</v>
      </c>
      <c r="E13591" s="235">
        <v>0</v>
      </c>
      <c r="F13591" s="235">
        <v>0.000027542519529593582</v>
      </c>
    </row>
    <row r="13592" ht="14.25" customHeight="1" spans="1:6" x14ac:dyDescent="0.25">
      <c r="A13592" s="232">
        <v>43749</v>
      </c>
      <c r="B13592" s="233">
        <v>284</v>
      </c>
      <c r="C13592" s="233">
        <v>7</v>
      </c>
      <c r="D13592" s="234">
        <v>0.125</v>
      </c>
      <c r="E13592" s="235">
        <v>0</v>
      </c>
      <c r="F13592" s="235">
        <v>0.00002704174644723733</v>
      </c>
    </row>
    <row r="13593" ht="14.25" customHeight="1" spans="1:6" x14ac:dyDescent="0.25">
      <c r="A13593" s="232">
        <v>43749</v>
      </c>
      <c r="B13593" s="233">
        <v>284</v>
      </c>
      <c r="C13593" s="233">
        <v>8</v>
      </c>
      <c r="D13593" s="234">
        <v>0.14583333333212067</v>
      </c>
      <c r="E13593" s="235">
        <v>0</v>
      </c>
      <c r="F13593" s="235">
        <v>0.000026641127981352337</v>
      </c>
    </row>
    <row r="13594" ht="14.25" customHeight="1" spans="1:6" x14ac:dyDescent="0.25">
      <c r="A13594" s="232">
        <v>43749</v>
      </c>
      <c r="B13594" s="233">
        <v>284</v>
      </c>
      <c r="C13594" s="233">
        <v>9</v>
      </c>
      <c r="D13594" s="234">
        <v>0.16666666666787933</v>
      </c>
      <c r="E13594" s="235">
        <v>0</v>
      </c>
      <c r="F13594" s="235">
        <v>0.00002674128259782358</v>
      </c>
    </row>
    <row r="13595" ht="14.25" customHeight="1" spans="1:6" x14ac:dyDescent="0.25">
      <c r="A13595" s="232">
        <v>43749</v>
      </c>
      <c r="B13595" s="233">
        <v>284</v>
      </c>
      <c r="C13595" s="233">
        <v>10</v>
      </c>
      <c r="D13595" s="234">
        <v>0.1875</v>
      </c>
      <c r="E13595" s="235">
        <v>0</v>
      </c>
      <c r="F13595" s="235">
        <v>0.000027141901063708585</v>
      </c>
    </row>
    <row r="13596" ht="14.25" customHeight="1" spans="1:6" x14ac:dyDescent="0.25">
      <c r="A13596" s="232">
        <v>43749</v>
      </c>
      <c r="B13596" s="233">
        <v>284</v>
      </c>
      <c r="C13596" s="233">
        <v>11</v>
      </c>
      <c r="D13596" s="234">
        <v>0.20833333333212067</v>
      </c>
      <c r="E13596" s="235">
        <v>0</v>
      </c>
      <c r="F13596" s="235">
        <v>0.000028243601844892327</v>
      </c>
    </row>
    <row r="13597" ht="14.25" customHeight="1" spans="1:6" x14ac:dyDescent="0.25">
      <c r="A13597" s="232">
        <v>43749</v>
      </c>
      <c r="B13597" s="233">
        <v>284</v>
      </c>
      <c r="C13597" s="233">
        <v>12</v>
      </c>
      <c r="D13597" s="234">
        <v>0.22916666666787933</v>
      </c>
      <c r="E13597" s="235">
        <v>0</v>
      </c>
      <c r="F13597" s="235">
        <v>0.00003134839495550106</v>
      </c>
    </row>
    <row r="13598" ht="14.25" customHeight="1" spans="1:6" x14ac:dyDescent="0.25">
      <c r="A13598" s="232">
        <v>43749</v>
      </c>
      <c r="B13598" s="233">
        <v>284</v>
      </c>
      <c r="C13598" s="233">
        <v>13</v>
      </c>
      <c r="D13598" s="234">
        <v>0.25</v>
      </c>
      <c r="E13598" s="235">
        <v>1.4073915476433183e-7</v>
      </c>
      <c r="F13598" s="235">
        <v>0.00003615581654612103</v>
      </c>
    </row>
    <row r="13599" ht="14.25" customHeight="1" spans="1:6" x14ac:dyDescent="0.25">
      <c r="A13599" s="232">
        <v>43749</v>
      </c>
      <c r="B13599" s="233">
        <v>284</v>
      </c>
      <c r="C13599" s="233">
        <v>14</v>
      </c>
      <c r="D13599" s="234">
        <v>0.2708333333321207</v>
      </c>
      <c r="E13599" s="235">
        <v>0.0000050666095715159456</v>
      </c>
      <c r="F13599" s="235">
        <v>0.000042165093534395995</v>
      </c>
    </row>
    <row r="13600" ht="14.25" customHeight="1" spans="1:6" x14ac:dyDescent="0.25">
      <c r="A13600" s="232">
        <v>43749</v>
      </c>
      <c r="B13600" s="233">
        <v>284</v>
      </c>
      <c r="C13600" s="233">
        <v>15</v>
      </c>
      <c r="D13600" s="234">
        <v>0.2916666666678793</v>
      </c>
      <c r="E13600" s="235">
        <v>0.0000213684540315931</v>
      </c>
      <c r="F13600" s="235">
        <v>0.00005097869978386593</v>
      </c>
    </row>
    <row r="13601" ht="14.25" customHeight="1" spans="1:6" x14ac:dyDescent="0.25">
      <c r="A13601" s="232">
        <v>43749</v>
      </c>
      <c r="B13601" s="233">
        <v>284</v>
      </c>
      <c r="C13601" s="233">
        <v>16</v>
      </c>
      <c r="D13601" s="234">
        <v>0.3125</v>
      </c>
      <c r="E13601" s="235">
        <v>0.00005545718531596012</v>
      </c>
      <c r="F13601" s="235">
        <v>0.00005808967755332465</v>
      </c>
    </row>
    <row r="13602" ht="14.25" customHeight="1" spans="1:6" x14ac:dyDescent="0.25">
      <c r="A13602" s="232">
        <v>43749</v>
      </c>
      <c r="B13602" s="233">
        <v>284</v>
      </c>
      <c r="C13602" s="233">
        <v>17</v>
      </c>
      <c r="D13602" s="234">
        <v>0.3333333333321207</v>
      </c>
      <c r="E13602" s="235">
        <v>0.00010184769635758869</v>
      </c>
      <c r="F13602" s="235">
        <v>0.00005758890447096841</v>
      </c>
    </row>
    <row r="13603" ht="14.25" customHeight="1" spans="1:6" x14ac:dyDescent="0.25">
      <c r="A13603" s="232">
        <v>43749</v>
      </c>
      <c r="B13603" s="233">
        <v>284</v>
      </c>
      <c r="C13603" s="233">
        <v>18</v>
      </c>
      <c r="D13603" s="234">
        <v>0.3541666666678793</v>
      </c>
      <c r="E13603" s="235">
        <v>0.0001441840477055683</v>
      </c>
      <c r="F13603" s="235">
        <v>0.000060092769882749627</v>
      </c>
    </row>
    <row r="13604" ht="14.25" customHeight="1" spans="1:6" x14ac:dyDescent="0.25">
      <c r="A13604" s="232">
        <v>43749</v>
      </c>
      <c r="B13604" s="233">
        <v>284</v>
      </c>
      <c r="C13604" s="233">
        <v>19</v>
      </c>
      <c r="D13604" s="234">
        <v>0.375</v>
      </c>
      <c r="E13604" s="235">
        <v>0.00016147797692796613</v>
      </c>
      <c r="F13604" s="235">
        <v>0.000058390141402738404</v>
      </c>
    </row>
    <row r="13605" ht="14.25" customHeight="1" spans="1:6" x14ac:dyDescent="0.25">
      <c r="A13605" s="232">
        <v>43749</v>
      </c>
      <c r="B13605" s="233">
        <v>284</v>
      </c>
      <c r="C13605" s="233">
        <v>20</v>
      </c>
      <c r="D13605" s="234">
        <v>0.3958333333321207</v>
      </c>
      <c r="E13605" s="235">
        <v>0.00020404540389596645</v>
      </c>
      <c r="F13605" s="235">
        <v>0.00005598643060742841</v>
      </c>
    </row>
    <row r="13606" ht="14.25" customHeight="1" spans="1:6" x14ac:dyDescent="0.25">
      <c r="A13606" s="232">
        <v>43749</v>
      </c>
      <c r="B13606" s="233">
        <v>284</v>
      </c>
      <c r="C13606" s="233">
        <v>21</v>
      </c>
      <c r="D13606" s="234">
        <v>0.4166666666678793</v>
      </c>
      <c r="E13606" s="235">
        <v>0.0002024208845179432</v>
      </c>
      <c r="F13606" s="235">
        <v>0.00005588627599095715</v>
      </c>
    </row>
    <row r="13607" ht="14.25" customHeight="1" spans="1:6" x14ac:dyDescent="0.25">
      <c r="A13607" s="232">
        <v>43749</v>
      </c>
      <c r="B13607" s="233">
        <v>284</v>
      </c>
      <c r="C13607" s="233">
        <v>22</v>
      </c>
      <c r="D13607" s="234">
        <v>0.4375</v>
      </c>
      <c r="E13607" s="235">
        <v>0.0001647043301175494</v>
      </c>
      <c r="F13607" s="235">
        <v>0.00005428380212741717</v>
      </c>
    </row>
    <row r="13608" ht="14.25" customHeight="1" spans="1:6" x14ac:dyDescent="0.25">
      <c r="A13608" s="232">
        <v>43749</v>
      </c>
      <c r="B13608" s="233">
        <v>284</v>
      </c>
      <c r="C13608" s="233">
        <v>23</v>
      </c>
      <c r="D13608" s="234">
        <v>0.4583333333321207</v>
      </c>
      <c r="E13608" s="235">
        <v>0.0001407385166696724</v>
      </c>
      <c r="F13608" s="235">
        <v>0.00005428380212741717</v>
      </c>
    </row>
    <row r="13609" ht="14.25" customHeight="1" spans="1:6" x14ac:dyDescent="0.25">
      <c r="A13609" s="232">
        <v>43749</v>
      </c>
      <c r="B13609" s="233">
        <v>284</v>
      </c>
      <c r="C13609" s="233">
        <v>24</v>
      </c>
      <c r="D13609" s="234">
        <v>0.4791666666678793</v>
      </c>
      <c r="E13609" s="235">
        <v>0.00013140107052115696</v>
      </c>
      <c r="F13609" s="235">
        <v>0.00005358271981211842</v>
      </c>
    </row>
    <row r="13610" ht="14.25" customHeight="1" spans="1:6" x14ac:dyDescent="0.25">
      <c r="A13610" s="232">
        <v>43749</v>
      </c>
      <c r="B13610" s="233">
        <v>284</v>
      </c>
      <c r="C13610" s="233">
        <v>25</v>
      </c>
      <c r="D13610" s="234">
        <v>0.5</v>
      </c>
      <c r="E13610" s="235">
        <v>0.0001382445461295731</v>
      </c>
      <c r="F13610" s="235">
        <v>0.00005398333827800342</v>
      </c>
    </row>
    <row r="13611" ht="14.25" customHeight="1" spans="1:6" x14ac:dyDescent="0.25">
      <c r="A13611" s="232">
        <v>43749</v>
      </c>
      <c r="B13611" s="233">
        <v>284</v>
      </c>
      <c r="C13611" s="233">
        <v>26</v>
      </c>
      <c r="D13611" s="234">
        <v>0.5208333333321207</v>
      </c>
      <c r="E13611" s="235">
        <v>0.00014565354524299763</v>
      </c>
      <c r="F13611" s="235">
        <v>0.00005398333827800342</v>
      </c>
    </row>
    <row r="13612" ht="14.25" customHeight="1" spans="1:6" x14ac:dyDescent="0.25">
      <c r="A13612" s="232">
        <v>43749</v>
      </c>
      <c r="B13612" s="233">
        <v>284</v>
      </c>
      <c r="C13612" s="233">
        <v>27</v>
      </c>
      <c r="D13612" s="234">
        <v>0.5416666666678793</v>
      </c>
      <c r="E13612" s="235">
        <v>0.0001629374347044363</v>
      </c>
      <c r="F13612" s="235">
        <v>0.00005308194672976218</v>
      </c>
    </row>
    <row r="13613" ht="14.25" customHeight="1" spans="1:6" x14ac:dyDescent="0.25">
      <c r="A13613" s="232">
        <v>43749</v>
      </c>
      <c r="B13613" s="233">
        <v>284</v>
      </c>
      <c r="C13613" s="233">
        <v>28</v>
      </c>
      <c r="D13613" s="234">
        <v>0.5625</v>
      </c>
      <c r="E13613" s="235">
        <v>0.0001646997815812684</v>
      </c>
      <c r="F13613" s="235">
        <v>0.00005188009133210718</v>
      </c>
    </row>
    <row r="13614" ht="14.25" customHeight="1" spans="1:6" x14ac:dyDescent="0.25">
      <c r="A13614" s="232">
        <v>43749</v>
      </c>
      <c r="B13614" s="233">
        <v>284</v>
      </c>
      <c r="C13614" s="233">
        <v>29</v>
      </c>
      <c r="D13614" s="234">
        <v>0.5833333333321207</v>
      </c>
      <c r="E13614" s="235">
        <v>0.00010492068087987428</v>
      </c>
      <c r="F13614" s="235">
        <v>0.0000508785451673947</v>
      </c>
    </row>
    <row r="13615" ht="14.25" customHeight="1" spans="1:6" x14ac:dyDescent="0.25">
      <c r="A13615" s="232">
        <v>43749</v>
      </c>
      <c r="B13615" s="233">
        <v>284</v>
      </c>
      <c r="C13615" s="233">
        <v>30</v>
      </c>
      <c r="D13615" s="234">
        <v>0.6041666666678793</v>
      </c>
      <c r="E13615" s="235">
        <v>0.00011409413981692549</v>
      </c>
      <c r="F13615" s="235">
        <v>0.00005188009133210718</v>
      </c>
    </row>
    <row r="13616" ht="14.25" customHeight="1" spans="1:6" x14ac:dyDescent="0.25">
      <c r="A13616" s="232">
        <v>43749</v>
      </c>
      <c r="B13616" s="233">
        <v>284</v>
      </c>
      <c r="C13616" s="233">
        <v>31</v>
      </c>
      <c r="D13616" s="234">
        <v>0.625</v>
      </c>
      <c r="E13616" s="235">
        <v>0.00010082370458035129</v>
      </c>
      <c r="F13616" s="235">
        <v>0.00005318210134623342</v>
      </c>
    </row>
    <row r="13617" ht="14.25" customHeight="1" spans="1:6" x14ac:dyDescent="0.25">
      <c r="A13617" s="232">
        <v>43749</v>
      </c>
      <c r="B13617" s="233">
        <v>284</v>
      </c>
      <c r="C13617" s="233">
        <v>32</v>
      </c>
      <c r="D13617" s="234">
        <v>0.6458333333321207</v>
      </c>
      <c r="E13617" s="235">
        <v>0.00010181879460390865</v>
      </c>
      <c r="F13617" s="235">
        <v>0.000056186739840370906</v>
      </c>
    </row>
    <row r="13618" ht="14.25" customHeight="1" spans="1:6" x14ac:dyDescent="0.25">
      <c r="A13618" s="232">
        <v>43749</v>
      </c>
      <c r="B13618" s="233">
        <v>284</v>
      </c>
      <c r="C13618" s="233">
        <v>33</v>
      </c>
      <c r="D13618" s="234">
        <v>0.6666666666678793</v>
      </c>
      <c r="E13618" s="235">
        <v>0.00006987266900786772</v>
      </c>
      <c r="F13618" s="235">
        <v>0.00006179539836276087</v>
      </c>
    </row>
    <row r="13619" ht="14.25" customHeight="1" spans="1:6" x14ac:dyDescent="0.25">
      <c r="A13619" s="232">
        <v>43749</v>
      </c>
      <c r="B13619" s="233">
        <v>284</v>
      </c>
      <c r="C13619" s="233">
        <v>34</v>
      </c>
      <c r="D13619" s="234">
        <v>0.6875</v>
      </c>
      <c r="E13619" s="235">
        <v>0.00002848177590517281</v>
      </c>
      <c r="F13619" s="235">
        <v>0.00006930699459810458</v>
      </c>
    </row>
    <row r="13620" ht="14.25" customHeight="1" spans="1:6" x14ac:dyDescent="0.25">
      <c r="A13620" s="232">
        <v>43749</v>
      </c>
      <c r="B13620" s="233">
        <v>284</v>
      </c>
      <c r="C13620" s="233">
        <v>35</v>
      </c>
      <c r="D13620" s="234">
        <v>0.7083333333321207</v>
      </c>
      <c r="E13620" s="235">
        <v>0.0000039396759561198155</v>
      </c>
      <c r="F13620" s="235">
        <v>0.00007842106469698827</v>
      </c>
    </row>
    <row r="13621" ht="14.25" customHeight="1" spans="1:6" x14ac:dyDescent="0.25">
      <c r="A13621" s="232">
        <v>43749</v>
      </c>
      <c r="B13621" s="233">
        <v>284</v>
      </c>
      <c r="C13621" s="233">
        <v>36</v>
      </c>
      <c r="D13621" s="234">
        <v>0.7291666666678793</v>
      </c>
      <c r="E13621" s="235">
        <v>3.938962165452215e-7</v>
      </c>
      <c r="F13621" s="235">
        <v>0.00008513142400056198</v>
      </c>
    </row>
    <row r="13622" ht="14.25" customHeight="1" spans="1:6" x14ac:dyDescent="0.25">
      <c r="A13622" s="232">
        <v>43749</v>
      </c>
      <c r="B13622" s="233">
        <v>284</v>
      </c>
      <c r="C13622" s="233">
        <v>37</v>
      </c>
      <c r="D13622" s="234">
        <v>0.75</v>
      </c>
      <c r="E13622" s="235">
        <v>0</v>
      </c>
      <c r="F13622" s="235">
        <v>0.00008973853635823944</v>
      </c>
    </row>
    <row r="13623" ht="14.25" customHeight="1" spans="1:6" x14ac:dyDescent="0.25">
      <c r="A13623" s="232">
        <v>43749</v>
      </c>
      <c r="B13623" s="233">
        <v>284</v>
      </c>
      <c r="C13623" s="233">
        <v>38</v>
      </c>
      <c r="D13623" s="234">
        <v>0.7708333333321207</v>
      </c>
      <c r="E13623" s="235">
        <v>0</v>
      </c>
      <c r="F13623" s="235">
        <v>0.00009374472101708942</v>
      </c>
    </row>
    <row r="13624" ht="14.25" customHeight="1" spans="1:6" x14ac:dyDescent="0.25">
      <c r="A13624" s="232">
        <v>43749</v>
      </c>
      <c r="B13624" s="233">
        <v>284</v>
      </c>
      <c r="C13624" s="233">
        <v>39</v>
      </c>
      <c r="D13624" s="234">
        <v>0.7916666666678793</v>
      </c>
      <c r="E13624" s="235">
        <v>0</v>
      </c>
      <c r="F13624" s="235">
        <v>0.00009204209253707818</v>
      </c>
    </row>
    <row r="13625" ht="14.25" customHeight="1" spans="1:6" x14ac:dyDescent="0.25">
      <c r="A13625" s="232">
        <v>43749</v>
      </c>
      <c r="B13625" s="233">
        <v>284</v>
      </c>
      <c r="C13625" s="233">
        <v>40</v>
      </c>
      <c r="D13625" s="234">
        <v>0.8125</v>
      </c>
      <c r="E13625" s="235">
        <v>0</v>
      </c>
      <c r="F13625" s="235">
        <v>0.00008953822712529695</v>
      </c>
    </row>
    <row r="13626" ht="14.25" customHeight="1" spans="1:6" x14ac:dyDescent="0.25">
      <c r="A13626" s="232">
        <v>43749</v>
      </c>
      <c r="B13626" s="233">
        <v>284</v>
      </c>
      <c r="C13626" s="233">
        <v>41</v>
      </c>
      <c r="D13626" s="234">
        <v>0.8333333333321207</v>
      </c>
      <c r="E13626" s="235">
        <v>0</v>
      </c>
      <c r="F13626" s="235">
        <v>0.00008663374324763073</v>
      </c>
    </row>
    <row r="13627" ht="14.25" customHeight="1" spans="1:6" x14ac:dyDescent="0.25">
      <c r="A13627" s="232">
        <v>43749</v>
      </c>
      <c r="B13627" s="233">
        <v>284</v>
      </c>
      <c r="C13627" s="233">
        <v>42</v>
      </c>
      <c r="D13627" s="234">
        <v>0.8541666666678793</v>
      </c>
      <c r="E13627" s="235">
        <v>0</v>
      </c>
      <c r="F13627" s="235">
        <v>0.000081525857807597</v>
      </c>
    </row>
    <row r="13628" ht="14.25" customHeight="1" spans="1:6" x14ac:dyDescent="0.25">
      <c r="A13628" s="232">
        <v>43749</v>
      </c>
      <c r="B13628" s="233">
        <v>284</v>
      </c>
      <c r="C13628" s="233">
        <v>43</v>
      </c>
      <c r="D13628" s="234">
        <v>0.875</v>
      </c>
      <c r="E13628" s="235">
        <v>0</v>
      </c>
      <c r="F13628" s="235">
        <v>0.00007812060084757453</v>
      </c>
    </row>
    <row r="13629" ht="14.25" customHeight="1" spans="1:6" x14ac:dyDescent="0.25">
      <c r="A13629" s="232">
        <v>43749</v>
      </c>
      <c r="B13629" s="233">
        <v>284</v>
      </c>
      <c r="C13629" s="233">
        <v>44</v>
      </c>
      <c r="D13629" s="234">
        <v>0.8958333333321207</v>
      </c>
      <c r="E13629" s="235">
        <v>0</v>
      </c>
      <c r="F13629" s="235">
        <v>0.00007261209694165581</v>
      </c>
    </row>
    <row r="13630" ht="14.25" customHeight="1" spans="1:6" x14ac:dyDescent="0.25">
      <c r="A13630" s="232">
        <v>43749</v>
      </c>
      <c r="B13630" s="233">
        <v>284</v>
      </c>
      <c r="C13630" s="233">
        <v>45</v>
      </c>
      <c r="D13630" s="234">
        <v>0.9166666666678793</v>
      </c>
      <c r="E13630" s="235">
        <v>0</v>
      </c>
      <c r="F13630" s="235">
        <v>0.00006780467535103583</v>
      </c>
    </row>
    <row r="13631" ht="14.25" customHeight="1" spans="1:6" x14ac:dyDescent="0.25">
      <c r="A13631" s="232">
        <v>43749</v>
      </c>
      <c r="B13631" s="233">
        <v>284</v>
      </c>
      <c r="C13631" s="233">
        <v>46</v>
      </c>
      <c r="D13631" s="234">
        <v>0.9375</v>
      </c>
      <c r="E13631" s="235">
        <v>0</v>
      </c>
      <c r="F13631" s="235">
        <v>0.00006029307911569213</v>
      </c>
    </row>
    <row r="13632" ht="14.25" customHeight="1" spans="1:6" x14ac:dyDescent="0.25">
      <c r="A13632" s="232">
        <v>43749</v>
      </c>
      <c r="B13632" s="233">
        <v>284</v>
      </c>
      <c r="C13632" s="233">
        <v>47</v>
      </c>
      <c r="D13632" s="234">
        <v>0.9583333333321207</v>
      </c>
      <c r="E13632" s="235">
        <v>0</v>
      </c>
      <c r="F13632" s="235">
        <v>0.000051078854400337184</v>
      </c>
    </row>
    <row r="13633" ht="14.25" customHeight="1" spans="1:6" x14ac:dyDescent="0.25">
      <c r="A13633" s="232">
        <v>43749</v>
      </c>
      <c r="B13633" s="233">
        <v>284</v>
      </c>
      <c r="C13633" s="233">
        <v>48</v>
      </c>
      <c r="D13633" s="234">
        <v>0.9791666666678793</v>
      </c>
      <c r="E13633" s="235">
        <v>0</v>
      </c>
      <c r="F13633" s="235">
        <v>0.00004346710354852223</v>
      </c>
    </row>
    <row r="13634" ht="14.25" customHeight="1" spans="1:6" x14ac:dyDescent="0.25">
      <c r="A13634" s="232">
        <v>43750</v>
      </c>
      <c r="B13634" s="233">
        <v>285</v>
      </c>
      <c r="C13634" s="233">
        <v>1</v>
      </c>
      <c r="D13634" s="234">
        <v>0</v>
      </c>
      <c r="E13634" s="235">
        <v>0</v>
      </c>
      <c r="F13634" s="235">
        <v>0.000037457826560247266</v>
      </c>
    </row>
    <row r="13635" ht="14.25" customHeight="1" spans="1:6" x14ac:dyDescent="0.25">
      <c r="A13635" s="232">
        <v>43750</v>
      </c>
      <c r="B13635" s="233">
        <v>285</v>
      </c>
      <c r="C13635" s="233">
        <v>2</v>
      </c>
      <c r="D13635" s="234">
        <v>0.020833333332120674</v>
      </c>
      <c r="E13635" s="235">
        <v>0</v>
      </c>
      <c r="F13635" s="235">
        <v>0.00003214963188727106</v>
      </c>
    </row>
    <row r="13636" ht="14.25" customHeight="1" spans="1:6" x14ac:dyDescent="0.25">
      <c r="A13636" s="232">
        <v>43750</v>
      </c>
      <c r="B13636" s="233">
        <v>285</v>
      </c>
      <c r="C13636" s="233">
        <v>3</v>
      </c>
      <c r="D13636" s="234">
        <v>0.041666666667879326</v>
      </c>
      <c r="E13636" s="235">
        <v>0</v>
      </c>
      <c r="F13636" s="235">
        <v>0.000029946230324903566</v>
      </c>
    </row>
    <row r="13637" ht="14.25" customHeight="1" spans="1:6" x14ac:dyDescent="0.25">
      <c r="A13637" s="232">
        <v>43750</v>
      </c>
      <c r="B13637" s="233">
        <v>285</v>
      </c>
      <c r="C13637" s="233">
        <v>4</v>
      </c>
      <c r="D13637" s="234">
        <v>0.0625</v>
      </c>
      <c r="E13637" s="235">
        <v>0</v>
      </c>
      <c r="F13637" s="235">
        <v>0.000028143447228421073</v>
      </c>
    </row>
    <row r="13638" ht="14.25" customHeight="1" spans="1:6" x14ac:dyDescent="0.25">
      <c r="A13638" s="232">
        <v>43750</v>
      </c>
      <c r="B13638" s="233">
        <v>285</v>
      </c>
      <c r="C13638" s="233">
        <v>5</v>
      </c>
      <c r="D13638" s="234">
        <v>0.08333333333212067</v>
      </c>
      <c r="E13638" s="235">
        <v>0</v>
      </c>
      <c r="F13638" s="235">
        <v>0.00002784298337900733</v>
      </c>
    </row>
    <row r="13639" ht="14.25" customHeight="1" spans="1:6" x14ac:dyDescent="0.25">
      <c r="A13639" s="232">
        <v>43750</v>
      </c>
      <c r="B13639" s="233">
        <v>285</v>
      </c>
      <c r="C13639" s="233">
        <v>6</v>
      </c>
      <c r="D13639" s="234">
        <v>0.10416666666787933</v>
      </c>
      <c r="E13639" s="235">
        <v>0</v>
      </c>
      <c r="F13639" s="235">
        <v>0.000027642674146064832</v>
      </c>
    </row>
    <row r="13640" ht="14.25" customHeight="1" spans="1:6" x14ac:dyDescent="0.25">
      <c r="A13640" s="232">
        <v>43750</v>
      </c>
      <c r="B13640" s="233">
        <v>285</v>
      </c>
      <c r="C13640" s="233">
        <v>7</v>
      </c>
      <c r="D13640" s="234">
        <v>0.125</v>
      </c>
      <c r="E13640" s="235">
        <v>0</v>
      </c>
      <c r="F13640" s="235">
        <v>0.00002704174644723733</v>
      </c>
    </row>
    <row r="13641" ht="14.25" customHeight="1" spans="1:6" x14ac:dyDescent="0.25">
      <c r="A13641" s="232">
        <v>43750</v>
      </c>
      <c r="B13641" s="233">
        <v>285</v>
      </c>
      <c r="C13641" s="233">
        <v>8</v>
      </c>
      <c r="D13641" s="234">
        <v>0.14583333333212067</v>
      </c>
      <c r="E13641" s="235">
        <v>0</v>
      </c>
      <c r="F13641" s="235">
        <v>0.00002614035489899609</v>
      </c>
    </row>
    <row r="13642" ht="14.25" customHeight="1" spans="1:6" x14ac:dyDescent="0.25">
      <c r="A13642" s="232">
        <v>43750</v>
      </c>
      <c r="B13642" s="233">
        <v>285</v>
      </c>
      <c r="C13642" s="233">
        <v>9</v>
      </c>
      <c r="D13642" s="234">
        <v>0.16666666666787933</v>
      </c>
      <c r="E13642" s="235">
        <v>0</v>
      </c>
      <c r="F13642" s="235">
        <v>0.000026941591830766084</v>
      </c>
    </row>
    <row r="13643" ht="14.25" customHeight="1" spans="1:6" x14ac:dyDescent="0.25">
      <c r="A13643" s="232">
        <v>43750</v>
      </c>
      <c r="B13643" s="233">
        <v>285</v>
      </c>
      <c r="C13643" s="233">
        <v>10</v>
      </c>
      <c r="D13643" s="234">
        <v>0.1875</v>
      </c>
      <c r="E13643" s="235">
        <v>0</v>
      </c>
      <c r="F13643" s="235">
        <v>0.00002704174644723733</v>
      </c>
    </row>
    <row r="13644" ht="14.25" customHeight="1" spans="1:6" x14ac:dyDescent="0.25">
      <c r="A13644" s="232">
        <v>43750</v>
      </c>
      <c r="B13644" s="233">
        <v>285</v>
      </c>
      <c r="C13644" s="233">
        <v>11</v>
      </c>
      <c r="D13644" s="234">
        <v>0.20833333333212067</v>
      </c>
      <c r="E13644" s="235">
        <v>0</v>
      </c>
      <c r="F13644" s="235">
        <v>0.000027943137995478576</v>
      </c>
    </row>
    <row r="13645" ht="14.25" customHeight="1" spans="1:6" x14ac:dyDescent="0.25">
      <c r="A13645" s="232">
        <v>43750</v>
      </c>
      <c r="B13645" s="233">
        <v>285</v>
      </c>
      <c r="C13645" s="233">
        <v>12</v>
      </c>
      <c r="D13645" s="234">
        <v>0.22916666666787933</v>
      </c>
      <c r="E13645" s="235">
        <v>0</v>
      </c>
      <c r="F13645" s="235">
        <v>0.000031548704188443556</v>
      </c>
    </row>
    <row r="13646" ht="14.25" customHeight="1" spans="1:6" x14ac:dyDescent="0.25">
      <c r="A13646" s="232">
        <v>43750</v>
      </c>
      <c r="B13646" s="233">
        <v>285</v>
      </c>
      <c r="C13646" s="233">
        <v>13</v>
      </c>
      <c r="D13646" s="234">
        <v>0.25</v>
      </c>
      <c r="E13646" s="235">
        <v>1.1728262897027652e-7</v>
      </c>
      <c r="F13646" s="235">
        <v>0.000036756744244948525</v>
      </c>
    </row>
    <row r="13647" ht="14.25" customHeight="1" spans="1:6" x14ac:dyDescent="0.25">
      <c r="A13647" s="232">
        <v>43750</v>
      </c>
      <c r="B13647" s="233">
        <v>285</v>
      </c>
      <c r="C13647" s="233">
        <v>14</v>
      </c>
      <c r="D13647" s="234">
        <v>0.2708333333321207</v>
      </c>
      <c r="E13647" s="235">
        <v>0.0000036826745496666825</v>
      </c>
      <c r="F13647" s="235">
        <v>0.00004256571200028099</v>
      </c>
    </row>
    <row r="13648" ht="14.25" customHeight="1" spans="1:6" x14ac:dyDescent="0.25">
      <c r="A13648" s="232">
        <v>43750</v>
      </c>
      <c r="B13648" s="233">
        <v>285</v>
      </c>
      <c r="C13648" s="233">
        <v>15</v>
      </c>
      <c r="D13648" s="234">
        <v>0.2916666666678793</v>
      </c>
      <c r="E13648" s="235">
        <v>0.00001384077420446566</v>
      </c>
      <c r="F13648" s="235">
        <v>0.0000508785451673947</v>
      </c>
    </row>
    <row r="13649" ht="14.25" customHeight="1" spans="1:6" x14ac:dyDescent="0.25">
      <c r="A13649" s="232">
        <v>43750</v>
      </c>
      <c r="B13649" s="233">
        <v>285</v>
      </c>
      <c r="C13649" s="233">
        <v>16</v>
      </c>
      <c r="D13649" s="234">
        <v>0.3125</v>
      </c>
      <c r="E13649" s="235">
        <v>0.00004019592834224969</v>
      </c>
      <c r="F13649" s="235">
        <v>0.000058890914485094645</v>
      </c>
    </row>
    <row r="13650" ht="14.25" customHeight="1" spans="1:6" x14ac:dyDescent="0.25">
      <c r="A13650" s="232">
        <v>43750</v>
      </c>
      <c r="B13650" s="233">
        <v>285</v>
      </c>
      <c r="C13650" s="233">
        <v>17</v>
      </c>
      <c r="D13650" s="234">
        <v>0.3333333333321207</v>
      </c>
      <c r="E13650" s="235">
        <v>0.00007028340486405101</v>
      </c>
      <c r="F13650" s="235">
        <v>0.00005859045063568089</v>
      </c>
    </row>
    <row r="13651" ht="14.25" customHeight="1" spans="1:6" x14ac:dyDescent="0.25">
      <c r="A13651" s="232">
        <v>43750</v>
      </c>
      <c r="B13651" s="233">
        <v>285</v>
      </c>
      <c r="C13651" s="233">
        <v>18</v>
      </c>
      <c r="D13651" s="234">
        <v>0.3541666666678793</v>
      </c>
      <c r="E13651" s="235">
        <v>0.00007072814743942905</v>
      </c>
      <c r="F13651" s="235">
        <v>0.00005969215141686463</v>
      </c>
    </row>
    <row r="13652" ht="14.25" customHeight="1" spans="1:6" x14ac:dyDescent="0.25">
      <c r="A13652" s="232">
        <v>43750</v>
      </c>
      <c r="B13652" s="233">
        <v>285</v>
      </c>
      <c r="C13652" s="233">
        <v>19</v>
      </c>
      <c r="D13652" s="234">
        <v>0.375</v>
      </c>
      <c r="E13652" s="235">
        <v>0.00010013043942587087</v>
      </c>
      <c r="F13652" s="235">
        <v>0.000059391687567450885</v>
      </c>
    </row>
    <row r="13653" ht="14.25" customHeight="1" spans="1:6" x14ac:dyDescent="0.25">
      <c r="A13653" s="232">
        <v>43750</v>
      </c>
      <c r="B13653" s="233">
        <v>285</v>
      </c>
      <c r="C13653" s="233">
        <v>20</v>
      </c>
      <c r="D13653" s="234">
        <v>0.3958333333321207</v>
      </c>
      <c r="E13653" s="235">
        <v>0.00018727623646261108</v>
      </c>
      <c r="F13653" s="235">
        <v>0.00005808967755332465</v>
      </c>
    </row>
    <row r="13654" ht="14.25" customHeight="1" spans="1:6" x14ac:dyDescent="0.25">
      <c r="A13654" s="232">
        <v>43750</v>
      </c>
      <c r="B13654" s="233">
        <v>285</v>
      </c>
      <c r="C13654" s="233">
        <v>21</v>
      </c>
      <c r="D13654" s="234">
        <v>0.4166666666678793</v>
      </c>
      <c r="E13654" s="235">
        <v>0.00023083813874138733</v>
      </c>
      <c r="F13654" s="235">
        <v>0.00005608658522389965</v>
      </c>
    </row>
    <row r="13655" ht="14.25" customHeight="1" spans="1:6" x14ac:dyDescent="0.25">
      <c r="A13655" s="232">
        <v>43750</v>
      </c>
      <c r="B13655" s="233">
        <v>285</v>
      </c>
      <c r="C13655" s="233">
        <v>22</v>
      </c>
      <c r="D13655" s="234">
        <v>0.4375</v>
      </c>
      <c r="E13655" s="235">
        <v>0.0002447652715790883</v>
      </c>
      <c r="F13655" s="235">
        <v>0.00005548565752507217</v>
      </c>
    </row>
    <row r="13656" ht="14.25" customHeight="1" spans="1:6" x14ac:dyDescent="0.25">
      <c r="A13656" s="232">
        <v>43750</v>
      </c>
      <c r="B13656" s="233">
        <v>285</v>
      </c>
      <c r="C13656" s="233">
        <v>23</v>
      </c>
      <c r="D13656" s="234">
        <v>0.4583333333321207</v>
      </c>
      <c r="E13656" s="235">
        <v>0.00019658463125108732</v>
      </c>
      <c r="F13656" s="235">
        <v>0.0000545842659768309</v>
      </c>
    </row>
    <row r="13657" ht="14.25" customHeight="1" spans="1:6" x14ac:dyDescent="0.25">
      <c r="A13657" s="232">
        <v>43750</v>
      </c>
      <c r="B13657" s="233">
        <v>285</v>
      </c>
      <c r="C13657" s="233">
        <v>24</v>
      </c>
      <c r="D13657" s="234">
        <v>0.4791666666678793</v>
      </c>
      <c r="E13657" s="235">
        <v>0.00016509570814746927</v>
      </c>
      <c r="F13657" s="235">
        <v>0.00005408349289447466</v>
      </c>
    </row>
    <row r="13658" ht="14.25" customHeight="1" spans="1:6" x14ac:dyDescent="0.25">
      <c r="A13658" s="232">
        <v>43750</v>
      </c>
      <c r="B13658" s="233">
        <v>285</v>
      </c>
      <c r="C13658" s="233">
        <v>25</v>
      </c>
      <c r="D13658" s="234">
        <v>0.5</v>
      </c>
      <c r="E13658" s="235">
        <v>0.0001423623201577295</v>
      </c>
      <c r="F13658" s="235">
        <v>0.000056587358306255894</v>
      </c>
    </row>
    <row r="13659" ht="14.25" customHeight="1" spans="1:6" x14ac:dyDescent="0.25">
      <c r="A13659" s="232">
        <v>43750</v>
      </c>
      <c r="B13659" s="233">
        <v>285</v>
      </c>
      <c r="C13659" s="233">
        <v>26</v>
      </c>
      <c r="D13659" s="234">
        <v>0.5208333333321207</v>
      </c>
      <c r="E13659" s="235">
        <v>0.0001447367050738923</v>
      </c>
      <c r="F13659" s="235">
        <v>0.00005558581214154341</v>
      </c>
    </row>
    <row r="13660" ht="14.25" customHeight="1" spans="1:6" x14ac:dyDescent="0.25">
      <c r="A13660" s="232">
        <v>43750</v>
      </c>
      <c r="B13660" s="233">
        <v>285</v>
      </c>
      <c r="C13660" s="233">
        <v>27</v>
      </c>
      <c r="D13660" s="234">
        <v>0.5416666666678793</v>
      </c>
      <c r="E13660" s="235">
        <v>0.0001389431373144538</v>
      </c>
      <c r="F13660" s="235">
        <v>0.00005428380212741717</v>
      </c>
    </row>
    <row r="13661" ht="14.25" customHeight="1" spans="1:6" x14ac:dyDescent="0.25">
      <c r="A13661" s="232">
        <v>43750</v>
      </c>
      <c r="B13661" s="233">
        <v>285</v>
      </c>
      <c r="C13661" s="233">
        <v>28</v>
      </c>
      <c r="D13661" s="234">
        <v>0.5625</v>
      </c>
      <c r="E13661" s="235">
        <v>0.00011213523121403598</v>
      </c>
      <c r="F13661" s="235">
        <v>0.00005248101903093467</v>
      </c>
    </row>
    <row r="13662" ht="14.25" customHeight="1" spans="1:6" x14ac:dyDescent="0.25">
      <c r="A13662" s="232">
        <v>43750</v>
      </c>
      <c r="B13662" s="233">
        <v>285</v>
      </c>
      <c r="C13662" s="233">
        <v>29</v>
      </c>
      <c r="D13662" s="234">
        <v>0.5833333333321207</v>
      </c>
      <c r="E13662" s="235">
        <v>0.00013717380216135265</v>
      </c>
      <c r="F13662" s="235">
        <v>0.000050578081317980936</v>
      </c>
    </row>
    <row r="13663" ht="14.25" customHeight="1" spans="1:6" x14ac:dyDescent="0.25">
      <c r="A13663" s="232">
        <v>43750</v>
      </c>
      <c r="B13663" s="233">
        <v>285</v>
      </c>
      <c r="C13663" s="233">
        <v>30</v>
      </c>
      <c r="D13663" s="234">
        <v>0.6041666666678793</v>
      </c>
      <c r="E13663" s="235">
        <v>0.00012969053720775963</v>
      </c>
      <c r="F13663" s="235">
        <v>0.00005117900901680845</v>
      </c>
    </row>
    <row r="13664" ht="14.25" customHeight="1" spans="1:6" x14ac:dyDescent="0.25">
      <c r="A13664" s="232">
        <v>43750</v>
      </c>
      <c r="B13664" s="233">
        <v>285</v>
      </c>
      <c r="C13664" s="233">
        <v>31</v>
      </c>
      <c r="D13664" s="234">
        <v>0.625</v>
      </c>
      <c r="E13664" s="235">
        <v>0.0000576395348669385</v>
      </c>
      <c r="F13664" s="235">
        <v>0.00005298179211329092</v>
      </c>
    </row>
    <row r="13665" ht="14.25" customHeight="1" spans="1:6" x14ac:dyDescent="0.25">
      <c r="A13665" s="232">
        <v>43750</v>
      </c>
      <c r="B13665" s="233">
        <v>285</v>
      </c>
      <c r="C13665" s="233">
        <v>32</v>
      </c>
      <c r="D13665" s="234">
        <v>0.6458333333321207</v>
      </c>
      <c r="E13665" s="235">
        <v>0.00003646797190261192</v>
      </c>
      <c r="F13665" s="235">
        <v>0.0000567876675391984</v>
      </c>
    </row>
    <row r="13666" ht="14.25" customHeight="1" spans="1:6" x14ac:dyDescent="0.25">
      <c r="A13666" s="232">
        <v>43750</v>
      </c>
      <c r="B13666" s="233">
        <v>285</v>
      </c>
      <c r="C13666" s="233">
        <v>33</v>
      </c>
      <c r="D13666" s="234">
        <v>0.6666666666678793</v>
      </c>
      <c r="E13666" s="235">
        <v>0.00002549752982658676</v>
      </c>
      <c r="F13666" s="235">
        <v>0.00006199570759570338</v>
      </c>
    </row>
    <row r="13667" ht="14.25" customHeight="1" spans="1:6" x14ac:dyDescent="0.25">
      <c r="A13667" s="232">
        <v>43750</v>
      </c>
      <c r="B13667" s="233">
        <v>285</v>
      </c>
      <c r="C13667" s="233">
        <v>34</v>
      </c>
      <c r="D13667" s="234">
        <v>0.6875</v>
      </c>
      <c r="E13667" s="235">
        <v>0.000012028194677725633</v>
      </c>
      <c r="F13667" s="235">
        <v>0.00006870606689927708</v>
      </c>
    </row>
    <row r="13668" ht="14.25" customHeight="1" spans="1:6" x14ac:dyDescent="0.25">
      <c r="A13668" s="232">
        <v>43750</v>
      </c>
      <c r="B13668" s="233">
        <v>285</v>
      </c>
      <c r="C13668" s="233">
        <v>35</v>
      </c>
      <c r="D13668" s="234">
        <v>0.7083333333321207</v>
      </c>
      <c r="E13668" s="235">
        <v>0.0000023989905722928302</v>
      </c>
      <c r="F13668" s="235">
        <v>0.00007802044623110327</v>
      </c>
    </row>
    <row r="13669" ht="14.25" customHeight="1" spans="1:6" x14ac:dyDescent="0.25">
      <c r="A13669" s="232">
        <v>43750</v>
      </c>
      <c r="B13669" s="233">
        <v>285</v>
      </c>
      <c r="C13669" s="233">
        <v>36</v>
      </c>
      <c r="D13669" s="234">
        <v>0.7291666666678793</v>
      </c>
      <c r="E13669" s="235">
        <v>2.8976556859642215e-9</v>
      </c>
      <c r="F13669" s="235">
        <v>0.00008372925936996448</v>
      </c>
    </row>
    <row r="13670" ht="14.25" customHeight="1" spans="1:6" x14ac:dyDescent="0.25">
      <c r="A13670" s="232">
        <v>43750</v>
      </c>
      <c r="B13670" s="233">
        <v>285</v>
      </c>
      <c r="C13670" s="233">
        <v>37</v>
      </c>
      <c r="D13670" s="234">
        <v>0.75</v>
      </c>
      <c r="E13670" s="235">
        <v>0</v>
      </c>
      <c r="F13670" s="235">
        <v>0.0000896383817417682</v>
      </c>
    </row>
    <row r="13671" ht="14.25" customHeight="1" spans="1:6" x14ac:dyDescent="0.25">
      <c r="A13671" s="232">
        <v>43750</v>
      </c>
      <c r="B13671" s="233">
        <v>285</v>
      </c>
      <c r="C13671" s="233">
        <v>38</v>
      </c>
      <c r="D13671" s="234">
        <v>0.7708333333321207</v>
      </c>
      <c r="E13671" s="235">
        <v>0</v>
      </c>
      <c r="F13671" s="235">
        <v>0.00009464611256533066</v>
      </c>
    </row>
    <row r="13672" ht="14.25" customHeight="1" spans="1:6" x14ac:dyDescent="0.25">
      <c r="A13672" s="232">
        <v>43750</v>
      </c>
      <c r="B13672" s="233">
        <v>285</v>
      </c>
      <c r="C13672" s="233">
        <v>39</v>
      </c>
      <c r="D13672" s="234">
        <v>0.7916666666678793</v>
      </c>
      <c r="E13672" s="235">
        <v>0</v>
      </c>
      <c r="F13672" s="235">
        <v>0.00009214224715354943</v>
      </c>
    </row>
    <row r="13673" ht="14.25" customHeight="1" spans="1:6" x14ac:dyDescent="0.25">
      <c r="A13673" s="232">
        <v>43750</v>
      </c>
      <c r="B13673" s="233">
        <v>285</v>
      </c>
      <c r="C13673" s="233">
        <v>40</v>
      </c>
      <c r="D13673" s="234">
        <v>0.8125</v>
      </c>
      <c r="E13673" s="235">
        <v>0</v>
      </c>
      <c r="F13673" s="235">
        <v>0.00008953822712529695</v>
      </c>
    </row>
    <row r="13674" ht="14.25" customHeight="1" spans="1:6" x14ac:dyDescent="0.25">
      <c r="A13674" s="232">
        <v>43750</v>
      </c>
      <c r="B13674" s="233">
        <v>285</v>
      </c>
      <c r="C13674" s="233">
        <v>41</v>
      </c>
      <c r="D13674" s="234">
        <v>0.8333333333321207</v>
      </c>
      <c r="E13674" s="235">
        <v>0</v>
      </c>
      <c r="F13674" s="235">
        <v>0.00008633327939821698</v>
      </c>
    </row>
    <row r="13675" ht="14.25" customHeight="1" spans="1:6" x14ac:dyDescent="0.25">
      <c r="A13675" s="232">
        <v>43750</v>
      </c>
      <c r="B13675" s="233">
        <v>285</v>
      </c>
      <c r="C13675" s="233">
        <v>42</v>
      </c>
      <c r="D13675" s="234">
        <v>0.8541666666678793</v>
      </c>
      <c r="E13675" s="235">
        <v>0</v>
      </c>
      <c r="F13675" s="235">
        <v>0.00008262755858878075</v>
      </c>
    </row>
    <row r="13676" ht="14.25" customHeight="1" spans="1:6" x14ac:dyDescent="0.25">
      <c r="A13676" s="232">
        <v>43750</v>
      </c>
      <c r="B13676" s="233">
        <v>285</v>
      </c>
      <c r="C13676" s="233">
        <v>43</v>
      </c>
      <c r="D13676" s="234">
        <v>0.875</v>
      </c>
      <c r="E13676" s="235">
        <v>0</v>
      </c>
      <c r="F13676" s="235">
        <v>0.00007822075546404577</v>
      </c>
    </row>
    <row r="13677" ht="14.25" customHeight="1" spans="1:6" x14ac:dyDescent="0.25">
      <c r="A13677" s="232">
        <v>43750</v>
      </c>
      <c r="B13677" s="233">
        <v>285</v>
      </c>
      <c r="C13677" s="233">
        <v>44</v>
      </c>
      <c r="D13677" s="234">
        <v>0.8958333333321207</v>
      </c>
      <c r="E13677" s="235">
        <v>0</v>
      </c>
      <c r="F13677" s="235">
        <v>0.00007331317925695456</v>
      </c>
    </row>
    <row r="13678" ht="14.25" customHeight="1" spans="1:6" x14ac:dyDescent="0.25">
      <c r="A13678" s="232">
        <v>43750</v>
      </c>
      <c r="B13678" s="233">
        <v>285</v>
      </c>
      <c r="C13678" s="233">
        <v>45</v>
      </c>
      <c r="D13678" s="234">
        <v>0.9166666666678793</v>
      </c>
      <c r="E13678" s="235">
        <v>0</v>
      </c>
      <c r="F13678" s="235">
        <v>0.00006810513920044957</v>
      </c>
    </row>
    <row r="13679" ht="14.25" customHeight="1" spans="1:6" x14ac:dyDescent="0.25">
      <c r="A13679" s="232">
        <v>43750</v>
      </c>
      <c r="B13679" s="233">
        <v>285</v>
      </c>
      <c r="C13679" s="233">
        <v>46</v>
      </c>
      <c r="D13679" s="234">
        <v>0.9375</v>
      </c>
      <c r="E13679" s="235">
        <v>0</v>
      </c>
      <c r="F13679" s="235">
        <v>0.00006019292449922087</v>
      </c>
    </row>
    <row r="13680" ht="14.25" customHeight="1" spans="1:6" x14ac:dyDescent="0.25">
      <c r="A13680" s="232">
        <v>43750</v>
      </c>
      <c r="B13680" s="233">
        <v>285</v>
      </c>
      <c r="C13680" s="233">
        <v>47</v>
      </c>
      <c r="D13680" s="234">
        <v>0.9583333333321207</v>
      </c>
      <c r="E13680" s="235">
        <v>0</v>
      </c>
      <c r="F13680" s="235">
        <v>0.00005117900901680845</v>
      </c>
    </row>
    <row r="13681" ht="14.25" customHeight="1" spans="1:6" x14ac:dyDescent="0.25">
      <c r="A13681" s="232">
        <v>43750</v>
      </c>
      <c r="B13681" s="233">
        <v>285</v>
      </c>
      <c r="C13681" s="233">
        <v>48</v>
      </c>
      <c r="D13681" s="234">
        <v>0.9791666666678793</v>
      </c>
      <c r="E13681" s="235">
        <v>0</v>
      </c>
      <c r="F13681" s="235">
        <v>0.000043066485082637236</v>
      </c>
    </row>
    <row r="13682" ht="14.25" customHeight="1" spans="1:6" x14ac:dyDescent="0.25">
      <c r="A13682" s="232">
        <v>43751</v>
      </c>
      <c r="B13682" s="233">
        <v>286</v>
      </c>
      <c r="C13682" s="233">
        <v>1</v>
      </c>
      <c r="D13682" s="234">
        <v>0</v>
      </c>
      <c r="E13682" s="235">
        <v>0</v>
      </c>
      <c r="F13682" s="235">
        <v>0.00003735767194377602</v>
      </c>
    </row>
    <row r="13683" ht="14.25" customHeight="1" spans="1:6" x14ac:dyDescent="0.25">
      <c r="A13683" s="232">
        <v>43751</v>
      </c>
      <c r="B13683" s="233">
        <v>286</v>
      </c>
      <c r="C13683" s="233">
        <v>2</v>
      </c>
      <c r="D13683" s="234">
        <v>0.020833333332120674</v>
      </c>
      <c r="E13683" s="235">
        <v>0</v>
      </c>
      <c r="F13683" s="235">
        <v>0.000032950868819041045</v>
      </c>
    </row>
    <row r="13684" ht="14.25" customHeight="1" spans="1:6" x14ac:dyDescent="0.25">
      <c r="A13684" s="232">
        <v>43751</v>
      </c>
      <c r="B13684" s="233">
        <v>286</v>
      </c>
      <c r="C13684" s="233">
        <v>3</v>
      </c>
      <c r="D13684" s="234">
        <v>0.041666666667879326</v>
      </c>
      <c r="E13684" s="235">
        <v>0</v>
      </c>
      <c r="F13684" s="235">
        <v>0.000030246694174317314</v>
      </c>
    </row>
    <row r="13685" ht="14.25" customHeight="1" spans="1:6" x14ac:dyDescent="0.25">
      <c r="A13685" s="232">
        <v>43751</v>
      </c>
      <c r="B13685" s="233">
        <v>286</v>
      </c>
      <c r="C13685" s="233">
        <v>4</v>
      </c>
      <c r="D13685" s="234">
        <v>0.0625</v>
      </c>
      <c r="E13685" s="235">
        <v>0</v>
      </c>
      <c r="F13685" s="235">
        <v>0.000028544065694306077</v>
      </c>
    </row>
    <row r="13686" ht="14.25" customHeight="1" spans="1:6" x14ac:dyDescent="0.25">
      <c r="A13686" s="232">
        <v>43751</v>
      </c>
      <c r="B13686" s="233">
        <v>286</v>
      </c>
      <c r="C13686" s="233">
        <v>5</v>
      </c>
      <c r="D13686" s="234">
        <v>0.08333333333212067</v>
      </c>
      <c r="E13686" s="235">
        <v>0</v>
      </c>
      <c r="F13686" s="235">
        <v>0.000028143447228421073</v>
      </c>
    </row>
    <row r="13687" ht="14.25" customHeight="1" spans="1:6" x14ac:dyDescent="0.25">
      <c r="A13687" s="232">
        <v>43751</v>
      </c>
      <c r="B13687" s="233">
        <v>286</v>
      </c>
      <c r="C13687" s="233">
        <v>6</v>
      </c>
      <c r="D13687" s="234">
        <v>0.10416666666787933</v>
      </c>
      <c r="E13687" s="235">
        <v>0</v>
      </c>
      <c r="F13687" s="235">
        <v>0.00002744236491312233</v>
      </c>
    </row>
    <row r="13688" ht="14.25" customHeight="1" spans="1:6" x14ac:dyDescent="0.25">
      <c r="A13688" s="232">
        <v>43751</v>
      </c>
      <c r="B13688" s="233">
        <v>286</v>
      </c>
      <c r="C13688" s="233">
        <v>7</v>
      </c>
      <c r="D13688" s="234">
        <v>0.125</v>
      </c>
      <c r="E13688" s="235">
        <v>0</v>
      </c>
      <c r="F13688" s="235">
        <v>0.000027141901063708585</v>
      </c>
    </row>
    <row r="13689" ht="14.25" customHeight="1" spans="1:6" x14ac:dyDescent="0.25">
      <c r="A13689" s="232">
        <v>43751</v>
      </c>
      <c r="B13689" s="233">
        <v>286</v>
      </c>
      <c r="C13689" s="233">
        <v>8</v>
      </c>
      <c r="D13689" s="234">
        <v>0.14583333333212067</v>
      </c>
      <c r="E13689" s="235">
        <v>0</v>
      </c>
      <c r="F13689" s="235">
        <v>0.000027141901063708585</v>
      </c>
    </row>
    <row r="13690" ht="14.25" customHeight="1" spans="1:6" x14ac:dyDescent="0.25">
      <c r="A13690" s="232">
        <v>43751</v>
      </c>
      <c r="B13690" s="233">
        <v>286</v>
      </c>
      <c r="C13690" s="233">
        <v>9</v>
      </c>
      <c r="D13690" s="234">
        <v>0.16666666666787933</v>
      </c>
      <c r="E13690" s="235">
        <v>0</v>
      </c>
      <c r="F13690" s="235">
        <v>0.000027141901063708585</v>
      </c>
    </row>
    <row r="13691" ht="14.25" customHeight="1" spans="1:6" x14ac:dyDescent="0.25">
      <c r="A13691" s="232">
        <v>43751</v>
      </c>
      <c r="B13691" s="233">
        <v>286</v>
      </c>
      <c r="C13691" s="233">
        <v>10</v>
      </c>
      <c r="D13691" s="234">
        <v>0.1875</v>
      </c>
      <c r="E13691" s="235">
        <v>0</v>
      </c>
      <c r="F13691" s="235">
        <v>0.000027342210296651082</v>
      </c>
    </row>
    <row r="13692" ht="14.25" customHeight="1" spans="1:6" x14ac:dyDescent="0.25">
      <c r="A13692" s="232">
        <v>43751</v>
      </c>
      <c r="B13692" s="233">
        <v>286</v>
      </c>
      <c r="C13692" s="233">
        <v>11</v>
      </c>
      <c r="D13692" s="234">
        <v>0.20833333333212067</v>
      </c>
      <c r="E13692" s="235">
        <v>0</v>
      </c>
      <c r="F13692" s="235">
        <v>0.000028544065694306077</v>
      </c>
    </row>
    <row r="13693" ht="14.25" customHeight="1" spans="1:6" x14ac:dyDescent="0.25">
      <c r="A13693" s="232">
        <v>43751</v>
      </c>
      <c r="B13693" s="233">
        <v>286</v>
      </c>
      <c r="C13693" s="233">
        <v>12</v>
      </c>
      <c r="D13693" s="234">
        <v>0.22916666666787933</v>
      </c>
      <c r="E13693" s="235">
        <v>0</v>
      </c>
      <c r="F13693" s="235">
        <v>0.0000314485495719723</v>
      </c>
    </row>
    <row r="13694" ht="14.25" customHeight="1" spans="1:6" x14ac:dyDescent="0.25">
      <c r="A13694" s="232">
        <v>43751</v>
      </c>
      <c r="B13694" s="233">
        <v>286</v>
      </c>
      <c r="C13694" s="233">
        <v>13</v>
      </c>
      <c r="D13694" s="234">
        <v>0.25</v>
      </c>
      <c r="E13694" s="235">
        <v>2.3456525794055305e-8</v>
      </c>
      <c r="F13694" s="235">
        <v>0.00003805875425907477</v>
      </c>
    </row>
    <row r="13695" ht="14.25" customHeight="1" spans="1:6" x14ac:dyDescent="0.25">
      <c r="A13695" s="232">
        <v>43751</v>
      </c>
      <c r="B13695" s="233">
        <v>286</v>
      </c>
      <c r="C13695" s="233">
        <v>14</v>
      </c>
      <c r="D13695" s="234">
        <v>0.2708333333321207</v>
      </c>
      <c r="E13695" s="235">
        <v>0.0000024160221567876963</v>
      </c>
      <c r="F13695" s="235">
        <v>0.000044969422795590966</v>
      </c>
    </row>
    <row r="13696" ht="14.25" customHeight="1" spans="1:6" x14ac:dyDescent="0.25">
      <c r="A13696" s="232">
        <v>43751</v>
      </c>
      <c r="B13696" s="233">
        <v>286</v>
      </c>
      <c r="C13696" s="233">
        <v>15</v>
      </c>
      <c r="D13696" s="234">
        <v>0.2916666666678793</v>
      </c>
      <c r="E13696" s="235">
        <v>0.000008609419709276516</v>
      </c>
      <c r="F13696" s="235">
        <v>0.00005258117364740593</v>
      </c>
    </row>
    <row r="13697" ht="14.25" customHeight="1" spans="1:6" x14ac:dyDescent="0.25">
      <c r="A13697" s="232">
        <v>43751</v>
      </c>
      <c r="B13697" s="233">
        <v>286</v>
      </c>
      <c r="C13697" s="233">
        <v>16</v>
      </c>
      <c r="D13697" s="234">
        <v>0.3125</v>
      </c>
      <c r="E13697" s="235">
        <v>0.00002521818402370724</v>
      </c>
      <c r="F13697" s="235">
        <v>0.00005969215141686463</v>
      </c>
    </row>
    <row r="13698" ht="14.25" customHeight="1" spans="1:6" x14ac:dyDescent="0.25">
      <c r="A13698" s="232">
        <v>43751</v>
      </c>
      <c r="B13698" s="233">
        <v>286</v>
      </c>
      <c r="C13698" s="233">
        <v>17</v>
      </c>
      <c r="D13698" s="234">
        <v>0.3333333333321207</v>
      </c>
      <c r="E13698" s="235">
        <v>0.00006234694680246713</v>
      </c>
      <c r="F13698" s="235">
        <v>0.00005909122371803713</v>
      </c>
    </row>
    <row r="13699" ht="14.25" customHeight="1" spans="1:6" x14ac:dyDescent="0.25">
      <c r="A13699" s="232">
        <v>43751</v>
      </c>
      <c r="B13699" s="233">
        <v>286</v>
      </c>
      <c r="C13699" s="233">
        <v>18</v>
      </c>
      <c r="D13699" s="234">
        <v>0.3541666666678793</v>
      </c>
      <c r="E13699" s="235">
        <v>0.00012180475010383137</v>
      </c>
      <c r="F13699" s="235">
        <v>0.00006059354296510588</v>
      </c>
    </row>
    <row r="13700" ht="14.25" customHeight="1" spans="1:6" x14ac:dyDescent="0.25">
      <c r="A13700" s="232">
        <v>43751</v>
      </c>
      <c r="B13700" s="233">
        <v>286</v>
      </c>
      <c r="C13700" s="233">
        <v>19</v>
      </c>
      <c r="D13700" s="234">
        <v>0.375</v>
      </c>
      <c r="E13700" s="235">
        <v>0.00011376978733684341</v>
      </c>
      <c r="F13700" s="235">
        <v>0.00005989246064980713</v>
      </c>
    </row>
    <row r="13701" ht="14.25" customHeight="1" spans="1:6" x14ac:dyDescent="0.25">
      <c r="A13701" s="232">
        <v>43751</v>
      </c>
      <c r="B13701" s="233">
        <v>286</v>
      </c>
      <c r="C13701" s="233">
        <v>20</v>
      </c>
      <c r="D13701" s="234">
        <v>0.3958333333321207</v>
      </c>
      <c r="E13701" s="235">
        <v>0.00013939455027714575</v>
      </c>
      <c r="F13701" s="235">
        <v>0.000058890914485094645</v>
      </c>
    </row>
    <row r="13702" ht="14.25" customHeight="1" spans="1:6" x14ac:dyDescent="0.25">
      <c r="A13702" s="232">
        <v>43751</v>
      </c>
      <c r="B13702" s="233">
        <v>286</v>
      </c>
      <c r="C13702" s="233">
        <v>21</v>
      </c>
      <c r="D13702" s="234">
        <v>0.4166666666678793</v>
      </c>
      <c r="E13702" s="235">
        <v>0.0001797641074946169</v>
      </c>
      <c r="F13702" s="235">
        <v>0.0000573885952380259</v>
      </c>
    </row>
    <row r="13703" ht="14.25" customHeight="1" spans="1:6" x14ac:dyDescent="0.25">
      <c r="A13703" s="232">
        <v>43751</v>
      </c>
      <c r="B13703" s="233">
        <v>286</v>
      </c>
      <c r="C13703" s="233">
        <v>22</v>
      </c>
      <c r="D13703" s="234">
        <v>0.4375</v>
      </c>
      <c r="E13703" s="235">
        <v>0.0001831360108330991</v>
      </c>
      <c r="F13703" s="235">
        <v>0.000056387049073313414</v>
      </c>
    </row>
    <row r="13704" ht="14.25" customHeight="1" spans="1:6" x14ac:dyDescent="0.25">
      <c r="A13704" s="232">
        <v>43751</v>
      </c>
      <c r="B13704" s="233">
        <v>286</v>
      </c>
      <c r="C13704" s="233">
        <v>23</v>
      </c>
      <c r="D13704" s="234">
        <v>0.4583333333321207</v>
      </c>
      <c r="E13704" s="235">
        <v>0.00021317383813551416</v>
      </c>
      <c r="F13704" s="235">
        <v>0.000055085039059187164</v>
      </c>
    </row>
    <row r="13705" ht="14.25" customHeight="1" spans="1:6" x14ac:dyDescent="0.25">
      <c r="A13705" s="232">
        <v>43751</v>
      </c>
      <c r="B13705" s="233">
        <v>286</v>
      </c>
      <c r="C13705" s="233">
        <v>24</v>
      </c>
      <c r="D13705" s="234">
        <v>0.4791666666678793</v>
      </c>
      <c r="E13705" s="235">
        <v>0.00016973871324563975</v>
      </c>
      <c r="F13705" s="235">
        <v>0.0000545842659768309</v>
      </c>
    </row>
    <row r="13706" ht="14.25" customHeight="1" spans="1:6" x14ac:dyDescent="0.25">
      <c r="A13706" s="232">
        <v>43751</v>
      </c>
      <c r="B13706" s="233">
        <v>286</v>
      </c>
      <c r="C13706" s="233">
        <v>25</v>
      </c>
      <c r="D13706" s="234">
        <v>0.5</v>
      </c>
      <c r="E13706" s="235">
        <v>0.0001920408060409288</v>
      </c>
      <c r="F13706" s="235">
        <v>0.000055085039059187164</v>
      </c>
    </row>
    <row r="13707" ht="14.25" customHeight="1" spans="1:6" x14ac:dyDescent="0.25">
      <c r="A13707" s="232">
        <v>43751</v>
      </c>
      <c r="B13707" s="233">
        <v>286</v>
      </c>
      <c r="C13707" s="233">
        <v>26</v>
      </c>
      <c r="D13707" s="234">
        <v>0.5208333333321207</v>
      </c>
      <c r="E13707" s="235">
        <v>0.00016740564250274065</v>
      </c>
      <c r="F13707" s="235">
        <v>0.00005568596675801466</v>
      </c>
    </row>
    <row r="13708" ht="14.25" customHeight="1" spans="1:6" x14ac:dyDescent="0.25">
      <c r="A13708" s="232">
        <v>43751</v>
      </c>
      <c r="B13708" s="233">
        <v>286</v>
      </c>
      <c r="C13708" s="233">
        <v>27</v>
      </c>
      <c r="D13708" s="234">
        <v>0.5416666666678793</v>
      </c>
      <c r="E13708" s="235">
        <v>0.00015462043920179348</v>
      </c>
      <c r="F13708" s="235">
        <v>0.00005488472982624466</v>
      </c>
    </row>
    <row r="13709" ht="14.25" customHeight="1" spans="1:6" x14ac:dyDescent="0.25">
      <c r="A13709" s="232">
        <v>43751</v>
      </c>
      <c r="B13709" s="233">
        <v>286</v>
      </c>
      <c r="C13709" s="233">
        <v>28</v>
      </c>
      <c r="D13709" s="234">
        <v>0.5625</v>
      </c>
      <c r="E13709" s="235">
        <v>0.00014447363070631101</v>
      </c>
      <c r="F13709" s="235">
        <v>0.000053282255962704675</v>
      </c>
    </row>
    <row r="13710" ht="14.25" customHeight="1" spans="1:6" x14ac:dyDescent="0.25">
      <c r="A13710" s="232">
        <v>43751</v>
      </c>
      <c r="B13710" s="233">
        <v>286</v>
      </c>
      <c r="C13710" s="233">
        <v>29</v>
      </c>
      <c r="D13710" s="234">
        <v>0.5833333333321207</v>
      </c>
      <c r="E13710" s="235">
        <v>0.00010370763396622963</v>
      </c>
      <c r="F13710" s="235">
        <v>0.00005258117364740593</v>
      </c>
    </row>
    <row r="13711" ht="14.25" customHeight="1" spans="1:6" x14ac:dyDescent="0.25">
      <c r="A13711" s="232">
        <v>43751</v>
      </c>
      <c r="B13711" s="233">
        <v>286</v>
      </c>
      <c r="C13711" s="233">
        <v>30</v>
      </c>
      <c r="D13711" s="234">
        <v>0.6041666666678793</v>
      </c>
      <c r="E13711" s="235">
        <v>0.00006232642799299234</v>
      </c>
      <c r="F13711" s="235">
        <v>0.00005418364751094592</v>
      </c>
    </row>
    <row r="13712" ht="14.25" customHeight="1" spans="1:6" x14ac:dyDescent="0.25">
      <c r="A13712" s="232">
        <v>43751</v>
      </c>
      <c r="B13712" s="233">
        <v>286</v>
      </c>
      <c r="C13712" s="233">
        <v>31</v>
      </c>
      <c r="D13712" s="234">
        <v>0.625</v>
      </c>
      <c r="E13712" s="235">
        <v>0.00005966219549028138</v>
      </c>
      <c r="F13712" s="235">
        <v>0.00005498488444271591</v>
      </c>
    </row>
    <row r="13713" ht="14.25" customHeight="1" spans="1:6" x14ac:dyDescent="0.25">
      <c r="A13713" s="232">
        <v>43751</v>
      </c>
      <c r="B13713" s="233">
        <v>286</v>
      </c>
      <c r="C13713" s="233">
        <v>32</v>
      </c>
      <c r="D13713" s="234">
        <v>0.6458333333321207</v>
      </c>
      <c r="E13713" s="235">
        <v>0.000049026607967600533</v>
      </c>
      <c r="F13713" s="235">
        <v>0.00005828998678626714</v>
      </c>
    </row>
    <row r="13714" ht="14.25" customHeight="1" spans="1:6" x14ac:dyDescent="0.25">
      <c r="A13714" s="232">
        <v>43751</v>
      </c>
      <c r="B13714" s="233">
        <v>286</v>
      </c>
      <c r="C13714" s="233">
        <v>33</v>
      </c>
      <c r="D13714" s="234">
        <v>0.6666666666678793</v>
      </c>
      <c r="E13714" s="235">
        <v>0.0000309185743340542</v>
      </c>
      <c r="F13714" s="235">
        <v>0.00006309740837688711</v>
      </c>
    </row>
    <row r="13715" ht="14.25" customHeight="1" spans="1:6" x14ac:dyDescent="0.25">
      <c r="A13715" s="232">
        <v>43751</v>
      </c>
      <c r="B13715" s="233">
        <v>286</v>
      </c>
      <c r="C13715" s="233">
        <v>34</v>
      </c>
      <c r="D13715" s="234">
        <v>0.6875</v>
      </c>
      <c r="E13715" s="235">
        <v>0.000012547932110121623</v>
      </c>
      <c r="F13715" s="235">
        <v>0.00006930699459810458</v>
      </c>
    </row>
    <row r="13716" ht="14.25" customHeight="1" spans="1:6" x14ac:dyDescent="0.25">
      <c r="A13716" s="232">
        <v>43751</v>
      </c>
      <c r="B13716" s="233">
        <v>286</v>
      </c>
      <c r="C13716" s="233">
        <v>35</v>
      </c>
      <c r="D13716" s="234">
        <v>0.7083333333321207</v>
      </c>
      <c r="E13716" s="235">
        <v>0.0000034701224937483564</v>
      </c>
      <c r="F13716" s="235">
        <v>0.00007822075546404577</v>
      </c>
    </row>
    <row r="13717" ht="14.25" customHeight="1" spans="1:6" x14ac:dyDescent="0.25">
      <c r="A13717" s="232">
        <v>43751</v>
      </c>
      <c r="B13717" s="233">
        <v>286</v>
      </c>
      <c r="C13717" s="233">
        <v>36</v>
      </c>
      <c r="D13717" s="234">
        <v>0.7291666666678793</v>
      </c>
      <c r="E13717" s="235">
        <v>1.3390868404072953e-7</v>
      </c>
      <c r="F13717" s="235">
        <v>0.00008252740397230949</v>
      </c>
    </row>
    <row r="13718" ht="14.25" customHeight="1" spans="1:6" x14ac:dyDescent="0.25">
      <c r="A13718" s="232">
        <v>43751</v>
      </c>
      <c r="B13718" s="233">
        <v>286</v>
      </c>
      <c r="C13718" s="233">
        <v>37</v>
      </c>
      <c r="D13718" s="234">
        <v>0.75</v>
      </c>
      <c r="E13718" s="235">
        <v>0</v>
      </c>
      <c r="F13718" s="235">
        <v>0.00008843652634411321</v>
      </c>
    </row>
    <row r="13719" ht="14.25" customHeight="1" spans="1:6" x14ac:dyDescent="0.25">
      <c r="A13719" s="232">
        <v>43751</v>
      </c>
      <c r="B13719" s="233">
        <v>286</v>
      </c>
      <c r="C13719" s="233">
        <v>38</v>
      </c>
      <c r="D13719" s="234">
        <v>0.7708333333321207</v>
      </c>
      <c r="E13719" s="235">
        <v>0</v>
      </c>
      <c r="F13719" s="235">
        <v>0.00009394503025003191</v>
      </c>
    </row>
    <row r="13720" ht="14.25" customHeight="1" spans="1:6" x14ac:dyDescent="0.25">
      <c r="A13720" s="232">
        <v>43751</v>
      </c>
      <c r="B13720" s="233">
        <v>286</v>
      </c>
      <c r="C13720" s="233">
        <v>39</v>
      </c>
      <c r="D13720" s="234">
        <v>0.7916666666678793</v>
      </c>
      <c r="E13720" s="235">
        <v>0</v>
      </c>
      <c r="F13720" s="235">
        <v>0.00009174162868766444</v>
      </c>
    </row>
    <row r="13721" ht="14.25" customHeight="1" spans="1:6" x14ac:dyDescent="0.25">
      <c r="A13721" s="232">
        <v>43751</v>
      </c>
      <c r="B13721" s="233">
        <v>286</v>
      </c>
      <c r="C13721" s="233">
        <v>40</v>
      </c>
      <c r="D13721" s="234">
        <v>0.8125</v>
      </c>
      <c r="E13721" s="235">
        <v>0</v>
      </c>
      <c r="F13721" s="235">
        <v>0.00008883714480999821</v>
      </c>
    </row>
    <row r="13722" ht="14.25" customHeight="1" spans="1:6" x14ac:dyDescent="0.25">
      <c r="A13722" s="232">
        <v>43751</v>
      </c>
      <c r="B13722" s="233">
        <v>286</v>
      </c>
      <c r="C13722" s="233">
        <v>41</v>
      </c>
      <c r="D13722" s="234">
        <v>0.8333333333321207</v>
      </c>
      <c r="E13722" s="235">
        <v>0</v>
      </c>
      <c r="F13722" s="235">
        <v>0.00008583250631586071</v>
      </c>
    </row>
    <row r="13723" ht="14.25" customHeight="1" spans="1:6" x14ac:dyDescent="0.25">
      <c r="A13723" s="232">
        <v>43751</v>
      </c>
      <c r="B13723" s="233">
        <v>286</v>
      </c>
      <c r="C13723" s="233">
        <v>42</v>
      </c>
      <c r="D13723" s="234">
        <v>0.8541666666678793</v>
      </c>
      <c r="E13723" s="235">
        <v>0</v>
      </c>
      <c r="F13723" s="235">
        <v>0.00008202663088995325</v>
      </c>
    </row>
    <row r="13724" ht="14.25" customHeight="1" spans="1:6" x14ac:dyDescent="0.25">
      <c r="A13724" s="232">
        <v>43751</v>
      </c>
      <c r="B13724" s="233">
        <v>286</v>
      </c>
      <c r="C13724" s="233">
        <v>43</v>
      </c>
      <c r="D13724" s="234">
        <v>0.875</v>
      </c>
      <c r="E13724" s="235">
        <v>0</v>
      </c>
      <c r="F13724" s="235">
        <v>0.00007782013699816078</v>
      </c>
    </row>
    <row r="13725" ht="14.25" customHeight="1" spans="1:6" x14ac:dyDescent="0.25">
      <c r="A13725" s="232">
        <v>43751</v>
      </c>
      <c r="B13725" s="233">
        <v>286</v>
      </c>
      <c r="C13725" s="233">
        <v>44</v>
      </c>
      <c r="D13725" s="234">
        <v>0.8958333333321207</v>
      </c>
      <c r="E13725" s="235">
        <v>0</v>
      </c>
      <c r="F13725" s="235">
        <v>0.00007281240617459832</v>
      </c>
    </row>
    <row r="13726" ht="14.25" customHeight="1" spans="1:6" x14ac:dyDescent="0.25">
      <c r="A13726" s="232">
        <v>43751</v>
      </c>
      <c r="B13726" s="233">
        <v>286</v>
      </c>
      <c r="C13726" s="233">
        <v>45</v>
      </c>
      <c r="D13726" s="234">
        <v>0.9166666666678793</v>
      </c>
      <c r="E13726" s="235">
        <v>0</v>
      </c>
      <c r="F13726" s="235">
        <v>0.00006800498458397833</v>
      </c>
    </row>
    <row r="13727" ht="14.25" customHeight="1" spans="1:6" x14ac:dyDescent="0.25">
      <c r="A13727" s="232">
        <v>43751</v>
      </c>
      <c r="B13727" s="233">
        <v>286</v>
      </c>
      <c r="C13727" s="233">
        <v>46</v>
      </c>
      <c r="D13727" s="234">
        <v>0.9375</v>
      </c>
      <c r="E13727" s="235">
        <v>0</v>
      </c>
      <c r="F13727" s="235">
        <v>0.000059992615266278386</v>
      </c>
    </row>
    <row r="13728" ht="14.25" customHeight="1" spans="1:6" x14ac:dyDescent="0.25">
      <c r="A13728" s="232">
        <v>43751</v>
      </c>
      <c r="B13728" s="233">
        <v>286</v>
      </c>
      <c r="C13728" s="233">
        <v>47</v>
      </c>
      <c r="D13728" s="234">
        <v>0.9583333333321207</v>
      </c>
      <c r="E13728" s="235">
        <v>0</v>
      </c>
      <c r="F13728" s="235">
        <v>0.00005127916363327967</v>
      </c>
    </row>
    <row r="13729" ht="14.25" customHeight="1" spans="1:6" x14ac:dyDescent="0.25">
      <c r="A13729" s="232">
        <v>43751</v>
      </c>
      <c r="B13729" s="233">
        <v>286</v>
      </c>
      <c r="C13729" s="233">
        <v>48</v>
      </c>
      <c r="D13729" s="234">
        <v>0.9791666666678793</v>
      </c>
      <c r="E13729" s="235">
        <v>0</v>
      </c>
      <c r="F13729" s="235">
        <v>0.00004406803124734973</v>
      </c>
    </row>
    <row r="13730" ht="14.25" customHeight="1" spans="1:6" x14ac:dyDescent="0.25">
      <c r="A13730" s="232">
        <v>43752</v>
      </c>
      <c r="B13730" s="233">
        <v>287</v>
      </c>
      <c r="C13730" s="233">
        <v>1</v>
      </c>
      <c r="D13730" s="234">
        <v>0</v>
      </c>
      <c r="E13730" s="235">
        <v>0</v>
      </c>
      <c r="F13730" s="235">
        <v>0.000038158908875546014</v>
      </c>
    </row>
    <row r="13731" ht="14.25" customHeight="1" spans="1:6" x14ac:dyDescent="0.25">
      <c r="A13731" s="232">
        <v>43752</v>
      </c>
      <c r="B13731" s="233">
        <v>287</v>
      </c>
      <c r="C13731" s="233">
        <v>2</v>
      </c>
      <c r="D13731" s="234">
        <v>0.020833333332120674</v>
      </c>
      <c r="E13731" s="235">
        <v>0</v>
      </c>
      <c r="F13731" s="235">
        <v>0.000033551796517868546</v>
      </c>
    </row>
    <row r="13732" ht="14.25" customHeight="1" spans="1:6" x14ac:dyDescent="0.25">
      <c r="A13732" s="232">
        <v>43752</v>
      </c>
      <c r="B13732" s="233">
        <v>287</v>
      </c>
      <c r="C13732" s="233">
        <v>3</v>
      </c>
      <c r="D13732" s="234">
        <v>0.041666666667879326</v>
      </c>
      <c r="E13732" s="235">
        <v>0</v>
      </c>
      <c r="F13732" s="235">
        <v>0.000030847621873144815</v>
      </c>
    </row>
    <row r="13733" ht="14.25" customHeight="1" spans="1:6" x14ac:dyDescent="0.25">
      <c r="A13733" s="232">
        <v>43752</v>
      </c>
      <c r="B13733" s="233">
        <v>287</v>
      </c>
      <c r="C13733" s="233">
        <v>4</v>
      </c>
      <c r="D13733" s="234">
        <v>0.0625</v>
      </c>
      <c r="E13733" s="235">
        <v>0</v>
      </c>
      <c r="F13733" s="235">
        <v>0.000029044838776662325</v>
      </c>
    </row>
    <row r="13734" ht="14.25" customHeight="1" spans="1:6" x14ac:dyDescent="0.25">
      <c r="A13734" s="232">
        <v>43752</v>
      </c>
      <c r="B13734" s="233">
        <v>287</v>
      </c>
      <c r="C13734" s="233">
        <v>5</v>
      </c>
      <c r="D13734" s="234">
        <v>0.08333333333212067</v>
      </c>
      <c r="E13734" s="235">
        <v>0</v>
      </c>
      <c r="F13734" s="235">
        <v>0.000028644220310777324</v>
      </c>
    </row>
    <row r="13735" ht="14.25" customHeight="1" spans="1:6" x14ac:dyDescent="0.25">
      <c r="A13735" s="232">
        <v>43752</v>
      </c>
      <c r="B13735" s="233">
        <v>287</v>
      </c>
      <c r="C13735" s="233">
        <v>6</v>
      </c>
      <c r="D13735" s="234">
        <v>0.10416666666787933</v>
      </c>
      <c r="E13735" s="235">
        <v>0</v>
      </c>
      <c r="F13735" s="235">
        <v>0.00002884452954371982</v>
      </c>
    </row>
    <row r="13736" ht="14.25" customHeight="1" spans="1:6" x14ac:dyDescent="0.25">
      <c r="A13736" s="232">
        <v>43752</v>
      </c>
      <c r="B13736" s="233">
        <v>287</v>
      </c>
      <c r="C13736" s="233">
        <v>7</v>
      </c>
      <c r="D13736" s="234">
        <v>0.125</v>
      </c>
      <c r="E13736" s="235">
        <v>0</v>
      </c>
      <c r="F13736" s="235">
        <v>0.00002784298337900733</v>
      </c>
    </row>
    <row r="13737" ht="14.25" customHeight="1" spans="1:6" x14ac:dyDescent="0.25">
      <c r="A13737" s="232">
        <v>43752</v>
      </c>
      <c r="B13737" s="233">
        <v>287</v>
      </c>
      <c r="C13737" s="233">
        <v>8</v>
      </c>
      <c r="D13737" s="234">
        <v>0.14583333333212067</v>
      </c>
      <c r="E13737" s="235">
        <v>0</v>
      </c>
      <c r="F13737" s="235">
        <v>0.000027141901063708585</v>
      </c>
    </row>
    <row r="13738" ht="14.25" customHeight="1" spans="1:6" x14ac:dyDescent="0.25">
      <c r="A13738" s="232">
        <v>43752</v>
      </c>
      <c r="B13738" s="233">
        <v>287</v>
      </c>
      <c r="C13738" s="233">
        <v>9</v>
      </c>
      <c r="D13738" s="234">
        <v>0.16666666666787933</v>
      </c>
      <c r="E13738" s="235">
        <v>0</v>
      </c>
      <c r="F13738" s="235">
        <v>0.00002744236491312233</v>
      </c>
    </row>
    <row r="13739" ht="14.25" customHeight="1" spans="1:6" x14ac:dyDescent="0.25">
      <c r="A13739" s="232">
        <v>43752</v>
      </c>
      <c r="B13739" s="233">
        <v>287</v>
      </c>
      <c r="C13739" s="233">
        <v>10</v>
      </c>
      <c r="D13739" s="234">
        <v>0.1875</v>
      </c>
      <c r="E13739" s="235">
        <v>0</v>
      </c>
      <c r="F13739" s="235">
        <v>0.000028043292611949826</v>
      </c>
    </row>
    <row r="13740" ht="14.25" customHeight="1" spans="1:6" x14ac:dyDescent="0.25">
      <c r="A13740" s="232">
        <v>43752</v>
      </c>
      <c r="B13740" s="233">
        <v>287</v>
      </c>
      <c r="C13740" s="233">
        <v>11</v>
      </c>
      <c r="D13740" s="234">
        <v>0.20833333333212067</v>
      </c>
      <c r="E13740" s="235">
        <v>0</v>
      </c>
      <c r="F13740" s="235">
        <v>0.00002874437492724857</v>
      </c>
    </row>
    <row r="13741" ht="14.25" customHeight="1" spans="1:6" x14ac:dyDescent="0.25">
      <c r="A13741" s="232">
        <v>43752</v>
      </c>
      <c r="B13741" s="233">
        <v>287</v>
      </c>
      <c r="C13741" s="233">
        <v>12</v>
      </c>
      <c r="D13741" s="234">
        <v>0.22916666666787933</v>
      </c>
      <c r="E13741" s="235">
        <v>0</v>
      </c>
      <c r="F13741" s="235">
        <v>0.0000314485495719723</v>
      </c>
    </row>
    <row r="13742" ht="14.25" customHeight="1" spans="1:6" x14ac:dyDescent="0.25">
      <c r="A13742" s="232">
        <v>43752</v>
      </c>
      <c r="B13742" s="233">
        <v>287</v>
      </c>
      <c r="C13742" s="233">
        <v>13</v>
      </c>
      <c r="D13742" s="234">
        <v>0.25</v>
      </c>
      <c r="E13742" s="235">
        <v>2.3456525794055305e-8</v>
      </c>
      <c r="F13742" s="235">
        <v>0.000037658135793189774</v>
      </c>
    </row>
    <row r="13743" ht="14.25" customHeight="1" spans="1:6" x14ac:dyDescent="0.25">
      <c r="A13743" s="232">
        <v>43752</v>
      </c>
      <c r="B13743" s="233">
        <v>287</v>
      </c>
      <c r="C13743" s="233">
        <v>14</v>
      </c>
      <c r="D13743" s="234">
        <v>0.2708333333321207</v>
      </c>
      <c r="E13743" s="235">
        <v>0.0000018999785893184797</v>
      </c>
      <c r="F13743" s="235">
        <v>0.00004366741278146473</v>
      </c>
    </row>
    <row r="13744" ht="14.25" customHeight="1" spans="1:6" x14ac:dyDescent="0.25">
      <c r="A13744" s="232">
        <v>43752</v>
      </c>
      <c r="B13744" s="233">
        <v>287</v>
      </c>
      <c r="C13744" s="233">
        <v>15</v>
      </c>
      <c r="D13744" s="234">
        <v>0.2916666666678793</v>
      </c>
      <c r="E13744" s="235">
        <v>0.000007967110840534032</v>
      </c>
      <c r="F13744" s="235">
        <v>0.00005318210134623342</v>
      </c>
    </row>
    <row r="13745" ht="14.25" customHeight="1" spans="1:6" x14ac:dyDescent="0.25">
      <c r="A13745" s="232">
        <v>43752</v>
      </c>
      <c r="B13745" s="233">
        <v>287</v>
      </c>
      <c r="C13745" s="233">
        <v>16</v>
      </c>
      <c r="D13745" s="234">
        <v>0.3125</v>
      </c>
      <c r="E13745" s="235">
        <v>0.000024844012395666705</v>
      </c>
      <c r="F13745" s="235">
        <v>0.000059391687567450885</v>
      </c>
    </row>
    <row r="13746" ht="14.25" customHeight="1" spans="1:6" x14ac:dyDescent="0.25">
      <c r="A13746" s="232">
        <v>43752</v>
      </c>
      <c r="B13746" s="233">
        <v>287</v>
      </c>
      <c r="C13746" s="233">
        <v>17</v>
      </c>
      <c r="D13746" s="234">
        <v>0.3333333333321207</v>
      </c>
      <c r="E13746" s="235">
        <v>0.00003978427328596968</v>
      </c>
      <c r="F13746" s="235">
        <v>0.00006059354296510588</v>
      </c>
    </row>
    <row r="13747" ht="14.25" customHeight="1" spans="1:6" x14ac:dyDescent="0.25">
      <c r="A13747" s="232">
        <v>43752</v>
      </c>
      <c r="B13747" s="233">
        <v>287</v>
      </c>
      <c r="C13747" s="233">
        <v>18</v>
      </c>
      <c r="D13747" s="234">
        <v>0.3541666666678793</v>
      </c>
      <c r="E13747" s="235">
        <v>0.00005466846571024791</v>
      </c>
      <c r="F13747" s="235">
        <v>0.00006339787222630086</v>
      </c>
    </row>
    <row r="13748" ht="14.25" customHeight="1" spans="1:6" x14ac:dyDescent="0.25">
      <c r="A13748" s="232">
        <v>43752</v>
      </c>
      <c r="B13748" s="233">
        <v>287</v>
      </c>
      <c r="C13748" s="233">
        <v>19</v>
      </c>
      <c r="D13748" s="234">
        <v>0.375</v>
      </c>
      <c r="E13748" s="235">
        <v>0.00007260370162297338</v>
      </c>
      <c r="F13748" s="235">
        <v>0.00006219601682864587</v>
      </c>
    </row>
    <row r="13749" ht="14.25" customHeight="1" spans="1:6" x14ac:dyDescent="0.25">
      <c r="A13749" s="232">
        <v>43752</v>
      </c>
      <c r="B13749" s="233">
        <v>287</v>
      </c>
      <c r="C13749" s="233">
        <v>20</v>
      </c>
      <c r="D13749" s="234">
        <v>0.3958333333321207</v>
      </c>
      <c r="E13749" s="235">
        <v>0.00009479410749692361</v>
      </c>
      <c r="F13749" s="235">
        <v>0.000060793852198048374</v>
      </c>
    </row>
    <row r="13750" ht="14.25" customHeight="1" spans="1:6" x14ac:dyDescent="0.25">
      <c r="A13750" s="232">
        <v>43752</v>
      </c>
      <c r="B13750" s="233">
        <v>287</v>
      </c>
      <c r="C13750" s="233">
        <v>21</v>
      </c>
      <c r="D13750" s="234">
        <v>0.4166666666678793</v>
      </c>
      <c r="E13750" s="235">
        <v>0.00010691445953605293</v>
      </c>
      <c r="F13750" s="235">
        <v>0.000058890914485094645</v>
      </c>
    </row>
    <row r="13751" ht="14.25" customHeight="1" spans="1:6" x14ac:dyDescent="0.25">
      <c r="A13751" s="232">
        <v>43752</v>
      </c>
      <c r="B13751" s="233">
        <v>287</v>
      </c>
      <c r="C13751" s="233">
        <v>22</v>
      </c>
      <c r="D13751" s="234">
        <v>0.4375</v>
      </c>
      <c r="E13751" s="235">
        <v>0.00011994383686934651</v>
      </c>
      <c r="F13751" s="235">
        <v>0.00005728844062155465</v>
      </c>
    </row>
    <row r="13752" ht="14.25" customHeight="1" spans="1:6" x14ac:dyDescent="0.25">
      <c r="A13752" s="232">
        <v>43752</v>
      </c>
      <c r="B13752" s="233">
        <v>287</v>
      </c>
      <c r="C13752" s="233">
        <v>23</v>
      </c>
      <c r="D13752" s="234">
        <v>0.4583333333321207</v>
      </c>
      <c r="E13752" s="235">
        <v>0.00010823608382945988</v>
      </c>
      <c r="F13752" s="235">
        <v>0.0000581898321697959</v>
      </c>
    </row>
    <row r="13753" ht="14.25" customHeight="1" spans="1:6" x14ac:dyDescent="0.25">
      <c r="A13753" s="232">
        <v>43752</v>
      </c>
      <c r="B13753" s="233">
        <v>287</v>
      </c>
      <c r="C13753" s="233">
        <v>24</v>
      </c>
      <c r="D13753" s="234">
        <v>0.4791666666678793</v>
      </c>
      <c r="E13753" s="235">
        <v>0.00011784503690135852</v>
      </c>
      <c r="F13753" s="235">
        <v>0.000056887822155669654</v>
      </c>
    </row>
    <row r="13754" ht="14.25" customHeight="1" spans="1:6" x14ac:dyDescent="0.25">
      <c r="A13754" s="232">
        <v>43752</v>
      </c>
      <c r="B13754" s="233">
        <v>287</v>
      </c>
      <c r="C13754" s="233">
        <v>25</v>
      </c>
      <c r="D13754" s="234">
        <v>0.5</v>
      </c>
      <c r="E13754" s="235">
        <v>0.00013787410766473427</v>
      </c>
      <c r="F13754" s="235">
        <v>0.000059391687567450885</v>
      </c>
    </row>
    <row r="13755" ht="14.25" customHeight="1" spans="1:6" x14ac:dyDescent="0.25">
      <c r="A13755" s="232">
        <v>43752</v>
      </c>
      <c r="B13755" s="233">
        <v>287</v>
      </c>
      <c r="C13755" s="233">
        <v>26</v>
      </c>
      <c r="D13755" s="234">
        <v>0.5208333333321207</v>
      </c>
      <c r="E13755" s="235">
        <v>0.00012689265163043177</v>
      </c>
      <c r="F13755" s="235">
        <v>0.000059391687567450885</v>
      </c>
    </row>
    <row r="13756" ht="14.25" customHeight="1" spans="1:6" x14ac:dyDescent="0.25">
      <c r="A13756" s="232">
        <v>43752</v>
      </c>
      <c r="B13756" s="233">
        <v>287</v>
      </c>
      <c r="C13756" s="233">
        <v>27</v>
      </c>
      <c r="D13756" s="234">
        <v>0.5416666666678793</v>
      </c>
      <c r="E13756" s="235">
        <v>0.00014176095092549248</v>
      </c>
      <c r="F13756" s="235">
        <v>0.00005798952293685338</v>
      </c>
    </row>
    <row r="13757" ht="14.25" customHeight="1" spans="1:6" x14ac:dyDescent="0.25">
      <c r="A13757" s="232">
        <v>43752</v>
      </c>
      <c r="B13757" s="233">
        <v>287</v>
      </c>
      <c r="C13757" s="233">
        <v>28</v>
      </c>
      <c r="D13757" s="234">
        <v>0.5625</v>
      </c>
      <c r="E13757" s="235">
        <v>0.0001027935597751664</v>
      </c>
      <c r="F13757" s="235">
        <v>0.00005548565752507217</v>
      </c>
    </row>
    <row r="13758" ht="14.25" customHeight="1" spans="1:6" x14ac:dyDescent="0.25">
      <c r="A13758" s="232">
        <v>43752</v>
      </c>
      <c r="B13758" s="233">
        <v>287</v>
      </c>
      <c r="C13758" s="233">
        <v>29</v>
      </c>
      <c r="D13758" s="234">
        <v>0.5833333333321207</v>
      </c>
      <c r="E13758" s="235">
        <v>0.00009949548648846733</v>
      </c>
      <c r="F13758" s="235">
        <v>0.00005338241057917592</v>
      </c>
    </row>
    <row r="13759" ht="14.25" customHeight="1" spans="1:6" x14ac:dyDescent="0.25">
      <c r="A13759" s="232">
        <v>43752</v>
      </c>
      <c r="B13759" s="233">
        <v>287</v>
      </c>
      <c r="C13759" s="233">
        <v>30</v>
      </c>
      <c r="D13759" s="234">
        <v>0.6041666666678793</v>
      </c>
      <c r="E13759" s="235">
        <v>0.00007286627613698069</v>
      </c>
      <c r="F13759" s="235">
        <v>0.00005398333827800342</v>
      </c>
    </row>
    <row r="13760" ht="14.25" customHeight="1" spans="1:6" x14ac:dyDescent="0.25">
      <c r="A13760" s="232">
        <v>43752</v>
      </c>
      <c r="B13760" s="233">
        <v>287</v>
      </c>
      <c r="C13760" s="233">
        <v>31</v>
      </c>
      <c r="D13760" s="234">
        <v>0.625</v>
      </c>
      <c r="E13760" s="235">
        <v>0.00006137753282914487</v>
      </c>
      <c r="F13760" s="235">
        <v>0.00005448411136035966</v>
      </c>
    </row>
    <row r="13761" ht="14.25" customHeight="1" spans="1:6" x14ac:dyDescent="0.25">
      <c r="A13761" s="232">
        <v>43752</v>
      </c>
      <c r="B13761" s="233">
        <v>287</v>
      </c>
      <c r="C13761" s="233">
        <v>32</v>
      </c>
      <c r="D13761" s="234">
        <v>0.6458333333321207</v>
      </c>
      <c r="E13761" s="235">
        <v>0.00004300708136764685</v>
      </c>
      <c r="F13761" s="235">
        <v>0.000056887822155669654</v>
      </c>
    </row>
    <row r="13762" ht="14.25" customHeight="1" spans="1:6" x14ac:dyDescent="0.25">
      <c r="A13762" s="232">
        <v>43752</v>
      </c>
      <c r="B13762" s="233">
        <v>287</v>
      </c>
      <c r="C13762" s="233">
        <v>33</v>
      </c>
      <c r="D13762" s="234">
        <v>0.6666666666678793</v>
      </c>
      <c r="E13762" s="235">
        <v>0.000021503016639710003</v>
      </c>
      <c r="F13762" s="235">
        <v>0.00006279694452747336</v>
      </c>
    </row>
    <row r="13763" ht="14.25" customHeight="1" spans="1:6" x14ac:dyDescent="0.25">
      <c r="A13763" s="232">
        <v>43752</v>
      </c>
      <c r="B13763" s="233">
        <v>287</v>
      </c>
      <c r="C13763" s="233">
        <v>34</v>
      </c>
      <c r="D13763" s="234">
        <v>0.6875</v>
      </c>
      <c r="E13763" s="235">
        <v>0.000006558899614791778</v>
      </c>
      <c r="F13763" s="235">
        <v>0.00006940714921457582</v>
      </c>
    </row>
    <row r="13764" ht="14.25" customHeight="1" spans="1:6" x14ac:dyDescent="0.25">
      <c r="A13764" s="232">
        <v>43752</v>
      </c>
      <c r="B13764" s="233">
        <v>287</v>
      </c>
      <c r="C13764" s="233">
        <v>35</v>
      </c>
      <c r="D13764" s="234">
        <v>0.7083333333321207</v>
      </c>
      <c r="E13764" s="235">
        <v>5.949383936635818e-7</v>
      </c>
      <c r="F13764" s="235">
        <v>0.00007631781775109203</v>
      </c>
    </row>
    <row r="13765" ht="14.25" customHeight="1" spans="1:6" x14ac:dyDescent="0.25">
      <c r="A13765" s="232">
        <v>43752</v>
      </c>
      <c r="B13765" s="233">
        <v>287</v>
      </c>
      <c r="C13765" s="233">
        <v>36</v>
      </c>
      <c r="D13765" s="234">
        <v>0.7291666666678793</v>
      </c>
      <c r="E13765" s="235">
        <v>0</v>
      </c>
      <c r="F13765" s="235">
        <v>0.00008222694012289575</v>
      </c>
    </row>
    <row r="13766" ht="14.25" customHeight="1" spans="1:6" x14ac:dyDescent="0.25">
      <c r="A13766" s="232">
        <v>43752</v>
      </c>
      <c r="B13766" s="233">
        <v>287</v>
      </c>
      <c r="C13766" s="233">
        <v>37</v>
      </c>
      <c r="D13766" s="234">
        <v>0.75</v>
      </c>
      <c r="E13766" s="235">
        <v>0</v>
      </c>
      <c r="F13766" s="235">
        <v>0.00008883714480999821</v>
      </c>
    </row>
    <row r="13767" ht="14.25" customHeight="1" spans="1:6" x14ac:dyDescent="0.25">
      <c r="A13767" s="232">
        <v>43752</v>
      </c>
      <c r="B13767" s="233">
        <v>287</v>
      </c>
      <c r="C13767" s="233">
        <v>38</v>
      </c>
      <c r="D13767" s="234">
        <v>0.7708333333321207</v>
      </c>
      <c r="E13767" s="235">
        <v>0</v>
      </c>
      <c r="F13767" s="235">
        <v>0.00009324394793473318</v>
      </c>
    </row>
    <row r="13768" ht="14.25" customHeight="1" spans="1:6" x14ac:dyDescent="0.25">
      <c r="A13768" s="232">
        <v>43752</v>
      </c>
      <c r="B13768" s="233">
        <v>287</v>
      </c>
      <c r="C13768" s="233">
        <v>39</v>
      </c>
      <c r="D13768" s="234">
        <v>0.7916666666678793</v>
      </c>
      <c r="E13768" s="235">
        <v>0</v>
      </c>
      <c r="F13768" s="235">
        <v>0.00009124085560530819</v>
      </c>
    </row>
    <row r="13769" ht="14.25" customHeight="1" spans="1:6" x14ac:dyDescent="0.25">
      <c r="A13769" s="232">
        <v>43752</v>
      </c>
      <c r="B13769" s="233">
        <v>287</v>
      </c>
      <c r="C13769" s="233">
        <v>40</v>
      </c>
      <c r="D13769" s="234">
        <v>0.8125</v>
      </c>
      <c r="E13769" s="235">
        <v>0</v>
      </c>
      <c r="F13769" s="235">
        <v>0.00008843652634411321</v>
      </c>
    </row>
    <row r="13770" ht="14.25" customHeight="1" spans="1:6" x14ac:dyDescent="0.25">
      <c r="A13770" s="232">
        <v>43752</v>
      </c>
      <c r="B13770" s="233">
        <v>287</v>
      </c>
      <c r="C13770" s="233">
        <v>41</v>
      </c>
      <c r="D13770" s="234">
        <v>0.8333333333321207</v>
      </c>
      <c r="E13770" s="235">
        <v>0</v>
      </c>
      <c r="F13770" s="235">
        <v>0.00008453049630173448</v>
      </c>
    </row>
    <row r="13771" ht="14.25" customHeight="1" spans="1:6" x14ac:dyDescent="0.25">
      <c r="A13771" s="232">
        <v>43752</v>
      </c>
      <c r="B13771" s="233">
        <v>287</v>
      </c>
      <c r="C13771" s="233">
        <v>42</v>
      </c>
      <c r="D13771" s="234">
        <v>0.8541666666678793</v>
      </c>
      <c r="E13771" s="235">
        <v>0</v>
      </c>
      <c r="F13771" s="235">
        <v>0.00008072462087582698</v>
      </c>
    </row>
    <row r="13772" ht="14.25" customHeight="1" spans="1:6" x14ac:dyDescent="0.25">
      <c r="A13772" s="232">
        <v>43752</v>
      </c>
      <c r="B13772" s="233">
        <v>287</v>
      </c>
      <c r="C13772" s="233">
        <v>43</v>
      </c>
      <c r="D13772" s="234">
        <v>0.875</v>
      </c>
      <c r="E13772" s="235">
        <v>0</v>
      </c>
      <c r="F13772" s="235">
        <v>0.00007691874544991952</v>
      </c>
    </row>
    <row r="13773" ht="14.25" customHeight="1" spans="1:6" x14ac:dyDescent="0.25">
      <c r="A13773" s="232">
        <v>43752</v>
      </c>
      <c r="B13773" s="233">
        <v>287</v>
      </c>
      <c r="C13773" s="233">
        <v>44</v>
      </c>
      <c r="D13773" s="234">
        <v>0.8958333333321207</v>
      </c>
      <c r="E13773" s="235">
        <v>0</v>
      </c>
      <c r="F13773" s="235">
        <v>0.0000732130246404833</v>
      </c>
    </row>
    <row r="13774" ht="14.25" customHeight="1" spans="1:6" x14ac:dyDescent="0.25">
      <c r="A13774" s="232">
        <v>43752</v>
      </c>
      <c r="B13774" s="233">
        <v>287</v>
      </c>
      <c r="C13774" s="233">
        <v>45</v>
      </c>
      <c r="D13774" s="234">
        <v>0.9166666666678793</v>
      </c>
      <c r="E13774" s="235">
        <v>0</v>
      </c>
      <c r="F13774" s="235">
        <v>0.00006830544843339208</v>
      </c>
    </row>
    <row r="13775" ht="14.25" customHeight="1" spans="1:6" x14ac:dyDescent="0.25">
      <c r="A13775" s="232">
        <v>43752</v>
      </c>
      <c r="B13775" s="233">
        <v>287</v>
      </c>
      <c r="C13775" s="233">
        <v>46</v>
      </c>
      <c r="D13775" s="234">
        <v>0.9375</v>
      </c>
      <c r="E13775" s="235">
        <v>0</v>
      </c>
      <c r="F13775" s="235">
        <v>0.00006109431604746214</v>
      </c>
    </row>
    <row r="13776" ht="14.25" customHeight="1" spans="1:6" x14ac:dyDescent="0.25">
      <c r="A13776" s="232">
        <v>43752</v>
      </c>
      <c r="B13776" s="233">
        <v>287</v>
      </c>
      <c r="C13776" s="233">
        <v>47</v>
      </c>
      <c r="D13776" s="234">
        <v>0.9583333333321207</v>
      </c>
      <c r="E13776" s="235">
        <v>0</v>
      </c>
      <c r="F13776" s="235">
        <v>0.00005278148288034843</v>
      </c>
    </row>
    <row r="13777" ht="14.25" customHeight="1" spans="1:6" x14ac:dyDescent="0.25">
      <c r="A13777" s="232">
        <v>43752</v>
      </c>
      <c r="B13777" s="233">
        <v>287</v>
      </c>
      <c r="C13777" s="233">
        <v>48</v>
      </c>
      <c r="D13777" s="234">
        <v>0.9791666666678793</v>
      </c>
      <c r="E13777" s="235">
        <v>0</v>
      </c>
      <c r="F13777" s="235">
        <v>0.00004597096896030346</v>
      </c>
    </row>
    <row r="13778" ht="14.25" customHeight="1" spans="1:6" x14ac:dyDescent="0.25">
      <c r="A13778" s="232">
        <v>43753</v>
      </c>
      <c r="B13778" s="233">
        <v>288</v>
      </c>
      <c r="C13778" s="233">
        <v>1</v>
      </c>
      <c r="D13778" s="234">
        <v>0</v>
      </c>
      <c r="E13778" s="235">
        <v>0</v>
      </c>
      <c r="F13778" s="235">
        <v>0.00004036231043791349</v>
      </c>
    </row>
    <row r="13779" ht="14.25" customHeight="1" spans="1:6" x14ac:dyDescent="0.25">
      <c r="A13779" s="232">
        <v>43753</v>
      </c>
      <c r="B13779" s="233">
        <v>288</v>
      </c>
      <c r="C13779" s="233">
        <v>2</v>
      </c>
      <c r="D13779" s="234">
        <v>0.020833333332120674</v>
      </c>
      <c r="E13779" s="235">
        <v>0</v>
      </c>
      <c r="F13779" s="235">
        <v>0.00003545473423082228</v>
      </c>
    </row>
    <row r="13780" ht="14.25" customHeight="1" spans="1:6" x14ac:dyDescent="0.25">
      <c r="A13780" s="232">
        <v>43753</v>
      </c>
      <c r="B13780" s="233">
        <v>288</v>
      </c>
      <c r="C13780" s="233">
        <v>3</v>
      </c>
      <c r="D13780" s="234">
        <v>0.041666666667879326</v>
      </c>
      <c r="E13780" s="235">
        <v>0</v>
      </c>
      <c r="F13780" s="235">
        <v>0.00003285071420256979</v>
      </c>
    </row>
    <row r="13781" ht="14.25" customHeight="1" spans="1:6" x14ac:dyDescent="0.25">
      <c r="A13781" s="232">
        <v>43753</v>
      </c>
      <c r="B13781" s="233">
        <v>288</v>
      </c>
      <c r="C13781" s="233">
        <v>4</v>
      </c>
      <c r="D13781" s="234">
        <v>0.0625</v>
      </c>
      <c r="E13781" s="235">
        <v>0</v>
      </c>
      <c r="F13781" s="235">
        <v>0.000029946230324903566</v>
      </c>
    </row>
    <row r="13782" ht="14.25" customHeight="1" spans="1:6" x14ac:dyDescent="0.25">
      <c r="A13782" s="232">
        <v>43753</v>
      </c>
      <c r="B13782" s="233">
        <v>288</v>
      </c>
      <c r="C13782" s="233">
        <v>5</v>
      </c>
      <c r="D13782" s="234">
        <v>0.08333333333212067</v>
      </c>
      <c r="E13782" s="235">
        <v>0</v>
      </c>
      <c r="F13782" s="235">
        <v>0.000029044838776662325</v>
      </c>
    </row>
    <row r="13783" ht="14.25" customHeight="1" spans="1:6" x14ac:dyDescent="0.25">
      <c r="A13783" s="232">
        <v>43753</v>
      </c>
      <c r="B13783" s="233">
        <v>288</v>
      </c>
      <c r="C13783" s="233">
        <v>6</v>
      </c>
      <c r="D13783" s="234">
        <v>0.10416666666787933</v>
      </c>
      <c r="E13783" s="235">
        <v>0</v>
      </c>
      <c r="F13783" s="235">
        <v>0.000029245148009604822</v>
      </c>
    </row>
    <row r="13784" ht="14.25" customHeight="1" spans="1:6" x14ac:dyDescent="0.25">
      <c r="A13784" s="232">
        <v>43753</v>
      </c>
      <c r="B13784" s="233">
        <v>288</v>
      </c>
      <c r="C13784" s="233">
        <v>7</v>
      </c>
      <c r="D13784" s="234">
        <v>0.125</v>
      </c>
      <c r="E13784" s="235">
        <v>0</v>
      </c>
      <c r="F13784" s="235">
        <v>0.00002834375646136358</v>
      </c>
    </row>
    <row r="13785" ht="14.25" customHeight="1" spans="1:6" x14ac:dyDescent="0.25">
      <c r="A13785" s="232">
        <v>43753</v>
      </c>
      <c r="B13785" s="233">
        <v>288</v>
      </c>
      <c r="C13785" s="233">
        <v>8</v>
      </c>
      <c r="D13785" s="234">
        <v>0.14583333333212067</v>
      </c>
      <c r="E13785" s="235">
        <v>0</v>
      </c>
      <c r="F13785" s="235">
        <v>0.000027943137995478576</v>
      </c>
    </row>
    <row r="13786" ht="14.25" customHeight="1" spans="1:6" x14ac:dyDescent="0.25">
      <c r="A13786" s="232">
        <v>43753</v>
      </c>
      <c r="B13786" s="233">
        <v>288</v>
      </c>
      <c r="C13786" s="233">
        <v>9</v>
      </c>
      <c r="D13786" s="234">
        <v>0.16666666666787933</v>
      </c>
      <c r="E13786" s="235">
        <v>0</v>
      </c>
      <c r="F13786" s="235">
        <v>0.00002784298337900733</v>
      </c>
    </row>
    <row r="13787" ht="14.25" customHeight="1" spans="1:6" x14ac:dyDescent="0.25">
      <c r="A13787" s="232">
        <v>43753</v>
      </c>
      <c r="B13787" s="233">
        <v>288</v>
      </c>
      <c r="C13787" s="233">
        <v>10</v>
      </c>
      <c r="D13787" s="234">
        <v>0.1875</v>
      </c>
      <c r="E13787" s="235">
        <v>0</v>
      </c>
      <c r="F13787" s="235">
        <v>0.000027742828762536086</v>
      </c>
    </row>
    <row r="13788" ht="14.25" customHeight="1" spans="1:6" x14ac:dyDescent="0.25">
      <c r="A13788" s="232">
        <v>43753</v>
      </c>
      <c r="B13788" s="233">
        <v>288</v>
      </c>
      <c r="C13788" s="233">
        <v>11</v>
      </c>
      <c r="D13788" s="234">
        <v>0.20833333333212067</v>
      </c>
      <c r="E13788" s="235">
        <v>0</v>
      </c>
      <c r="F13788" s="235">
        <v>0.000028243601844892327</v>
      </c>
    </row>
    <row r="13789" ht="14.25" customHeight="1" spans="1:6" x14ac:dyDescent="0.25">
      <c r="A13789" s="232">
        <v>43753</v>
      </c>
      <c r="B13789" s="233">
        <v>288</v>
      </c>
      <c r="C13789" s="233">
        <v>12</v>
      </c>
      <c r="D13789" s="234">
        <v>0.22916666666787933</v>
      </c>
      <c r="E13789" s="235">
        <v>0</v>
      </c>
      <c r="F13789" s="235">
        <v>0.000030146539557846063</v>
      </c>
    </row>
    <row r="13790" ht="14.25" customHeight="1" spans="1:6" x14ac:dyDescent="0.25">
      <c r="A13790" s="232">
        <v>43753</v>
      </c>
      <c r="B13790" s="233">
        <v>288</v>
      </c>
      <c r="C13790" s="233">
        <v>13</v>
      </c>
      <c r="D13790" s="234">
        <v>0.25</v>
      </c>
      <c r="E13790" s="235">
        <v>7.036957738216591e-8</v>
      </c>
      <c r="F13790" s="235">
        <v>0.00003164885880491481</v>
      </c>
    </row>
    <row r="13791" ht="14.25" customHeight="1" spans="1:6" x14ac:dyDescent="0.25">
      <c r="A13791" s="232">
        <v>43753</v>
      </c>
      <c r="B13791" s="233">
        <v>288</v>
      </c>
      <c r="C13791" s="233">
        <v>14</v>
      </c>
      <c r="D13791" s="234">
        <v>0.2708333333321207</v>
      </c>
      <c r="E13791" s="235">
        <v>0.0000029789787758450233</v>
      </c>
      <c r="F13791" s="235">
        <v>0.00003545473423082228</v>
      </c>
    </row>
    <row r="13792" ht="14.25" customHeight="1" spans="1:6" x14ac:dyDescent="0.25">
      <c r="A13792" s="232">
        <v>43753</v>
      </c>
      <c r="B13792" s="233">
        <v>288</v>
      </c>
      <c r="C13792" s="233">
        <v>15</v>
      </c>
      <c r="D13792" s="234">
        <v>0.2916666666678793</v>
      </c>
      <c r="E13792" s="235">
        <v>0.000007998675295772858</v>
      </c>
      <c r="F13792" s="235">
        <v>0.000041363856602626</v>
      </c>
    </row>
    <row r="13793" ht="14.25" customHeight="1" spans="1:6" x14ac:dyDescent="0.25">
      <c r="A13793" s="232">
        <v>43753</v>
      </c>
      <c r="B13793" s="233">
        <v>288</v>
      </c>
      <c r="C13793" s="233">
        <v>16</v>
      </c>
      <c r="D13793" s="234">
        <v>0.3125</v>
      </c>
      <c r="E13793" s="235">
        <v>0.00001593107741638755</v>
      </c>
      <c r="F13793" s="235">
        <v>0.00004727297897442971</v>
      </c>
    </row>
    <row r="13794" ht="14.25" customHeight="1" spans="1:6" x14ac:dyDescent="0.25">
      <c r="A13794" s="232">
        <v>43753</v>
      </c>
      <c r="B13794" s="233">
        <v>288</v>
      </c>
      <c r="C13794" s="233">
        <v>17</v>
      </c>
      <c r="D13794" s="234">
        <v>0.3333333333321207</v>
      </c>
      <c r="E13794" s="235">
        <v>0.000029375792305614192</v>
      </c>
      <c r="F13794" s="235">
        <v>0.00005558581214154341</v>
      </c>
    </row>
    <row r="13795" ht="14.25" customHeight="1" spans="1:6" x14ac:dyDescent="0.25">
      <c r="A13795" s="232">
        <v>43753</v>
      </c>
      <c r="B13795" s="233">
        <v>288</v>
      </c>
      <c r="C13795" s="233">
        <v>18</v>
      </c>
      <c r="D13795" s="234">
        <v>0.3541666666678793</v>
      </c>
      <c r="E13795" s="235">
        <v>0.00005750069578866398</v>
      </c>
      <c r="F13795" s="235">
        <v>0.00006309740837688711</v>
      </c>
    </row>
    <row r="13796" ht="14.25" customHeight="1" spans="1:6" x14ac:dyDescent="0.25">
      <c r="A13796" s="232">
        <v>43753</v>
      </c>
      <c r="B13796" s="233">
        <v>288</v>
      </c>
      <c r="C13796" s="233">
        <v>19</v>
      </c>
      <c r="D13796" s="234">
        <v>0.375</v>
      </c>
      <c r="E13796" s="235">
        <v>0.00007734852271925904</v>
      </c>
      <c r="F13796" s="235">
        <v>0.00006490019147336961</v>
      </c>
    </row>
    <row r="13797" ht="14.25" customHeight="1" spans="1:6" x14ac:dyDescent="0.25">
      <c r="A13797" s="232">
        <v>43753</v>
      </c>
      <c r="B13797" s="233">
        <v>288</v>
      </c>
      <c r="C13797" s="233">
        <v>20</v>
      </c>
      <c r="D13797" s="234">
        <v>0.3958333333321207</v>
      </c>
      <c r="E13797" s="235">
        <v>0.00009020285735016194</v>
      </c>
      <c r="F13797" s="235">
        <v>0.00006630235610396709</v>
      </c>
    </row>
    <row r="13798" ht="14.25" customHeight="1" spans="1:6" x14ac:dyDescent="0.25">
      <c r="A13798" s="232">
        <v>43753</v>
      </c>
      <c r="B13798" s="233">
        <v>288</v>
      </c>
      <c r="C13798" s="233">
        <v>21</v>
      </c>
      <c r="D13798" s="234">
        <v>0.4166666666678793</v>
      </c>
      <c r="E13798" s="235">
        <v>0.00010263999719878899</v>
      </c>
      <c r="F13798" s="235">
        <v>0.00006900653074869083</v>
      </c>
    </row>
    <row r="13799" ht="14.25" customHeight="1" spans="1:6" x14ac:dyDescent="0.25">
      <c r="A13799" s="232">
        <v>43753</v>
      </c>
      <c r="B13799" s="233">
        <v>288</v>
      </c>
      <c r="C13799" s="233">
        <v>22</v>
      </c>
      <c r="D13799" s="234">
        <v>0.4375</v>
      </c>
      <c r="E13799" s="235">
        <v>0.00008990953930897478</v>
      </c>
      <c r="F13799" s="235">
        <v>0.00006279694452747336</v>
      </c>
    </row>
    <row r="13800" ht="14.25" customHeight="1" spans="1:6" x14ac:dyDescent="0.25">
      <c r="A13800" s="232">
        <v>43753</v>
      </c>
      <c r="B13800" s="233">
        <v>288</v>
      </c>
      <c r="C13800" s="233">
        <v>23</v>
      </c>
      <c r="D13800" s="234">
        <v>0.4583333333321207</v>
      </c>
      <c r="E13800" s="235">
        <v>0.00008882941346097039</v>
      </c>
      <c r="F13800" s="235">
        <v>0.00006339787222630086</v>
      </c>
    </row>
    <row r="13801" ht="14.25" customHeight="1" spans="1:6" x14ac:dyDescent="0.25">
      <c r="A13801" s="232">
        <v>43753</v>
      </c>
      <c r="B13801" s="233">
        <v>288</v>
      </c>
      <c r="C13801" s="233">
        <v>24</v>
      </c>
      <c r="D13801" s="234">
        <v>0.4791666666678793</v>
      </c>
      <c r="E13801" s="235">
        <v>0.00007897439967726999</v>
      </c>
      <c r="F13801" s="235">
        <v>0.00006229617144511711</v>
      </c>
    </row>
    <row r="13802" ht="14.25" customHeight="1" spans="1:6" x14ac:dyDescent="0.25">
      <c r="A13802" s="232">
        <v>43753</v>
      </c>
      <c r="B13802" s="233">
        <v>288</v>
      </c>
      <c r="C13802" s="233">
        <v>25</v>
      </c>
      <c r="D13802" s="234">
        <v>0.5</v>
      </c>
      <c r="E13802" s="235">
        <v>0.00007469387746687647</v>
      </c>
      <c r="F13802" s="235">
        <v>0.00006339787222630086</v>
      </c>
    </row>
    <row r="13803" ht="14.25" customHeight="1" spans="1:6" x14ac:dyDescent="0.25">
      <c r="A13803" s="232">
        <v>43753</v>
      </c>
      <c r="B13803" s="233">
        <v>288</v>
      </c>
      <c r="C13803" s="233">
        <v>26</v>
      </c>
      <c r="D13803" s="234">
        <v>0.5208333333321207</v>
      </c>
      <c r="E13803" s="235">
        <v>0.00007725461259041812</v>
      </c>
      <c r="F13803" s="235">
        <v>0.00006329771760982962</v>
      </c>
    </row>
    <row r="13804" ht="14.25" customHeight="1" spans="1:6" x14ac:dyDescent="0.25">
      <c r="A13804" s="232">
        <v>43753</v>
      </c>
      <c r="B13804" s="233">
        <v>288</v>
      </c>
      <c r="C13804" s="233">
        <v>27</v>
      </c>
      <c r="D13804" s="234">
        <v>0.5416666666678793</v>
      </c>
      <c r="E13804" s="235">
        <v>0.00006872022049704057</v>
      </c>
      <c r="F13804" s="235">
        <v>0.00006299725376041584</v>
      </c>
    </row>
    <row r="13805" ht="14.25" customHeight="1" spans="1:6" x14ac:dyDescent="0.25">
      <c r="A13805" s="232">
        <v>43753</v>
      </c>
      <c r="B13805" s="233">
        <v>288</v>
      </c>
      <c r="C13805" s="233">
        <v>28</v>
      </c>
      <c r="D13805" s="234">
        <v>0.5625</v>
      </c>
      <c r="E13805" s="235">
        <v>0.00007318583711524492</v>
      </c>
      <c r="F13805" s="235">
        <v>0.000060894006814519635</v>
      </c>
    </row>
    <row r="13806" ht="14.25" customHeight="1" spans="1:6" x14ac:dyDescent="0.25">
      <c r="A13806" s="232">
        <v>43753</v>
      </c>
      <c r="B13806" s="233">
        <v>288</v>
      </c>
      <c r="C13806" s="233">
        <v>29</v>
      </c>
      <c r="D13806" s="234">
        <v>0.5833333333321207</v>
      </c>
      <c r="E13806" s="235">
        <v>0.00006542148160735021</v>
      </c>
      <c r="F13806" s="235">
        <v>0.0000581898321697959</v>
      </c>
    </row>
    <row r="13807" ht="14.25" customHeight="1" spans="1:6" x14ac:dyDescent="0.25">
      <c r="A13807" s="232">
        <v>43753</v>
      </c>
      <c r="B13807" s="233">
        <v>288</v>
      </c>
      <c r="C13807" s="233">
        <v>30</v>
      </c>
      <c r="D13807" s="234">
        <v>0.6041666666678793</v>
      </c>
      <c r="E13807" s="235">
        <v>0.00005268030638507683</v>
      </c>
      <c r="F13807" s="235">
        <v>0.000059191378334508385</v>
      </c>
    </row>
    <row r="13808" ht="14.25" customHeight="1" spans="1:6" x14ac:dyDescent="0.25">
      <c r="A13808" s="232">
        <v>43753</v>
      </c>
      <c r="B13808" s="233">
        <v>288</v>
      </c>
      <c r="C13808" s="233">
        <v>31</v>
      </c>
      <c r="D13808" s="234">
        <v>0.625</v>
      </c>
      <c r="E13808" s="235">
        <v>0.000029645443677283872</v>
      </c>
      <c r="F13808" s="235">
        <v>0.000058890914485094645</v>
      </c>
    </row>
    <row r="13809" ht="14.25" customHeight="1" spans="1:6" x14ac:dyDescent="0.25">
      <c r="A13809" s="232">
        <v>43753</v>
      </c>
      <c r="B13809" s="233">
        <v>288</v>
      </c>
      <c r="C13809" s="233">
        <v>32</v>
      </c>
      <c r="D13809" s="234">
        <v>0.6458333333321207</v>
      </c>
      <c r="E13809" s="235">
        <v>0.000018973286255847242</v>
      </c>
      <c r="F13809" s="235">
        <v>0.00005959199680039339</v>
      </c>
    </row>
    <row r="13810" ht="14.25" customHeight="1" spans="1:6" x14ac:dyDescent="0.25">
      <c r="A13810" s="232">
        <v>43753</v>
      </c>
      <c r="B13810" s="233">
        <v>288</v>
      </c>
      <c r="C13810" s="233">
        <v>33</v>
      </c>
      <c r="D13810" s="234">
        <v>0.6666666666678793</v>
      </c>
      <c r="E13810" s="235">
        <v>0.000011036221429959242</v>
      </c>
      <c r="F13810" s="235">
        <v>0.0000628970991439446</v>
      </c>
    </row>
    <row r="13811" ht="14.25" customHeight="1" spans="1:6" x14ac:dyDescent="0.25">
      <c r="A13811" s="232">
        <v>43753</v>
      </c>
      <c r="B13811" s="233">
        <v>288</v>
      </c>
      <c r="C13811" s="233">
        <v>34</v>
      </c>
      <c r="D13811" s="234">
        <v>0.6875</v>
      </c>
      <c r="E13811" s="235">
        <v>0.0000052618925888921275</v>
      </c>
      <c r="F13811" s="235">
        <v>0.00006860591228280583</v>
      </c>
    </row>
    <row r="13812" ht="14.25" customHeight="1" spans="1:6" x14ac:dyDescent="0.25">
      <c r="A13812" s="232">
        <v>43753</v>
      </c>
      <c r="B13812" s="233">
        <v>288</v>
      </c>
      <c r="C13812" s="233">
        <v>35</v>
      </c>
      <c r="D13812" s="234">
        <v>0.7083333333321207</v>
      </c>
      <c r="E13812" s="235">
        <v>2.4549925407467084e-7</v>
      </c>
      <c r="F13812" s="235">
        <v>0.00007661828160050578</v>
      </c>
    </row>
    <row r="13813" ht="14.25" customHeight="1" spans="1:6" x14ac:dyDescent="0.25">
      <c r="A13813" s="232">
        <v>43753</v>
      </c>
      <c r="B13813" s="233">
        <v>288</v>
      </c>
      <c r="C13813" s="233">
        <v>36</v>
      </c>
      <c r="D13813" s="234">
        <v>0.7291666666678793</v>
      </c>
      <c r="E13813" s="235">
        <v>0</v>
      </c>
      <c r="F13813" s="235">
        <v>0.00008503126938409072</v>
      </c>
    </row>
    <row r="13814" ht="14.25" customHeight="1" spans="1:6" x14ac:dyDescent="0.25">
      <c r="A13814" s="232">
        <v>43753</v>
      </c>
      <c r="B13814" s="233">
        <v>288</v>
      </c>
      <c r="C13814" s="233">
        <v>37</v>
      </c>
      <c r="D13814" s="234">
        <v>0.75</v>
      </c>
      <c r="E13814" s="235">
        <v>0</v>
      </c>
      <c r="F13814" s="235">
        <v>0.00009084023713942319</v>
      </c>
    </row>
    <row r="13815" ht="14.25" customHeight="1" spans="1:6" x14ac:dyDescent="0.25">
      <c r="A13815" s="232">
        <v>43753</v>
      </c>
      <c r="B13815" s="233">
        <v>288</v>
      </c>
      <c r="C13815" s="233">
        <v>38</v>
      </c>
      <c r="D13815" s="234">
        <v>0.7708333333321207</v>
      </c>
      <c r="E13815" s="235">
        <v>0</v>
      </c>
      <c r="F13815" s="235">
        <v>0.00008903745404294072</v>
      </c>
    </row>
    <row r="13816" ht="14.25" customHeight="1" spans="1:6" x14ac:dyDescent="0.25">
      <c r="A13816" s="232">
        <v>43753</v>
      </c>
      <c r="B13816" s="233">
        <v>288</v>
      </c>
      <c r="C13816" s="233">
        <v>39</v>
      </c>
      <c r="D13816" s="234">
        <v>0.7916666666678793</v>
      </c>
      <c r="E13816" s="235">
        <v>0</v>
      </c>
      <c r="F13816" s="235">
        <v>0.00008883714480999821</v>
      </c>
    </row>
    <row r="13817" ht="14.25" customHeight="1" spans="1:6" x14ac:dyDescent="0.25">
      <c r="A13817" s="232">
        <v>43753</v>
      </c>
      <c r="B13817" s="233">
        <v>288</v>
      </c>
      <c r="C13817" s="233">
        <v>40</v>
      </c>
      <c r="D13817" s="234">
        <v>0.8125</v>
      </c>
      <c r="E13817" s="235">
        <v>0</v>
      </c>
      <c r="F13817" s="235">
        <v>0.00008332864090407948</v>
      </c>
    </row>
    <row r="13818" ht="14.25" customHeight="1" spans="1:6" x14ac:dyDescent="0.25">
      <c r="A13818" s="232">
        <v>43753</v>
      </c>
      <c r="B13818" s="233">
        <v>288</v>
      </c>
      <c r="C13818" s="233">
        <v>41</v>
      </c>
      <c r="D13818" s="234">
        <v>0.8333333333321207</v>
      </c>
      <c r="E13818" s="235">
        <v>0</v>
      </c>
      <c r="F13818" s="235">
        <v>0.00008022384779347077</v>
      </c>
    </row>
    <row r="13819" ht="14.25" customHeight="1" spans="1:6" x14ac:dyDescent="0.25">
      <c r="A13819" s="232">
        <v>43753</v>
      </c>
      <c r="B13819" s="233">
        <v>288</v>
      </c>
      <c r="C13819" s="233">
        <v>42</v>
      </c>
      <c r="D13819" s="234">
        <v>0.8541666666678793</v>
      </c>
      <c r="E13819" s="235">
        <v>0</v>
      </c>
      <c r="F13819" s="235">
        <v>0.00007651812698403452</v>
      </c>
    </row>
    <row r="13820" ht="14.25" customHeight="1" spans="1:6" x14ac:dyDescent="0.25">
      <c r="A13820" s="232">
        <v>43753</v>
      </c>
      <c r="B13820" s="233">
        <v>288</v>
      </c>
      <c r="C13820" s="233">
        <v>43</v>
      </c>
      <c r="D13820" s="234">
        <v>0.875</v>
      </c>
      <c r="E13820" s="235">
        <v>0</v>
      </c>
      <c r="F13820" s="235">
        <v>0.00007211132385929955</v>
      </c>
    </row>
    <row r="13821" ht="14.25" customHeight="1" spans="1:6" x14ac:dyDescent="0.25">
      <c r="A13821" s="232">
        <v>43753</v>
      </c>
      <c r="B13821" s="233">
        <v>288</v>
      </c>
      <c r="C13821" s="233">
        <v>44</v>
      </c>
      <c r="D13821" s="234">
        <v>0.8958333333321207</v>
      </c>
      <c r="E13821" s="235">
        <v>0</v>
      </c>
      <c r="F13821" s="235">
        <v>0.00007010823152987456</v>
      </c>
    </row>
    <row r="13822" ht="14.25" customHeight="1" spans="1:6" x14ac:dyDescent="0.25">
      <c r="A13822" s="232">
        <v>43753</v>
      </c>
      <c r="B13822" s="233">
        <v>288</v>
      </c>
      <c r="C13822" s="233">
        <v>45</v>
      </c>
      <c r="D13822" s="234">
        <v>0.9166666666678793</v>
      </c>
      <c r="E13822" s="235">
        <v>0</v>
      </c>
      <c r="F13822" s="235">
        <v>0.00006630235610396709</v>
      </c>
    </row>
    <row r="13823" ht="14.25" customHeight="1" spans="1:6" x14ac:dyDescent="0.25">
      <c r="A13823" s="232">
        <v>43753</v>
      </c>
      <c r="B13823" s="233">
        <v>288</v>
      </c>
      <c r="C13823" s="233">
        <v>46</v>
      </c>
      <c r="D13823" s="234">
        <v>0.9375</v>
      </c>
      <c r="E13823" s="235">
        <v>0</v>
      </c>
      <c r="F13823" s="235">
        <v>0.000058991069101565885</v>
      </c>
    </row>
    <row r="13824" ht="14.25" customHeight="1" spans="1:6" x14ac:dyDescent="0.25">
      <c r="A13824" s="232">
        <v>43753</v>
      </c>
      <c r="B13824" s="233">
        <v>288</v>
      </c>
      <c r="C13824" s="233">
        <v>47</v>
      </c>
      <c r="D13824" s="234">
        <v>0.9583333333321207</v>
      </c>
      <c r="E13824" s="235">
        <v>0</v>
      </c>
      <c r="F13824" s="235">
        <v>0.00005398333827800342</v>
      </c>
    </row>
    <row r="13825" ht="14.25" customHeight="1" spans="1:6" x14ac:dyDescent="0.25">
      <c r="A13825" s="232">
        <v>43753</v>
      </c>
      <c r="B13825" s="233">
        <v>288</v>
      </c>
      <c r="C13825" s="233">
        <v>48</v>
      </c>
      <c r="D13825" s="234">
        <v>0.9791666666678793</v>
      </c>
      <c r="E13825" s="235">
        <v>0</v>
      </c>
      <c r="F13825" s="235">
        <v>0.000047673597440314705</v>
      </c>
    </row>
    <row r="13826" ht="14.25" customHeight="1" spans="1:6" x14ac:dyDescent="0.25">
      <c r="A13826" s="232">
        <v>43754</v>
      </c>
      <c r="B13826" s="233">
        <v>289</v>
      </c>
      <c r="C13826" s="233">
        <v>1</v>
      </c>
      <c r="D13826" s="234">
        <v>0</v>
      </c>
      <c r="E13826" s="235">
        <v>0</v>
      </c>
      <c r="F13826" s="235">
        <v>0.000041263701986154747</v>
      </c>
    </row>
    <row r="13827" ht="14.25" customHeight="1" spans="1:6" x14ac:dyDescent="0.25">
      <c r="A13827" s="232">
        <v>43754</v>
      </c>
      <c r="B13827" s="233">
        <v>289</v>
      </c>
      <c r="C13827" s="233">
        <v>2</v>
      </c>
      <c r="D13827" s="234">
        <v>0.020833333332120674</v>
      </c>
      <c r="E13827" s="235">
        <v>0</v>
      </c>
      <c r="F13827" s="235">
        <v>0.000037658135793189774</v>
      </c>
    </row>
    <row r="13828" ht="14.25" customHeight="1" spans="1:6" x14ac:dyDescent="0.25">
      <c r="A13828" s="232">
        <v>43754</v>
      </c>
      <c r="B13828" s="233">
        <v>289</v>
      </c>
      <c r="C13828" s="233">
        <v>3</v>
      </c>
      <c r="D13828" s="234">
        <v>0.041666666667879326</v>
      </c>
      <c r="E13828" s="235">
        <v>0</v>
      </c>
      <c r="F13828" s="235">
        <v>0.00003415272421669604</v>
      </c>
    </row>
    <row r="13829" ht="14.25" customHeight="1" spans="1:6" x14ac:dyDescent="0.25">
      <c r="A13829" s="232">
        <v>43754</v>
      </c>
      <c r="B13829" s="233">
        <v>289</v>
      </c>
      <c r="C13829" s="233">
        <v>4</v>
      </c>
      <c r="D13829" s="234">
        <v>0.0625</v>
      </c>
      <c r="E13829" s="235">
        <v>0</v>
      </c>
      <c r="F13829" s="235">
        <v>0.00003134839495550106</v>
      </c>
    </row>
    <row r="13830" ht="14.25" customHeight="1" spans="1:6" x14ac:dyDescent="0.25">
      <c r="A13830" s="232">
        <v>43754</v>
      </c>
      <c r="B13830" s="233">
        <v>289</v>
      </c>
      <c r="C13830" s="233">
        <v>5</v>
      </c>
      <c r="D13830" s="234">
        <v>0.08333333333212067</v>
      </c>
      <c r="E13830" s="235">
        <v>0</v>
      </c>
      <c r="F13830" s="235">
        <v>0.000030447003407259817</v>
      </c>
    </row>
    <row r="13831" ht="14.25" customHeight="1" spans="1:6" x14ac:dyDescent="0.25">
      <c r="A13831" s="232">
        <v>43754</v>
      </c>
      <c r="B13831" s="233">
        <v>289</v>
      </c>
      <c r="C13831" s="233">
        <v>6</v>
      </c>
      <c r="D13831" s="234">
        <v>0.10416666666787933</v>
      </c>
      <c r="E13831" s="235">
        <v>0</v>
      </c>
      <c r="F13831" s="235">
        <v>0.000029846075708432316</v>
      </c>
    </row>
    <row r="13832" ht="14.25" customHeight="1" spans="1:6" x14ac:dyDescent="0.25">
      <c r="A13832" s="232">
        <v>43754</v>
      </c>
      <c r="B13832" s="233">
        <v>289</v>
      </c>
      <c r="C13832" s="233">
        <v>7</v>
      </c>
      <c r="D13832" s="234">
        <v>0.125</v>
      </c>
      <c r="E13832" s="235">
        <v>0</v>
      </c>
      <c r="F13832" s="235">
        <v>0.000028644220310777324</v>
      </c>
    </row>
    <row r="13833" ht="14.25" customHeight="1" spans="1:6" x14ac:dyDescent="0.25">
      <c r="A13833" s="232">
        <v>43754</v>
      </c>
      <c r="B13833" s="233">
        <v>289</v>
      </c>
      <c r="C13833" s="233">
        <v>8</v>
      </c>
      <c r="D13833" s="234">
        <v>0.14583333333212067</v>
      </c>
      <c r="E13833" s="235">
        <v>0</v>
      </c>
      <c r="F13833" s="235">
        <v>0.00002784298337900733</v>
      </c>
    </row>
    <row r="13834" ht="14.25" customHeight="1" spans="1:6" x14ac:dyDescent="0.25">
      <c r="A13834" s="232">
        <v>43754</v>
      </c>
      <c r="B13834" s="233">
        <v>289</v>
      </c>
      <c r="C13834" s="233">
        <v>9</v>
      </c>
      <c r="D13834" s="234">
        <v>0.16666666666787933</v>
      </c>
      <c r="E13834" s="235">
        <v>0</v>
      </c>
      <c r="F13834" s="235">
        <v>0.000027642674146064832</v>
      </c>
    </row>
    <row r="13835" ht="14.25" customHeight="1" spans="1:6" x14ac:dyDescent="0.25">
      <c r="A13835" s="232">
        <v>43754</v>
      </c>
      <c r="B13835" s="233">
        <v>289</v>
      </c>
      <c r="C13835" s="233">
        <v>10</v>
      </c>
      <c r="D13835" s="234">
        <v>0.1875</v>
      </c>
      <c r="E13835" s="235">
        <v>0</v>
      </c>
      <c r="F13835" s="235">
        <v>0.000027542519529593582</v>
      </c>
    </row>
    <row r="13836" ht="14.25" customHeight="1" spans="1:6" x14ac:dyDescent="0.25">
      <c r="A13836" s="232">
        <v>43754</v>
      </c>
      <c r="B13836" s="233">
        <v>289</v>
      </c>
      <c r="C13836" s="233">
        <v>11</v>
      </c>
      <c r="D13836" s="234">
        <v>0.20833333333212067</v>
      </c>
      <c r="E13836" s="235">
        <v>0</v>
      </c>
      <c r="F13836" s="235">
        <v>0.000027642674146064832</v>
      </c>
    </row>
    <row r="13837" ht="14.25" customHeight="1" spans="1:6" x14ac:dyDescent="0.25">
      <c r="A13837" s="232">
        <v>43754</v>
      </c>
      <c r="B13837" s="233">
        <v>289</v>
      </c>
      <c r="C13837" s="233">
        <v>12</v>
      </c>
      <c r="D13837" s="234">
        <v>0.22916666666787933</v>
      </c>
      <c r="E13837" s="235">
        <v>0</v>
      </c>
      <c r="F13837" s="235">
        <v>0.000028443911077834827</v>
      </c>
    </row>
    <row r="13838" ht="14.25" customHeight="1" spans="1:6" x14ac:dyDescent="0.25">
      <c r="A13838" s="232">
        <v>43754</v>
      </c>
      <c r="B13838" s="233">
        <v>289</v>
      </c>
      <c r="C13838" s="233">
        <v>13</v>
      </c>
      <c r="D13838" s="234">
        <v>0.25</v>
      </c>
      <c r="E13838" s="235">
        <v>2.3456525794055305e-7</v>
      </c>
      <c r="F13838" s="235">
        <v>0.000030447003407259817</v>
      </c>
    </row>
    <row r="13839" ht="14.25" customHeight="1" spans="1:6" x14ac:dyDescent="0.25">
      <c r="A13839" s="232">
        <v>43754</v>
      </c>
      <c r="B13839" s="233">
        <v>289</v>
      </c>
      <c r="C13839" s="233">
        <v>14</v>
      </c>
      <c r="D13839" s="234">
        <v>0.2708333333321207</v>
      </c>
      <c r="E13839" s="235">
        <v>0.0000021580003730530877</v>
      </c>
      <c r="F13839" s="235">
        <v>0.0000332513326684548</v>
      </c>
    </row>
    <row r="13840" ht="14.25" customHeight="1" spans="1:6" x14ac:dyDescent="0.25">
      <c r="A13840" s="232">
        <v>43754</v>
      </c>
      <c r="B13840" s="233">
        <v>289</v>
      </c>
      <c r="C13840" s="233">
        <v>15</v>
      </c>
      <c r="D13840" s="234">
        <v>0.2916666666678793</v>
      </c>
      <c r="E13840" s="235">
        <v>0.000005584934272184751</v>
      </c>
      <c r="F13840" s="235">
        <v>0.00003755798117671852</v>
      </c>
    </row>
    <row r="13841" ht="14.25" customHeight="1" spans="1:6" x14ac:dyDescent="0.25">
      <c r="A13841" s="232">
        <v>43754</v>
      </c>
      <c r="B13841" s="233">
        <v>289</v>
      </c>
      <c r="C13841" s="233">
        <v>16</v>
      </c>
      <c r="D13841" s="234">
        <v>0.3125</v>
      </c>
      <c r="E13841" s="235">
        <v>0.00001484677681110749</v>
      </c>
      <c r="F13841" s="235">
        <v>0.00004326679431557974</v>
      </c>
    </row>
    <row r="13842" ht="14.25" customHeight="1" spans="1:6" x14ac:dyDescent="0.25">
      <c r="A13842" s="232">
        <v>43754</v>
      </c>
      <c r="B13842" s="233">
        <v>289</v>
      </c>
      <c r="C13842" s="233">
        <v>17</v>
      </c>
      <c r="D13842" s="234">
        <v>0.3333333333321207</v>
      </c>
      <c r="E13842" s="235">
        <v>0.00002861296657679193</v>
      </c>
      <c r="F13842" s="235">
        <v>0.00005298179211329092</v>
      </c>
    </row>
    <row r="13843" ht="14.25" customHeight="1" spans="1:6" x14ac:dyDescent="0.25">
      <c r="A13843" s="232">
        <v>43754</v>
      </c>
      <c r="B13843" s="233">
        <v>289</v>
      </c>
      <c r="C13843" s="233">
        <v>18</v>
      </c>
      <c r="D13843" s="234">
        <v>0.3541666666678793</v>
      </c>
      <c r="E13843" s="235">
        <v>0.00004681251351687591</v>
      </c>
      <c r="F13843" s="235">
        <v>0.00005989246064980713</v>
      </c>
    </row>
    <row r="13844" ht="14.25" customHeight="1" spans="1:6" x14ac:dyDescent="0.25">
      <c r="A13844" s="232">
        <v>43754</v>
      </c>
      <c r="B13844" s="233">
        <v>289</v>
      </c>
      <c r="C13844" s="233">
        <v>19</v>
      </c>
      <c r="D13844" s="234">
        <v>0.375</v>
      </c>
      <c r="E13844" s="235">
        <v>0.00007145813100818778</v>
      </c>
      <c r="F13844" s="235">
        <v>0.00006339787222630086</v>
      </c>
    </row>
    <row r="13845" ht="14.25" customHeight="1" spans="1:6" x14ac:dyDescent="0.25">
      <c r="A13845" s="232">
        <v>43754</v>
      </c>
      <c r="B13845" s="233">
        <v>289</v>
      </c>
      <c r="C13845" s="233">
        <v>20</v>
      </c>
      <c r="D13845" s="234">
        <v>0.3958333333321207</v>
      </c>
      <c r="E13845" s="235">
        <v>0.00008768266426273636</v>
      </c>
      <c r="F13845" s="235">
        <v>0.00006389864530865711</v>
      </c>
    </row>
    <row r="13846" ht="14.25" customHeight="1" spans="1:6" x14ac:dyDescent="0.25">
      <c r="A13846" s="232">
        <v>43754</v>
      </c>
      <c r="B13846" s="233">
        <v>289</v>
      </c>
      <c r="C13846" s="233">
        <v>21</v>
      </c>
      <c r="D13846" s="234">
        <v>0.4166666666678793</v>
      </c>
      <c r="E13846" s="235">
        <v>0.00011799407671222511</v>
      </c>
      <c r="F13846" s="235">
        <v>0.00006800498458397833</v>
      </c>
    </row>
    <row r="13847" ht="14.25" customHeight="1" spans="1:6" x14ac:dyDescent="0.25">
      <c r="A13847" s="232">
        <v>43754</v>
      </c>
      <c r="B13847" s="233">
        <v>289</v>
      </c>
      <c r="C13847" s="233">
        <v>22</v>
      </c>
      <c r="D13847" s="234">
        <v>0.4375</v>
      </c>
      <c r="E13847" s="235">
        <v>0.00012186209690196358</v>
      </c>
      <c r="F13847" s="235">
        <v>0.00007010823152987456</v>
      </c>
    </row>
    <row r="13848" ht="14.25" customHeight="1" spans="1:6" x14ac:dyDescent="0.25">
      <c r="A13848" s="232">
        <v>43754</v>
      </c>
      <c r="B13848" s="233">
        <v>289</v>
      </c>
      <c r="C13848" s="233">
        <v>23</v>
      </c>
      <c r="D13848" s="234">
        <v>0.4583333333321207</v>
      </c>
      <c r="E13848" s="235">
        <v>0.00016210734463018337</v>
      </c>
      <c r="F13848" s="235">
        <v>0.00007191101462635705</v>
      </c>
    </row>
    <row r="13849" ht="14.25" customHeight="1" spans="1:6" x14ac:dyDescent="0.25">
      <c r="A13849" s="232">
        <v>43754</v>
      </c>
      <c r="B13849" s="233">
        <v>289</v>
      </c>
      <c r="C13849" s="233">
        <v>24</v>
      </c>
      <c r="D13849" s="234">
        <v>0.4791666666678793</v>
      </c>
      <c r="E13849" s="235">
        <v>0.00015731504232606525</v>
      </c>
      <c r="F13849" s="235">
        <v>0.0000718108600098858</v>
      </c>
    </row>
    <row r="13850" ht="14.25" customHeight="1" spans="1:6" x14ac:dyDescent="0.25">
      <c r="A13850" s="232">
        <v>43754</v>
      </c>
      <c r="B13850" s="233">
        <v>289</v>
      </c>
      <c r="C13850" s="233">
        <v>25</v>
      </c>
      <c r="D13850" s="234">
        <v>0.5</v>
      </c>
      <c r="E13850" s="235">
        <v>0.00015560123012631184</v>
      </c>
      <c r="F13850" s="235">
        <v>0.00007090946846164457</v>
      </c>
    </row>
    <row r="13851" ht="14.25" customHeight="1" spans="1:6" x14ac:dyDescent="0.25">
      <c r="A13851" s="232">
        <v>43754</v>
      </c>
      <c r="B13851" s="233">
        <v>289</v>
      </c>
      <c r="C13851" s="233">
        <v>26</v>
      </c>
      <c r="D13851" s="234">
        <v>0.5208333333321207</v>
      </c>
      <c r="E13851" s="235">
        <v>0.00016346339302969034</v>
      </c>
      <c r="F13851" s="235">
        <v>0.0000738139523393108</v>
      </c>
    </row>
    <row r="13852" ht="14.25" customHeight="1" spans="1:6" x14ac:dyDescent="0.25">
      <c r="A13852" s="232">
        <v>43754</v>
      </c>
      <c r="B13852" s="233">
        <v>289</v>
      </c>
      <c r="C13852" s="233">
        <v>27</v>
      </c>
      <c r="D13852" s="234">
        <v>0.5416666666678793</v>
      </c>
      <c r="E13852" s="235">
        <v>0.00010959803528096516</v>
      </c>
      <c r="F13852" s="235">
        <v>0.00007271225155812705</v>
      </c>
    </row>
    <row r="13853" ht="14.25" customHeight="1" spans="1:6" x14ac:dyDescent="0.25">
      <c r="A13853" s="232">
        <v>43754</v>
      </c>
      <c r="B13853" s="233">
        <v>289</v>
      </c>
      <c r="C13853" s="233">
        <v>28</v>
      </c>
      <c r="D13853" s="234">
        <v>0.5625</v>
      </c>
      <c r="E13853" s="235">
        <v>0.0001339921211534047</v>
      </c>
      <c r="F13853" s="235">
        <v>0.00006950730383104707</v>
      </c>
    </row>
    <row r="13854" ht="14.25" customHeight="1" spans="1:6" x14ac:dyDescent="0.25">
      <c r="A13854" s="232">
        <v>43754</v>
      </c>
      <c r="B13854" s="233">
        <v>289</v>
      </c>
      <c r="C13854" s="233">
        <v>29</v>
      </c>
      <c r="D13854" s="234">
        <v>0.5833333333321207</v>
      </c>
      <c r="E13854" s="235">
        <v>0.00007609873408160132</v>
      </c>
      <c r="F13854" s="235">
        <v>0.00006760436611809333</v>
      </c>
    </row>
    <row r="13855" ht="14.25" customHeight="1" spans="1:6" x14ac:dyDescent="0.25">
      <c r="A13855" s="232">
        <v>43754</v>
      </c>
      <c r="B13855" s="233">
        <v>289</v>
      </c>
      <c r="C13855" s="233">
        <v>30</v>
      </c>
      <c r="D13855" s="234">
        <v>0.6041666666678793</v>
      </c>
      <c r="E13855" s="235">
        <v>0.00008612077994991894</v>
      </c>
      <c r="F13855" s="235">
        <v>0.0000667029745698521</v>
      </c>
    </row>
    <row r="13856" ht="14.25" customHeight="1" spans="1:6" x14ac:dyDescent="0.25">
      <c r="A13856" s="232">
        <v>43754</v>
      </c>
      <c r="B13856" s="233">
        <v>289</v>
      </c>
      <c r="C13856" s="233">
        <v>31</v>
      </c>
      <c r="D13856" s="234">
        <v>0.625</v>
      </c>
      <c r="E13856" s="235">
        <v>0.00004783632871051394</v>
      </c>
      <c r="F13856" s="235">
        <v>0.00006870606689927708</v>
      </c>
    </row>
    <row r="13857" ht="14.25" customHeight="1" spans="1:6" x14ac:dyDescent="0.25">
      <c r="A13857" s="232">
        <v>43754</v>
      </c>
      <c r="B13857" s="233">
        <v>289</v>
      </c>
      <c r="C13857" s="233">
        <v>32</v>
      </c>
      <c r="D13857" s="234">
        <v>0.6458333333321207</v>
      </c>
      <c r="E13857" s="235">
        <v>0.000027739484573744008</v>
      </c>
      <c r="F13857" s="235">
        <v>0.00007120993231105831</v>
      </c>
    </row>
    <row r="13858" ht="14.25" customHeight="1" spans="1:6" x14ac:dyDescent="0.25">
      <c r="A13858" s="232">
        <v>43754</v>
      </c>
      <c r="B13858" s="233">
        <v>289</v>
      </c>
      <c r="C13858" s="233">
        <v>33</v>
      </c>
      <c r="D13858" s="234">
        <v>0.6666666666678793</v>
      </c>
      <c r="E13858" s="235">
        <v>0.00003688896641319813</v>
      </c>
      <c r="F13858" s="235">
        <v>0.00007491565312049453</v>
      </c>
    </row>
    <row r="13859" ht="14.25" customHeight="1" spans="1:6" x14ac:dyDescent="0.25">
      <c r="A13859" s="232">
        <v>43754</v>
      </c>
      <c r="B13859" s="233">
        <v>289</v>
      </c>
      <c r="C13859" s="233">
        <v>34</v>
      </c>
      <c r="D13859" s="234">
        <v>0.6875</v>
      </c>
      <c r="E13859" s="235">
        <v>0.000020299727730256667</v>
      </c>
      <c r="F13859" s="235">
        <v>0.00008042415702641325</v>
      </c>
    </row>
    <row r="13860" ht="14.25" customHeight="1" spans="1:6" x14ac:dyDescent="0.25">
      <c r="A13860" s="232">
        <v>43754</v>
      </c>
      <c r="B13860" s="233">
        <v>289</v>
      </c>
      <c r="C13860" s="233">
        <v>35</v>
      </c>
      <c r="D13860" s="234">
        <v>0.7083333333321207</v>
      </c>
      <c r="E13860" s="235">
        <v>0.0000017393332385621822</v>
      </c>
      <c r="F13860" s="235">
        <v>0.00008613297016527447</v>
      </c>
    </row>
    <row r="13861" ht="14.25" customHeight="1" spans="1:6" x14ac:dyDescent="0.25">
      <c r="A13861" s="232">
        <v>43754</v>
      </c>
      <c r="B13861" s="233">
        <v>289</v>
      </c>
      <c r="C13861" s="233">
        <v>36</v>
      </c>
      <c r="D13861" s="234">
        <v>0.7291666666678793</v>
      </c>
      <c r="E13861" s="235">
        <v>1.2885319965245157e-8</v>
      </c>
      <c r="F13861" s="235">
        <v>0.00008973853635823944</v>
      </c>
    </row>
    <row r="13862" ht="14.25" customHeight="1" spans="1:6" x14ac:dyDescent="0.25">
      <c r="A13862" s="232">
        <v>43754</v>
      </c>
      <c r="B13862" s="233">
        <v>289</v>
      </c>
      <c r="C13862" s="233">
        <v>37</v>
      </c>
      <c r="D13862" s="234">
        <v>0.75</v>
      </c>
      <c r="E13862" s="235">
        <v>0</v>
      </c>
      <c r="F13862" s="235">
        <v>0.00009975399800536438</v>
      </c>
    </row>
    <row r="13863" ht="14.25" customHeight="1" spans="1:6" x14ac:dyDescent="0.25">
      <c r="A13863" s="232">
        <v>43754</v>
      </c>
      <c r="B13863" s="233">
        <v>289</v>
      </c>
      <c r="C13863" s="233">
        <v>38</v>
      </c>
      <c r="D13863" s="234">
        <v>0.7708333333321207</v>
      </c>
      <c r="E13863" s="235">
        <v>0</v>
      </c>
      <c r="F13863" s="235">
        <v>0.00010220778610891</v>
      </c>
    </row>
    <row r="13864" ht="14.25" customHeight="1" spans="1:6" x14ac:dyDescent="0.25">
      <c r="A13864" s="232">
        <v>43754</v>
      </c>
      <c r="B13864" s="233">
        <v>289</v>
      </c>
      <c r="C13864" s="233">
        <v>39</v>
      </c>
      <c r="D13864" s="234">
        <v>0.7916666666678793</v>
      </c>
      <c r="E13864" s="235">
        <v>0</v>
      </c>
      <c r="F13864" s="235">
        <v>0.00009694966874416941</v>
      </c>
    </row>
    <row r="13865" ht="14.25" customHeight="1" spans="1:6" x14ac:dyDescent="0.25">
      <c r="A13865" s="232">
        <v>43754</v>
      </c>
      <c r="B13865" s="233">
        <v>289</v>
      </c>
      <c r="C13865" s="233">
        <v>40</v>
      </c>
      <c r="D13865" s="234">
        <v>0.8125</v>
      </c>
      <c r="E13865" s="235">
        <v>0</v>
      </c>
      <c r="F13865" s="235">
        <v>0.00009504673103121566</v>
      </c>
    </row>
    <row r="13866" ht="14.25" customHeight="1" spans="1:6" x14ac:dyDescent="0.25">
      <c r="A13866" s="232">
        <v>43754</v>
      </c>
      <c r="B13866" s="233">
        <v>289</v>
      </c>
      <c r="C13866" s="233">
        <v>41</v>
      </c>
      <c r="D13866" s="234">
        <v>0.8333333333321207</v>
      </c>
      <c r="E13866" s="235">
        <v>0</v>
      </c>
      <c r="F13866" s="235">
        <v>0.00009023930944059568</v>
      </c>
    </row>
    <row r="13867" ht="14.25" customHeight="1" spans="1:6" x14ac:dyDescent="0.25">
      <c r="A13867" s="232">
        <v>43754</v>
      </c>
      <c r="B13867" s="233">
        <v>289</v>
      </c>
      <c r="C13867" s="233">
        <v>42</v>
      </c>
      <c r="D13867" s="234">
        <v>0.8541666666678793</v>
      </c>
      <c r="E13867" s="235">
        <v>0</v>
      </c>
      <c r="F13867" s="235">
        <v>0.00008453049630173448</v>
      </c>
    </row>
    <row r="13868" ht="14.25" customHeight="1" spans="1:6" x14ac:dyDescent="0.25">
      <c r="A13868" s="232">
        <v>43754</v>
      </c>
      <c r="B13868" s="233">
        <v>289</v>
      </c>
      <c r="C13868" s="233">
        <v>43</v>
      </c>
      <c r="D13868" s="234">
        <v>0.875</v>
      </c>
      <c r="E13868" s="235">
        <v>0</v>
      </c>
      <c r="F13868" s="235">
        <v>0.00007982322932758575</v>
      </c>
    </row>
    <row r="13869" ht="14.25" customHeight="1" spans="1:6" x14ac:dyDescent="0.25">
      <c r="A13869" s="232">
        <v>43754</v>
      </c>
      <c r="B13869" s="233">
        <v>289</v>
      </c>
      <c r="C13869" s="233">
        <v>44</v>
      </c>
      <c r="D13869" s="234">
        <v>0.8958333333321207</v>
      </c>
      <c r="E13869" s="235">
        <v>0</v>
      </c>
      <c r="F13869" s="235">
        <v>0.00007341333387342581</v>
      </c>
    </row>
    <row r="13870" ht="14.25" customHeight="1" spans="1:6" x14ac:dyDescent="0.25">
      <c r="A13870" s="232">
        <v>43754</v>
      </c>
      <c r="B13870" s="233">
        <v>289</v>
      </c>
      <c r="C13870" s="233">
        <v>45</v>
      </c>
      <c r="D13870" s="234">
        <v>0.9166666666678793</v>
      </c>
      <c r="E13870" s="235">
        <v>0</v>
      </c>
      <c r="F13870" s="235">
        <v>0.00006890637613221959</v>
      </c>
    </row>
    <row r="13871" ht="14.25" customHeight="1" spans="1:6" x14ac:dyDescent="0.25">
      <c r="A13871" s="232">
        <v>43754</v>
      </c>
      <c r="B13871" s="233">
        <v>289</v>
      </c>
      <c r="C13871" s="233">
        <v>46</v>
      </c>
      <c r="D13871" s="234">
        <v>0.9375</v>
      </c>
      <c r="E13871" s="235">
        <v>0</v>
      </c>
      <c r="F13871" s="235">
        <v>0.00006029307911569213</v>
      </c>
    </row>
    <row r="13872" ht="14.25" customHeight="1" spans="1:6" x14ac:dyDescent="0.25">
      <c r="A13872" s="232">
        <v>43754</v>
      </c>
      <c r="B13872" s="233">
        <v>289</v>
      </c>
      <c r="C13872" s="233">
        <v>47</v>
      </c>
      <c r="D13872" s="234">
        <v>0.9583333333321207</v>
      </c>
      <c r="E13872" s="235">
        <v>0</v>
      </c>
      <c r="F13872" s="235">
        <v>0.0000508785451673947</v>
      </c>
    </row>
    <row r="13873" ht="14.25" customHeight="1" spans="1:6" x14ac:dyDescent="0.25">
      <c r="A13873" s="232">
        <v>43754</v>
      </c>
      <c r="B13873" s="233">
        <v>289</v>
      </c>
      <c r="C13873" s="233">
        <v>48</v>
      </c>
      <c r="D13873" s="234">
        <v>0.9791666666678793</v>
      </c>
      <c r="E13873" s="235">
        <v>0</v>
      </c>
      <c r="F13873" s="235">
        <v>0.00004256571200028099</v>
      </c>
    </row>
    <row r="13874" ht="14.25" customHeight="1" spans="1:6" x14ac:dyDescent="0.25">
      <c r="A13874" s="232">
        <v>43755</v>
      </c>
      <c r="B13874" s="233">
        <v>290</v>
      </c>
      <c r="C13874" s="233">
        <v>1</v>
      </c>
      <c r="D13874" s="234">
        <v>0</v>
      </c>
      <c r="E13874" s="235">
        <v>0</v>
      </c>
      <c r="F13874" s="235">
        <v>0.000037457826560247266</v>
      </c>
    </row>
    <row r="13875" ht="14.25" customHeight="1" spans="1:6" x14ac:dyDescent="0.25">
      <c r="A13875" s="232">
        <v>43755</v>
      </c>
      <c r="B13875" s="233">
        <v>290</v>
      </c>
      <c r="C13875" s="233">
        <v>2</v>
      </c>
      <c r="D13875" s="234">
        <v>0.020833333332120674</v>
      </c>
      <c r="E13875" s="235">
        <v>0</v>
      </c>
      <c r="F13875" s="235">
        <v>0.0000332513326684548</v>
      </c>
    </row>
    <row r="13876" ht="14.25" customHeight="1" spans="1:6" x14ac:dyDescent="0.25">
      <c r="A13876" s="232">
        <v>43755</v>
      </c>
      <c r="B13876" s="233">
        <v>290</v>
      </c>
      <c r="C13876" s="233">
        <v>3</v>
      </c>
      <c r="D13876" s="234">
        <v>0.041666666667879326</v>
      </c>
      <c r="E13876" s="235">
        <v>0</v>
      </c>
      <c r="F13876" s="235">
        <v>0.000029946230324903566</v>
      </c>
    </row>
    <row r="13877" ht="14.25" customHeight="1" spans="1:6" x14ac:dyDescent="0.25">
      <c r="A13877" s="232">
        <v>43755</v>
      </c>
      <c r="B13877" s="233">
        <v>290</v>
      </c>
      <c r="C13877" s="233">
        <v>4</v>
      </c>
      <c r="D13877" s="234">
        <v>0.0625</v>
      </c>
      <c r="E13877" s="235">
        <v>0</v>
      </c>
      <c r="F13877" s="235">
        <v>0.000028544065694306077</v>
      </c>
    </row>
    <row r="13878" ht="14.25" customHeight="1" spans="1:6" x14ac:dyDescent="0.25">
      <c r="A13878" s="232">
        <v>43755</v>
      </c>
      <c r="B13878" s="233">
        <v>290</v>
      </c>
      <c r="C13878" s="233">
        <v>5</v>
      </c>
      <c r="D13878" s="234">
        <v>0.08333333333212067</v>
      </c>
      <c r="E13878" s="235">
        <v>0</v>
      </c>
      <c r="F13878" s="235">
        <v>0.00002834375646136358</v>
      </c>
    </row>
    <row r="13879" ht="14.25" customHeight="1" spans="1:6" x14ac:dyDescent="0.25">
      <c r="A13879" s="232">
        <v>43755</v>
      </c>
      <c r="B13879" s="233">
        <v>290</v>
      </c>
      <c r="C13879" s="233">
        <v>6</v>
      </c>
      <c r="D13879" s="234">
        <v>0.10416666666787933</v>
      </c>
      <c r="E13879" s="235">
        <v>0</v>
      </c>
      <c r="F13879" s="235">
        <v>0.000027642674146064832</v>
      </c>
    </row>
    <row r="13880" ht="14.25" customHeight="1" spans="1:6" x14ac:dyDescent="0.25">
      <c r="A13880" s="232">
        <v>43755</v>
      </c>
      <c r="B13880" s="233">
        <v>290</v>
      </c>
      <c r="C13880" s="233">
        <v>7</v>
      </c>
      <c r="D13880" s="234">
        <v>0.125</v>
      </c>
      <c r="E13880" s="235">
        <v>0</v>
      </c>
      <c r="F13880" s="235">
        <v>0.00002704174644723733</v>
      </c>
    </row>
    <row r="13881" ht="14.25" customHeight="1" spans="1:6" x14ac:dyDescent="0.25">
      <c r="A13881" s="232">
        <v>43755</v>
      </c>
      <c r="B13881" s="233">
        <v>290</v>
      </c>
      <c r="C13881" s="233">
        <v>8</v>
      </c>
      <c r="D13881" s="234">
        <v>0.14583333333212067</v>
      </c>
      <c r="E13881" s="235">
        <v>0</v>
      </c>
      <c r="F13881" s="235">
        <v>0.000027141901063708585</v>
      </c>
    </row>
    <row r="13882" ht="14.25" customHeight="1" spans="1:6" x14ac:dyDescent="0.25">
      <c r="A13882" s="232">
        <v>43755</v>
      </c>
      <c r="B13882" s="233">
        <v>290</v>
      </c>
      <c r="C13882" s="233">
        <v>9</v>
      </c>
      <c r="D13882" s="234">
        <v>0.16666666666787933</v>
      </c>
      <c r="E13882" s="235">
        <v>0</v>
      </c>
      <c r="F13882" s="235">
        <v>0.000026941591830766084</v>
      </c>
    </row>
    <row r="13883" ht="14.25" customHeight="1" spans="1:6" x14ac:dyDescent="0.25">
      <c r="A13883" s="232">
        <v>43755</v>
      </c>
      <c r="B13883" s="233">
        <v>290</v>
      </c>
      <c r="C13883" s="233">
        <v>10</v>
      </c>
      <c r="D13883" s="234">
        <v>0.1875</v>
      </c>
      <c r="E13883" s="235">
        <v>0</v>
      </c>
      <c r="F13883" s="235">
        <v>0.000027141901063708585</v>
      </c>
    </row>
    <row r="13884" ht="14.25" customHeight="1" spans="1:6" x14ac:dyDescent="0.25">
      <c r="A13884" s="232">
        <v>43755</v>
      </c>
      <c r="B13884" s="233">
        <v>290</v>
      </c>
      <c r="C13884" s="233">
        <v>11</v>
      </c>
      <c r="D13884" s="234">
        <v>0.20833333333212067</v>
      </c>
      <c r="E13884" s="235">
        <v>0</v>
      </c>
      <c r="F13884" s="235">
        <v>0.00002884452954371982</v>
      </c>
    </row>
    <row r="13885" ht="14.25" customHeight="1" spans="1:6" x14ac:dyDescent="0.25">
      <c r="A13885" s="232">
        <v>43755</v>
      </c>
      <c r="B13885" s="233">
        <v>290</v>
      </c>
      <c r="C13885" s="233">
        <v>12</v>
      </c>
      <c r="D13885" s="234">
        <v>0.22916666666787933</v>
      </c>
      <c r="E13885" s="235">
        <v>0</v>
      </c>
      <c r="F13885" s="235">
        <v>0.000031047931106087315</v>
      </c>
    </row>
    <row r="13886" ht="14.25" customHeight="1" spans="1:6" x14ac:dyDescent="0.25">
      <c r="A13886" s="232">
        <v>43755</v>
      </c>
      <c r="B13886" s="233">
        <v>290</v>
      </c>
      <c r="C13886" s="233">
        <v>13</v>
      </c>
      <c r="D13886" s="234">
        <v>0.25</v>
      </c>
      <c r="E13886" s="235">
        <v>4.691305158811061e-8</v>
      </c>
      <c r="F13886" s="235">
        <v>0.000037658135793189774</v>
      </c>
    </row>
    <row r="13887" ht="14.25" customHeight="1" spans="1:6" x14ac:dyDescent="0.25">
      <c r="A13887" s="232">
        <v>43755</v>
      </c>
      <c r="B13887" s="233">
        <v>290</v>
      </c>
      <c r="C13887" s="233">
        <v>14</v>
      </c>
      <c r="D13887" s="234">
        <v>0.2708333333321207</v>
      </c>
      <c r="E13887" s="235">
        <v>8.678914543800462e-7</v>
      </c>
      <c r="F13887" s="235">
        <v>0.000044668958946177226</v>
      </c>
    </row>
    <row r="13888" ht="14.25" customHeight="1" spans="1:6" x14ac:dyDescent="0.25">
      <c r="A13888" s="232">
        <v>43755</v>
      </c>
      <c r="B13888" s="233">
        <v>290</v>
      </c>
      <c r="C13888" s="233">
        <v>15</v>
      </c>
      <c r="D13888" s="234">
        <v>0.2916666666678793</v>
      </c>
      <c r="E13888" s="235">
        <v>0.000003292668230474273</v>
      </c>
      <c r="F13888" s="235">
        <v>0.00005117900901680845</v>
      </c>
    </row>
    <row r="13889" ht="14.25" customHeight="1" spans="1:6" x14ac:dyDescent="0.25">
      <c r="A13889" s="232">
        <v>43755</v>
      </c>
      <c r="B13889" s="233">
        <v>290</v>
      </c>
      <c r="C13889" s="233">
        <v>16</v>
      </c>
      <c r="D13889" s="234">
        <v>0.3125</v>
      </c>
      <c r="E13889" s="235">
        <v>0.000007591825162392958</v>
      </c>
      <c r="F13889" s="235">
        <v>0.00005959199680039339</v>
      </c>
    </row>
    <row r="13890" ht="14.25" customHeight="1" spans="1:6" x14ac:dyDescent="0.25">
      <c r="A13890" s="232">
        <v>43755</v>
      </c>
      <c r="B13890" s="233">
        <v>290</v>
      </c>
      <c r="C13890" s="233">
        <v>17</v>
      </c>
      <c r="D13890" s="234">
        <v>0.3333333333321207</v>
      </c>
      <c r="E13890" s="235">
        <v>0.000017661729477834857</v>
      </c>
      <c r="F13890" s="235">
        <v>0.000059291532950979645</v>
      </c>
    </row>
    <row r="13891" ht="14.25" customHeight="1" spans="1:6" x14ac:dyDescent="0.25">
      <c r="A13891" s="232">
        <v>43755</v>
      </c>
      <c r="B13891" s="233">
        <v>290</v>
      </c>
      <c r="C13891" s="233">
        <v>18</v>
      </c>
      <c r="D13891" s="234">
        <v>0.3541666666678793</v>
      </c>
      <c r="E13891" s="235">
        <v>0.000030422058497372834</v>
      </c>
      <c r="F13891" s="235">
        <v>0.00006249648067805962</v>
      </c>
    </row>
    <row r="13892" ht="14.25" customHeight="1" spans="1:6" x14ac:dyDescent="0.25">
      <c r="A13892" s="232">
        <v>43755</v>
      </c>
      <c r="B13892" s="233">
        <v>290</v>
      </c>
      <c r="C13892" s="233">
        <v>19</v>
      </c>
      <c r="D13892" s="234">
        <v>0.375</v>
      </c>
      <c r="E13892" s="235">
        <v>0.000044551614826583905</v>
      </c>
      <c r="F13892" s="235">
        <v>0.00006339787222630086</v>
      </c>
    </row>
    <row r="13893" ht="14.25" customHeight="1" spans="1:6" x14ac:dyDescent="0.25">
      <c r="A13893" s="232">
        <v>43755</v>
      </c>
      <c r="B13893" s="233">
        <v>290</v>
      </c>
      <c r="C13893" s="233">
        <v>20</v>
      </c>
      <c r="D13893" s="234">
        <v>0.3958333333321207</v>
      </c>
      <c r="E13893" s="235">
        <v>0.00006368877988249623</v>
      </c>
      <c r="F13893" s="235">
        <v>0.00006099416143099088</v>
      </c>
    </row>
    <row r="13894" ht="14.25" customHeight="1" spans="1:6" x14ac:dyDescent="0.25">
      <c r="A13894" s="232">
        <v>43755</v>
      </c>
      <c r="B13894" s="233">
        <v>290</v>
      </c>
      <c r="C13894" s="233">
        <v>21</v>
      </c>
      <c r="D13894" s="234">
        <v>0.4166666666678793</v>
      </c>
      <c r="E13894" s="235">
        <v>0.00008104459239865521</v>
      </c>
      <c r="F13894" s="235">
        <v>0.000060793852198048374</v>
      </c>
    </row>
    <row r="13895" ht="14.25" customHeight="1" spans="1:6" x14ac:dyDescent="0.25">
      <c r="A13895" s="232">
        <v>43755</v>
      </c>
      <c r="B13895" s="233">
        <v>290</v>
      </c>
      <c r="C13895" s="233">
        <v>22</v>
      </c>
      <c r="D13895" s="234">
        <v>0.4375</v>
      </c>
      <c r="E13895" s="235">
        <v>0.00009717555969113227</v>
      </c>
      <c r="F13895" s="235">
        <v>0.00005989246064980713</v>
      </c>
    </row>
    <row r="13896" ht="14.25" customHeight="1" spans="1:6" x14ac:dyDescent="0.25">
      <c r="A13896" s="232">
        <v>43755</v>
      </c>
      <c r="B13896" s="233">
        <v>290</v>
      </c>
      <c r="C13896" s="233">
        <v>23</v>
      </c>
      <c r="D13896" s="234">
        <v>0.4583333333321207</v>
      </c>
      <c r="E13896" s="235">
        <v>0.00011031787557078327</v>
      </c>
      <c r="F13896" s="235">
        <v>0.000060793852198048374</v>
      </c>
    </row>
    <row r="13897" ht="14.25" customHeight="1" spans="1:6" x14ac:dyDescent="0.25">
      <c r="A13897" s="232">
        <v>43755</v>
      </c>
      <c r="B13897" s="233">
        <v>290</v>
      </c>
      <c r="C13897" s="233">
        <v>24</v>
      </c>
      <c r="D13897" s="234">
        <v>0.4791666666678793</v>
      </c>
      <c r="E13897" s="235">
        <v>0.00012169085151954872</v>
      </c>
      <c r="F13897" s="235">
        <v>0.00006029307911569213</v>
      </c>
    </row>
    <row r="13898" ht="14.25" customHeight="1" spans="1:6" x14ac:dyDescent="0.25">
      <c r="A13898" s="232">
        <v>43755</v>
      </c>
      <c r="B13898" s="233">
        <v>290</v>
      </c>
      <c r="C13898" s="233">
        <v>25</v>
      </c>
      <c r="D13898" s="234">
        <v>0.5</v>
      </c>
      <c r="E13898" s="235">
        <v>0.00012762416277528824</v>
      </c>
      <c r="F13898" s="235">
        <v>0.00006129462528040462</v>
      </c>
    </row>
    <row r="13899" ht="14.25" customHeight="1" spans="1:6" x14ac:dyDescent="0.25">
      <c r="A13899" s="232">
        <v>43755</v>
      </c>
      <c r="B13899" s="233">
        <v>290</v>
      </c>
      <c r="C13899" s="233">
        <v>26</v>
      </c>
      <c r="D13899" s="234">
        <v>0.5208333333321207</v>
      </c>
      <c r="E13899" s="235">
        <v>0.000123379034939867</v>
      </c>
      <c r="F13899" s="235">
        <v>0.00006069369758157713</v>
      </c>
    </row>
    <row r="13900" ht="14.25" customHeight="1" spans="1:6" x14ac:dyDescent="0.25">
      <c r="A13900" s="232">
        <v>43755</v>
      </c>
      <c r="B13900" s="233">
        <v>290</v>
      </c>
      <c r="C13900" s="233">
        <v>27</v>
      </c>
      <c r="D13900" s="234">
        <v>0.5416666666678793</v>
      </c>
      <c r="E13900" s="235">
        <v>0.00011796801699433226</v>
      </c>
      <c r="F13900" s="235">
        <v>0.000060092769882749627</v>
      </c>
    </row>
    <row r="13901" ht="14.25" customHeight="1" spans="1:6" x14ac:dyDescent="0.25">
      <c r="A13901" s="232">
        <v>43755</v>
      </c>
      <c r="B13901" s="233">
        <v>290</v>
      </c>
      <c r="C13901" s="233">
        <v>28</v>
      </c>
      <c r="D13901" s="234">
        <v>0.5625</v>
      </c>
      <c r="E13901" s="235">
        <v>0.00012170688588197887</v>
      </c>
      <c r="F13901" s="235">
        <v>0.0000571882860050834</v>
      </c>
    </row>
    <row r="13902" ht="14.25" customHeight="1" spans="1:6" x14ac:dyDescent="0.25">
      <c r="A13902" s="232">
        <v>43755</v>
      </c>
      <c r="B13902" s="233">
        <v>290</v>
      </c>
      <c r="C13902" s="233">
        <v>29</v>
      </c>
      <c r="D13902" s="234">
        <v>0.5833333333321207</v>
      </c>
      <c r="E13902" s="235">
        <v>0.00010859525127402408</v>
      </c>
      <c r="F13902" s="235">
        <v>0.00005588627599095715</v>
      </c>
    </row>
    <row r="13903" ht="14.25" customHeight="1" spans="1:6" x14ac:dyDescent="0.25">
      <c r="A13903" s="232">
        <v>43755</v>
      </c>
      <c r="B13903" s="233">
        <v>290</v>
      </c>
      <c r="C13903" s="233">
        <v>30</v>
      </c>
      <c r="D13903" s="234">
        <v>0.6041666666678793</v>
      </c>
      <c r="E13903" s="235">
        <v>0.00008846966539944606</v>
      </c>
      <c r="F13903" s="235">
        <v>0.00005668751292272716</v>
      </c>
    </row>
    <row r="13904" ht="14.25" customHeight="1" spans="1:6" x14ac:dyDescent="0.25">
      <c r="A13904" s="232">
        <v>43755</v>
      </c>
      <c r="B13904" s="233">
        <v>290</v>
      </c>
      <c r="C13904" s="233">
        <v>31</v>
      </c>
      <c r="D13904" s="234">
        <v>0.625</v>
      </c>
      <c r="E13904" s="235">
        <v>0.0000654623205394357</v>
      </c>
      <c r="F13904" s="235">
        <v>0.0000573885952380259</v>
      </c>
    </row>
    <row r="13905" ht="14.25" customHeight="1" spans="1:6" x14ac:dyDescent="0.25">
      <c r="A13905" s="232">
        <v>43755</v>
      </c>
      <c r="B13905" s="233">
        <v>290</v>
      </c>
      <c r="C13905" s="233">
        <v>32</v>
      </c>
      <c r="D13905" s="234">
        <v>0.6458333333321207</v>
      </c>
      <c r="E13905" s="235">
        <v>0.00004151466455958722</v>
      </c>
      <c r="F13905" s="235">
        <v>0.00006099416143099088</v>
      </c>
    </row>
    <row r="13906" ht="14.25" customHeight="1" spans="1:6" x14ac:dyDescent="0.25">
      <c r="A13906" s="232">
        <v>43755</v>
      </c>
      <c r="B13906" s="233">
        <v>290</v>
      </c>
      <c r="C13906" s="233">
        <v>33</v>
      </c>
      <c r="D13906" s="234">
        <v>0.6666666666678793</v>
      </c>
      <c r="E13906" s="235">
        <v>0.00002252392658631622</v>
      </c>
      <c r="F13906" s="235">
        <v>0.0000661020468710246</v>
      </c>
    </row>
    <row r="13907" ht="14.25" customHeight="1" spans="1:6" x14ac:dyDescent="0.25">
      <c r="A13907" s="232">
        <v>43755</v>
      </c>
      <c r="B13907" s="233">
        <v>290</v>
      </c>
      <c r="C13907" s="233">
        <v>34</v>
      </c>
      <c r="D13907" s="234">
        <v>0.6875</v>
      </c>
      <c r="E13907" s="235">
        <v>0.00000871168857515391</v>
      </c>
      <c r="F13907" s="235">
        <v>0.0000738139523393108</v>
      </c>
    </row>
    <row r="13908" ht="14.25" customHeight="1" spans="1:6" x14ac:dyDescent="0.25">
      <c r="A13908" s="232">
        <v>43755</v>
      </c>
      <c r="B13908" s="233">
        <v>290</v>
      </c>
      <c r="C13908" s="233">
        <v>35</v>
      </c>
      <c r="D13908" s="234">
        <v>0.7083333333321207</v>
      </c>
      <c r="E13908" s="235">
        <v>0.0000010453998895848077</v>
      </c>
      <c r="F13908" s="235">
        <v>0.00008392956860290699</v>
      </c>
    </row>
    <row r="13909" ht="14.25" customHeight="1" spans="1:6" x14ac:dyDescent="0.25">
      <c r="A13909" s="232">
        <v>43755</v>
      </c>
      <c r="B13909" s="233">
        <v>290</v>
      </c>
      <c r="C13909" s="233">
        <v>36</v>
      </c>
      <c r="D13909" s="234">
        <v>0.7291666666678793</v>
      </c>
      <c r="E13909" s="235">
        <v>0</v>
      </c>
      <c r="F13909" s="235">
        <v>0.00008843652634411321</v>
      </c>
    </row>
    <row r="13910" ht="14.25" customHeight="1" spans="1:6" x14ac:dyDescent="0.25">
      <c r="A13910" s="232">
        <v>43755</v>
      </c>
      <c r="B13910" s="233">
        <v>290</v>
      </c>
      <c r="C13910" s="233">
        <v>37</v>
      </c>
      <c r="D13910" s="234">
        <v>0.75</v>
      </c>
      <c r="E13910" s="235">
        <v>0</v>
      </c>
      <c r="F13910" s="235">
        <v>0.00009374472101708942</v>
      </c>
    </row>
    <row r="13911" ht="14.25" customHeight="1" spans="1:6" x14ac:dyDescent="0.25">
      <c r="A13911" s="232">
        <v>43755</v>
      </c>
      <c r="B13911" s="233">
        <v>290</v>
      </c>
      <c r="C13911" s="233">
        <v>38</v>
      </c>
      <c r="D13911" s="234">
        <v>0.7708333333321207</v>
      </c>
      <c r="E13911" s="235">
        <v>0</v>
      </c>
      <c r="F13911" s="235">
        <v>0.00009815152414182439</v>
      </c>
    </row>
    <row r="13912" ht="14.25" customHeight="1" spans="1:6" x14ac:dyDescent="0.25">
      <c r="A13912" s="232">
        <v>43755</v>
      </c>
      <c r="B13912" s="233">
        <v>290</v>
      </c>
      <c r="C13912" s="233">
        <v>39</v>
      </c>
      <c r="D13912" s="234">
        <v>0.7916666666678793</v>
      </c>
      <c r="E13912" s="235">
        <v>0</v>
      </c>
      <c r="F13912" s="235">
        <v>0.0000959481225794569</v>
      </c>
    </row>
    <row r="13913" ht="14.25" customHeight="1" spans="1:6" x14ac:dyDescent="0.25">
      <c r="A13913" s="232">
        <v>43755</v>
      </c>
      <c r="B13913" s="233">
        <v>290</v>
      </c>
      <c r="C13913" s="233">
        <v>40</v>
      </c>
      <c r="D13913" s="234">
        <v>0.8125</v>
      </c>
      <c r="E13913" s="235">
        <v>0</v>
      </c>
      <c r="F13913" s="235">
        <v>0.00009134101022177944</v>
      </c>
    </row>
    <row r="13914" ht="14.25" customHeight="1" spans="1:6" x14ac:dyDescent="0.25">
      <c r="A13914" s="232">
        <v>43755</v>
      </c>
      <c r="B13914" s="233">
        <v>290</v>
      </c>
      <c r="C13914" s="233">
        <v>41</v>
      </c>
      <c r="D13914" s="234">
        <v>0.8333333333321207</v>
      </c>
      <c r="E13914" s="235">
        <v>0</v>
      </c>
      <c r="F13914" s="235">
        <v>0.00008673389786410197</v>
      </c>
    </row>
    <row r="13915" ht="14.25" customHeight="1" spans="1:6" x14ac:dyDescent="0.25">
      <c r="A13915" s="232">
        <v>43755</v>
      </c>
      <c r="B13915" s="233">
        <v>290</v>
      </c>
      <c r="C13915" s="233">
        <v>42</v>
      </c>
      <c r="D13915" s="234">
        <v>0.8541666666678793</v>
      </c>
      <c r="E13915" s="235">
        <v>0</v>
      </c>
      <c r="F13915" s="235">
        <v>0.00008332864090407948</v>
      </c>
    </row>
    <row r="13916" ht="14.25" customHeight="1" spans="1:6" x14ac:dyDescent="0.25">
      <c r="A13916" s="232">
        <v>43755</v>
      </c>
      <c r="B13916" s="233">
        <v>290</v>
      </c>
      <c r="C13916" s="233">
        <v>43</v>
      </c>
      <c r="D13916" s="234">
        <v>0.875</v>
      </c>
      <c r="E13916" s="235">
        <v>0</v>
      </c>
      <c r="F13916" s="235">
        <v>0.00008062446625935576</v>
      </c>
    </row>
    <row r="13917" ht="14.25" customHeight="1" spans="1:6" x14ac:dyDescent="0.25">
      <c r="A13917" s="232">
        <v>43755</v>
      </c>
      <c r="B13917" s="233">
        <v>290</v>
      </c>
      <c r="C13917" s="233">
        <v>44</v>
      </c>
      <c r="D13917" s="234">
        <v>0.8958333333321207</v>
      </c>
      <c r="E13917" s="235">
        <v>0</v>
      </c>
      <c r="F13917" s="235">
        <v>0.00007461518927108079</v>
      </c>
    </row>
    <row r="13918" ht="14.25" customHeight="1" spans="1:6" x14ac:dyDescent="0.25">
      <c r="A13918" s="232">
        <v>43755</v>
      </c>
      <c r="B13918" s="233">
        <v>290</v>
      </c>
      <c r="C13918" s="233">
        <v>45</v>
      </c>
      <c r="D13918" s="234">
        <v>0.9166666666678793</v>
      </c>
      <c r="E13918" s="235">
        <v>0</v>
      </c>
      <c r="F13918" s="235">
        <v>0.00006950730383104707</v>
      </c>
    </row>
    <row r="13919" ht="14.25" customHeight="1" spans="1:6" x14ac:dyDescent="0.25">
      <c r="A13919" s="232">
        <v>43755</v>
      </c>
      <c r="B13919" s="233">
        <v>290</v>
      </c>
      <c r="C13919" s="233">
        <v>46</v>
      </c>
      <c r="D13919" s="234">
        <v>0.9375</v>
      </c>
      <c r="E13919" s="235">
        <v>0</v>
      </c>
      <c r="F13919" s="235">
        <v>0.00006169524374628963</v>
      </c>
    </row>
    <row r="13920" ht="14.25" customHeight="1" spans="1:6" x14ac:dyDescent="0.25">
      <c r="A13920" s="232">
        <v>43755</v>
      </c>
      <c r="B13920" s="233">
        <v>290</v>
      </c>
      <c r="C13920" s="233">
        <v>47</v>
      </c>
      <c r="D13920" s="234">
        <v>0.9583333333321207</v>
      </c>
      <c r="E13920" s="235">
        <v>0</v>
      </c>
      <c r="F13920" s="235">
        <v>0.00005228070979799218</v>
      </c>
    </row>
    <row r="13921" ht="14.25" customHeight="1" spans="1:6" x14ac:dyDescent="0.25">
      <c r="A13921" s="232">
        <v>43755</v>
      </c>
      <c r="B13921" s="233">
        <v>290</v>
      </c>
      <c r="C13921" s="233">
        <v>48</v>
      </c>
      <c r="D13921" s="234">
        <v>0.9791666666678793</v>
      </c>
      <c r="E13921" s="235">
        <v>0</v>
      </c>
      <c r="F13921" s="235">
        <v>0.000043867722014407224</v>
      </c>
    </row>
    <row r="13922" ht="14.25" customHeight="1" spans="1:6" x14ac:dyDescent="0.25">
      <c r="A13922" s="232">
        <v>43756</v>
      </c>
      <c r="B13922" s="233">
        <v>291</v>
      </c>
      <c r="C13922" s="233">
        <v>1</v>
      </c>
      <c r="D13922" s="234">
        <v>0</v>
      </c>
      <c r="E13922" s="235">
        <v>0</v>
      </c>
      <c r="F13922" s="235">
        <v>0.00003725751732730477</v>
      </c>
    </row>
    <row r="13923" ht="14.25" customHeight="1" spans="1:6" x14ac:dyDescent="0.25">
      <c r="A13923" s="232">
        <v>43756</v>
      </c>
      <c r="B13923" s="233">
        <v>291</v>
      </c>
      <c r="C13923" s="233">
        <v>2</v>
      </c>
      <c r="D13923" s="234">
        <v>0.020833333332120674</v>
      </c>
      <c r="E13923" s="235">
        <v>0</v>
      </c>
      <c r="F13923" s="235">
        <v>0.00003275055958609855</v>
      </c>
    </row>
    <row r="13924" ht="14.25" customHeight="1" spans="1:6" x14ac:dyDescent="0.25">
      <c r="A13924" s="232">
        <v>43756</v>
      </c>
      <c r="B13924" s="233">
        <v>291</v>
      </c>
      <c r="C13924" s="233">
        <v>3</v>
      </c>
      <c r="D13924" s="234">
        <v>0.041666666667879326</v>
      </c>
      <c r="E13924" s="235">
        <v>0</v>
      </c>
      <c r="F13924" s="235">
        <v>0.000030346848790788564</v>
      </c>
    </row>
    <row r="13925" ht="14.25" customHeight="1" spans="1:6" x14ac:dyDescent="0.25">
      <c r="A13925" s="232">
        <v>43756</v>
      </c>
      <c r="B13925" s="233">
        <v>291</v>
      </c>
      <c r="C13925" s="233">
        <v>4</v>
      </c>
      <c r="D13925" s="234">
        <v>0.0625</v>
      </c>
      <c r="E13925" s="235">
        <v>0</v>
      </c>
      <c r="F13925" s="235">
        <v>0.000028644220310777324</v>
      </c>
    </row>
    <row r="13926" ht="14.25" customHeight="1" spans="1:6" x14ac:dyDescent="0.25">
      <c r="A13926" s="232">
        <v>43756</v>
      </c>
      <c r="B13926" s="233">
        <v>291</v>
      </c>
      <c r="C13926" s="233">
        <v>5</v>
      </c>
      <c r="D13926" s="234">
        <v>0.08333333333212067</v>
      </c>
      <c r="E13926" s="235">
        <v>0</v>
      </c>
      <c r="F13926" s="235">
        <v>0.000028443911077834827</v>
      </c>
    </row>
    <row r="13927" ht="14.25" customHeight="1" spans="1:6" x14ac:dyDescent="0.25">
      <c r="A13927" s="232">
        <v>43756</v>
      </c>
      <c r="B13927" s="233">
        <v>291</v>
      </c>
      <c r="C13927" s="233">
        <v>6</v>
      </c>
      <c r="D13927" s="234">
        <v>0.10416666666787933</v>
      </c>
      <c r="E13927" s="235">
        <v>0</v>
      </c>
      <c r="F13927" s="235">
        <v>0.000028043292611949826</v>
      </c>
    </row>
    <row r="13928" ht="14.25" customHeight="1" spans="1:6" x14ac:dyDescent="0.25">
      <c r="A13928" s="232">
        <v>43756</v>
      </c>
      <c r="B13928" s="233">
        <v>291</v>
      </c>
      <c r="C13928" s="233">
        <v>7</v>
      </c>
      <c r="D13928" s="234">
        <v>0.125</v>
      </c>
      <c r="E13928" s="235">
        <v>0</v>
      </c>
      <c r="F13928" s="235">
        <v>0.00002744236491312233</v>
      </c>
    </row>
    <row r="13929" ht="14.25" customHeight="1" spans="1:6" x14ac:dyDescent="0.25">
      <c r="A13929" s="232">
        <v>43756</v>
      </c>
      <c r="B13929" s="233">
        <v>291</v>
      </c>
      <c r="C13929" s="233">
        <v>8</v>
      </c>
      <c r="D13929" s="234">
        <v>0.14583333333212067</v>
      </c>
      <c r="E13929" s="235">
        <v>0</v>
      </c>
      <c r="F13929" s="235">
        <v>0.00002724205568017983</v>
      </c>
    </row>
    <row r="13930" ht="14.25" customHeight="1" spans="1:6" x14ac:dyDescent="0.25">
      <c r="A13930" s="232">
        <v>43756</v>
      </c>
      <c r="B13930" s="233">
        <v>291</v>
      </c>
      <c r="C13930" s="233">
        <v>9</v>
      </c>
      <c r="D13930" s="234">
        <v>0.16666666666787933</v>
      </c>
      <c r="E13930" s="235">
        <v>0</v>
      </c>
      <c r="F13930" s="235">
        <v>0.000027342210296651082</v>
      </c>
    </row>
    <row r="13931" ht="14.25" customHeight="1" spans="1:6" x14ac:dyDescent="0.25">
      <c r="A13931" s="232">
        <v>43756</v>
      </c>
      <c r="B13931" s="233">
        <v>291</v>
      </c>
      <c r="C13931" s="233">
        <v>10</v>
      </c>
      <c r="D13931" s="234">
        <v>0.1875</v>
      </c>
      <c r="E13931" s="235">
        <v>0</v>
      </c>
      <c r="F13931" s="235">
        <v>0.000027542519529593582</v>
      </c>
    </row>
    <row r="13932" ht="14.25" customHeight="1" spans="1:6" x14ac:dyDescent="0.25">
      <c r="A13932" s="232">
        <v>43756</v>
      </c>
      <c r="B13932" s="233">
        <v>291</v>
      </c>
      <c r="C13932" s="233">
        <v>11</v>
      </c>
      <c r="D13932" s="234">
        <v>0.20833333333212067</v>
      </c>
      <c r="E13932" s="235">
        <v>0</v>
      </c>
      <c r="F13932" s="235">
        <v>0.000028644220310777324</v>
      </c>
    </row>
    <row r="13933" ht="14.25" customHeight="1" spans="1:6" x14ac:dyDescent="0.25">
      <c r="A13933" s="232">
        <v>43756</v>
      </c>
      <c r="B13933" s="233">
        <v>291</v>
      </c>
      <c r="C13933" s="233">
        <v>12</v>
      </c>
      <c r="D13933" s="234">
        <v>0.22916666666787933</v>
      </c>
      <c r="E13933" s="235">
        <v>0</v>
      </c>
      <c r="F13933" s="235">
        <v>0.0000318491680378573</v>
      </c>
    </row>
    <row r="13934" ht="14.25" customHeight="1" spans="1:6" x14ac:dyDescent="0.25">
      <c r="A13934" s="232">
        <v>43756</v>
      </c>
      <c r="B13934" s="233">
        <v>291</v>
      </c>
      <c r="C13934" s="233">
        <v>13</v>
      </c>
      <c r="D13934" s="234">
        <v>0.25</v>
      </c>
      <c r="E13934" s="235">
        <v>2.3456525794055305e-8</v>
      </c>
      <c r="F13934" s="235">
        <v>0.00003685689886141978</v>
      </c>
    </row>
    <row r="13935" ht="14.25" customHeight="1" spans="1:6" x14ac:dyDescent="0.25">
      <c r="A13935" s="232">
        <v>43756</v>
      </c>
      <c r="B13935" s="233">
        <v>291</v>
      </c>
      <c r="C13935" s="233">
        <v>14</v>
      </c>
      <c r="D13935" s="234">
        <v>0.2708333333321207</v>
      </c>
      <c r="E13935" s="235">
        <v>0.000003307370136961798</v>
      </c>
      <c r="F13935" s="235">
        <v>0.000042665866616752236</v>
      </c>
    </row>
    <row r="13936" ht="14.25" customHeight="1" spans="1:6" x14ac:dyDescent="0.25">
      <c r="A13936" s="232">
        <v>43756</v>
      </c>
      <c r="B13936" s="233">
        <v>291</v>
      </c>
      <c r="C13936" s="233">
        <v>15</v>
      </c>
      <c r="D13936" s="234">
        <v>0.2916666666678793</v>
      </c>
      <c r="E13936" s="235">
        <v>0.000012128239820564845</v>
      </c>
      <c r="F13936" s="235">
        <v>0.00005077839055092343</v>
      </c>
    </row>
    <row r="13937" ht="14.25" customHeight="1" spans="1:6" x14ac:dyDescent="0.25">
      <c r="A13937" s="232">
        <v>43756</v>
      </c>
      <c r="B13937" s="233">
        <v>291</v>
      </c>
      <c r="C13937" s="233">
        <v>16</v>
      </c>
      <c r="D13937" s="234">
        <v>0.3125</v>
      </c>
      <c r="E13937" s="235">
        <v>0.00003394177938783543</v>
      </c>
      <c r="F13937" s="235">
        <v>0.000058991069101565885</v>
      </c>
    </row>
    <row r="13938" ht="14.25" customHeight="1" spans="1:6" x14ac:dyDescent="0.25">
      <c r="A13938" s="232">
        <v>43756</v>
      </c>
      <c r="B13938" s="233">
        <v>291</v>
      </c>
      <c r="C13938" s="233">
        <v>17</v>
      </c>
      <c r="D13938" s="234">
        <v>0.3333333333321207</v>
      </c>
      <c r="E13938" s="235">
        <v>0.00007146627149390014</v>
      </c>
      <c r="F13938" s="235">
        <v>0.00005909122371803713</v>
      </c>
    </row>
    <row r="13939" ht="14.25" customHeight="1" spans="1:6" x14ac:dyDescent="0.25">
      <c r="A13939" s="232">
        <v>43756</v>
      </c>
      <c r="B13939" s="233">
        <v>291</v>
      </c>
      <c r="C13939" s="233">
        <v>18</v>
      </c>
      <c r="D13939" s="234">
        <v>0.3541666666678793</v>
      </c>
      <c r="E13939" s="235">
        <v>0.00012124612088863166</v>
      </c>
      <c r="F13939" s="235">
        <v>0.00006259663529453087</v>
      </c>
    </row>
    <row r="13940" ht="14.25" customHeight="1" spans="1:6" x14ac:dyDescent="0.25">
      <c r="A13940" s="232">
        <v>43756</v>
      </c>
      <c r="B13940" s="233">
        <v>291</v>
      </c>
      <c r="C13940" s="233">
        <v>19</v>
      </c>
      <c r="D13940" s="234">
        <v>0.375</v>
      </c>
      <c r="E13940" s="235">
        <v>0.0001617659473906277</v>
      </c>
      <c r="F13940" s="235">
        <v>0.00006049338834863463</v>
      </c>
    </row>
    <row r="13941" ht="14.25" customHeight="1" spans="1:6" x14ac:dyDescent="0.25">
      <c r="A13941" s="232">
        <v>43756</v>
      </c>
      <c r="B13941" s="233">
        <v>291</v>
      </c>
      <c r="C13941" s="233">
        <v>20</v>
      </c>
      <c r="D13941" s="234">
        <v>0.3958333333321207</v>
      </c>
      <c r="E13941" s="235">
        <v>0.00019070741934301076</v>
      </c>
      <c r="F13941" s="235">
        <v>0.0000573885952380259</v>
      </c>
    </row>
    <row r="13942" ht="14.25" customHeight="1" spans="1:6" x14ac:dyDescent="0.25">
      <c r="A13942" s="232">
        <v>43756</v>
      </c>
      <c r="B13942" s="233">
        <v>291</v>
      </c>
      <c r="C13942" s="233">
        <v>21</v>
      </c>
      <c r="D13942" s="234">
        <v>0.4166666666678793</v>
      </c>
      <c r="E13942" s="235">
        <v>0.00020537481970648422</v>
      </c>
      <c r="F13942" s="235">
        <v>0.00005768905908743964</v>
      </c>
    </row>
    <row r="13943" ht="14.25" customHeight="1" spans="1:6" x14ac:dyDescent="0.25">
      <c r="A13943" s="232">
        <v>43756</v>
      </c>
      <c r="B13943" s="233">
        <v>291</v>
      </c>
      <c r="C13943" s="233">
        <v>22</v>
      </c>
      <c r="D13943" s="234">
        <v>0.4375</v>
      </c>
      <c r="E13943" s="235">
        <v>0.00021561825522834483</v>
      </c>
      <c r="F13943" s="235">
        <v>0.000056286894456842146</v>
      </c>
    </row>
    <row r="13944" ht="14.25" customHeight="1" spans="1:6" x14ac:dyDescent="0.25">
      <c r="A13944" s="232">
        <v>43756</v>
      </c>
      <c r="B13944" s="233">
        <v>291</v>
      </c>
      <c r="C13944" s="233">
        <v>23</v>
      </c>
      <c r="D13944" s="234">
        <v>0.4583333333321207</v>
      </c>
      <c r="E13944" s="235">
        <v>0.00022732448851014075</v>
      </c>
      <c r="F13944" s="235">
        <v>0.00005558581214154341</v>
      </c>
    </row>
    <row r="13945" ht="14.25" customHeight="1" spans="1:6" x14ac:dyDescent="0.25">
      <c r="A13945" s="232">
        <v>43756</v>
      </c>
      <c r="B13945" s="233">
        <v>291</v>
      </c>
      <c r="C13945" s="233">
        <v>24</v>
      </c>
      <c r="D13945" s="234">
        <v>0.4791666666678793</v>
      </c>
      <c r="E13945" s="235">
        <v>0.0002481759883018325</v>
      </c>
      <c r="F13945" s="235">
        <v>0.00005548565752507217</v>
      </c>
    </row>
    <row r="13946" ht="14.25" customHeight="1" spans="1:6" x14ac:dyDescent="0.25">
      <c r="A13946" s="232">
        <v>43756</v>
      </c>
      <c r="B13946" s="233">
        <v>291</v>
      </c>
      <c r="C13946" s="233">
        <v>25</v>
      </c>
      <c r="D13946" s="234">
        <v>0.5</v>
      </c>
      <c r="E13946" s="235">
        <v>0.000236697727082735</v>
      </c>
      <c r="F13946" s="235">
        <v>0.00005608658522389965</v>
      </c>
    </row>
    <row r="13947" ht="14.25" customHeight="1" spans="1:6" x14ac:dyDescent="0.25">
      <c r="A13947" s="232">
        <v>43756</v>
      </c>
      <c r="B13947" s="233">
        <v>291</v>
      </c>
      <c r="C13947" s="233">
        <v>26</v>
      </c>
      <c r="D13947" s="234">
        <v>0.5208333333321207</v>
      </c>
      <c r="E13947" s="235">
        <v>0.0002273973650633925</v>
      </c>
      <c r="F13947" s="235">
        <v>0.00005608658522389965</v>
      </c>
    </row>
    <row r="13948" ht="14.25" customHeight="1" spans="1:6" x14ac:dyDescent="0.25">
      <c r="A13948" s="232">
        <v>43756</v>
      </c>
      <c r="B13948" s="233">
        <v>291</v>
      </c>
      <c r="C13948" s="233">
        <v>27</v>
      </c>
      <c r="D13948" s="234">
        <v>0.5416666666678793</v>
      </c>
      <c r="E13948" s="235">
        <v>0.00021042736754142284</v>
      </c>
      <c r="F13948" s="235">
        <v>0.00005488472982624466</v>
      </c>
    </row>
    <row r="13949" ht="14.25" customHeight="1" spans="1:6" x14ac:dyDescent="0.25">
      <c r="A13949" s="232">
        <v>43756</v>
      </c>
      <c r="B13949" s="233">
        <v>291</v>
      </c>
      <c r="C13949" s="233">
        <v>28</v>
      </c>
      <c r="D13949" s="234">
        <v>0.5625</v>
      </c>
      <c r="E13949" s="235">
        <v>0.0001780497446232229</v>
      </c>
      <c r="F13949" s="235">
        <v>0.00005298179211329092</v>
      </c>
    </row>
    <row r="13950" ht="14.25" customHeight="1" spans="1:6" x14ac:dyDescent="0.25">
      <c r="A13950" s="232">
        <v>43756</v>
      </c>
      <c r="B13950" s="233">
        <v>291</v>
      </c>
      <c r="C13950" s="233">
        <v>29</v>
      </c>
      <c r="D13950" s="234">
        <v>0.5833333333321207</v>
      </c>
      <c r="E13950" s="235">
        <v>0.00015432805670637467</v>
      </c>
      <c r="F13950" s="235">
        <v>0.00005208040056504968</v>
      </c>
    </row>
    <row r="13951" ht="14.25" customHeight="1" spans="1:6" x14ac:dyDescent="0.25">
      <c r="A13951" s="232">
        <v>43756</v>
      </c>
      <c r="B13951" s="233">
        <v>291</v>
      </c>
      <c r="C13951" s="233">
        <v>30</v>
      </c>
      <c r="D13951" s="234">
        <v>0.6041666666678793</v>
      </c>
      <c r="E13951" s="235">
        <v>0.00016081183094487908</v>
      </c>
      <c r="F13951" s="235">
        <v>0.00005288163749681968</v>
      </c>
    </row>
    <row r="13952" ht="14.25" customHeight="1" spans="1:6" x14ac:dyDescent="0.25">
      <c r="A13952" s="232">
        <v>43756</v>
      </c>
      <c r="B13952" s="233">
        <v>291</v>
      </c>
      <c r="C13952" s="233">
        <v>31</v>
      </c>
      <c r="D13952" s="234">
        <v>0.625</v>
      </c>
      <c r="E13952" s="235">
        <v>0.00011241832813288029</v>
      </c>
      <c r="F13952" s="235">
        <v>0.0000545842659768309</v>
      </c>
    </row>
    <row r="13953" ht="14.25" customHeight="1" spans="1:6" x14ac:dyDescent="0.25">
      <c r="A13953" s="232">
        <v>43756</v>
      </c>
      <c r="B13953" s="233">
        <v>291</v>
      </c>
      <c r="C13953" s="233">
        <v>32</v>
      </c>
      <c r="D13953" s="234">
        <v>0.6458333333321207</v>
      </c>
      <c r="E13953" s="235">
        <v>0.00007932277614456993</v>
      </c>
      <c r="F13953" s="235">
        <v>0.000056987976772140894</v>
      </c>
    </row>
    <row r="13954" ht="14.25" customHeight="1" spans="1:6" x14ac:dyDescent="0.25">
      <c r="A13954" s="232">
        <v>43756</v>
      </c>
      <c r="B13954" s="233">
        <v>291</v>
      </c>
      <c r="C13954" s="233">
        <v>33</v>
      </c>
      <c r="D13954" s="234">
        <v>0.6666666666678793</v>
      </c>
      <c r="E13954" s="235">
        <v>0.00004580352614517069</v>
      </c>
      <c r="F13954" s="235">
        <v>0.00006309740837688711</v>
      </c>
    </row>
    <row r="13955" ht="14.25" customHeight="1" spans="1:6" x14ac:dyDescent="0.25">
      <c r="A13955" s="232">
        <v>43756</v>
      </c>
      <c r="B13955" s="233">
        <v>291</v>
      </c>
      <c r="C13955" s="233">
        <v>34</v>
      </c>
      <c r="D13955" s="234">
        <v>0.6875</v>
      </c>
      <c r="E13955" s="235">
        <v>0.000013550082288538265</v>
      </c>
      <c r="F13955" s="235">
        <v>0.00007161055077694331</v>
      </c>
    </row>
    <row r="13956" ht="14.25" customHeight="1" spans="1:6" x14ac:dyDescent="0.25">
      <c r="A13956" s="232">
        <v>43756</v>
      </c>
      <c r="B13956" s="233">
        <v>291</v>
      </c>
      <c r="C13956" s="233">
        <v>35</v>
      </c>
      <c r="D13956" s="234">
        <v>0.7083333333321207</v>
      </c>
      <c r="E13956" s="235">
        <v>0.0000010362509950997154</v>
      </c>
      <c r="F13956" s="235">
        <v>0.00008162601242406827</v>
      </c>
    </row>
    <row r="13957" ht="14.25" customHeight="1" spans="1:6" x14ac:dyDescent="0.25">
      <c r="A13957" s="232">
        <v>43756</v>
      </c>
      <c r="B13957" s="233">
        <v>291</v>
      </c>
      <c r="C13957" s="233">
        <v>36</v>
      </c>
      <c r="D13957" s="234">
        <v>0.7291666666678793</v>
      </c>
      <c r="E13957" s="235">
        <v>0</v>
      </c>
      <c r="F13957" s="235">
        <v>0.00008933791789235445</v>
      </c>
    </row>
    <row r="13958" ht="14.25" customHeight="1" spans="1:6" x14ac:dyDescent="0.25">
      <c r="A13958" s="232">
        <v>43756</v>
      </c>
      <c r="B13958" s="233">
        <v>291</v>
      </c>
      <c r="C13958" s="233">
        <v>37</v>
      </c>
      <c r="D13958" s="234">
        <v>0.75</v>
      </c>
      <c r="E13958" s="235">
        <v>0</v>
      </c>
      <c r="F13958" s="235">
        <v>0.00009494657641474442</v>
      </c>
    </row>
    <row r="13959" ht="14.25" customHeight="1" spans="1:6" x14ac:dyDescent="0.25">
      <c r="A13959" s="232">
        <v>43756</v>
      </c>
      <c r="B13959" s="233">
        <v>291</v>
      </c>
      <c r="C13959" s="233">
        <v>38</v>
      </c>
      <c r="D13959" s="234">
        <v>0.7708333333321207</v>
      </c>
      <c r="E13959" s="235">
        <v>0</v>
      </c>
      <c r="F13959" s="235">
        <v>0.00009735028721005441</v>
      </c>
    </row>
    <row r="13960" ht="14.25" customHeight="1" spans="1:6" x14ac:dyDescent="0.25">
      <c r="A13960" s="232">
        <v>43756</v>
      </c>
      <c r="B13960" s="233">
        <v>291</v>
      </c>
      <c r="C13960" s="233">
        <v>39</v>
      </c>
      <c r="D13960" s="234">
        <v>0.7916666666678793</v>
      </c>
      <c r="E13960" s="235">
        <v>0</v>
      </c>
      <c r="F13960" s="235">
        <v>0.00009494657641474442</v>
      </c>
    </row>
    <row r="13961" ht="14.25" customHeight="1" spans="1:6" x14ac:dyDescent="0.25">
      <c r="A13961" s="232">
        <v>43756</v>
      </c>
      <c r="B13961" s="233">
        <v>291</v>
      </c>
      <c r="C13961" s="233">
        <v>40</v>
      </c>
      <c r="D13961" s="234">
        <v>0.8125</v>
      </c>
      <c r="E13961" s="235">
        <v>0</v>
      </c>
      <c r="F13961" s="235">
        <v>0.00009124085560530819</v>
      </c>
    </row>
    <row r="13962" ht="14.25" customHeight="1" spans="1:6" x14ac:dyDescent="0.25">
      <c r="A13962" s="232">
        <v>43756</v>
      </c>
      <c r="B13962" s="233">
        <v>291</v>
      </c>
      <c r="C13962" s="233">
        <v>41</v>
      </c>
      <c r="D13962" s="234">
        <v>0.8333333333321207</v>
      </c>
      <c r="E13962" s="235">
        <v>0</v>
      </c>
      <c r="F13962" s="235">
        <v>0.00008823621711117072</v>
      </c>
    </row>
    <row r="13963" ht="14.25" customHeight="1" spans="1:6" x14ac:dyDescent="0.25">
      <c r="A13963" s="232">
        <v>43756</v>
      </c>
      <c r="B13963" s="233">
        <v>291</v>
      </c>
      <c r="C13963" s="233">
        <v>42</v>
      </c>
      <c r="D13963" s="234">
        <v>0.8541666666678793</v>
      </c>
      <c r="E13963" s="235">
        <v>0</v>
      </c>
      <c r="F13963" s="235">
        <v>0.00008342879552055075</v>
      </c>
    </row>
    <row r="13964" ht="14.25" customHeight="1" spans="1:6" x14ac:dyDescent="0.25">
      <c r="A13964" s="232">
        <v>43756</v>
      </c>
      <c r="B13964" s="233">
        <v>291</v>
      </c>
      <c r="C13964" s="233">
        <v>43</v>
      </c>
      <c r="D13964" s="234">
        <v>0.875</v>
      </c>
      <c r="E13964" s="235">
        <v>0</v>
      </c>
      <c r="F13964" s="235">
        <v>0.00007982322932758575</v>
      </c>
    </row>
    <row r="13965" ht="14.25" customHeight="1" spans="1:6" x14ac:dyDescent="0.25">
      <c r="A13965" s="232">
        <v>43756</v>
      </c>
      <c r="B13965" s="233">
        <v>291</v>
      </c>
      <c r="C13965" s="233">
        <v>44</v>
      </c>
      <c r="D13965" s="234">
        <v>0.8958333333321207</v>
      </c>
      <c r="E13965" s="235">
        <v>0</v>
      </c>
      <c r="F13965" s="235">
        <v>0.00007431472542166704</v>
      </c>
    </row>
    <row r="13966" ht="14.25" customHeight="1" spans="1:6" x14ac:dyDescent="0.25">
      <c r="A13966" s="232">
        <v>43756</v>
      </c>
      <c r="B13966" s="233">
        <v>291</v>
      </c>
      <c r="C13966" s="233">
        <v>45</v>
      </c>
      <c r="D13966" s="234">
        <v>0.9166666666678793</v>
      </c>
      <c r="E13966" s="235">
        <v>0</v>
      </c>
      <c r="F13966" s="235">
        <v>0.00006940714921457582</v>
      </c>
    </row>
    <row r="13967" ht="14.25" customHeight="1" spans="1:6" x14ac:dyDescent="0.25">
      <c r="A13967" s="232">
        <v>43756</v>
      </c>
      <c r="B13967" s="233">
        <v>291</v>
      </c>
      <c r="C13967" s="233">
        <v>46</v>
      </c>
      <c r="D13967" s="234">
        <v>0.9375</v>
      </c>
      <c r="E13967" s="235">
        <v>0</v>
      </c>
      <c r="F13967" s="235">
        <v>0.00006149493451334712</v>
      </c>
    </row>
    <row r="13968" ht="14.25" customHeight="1" spans="1:6" x14ac:dyDescent="0.25">
      <c r="A13968" s="232">
        <v>43756</v>
      </c>
      <c r="B13968" s="233">
        <v>291</v>
      </c>
      <c r="C13968" s="233">
        <v>47</v>
      </c>
      <c r="D13968" s="234">
        <v>0.9583333333321207</v>
      </c>
      <c r="E13968" s="235">
        <v>0</v>
      </c>
      <c r="F13968" s="235">
        <v>0.00005248101903093467</v>
      </c>
    </row>
    <row r="13969" ht="14.25" customHeight="1" spans="1:6" x14ac:dyDescent="0.25">
      <c r="A13969" s="232">
        <v>43756</v>
      </c>
      <c r="B13969" s="233">
        <v>291</v>
      </c>
      <c r="C13969" s="233">
        <v>48</v>
      </c>
      <c r="D13969" s="234">
        <v>0.9791666666678793</v>
      </c>
      <c r="E13969" s="235">
        <v>0</v>
      </c>
      <c r="F13969" s="235">
        <v>0.00004436849509676348</v>
      </c>
    </row>
    <row r="13970" ht="14.25" customHeight="1" spans="1:6" x14ac:dyDescent="0.25">
      <c r="A13970" s="232">
        <v>43757</v>
      </c>
      <c r="B13970" s="233">
        <v>292</v>
      </c>
      <c r="C13970" s="233">
        <v>1</v>
      </c>
      <c r="D13970" s="234">
        <v>0</v>
      </c>
      <c r="E13970" s="235">
        <v>0</v>
      </c>
      <c r="F13970" s="235">
        <v>0.000037658135793189774</v>
      </c>
    </row>
    <row r="13971" ht="14.25" customHeight="1" spans="1:6" x14ac:dyDescent="0.25">
      <c r="A13971" s="232">
        <v>43757</v>
      </c>
      <c r="B13971" s="233">
        <v>292</v>
      </c>
      <c r="C13971" s="233">
        <v>2</v>
      </c>
      <c r="D13971" s="234">
        <v>0.020833333332120674</v>
      </c>
      <c r="E13971" s="235">
        <v>0</v>
      </c>
      <c r="F13971" s="235">
        <v>0.000032550250353156044</v>
      </c>
    </row>
    <row r="13972" ht="14.25" customHeight="1" spans="1:6" x14ac:dyDescent="0.25">
      <c r="A13972" s="232">
        <v>43757</v>
      </c>
      <c r="B13972" s="233">
        <v>292</v>
      </c>
      <c r="C13972" s="233">
        <v>3</v>
      </c>
      <c r="D13972" s="234">
        <v>0.041666666667879326</v>
      </c>
      <c r="E13972" s="235">
        <v>0</v>
      </c>
      <c r="F13972" s="235">
        <v>0.000030046384941374813</v>
      </c>
    </row>
    <row r="13973" ht="14.25" customHeight="1" spans="1:6" x14ac:dyDescent="0.25">
      <c r="A13973" s="232">
        <v>43757</v>
      </c>
      <c r="B13973" s="233">
        <v>292</v>
      </c>
      <c r="C13973" s="233">
        <v>4</v>
      </c>
      <c r="D13973" s="234">
        <v>0.0625</v>
      </c>
      <c r="E13973" s="235">
        <v>0</v>
      </c>
      <c r="F13973" s="235">
        <v>0.000028443911077834827</v>
      </c>
    </row>
    <row r="13974" ht="14.25" customHeight="1" spans="1:6" x14ac:dyDescent="0.25">
      <c r="A13974" s="232">
        <v>43757</v>
      </c>
      <c r="B13974" s="233">
        <v>292</v>
      </c>
      <c r="C13974" s="233">
        <v>5</v>
      </c>
      <c r="D13974" s="234">
        <v>0.08333333333212067</v>
      </c>
      <c r="E13974" s="235">
        <v>0</v>
      </c>
      <c r="F13974" s="235">
        <v>0.000028443911077834827</v>
      </c>
    </row>
    <row r="13975" ht="14.25" customHeight="1" spans="1:6" x14ac:dyDescent="0.25">
      <c r="A13975" s="232">
        <v>43757</v>
      </c>
      <c r="B13975" s="233">
        <v>292</v>
      </c>
      <c r="C13975" s="233">
        <v>6</v>
      </c>
      <c r="D13975" s="234">
        <v>0.10416666666787933</v>
      </c>
      <c r="E13975" s="235">
        <v>0</v>
      </c>
      <c r="F13975" s="235">
        <v>0.000028043292611949826</v>
      </c>
    </row>
    <row r="13976" ht="14.25" customHeight="1" spans="1:6" x14ac:dyDescent="0.25">
      <c r="A13976" s="232">
        <v>43757</v>
      </c>
      <c r="B13976" s="233">
        <v>292</v>
      </c>
      <c r="C13976" s="233">
        <v>7</v>
      </c>
      <c r="D13976" s="234">
        <v>0.125</v>
      </c>
      <c r="E13976" s="235">
        <v>0</v>
      </c>
      <c r="F13976" s="235">
        <v>0.000027342210296651082</v>
      </c>
    </row>
    <row r="13977" ht="14.25" customHeight="1" spans="1:6" x14ac:dyDescent="0.25">
      <c r="A13977" s="232">
        <v>43757</v>
      </c>
      <c r="B13977" s="233">
        <v>292</v>
      </c>
      <c r="C13977" s="233">
        <v>8</v>
      </c>
      <c r="D13977" s="234">
        <v>0.14583333333212067</v>
      </c>
      <c r="E13977" s="235">
        <v>0</v>
      </c>
      <c r="F13977" s="235">
        <v>0.000026641127981352337</v>
      </c>
    </row>
    <row r="13978" ht="14.25" customHeight="1" spans="1:6" x14ac:dyDescent="0.25">
      <c r="A13978" s="232">
        <v>43757</v>
      </c>
      <c r="B13978" s="233">
        <v>292</v>
      </c>
      <c r="C13978" s="233">
        <v>9</v>
      </c>
      <c r="D13978" s="234">
        <v>0.16666666666787933</v>
      </c>
      <c r="E13978" s="235">
        <v>0</v>
      </c>
      <c r="F13978" s="235">
        <v>0.00002744236491312233</v>
      </c>
    </row>
    <row r="13979" ht="14.25" customHeight="1" spans="1:6" x14ac:dyDescent="0.25">
      <c r="A13979" s="232">
        <v>43757</v>
      </c>
      <c r="B13979" s="233">
        <v>292</v>
      </c>
      <c r="C13979" s="233">
        <v>10</v>
      </c>
      <c r="D13979" s="234">
        <v>0.1875</v>
      </c>
      <c r="E13979" s="235">
        <v>0</v>
      </c>
      <c r="F13979" s="235">
        <v>0.000027342210296651082</v>
      </c>
    </row>
    <row r="13980" ht="14.25" customHeight="1" spans="1:6" x14ac:dyDescent="0.25">
      <c r="A13980" s="232">
        <v>43757</v>
      </c>
      <c r="B13980" s="233">
        <v>292</v>
      </c>
      <c r="C13980" s="233">
        <v>11</v>
      </c>
      <c r="D13980" s="234">
        <v>0.20833333333212067</v>
      </c>
      <c r="E13980" s="235">
        <v>0</v>
      </c>
      <c r="F13980" s="235">
        <v>0.000028143447228421073</v>
      </c>
    </row>
    <row r="13981" ht="14.25" customHeight="1" spans="1:6" x14ac:dyDescent="0.25">
      <c r="A13981" s="232">
        <v>43757</v>
      </c>
      <c r="B13981" s="233">
        <v>292</v>
      </c>
      <c r="C13981" s="233">
        <v>12</v>
      </c>
      <c r="D13981" s="234">
        <v>0.22916666666787933</v>
      </c>
      <c r="E13981" s="235">
        <v>0</v>
      </c>
      <c r="F13981" s="235">
        <v>0.0000318491680378573</v>
      </c>
    </row>
    <row r="13982" ht="14.25" customHeight="1" spans="1:6" x14ac:dyDescent="0.25">
      <c r="A13982" s="232">
        <v>43757</v>
      </c>
      <c r="B13982" s="233">
        <v>292</v>
      </c>
      <c r="C13982" s="233">
        <v>13</v>
      </c>
      <c r="D13982" s="234">
        <v>0.25</v>
      </c>
      <c r="E13982" s="235">
        <v>0</v>
      </c>
      <c r="F13982" s="235">
        <v>0.00003725751732730477</v>
      </c>
    </row>
    <row r="13983" ht="14.25" customHeight="1" spans="1:6" x14ac:dyDescent="0.25">
      <c r="A13983" s="232">
        <v>43757</v>
      </c>
      <c r="B13983" s="233">
        <v>292</v>
      </c>
      <c r="C13983" s="233">
        <v>14</v>
      </c>
      <c r="D13983" s="234">
        <v>0.2708333333321207</v>
      </c>
      <c r="E13983" s="235">
        <v>2.1110873214649773e-7</v>
      </c>
      <c r="F13983" s="235">
        <v>0.00004276602123322348</v>
      </c>
    </row>
    <row r="13984" ht="14.25" customHeight="1" spans="1:6" x14ac:dyDescent="0.25">
      <c r="A13984" s="232">
        <v>43757</v>
      </c>
      <c r="B13984" s="233">
        <v>292</v>
      </c>
      <c r="C13984" s="233">
        <v>15</v>
      </c>
      <c r="D13984" s="234">
        <v>0.2916666666678793</v>
      </c>
      <c r="E13984" s="235">
        <v>0.000003381304111953368</v>
      </c>
      <c r="F13984" s="235">
        <v>0.00005037777208503844</v>
      </c>
    </row>
    <row r="13985" ht="14.25" customHeight="1" spans="1:6" x14ac:dyDescent="0.25">
      <c r="A13985" s="232">
        <v>43757</v>
      </c>
      <c r="B13985" s="233">
        <v>292</v>
      </c>
      <c r="C13985" s="233">
        <v>16</v>
      </c>
      <c r="D13985" s="234">
        <v>0.3125</v>
      </c>
      <c r="E13985" s="235">
        <v>0.000010799262810001954</v>
      </c>
      <c r="F13985" s="235">
        <v>0.000059291532950979645</v>
      </c>
    </row>
    <row r="13986" ht="14.25" customHeight="1" spans="1:6" x14ac:dyDescent="0.25">
      <c r="A13986" s="232">
        <v>43757</v>
      </c>
      <c r="B13986" s="233">
        <v>292</v>
      </c>
      <c r="C13986" s="233">
        <v>17</v>
      </c>
      <c r="D13986" s="234">
        <v>0.3333333333321207</v>
      </c>
      <c r="E13986" s="235">
        <v>0.000026048115891793224</v>
      </c>
      <c r="F13986" s="235">
        <v>0.00005989246064980713</v>
      </c>
    </row>
    <row r="13987" ht="14.25" customHeight="1" spans="1:6" x14ac:dyDescent="0.25">
      <c r="A13987" s="232">
        <v>43757</v>
      </c>
      <c r="B13987" s="233">
        <v>292</v>
      </c>
      <c r="C13987" s="233">
        <v>18</v>
      </c>
      <c r="D13987" s="234">
        <v>0.3541666666678793</v>
      </c>
      <c r="E13987" s="235">
        <v>0.00004575601305184345</v>
      </c>
      <c r="F13987" s="235">
        <v>0.00006199570759570338</v>
      </c>
    </row>
    <row r="13988" ht="14.25" customHeight="1" spans="1:6" x14ac:dyDescent="0.25">
      <c r="A13988" s="232">
        <v>43757</v>
      </c>
      <c r="B13988" s="233">
        <v>292</v>
      </c>
      <c r="C13988" s="233">
        <v>19</v>
      </c>
      <c r="D13988" s="234">
        <v>0.375</v>
      </c>
      <c r="E13988" s="235">
        <v>0.00007124997267513215</v>
      </c>
      <c r="F13988" s="235">
        <v>0.00006129462528040462</v>
      </c>
    </row>
    <row r="13989" ht="14.25" customHeight="1" spans="1:6" x14ac:dyDescent="0.25">
      <c r="A13989" s="232">
        <v>43757</v>
      </c>
      <c r="B13989" s="233">
        <v>292</v>
      </c>
      <c r="C13989" s="233">
        <v>20</v>
      </c>
      <c r="D13989" s="234">
        <v>0.3958333333321207</v>
      </c>
      <c r="E13989" s="235">
        <v>0.00009348196090351374</v>
      </c>
      <c r="F13989" s="235">
        <v>0.000059191378334508385</v>
      </c>
    </row>
    <row r="13990" ht="14.25" customHeight="1" spans="1:6" x14ac:dyDescent="0.25">
      <c r="A13990" s="232">
        <v>43757</v>
      </c>
      <c r="B13990" s="233">
        <v>292</v>
      </c>
      <c r="C13990" s="233">
        <v>21</v>
      </c>
      <c r="D13990" s="234">
        <v>0.4166666666678793</v>
      </c>
      <c r="E13990" s="235">
        <v>0.00012663758013476014</v>
      </c>
      <c r="F13990" s="235">
        <v>0.00005768905908743964</v>
      </c>
    </row>
    <row r="13991" ht="14.25" customHeight="1" spans="1:6" x14ac:dyDescent="0.25">
      <c r="A13991" s="232">
        <v>43757</v>
      </c>
      <c r="B13991" s="233">
        <v>292</v>
      </c>
      <c r="C13991" s="233">
        <v>22</v>
      </c>
      <c r="D13991" s="234">
        <v>0.4375</v>
      </c>
      <c r="E13991" s="235">
        <v>0.0001335887149507461</v>
      </c>
      <c r="F13991" s="235">
        <v>0.0000571882860050834</v>
      </c>
    </row>
    <row r="13992" ht="14.25" customHeight="1" spans="1:6" x14ac:dyDescent="0.25">
      <c r="A13992" s="232">
        <v>43757</v>
      </c>
      <c r="B13992" s="233">
        <v>292</v>
      </c>
      <c r="C13992" s="233">
        <v>23</v>
      </c>
      <c r="D13992" s="234">
        <v>0.4583333333321207</v>
      </c>
      <c r="E13992" s="235">
        <v>0.00018079698619608738</v>
      </c>
      <c r="F13992" s="235">
        <v>0.00005568596675801466</v>
      </c>
    </row>
    <row r="13993" ht="14.25" customHeight="1" spans="1:6" x14ac:dyDescent="0.25">
      <c r="A13993" s="232">
        <v>43757</v>
      </c>
      <c r="B13993" s="233">
        <v>292</v>
      </c>
      <c r="C13993" s="233">
        <v>24</v>
      </c>
      <c r="D13993" s="234">
        <v>0.4791666666678793</v>
      </c>
      <c r="E13993" s="235">
        <v>0.0001987116751396756</v>
      </c>
      <c r="F13993" s="235">
        <v>0.00005568596675801466</v>
      </c>
    </row>
    <row r="13994" ht="14.25" customHeight="1" spans="1:6" x14ac:dyDescent="0.25">
      <c r="A13994" s="232">
        <v>43757</v>
      </c>
      <c r="B13994" s="233">
        <v>292</v>
      </c>
      <c r="C13994" s="233">
        <v>25</v>
      </c>
      <c r="D13994" s="234">
        <v>0.5</v>
      </c>
      <c r="E13994" s="235">
        <v>0.00014992300477174037</v>
      </c>
      <c r="F13994" s="235">
        <v>0.000058490296019209644</v>
      </c>
    </row>
    <row r="13995" ht="14.25" customHeight="1" spans="1:6" x14ac:dyDescent="0.25">
      <c r="A13995" s="232">
        <v>43757</v>
      </c>
      <c r="B13995" s="233">
        <v>292</v>
      </c>
      <c r="C13995" s="233">
        <v>26</v>
      </c>
      <c r="D13995" s="234">
        <v>0.5208333333321207</v>
      </c>
      <c r="E13995" s="235">
        <v>0.00019242710349106842</v>
      </c>
      <c r="F13995" s="235">
        <v>0.00005728844062155465</v>
      </c>
    </row>
    <row r="13996" ht="14.25" customHeight="1" spans="1:6" x14ac:dyDescent="0.25">
      <c r="A13996" s="232">
        <v>43757</v>
      </c>
      <c r="B13996" s="233">
        <v>292</v>
      </c>
      <c r="C13996" s="233">
        <v>27</v>
      </c>
      <c r="D13996" s="234">
        <v>0.5416666666678793</v>
      </c>
      <c r="E13996" s="235">
        <v>0.0001685077345280708</v>
      </c>
      <c r="F13996" s="235">
        <v>0.000055786121374485906</v>
      </c>
    </row>
    <row r="13997" ht="14.25" customHeight="1" spans="1:6" x14ac:dyDescent="0.25">
      <c r="A13997" s="232">
        <v>43757</v>
      </c>
      <c r="B13997" s="233">
        <v>292</v>
      </c>
      <c r="C13997" s="233">
        <v>28</v>
      </c>
      <c r="D13997" s="234">
        <v>0.5625</v>
      </c>
      <c r="E13997" s="235">
        <v>0.00013820803960118538</v>
      </c>
      <c r="F13997" s="235">
        <v>0.000053282255962704675</v>
      </c>
    </row>
    <row r="13998" ht="14.25" customHeight="1" spans="1:6" x14ac:dyDescent="0.25">
      <c r="A13998" s="232">
        <v>43757</v>
      </c>
      <c r="B13998" s="233">
        <v>292</v>
      </c>
      <c r="C13998" s="233">
        <v>29</v>
      </c>
      <c r="D13998" s="234">
        <v>0.5833333333321207</v>
      </c>
      <c r="E13998" s="235">
        <v>0.00010683365259732221</v>
      </c>
      <c r="F13998" s="235">
        <v>0.00005167978209916469</v>
      </c>
    </row>
    <row r="13999" ht="14.25" customHeight="1" spans="1:6" x14ac:dyDescent="0.25">
      <c r="A13999" s="232">
        <v>43757</v>
      </c>
      <c r="B13999" s="233">
        <v>292</v>
      </c>
      <c r="C13999" s="233">
        <v>30</v>
      </c>
      <c r="D13999" s="234">
        <v>0.6041666666678793</v>
      </c>
      <c r="E13999" s="235">
        <v>0.00009577367852740018</v>
      </c>
      <c r="F13999" s="235">
        <v>0.00005188009133210718</v>
      </c>
    </row>
    <row r="14000" ht="14.25" customHeight="1" spans="1:6" x14ac:dyDescent="0.25">
      <c r="A14000" s="232">
        <v>43757</v>
      </c>
      <c r="B14000" s="233">
        <v>292</v>
      </c>
      <c r="C14000" s="233">
        <v>31</v>
      </c>
      <c r="D14000" s="234">
        <v>0.625</v>
      </c>
      <c r="E14000" s="235">
        <v>0.00008473719336097405</v>
      </c>
      <c r="F14000" s="235">
        <v>0.00005428380212741717</v>
      </c>
    </row>
    <row r="14001" ht="14.25" customHeight="1" spans="1:6" x14ac:dyDescent="0.25">
      <c r="A14001" s="232">
        <v>43757</v>
      </c>
      <c r="B14001" s="233">
        <v>292</v>
      </c>
      <c r="C14001" s="233">
        <v>32</v>
      </c>
      <c r="D14001" s="234">
        <v>0.6458333333321207</v>
      </c>
      <c r="E14001" s="235">
        <v>0.00005848083006252485</v>
      </c>
      <c r="F14001" s="235">
        <v>0.00005748874985449714</v>
      </c>
    </row>
    <row r="14002" ht="14.25" customHeight="1" spans="1:6" x14ac:dyDescent="0.25">
      <c r="A14002" s="232">
        <v>43757</v>
      </c>
      <c r="B14002" s="233">
        <v>292</v>
      </c>
      <c r="C14002" s="233">
        <v>33</v>
      </c>
      <c r="D14002" s="234">
        <v>0.6666666666678793</v>
      </c>
      <c r="E14002" s="235">
        <v>0.00003222933711315226</v>
      </c>
      <c r="F14002" s="235">
        <v>0.00006299725376041584</v>
      </c>
    </row>
    <row r="14003" ht="14.25" customHeight="1" spans="1:6" x14ac:dyDescent="0.25">
      <c r="A14003" s="232">
        <v>43757</v>
      </c>
      <c r="B14003" s="233">
        <v>292</v>
      </c>
      <c r="C14003" s="233">
        <v>34</v>
      </c>
      <c r="D14003" s="234">
        <v>0.6875</v>
      </c>
      <c r="E14003" s="235">
        <v>0.000009718469616839162</v>
      </c>
      <c r="F14003" s="235">
        <v>0.00007060900461223083</v>
      </c>
    </row>
    <row r="14004" ht="14.25" customHeight="1" spans="1:6" x14ac:dyDescent="0.25">
      <c r="A14004" s="232">
        <v>43757</v>
      </c>
      <c r="B14004" s="233">
        <v>292</v>
      </c>
      <c r="C14004" s="233">
        <v>35</v>
      </c>
      <c r="D14004" s="234">
        <v>0.7083333333321207</v>
      </c>
      <c r="E14004" s="235">
        <v>0.0000017766600242360926</v>
      </c>
      <c r="F14004" s="235">
        <v>0.00008082477549229825</v>
      </c>
    </row>
    <row r="14005" ht="14.25" customHeight="1" spans="1:6" x14ac:dyDescent="0.25">
      <c r="A14005" s="232">
        <v>43757</v>
      </c>
      <c r="B14005" s="233">
        <v>292</v>
      </c>
      <c r="C14005" s="233">
        <v>36</v>
      </c>
      <c r="D14005" s="234">
        <v>0.7291666666678793</v>
      </c>
      <c r="E14005" s="235">
        <v>0</v>
      </c>
      <c r="F14005" s="235">
        <v>0.00008763528941234321</v>
      </c>
    </row>
    <row r="14006" ht="14.25" customHeight="1" spans="1:6" x14ac:dyDescent="0.25">
      <c r="A14006" s="232">
        <v>43757</v>
      </c>
      <c r="B14006" s="233">
        <v>292</v>
      </c>
      <c r="C14006" s="233">
        <v>37</v>
      </c>
      <c r="D14006" s="234">
        <v>0.75</v>
      </c>
      <c r="E14006" s="235">
        <v>0</v>
      </c>
      <c r="F14006" s="235">
        <v>0.00009454595794885942</v>
      </c>
    </row>
    <row r="14007" ht="14.25" customHeight="1" spans="1:6" x14ac:dyDescent="0.25">
      <c r="A14007" s="232">
        <v>43757</v>
      </c>
      <c r="B14007" s="233">
        <v>292</v>
      </c>
      <c r="C14007" s="233">
        <v>38</v>
      </c>
      <c r="D14007" s="234">
        <v>0.7708333333321207</v>
      </c>
      <c r="E14007" s="235">
        <v>0</v>
      </c>
      <c r="F14007" s="235">
        <v>0.00009795121490888191</v>
      </c>
    </row>
    <row r="14008" ht="14.25" customHeight="1" spans="1:6" x14ac:dyDescent="0.25">
      <c r="A14008" s="232">
        <v>43757</v>
      </c>
      <c r="B14008" s="233">
        <v>292</v>
      </c>
      <c r="C14008" s="233">
        <v>39</v>
      </c>
      <c r="D14008" s="234">
        <v>0.7916666666678793</v>
      </c>
      <c r="E14008" s="235">
        <v>0</v>
      </c>
      <c r="F14008" s="235">
        <v>0.00009434564871591693</v>
      </c>
    </row>
    <row r="14009" ht="14.25" customHeight="1" spans="1:6" x14ac:dyDescent="0.25">
      <c r="A14009" s="232">
        <v>43757</v>
      </c>
      <c r="B14009" s="233">
        <v>292</v>
      </c>
      <c r="C14009" s="233">
        <v>40</v>
      </c>
      <c r="D14009" s="234">
        <v>0.8125</v>
      </c>
      <c r="E14009" s="235">
        <v>0</v>
      </c>
      <c r="F14009" s="235">
        <v>0.00009084023713942319</v>
      </c>
    </row>
    <row r="14010" ht="14.25" customHeight="1" spans="1:6" x14ac:dyDescent="0.25">
      <c r="A14010" s="232">
        <v>43757</v>
      </c>
      <c r="B14010" s="233">
        <v>292</v>
      </c>
      <c r="C14010" s="233">
        <v>41</v>
      </c>
      <c r="D14010" s="234">
        <v>0.8333333333321207</v>
      </c>
      <c r="E14010" s="235">
        <v>0</v>
      </c>
      <c r="F14010" s="235">
        <v>0.00008773544402881445</v>
      </c>
    </row>
    <row r="14011" ht="14.25" customHeight="1" spans="1:6" x14ac:dyDescent="0.25">
      <c r="A14011" s="232">
        <v>43757</v>
      </c>
      <c r="B14011" s="233">
        <v>292</v>
      </c>
      <c r="C14011" s="233">
        <v>42</v>
      </c>
      <c r="D14011" s="234">
        <v>0.8541666666678793</v>
      </c>
      <c r="E14011" s="235">
        <v>0</v>
      </c>
      <c r="F14011" s="235">
        <v>0.00008423003245232074</v>
      </c>
    </row>
    <row r="14012" ht="14.25" customHeight="1" spans="1:6" x14ac:dyDescent="0.25">
      <c r="A14012" s="232">
        <v>43757</v>
      </c>
      <c r="B14012" s="233">
        <v>292</v>
      </c>
      <c r="C14012" s="233">
        <v>43</v>
      </c>
      <c r="D14012" s="234">
        <v>0.875</v>
      </c>
      <c r="E14012" s="235">
        <v>0</v>
      </c>
      <c r="F14012" s="235">
        <v>0.00007962292009464326</v>
      </c>
    </row>
    <row r="14013" ht="14.25" customHeight="1" spans="1:6" x14ac:dyDescent="0.25">
      <c r="A14013" s="232">
        <v>43757</v>
      </c>
      <c r="B14013" s="233">
        <v>292</v>
      </c>
      <c r="C14013" s="233">
        <v>44</v>
      </c>
      <c r="D14013" s="234">
        <v>0.8958333333321207</v>
      </c>
      <c r="E14013" s="235">
        <v>0</v>
      </c>
      <c r="F14013" s="235">
        <v>0.00007471534388755204</v>
      </c>
    </row>
    <row r="14014" ht="14.25" customHeight="1" spans="1:6" x14ac:dyDescent="0.25">
      <c r="A14014" s="232">
        <v>43757</v>
      </c>
      <c r="B14014" s="233">
        <v>292</v>
      </c>
      <c r="C14014" s="233">
        <v>45</v>
      </c>
      <c r="D14014" s="234">
        <v>0.9166666666678793</v>
      </c>
      <c r="E14014" s="235">
        <v>0</v>
      </c>
      <c r="F14014" s="235">
        <v>0.00006940714921457582</v>
      </c>
    </row>
    <row r="14015" ht="14.25" customHeight="1" spans="1:6" x14ac:dyDescent="0.25">
      <c r="A14015" s="232">
        <v>43757</v>
      </c>
      <c r="B14015" s="233">
        <v>292</v>
      </c>
      <c r="C14015" s="233">
        <v>46</v>
      </c>
      <c r="D14015" s="234">
        <v>0.9375</v>
      </c>
      <c r="E14015" s="235">
        <v>0</v>
      </c>
      <c r="F14015" s="235">
        <v>0.00006129462528040462</v>
      </c>
    </row>
    <row r="14016" ht="14.25" customHeight="1" spans="1:6" x14ac:dyDescent="0.25">
      <c r="A14016" s="232">
        <v>43757</v>
      </c>
      <c r="B14016" s="233">
        <v>292</v>
      </c>
      <c r="C14016" s="233">
        <v>47</v>
      </c>
      <c r="D14016" s="234">
        <v>0.9583333333321207</v>
      </c>
      <c r="E14016" s="235">
        <v>0</v>
      </c>
      <c r="F14016" s="235">
        <v>0.00005258117364740593</v>
      </c>
    </row>
    <row r="14017" ht="14.25" customHeight="1" spans="1:6" x14ac:dyDescent="0.25">
      <c r="A14017" s="232">
        <v>43757</v>
      </c>
      <c r="B14017" s="233">
        <v>292</v>
      </c>
      <c r="C14017" s="233">
        <v>48</v>
      </c>
      <c r="D14017" s="234">
        <v>0.9791666666678793</v>
      </c>
      <c r="E14017" s="235">
        <v>0</v>
      </c>
      <c r="F14017" s="235">
        <v>0.000043967876630878485</v>
      </c>
    </row>
    <row r="14018" ht="14.25" customHeight="1" spans="1:6" x14ac:dyDescent="0.25">
      <c r="A14018" s="232">
        <v>43758</v>
      </c>
      <c r="B14018" s="233">
        <v>293</v>
      </c>
      <c r="C14018" s="233">
        <v>1</v>
      </c>
      <c r="D14018" s="234">
        <v>0</v>
      </c>
      <c r="E14018" s="235">
        <v>0</v>
      </c>
      <c r="F14018" s="235">
        <v>0.000037457826560247266</v>
      </c>
    </row>
    <row r="14019" ht="14.25" customHeight="1" spans="1:6" x14ac:dyDescent="0.25">
      <c r="A14019" s="232">
        <v>43758</v>
      </c>
      <c r="B14019" s="233">
        <v>293</v>
      </c>
      <c r="C14019" s="233">
        <v>2</v>
      </c>
      <c r="D14019" s="234">
        <v>0.020833333332120674</v>
      </c>
      <c r="E14019" s="235">
        <v>0</v>
      </c>
      <c r="F14019" s="235">
        <v>0.00003335148728492605</v>
      </c>
    </row>
    <row r="14020" ht="14.25" customHeight="1" spans="1:6" x14ac:dyDescent="0.25">
      <c r="A14020" s="232">
        <v>43758</v>
      </c>
      <c r="B14020" s="233">
        <v>293</v>
      </c>
      <c r="C14020" s="233">
        <v>3</v>
      </c>
      <c r="D14020" s="234">
        <v>0.041666666667879326</v>
      </c>
      <c r="E14020" s="235">
        <v>0</v>
      </c>
      <c r="F14020" s="235">
        <v>0.000030346848790788564</v>
      </c>
    </row>
    <row r="14021" ht="14.25" customHeight="1" spans="1:6" x14ac:dyDescent="0.25">
      <c r="A14021" s="232">
        <v>43758</v>
      </c>
      <c r="B14021" s="233">
        <v>293</v>
      </c>
      <c r="C14021" s="233">
        <v>4</v>
      </c>
      <c r="D14021" s="234">
        <v>0.0625</v>
      </c>
      <c r="E14021" s="235">
        <v>0</v>
      </c>
      <c r="F14021" s="235">
        <v>0.00002884452954371982</v>
      </c>
    </row>
    <row r="14022" ht="14.25" customHeight="1" spans="1:6" x14ac:dyDescent="0.25">
      <c r="A14022" s="232">
        <v>43758</v>
      </c>
      <c r="B14022" s="233">
        <v>293</v>
      </c>
      <c r="C14022" s="233">
        <v>5</v>
      </c>
      <c r="D14022" s="234">
        <v>0.08333333333212067</v>
      </c>
      <c r="E14022" s="235">
        <v>0</v>
      </c>
      <c r="F14022" s="235">
        <v>0.00002884452954371982</v>
      </c>
    </row>
    <row r="14023" ht="14.25" customHeight="1" spans="1:6" x14ac:dyDescent="0.25">
      <c r="A14023" s="232">
        <v>43758</v>
      </c>
      <c r="B14023" s="233">
        <v>293</v>
      </c>
      <c r="C14023" s="233">
        <v>6</v>
      </c>
      <c r="D14023" s="234">
        <v>0.10416666666787933</v>
      </c>
      <c r="E14023" s="235">
        <v>0</v>
      </c>
      <c r="F14023" s="235">
        <v>0.00002784298337900733</v>
      </c>
    </row>
    <row r="14024" ht="14.25" customHeight="1" spans="1:6" x14ac:dyDescent="0.25">
      <c r="A14024" s="232">
        <v>43758</v>
      </c>
      <c r="B14024" s="233">
        <v>293</v>
      </c>
      <c r="C14024" s="233">
        <v>7</v>
      </c>
      <c r="D14024" s="234">
        <v>0.125</v>
      </c>
      <c r="E14024" s="235">
        <v>0</v>
      </c>
      <c r="F14024" s="235">
        <v>0.00002744236491312233</v>
      </c>
    </row>
    <row r="14025" ht="14.25" customHeight="1" spans="1:6" x14ac:dyDescent="0.25">
      <c r="A14025" s="232">
        <v>43758</v>
      </c>
      <c r="B14025" s="233">
        <v>293</v>
      </c>
      <c r="C14025" s="233">
        <v>8</v>
      </c>
      <c r="D14025" s="234">
        <v>0.14583333333212067</v>
      </c>
      <c r="E14025" s="235">
        <v>0</v>
      </c>
      <c r="F14025" s="235">
        <v>0.000027642674146064832</v>
      </c>
    </row>
    <row r="14026" ht="14.25" customHeight="1" spans="1:6" x14ac:dyDescent="0.25">
      <c r="A14026" s="232">
        <v>43758</v>
      </c>
      <c r="B14026" s="233">
        <v>293</v>
      </c>
      <c r="C14026" s="233">
        <v>9</v>
      </c>
      <c r="D14026" s="234">
        <v>0.16666666666787933</v>
      </c>
      <c r="E14026" s="235">
        <v>0</v>
      </c>
      <c r="F14026" s="235">
        <v>0.000027642674146064832</v>
      </c>
    </row>
    <row r="14027" ht="14.25" customHeight="1" spans="1:6" x14ac:dyDescent="0.25">
      <c r="A14027" s="232">
        <v>43758</v>
      </c>
      <c r="B14027" s="233">
        <v>293</v>
      </c>
      <c r="C14027" s="233">
        <v>10</v>
      </c>
      <c r="D14027" s="234">
        <v>0.1875</v>
      </c>
      <c r="E14027" s="235">
        <v>0</v>
      </c>
      <c r="F14027" s="235">
        <v>0.000027642674146064832</v>
      </c>
    </row>
    <row r="14028" ht="14.25" customHeight="1" spans="1:6" x14ac:dyDescent="0.25">
      <c r="A14028" s="232">
        <v>43758</v>
      </c>
      <c r="B14028" s="233">
        <v>293</v>
      </c>
      <c r="C14028" s="233">
        <v>11</v>
      </c>
      <c r="D14028" s="234">
        <v>0.20833333333212067</v>
      </c>
      <c r="E14028" s="235">
        <v>0</v>
      </c>
      <c r="F14028" s="235">
        <v>0.00002874437492724857</v>
      </c>
    </row>
    <row r="14029" ht="14.25" customHeight="1" spans="1:6" x14ac:dyDescent="0.25">
      <c r="A14029" s="232">
        <v>43758</v>
      </c>
      <c r="B14029" s="233">
        <v>293</v>
      </c>
      <c r="C14029" s="233">
        <v>12</v>
      </c>
      <c r="D14029" s="234">
        <v>0.22916666666787933</v>
      </c>
      <c r="E14029" s="235">
        <v>0</v>
      </c>
      <c r="F14029" s="235">
        <v>0.00003174901342138605</v>
      </c>
    </row>
    <row r="14030" ht="14.25" customHeight="1" spans="1:6" x14ac:dyDescent="0.25">
      <c r="A14030" s="232">
        <v>43758</v>
      </c>
      <c r="B14030" s="233">
        <v>293</v>
      </c>
      <c r="C14030" s="233">
        <v>13</v>
      </c>
      <c r="D14030" s="234">
        <v>0.25</v>
      </c>
      <c r="E14030" s="235">
        <v>0</v>
      </c>
      <c r="F14030" s="235">
        <v>0.00003845937272495976</v>
      </c>
    </row>
    <row r="14031" ht="14.25" customHeight="1" spans="1:6" x14ac:dyDescent="0.25">
      <c r="A14031" s="232">
        <v>43758</v>
      </c>
      <c r="B14031" s="233">
        <v>293</v>
      </c>
      <c r="C14031" s="233">
        <v>14</v>
      </c>
      <c r="D14031" s="234">
        <v>0.2708333333321207</v>
      </c>
      <c r="E14031" s="235">
        <v>9.851740833503227e-7</v>
      </c>
      <c r="F14031" s="235">
        <v>0.00004506957741206223</v>
      </c>
    </row>
    <row r="14032" ht="14.25" customHeight="1" spans="1:6" x14ac:dyDescent="0.25">
      <c r="A14032" s="232">
        <v>43758</v>
      </c>
      <c r="B14032" s="233">
        <v>293</v>
      </c>
      <c r="C14032" s="233">
        <v>15</v>
      </c>
      <c r="D14032" s="234">
        <v>0.2916666666678793</v>
      </c>
      <c r="E14032" s="235">
        <v>0.000006380175015983043</v>
      </c>
      <c r="F14032" s="235">
        <v>0.000051980245948578425</v>
      </c>
    </row>
    <row r="14033" ht="14.25" customHeight="1" spans="1:6" x14ac:dyDescent="0.25">
      <c r="A14033" s="232">
        <v>43758</v>
      </c>
      <c r="B14033" s="233">
        <v>293</v>
      </c>
      <c r="C14033" s="233">
        <v>16</v>
      </c>
      <c r="D14033" s="234">
        <v>0.3125</v>
      </c>
      <c r="E14033" s="235">
        <v>0.00001740745914775414</v>
      </c>
      <c r="F14033" s="235">
        <v>0.000060092769882749627</v>
      </c>
    </row>
    <row r="14034" ht="14.25" customHeight="1" spans="1:6" x14ac:dyDescent="0.25">
      <c r="A14034" s="232">
        <v>43758</v>
      </c>
      <c r="B14034" s="233">
        <v>293</v>
      </c>
      <c r="C14034" s="233">
        <v>17</v>
      </c>
      <c r="D14034" s="234">
        <v>0.3333333333321207</v>
      </c>
      <c r="E14034" s="235">
        <v>0.00003108072120054443</v>
      </c>
      <c r="F14034" s="235">
        <v>0.000060393233732163374</v>
      </c>
    </row>
    <row r="14035" ht="14.25" customHeight="1" spans="1:6" x14ac:dyDescent="0.25">
      <c r="A14035" s="232">
        <v>43758</v>
      </c>
      <c r="B14035" s="233">
        <v>293</v>
      </c>
      <c r="C14035" s="233">
        <v>18</v>
      </c>
      <c r="D14035" s="234">
        <v>0.3541666666678793</v>
      </c>
      <c r="E14035" s="235">
        <v>0.000046012469056647485</v>
      </c>
      <c r="F14035" s="235">
        <v>0.00006279694452747336</v>
      </c>
    </row>
    <row r="14036" ht="14.25" customHeight="1" spans="1:6" x14ac:dyDescent="0.25">
      <c r="A14036" s="232">
        <v>43758</v>
      </c>
      <c r="B14036" s="233">
        <v>293</v>
      </c>
      <c r="C14036" s="233">
        <v>19</v>
      </c>
      <c r="D14036" s="234">
        <v>0.375</v>
      </c>
      <c r="E14036" s="235">
        <v>0.00006426539601447498</v>
      </c>
      <c r="F14036" s="235">
        <v>0.00006179539836276087</v>
      </c>
    </row>
    <row r="14037" ht="14.25" customHeight="1" spans="1:6" x14ac:dyDescent="0.25">
      <c r="A14037" s="232">
        <v>43758</v>
      </c>
      <c r="B14037" s="233">
        <v>293</v>
      </c>
      <c r="C14037" s="233">
        <v>20</v>
      </c>
      <c r="D14037" s="234">
        <v>0.3958333333321207</v>
      </c>
      <c r="E14037" s="235">
        <v>0.00007933264294133962</v>
      </c>
      <c r="F14037" s="235">
        <v>0.00005989246064980713</v>
      </c>
    </row>
    <row r="14038" ht="14.25" customHeight="1" spans="1:6" x14ac:dyDescent="0.25">
      <c r="A14038" s="232">
        <v>43758</v>
      </c>
      <c r="B14038" s="233">
        <v>293</v>
      </c>
      <c r="C14038" s="233">
        <v>21</v>
      </c>
      <c r="D14038" s="234">
        <v>0.4166666666678793</v>
      </c>
      <c r="E14038" s="235">
        <v>0.0000850388680204568</v>
      </c>
      <c r="F14038" s="235">
        <v>0.00005879075986862339</v>
      </c>
    </row>
    <row r="14039" ht="14.25" customHeight="1" spans="1:6" x14ac:dyDescent="0.25">
      <c r="A14039" s="232">
        <v>43758</v>
      </c>
      <c r="B14039" s="233">
        <v>293</v>
      </c>
      <c r="C14039" s="233">
        <v>22</v>
      </c>
      <c r="D14039" s="234">
        <v>0.4375</v>
      </c>
      <c r="E14039" s="235">
        <v>0.00009494166229685128</v>
      </c>
      <c r="F14039" s="235">
        <v>0.00005798952293685338</v>
      </c>
    </row>
    <row r="14040" ht="14.25" customHeight="1" spans="1:6" x14ac:dyDescent="0.25">
      <c r="A14040" s="232">
        <v>43758</v>
      </c>
      <c r="B14040" s="233">
        <v>293</v>
      </c>
      <c r="C14040" s="233">
        <v>23</v>
      </c>
      <c r="D14040" s="234">
        <v>0.4583333333321207</v>
      </c>
      <c r="E14040" s="235">
        <v>0.00009406336735488811</v>
      </c>
      <c r="F14040" s="235">
        <v>0.00005598643060742841</v>
      </c>
    </row>
    <row r="14041" ht="14.25" customHeight="1" spans="1:6" x14ac:dyDescent="0.25">
      <c r="A14041" s="232">
        <v>43758</v>
      </c>
      <c r="B14041" s="233">
        <v>293</v>
      </c>
      <c r="C14041" s="233">
        <v>24</v>
      </c>
      <c r="D14041" s="234">
        <v>0.4791666666678793</v>
      </c>
      <c r="E14041" s="235">
        <v>0.00008951854195458549</v>
      </c>
      <c r="F14041" s="235">
        <v>0.00005608658522389965</v>
      </c>
    </row>
    <row r="14042" ht="14.25" customHeight="1" spans="1:6" x14ac:dyDescent="0.25">
      <c r="A14042" s="232">
        <v>43758</v>
      </c>
      <c r="B14042" s="233">
        <v>293</v>
      </c>
      <c r="C14042" s="233">
        <v>25</v>
      </c>
      <c r="D14042" s="234">
        <v>0.5</v>
      </c>
      <c r="E14042" s="235">
        <v>0.00008270174379301854</v>
      </c>
      <c r="F14042" s="235">
        <v>0.000056887822155669654</v>
      </c>
    </row>
    <row r="14043" ht="14.25" customHeight="1" spans="1:6" x14ac:dyDescent="0.25">
      <c r="A14043" s="232">
        <v>43758</v>
      </c>
      <c r="B14043" s="233">
        <v>293</v>
      </c>
      <c r="C14043" s="233">
        <v>26</v>
      </c>
      <c r="D14043" s="234">
        <v>0.5208333333321207</v>
      </c>
      <c r="E14043" s="235">
        <v>0.0000763163174387869</v>
      </c>
      <c r="F14043" s="235">
        <v>0.00005728844062155465</v>
      </c>
    </row>
    <row r="14044" ht="14.25" customHeight="1" spans="1:6" x14ac:dyDescent="0.25">
      <c r="A14044" s="232">
        <v>43758</v>
      </c>
      <c r="B14044" s="233">
        <v>293</v>
      </c>
      <c r="C14044" s="233">
        <v>27</v>
      </c>
      <c r="D14044" s="234">
        <v>0.5416666666678793</v>
      </c>
      <c r="E14044" s="235">
        <v>0.00006526148564898924</v>
      </c>
      <c r="F14044" s="235">
        <v>0.000056286894456842146</v>
      </c>
    </row>
    <row r="14045" ht="14.25" customHeight="1" spans="1:6" x14ac:dyDescent="0.25">
      <c r="A14045" s="232">
        <v>43758</v>
      </c>
      <c r="B14045" s="233">
        <v>293</v>
      </c>
      <c r="C14045" s="233">
        <v>28</v>
      </c>
      <c r="D14045" s="234">
        <v>0.5625</v>
      </c>
      <c r="E14045" s="235">
        <v>0.0000620112832460825</v>
      </c>
      <c r="F14045" s="235">
        <v>0.00005418364751094592</v>
      </c>
    </row>
    <row r="14046" ht="14.25" customHeight="1" spans="1:6" x14ac:dyDescent="0.25">
      <c r="A14046" s="232">
        <v>43758</v>
      </c>
      <c r="B14046" s="233">
        <v>293</v>
      </c>
      <c r="C14046" s="233">
        <v>29</v>
      </c>
      <c r="D14046" s="234">
        <v>0.5833333333321207</v>
      </c>
      <c r="E14046" s="235">
        <v>0.00004700323804178081</v>
      </c>
      <c r="F14046" s="235">
        <v>0.00005368287442858966</v>
      </c>
    </row>
    <row r="14047" ht="14.25" customHeight="1" spans="1:6" x14ac:dyDescent="0.25">
      <c r="A14047" s="232">
        <v>43758</v>
      </c>
      <c r="B14047" s="233">
        <v>293</v>
      </c>
      <c r="C14047" s="233">
        <v>30</v>
      </c>
      <c r="D14047" s="234">
        <v>0.6041666666678793</v>
      </c>
      <c r="E14047" s="235">
        <v>0.00003815841430476955</v>
      </c>
      <c r="F14047" s="235">
        <v>0.00005488472982624466</v>
      </c>
    </row>
    <row r="14048" ht="14.25" customHeight="1" spans="1:6" x14ac:dyDescent="0.25">
      <c r="A14048" s="232">
        <v>43758</v>
      </c>
      <c r="B14048" s="233">
        <v>293</v>
      </c>
      <c r="C14048" s="233">
        <v>31</v>
      </c>
      <c r="D14048" s="234">
        <v>0.625</v>
      </c>
      <c r="E14048" s="235">
        <v>0.00003089161961862797</v>
      </c>
      <c r="F14048" s="235">
        <v>0.000056186739840370906</v>
      </c>
    </row>
    <row r="14049" ht="14.25" customHeight="1" spans="1:6" x14ac:dyDescent="0.25">
      <c r="A14049" s="232">
        <v>43758</v>
      </c>
      <c r="B14049" s="233">
        <v>293</v>
      </c>
      <c r="C14049" s="233">
        <v>32</v>
      </c>
      <c r="D14049" s="234">
        <v>0.6458333333321207</v>
      </c>
      <c r="E14049" s="235">
        <v>0.000018203821957668085</v>
      </c>
      <c r="F14049" s="235">
        <v>0.000058890914485094645</v>
      </c>
    </row>
    <row r="14050" ht="14.25" customHeight="1" spans="1:6" x14ac:dyDescent="0.25">
      <c r="A14050" s="232">
        <v>43758</v>
      </c>
      <c r="B14050" s="233">
        <v>293</v>
      </c>
      <c r="C14050" s="233">
        <v>33</v>
      </c>
      <c r="D14050" s="234">
        <v>0.6666666666678793</v>
      </c>
      <c r="E14050" s="235">
        <v>0.000009584445890419824</v>
      </c>
      <c r="F14050" s="235">
        <v>0.00006399879992512835</v>
      </c>
    </row>
    <row r="14051" ht="14.25" customHeight="1" spans="1:6" x14ac:dyDescent="0.25">
      <c r="A14051" s="232">
        <v>43758</v>
      </c>
      <c r="B14051" s="233">
        <v>293</v>
      </c>
      <c r="C14051" s="233">
        <v>34</v>
      </c>
      <c r="D14051" s="234">
        <v>0.6875</v>
      </c>
      <c r="E14051" s="235">
        <v>0.0000030975648998525196</v>
      </c>
      <c r="F14051" s="235">
        <v>0.00007100962307811582</v>
      </c>
    </row>
    <row r="14052" ht="14.25" customHeight="1" spans="1:6" x14ac:dyDescent="0.25">
      <c r="A14052" s="232">
        <v>43758</v>
      </c>
      <c r="B14052" s="233">
        <v>293</v>
      </c>
      <c r="C14052" s="233">
        <v>35</v>
      </c>
      <c r="D14052" s="234">
        <v>0.7083333333321207</v>
      </c>
      <c r="E14052" s="235">
        <v>7.903818275332195e-8</v>
      </c>
      <c r="F14052" s="235">
        <v>0.0000809249301087695</v>
      </c>
    </row>
    <row r="14053" ht="14.25" customHeight="1" spans="1:6" x14ac:dyDescent="0.25">
      <c r="A14053" s="232">
        <v>43758</v>
      </c>
      <c r="B14053" s="233">
        <v>293</v>
      </c>
      <c r="C14053" s="233">
        <v>36</v>
      </c>
      <c r="D14053" s="234">
        <v>0.7291666666678793</v>
      </c>
      <c r="E14053" s="235">
        <v>0</v>
      </c>
      <c r="F14053" s="235">
        <v>0.00008623312478174573</v>
      </c>
    </row>
    <row r="14054" ht="14.25" customHeight="1" spans="1:6" x14ac:dyDescent="0.25">
      <c r="A14054" s="232">
        <v>43758</v>
      </c>
      <c r="B14054" s="233">
        <v>293</v>
      </c>
      <c r="C14054" s="233">
        <v>37</v>
      </c>
      <c r="D14054" s="234">
        <v>0.75</v>
      </c>
      <c r="E14054" s="235">
        <v>0</v>
      </c>
      <c r="F14054" s="235">
        <v>0.00009314379331826193</v>
      </c>
    </row>
    <row r="14055" ht="14.25" customHeight="1" spans="1:6" x14ac:dyDescent="0.25">
      <c r="A14055" s="232">
        <v>43758</v>
      </c>
      <c r="B14055" s="233">
        <v>293</v>
      </c>
      <c r="C14055" s="233">
        <v>38</v>
      </c>
      <c r="D14055" s="234">
        <v>0.7708333333321207</v>
      </c>
      <c r="E14055" s="235">
        <v>0</v>
      </c>
      <c r="F14055" s="235">
        <v>0.00009694966874416941</v>
      </c>
    </row>
    <row r="14056" ht="14.25" customHeight="1" spans="1:6" x14ac:dyDescent="0.25">
      <c r="A14056" s="232">
        <v>43758</v>
      </c>
      <c r="B14056" s="233">
        <v>293</v>
      </c>
      <c r="C14056" s="233">
        <v>39</v>
      </c>
      <c r="D14056" s="234">
        <v>0.7916666666678793</v>
      </c>
      <c r="E14056" s="235">
        <v>0</v>
      </c>
      <c r="F14056" s="235">
        <v>0.00009364456640061817</v>
      </c>
    </row>
    <row r="14057" ht="14.25" customHeight="1" spans="1:6" x14ac:dyDescent="0.25">
      <c r="A14057" s="232">
        <v>43758</v>
      </c>
      <c r="B14057" s="233">
        <v>293</v>
      </c>
      <c r="C14057" s="233">
        <v>40</v>
      </c>
      <c r="D14057" s="234">
        <v>0.8125</v>
      </c>
      <c r="E14057" s="235">
        <v>0</v>
      </c>
      <c r="F14057" s="235">
        <v>0.0000900390002076532</v>
      </c>
    </row>
    <row r="14058" ht="14.25" customHeight="1" spans="1:6" x14ac:dyDescent="0.25">
      <c r="A14058" s="232">
        <v>43758</v>
      </c>
      <c r="B14058" s="233">
        <v>293</v>
      </c>
      <c r="C14058" s="233">
        <v>41</v>
      </c>
      <c r="D14058" s="234">
        <v>0.8333333333321207</v>
      </c>
      <c r="E14058" s="235">
        <v>0</v>
      </c>
      <c r="F14058" s="235">
        <v>0.00008693420709704446</v>
      </c>
    </row>
    <row r="14059" ht="14.25" customHeight="1" spans="1:6" x14ac:dyDescent="0.25">
      <c r="A14059" s="232">
        <v>43758</v>
      </c>
      <c r="B14059" s="233">
        <v>293</v>
      </c>
      <c r="C14059" s="233">
        <v>42</v>
      </c>
      <c r="D14059" s="234">
        <v>0.8541666666678793</v>
      </c>
      <c r="E14059" s="235">
        <v>0</v>
      </c>
      <c r="F14059" s="235">
        <v>0.00008352895013702199</v>
      </c>
    </row>
    <row r="14060" ht="14.25" customHeight="1" spans="1:6" x14ac:dyDescent="0.25">
      <c r="A14060" s="232">
        <v>43758</v>
      </c>
      <c r="B14060" s="233">
        <v>293</v>
      </c>
      <c r="C14060" s="233">
        <v>43</v>
      </c>
      <c r="D14060" s="234">
        <v>0.875</v>
      </c>
      <c r="E14060" s="235">
        <v>0</v>
      </c>
      <c r="F14060" s="235">
        <v>0.00007912214701228701</v>
      </c>
    </row>
    <row r="14061" ht="14.25" customHeight="1" spans="1:6" x14ac:dyDescent="0.25">
      <c r="A14061" s="232">
        <v>43758</v>
      </c>
      <c r="B14061" s="233">
        <v>293</v>
      </c>
      <c r="C14061" s="233">
        <v>44</v>
      </c>
      <c r="D14061" s="234">
        <v>0.8958333333321207</v>
      </c>
      <c r="E14061" s="235">
        <v>0</v>
      </c>
      <c r="F14061" s="235">
        <v>0.00007411441618872453</v>
      </c>
    </row>
    <row r="14062" ht="14.25" customHeight="1" spans="1:6" x14ac:dyDescent="0.25">
      <c r="A14062" s="232">
        <v>43758</v>
      </c>
      <c r="B14062" s="233">
        <v>293</v>
      </c>
      <c r="C14062" s="233">
        <v>45</v>
      </c>
      <c r="D14062" s="234">
        <v>0.9166666666678793</v>
      </c>
      <c r="E14062" s="235">
        <v>0</v>
      </c>
      <c r="F14062" s="235">
        <v>0.00006930699459810458</v>
      </c>
    </row>
    <row r="14063" ht="14.25" customHeight="1" spans="1:6" x14ac:dyDescent="0.25">
      <c r="A14063" s="232">
        <v>43758</v>
      </c>
      <c r="B14063" s="233">
        <v>293</v>
      </c>
      <c r="C14063" s="233">
        <v>46</v>
      </c>
      <c r="D14063" s="234">
        <v>0.9375</v>
      </c>
      <c r="E14063" s="235">
        <v>0</v>
      </c>
      <c r="F14063" s="235">
        <v>0.00006109431604746214</v>
      </c>
    </row>
    <row r="14064" ht="14.25" customHeight="1" spans="1:6" x14ac:dyDescent="0.25">
      <c r="A14064" s="232">
        <v>43758</v>
      </c>
      <c r="B14064" s="233">
        <v>293</v>
      </c>
      <c r="C14064" s="233">
        <v>47</v>
      </c>
      <c r="D14064" s="234">
        <v>0.9583333333321207</v>
      </c>
      <c r="E14064" s="235">
        <v>0</v>
      </c>
      <c r="F14064" s="235">
        <v>0.000052681328263877173</v>
      </c>
    </row>
    <row r="14065" ht="14.25" customHeight="1" spans="1:6" x14ac:dyDescent="0.25">
      <c r="A14065" s="232">
        <v>43758</v>
      </c>
      <c r="B14065" s="233">
        <v>293</v>
      </c>
      <c r="C14065" s="233">
        <v>48</v>
      </c>
      <c r="D14065" s="234">
        <v>0.9791666666678793</v>
      </c>
      <c r="E14065" s="235">
        <v>0</v>
      </c>
      <c r="F14065" s="235">
        <v>0.00004486926817911972</v>
      </c>
    </row>
    <row r="14066" ht="14.25" customHeight="1" spans="1:6" x14ac:dyDescent="0.25">
      <c r="A14066" s="232">
        <v>43759</v>
      </c>
      <c r="B14066" s="233">
        <v>294</v>
      </c>
      <c r="C14066" s="233">
        <v>1</v>
      </c>
      <c r="D14066" s="234">
        <v>0</v>
      </c>
      <c r="E14066" s="235">
        <v>0</v>
      </c>
      <c r="F14066" s="235">
        <v>0.00003825906349201726</v>
      </c>
    </row>
    <row r="14067" ht="14.25" customHeight="1" spans="1:6" x14ac:dyDescent="0.25">
      <c r="A14067" s="232">
        <v>43759</v>
      </c>
      <c r="B14067" s="233">
        <v>294</v>
      </c>
      <c r="C14067" s="233">
        <v>2</v>
      </c>
      <c r="D14067" s="234">
        <v>0.020833333332120674</v>
      </c>
      <c r="E14067" s="235">
        <v>0</v>
      </c>
      <c r="F14067" s="235">
        <v>0.000033852260367282293</v>
      </c>
    </row>
    <row r="14068" ht="14.25" customHeight="1" spans="1:6" x14ac:dyDescent="0.25">
      <c r="A14068" s="232">
        <v>43759</v>
      </c>
      <c r="B14068" s="233">
        <v>294</v>
      </c>
      <c r="C14068" s="233">
        <v>3</v>
      </c>
      <c r="D14068" s="234">
        <v>0.041666666667879326</v>
      </c>
      <c r="E14068" s="235">
        <v>0</v>
      </c>
      <c r="F14068" s="235">
        <v>0.000030847621873144815</v>
      </c>
    </row>
    <row r="14069" ht="14.25" customHeight="1" spans="1:6" x14ac:dyDescent="0.25">
      <c r="A14069" s="232">
        <v>43759</v>
      </c>
      <c r="B14069" s="233">
        <v>294</v>
      </c>
      <c r="C14069" s="233">
        <v>4</v>
      </c>
      <c r="D14069" s="234">
        <v>0.0625</v>
      </c>
      <c r="E14069" s="235">
        <v>0</v>
      </c>
      <c r="F14069" s="235">
        <v>0.00002914499339313357</v>
      </c>
    </row>
    <row r="14070" ht="14.25" customHeight="1" spans="1:6" x14ac:dyDescent="0.25">
      <c r="A14070" s="232">
        <v>43759</v>
      </c>
      <c r="B14070" s="233">
        <v>294</v>
      </c>
      <c r="C14070" s="233">
        <v>5</v>
      </c>
      <c r="D14070" s="234">
        <v>0.08333333333212067</v>
      </c>
      <c r="E14070" s="235">
        <v>0</v>
      </c>
      <c r="F14070" s="235">
        <v>0.000029245148009604822</v>
      </c>
    </row>
    <row r="14071" ht="14.25" customHeight="1" spans="1:6" x14ac:dyDescent="0.25">
      <c r="A14071" s="232">
        <v>43759</v>
      </c>
      <c r="B14071" s="233">
        <v>294</v>
      </c>
      <c r="C14071" s="233">
        <v>6</v>
      </c>
      <c r="D14071" s="234">
        <v>0.10416666666787933</v>
      </c>
      <c r="E14071" s="235">
        <v>0</v>
      </c>
      <c r="F14071" s="235">
        <v>0.00002914499339313357</v>
      </c>
    </row>
    <row r="14072" ht="14.25" customHeight="1" spans="1:6" x14ac:dyDescent="0.25">
      <c r="A14072" s="232">
        <v>43759</v>
      </c>
      <c r="B14072" s="233">
        <v>294</v>
      </c>
      <c r="C14072" s="233">
        <v>7</v>
      </c>
      <c r="D14072" s="234">
        <v>0.125</v>
      </c>
      <c r="E14072" s="235">
        <v>0</v>
      </c>
      <c r="F14072" s="235">
        <v>0.000028043292611949826</v>
      </c>
    </row>
    <row r="14073" ht="14.25" customHeight="1" spans="1:6" x14ac:dyDescent="0.25">
      <c r="A14073" s="232">
        <v>43759</v>
      </c>
      <c r="B14073" s="233">
        <v>294</v>
      </c>
      <c r="C14073" s="233">
        <v>8</v>
      </c>
      <c r="D14073" s="234">
        <v>0.14583333333212067</v>
      </c>
      <c r="E14073" s="235">
        <v>0</v>
      </c>
      <c r="F14073" s="235">
        <v>0.000027542519529593582</v>
      </c>
    </row>
    <row r="14074" ht="14.25" customHeight="1" spans="1:6" x14ac:dyDescent="0.25">
      <c r="A14074" s="232">
        <v>43759</v>
      </c>
      <c r="B14074" s="233">
        <v>294</v>
      </c>
      <c r="C14074" s="233">
        <v>9</v>
      </c>
      <c r="D14074" s="234">
        <v>0.16666666666787933</v>
      </c>
      <c r="E14074" s="235">
        <v>0</v>
      </c>
      <c r="F14074" s="235">
        <v>0.00002784298337900733</v>
      </c>
    </row>
    <row r="14075" ht="14.25" customHeight="1" spans="1:6" x14ac:dyDescent="0.25">
      <c r="A14075" s="232">
        <v>43759</v>
      </c>
      <c r="B14075" s="233">
        <v>294</v>
      </c>
      <c r="C14075" s="233">
        <v>10</v>
      </c>
      <c r="D14075" s="234">
        <v>0.1875</v>
      </c>
      <c r="E14075" s="235">
        <v>0</v>
      </c>
      <c r="F14075" s="235">
        <v>0.000028243601844892327</v>
      </c>
    </row>
    <row r="14076" ht="14.25" customHeight="1" spans="1:6" x14ac:dyDescent="0.25">
      <c r="A14076" s="232">
        <v>43759</v>
      </c>
      <c r="B14076" s="233">
        <v>294</v>
      </c>
      <c r="C14076" s="233">
        <v>11</v>
      </c>
      <c r="D14076" s="234">
        <v>0.20833333333212067</v>
      </c>
      <c r="E14076" s="235">
        <v>0</v>
      </c>
      <c r="F14076" s="235">
        <v>0.00002884452954371982</v>
      </c>
    </row>
    <row r="14077" ht="14.25" customHeight="1" spans="1:6" x14ac:dyDescent="0.25">
      <c r="A14077" s="232">
        <v>43759</v>
      </c>
      <c r="B14077" s="233">
        <v>294</v>
      </c>
      <c r="C14077" s="233">
        <v>12</v>
      </c>
      <c r="D14077" s="234">
        <v>0.22916666666787933</v>
      </c>
      <c r="E14077" s="235">
        <v>0</v>
      </c>
      <c r="F14077" s="235">
        <v>0.000031548704188443556</v>
      </c>
    </row>
    <row r="14078" ht="14.25" customHeight="1" spans="1:6" x14ac:dyDescent="0.25">
      <c r="A14078" s="232">
        <v>43759</v>
      </c>
      <c r="B14078" s="233">
        <v>294</v>
      </c>
      <c r="C14078" s="233">
        <v>13</v>
      </c>
      <c r="D14078" s="234">
        <v>0.25</v>
      </c>
      <c r="E14078" s="235">
        <v>0</v>
      </c>
      <c r="F14078" s="235">
        <v>0.00003795859964260352</v>
      </c>
    </row>
    <row r="14079" ht="14.25" customHeight="1" spans="1:6" x14ac:dyDescent="0.25">
      <c r="A14079" s="232">
        <v>43759</v>
      </c>
      <c r="B14079" s="233">
        <v>294</v>
      </c>
      <c r="C14079" s="233">
        <v>14</v>
      </c>
      <c r="D14079" s="234">
        <v>0.2708333333321207</v>
      </c>
      <c r="E14079" s="235">
        <v>4.691305158811061e-7</v>
      </c>
      <c r="F14079" s="235">
        <v>0.000043567258164993484</v>
      </c>
    </row>
    <row r="14080" ht="14.25" customHeight="1" spans="1:6" x14ac:dyDescent="0.25">
      <c r="A14080" s="232">
        <v>43759</v>
      </c>
      <c r="B14080" s="233">
        <v>294</v>
      </c>
      <c r="C14080" s="233">
        <v>15</v>
      </c>
      <c r="D14080" s="234">
        <v>0.2916666666678793</v>
      </c>
      <c r="E14080" s="235">
        <v>0.0000045036529524586186</v>
      </c>
      <c r="F14080" s="235">
        <v>0.00005238086441446342</v>
      </c>
    </row>
    <row r="14081" ht="14.25" customHeight="1" spans="1:6" x14ac:dyDescent="0.25">
      <c r="A14081" s="232">
        <v>43759</v>
      </c>
      <c r="B14081" s="233">
        <v>294</v>
      </c>
      <c r="C14081" s="233">
        <v>16</v>
      </c>
      <c r="D14081" s="234">
        <v>0.3125</v>
      </c>
      <c r="E14081" s="235">
        <v>0.000013619981938223735</v>
      </c>
      <c r="F14081" s="235">
        <v>0.000059391687567450885</v>
      </c>
    </row>
    <row r="14082" ht="14.25" customHeight="1" spans="1:6" x14ac:dyDescent="0.25">
      <c r="A14082" s="232">
        <v>43759</v>
      </c>
      <c r="B14082" s="233">
        <v>294</v>
      </c>
      <c r="C14082" s="233">
        <v>17</v>
      </c>
      <c r="D14082" s="234">
        <v>0.3333333333321207</v>
      </c>
      <c r="E14082" s="235">
        <v>0.000026933333302669726</v>
      </c>
      <c r="F14082" s="235">
        <v>0.00006169524374628963</v>
      </c>
    </row>
    <row r="14083" ht="14.25" customHeight="1" spans="1:6" x14ac:dyDescent="0.25">
      <c r="A14083" s="232">
        <v>43759</v>
      </c>
      <c r="B14083" s="233">
        <v>294</v>
      </c>
      <c r="C14083" s="233">
        <v>18</v>
      </c>
      <c r="D14083" s="234">
        <v>0.3541666666678793</v>
      </c>
      <c r="E14083" s="235">
        <v>0.00004204647984846179</v>
      </c>
      <c r="F14083" s="235">
        <v>0.0000653008099392546</v>
      </c>
    </row>
    <row r="14084" ht="14.25" customHeight="1" spans="1:6" x14ac:dyDescent="0.25">
      <c r="A14084" s="232">
        <v>43759</v>
      </c>
      <c r="B14084" s="233">
        <v>294</v>
      </c>
      <c r="C14084" s="233">
        <v>19</v>
      </c>
      <c r="D14084" s="234">
        <v>0.375</v>
      </c>
      <c r="E14084" s="235">
        <v>0.00006399627555197784</v>
      </c>
      <c r="F14084" s="235">
        <v>0.00006389864530865711</v>
      </c>
    </row>
    <row r="14085" ht="14.25" customHeight="1" spans="1:6" x14ac:dyDescent="0.25">
      <c r="A14085" s="232">
        <v>43759</v>
      </c>
      <c r="B14085" s="233">
        <v>294</v>
      </c>
      <c r="C14085" s="233">
        <v>20</v>
      </c>
      <c r="D14085" s="234">
        <v>0.3958333333321207</v>
      </c>
      <c r="E14085" s="235">
        <v>0.00006920388477649425</v>
      </c>
      <c r="F14085" s="235">
        <v>0.00006159508912981838</v>
      </c>
    </row>
    <row r="14086" ht="14.25" customHeight="1" spans="1:6" x14ac:dyDescent="0.25">
      <c r="A14086" s="232">
        <v>43759</v>
      </c>
      <c r="B14086" s="233">
        <v>294</v>
      </c>
      <c r="C14086" s="233">
        <v>21</v>
      </c>
      <c r="D14086" s="234">
        <v>0.4166666666678793</v>
      </c>
      <c r="E14086" s="235">
        <v>0.00007497278565222333</v>
      </c>
      <c r="F14086" s="235">
        <v>0.00006019292449922087</v>
      </c>
    </row>
    <row r="14087" ht="14.25" customHeight="1" spans="1:6" x14ac:dyDescent="0.25">
      <c r="A14087" s="232">
        <v>43759</v>
      </c>
      <c r="B14087" s="233">
        <v>294</v>
      </c>
      <c r="C14087" s="233">
        <v>22</v>
      </c>
      <c r="D14087" s="234">
        <v>0.4375</v>
      </c>
      <c r="E14087" s="235">
        <v>0.00013434375744401857</v>
      </c>
      <c r="F14087" s="235">
        <v>0.000058490296019209644</v>
      </c>
    </row>
    <row r="14088" ht="14.25" customHeight="1" spans="1:6" x14ac:dyDescent="0.25">
      <c r="A14088" s="232">
        <v>43759</v>
      </c>
      <c r="B14088" s="233">
        <v>294</v>
      </c>
      <c r="C14088" s="233">
        <v>23</v>
      </c>
      <c r="D14088" s="234">
        <v>0.4583333333321207</v>
      </c>
      <c r="E14088" s="235">
        <v>0.00018527554377820342</v>
      </c>
      <c r="F14088" s="235">
        <v>0.000058890914485094645</v>
      </c>
    </row>
    <row r="14089" ht="14.25" customHeight="1" spans="1:6" x14ac:dyDescent="0.25">
      <c r="A14089" s="232">
        <v>43759</v>
      </c>
      <c r="B14089" s="233">
        <v>294</v>
      </c>
      <c r="C14089" s="233">
        <v>24</v>
      </c>
      <c r="D14089" s="234">
        <v>0.4791666666678793</v>
      </c>
      <c r="E14089" s="235">
        <v>0.00013528404462683923</v>
      </c>
      <c r="F14089" s="235">
        <v>0.0000581898321697959</v>
      </c>
    </row>
    <row r="14090" ht="14.25" customHeight="1" spans="1:6" x14ac:dyDescent="0.25">
      <c r="A14090" s="232">
        <v>43759</v>
      </c>
      <c r="B14090" s="233">
        <v>294</v>
      </c>
      <c r="C14090" s="233">
        <v>25</v>
      </c>
      <c r="D14090" s="234">
        <v>0.5</v>
      </c>
      <c r="E14090" s="235">
        <v>0.00011440774147196216</v>
      </c>
      <c r="F14090" s="235">
        <v>0.00006099416143099088</v>
      </c>
    </row>
    <row r="14091" ht="14.25" customHeight="1" spans="1:6" x14ac:dyDescent="0.25">
      <c r="A14091" s="232">
        <v>43759</v>
      </c>
      <c r="B14091" s="233">
        <v>294</v>
      </c>
      <c r="C14091" s="233">
        <v>26</v>
      </c>
      <c r="D14091" s="234">
        <v>0.5208333333321207</v>
      </c>
      <c r="E14091" s="235">
        <v>0.00012891409238378063</v>
      </c>
      <c r="F14091" s="235">
        <v>0.00006059354296510588</v>
      </c>
    </row>
    <row r="14092" ht="14.25" customHeight="1" spans="1:6" x14ac:dyDescent="0.25">
      <c r="A14092" s="232">
        <v>43759</v>
      </c>
      <c r="B14092" s="233">
        <v>294</v>
      </c>
      <c r="C14092" s="233">
        <v>27</v>
      </c>
      <c r="D14092" s="234">
        <v>0.5416666666678793</v>
      </c>
      <c r="E14092" s="235">
        <v>0.00010710208407495006</v>
      </c>
      <c r="F14092" s="235">
        <v>0.00005909122371803713</v>
      </c>
    </row>
    <row r="14093" ht="14.25" customHeight="1" spans="1:6" x14ac:dyDescent="0.25">
      <c r="A14093" s="232">
        <v>43759</v>
      </c>
      <c r="B14093" s="233">
        <v>294</v>
      </c>
      <c r="C14093" s="233">
        <v>28</v>
      </c>
      <c r="D14093" s="234">
        <v>0.5625</v>
      </c>
      <c r="E14093" s="235">
        <v>0.00010334858623080054</v>
      </c>
      <c r="F14093" s="235">
        <v>0.00005608658522389965</v>
      </c>
    </row>
    <row r="14094" ht="14.25" customHeight="1" spans="1:6" x14ac:dyDescent="0.25">
      <c r="A14094" s="232">
        <v>43759</v>
      </c>
      <c r="B14094" s="233">
        <v>294</v>
      </c>
      <c r="C14094" s="233">
        <v>29</v>
      </c>
      <c r="D14094" s="234">
        <v>0.5833333333321207</v>
      </c>
      <c r="E14094" s="235">
        <v>0.0000765798167365238</v>
      </c>
      <c r="F14094" s="235">
        <v>0.000054383956743888416</v>
      </c>
    </row>
    <row r="14095" ht="14.25" customHeight="1" spans="1:6" x14ac:dyDescent="0.25">
      <c r="A14095" s="232">
        <v>43759</v>
      </c>
      <c r="B14095" s="233">
        <v>294</v>
      </c>
      <c r="C14095" s="233">
        <v>30</v>
      </c>
      <c r="D14095" s="234">
        <v>0.6041666666678793</v>
      </c>
      <c r="E14095" s="235">
        <v>0.00008528999314493289</v>
      </c>
      <c r="F14095" s="235">
        <v>0.00005448411136035966</v>
      </c>
    </row>
    <row r="14096" ht="14.25" customHeight="1" spans="1:6" x14ac:dyDescent="0.25">
      <c r="A14096" s="232">
        <v>43759</v>
      </c>
      <c r="B14096" s="233">
        <v>294</v>
      </c>
      <c r="C14096" s="233">
        <v>31</v>
      </c>
      <c r="D14096" s="234">
        <v>0.625</v>
      </c>
      <c r="E14096" s="235">
        <v>0.00006710452692209356</v>
      </c>
      <c r="F14096" s="235">
        <v>0.00005558581214154341</v>
      </c>
    </row>
    <row r="14097" ht="14.25" customHeight="1" spans="1:6" x14ac:dyDescent="0.25">
      <c r="A14097" s="232">
        <v>43759</v>
      </c>
      <c r="B14097" s="233">
        <v>294</v>
      </c>
      <c r="C14097" s="233">
        <v>32</v>
      </c>
      <c r="D14097" s="234">
        <v>0.6458333333321207</v>
      </c>
      <c r="E14097" s="235">
        <v>0.000056909647871540467</v>
      </c>
      <c r="F14097" s="235">
        <v>0.0000573885952380259</v>
      </c>
    </row>
    <row r="14098" ht="14.25" customHeight="1" spans="1:6" x14ac:dyDescent="0.25">
      <c r="A14098" s="232">
        <v>43759</v>
      </c>
      <c r="B14098" s="233">
        <v>294</v>
      </c>
      <c r="C14098" s="233">
        <v>33</v>
      </c>
      <c r="D14098" s="234">
        <v>0.6666666666678793</v>
      </c>
      <c r="E14098" s="235">
        <v>0.000036431152557252425</v>
      </c>
      <c r="F14098" s="235">
        <v>0.0000634980268427721</v>
      </c>
    </row>
    <row r="14099" ht="14.25" customHeight="1" spans="1:6" x14ac:dyDescent="0.25">
      <c r="A14099" s="232">
        <v>43759</v>
      </c>
      <c r="B14099" s="233">
        <v>294</v>
      </c>
      <c r="C14099" s="233">
        <v>34</v>
      </c>
      <c r="D14099" s="234">
        <v>0.6875</v>
      </c>
      <c r="E14099" s="235">
        <v>0.000013946152433353866</v>
      </c>
      <c r="F14099" s="235">
        <v>0.00007080931384517331</v>
      </c>
    </row>
    <row r="14100" ht="14.25" customHeight="1" spans="1:6" x14ac:dyDescent="0.25">
      <c r="A14100" s="232">
        <v>43759</v>
      </c>
      <c r="B14100" s="233">
        <v>294</v>
      </c>
      <c r="C14100" s="233">
        <v>35</v>
      </c>
      <c r="D14100" s="234">
        <v>0.7083333333321207</v>
      </c>
      <c r="E14100" s="235">
        <v>0.0000013206528180646725</v>
      </c>
      <c r="F14100" s="235">
        <v>0.00007862137392993077</v>
      </c>
    </row>
    <row r="14101" ht="14.25" customHeight="1" spans="1:6" x14ac:dyDescent="0.25">
      <c r="A14101" s="232">
        <v>43759</v>
      </c>
      <c r="B14101" s="233">
        <v>294</v>
      </c>
      <c r="C14101" s="233">
        <v>36</v>
      </c>
      <c r="D14101" s="234">
        <v>0.7291666666678793</v>
      </c>
      <c r="E14101" s="235">
        <v>0</v>
      </c>
      <c r="F14101" s="235">
        <v>0.00008553204246644696</v>
      </c>
    </row>
    <row r="14102" ht="14.25" customHeight="1" spans="1:6" x14ac:dyDescent="0.25">
      <c r="A14102" s="232">
        <v>43759</v>
      </c>
      <c r="B14102" s="233">
        <v>294</v>
      </c>
      <c r="C14102" s="233">
        <v>37</v>
      </c>
      <c r="D14102" s="234">
        <v>0.75</v>
      </c>
      <c r="E14102" s="235">
        <v>0</v>
      </c>
      <c r="F14102" s="235">
        <v>0.00009304363870179069</v>
      </c>
    </row>
    <row r="14103" ht="14.25" customHeight="1" spans="1:6" x14ac:dyDescent="0.25">
      <c r="A14103" s="232">
        <v>43759</v>
      </c>
      <c r="B14103" s="233">
        <v>294</v>
      </c>
      <c r="C14103" s="233">
        <v>38</v>
      </c>
      <c r="D14103" s="234">
        <v>0.7708333333321207</v>
      </c>
      <c r="E14103" s="235">
        <v>0</v>
      </c>
      <c r="F14103" s="235">
        <v>0.00009584796796298565</v>
      </c>
    </row>
    <row r="14104" ht="14.25" customHeight="1" spans="1:6" x14ac:dyDescent="0.25">
      <c r="A14104" s="232">
        <v>43759</v>
      </c>
      <c r="B14104" s="233">
        <v>294</v>
      </c>
      <c r="C14104" s="233">
        <v>39</v>
      </c>
      <c r="D14104" s="234">
        <v>0.7916666666678793</v>
      </c>
      <c r="E14104" s="235">
        <v>0</v>
      </c>
      <c r="F14104" s="235">
        <v>0.00009264302023590568</v>
      </c>
    </row>
    <row r="14105" ht="14.25" customHeight="1" spans="1:6" x14ac:dyDescent="0.25">
      <c r="A14105" s="232">
        <v>43759</v>
      </c>
      <c r="B14105" s="233">
        <v>294</v>
      </c>
      <c r="C14105" s="233">
        <v>40</v>
      </c>
      <c r="D14105" s="234">
        <v>0.8125</v>
      </c>
      <c r="E14105" s="235">
        <v>0</v>
      </c>
      <c r="F14105" s="235">
        <v>0.00008913760865941194</v>
      </c>
    </row>
    <row r="14106" ht="14.25" customHeight="1" spans="1:6" x14ac:dyDescent="0.25">
      <c r="A14106" s="232">
        <v>43759</v>
      </c>
      <c r="B14106" s="233">
        <v>294</v>
      </c>
      <c r="C14106" s="233">
        <v>41</v>
      </c>
      <c r="D14106" s="234">
        <v>0.8333333333321207</v>
      </c>
      <c r="E14106" s="235">
        <v>0</v>
      </c>
      <c r="F14106" s="235">
        <v>0.00008543188784997572</v>
      </c>
    </row>
    <row r="14107" ht="14.25" customHeight="1" spans="1:6" x14ac:dyDescent="0.25">
      <c r="A14107" s="232">
        <v>43759</v>
      </c>
      <c r="B14107" s="233">
        <v>294</v>
      </c>
      <c r="C14107" s="233">
        <v>42</v>
      </c>
      <c r="D14107" s="234">
        <v>0.8541666666678793</v>
      </c>
      <c r="E14107" s="235">
        <v>0</v>
      </c>
      <c r="F14107" s="235">
        <v>0.00008192647627348199</v>
      </c>
    </row>
    <row r="14108" ht="14.25" customHeight="1" spans="1:6" x14ac:dyDescent="0.25">
      <c r="A14108" s="232">
        <v>43759</v>
      </c>
      <c r="B14108" s="233">
        <v>294</v>
      </c>
      <c r="C14108" s="233">
        <v>43</v>
      </c>
      <c r="D14108" s="234">
        <v>0.875</v>
      </c>
      <c r="E14108" s="235">
        <v>0</v>
      </c>
      <c r="F14108" s="235">
        <v>0.00007782013699816078</v>
      </c>
    </row>
    <row r="14109" ht="14.25" customHeight="1" spans="1:6" x14ac:dyDescent="0.25">
      <c r="A14109" s="232">
        <v>43759</v>
      </c>
      <c r="B14109" s="233">
        <v>294</v>
      </c>
      <c r="C14109" s="233">
        <v>44</v>
      </c>
      <c r="D14109" s="234">
        <v>0.8958333333321207</v>
      </c>
      <c r="E14109" s="235">
        <v>0</v>
      </c>
      <c r="F14109" s="235">
        <v>0.00007421457080519578</v>
      </c>
    </row>
    <row r="14110" ht="14.25" customHeight="1" spans="1:6" x14ac:dyDescent="0.25">
      <c r="A14110" s="232">
        <v>43759</v>
      </c>
      <c r="B14110" s="233">
        <v>294</v>
      </c>
      <c r="C14110" s="233">
        <v>45</v>
      </c>
      <c r="D14110" s="234">
        <v>0.9166666666678793</v>
      </c>
      <c r="E14110" s="235">
        <v>0</v>
      </c>
      <c r="F14110" s="235">
        <v>0.00006940714921457582</v>
      </c>
    </row>
    <row r="14111" ht="14.25" customHeight="1" spans="1:6" x14ac:dyDescent="0.25">
      <c r="A14111" s="232">
        <v>43759</v>
      </c>
      <c r="B14111" s="233">
        <v>294</v>
      </c>
      <c r="C14111" s="233">
        <v>46</v>
      </c>
      <c r="D14111" s="234">
        <v>0.9375</v>
      </c>
      <c r="E14111" s="235">
        <v>0</v>
      </c>
      <c r="F14111" s="235">
        <v>0.00006199570759570338</v>
      </c>
    </row>
    <row r="14112" ht="14.25" customHeight="1" spans="1:6" x14ac:dyDescent="0.25">
      <c r="A14112" s="232">
        <v>43759</v>
      </c>
      <c r="B14112" s="233">
        <v>294</v>
      </c>
      <c r="C14112" s="233">
        <v>47</v>
      </c>
      <c r="D14112" s="234">
        <v>0.9583333333321207</v>
      </c>
      <c r="E14112" s="235">
        <v>0</v>
      </c>
      <c r="F14112" s="235">
        <v>0.00005408349289447466</v>
      </c>
    </row>
    <row r="14113" ht="14.25" customHeight="1" spans="1:6" x14ac:dyDescent="0.25">
      <c r="A14113" s="232">
        <v>43759</v>
      </c>
      <c r="B14113" s="233">
        <v>294</v>
      </c>
      <c r="C14113" s="233">
        <v>48</v>
      </c>
      <c r="D14113" s="234">
        <v>0.9791666666678793</v>
      </c>
      <c r="E14113" s="235">
        <v>0</v>
      </c>
      <c r="F14113" s="235">
        <v>0.00004667205127560222</v>
      </c>
    </row>
    <row r="14114" ht="14.25" customHeight="1" spans="1:6" x14ac:dyDescent="0.25">
      <c r="A14114" s="232">
        <v>43760</v>
      </c>
      <c r="B14114" s="233">
        <v>295</v>
      </c>
      <c r="C14114" s="233">
        <v>1</v>
      </c>
      <c r="D14114" s="234">
        <v>0</v>
      </c>
      <c r="E14114" s="235">
        <v>0</v>
      </c>
      <c r="F14114" s="235">
        <v>0.0000407629289037985</v>
      </c>
    </row>
    <row r="14115" ht="14.25" customHeight="1" spans="1:6" x14ac:dyDescent="0.25">
      <c r="A14115" s="232">
        <v>43760</v>
      </c>
      <c r="B14115" s="233">
        <v>295</v>
      </c>
      <c r="C14115" s="233">
        <v>2</v>
      </c>
      <c r="D14115" s="234">
        <v>0.020833333332120674</v>
      </c>
      <c r="E14115" s="235">
        <v>0</v>
      </c>
      <c r="F14115" s="235">
        <v>0.00003565504346376478</v>
      </c>
    </row>
    <row r="14116" ht="14.25" customHeight="1" spans="1:6" x14ac:dyDescent="0.25">
      <c r="A14116" s="232">
        <v>43760</v>
      </c>
      <c r="B14116" s="233">
        <v>295</v>
      </c>
      <c r="C14116" s="233">
        <v>3</v>
      </c>
      <c r="D14116" s="234">
        <v>0.041666666667879326</v>
      </c>
      <c r="E14116" s="235">
        <v>0</v>
      </c>
      <c r="F14116" s="235">
        <v>0.0000332513326684548</v>
      </c>
    </row>
    <row r="14117" ht="14.25" customHeight="1" spans="1:6" x14ac:dyDescent="0.25">
      <c r="A14117" s="232">
        <v>43760</v>
      </c>
      <c r="B14117" s="233">
        <v>295</v>
      </c>
      <c r="C14117" s="233">
        <v>4</v>
      </c>
      <c r="D14117" s="234">
        <v>0.0625</v>
      </c>
      <c r="E14117" s="235">
        <v>0</v>
      </c>
      <c r="F14117" s="235">
        <v>0.000030346848790788564</v>
      </c>
    </row>
    <row r="14118" ht="14.25" customHeight="1" spans="1:6" x14ac:dyDescent="0.25">
      <c r="A14118" s="232">
        <v>43760</v>
      </c>
      <c r="B14118" s="233">
        <v>295</v>
      </c>
      <c r="C14118" s="233">
        <v>5</v>
      </c>
      <c r="D14118" s="234">
        <v>0.08333333333212067</v>
      </c>
      <c r="E14118" s="235">
        <v>0</v>
      </c>
      <c r="F14118" s="235">
        <v>0.000029445457242547322</v>
      </c>
    </row>
    <row r="14119" ht="14.25" customHeight="1" spans="1:6" x14ac:dyDescent="0.25">
      <c r="A14119" s="232">
        <v>43760</v>
      </c>
      <c r="B14119" s="233">
        <v>295</v>
      </c>
      <c r="C14119" s="233">
        <v>6</v>
      </c>
      <c r="D14119" s="234">
        <v>0.10416666666787933</v>
      </c>
      <c r="E14119" s="235">
        <v>0</v>
      </c>
      <c r="F14119" s="235">
        <v>0.000029846075708432316</v>
      </c>
    </row>
    <row r="14120" ht="14.25" customHeight="1" spans="1:6" x14ac:dyDescent="0.25">
      <c r="A14120" s="232">
        <v>43760</v>
      </c>
      <c r="B14120" s="233">
        <v>295</v>
      </c>
      <c r="C14120" s="233">
        <v>7</v>
      </c>
      <c r="D14120" s="234">
        <v>0.125</v>
      </c>
      <c r="E14120" s="235">
        <v>0</v>
      </c>
      <c r="F14120" s="235">
        <v>0.00002884452954371982</v>
      </c>
    </row>
    <row r="14121" ht="14.25" customHeight="1" spans="1:6" x14ac:dyDescent="0.25">
      <c r="A14121" s="232">
        <v>43760</v>
      </c>
      <c r="B14121" s="233">
        <v>295</v>
      </c>
      <c r="C14121" s="233">
        <v>8</v>
      </c>
      <c r="D14121" s="234">
        <v>0.14583333333212067</v>
      </c>
      <c r="E14121" s="235">
        <v>0</v>
      </c>
      <c r="F14121" s="235">
        <v>0.000028644220310777324</v>
      </c>
    </row>
    <row r="14122" ht="14.25" customHeight="1" spans="1:6" x14ac:dyDescent="0.25">
      <c r="A14122" s="232">
        <v>43760</v>
      </c>
      <c r="B14122" s="233">
        <v>295</v>
      </c>
      <c r="C14122" s="233">
        <v>9</v>
      </c>
      <c r="D14122" s="234">
        <v>0.16666666666787933</v>
      </c>
      <c r="E14122" s="235">
        <v>0</v>
      </c>
      <c r="F14122" s="235">
        <v>0.000028644220310777324</v>
      </c>
    </row>
    <row r="14123" ht="14.25" customHeight="1" spans="1:6" x14ac:dyDescent="0.25">
      <c r="A14123" s="232">
        <v>43760</v>
      </c>
      <c r="B14123" s="233">
        <v>295</v>
      </c>
      <c r="C14123" s="233">
        <v>10</v>
      </c>
      <c r="D14123" s="234">
        <v>0.1875</v>
      </c>
      <c r="E14123" s="235">
        <v>0</v>
      </c>
      <c r="F14123" s="235">
        <v>0.000028443911077834827</v>
      </c>
    </row>
    <row r="14124" ht="14.25" customHeight="1" spans="1:6" x14ac:dyDescent="0.25">
      <c r="A14124" s="232">
        <v>43760</v>
      </c>
      <c r="B14124" s="233">
        <v>295</v>
      </c>
      <c r="C14124" s="233">
        <v>11</v>
      </c>
      <c r="D14124" s="234">
        <v>0.20833333333212067</v>
      </c>
      <c r="E14124" s="235">
        <v>0</v>
      </c>
      <c r="F14124" s="235">
        <v>0.000028243601844892327</v>
      </c>
    </row>
    <row r="14125" ht="14.25" customHeight="1" spans="1:6" x14ac:dyDescent="0.25">
      <c r="A14125" s="232">
        <v>43760</v>
      </c>
      <c r="B14125" s="233">
        <v>295</v>
      </c>
      <c r="C14125" s="233">
        <v>12</v>
      </c>
      <c r="D14125" s="234">
        <v>0.22916666666787933</v>
      </c>
      <c r="E14125" s="235">
        <v>0</v>
      </c>
      <c r="F14125" s="235">
        <v>0.000030046384941374813</v>
      </c>
    </row>
    <row r="14126" ht="14.25" customHeight="1" spans="1:6" x14ac:dyDescent="0.25">
      <c r="A14126" s="232">
        <v>43760</v>
      </c>
      <c r="B14126" s="233">
        <v>295</v>
      </c>
      <c r="C14126" s="233">
        <v>13</v>
      </c>
      <c r="D14126" s="234">
        <v>0.25</v>
      </c>
      <c r="E14126" s="235">
        <v>6.098696706454379e-7</v>
      </c>
      <c r="F14126" s="235">
        <v>0.0000314485495719723</v>
      </c>
    </row>
    <row r="14127" ht="14.25" customHeight="1" spans="1:6" x14ac:dyDescent="0.25">
      <c r="A14127" s="232">
        <v>43760</v>
      </c>
      <c r="B14127" s="233">
        <v>295</v>
      </c>
      <c r="C14127" s="233">
        <v>14</v>
      </c>
      <c r="D14127" s="234">
        <v>0.2708333333321207</v>
      </c>
      <c r="E14127" s="235">
        <v>0.0000011259132381146546</v>
      </c>
      <c r="F14127" s="235">
        <v>0.000035354579614351036</v>
      </c>
    </row>
    <row r="14128" ht="14.25" customHeight="1" spans="1:6" x14ac:dyDescent="0.25">
      <c r="A14128" s="232">
        <v>43760</v>
      </c>
      <c r="B14128" s="233">
        <v>295</v>
      </c>
      <c r="C14128" s="233">
        <v>15</v>
      </c>
      <c r="D14128" s="234">
        <v>0.2916666666678793</v>
      </c>
      <c r="E14128" s="235">
        <v>0.000005653022716367328</v>
      </c>
      <c r="F14128" s="235">
        <v>0.0000411635473696835</v>
      </c>
    </row>
    <row r="14129" ht="14.25" customHeight="1" spans="1:6" x14ac:dyDescent="0.25">
      <c r="A14129" s="232">
        <v>43760</v>
      </c>
      <c r="B14129" s="233">
        <v>295</v>
      </c>
      <c r="C14129" s="233">
        <v>16</v>
      </c>
      <c r="D14129" s="234">
        <v>0.3125</v>
      </c>
      <c r="E14129" s="235">
        <v>0.00001371578486584997</v>
      </c>
      <c r="F14129" s="235">
        <v>0.000046972515125015957</v>
      </c>
    </row>
    <row r="14130" ht="14.25" customHeight="1" spans="1:6" x14ac:dyDescent="0.25">
      <c r="A14130" s="232">
        <v>43760</v>
      </c>
      <c r="B14130" s="233">
        <v>295</v>
      </c>
      <c r="C14130" s="233">
        <v>17</v>
      </c>
      <c r="D14130" s="234">
        <v>0.3333333333321207</v>
      </c>
      <c r="E14130" s="235">
        <v>0.000026552304631892366</v>
      </c>
      <c r="F14130" s="235">
        <v>0.000056286894456842146</v>
      </c>
    </row>
    <row r="14131" ht="14.25" customHeight="1" spans="1:6" x14ac:dyDescent="0.25">
      <c r="A14131" s="232">
        <v>43760</v>
      </c>
      <c r="B14131" s="233">
        <v>295</v>
      </c>
      <c r="C14131" s="233">
        <v>18</v>
      </c>
      <c r="D14131" s="234">
        <v>0.3541666666678793</v>
      </c>
      <c r="E14131" s="235">
        <v>0.00004283846523769458</v>
      </c>
      <c r="F14131" s="235">
        <v>0.00006359818145924337</v>
      </c>
    </row>
    <row r="14132" ht="14.25" customHeight="1" spans="1:6" x14ac:dyDescent="0.25">
      <c r="A14132" s="232">
        <v>43760</v>
      </c>
      <c r="B14132" s="233">
        <v>295</v>
      </c>
      <c r="C14132" s="233">
        <v>19</v>
      </c>
      <c r="D14132" s="234">
        <v>0.375</v>
      </c>
      <c r="E14132" s="235">
        <v>0.00006113121894490693</v>
      </c>
      <c r="F14132" s="235">
        <v>0.00006560127378866834</v>
      </c>
    </row>
    <row r="14133" ht="14.25" customHeight="1" spans="1:6" x14ac:dyDescent="0.25">
      <c r="A14133" s="232">
        <v>43760</v>
      </c>
      <c r="B14133" s="233">
        <v>295</v>
      </c>
      <c r="C14133" s="233">
        <v>20</v>
      </c>
      <c r="D14133" s="234">
        <v>0.3958333333321207</v>
      </c>
      <c r="E14133" s="235">
        <v>0.00007318523675986444</v>
      </c>
      <c r="F14133" s="235">
        <v>0.00006720374765220833</v>
      </c>
    </row>
    <row r="14134" ht="14.25" customHeight="1" spans="1:6" x14ac:dyDescent="0.25">
      <c r="A14134" s="232">
        <v>43760</v>
      </c>
      <c r="B14134" s="233">
        <v>295</v>
      </c>
      <c r="C14134" s="233">
        <v>21</v>
      </c>
      <c r="D14134" s="234">
        <v>0.4166666666678793</v>
      </c>
      <c r="E14134" s="235">
        <v>0.00008957858284756412</v>
      </c>
      <c r="F14134" s="235">
        <v>0.00006990792229693207</v>
      </c>
    </row>
    <row r="14135" ht="14.25" customHeight="1" spans="1:6" x14ac:dyDescent="0.25">
      <c r="A14135" s="232">
        <v>43760</v>
      </c>
      <c r="B14135" s="233">
        <v>295</v>
      </c>
      <c r="C14135" s="233">
        <v>22</v>
      </c>
      <c r="D14135" s="234">
        <v>0.4375</v>
      </c>
      <c r="E14135" s="235">
        <v>0.00010044124757048578</v>
      </c>
      <c r="F14135" s="235">
        <v>0.00006399879992512835</v>
      </c>
    </row>
    <row r="14136" ht="14.25" customHeight="1" spans="1:6" x14ac:dyDescent="0.25">
      <c r="A14136" s="232">
        <v>43760</v>
      </c>
      <c r="B14136" s="233">
        <v>295</v>
      </c>
      <c r="C14136" s="233">
        <v>23</v>
      </c>
      <c r="D14136" s="234">
        <v>0.4583333333321207</v>
      </c>
      <c r="E14136" s="235">
        <v>0.0001122176405079963</v>
      </c>
      <c r="F14136" s="235">
        <v>0.00006439941839101337</v>
      </c>
    </row>
    <row r="14137" ht="14.25" customHeight="1" spans="1:6" x14ac:dyDescent="0.25">
      <c r="A14137" s="232">
        <v>43760</v>
      </c>
      <c r="B14137" s="233">
        <v>295</v>
      </c>
      <c r="C14137" s="233">
        <v>24</v>
      </c>
      <c r="D14137" s="234">
        <v>0.4791666666678793</v>
      </c>
      <c r="E14137" s="235">
        <v>0.00011348006129318311</v>
      </c>
      <c r="F14137" s="235">
        <v>0.00006439941839101337</v>
      </c>
    </row>
    <row r="14138" ht="14.25" customHeight="1" spans="1:6" x14ac:dyDescent="0.25">
      <c r="A14138" s="232">
        <v>43760</v>
      </c>
      <c r="B14138" s="233">
        <v>295</v>
      </c>
      <c r="C14138" s="233">
        <v>25</v>
      </c>
      <c r="D14138" s="234">
        <v>0.5</v>
      </c>
      <c r="E14138" s="235">
        <v>0.00011183499135066054</v>
      </c>
      <c r="F14138" s="235">
        <v>0.00006490019147336961</v>
      </c>
    </row>
    <row r="14139" ht="14.25" customHeight="1" spans="1:6" x14ac:dyDescent="0.25">
      <c r="A14139" s="232">
        <v>43760</v>
      </c>
      <c r="B14139" s="233">
        <v>295</v>
      </c>
      <c r="C14139" s="233">
        <v>26</v>
      </c>
      <c r="D14139" s="234">
        <v>0.5208333333321207</v>
      </c>
      <c r="E14139" s="235">
        <v>0.00010388982236925565</v>
      </c>
      <c r="F14139" s="235">
        <v>0.0000653008099392546</v>
      </c>
    </row>
    <row r="14140" ht="14.25" customHeight="1" spans="1:6" x14ac:dyDescent="0.25">
      <c r="A14140" s="232">
        <v>43760</v>
      </c>
      <c r="B14140" s="233">
        <v>295</v>
      </c>
      <c r="C14140" s="233">
        <v>27</v>
      </c>
      <c r="D14140" s="234">
        <v>0.5416666666678793</v>
      </c>
      <c r="E14140" s="235">
        <v>0.00009825164341987121</v>
      </c>
      <c r="F14140" s="235">
        <v>0.00006500034608984085</v>
      </c>
    </row>
    <row r="14141" ht="14.25" customHeight="1" spans="1:6" x14ac:dyDescent="0.25">
      <c r="A14141" s="232">
        <v>43760</v>
      </c>
      <c r="B14141" s="233">
        <v>295</v>
      </c>
      <c r="C14141" s="233">
        <v>28</v>
      </c>
      <c r="D14141" s="234">
        <v>0.5625</v>
      </c>
      <c r="E14141" s="235">
        <v>0.0000874835041658546</v>
      </c>
      <c r="F14141" s="235">
        <v>0.00006299725376041584</v>
      </c>
    </row>
    <row r="14142" ht="14.25" customHeight="1" spans="1:6" x14ac:dyDescent="0.25">
      <c r="A14142" s="232">
        <v>43760</v>
      </c>
      <c r="B14142" s="233">
        <v>295</v>
      </c>
      <c r="C14142" s="233">
        <v>29</v>
      </c>
      <c r="D14142" s="234">
        <v>0.5833333333321207</v>
      </c>
      <c r="E14142" s="235">
        <v>0.00007003635414495662</v>
      </c>
      <c r="F14142" s="235">
        <v>0.00005989246064980713</v>
      </c>
    </row>
    <row r="14143" ht="14.25" customHeight="1" spans="1:6" x14ac:dyDescent="0.25">
      <c r="A14143" s="232">
        <v>43760</v>
      </c>
      <c r="B14143" s="233">
        <v>295</v>
      </c>
      <c r="C14143" s="233">
        <v>30</v>
      </c>
      <c r="D14143" s="234">
        <v>0.6041666666678793</v>
      </c>
      <c r="E14143" s="235">
        <v>0.00004983131707788287</v>
      </c>
      <c r="F14143" s="235">
        <v>0.00006139477989687587</v>
      </c>
    </row>
    <row r="14144" ht="14.25" customHeight="1" spans="1:6" x14ac:dyDescent="0.25">
      <c r="A14144" s="232">
        <v>43760</v>
      </c>
      <c r="B14144" s="233">
        <v>295</v>
      </c>
      <c r="C14144" s="233">
        <v>31</v>
      </c>
      <c r="D14144" s="234">
        <v>0.625</v>
      </c>
      <c r="E14144" s="235">
        <v>0.000041980924952161996</v>
      </c>
      <c r="F14144" s="235">
        <v>0.00006109431604746214</v>
      </c>
    </row>
    <row r="14145" ht="14.25" customHeight="1" spans="1:6" x14ac:dyDescent="0.25">
      <c r="A14145" s="232">
        <v>43760</v>
      </c>
      <c r="B14145" s="233">
        <v>295</v>
      </c>
      <c r="C14145" s="233">
        <v>32</v>
      </c>
      <c r="D14145" s="234">
        <v>0.6458333333321207</v>
      </c>
      <c r="E14145" s="235">
        <v>0.0000274761787169275</v>
      </c>
      <c r="F14145" s="235">
        <v>0.000060894006814519635</v>
      </c>
    </row>
    <row r="14146" ht="14.25" customHeight="1" spans="1:6" x14ac:dyDescent="0.25">
      <c r="A14146" s="232">
        <v>43760</v>
      </c>
      <c r="B14146" s="233">
        <v>295</v>
      </c>
      <c r="C14146" s="233">
        <v>33</v>
      </c>
      <c r="D14146" s="234">
        <v>0.6666666666678793</v>
      </c>
      <c r="E14146" s="235">
        <v>0.000013177421085075387</v>
      </c>
      <c r="F14146" s="235">
        <v>0.00006510050070631209</v>
      </c>
    </row>
    <row r="14147" ht="14.25" customHeight="1" spans="1:6" x14ac:dyDescent="0.25">
      <c r="A14147" s="232">
        <v>43760</v>
      </c>
      <c r="B14147" s="233">
        <v>295</v>
      </c>
      <c r="C14147" s="233">
        <v>34</v>
      </c>
      <c r="D14147" s="234">
        <v>0.6875</v>
      </c>
      <c r="E14147" s="235">
        <v>0.000005480401086938723</v>
      </c>
      <c r="F14147" s="235">
        <v>0.00007090946846164457</v>
      </c>
    </row>
    <row r="14148" ht="14.25" customHeight="1" spans="1:6" x14ac:dyDescent="0.25">
      <c r="A14148" s="232">
        <v>43760</v>
      </c>
      <c r="B14148" s="233">
        <v>295</v>
      </c>
      <c r="C14148" s="233">
        <v>35</v>
      </c>
      <c r="D14148" s="234">
        <v>0.7083333333321207</v>
      </c>
      <c r="E14148" s="235">
        <v>6.146729189162402e-8</v>
      </c>
      <c r="F14148" s="235">
        <v>0.00007992338394405702</v>
      </c>
    </row>
    <row r="14149" ht="14.25" customHeight="1" spans="1:6" x14ac:dyDescent="0.25">
      <c r="A14149" s="232">
        <v>43760</v>
      </c>
      <c r="B14149" s="233">
        <v>295</v>
      </c>
      <c r="C14149" s="233">
        <v>36</v>
      </c>
      <c r="D14149" s="234">
        <v>0.7291666666678793</v>
      </c>
      <c r="E14149" s="235">
        <v>0</v>
      </c>
      <c r="F14149" s="235">
        <v>0.00008933791789235445</v>
      </c>
    </row>
    <row r="14150" ht="14.25" customHeight="1" spans="1:6" x14ac:dyDescent="0.25">
      <c r="A14150" s="232">
        <v>43760</v>
      </c>
      <c r="B14150" s="233">
        <v>295</v>
      </c>
      <c r="C14150" s="233">
        <v>37</v>
      </c>
      <c r="D14150" s="234">
        <v>0.75</v>
      </c>
      <c r="E14150" s="235">
        <v>0</v>
      </c>
      <c r="F14150" s="235">
        <v>0.00009604827719592816</v>
      </c>
    </row>
    <row r="14151" ht="14.25" customHeight="1" spans="1:6" x14ac:dyDescent="0.25">
      <c r="A14151" s="232">
        <v>43760</v>
      </c>
      <c r="B14151" s="233">
        <v>295</v>
      </c>
      <c r="C14151" s="233">
        <v>38</v>
      </c>
      <c r="D14151" s="234">
        <v>0.7708333333321207</v>
      </c>
      <c r="E14151" s="235">
        <v>0</v>
      </c>
      <c r="F14151" s="235">
        <v>0.00009244271100296316</v>
      </c>
    </row>
    <row r="14152" ht="14.25" customHeight="1" spans="1:6" x14ac:dyDescent="0.25">
      <c r="A14152" s="232">
        <v>43760</v>
      </c>
      <c r="B14152" s="233">
        <v>295</v>
      </c>
      <c r="C14152" s="233">
        <v>39</v>
      </c>
      <c r="D14152" s="234">
        <v>0.7916666666678793</v>
      </c>
      <c r="E14152" s="235">
        <v>0</v>
      </c>
      <c r="F14152" s="235">
        <v>0.00008993884559118193</v>
      </c>
    </row>
    <row r="14153" ht="14.25" customHeight="1" spans="1:6" x14ac:dyDescent="0.25">
      <c r="A14153" s="232">
        <v>43760</v>
      </c>
      <c r="B14153" s="233">
        <v>295</v>
      </c>
      <c r="C14153" s="233">
        <v>40</v>
      </c>
      <c r="D14153" s="234">
        <v>0.8125</v>
      </c>
      <c r="E14153" s="235">
        <v>0</v>
      </c>
      <c r="F14153" s="235">
        <v>0.00008443034168526323</v>
      </c>
    </row>
    <row r="14154" ht="14.25" customHeight="1" spans="1:6" x14ac:dyDescent="0.25">
      <c r="A14154" s="232">
        <v>43760</v>
      </c>
      <c r="B14154" s="233">
        <v>295</v>
      </c>
      <c r="C14154" s="233">
        <v>41</v>
      </c>
      <c r="D14154" s="234">
        <v>0.8333333333321207</v>
      </c>
      <c r="E14154" s="235">
        <v>0</v>
      </c>
      <c r="F14154" s="235">
        <v>0.0000817261670405395</v>
      </c>
    </row>
    <row r="14155" ht="14.25" customHeight="1" spans="1:6" x14ac:dyDescent="0.25">
      <c r="A14155" s="232">
        <v>43760</v>
      </c>
      <c r="B14155" s="233">
        <v>295</v>
      </c>
      <c r="C14155" s="233">
        <v>42</v>
      </c>
      <c r="D14155" s="234">
        <v>0.8541666666678793</v>
      </c>
      <c r="E14155" s="235">
        <v>0</v>
      </c>
      <c r="F14155" s="235">
        <v>0.00007681859083344827</v>
      </c>
    </row>
    <row r="14156" ht="14.25" customHeight="1" spans="1:6" x14ac:dyDescent="0.25">
      <c r="A14156" s="232">
        <v>43760</v>
      </c>
      <c r="B14156" s="233">
        <v>295</v>
      </c>
      <c r="C14156" s="233">
        <v>43</v>
      </c>
      <c r="D14156" s="234">
        <v>0.875</v>
      </c>
      <c r="E14156" s="235">
        <v>0</v>
      </c>
      <c r="F14156" s="235">
        <v>0.00007291256079106956</v>
      </c>
    </row>
    <row r="14157" ht="14.25" customHeight="1" spans="1:6" x14ac:dyDescent="0.25">
      <c r="A14157" s="232">
        <v>43760</v>
      </c>
      <c r="B14157" s="233">
        <v>295</v>
      </c>
      <c r="C14157" s="233">
        <v>44</v>
      </c>
      <c r="D14157" s="234">
        <v>0.8958333333321207</v>
      </c>
      <c r="E14157" s="235">
        <v>0</v>
      </c>
      <c r="F14157" s="235">
        <v>0.00007050884999575957</v>
      </c>
    </row>
    <row r="14158" ht="14.25" customHeight="1" spans="1:6" x14ac:dyDescent="0.25">
      <c r="A14158" s="232">
        <v>43760</v>
      </c>
      <c r="B14158" s="233">
        <v>295</v>
      </c>
      <c r="C14158" s="233">
        <v>45</v>
      </c>
      <c r="D14158" s="234">
        <v>0.9166666666678793</v>
      </c>
      <c r="E14158" s="235">
        <v>0</v>
      </c>
      <c r="F14158" s="235">
        <v>0.00006770452073456459</v>
      </c>
    </row>
    <row r="14159" ht="14.25" customHeight="1" spans="1:6" x14ac:dyDescent="0.25">
      <c r="A14159" s="232">
        <v>43760</v>
      </c>
      <c r="B14159" s="233">
        <v>295</v>
      </c>
      <c r="C14159" s="233">
        <v>46</v>
      </c>
      <c r="D14159" s="234">
        <v>0.9375</v>
      </c>
      <c r="E14159" s="235">
        <v>0</v>
      </c>
      <c r="F14159" s="235">
        <v>0.00005989246064980713</v>
      </c>
    </row>
    <row r="14160" ht="14.25" customHeight="1" spans="1:6" x14ac:dyDescent="0.25">
      <c r="A14160" s="232">
        <v>43760</v>
      </c>
      <c r="B14160" s="233">
        <v>295</v>
      </c>
      <c r="C14160" s="233">
        <v>47</v>
      </c>
      <c r="D14160" s="234">
        <v>0.9583333333321207</v>
      </c>
      <c r="E14160" s="235">
        <v>0</v>
      </c>
      <c r="F14160" s="235">
        <v>0.00005548565752507217</v>
      </c>
    </row>
    <row r="14161" ht="14.25" customHeight="1" spans="1:6" x14ac:dyDescent="0.25">
      <c r="A14161" s="232">
        <v>43760</v>
      </c>
      <c r="B14161" s="233">
        <v>295</v>
      </c>
      <c r="C14161" s="233">
        <v>48</v>
      </c>
      <c r="D14161" s="234">
        <v>0.9791666666678793</v>
      </c>
      <c r="E14161" s="235">
        <v>0</v>
      </c>
      <c r="F14161" s="235">
        <v>0.00004887545283796971</v>
      </c>
    </row>
    <row r="14162" ht="14.25" customHeight="1" spans="1:6" x14ac:dyDescent="0.25">
      <c r="A14162" s="232">
        <v>43761</v>
      </c>
      <c r="B14162" s="233">
        <v>296</v>
      </c>
      <c r="C14162" s="233">
        <v>1</v>
      </c>
      <c r="D14162" s="234">
        <v>0</v>
      </c>
      <c r="E14162" s="235">
        <v>0</v>
      </c>
      <c r="F14162" s="235">
        <v>0.000040061846588499765</v>
      </c>
    </row>
    <row r="14163" ht="14.25" customHeight="1" spans="1:6" x14ac:dyDescent="0.25">
      <c r="A14163" s="232">
        <v>43761</v>
      </c>
      <c r="B14163" s="233">
        <v>296</v>
      </c>
      <c r="C14163" s="233">
        <v>2</v>
      </c>
      <c r="D14163" s="234">
        <v>0.020833333332120674</v>
      </c>
      <c r="E14163" s="235">
        <v>0</v>
      </c>
      <c r="F14163" s="235">
        <v>0.00003575519808023604</v>
      </c>
    </row>
    <row r="14164" ht="14.25" customHeight="1" spans="1:6" x14ac:dyDescent="0.25">
      <c r="A14164" s="232">
        <v>43761</v>
      </c>
      <c r="B14164" s="233">
        <v>296</v>
      </c>
      <c r="C14164" s="233">
        <v>3</v>
      </c>
      <c r="D14164" s="234">
        <v>0.041666666667879326</v>
      </c>
      <c r="E14164" s="235">
        <v>0</v>
      </c>
      <c r="F14164" s="235">
        <v>0.00003275055958609855</v>
      </c>
    </row>
    <row r="14165" ht="14.25" customHeight="1" spans="1:6" x14ac:dyDescent="0.25">
      <c r="A14165" s="232">
        <v>43761</v>
      </c>
      <c r="B14165" s="233">
        <v>296</v>
      </c>
      <c r="C14165" s="233">
        <v>4</v>
      </c>
      <c r="D14165" s="234">
        <v>0.0625</v>
      </c>
      <c r="E14165" s="235">
        <v>0</v>
      </c>
      <c r="F14165" s="235">
        <v>0.00003134839495550106</v>
      </c>
    </row>
    <row r="14166" ht="14.25" customHeight="1" spans="1:6" x14ac:dyDescent="0.25">
      <c r="A14166" s="232">
        <v>43761</v>
      </c>
      <c r="B14166" s="233">
        <v>296</v>
      </c>
      <c r="C14166" s="233">
        <v>5</v>
      </c>
      <c r="D14166" s="234">
        <v>0.08333333333212067</v>
      </c>
      <c r="E14166" s="235">
        <v>0</v>
      </c>
      <c r="F14166" s="235">
        <v>0.00003275055958609855</v>
      </c>
    </row>
    <row r="14167" ht="14.25" customHeight="1" spans="1:6" x14ac:dyDescent="0.25">
      <c r="A14167" s="232">
        <v>43761</v>
      </c>
      <c r="B14167" s="233">
        <v>296</v>
      </c>
      <c r="C14167" s="233">
        <v>6</v>
      </c>
      <c r="D14167" s="234">
        <v>0.10416666666787933</v>
      </c>
      <c r="E14167" s="235">
        <v>0</v>
      </c>
      <c r="F14167" s="235">
        <v>0.00003134839495550106</v>
      </c>
    </row>
    <row r="14168" ht="14.25" customHeight="1" spans="1:6" x14ac:dyDescent="0.25">
      <c r="A14168" s="232">
        <v>43761</v>
      </c>
      <c r="B14168" s="233">
        <v>296</v>
      </c>
      <c r="C14168" s="233">
        <v>7</v>
      </c>
      <c r="D14168" s="234">
        <v>0.125</v>
      </c>
      <c r="E14168" s="235">
        <v>0</v>
      </c>
      <c r="F14168" s="235">
        <v>0.000029445457242547322</v>
      </c>
    </row>
    <row r="14169" ht="14.25" customHeight="1" spans="1:6" x14ac:dyDescent="0.25">
      <c r="A14169" s="232">
        <v>43761</v>
      </c>
      <c r="B14169" s="233">
        <v>296</v>
      </c>
      <c r="C14169" s="233">
        <v>8</v>
      </c>
      <c r="D14169" s="234">
        <v>0.14583333333212067</v>
      </c>
      <c r="E14169" s="235">
        <v>0</v>
      </c>
      <c r="F14169" s="235">
        <v>0.00002784298337900733</v>
      </c>
    </row>
    <row r="14170" ht="14.25" customHeight="1" spans="1:6" x14ac:dyDescent="0.25">
      <c r="A14170" s="232">
        <v>43761</v>
      </c>
      <c r="B14170" s="233">
        <v>296</v>
      </c>
      <c r="C14170" s="233">
        <v>9</v>
      </c>
      <c r="D14170" s="234">
        <v>0.16666666666787933</v>
      </c>
      <c r="E14170" s="235">
        <v>0</v>
      </c>
      <c r="F14170" s="235">
        <v>0.000028043292611949826</v>
      </c>
    </row>
    <row r="14171" ht="14.25" customHeight="1" spans="1:6" x14ac:dyDescent="0.25">
      <c r="A14171" s="232">
        <v>43761</v>
      </c>
      <c r="B14171" s="233">
        <v>296</v>
      </c>
      <c r="C14171" s="233">
        <v>10</v>
      </c>
      <c r="D14171" s="234">
        <v>0.1875</v>
      </c>
      <c r="E14171" s="235">
        <v>0</v>
      </c>
      <c r="F14171" s="235">
        <v>0.000027141901063708585</v>
      </c>
    </row>
    <row r="14172" ht="14.25" customHeight="1" spans="1:6" x14ac:dyDescent="0.25">
      <c r="A14172" s="232">
        <v>43761</v>
      </c>
      <c r="B14172" s="233">
        <v>296</v>
      </c>
      <c r="C14172" s="233">
        <v>11</v>
      </c>
      <c r="D14172" s="234">
        <v>0.20833333333212067</v>
      </c>
      <c r="E14172" s="235">
        <v>0</v>
      </c>
      <c r="F14172" s="235">
        <v>0.000026941591830766084</v>
      </c>
    </row>
    <row r="14173" ht="14.25" customHeight="1" spans="1:6" x14ac:dyDescent="0.25">
      <c r="A14173" s="232">
        <v>43761</v>
      </c>
      <c r="B14173" s="233">
        <v>296</v>
      </c>
      <c r="C14173" s="233">
        <v>12</v>
      </c>
      <c r="D14173" s="234">
        <v>0.22916666666787933</v>
      </c>
      <c r="E14173" s="235">
        <v>0</v>
      </c>
      <c r="F14173" s="235">
        <v>0.000027642674146064832</v>
      </c>
    </row>
    <row r="14174" ht="14.25" customHeight="1" spans="1:6" x14ac:dyDescent="0.25">
      <c r="A14174" s="232">
        <v>43761</v>
      </c>
      <c r="B14174" s="233">
        <v>296</v>
      </c>
      <c r="C14174" s="233">
        <v>13</v>
      </c>
      <c r="D14174" s="234">
        <v>0.25</v>
      </c>
      <c r="E14174" s="235">
        <v>0</v>
      </c>
      <c r="F14174" s="235">
        <v>0.000027542519529593582</v>
      </c>
    </row>
    <row r="14175" ht="14.25" customHeight="1" spans="1:6" x14ac:dyDescent="0.25">
      <c r="A14175" s="232">
        <v>43761</v>
      </c>
      <c r="B14175" s="233">
        <v>296</v>
      </c>
      <c r="C14175" s="233">
        <v>14</v>
      </c>
      <c r="D14175" s="234">
        <v>0.2708333333321207</v>
      </c>
      <c r="E14175" s="235">
        <v>6.802392480276038e-7</v>
      </c>
      <c r="F14175" s="235">
        <v>0.000029245148009604822</v>
      </c>
    </row>
    <row r="14176" ht="14.25" customHeight="1" spans="1:6" x14ac:dyDescent="0.25">
      <c r="A14176" s="232">
        <v>43761</v>
      </c>
      <c r="B14176" s="233">
        <v>296</v>
      </c>
      <c r="C14176" s="233">
        <v>15</v>
      </c>
      <c r="D14176" s="234">
        <v>0.2916666666678793</v>
      </c>
      <c r="E14176" s="235">
        <v>0.000005582653138985162</v>
      </c>
      <c r="F14176" s="235">
        <v>0.000031548704188443556</v>
      </c>
    </row>
    <row r="14177" ht="14.25" customHeight="1" spans="1:6" x14ac:dyDescent="0.25">
      <c r="A14177" s="232">
        <v>43761</v>
      </c>
      <c r="B14177" s="233">
        <v>296</v>
      </c>
      <c r="C14177" s="233">
        <v>16</v>
      </c>
      <c r="D14177" s="234">
        <v>0.3125</v>
      </c>
      <c r="E14177" s="235">
        <v>0.00001302981477226054</v>
      </c>
      <c r="F14177" s="235">
        <v>0.000034753651915523535</v>
      </c>
    </row>
    <row r="14178" ht="14.25" customHeight="1" spans="1:6" x14ac:dyDescent="0.25">
      <c r="A14178" s="232">
        <v>43761</v>
      </c>
      <c r="B14178" s="233">
        <v>296</v>
      </c>
      <c r="C14178" s="233">
        <v>17</v>
      </c>
      <c r="D14178" s="234">
        <v>0.3333333333321207</v>
      </c>
      <c r="E14178" s="235">
        <v>0.000022871394596115865</v>
      </c>
      <c r="F14178" s="235">
        <v>0.00004106339275321225</v>
      </c>
    </row>
    <row r="14179" ht="14.25" customHeight="1" spans="1:6" x14ac:dyDescent="0.25">
      <c r="A14179" s="232">
        <v>43761</v>
      </c>
      <c r="B14179" s="233">
        <v>296</v>
      </c>
      <c r="C14179" s="233">
        <v>18</v>
      </c>
      <c r="D14179" s="234">
        <v>0.3541666666678793</v>
      </c>
      <c r="E14179" s="235">
        <v>0.000033651857601342704</v>
      </c>
      <c r="F14179" s="235">
        <v>0.00004727297897442971</v>
      </c>
    </row>
    <row r="14180" ht="14.25" customHeight="1" spans="1:6" x14ac:dyDescent="0.25">
      <c r="A14180" s="232">
        <v>43761</v>
      </c>
      <c r="B14180" s="233">
        <v>296</v>
      </c>
      <c r="C14180" s="233">
        <v>19</v>
      </c>
      <c r="D14180" s="234">
        <v>0.375</v>
      </c>
      <c r="E14180" s="235">
        <v>0.00004989328716738013</v>
      </c>
      <c r="F14180" s="235">
        <v>0.00005598643060742841</v>
      </c>
    </row>
    <row r="14181" ht="14.25" customHeight="1" spans="1:6" x14ac:dyDescent="0.25">
      <c r="A14181" s="232">
        <v>43761</v>
      </c>
      <c r="B14181" s="233">
        <v>296</v>
      </c>
      <c r="C14181" s="233">
        <v>20</v>
      </c>
      <c r="D14181" s="234">
        <v>0.3958333333321207</v>
      </c>
      <c r="E14181" s="235">
        <v>0.00006740156270229256</v>
      </c>
      <c r="F14181" s="235">
        <v>0.00006219601682864587</v>
      </c>
    </row>
    <row r="14182" ht="14.25" customHeight="1" spans="1:6" x14ac:dyDescent="0.25">
      <c r="A14182" s="232">
        <v>43761</v>
      </c>
      <c r="B14182" s="233">
        <v>296</v>
      </c>
      <c r="C14182" s="233">
        <v>21</v>
      </c>
      <c r="D14182" s="234">
        <v>0.4166666666678793</v>
      </c>
      <c r="E14182" s="235">
        <v>0.00008016052789204256</v>
      </c>
      <c r="F14182" s="235">
        <v>0.00006640251072043834</v>
      </c>
    </row>
    <row r="14183" ht="14.25" customHeight="1" spans="1:6" x14ac:dyDescent="0.25">
      <c r="A14183" s="232">
        <v>43761</v>
      </c>
      <c r="B14183" s="233">
        <v>296</v>
      </c>
      <c r="C14183" s="233">
        <v>22</v>
      </c>
      <c r="D14183" s="234">
        <v>0.4375</v>
      </c>
      <c r="E14183" s="235">
        <v>0.00008850249733316798</v>
      </c>
      <c r="F14183" s="235">
        <v>0.00007171070539341455</v>
      </c>
    </row>
    <row r="14184" ht="14.25" customHeight="1" spans="1:6" x14ac:dyDescent="0.25">
      <c r="A14184" s="232">
        <v>43761</v>
      </c>
      <c r="B14184" s="233">
        <v>296</v>
      </c>
      <c r="C14184" s="233">
        <v>23</v>
      </c>
      <c r="D14184" s="234">
        <v>0.4583333333321207</v>
      </c>
      <c r="E14184" s="235">
        <v>0.00009662811585884557</v>
      </c>
      <c r="F14184" s="235">
        <v>0.0000724117877087133</v>
      </c>
    </row>
    <row r="14185" ht="14.25" customHeight="1" spans="1:6" x14ac:dyDescent="0.25">
      <c r="A14185" s="232">
        <v>43761</v>
      </c>
      <c r="B14185" s="233">
        <v>296</v>
      </c>
      <c r="C14185" s="233">
        <v>24</v>
      </c>
      <c r="D14185" s="234">
        <v>0.4791666666678793</v>
      </c>
      <c r="E14185" s="235">
        <v>0.00010369608108276467</v>
      </c>
      <c r="F14185" s="235">
        <v>0.0000724117877087133</v>
      </c>
    </row>
    <row r="14186" ht="14.25" customHeight="1" spans="1:6" x14ac:dyDescent="0.25">
      <c r="A14186" s="232">
        <v>43761</v>
      </c>
      <c r="B14186" s="233">
        <v>296</v>
      </c>
      <c r="C14186" s="233">
        <v>25</v>
      </c>
      <c r="D14186" s="234">
        <v>0.5</v>
      </c>
      <c r="E14186" s="235">
        <v>0.00010519916589667501</v>
      </c>
      <c r="F14186" s="235">
        <v>0.00007271225155812705</v>
      </c>
    </row>
    <row r="14187" ht="14.25" customHeight="1" spans="1:6" x14ac:dyDescent="0.25">
      <c r="A14187" s="232">
        <v>43761</v>
      </c>
      <c r="B14187" s="233">
        <v>296</v>
      </c>
      <c r="C14187" s="233">
        <v>26</v>
      </c>
      <c r="D14187" s="234">
        <v>0.5208333333321207</v>
      </c>
      <c r="E14187" s="235">
        <v>0.00009515260156858496</v>
      </c>
      <c r="F14187" s="235">
        <v>0.00007551658081932205</v>
      </c>
    </row>
    <row r="14188" ht="14.25" customHeight="1" spans="1:6" x14ac:dyDescent="0.25">
      <c r="A14188" s="232">
        <v>43761</v>
      </c>
      <c r="B14188" s="233">
        <v>296</v>
      </c>
      <c r="C14188" s="233">
        <v>27</v>
      </c>
      <c r="D14188" s="234">
        <v>0.5416666666678793</v>
      </c>
      <c r="E14188" s="235">
        <v>0.00008253889267198718</v>
      </c>
      <c r="F14188" s="235">
        <v>0.00007902199239581575</v>
      </c>
    </row>
    <row r="14189" ht="14.25" customHeight="1" spans="1:6" x14ac:dyDescent="0.25">
      <c r="A14189" s="232">
        <v>43761</v>
      </c>
      <c r="B14189" s="233">
        <v>296</v>
      </c>
      <c r="C14189" s="233">
        <v>28</v>
      </c>
      <c r="D14189" s="234">
        <v>0.5625</v>
      </c>
      <c r="E14189" s="235">
        <v>0.00008129470299963398</v>
      </c>
      <c r="F14189" s="235">
        <v>0.00007922230162875826</v>
      </c>
    </row>
    <row r="14190" ht="14.25" customHeight="1" spans="1:6" x14ac:dyDescent="0.25">
      <c r="A14190" s="232">
        <v>43761</v>
      </c>
      <c r="B14190" s="233">
        <v>296</v>
      </c>
      <c r="C14190" s="233">
        <v>29</v>
      </c>
      <c r="D14190" s="234">
        <v>0.5833333333321207</v>
      </c>
      <c r="E14190" s="235">
        <v>0.00006742163858075315</v>
      </c>
      <c r="F14190" s="235">
        <v>0.00007601735390167828</v>
      </c>
    </row>
    <row r="14191" ht="14.25" customHeight="1" spans="1:6" x14ac:dyDescent="0.25">
      <c r="A14191" s="232">
        <v>43761</v>
      </c>
      <c r="B14191" s="233">
        <v>296</v>
      </c>
      <c r="C14191" s="233">
        <v>30</v>
      </c>
      <c r="D14191" s="234">
        <v>0.6041666666678793</v>
      </c>
      <c r="E14191" s="235">
        <v>0.0000775665885083472</v>
      </c>
      <c r="F14191" s="235">
        <v>0.0000724117877087133</v>
      </c>
    </row>
    <row r="14192" ht="14.25" customHeight="1" spans="1:6" x14ac:dyDescent="0.25">
      <c r="A14192" s="232">
        <v>43761</v>
      </c>
      <c r="B14192" s="233">
        <v>296</v>
      </c>
      <c r="C14192" s="233">
        <v>31</v>
      </c>
      <c r="D14192" s="234">
        <v>0.625</v>
      </c>
      <c r="E14192" s="235">
        <v>0.00006856437555694588</v>
      </c>
      <c r="F14192" s="235">
        <v>0.00006920683998163334</v>
      </c>
    </row>
    <row r="14193" ht="14.25" customHeight="1" spans="1:6" x14ac:dyDescent="0.25">
      <c r="A14193" s="232">
        <v>43761</v>
      </c>
      <c r="B14193" s="233">
        <v>296</v>
      </c>
      <c r="C14193" s="233">
        <v>32</v>
      </c>
      <c r="D14193" s="234">
        <v>0.6458333333321207</v>
      </c>
      <c r="E14193" s="235">
        <v>0.000037156998437241536</v>
      </c>
      <c r="F14193" s="235">
        <v>0.00006980776768046082</v>
      </c>
    </row>
    <row r="14194" ht="14.25" customHeight="1" spans="1:6" x14ac:dyDescent="0.25">
      <c r="A14194" s="232">
        <v>43761</v>
      </c>
      <c r="B14194" s="233">
        <v>296</v>
      </c>
      <c r="C14194" s="233">
        <v>33</v>
      </c>
      <c r="D14194" s="234">
        <v>0.6666666666678793</v>
      </c>
      <c r="E14194" s="235">
        <v>0.000015136937369145358</v>
      </c>
      <c r="F14194" s="235">
        <v>0.0000730127154075408</v>
      </c>
    </row>
    <row r="14195" ht="14.25" customHeight="1" spans="1:6" x14ac:dyDescent="0.25">
      <c r="A14195" s="232">
        <v>43761</v>
      </c>
      <c r="B14195" s="233">
        <v>296</v>
      </c>
      <c r="C14195" s="233">
        <v>34</v>
      </c>
      <c r="D14195" s="234">
        <v>0.6875</v>
      </c>
      <c r="E14195" s="235">
        <v>0.000008892430102536024</v>
      </c>
      <c r="F14195" s="235">
        <v>0.00007591719928520704</v>
      </c>
    </row>
    <row r="14196" ht="14.25" customHeight="1" spans="1:6" x14ac:dyDescent="0.25">
      <c r="A14196" s="232">
        <v>43761</v>
      </c>
      <c r="B14196" s="233">
        <v>296</v>
      </c>
      <c r="C14196" s="233">
        <v>35</v>
      </c>
      <c r="D14196" s="234">
        <v>0.7083333333321207</v>
      </c>
      <c r="E14196" s="235">
        <v>5.144880148802432e-7</v>
      </c>
      <c r="F14196" s="235">
        <v>0.00008282786782172324</v>
      </c>
    </row>
    <row r="14197" ht="14.25" customHeight="1" spans="1:6" x14ac:dyDescent="0.25">
      <c r="A14197" s="232">
        <v>43761</v>
      </c>
      <c r="B14197" s="233">
        <v>296</v>
      </c>
      <c r="C14197" s="233">
        <v>36</v>
      </c>
      <c r="D14197" s="234">
        <v>0.7291666666678793</v>
      </c>
      <c r="E14197" s="235">
        <v>0</v>
      </c>
      <c r="F14197" s="235">
        <v>0.00009374472101708942</v>
      </c>
    </row>
    <row r="14198" ht="14.25" customHeight="1" spans="1:6" x14ac:dyDescent="0.25">
      <c r="A14198" s="232">
        <v>43761</v>
      </c>
      <c r="B14198" s="233">
        <v>296</v>
      </c>
      <c r="C14198" s="233">
        <v>37</v>
      </c>
      <c r="D14198" s="234">
        <v>0.75</v>
      </c>
      <c r="E14198" s="235">
        <v>0</v>
      </c>
      <c r="F14198" s="235">
        <v>0.00010493199167692798</v>
      </c>
    </row>
    <row r="14199" ht="14.25" customHeight="1" spans="1:6" x14ac:dyDescent="0.25">
      <c r="A14199" s="232">
        <v>43761</v>
      </c>
      <c r="B14199" s="233">
        <v>296</v>
      </c>
      <c r="C14199" s="233">
        <v>38</v>
      </c>
      <c r="D14199" s="234">
        <v>0.7708333333321207</v>
      </c>
      <c r="E14199" s="235">
        <v>0</v>
      </c>
      <c r="F14199" s="235">
        <v>0.00010865774340965849</v>
      </c>
    </row>
    <row r="14200" ht="14.25" customHeight="1" spans="1:6" x14ac:dyDescent="0.25">
      <c r="A14200" s="232">
        <v>43761</v>
      </c>
      <c r="B14200" s="233">
        <v>296</v>
      </c>
      <c r="C14200" s="233">
        <v>39</v>
      </c>
      <c r="D14200" s="234">
        <v>0.7916666666678793</v>
      </c>
      <c r="E14200" s="235">
        <v>0</v>
      </c>
      <c r="F14200" s="235">
        <v>0.00010691505308305872</v>
      </c>
    </row>
    <row r="14201" ht="14.25" customHeight="1" spans="1:6" x14ac:dyDescent="0.25">
      <c r="A14201" s="232">
        <v>43761</v>
      </c>
      <c r="B14201" s="233">
        <v>296</v>
      </c>
      <c r="C14201" s="233">
        <v>40</v>
      </c>
      <c r="D14201" s="234">
        <v>0.8125</v>
      </c>
      <c r="E14201" s="235">
        <v>0</v>
      </c>
      <c r="F14201" s="235">
        <v>0.00010345971881480062</v>
      </c>
    </row>
    <row r="14202" ht="14.25" customHeight="1" spans="1:6" x14ac:dyDescent="0.25">
      <c r="A14202" s="232">
        <v>43761</v>
      </c>
      <c r="B14202" s="233">
        <v>296</v>
      </c>
      <c r="C14202" s="233">
        <v>41</v>
      </c>
      <c r="D14202" s="234">
        <v>0.8333333333321207</v>
      </c>
      <c r="E14202" s="235">
        <v>0</v>
      </c>
      <c r="F14202" s="235">
        <v>0.00009885260645712315</v>
      </c>
    </row>
    <row r="14203" ht="14.25" customHeight="1" spans="1:6" x14ac:dyDescent="0.25">
      <c r="A14203" s="232">
        <v>43761</v>
      </c>
      <c r="B14203" s="233">
        <v>296</v>
      </c>
      <c r="C14203" s="233">
        <v>42</v>
      </c>
      <c r="D14203" s="234">
        <v>0.8541666666678793</v>
      </c>
      <c r="E14203" s="235">
        <v>0</v>
      </c>
      <c r="F14203" s="235">
        <v>0.00009444580333238818</v>
      </c>
    </row>
    <row r="14204" ht="14.25" customHeight="1" spans="1:6" x14ac:dyDescent="0.25">
      <c r="A14204" s="232">
        <v>43761</v>
      </c>
      <c r="B14204" s="233">
        <v>296</v>
      </c>
      <c r="C14204" s="233">
        <v>43</v>
      </c>
      <c r="D14204" s="234">
        <v>0.875</v>
      </c>
      <c r="E14204" s="235">
        <v>0</v>
      </c>
      <c r="F14204" s="235">
        <v>0.00008953822712529695</v>
      </c>
    </row>
    <row r="14205" ht="14.25" customHeight="1" spans="1:6" x14ac:dyDescent="0.25">
      <c r="A14205" s="232">
        <v>43761</v>
      </c>
      <c r="B14205" s="233">
        <v>296</v>
      </c>
      <c r="C14205" s="233">
        <v>44</v>
      </c>
      <c r="D14205" s="234">
        <v>0.8958333333321207</v>
      </c>
      <c r="E14205" s="235">
        <v>0</v>
      </c>
      <c r="F14205" s="235">
        <v>0.00008473080553467698</v>
      </c>
    </row>
    <row r="14206" ht="14.25" customHeight="1" spans="1:6" x14ac:dyDescent="0.25">
      <c r="A14206" s="232">
        <v>43761</v>
      </c>
      <c r="B14206" s="233">
        <v>296</v>
      </c>
      <c r="C14206" s="233">
        <v>45</v>
      </c>
      <c r="D14206" s="234">
        <v>0.9166666666678793</v>
      </c>
      <c r="E14206" s="235">
        <v>0</v>
      </c>
      <c r="F14206" s="235">
        <v>0.00007952276547817202</v>
      </c>
    </row>
    <row r="14207" ht="14.25" customHeight="1" spans="1:6" x14ac:dyDescent="0.25">
      <c r="A14207" s="232">
        <v>43761</v>
      </c>
      <c r="B14207" s="233">
        <v>296</v>
      </c>
      <c r="C14207" s="233">
        <v>46</v>
      </c>
      <c r="D14207" s="234">
        <v>0.9375</v>
      </c>
      <c r="E14207" s="235">
        <v>0</v>
      </c>
      <c r="F14207" s="235">
        <v>0.00007401426157225329</v>
      </c>
    </row>
    <row r="14208" ht="14.25" customHeight="1" spans="1:6" x14ac:dyDescent="0.25">
      <c r="A14208" s="232">
        <v>43761</v>
      </c>
      <c r="B14208" s="233">
        <v>296</v>
      </c>
      <c r="C14208" s="233">
        <v>47</v>
      </c>
      <c r="D14208" s="234">
        <v>0.9583333333321207</v>
      </c>
      <c r="E14208" s="235">
        <v>0</v>
      </c>
      <c r="F14208" s="235">
        <v>0.00006950730383104707</v>
      </c>
    </row>
    <row r="14209" ht="14.25" customHeight="1" spans="1:6" x14ac:dyDescent="0.25">
      <c r="A14209" s="232">
        <v>43761</v>
      </c>
      <c r="B14209" s="233">
        <v>296</v>
      </c>
      <c r="C14209" s="233">
        <v>48</v>
      </c>
      <c r="D14209" s="234">
        <v>0.9791666666678793</v>
      </c>
      <c r="E14209" s="235">
        <v>0</v>
      </c>
      <c r="F14209" s="235">
        <v>0.00006229617144511711</v>
      </c>
    </row>
    <row r="14210" ht="14.25" customHeight="1" spans="1:6" x14ac:dyDescent="0.25">
      <c r="A14210" s="232">
        <v>43762</v>
      </c>
      <c r="B14210" s="233">
        <v>297</v>
      </c>
      <c r="C14210" s="233">
        <v>1</v>
      </c>
      <c r="D14210" s="234">
        <v>0</v>
      </c>
      <c r="E14210" s="235">
        <v>0</v>
      </c>
      <c r="F14210" s="235">
        <v>0.00003775829040966103</v>
      </c>
    </row>
    <row r="14211" ht="14.25" customHeight="1" spans="1:6" x14ac:dyDescent="0.25">
      <c r="A14211" s="232">
        <v>43762</v>
      </c>
      <c r="B14211" s="233">
        <v>297</v>
      </c>
      <c r="C14211" s="233">
        <v>2</v>
      </c>
      <c r="D14211" s="234">
        <v>0.020833333332120674</v>
      </c>
      <c r="E14211" s="235">
        <v>0</v>
      </c>
      <c r="F14211" s="235">
        <v>0.000033952414983753533</v>
      </c>
    </row>
    <row r="14212" ht="14.25" customHeight="1" spans="1:6" x14ac:dyDescent="0.25">
      <c r="A14212" s="232">
        <v>43762</v>
      </c>
      <c r="B14212" s="233">
        <v>297</v>
      </c>
      <c r="C14212" s="233">
        <v>3</v>
      </c>
      <c r="D14212" s="234">
        <v>0.041666666667879326</v>
      </c>
      <c r="E14212" s="235">
        <v>0</v>
      </c>
      <c r="F14212" s="235">
        <v>0.000031548704188443556</v>
      </c>
    </row>
    <row r="14213" ht="14.25" customHeight="1" spans="1:6" x14ac:dyDescent="0.25">
      <c r="A14213" s="232">
        <v>43762</v>
      </c>
      <c r="B14213" s="233">
        <v>297</v>
      </c>
      <c r="C14213" s="233">
        <v>4</v>
      </c>
      <c r="D14213" s="234">
        <v>0.0625</v>
      </c>
      <c r="E14213" s="235">
        <v>0</v>
      </c>
      <c r="F14213" s="235">
        <v>0.000030146539557846063</v>
      </c>
    </row>
    <row r="14214" ht="14.25" customHeight="1" spans="1:6" x14ac:dyDescent="0.25">
      <c r="A14214" s="232">
        <v>43762</v>
      </c>
      <c r="B14214" s="233">
        <v>297</v>
      </c>
      <c r="C14214" s="233">
        <v>5</v>
      </c>
      <c r="D14214" s="234">
        <v>0.08333333333212067</v>
      </c>
      <c r="E14214" s="235">
        <v>0</v>
      </c>
      <c r="F14214" s="235">
        <v>0.000029044838776662325</v>
      </c>
    </row>
    <row r="14215" ht="14.25" customHeight="1" spans="1:6" x14ac:dyDescent="0.25">
      <c r="A14215" s="232">
        <v>43762</v>
      </c>
      <c r="B14215" s="233">
        <v>297</v>
      </c>
      <c r="C14215" s="233">
        <v>6</v>
      </c>
      <c r="D14215" s="234">
        <v>0.10416666666787933</v>
      </c>
      <c r="E14215" s="235">
        <v>0</v>
      </c>
      <c r="F14215" s="235">
        <v>0.000028143447228421073</v>
      </c>
    </row>
    <row r="14216" ht="14.25" customHeight="1" spans="1:6" x14ac:dyDescent="0.25">
      <c r="A14216" s="232">
        <v>43762</v>
      </c>
      <c r="B14216" s="233">
        <v>297</v>
      </c>
      <c r="C14216" s="233">
        <v>7</v>
      </c>
      <c r="D14216" s="234">
        <v>0.125</v>
      </c>
      <c r="E14216" s="235">
        <v>0</v>
      </c>
      <c r="F14216" s="235">
        <v>0.00002834375646136358</v>
      </c>
    </row>
    <row r="14217" ht="14.25" customHeight="1" spans="1:6" x14ac:dyDescent="0.25">
      <c r="A14217" s="232">
        <v>43762</v>
      </c>
      <c r="B14217" s="233">
        <v>297</v>
      </c>
      <c r="C14217" s="233">
        <v>8</v>
      </c>
      <c r="D14217" s="234">
        <v>0.14583333333212067</v>
      </c>
      <c r="E14217" s="235">
        <v>0</v>
      </c>
      <c r="F14217" s="235">
        <v>0.000027642674146064832</v>
      </c>
    </row>
    <row r="14218" ht="14.25" customHeight="1" spans="1:6" x14ac:dyDescent="0.25">
      <c r="A14218" s="232">
        <v>43762</v>
      </c>
      <c r="B14218" s="233">
        <v>297</v>
      </c>
      <c r="C14218" s="233">
        <v>9</v>
      </c>
      <c r="D14218" s="234">
        <v>0.16666666666787933</v>
      </c>
      <c r="E14218" s="235">
        <v>0</v>
      </c>
      <c r="F14218" s="235">
        <v>0.000027943137995478576</v>
      </c>
    </row>
    <row r="14219" ht="14.25" customHeight="1" spans="1:6" x14ac:dyDescent="0.25">
      <c r="A14219" s="232">
        <v>43762</v>
      </c>
      <c r="B14219" s="233">
        <v>297</v>
      </c>
      <c r="C14219" s="233">
        <v>10</v>
      </c>
      <c r="D14219" s="234">
        <v>0.1875</v>
      </c>
      <c r="E14219" s="235">
        <v>0</v>
      </c>
      <c r="F14219" s="235">
        <v>0.000029044838776662325</v>
      </c>
    </row>
    <row r="14220" ht="14.25" customHeight="1" spans="1:6" x14ac:dyDescent="0.25">
      <c r="A14220" s="232">
        <v>43762</v>
      </c>
      <c r="B14220" s="233">
        <v>297</v>
      </c>
      <c r="C14220" s="233">
        <v>11</v>
      </c>
      <c r="D14220" s="234">
        <v>0.20833333333212067</v>
      </c>
      <c r="E14220" s="235">
        <v>0</v>
      </c>
      <c r="F14220" s="235">
        <v>0.000029846075708432316</v>
      </c>
    </row>
    <row r="14221" ht="14.25" customHeight="1" spans="1:6" x14ac:dyDescent="0.25">
      <c r="A14221" s="232">
        <v>43762</v>
      </c>
      <c r="B14221" s="233">
        <v>297</v>
      </c>
      <c r="C14221" s="233">
        <v>12</v>
      </c>
      <c r="D14221" s="234">
        <v>0.22916666666787933</v>
      </c>
      <c r="E14221" s="235">
        <v>0</v>
      </c>
      <c r="F14221" s="235">
        <v>0.000033151178051983545</v>
      </c>
    </row>
    <row r="14222" ht="14.25" customHeight="1" spans="1:6" x14ac:dyDescent="0.25">
      <c r="A14222" s="232">
        <v>43762</v>
      </c>
      <c r="B14222" s="233">
        <v>297</v>
      </c>
      <c r="C14222" s="233">
        <v>13</v>
      </c>
      <c r="D14222" s="234">
        <v>0.25</v>
      </c>
      <c r="E14222" s="235">
        <v>0</v>
      </c>
      <c r="F14222" s="235">
        <v>0.00003996169197202851</v>
      </c>
    </row>
    <row r="14223" ht="14.25" customHeight="1" spans="1:6" x14ac:dyDescent="0.25">
      <c r="A14223" s="232">
        <v>43762</v>
      </c>
      <c r="B14223" s="233">
        <v>297</v>
      </c>
      <c r="C14223" s="233">
        <v>14</v>
      </c>
      <c r="D14223" s="234">
        <v>0.2708333333321207</v>
      </c>
      <c r="E14223" s="235">
        <v>3.9876093849894017e-7</v>
      </c>
      <c r="F14223" s="235">
        <v>0.000046471742042659716</v>
      </c>
    </row>
    <row r="14224" ht="14.25" customHeight="1" spans="1:6" x14ac:dyDescent="0.25">
      <c r="A14224" s="232">
        <v>43762</v>
      </c>
      <c r="B14224" s="233">
        <v>297</v>
      </c>
      <c r="C14224" s="233">
        <v>15</v>
      </c>
      <c r="D14224" s="234">
        <v>0.2916666666678793</v>
      </c>
      <c r="E14224" s="235">
        <v>0.000004878957365163503</v>
      </c>
      <c r="F14224" s="235">
        <v>0.000055085039059187164</v>
      </c>
    </row>
    <row r="14225" ht="14.25" customHeight="1" spans="1:6" x14ac:dyDescent="0.25">
      <c r="A14225" s="232">
        <v>43762</v>
      </c>
      <c r="B14225" s="233">
        <v>297</v>
      </c>
      <c r="C14225" s="233">
        <v>16</v>
      </c>
      <c r="D14225" s="234">
        <v>0.3125</v>
      </c>
      <c r="E14225" s="235">
        <v>0.00001568737637140279</v>
      </c>
      <c r="F14225" s="235">
        <v>0.000060793852198048374</v>
      </c>
    </row>
    <row r="14226" ht="14.25" customHeight="1" spans="1:6" x14ac:dyDescent="0.25">
      <c r="A14226" s="232">
        <v>43762</v>
      </c>
      <c r="B14226" s="233">
        <v>297</v>
      </c>
      <c r="C14226" s="233">
        <v>17</v>
      </c>
      <c r="D14226" s="234">
        <v>0.3333333333321207</v>
      </c>
      <c r="E14226" s="235">
        <v>0.000032581533857636726</v>
      </c>
      <c r="F14226" s="235">
        <v>0.00006449957300748461</v>
      </c>
    </row>
    <row r="14227" ht="14.25" customHeight="1" spans="1:6" x14ac:dyDescent="0.25">
      <c r="A14227" s="232">
        <v>43762</v>
      </c>
      <c r="B14227" s="233">
        <v>297</v>
      </c>
      <c r="C14227" s="233">
        <v>18</v>
      </c>
      <c r="D14227" s="234">
        <v>0.3541666666678793</v>
      </c>
      <c r="E14227" s="235">
        <v>0.0000812655702008303</v>
      </c>
      <c r="F14227" s="235">
        <v>0.00006580158302161085</v>
      </c>
    </row>
    <row r="14228" ht="14.25" customHeight="1" spans="1:6" x14ac:dyDescent="0.25">
      <c r="A14228" s="232">
        <v>43762</v>
      </c>
      <c r="B14228" s="233">
        <v>297</v>
      </c>
      <c r="C14228" s="233">
        <v>19</v>
      </c>
      <c r="D14228" s="234">
        <v>0.375</v>
      </c>
      <c r="E14228" s="235">
        <v>0.00011400294417268183</v>
      </c>
      <c r="F14228" s="235">
        <v>0.00006500034608984085</v>
      </c>
    </row>
    <row r="14229" ht="14.25" customHeight="1" spans="1:6" x14ac:dyDescent="0.25">
      <c r="A14229" s="232">
        <v>43762</v>
      </c>
      <c r="B14229" s="233">
        <v>297</v>
      </c>
      <c r="C14229" s="233">
        <v>20</v>
      </c>
      <c r="D14229" s="234">
        <v>0.3958333333321207</v>
      </c>
      <c r="E14229" s="235">
        <v>0.00011402466253454312</v>
      </c>
      <c r="F14229" s="235">
        <v>0.00006389864530865711</v>
      </c>
    </row>
    <row r="14230" ht="14.25" customHeight="1" spans="1:6" x14ac:dyDescent="0.25">
      <c r="A14230" s="232">
        <v>43762</v>
      </c>
      <c r="B14230" s="233">
        <v>297</v>
      </c>
      <c r="C14230" s="233">
        <v>21</v>
      </c>
      <c r="D14230" s="234">
        <v>0.4166666666678793</v>
      </c>
      <c r="E14230" s="235">
        <v>0.00012958302468656503</v>
      </c>
      <c r="F14230" s="235">
        <v>0.00006309740837688711</v>
      </c>
    </row>
    <row r="14231" ht="14.25" customHeight="1" spans="1:6" x14ac:dyDescent="0.25">
      <c r="A14231" s="232">
        <v>43762</v>
      </c>
      <c r="B14231" s="233">
        <v>297</v>
      </c>
      <c r="C14231" s="233">
        <v>22</v>
      </c>
      <c r="D14231" s="234">
        <v>0.4375</v>
      </c>
      <c r="E14231" s="235">
        <v>0.0001563637912258386</v>
      </c>
      <c r="F14231" s="235">
        <v>0.00006179539836276087</v>
      </c>
    </row>
    <row r="14232" ht="14.25" customHeight="1" spans="1:6" x14ac:dyDescent="0.25">
      <c r="A14232" s="232">
        <v>43762</v>
      </c>
      <c r="B14232" s="233">
        <v>297</v>
      </c>
      <c r="C14232" s="233">
        <v>23</v>
      </c>
      <c r="D14232" s="234">
        <v>0.4583333333321207</v>
      </c>
      <c r="E14232" s="235">
        <v>0.00015898275181881654</v>
      </c>
      <c r="F14232" s="235">
        <v>0.00006059354296510588</v>
      </c>
    </row>
    <row r="14233" ht="14.25" customHeight="1" spans="1:6" x14ac:dyDescent="0.25">
      <c r="A14233" s="232">
        <v>43762</v>
      </c>
      <c r="B14233" s="233">
        <v>297</v>
      </c>
      <c r="C14233" s="233">
        <v>24</v>
      </c>
      <c r="D14233" s="234">
        <v>0.4791666666678793</v>
      </c>
      <c r="E14233" s="235">
        <v>0.00016630358044677782</v>
      </c>
      <c r="F14233" s="235">
        <v>0.00006139477989687587</v>
      </c>
    </row>
    <row r="14234" ht="14.25" customHeight="1" spans="1:6" x14ac:dyDescent="0.25">
      <c r="A14234" s="232">
        <v>43762</v>
      </c>
      <c r="B14234" s="233">
        <v>297</v>
      </c>
      <c r="C14234" s="233">
        <v>25</v>
      </c>
      <c r="D14234" s="234">
        <v>0.5</v>
      </c>
      <c r="E14234" s="235">
        <v>0.00016958520932938378</v>
      </c>
      <c r="F14234" s="235">
        <v>0.00006359818145924337</v>
      </c>
    </row>
    <row r="14235" ht="14.25" customHeight="1" spans="1:6" x14ac:dyDescent="0.25">
      <c r="A14235" s="232">
        <v>43762</v>
      </c>
      <c r="B14235" s="233">
        <v>297</v>
      </c>
      <c r="C14235" s="233">
        <v>26</v>
      </c>
      <c r="D14235" s="234">
        <v>0.5208333333321207</v>
      </c>
      <c r="E14235" s="235">
        <v>0.00016534531833973457</v>
      </c>
      <c r="F14235" s="235">
        <v>0.0000646998822404271</v>
      </c>
    </row>
    <row r="14236" ht="14.25" customHeight="1" spans="1:6" x14ac:dyDescent="0.25">
      <c r="A14236" s="232">
        <v>43762</v>
      </c>
      <c r="B14236" s="233">
        <v>297</v>
      </c>
      <c r="C14236" s="233">
        <v>27</v>
      </c>
      <c r="D14236" s="234">
        <v>0.5416666666678793</v>
      </c>
      <c r="E14236" s="235">
        <v>0.0001235335731661361</v>
      </c>
      <c r="F14236" s="235">
        <v>0.0000634980268427721</v>
      </c>
    </row>
    <row r="14237" ht="14.25" customHeight="1" spans="1:6" x14ac:dyDescent="0.25">
      <c r="A14237" s="232">
        <v>43762</v>
      </c>
      <c r="B14237" s="233">
        <v>297</v>
      </c>
      <c r="C14237" s="233">
        <v>28</v>
      </c>
      <c r="D14237" s="234">
        <v>0.5625</v>
      </c>
      <c r="E14237" s="235">
        <v>0.00010559915728864102</v>
      </c>
      <c r="F14237" s="235">
        <v>0.00006119447066393338</v>
      </c>
    </row>
    <row r="14238" ht="14.25" customHeight="1" spans="1:6" x14ac:dyDescent="0.25">
      <c r="A14238" s="232">
        <v>43762</v>
      </c>
      <c r="B14238" s="233">
        <v>297</v>
      </c>
      <c r="C14238" s="233">
        <v>29</v>
      </c>
      <c r="D14238" s="234">
        <v>0.5833333333321207</v>
      </c>
      <c r="E14238" s="235">
        <v>0.00008898744132515935</v>
      </c>
      <c r="F14238" s="235">
        <v>0.00005989246064980713</v>
      </c>
    </row>
    <row r="14239" ht="14.25" customHeight="1" spans="1:6" x14ac:dyDescent="0.25">
      <c r="A14239" s="232">
        <v>43762</v>
      </c>
      <c r="B14239" s="233">
        <v>297</v>
      </c>
      <c r="C14239" s="233">
        <v>30</v>
      </c>
      <c r="D14239" s="234">
        <v>0.6041666666678793</v>
      </c>
      <c r="E14239" s="235">
        <v>0.00007062712273769463</v>
      </c>
      <c r="F14239" s="235">
        <v>0.00006059354296510588</v>
      </c>
    </row>
    <row r="14240" ht="14.25" customHeight="1" spans="1:6" x14ac:dyDescent="0.25">
      <c r="A14240" s="232">
        <v>43762</v>
      </c>
      <c r="B14240" s="233">
        <v>297</v>
      </c>
      <c r="C14240" s="233">
        <v>31</v>
      </c>
      <c r="D14240" s="234">
        <v>0.625</v>
      </c>
      <c r="E14240" s="235">
        <v>0.0000521558205230658</v>
      </c>
      <c r="F14240" s="235">
        <v>0.00006319756299335835</v>
      </c>
    </row>
    <row r="14241" ht="14.25" customHeight="1" spans="1:6" x14ac:dyDescent="0.25">
      <c r="A14241" s="232">
        <v>43762</v>
      </c>
      <c r="B14241" s="233">
        <v>297</v>
      </c>
      <c r="C14241" s="233">
        <v>32</v>
      </c>
      <c r="D14241" s="234">
        <v>0.6458333333321207</v>
      </c>
      <c r="E14241" s="235">
        <v>0.00003785024552793095</v>
      </c>
      <c r="F14241" s="235">
        <v>0.00006780467535103583</v>
      </c>
    </row>
    <row r="14242" ht="14.25" customHeight="1" spans="1:6" x14ac:dyDescent="0.25">
      <c r="A14242" s="232">
        <v>43762</v>
      </c>
      <c r="B14242" s="233">
        <v>297</v>
      </c>
      <c r="C14242" s="233">
        <v>33</v>
      </c>
      <c r="D14242" s="234">
        <v>0.6666666666678793</v>
      </c>
      <c r="E14242" s="235">
        <v>0.00001596370168225841</v>
      </c>
      <c r="F14242" s="235">
        <v>0.00007391410695578205</v>
      </c>
    </row>
    <row r="14243" ht="14.25" customHeight="1" spans="1:6" x14ac:dyDescent="0.25">
      <c r="A14243" s="232">
        <v>43762</v>
      </c>
      <c r="B14243" s="233">
        <v>297</v>
      </c>
      <c r="C14243" s="233">
        <v>34</v>
      </c>
      <c r="D14243" s="234">
        <v>0.6875</v>
      </c>
      <c r="E14243" s="235">
        <v>0.000004246142160910492</v>
      </c>
      <c r="F14243" s="235">
        <v>0.00008533173323350447</v>
      </c>
    </row>
    <row r="14244" ht="14.25" customHeight="1" spans="1:6" x14ac:dyDescent="0.25">
      <c r="A14244" s="232">
        <v>43762</v>
      </c>
      <c r="B14244" s="233">
        <v>297</v>
      </c>
      <c r="C14244" s="233">
        <v>35</v>
      </c>
      <c r="D14244" s="234">
        <v>0.7083333333321207</v>
      </c>
      <c r="E14244" s="235">
        <v>1.0727491262931373e-7</v>
      </c>
      <c r="F14244" s="235">
        <v>0.00009905291569006564</v>
      </c>
    </row>
    <row r="14245" ht="14.25" customHeight="1" spans="1:6" x14ac:dyDescent="0.25">
      <c r="A14245" s="232">
        <v>43762</v>
      </c>
      <c r="B14245" s="233">
        <v>297</v>
      </c>
      <c r="C14245" s="233">
        <v>36</v>
      </c>
      <c r="D14245" s="234">
        <v>0.7291666666678793</v>
      </c>
      <c r="E14245" s="235">
        <v>0</v>
      </c>
      <c r="F14245" s="235">
        <v>0.00010312920858044549</v>
      </c>
    </row>
    <row r="14246" ht="14.25" customHeight="1" spans="1:6" x14ac:dyDescent="0.25">
      <c r="A14246" s="232">
        <v>43762</v>
      </c>
      <c r="B14246" s="233">
        <v>297</v>
      </c>
      <c r="C14246" s="233">
        <v>37</v>
      </c>
      <c r="D14246" s="234">
        <v>0.75</v>
      </c>
      <c r="E14246" s="235">
        <v>0</v>
      </c>
      <c r="F14246" s="235">
        <v>0.00010508222360163484</v>
      </c>
    </row>
    <row r="14247" ht="14.25" customHeight="1" spans="1:6" x14ac:dyDescent="0.25">
      <c r="A14247" s="232">
        <v>43762</v>
      </c>
      <c r="B14247" s="233">
        <v>297</v>
      </c>
      <c r="C14247" s="233">
        <v>38</v>
      </c>
      <c r="D14247" s="234">
        <v>0.7708333333321207</v>
      </c>
      <c r="E14247" s="235">
        <v>0</v>
      </c>
      <c r="F14247" s="235">
        <v>0.00010199746141432036</v>
      </c>
    </row>
    <row r="14248" ht="14.25" customHeight="1" spans="1:6" x14ac:dyDescent="0.25">
      <c r="A14248" s="232">
        <v>43762</v>
      </c>
      <c r="B14248" s="233">
        <v>297</v>
      </c>
      <c r="C14248" s="233">
        <v>39</v>
      </c>
      <c r="D14248" s="234">
        <v>0.7916666666678793</v>
      </c>
      <c r="E14248" s="235">
        <v>0</v>
      </c>
      <c r="F14248" s="235">
        <v>0.00009785106029241065</v>
      </c>
    </row>
    <row r="14249" ht="14.25" customHeight="1" spans="1:6" x14ac:dyDescent="0.25">
      <c r="A14249" s="232">
        <v>43762</v>
      </c>
      <c r="B14249" s="233">
        <v>297</v>
      </c>
      <c r="C14249" s="233">
        <v>40</v>
      </c>
      <c r="D14249" s="234">
        <v>0.8125</v>
      </c>
      <c r="E14249" s="235">
        <v>0</v>
      </c>
      <c r="F14249" s="235">
        <v>0.00009234255638649195</v>
      </c>
    </row>
    <row r="14250" ht="14.25" customHeight="1" spans="1:6" x14ac:dyDescent="0.25">
      <c r="A14250" s="232">
        <v>43762</v>
      </c>
      <c r="B14250" s="233">
        <v>297</v>
      </c>
      <c r="C14250" s="233">
        <v>41</v>
      </c>
      <c r="D14250" s="234">
        <v>0.8333333333321207</v>
      </c>
      <c r="E14250" s="235">
        <v>0</v>
      </c>
      <c r="F14250" s="235">
        <v>0.00008833637172764196</v>
      </c>
    </row>
    <row r="14251" ht="14.25" customHeight="1" spans="1:6" x14ac:dyDescent="0.25">
      <c r="A14251" s="232">
        <v>43762</v>
      </c>
      <c r="B14251" s="233">
        <v>297</v>
      </c>
      <c r="C14251" s="233">
        <v>42</v>
      </c>
      <c r="D14251" s="234">
        <v>0.8541666666678793</v>
      </c>
      <c r="E14251" s="235">
        <v>0</v>
      </c>
      <c r="F14251" s="235">
        <v>0.00008423003245232074</v>
      </c>
    </row>
    <row r="14252" ht="14.25" customHeight="1" spans="1:6" x14ac:dyDescent="0.25">
      <c r="A14252" s="232">
        <v>43762</v>
      </c>
      <c r="B14252" s="233">
        <v>297</v>
      </c>
      <c r="C14252" s="233">
        <v>43</v>
      </c>
      <c r="D14252" s="234">
        <v>0.875</v>
      </c>
      <c r="E14252" s="235">
        <v>0</v>
      </c>
      <c r="F14252" s="235">
        <v>0.00008032400240994201</v>
      </c>
    </row>
    <row r="14253" ht="14.25" customHeight="1" spans="1:6" x14ac:dyDescent="0.25">
      <c r="A14253" s="232">
        <v>43762</v>
      </c>
      <c r="B14253" s="233">
        <v>297</v>
      </c>
      <c r="C14253" s="233">
        <v>44</v>
      </c>
      <c r="D14253" s="234">
        <v>0.8958333333321207</v>
      </c>
      <c r="E14253" s="235">
        <v>0</v>
      </c>
      <c r="F14253" s="235">
        <v>0.00007551658081932205</v>
      </c>
    </row>
    <row r="14254" ht="14.25" customHeight="1" spans="1:6" x14ac:dyDescent="0.25">
      <c r="A14254" s="232">
        <v>43762</v>
      </c>
      <c r="B14254" s="233">
        <v>297</v>
      </c>
      <c r="C14254" s="233">
        <v>45</v>
      </c>
      <c r="D14254" s="234">
        <v>0.9166666666678793</v>
      </c>
      <c r="E14254" s="235">
        <v>0</v>
      </c>
      <c r="F14254" s="235">
        <v>0.00007010823152987456</v>
      </c>
    </row>
    <row r="14255" ht="14.25" customHeight="1" spans="1:6" x14ac:dyDescent="0.25">
      <c r="A14255" s="232">
        <v>43762</v>
      </c>
      <c r="B14255" s="233">
        <v>297</v>
      </c>
      <c r="C14255" s="233">
        <v>46</v>
      </c>
      <c r="D14255" s="234">
        <v>0.9375</v>
      </c>
      <c r="E14255" s="235">
        <v>0</v>
      </c>
      <c r="F14255" s="235">
        <v>0.00006169524374628963</v>
      </c>
    </row>
    <row r="14256" ht="14.25" customHeight="1" spans="1:6" x14ac:dyDescent="0.25">
      <c r="A14256" s="232">
        <v>43762</v>
      </c>
      <c r="B14256" s="233">
        <v>297</v>
      </c>
      <c r="C14256" s="233">
        <v>47</v>
      </c>
      <c r="D14256" s="234">
        <v>0.9583333333321207</v>
      </c>
      <c r="E14256" s="235">
        <v>0</v>
      </c>
      <c r="F14256" s="235">
        <v>0.000051980245948578425</v>
      </c>
    </row>
    <row r="14257" ht="14.25" customHeight="1" spans="1:6" x14ac:dyDescent="0.25">
      <c r="A14257" s="232">
        <v>43762</v>
      </c>
      <c r="B14257" s="233">
        <v>297</v>
      </c>
      <c r="C14257" s="233">
        <v>48</v>
      </c>
      <c r="D14257" s="234">
        <v>0.9791666666678793</v>
      </c>
      <c r="E14257" s="235">
        <v>0</v>
      </c>
      <c r="F14257" s="235">
        <v>0.000042866175849694736</v>
      </c>
    </row>
    <row r="14258" ht="14.25" customHeight="1" spans="1:6" x14ac:dyDescent="0.25">
      <c r="A14258" s="232">
        <v>43763</v>
      </c>
      <c r="B14258" s="233">
        <v>298</v>
      </c>
      <c r="C14258" s="233">
        <v>1</v>
      </c>
      <c r="D14258" s="234">
        <v>0</v>
      </c>
      <c r="E14258" s="235">
        <v>0</v>
      </c>
      <c r="F14258" s="235">
        <v>0.00003755798117671852</v>
      </c>
    </row>
    <row r="14259" ht="14.25" customHeight="1" spans="1:6" x14ac:dyDescent="0.25">
      <c r="A14259" s="232">
        <v>43763</v>
      </c>
      <c r="B14259" s="233">
        <v>298</v>
      </c>
      <c r="C14259" s="233">
        <v>2</v>
      </c>
      <c r="D14259" s="234">
        <v>0.020833333332120674</v>
      </c>
      <c r="E14259" s="235">
        <v>0</v>
      </c>
      <c r="F14259" s="235">
        <v>0.000033651951134339786</v>
      </c>
    </row>
    <row r="14260" ht="14.25" customHeight="1" spans="1:6" x14ac:dyDescent="0.25">
      <c r="A14260" s="232">
        <v>43763</v>
      </c>
      <c r="B14260" s="233">
        <v>298</v>
      </c>
      <c r="C14260" s="233">
        <v>3</v>
      </c>
      <c r="D14260" s="234">
        <v>0.041666666667879326</v>
      </c>
      <c r="E14260" s="235">
        <v>0</v>
      </c>
      <c r="F14260" s="235">
        <v>0.000031548704188443556</v>
      </c>
    </row>
    <row r="14261" ht="14.25" customHeight="1" spans="1:6" x14ac:dyDescent="0.25">
      <c r="A14261" s="232">
        <v>43763</v>
      </c>
      <c r="B14261" s="233">
        <v>298</v>
      </c>
      <c r="C14261" s="233">
        <v>4</v>
      </c>
      <c r="D14261" s="234">
        <v>0.0625</v>
      </c>
      <c r="E14261" s="235">
        <v>0</v>
      </c>
      <c r="F14261" s="235">
        <v>0.00003054715802373107</v>
      </c>
    </row>
    <row r="14262" ht="14.25" customHeight="1" spans="1:6" x14ac:dyDescent="0.25">
      <c r="A14262" s="232">
        <v>43763</v>
      </c>
      <c r="B14262" s="233">
        <v>298</v>
      </c>
      <c r="C14262" s="233">
        <v>5</v>
      </c>
      <c r="D14262" s="234">
        <v>0.08333333333212067</v>
      </c>
      <c r="E14262" s="235">
        <v>0</v>
      </c>
      <c r="F14262" s="235">
        <v>0.000029044838776662325</v>
      </c>
    </row>
    <row r="14263" ht="14.25" customHeight="1" spans="1:6" x14ac:dyDescent="0.25">
      <c r="A14263" s="232">
        <v>43763</v>
      </c>
      <c r="B14263" s="233">
        <v>298</v>
      </c>
      <c r="C14263" s="233">
        <v>6</v>
      </c>
      <c r="D14263" s="234">
        <v>0.10416666666787933</v>
      </c>
      <c r="E14263" s="235">
        <v>0</v>
      </c>
      <c r="F14263" s="235">
        <v>0.000028043292611949826</v>
      </c>
    </row>
    <row r="14264" ht="14.25" customHeight="1" spans="1:6" x14ac:dyDescent="0.25">
      <c r="A14264" s="232">
        <v>43763</v>
      </c>
      <c r="B14264" s="233">
        <v>298</v>
      </c>
      <c r="C14264" s="233">
        <v>7</v>
      </c>
      <c r="D14264" s="234">
        <v>0.125</v>
      </c>
      <c r="E14264" s="235">
        <v>0</v>
      </c>
      <c r="F14264" s="235">
        <v>0.000028443911077834827</v>
      </c>
    </row>
    <row r="14265" ht="14.25" customHeight="1" spans="1:6" x14ac:dyDescent="0.25">
      <c r="A14265" s="232">
        <v>43763</v>
      </c>
      <c r="B14265" s="233">
        <v>298</v>
      </c>
      <c r="C14265" s="233">
        <v>8</v>
      </c>
      <c r="D14265" s="234">
        <v>0.14583333333212067</v>
      </c>
      <c r="E14265" s="235">
        <v>0</v>
      </c>
      <c r="F14265" s="235">
        <v>0.000027943137995478576</v>
      </c>
    </row>
    <row r="14266" ht="14.25" customHeight="1" spans="1:6" x14ac:dyDescent="0.25">
      <c r="A14266" s="232">
        <v>43763</v>
      </c>
      <c r="B14266" s="233">
        <v>298</v>
      </c>
      <c r="C14266" s="233">
        <v>9</v>
      </c>
      <c r="D14266" s="234">
        <v>0.16666666666787933</v>
      </c>
      <c r="E14266" s="235">
        <v>0</v>
      </c>
      <c r="F14266" s="235">
        <v>0.000028043292611949826</v>
      </c>
    </row>
    <row r="14267" ht="14.25" customHeight="1" spans="1:6" x14ac:dyDescent="0.25">
      <c r="A14267" s="232">
        <v>43763</v>
      </c>
      <c r="B14267" s="233">
        <v>298</v>
      </c>
      <c r="C14267" s="233">
        <v>10</v>
      </c>
      <c r="D14267" s="234">
        <v>0.1875</v>
      </c>
      <c r="E14267" s="235">
        <v>0</v>
      </c>
      <c r="F14267" s="235">
        <v>0.00002934530262607607</v>
      </c>
    </row>
    <row r="14268" ht="14.25" customHeight="1" spans="1:6" x14ac:dyDescent="0.25">
      <c r="A14268" s="232">
        <v>43763</v>
      </c>
      <c r="B14268" s="233">
        <v>298</v>
      </c>
      <c r="C14268" s="233">
        <v>11</v>
      </c>
      <c r="D14268" s="234">
        <v>0.20833333333212067</v>
      </c>
      <c r="E14268" s="235">
        <v>0</v>
      </c>
      <c r="F14268" s="235">
        <v>0.000029946230324903566</v>
      </c>
    </row>
    <row r="14269" ht="14.25" customHeight="1" spans="1:6" x14ac:dyDescent="0.25">
      <c r="A14269" s="232">
        <v>43763</v>
      </c>
      <c r="B14269" s="233">
        <v>298</v>
      </c>
      <c r="C14269" s="233">
        <v>12</v>
      </c>
      <c r="D14269" s="234">
        <v>0.22916666666787933</v>
      </c>
      <c r="E14269" s="235">
        <v>0</v>
      </c>
      <c r="F14269" s="235">
        <v>0.000033551796517868546</v>
      </c>
    </row>
    <row r="14270" ht="14.25" customHeight="1" spans="1:6" x14ac:dyDescent="0.25">
      <c r="A14270" s="232">
        <v>43763</v>
      </c>
      <c r="B14270" s="233">
        <v>298</v>
      </c>
      <c r="C14270" s="233">
        <v>13</v>
      </c>
      <c r="D14270" s="234">
        <v>0.25</v>
      </c>
      <c r="E14270" s="235">
        <v>0</v>
      </c>
      <c r="F14270" s="235">
        <v>0.00003976138273908601</v>
      </c>
    </row>
    <row r="14271" ht="14.25" customHeight="1" spans="1:6" x14ac:dyDescent="0.25">
      <c r="A14271" s="232">
        <v>43763</v>
      </c>
      <c r="B14271" s="233">
        <v>298</v>
      </c>
      <c r="C14271" s="233">
        <v>14</v>
      </c>
      <c r="D14271" s="234">
        <v>0.2708333333321207</v>
      </c>
      <c r="E14271" s="235">
        <v>9.382610317622122e-8</v>
      </c>
      <c r="F14271" s="235">
        <v>0.000045370041261475974</v>
      </c>
    </row>
    <row r="14272" ht="14.25" customHeight="1" spans="1:6" x14ac:dyDescent="0.25">
      <c r="A14272" s="232">
        <v>43763</v>
      </c>
      <c r="B14272" s="233">
        <v>298</v>
      </c>
      <c r="C14272" s="233">
        <v>15</v>
      </c>
      <c r="D14272" s="234">
        <v>0.2916666666678793</v>
      </c>
      <c r="E14272" s="235">
        <v>0.0000020876307956709222</v>
      </c>
      <c r="F14272" s="235">
        <v>0.00005348256519564716</v>
      </c>
    </row>
    <row r="14273" ht="14.25" customHeight="1" spans="1:6" x14ac:dyDescent="0.25">
      <c r="A14273" s="232">
        <v>43763</v>
      </c>
      <c r="B14273" s="233">
        <v>298</v>
      </c>
      <c r="C14273" s="233">
        <v>16</v>
      </c>
      <c r="D14273" s="234">
        <v>0.3125</v>
      </c>
      <c r="E14273" s="235">
        <v>0.000008339761750117481</v>
      </c>
      <c r="F14273" s="235">
        <v>0.00005979230603333589</v>
      </c>
    </row>
    <row r="14274" ht="14.25" customHeight="1" spans="1:6" x14ac:dyDescent="0.25">
      <c r="A14274" s="232">
        <v>43763</v>
      </c>
      <c r="B14274" s="233">
        <v>298</v>
      </c>
      <c r="C14274" s="233">
        <v>17</v>
      </c>
      <c r="D14274" s="234">
        <v>0.3333333333321207</v>
      </c>
      <c r="E14274" s="235">
        <v>0.0000304427844149538</v>
      </c>
      <c r="F14274" s="235">
        <v>0.0000628970991439446</v>
      </c>
    </row>
    <row r="14275" ht="14.25" customHeight="1" spans="1:6" x14ac:dyDescent="0.25">
      <c r="A14275" s="232">
        <v>43763</v>
      </c>
      <c r="B14275" s="233">
        <v>298</v>
      </c>
      <c r="C14275" s="233">
        <v>18</v>
      </c>
      <c r="D14275" s="234">
        <v>0.3541666666678793</v>
      </c>
      <c r="E14275" s="235">
        <v>0.00007644776699694523</v>
      </c>
      <c r="F14275" s="235">
        <v>0.00006419910915807086</v>
      </c>
    </row>
    <row r="14276" ht="14.25" customHeight="1" spans="1:6" x14ac:dyDescent="0.25">
      <c r="A14276" s="232">
        <v>43763</v>
      </c>
      <c r="B14276" s="233">
        <v>298</v>
      </c>
      <c r="C14276" s="233">
        <v>19</v>
      </c>
      <c r="D14276" s="234">
        <v>0.375</v>
      </c>
      <c r="E14276" s="235">
        <v>0.00011494583986108284</v>
      </c>
      <c r="F14276" s="235">
        <v>0.00006259663529453087</v>
      </c>
    </row>
    <row r="14277" ht="14.25" customHeight="1" spans="1:6" x14ac:dyDescent="0.25">
      <c r="A14277" s="232">
        <v>43763</v>
      </c>
      <c r="B14277" s="233">
        <v>298</v>
      </c>
      <c r="C14277" s="233">
        <v>20</v>
      </c>
      <c r="D14277" s="234">
        <v>0.3958333333321207</v>
      </c>
      <c r="E14277" s="235">
        <v>0.00014805717361857448</v>
      </c>
      <c r="F14277" s="235">
        <v>0.000060393233732163374</v>
      </c>
    </row>
    <row r="14278" ht="14.25" customHeight="1" spans="1:6" x14ac:dyDescent="0.25">
      <c r="A14278" s="232">
        <v>43763</v>
      </c>
      <c r="B14278" s="233">
        <v>298</v>
      </c>
      <c r="C14278" s="233">
        <v>21</v>
      </c>
      <c r="D14278" s="234">
        <v>0.4166666666678793</v>
      </c>
      <c r="E14278" s="235">
        <v>0.00017386049582833202</v>
      </c>
      <c r="F14278" s="235">
        <v>0.00005808967755332465</v>
      </c>
    </row>
    <row r="14279" ht="14.25" customHeight="1" spans="1:6" x14ac:dyDescent="0.25">
      <c r="A14279" s="232">
        <v>43763</v>
      </c>
      <c r="B14279" s="233">
        <v>298</v>
      </c>
      <c r="C14279" s="233">
        <v>22</v>
      </c>
      <c r="D14279" s="234">
        <v>0.4375</v>
      </c>
      <c r="E14279" s="235">
        <v>0.00017205393410637526</v>
      </c>
      <c r="F14279" s="235">
        <v>0.00005608658522389965</v>
      </c>
    </row>
    <row r="14280" ht="14.25" customHeight="1" spans="1:6" x14ac:dyDescent="0.25">
      <c r="A14280" s="232">
        <v>43763</v>
      </c>
      <c r="B14280" s="233">
        <v>298</v>
      </c>
      <c r="C14280" s="233">
        <v>23</v>
      </c>
      <c r="D14280" s="234">
        <v>0.4583333333321207</v>
      </c>
      <c r="E14280" s="235">
        <v>0.00016625907884043977</v>
      </c>
      <c r="F14280" s="235">
        <v>0.00005498488444271591</v>
      </c>
    </row>
    <row r="14281" ht="14.25" customHeight="1" spans="1:6" x14ac:dyDescent="0.25">
      <c r="A14281" s="232">
        <v>43763</v>
      </c>
      <c r="B14281" s="233">
        <v>298</v>
      </c>
      <c r="C14281" s="233">
        <v>24</v>
      </c>
      <c r="D14281" s="234">
        <v>0.4791666666678793</v>
      </c>
      <c r="E14281" s="235">
        <v>0.00018850878638362002</v>
      </c>
      <c r="F14281" s="235">
        <v>0.00005538550290860091</v>
      </c>
    </row>
    <row r="14282" ht="14.25" customHeight="1" spans="1:6" x14ac:dyDescent="0.25">
      <c r="A14282" s="232">
        <v>43763</v>
      </c>
      <c r="B14282" s="233">
        <v>298</v>
      </c>
      <c r="C14282" s="233">
        <v>25</v>
      </c>
      <c r="D14282" s="234">
        <v>0.5</v>
      </c>
      <c r="E14282" s="235">
        <v>0.00019366509374654564</v>
      </c>
      <c r="F14282" s="235">
        <v>0.000056887822155669654</v>
      </c>
    </row>
    <row r="14283" ht="14.25" customHeight="1" spans="1:6" x14ac:dyDescent="0.25">
      <c r="A14283" s="232">
        <v>43763</v>
      </c>
      <c r="B14283" s="233">
        <v>298</v>
      </c>
      <c r="C14283" s="233">
        <v>26</v>
      </c>
      <c r="D14283" s="234">
        <v>0.5208333333321207</v>
      </c>
      <c r="E14283" s="235">
        <v>0.00019405827766848685</v>
      </c>
      <c r="F14283" s="235">
        <v>0.000057789213703910896</v>
      </c>
    </row>
    <row r="14284" ht="14.25" customHeight="1" spans="1:6" x14ac:dyDescent="0.25">
      <c r="A14284" s="232">
        <v>43763</v>
      </c>
      <c r="B14284" s="233">
        <v>298</v>
      </c>
      <c r="C14284" s="233">
        <v>27</v>
      </c>
      <c r="D14284" s="234">
        <v>0.5416666666678793</v>
      </c>
      <c r="E14284" s="235">
        <v>0.00017904115522623454</v>
      </c>
      <c r="F14284" s="235">
        <v>0.000056987976772140894</v>
      </c>
    </row>
    <row r="14285" ht="14.25" customHeight="1" spans="1:6" x14ac:dyDescent="0.25">
      <c r="A14285" s="232">
        <v>43763</v>
      </c>
      <c r="B14285" s="233">
        <v>298</v>
      </c>
      <c r="C14285" s="233">
        <v>28</v>
      </c>
      <c r="D14285" s="234">
        <v>0.5625</v>
      </c>
      <c r="E14285" s="235">
        <v>0.00015962545908919146</v>
      </c>
      <c r="F14285" s="235">
        <v>0.000055085039059187164</v>
      </c>
    </row>
    <row r="14286" ht="14.25" customHeight="1" spans="1:6" x14ac:dyDescent="0.25">
      <c r="A14286" s="232">
        <v>43763</v>
      </c>
      <c r="B14286" s="233">
        <v>298</v>
      </c>
      <c r="C14286" s="233">
        <v>29</v>
      </c>
      <c r="D14286" s="234">
        <v>0.5833333333321207</v>
      </c>
      <c r="E14286" s="235">
        <v>0.00014043403527669377</v>
      </c>
      <c r="F14286" s="235">
        <v>0.00005548565752507217</v>
      </c>
    </row>
    <row r="14287" ht="14.25" customHeight="1" spans="1:6" x14ac:dyDescent="0.25">
      <c r="A14287" s="232">
        <v>43763</v>
      </c>
      <c r="B14287" s="233">
        <v>298</v>
      </c>
      <c r="C14287" s="233">
        <v>30</v>
      </c>
      <c r="D14287" s="234">
        <v>0.6041666666678793</v>
      </c>
      <c r="E14287" s="235">
        <v>0.00011715967986536356</v>
      </c>
      <c r="F14287" s="235">
        <v>0.00005668751292272716</v>
      </c>
    </row>
    <row r="14288" ht="14.25" customHeight="1" spans="1:6" x14ac:dyDescent="0.25">
      <c r="A14288" s="232">
        <v>43763</v>
      </c>
      <c r="B14288" s="233">
        <v>298</v>
      </c>
      <c r="C14288" s="233">
        <v>31</v>
      </c>
      <c r="D14288" s="234">
        <v>0.625</v>
      </c>
      <c r="E14288" s="235">
        <v>0.00006551799542049701</v>
      </c>
      <c r="F14288" s="235">
        <v>0.000058991069101565885</v>
      </c>
    </row>
    <row r="14289" ht="14.25" customHeight="1" spans="1:6" x14ac:dyDescent="0.25">
      <c r="A14289" s="232">
        <v>43763</v>
      </c>
      <c r="B14289" s="233">
        <v>298</v>
      </c>
      <c r="C14289" s="233">
        <v>32</v>
      </c>
      <c r="D14289" s="234">
        <v>0.6458333333321207</v>
      </c>
      <c r="E14289" s="235">
        <v>0.000027651198307591516</v>
      </c>
      <c r="F14289" s="235">
        <v>0.00006319756299335835</v>
      </c>
    </row>
    <row r="14290" ht="14.25" customHeight="1" spans="1:6" x14ac:dyDescent="0.25">
      <c r="A14290" s="232">
        <v>43763</v>
      </c>
      <c r="B14290" s="233">
        <v>298</v>
      </c>
      <c r="C14290" s="233">
        <v>33</v>
      </c>
      <c r="D14290" s="234">
        <v>0.6666666666678793</v>
      </c>
      <c r="E14290" s="235">
        <v>0.000015782901851886284</v>
      </c>
      <c r="F14290" s="235">
        <v>0.00007040869537928833</v>
      </c>
    </row>
    <row r="14291" ht="14.25" customHeight="1" spans="1:6" x14ac:dyDescent="0.25">
      <c r="A14291" s="232">
        <v>43763</v>
      </c>
      <c r="B14291" s="233">
        <v>298</v>
      </c>
      <c r="C14291" s="233">
        <v>34</v>
      </c>
      <c r="D14291" s="234">
        <v>0.6875</v>
      </c>
      <c r="E14291" s="235">
        <v>0.000004729931665594298</v>
      </c>
      <c r="F14291" s="235">
        <v>0.00008242724935583825</v>
      </c>
    </row>
    <row r="14292" ht="14.25" customHeight="1" spans="1:6" x14ac:dyDescent="0.25">
      <c r="A14292" s="232">
        <v>43763</v>
      </c>
      <c r="B14292" s="233">
        <v>298</v>
      </c>
      <c r="C14292" s="233">
        <v>35</v>
      </c>
      <c r="D14292" s="234">
        <v>0.7083333333321207</v>
      </c>
      <c r="E14292" s="235">
        <v>9.118367573491667e-8</v>
      </c>
      <c r="F14292" s="235">
        <v>0.00009624858642887066</v>
      </c>
    </row>
    <row r="14293" ht="14.25" customHeight="1" spans="1:6" x14ac:dyDescent="0.25">
      <c r="A14293" s="232">
        <v>43763</v>
      </c>
      <c r="B14293" s="233">
        <v>298</v>
      </c>
      <c r="C14293" s="233">
        <v>36</v>
      </c>
      <c r="D14293" s="234">
        <v>0.7291666666678793</v>
      </c>
      <c r="E14293" s="235">
        <v>0</v>
      </c>
      <c r="F14293" s="235">
        <v>0.00010285879111597312</v>
      </c>
    </row>
    <row r="14294" ht="14.25" customHeight="1" spans="1:6" x14ac:dyDescent="0.25">
      <c r="A14294" s="232">
        <v>43763</v>
      </c>
      <c r="B14294" s="233">
        <v>298</v>
      </c>
      <c r="C14294" s="233">
        <v>37</v>
      </c>
      <c r="D14294" s="234">
        <v>0.75</v>
      </c>
      <c r="E14294" s="235">
        <v>0</v>
      </c>
      <c r="F14294" s="235">
        <v>0.00010433106397810049</v>
      </c>
    </row>
    <row r="14295" ht="14.25" customHeight="1" spans="1:6" x14ac:dyDescent="0.25">
      <c r="A14295" s="232">
        <v>43763</v>
      </c>
      <c r="B14295" s="233">
        <v>298</v>
      </c>
      <c r="C14295" s="233">
        <v>38</v>
      </c>
      <c r="D14295" s="234">
        <v>0.7708333333321207</v>
      </c>
      <c r="E14295" s="235">
        <v>0</v>
      </c>
      <c r="F14295" s="235">
        <v>0.00010049514216725162</v>
      </c>
    </row>
    <row r="14296" ht="14.25" customHeight="1" spans="1:6" x14ac:dyDescent="0.25">
      <c r="A14296" s="232">
        <v>43763</v>
      </c>
      <c r="B14296" s="233">
        <v>298</v>
      </c>
      <c r="C14296" s="233">
        <v>39</v>
      </c>
      <c r="D14296" s="234">
        <v>0.7916666666678793</v>
      </c>
      <c r="E14296" s="235">
        <v>0</v>
      </c>
      <c r="F14296" s="235">
        <v>0.00009704982336064065</v>
      </c>
    </row>
    <row r="14297" ht="14.25" customHeight="1" spans="1:6" x14ac:dyDescent="0.25">
      <c r="A14297" s="232">
        <v>43763</v>
      </c>
      <c r="B14297" s="233">
        <v>298</v>
      </c>
      <c r="C14297" s="233">
        <v>40</v>
      </c>
      <c r="D14297" s="234">
        <v>0.8125</v>
      </c>
      <c r="E14297" s="235">
        <v>0</v>
      </c>
      <c r="F14297" s="235">
        <v>0.00009204209253707818</v>
      </c>
    </row>
    <row r="14298" ht="14.25" customHeight="1" spans="1:6" x14ac:dyDescent="0.25">
      <c r="A14298" s="232">
        <v>43763</v>
      </c>
      <c r="B14298" s="233">
        <v>298</v>
      </c>
      <c r="C14298" s="233">
        <v>41</v>
      </c>
      <c r="D14298" s="234">
        <v>0.8333333333321207</v>
      </c>
      <c r="E14298" s="235">
        <v>0</v>
      </c>
      <c r="F14298" s="235">
        <v>0.00008843652634411321</v>
      </c>
    </row>
    <row r="14299" ht="14.25" customHeight="1" spans="1:6" x14ac:dyDescent="0.25">
      <c r="A14299" s="232">
        <v>43763</v>
      </c>
      <c r="B14299" s="233">
        <v>298</v>
      </c>
      <c r="C14299" s="233">
        <v>42</v>
      </c>
      <c r="D14299" s="234">
        <v>0.8541666666678793</v>
      </c>
      <c r="E14299" s="235">
        <v>0</v>
      </c>
      <c r="F14299" s="235">
        <v>0.00008332864090407948</v>
      </c>
    </row>
    <row r="14300" ht="14.25" customHeight="1" spans="1:6" x14ac:dyDescent="0.25">
      <c r="A14300" s="232">
        <v>43763</v>
      </c>
      <c r="B14300" s="233">
        <v>298</v>
      </c>
      <c r="C14300" s="233">
        <v>43</v>
      </c>
      <c r="D14300" s="234">
        <v>0.875</v>
      </c>
      <c r="E14300" s="235">
        <v>0</v>
      </c>
      <c r="F14300" s="235">
        <v>0.00007932245624522951</v>
      </c>
    </row>
    <row r="14301" ht="14.25" customHeight="1" spans="1:6" x14ac:dyDescent="0.25">
      <c r="A14301" s="232">
        <v>43763</v>
      </c>
      <c r="B14301" s="233">
        <v>298</v>
      </c>
      <c r="C14301" s="233">
        <v>44</v>
      </c>
      <c r="D14301" s="234">
        <v>0.8958333333321207</v>
      </c>
      <c r="E14301" s="235">
        <v>0</v>
      </c>
      <c r="F14301" s="235">
        <v>0.0000756167354357933</v>
      </c>
    </row>
    <row r="14302" ht="14.25" customHeight="1" spans="1:6" x14ac:dyDescent="0.25">
      <c r="A14302" s="232">
        <v>43763</v>
      </c>
      <c r="B14302" s="233">
        <v>298</v>
      </c>
      <c r="C14302" s="233">
        <v>45</v>
      </c>
      <c r="D14302" s="234">
        <v>0.9166666666678793</v>
      </c>
      <c r="E14302" s="235">
        <v>0</v>
      </c>
      <c r="F14302" s="235">
        <v>0.00007010823152987456</v>
      </c>
    </row>
    <row r="14303" ht="14.25" customHeight="1" spans="1:6" x14ac:dyDescent="0.25">
      <c r="A14303" s="232">
        <v>43763</v>
      </c>
      <c r="B14303" s="233">
        <v>298</v>
      </c>
      <c r="C14303" s="233">
        <v>46</v>
      </c>
      <c r="D14303" s="234">
        <v>0.9375</v>
      </c>
      <c r="E14303" s="235">
        <v>0</v>
      </c>
      <c r="F14303" s="235">
        <v>0.00006129462528040462</v>
      </c>
    </row>
    <row r="14304" ht="14.25" customHeight="1" spans="1:6" x14ac:dyDescent="0.25">
      <c r="A14304" s="232">
        <v>43763</v>
      </c>
      <c r="B14304" s="233">
        <v>298</v>
      </c>
      <c r="C14304" s="233">
        <v>47</v>
      </c>
      <c r="D14304" s="234">
        <v>0.9583333333321207</v>
      </c>
      <c r="E14304" s="235">
        <v>0</v>
      </c>
      <c r="F14304" s="235">
        <v>0.00005188009133210718</v>
      </c>
    </row>
    <row r="14305" ht="14.25" customHeight="1" spans="1:6" x14ac:dyDescent="0.25">
      <c r="A14305" s="232">
        <v>43763</v>
      </c>
      <c r="B14305" s="233">
        <v>298</v>
      </c>
      <c r="C14305" s="233">
        <v>48</v>
      </c>
      <c r="D14305" s="234">
        <v>0.9791666666678793</v>
      </c>
      <c r="E14305" s="235">
        <v>0</v>
      </c>
      <c r="F14305" s="235">
        <v>0.00004376756739793598</v>
      </c>
    </row>
    <row r="14306" ht="14.25" customHeight="1" spans="1:6" x14ac:dyDescent="0.25">
      <c r="A14306" s="232">
        <v>43764</v>
      </c>
      <c r="B14306" s="233">
        <v>299</v>
      </c>
      <c r="C14306" s="233">
        <v>1</v>
      </c>
      <c r="D14306" s="234">
        <v>0</v>
      </c>
      <c r="E14306" s="235">
        <v>0</v>
      </c>
      <c r="F14306" s="235">
        <v>0.000038158908875546014</v>
      </c>
    </row>
    <row r="14307" ht="14.25" customHeight="1" spans="1:6" x14ac:dyDescent="0.25">
      <c r="A14307" s="232">
        <v>43764</v>
      </c>
      <c r="B14307" s="233">
        <v>299</v>
      </c>
      <c r="C14307" s="233">
        <v>2</v>
      </c>
      <c r="D14307" s="234">
        <v>0.020833333332120674</v>
      </c>
      <c r="E14307" s="235">
        <v>0</v>
      </c>
      <c r="F14307" s="235">
        <v>0.000033952414983753533</v>
      </c>
    </row>
    <row r="14308" ht="14.25" customHeight="1" spans="1:6" x14ac:dyDescent="0.25">
      <c r="A14308" s="232">
        <v>43764</v>
      </c>
      <c r="B14308" s="233">
        <v>299</v>
      </c>
      <c r="C14308" s="233">
        <v>3</v>
      </c>
      <c r="D14308" s="234">
        <v>0.041666666667879326</v>
      </c>
      <c r="E14308" s="235">
        <v>0</v>
      </c>
      <c r="F14308" s="235">
        <v>0.00003174901342138605</v>
      </c>
    </row>
    <row r="14309" ht="14.25" customHeight="1" spans="1:6" x14ac:dyDescent="0.25">
      <c r="A14309" s="232">
        <v>43764</v>
      </c>
      <c r="B14309" s="233">
        <v>299</v>
      </c>
      <c r="C14309" s="233">
        <v>4</v>
      </c>
      <c r="D14309" s="234">
        <v>0.0625</v>
      </c>
      <c r="E14309" s="235">
        <v>0</v>
      </c>
      <c r="F14309" s="235">
        <v>0.000030447003407259817</v>
      </c>
    </row>
    <row r="14310" ht="14.25" customHeight="1" spans="1:6" x14ac:dyDescent="0.25">
      <c r="A14310" s="232">
        <v>43764</v>
      </c>
      <c r="B14310" s="233">
        <v>299</v>
      </c>
      <c r="C14310" s="233">
        <v>5</v>
      </c>
      <c r="D14310" s="234">
        <v>0.08333333333212067</v>
      </c>
      <c r="E14310" s="235">
        <v>0</v>
      </c>
      <c r="F14310" s="235">
        <v>0.00002914499339313357</v>
      </c>
    </row>
    <row r="14311" ht="14.25" customHeight="1" spans="1:6" x14ac:dyDescent="0.25">
      <c r="A14311" s="232">
        <v>43764</v>
      </c>
      <c r="B14311" s="233">
        <v>299</v>
      </c>
      <c r="C14311" s="233">
        <v>6</v>
      </c>
      <c r="D14311" s="234">
        <v>0.10416666666787933</v>
      </c>
      <c r="E14311" s="235">
        <v>0</v>
      </c>
      <c r="F14311" s="235">
        <v>0.000028243601844892327</v>
      </c>
    </row>
    <row r="14312" ht="14.25" customHeight="1" spans="1:6" x14ac:dyDescent="0.25">
      <c r="A14312" s="232">
        <v>43764</v>
      </c>
      <c r="B14312" s="233">
        <v>299</v>
      </c>
      <c r="C14312" s="233">
        <v>7</v>
      </c>
      <c r="D14312" s="234">
        <v>0.125</v>
      </c>
      <c r="E14312" s="235">
        <v>0</v>
      </c>
      <c r="F14312" s="235">
        <v>0.000028443911077834827</v>
      </c>
    </row>
    <row r="14313" ht="14.25" customHeight="1" spans="1:6" x14ac:dyDescent="0.25">
      <c r="A14313" s="232">
        <v>43764</v>
      </c>
      <c r="B14313" s="233">
        <v>299</v>
      </c>
      <c r="C14313" s="233">
        <v>8</v>
      </c>
      <c r="D14313" s="234">
        <v>0.14583333333212067</v>
      </c>
      <c r="E14313" s="235">
        <v>0</v>
      </c>
      <c r="F14313" s="235">
        <v>0.000027642674146064832</v>
      </c>
    </row>
    <row r="14314" ht="14.25" customHeight="1" spans="1:6" x14ac:dyDescent="0.25">
      <c r="A14314" s="232">
        <v>43764</v>
      </c>
      <c r="B14314" s="233">
        <v>299</v>
      </c>
      <c r="C14314" s="233">
        <v>9</v>
      </c>
      <c r="D14314" s="234">
        <v>0.16666666666787933</v>
      </c>
      <c r="E14314" s="235">
        <v>0</v>
      </c>
      <c r="F14314" s="235">
        <v>0.000027742828762536086</v>
      </c>
    </row>
    <row r="14315" ht="14.25" customHeight="1" spans="1:6" x14ac:dyDescent="0.25">
      <c r="A14315" s="232">
        <v>43764</v>
      </c>
      <c r="B14315" s="233">
        <v>299</v>
      </c>
      <c r="C14315" s="233">
        <v>10</v>
      </c>
      <c r="D14315" s="234">
        <v>0.1875</v>
      </c>
      <c r="E14315" s="235">
        <v>0</v>
      </c>
      <c r="F14315" s="235">
        <v>0.000028644220310777324</v>
      </c>
    </row>
    <row r="14316" ht="14.25" customHeight="1" spans="1:6" x14ac:dyDescent="0.25">
      <c r="A14316" s="232">
        <v>43764</v>
      </c>
      <c r="B14316" s="233">
        <v>299</v>
      </c>
      <c r="C14316" s="233">
        <v>11</v>
      </c>
      <c r="D14316" s="234">
        <v>0.20833333333212067</v>
      </c>
      <c r="E14316" s="235">
        <v>0</v>
      </c>
      <c r="F14316" s="235">
        <v>0.000029846075708432316</v>
      </c>
    </row>
    <row r="14317" ht="14.25" customHeight="1" spans="1:6" x14ac:dyDescent="0.25">
      <c r="A14317" s="232">
        <v>43764</v>
      </c>
      <c r="B14317" s="233">
        <v>299</v>
      </c>
      <c r="C14317" s="233">
        <v>12</v>
      </c>
      <c r="D14317" s="234">
        <v>0.22916666666787933</v>
      </c>
      <c r="E14317" s="235">
        <v>0</v>
      </c>
      <c r="F14317" s="235">
        <v>0.00003335148728492605</v>
      </c>
    </row>
    <row r="14318" ht="14.25" customHeight="1" spans="1:6" x14ac:dyDescent="0.25">
      <c r="A14318" s="232">
        <v>43764</v>
      </c>
      <c r="B14318" s="233">
        <v>299</v>
      </c>
      <c r="C14318" s="233">
        <v>13</v>
      </c>
      <c r="D14318" s="234">
        <v>0.25</v>
      </c>
      <c r="E14318" s="235">
        <v>0</v>
      </c>
      <c r="F14318" s="235">
        <v>0.000039360764273201</v>
      </c>
    </row>
    <row r="14319" ht="14.25" customHeight="1" spans="1:6" x14ac:dyDescent="0.25">
      <c r="A14319" s="232">
        <v>43764</v>
      </c>
      <c r="B14319" s="233">
        <v>299</v>
      </c>
      <c r="C14319" s="233">
        <v>14</v>
      </c>
      <c r="D14319" s="234">
        <v>0.2708333333321207</v>
      </c>
      <c r="E14319" s="235">
        <v>1.4073915476433183e-7</v>
      </c>
      <c r="F14319" s="235">
        <v>0.000045169732028533473</v>
      </c>
    </row>
    <row r="14320" ht="14.25" customHeight="1" spans="1:6" x14ac:dyDescent="0.25">
      <c r="A14320" s="232">
        <v>43764</v>
      </c>
      <c r="B14320" s="233">
        <v>299</v>
      </c>
      <c r="C14320" s="233">
        <v>15</v>
      </c>
      <c r="D14320" s="234">
        <v>0.2916666666678793</v>
      </c>
      <c r="E14320" s="235">
        <v>0.0000034170408680378663</v>
      </c>
      <c r="F14320" s="235">
        <v>0.000053783029045060915</v>
      </c>
    </row>
    <row r="14321" ht="14.25" customHeight="1" spans="1:6" x14ac:dyDescent="0.25">
      <c r="A14321" s="232">
        <v>43764</v>
      </c>
      <c r="B14321" s="233">
        <v>299</v>
      </c>
      <c r="C14321" s="233">
        <v>16</v>
      </c>
      <c r="D14321" s="234">
        <v>0.3125</v>
      </c>
      <c r="E14321" s="235">
        <v>0.000013681026462190727</v>
      </c>
      <c r="F14321" s="235">
        <v>0.000060793852198048374</v>
      </c>
    </row>
    <row r="14322" ht="14.25" customHeight="1" spans="1:6" x14ac:dyDescent="0.25">
      <c r="A14322" s="232">
        <v>43764</v>
      </c>
      <c r="B14322" s="233">
        <v>299</v>
      </c>
      <c r="C14322" s="233">
        <v>17</v>
      </c>
      <c r="D14322" s="234">
        <v>0.3333333333321207</v>
      </c>
      <c r="E14322" s="235">
        <v>0.000024680239125901508</v>
      </c>
      <c r="F14322" s="235">
        <v>0.00006279694452747336</v>
      </c>
    </row>
    <row r="14323" ht="14.25" customHeight="1" spans="1:6" x14ac:dyDescent="0.25">
      <c r="A14323" s="232">
        <v>43764</v>
      </c>
      <c r="B14323" s="233">
        <v>299</v>
      </c>
      <c r="C14323" s="233">
        <v>18</v>
      </c>
      <c r="D14323" s="234">
        <v>0.3541666666678793</v>
      </c>
      <c r="E14323" s="235">
        <v>0.00003884519282221207</v>
      </c>
      <c r="F14323" s="235">
        <v>0.00006439941839101337</v>
      </c>
    </row>
    <row r="14324" ht="14.25" customHeight="1" spans="1:6" x14ac:dyDescent="0.25">
      <c r="A14324" s="232">
        <v>43764</v>
      </c>
      <c r="B14324" s="233">
        <v>299</v>
      </c>
      <c r="C14324" s="233">
        <v>19</v>
      </c>
      <c r="D14324" s="234">
        <v>0.375</v>
      </c>
      <c r="E14324" s="235">
        <v>0.00005147801391588749</v>
      </c>
      <c r="F14324" s="235">
        <v>0.00006269678991100212</v>
      </c>
    </row>
    <row r="14325" ht="14.25" customHeight="1" spans="1:6" x14ac:dyDescent="0.25">
      <c r="A14325" s="232">
        <v>43764</v>
      </c>
      <c r="B14325" s="233">
        <v>299</v>
      </c>
      <c r="C14325" s="233">
        <v>20</v>
      </c>
      <c r="D14325" s="234">
        <v>0.3958333333321207</v>
      </c>
      <c r="E14325" s="235">
        <v>0.00006446911478239372</v>
      </c>
      <c r="F14325" s="235">
        <v>0.00006129462528040462</v>
      </c>
    </row>
    <row r="14326" ht="14.25" customHeight="1" spans="1:6" x14ac:dyDescent="0.25">
      <c r="A14326" s="232">
        <v>43764</v>
      </c>
      <c r="B14326" s="233">
        <v>299</v>
      </c>
      <c r="C14326" s="233">
        <v>21</v>
      </c>
      <c r="D14326" s="234">
        <v>0.4166666666678793</v>
      </c>
      <c r="E14326" s="235">
        <v>0.00007648255284600399</v>
      </c>
      <c r="F14326" s="235">
        <v>0.00005869060525215214</v>
      </c>
    </row>
    <row r="14327" ht="14.25" customHeight="1" spans="1:6" x14ac:dyDescent="0.25">
      <c r="A14327" s="232">
        <v>43764</v>
      </c>
      <c r="B14327" s="233">
        <v>299</v>
      </c>
      <c r="C14327" s="233">
        <v>22</v>
      </c>
      <c r="D14327" s="234">
        <v>0.4375</v>
      </c>
      <c r="E14327" s="235">
        <v>0.00009295053825867846</v>
      </c>
      <c r="F14327" s="235">
        <v>0.00005728844062155465</v>
      </c>
    </row>
    <row r="14328" ht="14.25" customHeight="1" spans="1:6" x14ac:dyDescent="0.25">
      <c r="A14328" s="232">
        <v>43764</v>
      </c>
      <c r="B14328" s="233">
        <v>299</v>
      </c>
      <c r="C14328" s="233">
        <v>23</v>
      </c>
      <c r="D14328" s="234">
        <v>0.4583333333321207</v>
      </c>
      <c r="E14328" s="235">
        <v>0.00010261296537827112</v>
      </c>
      <c r="F14328" s="235">
        <v>0.000055786121374485906</v>
      </c>
    </row>
    <row r="14329" ht="14.25" customHeight="1" spans="1:6" x14ac:dyDescent="0.25">
      <c r="A14329" s="232">
        <v>43764</v>
      </c>
      <c r="B14329" s="233">
        <v>299</v>
      </c>
      <c r="C14329" s="233">
        <v>24</v>
      </c>
      <c r="D14329" s="234">
        <v>0.4791666666678793</v>
      </c>
      <c r="E14329" s="235">
        <v>0.00011151921869194287</v>
      </c>
      <c r="F14329" s="235">
        <v>0.000056186739840370906</v>
      </c>
    </row>
    <row r="14330" ht="14.25" customHeight="1" spans="1:6" x14ac:dyDescent="0.25">
      <c r="A14330" s="232">
        <v>43764</v>
      </c>
      <c r="B14330" s="233">
        <v>299</v>
      </c>
      <c r="C14330" s="233">
        <v>25</v>
      </c>
      <c r="D14330" s="234">
        <v>0.5</v>
      </c>
      <c r="E14330" s="235">
        <v>0.00016180442017943471</v>
      </c>
      <c r="F14330" s="235">
        <v>0.00005828998678626714</v>
      </c>
    </row>
    <row r="14331" ht="14.25" customHeight="1" spans="1:6" x14ac:dyDescent="0.25">
      <c r="A14331" s="232">
        <v>43764</v>
      </c>
      <c r="B14331" s="233">
        <v>299</v>
      </c>
      <c r="C14331" s="233">
        <v>26</v>
      </c>
      <c r="D14331" s="234">
        <v>0.5208333333321207</v>
      </c>
      <c r="E14331" s="235">
        <v>0.00017859530534736868</v>
      </c>
      <c r="F14331" s="235">
        <v>0.00005909122371803713</v>
      </c>
    </row>
    <row r="14332" ht="14.25" customHeight="1" spans="1:6" x14ac:dyDescent="0.25">
      <c r="A14332" s="232">
        <v>43764</v>
      </c>
      <c r="B14332" s="233">
        <v>299</v>
      </c>
      <c r="C14332" s="233">
        <v>27</v>
      </c>
      <c r="D14332" s="234">
        <v>0.5416666666678793</v>
      </c>
      <c r="E14332" s="235">
        <v>0.00016358180482391502</v>
      </c>
      <c r="F14332" s="235">
        <v>0.00005788936832038214</v>
      </c>
    </row>
    <row r="14333" ht="14.25" customHeight="1" spans="1:6" x14ac:dyDescent="0.25">
      <c r="A14333" s="232">
        <v>43764</v>
      </c>
      <c r="B14333" s="233">
        <v>299</v>
      </c>
      <c r="C14333" s="233">
        <v>28</v>
      </c>
      <c r="D14333" s="234">
        <v>0.5625</v>
      </c>
      <c r="E14333" s="235">
        <v>0.0001224222356924025</v>
      </c>
      <c r="F14333" s="235">
        <v>0.00005598643060742841</v>
      </c>
    </row>
    <row r="14334" ht="14.25" customHeight="1" spans="1:6" x14ac:dyDescent="0.25">
      <c r="A14334" s="232">
        <v>43764</v>
      </c>
      <c r="B14334" s="233">
        <v>299</v>
      </c>
      <c r="C14334" s="233">
        <v>29</v>
      </c>
      <c r="D14334" s="234">
        <v>0.5833333333321207</v>
      </c>
      <c r="E14334" s="235">
        <v>0.00012056162828217311</v>
      </c>
      <c r="F14334" s="235">
        <v>0.00005498488444271591</v>
      </c>
    </row>
    <row r="14335" ht="14.25" customHeight="1" spans="1:6" x14ac:dyDescent="0.25">
      <c r="A14335" s="232">
        <v>43764</v>
      </c>
      <c r="B14335" s="233">
        <v>299</v>
      </c>
      <c r="C14335" s="233">
        <v>30</v>
      </c>
      <c r="D14335" s="234">
        <v>0.6041666666678793</v>
      </c>
      <c r="E14335" s="235">
        <v>0.00012055560371133474</v>
      </c>
      <c r="F14335" s="235">
        <v>0.000055786121374485906</v>
      </c>
    </row>
    <row r="14336" ht="14.25" customHeight="1" spans="1:6" x14ac:dyDescent="0.25">
      <c r="A14336" s="232">
        <v>43764</v>
      </c>
      <c r="B14336" s="233">
        <v>299</v>
      </c>
      <c r="C14336" s="233">
        <v>31</v>
      </c>
      <c r="D14336" s="234">
        <v>0.625</v>
      </c>
      <c r="E14336" s="235">
        <v>0.0000807554014146691</v>
      </c>
      <c r="F14336" s="235">
        <v>0.00005859045063568089</v>
      </c>
    </row>
    <row r="14337" ht="14.25" customHeight="1" spans="1:6" x14ac:dyDescent="0.25">
      <c r="A14337" s="232">
        <v>43764</v>
      </c>
      <c r="B14337" s="233">
        <v>299</v>
      </c>
      <c r="C14337" s="233">
        <v>32</v>
      </c>
      <c r="D14337" s="234">
        <v>0.6458333333321207</v>
      </c>
      <c r="E14337" s="235">
        <v>0.000024790209074301388</v>
      </c>
      <c r="F14337" s="235">
        <v>0.00006269678991100212</v>
      </c>
    </row>
    <row r="14338" ht="14.25" customHeight="1" spans="1:6" x14ac:dyDescent="0.25">
      <c r="A14338" s="232">
        <v>43764</v>
      </c>
      <c r="B14338" s="233">
        <v>299</v>
      </c>
      <c r="C14338" s="233">
        <v>33</v>
      </c>
      <c r="D14338" s="234">
        <v>0.6666666666678793</v>
      </c>
      <c r="E14338" s="235">
        <v>0.000010544312920150537</v>
      </c>
      <c r="F14338" s="235">
        <v>0.00007020838614634582</v>
      </c>
    </row>
    <row r="14339" ht="14.25" customHeight="1" spans="1:6" x14ac:dyDescent="0.25">
      <c r="A14339" s="232">
        <v>43764</v>
      </c>
      <c r="B14339" s="233">
        <v>299</v>
      </c>
      <c r="C14339" s="233">
        <v>34</v>
      </c>
      <c r="D14339" s="234">
        <v>0.6875</v>
      </c>
      <c r="E14339" s="235">
        <v>0.0000029091443737703554</v>
      </c>
      <c r="F14339" s="235">
        <v>0.000082327094739367</v>
      </c>
    </row>
    <row r="14340" ht="14.25" customHeight="1" spans="1:6" x14ac:dyDescent="0.25">
      <c r="A14340" s="232">
        <v>43764</v>
      </c>
      <c r="B14340" s="233">
        <v>299</v>
      </c>
      <c r="C14340" s="233">
        <v>35</v>
      </c>
      <c r="D14340" s="234">
        <v>0.7083333333321207</v>
      </c>
      <c r="E14340" s="235">
        <v>2.8976556859642215e-9</v>
      </c>
      <c r="F14340" s="235">
        <v>0.00009604827719592816</v>
      </c>
    </row>
    <row r="14341" ht="14.25" customHeight="1" spans="1:6" x14ac:dyDescent="0.25">
      <c r="A14341" s="232">
        <v>43764</v>
      </c>
      <c r="B14341" s="233">
        <v>299</v>
      </c>
      <c r="C14341" s="233">
        <v>36</v>
      </c>
      <c r="D14341" s="234">
        <v>0.7291666666678793</v>
      </c>
      <c r="E14341" s="235">
        <v>0</v>
      </c>
      <c r="F14341" s="235">
        <v>0.00010168698210325952</v>
      </c>
    </row>
    <row r="14342" ht="14.25" customHeight="1" spans="1:6" x14ac:dyDescent="0.25">
      <c r="A14342" s="232">
        <v>43764</v>
      </c>
      <c r="B14342" s="233">
        <v>299</v>
      </c>
      <c r="C14342" s="233">
        <v>37</v>
      </c>
      <c r="D14342" s="234">
        <v>0.75</v>
      </c>
      <c r="E14342" s="235">
        <v>0</v>
      </c>
      <c r="F14342" s="235">
        <v>0.0001038503218190385</v>
      </c>
    </row>
    <row r="14343" ht="14.25" customHeight="1" spans="1:6" x14ac:dyDescent="0.25">
      <c r="A14343" s="232">
        <v>43764</v>
      </c>
      <c r="B14343" s="233">
        <v>299</v>
      </c>
      <c r="C14343" s="233">
        <v>38</v>
      </c>
      <c r="D14343" s="234">
        <v>0.7708333333321207</v>
      </c>
      <c r="E14343" s="235">
        <v>0</v>
      </c>
      <c r="F14343" s="235">
        <v>0.00010028481747266202</v>
      </c>
    </row>
    <row r="14344" ht="14.25" customHeight="1" spans="1:6" x14ac:dyDescent="0.25">
      <c r="A14344" s="232">
        <v>43764</v>
      </c>
      <c r="B14344" s="233">
        <v>299</v>
      </c>
      <c r="C14344" s="233">
        <v>39</v>
      </c>
      <c r="D14344" s="234">
        <v>0.7916666666678793</v>
      </c>
      <c r="E14344" s="235">
        <v>0</v>
      </c>
      <c r="F14344" s="235">
        <v>0.0000971499779771119</v>
      </c>
    </row>
    <row r="14345" ht="14.25" customHeight="1" spans="1:6" x14ac:dyDescent="0.25">
      <c r="A14345" s="232">
        <v>43764</v>
      </c>
      <c r="B14345" s="233">
        <v>299</v>
      </c>
      <c r="C14345" s="233">
        <v>40</v>
      </c>
      <c r="D14345" s="234">
        <v>0.8125</v>
      </c>
      <c r="E14345" s="235">
        <v>0</v>
      </c>
      <c r="F14345" s="235">
        <v>0.00009274317485237694</v>
      </c>
    </row>
    <row r="14346" ht="14.25" customHeight="1" spans="1:6" x14ac:dyDescent="0.25">
      <c r="A14346" s="232">
        <v>43764</v>
      </c>
      <c r="B14346" s="233">
        <v>299</v>
      </c>
      <c r="C14346" s="233">
        <v>41</v>
      </c>
      <c r="D14346" s="234">
        <v>0.8333333333321207</v>
      </c>
      <c r="E14346" s="235">
        <v>0</v>
      </c>
      <c r="F14346" s="235">
        <v>0.0000886368355770557</v>
      </c>
    </row>
    <row r="14347" ht="14.25" customHeight="1" spans="1:6" x14ac:dyDescent="0.25">
      <c r="A14347" s="232">
        <v>43764</v>
      </c>
      <c r="B14347" s="233">
        <v>299</v>
      </c>
      <c r="C14347" s="233">
        <v>42</v>
      </c>
      <c r="D14347" s="234">
        <v>0.8541666666678793</v>
      </c>
      <c r="E14347" s="235">
        <v>0</v>
      </c>
      <c r="F14347" s="235">
        <v>0.00008352895013702199</v>
      </c>
    </row>
    <row r="14348" ht="14.25" customHeight="1" spans="1:6" x14ac:dyDescent="0.25">
      <c r="A14348" s="232">
        <v>43764</v>
      </c>
      <c r="B14348" s="233">
        <v>299</v>
      </c>
      <c r="C14348" s="233">
        <v>43</v>
      </c>
      <c r="D14348" s="234">
        <v>0.875</v>
      </c>
      <c r="E14348" s="235">
        <v>0</v>
      </c>
      <c r="F14348" s="235">
        <v>0.00007942261086170077</v>
      </c>
    </row>
    <row r="14349" ht="14.25" customHeight="1" spans="1:6" x14ac:dyDescent="0.25">
      <c r="A14349" s="232">
        <v>43764</v>
      </c>
      <c r="B14349" s="233">
        <v>299</v>
      </c>
      <c r="C14349" s="233">
        <v>44</v>
      </c>
      <c r="D14349" s="234">
        <v>0.8958333333321207</v>
      </c>
      <c r="E14349" s="235">
        <v>0</v>
      </c>
      <c r="F14349" s="235">
        <v>0.00007481549850402329</v>
      </c>
    </row>
    <row r="14350" ht="14.25" customHeight="1" spans="1:6" x14ac:dyDescent="0.25">
      <c r="A14350" s="232">
        <v>43764</v>
      </c>
      <c r="B14350" s="233">
        <v>299</v>
      </c>
      <c r="C14350" s="233">
        <v>45</v>
      </c>
      <c r="D14350" s="234">
        <v>0.9166666666678793</v>
      </c>
      <c r="E14350" s="235">
        <v>0</v>
      </c>
      <c r="F14350" s="235">
        <v>0.00006960745844751831</v>
      </c>
    </row>
    <row r="14351" ht="14.25" customHeight="1" spans="1:6" x14ac:dyDescent="0.25">
      <c r="A14351" s="232">
        <v>43764</v>
      </c>
      <c r="B14351" s="233">
        <v>299</v>
      </c>
      <c r="C14351" s="233">
        <v>46</v>
      </c>
      <c r="D14351" s="234">
        <v>0.9375</v>
      </c>
      <c r="E14351" s="235">
        <v>0</v>
      </c>
      <c r="F14351" s="235">
        <v>0.00006129462528040462</v>
      </c>
    </row>
    <row r="14352" ht="14.25" customHeight="1" spans="1:6" x14ac:dyDescent="0.25">
      <c r="A14352" s="232">
        <v>43764</v>
      </c>
      <c r="B14352" s="233">
        <v>299</v>
      </c>
      <c r="C14352" s="233">
        <v>47</v>
      </c>
      <c r="D14352" s="234">
        <v>0.9583333333321207</v>
      </c>
      <c r="E14352" s="235">
        <v>0</v>
      </c>
      <c r="F14352" s="235">
        <v>0.000051980245948578425</v>
      </c>
    </row>
    <row r="14353" ht="14.25" customHeight="1" spans="1:6" x14ac:dyDescent="0.25">
      <c r="A14353" s="232">
        <v>43764</v>
      </c>
      <c r="B14353" s="233">
        <v>299</v>
      </c>
      <c r="C14353" s="233">
        <v>48</v>
      </c>
      <c r="D14353" s="234">
        <v>0.9791666666678793</v>
      </c>
      <c r="E14353" s="235">
        <v>0</v>
      </c>
      <c r="F14353" s="235">
        <v>0.00004456880432970597</v>
      </c>
    </row>
    <row r="14354" ht="14.25" customHeight="1" spans="1:6" x14ac:dyDescent="0.25">
      <c r="A14354" s="232">
        <v>43765</v>
      </c>
      <c r="B14354" s="233">
        <v>300</v>
      </c>
      <c r="C14354" s="233">
        <v>1</v>
      </c>
      <c r="D14354" s="234">
        <v>0</v>
      </c>
      <c r="E14354" s="235">
        <v>0</v>
      </c>
      <c r="F14354" s="235">
        <v>0.000038158908875546014</v>
      </c>
    </row>
    <row r="14355" ht="14.25" customHeight="1" spans="1:6" x14ac:dyDescent="0.25">
      <c r="A14355" s="232">
        <v>43765</v>
      </c>
      <c r="B14355" s="233">
        <v>300</v>
      </c>
      <c r="C14355" s="233">
        <v>2</v>
      </c>
      <c r="D14355" s="234">
        <v>0.020833333332120674</v>
      </c>
      <c r="E14355" s="235">
        <v>0</v>
      </c>
      <c r="F14355" s="235">
        <v>0.000034453188066109795</v>
      </c>
    </row>
    <row r="14356" ht="14.25" customHeight="1" spans="1:6" x14ac:dyDescent="0.25">
      <c r="A14356" s="232">
        <v>43765</v>
      </c>
      <c r="B14356" s="233">
        <v>300</v>
      </c>
      <c r="C14356" s="233">
        <v>3</v>
      </c>
      <c r="D14356" s="234">
        <v>0.041666666667879326</v>
      </c>
      <c r="E14356" s="235">
        <v>0</v>
      </c>
      <c r="F14356" s="235">
        <v>0.000032049477270799804</v>
      </c>
    </row>
    <row r="14357" ht="14.25" customHeight="1" spans="1:6" x14ac:dyDescent="0.25">
      <c r="A14357" s="232">
        <v>43765</v>
      </c>
      <c r="B14357" s="233">
        <v>300</v>
      </c>
      <c r="C14357" s="233">
        <v>4</v>
      </c>
      <c r="D14357" s="234">
        <v>0.0625</v>
      </c>
      <c r="E14357" s="235">
        <v>0</v>
      </c>
      <c r="F14357" s="235">
        <v>0.000030346848790788564</v>
      </c>
    </row>
    <row r="14358" ht="14.25" customHeight="1" spans="1:6" x14ac:dyDescent="0.25">
      <c r="A14358" s="232">
        <v>43765</v>
      </c>
      <c r="B14358" s="233">
        <v>300</v>
      </c>
      <c r="C14358" s="233">
        <v>5</v>
      </c>
      <c r="D14358" s="234">
        <v>0.08333333333212067</v>
      </c>
      <c r="E14358" s="235">
        <v>0</v>
      </c>
      <c r="F14358" s="235">
        <v>0.00002974592109196107</v>
      </c>
    </row>
    <row r="14359" ht="14.25" customHeight="1" spans="1:6" x14ac:dyDescent="0.25">
      <c r="A14359" s="232">
        <v>43765</v>
      </c>
      <c r="B14359" s="233">
        <v>300</v>
      </c>
      <c r="C14359" s="233">
        <v>6</v>
      </c>
      <c r="D14359" s="234">
        <v>0.10416666666787933</v>
      </c>
      <c r="E14359" s="235">
        <v>0</v>
      </c>
      <c r="F14359" s="235">
        <v>0.00002874437492724857</v>
      </c>
    </row>
    <row r="14360" ht="14.25" customHeight="1" spans="1:6" x14ac:dyDescent="0.25">
      <c r="A14360" s="232">
        <v>43765</v>
      </c>
      <c r="B14360" s="233">
        <v>300</v>
      </c>
      <c r="C14360" s="233">
        <v>7</v>
      </c>
      <c r="D14360" s="234">
        <v>0.125</v>
      </c>
      <c r="E14360" s="235">
        <v>0</v>
      </c>
      <c r="F14360" s="235">
        <v>0.00002874437492724857</v>
      </c>
    </row>
    <row r="14361" ht="14.25" customHeight="1" spans="1:6" x14ac:dyDescent="0.25">
      <c r="A14361" s="232">
        <v>43765</v>
      </c>
      <c r="B14361" s="233">
        <v>300</v>
      </c>
      <c r="C14361" s="233">
        <v>8</v>
      </c>
      <c r="D14361" s="234">
        <v>0.14583333333212067</v>
      </c>
      <c r="E14361" s="235">
        <v>0</v>
      </c>
      <c r="F14361" s="235">
        <v>0.000028043292611949826</v>
      </c>
    </row>
    <row r="14362" ht="14.25" customHeight="1" spans="1:6" x14ac:dyDescent="0.25">
      <c r="A14362" s="232">
        <v>43765</v>
      </c>
      <c r="B14362" s="233">
        <v>300</v>
      </c>
      <c r="C14362" s="233">
        <v>9</v>
      </c>
      <c r="D14362" s="234">
        <v>0.16666666666787933</v>
      </c>
      <c r="E14362" s="235">
        <v>0</v>
      </c>
      <c r="F14362" s="235">
        <v>0.000028043292611949826</v>
      </c>
    </row>
    <row r="14363" ht="14.25" customHeight="1" spans="1:6" x14ac:dyDescent="0.25">
      <c r="A14363" s="232">
        <v>43765</v>
      </c>
      <c r="B14363" s="233">
        <v>300</v>
      </c>
      <c r="C14363" s="233">
        <v>10</v>
      </c>
      <c r="D14363" s="234">
        <v>0.1875</v>
      </c>
      <c r="E14363" s="235">
        <v>0</v>
      </c>
      <c r="F14363" s="235">
        <v>0.000029245148009604822</v>
      </c>
    </row>
    <row r="14364" ht="14.25" customHeight="1" spans="1:6" x14ac:dyDescent="0.25">
      <c r="A14364" s="232">
        <v>43765</v>
      </c>
      <c r="B14364" s="233">
        <v>300</v>
      </c>
      <c r="C14364" s="233">
        <v>11</v>
      </c>
      <c r="D14364" s="234">
        <v>0.20833333333212067</v>
      </c>
      <c r="E14364" s="235">
        <v>0</v>
      </c>
      <c r="F14364" s="235">
        <v>0.000030346848790788564</v>
      </c>
    </row>
    <row r="14365" ht="14.25" customHeight="1" spans="1:6" x14ac:dyDescent="0.25">
      <c r="A14365" s="232">
        <v>43765</v>
      </c>
      <c r="B14365" s="233">
        <v>300</v>
      </c>
      <c r="C14365" s="233">
        <v>12</v>
      </c>
      <c r="D14365" s="234">
        <v>0.22916666666787933</v>
      </c>
      <c r="E14365" s="235">
        <v>0</v>
      </c>
      <c r="F14365" s="235">
        <v>0.000033151178051983545</v>
      </c>
    </row>
    <row r="14366" ht="14.25" customHeight="1" spans="1:6" x14ac:dyDescent="0.25">
      <c r="A14366" s="232">
        <v>43765</v>
      </c>
      <c r="B14366" s="233">
        <v>300</v>
      </c>
      <c r="C14366" s="233">
        <v>13</v>
      </c>
      <c r="D14366" s="234">
        <v>0.25</v>
      </c>
      <c r="E14366" s="235">
        <v>0</v>
      </c>
      <c r="F14366" s="235">
        <v>0.000040061846588499765</v>
      </c>
    </row>
    <row r="14367" ht="14.25" customHeight="1" spans="1:6" x14ac:dyDescent="0.25">
      <c r="A14367" s="232">
        <v>43765</v>
      </c>
      <c r="B14367" s="233">
        <v>300</v>
      </c>
      <c r="C14367" s="233">
        <v>14</v>
      </c>
      <c r="D14367" s="234">
        <v>0.2708333333321207</v>
      </c>
      <c r="E14367" s="235">
        <v>1.8765220635244244e-7</v>
      </c>
      <c r="F14367" s="235">
        <v>0.00004667205127560222</v>
      </c>
    </row>
    <row r="14368" ht="14.25" customHeight="1" spans="1:6" x14ac:dyDescent="0.25">
      <c r="A14368" s="232">
        <v>43765</v>
      </c>
      <c r="B14368" s="233">
        <v>300</v>
      </c>
      <c r="C14368" s="233">
        <v>15</v>
      </c>
      <c r="D14368" s="234">
        <v>0.2916666666678793</v>
      </c>
      <c r="E14368" s="235">
        <v>0.0000021814568988471434</v>
      </c>
      <c r="F14368" s="235">
        <v>0.000054684420593302164</v>
      </c>
    </row>
    <row r="14369" ht="14.25" customHeight="1" spans="1:6" x14ac:dyDescent="0.25">
      <c r="A14369" s="232">
        <v>43765</v>
      </c>
      <c r="B14369" s="233">
        <v>300</v>
      </c>
      <c r="C14369" s="233">
        <v>16</v>
      </c>
      <c r="D14369" s="234">
        <v>0.3125</v>
      </c>
      <c r="E14369" s="235">
        <v>0.000006462196868357702</v>
      </c>
      <c r="F14369" s="235">
        <v>0.00006139477989687587</v>
      </c>
    </row>
    <row r="14370" ht="14.25" customHeight="1" spans="1:6" x14ac:dyDescent="0.25">
      <c r="A14370" s="232">
        <v>43765</v>
      </c>
      <c r="B14370" s="233">
        <v>300</v>
      </c>
      <c r="C14370" s="233">
        <v>17</v>
      </c>
      <c r="D14370" s="234">
        <v>0.3333333333321207</v>
      </c>
      <c r="E14370" s="235">
        <v>0.000013130266337352768</v>
      </c>
      <c r="F14370" s="235">
        <v>0.00006339787222630086</v>
      </c>
    </row>
    <row r="14371" ht="14.25" customHeight="1" spans="1:6" x14ac:dyDescent="0.25">
      <c r="A14371" s="232">
        <v>43765</v>
      </c>
      <c r="B14371" s="233">
        <v>300</v>
      </c>
      <c r="C14371" s="233">
        <v>18</v>
      </c>
      <c r="D14371" s="234">
        <v>0.3541666666678793</v>
      </c>
      <c r="E14371" s="235">
        <v>0.00002177768406241741</v>
      </c>
      <c r="F14371" s="235">
        <v>0.0000653008099392546</v>
      </c>
    </row>
    <row r="14372" ht="14.25" customHeight="1" spans="1:6" x14ac:dyDescent="0.25">
      <c r="A14372" s="232">
        <v>43765</v>
      </c>
      <c r="B14372" s="233">
        <v>300</v>
      </c>
      <c r="C14372" s="233">
        <v>19</v>
      </c>
      <c r="D14372" s="234">
        <v>0.375</v>
      </c>
      <c r="E14372" s="235">
        <v>0.00003343214394783445</v>
      </c>
      <c r="F14372" s="235">
        <v>0.00006449957300748461</v>
      </c>
    </row>
    <row r="14373" ht="14.25" customHeight="1" spans="1:6" x14ac:dyDescent="0.25">
      <c r="A14373" s="232">
        <v>43765</v>
      </c>
      <c r="B14373" s="233">
        <v>300</v>
      </c>
      <c r="C14373" s="233">
        <v>20</v>
      </c>
      <c r="D14373" s="234">
        <v>0.3958333333321207</v>
      </c>
      <c r="E14373" s="235">
        <v>0.00004288884769657516</v>
      </c>
      <c r="F14373" s="235">
        <v>0.00006259663529453087</v>
      </c>
    </row>
    <row r="14374" ht="14.25" customHeight="1" spans="1:6" x14ac:dyDescent="0.25">
      <c r="A14374" s="232">
        <v>43765</v>
      </c>
      <c r="B14374" s="233">
        <v>300</v>
      </c>
      <c r="C14374" s="233">
        <v>21</v>
      </c>
      <c r="D14374" s="234">
        <v>0.4166666666678793</v>
      </c>
      <c r="E14374" s="235">
        <v>0.00005158829543129911</v>
      </c>
      <c r="F14374" s="235">
        <v>0.00006069369758157713</v>
      </c>
    </row>
    <row r="14375" ht="14.25" customHeight="1" spans="1:6" x14ac:dyDescent="0.25">
      <c r="A14375" s="232">
        <v>43765</v>
      </c>
      <c r="B14375" s="233">
        <v>300</v>
      </c>
      <c r="C14375" s="233">
        <v>22</v>
      </c>
      <c r="D14375" s="234">
        <v>0.4375</v>
      </c>
      <c r="E14375" s="235">
        <v>0.000059995237366106944</v>
      </c>
      <c r="F14375" s="235">
        <v>0.000058390141402738404</v>
      </c>
    </row>
    <row r="14376" ht="14.25" customHeight="1" spans="1:6" x14ac:dyDescent="0.25">
      <c r="A14376" s="232">
        <v>43765</v>
      </c>
      <c r="B14376" s="233">
        <v>300</v>
      </c>
      <c r="C14376" s="233">
        <v>23</v>
      </c>
      <c r="D14376" s="234">
        <v>0.4583333333321207</v>
      </c>
      <c r="E14376" s="235">
        <v>0.00007103809904005238</v>
      </c>
      <c r="F14376" s="235">
        <v>0.00005668751292272716</v>
      </c>
    </row>
    <row r="14377" ht="14.25" customHeight="1" spans="1:6" x14ac:dyDescent="0.25">
      <c r="A14377" s="232">
        <v>43765</v>
      </c>
      <c r="B14377" s="233">
        <v>300</v>
      </c>
      <c r="C14377" s="233">
        <v>24</v>
      </c>
      <c r="D14377" s="234">
        <v>0.4791666666678793</v>
      </c>
      <c r="E14377" s="235">
        <v>0.00007853960946387999</v>
      </c>
      <c r="F14377" s="235">
        <v>0.0000567876675391984</v>
      </c>
    </row>
    <row r="14378" ht="14.25" customHeight="1" spans="1:6" x14ac:dyDescent="0.25">
      <c r="A14378" s="232">
        <v>43765</v>
      </c>
      <c r="B14378" s="233">
        <v>300</v>
      </c>
      <c r="C14378" s="233">
        <v>25</v>
      </c>
      <c r="D14378" s="234">
        <v>0.5</v>
      </c>
      <c r="E14378" s="235">
        <v>0.00008643452587839092</v>
      </c>
      <c r="F14378" s="235">
        <v>0.00005828998678626714</v>
      </c>
    </row>
    <row r="14379" ht="14.25" customHeight="1" spans="1:6" x14ac:dyDescent="0.25">
      <c r="A14379" s="232">
        <v>43765</v>
      </c>
      <c r="B14379" s="233">
        <v>300</v>
      </c>
      <c r="C14379" s="233">
        <v>26</v>
      </c>
      <c r="D14379" s="234">
        <v>0.5208333333321207</v>
      </c>
      <c r="E14379" s="235">
        <v>0.0000927750987136513</v>
      </c>
      <c r="F14379" s="235">
        <v>0.00005959199680039339</v>
      </c>
    </row>
    <row r="14380" ht="14.25" customHeight="1" spans="1:6" x14ac:dyDescent="0.25">
      <c r="A14380" s="232">
        <v>43765</v>
      </c>
      <c r="B14380" s="233">
        <v>300</v>
      </c>
      <c r="C14380" s="233">
        <v>27</v>
      </c>
      <c r="D14380" s="234">
        <v>0.5416666666678793</v>
      </c>
      <c r="E14380" s="235">
        <v>0.00008777729867873774</v>
      </c>
      <c r="F14380" s="235">
        <v>0.000059191378334508385</v>
      </c>
    </row>
    <row r="14381" ht="14.25" customHeight="1" spans="1:6" x14ac:dyDescent="0.25">
      <c r="A14381" s="232">
        <v>43765</v>
      </c>
      <c r="B14381" s="233">
        <v>300</v>
      </c>
      <c r="C14381" s="233">
        <v>28</v>
      </c>
      <c r="D14381" s="234">
        <v>0.5625</v>
      </c>
      <c r="E14381" s="235">
        <v>0.00007312597039292568</v>
      </c>
      <c r="F14381" s="235">
        <v>0.000056987976772140894</v>
      </c>
    </row>
    <row r="14382" ht="14.25" customHeight="1" spans="1:6" x14ac:dyDescent="0.25">
      <c r="A14382" s="232">
        <v>43765</v>
      </c>
      <c r="B14382" s="233">
        <v>300</v>
      </c>
      <c r="C14382" s="233">
        <v>29</v>
      </c>
      <c r="D14382" s="234">
        <v>0.5833333333321207</v>
      </c>
      <c r="E14382" s="235">
        <v>0.0000626304879068911</v>
      </c>
      <c r="F14382" s="235">
        <v>0.000056887822155669654</v>
      </c>
    </row>
    <row r="14383" ht="14.25" customHeight="1" spans="1:6" x14ac:dyDescent="0.25">
      <c r="A14383" s="232">
        <v>43765</v>
      </c>
      <c r="B14383" s="233">
        <v>300</v>
      </c>
      <c r="C14383" s="233">
        <v>30</v>
      </c>
      <c r="D14383" s="234">
        <v>0.6041666666678793</v>
      </c>
      <c r="E14383" s="235">
        <v>0.00005382313018105338</v>
      </c>
      <c r="F14383" s="235">
        <v>0.000058390141402738404</v>
      </c>
    </row>
    <row r="14384" ht="14.25" customHeight="1" spans="1:6" x14ac:dyDescent="0.25">
      <c r="A14384" s="232">
        <v>43765</v>
      </c>
      <c r="B14384" s="233">
        <v>300</v>
      </c>
      <c r="C14384" s="233">
        <v>31</v>
      </c>
      <c r="D14384" s="234">
        <v>0.625</v>
      </c>
      <c r="E14384" s="235">
        <v>0.00003964477579542821</v>
      </c>
      <c r="F14384" s="235">
        <v>0.000060393233732163374</v>
      </c>
    </row>
    <row r="14385" ht="14.25" customHeight="1" spans="1:6" x14ac:dyDescent="0.25">
      <c r="A14385" s="232">
        <v>43765</v>
      </c>
      <c r="B14385" s="233">
        <v>300</v>
      </c>
      <c r="C14385" s="233">
        <v>32</v>
      </c>
      <c r="D14385" s="234">
        <v>0.6458333333321207</v>
      </c>
      <c r="E14385" s="235">
        <v>0.00003001328097717927</v>
      </c>
      <c r="F14385" s="235">
        <v>0.00006480003685689835</v>
      </c>
    </row>
    <row r="14386" ht="14.25" customHeight="1" spans="1:6" x14ac:dyDescent="0.25">
      <c r="A14386" s="232">
        <v>43765</v>
      </c>
      <c r="B14386" s="233">
        <v>300</v>
      </c>
      <c r="C14386" s="233">
        <v>33</v>
      </c>
      <c r="D14386" s="234">
        <v>0.6666666666678793</v>
      </c>
      <c r="E14386" s="235">
        <v>0.00002095602962767912</v>
      </c>
      <c r="F14386" s="235">
        <v>0.0000720111692428283</v>
      </c>
    </row>
    <row r="14387" ht="14.25" customHeight="1" spans="1:6" x14ac:dyDescent="0.25">
      <c r="A14387" s="232">
        <v>43765</v>
      </c>
      <c r="B14387" s="233">
        <v>300</v>
      </c>
      <c r="C14387" s="233">
        <v>34</v>
      </c>
      <c r="D14387" s="234">
        <v>0.6875</v>
      </c>
      <c r="E14387" s="235">
        <v>0.000009572236645891016</v>
      </c>
      <c r="F14387" s="235">
        <v>0.00008372925936996448</v>
      </c>
    </row>
    <row r="14388" ht="14.25" customHeight="1" spans="1:6" x14ac:dyDescent="0.25">
      <c r="A14388" s="232">
        <v>43765</v>
      </c>
      <c r="B14388" s="233">
        <v>300</v>
      </c>
      <c r="C14388" s="233">
        <v>35</v>
      </c>
      <c r="D14388" s="234">
        <v>0.7083333333321207</v>
      </c>
      <c r="E14388" s="235">
        <v>3.4216997993832825e-7</v>
      </c>
      <c r="F14388" s="235">
        <v>0.00009755059644299692</v>
      </c>
    </row>
    <row r="14389" ht="14.25" customHeight="1" spans="1:6" x14ac:dyDescent="0.25">
      <c r="A14389" s="232">
        <v>43765</v>
      </c>
      <c r="B14389" s="233">
        <v>300</v>
      </c>
      <c r="C14389" s="233">
        <v>36</v>
      </c>
      <c r="D14389" s="234">
        <v>0.7291666666678793</v>
      </c>
      <c r="E14389" s="235">
        <v>6.535138355578884e-9</v>
      </c>
      <c r="F14389" s="235">
        <v>0.00010266849734467774</v>
      </c>
    </row>
    <row r="14390" ht="14.25" customHeight="1" spans="1:6" x14ac:dyDescent="0.25">
      <c r="A14390" s="232">
        <v>43765</v>
      </c>
      <c r="B14390" s="233">
        <v>300</v>
      </c>
      <c r="C14390" s="233">
        <v>37</v>
      </c>
      <c r="D14390" s="234">
        <v>0.75</v>
      </c>
      <c r="E14390" s="235">
        <v>0</v>
      </c>
      <c r="F14390" s="235">
        <v>0.00010445124951786598</v>
      </c>
    </row>
    <row r="14391" ht="14.25" customHeight="1" spans="1:6" x14ac:dyDescent="0.25">
      <c r="A14391" s="232">
        <v>43765</v>
      </c>
      <c r="B14391" s="233">
        <v>300</v>
      </c>
      <c r="C14391" s="233">
        <v>38</v>
      </c>
      <c r="D14391" s="234">
        <v>0.7708333333321207</v>
      </c>
      <c r="E14391" s="235">
        <v>0</v>
      </c>
      <c r="F14391" s="235">
        <v>0.00010100593071125499</v>
      </c>
    </row>
    <row r="14392" ht="14.25" customHeight="1" spans="1:6" x14ac:dyDescent="0.25">
      <c r="A14392" s="232">
        <v>43765</v>
      </c>
      <c r="B14392" s="233">
        <v>300</v>
      </c>
      <c r="C14392" s="233">
        <v>39</v>
      </c>
      <c r="D14392" s="234">
        <v>0.7916666666678793</v>
      </c>
      <c r="E14392" s="235">
        <v>0</v>
      </c>
      <c r="F14392" s="235">
        <v>0.00009815152414182439</v>
      </c>
    </row>
    <row r="14393" ht="14.25" customHeight="1" spans="1:6" x14ac:dyDescent="0.25">
      <c r="A14393" s="232">
        <v>43765</v>
      </c>
      <c r="B14393" s="233">
        <v>300</v>
      </c>
      <c r="C14393" s="233">
        <v>40</v>
      </c>
      <c r="D14393" s="234">
        <v>0.8125</v>
      </c>
      <c r="E14393" s="235">
        <v>0</v>
      </c>
      <c r="F14393" s="235">
        <v>0.00009234255638649195</v>
      </c>
    </row>
    <row r="14394" ht="14.25" customHeight="1" spans="1:6" x14ac:dyDescent="0.25">
      <c r="A14394" s="232">
        <v>43765</v>
      </c>
      <c r="B14394" s="233">
        <v>300</v>
      </c>
      <c r="C14394" s="233">
        <v>41</v>
      </c>
      <c r="D14394" s="234">
        <v>0.8333333333321207</v>
      </c>
      <c r="E14394" s="235">
        <v>0</v>
      </c>
      <c r="F14394" s="235">
        <v>0.00008903745404294072</v>
      </c>
    </row>
    <row r="14395" ht="14.25" customHeight="1" spans="1:6" x14ac:dyDescent="0.25">
      <c r="A14395" s="232">
        <v>43765</v>
      </c>
      <c r="B14395" s="233">
        <v>300</v>
      </c>
      <c r="C14395" s="233">
        <v>42</v>
      </c>
      <c r="D14395" s="234">
        <v>0.8541666666678793</v>
      </c>
      <c r="E14395" s="235">
        <v>0</v>
      </c>
      <c r="F14395" s="235">
        <v>0.00008402972321937824</v>
      </c>
    </row>
    <row r="14396" ht="14.25" customHeight="1" spans="1:6" x14ac:dyDescent="0.25">
      <c r="A14396" s="232">
        <v>43765</v>
      </c>
      <c r="B14396" s="233">
        <v>300</v>
      </c>
      <c r="C14396" s="233">
        <v>43</v>
      </c>
      <c r="D14396" s="234">
        <v>0.875</v>
      </c>
      <c r="E14396" s="235">
        <v>0</v>
      </c>
      <c r="F14396" s="235">
        <v>0.00007932245624522951</v>
      </c>
    </row>
    <row r="14397" ht="14.25" customHeight="1" spans="1:6" x14ac:dyDescent="0.25">
      <c r="A14397" s="232">
        <v>43765</v>
      </c>
      <c r="B14397" s="233">
        <v>300</v>
      </c>
      <c r="C14397" s="233">
        <v>44</v>
      </c>
      <c r="D14397" s="234">
        <v>0.8958333333321207</v>
      </c>
      <c r="E14397" s="235">
        <v>0</v>
      </c>
      <c r="F14397" s="235">
        <v>0.00007541642620285079</v>
      </c>
    </row>
    <row r="14398" ht="14.25" customHeight="1" spans="1:6" x14ac:dyDescent="0.25">
      <c r="A14398" s="232">
        <v>43765</v>
      </c>
      <c r="B14398" s="233">
        <v>300</v>
      </c>
      <c r="C14398" s="233">
        <v>45</v>
      </c>
      <c r="D14398" s="234">
        <v>0.9166666666678793</v>
      </c>
      <c r="E14398" s="235">
        <v>0</v>
      </c>
      <c r="F14398" s="235">
        <v>0.00007000807691340332</v>
      </c>
    </row>
    <row r="14399" ht="14.25" customHeight="1" spans="1:6" x14ac:dyDescent="0.25">
      <c r="A14399" s="232">
        <v>43765</v>
      </c>
      <c r="B14399" s="233">
        <v>300</v>
      </c>
      <c r="C14399" s="233">
        <v>46</v>
      </c>
      <c r="D14399" s="234">
        <v>0.9375</v>
      </c>
      <c r="E14399" s="235">
        <v>0</v>
      </c>
      <c r="F14399" s="235">
        <v>0.00006199570759570338</v>
      </c>
    </row>
    <row r="14400" ht="14.25" customHeight="1" spans="1:6" x14ac:dyDescent="0.25">
      <c r="A14400" s="232">
        <v>43765</v>
      </c>
      <c r="B14400" s="233">
        <v>300</v>
      </c>
      <c r="C14400" s="233">
        <v>47</v>
      </c>
      <c r="D14400" s="234">
        <v>0.9583333333321207</v>
      </c>
      <c r="E14400" s="235">
        <v>0</v>
      </c>
      <c r="F14400" s="235">
        <v>0.00005278148288034843</v>
      </c>
    </row>
    <row r="14401" ht="14.25" customHeight="1" spans="1:6" x14ac:dyDescent="0.25">
      <c r="A14401" s="232">
        <v>43765</v>
      </c>
      <c r="B14401" s="233">
        <v>300</v>
      </c>
      <c r="C14401" s="233">
        <v>48</v>
      </c>
      <c r="D14401" s="234">
        <v>0.9791666666678793</v>
      </c>
      <c r="E14401" s="235">
        <v>0</v>
      </c>
      <c r="F14401" s="235">
        <v>0.00004476911356264847</v>
      </c>
    </row>
    <row r="14402" ht="14.25" customHeight="1" spans="1:6" x14ac:dyDescent="0.25">
      <c r="A14402" s="232">
        <v>43766</v>
      </c>
      <c r="B14402" s="233">
        <v>301</v>
      </c>
      <c r="C14402" s="233">
        <v>1</v>
      </c>
      <c r="D14402" s="234">
        <v>0</v>
      </c>
      <c r="E14402" s="235">
        <v>0</v>
      </c>
      <c r="F14402" s="235">
        <v>0.00003845937272495976</v>
      </c>
    </row>
    <row r="14403" ht="14.25" customHeight="1" spans="1:6" x14ac:dyDescent="0.25">
      <c r="A14403" s="232">
        <v>43766</v>
      </c>
      <c r="B14403" s="233">
        <v>301</v>
      </c>
      <c r="C14403" s="233">
        <v>2</v>
      </c>
      <c r="D14403" s="234">
        <v>0.020833333332120674</v>
      </c>
      <c r="E14403" s="235">
        <v>0</v>
      </c>
      <c r="F14403" s="235">
        <v>0.00003545473423082228</v>
      </c>
    </row>
    <row r="14404" ht="14.25" customHeight="1" spans="1:6" x14ac:dyDescent="0.25">
      <c r="A14404" s="232">
        <v>43766</v>
      </c>
      <c r="B14404" s="233">
        <v>301</v>
      </c>
      <c r="C14404" s="233">
        <v>3</v>
      </c>
      <c r="D14404" s="234">
        <v>0.041666666667879326</v>
      </c>
      <c r="E14404" s="235">
        <v>0</v>
      </c>
      <c r="F14404" s="235">
        <v>0.00003285071420256979</v>
      </c>
    </row>
    <row r="14405" ht="14.25" customHeight="1" spans="1:6" x14ac:dyDescent="0.25">
      <c r="A14405" s="232">
        <v>43766</v>
      </c>
      <c r="B14405" s="233">
        <v>301</v>
      </c>
      <c r="C14405" s="233">
        <v>4</v>
      </c>
      <c r="D14405" s="234">
        <v>0.0625</v>
      </c>
      <c r="E14405" s="235">
        <v>0</v>
      </c>
      <c r="F14405" s="235">
        <v>0.000031148085722558555</v>
      </c>
    </row>
    <row r="14406" ht="14.25" customHeight="1" spans="1:6" x14ac:dyDescent="0.25">
      <c r="A14406" s="232">
        <v>43766</v>
      </c>
      <c r="B14406" s="233">
        <v>301</v>
      </c>
      <c r="C14406" s="233">
        <v>5</v>
      </c>
      <c r="D14406" s="234">
        <v>0.08333333333212067</v>
      </c>
      <c r="E14406" s="235">
        <v>0</v>
      </c>
      <c r="F14406" s="235">
        <v>0.000029946230324903566</v>
      </c>
    </row>
    <row r="14407" ht="14.25" customHeight="1" spans="1:6" x14ac:dyDescent="0.25">
      <c r="A14407" s="232">
        <v>43766</v>
      </c>
      <c r="B14407" s="233">
        <v>301</v>
      </c>
      <c r="C14407" s="233">
        <v>6</v>
      </c>
      <c r="D14407" s="234">
        <v>0.10416666666787933</v>
      </c>
      <c r="E14407" s="235">
        <v>0</v>
      </c>
      <c r="F14407" s="235">
        <v>0.000028644220310777324</v>
      </c>
    </row>
    <row r="14408" ht="14.25" customHeight="1" spans="1:6" x14ac:dyDescent="0.25">
      <c r="A14408" s="232">
        <v>43766</v>
      </c>
      <c r="B14408" s="233">
        <v>301</v>
      </c>
      <c r="C14408" s="233">
        <v>7</v>
      </c>
      <c r="D14408" s="234">
        <v>0.125</v>
      </c>
      <c r="E14408" s="235">
        <v>0</v>
      </c>
      <c r="F14408" s="235">
        <v>0.000028544065694306077</v>
      </c>
    </row>
    <row r="14409" ht="14.25" customHeight="1" spans="1:6" x14ac:dyDescent="0.25">
      <c r="A14409" s="232">
        <v>43766</v>
      </c>
      <c r="B14409" s="233">
        <v>301</v>
      </c>
      <c r="C14409" s="233">
        <v>8</v>
      </c>
      <c r="D14409" s="234">
        <v>0.14583333333212067</v>
      </c>
      <c r="E14409" s="235">
        <v>0</v>
      </c>
      <c r="F14409" s="235">
        <v>0.000028043292611949826</v>
      </c>
    </row>
    <row r="14410" ht="14.25" customHeight="1" spans="1:6" x14ac:dyDescent="0.25">
      <c r="A14410" s="232">
        <v>43766</v>
      </c>
      <c r="B14410" s="233">
        <v>301</v>
      </c>
      <c r="C14410" s="233">
        <v>9</v>
      </c>
      <c r="D14410" s="234">
        <v>0.16666666666787933</v>
      </c>
      <c r="E14410" s="235">
        <v>0</v>
      </c>
      <c r="F14410" s="235">
        <v>0.000027943137995478576</v>
      </c>
    </row>
    <row r="14411" ht="14.25" customHeight="1" spans="1:6" x14ac:dyDescent="0.25">
      <c r="A14411" s="232">
        <v>43766</v>
      </c>
      <c r="B14411" s="233">
        <v>301</v>
      </c>
      <c r="C14411" s="233">
        <v>10</v>
      </c>
      <c r="D14411" s="234">
        <v>0.1875</v>
      </c>
      <c r="E14411" s="235">
        <v>0</v>
      </c>
      <c r="F14411" s="235">
        <v>0.00002914499339313357</v>
      </c>
    </row>
    <row r="14412" ht="14.25" customHeight="1" spans="1:6" x14ac:dyDescent="0.25">
      <c r="A14412" s="232">
        <v>43766</v>
      </c>
      <c r="B14412" s="233">
        <v>301</v>
      </c>
      <c r="C14412" s="233">
        <v>11</v>
      </c>
      <c r="D14412" s="234">
        <v>0.20833333333212067</v>
      </c>
      <c r="E14412" s="235">
        <v>0</v>
      </c>
      <c r="F14412" s="235">
        <v>0.000030146539557846063</v>
      </c>
    </row>
    <row r="14413" ht="14.25" customHeight="1" spans="1:6" x14ac:dyDescent="0.25">
      <c r="A14413" s="232">
        <v>43766</v>
      </c>
      <c r="B14413" s="233">
        <v>301</v>
      </c>
      <c r="C14413" s="233">
        <v>12</v>
      </c>
      <c r="D14413" s="234">
        <v>0.22916666666787933</v>
      </c>
      <c r="E14413" s="235">
        <v>0</v>
      </c>
      <c r="F14413" s="235">
        <v>0.0000326504049696273</v>
      </c>
    </row>
    <row r="14414" ht="14.25" customHeight="1" spans="1:6" x14ac:dyDescent="0.25">
      <c r="A14414" s="232">
        <v>43766</v>
      </c>
      <c r="B14414" s="233">
        <v>301</v>
      </c>
      <c r="C14414" s="233">
        <v>13</v>
      </c>
      <c r="D14414" s="234">
        <v>0.25</v>
      </c>
      <c r="E14414" s="235">
        <v>0</v>
      </c>
      <c r="F14414" s="235">
        <v>0.000039260609656729756</v>
      </c>
    </row>
    <row r="14415" ht="14.25" customHeight="1" spans="1:6" x14ac:dyDescent="0.25">
      <c r="A14415" s="232">
        <v>43766</v>
      </c>
      <c r="B14415" s="233">
        <v>301</v>
      </c>
      <c r="C14415" s="233">
        <v>14</v>
      </c>
      <c r="D14415" s="234">
        <v>0.2708333333321207</v>
      </c>
      <c r="E14415" s="235">
        <v>2.5802178373460837e-7</v>
      </c>
      <c r="F14415" s="235">
        <v>0.000045370041261475974</v>
      </c>
    </row>
    <row r="14416" ht="14.25" customHeight="1" spans="1:6" x14ac:dyDescent="0.25">
      <c r="A14416" s="232">
        <v>43766</v>
      </c>
      <c r="B14416" s="233">
        <v>301</v>
      </c>
      <c r="C14416" s="233">
        <v>15</v>
      </c>
      <c r="D14416" s="234">
        <v>0.2916666666678793</v>
      </c>
      <c r="E14416" s="235">
        <v>0.0000030258918274331343</v>
      </c>
      <c r="F14416" s="235">
        <v>0.0000545842659768309</v>
      </c>
    </row>
    <row r="14417" ht="14.25" customHeight="1" spans="1:6" x14ac:dyDescent="0.25">
      <c r="A14417" s="232">
        <v>43766</v>
      </c>
      <c r="B14417" s="233">
        <v>301</v>
      </c>
      <c r="C14417" s="233">
        <v>16</v>
      </c>
      <c r="D14417" s="234">
        <v>0.3125</v>
      </c>
      <c r="E14417" s="235">
        <v>0.000008529263166797606</v>
      </c>
      <c r="F14417" s="235">
        <v>0.000059992615266278386</v>
      </c>
    </row>
    <row r="14418" ht="14.25" customHeight="1" spans="1:6" x14ac:dyDescent="0.25">
      <c r="A14418" s="232">
        <v>43766</v>
      </c>
      <c r="B14418" s="233">
        <v>301</v>
      </c>
      <c r="C14418" s="233">
        <v>17</v>
      </c>
      <c r="D14418" s="234">
        <v>0.3333333333321207</v>
      </c>
      <c r="E14418" s="235">
        <v>0.00001566600872031017</v>
      </c>
      <c r="F14418" s="235">
        <v>0.00006439941839101337</v>
      </c>
    </row>
    <row r="14419" ht="14.25" customHeight="1" spans="1:6" x14ac:dyDescent="0.25">
      <c r="A14419" s="232">
        <v>43766</v>
      </c>
      <c r="B14419" s="233">
        <v>301</v>
      </c>
      <c r="C14419" s="233">
        <v>18</v>
      </c>
      <c r="D14419" s="234">
        <v>0.3541666666678793</v>
      </c>
      <c r="E14419" s="235">
        <v>0.00002333098343839691</v>
      </c>
      <c r="F14419" s="235">
        <v>0.00006590173763808209</v>
      </c>
    </row>
    <row r="14420" ht="14.25" customHeight="1" spans="1:6" x14ac:dyDescent="0.25">
      <c r="A14420" s="232">
        <v>43766</v>
      </c>
      <c r="B14420" s="233">
        <v>301</v>
      </c>
      <c r="C14420" s="233">
        <v>19</v>
      </c>
      <c r="D14420" s="234">
        <v>0.375</v>
      </c>
      <c r="E14420" s="235">
        <v>0.00003801855348822562</v>
      </c>
      <c r="F14420" s="235">
        <v>0.00006500034608984085</v>
      </c>
    </row>
    <row r="14421" ht="14.25" customHeight="1" spans="1:6" x14ac:dyDescent="0.25">
      <c r="A14421" s="232">
        <v>43766</v>
      </c>
      <c r="B14421" s="233">
        <v>301</v>
      </c>
      <c r="C14421" s="233">
        <v>20</v>
      </c>
      <c r="D14421" s="234">
        <v>0.3958333333321207</v>
      </c>
      <c r="E14421" s="235">
        <v>0.00005046972251716239</v>
      </c>
      <c r="F14421" s="235">
        <v>0.00006399879992512835</v>
      </c>
    </row>
    <row r="14422" ht="14.25" customHeight="1" spans="1:6" x14ac:dyDescent="0.25">
      <c r="A14422" s="232">
        <v>43766</v>
      </c>
      <c r="B14422" s="233">
        <v>301</v>
      </c>
      <c r="C14422" s="233">
        <v>21</v>
      </c>
      <c r="D14422" s="234">
        <v>0.4166666666678793</v>
      </c>
      <c r="E14422" s="235">
        <v>0.00006490175375457076</v>
      </c>
      <c r="F14422" s="235">
        <v>0.00006319756299335835</v>
      </c>
    </row>
    <row r="14423" ht="14.25" customHeight="1" spans="1:6" x14ac:dyDescent="0.25">
      <c r="A14423" s="232">
        <v>43766</v>
      </c>
      <c r="B14423" s="233">
        <v>301</v>
      </c>
      <c r="C14423" s="233">
        <v>22</v>
      </c>
      <c r="D14423" s="234">
        <v>0.4375</v>
      </c>
      <c r="E14423" s="235">
        <v>0.00007776171729609777</v>
      </c>
      <c r="F14423" s="235">
        <v>0.00006049338834863463</v>
      </c>
    </row>
    <row r="14424" ht="14.25" customHeight="1" spans="1:6" x14ac:dyDescent="0.25">
      <c r="A14424" s="232">
        <v>43766</v>
      </c>
      <c r="B14424" s="233">
        <v>301</v>
      </c>
      <c r="C14424" s="233">
        <v>23</v>
      </c>
      <c r="D14424" s="234">
        <v>0.4583333333321207</v>
      </c>
      <c r="E14424" s="235">
        <v>0.00008410959084341978</v>
      </c>
      <c r="F14424" s="235">
        <v>0.00005989246064980713</v>
      </c>
    </row>
    <row r="14425" ht="14.25" customHeight="1" spans="1:6" x14ac:dyDescent="0.25">
      <c r="A14425" s="232">
        <v>43766</v>
      </c>
      <c r="B14425" s="233">
        <v>301</v>
      </c>
      <c r="C14425" s="233">
        <v>24</v>
      </c>
      <c r="D14425" s="234">
        <v>0.4791666666678793</v>
      </c>
      <c r="E14425" s="235">
        <v>0.00009109111662262189</v>
      </c>
      <c r="F14425" s="235">
        <v>0.00006069369758157713</v>
      </c>
    </row>
    <row r="14426" ht="14.25" customHeight="1" spans="1:6" x14ac:dyDescent="0.25">
      <c r="A14426" s="232">
        <v>43766</v>
      </c>
      <c r="B14426" s="233">
        <v>301</v>
      </c>
      <c r="C14426" s="233">
        <v>25</v>
      </c>
      <c r="D14426" s="234">
        <v>0.5</v>
      </c>
      <c r="E14426" s="235">
        <v>0.00007818881714551396</v>
      </c>
      <c r="F14426" s="235">
        <v>0.00006229617144511711</v>
      </c>
    </row>
    <row r="14427" ht="14.25" customHeight="1" spans="1:6" x14ac:dyDescent="0.25">
      <c r="A14427" s="232">
        <v>43766</v>
      </c>
      <c r="B14427" s="233">
        <v>301</v>
      </c>
      <c r="C14427" s="233">
        <v>26</v>
      </c>
      <c r="D14427" s="234">
        <v>0.5208333333321207</v>
      </c>
      <c r="E14427" s="235">
        <v>0.00007328757949260274</v>
      </c>
      <c r="F14427" s="235">
        <v>0.00006299725376041584</v>
      </c>
    </row>
    <row r="14428" ht="14.25" customHeight="1" spans="1:6" x14ac:dyDescent="0.25">
      <c r="A14428" s="232">
        <v>43766</v>
      </c>
      <c r="B14428" s="233">
        <v>301</v>
      </c>
      <c r="C14428" s="233">
        <v>27</v>
      </c>
      <c r="D14428" s="234">
        <v>0.5416666666678793</v>
      </c>
      <c r="E14428" s="235">
        <v>0.00006809775364807359</v>
      </c>
      <c r="F14428" s="235">
        <v>0.00006239632606158836</v>
      </c>
    </row>
    <row r="14429" ht="14.25" customHeight="1" spans="1:6" x14ac:dyDescent="0.25">
      <c r="A14429" s="232">
        <v>43766</v>
      </c>
      <c r="B14429" s="233">
        <v>301</v>
      </c>
      <c r="C14429" s="233">
        <v>28</v>
      </c>
      <c r="D14429" s="234">
        <v>0.5625</v>
      </c>
      <c r="E14429" s="235">
        <v>0.00007039764648077638</v>
      </c>
      <c r="F14429" s="235">
        <v>0.00005979230603333589</v>
      </c>
    </row>
    <row r="14430" ht="14.25" customHeight="1" spans="1:6" x14ac:dyDescent="0.25">
      <c r="A14430" s="232">
        <v>43766</v>
      </c>
      <c r="B14430" s="233">
        <v>301</v>
      </c>
      <c r="C14430" s="233">
        <v>29</v>
      </c>
      <c r="D14430" s="234">
        <v>0.5833333333321207</v>
      </c>
      <c r="E14430" s="235">
        <v>0.00006651001189958957</v>
      </c>
      <c r="F14430" s="235">
        <v>0.000058490296019209644</v>
      </c>
    </row>
    <row r="14431" ht="14.25" customHeight="1" spans="1:6" x14ac:dyDescent="0.25">
      <c r="A14431" s="232">
        <v>43766</v>
      </c>
      <c r="B14431" s="233">
        <v>301</v>
      </c>
      <c r="C14431" s="233">
        <v>30</v>
      </c>
      <c r="D14431" s="234">
        <v>0.6041666666678793</v>
      </c>
      <c r="E14431" s="235">
        <v>0.00005602515646594382</v>
      </c>
      <c r="F14431" s="235">
        <v>0.00005909122371803713</v>
      </c>
    </row>
    <row r="14432" ht="14.25" customHeight="1" spans="1:6" x14ac:dyDescent="0.25">
      <c r="A14432" s="232">
        <v>43766</v>
      </c>
      <c r="B14432" s="233">
        <v>301</v>
      </c>
      <c r="C14432" s="233">
        <v>31</v>
      </c>
      <c r="D14432" s="234">
        <v>0.625</v>
      </c>
      <c r="E14432" s="235">
        <v>0.000043515991048471484</v>
      </c>
      <c r="F14432" s="235">
        <v>0.00006129462528040462</v>
      </c>
    </row>
    <row r="14433" ht="14.25" customHeight="1" spans="1:6" x14ac:dyDescent="0.25">
      <c r="A14433" s="232">
        <v>43766</v>
      </c>
      <c r="B14433" s="233">
        <v>301</v>
      </c>
      <c r="C14433" s="233">
        <v>32</v>
      </c>
      <c r="D14433" s="234">
        <v>0.6458333333321207</v>
      </c>
      <c r="E14433" s="235">
        <v>0.00002017066994646589</v>
      </c>
      <c r="F14433" s="235">
        <v>0.0000653008099392546</v>
      </c>
    </row>
    <row r="14434" ht="14.25" customHeight="1" spans="1:6" x14ac:dyDescent="0.25">
      <c r="A14434" s="232">
        <v>43766</v>
      </c>
      <c r="B14434" s="233">
        <v>301</v>
      </c>
      <c r="C14434" s="233">
        <v>33</v>
      </c>
      <c r="D14434" s="234">
        <v>0.6666666666678793</v>
      </c>
      <c r="E14434" s="235">
        <v>0.000010531645716433771</v>
      </c>
      <c r="F14434" s="235">
        <v>0.00007221147847577081</v>
      </c>
    </row>
    <row r="14435" ht="14.25" customHeight="1" spans="1:6" x14ac:dyDescent="0.25">
      <c r="A14435" s="232">
        <v>43766</v>
      </c>
      <c r="B14435" s="233">
        <v>301</v>
      </c>
      <c r="C14435" s="233">
        <v>34</v>
      </c>
      <c r="D14435" s="234">
        <v>0.6875</v>
      </c>
      <c r="E14435" s="235">
        <v>0.0000021618130542863568</v>
      </c>
      <c r="F14435" s="235">
        <v>0.00008302817705466573</v>
      </c>
    </row>
    <row r="14436" ht="14.25" customHeight="1" spans="1:6" x14ac:dyDescent="0.25">
      <c r="A14436" s="232">
        <v>43766</v>
      </c>
      <c r="B14436" s="233">
        <v>301</v>
      </c>
      <c r="C14436" s="233">
        <v>35</v>
      </c>
      <c r="D14436" s="234">
        <v>0.7083333333321207</v>
      </c>
      <c r="E14436" s="235">
        <v>5.240441134190613e-9</v>
      </c>
      <c r="F14436" s="235">
        <v>0.00009304363870179069</v>
      </c>
    </row>
    <row r="14437" ht="14.25" customHeight="1" spans="1:6" x14ac:dyDescent="0.25">
      <c r="A14437" s="232">
        <v>43766</v>
      </c>
      <c r="B14437" s="233">
        <v>301</v>
      </c>
      <c r="C14437" s="233">
        <v>36</v>
      </c>
      <c r="D14437" s="234">
        <v>0.7291666666678793</v>
      </c>
      <c r="E14437" s="235">
        <v>0</v>
      </c>
      <c r="F14437" s="235">
        <v>0.0000993533795394794</v>
      </c>
    </row>
    <row r="14438" ht="14.25" customHeight="1" spans="1:6" x14ac:dyDescent="0.25">
      <c r="A14438" s="232">
        <v>43766</v>
      </c>
      <c r="B14438" s="233">
        <v>301</v>
      </c>
      <c r="C14438" s="233">
        <v>37</v>
      </c>
      <c r="D14438" s="234">
        <v>0.75</v>
      </c>
      <c r="E14438" s="235">
        <v>0</v>
      </c>
      <c r="F14438" s="235">
        <v>0.00010179715218137787</v>
      </c>
    </row>
    <row r="14439" ht="14.25" customHeight="1" spans="1:6" x14ac:dyDescent="0.25">
      <c r="A14439" s="232">
        <v>43766</v>
      </c>
      <c r="B14439" s="233">
        <v>301</v>
      </c>
      <c r="C14439" s="233">
        <v>38</v>
      </c>
      <c r="D14439" s="234">
        <v>0.7708333333321207</v>
      </c>
      <c r="E14439" s="235">
        <v>0</v>
      </c>
      <c r="F14439" s="235">
        <v>0.00009925322492300816</v>
      </c>
    </row>
    <row r="14440" ht="14.25" customHeight="1" spans="1:6" x14ac:dyDescent="0.25">
      <c r="A14440" s="232">
        <v>43766</v>
      </c>
      <c r="B14440" s="233">
        <v>301</v>
      </c>
      <c r="C14440" s="233">
        <v>39</v>
      </c>
      <c r="D14440" s="234">
        <v>0.7916666666678793</v>
      </c>
      <c r="E14440" s="235">
        <v>0</v>
      </c>
      <c r="F14440" s="235">
        <v>0.00009524704026415818</v>
      </c>
    </row>
    <row r="14441" ht="14.25" customHeight="1" spans="1:6" x14ac:dyDescent="0.25">
      <c r="A14441" s="232">
        <v>43766</v>
      </c>
      <c r="B14441" s="233">
        <v>301</v>
      </c>
      <c r="C14441" s="233">
        <v>40</v>
      </c>
      <c r="D14441" s="234">
        <v>0.8125</v>
      </c>
      <c r="E14441" s="235">
        <v>0</v>
      </c>
      <c r="F14441" s="235">
        <v>0.00008953822712529695</v>
      </c>
    </row>
    <row r="14442" ht="14.25" customHeight="1" spans="1:6" x14ac:dyDescent="0.25">
      <c r="A14442" s="232">
        <v>43766</v>
      </c>
      <c r="B14442" s="233">
        <v>301</v>
      </c>
      <c r="C14442" s="233">
        <v>41</v>
      </c>
      <c r="D14442" s="234">
        <v>0.8333333333321207</v>
      </c>
      <c r="E14442" s="235">
        <v>0</v>
      </c>
      <c r="F14442" s="235">
        <v>0.00008573235169938947</v>
      </c>
    </row>
    <row r="14443" ht="14.25" customHeight="1" spans="1:6" x14ac:dyDescent="0.25">
      <c r="A14443" s="232">
        <v>43766</v>
      </c>
      <c r="B14443" s="233">
        <v>301</v>
      </c>
      <c r="C14443" s="233">
        <v>42</v>
      </c>
      <c r="D14443" s="234">
        <v>0.8541666666678793</v>
      </c>
      <c r="E14443" s="235">
        <v>0</v>
      </c>
      <c r="F14443" s="235">
        <v>0.000081125239341712</v>
      </c>
    </row>
    <row r="14444" ht="14.25" customHeight="1" spans="1:6" x14ac:dyDescent="0.25">
      <c r="A14444" s="232">
        <v>43766</v>
      </c>
      <c r="B14444" s="233">
        <v>301</v>
      </c>
      <c r="C14444" s="233">
        <v>43</v>
      </c>
      <c r="D14444" s="234">
        <v>0.875</v>
      </c>
      <c r="E14444" s="235">
        <v>0</v>
      </c>
      <c r="F14444" s="235">
        <v>0.00007701890006639078</v>
      </c>
    </row>
    <row r="14445" ht="14.25" customHeight="1" spans="1:6" x14ac:dyDescent="0.25">
      <c r="A14445" s="232">
        <v>43766</v>
      </c>
      <c r="B14445" s="233">
        <v>301</v>
      </c>
      <c r="C14445" s="233">
        <v>44</v>
      </c>
      <c r="D14445" s="234">
        <v>0.8958333333321207</v>
      </c>
      <c r="E14445" s="235">
        <v>0</v>
      </c>
      <c r="F14445" s="235">
        <v>0.0000736136431063683</v>
      </c>
    </row>
    <row r="14446" ht="14.25" customHeight="1" spans="1:6" x14ac:dyDescent="0.25">
      <c r="A14446" s="232">
        <v>43766</v>
      </c>
      <c r="B14446" s="233">
        <v>301</v>
      </c>
      <c r="C14446" s="233">
        <v>45</v>
      </c>
      <c r="D14446" s="234">
        <v>0.9166666666678793</v>
      </c>
      <c r="E14446" s="235">
        <v>0</v>
      </c>
      <c r="F14446" s="235">
        <v>0.00006970761306398956</v>
      </c>
    </row>
    <row r="14447" ht="14.25" customHeight="1" spans="1:6" x14ac:dyDescent="0.25">
      <c r="A14447" s="232">
        <v>43766</v>
      </c>
      <c r="B14447" s="233">
        <v>301</v>
      </c>
      <c r="C14447" s="233">
        <v>46</v>
      </c>
      <c r="D14447" s="234">
        <v>0.9375</v>
      </c>
      <c r="E14447" s="235">
        <v>0</v>
      </c>
      <c r="F14447" s="235">
        <v>0.00006269678991100212</v>
      </c>
    </row>
    <row r="14448" ht="14.25" customHeight="1" spans="1:6" x14ac:dyDescent="0.25">
      <c r="A14448" s="232">
        <v>43766</v>
      </c>
      <c r="B14448" s="233">
        <v>301</v>
      </c>
      <c r="C14448" s="233">
        <v>47</v>
      </c>
      <c r="D14448" s="234">
        <v>0.9583333333321207</v>
      </c>
      <c r="E14448" s="235">
        <v>0</v>
      </c>
      <c r="F14448" s="235">
        <v>0.000054684420593302164</v>
      </c>
    </row>
    <row r="14449" ht="14.25" customHeight="1" spans="1:6" x14ac:dyDescent="0.25">
      <c r="A14449" s="232">
        <v>43766</v>
      </c>
      <c r="B14449" s="233">
        <v>301</v>
      </c>
      <c r="C14449" s="233">
        <v>48</v>
      </c>
      <c r="D14449" s="234">
        <v>0.9791666666678793</v>
      </c>
      <c r="E14449" s="235">
        <v>0</v>
      </c>
      <c r="F14449" s="235">
        <v>0.000047673597440314705</v>
      </c>
    </row>
    <row r="14450" ht="14.25" customHeight="1" spans="1:6" x14ac:dyDescent="0.25">
      <c r="A14450" s="232">
        <v>43767</v>
      </c>
      <c r="B14450" s="233">
        <v>302</v>
      </c>
      <c r="C14450" s="233">
        <v>1</v>
      </c>
      <c r="D14450" s="234">
        <v>0</v>
      </c>
      <c r="E14450" s="235">
        <v>0</v>
      </c>
      <c r="F14450" s="235">
        <v>0.00004206493891792475</v>
      </c>
    </row>
    <row r="14451" ht="14.25" customHeight="1" spans="1:6" x14ac:dyDescent="0.25">
      <c r="A14451" s="232">
        <v>43767</v>
      </c>
      <c r="B14451" s="233">
        <v>302</v>
      </c>
      <c r="C14451" s="233">
        <v>2</v>
      </c>
      <c r="D14451" s="234">
        <v>0.020833333332120674</v>
      </c>
      <c r="E14451" s="235">
        <v>0</v>
      </c>
      <c r="F14451" s="235">
        <v>0.000037057208094362266</v>
      </c>
    </row>
    <row r="14452" ht="14.25" customHeight="1" spans="1:6" x14ac:dyDescent="0.25">
      <c r="A14452" s="232">
        <v>43767</v>
      </c>
      <c r="B14452" s="233">
        <v>302</v>
      </c>
      <c r="C14452" s="233">
        <v>3</v>
      </c>
      <c r="D14452" s="234">
        <v>0.041666666667879326</v>
      </c>
      <c r="E14452" s="235">
        <v>0</v>
      </c>
      <c r="F14452" s="235">
        <v>0.000035354579614351036</v>
      </c>
    </row>
    <row r="14453" ht="14.25" customHeight="1" spans="1:6" x14ac:dyDescent="0.25">
      <c r="A14453" s="232">
        <v>43767</v>
      </c>
      <c r="B14453" s="233">
        <v>302</v>
      </c>
      <c r="C14453" s="233">
        <v>4</v>
      </c>
      <c r="D14453" s="234">
        <v>0.0625</v>
      </c>
      <c r="E14453" s="235">
        <v>0</v>
      </c>
      <c r="F14453" s="235">
        <v>0.000032550250353156044</v>
      </c>
    </row>
    <row r="14454" ht="14.25" customHeight="1" spans="1:6" x14ac:dyDescent="0.25">
      <c r="A14454" s="232">
        <v>43767</v>
      </c>
      <c r="B14454" s="233">
        <v>302</v>
      </c>
      <c r="C14454" s="233">
        <v>5</v>
      </c>
      <c r="D14454" s="234">
        <v>0.08333333333212067</v>
      </c>
      <c r="E14454" s="235">
        <v>0</v>
      </c>
      <c r="F14454" s="235">
        <v>0.00003074746725667356</v>
      </c>
    </row>
    <row r="14455" ht="14.25" customHeight="1" spans="1:6" x14ac:dyDescent="0.25">
      <c r="A14455" s="232">
        <v>43767</v>
      </c>
      <c r="B14455" s="233">
        <v>302</v>
      </c>
      <c r="C14455" s="233">
        <v>6</v>
      </c>
      <c r="D14455" s="234">
        <v>0.10416666666787933</v>
      </c>
      <c r="E14455" s="235">
        <v>0</v>
      </c>
      <c r="F14455" s="235">
        <v>0.00002894468416019107</v>
      </c>
    </row>
    <row r="14456" ht="14.25" customHeight="1" spans="1:6" x14ac:dyDescent="0.25">
      <c r="A14456" s="232">
        <v>43767</v>
      </c>
      <c r="B14456" s="233">
        <v>302</v>
      </c>
      <c r="C14456" s="233">
        <v>7</v>
      </c>
      <c r="D14456" s="234">
        <v>0.125</v>
      </c>
      <c r="E14456" s="235">
        <v>0</v>
      </c>
      <c r="F14456" s="235">
        <v>0.000028443911077834827</v>
      </c>
    </row>
    <row r="14457" ht="14.25" customHeight="1" spans="1:6" x14ac:dyDescent="0.25">
      <c r="A14457" s="232">
        <v>43767</v>
      </c>
      <c r="B14457" s="233">
        <v>302</v>
      </c>
      <c r="C14457" s="233">
        <v>8</v>
      </c>
      <c r="D14457" s="234">
        <v>0.14583333333212067</v>
      </c>
      <c r="E14457" s="235">
        <v>0</v>
      </c>
      <c r="F14457" s="235">
        <v>0.000028143447228421073</v>
      </c>
    </row>
    <row r="14458" ht="14.25" customHeight="1" spans="1:6" x14ac:dyDescent="0.25">
      <c r="A14458" s="232">
        <v>43767</v>
      </c>
      <c r="B14458" s="233">
        <v>302</v>
      </c>
      <c r="C14458" s="233">
        <v>9</v>
      </c>
      <c r="D14458" s="234">
        <v>0.16666666666787933</v>
      </c>
      <c r="E14458" s="235">
        <v>0</v>
      </c>
      <c r="F14458" s="235">
        <v>0.000027943137995478576</v>
      </c>
    </row>
    <row r="14459" ht="14.25" customHeight="1" spans="1:6" x14ac:dyDescent="0.25">
      <c r="A14459" s="232">
        <v>43767</v>
      </c>
      <c r="B14459" s="233">
        <v>302</v>
      </c>
      <c r="C14459" s="233">
        <v>10</v>
      </c>
      <c r="D14459" s="234">
        <v>0.1875</v>
      </c>
      <c r="E14459" s="235">
        <v>0</v>
      </c>
      <c r="F14459" s="235">
        <v>0.00002874437492724857</v>
      </c>
    </row>
    <row r="14460" ht="14.25" customHeight="1" spans="1:6" x14ac:dyDescent="0.25">
      <c r="A14460" s="232">
        <v>43767</v>
      </c>
      <c r="B14460" s="233">
        <v>302</v>
      </c>
      <c r="C14460" s="233">
        <v>11</v>
      </c>
      <c r="D14460" s="234">
        <v>0.20833333333212067</v>
      </c>
      <c r="E14460" s="235">
        <v>0</v>
      </c>
      <c r="F14460" s="235">
        <v>0.000030246694174317314</v>
      </c>
    </row>
    <row r="14461" ht="14.25" customHeight="1" spans="1:6" x14ac:dyDescent="0.25">
      <c r="A14461" s="232">
        <v>43767</v>
      </c>
      <c r="B14461" s="233">
        <v>302</v>
      </c>
      <c r="C14461" s="233">
        <v>12</v>
      </c>
      <c r="D14461" s="234">
        <v>0.22916666666787933</v>
      </c>
      <c r="E14461" s="235">
        <v>0</v>
      </c>
      <c r="F14461" s="235">
        <v>0.0000314485495719723</v>
      </c>
    </row>
    <row r="14462" ht="14.25" customHeight="1" spans="1:6" x14ac:dyDescent="0.25">
      <c r="A14462" s="232">
        <v>43767</v>
      </c>
      <c r="B14462" s="233">
        <v>302</v>
      </c>
      <c r="C14462" s="233">
        <v>13</v>
      </c>
      <c r="D14462" s="234">
        <v>0.25</v>
      </c>
      <c r="E14462" s="235">
        <v>0</v>
      </c>
      <c r="F14462" s="235">
        <v>0.00003415272421669604</v>
      </c>
    </row>
    <row r="14463" ht="14.25" customHeight="1" spans="1:6" x14ac:dyDescent="0.25">
      <c r="A14463" s="232">
        <v>43767</v>
      </c>
      <c r="B14463" s="233">
        <v>302</v>
      </c>
      <c r="C14463" s="233">
        <v>14</v>
      </c>
      <c r="D14463" s="234">
        <v>0.2708333333321207</v>
      </c>
      <c r="E14463" s="235">
        <v>2.1110873214649773e-7</v>
      </c>
      <c r="F14463" s="235">
        <v>0.000037057208094362266</v>
      </c>
    </row>
    <row r="14464" ht="14.25" customHeight="1" spans="1:6" x14ac:dyDescent="0.25">
      <c r="A14464" s="232">
        <v>43767</v>
      </c>
      <c r="B14464" s="233">
        <v>302</v>
      </c>
      <c r="C14464" s="233">
        <v>15</v>
      </c>
      <c r="D14464" s="234">
        <v>0.2916666666678793</v>
      </c>
      <c r="E14464" s="235">
        <v>0.0000045036529524586186</v>
      </c>
      <c r="F14464" s="235">
        <v>0.00004236540276733849</v>
      </c>
    </row>
    <row r="14465" ht="14.25" customHeight="1" spans="1:6" x14ac:dyDescent="0.25">
      <c r="A14465" s="232">
        <v>43767</v>
      </c>
      <c r="B14465" s="233">
        <v>302</v>
      </c>
      <c r="C14465" s="233">
        <v>16</v>
      </c>
      <c r="D14465" s="234">
        <v>0.3125</v>
      </c>
      <c r="E14465" s="235">
        <v>0.000009013162868537802</v>
      </c>
      <c r="F14465" s="235">
        <v>0.000050077308235624696</v>
      </c>
    </row>
    <row r="14466" ht="14.25" customHeight="1" spans="1:6" x14ac:dyDescent="0.25">
      <c r="A14466" s="232">
        <v>43767</v>
      </c>
      <c r="B14466" s="233">
        <v>302</v>
      </c>
      <c r="C14466" s="233">
        <v>17</v>
      </c>
      <c r="D14466" s="234">
        <v>0.3333333333321207</v>
      </c>
      <c r="E14466" s="235">
        <v>0.000017122734817172963</v>
      </c>
      <c r="F14466" s="235">
        <v>0.000056587358306255894</v>
      </c>
    </row>
    <row r="14467" ht="14.25" customHeight="1" spans="1:6" x14ac:dyDescent="0.25">
      <c r="A14467" s="232">
        <v>43767</v>
      </c>
      <c r="B14467" s="233">
        <v>302</v>
      </c>
      <c r="C14467" s="233">
        <v>18</v>
      </c>
      <c r="D14467" s="234">
        <v>0.3541666666678793</v>
      </c>
      <c r="E14467" s="235">
        <v>0.00002883063559078145</v>
      </c>
      <c r="F14467" s="235">
        <v>0.00006259663529453087</v>
      </c>
    </row>
    <row r="14468" ht="14.25" customHeight="1" spans="1:6" x14ac:dyDescent="0.25">
      <c r="A14468" s="232">
        <v>43767</v>
      </c>
      <c r="B14468" s="233">
        <v>302</v>
      </c>
      <c r="C14468" s="233">
        <v>19</v>
      </c>
      <c r="D14468" s="234">
        <v>0.375</v>
      </c>
      <c r="E14468" s="235">
        <v>0.00003874894528894231</v>
      </c>
      <c r="F14468" s="235">
        <v>0.0000653008099392546</v>
      </c>
    </row>
    <row r="14469" ht="14.25" customHeight="1" spans="1:6" x14ac:dyDescent="0.25">
      <c r="A14469" s="232">
        <v>43767</v>
      </c>
      <c r="B14469" s="233">
        <v>302</v>
      </c>
      <c r="C14469" s="233">
        <v>20</v>
      </c>
      <c r="D14469" s="234">
        <v>0.3958333333321207</v>
      </c>
      <c r="E14469" s="235">
        <v>0.00005124144287259151</v>
      </c>
      <c r="F14469" s="235">
        <v>0.00006790482996750707</v>
      </c>
    </row>
    <row r="14470" ht="14.25" customHeight="1" spans="1:6" x14ac:dyDescent="0.25">
      <c r="A14470" s="232">
        <v>43767</v>
      </c>
      <c r="B14470" s="233">
        <v>302</v>
      </c>
      <c r="C14470" s="233">
        <v>21</v>
      </c>
      <c r="D14470" s="234">
        <v>0.4166666666678793</v>
      </c>
      <c r="E14470" s="235">
        <v>0.000052957552372650415</v>
      </c>
      <c r="F14470" s="235">
        <v>0.00006740405688515083</v>
      </c>
    </row>
    <row r="14471" ht="14.25" customHeight="1" spans="1:6" x14ac:dyDescent="0.25">
      <c r="A14471" s="232">
        <v>43767</v>
      </c>
      <c r="B14471" s="233">
        <v>302</v>
      </c>
      <c r="C14471" s="233">
        <v>22</v>
      </c>
      <c r="D14471" s="234">
        <v>0.4375</v>
      </c>
      <c r="E14471" s="235">
        <v>0.000059931966595133916</v>
      </c>
      <c r="F14471" s="235">
        <v>0.00006840560304986335</v>
      </c>
    </row>
    <row r="14472" ht="14.25" customHeight="1" spans="1:6" x14ac:dyDescent="0.25">
      <c r="A14472" s="232">
        <v>43767</v>
      </c>
      <c r="B14472" s="233">
        <v>302</v>
      </c>
      <c r="C14472" s="233">
        <v>23</v>
      </c>
      <c r="D14472" s="234">
        <v>0.4583333333321207</v>
      </c>
      <c r="E14472" s="235">
        <v>0.00007619753749267984</v>
      </c>
      <c r="F14472" s="235">
        <v>0.00006770452073456459</v>
      </c>
    </row>
    <row r="14473" ht="14.25" customHeight="1" spans="1:6" x14ac:dyDescent="0.25">
      <c r="A14473" s="232">
        <v>43767</v>
      </c>
      <c r="B14473" s="233">
        <v>302</v>
      </c>
      <c r="C14473" s="233">
        <v>24</v>
      </c>
      <c r="D14473" s="234">
        <v>0.4791666666678793</v>
      </c>
      <c r="E14473" s="235">
        <v>0.00011257184881947711</v>
      </c>
      <c r="F14473" s="235">
        <v>0.0000653008099392546</v>
      </c>
    </row>
    <row r="14474" ht="14.25" customHeight="1" spans="1:6" x14ac:dyDescent="0.25">
      <c r="A14474" s="232">
        <v>43767</v>
      </c>
      <c r="B14474" s="233">
        <v>302</v>
      </c>
      <c r="C14474" s="233">
        <v>25</v>
      </c>
      <c r="D14474" s="234">
        <v>0.5</v>
      </c>
      <c r="E14474" s="235">
        <v>0.00008880207335516161</v>
      </c>
      <c r="F14474" s="235">
        <v>0.00006490019147336961</v>
      </c>
    </row>
    <row r="14475" ht="14.25" customHeight="1" spans="1:6" x14ac:dyDescent="0.25">
      <c r="A14475" s="232">
        <v>43767</v>
      </c>
      <c r="B14475" s="233">
        <v>302</v>
      </c>
      <c r="C14475" s="233">
        <v>26</v>
      </c>
      <c r="D14475" s="234">
        <v>0.5208333333321207</v>
      </c>
      <c r="E14475" s="235">
        <v>0.00012272735385333194</v>
      </c>
      <c r="F14475" s="235">
        <v>0.00006740405688515083</v>
      </c>
    </row>
    <row r="14476" ht="14.25" customHeight="1" spans="1:6" x14ac:dyDescent="0.25">
      <c r="A14476" s="232">
        <v>43767</v>
      </c>
      <c r="B14476" s="233">
        <v>302</v>
      </c>
      <c r="C14476" s="233">
        <v>27</v>
      </c>
      <c r="D14476" s="234">
        <v>0.5416666666678793</v>
      </c>
      <c r="E14476" s="235">
        <v>0.00016349711256300237</v>
      </c>
      <c r="F14476" s="235">
        <v>0.00006409895454159961</v>
      </c>
    </row>
    <row r="14477" ht="14.25" customHeight="1" spans="1:6" x14ac:dyDescent="0.25">
      <c r="A14477" s="232">
        <v>43767</v>
      </c>
      <c r="B14477" s="233">
        <v>302</v>
      </c>
      <c r="C14477" s="233">
        <v>28</v>
      </c>
      <c r="D14477" s="234">
        <v>0.5625</v>
      </c>
      <c r="E14477" s="235">
        <v>0.00013147145994338189</v>
      </c>
      <c r="F14477" s="235">
        <v>0.00006520065532278334</v>
      </c>
    </row>
    <row r="14478" ht="14.25" customHeight="1" spans="1:6" x14ac:dyDescent="0.25">
      <c r="A14478" s="232">
        <v>43767</v>
      </c>
      <c r="B14478" s="233">
        <v>302</v>
      </c>
      <c r="C14478" s="233">
        <v>29</v>
      </c>
      <c r="D14478" s="234">
        <v>0.5833333333321207</v>
      </c>
      <c r="E14478" s="235">
        <v>0.00011187172639559867</v>
      </c>
      <c r="F14478" s="235">
        <v>0.00006389864530865711</v>
      </c>
    </row>
    <row r="14479" ht="14.25" customHeight="1" spans="1:6" x14ac:dyDescent="0.25">
      <c r="A14479" s="232">
        <v>43767</v>
      </c>
      <c r="B14479" s="233">
        <v>302</v>
      </c>
      <c r="C14479" s="233">
        <v>30</v>
      </c>
      <c r="D14479" s="234">
        <v>0.6041666666678793</v>
      </c>
      <c r="E14479" s="235">
        <v>0.000059135710227790806</v>
      </c>
      <c r="F14479" s="235">
        <v>0.0000628970991439446</v>
      </c>
    </row>
    <row r="14480" ht="14.25" customHeight="1" spans="1:6" x14ac:dyDescent="0.25">
      <c r="A14480" s="232">
        <v>43767</v>
      </c>
      <c r="B14480" s="233">
        <v>302</v>
      </c>
      <c r="C14480" s="233">
        <v>31</v>
      </c>
      <c r="D14480" s="234">
        <v>0.625</v>
      </c>
      <c r="E14480" s="235">
        <v>0.000042712234567939725</v>
      </c>
      <c r="F14480" s="235">
        <v>0.00006540096455572584</v>
      </c>
    </row>
    <row r="14481" ht="14.25" customHeight="1" spans="1:6" x14ac:dyDescent="0.25">
      <c r="A14481" s="232">
        <v>43767</v>
      </c>
      <c r="B14481" s="233">
        <v>302</v>
      </c>
      <c r="C14481" s="233">
        <v>32</v>
      </c>
      <c r="D14481" s="234">
        <v>0.6458333333321207</v>
      </c>
      <c r="E14481" s="235">
        <v>0.00002213329673247881</v>
      </c>
      <c r="F14481" s="235">
        <v>0.0000669032838027946</v>
      </c>
    </row>
    <row r="14482" ht="14.25" customHeight="1" spans="1:6" x14ac:dyDescent="0.25">
      <c r="A14482" s="232">
        <v>43767</v>
      </c>
      <c r="B14482" s="233">
        <v>302</v>
      </c>
      <c r="C14482" s="233">
        <v>33</v>
      </c>
      <c r="D14482" s="234">
        <v>0.6666666666678793</v>
      </c>
      <c r="E14482" s="235">
        <v>0.000012004488126140577</v>
      </c>
      <c r="F14482" s="235">
        <v>0.00007151039616047207</v>
      </c>
    </row>
    <row r="14483" ht="14.25" customHeight="1" spans="1:6" x14ac:dyDescent="0.25">
      <c r="A14483" s="232">
        <v>43767</v>
      </c>
      <c r="B14483" s="233">
        <v>302</v>
      </c>
      <c r="C14483" s="233">
        <v>34</v>
      </c>
      <c r="D14483" s="234">
        <v>0.6875</v>
      </c>
      <c r="E14483" s="235">
        <v>0.00000197073417976054</v>
      </c>
      <c r="F14483" s="235">
        <v>0.000082727713205252</v>
      </c>
    </row>
    <row r="14484" ht="14.25" customHeight="1" spans="1:6" x14ac:dyDescent="0.25">
      <c r="A14484" s="232">
        <v>43767</v>
      </c>
      <c r="B14484" s="233">
        <v>302</v>
      </c>
      <c r="C14484" s="233">
        <v>35</v>
      </c>
      <c r="D14484" s="234">
        <v>0.7083333333321207</v>
      </c>
      <c r="E14484" s="235">
        <v>1.5690497278253067e-7</v>
      </c>
      <c r="F14484" s="235">
        <v>0.00009564765873004317</v>
      </c>
    </row>
    <row r="14485" ht="14.25" customHeight="1" spans="1:6" x14ac:dyDescent="0.25">
      <c r="A14485" s="232">
        <v>43767</v>
      </c>
      <c r="B14485" s="233">
        <v>302</v>
      </c>
      <c r="C14485" s="233">
        <v>36</v>
      </c>
      <c r="D14485" s="234">
        <v>0.7291666666678793</v>
      </c>
      <c r="E14485" s="235">
        <v>0</v>
      </c>
      <c r="F14485" s="235">
        <v>0.00010313922404209262</v>
      </c>
    </row>
    <row r="14486" ht="14.25" customHeight="1" spans="1:6" x14ac:dyDescent="0.25">
      <c r="A14486" s="232">
        <v>43767</v>
      </c>
      <c r="B14486" s="233">
        <v>302</v>
      </c>
      <c r="C14486" s="233">
        <v>37</v>
      </c>
      <c r="D14486" s="234">
        <v>0.75</v>
      </c>
      <c r="E14486" s="235">
        <v>0</v>
      </c>
      <c r="F14486" s="235">
        <v>0.00010205755418420313</v>
      </c>
    </row>
    <row r="14487" ht="14.25" customHeight="1" spans="1:6" x14ac:dyDescent="0.25">
      <c r="A14487" s="232">
        <v>43767</v>
      </c>
      <c r="B14487" s="233">
        <v>302</v>
      </c>
      <c r="C14487" s="233">
        <v>38</v>
      </c>
      <c r="D14487" s="234">
        <v>0.7708333333321207</v>
      </c>
      <c r="E14487" s="235">
        <v>0</v>
      </c>
      <c r="F14487" s="235">
        <v>0.00010041501847407464</v>
      </c>
    </row>
    <row r="14488" ht="14.25" customHeight="1" spans="1:6" x14ac:dyDescent="0.25">
      <c r="A14488" s="232">
        <v>43767</v>
      </c>
      <c r="B14488" s="233">
        <v>302</v>
      </c>
      <c r="C14488" s="233">
        <v>39</v>
      </c>
      <c r="D14488" s="234">
        <v>0.7916666666678793</v>
      </c>
      <c r="E14488" s="235">
        <v>0</v>
      </c>
      <c r="F14488" s="235">
        <v>0.00009454595794885942</v>
      </c>
    </row>
    <row r="14489" ht="14.25" customHeight="1" spans="1:6" x14ac:dyDescent="0.25">
      <c r="A14489" s="232">
        <v>43767</v>
      </c>
      <c r="B14489" s="233">
        <v>302</v>
      </c>
      <c r="C14489" s="233">
        <v>40</v>
      </c>
      <c r="D14489" s="234">
        <v>0.8125</v>
      </c>
      <c r="E14489" s="235">
        <v>0</v>
      </c>
      <c r="F14489" s="235">
        <v>0.00008873699019352696</v>
      </c>
    </row>
    <row r="14490" ht="14.25" customHeight="1" spans="1:6" x14ac:dyDescent="0.25">
      <c r="A14490" s="232">
        <v>43767</v>
      </c>
      <c r="B14490" s="233">
        <v>302</v>
      </c>
      <c r="C14490" s="233">
        <v>41</v>
      </c>
      <c r="D14490" s="234">
        <v>0.8333333333321207</v>
      </c>
      <c r="E14490" s="235">
        <v>0</v>
      </c>
      <c r="F14490" s="235">
        <v>0.00008453049630173448</v>
      </c>
    </row>
    <row r="14491" ht="14.25" customHeight="1" spans="1:6" x14ac:dyDescent="0.25">
      <c r="A14491" s="232">
        <v>43767</v>
      </c>
      <c r="B14491" s="233">
        <v>302</v>
      </c>
      <c r="C14491" s="233">
        <v>42</v>
      </c>
      <c r="D14491" s="234">
        <v>0.8541666666678793</v>
      </c>
      <c r="E14491" s="235">
        <v>0</v>
      </c>
      <c r="F14491" s="235">
        <v>0.00008132554857465449</v>
      </c>
    </row>
    <row r="14492" ht="14.25" customHeight="1" spans="1:6" x14ac:dyDescent="0.25">
      <c r="A14492" s="232">
        <v>43767</v>
      </c>
      <c r="B14492" s="233">
        <v>302</v>
      </c>
      <c r="C14492" s="233">
        <v>43</v>
      </c>
      <c r="D14492" s="234">
        <v>0.875</v>
      </c>
      <c r="E14492" s="235">
        <v>0</v>
      </c>
      <c r="F14492" s="235">
        <v>0.00007701890006639078</v>
      </c>
    </row>
    <row r="14493" ht="14.25" customHeight="1" spans="1:6" x14ac:dyDescent="0.25">
      <c r="A14493" s="232">
        <v>43767</v>
      </c>
      <c r="B14493" s="233">
        <v>302</v>
      </c>
      <c r="C14493" s="233">
        <v>44</v>
      </c>
      <c r="D14493" s="234">
        <v>0.8958333333321207</v>
      </c>
      <c r="E14493" s="235">
        <v>0</v>
      </c>
      <c r="F14493" s="235">
        <v>0.0000724117877087133</v>
      </c>
    </row>
    <row r="14494" ht="14.25" customHeight="1" spans="1:6" x14ac:dyDescent="0.25">
      <c r="A14494" s="232">
        <v>43767</v>
      </c>
      <c r="B14494" s="233">
        <v>302</v>
      </c>
      <c r="C14494" s="233">
        <v>45</v>
      </c>
      <c r="D14494" s="234">
        <v>0.9166666666678793</v>
      </c>
      <c r="E14494" s="235">
        <v>0</v>
      </c>
      <c r="F14494" s="235">
        <v>0.00006850575766633457</v>
      </c>
    </row>
    <row r="14495" ht="14.25" customHeight="1" spans="1:6" x14ac:dyDescent="0.25">
      <c r="A14495" s="232">
        <v>43767</v>
      </c>
      <c r="B14495" s="233">
        <v>302</v>
      </c>
      <c r="C14495" s="233">
        <v>46</v>
      </c>
      <c r="D14495" s="234">
        <v>0.9375</v>
      </c>
      <c r="E14495" s="235">
        <v>0</v>
      </c>
      <c r="F14495" s="235">
        <v>0.00006239632606158836</v>
      </c>
    </row>
    <row r="14496" ht="14.25" customHeight="1" spans="1:6" x14ac:dyDescent="0.25">
      <c r="A14496" s="232">
        <v>43767</v>
      </c>
      <c r="B14496" s="233">
        <v>302</v>
      </c>
      <c r="C14496" s="233">
        <v>47</v>
      </c>
      <c r="D14496" s="234">
        <v>0.9583333333321207</v>
      </c>
      <c r="E14496" s="235">
        <v>0</v>
      </c>
      <c r="F14496" s="235">
        <v>0.000056387049073313414</v>
      </c>
    </row>
    <row r="14497" ht="14.25" customHeight="1" spans="1:6" x14ac:dyDescent="0.25">
      <c r="A14497" s="232">
        <v>43767</v>
      </c>
      <c r="B14497" s="233">
        <v>302</v>
      </c>
      <c r="C14497" s="233">
        <v>48</v>
      </c>
      <c r="D14497" s="234">
        <v>0.9791666666678793</v>
      </c>
      <c r="E14497" s="235">
        <v>0</v>
      </c>
      <c r="F14497" s="235">
        <v>0.000049175916687383454</v>
      </c>
    </row>
    <row r="14498" ht="14.25" customHeight="1" spans="1:6" x14ac:dyDescent="0.25">
      <c r="A14498" s="232">
        <v>43768</v>
      </c>
      <c r="B14498" s="233">
        <v>303</v>
      </c>
      <c r="C14498" s="233">
        <v>1</v>
      </c>
      <c r="D14498" s="234">
        <v>0</v>
      </c>
      <c r="E14498" s="235">
        <v>0</v>
      </c>
      <c r="F14498" s="235">
        <v>0.00004086308352026975</v>
      </c>
    </row>
    <row r="14499" ht="14.25" customHeight="1" spans="1:6" x14ac:dyDescent="0.25">
      <c r="A14499" s="232">
        <v>43768</v>
      </c>
      <c r="B14499" s="233">
        <v>303</v>
      </c>
      <c r="C14499" s="233">
        <v>2</v>
      </c>
      <c r="D14499" s="234">
        <v>0.020833333332120674</v>
      </c>
      <c r="E14499" s="235">
        <v>0</v>
      </c>
      <c r="F14499" s="235">
        <v>0.00003645628039553478</v>
      </c>
    </row>
    <row r="14500" ht="14.25" customHeight="1" spans="1:6" x14ac:dyDescent="0.25">
      <c r="A14500" s="232">
        <v>43768</v>
      </c>
      <c r="B14500" s="233">
        <v>303</v>
      </c>
      <c r="C14500" s="233">
        <v>3</v>
      </c>
      <c r="D14500" s="234">
        <v>0.041666666667879326</v>
      </c>
      <c r="E14500" s="235">
        <v>0</v>
      </c>
      <c r="F14500" s="235">
        <v>0.0000334516419013973</v>
      </c>
    </row>
    <row r="14501" ht="14.25" customHeight="1" spans="1:6" x14ac:dyDescent="0.25">
      <c r="A14501" s="232">
        <v>43768</v>
      </c>
      <c r="B14501" s="233">
        <v>303</v>
      </c>
      <c r="C14501" s="233">
        <v>4</v>
      </c>
      <c r="D14501" s="234">
        <v>0.0625</v>
      </c>
      <c r="E14501" s="235">
        <v>0</v>
      </c>
      <c r="F14501" s="235">
        <v>0.00003194932265432856</v>
      </c>
    </row>
    <row r="14502" ht="14.25" customHeight="1" spans="1:6" x14ac:dyDescent="0.25">
      <c r="A14502" s="232">
        <v>43768</v>
      </c>
      <c r="B14502" s="233">
        <v>303</v>
      </c>
      <c r="C14502" s="233">
        <v>5</v>
      </c>
      <c r="D14502" s="234">
        <v>0.08333333333212067</v>
      </c>
      <c r="E14502" s="235">
        <v>0</v>
      </c>
      <c r="F14502" s="235">
        <v>0.000029946230324903566</v>
      </c>
    </row>
    <row r="14503" ht="14.25" customHeight="1" spans="1:6" x14ac:dyDescent="0.25">
      <c r="A14503" s="232">
        <v>43768</v>
      </c>
      <c r="B14503" s="233">
        <v>303</v>
      </c>
      <c r="C14503" s="233">
        <v>6</v>
      </c>
      <c r="D14503" s="234">
        <v>0.10416666666787933</v>
      </c>
      <c r="E14503" s="235">
        <v>0</v>
      </c>
      <c r="F14503" s="235">
        <v>0.000028443911077834827</v>
      </c>
    </row>
    <row r="14504" ht="14.25" customHeight="1" spans="1:6" x14ac:dyDescent="0.25">
      <c r="A14504" s="232">
        <v>43768</v>
      </c>
      <c r="B14504" s="233">
        <v>303</v>
      </c>
      <c r="C14504" s="233">
        <v>7</v>
      </c>
      <c r="D14504" s="234">
        <v>0.125</v>
      </c>
      <c r="E14504" s="235">
        <v>0</v>
      </c>
      <c r="F14504" s="235">
        <v>0.000028644220310777324</v>
      </c>
    </row>
    <row r="14505" ht="14.25" customHeight="1" spans="1:6" x14ac:dyDescent="0.25">
      <c r="A14505" s="232">
        <v>43768</v>
      </c>
      <c r="B14505" s="233">
        <v>303</v>
      </c>
      <c r="C14505" s="233">
        <v>8</v>
      </c>
      <c r="D14505" s="234">
        <v>0.14583333333212067</v>
      </c>
      <c r="E14505" s="235">
        <v>0</v>
      </c>
      <c r="F14505" s="235">
        <v>0.000027742828762536086</v>
      </c>
    </row>
    <row r="14506" ht="14.25" customHeight="1" spans="1:6" x14ac:dyDescent="0.25">
      <c r="A14506" s="232">
        <v>43768</v>
      </c>
      <c r="B14506" s="233">
        <v>303</v>
      </c>
      <c r="C14506" s="233">
        <v>9</v>
      </c>
      <c r="D14506" s="234">
        <v>0.16666666666787933</v>
      </c>
      <c r="E14506" s="235">
        <v>0</v>
      </c>
      <c r="F14506" s="235">
        <v>0.00002744236491312233</v>
      </c>
    </row>
    <row r="14507" ht="14.25" customHeight="1" spans="1:6" x14ac:dyDescent="0.25">
      <c r="A14507" s="232">
        <v>43768</v>
      </c>
      <c r="B14507" s="233">
        <v>303</v>
      </c>
      <c r="C14507" s="233">
        <v>10</v>
      </c>
      <c r="D14507" s="234">
        <v>0.1875</v>
      </c>
      <c r="E14507" s="235">
        <v>0</v>
      </c>
      <c r="F14507" s="235">
        <v>0.000028143447228421073</v>
      </c>
    </row>
    <row r="14508" ht="14.25" customHeight="1" spans="1:6" x14ac:dyDescent="0.25">
      <c r="A14508" s="232">
        <v>43768</v>
      </c>
      <c r="B14508" s="233">
        <v>303</v>
      </c>
      <c r="C14508" s="233">
        <v>11</v>
      </c>
      <c r="D14508" s="234">
        <v>0.20833333333212067</v>
      </c>
      <c r="E14508" s="235">
        <v>0</v>
      </c>
      <c r="F14508" s="235">
        <v>0.000028043292611949826</v>
      </c>
    </row>
    <row r="14509" ht="14.25" customHeight="1" spans="1:6" x14ac:dyDescent="0.25">
      <c r="A14509" s="232">
        <v>43768</v>
      </c>
      <c r="B14509" s="233">
        <v>303</v>
      </c>
      <c r="C14509" s="233">
        <v>12</v>
      </c>
      <c r="D14509" s="234">
        <v>0.22916666666787933</v>
      </c>
      <c r="E14509" s="235">
        <v>0</v>
      </c>
      <c r="F14509" s="235">
        <v>0.00002974592109196107</v>
      </c>
    </row>
    <row r="14510" ht="14.25" customHeight="1" spans="1:6" x14ac:dyDescent="0.25">
      <c r="A14510" s="232">
        <v>43768</v>
      </c>
      <c r="B14510" s="233">
        <v>303</v>
      </c>
      <c r="C14510" s="233">
        <v>13</v>
      </c>
      <c r="D14510" s="234">
        <v>0.25</v>
      </c>
      <c r="E14510" s="235">
        <v>0</v>
      </c>
      <c r="F14510" s="235">
        <v>0.000032049477270799804</v>
      </c>
    </row>
    <row r="14511" ht="14.25" customHeight="1" spans="1:6" x14ac:dyDescent="0.25">
      <c r="A14511" s="232">
        <v>43768</v>
      </c>
      <c r="B14511" s="233">
        <v>303</v>
      </c>
      <c r="C14511" s="233">
        <v>14</v>
      </c>
      <c r="D14511" s="234">
        <v>0.2708333333321207</v>
      </c>
      <c r="E14511" s="235">
        <v>1.4073915476433183e-7</v>
      </c>
      <c r="F14511" s="235">
        <v>0.00003505411576493728</v>
      </c>
    </row>
    <row r="14512" ht="14.25" customHeight="1" spans="1:6" x14ac:dyDescent="0.25">
      <c r="A14512" s="232">
        <v>43768</v>
      </c>
      <c r="B14512" s="233">
        <v>303</v>
      </c>
      <c r="C14512" s="233">
        <v>15</v>
      </c>
      <c r="D14512" s="234">
        <v>0.2916666666678793</v>
      </c>
      <c r="E14512" s="235">
        <v>5.160435674692167e-7</v>
      </c>
      <c r="F14512" s="235">
        <v>0.00004146401121909723</v>
      </c>
    </row>
    <row r="14513" ht="14.25" customHeight="1" spans="1:6" x14ac:dyDescent="0.25">
      <c r="A14513" s="232">
        <v>43768</v>
      </c>
      <c r="B14513" s="233">
        <v>303</v>
      </c>
      <c r="C14513" s="233">
        <v>16</v>
      </c>
      <c r="D14513" s="234">
        <v>0.3125</v>
      </c>
      <c r="E14513" s="235">
        <v>0.0000033286416588053398</v>
      </c>
      <c r="F14513" s="235">
        <v>0.000047673597440314705</v>
      </c>
    </row>
    <row r="14514" ht="14.25" customHeight="1" spans="1:6" x14ac:dyDescent="0.25">
      <c r="A14514" s="232">
        <v>43768</v>
      </c>
      <c r="B14514" s="233">
        <v>303</v>
      </c>
      <c r="C14514" s="233">
        <v>17</v>
      </c>
      <c r="D14514" s="234">
        <v>0.3333333333321207</v>
      </c>
      <c r="E14514" s="235">
        <v>0.000009691617729179265</v>
      </c>
      <c r="F14514" s="235">
        <v>0.000056387049073313414</v>
      </c>
    </row>
    <row r="14515" ht="14.25" customHeight="1" spans="1:6" x14ac:dyDescent="0.25">
      <c r="A14515" s="232">
        <v>43768</v>
      </c>
      <c r="B14515" s="233">
        <v>303</v>
      </c>
      <c r="C14515" s="233">
        <v>18</v>
      </c>
      <c r="D14515" s="234">
        <v>0.3541666666678793</v>
      </c>
      <c r="E14515" s="235">
        <v>0.000025741629924534477</v>
      </c>
      <c r="F14515" s="235">
        <v>0.0000628970991439446</v>
      </c>
    </row>
    <row r="14516" ht="14.25" customHeight="1" spans="1:6" x14ac:dyDescent="0.25">
      <c r="A14516" s="232">
        <v>43768</v>
      </c>
      <c r="B14516" s="233">
        <v>303</v>
      </c>
      <c r="C14516" s="233">
        <v>19</v>
      </c>
      <c r="D14516" s="234">
        <v>0.375</v>
      </c>
      <c r="E14516" s="235">
        <v>0.000046574911599805575</v>
      </c>
      <c r="F14516" s="235">
        <v>0.00006730390226867957</v>
      </c>
    </row>
    <row r="14517" ht="14.25" customHeight="1" spans="1:6" x14ac:dyDescent="0.25">
      <c r="A14517" s="232">
        <v>43768</v>
      </c>
      <c r="B14517" s="233">
        <v>303</v>
      </c>
      <c r="C14517" s="233">
        <v>20</v>
      </c>
      <c r="D14517" s="234">
        <v>0.3958333333321207</v>
      </c>
      <c r="E14517" s="235">
        <v>0.000055979121149341116</v>
      </c>
      <c r="F14517" s="235">
        <v>0.00007251194232518454</v>
      </c>
    </row>
    <row r="14518" ht="14.25" customHeight="1" spans="1:6" x14ac:dyDescent="0.25">
      <c r="A14518" s="232">
        <v>43768</v>
      </c>
      <c r="B14518" s="233">
        <v>303</v>
      </c>
      <c r="C14518" s="233">
        <v>21</v>
      </c>
      <c r="D14518" s="234">
        <v>0.4166666666678793</v>
      </c>
      <c r="E14518" s="235">
        <v>0.00006568900685724662</v>
      </c>
      <c r="F14518" s="235">
        <v>0.0000736136431063683</v>
      </c>
    </row>
    <row r="14519" ht="14.25" customHeight="1" spans="1:6" x14ac:dyDescent="0.25">
      <c r="A14519" s="232">
        <v>43768</v>
      </c>
      <c r="B14519" s="233">
        <v>303</v>
      </c>
      <c r="C14519" s="233">
        <v>22</v>
      </c>
      <c r="D14519" s="234">
        <v>0.4375</v>
      </c>
      <c r="E14519" s="235">
        <v>0.00010154394229199317</v>
      </c>
      <c r="F14519" s="235">
        <v>0.0000732130246404833</v>
      </c>
    </row>
    <row r="14520" ht="14.25" customHeight="1" spans="1:6" x14ac:dyDescent="0.25">
      <c r="A14520" s="232">
        <v>43768</v>
      </c>
      <c r="B14520" s="233">
        <v>303</v>
      </c>
      <c r="C14520" s="233">
        <v>23</v>
      </c>
      <c r="D14520" s="234">
        <v>0.4583333333321207</v>
      </c>
      <c r="E14520" s="235">
        <v>0.0001412548649419074</v>
      </c>
      <c r="F14520" s="235">
        <v>0.00007401426157225329</v>
      </c>
    </row>
    <row r="14521" ht="14.25" customHeight="1" spans="1:6" x14ac:dyDescent="0.25">
      <c r="A14521" s="232">
        <v>43768</v>
      </c>
      <c r="B14521" s="233">
        <v>303</v>
      </c>
      <c r="C14521" s="233">
        <v>24</v>
      </c>
      <c r="D14521" s="234">
        <v>0.4791666666678793</v>
      </c>
      <c r="E14521" s="235">
        <v>0.00016107974345779547</v>
      </c>
      <c r="F14521" s="235">
        <v>0.00007641797236756328</v>
      </c>
    </row>
    <row r="14522" ht="14.25" customHeight="1" spans="1:6" x14ac:dyDescent="0.25">
      <c r="A14522" s="232">
        <v>43768</v>
      </c>
      <c r="B14522" s="233">
        <v>303</v>
      </c>
      <c r="C14522" s="233">
        <v>25</v>
      </c>
      <c r="D14522" s="234">
        <v>0.5</v>
      </c>
      <c r="E14522" s="235">
        <v>0.00011803421707982485</v>
      </c>
      <c r="F14522" s="235">
        <v>0.00007992338394405702</v>
      </c>
    </row>
    <row r="14523" ht="14.25" customHeight="1" spans="1:6" x14ac:dyDescent="0.25">
      <c r="A14523" s="232">
        <v>43768</v>
      </c>
      <c r="B14523" s="233">
        <v>303</v>
      </c>
      <c r="C14523" s="233">
        <v>26</v>
      </c>
      <c r="D14523" s="234">
        <v>0.5208333333321207</v>
      </c>
      <c r="E14523" s="235">
        <v>0.00011297183661608096</v>
      </c>
      <c r="F14523" s="235">
        <v>0.00008022384779347077</v>
      </c>
    </row>
    <row r="14524" ht="14.25" customHeight="1" spans="1:6" x14ac:dyDescent="0.25">
      <c r="A14524" s="232">
        <v>43768</v>
      </c>
      <c r="B14524" s="233">
        <v>303</v>
      </c>
      <c r="C14524" s="233">
        <v>27</v>
      </c>
      <c r="D14524" s="234">
        <v>0.5416666666678793</v>
      </c>
      <c r="E14524" s="235">
        <v>0.00007103980850862565</v>
      </c>
      <c r="F14524" s="235">
        <v>0.00007751967314874703</v>
      </c>
    </row>
    <row r="14525" ht="14.25" customHeight="1" spans="1:6" x14ac:dyDescent="0.25">
      <c r="A14525" s="232">
        <v>43768</v>
      </c>
      <c r="B14525" s="233">
        <v>303</v>
      </c>
      <c r="C14525" s="233">
        <v>28</v>
      </c>
      <c r="D14525" s="234">
        <v>0.5625</v>
      </c>
      <c r="E14525" s="235">
        <v>0.00005183250559122758</v>
      </c>
      <c r="F14525" s="235">
        <v>0.0000738139523393108</v>
      </c>
    </row>
    <row r="14526" ht="14.25" customHeight="1" spans="1:6" x14ac:dyDescent="0.25">
      <c r="A14526" s="232">
        <v>43768</v>
      </c>
      <c r="B14526" s="233">
        <v>303</v>
      </c>
      <c r="C14526" s="233">
        <v>29</v>
      </c>
      <c r="D14526" s="234">
        <v>0.5833333333321207</v>
      </c>
      <c r="E14526" s="235">
        <v>0.00003790369485680679</v>
      </c>
      <c r="F14526" s="235">
        <v>0.00007090946846164457</v>
      </c>
    </row>
    <row r="14527" ht="14.25" customHeight="1" spans="1:6" x14ac:dyDescent="0.25">
      <c r="A14527" s="232">
        <v>43768</v>
      </c>
      <c r="B14527" s="233">
        <v>303</v>
      </c>
      <c r="C14527" s="233">
        <v>30</v>
      </c>
      <c r="D14527" s="234">
        <v>0.6041666666678793</v>
      </c>
      <c r="E14527" s="235">
        <v>0.000026435194498952185</v>
      </c>
      <c r="F14527" s="235">
        <v>0.00007171070539341455</v>
      </c>
    </row>
    <row r="14528" ht="14.25" customHeight="1" spans="1:6" x14ac:dyDescent="0.25">
      <c r="A14528" s="232">
        <v>43768</v>
      </c>
      <c r="B14528" s="233">
        <v>303</v>
      </c>
      <c r="C14528" s="233">
        <v>31</v>
      </c>
      <c r="D14528" s="234">
        <v>0.625</v>
      </c>
      <c r="E14528" s="235">
        <v>0.00001691852693827671</v>
      </c>
      <c r="F14528" s="235">
        <v>0.00007471534388755204</v>
      </c>
    </row>
    <row r="14529" ht="14.25" customHeight="1" spans="1:6" x14ac:dyDescent="0.25">
      <c r="A14529" s="232">
        <v>43768</v>
      </c>
      <c r="B14529" s="233">
        <v>303</v>
      </c>
      <c r="C14529" s="233">
        <v>32</v>
      </c>
      <c r="D14529" s="234">
        <v>0.6458333333321207</v>
      </c>
      <c r="E14529" s="235">
        <v>0.000009316231790729783</v>
      </c>
      <c r="F14529" s="235">
        <v>0.00007852121931345951</v>
      </c>
    </row>
    <row r="14530" ht="14.25" customHeight="1" spans="1:6" x14ac:dyDescent="0.25">
      <c r="A14530" s="232">
        <v>43768</v>
      </c>
      <c r="B14530" s="233">
        <v>303</v>
      </c>
      <c r="C14530" s="233">
        <v>33</v>
      </c>
      <c r="D14530" s="234">
        <v>0.6666666666678793</v>
      </c>
      <c r="E14530" s="235">
        <v>0.00000536190582218882</v>
      </c>
      <c r="F14530" s="235">
        <v>0.00008603281554880323</v>
      </c>
    </row>
    <row r="14531" ht="14.25" customHeight="1" spans="1:6" x14ac:dyDescent="0.25">
      <c r="A14531" s="232">
        <v>43768</v>
      </c>
      <c r="B14531" s="233">
        <v>303</v>
      </c>
      <c r="C14531" s="233">
        <v>34</v>
      </c>
      <c r="D14531" s="234">
        <v>0.6875</v>
      </c>
      <c r="E14531" s="235">
        <v>6.431562577867823e-7</v>
      </c>
      <c r="F14531" s="235">
        <v>0.00009684951412769816</v>
      </c>
    </row>
    <row r="14532" ht="14.25" customHeight="1" spans="1:6" x14ac:dyDescent="0.25">
      <c r="A14532" s="232">
        <v>43768</v>
      </c>
      <c r="B14532" s="233">
        <v>303</v>
      </c>
      <c r="C14532" s="233">
        <v>35</v>
      </c>
      <c r="D14532" s="234">
        <v>0.7083333333321207</v>
      </c>
      <c r="E14532" s="235">
        <v>0</v>
      </c>
      <c r="F14532" s="235">
        <v>0.00010786652193953558</v>
      </c>
    </row>
    <row r="14533" ht="14.25" customHeight="1" spans="1:6" x14ac:dyDescent="0.25">
      <c r="A14533" s="232">
        <v>43768</v>
      </c>
      <c r="B14533" s="233">
        <v>303</v>
      </c>
      <c r="C14533" s="233">
        <v>36</v>
      </c>
      <c r="D14533" s="234">
        <v>0.7291666666678793</v>
      </c>
      <c r="E14533" s="235">
        <v>0</v>
      </c>
      <c r="F14533" s="235">
        <v>0.00011050058835272945</v>
      </c>
    </row>
    <row r="14534" ht="14.25" customHeight="1" spans="1:6" x14ac:dyDescent="0.25">
      <c r="A14534" s="232">
        <v>43768</v>
      </c>
      <c r="B14534" s="233">
        <v>303</v>
      </c>
      <c r="C14534" s="233">
        <v>37</v>
      </c>
      <c r="D14534" s="234">
        <v>0.75</v>
      </c>
      <c r="E14534" s="235">
        <v>0</v>
      </c>
      <c r="F14534" s="235">
        <v>0.00010830720225200909</v>
      </c>
    </row>
    <row r="14535" ht="14.25" customHeight="1" spans="1:6" x14ac:dyDescent="0.25">
      <c r="A14535" s="232">
        <v>43768</v>
      </c>
      <c r="B14535" s="233">
        <v>303</v>
      </c>
      <c r="C14535" s="233">
        <v>38</v>
      </c>
      <c r="D14535" s="234">
        <v>0.7708333333321207</v>
      </c>
      <c r="E14535" s="235">
        <v>0</v>
      </c>
      <c r="F14535" s="235">
        <v>0.00010466157421245561</v>
      </c>
    </row>
    <row r="14536" ht="14.25" customHeight="1" spans="1:6" x14ac:dyDescent="0.25">
      <c r="A14536" s="232">
        <v>43768</v>
      </c>
      <c r="B14536" s="233">
        <v>303</v>
      </c>
      <c r="C14536" s="233">
        <v>39</v>
      </c>
      <c r="D14536" s="234">
        <v>0.7916666666678793</v>
      </c>
      <c r="E14536" s="235">
        <v>0</v>
      </c>
      <c r="F14536" s="235">
        <v>0.00009995430723830691</v>
      </c>
    </row>
    <row r="14537" ht="14.25" customHeight="1" spans="1:6" x14ac:dyDescent="0.25">
      <c r="A14537" s="232">
        <v>43768</v>
      </c>
      <c r="B14537" s="233">
        <v>303</v>
      </c>
      <c r="C14537" s="233">
        <v>40</v>
      </c>
      <c r="D14537" s="234">
        <v>0.8125</v>
      </c>
      <c r="E14537" s="235">
        <v>0</v>
      </c>
      <c r="F14537" s="235">
        <v>0.00009554750411357193</v>
      </c>
    </row>
    <row r="14538" ht="14.25" customHeight="1" spans="1:6" x14ac:dyDescent="0.25">
      <c r="A14538" s="232">
        <v>43768</v>
      </c>
      <c r="B14538" s="233">
        <v>303</v>
      </c>
      <c r="C14538" s="233">
        <v>41</v>
      </c>
      <c r="D14538" s="234">
        <v>0.8333333333321207</v>
      </c>
      <c r="E14538" s="235">
        <v>0</v>
      </c>
      <c r="F14538" s="235">
        <v>0.0000906399279064807</v>
      </c>
    </row>
    <row r="14539" ht="14.25" customHeight="1" spans="1:6" x14ac:dyDescent="0.25">
      <c r="A14539" s="232">
        <v>43768</v>
      </c>
      <c r="B14539" s="233">
        <v>303</v>
      </c>
      <c r="C14539" s="233">
        <v>42</v>
      </c>
      <c r="D14539" s="234">
        <v>0.8541666666678793</v>
      </c>
      <c r="E14539" s="235">
        <v>0</v>
      </c>
      <c r="F14539" s="235">
        <v>0.00008593266093233197</v>
      </c>
    </row>
    <row r="14540" ht="14.25" customHeight="1" spans="1:6" x14ac:dyDescent="0.25">
      <c r="A14540" s="232">
        <v>43768</v>
      </c>
      <c r="B14540" s="233">
        <v>303</v>
      </c>
      <c r="C14540" s="233">
        <v>43</v>
      </c>
      <c r="D14540" s="234">
        <v>0.875</v>
      </c>
      <c r="E14540" s="235">
        <v>0</v>
      </c>
      <c r="F14540" s="235">
        <v>0.00008072462087582698</v>
      </c>
    </row>
    <row r="14541" ht="14.25" customHeight="1" spans="1:6" x14ac:dyDescent="0.25">
      <c r="A14541" s="232">
        <v>43768</v>
      </c>
      <c r="B14541" s="233">
        <v>303</v>
      </c>
      <c r="C14541" s="233">
        <v>44</v>
      </c>
      <c r="D14541" s="234">
        <v>0.8958333333321207</v>
      </c>
      <c r="E14541" s="235">
        <v>0</v>
      </c>
      <c r="F14541" s="235">
        <v>0.00007511596235343704</v>
      </c>
    </row>
    <row r="14542" ht="14.25" customHeight="1" spans="1:6" x14ac:dyDescent="0.25">
      <c r="A14542" s="232">
        <v>43768</v>
      </c>
      <c r="B14542" s="233">
        <v>303</v>
      </c>
      <c r="C14542" s="233">
        <v>45</v>
      </c>
      <c r="D14542" s="234">
        <v>0.9166666666678793</v>
      </c>
      <c r="E14542" s="235">
        <v>0</v>
      </c>
      <c r="F14542" s="235">
        <v>0.00007040869537928833</v>
      </c>
    </row>
    <row r="14543" ht="14.25" customHeight="1" spans="1:6" x14ac:dyDescent="0.25">
      <c r="A14543" s="232">
        <v>43768</v>
      </c>
      <c r="B14543" s="233">
        <v>303</v>
      </c>
      <c r="C14543" s="233">
        <v>46</v>
      </c>
      <c r="D14543" s="234">
        <v>0.9375</v>
      </c>
      <c r="E14543" s="235">
        <v>0</v>
      </c>
      <c r="F14543" s="235">
        <v>0.00006309740837688711</v>
      </c>
    </row>
    <row r="14544" ht="14.25" customHeight="1" spans="1:6" x14ac:dyDescent="0.25">
      <c r="A14544" s="232">
        <v>43768</v>
      </c>
      <c r="B14544" s="233">
        <v>303</v>
      </c>
      <c r="C14544" s="233">
        <v>47</v>
      </c>
      <c r="D14544" s="234">
        <v>0.9583333333321207</v>
      </c>
      <c r="E14544" s="235">
        <v>0</v>
      </c>
      <c r="F14544" s="235">
        <v>0.000052681328263877173</v>
      </c>
    </row>
    <row r="14545" ht="14.25" customHeight="1" spans="1:6" x14ac:dyDescent="0.25">
      <c r="A14545" s="232">
        <v>43768</v>
      </c>
      <c r="B14545" s="233">
        <v>303</v>
      </c>
      <c r="C14545" s="233">
        <v>48</v>
      </c>
      <c r="D14545" s="234">
        <v>0.9791666666678793</v>
      </c>
      <c r="E14545" s="235">
        <v>0</v>
      </c>
      <c r="F14545" s="235">
        <v>0.000045169732028533473</v>
      </c>
    </row>
    <row r="14546" ht="14.25" customHeight="1" spans="1:6" x14ac:dyDescent="0.25">
      <c r="A14546" s="232">
        <v>43769</v>
      </c>
      <c r="B14546" s="233">
        <v>304</v>
      </c>
      <c r="C14546" s="233">
        <v>1</v>
      </c>
      <c r="D14546" s="234">
        <v>0</v>
      </c>
      <c r="E14546" s="235">
        <v>0</v>
      </c>
      <c r="F14546" s="235">
        <v>0.000038158908875546014</v>
      </c>
    </row>
    <row r="14547" ht="14.25" customHeight="1" spans="1:6" x14ac:dyDescent="0.25">
      <c r="A14547" s="232">
        <v>43769</v>
      </c>
      <c r="B14547" s="233">
        <v>304</v>
      </c>
      <c r="C14547" s="233">
        <v>2</v>
      </c>
      <c r="D14547" s="234">
        <v>0.020833333332120674</v>
      </c>
      <c r="E14547" s="235">
        <v>0</v>
      </c>
      <c r="F14547" s="235">
        <v>0.00003435303344963854</v>
      </c>
    </row>
    <row r="14548" ht="14.25" customHeight="1" spans="1:6" x14ac:dyDescent="0.25">
      <c r="A14548" s="232">
        <v>43769</v>
      </c>
      <c r="B14548" s="233">
        <v>304</v>
      </c>
      <c r="C14548" s="233">
        <v>3</v>
      </c>
      <c r="D14548" s="234">
        <v>0.041666666667879326</v>
      </c>
      <c r="E14548" s="235">
        <v>0</v>
      </c>
      <c r="F14548" s="235">
        <v>0.0000318491680378573</v>
      </c>
    </row>
    <row r="14549" ht="14.25" customHeight="1" spans="1:6" x14ac:dyDescent="0.25">
      <c r="A14549" s="232">
        <v>43769</v>
      </c>
      <c r="B14549" s="233">
        <v>304</v>
      </c>
      <c r="C14549" s="233">
        <v>4</v>
      </c>
      <c r="D14549" s="234">
        <v>0.0625</v>
      </c>
      <c r="E14549" s="235">
        <v>0</v>
      </c>
      <c r="F14549" s="235">
        <v>0.000030447003407259817</v>
      </c>
    </row>
    <row r="14550" ht="14.25" customHeight="1" spans="1:6" x14ac:dyDescent="0.25">
      <c r="A14550" s="232">
        <v>43769</v>
      </c>
      <c r="B14550" s="233">
        <v>304</v>
      </c>
      <c r="C14550" s="233">
        <v>5</v>
      </c>
      <c r="D14550" s="234">
        <v>0.08333333333212067</v>
      </c>
      <c r="E14550" s="235">
        <v>0</v>
      </c>
      <c r="F14550" s="235">
        <v>0.000029245148009604822</v>
      </c>
    </row>
    <row r="14551" ht="14.25" customHeight="1" spans="1:6" x14ac:dyDescent="0.25">
      <c r="A14551" s="232">
        <v>43769</v>
      </c>
      <c r="B14551" s="233">
        <v>304</v>
      </c>
      <c r="C14551" s="233">
        <v>6</v>
      </c>
      <c r="D14551" s="234">
        <v>0.10416666666787933</v>
      </c>
      <c r="E14551" s="235">
        <v>0</v>
      </c>
      <c r="F14551" s="235">
        <v>0.00002834375646136358</v>
      </c>
    </row>
    <row r="14552" ht="14.25" customHeight="1" spans="1:6" x14ac:dyDescent="0.25">
      <c r="A14552" s="232">
        <v>43769</v>
      </c>
      <c r="B14552" s="233">
        <v>304</v>
      </c>
      <c r="C14552" s="233">
        <v>7</v>
      </c>
      <c r="D14552" s="234">
        <v>0.125</v>
      </c>
      <c r="E14552" s="235">
        <v>0</v>
      </c>
      <c r="F14552" s="235">
        <v>0.000028544065694306077</v>
      </c>
    </row>
    <row r="14553" ht="14.25" customHeight="1" spans="1:6" x14ac:dyDescent="0.25">
      <c r="A14553" s="232">
        <v>43769</v>
      </c>
      <c r="B14553" s="233">
        <v>304</v>
      </c>
      <c r="C14553" s="233">
        <v>8</v>
      </c>
      <c r="D14553" s="234">
        <v>0.14583333333212067</v>
      </c>
      <c r="E14553" s="235">
        <v>0</v>
      </c>
      <c r="F14553" s="235">
        <v>0.00002784298337900733</v>
      </c>
    </row>
    <row r="14554" ht="14.25" customHeight="1" spans="1:6" x14ac:dyDescent="0.25">
      <c r="A14554" s="232">
        <v>43769</v>
      </c>
      <c r="B14554" s="233">
        <v>304</v>
      </c>
      <c r="C14554" s="233">
        <v>9</v>
      </c>
      <c r="D14554" s="234">
        <v>0.16666666666787933</v>
      </c>
      <c r="E14554" s="235">
        <v>0</v>
      </c>
      <c r="F14554" s="235">
        <v>0.000028143447228421073</v>
      </c>
    </row>
    <row r="14555" ht="14.25" customHeight="1" spans="1:6" x14ac:dyDescent="0.25">
      <c r="A14555" s="232">
        <v>43769</v>
      </c>
      <c r="B14555" s="233">
        <v>304</v>
      </c>
      <c r="C14555" s="233">
        <v>10</v>
      </c>
      <c r="D14555" s="234">
        <v>0.1875</v>
      </c>
      <c r="E14555" s="235">
        <v>0</v>
      </c>
      <c r="F14555" s="235">
        <v>0.00002914499339313357</v>
      </c>
    </row>
    <row r="14556" ht="14.25" customHeight="1" spans="1:6" x14ac:dyDescent="0.25">
      <c r="A14556" s="232">
        <v>43769</v>
      </c>
      <c r="B14556" s="233">
        <v>304</v>
      </c>
      <c r="C14556" s="233">
        <v>11</v>
      </c>
      <c r="D14556" s="234">
        <v>0.20833333333212067</v>
      </c>
      <c r="E14556" s="235">
        <v>0</v>
      </c>
      <c r="F14556" s="235">
        <v>0.000030046384941374813</v>
      </c>
    </row>
    <row r="14557" ht="14.25" customHeight="1" spans="1:6" x14ac:dyDescent="0.25">
      <c r="A14557" s="232">
        <v>43769</v>
      </c>
      <c r="B14557" s="233">
        <v>304</v>
      </c>
      <c r="C14557" s="233">
        <v>12</v>
      </c>
      <c r="D14557" s="234">
        <v>0.22916666666787933</v>
      </c>
      <c r="E14557" s="235">
        <v>0</v>
      </c>
      <c r="F14557" s="235">
        <v>0.0000332513326684548</v>
      </c>
    </row>
    <row r="14558" ht="14.25" customHeight="1" spans="1:6" x14ac:dyDescent="0.25">
      <c r="A14558" s="232">
        <v>43769</v>
      </c>
      <c r="B14558" s="233">
        <v>304</v>
      </c>
      <c r="C14558" s="233">
        <v>13</v>
      </c>
      <c r="D14558" s="234">
        <v>0.25</v>
      </c>
      <c r="E14558" s="235">
        <v>0</v>
      </c>
      <c r="F14558" s="235">
        <v>0.000040162001204971005</v>
      </c>
    </row>
    <row r="14559" ht="14.25" customHeight="1" spans="1:6" x14ac:dyDescent="0.25">
      <c r="A14559" s="232">
        <v>43769</v>
      </c>
      <c r="B14559" s="233">
        <v>304</v>
      </c>
      <c r="C14559" s="233">
        <v>14</v>
      </c>
      <c r="D14559" s="234">
        <v>0.2708333333321207</v>
      </c>
      <c r="E14559" s="235">
        <v>2.3456525794055305e-8</v>
      </c>
      <c r="F14559" s="235">
        <v>0.000046972515125015957</v>
      </c>
    </row>
    <row r="14560" ht="14.25" customHeight="1" spans="1:6" x14ac:dyDescent="0.25">
      <c r="A14560" s="232">
        <v>43769</v>
      </c>
      <c r="B14560" s="233">
        <v>304</v>
      </c>
      <c r="C14560" s="233">
        <v>15</v>
      </c>
      <c r="D14560" s="234">
        <v>0.2916666666678793</v>
      </c>
      <c r="E14560" s="235">
        <v>0.0000015012176508195395</v>
      </c>
      <c r="F14560" s="235">
        <v>0.00005588627599095715</v>
      </c>
    </row>
    <row r="14561" ht="14.25" customHeight="1" spans="1:6" x14ac:dyDescent="0.25">
      <c r="A14561" s="232">
        <v>43769</v>
      </c>
      <c r="B14561" s="233">
        <v>304</v>
      </c>
      <c r="C14561" s="233">
        <v>16</v>
      </c>
      <c r="D14561" s="234">
        <v>0.3125</v>
      </c>
      <c r="E14561" s="235">
        <v>0.000005719816641894239</v>
      </c>
      <c r="F14561" s="235">
        <v>0.00006179539836276087</v>
      </c>
    </row>
    <row r="14562" ht="14.25" customHeight="1" spans="1:6" x14ac:dyDescent="0.25">
      <c r="A14562" s="232">
        <v>43769</v>
      </c>
      <c r="B14562" s="233">
        <v>304</v>
      </c>
      <c r="C14562" s="233">
        <v>17</v>
      </c>
      <c r="D14562" s="234">
        <v>0.3333333333321207</v>
      </c>
      <c r="E14562" s="235">
        <v>0.00001782478763943459</v>
      </c>
      <c r="F14562" s="235">
        <v>0.0000655011191721971</v>
      </c>
    </row>
    <row r="14563" ht="14.25" customHeight="1" spans="1:6" x14ac:dyDescent="0.25">
      <c r="A14563" s="232">
        <v>43769</v>
      </c>
      <c r="B14563" s="233">
        <v>304</v>
      </c>
      <c r="C14563" s="233">
        <v>18</v>
      </c>
      <c r="D14563" s="234">
        <v>0.3541666666678793</v>
      </c>
      <c r="E14563" s="235">
        <v>0.00004749246980166577</v>
      </c>
      <c r="F14563" s="235">
        <v>0.0000665026653369096</v>
      </c>
    </row>
    <row r="14564" ht="14.25" customHeight="1" spans="1:6" x14ac:dyDescent="0.25">
      <c r="A14564" s="232">
        <v>43769</v>
      </c>
      <c r="B14564" s="233">
        <v>304</v>
      </c>
      <c r="C14564" s="233">
        <v>19</v>
      </c>
      <c r="D14564" s="234">
        <v>0.375</v>
      </c>
      <c r="E14564" s="235">
        <v>0.00007810001463662583</v>
      </c>
      <c r="F14564" s="235">
        <v>0.00006570142840513958</v>
      </c>
    </row>
    <row r="14565" ht="14.25" customHeight="1" spans="1:6" x14ac:dyDescent="0.25">
      <c r="A14565" s="232">
        <v>43769</v>
      </c>
      <c r="B14565" s="233">
        <v>304</v>
      </c>
      <c r="C14565" s="233">
        <v>20</v>
      </c>
      <c r="D14565" s="234">
        <v>0.3958333333321207</v>
      </c>
      <c r="E14565" s="235">
        <v>0.00010981318630633738</v>
      </c>
      <c r="F14565" s="235">
        <v>0.00006480003685689835</v>
      </c>
    </row>
    <row r="14566" ht="14.25" customHeight="1" spans="1:6" x14ac:dyDescent="0.25">
      <c r="A14566" s="232">
        <v>43769</v>
      </c>
      <c r="B14566" s="233">
        <v>304</v>
      </c>
      <c r="C14566" s="233">
        <v>21</v>
      </c>
      <c r="D14566" s="234">
        <v>0.4166666666678793</v>
      </c>
      <c r="E14566" s="235">
        <v>0.00013685581298976347</v>
      </c>
      <c r="F14566" s="235">
        <v>0.00006389864530865711</v>
      </c>
    </row>
    <row r="14567" ht="14.25" customHeight="1" spans="1:6" x14ac:dyDescent="0.25">
      <c r="A14567" s="232">
        <v>43769</v>
      </c>
      <c r="B14567" s="233">
        <v>304</v>
      </c>
      <c r="C14567" s="233">
        <v>22</v>
      </c>
      <c r="D14567" s="234">
        <v>0.4375</v>
      </c>
      <c r="E14567" s="235">
        <v>0.0001560800328064092</v>
      </c>
      <c r="F14567" s="235">
        <v>0.00006269678991100212</v>
      </c>
    </row>
    <row r="14568" ht="14.25" customHeight="1" spans="1:6" x14ac:dyDescent="0.25">
      <c r="A14568" s="232">
        <v>43769</v>
      </c>
      <c r="B14568" s="233">
        <v>304</v>
      </c>
      <c r="C14568" s="233">
        <v>23</v>
      </c>
      <c r="D14568" s="234">
        <v>0.4583333333321207</v>
      </c>
      <c r="E14568" s="235">
        <v>0.00017256022476107899</v>
      </c>
      <c r="F14568" s="235">
        <v>0.00006159508912981838</v>
      </c>
    </row>
    <row r="14569" ht="14.25" customHeight="1" spans="1:6" x14ac:dyDescent="0.25">
      <c r="A14569" s="232">
        <v>43769</v>
      </c>
      <c r="B14569" s="233">
        <v>304</v>
      </c>
      <c r="C14569" s="233">
        <v>24</v>
      </c>
      <c r="D14569" s="234">
        <v>0.4791666666678793</v>
      </c>
      <c r="E14569" s="235">
        <v>0.00017571942484963444</v>
      </c>
      <c r="F14569" s="235">
        <v>0.00006249648067805962</v>
      </c>
    </row>
    <row r="14570" ht="14.25" customHeight="1" spans="1:6" x14ac:dyDescent="0.25">
      <c r="A14570" s="232">
        <v>43769</v>
      </c>
      <c r="B14570" s="233">
        <v>304</v>
      </c>
      <c r="C14570" s="233">
        <v>25</v>
      </c>
      <c r="D14570" s="234">
        <v>0.5</v>
      </c>
      <c r="E14570" s="235">
        <v>0.0001738877766467366</v>
      </c>
      <c r="F14570" s="235">
        <v>0.0000646998822404271</v>
      </c>
    </row>
    <row r="14571" ht="14.25" customHeight="1" spans="1:6" x14ac:dyDescent="0.25">
      <c r="A14571" s="232">
        <v>43769</v>
      </c>
      <c r="B14571" s="233">
        <v>304</v>
      </c>
      <c r="C14571" s="233">
        <v>26</v>
      </c>
      <c r="D14571" s="234">
        <v>0.5208333333321207</v>
      </c>
      <c r="E14571" s="235">
        <v>0.00016780802633984705</v>
      </c>
      <c r="F14571" s="235">
        <v>0.00006570142840513958</v>
      </c>
    </row>
    <row r="14572" ht="14.25" customHeight="1" spans="1:6" x14ac:dyDescent="0.25">
      <c r="A14572" s="232">
        <v>43769</v>
      </c>
      <c r="B14572" s="233">
        <v>304</v>
      </c>
      <c r="C14572" s="233">
        <v>27</v>
      </c>
      <c r="D14572" s="234">
        <v>0.5416666666678793</v>
      </c>
      <c r="E14572" s="235">
        <v>0.00015903506219560245</v>
      </c>
      <c r="F14572" s="235">
        <v>0.00006449957300748461</v>
      </c>
    </row>
    <row r="14573" ht="14.25" customHeight="1" spans="1:6" x14ac:dyDescent="0.25">
      <c r="A14573" s="232">
        <v>43769</v>
      </c>
      <c r="B14573" s="233">
        <v>304</v>
      </c>
      <c r="C14573" s="233">
        <v>28</v>
      </c>
      <c r="D14573" s="234">
        <v>0.5625</v>
      </c>
      <c r="E14573" s="235">
        <v>0.00014431138889299397</v>
      </c>
      <c r="F14573" s="235">
        <v>0.00006229617144511711</v>
      </c>
    </row>
    <row r="14574" ht="14.25" customHeight="1" spans="1:6" x14ac:dyDescent="0.25">
      <c r="A14574" s="232">
        <v>43769</v>
      </c>
      <c r="B14574" s="233">
        <v>304</v>
      </c>
      <c r="C14574" s="233">
        <v>29</v>
      </c>
      <c r="D14574" s="234">
        <v>0.5833333333321207</v>
      </c>
      <c r="E14574" s="235">
        <v>0.00012139956013646406</v>
      </c>
      <c r="F14574" s="235">
        <v>0.00006109431604746214</v>
      </c>
    </row>
    <row r="14575" ht="14.25" customHeight="1" spans="1:6" x14ac:dyDescent="0.25">
      <c r="A14575" s="232">
        <v>43769</v>
      </c>
      <c r="B14575" s="233">
        <v>304</v>
      </c>
      <c r="C14575" s="233">
        <v>30</v>
      </c>
      <c r="D14575" s="234">
        <v>0.6041666666678793</v>
      </c>
      <c r="E14575" s="235">
        <v>0.00009812402040353456</v>
      </c>
      <c r="F14575" s="235">
        <v>0.00006199570759570338</v>
      </c>
    </row>
    <row r="14576" ht="14.25" customHeight="1" spans="1:6" x14ac:dyDescent="0.25">
      <c r="A14576" s="232">
        <v>43769</v>
      </c>
      <c r="B14576" s="233">
        <v>304</v>
      </c>
      <c r="C14576" s="233">
        <v>31</v>
      </c>
      <c r="D14576" s="234">
        <v>0.625</v>
      </c>
      <c r="E14576" s="235">
        <v>0.00007087344930470416</v>
      </c>
      <c r="F14576" s="235">
        <v>0.00006480003685689835</v>
      </c>
    </row>
    <row r="14577" ht="14.25" customHeight="1" spans="1:6" x14ac:dyDescent="0.25">
      <c r="A14577" s="232">
        <v>43769</v>
      </c>
      <c r="B14577" s="233">
        <v>304</v>
      </c>
      <c r="C14577" s="233">
        <v>32</v>
      </c>
      <c r="D14577" s="234">
        <v>0.6458333333321207</v>
      </c>
      <c r="E14577" s="235">
        <v>0.0000438890369474964</v>
      </c>
      <c r="F14577" s="235">
        <v>0.00007000807691340332</v>
      </c>
    </row>
    <row r="14578" ht="14.25" customHeight="1" spans="1:6" x14ac:dyDescent="0.25">
      <c r="A14578" s="232">
        <v>43769</v>
      </c>
      <c r="B14578" s="233">
        <v>304</v>
      </c>
      <c r="C14578" s="233">
        <v>33</v>
      </c>
      <c r="D14578" s="234">
        <v>0.6666666666678793</v>
      </c>
      <c r="E14578" s="235">
        <v>0.000020099402157367376</v>
      </c>
      <c r="F14578" s="235">
        <v>0.00007691874544991952</v>
      </c>
    </row>
    <row r="14579" ht="14.25" customHeight="1" spans="1:6" x14ac:dyDescent="0.25">
      <c r="A14579" s="232">
        <v>43769</v>
      </c>
      <c r="B14579" s="233">
        <v>304</v>
      </c>
      <c r="C14579" s="233">
        <v>34</v>
      </c>
      <c r="D14579" s="234">
        <v>0.6875</v>
      </c>
      <c r="E14579" s="235">
        <v>0.00000394732945420098</v>
      </c>
      <c r="F14579" s="235">
        <v>0.00008873699019352696</v>
      </c>
    </row>
    <row r="14580" ht="14.25" customHeight="1" spans="1:6" x14ac:dyDescent="0.25">
      <c r="A14580" s="232">
        <v>43769</v>
      </c>
      <c r="B14580" s="233">
        <v>304</v>
      </c>
      <c r="C14580" s="233">
        <v>35</v>
      </c>
      <c r="D14580" s="234">
        <v>0.7083333333321207</v>
      </c>
      <c r="E14580" s="235">
        <v>2.1454982525862753e-8</v>
      </c>
      <c r="F14580" s="235">
        <v>0.00010181718310467212</v>
      </c>
    </row>
    <row r="14581" ht="14.25" customHeight="1" spans="1:6" x14ac:dyDescent="0.25">
      <c r="A14581" s="232">
        <v>43769</v>
      </c>
      <c r="B14581" s="233">
        <v>304</v>
      </c>
      <c r="C14581" s="233">
        <v>36</v>
      </c>
      <c r="D14581" s="234">
        <v>0.7291666666678793</v>
      </c>
      <c r="E14581" s="235">
        <v>0</v>
      </c>
      <c r="F14581" s="235">
        <v>0.00010510225452492913</v>
      </c>
    </row>
    <row r="14582" ht="14.25" customHeight="1" spans="1:6" x14ac:dyDescent="0.25">
      <c r="A14582" s="232">
        <v>43769</v>
      </c>
      <c r="B14582" s="233">
        <v>304</v>
      </c>
      <c r="C14582" s="233">
        <v>37</v>
      </c>
      <c r="D14582" s="234">
        <v>0.75</v>
      </c>
      <c r="E14582" s="235">
        <v>0</v>
      </c>
      <c r="F14582" s="235">
        <v>0.00010650441915552661</v>
      </c>
    </row>
    <row r="14583" ht="14.25" customHeight="1" spans="1:6" x14ac:dyDescent="0.25">
      <c r="A14583" s="232">
        <v>43769</v>
      </c>
      <c r="B14583" s="233">
        <v>304</v>
      </c>
      <c r="C14583" s="233">
        <v>38</v>
      </c>
      <c r="D14583" s="234">
        <v>0.7708333333321207</v>
      </c>
      <c r="E14583" s="235">
        <v>0</v>
      </c>
      <c r="F14583" s="235">
        <v>0.00010329947142844663</v>
      </c>
    </row>
    <row r="14584" ht="14.25" customHeight="1" spans="1:6" x14ac:dyDescent="0.25">
      <c r="A14584" s="232">
        <v>43769</v>
      </c>
      <c r="B14584" s="233">
        <v>304</v>
      </c>
      <c r="C14584" s="233">
        <v>39</v>
      </c>
      <c r="D14584" s="234">
        <v>0.7916666666678793</v>
      </c>
      <c r="E14584" s="235">
        <v>0</v>
      </c>
      <c r="F14584" s="235">
        <v>0.00009895276107359439</v>
      </c>
    </row>
    <row r="14585" ht="14.25" customHeight="1" spans="1:6" x14ac:dyDescent="0.25">
      <c r="A14585" s="232">
        <v>43769</v>
      </c>
      <c r="B14585" s="233">
        <v>304</v>
      </c>
      <c r="C14585" s="233">
        <v>40</v>
      </c>
      <c r="D14585" s="234">
        <v>0.8125</v>
      </c>
      <c r="E14585" s="235">
        <v>0</v>
      </c>
      <c r="F14585" s="235">
        <v>0.00009344425716767569</v>
      </c>
    </row>
    <row r="14586" ht="14.25" customHeight="1" spans="1:6" x14ac:dyDescent="0.25">
      <c r="A14586" s="232">
        <v>43769</v>
      </c>
      <c r="B14586" s="233">
        <v>304</v>
      </c>
      <c r="C14586" s="233">
        <v>41</v>
      </c>
      <c r="D14586" s="234">
        <v>0.8333333333321207</v>
      </c>
      <c r="E14586" s="235">
        <v>0</v>
      </c>
      <c r="F14586" s="235">
        <v>0.00008943807250882569</v>
      </c>
    </row>
    <row r="14587" ht="14.25" customHeight="1" spans="1:6" x14ac:dyDescent="0.25">
      <c r="A14587" s="232">
        <v>43769</v>
      </c>
      <c r="B14587" s="233">
        <v>304</v>
      </c>
      <c r="C14587" s="233">
        <v>42</v>
      </c>
      <c r="D14587" s="234">
        <v>0.8541666666678793</v>
      </c>
      <c r="E14587" s="235">
        <v>0</v>
      </c>
      <c r="F14587" s="235">
        <v>0.00008553204246644696</v>
      </c>
    </row>
    <row r="14588" ht="14.25" customHeight="1" spans="1:6" x14ac:dyDescent="0.25">
      <c r="A14588" s="232">
        <v>43769</v>
      </c>
      <c r="B14588" s="233">
        <v>304</v>
      </c>
      <c r="C14588" s="233">
        <v>43</v>
      </c>
      <c r="D14588" s="234">
        <v>0.875</v>
      </c>
      <c r="E14588" s="235">
        <v>0</v>
      </c>
      <c r="F14588" s="235">
        <v>0.000081525857807597</v>
      </c>
    </row>
    <row r="14589" ht="14.25" customHeight="1" spans="1:6" x14ac:dyDescent="0.25">
      <c r="A14589" s="232">
        <v>43769</v>
      </c>
      <c r="B14589" s="233">
        <v>304</v>
      </c>
      <c r="C14589" s="233">
        <v>44</v>
      </c>
      <c r="D14589" s="234">
        <v>0.8958333333321207</v>
      </c>
      <c r="E14589" s="235">
        <v>0</v>
      </c>
      <c r="F14589" s="235">
        <v>0.00007671843621697703</v>
      </c>
    </row>
    <row r="14590" ht="14.25" customHeight="1" spans="1:6" x14ac:dyDescent="0.25">
      <c r="A14590" s="232">
        <v>43769</v>
      </c>
      <c r="B14590" s="233">
        <v>304</v>
      </c>
      <c r="C14590" s="233">
        <v>45</v>
      </c>
      <c r="D14590" s="234">
        <v>0.9166666666678793</v>
      </c>
      <c r="E14590" s="235">
        <v>0</v>
      </c>
      <c r="F14590" s="235">
        <v>0.00007131008692752957</v>
      </c>
    </row>
    <row r="14591" ht="14.25" customHeight="1" spans="1:6" x14ac:dyDescent="0.25">
      <c r="A14591" s="232">
        <v>43769</v>
      </c>
      <c r="B14591" s="233">
        <v>304</v>
      </c>
      <c r="C14591" s="233">
        <v>46</v>
      </c>
      <c r="D14591" s="234">
        <v>0.9375</v>
      </c>
      <c r="E14591" s="235">
        <v>0</v>
      </c>
      <c r="F14591" s="235">
        <v>0.00006259663529453087</v>
      </c>
    </row>
    <row r="14592" ht="14.25" customHeight="1" spans="1:6" x14ac:dyDescent="0.25">
      <c r="A14592" s="232">
        <v>43769</v>
      </c>
      <c r="B14592" s="233">
        <v>304</v>
      </c>
      <c r="C14592" s="233">
        <v>47</v>
      </c>
      <c r="D14592" s="234">
        <v>0.9583333333321207</v>
      </c>
      <c r="E14592" s="235">
        <v>0</v>
      </c>
      <c r="F14592" s="235">
        <v>0.00005288163749681968</v>
      </c>
    </row>
    <row r="14593" ht="14.25" customHeight="1" spans="1:6" x14ac:dyDescent="0.25">
      <c r="A14593" s="232">
        <v>43769</v>
      </c>
      <c r="B14593" s="233">
        <v>304</v>
      </c>
      <c r="C14593" s="233">
        <v>48</v>
      </c>
      <c r="D14593" s="234">
        <v>0.9791666666678793</v>
      </c>
      <c r="E14593" s="235">
        <v>0</v>
      </c>
      <c r="F14593" s="235">
        <v>0.000043567258164993484</v>
      </c>
    </row>
    <row r="14594" ht="14.25" customHeight="1" spans="1:6" x14ac:dyDescent="0.25">
      <c r="A14594" s="232">
        <v>43770</v>
      </c>
      <c r="B14594" s="233">
        <v>305</v>
      </c>
      <c r="C14594" s="233">
        <v>1</v>
      </c>
      <c r="D14594" s="234">
        <v>0</v>
      </c>
      <c r="E14594" s="235">
        <v>0</v>
      </c>
      <c r="F14594" s="235">
        <v>0.00003825906349201726</v>
      </c>
    </row>
    <row r="14595" ht="14.25" customHeight="1" spans="1:6" x14ac:dyDescent="0.25">
      <c r="A14595" s="232">
        <v>43770</v>
      </c>
      <c r="B14595" s="233">
        <v>305</v>
      </c>
      <c r="C14595" s="233">
        <v>2</v>
      </c>
      <c r="D14595" s="234">
        <v>0.020833333332120674</v>
      </c>
      <c r="E14595" s="235">
        <v>0</v>
      </c>
      <c r="F14595" s="235">
        <v>0.00003425287883316729</v>
      </c>
    </row>
    <row r="14596" ht="14.25" customHeight="1" spans="1:6" x14ac:dyDescent="0.25">
      <c r="A14596" s="232">
        <v>43770</v>
      </c>
      <c r="B14596" s="233">
        <v>305</v>
      </c>
      <c r="C14596" s="233">
        <v>3</v>
      </c>
      <c r="D14596" s="234">
        <v>0.041666666667879326</v>
      </c>
      <c r="E14596" s="235">
        <v>0</v>
      </c>
      <c r="F14596" s="235">
        <v>0.000032049477270799804</v>
      </c>
    </row>
    <row r="14597" ht="14.25" customHeight="1" spans="1:6" x14ac:dyDescent="0.25">
      <c r="A14597" s="232">
        <v>43770</v>
      </c>
      <c r="B14597" s="233">
        <v>305</v>
      </c>
      <c r="C14597" s="233">
        <v>4</v>
      </c>
      <c r="D14597" s="234">
        <v>0.0625</v>
      </c>
      <c r="E14597" s="235">
        <v>0</v>
      </c>
      <c r="F14597" s="235">
        <v>0.00003094777648961606</v>
      </c>
    </row>
    <row r="14598" ht="14.25" customHeight="1" spans="1:6" x14ac:dyDescent="0.25">
      <c r="A14598" s="232">
        <v>43770</v>
      </c>
      <c r="B14598" s="233">
        <v>305</v>
      </c>
      <c r="C14598" s="233">
        <v>5</v>
      </c>
      <c r="D14598" s="234">
        <v>0.08333333333212067</v>
      </c>
      <c r="E14598" s="235">
        <v>0</v>
      </c>
      <c r="F14598" s="235">
        <v>0.000029445457242547322</v>
      </c>
    </row>
    <row r="14599" ht="14.25" customHeight="1" spans="1:6" x14ac:dyDescent="0.25">
      <c r="A14599" s="232">
        <v>43770</v>
      </c>
      <c r="B14599" s="233">
        <v>305</v>
      </c>
      <c r="C14599" s="233">
        <v>6</v>
      </c>
      <c r="D14599" s="234">
        <v>0.10416666666787933</v>
      </c>
      <c r="E14599" s="235">
        <v>0</v>
      </c>
      <c r="F14599" s="235">
        <v>0.00002834375646136358</v>
      </c>
    </row>
    <row r="14600" ht="14.25" customHeight="1" spans="1:6" x14ac:dyDescent="0.25">
      <c r="A14600" s="232">
        <v>43770</v>
      </c>
      <c r="B14600" s="233">
        <v>305</v>
      </c>
      <c r="C14600" s="233">
        <v>7</v>
      </c>
      <c r="D14600" s="234">
        <v>0.125</v>
      </c>
      <c r="E14600" s="235">
        <v>0</v>
      </c>
      <c r="F14600" s="235">
        <v>0.00002874437492724857</v>
      </c>
    </row>
    <row r="14601" ht="14.25" customHeight="1" spans="1:6" x14ac:dyDescent="0.25">
      <c r="A14601" s="232">
        <v>43770</v>
      </c>
      <c r="B14601" s="233">
        <v>305</v>
      </c>
      <c r="C14601" s="233">
        <v>8</v>
      </c>
      <c r="D14601" s="234">
        <v>0.14583333333212067</v>
      </c>
      <c r="E14601" s="235">
        <v>0</v>
      </c>
      <c r="F14601" s="235">
        <v>0.00002834375646136358</v>
      </c>
    </row>
    <row r="14602" ht="14.25" customHeight="1" spans="1:6" x14ac:dyDescent="0.25">
      <c r="A14602" s="232">
        <v>43770</v>
      </c>
      <c r="B14602" s="233">
        <v>305</v>
      </c>
      <c r="C14602" s="233">
        <v>9</v>
      </c>
      <c r="D14602" s="234">
        <v>0.16666666666787933</v>
      </c>
      <c r="E14602" s="235">
        <v>0</v>
      </c>
      <c r="F14602" s="235">
        <v>0.00002834375646136358</v>
      </c>
    </row>
    <row r="14603" ht="14.25" customHeight="1" spans="1:6" x14ac:dyDescent="0.25">
      <c r="A14603" s="232">
        <v>43770</v>
      </c>
      <c r="B14603" s="233">
        <v>305</v>
      </c>
      <c r="C14603" s="233">
        <v>10</v>
      </c>
      <c r="D14603" s="234">
        <v>0.1875</v>
      </c>
      <c r="E14603" s="235">
        <v>0</v>
      </c>
      <c r="F14603" s="235">
        <v>0.000029645766475489823</v>
      </c>
    </row>
    <row r="14604" ht="14.25" customHeight="1" spans="1:6" x14ac:dyDescent="0.25">
      <c r="A14604" s="232">
        <v>43770</v>
      </c>
      <c r="B14604" s="233">
        <v>305</v>
      </c>
      <c r="C14604" s="233">
        <v>11</v>
      </c>
      <c r="D14604" s="234">
        <v>0.20833333333212067</v>
      </c>
      <c r="E14604" s="235">
        <v>0</v>
      </c>
      <c r="F14604" s="235">
        <v>0.000030346848790788564</v>
      </c>
    </row>
    <row r="14605" ht="14.25" customHeight="1" spans="1:6" x14ac:dyDescent="0.25">
      <c r="A14605" s="232">
        <v>43770</v>
      </c>
      <c r="B14605" s="233">
        <v>305</v>
      </c>
      <c r="C14605" s="233">
        <v>12</v>
      </c>
      <c r="D14605" s="234">
        <v>0.22916666666787933</v>
      </c>
      <c r="E14605" s="235">
        <v>0</v>
      </c>
      <c r="F14605" s="235">
        <v>0.000033852260367282293</v>
      </c>
    </row>
    <row r="14606" ht="14.25" customHeight="1" spans="1:6" x14ac:dyDescent="0.25">
      <c r="A14606" s="232">
        <v>43770</v>
      </c>
      <c r="B14606" s="233">
        <v>305</v>
      </c>
      <c r="C14606" s="233">
        <v>13</v>
      </c>
      <c r="D14606" s="234">
        <v>0.25</v>
      </c>
      <c r="E14606" s="235">
        <v>0</v>
      </c>
      <c r="F14606" s="235">
        <v>0.000040162001204971005</v>
      </c>
    </row>
    <row r="14607" ht="14.25" customHeight="1" spans="1:6" x14ac:dyDescent="0.25">
      <c r="A14607" s="232">
        <v>43770</v>
      </c>
      <c r="B14607" s="233">
        <v>305</v>
      </c>
      <c r="C14607" s="233">
        <v>14</v>
      </c>
      <c r="D14607" s="234">
        <v>0.2708333333321207</v>
      </c>
      <c r="E14607" s="235">
        <v>7.036957738216591e-8</v>
      </c>
      <c r="F14607" s="235">
        <v>0.00004597096896030346</v>
      </c>
    </row>
    <row r="14608" ht="14.25" customHeight="1" spans="1:6" x14ac:dyDescent="0.25">
      <c r="A14608" s="232">
        <v>43770</v>
      </c>
      <c r="B14608" s="233">
        <v>305</v>
      </c>
      <c r="C14608" s="233">
        <v>15</v>
      </c>
      <c r="D14608" s="234">
        <v>0.2916666666678793</v>
      </c>
      <c r="E14608" s="235">
        <v>0.000002791326569492581</v>
      </c>
      <c r="F14608" s="235">
        <v>0.00005448411136035966</v>
      </c>
    </row>
    <row r="14609" ht="14.25" customHeight="1" spans="1:6" x14ac:dyDescent="0.25">
      <c r="A14609" s="232">
        <v>43770</v>
      </c>
      <c r="B14609" s="233">
        <v>305</v>
      </c>
      <c r="C14609" s="233">
        <v>16</v>
      </c>
      <c r="D14609" s="234">
        <v>0.3125</v>
      </c>
      <c r="E14609" s="235">
        <v>0.000009937268423365839</v>
      </c>
      <c r="F14609" s="235">
        <v>0.00006119447066393338</v>
      </c>
    </row>
    <row r="14610" ht="14.25" customHeight="1" spans="1:6" x14ac:dyDescent="0.25">
      <c r="A14610" s="232">
        <v>43770</v>
      </c>
      <c r="B14610" s="233">
        <v>305</v>
      </c>
      <c r="C14610" s="233">
        <v>17</v>
      </c>
      <c r="D14610" s="234">
        <v>0.3333333333321207</v>
      </c>
      <c r="E14610" s="235">
        <v>0.00002758879750169232</v>
      </c>
      <c r="F14610" s="235">
        <v>0.00006419910915807086</v>
      </c>
    </row>
    <row r="14611" ht="14.25" customHeight="1" spans="1:6" x14ac:dyDescent="0.25">
      <c r="A14611" s="232">
        <v>43770</v>
      </c>
      <c r="B14611" s="233">
        <v>305</v>
      </c>
      <c r="C14611" s="233">
        <v>18</v>
      </c>
      <c r="D14611" s="234">
        <v>0.3541666666678793</v>
      </c>
      <c r="E14611" s="235">
        <v>0.000045656539235941494</v>
      </c>
      <c r="F14611" s="235">
        <v>0.00006510050070631209</v>
      </c>
    </row>
    <row r="14612" ht="14.25" customHeight="1" spans="1:6" x14ac:dyDescent="0.25">
      <c r="A14612" s="232">
        <v>43770</v>
      </c>
      <c r="B14612" s="233">
        <v>305</v>
      </c>
      <c r="C14612" s="233">
        <v>19</v>
      </c>
      <c r="D14612" s="234">
        <v>0.375</v>
      </c>
      <c r="E14612" s="235">
        <v>0.00006966497115796786</v>
      </c>
      <c r="F14612" s="235">
        <v>0.0000636983360757146</v>
      </c>
    </row>
    <row r="14613" ht="14.25" customHeight="1" spans="1:6" x14ac:dyDescent="0.25">
      <c r="A14613" s="232">
        <v>43770</v>
      </c>
      <c r="B14613" s="233">
        <v>305</v>
      </c>
      <c r="C14613" s="233">
        <v>20</v>
      </c>
      <c r="D14613" s="234">
        <v>0.3958333333321207</v>
      </c>
      <c r="E14613" s="235">
        <v>0.0001108225189402541</v>
      </c>
      <c r="F14613" s="235">
        <v>0.00006169524374628963</v>
      </c>
    </row>
    <row r="14614" ht="14.25" customHeight="1" spans="1:6" x14ac:dyDescent="0.25">
      <c r="A14614" s="232">
        <v>43770</v>
      </c>
      <c r="B14614" s="233">
        <v>305</v>
      </c>
      <c r="C14614" s="233">
        <v>21</v>
      </c>
      <c r="D14614" s="234">
        <v>0.4166666666678793</v>
      </c>
      <c r="E14614" s="235">
        <v>0.00016089635378886902</v>
      </c>
      <c r="F14614" s="235">
        <v>0.000059191378334508385</v>
      </c>
    </row>
    <row r="14615" ht="14.25" customHeight="1" spans="1:6" x14ac:dyDescent="0.25">
      <c r="A14615" s="232">
        <v>43770</v>
      </c>
      <c r="B14615" s="233">
        <v>305</v>
      </c>
      <c r="C14615" s="233">
        <v>22</v>
      </c>
      <c r="D14615" s="234">
        <v>0.4375</v>
      </c>
      <c r="E14615" s="235">
        <v>0.00020428045098257457</v>
      </c>
      <c r="F14615" s="235">
        <v>0.0000573885952380259</v>
      </c>
    </row>
    <row r="14616" ht="14.25" customHeight="1" spans="1:6" x14ac:dyDescent="0.25">
      <c r="A14616" s="232">
        <v>43770</v>
      </c>
      <c r="B14616" s="233">
        <v>305</v>
      </c>
      <c r="C14616" s="233">
        <v>23</v>
      </c>
      <c r="D14616" s="234">
        <v>0.4583333333321207</v>
      </c>
      <c r="E14616" s="235">
        <v>0.00020539286226720972</v>
      </c>
      <c r="F14616" s="235">
        <v>0.000056487203689784654</v>
      </c>
    </row>
    <row r="14617" ht="14.25" customHeight="1" spans="1:6" x14ac:dyDescent="0.25">
      <c r="A14617" s="232">
        <v>43770</v>
      </c>
      <c r="B14617" s="233">
        <v>305</v>
      </c>
      <c r="C14617" s="233">
        <v>24</v>
      </c>
      <c r="D14617" s="234">
        <v>0.4791666666678793</v>
      </c>
      <c r="E14617" s="235">
        <v>0.00018274729521514438</v>
      </c>
      <c r="F14617" s="235">
        <v>0.000056887822155669654</v>
      </c>
    </row>
    <row r="14618" ht="14.25" customHeight="1" spans="1:6" x14ac:dyDescent="0.25">
      <c r="A14618" s="232">
        <v>43770</v>
      </c>
      <c r="B14618" s="233">
        <v>305</v>
      </c>
      <c r="C14618" s="233">
        <v>25</v>
      </c>
      <c r="D14618" s="234">
        <v>0.5</v>
      </c>
      <c r="E14618" s="235">
        <v>0.00017013999636674768</v>
      </c>
      <c r="F14618" s="235">
        <v>0.000058390141402738404</v>
      </c>
    </row>
    <row r="14619" ht="14.25" customHeight="1" spans="1:6" x14ac:dyDescent="0.25">
      <c r="A14619" s="232">
        <v>43770</v>
      </c>
      <c r="B14619" s="233">
        <v>305</v>
      </c>
      <c r="C14619" s="233">
        <v>26</v>
      </c>
      <c r="D14619" s="234">
        <v>0.5208333333321207</v>
      </c>
      <c r="E14619" s="235">
        <v>0.0002079856362183875</v>
      </c>
      <c r="F14619" s="235">
        <v>0.000059191378334508385</v>
      </c>
    </row>
    <row r="14620" ht="14.25" customHeight="1" spans="1:6" x14ac:dyDescent="0.25">
      <c r="A14620" s="232">
        <v>43770</v>
      </c>
      <c r="B14620" s="233">
        <v>305</v>
      </c>
      <c r="C14620" s="233">
        <v>27</v>
      </c>
      <c r="D14620" s="234">
        <v>0.5416666666678793</v>
      </c>
      <c r="E14620" s="235">
        <v>0.00020601138875328328</v>
      </c>
      <c r="F14620" s="235">
        <v>0.000058390141402738404</v>
      </c>
    </row>
    <row r="14621" ht="14.25" customHeight="1" spans="1:6" x14ac:dyDescent="0.25">
      <c r="A14621" s="232">
        <v>43770</v>
      </c>
      <c r="B14621" s="233">
        <v>305</v>
      </c>
      <c r="C14621" s="233">
        <v>28</v>
      </c>
      <c r="D14621" s="234">
        <v>0.5625</v>
      </c>
      <c r="E14621" s="235">
        <v>0.00018390472518898095</v>
      </c>
      <c r="F14621" s="235">
        <v>0.000056587358306255894</v>
      </c>
    </row>
    <row r="14622" ht="14.25" customHeight="1" spans="1:6" x14ac:dyDescent="0.25">
      <c r="A14622" s="232">
        <v>43770</v>
      </c>
      <c r="B14622" s="233">
        <v>305</v>
      </c>
      <c r="C14622" s="233">
        <v>29</v>
      </c>
      <c r="D14622" s="234">
        <v>0.5833333333321207</v>
      </c>
      <c r="E14622" s="235">
        <v>0.00016187472290211458</v>
      </c>
      <c r="F14622" s="235">
        <v>0.000057088131388612155</v>
      </c>
    </row>
    <row r="14623" ht="14.25" customHeight="1" spans="1:6" x14ac:dyDescent="0.25">
      <c r="A14623" s="232">
        <v>43770</v>
      </c>
      <c r="B14623" s="233">
        <v>305</v>
      </c>
      <c r="C14623" s="233">
        <v>30</v>
      </c>
      <c r="D14623" s="234">
        <v>0.6041666666678793</v>
      </c>
      <c r="E14623" s="235">
        <v>0.0001321513765292753</v>
      </c>
      <c r="F14623" s="235">
        <v>0.00005859045063568089</v>
      </c>
    </row>
    <row r="14624" ht="14.25" customHeight="1" spans="1:6" x14ac:dyDescent="0.25">
      <c r="A14624" s="232">
        <v>43770</v>
      </c>
      <c r="B14624" s="233">
        <v>305</v>
      </c>
      <c r="C14624" s="233">
        <v>31</v>
      </c>
      <c r="D14624" s="234">
        <v>0.625</v>
      </c>
      <c r="E14624" s="235">
        <v>0.00009017862200814526</v>
      </c>
      <c r="F14624" s="235">
        <v>0.000060894006814519635</v>
      </c>
    </row>
    <row r="14625" ht="14.25" customHeight="1" spans="1:6" x14ac:dyDescent="0.25">
      <c r="A14625" s="232">
        <v>43770</v>
      </c>
      <c r="B14625" s="233">
        <v>305</v>
      </c>
      <c r="C14625" s="233">
        <v>32</v>
      </c>
      <c r="D14625" s="234">
        <v>0.6458333333321207</v>
      </c>
      <c r="E14625" s="235">
        <v>0.00004491149795850081</v>
      </c>
      <c r="F14625" s="235">
        <v>0.00006570142840513958</v>
      </c>
    </row>
    <row r="14626" ht="14.25" customHeight="1" spans="1:6" x14ac:dyDescent="0.25">
      <c r="A14626" s="232">
        <v>43770</v>
      </c>
      <c r="B14626" s="233">
        <v>305</v>
      </c>
      <c r="C14626" s="233">
        <v>33</v>
      </c>
      <c r="D14626" s="234">
        <v>0.6666666666678793</v>
      </c>
      <c r="E14626" s="235">
        <v>0.000017239272281630282</v>
      </c>
      <c r="F14626" s="235">
        <v>0.00007371379772283956</v>
      </c>
    </row>
    <row r="14627" ht="14.25" customHeight="1" spans="1:6" x14ac:dyDescent="0.25">
      <c r="A14627" s="232">
        <v>43770</v>
      </c>
      <c r="B14627" s="233">
        <v>305</v>
      </c>
      <c r="C14627" s="233">
        <v>34</v>
      </c>
      <c r="D14627" s="234">
        <v>0.6875</v>
      </c>
      <c r="E14627" s="235">
        <v>0.0000012090005957820932</v>
      </c>
      <c r="F14627" s="235">
        <v>0.00008613297016527447</v>
      </c>
    </row>
    <row r="14628" ht="14.25" customHeight="1" spans="1:6" x14ac:dyDescent="0.25">
      <c r="A14628" s="232">
        <v>43770</v>
      </c>
      <c r="B14628" s="233">
        <v>305</v>
      </c>
      <c r="C14628" s="233">
        <v>35</v>
      </c>
      <c r="D14628" s="234">
        <v>0.7083333333321207</v>
      </c>
      <c r="E14628" s="235">
        <v>1.8495674591260989e-9</v>
      </c>
      <c r="F14628" s="235">
        <v>0.0000993533795394794</v>
      </c>
    </row>
    <row r="14629" ht="14.25" customHeight="1" spans="1:6" x14ac:dyDescent="0.25">
      <c r="A14629" s="232">
        <v>43770</v>
      </c>
      <c r="B14629" s="233">
        <v>305</v>
      </c>
      <c r="C14629" s="233">
        <v>36</v>
      </c>
      <c r="D14629" s="234">
        <v>0.7291666666678793</v>
      </c>
      <c r="E14629" s="235">
        <v>0</v>
      </c>
      <c r="F14629" s="235">
        <v>0.00010519239367975324</v>
      </c>
    </row>
    <row r="14630" ht="14.25" customHeight="1" spans="1:6" x14ac:dyDescent="0.25">
      <c r="A14630" s="232">
        <v>43770</v>
      </c>
      <c r="B14630" s="233">
        <v>305</v>
      </c>
      <c r="C14630" s="233">
        <v>37</v>
      </c>
      <c r="D14630" s="234">
        <v>0.75</v>
      </c>
      <c r="E14630" s="235">
        <v>0</v>
      </c>
      <c r="F14630" s="235">
        <v>0.00010614386253623009</v>
      </c>
    </row>
    <row r="14631" ht="14.25" customHeight="1" spans="1:6" x14ac:dyDescent="0.25">
      <c r="A14631" s="232">
        <v>43770</v>
      </c>
      <c r="B14631" s="233">
        <v>305</v>
      </c>
      <c r="C14631" s="233">
        <v>38</v>
      </c>
      <c r="D14631" s="234">
        <v>0.7708333333321207</v>
      </c>
      <c r="E14631" s="235">
        <v>0</v>
      </c>
      <c r="F14631" s="235">
        <v>0.00010224784795549849</v>
      </c>
    </row>
    <row r="14632" ht="14.25" customHeight="1" spans="1:6" x14ac:dyDescent="0.25">
      <c r="A14632" s="232">
        <v>43770</v>
      </c>
      <c r="B14632" s="233">
        <v>305</v>
      </c>
      <c r="C14632" s="233">
        <v>39</v>
      </c>
      <c r="D14632" s="234">
        <v>0.7916666666678793</v>
      </c>
      <c r="E14632" s="235">
        <v>0</v>
      </c>
      <c r="F14632" s="235">
        <v>0.0000985521426077094</v>
      </c>
    </row>
    <row r="14633" ht="14.25" customHeight="1" spans="1:6" x14ac:dyDescent="0.25">
      <c r="A14633" s="232">
        <v>43770</v>
      </c>
      <c r="B14633" s="233">
        <v>305</v>
      </c>
      <c r="C14633" s="233">
        <v>40</v>
      </c>
      <c r="D14633" s="234">
        <v>0.8125</v>
      </c>
      <c r="E14633" s="235">
        <v>0</v>
      </c>
      <c r="F14633" s="235">
        <v>0.00009364456640061817</v>
      </c>
    </row>
    <row r="14634" ht="14.25" customHeight="1" spans="1:6" x14ac:dyDescent="0.25">
      <c r="A14634" s="232">
        <v>43770</v>
      </c>
      <c r="B14634" s="233">
        <v>305</v>
      </c>
      <c r="C14634" s="233">
        <v>41</v>
      </c>
      <c r="D14634" s="234">
        <v>0.8333333333321207</v>
      </c>
      <c r="E14634" s="235">
        <v>0</v>
      </c>
      <c r="F14634" s="235">
        <v>0.00008993884559118193</v>
      </c>
    </row>
    <row r="14635" ht="14.25" customHeight="1" spans="1:6" x14ac:dyDescent="0.25">
      <c r="A14635" s="232">
        <v>43770</v>
      </c>
      <c r="B14635" s="233">
        <v>305</v>
      </c>
      <c r="C14635" s="233">
        <v>42</v>
      </c>
      <c r="D14635" s="234">
        <v>0.8541666666678793</v>
      </c>
      <c r="E14635" s="235">
        <v>0</v>
      </c>
      <c r="F14635" s="235">
        <v>0.00008503126938409072</v>
      </c>
    </row>
    <row r="14636" ht="14.25" customHeight="1" spans="1:6" x14ac:dyDescent="0.25">
      <c r="A14636" s="232">
        <v>43770</v>
      </c>
      <c r="B14636" s="233">
        <v>305</v>
      </c>
      <c r="C14636" s="233">
        <v>43</v>
      </c>
      <c r="D14636" s="234">
        <v>0.875</v>
      </c>
      <c r="E14636" s="235">
        <v>0</v>
      </c>
      <c r="F14636" s="235">
        <v>0.0000809249301087695</v>
      </c>
    </row>
    <row r="14637" ht="14.25" customHeight="1" spans="1:6" x14ac:dyDescent="0.25">
      <c r="A14637" s="232">
        <v>43770</v>
      </c>
      <c r="B14637" s="233">
        <v>305</v>
      </c>
      <c r="C14637" s="233">
        <v>44</v>
      </c>
      <c r="D14637" s="234">
        <v>0.8958333333321207</v>
      </c>
      <c r="E14637" s="235">
        <v>0</v>
      </c>
      <c r="F14637" s="235">
        <v>0.00007721920929933328</v>
      </c>
    </row>
    <row r="14638" ht="14.25" customHeight="1" spans="1:6" x14ac:dyDescent="0.25">
      <c r="A14638" s="232">
        <v>43770</v>
      </c>
      <c r="B14638" s="233">
        <v>305</v>
      </c>
      <c r="C14638" s="233">
        <v>45</v>
      </c>
      <c r="D14638" s="234">
        <v>0.9166666666678793</v>
      </c>
      <c r="E14638" s="235">
        <v>0</v>
      </c>
      <c r="F14638" s="235">
        <v>0.00007161055077694331</v>
      </c>
    </row>
    <row r="14639" ht="14.25" customHeight="1" spans="1:6" x14ac:dyDescent="0.25">
      <c r="A14639" s="232">
        <v>43770</v>
      </c>
      <c r="B14639" s="233">
        <v>305</v>
      </c>
      <c r="C14639" s="233">
        <v>46</v>
      </c>
      <c r="D14639" s="234">
        <v>0.9375</v>
      </c>
      <c r="E14639" s="235">
        <v>0</v>
      </c>
      <c r="F14639" s="235">
        <v>0.00006259663529453087</v>
      </c>
    </row>
    <row r="14640" ht="14.25" customHeight="1" spans="1:6" x14ac:dyDescent="0.25">
      <c r="A14640" s="232">
        <v>43770</v>
      </c>
      <c r="B14640" s="233">
        <v>305</v>
      </c>
      <c r="C14640" s="233">
        <v>47</v>
      </c>
      <c r="D14640" s="234">
        <v>0.9583333333321207</v>
      </c>
      <c r="E14640" s="235">
        <v>0</v>
      </c>
      <c r="F14640" s="235">
        <v>0.00005308194672976218</v>
      </c>
    </row>
    <row r="14641" ht="14.25" customHeight="1" spans="1:6" x14ac:dyDescent="0.25">
      <c r="A14641" s="232">
        <v>43770</v>
      </c>
      <c r="B14641" s="233">
        <v>305</v>
      </c>
      <c r="C14641" s="233">
        <v>48</v>
      </c>
      <c r="D14641" s="234">
        <v>0.9791666666678793</v>
      </c>
      <c r="E14641" s="235">
        <v>0</v>
      </c>
      <c r="F14641" s="235">
        <v>0.00004476911356264847</v>
      </c>
    </row>
    <row r="14642" ht="14.25" customHeight="1" spans="1:6" x14ac:dyDescent="0.25">
      <c r="A14642" s="232">
        <v>43771</v>
      </c>
      <c r="B14642" s="233">
        <v>306</v>
      </c>
      <c r="C14642" s="233">
        <v>1</v>
      </c>
      <c r="D14642" s="234">
        <v>0</v>
      </c>
      <c r="E14642" s="235">
        <v>0</v>
      </c>
      <c r="F14642" s="235">
        <v>0.000039260609656729756</v>
      </c>
    </row>
    <row r="14643" ht="14.25" customHeight="1" spans="1:6" x14ac:dyDescent="0.25">
      <c r="A14643" s="232">
        <v>43771</v>
      </c>
      <c r="B14643" s="233">
        <v>306</v>
      </c>
      <c r="C14643" s="233">
        <v>2</v>
      </c>
      <c r="D14643" s="234">
        <v>0.020833333332120674</v>
      </c>
      <c r="E14643" s="235">
        <v>0</v>
      </c>
      <c r="F14643" s="235">
        <v>0.00003485380653199478</v>
      </c>
    </row>
    <row r="14644" ht="14.25" customHeight="1" spans="1:6" x14ac:dyDescent="0.25">
      <c r="A14644" s="232">
        <v>43771</v>
      </c>
      <c r="B14644" s="233">
        <v>306</v>
      </c>
      <c r="C14644" s="233">
        <v>3</v>
      </c>
      <c r="D14644" s="234">
        <v>0.041666666667879326</v>
      </c>
      <c r="E14644" s="235">
        <v>0</v>
      </c>
      <c r="F14644" s="235">
        <v>0.000032550250353156044</v>
      </c>
    </row>
    <row r="14645" ht="14.25" customHeight="1" spans="1:6" x14ac:dyDescent="0.25">
      <c r="A14645" s="232">
        <v>43771</v>
      </c>
      <c r="B14645" s="233">
        <v>306</v>
      </c>
      <c r="C14645" s="233">
        <v>4</v>
      </c>
      <c r="D14645" s="234">
        <v>0.0625</v>
      </c>
      <c r="E14645" s="235">
        <v>0</v>
      </c>
      <c r="F14645" s="235">
        <v>0.000031148085722558555</v>
      </c>
    </row>
    <row r="14646" ht="14.25" customHeight="1" spans="1:6" x14ac:dyDescent="0.25">
      <c r="A14646" s="232">
        <v>43771</v>
      </c>
      <c r="B14646" s="233">
        <v>306</v>
      </c>
      <c r="C14646" s="233">
        <v>5</v>
      </c>
      <c r="D14646" s="234">
        <v>0.08333333333212067</v>
      </c>
      <c r="E14646" s="235">
        <v>0</v>
      </c>
      <c r="F14646" s="235">
        <v>0.000029846075708432316</v>
      </c>
    </row>
    <row r="14647" ht="14.25" customHeight="1" spans="1:6" x14ac:dyDescent="0.25">
      <c r="A14647" s="232">
        <v>43771</v>
      </c>
      <c r="B14647" s="233">
        <v>306</v>
      </c>
      <c r="C14647" s="233">
        <v>6</v>
      </c>
      <c r="D14647" s="234">
        <v>0.10416666666787933</v>
      </c>
      <c r="E14647" s="235">
        <v>0</v>
      </c>
      <c r="F14647" s="235">
        <v>0.00002884452954371982</v>
      </c>
    </row>
    <row r="14648" ht="14.25" customHeight="1" spans="1:6" x14ac:dyDescent="0.25">
      <c r="A14648" s="232">
        <v>43771</v>
      </c>
      <c r="B14648" s="233">
        <v>306</v>
      </c>
      <c r="C14648" s="233">
        <v>7</v>
      </c>
      <c r="D14648" s="234">
        <v>0.125</v>
      </c>
      <c r="E14648" s="235">
        <v>0</v>
      </c>
      <c r="F14648" s="235">
        <v>0.00002894468416019107</v>
      </c>
    </row>
    <row r="14649" ht="14.25" customHeight="1" spans="1:6" x14ac:dyDescent="0.25">
      <c r="A14649" s="232">
        <v>43771</v>
      </c>
      <c r="B14649" s="233">
        <v>306</v>
      </c>
      <c r="C14649" s="233">
        <v>8</v>
      </c>
      <c r="D14649" s="234">
        <v>0.14583333333212067</v>
      </c>
      <c r="E14649" s="235">
        <v>0</v>
      </c>
      <c r="F14649" s="235">
        <v>0.00002834375646136358</v>
      </c>
    </row>
    <row r="14650" ht="14.25" customHeight="1" spans="1:6" x14ac:dyDescent="0.25">
      <c r="A14650" s="232">
        <v>43771</v>
      </c>
      <c r="B14650" s="233">
        <v>306</v>
      </c>
      <c r="C14650" s="233">
        <v>9</v>
      </c>
      <c r="D14650" s="234">
        <v>0.16666666666787933</v>
      </c>
      <c r="E14650" s="235">
        <v>0</v>
      </c>
      <c r="F14650" s="235">
        <v>0.00002834375646136358</v>
      </c>
    </row>
    <row r="14651" ht="14.25" customHeight="1" spans="1:6" x14ac:dyDescent="0.25">
      <c r="A14651" s="232">
        <v>43771</v>
      </c>
      <c r="B14651" s="233">
        <v>306</v>
      </c>
      <c r="C14651" s="233">
        <v>10</v>
      </c>
      <c r="D14651" s="234">
        <v>0.1875</v>
      </c>
      <c r="E14651" s="235">
        <v>0</v>
      </c>
      <c r="F14651" s="235">
        <v>0.000029245148009604822</v>
      </c>
    </row>
    <row r="14652" ht="14.25" customHeight="1" spans="1:6" x14ac:dyDescent="0.25">
      <c r="A14652" s="232">
        <v>43771</v>
      </c>
      <c r="B14652" s="233">
        <v>306</v>
      </c>
      <c r="C14652" s="233">
        <v>11</v>
      </c>
      <c r="D14652" s="234">
        <v>0.20833333333212067</v>
      </c>
      <c r="E14652" s="235">
        <v>0</v>
      </c>
      <c r="F14652" s="235">
        <v>0.00003054715802373107</v>
      </c>
    </row>
    <row r="14653" ht="14.25" customHeight="1" spans="1:6" x14ac:dyDescent="0.25">
      <c r="A14653" s="232">
        <v>43771</v>
      </c>
      <c r="B14653" s="233">
        <v>306</v>
      </c>
      <c r="C14653" s="233">
        <v>12</v>
      </c>
      <c r="D14653" s="234">
        <v>0.22916666666787933</v>
      </c>
      <c r="E14653" s="235">
        <v>0</v>
      </c>
      <c r="F14653" s="235">
        <v>0.00003405256960022479</v>
      </c>
    </row>
    <row r="14654" ht="14.25" customHeight="1" spans="1:6" x14ac:dyDescent="0.25">
      <c r="A14654" s="232">
        <v>43771</v>
      </c>
      <c r="B14654" s="233">
        <v>306</v>
      </c>
      <c r="C14654" s="233">
        <v>13</v>
      </c>
      <c r="D14654" s="234">
        <v>0.25</v>
      </c>
      <c r="E14654" s="235">
        <v>0</v>
      </c>
      <c r="F14654" s="235">
        <v>0.000040162001204971005</v>
      </c>
    </row>
    <row r="14655" ht="14.25" customHeight="1" spans="1:6" x14ac:dyDescent="0.25">
      <c r="A14655" s="232">
        <v>43771</v>
      </c>
      <c r="B14655" s="233">
        <v>306</v>
      </c>
      <c r="C14655" s="233">
        <v>14</v>
      </c>
      <c r="D14655" s="234">
        <v>0.2708333333321207</v>
      </c>
      <c r="E14655" s="235">
        <v>4.691305158811061e-8</v>
      </c>
      <c r="F14655" s="235">
        <v>0.000046271432809717215</v>
      </c>
    </row>
    <row r="14656" ht="14.25" customHeight="1" spans="1:6" x14ac:dyDescent="0.25">
      <c r="A14656" s="232">
        <v>43771</v>
      </c>
      <c r="B14656" s="233">
        <v>306</v>
      </c>
      <c r="C14656" s="233">
        <v>15</v>
      </c>
      <c r="D14656" s="234">
        <v>0.2916666666678793</v>
      </c>
      <c r="E14656" s="235">
        <v>0.000001313565444467097</v>
      </c>
      <c r="F14656" s="235">
        <v>0.000055285348292129665</v>
      </c>
    </row>
    <row r="14657" ht="14.25" customHeight="1" spans="1:6" x14ac:dyDescent="0.25">
      <c r="A14657" s="232">
        <v>43771</v>
      </c>
      <c r="B14657" s="233">
        <v>306</v>
      </c>
      <c r="C14657" s="233">
        <v>16</v>
      </c>
      <c r="D14657" s="234">
        <v>0.3125</v>
      </c>
      <c r="E14657" s="235">
        <v>0.000004835003621509994</v>
      </c>
      <c r="F14657" s="235">
        <v>0.00006269678991100212</v>
      </c>
    </row>
    <row r="14658" ht="14.25" customHeight="1" spans="1:6" x14ac:dyDescent="0.25">
      <c r="A14658" s="232">
        <v>43771</v>
      </c>
      <c r="B14658" s="233">
        <v>306</v>
      </c>
      <c r="C14658" s="233">
        <v>17</v>
      </c>
      <c r="D14658" s="234">
        <v>0.3333333333321207</v>
      </c>
      <c r="E14658" s="235">
        <v>0.000011161105484378582</v>
      </c>
      <c r="F14658" s="235">
        <v>0.00006480003685689835</v>
      </c>
    </row>
    <row r="14659" ht="14.25" customHeight="1" spans="1:6" x14ac:dyDescent="0.25">
      <c r="A14659" s="232">
        <v>43771</v>
      </c>
      <c r="B14659" s="233">
        <v>306</v>
      </c>
      <c r="C14659" s="233">
        <v>18</v>
      </c>
      <c r="D14659" s="234">
        <v>0.3541666666678793</v>
      </c>
      <c r="E14659" s="235">
        <v>0.000019176157769797322</v>
      </c>
      <c r="F14659" s="235">
        <v>0.00006590173763808209</v>
      </c>
    </row>
    <row r="14660" ht="14.25" customHeight="1" spans="1:6" x14ac:dyDescent="0.25">
      <c r="A14660" s="232">
        <v>43771</v>
      </c>
      <c r="B14660" s="233">
        <v>306</v>
      </c>
      <c r="C14660" s="233">
        <v>19</v>
      </c>
      <c r="D14660" s="234">
        <v>0.375</v>
      </c>
      <c r="E14660" s="235">
        <v>0.000027243730647868732</v>
      </c>
      <c r="F14660" s="235">
        <v>0.00006449957300748461</v>
      </c>
    </row>
    <row r="14661" ht="14.25" customHeight="1" spans="1:6" x14ac:dyDescent="0.25">
      <c r="A14661" s="232">
        <v>43771</v>
      </c>
      <c r="B14661" s="233">
        <v>306</v>
      </c>
      <c r="C14661" s="233">
        <v>20</v>
      </c>
      <c r="D14661" s="234">
        <v>0.3958333333321207</v>
      </c>
      <c r="E14661" s="235">
        <v>0.00003560402277534824</v>
      </c>
      <c r="F14661" s="235">
        <v>0.00006319756299335835</v>
      </c>
    </row>
    <row r="14662" ht="14.25" customHeight="1" spans="1:6" x14ac:dyDescent="0.25">
      <c r="A14662" s="232">
        <v>43771</v>
      </c>
      <c r="B14662" s="233">
        <v>306</v>
      </c>
      <c r="C14662" s="233">
        <v>21</v>
      </c>
      <c r="D14662" s="234">
        <v>0.4166666666678793</v>
      </c>
      <c r="E14662" s="235">
        <v>0.00004702181631351101</v>
      </c>
      <c r="F14662" s="235">
        <v>0.00006049338834863463</v>
      </c>
    </row>
    <row r="14663" ht="14.25" customHeight="1" spans="1:6" x14ac:dyDescent="0.25">
      <c r="A14663" s="232">
        <v>43771</v>
      </c>
      <c r="B14663" s="233">
        <v>306</v>
      </c>
      <c r="C14663" s="233">
        <v>22</v>
      </c>
      <c r="D14663" s="234">
        <v>0.4375</v>
      </c>
      <c r="E14663" s="235">
        <v>0.000051736801920053244</v>
      </c>
      <c r="F14663" s="235">
        <v>0.00005949184218392214</v>
      </c>
    </row>
    <row r="14664" ht="14.25" customHeight="1" spans="1:6" x14ac:dyDescent="0.25">
      <c r="A14664" s="232">
        <v>43771</v>
      </c>
      <c r="B14664" s="233">
        <v>306</v>
      </c>
      <c r="C14664" s="233">
        <v>23</v>
      </c>
      <c r="D14664" s="234">
        <v>0.4583333333321207</v>
      </c>
      <c r="E14664" s="235">
        <v>0.00006077543158793131</v>
      </c>
      <c r="F14664" s="235">
        <v>0.00005808967755332465</v>
      </c>
    </row>
    <row r="14665" ht="14.25" customHeight="1" spans="1:6" x14ac:dyDescent="0.25">
      <c r="A14665" s="232">
        <v>43771</v>
      </c>
      <c r="B14665" s="233">
        <v>306</v>
      </c>
      <c r="C14665" s="233">
        <v>24</v>
      </c>
      <c r="D14665" s="234">
        <v>0.4791666666678793</v>
      </c>
      <c r="E14665" s="235">
        <v>0.00006335123201150076</v>
      </c>
      <c r="F14665" s="235">
        <v>0.000058390141402738404</v>
      </c>
    </row>
    <row r="14666" ht="14.25" customHeight="1" spans="1:6" x14ac:dyDescent="0.25">
      <c r="A14666" s="232">
        <v>43771</v>
      </c>
      <c r="B14666" s="233">
        <v>306</v>
      </c>
      <c r="C14666" s="233">
        <v>25</v>
      </c>
      <c r="D14666" s="234">
        <v>0.5</v>
      </c>
      <c r="E14666" s="235">
        <v>0.00006472607715611784</v>
      </c>
      <c r="F14666" s="235">
        <v>0.00006049338834863463</v>
      </c>
    </row>
    <row r="14667" ht="14.25" customHeight="1" spans="1:6" x14ac:dyDescent="0.25">
      <c r="A14667" s="232">
        <v>43771</v>
      </c>
      <c r="B14667" s="233">
        <v>306</v>
      </c>
      <c r="C14667" s="233">
        <v>26</v>
      </c>
      <c r="D14667" s="234">
        <v>0.5208333333321207</v>
      </c>
      <c r="E14667" s="235">
        <v>0.00007359794347568573</v>
      </c>
      <c r="F14667" s="235">
        <v>0.00006119447066393338</v>
      </c>
    </row>
    <row r="14668" ht="14.25" customHeight="1" spans="1:6" x14ac:dyDescent="0.25">
      <c r="A14668" s="232">
        <v>43771</v>
      </c>
      <c r="B14668" s="233">
        <v>306</v>
      </c>
      <c r="C14668" s="233">
        <v>27</v>
      </c>
      <c r="D14668" s="234">
        <v>0.5416666666678793</v>
      </c>
      <c r="E14668" s="235">
        <v>0.0000750012252675606</v>
      </c>
      <c r="F14668" s="235">
        <v>0.000059992615266278386</v>
      </c>
    </row>
    <row r="14669" ht="14.25" customHeight="1" spans="1:6" x14ac:dyDescent="0.25">
      <c r="A14669" s="232">
        <v>43771</v>
      </c>
      <c r="B14669" s="233">
        <v>306</v>
      </c>
      <c r="C14669" s="233">
        <v>28</v>
      </c>
      <c r="D14669" s="234">
        <v>0.5625</v>
      </c>
      <c r="E14669" s="235">
        <v>0.00008581566116170682</v>
      </c>
      <c r="F14669" s="235">
        <v>0.0000581898321697959</v>
      </c>
    </row>
    <row r="14670" ht="14.25" customHeight="1" spans="1:6" x14ac:dyDescent="0.25">
      <c r="A14670" s="232">
        <v>43771</v>
      </c>
      <c r="B14670" s="233">
        <v>306</v>
      </c>
      <c r="C14670" s="233">
        <v>29</v>
      </c>
      <c r="D14670" s="234">
        <v>0.5833333333321207</v>
      </c>
      <c r="E14670" s="235">
        <v>0.00004543420769524437</v>
      </c>
      <c r="F14670" s="235">
        <v>0.0000573885952380259</v>
      </c>
    </row>
    <row r="14671" ht="14.25" customHeight="1" spans="1:6" x14ac:dyDescent="0.25">
      <c r="A14671" s="232">
        <v>43771</v>
      </c>
      <c r="B14671" s="233">
        <v>306</v>
      </c>
      <c r="C14671" s="233">
        <v>30</v>
      </c>
      <c r="D14671" s="234">
        <v>0.6041666666678793</v>
      </c>
      <c r="E14671" s="235">
        <v>0.00004056383705257599</v>
      </c>
      <c r="F14671" s="235">
        <v>0.000058490296019209644</v>
      </c>
    </row>
    <row r="14672" ht="14.25" customHeight="1" spans="1:6" x14ac:dyDescent="0.25">
      <c r="A14672" s="232">
        <v>43771</v>
      </c>
      <c r="B14672" s="233">
        <v>306</v>
      </c>
      <c r="C14672" s="233">
        <v>31</v>
      </c>
      <c r="D14672" s="234">
        <v>0.625</v>
      </c>
      <c r="E14672" s="235">
        <v>0.000022688251734191977</v>
      </c>
      <c r="F14672" s="235">
        <v>0.00006129462528040462</v>
      </c>
    </row>
    <row r="14673" ht="14.25" customHeight="1" spans="1:6" x14ac:dyDescent="0.25">
      <c r="A14673" s="232">
        <v>43771</v>
      </c>
      <c r="B14673" s="233">
        <v>306</v>
      </c>
      <c r="C14673" s="233">
        <v>32</v>
      </c>
      <c r="D14673" s="234">
        <v>0.6458333333321207</v>
      </c>
      <c r="E14673" s="235">
        <v>0.000011395672774079892</v>
      </c>
      <c r="F14673" s="235">
        <v>0.0000661020468710246</v>
      </c>
    </row>
    <row r="14674" ht="14.25" customHeight="1" spans="1:6" x14ac:dyDescent="0.25">
      <c r="A14674" s="232">
        <v>43771</v>
      </c>
      <c r="B14674" s="233">
        <v>306</v>
      </c>
      <c r="C14674" s="233">
        <v>33</v>
      </c>
      <c r="D14674" s="234">
        <v>0.6666666666678793</v>
      </c>
      <c r="E14674" s="235">
        <v>0.0000037678280949781352</v>
      </c>
      <c r="F14674" s="235">
        <v>0.00007441488003813829</v>
      </c>
    </row>
    <row r="14675" ht="14.25" customHeight="1" spans="1:6" x14ac:dyDescent="0.25">
      <c r="A14675" s="232">
        <v>43771</v>
      </c>
      <c r="B14675" s="233">
        <v>306</v>
      </c>
      <c r="C14675" s="233">
        <v>34</v>
      </c>
      <c r="D14675" s="234">
        <v>0.6875</v>
      </c>
      <c r="E14675" s="235">
        <v>2.4580751531785847e-7</v>
      </c>
      <c r="F14675" s="235">
        <v>0.00008683405248057323</v>
      </c>
    </row>
    <row r="14676" ht="14.25" customHeight="1" spans="1:6" x14ac:dyDescent="0.25">
      <c r="A14676" s="232">
        <v>43771</v>
      </c>
      <c r="B14676" s="233">
        <v>306</v>
      </c>
      <c r="C14676" s="233">
        <v>35</v>
      </c>
      <c r="D14676" s="234">
        <v>0.7083333333321207</v>
      </c>
      <c r="E14676" s="235">
        <v>0</v>
      </c>
      <c r="F14676" s="235">
        <v>0.00009995430723830691</v>
      </c>
    </row>
    <row r="14677" ht="14.25" customHeight="1" spans="1:6" x14ac:dyDescent="0.25">
      <c r="A14677" s="232">
        <v>43771</v>
      </c>
      <c r="B14677" s="233">
        <v>306</v>
      </c>
      <c r="C14677" s="233">
        <v>36</v>
      </c>
      <c r="D14677" s="234">
        <v>0.7291666666678793</v>
      </c>
      <c r="E14677" s="235">
        <v>0</v>
      </c>
      <c r="F14677" s="235">
        <v>0.00010485186798375098</v>
      </c>
    </row>
    <row r="14678" ht="14.25" customHeight="1" spans="1:6" x14ac:dyDescent="0.25">
      <c r="A14678" s="232">
        <v>43771</v>
      </c>
      <c r="B14678" s="233">
        <v>306</v>
      </c>
      <c r="C14678" s="233">
        <v>37</v>
      </c>
      <c r="D14678" s="234">
        <v>0.75</v>
      </c>
      <c r="E14678" s="235">
        <v>0</v>
      </c>
      <c r="F14678" s="235">
        <v>0.00010648438823223234</v>
      </c>
    </row>
    <row r="14679" ht="14.25" customHeight="1" spans="1:6" x14ac:dyDescent="0.25">
      <c r="A14679" s="232">
        <v>43771</v>
      </c>
      <c r="B14679" s="233">
        <v>306</v>
      </c>
      <c r="C14679" s="233">
        <v>38</v>
      </c>
      <c r="D14679" s="234">
        <v>0.7708333333321207</v>
      </c>
      <c r="E14679" s="235">
        <v>0</v>
      </c>
      <c r="F14679" s="235">
        <v>0.00010291888388585587</v>
      </c>
    </row>
    <row r="14680" ht="14.25" customHeight="1" spans="1:6" x14ac:dyDescent="0.25">
      <c r="A14680" s="232">
        <v>43771</v>
      </c>
      <c r="B14680" s="233">
        <v>306</v>
      </c>
      <c r="C14680" s="233">
        <v>39</v>
      </c>
      <c r="D14680" s="234">
        <v>0.7916666666678793</v>
      </c>
      <c r="E14680" s="235">
        <v>0</v>
      </c>
      <c r="F14680" s="235">
        <v>0.0000995536887724219</v>
      </c>
    </row>
    <row r="14681" ht="14.25" customHeight="1" spans="1:6" x14ac:dyDescent="0.25">
      <c r="A14681" s="232">
        <v>43771</v>
      </c>
      <c r="B14681" s="233">
        <v>306</v>
      </c>
      <c r="C14681" s="233">
        <v>40</v>
      </c>
      <c r="D14681" s="234">
        <v>0.8125</v>
      </c>
      <c r="E14681" s="235">
        <v>0</v>
      </c>
      <c r="F14681" s="235">
        <v>0.00009504673103121566</v>
      </c>
    </row>
    <row r="14682" ht="14.25" customHeight="1" spans="1:6" x14ac:dyDescent="0.25">
      <c r="A14682" s="232">
        <v>43771</v>
      </c>
      <c r="B14682" s="233">
        <v>306</v>
      </c>
      <c r="C14682" s="233">
        <v>41</v>
      </c>
      <c r="D14682" s="234">
        <v>0.8333333333321207</v>
      </c>
      <c r="E14682" s="235">
        <v>0</v>
      </c>
      <c r="F14682" s="235">
        <v>0.00009094039175589444</v>
      </c>
    </row>
    <row r="14683" ht="14.25" customHeight="1" spans="1:6" x14ac:dyDescent="0.25">
      <c r="A14683" s="232">
        <v>43771</v>
      </c>
      <c r="B14683" s="233">
        <v>306</v>
      </c>
      <c r="C14683" s="233">
        <v>42</v>
      </c>
      <c r="D14683" s="234">
        <v>0.8541666666678793</v>
      </c>
      <c r="E14683" s="235">
        <v>0</v>
      </c>
      <c r="F14683" s="235">
        <v>0.00008603281554880323</v>
      </c>
    </row>
    <row r="14684" ht="14.25" customHeight="1" spans="1:6" x14ac:dyDescent="0.25">
      <c r="A14684" s="232">
        <v>43771</v>
      </c>
      <c r="B14684" s="233">
        <v>306</v>
      </c>
      <c r="C14684" s="233">
        <v>43</v>
      </c>
      <c r="D14684" s="234">
        <v>0.875</v>
      </c>
      <c r="E14684" s="235">
        <v>0</v>
      </c>
      <c r="F14684" s="235">
        <v>0.00008182632165701075</v>
      </c>
    </row>
    <row r="14685" ht="14.25" customHeight="1" spans="1:6" x14ac:dyDescent="0.25">
      <c r="A14685" s="232">
        <v>43771</v>
      </c>
      <c r="B14685" s="233">
        <v>306</v>
      </c>
      <c r="C14685" s="233">
        <v>44</v>
      </c>
      <c r="D14685" s="234">
        <v>0.8958333333321207</v>
      </c>
      <c r="E14685" s="235">
        <v>0</v>
      </c>
      <c r="F14685" s="235">
        <v>0.00007711905468286203</v>
      </c>
    </row>
    <row r="14686" ht="14.25" customHeight="1" spans="1:6" x14ac:dyDescent="0.25">
      <c r="A14686" s="232">
        <v>43771</v>
      </c>
      <c r="B14686" s="233">
        <v>306</v>
      </c>
      <c r="C14686" s="233">
        <v>45</v>
      </c>
      <c r="D14686" s="234">
        <v>0.9166666666678793</v>
      </c>
      <c r="E14686" s="235">
        <v>0</v>
      </c>
      <c r="F14686" s="235">
        <v>0.0000718108600098858</v>
      </c>
    </row>
    <row r="14687" ht="14.25" customHeight="1" spans="1:6" x14ac:dyDescent="0.25">
      <c r="A14687" s="232">
        <v>43771</v>
      </c>
      <c r="B14687" s="233">
        <v>306</v>
      </c>
      <c r="C14687" s="233">
        <v>46</v>
      </c>
      <c r="D14687" s="234">
        <v>0.9375</v>
      </c>
      <c r="E14687" s="235">
        <v>0</v>
      </c>
      <c r="F14687" s="235">
        <v>0.00006319756299335835</v>
      </c>
    </row>
    <row r="14688" ht="14.25" customHeight="1" spans="1:6" x14ac:dyDescent="0.25">
      <c r="A14688" s="232">
        <v>43771</v>
      </c>
      <c r="B14688" s="233">
        <v>306</v>
      </c>
      <c r="C14688" s="233">
        <v>47</v>
      </c>
      <c r="D14688" s="234">
        <v>0.9583333333321207</v>
      </c>
      <c r="E14688" s="235">
        <v>0</v>
      </c>
      <c r="F14688" s="235">
        <v>0.000053783029045060915</v>
      </c>
    </row>
    <row r="14689" ht="14.25" customHeight="1" spans="1:6" x14ac:dyDescent="0.25">
      <c r="A14689" s="232">
        <v>43771</v>
      </c>
      <c r="B14689" s="233">
        <v>306</v>
      </c>
      <c r="C14689" s="233">
        <v>48</v>
      </c>
      <c r="D14689" s="234">
        <v>0.9791666666678793</v>
      </c>
      <c r="E14689" s="235">
        <v>0</v>
      </c>
      <c r="F14689" s="235">
        <v>0.000046071123576774715</v>
      </c>
    </row>
    <row r="14690" ht="14.25" customHeight="1" spans="1:6" x14ac:dyDescent="0.25">
      <c r="A14690" s="232">
        <v>43772</v>
      </c>
      <c r="B14690" s="233">
        <v>307</v>
      </c>
      <c r="C14690" s="233">
        <v>1</v>
      </c>
      <c r="D14690" s="234">
        <v>0</v>
      </c>
      <c r="E14690" s="235">
        <v>0</v>
      </c>
      <c r="F14690" s="235">
        <v>0.000039360764273201</v>
      </c>
    </row>
    <row r="14691" ht="14.25" customHeight="1" spans="1:6" x14ac:dyDescent="0.25">
      <c r="A14691" s="232">
        <v>43772</v>
      </c>
      <c r="B14691" s="233">
        <v>307</v>
      </c>
      <c r="C14691" s="233">
        <v>2</v>
      </c>
      <c r="D14691" s="234">
        <v>0.020833333332120674</v>
      </c>
      <c r="E14691" s="235">
        <v>0</v>
      </c>
      <c r="F14691" s="235">
        <v>0.000035354579614351036</v>
      </c>
    </row>
    <row r="14692" ht="14.25" customHeight="1" spans="1:6" x14ac:dyDescent="0.25">
      <c r="A14692" s="232">
        <v>43772</v>
      </c>
      <c r="B14692" s="233">
        <v>307</v>
      </c>
      <c r="C14692" s="233">
        <v>3</v>
      </c>
      <c r="D14692" s="234">
        <v>0.041666666667879326</v>
      </c>
      <c r="E14692" s="235">
        <v>0</v>
      </c>
      <c r="F14692" s="235">
        <v>0.00003285071420256979</v>
      </c>
    </row>
    <row r="14693" ht="14.25" customHeight="1" spans="1:6" x14ac:dyDescent="0.25">
      <c r="A14693" s="232">
        <v>43772</v>
      </c>
      <c r="B14693" s="233">
        <v>307</v>
      </c>
      <c r="C14693" s="233">
        <v>4</v>
      </c>
      <c r="D14693" s="234">
        <v>0.0625</v>
      </c>
      <c r="E14693" s="235">
        <v>0</v>
      </c>
      <c r="F14693" s="235">
        <v>0.000031047931106087315</v>
      </c>
    </row>
    <row r="14694" ht="14.25" customHeight="1" spans="1:6" x14ac:dyDescent="0.25">
      <c r="A14694" s="232">
        <v>43772</v>
      </c>
      <c r="B14694" s="233">
        <v>307</v>
      </c>
      <c r="C14694" s="233">
        <v>5</v>
      </c>
      <c r="D14694" s="234">
        <v>0.08333333333212067</v>
      </c>
      <c r="E14694" s="235">
        <v>0</v>
      </c>
      <c r="F14694" s="235">
        <v>0.000030346848790788564</v>
      </c>
    </row>
    <row r="14695" ht="14.25" customHeight="1" spans="1:6" x14ac:dyDescent="0.25">
      <c r="A14695" s="232">
        <v>43772</v>
      </c>
      <c r="B14695" s="233">
        <v>307</v>
      </c>
      <c r="C14695" s="233">
        <v>6</v>
      </c>
      <c r="D14695" s="234">
        <v>0.10416666666787933</v>
      </c>
      <c r="E14695" s="235">
        <v>0</v>
      </c>
      <c r="F14695" s="235">
        <v>0.00002934530262607607</v>
      </c>
    </row>
    <row r="14696" ht="14.25" customHeight="1" spans="1:6" x14ac:dyDescent="0.25">
      <c r="A14696" s="232">
        <v>43772</v>
      </c>
      <c r="B14696" s="233">
        <v>307</v>
      </c>
      <c r="C14696" s="233">
        <v>7</v>
      </c>
      <c r="D14696" s="234">
        <v>0.125</v>
      </c>
      <c r="E14696" s="235">
        <v>0</v>
      </c>
      <c r="F14696" s="235">
        <v>0.00002934530262607607</v>
      </c>
    </row>
    <row r="14697" ht="14.25" customHeight="1" spans="1:6" x14ac:dyDescent="0.25">
      <c r="A14697" s="232">
        <v>43772</v>
      </c>
      <c r="B14697" s="233">
        <v>307</v>
      </c>
      <c r="C14697" s="233">
        <v>8</v>
      </c>
      <c r="D14697" s="234">
        <v>0.14583333333212067</v>
      </c>
      <c r="E14697" s="235">
        <v>0</v>
      </c>
      <c r="F14697" s="235">
        <v>0.000028644220310777324</v>
      </c>
    </row>
    <row r="14698" ht="14.25" customHeight="1" spans="1:6" x14ac:dyDescent="0.25">
      <c r="A14698" s="232">
        <v>43772</v>
      </c>
      <c r="B14698" s="233">
        <v>307</v>
      </c>
      <c r="C14698" s="233">
        <v>9</v>
      </c>
      <c r="D14698" s="234">
        <v>0.16666666666787933</v>
      </c>
      <c r="E14698" s="235">
        <v>0</v>
      </c>
      <c r="F14698" s="235">
        <v>0.000028644220310777324</v>
      </c>
    </row>
    <row r="14699" ht="14.25" customHeight="1" spans="1:6" x14ac:dyDescent="0.25">
      <c r="A14699" s="232">
        <v>43772</v>
      </c>
      <c r="B14699" s="233">
        <v>307</v>
      </c>
      <c r="C14699" s="233">
        <v>10</v>
      </c>
      <c r="D14699" s="234">
        <v>0.1875</v>
      </c>
      <c r="E14699" s="235">
        <v>0</v>
      </c>
      <c r="F14699" s="235">
        <v>0.000029846075708432316</v>
      </c>
    </row>
    <row r="14700" ht="14.25" customHeight="1" spans="1:6" x14ac:dyDescent="0.25">
      <c r="A14700" s="232">
        <v>43772</v>
      </c>
      <c r="B14700" s="233">
        <v>307</v>
      </c>
      <c r="C14700" s="233">
        <v>11</v>
      </c>
      <c r="D14700" s="234">
        <v>0.20833333333212067</v>
      </c>
      <c r="E14700" s="235">
        <v>0</v>
      </c>
      <c r="F14700" s="235">
        <v>0.000031047931106087315</v>
      </c>
    </row>
    <row r="14701" ht="14.25" customHeight="1" spans="1:6" x14ac:dyDescent="0.25">
      <c r="A14701" s="232">
        <v>43772</v>
      </c>
      <c r="B14701" s="233">
        <v>307</v>
      </c>
      <c r="C14701" s="233">
        <v>12</v>
      </c>
      <c r="D14701" s="234">
        <v>0.22916666666787933</v>
      </c>
      <c r="E14701" s="235">
        <v>0</v>
      </c>
      <c r="F14701" s="235">
        <v>0.00003375210575081104</v>
      </c>
    </row>
    <row r="14702" ht="14.25" customHeight="1" spans="1:6" x14ac:dyDescent="0.25">
      <c r="A14702" s="232">
        <v>43772</v>
      </c>
      <c r="B14702" s="233">
        <v>307</v>
      </c>
      <c r="C14702" s="233">
        <v>13</v>
      </c>
      <c r="D14702" s="234">
        <v>0.25</v>
      </c>
      <c r="E14702" s="235">
        <v>0</v>
      </c>
      <c r="F14702" s="235">
        <v>0.00004086308352026975</v>
      </c>
    </row>
    <row r="14703" ht="14.25" customHeight="1" spans="1:6" x14ac:dyDescent="0.25">
      <c r="A14703" s="232">
        <v>43772</v>
      </c>
      <c r="B14703" s="233">
        <v>307</v>
      </c>
      <c r="C14703" s="233">
        <v>14</v>
      </c>
      <c r="D14703" s="234">
        <v>0.2708333333321207</v>
      </c>
      <c r="E14703" s="235">
        <v>4.691305158811061e-8</v>
      </c>
      <c r="F14703" s="235">
        <v>0.000047673597440314705</v>
      </c>
    </row>
    <row r="14704" ht="14.25" customHeight="1" spans="1:6" x14ac:dyDescent="0.25">
      <c r="A14704" s="232">
        <v>43772</v>
      </c>
      <c r="B14704" s="233">
        <v>307</v>
      </c>
      <c r="C14704" s="233">
        <v>15</v>
      </c>
      <c r="D14704" s="234">
        <v>0.2916666666678793</v>
      </c>
      <c r="E14704" s="235">
        <v>0.000003565391920696406</v>
      </c>
      <c r="F14704" s="235">
        <v>0.000056186739840370906</v>
      </c>
    </row>
    <row r="14705" ht="14.25" customHeight="1" spans="1:6" x14ac:dyDescent="0.25">
      <c r="A14705" s="232">
        <v>43772</v>
      </c>
      <c r="B14705" s="233">
        <v>307</v>
      </c>
      <c r="C14705" s="233">
        <v>16</v>
      </c>
      <c r="D14705" s="234">
        <v>0.3125</v>
      </c>
      <c r="E14705" s="235">
        <v>0.000016161546272104107</v>
      </c>
      <c r="F14705" s="235">
        <v>0.00006329771760982962</v>
      </c>
    </row>
    <row r="14706" ht="14.25" customHeight="1" spans="1:6" x14ac:dyDescent="0.25">
      <c r="A14706" s="232">
        <v>43772</v>
      </c>
      <c r="B14706" s="233">
        <v>307</v>
      </c>
      <c r="C14706" s="233">
        <v>17</v>
      </c>
      <c r="D14706" s="234">
        <v>0.3333333333321207</v>
      </c>
      <c r="E14706" s="235">
        <v>0.00003571214047780317</v>
      </c>
      <c r="F14706" s="235">
        <v>0.0000653008099392546</v>
      </c>
    </row>
    <row r="14707" ht="14.25" customHeight="1" spans="1:6" x14ac:dyDescent="0.25">
      <c r="A14707" s="232">
        <v>43772</v>
      </c>
      <c r="B14707" s="233">
        <v>307</v>
      </c>
      <c r="C14707" s="233">
        <v>18</v>
      </c>
      <c r="D14707" s="234">
        <v>0.3541666666678793</v>
      </c>
      <c r="E14707" s="235">
        <v>0.00005711112063459052</v>
      </c>
      <c r="F14707" s="235">
        <v>0.00006680312918632335</v>
      </c>
    </row>
    <row r="14708" ht="14.25" customHeight="1" spans="1:6" x14ac:dyDescent="0.25">
      <c r="A14708" s="232">
        <v>43772</v>
      </c>
      <c r="B14708" s="233">
        <v>307</v>
      </c>
      <c r="C14708" s="233">
        <v>19</v>
      </c>
      <c r="D14708" s="234">
        <v>0.375</v>
      </c>
      <c r="E14708" s="235">
        <v>0.0000832256161246704</v>
      </c>
      <c r="F14708" s="235">
        <v>0.00006620220148749584</v>
      </c>
    </row>
    <row r="14709" ht="14.25" customHeight="1" spans="1:6" x14ac:dyDescent="0.25">
      <c r="A14709" s="232">
        <v>43772</v>
      </c>
      <c r="B14709" s="233">
        <v>307</v>
      </c>
      <c r="C14709" s="233">
        <v>20</v>
      </c>
      <c r="D14709" s="234">
        <v>0.3958333333321207</v>
      </c>
      <c r="E14709" s="235">
        <v>0.0001089324202551462</v>
      </c>
      <c r="F14709" s="235">
        <v>0.00006449957300748461</v>
      </c>
    </row>
    <row r="14710" ht="14.25" customHeight="1" spans="1:6" x14ac:dyDescent="0.25">
      <c r="A14710" s="232">
        <v>43772</v>
      </c>
      <c r="B14710" s="233">
        <v>307</v>
      </c>
      <c r="C14710" s="233">
        <v>21</v>
      </c>
      <c r="D14710" s="234">
        <v>0.4166666666678793</v>
      </c>
      <c r="E14710" s="235">
        <v>0.00013379286171309087</v>
      </c>
      <c r="F14710" s="235">
        <v>0.00006249648067805962</v>
      </c>
    </row>
    <row r="14711" ht="14.25" customHeight="1" spans="1:6" x14ac:dyDescent="0.25">
      <c r="A14711" s="232">
        <v>43772</v>
      </c>
      <c r="B14711" s="233">
        <v>307</v>
      </c>
      <c r="C14711" s="233">
        <v>22</v>
      </c>
      <c r="D14711" s="234">
        <v>0.4375</v>
      </c>
      <c r="E14711" s="235">
        <v>0.00017878706842897938</v>
      </c>
      <c r="F14711" s="235">
        <v>0.00006049338834863463</v>
      </c>
    </row>
    <row r="14712" ht="14.25" customHeight="1" spans="1:6" x14ac:dyDescent="0.25">
      <c r="A14712" s="232">
        <v>43772</v>
      </c>
      <c r="B14712" s="233">
        <v>307</v>
      </c>
      <c r="C14712" s="233">
        <v>23</v>
      </c>
      <c r="D14712" s="234">
        <v>0.4583333333321207</v>
      </c>
      <c r="E14712" s="235">
        <v>0.00020808066569136824</v>
      </c>
      <c r="F14712" s="235">
        <v>0.000058890914485094645</v>
      </c>
    </row>
    <row r="14713" ht="14.25" customHeight="1" spans="1:6" x14ac:dyDescent="0.25">
      <c r="A14713" s="232">
        <v>43772</v>
      </c>
      <c r="B14713" s="233">
        <v>307</v>
      </c>
      <c r="C14713" s="233">
        <v>24</v>
      </c>
      <c r="D14713" s="234">
        <v>0.4791666666678793</v>
      </c>
      <c r="E14713" s="235">
        <v>0.00018953856396475603</v>
      </c>
      <c r="F14713" s="235">
        <v>0.000058991069101565885</v>
      </c>
    </row>
    <row r="14714" ht="14.25" customHeight="1" spans="1:6" x14ac:dyDescent="0.25">
      <c r="A14714" s="232">
        <v>43772</v>
      </c>
      <c r="B14714" s="233">
        <v>307</v>
      </c>
      <c r="C14714" s="233">
        <v>25</v>
      </c>
      <c r="D14714" s="234">
        <v>0.5</v>
      </c>
      <c r="E14714" s="235">
        <v>0.00016688805454994818</v>
      </c>
      <c r="F14714" s="235">
        <v>0.00006049338834863463</v>
      </c>
    </row>
    <row r="14715" ht="14.25" customHeight="1" spans="1:6" x14ac:dyDescent="0.25">
      <c r="A14715" s="232">
        <v>43772</v>
      </c>
      <c r="B14715" s="233">
        <v>307</v>
      </c>
      <c r="C14715" s="233">
        <v>26</v>
      </c>
      <c r="D14715" s="234">
        <v>0.5208333333321207</v>
      </c>
      <c r="E14715" s="235">
        <v>0.00014189896400833</v>
      </c>
      <c r="F14715" s="235">
        <v>0.00006159508912981838</v>
      </c>
    </row>
    <row r="14716" ht="14.25" customHeight="1" spans="1:6" x14ac:dyDescent="0.25">
      <c r="A14716" s="232">
        <v>43772</v>
      </c>
      <c r="B14716" s="233">
        <v>307</v>
      </c>
      <c r="C14716" s="233">
        <v>27</v>
      </c>
      <c r="D14716" s="234">
        <v>0.5416666666678793</v>
      </c>
      <c r="E14716" s="235">
        <v>0.00013157458806038985</v>
      </c>
      <c r="F14716" s="235">
        <v>0.00006119447066393338</v>
      </c>
    </row>
    <row r="14717" ht="14.25" customHeight="1" spans="1:6" x14ac:dyDescent="0.25">
      <c r="A14717" s="232">
        <v>43772</v>
      </c>
      <c r="B14717" s="233">
        <v>307</v>
      </c>
      <c r="C14717" s="233">
        <v>28</v>
      </c>
      <c r="D14717" s="234">
        <v>0.5625</v>
      </c>
      <c r="E14717" s="235">
        <v>0.00011138423680023558</v>
      </c>
      <c r="F14717" s="235">
        <v>0.000059191378334508385</v>
      </c>
    </row>
    <row r="14718" ht="14.25" customHeight="1" spans="1:6" x14ac:dyDescent="0.25">
      <c r="A14718" s="232">
        <v>43772</v>
      </c>
      <c r="B14718" s="233">
        <v>307</v>
      </c>
      <c r="C14718" s="233">
        <v>29</v>
      </c>
      <c r="D14718" s="234">
        <v>0.5833333333321207</v>
      </c>
      <c r="E14718" s="235">
        <v>0.00008915558498400478</v>
      </c>
      <c r="F14718" s="235">
        <v>0.000059191378334508385</v>
      </c>
    </row>
    <row r="14719" ht="14.25" customHeight="1" spans="1:6" x14ac:dyDescent="0.25">
      <c r="A14719" s="232">
        <v>43772</v>
      </c>
      <c r="B14719" s="233">
        <v>307</v>
      </c>
      <c r="C14719" s="233">
        <v>30</v>
      </c>
      <c r="D14719" s="234">
        <v>0.6041666666678793</v>
      </c>
      <c r="E14719" s="235">
        <v>0.00006322883914702429</v>
      </c>
      <c r="F14719" s="235">
        <v>0.00006099416143099088</v>
      </c>
    </row>
    <row r="14720" ht="14.25" customHeight="1" spans="1:6" x14ac:dyDescent="0.25">
      <c r="A14720" s="232">
        <v>43772</v>
      </c>
      <c r="B14720" s="233">
        <v>307</v>
      </c>
      <c r="C14720" s="233">
        <v>31</v>
      </c>
      <c r="D14720" s="234">
        <v>0.625</v>
      </c>
      <c r="E14720" s="235">
        <v>0.000046633219801456406</v>
      </c>
      <c r="F14720" s="235">
        <v>0.00006309740837688711</v>
      </c>
    </row>
    <row r="14721" ht="14.25" customHeight="1" spans="1:6" x14ac:dyDescent="0.25">
      <c r="A14721" s="232">
        <v>43772</v>
      </c>
      <c r="B14721" s="233">
        <v>307</v>
      </c>
      <c r="C14721" s="233">
        <v>32</v>
      </c>
      <c r="D14721" s="234">
        <v>0.6458333333321207</v>
      </c>
      <c r="E14721" s="235">
        <v>0.00002273547083669679</v>
      </c>
      <c r="F14721" s="235">
        <v>0.00006810513920044957</v>
      </c>
    </row>
    <row r="14722" ht="14.25" customHeight="1" spans="1:6" x14ac:dyDescent="0.25">
      <c r="A14722" s="232">
        <v>43772</v>
      </c>
      <c r="B14722" s="233">
        <v>307</v>
      </c>
      <c r="C14722" s="233">
        <v>33</v>
      </c>
      <c r="D14722" s="234">
        <v>0.6666666666678793</v>
      </c>
      <c r="E14722" s="235">
        <v>0.000007458369592217964</v>
      </c>
      <c r="F14722" s="235">
        <v>0.00007611750851814954</v>
      </c>
    </row>
    <row r="14723" ht="14.25" customHeight="1" spans="1:6" x14ac:dyDescent="0.25">
      <c r="A14723" s="232">
        <v>43772</v>
      </c>
      <c r="B14723" s="233">
        <v>307</v>
      </c>
      <c r="C14723" s="233">
        <v>34</v>
      </c>
      <c r="D14723" s="234">
        <v>0.6875</v>
      </c>
      <c r="E14723" s="235">
        <v>5.260484702487168e-7</v>
      </c>
      <c r="F14723" s="235">
        <v>0.00008813606249469946</v>
      </c>
    </row>
    <row r="14724" ht="14.25" customHeight="1" spans="1:6" x14ac:dyDescent="0.25">
      <c r="A14724" s="232">
        <v>43772</v>
      </c>
      <c r="B14724" s="233">
        <v>307</v>
      </c>
      <c r="C14724" s="233">
        <v>35</v>
      </c>
      <c r="D14724" s="234">
        <v>0.7083333333321207</v>
      </c>
      <c r="E14724" s="235">
        <v>0</v>
      </c>
      <c r="F14724" s="235">
        <v>0.00010138651825384577</v>
      </c>
    </row>
    <row r="14725" ht="14.25" customHeight="1" spans="1:6" x14ac:dyDescent="0.25">
      <c r="A14725" s="232">
        <v>43772</v>
      </c>
      <c r="B14725" s="233">
        <v>307</v>
      </c>
      <c r="C14725" s="233">
        <v>36</v>
      </c>
      <c r="D14725" s="234">
        <v>0.7291666666678793</v>
      </c>
      <c r="E14725" s="235">
        <v>0</v>
      </c>
      <c r="F14725" s="235">
        <v>0.00010573322860869797</v>
      </c>
    </row>
    <row r="14726" ht="14.25" customHeight="1" spans="1:6" x14ac:dyDescent="0.25">
      <c r="A14726" s="232">
        <v>43772</v>
      </c>
      <c r="B14726" s="233">
        <v>307</v>
      </c>
      <c r="C14726" s="233">
        <v>37</v>
      </c>
      <c r="D14726" s="234">
        <v>0.75</v>
      </c>
      <c r="E14726" s="235">
        <v>0</v>
      </c>
      <c r="F14726" s="235">
        <v>0.00010700519223788285</v>
      </c>
    </row>
    <row r="14727" ht="14.25" customHeight="1" spans="1:6" x14ac:dyDescent="0.25">
      <c r="A14727" s="232">
        <v>43772</v>
      </c>
      <c r="B14727" s="233">
        <v>307</v>
      </c>
      <c r="C14727" s="233">
        <v>38</v>
      </c>
      <c r="D14727" s="234">
        <v>0.7708333333321207</v>
      </c>
      <c r="E14727" s="235">
        <v>0</v>
      </c>
      <c r="F14727" s="235">
        <v>0.00010358991981621325</v>
      </c>
    </row>
    <row r="14728" ht="14.25" customHeight="1" spans="1:6" x14ac:dyDescent="0.25">
      <c r="A14728" s="232">
        <v>43772</v>
      </c>
      <c r="B14728" s="233">
        <v>307</v>
      </c>
      <c r="C14728" s="233">
        <v>39</v>
      </c>
      <c r="D14728" s="234">
        <v>0.7916666666678793</v>
      </c>
      <c r="E14728" s="235">
        <v>0</v>
      </c>
      <c r="F14728" s="235">
        <v>0.00010050515762889879</v>
      </c>
    </row>
    <row r="14729" ht="14.25" customHeight="1" spans="1:6" x14ac:dyDescent="0.25">
      <c r="A14729" s="232">
        <v>43772</v>
      </c>
      <c r="B14729" s="233">
        <v>307</v>
      </c>
      <c r="C14729" s="233">
        <v>40</v>
      </c>
      <c r="D14729" s="234">
        <v>0.8125</v>
      </c>
      <c r="E14729" s="235">
        <v>0</v>
      </c>
      <c r="F14729" s="235">
        <v>0.00009464611256533066</v>
      </c>
    </row>
    <row r="14730" ht="14.25" customHeight="1" spans="1:6" x14ac:dyDescent="0.25">
      <c r="A14730" s="232">
        <v>43772</v>
      </c>
      <c r="B14730" s="233">
        <v>307</v>
      </c>
      <c r="C14730" s="233">
        <v>41</v>
      </c>
      <c r="D14730" s="234">
        <v>0.8333333333321207</v>
      </c>
      <c r="E14730" s="235">
        <v>0</v>
      </c>
      <c r="F14730" s="235">
        <v>0.00009134101022177944</v>
      </c>
    </row>
    <row r="14731" ht="14.25" customHeight="1" spans="1:6" x14ac:dyDescent="0.25">
      <c r="A14731" s="232">
        <v>43772</v>
      </c>
      <c r="B14731" s="233">
        <v>307</v>
      </c>
      <c r="C14731" s="233">
        <v>42</v>
      </c>
      <c r="D14731" s="234">
        <v>0.8541666666678793</v>
      </c>
      <c r="E14731" s="235">
        <v>0</v>
      </c>
      <c r="F14731" s="235">
        <v>0.00008653358863115947</v>
      </c>
    </row>
    <row r="14732" ht="14.25" customHeight="1" spans="1:6" x14ac:dyDescent="0.25">
      <c r="A14732" s="232">
        <v>43772</v>
      </c>
      <c r="B14732" s="233">
        <v>307</v>
      </c>
      <c r="C14732" s="233">
        <v>43</v>
      </c>
      <c r="D14732" s="234">
        <v>0.875</v>
      </c>
      <c r="E14732" s="235">
        <v>0</v>
      </c>
      <c r="F14732" s="235">
        <v>0.0000817261670405395</v>
      </c>
    </row>
    <row r="14733" ht="14.25" customHeight="1" spans="1:6" x14ac:dyDescent="0.25">
      <c r="A14733" s="232">
        <v>43772</v>
      </c>
      <c r="B14733" s="233">
        <v>307</v>
      </c>
      <c r="C14733" s="233">
        <v>44</v>
      </c>
      <c r="D14733" s="234">
        <v>0.8958333333321207</v>
      </c>
      <c r="E14733" s="235">
        <v>0</v>
      </c>
      <c r="F14733" s="235">
        <v>0.00007771998238168954</v>
      </c>
    </row>
    <row r="14734" ht="14.25" customHeight="1" spans="1:6" x14ac:dyDescent="0.25">
      <c r="A14734" s="232">
        <v>43772</v>
      </c>
      <c r="B14734" s="233">
        <v>307</v>
      </c>
      <c r="C14734" s="233">
        <v>45</v>
      </c>
      <c r="D14734" s="234">
        <v>0.9166666666678793</v>
      </c>
      <c r="E14734" s="235">
        <v>0</v>
      </c>
      <c r="F14734" s="235">
        <v>0.00007231163309224206</v>
      </c>
    </row>
    <row r="14735" ht="14.25" customHeight="1" spans="1:6" x14ac:dyDescent="0.25">
      <c r="A14735" s="232">
        <v>43772</v>
      </c>
      <c r="B14735" s="233">
        <v>307</v>
      </c>
      <c r="C14735" s="233">
        <v>46</v>
      </c>
      <c r="D14735" s="234">
        <v>0.9375</v>
      </c>
      <c r="E14735" s="235">
        <v>0</v>
      </c>
      <c r="F14735" s="235">
        <v>0.00006389864530865711</v>
      </c>
    </row>
    <row r="14736" ht="14.25" customHeight="1" spans="1:6" x14ac:dyDescent="0.25">
      <c r="A14736" s="232">
        <v>43772</v>
      </c>
      <c r="B14736" s="233">
        <v>307</v>
      </c>
      <c r="C14736" s="233">
        <v>47</v>
      </c>
      <c r="D14736" s="234">
        <v>0.9583333333321207</v>
      </c>
      <c r="E14736" s="235">
        <v>0</v>
      </c>
      <c r="F14736" s="235">
        <v>0.0000545842659768309</v>
      </c>
    </row>
    <row r="14737" ht="14.25" customHeight="1" spans="1:6" x14ac:dyDescent="0.25">
      <c r="A14737" s="232">
        <v>43772</v>
      </c>
      <c r="B14737" s="233">
        <v>307</v>
      </c>
      <c r="C14737" s="233">
        <v>48</v>
      </c>
      <c r="D14737" s="234">
        <v>0.9791666666678793</v>
      </c>
      <c r="E14737" s="235">
        <v>0</v>
      </c>
      <c r="F14737" s="235">
        <v>0.000046271432809717215</v>
      </c>
    </row>
    <row r="14738" ht="14.25" customHeight="1" spans="1:6" x14ac:dyDescent="0.25">
      <c r="A14738" s="232">
        <v>43773</v>
      </c>
      <c r="B14738" s="233">
        <v>308</v>
      </c>
      <c r="C14738" s="233">
        <v>1</v>
      </c>
      <c r="D14738" s="234">
        <v>0</v>
      </c>
      <c r="E14738" s="235">
        <v>0</v>
      </c>
      <c r="F14738" s="235">
        <v>0.000040162001204971005</v>
      </c>
    </row>
    <row r="14739" ht="14.25" customHeight="1" spans="1:6" x14ac:dyDescent="0.25">
      <c r="A14739" s="232">
        <v>43773</v>
      </c>
      <c r="B14739" s="233">
        <v>308</v>
      </c>
      <c r="C14739" s="233">
        <v>2</v>
      </c>
      <c r="D14739" s="234">
        <v>0.020833333332120674</v>
      </c>
      <c r="E14739" s="235">
        <v>0</v>
      </c>
      <c r="F14739" s="235">
        <v>0.00003665658962847728</v>
      </c>
    </row>
    <row r="14740" ht="14.25" customHeight="1" spans="1:6" x14ac:dyDescent="0.25">
      <c r="A14740" s="232">
        <v>43773</v>
      </c>
      <c r="B14740" s="233">
        <v>308</v>
      </c>
      <c r="C14740" s="233">
        <v>3</v>
      </c>
      <c r="D14740" s="234">
        <v>0.041666666667879326</v>
      </c>
      <c r="E14740" s="235">
        <v>0</v>
      </c>
      <c r="F14740" s="235">
        <v>0.00003415272421669604</v>
      </c>
    </row>
    <row r="14741" ht="14.25" customHeight="1" spans="1:6" x14ac:dyDescent="0.25">
      <c r="A14741" s="232">
        <v>43773</v>
      </c>
      <c r="B14741" s="233">
        <v>308</v>
      </c>
      <c r="C14741" s="233">
        <v>4</v>
      </c>
      <c r="D14741" s="234">
        <v>0.0625</v>
      </c>
      <c r="E14741" s="235">
        <v>0</v>
      </c>
      <c r="F14741" s="235">
        <v>0.00003214963188727106</v>
      </c>
    </row>
    <row r="14742" ht="14.25" customHeight="1" spans="1:6" x14ac:dyDescent="0.25">
      <c r="A14742" s="232">
        <v>43773</v>
      </c>
      <c r="B14742" s="233">
        <v>308</v>
      </c>
      <c r="C14742" s="233">
        <v>5</v>
      </c>
      <c r="D14742" s="234">
        <v>0.08333333333212067</v>
      </c>
      <c r="E14742" s="235">
        <v>0</v>
      </c>
      <c r="F14742" s="235">
        <v>0.00003094777648961606</v>
      </c>
    </row>
    <row r="14743" ht="14.25" customHeight="1" spans="1:6" x14ac:dyDescent="0.25">
      <c r="A14743" s="232">
        <v>43773</v>
      </c>
      <c r="B14743" s="233">
        <v>308</v>
      </c>
      <c r="C14743" s="233">
        <v>6</v>
      </c>
      <c r="D14743" s="234">
        <v>0.10416666666787933</v>
      </c>
      <c r="E14743" s="235">
        <v>0</v>
      </c>
      <c r="F14743" s="235">
        <v>0.000029545611859018566</v>
      </c>
    </row>
    <row r="14744" ht="14.25" customHeight="1" spans="1:6" x14ac:dyDescent="0.25">
      <c r="A14744" s="232">
        <v>43773</v>
      </c>
      <c r="B14744" s="233">
        <v>308</v>
      </c>
      <c r="C14744" s="233">
        <v>7</v>
      </c>
      <c r="D14744" s="234">
        <v>0.125</v>
      </c>
      <c r="E14744" s="235">
        <v>0</v>
      </c>
      <c r="F14744" s="235">
        <v>0.000029445457242547322</v>
      </c>
    </row>
    <row r="14745" ht="14.25" customHeight="1" spans="1:6" x14ac:dyDescent="0.25">
      <c r="A14745" s="232">
        <v>43773</v>
      </c>
      <c r="B14745" s="233">
        <v>308</v>
      </c>
      <c r="C14745" s="233">
        <v>8</v>
      </c>
      <c r="D14745" s="234">
        <v>0.14583333333212067</v>
      </c>
      <c r="E14745" s="235">
        <v>0</v>
      </c>
      <c r="F14745" s="235">
        <v>0.000029044838776662325</v>
      </c>
    </row>
    <row r="14746" ht="14.25" customHeight="1" spans="1:6" x14ac:dyDescent="0.25">
      <c r="A14746" s="232">
        <v>43773</v>
      </c>
      <c r="B14746" s="233">
        <v>308</v>
      </c>
      <c r="C14746" s="233">
        <v>9</v>
      </c>
      <c r="D14746" s="234">
        <v>0.16666666666787933</v>
      </c>
      <c r="E14746" s="235">
        <v>0</v>
      </c>
      <c r="F14746" s="235">
        <v>0.00002884452954371982</v>
      </c>
    </row>
    <row r="14747" ht="14.25" customHeight="1" spans="1:6" x14ac:dyDescent="0.25">
      <c r="A14747" s="232">
        <v>43773</v>
      </c>
      <c r="B14747" s="233">
        <v>308</v>
      </c>
      <c r="C14747" s="233">
        <v>10</v>
      </c>
      <c r="D14747" s="234">
        <v>0.1875</v>
      </c>
      <c r="E14747" s="235">
        <v>0</v>
      </c>
      <c r="F14747" s="235">
        <v>0.000030046384941374813</v>
      </c>
    </row>
    <row r="14748" ht="14.25" customHeight="1" spans="1:6" x14ac:dyDescent="0.25">
      <c r="A14748" s="232">
        <v>43773</v>
      </c>
      <c r="B14748" s="233">
        <v>308</v>
      </c>
      <c r="C14748" s="233">
        <v>11</v>
      </c>
      <c r="D14748" s="234">
        <v>0.20833333333212067</v>
      </c>
      <c r="E14748" s="235">
        <v>0</v>
      </c>
      <c r="F14748" s="235">
        <v>0.00003124824033902981</v>
      </c>
    </row>
    <row r="14749" ht="14.25" customHeight="1" spans="1:6" x14ac:dyDescent="0.25">
      <c r="A14749" s="232">
        <v>43773</v>
      </c>
      <c r="B14749" s="233">
        <v>308</v>
      </c>
      <c r="C14749" s="233">
        <v>12</v>
      </c>
      <c r="D14749" s="234">
        <v>0.22916666666787933</v>
      </c>
      <c r="E14749" s="235">
        <v>0</v>
      </c>
      <c r="F14749" s="235">
        <v>0.000033651951134339786</v>
      </c>
    </row>
    <row r="14750" ht="14.25" customHeight="1" spans="1:6" x14ac:dyDescent="0.25">
      <c r="A14750" s="232">
        <v>43773</v>
      </c>
      <c r="B14750" s="233">
        <v>308</v>
      </c>
      <c r="C14750" s="233">
        <v>13</v>
      </c>
      <c r="D14750" s="234">
        <v>0.25</v>
      </c>
      <c r="E14750" s="235">
        <v>0</v>
      </c>
      <c r="F14750" s="235">
        <v>0.000040562619670856</v>
      </c>
    </row>
    <row r="14751" ht="14.25" customHeight="1" spans="1:6" x14ac:dyDescent="0.25">
      <c r="A14751" s="232">
        <v>43773</v>
      </c>
      <c r="B14751" s="233">
        <v>308</v>
      </c>
      <c r="C14751" s="233">
        <v>14</v>
      </c>
      <c r="D14751" s="234">
        <v>0.2708333333321207</v>
      </c>
      <c r="E14751" s="235">
        <v>0</v>
      </c>
      <c r="F14751" s="235">
        <v>0.000046972515125015957</v>
      </c>
    </row>
    <row r="14752" ht="14.25" customHeight="1" spans="1:6" x14ac:dyDescent="0.25">
      <c r="A14752" s="232">
        <v>43773</v>
      </c>
      <c r="B14752" s="233">
        <v>308</v>
      </c>
      <c r="C14752" s="233">
        <v>15</v>
      </c>
      <c r="D14752" s="234">
        <v>0.2916666666678793</v>
      </c>
      <c r="E14752" s="235">
        <v>0.0000018651027342671253</v>
      </c>
      <c r="F14752" s="235">
        <v>0.0000567876675391984</v>
      </c>
    </row>
    <row r="14753" ht="14.25" customHeight="1" spans="1:6" x14ac:dyDescent="0.25">
      <c r="A14753" s="232">
        <v>43773</v>
      </c>
      <c r="B14753" s="233">
        <v>308</v>
      </c>
      <c r="C14753" s="233">
        <v>16</v>
      </c>
      <c r="D14753" s="234">
        <v>0.3125</v>
      </c>
      <c r="E14753" s="235">
        <v>0.000007098857708461657</v>
      </c>
      <c r="F14753" s="235">
        <v>0.00006269678991100212</v>
      </c>
    </row>
    <row r="14754" ht="14.25" customHeight="1" spans="1:6" x14ac:dyDescent="0.25">
      <c r="A14754" s="232">
        <v>43773</v>
      </c>
      <c r="B14754" s="233">
        <v>308</v>
      </c>
      <c r="C14754" s="233">
        <v>17</v>
      </c>
      <c r="D14754" s="234">
        <v>0.3333333333321207</v>
      </c>
      <c r="E14754" s="235">
        <v>0.000018040190448863243</v>
      </c>
      <c r="F14754" s="235">
        <v>0.00006700343841926584</v>
      </c>
    </row>
    <row r="14755" ht="14.25" customHeight="1" spans="1:6" x14ac:dyDescent="0.25">
      <c r="A14755" s="232">
        <v>43773</v>
      </c>
      <c r="B14755" s="233">
        <v>308</v>
      </c>
      <c r="C14755" s="233">
        <v>18</v>
      </c>
      <c r="D14755" s="234">
        <v>0.3541666666678793</v>
      </c>
      <c r="E14755" s="235">
        <v>0.000030474629022309036</v>
      </c>
      <c r="F14755" s="235">
        <v>0.00006820529381692084</v>
      </c>
    </row>
    <row r="14756" ht="14.25" customHeight="1" spans="1:6" x14ac:dyDescent="0.25">
      <c r="A14756" s="232">
        <v>43773</v>
      </c>
      <c r="B14756" s="233">
        <v>308</v>
      </c>
      <c r="C14756" s="233">
        <v>19</v>
      </c>
      <c r="D14756" s="234">
        <v>0.375</v>
      </c>
      <c r="E14756" s="235">
        <v>0.00004612837555703816</v>
      </c>
      <c r="F14756" s="235">
        <v>0.00006750421150162208</v>
      </c>
    </row>
    <row r="14757" ht="14.25" customHeight="1" spans="1:6" x14ac:dyDescent="0.25">
      <c r="A14757" s="232">
        <v>43773</v>
      </c>
      <c r="B14757" s="233">
        <v>308</v>
      </c>
      <c r="C14757" s="233">
        <v>20</v>
      </c>
      <c r="D14757" s="234">
        <v>0.3958333333321207</v>
      </c>
      <c r="E14757" s="235">
        <v>0.000050939619514078764</v>
      </c>
      <c r="F14757" s="235">
        <v>0.0000667029745698521</v>
      </c>
    </row>
    <row r="14758" ht="14.25" customHeight="1" spans="1:6" x14ac:dyDescent="0.25">
      <c r="A14758" s="232">
        <v>43773</v>
      </c>
      <c r="B14758" s="233">
        <v>308</v>
      </c>
      <c r="C14758" s="233">
        <v>21</v>
      </c>
      <c r="D14758" s="234">
        <v>0.4166666666678793</v>
      </c>
      <c r="E14758" s="235">
        <v>0.0000594227489141105</v>
      </c>
      <c r="F14758" s="235">
        <v>0.00006580158302161085</v>
      </c>
    </row>
    <row r="14759" ht="14.25" customHeight="1" spans="1:6" x14ac:dyDescent="0.25">
      <c r="A14759" s="232">
        <v>43773</v>
      </c>
      <c r="B14759" s="233">
        <v>308</v>
      </c>
      <c r="C14759" s="233">
        <v>22</v>
      </c>
      <c r="D14759" s="234">
        <v>0.4375</v>
      </c>
      <c r="E14759" s="235">
        <v>0.00006571392741167828</v>
      </c>
      <c r="F14759" s="235">
        <v>0.0000634980268427721</v>
      </c>
    </row>
    <row r="14760" ht="14.25" customHeight="1" spans="1:6" x14ac:dyDescent="0.25">
      <c r="A14760" s="232">
        <v>43773</v>
      </c>
      <c r="B14760" s="233">
        <v>308</v>
      </c>
      <c r="C14760" s="233">
        <v>23</v>
      </c>
      <c r="D14760" s="234">
        <v>0.4583333333321207</v>
      </c>
      <c r="E14760" s="235">
        <v>0.00006509228669715037</v>
      </c>
      <c r="F14760" s="235">
        <v>0.00006299725376041584</v>
      </c>
    </row>
    <row r="14761" ht="14.25" customHeight="1" spans="1:6" x14ac:dyDescent="0.25">
      <c r="A14761" s="232">
        <v>43773</v>
      </c>
      <c r="B14761" s="233">
        <v>308</v>
      </c>
      <c r="C14761" s="233">
        <v>24</v>
      </c>
      <c r="D14761" s="234">
        <v>0.4791666666678793</v>
      </c>
      <c r="E14761" s="235">
        <v>0.00006820609571259561</v>
      </c>
      <c r="F14761" s="235">
        <v>0.00006379849069218586</v>
      </c>
    </row>
    <row r="14762" ht="14.25" customHeight="1" spans="1:6" x14ac:dyDescent="0.25">
      <c r="A14762" s="232">
        <v>43773</v>
      </c>
      <c r="B14762" s="233">
        <v>308</v>
      </c>
      <c r="C14762" s="233">
        <v>25</v>
      </c>
      <c r="D14762" s="234">
        <v>0.5</v>
      </c>
      <c r="E14762" s="235">
        <v>0.00008335772383110301</v>
      </c>
      <c r="F14762" s="235">
        <v>0.0000655011191721971</v>
      </c>
    </row>
    <row r="14763" ht="14.25" customHeight="1" spans="1:6" x14ac:dyDescent="0.25">
      <c r="A14763" s="232">
        <v>43773</v>
      </c>
      <c r="B14763" s="233">
        <v>308</v>
      </c>
      <c r="C14763" s="233">
        <v>26</v>
      </c>
      <c r="D14763" s="234">
        <v>0.5208333333321207</v>
      </c>
      <c r="E14763" s="235">
        <v>0.00006647811276399763</v>
      </c>
      <c r="F14763" s="235">
        <v>0.00006590173763808209</v>
      </c>
    </row>
    <row r="14764" ht="14.25" customHeight="1" spans="1:6" x14ac:dyDescent="0.25">
      <c r="A14764" s="232">
        <v>43773</v>
      </c>
      <c r="B14764" s="233">
        <v>308</v>
      </c>
      <c r="C14764" s="233">
        <v>27</v>
      </c>
      <c r="D14764" s="234">
        <v>0.5416666666678793</v>
      </c>
      <c r="E14764" s="235">
        <v>0.00005696073402035509</v>
      </c>
      <c r="F14764" s="235">
        <v>0.0000653008099392546</v>
      </c>
    </row>
    <row r="14765" ht="14.25" customHeight="1" spans="1:6" x14ac:dyDescent="0.25">
      <c r="A14765" s="232">
        <v>43773</v>
      </c>
      <c r="B14765" s="233">
        <v>308</v>
      </c>
      <c r="C14765" s="233">
        <v>28</v>
      </c>
      <c r="D14765" s="234">
        <v>0.5625</v>
      </c>
      <c r="E14765" s="235">
        <v>0.00004727146962614782</v>
      </c>
      <c r="F14765" s="235">
        <v>0.0000628970991439446</v>
      </c>
    </row>
    <row r="14766" ht="14.25" customHeight="1" spans="1:6" x14ac:dyDescent="0.25">
      <c r="A14766" s="232">
        <v>43773</v>
      </c>
      <c r="B14766" s="233">
        <v>308</v>
      </c>
      <c r="C14766" s="233">
        <v>29</v>
      </c>
      <c r="D14766" s="234">
        <v>0.5833333333321207</v>
      </c>
      <c r="E14766" s="235">
        <v>0.00003380150602601434</v>
      </c>
      <c r="F14766" s="235">
        <v>0.00006169524374628963</v>
      </c>
    </row>
    <row r="14767" ht="14.25" customHeight="1" spans="1:6" x14ac:dyDescent="0.25">
      <c r="A14767" s="232">
        <v>43773</v>
      </c>
      <c r="B14767" s="233">
        <v>308</v>
      </c>
      <c r="C14767" s="233">
        <v>30</v>
      </c>
      <c r="D14767" s="234">
        <v>0.6041666666678793</v>
      </c>
      <c r="E14767" s="235">
        <v>0.000024402724767822087</v>
      </c>
      <c r="F14767" s="235">
        <v>0.00006269678991100212</v>
      </c>
    </row>
    <row r="14768" ht="14.25" customHeight="1" spans="1:6" x14ac:dyDescent="0.25">
      <c r="A14768" s="232">
        <v>43773</v>
      </c>
      <c r="B14768" s="233">
        <v>308</v>
      </c>
      <c r="C14768" s="233">
        <v>31</v>
      </c>
      <c r="D14768" s="234">
        <v>0.625</v>
      </c>
      <c r="E14768" s="235">
        <v>0.000016319388744713267</v>
      </c>
      <c r="F14768" s="235">
        <v>0.00006490019147336961</v>
      </c>
    </row>
    <row r="14769" ht="14.25" customHeight="1" spans="1:6" x14ac:dyDescent="0.25">
      <c r="A14769" s="232">
        <v>43773</v>
      </c>
      <c r="B14769" s="233">
        <v>308</v>
      </c>
      <c r="C14769" s="233">
        <v>32</v>
      </c>
      <c r="D14769" s="234">
        <v>0.6458333333321207</v>
      </c>
      <c r="E14769" s="235">
        <v>0.00000724854665392769</v>
      </c>
      <c r="F14769" s="235">
        <v>0.00006950730383104707</v>
      </c>
    </row>
    <row r="14770" ht="14.25" customHeight="1" spans="1:6" x14ac:dyDescent="0.25">
      <c r="A14770" s="232">
        <v>43773</v>
      </c>
      <c r="B14770" s="233">
        <v>308</v>
      </c>
      <c r="C14770" s="233">
        <v>33</v>
      </c>
      <c r="D14770" s="234">
        <v>0.6666666666678793</v>
      </c>
      <c r="E14770" s="235">
        <v>0.000005325828407037968</v>
      </c>
      <c r="F14770" s="235">
        <v>0.00007741951853227576</v>
      </c>
    </row>
    <row r="14771" ht="14.25" customHeight="1" spans="1:6" x14ac:dyDescent="0.25">
      <c r="A14771" s="232">
        <v>43773</v>
      </c>
      <c r="B14771" s="233">
        <v>308</v>
      </c>
      <c r="C14771" s="233">
        <v>34</v>
      </c>
      <c r="D14771" s="234">
        <v>0.6875</v>
      </c>
      <c r="E14771" s="235">
        <v>0.0000019810717054699645</v>
      </c>
      <c r="F14771" s="235">
        <v>0.00008843652634411321</v>
      </c>
    </row>
    <row r="14772" ht="14.25" customHeight="1" spans="1:6" x14ac:dyDescent="0.25">
      <c r="A14772" s="232">
        <v>43773</v>
      </c>
      <c r="B14772" s="233">
        <v>308</v>
      </c>
      <c r="C14772" s="233">
        <v>35</v>
      </c>
      <c r="D14772" s="234">
        <v>0.7083333333321207</v>
      </c>
      <c r="E14772" s="235">
        <v>0</v>
      </c>
      <c r="F14772" s="235">
        <v>0.00009775090567593941</v>
      </c>
    </row>
    <row r="14773" ht="14.25" customHeight="1" spans="1:6" x14ac:dyDescent="0.25">
      <c r="A14773" s="232">
        <v>43773</v>
      </c>
      <c r="B14773" s="233">
        <v>308</v>
      </c>
      <c r="C14773" s="233">
        <v>36</v>
      </c>
      <c r="D14773" s="234">
        <v>0.7291666666678793</v>
      </c>
      <c r="E14773" s="235">
        <v>0</v>
      </c>
      <c r="F14773" s="235">
        <v>0.00010340964150656499</v>
      </c>
    </row>
    <row r="14774" ht="14.25" customHeight="1" spans="1:6" x14ac:dyDescent="0.25">
      <c r="A14774" s="232">
        <v>43773</v>
      </c>
      <c r="B14774" s="233">
        <v>308</v>
      </c>
      <c r="C14774" s="233">
        <v>37</v>
      </c>
      <c r="D14774" s="234">
        <v>0.75</v>
      </c>
      <c r="E14774" s="235">
        <v>0</v>
      </c>
      <c r="F14774" s="235">
        <v>0.0001053025637578716</v>
      </c>
    </row>
    <row r="14775" ht="14.25" customHeight="1" spans="1:6" x14ac:dyDescent="0.25">
      <c r="A14775" s="232">
        <v>43773</v>
      </c>
      <c r="B14775" s="233">
        <v>308</v>
      </c>
      <c r="C14775" s="233">
        <v>38</v>
      </c>
      <c r="D14775" s="234">
        <v>0.7708333333321207</v>
      </c>
      <c r="E14775" s="235">
        <v>0</v>
      </c>
      <c r="F14775" s="235">
        <v>0.00010284877565432598</v>
      </c>
    </row>
    <row r="14776" ht="14.25" customHeight="1" spans="1:6" x14ac:dyDescent="0.25">
      <c r="A14776" s="232">
        <v>43773</v>
      </c>
      <c r="B14776" s="233">
        <v>308</v>
      </c>
      <c r="C14776" s="233">
        <v>39</v>
      </c>
      <c r="D14776" s="234">
        <v>0.7916666666678793</v>
      </c>
      <c r="E14776" s="235">
        <v>0</v>
      </c>
      <c r="F14776" s="235">
        <v>0.0000985521426077094</v>
      </c>
    </row>
    <row r="14777" ht="14.25" customHeight="1" spans="1:6" x14ac:dyDescent="0.25">
      <c r="A14777" s="232">
        <v>43773</v>
      </c>
      <c r="B14777" s="233">
        <v>308</v>
      </c>
      <c r="C14777" s="233">
        <v>40</v>
      </c>
      <c r="D14777" s="234">
        <v>0.8125</v>
      </c>
      <c r="E14777" s="235">
        <v>0</v>
      </c>
      <c r="F14777" s="235">
        <v>0.00009274317485237694</v>
      </c>
    </row>
    <row r="14778" ht="14.25" customHeight="1" spans="1:6" x14ac:dyDescent="0.25">
      <c r="A14778" s="232">
        <v>43773</v>
      </c>
      <c r="B14778" s="233">
        <v>308</v>
      </c>
      <c r="C14778" s="233">
        <v>41</v>
      </c>
      <c r="D14778" s="234">
        <v>0.8333333333321207</v>
      </c>
      <c r="E14778" s="235">
        <v>0</v>
      </c>
      <c r="F14778" s="235">
        <v>0.00008893729942646948</v>
      </c>
    </row>
    <row r="14779" ht="14.25" customHeight="1" spans="1:6" x14ac:dyDescent="0.25">
      <c r="A14779" s="232">
        <v>43773</v>
      </c>
      <c r="B14779" s="233">
        <v>308</v>
      </c>
      <c r="C14779" s="233">
        <v>42</v>
      </c>
      <c r="D14779" s="234">
        <v>0.8541666666678793</v>
      </c>
      <c r="E14779" s="235">
        <v>0</v>
      </c>
      <c r="F14779" s="235">
        <v>0.00008453049630173448</v>
      </c>
    </row>
    <row r="14780" ht="14.25" customHeight="1" spans="1:6" x14ac:dyDescent="0.25">
      <c r="A14780" s="232">
        <v>43773</v>
      </c>
      <c r="B14780" s="233">
        <v>308</v>
      </c>
      <c r="C14780" s="233">
        <v>43</v>
      </c>
      <c r="D14780" s="234">
        <v>0.875</v>
      </c>
      <c r="E14780" s="235">
        <v>0</v>
      </c>
      <c r="F14780" s="235">
        <v>0.00008032400240994201</v>
      </c>
    </row>
    <row r="14781" ht="14.25" customHeight="1" spans="1:6" x14ac:dyDescent="0.25">
      <c r="A14781" s="232">
        <v>43773</v>
      </c>
      <c r="B14781" s="233">
        <v>308</v>
      </c>
      <c r="C14781" s="233">
        <v>44</v>
      </c>
      <c r="D14781" s="234">
        <v>0.8958333333321207</v>
      </c>
      <c r="E14781" s="235">
        <v>0</v>
      </c>
      <c r="F14781" s="235">
        <v>0.00007671843621697703</v>
      </c>
    </row>
    <row r="14782" ht="14.25" customHeight="1" spans="1:6" x14ac:dyDescent="0.25">
      <c r="A14782" s="232">
        <v>43773</v>
      </c>
      <c r="B14782" s="233">
        <v>308</v>
      </c>
      <c r="C14782" s="233">
        <v>45</v>
      </c>
      <c r="D14782" s="234">
        <v>0.9166666666678793</v>
      </c>
      <c r="E14782" s="235">
        <v>0</v>
      </c>
      <c r="F14782" s="235">
        <v>0.00007271225155812705</v>
      </c>
    </row>
    <row r="14783" ht="14.25" customHeight="1" spans="1:6" x14ac:dyDescent="0.25">
      <c r="A14783" s="232">
        <v>43773</v>
      </c>
      <c r="B14783" s="233">
        <v>308</v>
      </c>
      <c r="C14783" s="233">
        <v>46</v>
      </c>
      <c r="D14783" s="234">
        <v>0.9375</v>
      </c>
      <c r="E14783" s="235">
        <v>0</v>
      </c>
      <c r="F14783" s="235">
        <v>0.0000653008099392546</v>
      </c>
    </row>
    <row r="14784" ht="14.25" customHeight="1" spans="1:6" x14ac:dyDescent="0.25">
      <c r="A14784" s="232">
        <v>43773</v>
      </c>
      <c r="B14784" s="233">
        <v>308</v>
      </c>
      <c r="C14784" s="233">
        <v>47</v>
      </c>
      <c r="D14784" s="234">
        <v>0.9583333333321207</v>
      </c>
      <c r="E14784" s="235">
        <v>0</v>
      </c>
      <c r="F14784" s="235">
        <v>0.0000571882860050834</v>
      </c>
    </row>
    <row r="14785" ht="14.25" customHeight="1" spans="1:6" x14ac:dyDescent="0.25">
      <c r="A14785" s="232">
        <v>43773</v>
      </c>
      <c r="B14785" s="233">
        <v>308</v>
      </c>
      <c r="C14785" s="233">
        <v>48</v>
      </c>
      <c r="D14785" s="234">
        <v>0.9791666666678793</v>
      </c>
      <c r="E14785" s="235">
        <v>0</v>
      </c>
      <c r="F14785" s="235">
        <v>0.00004977684438621095</v>
      </c>
    </row>
    <row r="14786" ht="14.25" customHeight="1" spans="1:6" x14ac:dyDescent="0.25">
      <c r="A14786" s="232">
        <v>43774</v>
      </c>
      <c r="B14786" s="233">
        <v>309</v>
      </c>
      <c r="C14786" s="233">
        <v>1</v>
      </c>
      <c r="D14786" s="234">
        <v>0</v>
      </c>
      <c r="E14786" s="235">
        <v>0</v>
      </c>
      <c r="F14786" s="235">
        <v>0.00004376756739793598</v>
      </c>
    </row>
    <row r="14787" ht="14.25" customHeight="1" spans="1:6" x14ac:dyDescent="0.25">
      <c r="A14787" s="232">
        <v>43774</v>
      </c>
      <c r="B14787" s="233">
        <v>309</v>
      </c>
      <c r="C14787" s="233">
        <v>2</v>
      </c>
      <c r="D14787" s="234">
        <v>0.020833333332120674</v>
      </c>
      <c r="E14787" s="235">
        <v>0</v>
      </c>
      <c r="F14787" s="235">
        <v>0.000038759836574373515</v>
      </c>
    </row>
    <row r="14788" ht="14.25" customHeight="1" spans="1:6" x14ac:dyDescent="0.25">
      <c r="A14788" s="232">
        <v>43774</v>
      </c>
      <c r="B14788" s="233">
        <v>309</v>
      </c>
      <c r="C14788" s="233">
        <v>3</v>
      </c>
      <c r="D14788" s="234">
        <v>0.041666666667879326</v>
      </c>
      <c r="E14788" s="235">
        <v>0</v>
      </c>
      <c r="F14788" s="235">
        <v>0.00003645628039553478</v>
      </c>
    </row>
    <row r="14789" ht="14.25" customHeight="1" spans="1:6" x14ac:dyDescent="0.25">
      <c r="A14789" s="232">
        <v>43774</v>
      </c>
      <c r="B14789" s="233">
        <v>309</v>
      </c>
      <c r="C14789" s="233">
        <v>4</v>
      </c>
      <c r="D14789" s="234">
        <v>0.0625</v>
      </c>
      <c r="E14789" s="235">
        <v>0</v>
      </c>
      <c r="F14789" s="235">
        <v>0.000033651951134339786</v>
      </c>
    </row>
    <row r="14790" ht="14.25" customHeight="1" spans="1:6" x14ac:dyDescent="0.25">
      <c r="A14790" s="232">
        <v>43774</v>
      </c>
      <c r="B14790" s="233">
        <v>309</v>
      </c>
      <c r="C14790" s="233">
        <v>5</v>
      </c>
      <c r="D14790" s="234">
        <v>0.08333333333212067</v>
      </c>
      <c r="E14790" s="235">
        <v>0</v>
      </c>
      <c r="F14790" s="235">
        <v>0.0000318491680378573</v>
      </c>
    </row>
    <row r="14791" ht="14.25" customHeight="1" spans="1:6" x14ac:dyDescent="0.25">
      <c r="A14791" s="232">
        <v>43774</v>
      </c>
      <c r="B14791" s="233">
        <v>309</v>
      </c>
      <c r="C14791" s="233">
        <v>6</v>
      </c>
      <c r="D14791" s="234">
        <v>0.10416666666787933</v>
      </c>
      <c r="E14791" s="235">
        <v>0</v>
      </c>
      <c r="F14791" s="235">
        <v>0.000030146539557846063</v>
      </c>
    </row>
    <row r="14792" ht="14.25" customHeight="1" spans="1:6" x14ac:dyDescent="0.25">
      <c r="A14792" s="232">
        <v>43774</v>
      </c>
      <c r="B14792" s="233">
        <v>309</v>
      </c>
      <c r="C14792" s="233">
        <v>7</v>
      </c>
      <c r="D14792" s="234">
        <v>0.125</v>
      </c>
      <c r="E14792" s="235">
        <v>0</v>
      </c>
      <c r="F14792" s="235">
        <v>0.00002974592109196107</v>
      </c>
    </row>
    <row r="14793" ht="14.25" customHeight="1" spans="1:6" x14ac:dyDescent="0.25">
      <c r="A14793" s="232">
        <v>43774</v>
      </c>
      <c r="B14793" s="233">
        <v>309</v>
      </c>
      <c r="C14793" s="233">
        <v>8</v>
      </c>
      <c r="D14793" s="234">
        <v>0.14583333333212067</v>
      </c>
      <c r="E14793" s="235">
        <v>0</v>
      </c>
      <c r="F14793" s="235">
        <v>0.00002934530262607607</v>
      </c>
    </row>
    <row r="14794" ht="14.25" customHeight="1" spans="1:6" x14ac:dyDescent="0.25">
      <c r="A14794" s="232">
        <v>43774</v>
      </c>
      <c r="B14794" s="233">
        <v>309</v>
      </c>
      <c r="C14794" s="233">
        <v>9</v>
      </c>
      <c r="D14794" s="234">
        <v>0.16666666666787933</v>
      </c>
      <c r="E14794" s="235">
        <v>0</v>
      </c>
      <c r="F14794" s="235">
        <v>0.00002914499339313357</v>
      </c>
    </row>
    <row r="14795" ht="14.25" customHeight="1" spans="1:6" x14ac:dyDescent="0.25">
      <c r="A14795" s="232">
        <v>43774</v>
      </c>
      <c r="B14795" s="233">
        <v>309</v>
      </c>
      <c r="C14795" s="233">
        <v>10</v>
      </c>
      <c r="D14795" s="234">
        <v>0.1875</v>
      </c>
      <c r="E14795" s="235">
        <v>0</v>
      </c>
      <c r="F14795" s="235">
        <v>0.00002974592109196107</v>
      </c>
    </row>
    <row r="14796" ht="14.25" customHeight="1" spans="1:6" x14ac:dyDescent="0.25">
      <c r="A14796" s="232">
        <v>43774</v>
      </c>
      <c r="B14796" s="233">
        <v>309</v>
      </c>
      <c r="C14796" s="233">
        <v>11</v>
      </c>
      <c r="D14796" s="234">
        <v>0.20833333333212067</v>
      </c>
      <c r="E14796" s="235">
        <v>0</v>
      </c>
      <c r="F14796" s="235">
        <v>0.000031047931106087315</v>
      </c>
    </row>
    <row r="14797" ht="14.25" customHeight="1" spans="1:6" x14ac:dyDescent="0.25">
      <c r="A14797" s="232">
        <v>43774</v>
      </c>
      <c r="B14797" s="233">
        <v>309</v>
      </c>
      <c r="C14797" s="233">
        <v>12</v>
      </c>
      <c r="D14797" s="234">
        <v>0.22916666666787933</v>
      </c>
      <c r="E14797" s="235">
        <v>0</v>
      </c>
      <c r="F14797" s="235">
        <v>0.0000326504049696273</v>
      </c>
    </row>
    <row r="14798" ht="14.25" customHeight="1" spans="1:6" x14ac:dyDescent="0.25">
      <c r="A14798" s="232">
        <v>43774</v>
      </c>
      <c r="B14798" s="233">
        <v>309</v>
      </c>
      <c r="C14798" s="233">
        <v>13</v>
      </c>
      <c r="D14798" s="234">
        <v>0.25</v>
      </c>
      <c r="E14798" s="235">
        <v>0</v>
      </c>
      <c r="F14798" s="235">
        <v>0.00003565504346376478</v>
      </c>
    </row>
    <row r="14799" ht="14.25" customHeight="1" spans="1:6" x14ac:dyDescent="0.25">
      <c r="A14799" s="232">
        <v>43774</v>
      </c>
      <c r="B14799" s="233">
        <v>309</v>
      </c>
      <c r="C14799" s="233">
        <v>14</v>
      </c>
      <c r="D14799" s="234">
        <v>0.2708333333321207</v>
      </c>
      <c r="E14799" s="235">
        <v>0</v>
      </c>
      <c r="F14799" s="235">
        <v>0.000038759836574373515</v>
      </c>
    </row>
    <row r="14800" ht="14.25" customHeight="1" spans="1:6" x14ac:dyDescent="0.25">
      <c r="A14800" s="232">
        <v>43774</v>
      </c>
      <c r="B14800" s="233">
        <v>309</v>
      </c>
      <c r="C14800" s="233">
        <v>15</v>
      </c>
      <c r="D14800" s="234">
        <v>0.2916666666678793</v>
      </c>
      <c r="E14800" s="235">
        <v>7.4604109370685e-7</v>
      </c>
      <c r="F14800" s="235">
        <v>0.00004406803124734973</v>
      </c>
    </row>
    <row r="14801" ht="14.25" customHeight="1" spans="1:6" x14ac:dyDescent="0.25">
      <c r="A14801" s="232">
        <v>43774</v>
      </c>
      <c r="B14801" s="233">
        <v>309</v>
      </c>
      <c r="C14801" s="233">
        <v>16</v>
      </c>
      <c r="D14801" s="234">
        <v>0.3125</v>
      </c>
      <c r="E14801" s="235">
        <v>0.000005129032519234594</v>
      </c>
      <c r="F14801" s="235">
        <v>0.00005167978209916469</v>
      </c>
    </row>
    <row r="14802" ht="14.25" customHeight="1" spans="1:6" x14ac:dyDescent="0.25">
      <c r="A14802" s="232">
        <v>43774</v>
      </c>
      <c r="B14802" s="233">
        <v>309</v>
      </c>
      <c r="C14802" s="233">
        <v>17</v>
      </c>
      <c r="D14802" s="234">
        <v>0.3333333333321207</v>
      </c>
      <c r="E14802" s="235">
        <v>0.000012317162683723403</v>
      </c>
      <c r="F14802" s="235">
        <v>0.000059291532950979645</v>
      </c>
    </row>
    <row r="14803" ht="14.25" customHeight="1" spans="1:6" x14ac:dyDescent="0.25">
      <c r="A14803" s="232">
        <v>43774</v>
      </c>
      <c r="B14803" s="233">
        <v>309</v>
      </c>
      <c r="C14803" s="233">
        <v>18</v>
      </c>
      <c r="D14803" s="234">
        <v>0.3541666666678793</v>
      </c>
      <c r="E14803" s="235">
        <v>0.000023474402417490365</v>
      </c>
      <c r="F14803" s="235">
        <v>0.0000661020468710246</v>
      </c>
    </row>
    <row r="14804" ht="14.25" customHeight="1" spans="1:6" x14ac:dyDescent="0.25">
      <c r="A14804" s="232">
        <v>43774</v>
      </c>
      <c r="B14804" s="233">
        <v>309</v>
      </c>
      <c r="C14804" s="233">
        <v>19</v>
      </c>
      <c r="D14804" s="234">
        <v>0.375</v>
      </c>
      <c r="E14804" s="235">
        <v>0.00003467265229926273</v>
      </c>
      <c r="F14804" s="235">
        <v>0.00006910668536516208</v>
      </c>
    </row>
    <row r="14805" ht="14.25" customHeight="1" spans="1:6" x14ac:dyDescent="0.25">
      <c r="A14805" s="232">
        <v>43774</v>
      </c>
      <c r="B14805" s="233">
        <v>309</v>
      </c>
      <c r="C14805" s="233">
        <v>20</v>
      </c>
      <c r="D14805" s="234">
        <v>0.3958333333321207</v>
      </c>
      <c r="E14805" s="235">
        <v>0.00004386743387819646</v>
      </c>
      <c r="F14805" s="235">
        <v>0.00007191101462635705</v>
      </c>
    </row>
    <row r="14806" ht="14.25" customHeight="1" spans="1:6" x14ac:dyDescent="0.25">
      <c r="A14806" s="232">
        <v>43774</v>
      </c>
      <c r="B14806" s="233">
        <v>309</v>
      </c>
      <c r="C14806" s="233">
        <v>21</v>
      </c>
      <c r="D14806" s="234">
        <v>0.4166666666678793</v>
      </c>
      <c r="E14806" s="235">
        <v>0.00005223928233383198</v>
      </c>
      <c r="F14806" s="235">
        <v>0.00007120993231105831</v>
      </c>
    </row>
    <row r="14807" ht="14.25" customHeight="1" spans="1:6" x14ac:dyDescent="0.25">
      <c r="A14807" s="232">
        <v>43774</v>
      </c>
      <c r="B14807" s="233">
        <v>309</v>
      </c>
      <c r="C14807" s="233">
        <v>22</v>
      </c>
      <c r="D14807" s="234">
        <v>0.4375</v>
      </c>
      <c r="E14807" s="235">
        <v>0.00005495311870237593</v>
      </c>
      <c r="F14807" s="235">
        <v>0.00007221147847577081</v>
      </c>
    </row>
    <row r="14808" ht="14.25" customHeight="1" spans="1:6" x14ac:dyDescent="0.25">
      <c r="A14808" s="232">
        <v>43774</v>
      </c>
      <c r="B14808" s="233">
        <v>309</v>
      </c>
      <c r="C14808" s="233">
        <v>23</v>
      </c>
      <c r="D14808" s="234">
        <v>0.4583333333321207</v>
      </c>
      <c r="E14808" s="235">
        <v>0.00005137553269314664</v>
      </c>
      <c r="F14808" s="235">
        <v>0.00007100962307811582</v>
      </c>
    </row>
    <row r="14809" ht="14.25" customHeight="1" spans="1:6" x14ac:dyDescent="0.25">
      <c r="A14809" s="232">
        <v>43774</v>
      </c>
      <c r="B14809" s="233">
        <v>309</v>
      </c>
      <c r="C14809" s="233">
        <v>24</v>
      </c>
      <c r="D14809" s="234">
        <v>0.4791666666678793</v>
      </c>
      <c r="E14809" s="235">
        <v>0.000051195693629628764</v>
      </c>
      <c r="F14809" s="235">
        <v>0.00006870606689927708</v>
      </c>
    </row>
    <row r="14810" ht="14.25" customHeight="1" spans="1:6" x14ac:dyDescent="0.25">
      <c r="A14810" s="232">
        <v>43774</v>
      </c>
      <c r="B14810" s="233">
        <v>309</v>
      </c>
      <c r="C14810" s="233">
        <v>25</v>
      </c>
      <c r="D14810" s="234">
        <v>0.5</v>
      </c>
      <c r="E14810" s="235">
        <v>0.00005283000185331854</v>
      </c>
      <c r="F14810" s="235">
        <v>0.00006910668536516208</v>
      </c>
    </row>
    <row r="14811" ht="14.25" customHeight="1" spans="1:6" x14ac:dyDescent="0.25">
      <c r="A14811" s="232">
        <v>43774</v>
      </c>
      <c r="B14811" s="233">
        <v>309</v>
      </c>
      <c r="C14811" s="233">
        <v>26</v>
      </c>
      <c r="D14811" s="234">
        <v>0.5208333333321207</v>
      </c>
      <c r="E14811" s="235">
        <v>0.00004892686155447709</v>
      </c>
      <c r="F14811" s="235">
        <v>0.00007080931384517331</v>
      </c>
    </row>
    <row r="14812" ht="14.25" customHeight="1" spans="1:6" x14ac:dyDescent="0.25">
      <c r="A14812" s="232">
        <v>43774</v>
      </c>
      <c r="B14812" s="233">
        <v>309</v>
      </c>
      <c r="C14812" s="233">
        <v>27</v>
      </c>
      <c r="D14812" s="234">
        <v>0.5416666666678793</v>
      </c>
      <c r="E14812" s="235">
        <v>0.00004298990618789572</v>
      </c>
      <c r="F14812" s="235">
        <v>0.00006860591228280583</v>
      </c>
    </row>
    <row r="14813" ht="14.25" customHeight="1" spans="1:6" x14ac:dyDescent="0.25">
      <c r="A14813" s="232">
        <v>43774</v>
      </c>
      <c r="B14813" s="233">
        <v>309</v>
      </c>
      <c r="C14813" s="233">
        <v>28</v>
      </c>
      <c r="D14813" s="234">
        <v>0.5625</v>
      </c>
      <c r="E14813" s="235">
        <v>0.00003907443489356895</v>
      </c>
      <c r="F14813" s="235">
        <v>0.00006860591228280583</v>
      </c>
    </row>
    <row r="14814" ht="14.25" customHeight="1" spans="1:6" x14ac:dyDescent="0.25">
      <c r="A14814" s="232">
        <v>43774</v>
      </c>
      <c r="B14814" s="233">
        <v>309</v>
      </c>
      <c r="C14814" s="233">
        <v>29</v>
      </c>
      <c r="D14814" s="234">
        <v>0.5833333333321207</v>
      </c>
      <c r="E14814" s="235">
        <v>0.00003744404308850165</v>
      </c>
      <c r="F14814" s="235">
        <v>0.00006740405688515083</v>
      </c>
    </row>
    <row r="14815" ht="14.25" customHeight="1" spans="1:6" x14ac:dyDescent="0.25">
      <c r="A14815" s="232">
        <v>43774</v>
      </c>
      <c r="B14815" s="233">
        <v>309</v>
      </c>
      <c r="C14815" s="233">
        <v>30</v>
      </c>
      <c r="D14815" s="234">
        <v>0.6041666666678793</v>
      </c>
      <c r="E14815" s="235">
        <v>0.000028868897025181123</v>
      </c>
      <c r="F14815" s="235">
        <v>0.00006770452073456459</v>
      </c>
    </row>
    <row r="14816" ht="14.25" customHeight="1" spans="1:6" x14ac:dyDescent="0.25">
      <c r="A14816" s="232">
        <v>43774</v>
      </c>
      <c r="B14816" s="233">
        <v>309</v>
      </c>
      <c r="C14816" s="233">
        <v>31</v>
      </c>
      <c r="D14816" s="234">
        <v>0.625</v>
      </c>
      <c r="E14816" s="235">
        <v>0.000018532030633001996</v>
      </c>
      <c r="F14816" s="235">
        <v>0.00006990792229693207</v>
      </c>
    </row>
    <row r="14817" ht="14.25" customHeight="1" spans="1:6" x14ac:dyDescent="0.25">
      <c r="A14817" s="232">
        <v>43774</v>
      </c>
      <c r="B14817" s="233">
        <v>309</v>
      </c>
      <c r="C14817" s="233">
        <v>32</v>
      </c>
      <c r="D14817" s="234">
        <v>0.6458333333321207</v>
      </c>
      <c r="E14817" s="235">
        <v>0.000010918409779448771</v>
      </c>
      <c r="F14817" s="235">
        <v>0.00007231163309224206</v>
      </c>
    </row>
    <row r="14818" ht="14.25" customHeight="1" spans="1:6" x14ac:dyDescent="0.25">
      <c r="A14818" s="232">
        <v>43774</v>
      </c>
      <c r="B14818" s="233">
        <v>309</v>
      </c>
      <c r="C14818" s="233">
        <v>33</v>
      </c>
      <c r="D14818" s="234">
        <v>0.6666666666678793</v>
      </c>
      <c r="E14818" s="235">
        <v>0.00000471456373866786</v>
      </c>
      <c r="F14818" s="235">
        <v>0.00007761982776521827</v>
      </c>
    </row>
    <row r="14819" ht="14.25" customHeight="1" spans="1:6" x14ac:dyDescent="0.25">
      <c r="A14819" s="232">
        <v>43774</v>
      </c>
      <c r="B14819" s="233">
        <v>309</v>
      </c>
      <c r="C14819" s="233">
        <v>34</v>
      </c>
      <c r="D14819" s="234">
        <v>0.6875</v>
      </c>
      <c r="E14819" s="235">
        <v>3.6331670122100333e-7</v>
      </c>
      <c r="F14819" s="235">
        <v>0.00008883714480999821</v>
      </c>
    </row>
    <row r="14820" ht="14.25" customHeight="1" spans="1:6" x14ac:dyDescent="0.25">
      <c r="A14820" s="232">
        <v>43774</v>
      </c>
      <c r="B14820" s="233">
        <v>309</v>
      </c>
      <c r="C14820" s="233">
        <v>35</v>
      </c>
      <c r="D14820" s="234">
        <v>0.7083333333321207</v>
      </c>
      <c r="E14820" s="235">
        <v>0</v>
      </c>
      <c r="F14820" s="235">
        <v>0.00010103597709619638</v>
      </c>
    </row>
    <row r="14821" ht="14.25" customHeight="1" spans="1:6" x14ac:dyDescent="0.25">
      <c r="A14821" s="232">
        <v>43774</v>
      </c>
      <c r="B14821" s="233">
        <v>309</v>
      </c>
      <c r="C14821" s="233">
        <v>36</v>
      </c>
      <c r="D14821" s="234">
        <v>0.7291666666678793</v>
      </c>
      <c r="E14821" s="235">
        <v>0</v>
      </c>
      <c r="F14821" s="235">
        <v>0.00010730565608729657</v>
      </c>
    </row>
    <row r="14822" ht="14.25" customHeight="1" spans="1:6" x14ac:dyDescent="0.25">
      <c r="A14822" s="232">
        <v>43774</v>
      </c>
      <c r="B14822" s="233">
        <v>309</v>
      </c>
      <c r="C14822" s="233">
        <v>37</v>
      </c>
      <c r="D14822" s="234">
        <v>0.75</v>
      </c>
      <c r="E14822" s="235">
        <v>0</v>
      </c>
      <c r="F14822" s="235">
        <v>0.00010689502215976449</v>
      </c>
    </row>
    <row r="14823" ht="14.25" customHeight="1" spans="1:6" x14ac:dyDescent="0.25">
      <c r="A14823" s="232">
        <v>43774</v>
      </c>
      <c r="B14823" s="233">
        <v>309</v>
      </c>
      <c r="C14823" s="233">
        <v>38</v>
      </c>
      <c r="D14823" s="234">
        <v>0.7708333333321207</v>
      </c>
      <c r="E14823" s="235">
        <v>0</v>
      </c>
      <c r="F14823" s="235">
        <v>0.00010417081659174649</v>
      </c>
    </row>
    <row r="14824" ht="14.25" customHeight="1" spans="1:6" x14ac:dyDescent="0.25">
      <c r="A14824" s="232">
        <v>43774</v>
      </c>
      <c r="B14824" s="233">
        <v>309</v>
      </c>
      <c r="C14824" s="233">
        <v>39</v>
      </c>
      <c r="D14824" s="234">
        <v>0.7916666666678793</v>
      </c>
      <c r="E14824" s="235">
        <v>0</v>
      </c>
      <c r="F14824" s="235">
        <v>0.00009825167875829564</v>
      </c>
    </row>
    <row r="14825" ht="14.25" customHeight="1" spans="1:6" x14ac:dyDescent="0.25">
      <c r="A14825" s="232">
        <v>43774</v>
      </c>
      <c r="B14825" s="233">
        <v>309</v>
      </c>
      <c r="C14825" s="233">
        <v>40</v>
      </c>
      <c r="D14825" s="234">
        <v>0.8125</v>
      </c>
      <c r="E14825" s="235">
        <v>0</v>
      </c>
      <c r="F14825" s="235">
        <v>0.00009254286561943443</v>
      </c>
    </row>
    <row r="14826" ht="14.25" customHeight="1" spans="1:6" x14ac:dyDescent="0.25">
      <c r="A14826" s="232">
        <v>43774</v>
      </c>
      <c r="B14826" s="233">
        <v>309</v>
      </c>
      <c r="C14826" s="233">
        <v>41</v>
      </c>
      <c r="D14826" s="234">
        <v>0.8333333333321207</v>
      </c>
      <c r="E14826" s="235">
        <v>0</v>
      </c>
      <c r="F14826" s="235">
        <v>0.00008813606249469946</v>
      </c>
    </row>
    <row r="14827" ht="14.25" customHeight="1" spans="1:6" x14ac:dyDescent="0.25">
      <c r="A14827" s="232">
        <v>43774</v>
      </c>
      <c r="B14827" s="233">
        <v>309</v>
      </c>
      <c r="C14827" s="233">
        <v>42</v>
      </c>
      <c r="D14827" s="234">
        <v>0.8541666666678793</v>
      </c>
      <c r="E14827" s="235">
        <v>0</v>
      </c>
      <c r="F14827" s="235">
        <v>0.0000841298778358495</v>
      </c>
    </row>
    <row r="14828" ht="14.25" customHeight="1" spans="1:6" x14ac:dyDescent="0.25">
      <c r="A14828" s="232">
        <v>43774</v>
      </c>
      <c r="B14828" s="233">
        <v>309</v>
      </c>
      <c r="C14828" s="233">
        <v>43</v>
      </c>
      <c r="D14828" s="234">
        <v>0.875</v>
      </c>
      <c r="E14828" s="235">
        <v>0</v>
      </c>
      <c r="F14828" s="235">
        <v>0.00007982322932758575</v>
      </c>
    </row>
    <row r="14829" ht="14.25" customHeight="1" spans="1:6" x14ac:dyDescent="0.25">
      <c r="A14829" s="232">
        <v>43774</v>
      </c>
      <c r="B14829" s="233">
        <v>309</v>
      </c>
      <c r="C14829" s="233">
        <v>44</v>
      </c>
      <c r="D14829" s="234">
        <v>0.8958333333321207</v>
      </c>
      <c r="E14829" s="235">
        <v>0</v>
      </c>
      <c r="F14829" s="235">
        <v>0.00007581704466873579</v>
      </c>
    </row>
    <row r="14830" ht="14.25" customHeight="1" spans="1:6" x14ac:dyDescent="0.25">
      <c r="A14830" s="232">
        <v>43774</v>
      </c>
      <c r="B14830" s="233">
        <v>309</v>
      </c>
      <c r="C14830" s="233">
        <v>45</v>
      </c>
      <c r="D14830" s="234">
        <v>0.9166666666678793</v>
      </c>
      <c r="E14830" s="235">
        <v>0</v>
      </c>
      <c r="F14830" s="235">
        <v>0.00007151039616047207</v>
      </c>
    </row>
    <row r="14831" ht="14.25" customHeight="1" spans="1:6" x14ac:dyDescent="0.25">
      <c r="A14831" s="232">
        <v>43774</v>
      </c>
      <c r="B14831" s="233">
        <v>309</v>
      </c>
      <c r="C14831" s="233">
        <v>46</v>
      </c>
      <c r="D14831" s="234">
        <v>0.9375</v>
      </c>
      <c r="E14831" s="235">
        <v>0</v>
      </c>
      <c r="F14831" s="235">
        <v>0.00006540096455572584</v>
      </c>
    </row>
    <row r="14832" ht="14.25" customHeight="1" spans="1:6" x14ac:dyDescent="0.25">
      <c r="A14832" s="232">
        <v>43774</v>
      </c>
      <c r="B14832" s="233">
        <v>309</v>
      </c>
      <c r="C14832" s="233">
        <v>47</v>
      </c>
      <c r="D14832" s="234">
        <v>0.9583333333321207</v>
      </c>
      <c r="E14832" s="235">
        <v>0</v>
      </c>
      <c r="F14832" s="235">
        <v>0.000059191378334508385</v>
      </c>
    </row>
    <row r="14833" ht="14.25" customHeight="1" spans="1:6" x14ac:dyDescent="0.25">
      <c r="A14833" s="232">
        <v>43774</v>
      </c>
      <c r="B14833" s="233">
        <v>309</v>
      </c>
      <c r="C14833" s="233">
        <v>48</v>
      </c>
      <c r="D14833" s="234">
        <v>0.9791666666678793</v>
      </c>
      <c r="E14833" s="235">
        <v>0</v>
      </c>
      <c r="F14833" s="235">
        <v>0.00005137931824975094</v>
      </c>
    </row>
    <row r="14834" ht="14.25" customHeight="1" spans="1:6" x14ac:dyDescent="0.25">
      <c r="A14834" s="232">
        <v>43775</v>
      </c>
      <c r="B14834" s="233">
        <v>310</v>
      </c>
      <c r="C14834" s="233">
        <v>1</v>
      </c>
      <c r="D14834" s="234">
        <v>0</v>
      </c>
      <c r="E14834" s="235">
        <v>0</v>
      </c>
      <c r="F14834" s="235">
        <v>0.000042866175849694736</v>
      </c>
    </row>
    <row r="14835" ht="14.25" customHeight="1" spans="1:6" x14ac:dyDescent="0.25">
      <c r="A14835" s="232">
        <v>43775</v>
      </c>
      <c r="B14835" s="233">
        <v>310</v>
      </c>
      <c r="C14835" s="233">
        <v>2</v>
      </c>
      <c r="D14835" s="234">
        <v>0.020833333332120674</v>
      </c>
      <c r="E14835" s="235">
        <v>0</v>
      </c>
      <c r="F14835" s="235">
        <v>0.00003825906349201726</v>
      </c>
    </row>
    <row r="14836" ht="14.25" customHeight="1" spans="1:6" x14ac:dyDescent="0.25">
      <c r="A14836" s="232">
        <v>43775</v>
      </c>
      <c r="B14836" s="233">
        <v>310</v>
      </c>
      <c r="C14836" s="233">
        <v>3</v>
      </c>
      <c r="D14836" s="234">
        <v>0.041666666667879326</v>
      </c>
      <c r="E14836" s="235">
        <v>0</v>
      </c>
      <c r="F14836" s="235">
        <v>0.00003505411576493728</v>
      </c>
    </row>
    <row r="14837" ht="14.25" customHeight="1" spans="1:6" x14ac:dyDescent="0.25">
      <c r="A14837" s="232">
        <v>43775</v>
      </c>
      <c r="B14837" s="233">
        <v>310</v>
      </c>
      <c r="C14837" s="233">
        <v>4</v>
      </c>
      <c r="D14837" s="234">
        <v>0.0625</v>
      </c>
      <c r="E14837" s="235">
        <v>0</v>
      </c>
      <c r="F14837" s="235">
        <v>0.0000332513326684548</v>
      </c>
    </row>
    <row r="14838" ht="14.25" customHeight="1" spans="1:6" x14ac:dyDescent="0.25">
      <c r="A14838" s="232">
        <v>43775</v>
      </c>
      <c r="B14838" s="233">
        <v>310</v>
      </c>
      <c r="C14838" s="233">
        <v>5</v>
      </c>
      <c r="D14838" s="234">
        <v>0.08333333333212067</v>
      </c>
      <c r="E14838" s="235">
        <v>0</v>
      </c>
      <c r="F14838" s="235">
        <v>0.00003124824033902981</v>
      </c>
    </row>
    <row r="14839" ht="14.25" customHeight="1" spans="1:6" x14ac:dyDescent="0.25">
      <c r="A14839" s="232">
        <v>43775</v>
      </c>
      <c r="B14839" s="233">
        <v>310</v>
      </c>
      <c r="C14839" s="233">
        <v>6</v>
      </c>
      <c r="D14839" s="234">
        <v>0.10416666666787933</v>
      </c>
      <c r="E14839" s="235">
        <v>0</v>
      </c>
      <c r="F14839" s="235">
        <v>0.000029846075708432316</v>
      </c>
    </row>
    <row r="14840" ht="14.25" customHeight="1" spans="1:6" x14ac:dyDescent="0.25">
      <c r="A14840" s="232">
        <v>43775</v>
      </c>
      <c r="B14840" s="233">
        <v>310</v>
      </c>
      <c r="C14840" s="233">
        <v>7</v>
      </c>
      <c r="D14840" s="234">
        <v>0.125</v>
      </c>
      <c r="E14840" s="235">
        <v>0</v>
      </c>
      <c r="F14840" s="235">
        <v>0.000029846075708432316</v>
      </c>
    </row>
    <row r="14841" ht="14.25" customHeight="1" spans="1:6" x14ac:dyDescent="0.25">
      <c r="A14841" s="232">
        <v>43775</v>
      </c>
      <c r="B14841" s="233">
        <v>310</v>
      </c>
      <c r="C14841" s="233">
        <v>8</v>
      </c>
      <c r="D14841" s="234">
        <v>0.14583333333212067</v>
      </c>
      <c r="E14841" s="235">
        <v>0</v>
      </c>
      <c r="F14841" s="235">
        <v>0.00002894468416019107</v>
      </c>
    </row>
    <row r="14842" ht="14.25" customHeight="1" spans="1:6" x14ac:dyDescent="0.25">
      <c r="A14842" s="232">
        <v>43775</v>
      </c>
      <c r="B14842" s="233">
        <v>310</v>
      </c>
      <c r="C14842" s="233">
        <v>9</v>
      </c>
      <c r="D14842" s="234">
        <v>0.16666666666787933</v>
      </c>
      <c r="E14842" s="235">
        <v>0</v>
      </c>
      <c r="F14842" s="235">
        <v>0.00002874437492724857</v>
      </c>
    </row>
    <row r="14843" ht="14.25" customHeight="1" spans="1:6" x14ac:dyDescent="0.25">
      <c r="A14843" s="232">
        <v>43775</v>
      </c>
      <c r="B14843" s="233">
        <v>310</v>
      </c>
      <c r="C14843" s="233">
        <v>10</v>
      </c>
      <c r="D14843" s="234">
        <v>0.1875</v>
      </c>
      <c r="E14843" s="235">
        <v>0</v>
      </c>
      <c r="F14843" s="235">
        <v>0.000029245148009604822</v>
      </c>
    </row>
    <row r="14844" ht="14.25" customHeight="1" spans="1:6" x14ac:dyDescent="0.25">
      <c r="A14844" s="232">
        <v>43775</v>
      </c>
      <c r="B14844" s="233">
        <v>310</v>
      </c>
      <c r="C14844" s="233">
        <v>11</v>
      </c>
      <c r="D14844" s="234">
        <v>0.20833333333212067</v>
      </c>
      <c r="E14844" s="235">
        <v>0</v>
      </c>
      <c r="F14844" s="235">
        <v>0.000029245148009604822</v>
      </c>
    </row>
    <row r="14845" ht="14.25" customHeight="1" spans="1:6" x14ac:dyDescent="0.25">
      <c r="A14845" s="232">
        <v>43775</v>
      </c>
      <c r="B14845" s="233">
        <v>310</v>
      </c>
      <c r="C14845" s="233">
        <v>12</v>
      </c>
      <c r="D14845" s="234">
        <v>0.22916666666787933</v>
      </c>
      <c r="E14845" s="235">
        <v>0</v>
      </c>
      <c r="F14845" s="235">
        <v>0.00003094777648961606</v>
      </c>
    </row>
    <row r="14846" ht="14.25" customHeight="1" spans="1:6" x14ac:dyDescent="0.25">
      <c r="A14846" s="232">
        <v>43775</v>
      </c>
      <c r="B14846" s="233">
        <v>310</v>
      </c>
      <c r="C14846" s="233">
        <v>13</v>
      </c>
      <c r="D14846" s="234">
        <v>0.25</v>
      </c>
      <c r="E14846" s="235">
        <v>0</v>
      </c>
      <c r="F14846" s="235">
        <v>0.0000332513326684548</v>
      </c>
    </row>
    <row r="14847" ht="14.25" customHeight="1" spans="1:6" x14ac:dyDescent="0.25">
      <c r="A14847" s="232">
        <v>43775</v>
      </c>
      <c r="B14847" s="233">
        <v>310</v>
      </c>
      <c r="C14847" s="233">
        <v>14</v>
      </c>
      <c r="D14847" s="234">
        <v>0.2708333333321207</v>
      </c>
      <c r="E14847" s="235">
        <v>0</v>
      </c>
      <c r="F14847" s="235">
        <v>0.000035955507313178524</v>
      </c>
    </row>
    <row r="14848" ht="14.25" customHeight="1" spans="1:6" x14ac:dyDescent="0.25">
      <c r="A14848" s="232">
        <v>43775</v>
      </c>
      <c r="B14848" s="233">
        <v>310</v>
      </c>
      <c r="C14848" s="233">
        <v>15</v>
      </c>
      <c r="D14848" s="234">
        <v>0.2916666666678793</v>
      </c>
      <c r="E14848" s="235">
        <v>0.0000012356305614519703</v>
      </c>
      <c r="F14848" s="235">
        <v>0.000042165093534395995</v>
      </c>
    </row>
    <row r="14849" ht="14.25" customHeight="1" spans="1:6" x14ac:dyDescent="0.25">
      <c r="A14849" s="232">
        <v>43775</v>
      </c>
      <c r="B14849" s="233">
        <v>310</v>
      </c>
      <c r="C14849" s="233">
        <v>16</v>
      </c>
      <c r="D14849" s="234">
        <v>0.3125</v>
      </c>
      <c r="E14849" s="235">
        <v>0.000006574487138291616</v>
      </c>
      <c r="F14849" s="235">
        <v>0.000048675143605027206</v>
      </c>
    </row>
    <row r="14850" ht="14.25" customHeight="1" spans="1:6" x14ac:dyDescent="0.25">
      <c r="A14850" s="232">
        <v>43775</v>
      </c>
      <c r="B14850" s="233">
        <v>310</v>
      </c>
      <c r="C14850" s="233">
        <v>17</v>
      </c>
      <c r="D14850" s="234">
        <v>0.3333333333321207</v>
      </c>
      <c r="E14850" s="235">
        <v>0.00001536281281882913</v>
      </c>
      <c r="F14850" s="235">
        <v>0.00005728844062155465</v>
      </c>
    </row>
    <row r="14851" ht="14.25" customHeight="1" spans="1:6" x14ac:dyDescent="0.25">
      <c r="A14851" s="232">
        <v>43775</v>
      </c>
      <c r="B14851" s="233">
        <v>310</v>
      </c>
      <c r="C14851" s="233">
        <v>18</v>
      </c>
      <c r="D14851" s="234">
        <v>0.3541666666678793</v>
      </c>
      <c r="E14851" s="235">
        <v>0.00002786763299898594</v>
      </c>
      <c r="F14851" s="235">
        <v>0.00006459972762395585</v>
      </c>
    </row>
    <row r="14852" ht="14.25" customHeight="1" spans="1:6" x14ac:dyDescent="0.25">
      <c r="A14852" s="232">
        <v>43775</v>
      </c>
      <c r="B14852" s="233">
        <v>310</v>
      </c>
      <c r="C14852" s="233">
        <v>19</v>
      </c>
      <c r="D14852" s="234">
        <v>0.375</v>
      </c>
      <c r="E14852" s="235">
        <v>0.00004144958558929878</v>
      </c>
      <c r="F14852" s="235">
        <v>0.00006920683998163334</v>
      </c>
    </row>
    <row r="14853" ht="14.25" customHeight="1" spans="1:6" x14ac:dyDescent="0.25">
      <c r="A14853" s="232">
        <v>43775</v>
      </c>
      <c r="B14853" s="233">
        <v>310</v>
      </c>
      <c r="C14853" s="233">
        <v>20</v>
      </c>
      <c r="D14853" s="234">
        <v>0.3958333333321207</v>
      </c>
      <c r="E14853" s="235">
        <v>0.000053806661993365906</v>
      </c>
      <c r="F14853" s="235">
        <v>0.00007441488003813829</v>
      </c>
    </row>
    <row r="14854" ht="14.25" customHeight="1" spans="1:6" x14ac:dyDescent="0.25">
      <c r="A14854" s="232">
        <v>43775</v>
      </c>
      <c r="B14854" s="233">
        <v>310</v>
      </c>
      <c r="C14854" s="233">
        <v>21</v>
      </c>
      <c r="D14854" s="234">
        <v>0.4166666666678793</v>
      </c>
      <c r="E14854" s="235">
        <v>0.00006423590436373776</v>
      </c>
      <c r="F14854" s="235">
        <v>0.00007631781775109203</v>
      </c>
    </row>
    <row r="14855" ht="14.25" customHeight="1" spans="1:6" x14ac:dyDescent="0.25">
      <c r="A14855" s="232">
        <v>43775</v>
      </c>
      <c r="B14855" s="233">
        <v>310</v>
      </c>
      <c r="C14855" s="233">
        <v>22</v>
      </c>
      <c r="D14855" s="234">
        <v>0.4375</v>
      </c>
      <c r="E14855" s="235">
        <v>0.00007387846540588919</v>
      </c>
      <c r="F14855" s="235">
        <v>0.00007601735390167828</v>
      </c>
    </row>
    <row r="14856" ht="14.25" customHeight="1" spans="1:6" x14ac:dyDescent="0.25">
      <c r="A14856" s="232">
        <v>43775</v>
      </c>
      <c r="B14856" s="233">
        <v>310</v>
      </c>
      <c r="C14856" s="233">
        <v>23</v>
      </c>
      <c r="D14856" s="234">
        <v>0.4583333333321207</v>
      </c>
      <c r="E14856" s="235">
        <v>0.00008178909448098292</v>
      </c>
      <c r="F14856" s="235">
        <v>0.00007711905468286203</v>
      </c>
    </row>
    <row r="14857" ht="14.25" customHeight="1" spans="1:6" x14ac:dyDescent="0.25">
      <c r="A14857" s="232">
        <v>43775</v>
      </c>
      <c r="B14857" s="233">
        <v>310</v>
      </c>
      <c r="C14857" s="233">
        <v>24</v>
      </c>
      <c r="D14857" s="234">
        <v>0.4791666666678793</v>
      </c>
      <c r="E14857" s="235">
        <v>0.00008164880465276876</v>
      </c>
      <c r="F14857" s="235">
        <v>0.00007932245624522951</v>
      </c>
    </row>
    <row r="14858" ht="14.25" customHeight="1" spans="1:6" x14ac:dyDescent="0.25">
      <c r="A14858" s="232">
        <v>43775</v>
      </c>
      <c r="B14858" s="233">
        <v>310</v>
      </c>
      <c r="C14858" s="233">
        <v>25</v>
      </c>
      <c r="D14858" s="234">
        <v>0.5</v>
      </c>
      <c r="E14858" s="235">
        <v>0.00009896535175506216</v>
      </c>
      <c r="F14858" s="235">
        <v>0.00008252740397230949</v>
      </c>
    </row>
    <row r="14859" ht="14.25" customHeight="1" spans="1:6" x14ac:dyDescent="0.25">
      <c r="A14859" s="232">
        <v>43775</v>
      </c>
      <c r="B14859" s="233">
        <v>310</v>
      </c>
      <c r="C14859" s="233">
        <v>26</v>
      </c>
      <c r="D14859" s="234">
        <v>0.5208333333321207</v>
      </c>
      <c r="E14859" s="235">
        <v>0.00013704952100891628</v>
      </c>
      <c r="F14859" s="235">
        <v>0.00008282786782172324</v>
      </c>
    </row>
    <row r="14860" ht="14.25" customHeight="1" spans="1:6" x14ac:dyDescent="0.25">
      <c r="A14860" s="232">
        <v>43775</v>
      </c>
      <c r="B14860" s="233">
        <v>310</v>
      </c>
      <c r="C14860" s="233">
        <v>27</v>
      </c>
      <c r="D14860" s="234">
        <v>0.5416666666678793</v>
      </c>
      <c r="E14860" s="235">
        <v>0.00008862781887825155</v>
      </c>
      <c r="F14860" s="235">
        <v>0.00008072462087582698</v>
      </c>
    </row>
    <row r="14861" ht="14.25" customHeight="1" spans="1:6" x14ac:dyDescent="0.25">
      <c r="A14861" s="232">
        <v>43775</v>
      </c>
      <c r="B14861" s="233">
        <v>310</v>
      </c>
      <c r="C14861" s="233">
        <v>28</v>
      </c>
      <c r="D14861" s="234">
        <v>0.5625</v>
      </c>
      <c r="E14861" s="235">
        <v>0.00006185542443236604</v>
      </c>
      <c r="F14861" s="235">
        <v>0.00007701890006639078</v>
      </c>
    </row>
    <row r="14862" ht="14.25" customHeight="1" spans="1:6" x14ac:dyDescent="0.25">
      <c r="A14862" s="232">
        <v>43775</v>
      </c>
      <c r="B14862" s="233">
        <v>310</v>
      </c>
      <c r="C14862" s="233">
        <v>29</v>
      </c>
      <c r="D14862" s="234">
        <v>0.5833333333321207</v>
      </c>
      <c r="E14862" s="235">
        <v>0.0000456700809744414</v>
      </c>
      <c r="F14862" s="235">
        <v>0.00007461518927108079</v>
      </c>
    </row>
    <row r="14863" ht="14.25" customHeight="1" spans="1:6" x14ac:dyDescent="0.25">
      <c r="A14863" s="232">
        <v>43775</v>
      </c>
      <c r="B14863" s="233">
        <v>310</v>
      </c>
      <c r="C14863" s="233">
        <v>30</v>
      </c>
      <c r="D14863" s="234">
        <v>0.6041666666678793</v>
      </c>
      <c r="E14863" s="235">
        <v>0.00003868747632870835</v>
      </c>
      <c r="F14863" s="235">
        <v>0.00007551658081932205</v>
      </c>
    </row>
    <row r="14864" ht="14.25" customHeight="1" spans="1:6" x14ac:dyDescent="0.25">
      <c r="A14864" s="232">
        <v>43775</v>
      </c>
      <c r="B14864" s="233">
        <v>310</v>
      </c>
      <c r="C14864" s="233">
        <v>31</v>
      </c>
      <c r="D14864" s="234">
        <v>0.625</v>
      </c>
      <c r="E14864" s="235">
        <v>0.00002855506427429318</v>
      </c>
      <c r="F14864" s="235">
        <v>0.00007842106469698827</v>
      </c>
    </row>
    <row r="14865" ht="14.25" customHeight="1" spans="1:6" x14ac:dyDescent="0.25">
      <c r="A14865" s="232">
        <v>43775</v>
      </c>
      <c r="B14865" s="233">
        <v>310</v>
      </c>
      <c r="C14865" s="233">
        <v>32</v>
      </c>
      <c r="D14865" s="234">
        <v>0.6458333333321207</v>
      </c>
      <c r="E14865" s="235">
        <v>0.0000171675794717348</v>
      </c>
      <c r="F14865" s="235">
        <v>0.00008302817705466573</v>
      </c>
    </row>
    <row r="14866" ht="14.25" customHeight="1" spans="1:6" x14ac:dyDescent="0.25">
      <c r="A14866" s="232">
        <v>43775</v>
      </c>
      <c r="B14866" s="233">
        <v>310</v>
      </c>
      <c r="C14866" s="233">
        <v>33</v>
      </c>
      <c r="D14866" s="234">
        <v>0.6666666666678793</v>
      </c>
      <c r="E14866" s="235">
        <v>0.000005237130912345527</v>
      </c>
      <c r="F14866" s="235">
        <v>0.00009084023713942319</v>
      </c>
    </row>
    <row r="14867" ht="14.25" customHeight="1" spans="1:6" x14ac:dyDescent="0.25">
      <c r="A14867" s="232">
        <v>43775</v>
      </c>
      <c r="B14867" s="233">
        <v>310</v>
      </c>
      <c r="C14867" s="233">
        <v>34</v>
      </c>
      <c r="D14867" s="234">
        <v>0.6875</v>
      </c>
      <c r="E14867" s="235">
        <v>1.54747144080217e-8</v>
      </c>
      <c r="F14867" s="235">
        <v>0.00010101594617290215</v>
      </c>
    </row>
    <row r="14868" ht="14.25" customHeight="1" spans="1:6" x14ac:dyDescent="0.25">
      <c r="A14868" s="232">
        <v>43775</v>
      </c>
      <c r="B14868" s="233">
        <v>310</v>
      </c>
      <c r="C14868" s="233">
        <v>35</v>
      </c>
      <c r="D14868" s="234">
        <v>0.7083333333321207</v>
      </c>
      <c r="E14868" s="235">
        <v>0</v>
      </c>
      <c r="F14868" s="235">
        <v>0.00011162232005720743</v>
      </c>
    </row>
    <row r="14869" ht="14.25" customHeight="1" spans="1:6" x14ac:dyDescent="0.25">
      <c r="A14869" s="232">
        <v>43775</v>
      </c>
      <c r="B14869" s="233">
        <v>310</v>
      </c>
      <c r="C14869" s="233">
        <v>36</v>
      </c>
      <c r="D14869" s="234">
        <v>0.7291666666678793</v>
      </c>
      <c r="E14869" s="235">
        <v>0</v>
      </c>
      <c r="F14869" s="235">
        <v>0.00011326485576733593</v>
      </c>
    </row>
    <row r="14870" ht="14.25" customHeight="1" spans="1:6" x14ac:dyDescent="0.25">
      <c r="A14870" s="232">
        <v>43775</v>
      </c>
      <c r="B14870" s="233">
        <v>310</v>
      </c>
      <c r="C14870" s="233">
        <v>37</v>
      </c>
      <c r="D14870" s="234">
        <v>0.75</v>
      </c>
      <c r="E14870" s="235">
        <v>0</v>
      </c>
      <c r="F14870" s="235">
        <v>0.00011075097489390758</v>
      </c>
    </row>
    <row r="14871" ht="14.25" customHeight="1" spans="1:6" x14ac:dyDescent="0.25">
      <c r="A14871" s="232">
        <v>43775</v>
      </c>
      <c r="B14871" s="233">
        <v>310</v>
      </c>
      <c r="C14871" s="233">
        <v>38</v>
      </c>
      <c r="D14871" s="234">
        <v>0.7708333333321207</v>
      </c>
      <c r="E14871" s="235">
        <v>0</v>
      </c>
      <c r="F14871" s="235">
        <v>0.00010691505308305872</v>
      </c>
    </row>
    <row r="14872" ht="14.25" customHeight="1" spans="1:6" x14ac:dyDescent="0.25">
      <c r="A14872" s="232">
        <v>43775</v>
      </c>
      <c r="B14872" s="233">
        <v>310</v>
      </c>
      <c r="C14872" s="233">
        <v>39</v>
      </c>
      <c r="D14872" s="234">
        <v>0.7916666666678793</v>
      </c>
      <c r="E14872" s="235">
        <v>0</v>
      </c>
      <c r="F14872" s="235">
        <v>0.00010213767787738011</v>
      </c>
    </row>
    <row r="14873" ht="14.25" customHeight="1" spans="1:6" x14ac:dyDescent="0.25">
      <c r="A14873" s="232">
        <v>43775</v>
      </c>
      <c r="B14873" s="233">
        <v>310</v>
      </c>
      <c r="C14873" s="233">
        <v>40</v>
      </c>
      <c r="D14873" s="234">
        <v>0.8125</v>
      </c>
      <c r="E14873" s="235">
        <v>0</v>
      </c>
      <c r="F14873" s="235">
        <v>0.00009785106029241065</v>
      </c>
    </row>
    <row r="14874" ht="14.25" customHeight="1" spans="1:6" x14ac:dyDescent="0.25">
      <c r="A14874" s="232">
        <v>43775</v>
      </c>
      <c r="B14874" s="233">
        <v>310</v>
      </c>
      <c r="C14874" s="233">
        <v>41</v>
      </c>
      <c r="D14874" s="234">
        <v>0.8333333333321207</v>
      </c>
      <c r="E14874" s="235">
        <v>0</v>
      </c>
      <c r="F14874" s="235">
        <v>0.00009314379331826193</v>
      </c>
    </row>
    <row r="14875" ht="14.25" customHeight="1" spans="1:6" x14ac:dyDescent="0.25">
      <c r="A14875" s="232">
        <v>43775</v>
      </c>
      <c r="B14875" s="233">
        <v>310</v>
      </c>
      <c r="C14875" s="233">
        <v>42</v>
      </c>
      <c r="D14875" s="234">
        <v>0.8541666666678793</v>
      </c>
      <c r="E14875" s="235">
        <v>0</v>
      </c>
      <c r="F14875" s="235">
        <v>0.00008843652634411321</v>
      </c>
    </row>
    <row r="14876" ht="14.25" customHeight="1" spans="1:6" x14ac:dyDescent="0.25">
      <c r="A14876" s="232">
        <v>43775</v>
      </c>
      <c r="B14876" s="233">
        <v>310</v>
      </c>
      <c r="C14876" s="233">
        <v>43</v>
      </c>
      <c r="D14876" s="234">
        <v>0.875</v>
      </c>
      <c r="E14876" s="235">
        <v>0</v>
      </c>
      <c r="F14876" s="235">
        <v>0.00008332864090407948</v>
      </c>
    </row>
    <row r="14877" ht="14.25" customHeight="1" spans="1:6" x14ac:dyDescent="0.25">
      <c r="A14877" s="232">
        <v>43775</v>
      </c>
      <c r="B14877" s="233">
        <v>310</v>
      </c>
      <c r="C14877" s="233">
        <v>44</v>
      </c>
      <c r="D14877" s="234">
        <v>0.8958333333321207</v>
      </c>
      <c r="E14877" s="235">
        <v>0</v>
      </c>
      <c r="F14877" s="235">
        <v>0.00007751967314874703</v>
      </c>
    </row>
    <row r="14878" ht="14.25" customHeight="1" spans="1:6" x14ac:dyDescent="0.25">
      <c r="A14878" s="232">
        <v>43775</v>
      </c>
      <c r="B14878" s="233">
        <v>310</v>
      </c>
      <c r="C14878" s="233">
        <v>45</v>
      </c>
      <c r="D14878" s="234">
        <v>0.9166666666678793</v>
      </c>
      <c r="E14878" s="235">
        <v>0</v>
      </c>
      <c r="F14878" s="235">
        <v>0.00007251194232518454</v>
      </c>
    </row>
    <row r="14879" ht="14.25" customHeight="1" spans="1:6" x14ac:dyDescent="0.25">
      <c r="A14879" s="232">
        <v>43775</v>
      </c>
      <c r="B14879" s="233">
        <v>310</v>
      </c>
      <c r="C14879" s="233">
        <v>46</v>
      </c>
      <c r="D14879" s="234">
        <v>0.9375</v>
      </c>
      <c r="E14879" s="235">
        <v>0</v>
      </c>
      <c r="F14879" s="235">
        <v>0.00006480003685689835</v>
      </c>
    </row>
    <row r="14880" ht="14.25" customHeight="1" spans="1:6" x14ac:dyDescent="0.25">
      <c r="A14880" s="232">
        <v>43775</v>
      </c>
      <c r="B14880" s="233">
        <v>310</v>
      </c>
      <c r="C14880" s="233">
        <v>47</v>
      </c>
      <c r="D14880" s="234">
        <v>0.9583333333321207</v>
      </c>
      <c r="E14880" s="235">
        <v>0</v>
      </c>
      <c r="F14880" s="235">
        <v>0.00005448411136035966</v>
      </c>
    </row>
    <row r="14881" ht="14.25" customHeight="1" spans="1:6" x14ac:dyDescent="0.25">
      <c r="A14881" s="232">
        <v>43775</v>
      </c>
      <c r="B14881" s="233">
        <v>310</v>
      </c>
      <c r="C14881" s="233">
        <v>48</v>
      </c>
      <c r="D14881" s="234">
        <v>0.9791666666678793</v>
      </c>
      <c r="E14881" s="235">
        <v>0</v>
      </c>
      <c r="F14881" s="235">
        <v>0.00004657189665913096</v>
      </c>
    </row>
    <row r="14882" ht="14.25" customHeight="1" spans="1:6" x14ac:dyDescent="0.25">
      <c r="A14882" s="232">
        <v>43776</v>
      </c>
      <c r="B14882" s="233">
        <v>311</v>
      </c>
      <c r="C14882" s="233">
        <v>1</v>
      </c>
      <c r="D14882" s="234">
        <v>0</v>
      </c>
      <c r="E14882" s="235">
        <v>0</v>
      </c>
      <c r="F14882" s="235">
        <v>0.000040061846588499765</v>
      </c>
    </row>
    <row r="14883" ht="14.25" customHeight="1" spans="1:6" x14ac:dyDescent="0.25">
      <c r="A14883" s="232">
        <v>43776</v>
      </c>
      <c r="B14883" s="233">
        <v>311</v>
      </c>
      <c r="C14883" s="233">
        <v>2</v>
      </c>
      <c r="D14883" s="234">
        <v>0.020833333332120674</v>
      </c>
      <c r="E14883" s="235">
        <v>0</v>
      </c>
      <c r="F14883" s="235">
        <v>0.00003575519808023604</v>
      </c>
    </row>
    <row r="14884" ht="14.25" customHeight="1" spans="1:6" x14ac:dyDescent="0.25">
      <c r="A14884" s="232">
        <v>43776</v>
      </c>
      <c r="B14884" s="233">
        <v>311</v>
      </c>
      <c r="C14884" s="233">
        <v>3</v>
      </c>
      <c r="D14884" s="234">
        <v>0.041666666667879326</v>
      </c>
      <c r="E14884" s="235">
        <v>0</v>
      </c>
      <c r="F14884" s="235">
        <v>0.0000332513326684548</v>
      </c>
    </row>
    <row r="14885" ht="14.25" customHeight="1" spans="1:6" x14ac:dyDescent="0.25">
      <c r="A14885" s="232">
        <v>43776</v>
      </c>
      <c r="B14885" s="233">
        <v>311</v>
      </c>
      <c r="C14885" s="233">
        <v>4</v>
      </c>
      <c r="D14885" s="234">
        <v>0.0625</v>
      </c>
      <c r="E14885" s="235">
        <v>0</v>
      </c>
      <c r="F14885" s="235">
        <v>0.00003164885880491481</v>
      </c>
    </row>
    <row r="14886" ht="14.25" customHeight="1" spans="1:6" x14ac:dyDescent="0.25">
      <c r="A14886" s="232">
        <v>43776</v>
      </c>
      <c r="B14886" s="233">
        <v>311</v>
      </c>
      <c r="C14886" s="233">
        <v>5</v>
      </c>
      <c r="D14886" s="234">
        <v>0.08333333333212067</v>
      </c>
      <c r="E14886" s="235">
        <v>0</v>
      </c>
      <c r="F14886" s="235">
        <v>0.000030346848790788564</v>
      </c>
    </row>
    <row r="14887" ht="14.25" customHeight="1" spans="1:6" x14ac:dyDescent="0.25">
      <c r="A14887" s="232">
        <v>43776</v>
      </c>
      <c r="B14887" s="233">
        <v>311</v>
      </c>
      <c r="C14887" s="233">
        <v>6</v>
      </c>
      <c r="D14887" s="234">
        <v>0.10416666666787933</v>
      </c>
      <c r="E14887" s="235">
        <v>0</v>
      </c>
      <c r="F14887" s="235">
        <v>0.00002934530262607607</v>
      </c>
    </row>
    <row r="14888" ht="14.25" customHeight="1" spans="1:6" x14ac:dyDescent="0.25">
      <c r="A14888" s="232">
        <v>43776</v>
      </c>
      <c r="B14888" s="233">
        <v>311</v>
      </c>
      <c r="C14888" s="233">
        <v>7</v>
      </c>
      <c r="D14888" s="234">
        <v>0.125</v>
      </c>
      <c r="E14888" s="235">
        <v>0</v>
      </c>
      <c r="F14888" s="235">
        <v>0.000029545611859018566</v>
      </c>
    </row>
    <row r="14889" ht="14.25" customHeight="1" spans="1:6" x14ac:dyDescent="0.25">
      <c r="A14889" s="232">
        <v>43776</v>
      </c>
      <c r="B14889" s="233">
        <v>311</v>
      </c>
      <c r="C14889" s="233">
        <v>8</v>
      </c>
      <c r="D14889" s="234">
        <v>0.14583333333212067</v>
      </c>
      <c r="E14889" s="235">
        <v>0</v>
      </c>
      <c r="F14889" s="235">
        <v>0.00002894468416019107</v>
      </c>
    </row>
    <row r="14890" ht="14.25" customHeight="1" spans="1:6" x14ac:dyDescent="0.25">
      <c r="A14890" s="232">
        <v>43776</v>
      </c>
      <c r="B14890" s="233">
        <v>311</v>
      </c>
      <c r="C14890" s="233">
        <v>9</v>
      </c>
      <c r="D14890" s="234">
        <v>0.16666666666787933</v>
      </c>
      <c r="E14890" s="235">
        <v>0</v>
      </c>
      <c r="F14890" s="235">
        <v>0.00002914499339313357</v>
      </c>
    </row>
    <row r="14891" ht="14.25" customHeight="1" spans="1:6" x14ac:dyDescent="0.25">
      <c r="A14891" s="232">
        <v>43776</v>
      </c>
      <c r="B14891" s="233">
        <v>311</v>
      </c>
      <c r="C14891" s="233">
        <v>10</v>
      </c>
      <c r="D14891" s="234">
        <v>0.1875</v>
      </c>
      <c r="E14891" s="235">
        <v>0</v>
      </c>
      <c r="F14891" s="235">
        <v>0.000030246694174317314</v>
      </c>
    </row>
    <row r="14892" ht="14.25" customHeight="1" spans="1:6" x14ac:dyDescent="0.25">
      <c r="A14892" s="232">
        <v>43776</v>
      </c>
      <c r="B14892" s="233">
        <v>311</v>
      </c>
      <c r="C14892" s="233">
        <v>11</v>
      </c>
      <c r="D14892" s="234">
        <v>0.20833333333212067</v>
      </c>
      <c r="E14892" s="235">
        <v>0</v>
      </c>
      <c r="F14892" s="235">
        <v>0.00003134839495550106</v>
      </c>
    </row>
    <row r="14893" ht="14.25" customHeight="1" spans="1:6" x14ac:dyDescent="0.25">
      <c r="A14893" s="232">
        <v>43776</v>
      </c>
      <c r="B14893" s="233">
        <v>311</v>
      </c>
      <c r="C14893" s="233">
        <v>12</v>
      </c>
      <c r="D14893" s="234">
        <v>0.22916666666787933</v>
      </c>
      <c r="E14893" s="235">
        <v>0</v>
      </c>
      <c r="F14893" s="235">
        <v>0.00003455334268258104</v>
      </c>
    </row>
    <row r="14894" ht="14.25" customHeight="1" spans="1:6" x14ac:dyDescent="0.25">
      <c r="A14894" s="232">
        <v>43776</v>
      </c>
      <c r="B14894" s="233">
        <v>311</v>
      </c>
      <c r="C14894" s="233">
        <v>13</v>
      </c>
      <c r="D14894" s="234">
        <v>0.25</v>
      </c>
      <c r="E14894" s="235">
        <v>0</v>
      </c>
      <c r="F14894" s="235">
        <v>0.00004146401121909723</v>
      </c>
    </row>
    <row r="14895" ht="14.25" customHeight="1" spans="1:6" x14ac:dyDescent="0.25">
      <c r="A14895" s="232">
        <v>43776</v>
      </c>
      <c r="B14895" s="233">
        <v>311</v>
      </c>
      <c r="C14895" s="233">
        <v>14</v>
      </c>
      <c r="D14895" s="234">
        <v>0.2708333333321207</v>
      </c>
      <c r="E14895" s="235">
        <v>0</v>
      </c>
      <c r="F14895" s="235">
        <v>0.00004877529822149846</v>
      </c>
    </row>
    <row r="14896" ht="14.25" customHeight="1" spans="1:6" x14ac:dyDescent="0.25">
      <c r="A14896" s="232">
        <v>43776</v>
      </c>
      <c r="B14896" s="233">
        <v>311</v>
      </c>
      <c r="C14896" s="233">
        <v>15</v>
      </c>
      <c r="D14896" s="234">
        <v>0.2916666666678793</v>
      </c>
      <c r="E14896" s="235">
        <v>0.000002191495712763872</v>
      </c>
      <c r="F14896" s="235">
        <v>0.00005828998678626714</v>
      </c>
    </row>
    <row r="14897" ht="14.25" customHeight="1" spans="1:6" x14ac:dyDescent="0.25">
      <c r="A14897" s="232">
        <v>43776</v>
      </c>
      <c r="B14897" s="233">
        <v>311</v>
      </c>
      <c r="C14897" s="233">
        <v>16</v>
      </c>
      <c r="D14897" s="234">
        <v>0.3125</v>
      </c>
      <c r="E14897" s="235">
        <v>0.000011801337060638743</v>
      </c>
      <c r="F14897" s="235">
        <v>0.00006480003685689835</v>
      </c>
    </row>
    <row r="14898" ht="14.25" customHeight="1" spans="1:6" x14ac:dyDescent="0.25">
      <c r="A14898" s="232">
        <v>43776</v>
      </c>
      <c r="B14898" s="233">
        <v>311</v>
      </c>
      <c r="C14898" s="233">
        <v>17</v>
      </c>
      <c r="D14898" s="234">
        <v>0.3333333333321207</v>
      </c>
      <c r="E14898" s="235">
        <v>0.00003166790774893075</v>
      </c>
      <c r="F14898" s="235">
        <v>0.00006840560304986335</v>
      </c>
    </row>
    <row r="14899" ht="14.25" customHeight="1" spans="1:6" x14ac:dyDescent="0.25">
      <c r="A14899" s="232">
        <v>43776</v>
      </c>
      <c r="B14899" s="233">
        <v>311</v>
      </c>
      <c r="C14899" s="233">
        <v>18</v>
      </c>
      <c r="D14899" s="234">
        <v>0.3541666666678793</v>
      </c>
      <c r="E14899" s="235">
        <v>0.00004975401662885188</v>
      </c>
      <c r="F14899" s="235">
        <v>0.00006900653074869083</v>
      </c>
    </row>
    <row r="14900" ht="14.25" customHeight="1" spans="1:6" x14ac:dyDescent="0.25">
      <c r="A14900" s="232">
        <v>43776</v>
      </c>
      <c r="B14900" s="233">
        <v>311</v>
      </c>
      <c r="C14900" s="233">
        <v>19</v>
      </c>
      <c r="D14900" s="234">
        <v>0.375</v>
      </c>
      <c r="E14900" s="235">
        <v>0.00006094829875089894</v>
      </c>
      <c r="F14900" s="235">
        <v>0.00006850575766633457</v>
      </c>
    </row>
    <row r="14901" ht="14.25" customHeight="1" spans="1:6" x14ac:dyDescent="0.25">
      <c r="A14901" s="232">
        <v>43776</v>
      </c>
      <c r="B14901" s="233">
        <v>311</v>
      </c>
      <c r="C14901" s="233">
        <v>20</v>
      </c>
      <c r="D14901" s="234">
        <v>0.3958333333321207</v>
      </c>
      <c r="E14901" s="235">
        <v>0.00007662950849716754</v>
      </c>
      <c r="F14901" s="235">
        <v>0.00006780467535103583</v>
      </c>
    </row>
    <row r="14902" ht="14.25" customHeight="1" spans="1:6" x14ac:dyDescent="0.25">
      <c r="A14902" s="232">
        <v>43776</v>
      </c>
      <c r="B14902" s="233">
        <v>311</v>
      </c>
      <c r="C14902" s="233">
        <v>21</v>
      </c>
      <c r="D14902" s="234">
        <v>0.4166666666678793</v>
      </c>
      <c r="E14902" s="235">
        <v>0.00008806806146725796</v>
      </c>
      <c r="F14902" s="235">
        <v>0.00006680312918632335</v>
      </c>
    </row>
    <row r="14903" ht="14.25" customHeight="1" spans="1:6" x14ac:dyDescent="0.25">
      <c r="A14903" s="232">
        <v>43776</v>
      </c>
      <c r="B14903" s="233">
        <v>311</v>
      </c>
      <c r="C14903" s="233">
        <v>22</v>
      </c>
      <c r="D14903" s="234">
        <v>0.4375</v>
      </c>
      <c r="E14903" s="235">
        <v>0.00009066127834945002</v>
      </c>
      <c r="F14903" s="235">
        <v>0.0000661020468710246</v>
      </c>
    </row>
    <row r="14904" ht="14.25" customHeight="1" spans="1:6" x14ac:dyDescent="0.25">
      <c r="A14904" s="232">
        <v>43776</v>
      </c>
      <c r="B14904" s="233">
        <v>311</v>
      </c>
      <c r="C14904" s="233">
        <v>23</v>
      </c>
      <c r="D14904" s="234">
        <v>0.4583333333321207</v>
      </c>
      <c r="E14904" s="235">
        <v>0.00008844713181883985</v>
      </c>
      <c r="F14904" s="235">
        <v>0.00006510050070631209</v>
      </c>
    </row>
    <row r="14905" ht="14.25" customHeight="1" spans="1:6" x14ac:dyDescent="0.25">
      <c r="A14905" s="232">
        <v>43776</v>
      </c>
      <c r="B14905" s="233">
        <v>311</v>
      </c>
      <c r="C14905" s="233">
        <v>24</v>
      </c>
      <c r="D14905" s="234">
        <v>0.4791666666678793</v>
      </c>
      <c r="E14905" s="235">
        <v>0.0000804539840741733</v>
      </c>
      <c r="F14905" s="235">
        <v>0.00006590173763808209</v>
      </c>
    </row>
    <row r="14906" ht="14.25" customHeight="1" spans="1:6" x14ac:dyDescent="0.25">
      <c r="A14906" s="232">
        <v>43776</v>
      </c>
      <c r="B14906" s="233">
        <v>311</v>
      </c>
      <c r="C14906" s="233">
        <v>25</v>
      </c>
      <c r="D14906" s="234">
        <v>0.5</v>
      </c>
      <c r="E14906" s="235">
        <v>0.00006875048370367053</v>
      </c>
      <c r="F14906" s="235">
        <v>0.00006820529381692084</v>
      </c>
    </row>
    <row r="14907" ht="14.25" customHeight="1" spans="1:6" x14ac:dyDescent="0.25">
      <c r="A14907" s="232">
        <v>43776</v>
      </c>
      <c r="B14907" s="233">
        <v>311</v>
      </c>
      <c r="C14907" s="233">
        <v>26</v>
      </c>
      <c r="D14907" s="234">
        <v>0.5208333333321207</v>
      </c>
      <c r="E14907" s="235">
        <v>0.00006103631456712009</v>
      </c>
      <c r="F14907" s="235">
        <v>0.00006890637613221959</v>
      </c>
    </row>
    <row r="14908" ht="14.25" customHeight="1" spans="1:6" x14ac:dyDescent="0.25">
      <c r="A14908" s="232">
        <v>43776</v>
      </c>
      <c r="B14908" s="233">
        <v>311</v>
      </c>
      <c r="C14908" s="233">
        <v>27</v>
      </c>
      <c r="D14908" s="234">
        <v>0.5416666666678793</v>
      </c>
      <c r="E14908" s="235">
        <v>0.000046230380157485145</v>
      </c>
      <c r="F14908" s="235">
        <v>0.00006760436611809333</v>
      </c>
    </row>
    <row r="14909" ht="14.25" customHeight="1" spans="1:6" x14ac:dyDescent="0.25">
      <c r="A14909" s="232">
        <v>43776</v>
      </c>
      <c r="B14909" s="233">
        <v>311</v>
      </c>
      <c r="C14909" s="233">
        <v>28</v>
      </c>
      <c r="D14909" s="234">
        <v>0.5625</v>
      </c>
      <c r="E14909" s="235">
        <v>0.000031028019333200664</v>
      </c>
      <c r="F14909" s="235">
        <v>0.00006570142840513958</v>
      </c>
    </row>
    <row r="14910" ht="14.25" customHeight="1" spans="1:6" x14ac:dyDescent="0.25">
      <c r="A14910" s="232">
        <v>43776</v>
      </c>
      <c r="B14910" s="233">
        <v>311</v>
      </c>
      <c r="C14910" s="233">
        <v>29</v>
      </c>
      <c r="D14910" s="234">
        <v>0.5833333333321207</v>
      </c>
      <c r="E14910" s="235">
        <v>0.00002455523613103274</v>
      </c>
      <c r="F14910" s="235">
        <v>0.00006449957300748461</v>
      </c>
    </row>
    <row r="14911" ht="14.25" customHeight="1" spans="1:6" x14ac:dyDescent="0.25">
      <c r="A14911" s="232">
        <v>43776</v>
      </c>
      <c r="B14911" s="233">
        <v>311</v>
      </c>
      <c r="C14911" s="233">
        <v>30</v>
      </c>
      <c r="D14911" s="234">
        <v>0.6041666666678793</v>
      </c>
      <c r="E14911" s="235">
        <v>0.000018702399965704933</v>
      </c>
      <c r="F14911" s="235">
        <v>0.00006590173763808209</v>
      </c>
    </row>
    <row r="14912" ht="14.25" customHeight="1" spans="1:6" x14ac:dyDescent="0.25">
      <c r="A14912" s="232">
        <v>43776</v>
      </c>
      <c r="B14912" s="233">
        <v>311</v>
      </c>
      <c r="C14912" s="233">
        <v>31</v>
      </c>
      <c r="D14912" s="234">
        <v>0.625</v>
      </c>
      <c r="E14912" s="235">
        <v>0.00001696035431564478</v>
      </c>
      <c r="F14912" s="235">
        <v>0.00006870606689927708</v>
      </c>
    </row>
    <row r="14913" ht="14.25" customHeight="1" spans="1:6" x14ac:dyDescent="0.25">
      <c r="A14913" s="232">
        <v>43776</v>
      </c>
      <c r="B14913" s="233">
        <v>311</v>
      </c>
      <c r="C14913" s="233">
        <v>32</v>
      </c>
      <c r="D14913" s="234">
        <v>0.6458333333321207</v>
      </c>
      <c r="E14913" s="235">
        <v>0.00001056181291501353</v>
      </c>
      <c r="F14913" s="235">
        <v>0.00007461518927108079</v>
      </c>
    </row>
    <row r="14914" ht="14.25" customHeight="1" spans="1:6" x14ac:dyDescent="0.25">
      <c r="A14914" s="232">
        <v>43776</v>
      </c>
      <c r="B14914" s="233">
        <v>311</v>
      </c>
      <c r="C14914" s="233">
        <v>33</v>
      </c>
      <c r="D14914" s="234">
        <v>0.6666666666678793</v>
      </c>
      <c r="E14914" s="235">
        <v>0.000003839410615015845</v>
      </c>
      <c r="F14914" s="235">
        <v>0.000082327094739367</v>
      </c>
    </row>
    <row r="14915" ht="14.25" customHeight="1" spans="1:6" x14ac:dyDescent="0.25">
      <c r="A14915" s="232">
        <v>43776</v>
      </c>
      <c r="B14915" s="233">
        <v>311</v>
      </c>
      <c r="C14915" s="233">
        <v>34</v>
      </c>
      <c r="D14915" s="234">
        <v>0.6875</v>
      </c>
      <c r="E14915" s="235">
        <v>1.960541506673665e-8</v>
      </c>
      <c r="F14915" s="235">
        <v>0.00009444580333238818</v>
      </c>
    </row>
    <row r="14916" ht="14.25" customHeight="1" spans="1:6" x14ac:dyDescent="0.25">
      <c r="A14916" s="232">
        <v>43776</v>
      </c>
      <c r="B14916" s="233">
        <v>311</v>
      </c>
      <c r="C14916" s="233">
        <v>35</v>
      </c>
      <c r="D14916" s="234">
        <v>0.7083333333321207</v>
      </c>
      <c r="E14916" s="235">
        <v>0</v>
      </c>
      <c r="F14916" s="235">
        <v>0.00010673477477341048</v>
      </c>
    </row>
    <row r="14917" ht="14.25" customHeight="1" spans="1:6" x14ac:dyDescent="0.25">
      <c r="A14917" s="232">
        <v>43776</v>
      </c>
      <c r="B14917" s="233">
        <v>311</v>
      </c>
      <c r="C14917" s="233">
        <v>36</v>
      </c>
      <c r="D14917" s="234">
        <v>0.7291666666678793</v>
      </c>
      <c r="E14917" s="235">
        <v>0</v>
      </c>
      <c r="F14917" s="235">
        <v>0.00010937885664825145</v>
      </c>
    </row>
    <row r="14918" ht="14.25" customHeight="1" spans="1:6" x14ac:dyDescent="0.25">
      <c r="A14918" s="232">
        <v>43776</v>
      </c>
      <c r="B14918" s="233">
        <v>311</v>
      </c>
      <c r="C14918" s="233">
        <v>37</v>
      </c>
      <c r="D14918" s="234">
        <v>0.75</v>
      </c>
      <c r="E14918" s="235">
        <v>0</v>
      </c>
      <c r="F14918" s="235">
        <v>0.00011030027911978696</v>
      </c>
    </row>
    <row r="14919" ht="14.25" customHeight="1" spans="1:6" x14ac:dyDescent="0.25">
      <c r="A14919" s="232">
        <v>43776</v>
      </c>
      <c r="B14919" s="233">
        <v>311</v>
      </c>
      <c r="C14919" s="233">
        <v>38</v>
      </c>
      <c r="D14919" s="234">
        <v>0.7708333333321207</v>
      </c>
      <c r="E14919" s="235">
        <v>0</v>
      </c>
      <c r="F14919" s="235">
        <v>0.00010730565608729657</v>
      </c>
    </row>
    <row r="14920" ht="14.25" customHeight="1" spans="1:6" x14ac:dyDescent="0.25">
      <c r="A14920" s="232">
        <v>43776</v>
      </c>
      <c r="B14920" s="233">
        <v>311</v>
      </c>
      <c r="C14920" s="233">
        <v>39</v>
      </c>
      <c r="D14920" s="234">
        <v>0.7916666666678793</v>
      </c>
      <c r="E14920" s="235">
        <v>0</v>
      </c>
      <c r="F14920" s="235">
        <v>0.00010265848188303062</v>
      </c>
    </row>
    <row r="14921" ht="14.25" customHeight="1" spans="1:6" x14ac:dyDescent="0.25">
      <c r="A14921" s="232">
        <v>43776</v>
      </c>
      <c r="B14921" s="233">
        <v>311</v>
      </c>
      <c r="C14921" s="233">
        <v>40</v>
      </c>
      <c r="D14921" s="234">
        <v>0.8125</v>
      </c>
      <c r="E14921" s="235">
        <v>0</v>
      </c>
      <c r="F14921" s="235">
        <v>0.00009704982336064065</v>
      </c>
    </row>
    <row r="14922" ht="14.25" customHeight="1" spans="1:6" x14ac:dyDescent="0.25">
      <c r="A14922" s="232">
        <v>43776</v>
      </c>
      <c r="B14922" s="233">
        <v>311</v>
      </c>
      <c r="C14922" s="233">
        <v>41</v>
      </c>
      <c r="D14922" s="234">
        <v>0.8333333333321207</v>
      </c>
      <c r="E14922" s="235">
        <v>0</v>
      </c>
      <c r="F14922" s="235">
        <v>0.00009304363870179069</v>
      </c>
    </row>
    <row r="14923" ht="14.25" customHeight="1" spans="1:6" x14ac:dyDescent="0.25">
      <c r="A14923" s="232">
        <v>43776</v>
      </c>
      <c r="B14923" s="233">
        <v>311</v>
      </c>
      <c r="C14923" s="233">
        <v>42</v>
      </c>
      <c r="D14923" s="234">
        <v>0.8541666666678793</v>
      </c>
      <c r="E14923" s="235">
        <v>0</v>
      </c>
      <c r="F14923" s="235">
        <v>0.0000892377632758832</v>
      </c>
    </row>
    <row r="14924" ht="14.25" customHeight="1" spans="1:6" x14ac:dyDescent="0.25">
      <c r="A14924" s="232">
        <v>43776</v>
      </c>
      <c r="B14924" s="233">
        <v>311</v>
      </c>
      <c r="C14924" s="233">
        <v>43</v>
      </c>
      <c r="D14924" s="234">
        <v>0.875</v>
      </c>
      <c r="E14924" s="235">
        <v>0</v>
      </c>
      <c r="F14924" s="235">
        <v>0.00008523157861703322</v>
      </c>
    </row>
    <row r="14925" ht="14.25" customHeight="1" spans="1:6" x14ac:dyDescent="0.25">
      <c r="A14925" s="232">
        <v>43776</v>
      </c>
      <c r="B14925" s="233">
        <v>311</v>
      </c>
      <c r="C14925" s="233">
        <v>44</v>
      </c>
      <c r="D14925" s="234">
        <v>0.8958333333321207</v>
      </c>
      <c r="E14925" s="235">
        <v>0</v>
      </c>
      <c r="F14925" s="235">
        <v>0.00008022384779347077</v>
      </c>
    </row>
    <row r="14926" ht="14.25" customHeight="1" spans="1:6" x14ac:dyDescent="0.25">
      <c r="A14926" s="232">
        <v>43776</v>
      </c>
      <c r="B14926" s="233">
        <v>311</v>
      </c>
      <c r="C14926" s="233">
        <v>45</v>
      </c>
      <c r="D14926" s="234">
        <v>0.9166666666678793</v>
      </c>
      <c r="E14926" s="235">
        <v>0</v>
      </c>
      <c r="F14926" s="235">
        <v>0.00007471534388755204</v>
      </c>
    </row>
    <row r="14927" ht="14.25" customHeight="1" spans="1:6" x14ac:dyDescent="0.25">
      <c r="A14927" s="232">
        <v>43776</v>
      </c>
      <c r="B14927" s="233">
        <v>311</v>
      </c>
      <c r="C14927" s="233">
        <v>46</v>
      </c>
      <c r="D14927" s="234">
        <v>0.9375</v>
      </c>
      <c r="E14927" s="235">
        <v>0</v>
      </c>
      <c r="F14927" s="235">
        <v>0.0000655011191721971</v>
      </c>
    </row>
    <row r="14928" ht="14.25" customHeight="1" spans="1:6" x14ac:dyDescent="0.25">
      <c r="A14928" s="232">
        <v>43776</v>
      </c>
      <c r="B14928" s="233">
        <v>311</v>
      </c>
      <c r="C14928" s="233">
        <v>47</v>
      </c>
      <c r="D14928" s="234">
        <v>0.9583333333321207</v>
      </c>
      <c r="E14928" s="235">
        <v>0</v>
      </c>
      <c r="F14928" s="235">
        <v>0.00005558581214154341</v>
      </c>
    </row>
    <row r="14929" ht="14.25" customHeight="1" spans="1:6" x14ac:dyDescent="0.25">
      <c r="A14929" s="232">
        <v>43776</v>
      </c>
      <c r="B14929" s="233">
        <v>311</v>
      </c>
      <c r="C14929" s="233">
        <v>48</v>
      </c>
      <c r="D14929" s="234">
        <v>0.9791666666678793</v>
      </c>
      <c r="E14929" s="235">
        <v>0</v>
      </c>
      <c r="F14929" s="235">
        <v>0.00004587081434383222</v>
      </c>
    </row>
    <row r="14930" ht="14.25" customHeight="1" spans="1:6" x14ac:dyDescent="0.25">
      <c r="A14930" s="232">
        <v>43777</v>
      </c>
      <c r="B14930" s="233">
        <v>312</v>
      </c>
      <c r="C14930" s="233">
        <v>1</v>
      </c>
      <c r="D14930" s="234">
        <v>0</v>
      </c>
      <c r="E14930" s="235">
        <v>0</v>
      </c>
      <c r="F14930" s="235">
        <v>0.00003996169197202851</v>
      </c>
    </row>
    <row r="14931" ht="14.25" customHeight="1" spans="1:6" x14ac:dyDescent="0.25">
      <c r="A14931" s="232">
        <v>43777</v>
      </c>
      <c r="B14931" s="233">
        <v>312</v>
      </c>
      <c r="C14931" s="233">
        <v>2</v>
      </c>
      <c r="D14931" s="234">
        <v>0.020833333332120674</v>
      </c>
      <c r="E14931" s="235">
        <v>0</v>
      </c>
      <c r="F14931" s="235">
        <v>0.00003545473423082228</v>
      </c>
    </row>
    <row r="14932" ht="14.25" customHeight="1" spans="1:6" x14ac:dyDescent="0.25">
      <c r="A14932" s="232">
        <v>43777</v>
      </c>
      <c r="B14932" s="233">
        <v>312</v>
      </c>
      <c r="C14932" s="233">
        <v>3</v>
      </c>
      <c r="D14932" s="234">
        <v>0.041666666667879326</v>
      </c>
      <c r="E14932" s="235">
        <v>0</v>
      </c>
      <c r="F14932" s="235">
        <v>0.0000332513326684548</v>
      </c>
    </row>
    <row r="14933" ht="14.25" customHeight="1" spans="1:6" x14ac:dyDescent="0.25">
      <c r="A14933" s="232">
        <v>43777</v>
      </c>
      <c r="B14933" s="233">
        <v>312</v>
      </c>
      <c r="C14933" s="233">
        <v>4</v>
      </c>
      <c r="D14933" s="234">
        <v>0.0625</v>
      </c>
      <c r="E14933" s="235">
        <v>0</v>
      </c>
      <c r="F14933" s="235">
        <v>0.000032049477270799804</v>
      </c>
    </row>
    <row r="14934" ht="14.25" customHeight="1" spans="1:6" x14ac:dyDescent="0.25">
      <c r="A14934" s="232">
        <v>43777</v>
      </c>
      <c r="B14934" s="233">
        <v>312</v>
      </c>
      <c r="C14934" s="233">
        <v>5</v>
      </c>
      <c r="D14934" s="234">
        <v>0.08333333333212067</v>
      </c>
      <c r="E14934" s="235">
        <v>0</v>
      </c>
      <c r="F14934" s="235">
        <v>0.000030346848790788564</v>
      </c>
    </row>
    <row r="14935" ht="14.25" customHeight="1" spans="1:6" x14ac:dyDescent="0.25">
      <c r="A14935" s="232">
        <v>43777</v>
      </c>
      <c r="B14935" s="233">
        <v>312</v>
      </c>
      <c r="C14935" s="233">
        <v>6</v>
      </c>
      <c r="D14935" s="234">
        <v>0.10416666666787933</v>
      </c>
      <c r="E14935" s="235">
        <v>0</v>
      </c>
      <c r="F14935" s="235">
        <v>0.00002934530262607607</v>
      </c>
    </row>
    <row r="14936" ht="14.25" customHeight="1" spans="1:6" x14ac:dyDescent="0.25">
      <c r="A14936" s="232">
        <v>43777</v>
      </c>
      <c r="B14936" s="233">
        <v>312</v>
      </c>
      <c r="C14936" s="233">
        <v>7</v>
      </c>
      <c r="D14936" s="234">
        <v>0.125</v>
      </c>
      <c r="E14936" s="235">
        <v>0</v>
      </c>
      <c r="F14936" s="235">
        <v>0.000029645766475489823</v>
      </c>
    </row>
    <row r="14937" ht="14.25" customHeight="1" spans="1:6" x14ac:dyDescent="0.25">
      <c r="A14937" s="232">
        <v>43777</v>
      </c>
      <c r="B14937" s="233">
        <v>312</v>
      </c>
      <c r="C14937" s="233">
        <v>8</v>
      </c>
      <c r="D14937" s="234">
        <v>0.14583333333212067</v>
      </c>
      <c r="E14937" s="235">
        <v>0</v>
      </c>
      <c r="F14937" s="235">
        <v>0.000029245148009604822</v>
      </c>
    </row>
    <row r="14938" ht="14.25" customHeight="1" spans="1:6" x14ac:dyDescent="0.25">
      <c r="A14938" s="232">
        <v>43777</v>
      </c>
      <c r="B14938" s="233">
        <v>312</v>
      </c>
      <c r="C14938" s="233">
        <v>9</v>
      </c>
      <c r="D14938" s="234">
        <v>0.16666666666787933</v>
      </c>
      <c r="E14938" s="235">
        <v>0</v>
      </c>
      <c r="F14938" s="235">
        <v>0.000029245148009604822</v>
      </c>
    </row>
    <row r="14939" ht="14.25" customHeight="1" spans="1:6" x14ac:dyDescent="0.25">
      <c r="A14939" s="232">
        <v>43777</v>
      </c>
      <c r="B14939" s="233">
        <v>312</v>
      </c>
      <c r="C14939" s="233">
        <v>10</v>
      </c>
      <c r="D14939" s="234">
        <v>0.1875</v>
      </c>
      <c r="E14939" s="235">
        <v>0</v>
      </c>
      <c r="F14939" s="235">
        <v>0.00003054715802373107</v>
      </c>
    </row>
    <row r="14940" ht="14.25" customHeight="1" spans="1:6" x14ac:dyDescent="0.25">
      <c r="A14940" s="232">
        <v>43777</v>
      </c>
      <c r="B14940" s="233">
        <v>312</v>
      </c>
      <c r="C14940" s="233">
        <v>11</v>
      </c>
      <c r="D14940" s="234">
        <v>0.20833333333212067</v>
      </c>
      <c r="E14940" s="235">
        <v>0</v>
      </c>
      <c r="F14940" s="235">
        <v>0.0000314485495719723</v>
      </c>
    </row>
    <row r="14941" ht="14.25" customHeight="1" spans="1:6" x14ac:dyDescent="0.25">
      <c r="A14941" s="232">
        <v>43777</v>
      </c>
      <c r="B14941" s="233">
        <v>312</v>
      </c>
      <c r="C14941" s="233">
        <v>12</v>
      </c>
      <c r="D14941" s="234">
        <v>0.22916666666787933</v>
      </c>
      <c r="E14941" s="235">
        <v>0</v>
      </c>
      <c r="F14941" s="235">
        <v>0.000034953961148466035</v>
      </c>
    </row>
    <row r="14942" ht="14.25" customHeight="1" spans="1:6" x14ac:dyDescent="0.25">
      <c r="A14942" s="232">
        <v>43777</v>
      </c>
      <c r="B14942" s="233">
        <v>312</v>
      </c>
      <c r="C14942" s="233">
        <v>13</v>
      </c>
      <c r="D14942" s="234">
        <v>0.25</v>
      </c>
      <c r="E14942" s="235">
        <v>0</v>
      </c>
      <c r="F14942" s="235">
        <v>0.000041363856602626</v>
      </c>
    </row>
    <row r="14943" ht="14.25" customHeight="1" spans="1:6" x14ac:dyDescent="0.25">
      <c r="A14943" s="232">
        <v>43777</v>
      </c>
      <c r="B14943" s="233">
        <v>312</v>
      </c>
      <c r="C14943" s="233">
        <v>14</v>
      </c>
      <c r="D14943" s="234">
        <v>0.2708333333321207</v>
      </c>
      <c r="E14943" s="235">
        <v>0</v>
      </c>
      <c r="F14943" s="235">
        <v>0.000047573442823843464</v>
      </c>
    </row>
    <row r="14944" ht="14.25" customHeight="1" spans="1:6" x14ac:dyDescent="0.25">
      <c r="A14944" s="232">
        <v>43777</v>
      </c>
      <c r="B14944" s="233">
        <v>312</v>
      </c>
      <c r="C14944" s="233">
        <v>15</v>
      </c>
      <c r="D14944" s="234">
        <v>0.2916666666678793</v>
      </c>
      <c r="E14944" s="235">
        <v>7.693548778851891e-7</v>
      </c>
      <c r="F14944" s="235">
        <v>0.0000567876675391984</v>
      </c>
    </row>
    <row r="14945" ht="14.25" customHeight="1" spans="1:6" x14ac:dyDescent="0.25">
      <c r="A14945" s="232">
        <v>43777</v>
      </c>
      <c r="B14945" s="233">
        <v>312</v>
      </c>
      <c r="C14945" s="233">
        <v>16</v>
      </c>
      <c r="D14945" s="234">
        <v>0.3125</v>
      </c>
      <c r="E14945" s="235">
        <v>0.00000871935528269881</v>
      </c>
      <c r="F14945" s="235">
        <v>0.00006399879992512835</v>
      </c>
    </row>
    <row r="14946" ht="14.25" customHeight="1" spans="1:6" x14ac:dyDescent="0.25">
      <c r="A14946" s="232">
        <v>43777</v>
      </c>
      <c r="B14946" s="233">
        <v>312</v>
      </c>
      <c r="C14946" s="233">
        <v>17</v>
      </c>
      <c r="D14946" s="234">
        <v>0.3333333333321207</v>
      </c>
      <c r="E14946" s="235">
        <v>0.000024712611229039408</v>
      </c>
      <c r="F14946" s="235">
        <v>0.0000669032838027946</v>
      </c>
    </row>
    <row r="14947" ht="14.25" customHeight="1" spans="1:6" x14ac:dyDescent="0.25">
      <c r="A14947" s="232">
        <v>43777</v>
      </c>
      <c r="B14947" s="233">
        <v>312</v>
      </c>
      <c r="C14947" s="233">
        <v>18</v>
      </c>
      <c r="D14947" s="234">
        <v>0.3541666666678793</v>
      </c>
      <c r="E14947" s="235">
        <v>0.00004434776218126897</v>
      </c>
      <c r="F14947" s="235">
        <v>0.00006730390226867957</v>
      </c>
    </row>
    <row r="14948" ht="14.25" customHeight="1" spans="1:6" x14ac:dyDescent="0.25">
      <c r="A14948" s="232">
        <v>43777</v>
      </c>
      <c r="B14948" s="233">
        <v>312</v>
      </c>
      <c r="C14948" s="233">
        <v>19</v>
      </c>
      <c r="D14948" s="234">
        <v>0.375</v>
      </c>
      <c r="E14948" s="235">
        <v>0.00006413032447862761</v>
      </c>
      <c r="F14948" s="235">
        <v>0.00006620220148749584</v>
      </c>
    </row>
    <row r="14949" ht="14.25" customHeight="1" spans="1:6" x14ac:dyDescent="0.25">
      <c r="A14949" s="232">
        <v>43777</v>
      </c>
      <c r="B14949" s="233">
        <v>312</v>
      </c>
      <c r="C14949" s="233">
        <v>20</v>
      </c>
      <c r="D14949" s="234">
        <v>0.3958333333321207</v>
      </c>
      <c r="E14949" s="235">
        <v>0.00007730648196840819</v>
      </c>
      <c r="F14949" s="235">
        <v>0.00006439941839101337</v>
      </c>
    </row>
    <row r="14950" ht="14.25" customHeight="1" spans="1:6" x14ac:dyDescent="0.25">
      <c r="A14950" s="232">
        <v>43777</v>
      </c>
      <c r="B14950" s="233">
        <v>312</v>
      </c>
      <c r="C14950" s="233">
        <v>21</v>
      </c>
      <c r="D14950" s="234">
        <v>0.4166666666678793</v>
      </c>
      <c r="E14950" s="235">
        <v>0.00008948205633551768</v>
      </c>
      <c r="F14950" s="235">
        <v>0.00006189555297923212</v>
      </c>
    </row>
    <row r="14951" ht="14.25" customHeight="1" spans="1:6" x14ac:dyDescent="0.25">
      <c r="A14951" s="232">
        <v>43777</v>
      </c>
      <c r="B14951" s="233">
        <v>312</v>
      </c>
      <c r="C14951" s="233">
        <v>22</v>
      </c>
      <c r="D14951" s="234">
        <v>0.4375</v>
      </c>
      <c r="E14951" s="235">
        <v>0.00009551386218579389</v>
      </c>
      <c r="F14951" s="235">
        <v>0.000060393233732163374</v>
      </c>
    </row>
    <row r="14952" ht="14.25" customHeight="1" spans="1:6" x14ac:dyDescent="0.25">
      <c r="A14952" s="232">
        <v>43777</v>
      </c>
      <c r="B14952" s="233">
        <v>312</v>
      </c>
      <c r="C14952" s="233">
        <v>23</v>
      </c>
      <c r="D14952" s="234">
        <v>0.4583333333321207</v>
      </c>
      <c r="E14952" s="235">
        <v>0.0000932984513747683</v>
      </c>
      <c r="F14952" s="235">
        <v>0.00005969215141686463</v>
      </c>
    </row>
    <row r="14953" ht="14.25" customHeight="1" spans="1:6" x14ac:dyDescent="0.25">
      <c r="A14953" s="232">
        <v>43777</v>
      </c>
      <c r="B14953" s="233">
        <v>312</v>
      </c>
      <c r="C14953" s="233">
        <v>24</v>
      </c>
      <c r="D14953" s="234">
        <v>0.4791666666678793</v>
      </c>
      <c r="E14953" s="235">
        <v>0.00009057379326287554</v>
      </c>
      <c r="F14953" s="235">
        <v>0.000059992615266278386</v>
      </c>
    </row>
    <row r="14954" ht="14.25" customHeight="1" spans="1:6" x14ac:dyDescent="0.25">
      <c r="A14954" s="232">
        <v>43777</v>
      </c>
      <c r="B14954" s="233">
        <v>312</v>
      </c>
      <c r="C14954" s="233">
        <v>25</v>
      </c>
      <c r="D14954" s="234">
        <v>0.5</v>
      </c>
      <c r="E14954" s="235">
        <v>0.00008578757793575052</v>
      </c>
      <c r="F14954" s="235">
        <v>0.00006149493451334712</v>
      </c>
    </row>
    <row r="14955" ht="14.25" customHeight="1" spans="1:6" x14ac:dyDescent="0.25">
      <c r="A14955" s="232">
        <v>43777</v>
      </c>
      <c r="B14955" s="233">
        <v>312</v>
      </c>
      <c r="C14955" s="233">
        <v>26</v>
      </c>
      <c r="D14955" s="234">
        <v>0.5208333333321207</v>
      </c>
      <c r="E14955" s="235">
        <v>0.00007998604296125658</v>
      </c>
      <c r="F14955" s="235">
        <v>0.00006209586221217463</v>
      </c>
    </row>
    <row r="14956" ht="14.25" customHeight="1" spans="1:6" x14ac:dyDescent="0.25">
      <c r="A14956" s="232">
        <v>43777</v>
      </c>
      <c r="B14956" s="233">
        <v>312</v>
      </c>
      <c r="C14956" s="233">
        <v>27</v>
      </c>
      <c r="D14956" s="234">
        <v>0.5416666666678793</v>
      </c>
      <c r="E14956" s="235">
        <v>0.00007134462127640852</v>
      </c>
      <c r="F14956" s="235">
        <v>0.00006119447066393338</v>
      </c>
    </row>
    <row r="14957" ht="14.25" customHeight="1" spans="1:6" x14ac:dyDescent="0.25">
      <c r="A14957" s="232">
        <v>43777</v>
      </c>
      <c r="B14957" s="233">
        <v>312</v>
      </c>
      <c r="C14957" s="233">
        <v>28</v>
      </c>
      <c r="D14957" s="234">
        <v>0.5625</v>
      </c>
      <c r="E14957" s="235">
        <v>0.0000631249327534417</v>
      </c>
      <c r="F14957" s="235">
        <v>0.00005959199680039339</v>
      </c>
    </row>
    <row r="14958" ht="14.25" customHeight="1" spans="1:6" x14ac:dyDescent="0.25">
      <c r="A14958" s="232">
        <v>43777</v>
      </c>
      <c r="B14958" s="233">
        <v>312</v>
      </c>
      <c r="C14958" s="233">
        <v>29</v>
      </c>
      <c r="D14958" s="234">
        <v>0.5833333333321207</v>
      </c>
      <c r="E14958" s="235">
        <v>0.00005341261314703308</v>
      </c>
      <c r="F14958" s="235">
        <v>0.00006019292449922087</v>
      </c>
    </row>
    <row r="14959" ht="14.25" customHeight="1" spans="1:6" x14ac:dyDescent="0.25">
      <c r="A14959" s="232">
        <v>43777</v>
      </c>
      <c r="B14959" s="233">
        <v>312</v>
      </c>
      <c r="C14959" s="233">
        <v>30</v>
      </c>
      <c r="D14959" s="234">
        <v>0.6041666666678793</v>
      </c>
      <c r="E14959" s="235">
        <v>0.00004079949413573754</v>
      </c>
      <c r="F14959" s="235">
        <v>0.00006219601682864587</v>
      </c>
    </row>
    <row r="14960" ht="14.25" customHeight="1" spans="1:6" x14ac:dyDescent="0.25">
      <c r="A14960" s="232">
        <v>43777</v>
      </c>
      <c r="B14960" s="233">
        <v>312</v>
      </c>
      <c r="C14960" s="233">
        <v>31</v>
      </c>
      <c r="D14960" s="234">
        <v>0.625</v>
      </c>
      <c r="E14960" s="235">
        <v>0.00002383370737105058</v>
      </c>
      <c r="F14960" s="235">
        <v>0.00006459972762395585</v>
      </c>
    </row>
    <row r="14961" ht="14.25" customHeight="1" spans="1:6" x14ac:dyDescent="0.25">
      <c r="A14961" s="232">
        <v>43777</v>
      </c>
      <c r="B14961" s="233">
        <v>312</v>
      </c>
      <c r="C14961" s="233">
        <v>32</v>
      </c>
      <c r="D14961" s="234">
        <v>0.6458333333321207</v>
      </c>
      <c r="E14961" s="235">
        <v>0.000011422083935342207</v>
      </c>
      <c r="F14961" s="235">
        <v>0.00007010823152987456</v>
      </c>
    </row>
    <row r="14962" ht="14.25" customHeight="1" spans="1:6" x14ac:dyDescent="0.25">
      <c r="A14962" s="232">
        <v>43777</v>
      </c>
      <c r="B14962" s="233">
        <v>312</v>
      </c>
      <c r="C14962" s="233">
        <v>33</v>
      </c>
      <c r="D14962" s="234">
        <v>0.6666666666678793</v>
      </c>
      <c r="E14962" s="235">
        <v>0.000004221687687600433</v>
      </c>
      <c r="F14962" s="235">
        <v>0.00007902199239581575</v>
      </c>
    </row>
    <row r="14963" ht="14.25" customHeight="1" spans="1:6" x14ac:dyDescent="0.25">
      <c r="A14963" s="232">
        <v>43777</v>
      </c>
      <c r="B14963" s="233">
        <v>312</v>
      </c>
      <c r="C14963" s="233">
        <v>34</v>
      </c>
      <c r="D14963" s="234">
        <v>0.6875</v>
      </c>
      <c r="E14963" s="235">
        <v>2.4044376968639285e-9</v>
      </c>
      <c r="F14963" s="235">
        <v>0.00009174162868766444</v>
      </c>
    </row>
    <row r="14964" ht="14.25" customHeight="1" spans="1:6" x14ac:dyDescent="0.25">
      <c r="A14964" s="232">
        <v>43777</v>
      </c>
      <c r="B14964" s="233">
        <v>312</v>
      </c>
      <c r="C14964" s="233">
        <v>35</v>
      </c>
      <c r="D14964" s="234">
        <v>0.7083333333321207</v>
      </c>
      <c r="E14964" s="235">
        <v>0</v>
      </c>
      <c r="F14964" s="235">
        <v>0.00010405063105198098</v>
      </c>
    </row>
    <row r="14965" ht="14.25" customHeight="1" spans="1:6" x14ac:dyDescent="0.25">
      <c r="A14965" s="232">
        <v>43777</v>
      </c>
      <c r="B14965" s="233">
        <v>312</v>
      </c>
      <c r="C14965" s="233">
        <v>36</v>
      </c>
      <c r="D14965" s="234">
        <v>0.7291666666678793</v>
      </c>
      <c r="E14965" s="235">
        <v>0</v>
      </c>
      <c r="F14965" s="235">
        <v>0.00010913848556872044</v>
      </c>
    </row>
    <row r="14966" ht="14.25" customHeight="1" spans="1:6" x14ac:dyDescent="0.25">
      <c r="A14966" s="232">
        <v>43777</v>
      </c>
      <c r="B14966" s="233">
        <v>312</v>
      </c>
      <c r="C14966" s="233">
        <v>37</v>
      </c>
      <c r="D14966" s="234">
        <v>0.75</v>
      </c>
      <c r="E14966" s="235">
        <v>0</v>
      </c>
      <c r="F14966" s="235">
        <v>0.00010958918134284109</v>
      </c>
    </row>
    <row r="14967" ht="14.25" customHeight="1" spans="1:6" x14ac:dyDescent="0.25">
      <c r="A14967" s="232">
        <v>43777</v>
      </c>
      <c r="B14967" s="233">
        <v>312</v>
      </c>
      <c r="C14967" s="233">
        <v>38</v>
      </c>
      <c r="D14967" s="234">
        <v>0.7708333333321207</v>
      </c>
      <c r="E14967" s="235">
        <v>0</v>
      </c>
      <c r="F14967" s="235">
        <v>0.00010591350691834622</v>
      </c>
    </row>
    <row r="14968" ht="14.25" customHeight="1" spans="1:6" x14ac:dyDescent="0.25">
      <c r="A14968" s="232">
        <v>43777</v>
      </c>
      <c r="B14968" s="233">
        <v>312</v>
      </c>
      <c r="C14968" s="233">
        <v>39</v>
      </c>
      <c r="D14968" s="234">
        <v>0.7916666666678793</v>
      </c>
      <c r="E14968" s="235">
        <v>0</v>
      </c>
      <c r="F14968" s="235">
        <v>0.00010194738410608475</v>
      </c>
    </row>
    <row r="14969" ht="14.25" customHeight="1" spans="1:6" x14ac:dyDescent="0.25">
      <c r="A14969" s="232">
        <v>43777</v>
      </c>
      <c r="B14969" s="233">
        <v>312</v>
      </c>
      <c r="C14969" s="233">
        <v>40</v>
      </c>
      <c r="D14969" s="234">
        <v>0.8125</v>
      </c>
      <c r="E14969" s="235">
        <v>0</v>
      </c>
      <c r="F14969" s="235">
        <v>0.00009694966874416941</v>
      </c>
    </row>
    <row r="14970" ht="14.25" customHeight="1" spans="1:6" x14ac:dyDescent="0.25">
      <c r="A14970" s="232">
        <v>43777</v>
      </c>
      <c r="B14970" s="233">
        <v>312</v>
      </c>
      <c r="C14970" s="233">
        <v>41</v>
      </c>
      <c r="D14970" s="234">
        <v>0.8333333333321207</v>
      </c>
      <c r="E14970" s="235">
        <v>0</v>
      </c>
      <c r="F14970" s="235">
        <v>0.00009324394793473318</v>
      </c>
    </row>
    <row r="14971" ht="14.25" customHeight="1" spans="1:6" x14ac:dyDescent="0.25">
      <c r="A14971" s="232">
        <v>43777</v>
      </c>
      <c r="B14971" s="233">
        <v>312</v>
      </c>
      <c r="C14971" s="233">
        <v>42</v>
      </c>
      <c r="D14971" s="234">
        <v>0.8541666666678793</v>
      </c>
      <c r="E14971" s="235">
        <v>0</v>
      </c>
      <c r="F14971" s="235">
        <v>0.00008853668096058446</v>
      </c>
    </row>
    <row r="14972" ht="14.25" customHeight="1" spans="1:6" x14ac:dyDescent="0.25">
      <c r="A14972" s="232">
        <v>43777</v>
      </c>
      <c r="B14972" s="233">
        <v>312</v>
      </c>
      <c r="C14972" s="233">
        <v>43</v>
      </c>
      <c r="D14972" s="234">
        <v>0.875</v>
      </c>
      <c r="E14972" s="235">
        <v>0</v>
      </c>
      <c r="F14972" s="235">
        <v>0.00008443034168526323</v>
      </c>
    </row>
    <row r="14973" ht="14.25" customHeight="1" spans="1:6" x14ac:dyDescent="0.25">
      <c r="A14973" s="232">
        <v>43777</v>
      </c>
      <c r="B14973" s="233">
        <v>312</v>
      </c>
      <c r="C14973" s="233">
        <v>44</v>
      </c>
      <c r="D14973" s="234">
        <v>0.8958333333321207</v>
      </c>
      <c r="E14973" s="235">
        <v>0</v>
      </c>
      <c r="F14973" s="235">
        <v>0.00008042415702641325</v>
      </c>
    </row>
    <row r="14974" ht="14.25" customHeight="1" spans="1:6" x14ac:dyDescent="0.25">
      <c r="A14974" s="232">
        <v>43777</v>
      </c>
      <c r="B14974" s="233">
        <v>312</v>
      </c>
      <c r="C14974" s="233">
        <v>45</v>
      </c>
      <c r="D14974" s="234">
        <v>0.9166666666678793</v>
      </c>
      <c r="E14974" s="235">
        <v>0</v>
      </c>
      <c r="F14974" s="235">
        <v>0.00007481549850402329</v>
      </c>
    </row>
    <row r="14975" ht="14.25" customHeight="1" spans="1:6" x14ac:dyDescent="0.25">
      <c r="A14975" s="232">
        <v>43777</v>
      </c>
      <c r="B14975" s="233">
        <v>312</v>
      </c>
      <c r="C14975" s="233">
        <v>46</v>
      </c>
      <c r="D14975" s="234">
        <v>0.9375</v>
      </c>
      <c r="E14975" s="235">
        <v>0</v>
      </c>
      <c r="F14975" s="235">
        <v>0.00006520065532278334</v>
      </c>
    </row>
    <row r="14976" ht="14.25" customHeight="1" spans="1:6" x14ac:dyDescent="0.25">
      <c r="A14976" s="232">
        <v>43777</v>
      </c>
      <c r="B14976" s="233">
        <v>312</v>
      </c>
      <c r="C14976" s="233">
        <v>47</v>
      </c>
      <c r="D14976" s="234">
        <v>0.9583333333321207</v>
      </c>
      <c r="E14976" s="235">
        <v>0</v>
      </c>
      <c r="F14976" s="235">
        <v>0.00005568596675801466</v>
      </c>
    </row>
    <row r="14977" ht="14.25" customHeight="1" spans="1:6" x14ac:dyDescent="0.25">
      <c r="A14977" s="232">
        <v>43777</v>
      </c>
      <c r="B14977" s="233">
        <v>312</v>
      </c>
      <c r="C14977" s="233">
        <v>48</v>
      </c>
      <c r="D14977" s="234">
        <v>0.9791666666678793</v>
      </c>
      <c r="E14977" s="235">
        <v>0</v>
      </c>
      <c r="F14977" s="235">
        <v>0.00004687236050854471</v>
      </c>
    </row>
    <row r="14978" ht="14.25" customHeight="1" spans="1:6" x14ac:dyDescent="0.25">
      <c r="A14978" s="232">
        <v>43778</v>
      </c>
      <c r="B14978" s="233">
        <v>313</v>
      </c>
      <c r="C14978" s="233">
        <v>1</v>
      </c>
      <c r="D14978" s="234">
        <v>0</v>
      </c>
      <c r="E14978" s="235">
        <v>0</v>
      </c>
      <c r="F14978" s="235">
        <v>0.00004026215582144225</v>
      </c>
    </row>
    <row r="14979" ht="14.25" customHeight="1" spans="1:6" x14ac:dyDescent="0.25">
      <c r="A14979" s="232">
        <v>43778</v>
      </c>
      <c r="B14979" s="233">
        <v>313</v>
      </c>
      <c r="C14979" s="233">
        <v>2</v>
      </c>
      <c r="D14979" s="234">
        <v>0.020833333332120674</v>
      </c>
      <c r="E14979" s="235">
        <v>0</v>
      </c>
      <c r="F14979" s="235">
        <v>0.00003565504346376478</v>
      </c>
    </row>
    <row r="14980" ht="14.25" customHeight="1" spans="1:6" x14ac:dyDescent="0.25">
      <c r="A14980" s="232">
        <v>43778</v>
      </c>
      <c r="B14980" s="233">
        <v>313</v>
      </c>
      <c r="C14980" s="233">
        <v>3</v>
      </c>
      <c r="D14980" s="234">
        <v>0.041666666667879326</v>
      </c>
      <c r="E14980" s="235">
        <v>0</v>
      </c>
      <c r="F14980" s="235">
        <v>0.0000332513326684548</v>
      </c>
    </row>
    <row r="14981" ht="14.25" customHeight="1" spans="1:6" x14ac:dyDescent="0.25">
      <c r="A14981" s="232">
        <v>43778</v>
      </c>
      <c r="B14981" s="233">
        <v>313</v>
      </c>
      <c r="C14981" s="233">
        <v>4</v>
      </c>
      <c r="D14981" s="234">
        <v>0.0625</v>
      </c>
      <c r="E14981" s="235">
        <v>0</v>
      </c>
      <c r="F14981" s="235">
        <v>0.00003174901342138605</v>
      </c>
    </row>
    <row r="14982" ht="14.25" customHeight="1" spans="1:6" x14ac:dyDescent="0.25">
      <c r="A14982" s="232">
        <v>43778</v>
      </c>
      <c r="B14982" s="233">
        <v>313</v>
      </c>
      <c r="C14982" s="233">
        <v>5</v>
      </c>
      <c r="D14982" s="234">
        <v>0.08333333333212067</v>
      </c>
      <c r="E14982" s="235">
        <v>0</v>
      </c>
      <c r="F14982" s="235">
        <v>0.000030346848790788564</v>
      </c>
    </row>
    <row r="14983" ht="14.25" customHeight="1" spans="1:6" x14ac:dyDescent="0.25">
      <c r="A14983" s="232">
        <v>43778</v>
      </c>
      <c r="B14983" s="233">
        <v>313</v>
      </c>
      <c r="C14983" s="233">
        <v>6</v>
      </c>
      <c r="D14983" s="234">
        <v>0.10416666666787933</v>
      </c>
      <c r="E14983" s="235">
        <v>0</v>
      </c>
      <c r="F14983" s="235">
        <v>0.00002934530262607607</v>
      </c>
    </row>
    <row r="14984" ht="14.25" customHeight="1" spans="1:6" x14ac:dyDescent="0.25">
      <c r="A14984" s="232">
        <v>43778</v>
      </c>
      <c r="B14984" s="233">
        <v>313</v>
      </c>
      <c r="C14984" s="233">
        <v>7</v>
      </c>
      <c r="D14984" s="234">
        <v>0.125</v>
      </c>
      <c r="E14984" s="235">
        <v>0</v>
      </c>
      <c r="F14984" s="235">
        <v>0.000029445457242547322</v>
      </c>
    </row>
    <row r="14985" ht="14.25" customHeight="1" spans="1:6" x14ac:dyDescent="0.25">
      <c r="A14985" s="232">
        <v>43778</v>
      </c>
      <c r="B14985" s="233">
        <v>313</v>
      </c>
      <c r="C14985" s="233">
        <v>8</v>
      </c>
      <c r="D14985" s="234">
        <v>0.14583333333212067</v>
      </c>
      <c r="E14985" s="235">
        <v>0</v>
      </c>
      <c r="F14985" s="235">
        <v>0.00002884452954371982</v>
      </c>
    </row>
    <row r="14986" ht="14.25" customHeight="1" spans="1:6" x14ac:dyDescent="0.25">
      <c r="A14986" s="232">
        <v>43778</v>
      </c>
      <c r="B14986" s="233">
        <v>313</v>
      </c>
      <c r="C14986" s="233">
        <v>9</v>
      </c>
      <c r="D14986" s="234">
        <v>0.16666666666787933</v>
      </c>
      <c r="E14986" s="235">
        <v>0</v>
      </c>
      <c r="F14986" s="235">
        <v>0.00002874437492724857</v>
      </c>
    </row>
    <row r="14987" ht="14.25" customHeight="1" spans="1:6" x14ac:dyDescent="0.25">
      <c r="A14987" s="232">
        <v>43778</v>
      </c>
      <c r="B14987" s="233">
        <v>313</v>
      </c>
      <c r="C14987" s="233">
        <v>10</v>
      </c>
      <c r="D14987" s="234">
        <v>0.1875</v>
      </c>
      <c r="E14987" s="235">
        <v>0</v>
      </c>
      <c r="F14987" s="235">
        <v>0.00002974592109196107</v>
      </c>
    </row>
    <row r="14988" ht="14.25" customHeight="1" spans="1:6" x14ac:dyDescent="0.25">
      <c r="A14988" s="232">
        <v>43778</v>
      </c>
      <c r="B14988" s="233">
        <v>313</v>
      </c>
      <c r="C14988" s="233">
        <v>11</v>
      </c>
      <c r="D14988" s="234">
        <v>0.20833333333212067</v>
      </c>
      <c r="E14988" s="235">
        <v>0</v>
      </c>
      <c r="F14988" s="235">
        <v>0.000031148085722558555</v>
      </c>
    </row>
    <row r="14989" ht="14.25" customHeight="1" spans="1:6" x14ac:dyDescent="0.25">
      <c r="A14989" s="232">
        <v>43778</v>
      </c>
      <c r="B14989" s="233">
        <v>313</v>
      </c>
      <c r="C14989" s="233">
        <v>12</v>
      </c>
      <c r="D14989" s="234">
        <v>0.22916666666787933</v>
      </c>
      <c r="E14989" s="235">
        <v>0</v>
      </c>
      <c r="F14989" s="235">
        <v>0.00003455334268258104</v>
      </c>
    </row>
    <row r="14990" ht="14.25" customHeight="1" spans="1:6" x14ac:dyDescent="0.25">
      <c r="A14990" s="232">
        <v>43778</v>
      </c>
      <c r="B14990" s="233">
        <v>313</v>
      </c>
      <c r="C14990" s="233">
        <v>13</v>
      </c>
      <c r="D14990" s="234">
        <v>0.25</v>
      </c>
      <c r="E14990" s="235">
        <v>0</v>
      </c>
      <c r="F14990" s="235">
        <v>0.0000407629289037985</v>
      </c>
    </row>
    <row r="14991" ht="14.25" customHeight="1" spans="1:6" x14ac:dyDescent="0.25">
      <c r="A14991" s="232">
        <v>43778</v>
      </c>
      <c r="B14991" s="233">
        <v>313</v>
      </c>
      <c r="C14991" s="233">
        <v>14</v>
      </c>
      <c r="D14991" s="234">
        <v>0.2708333333321207</v>
      </c>
      <c r="E14991" s="235">
        <v>0</v>
      </c>
      <c r="F14991" s="235">
        <v>0.00004727297897442971</v>
      </c>
    </row>
    <row r="14992" ht="14.25" customHeight="1" spans="1:6" x14ac:dyDescent="0.25">
      <c r="A14992" s="232">
        <v>43778</v>
      </c>
      <c r="B14992" s="233">
        <v>313</v>
      </c>
      <c r="C14992" s="233">
        <v>15</v>
      </c>
      <c r="D14992" s="234">
        <v>0.2916666666678793</v>
      </c>
      <c r="E14992" s="235">
        <v>0.0000010258065038469188</v>
      </c>
      <c r="F14992" s="235">
        <v>0.00005668751292272716</v>
      </c>
    </row>
    <row r="14993" ht="14.25" customHeight="1" spans="1:6" x14ac:dyDescent="0.25">
      <c r="A14993" s="232">
        <v>43778</v>
      </c>
      <c r="B14993" s="233">
        <v>313</v>
      </c>
      <c r="C14993" s="233">
        <v>16</v>
      </c>
      <c r="D14993" s="234">
        <v>0.3125</v>
      </c>
      <c r="E14993" s="235">
        <v>0.00000848621744091542</v>
      </c>
      <c r="F14993" s="235">
        <v>0.00006449957300748461</v>
      </c>
    </row>
    <row r="14994" ht="14.25" customHeight="1" spans="1:6" x14ac:dyDescent="0.25">
      <c r="A14994" s="232">
        <v>43778</v>
      </c>
      <c r="B14994" s="233">
        <v>313</v>
      </c>
      <c r="C14994" s="233">
        <v>17</v>
      </c>
      <c r="D14994" s="234">
        <v>0.3333333333321207</v>
      </c>
      <c r="E14994" s="235">
        <v>0.000019060897465823226</v>
      </c>
      <c r="F14994" s="235">
        <v>0.0000665026653369096</v>
      </c>
    </row>
    <row r="14995" ht="14.25" customHeight="1" spans="1:6" x14ac:dyDescent="0.25">
      <c r="A14995" s="232">
        <v>43778</v>
      </c>
      <c r="B14995" s="233">
        <v>313</v>
      </c>
      <c r="C14995" s="233">
        <v>18</v>
      </c>
      <c r="D14995" s="234">
        <v>0.3541666666678793</v>
      </c>
      <c r="E14995" s="235">
        <v>0.00002850440811259928</v>
      </c>
      <c r="F14995" s="235">
        <v>0.00006720374765220833</v>
      </c>
    </row>
    <row r="14996" ht="14.25" customHeight="1" spans="1:6" x14ac:dyDescent="0.25">
      <c r="A14996" s="232">
        <v>43778</v>
      </c>
      <c r="B14996" s="233">
        <v>313</v>
      </c>
      <c r="C14996" s="233">
        <v>19</v>
      </c>
      <c r="D14996" s="234">
        <v>0.375</v>
      </c>
      <c r="E14996" s="235">
        <v>0.00003955273276562005</v>
      </c>
      <c r="F14996" s="235">
        <v>0.00006580158302161085</v>
      </c>
    </row>
    <row r="14997" ht="14.25" customHeight="1" spans="1:6" x14ac:dyDescent="0.25">
      <c r="A14997" s="232">
        <v>43778</v>
      </c>
      <c r="B14997" s="233">
        <v>313</v>
      </c>
      <c r="C14997" s="233">
        <v>20</v>
      </c>
      <c r="D14997" s="234">
        <v>0.3958333333321207</v>
      </c>
      <c r="E14997" s="235">
        <v>0.00004799384684040257</v>
      </c>
      <c r="F14997" s="235">
        <v>0.00006480003685689835</v>
      </c>
    </row>
    <row r="14998" ht="14.25" customHeight="1" spans="1:6" x14ac:dyDescent="0.25">
      <c r="A14998" s="232">
        <v>43778</v>
      </c>
      <c r="B14998" s="233">
        <v>313</v>
      </c>
      <c r="C14998" s="233">
        <v>21</v>
      </c>
      <c r="D14998" s="234">
        <v>0.4166666666678793</v>
      </c>
      <c r="E14998" s="235">
        <v>0.00004780972144477038</v>
      </c>
      <c r="F14998" s="235">
        <v>0.00006199570759570338</v>
      </c>
    </row>
    <row r="14999" ht="14.25" customHeight="1" spans="1:6" x14ac:dyDescent="0.25">
      <c r="A14999" s="232">
        <v>43778</v>
      </c>
      <c r="B14999" s="233">
        <v>313</v>
      </c>
      <c r="C14999" s="233">
        <v>22</v>
      </c>
      <c r="D14999" s="234">
        <v>0.4375</v>
      </c>
      <c r="E14999" s="235">
        <v>0.000054181079646767475</v>
      </c>
      <c r="F14999" s="235">
        <v>0.00006119447066393338</v>
      </c>
    </row>
    <row r="15000" ht="14.25" customHeight="1" spans="1:6" x14ac:dyDescent="0.25">
      <c r="A15000" s="232">
        <v>43778</v>
      </c>
      <c r="B15000" s="233">
        <v>313</v>
      </c>
      <c r="C15000" s="233">
        <v>23</v>
      </c>
      <c r="D15000" s="234">
        <v>0.4583333333321207</v>
      </c>
      <c r="E15000" s="235">
        <v>0.000055720536295246766</v>
      </c>
      <c r="F15000" s="235">
        <v>0.00005989246064980713</v>
      </c>
    </row>
    <row r="15001" ht="14.25" customHeight="1" spans="1:6" x14ac:dyDescent="0.25">
      <c r="A15001" s="232">
        <v>43778</v>
      </c>
      <c r="B15001" s="233">
        <v>313</v>
      </c>
      <c r="C15001" s="233">
        <v>24</v>
      </c>
      <c r="D15001" s="234">
        <v>0.4791666666678793</v>
      </c>
      <c r="E15001" s="235">
        <v>0.00005387590047025385</v>
      </c>
      <c r="F15001" s="235">
        <v>0.00006029307911569213</v>
      </c>
    </row>
    <row r="15002" ht="14.25" customHeight="1" spans="1:6" x14ac:dyDescent="0.25">
      <c r="A15002" s="232">
        <v>43778</v>
      </c>
      <c r="B15002" s="233">
        <v>313</v>
      </c>
      <c r="C15002" s="233">
        <v>25</v>
      </c>
      <c r="D15002" s="234">
        <v>0.5</v>
      </c>
      <c r="E15002" s="235">
        <v>0.00005727494429621793</v>
      </c>
      <c r="F15002" s="235">
        <v>0.00006239632606158836</v>
      </c>
    </row>
    <row r="15003" ht="14.25" customHeight="1" spans="1:6" x14ac:dyDescent="0.25">
      <c r="A15003" s="232">
        <v>43778</v>
      </c>
      <c r="B15003" s="233">
        <v>313</v>
      </c>
      <c r="C15003" s="233">
        <v>26</v>
      </c>
      <c r="D15003" s="234">
        <v>0.5208333333321207</v>
      </c>
      <c r="E15003" s="235">
        <v>0.00005258842120089762</v>
      </c>
      <c r="F15003" s="235">
        <v>0.0000628970991439446</v>
      </c>
    </row>
    <row r="15004" ht="14.25" customHeight="1" spans="1:6" x14ac:dyDescent="0.25">
      <c r="A15004" s="232">
        <v>43778</v>
      </c>
      <c r="B15004" s="233">
        <v>313</v>
      </c>
      <c r="C15004" s="233">
        <v>27</v>
      </c>
      <c r="D15004" s="234">
        <v>0.5416666666678793</v>
      </c>
      <c r="E15004" s="235">
        <v>0.00005900287923651268</v>
      </c>
      <c r="F15004" s="235">
        <v>0.00006159508912981838</v>
      </c>
    </row>
    <row r="15005" ht="14.25" customHeight="1" spans="1:6" x14ac:dyDescent="0.25">
      <c r="A15005" s="232">
        <v>43778</v>
      </c>
      <c r="B15005" s="233">
        <v>313</v>
      </c>
      <c r="C15005" s="233">
        <v>28</v>
      </c>
      <c r="D15005" s="234">
        <v>0.5625</v>
      </c>
      <c r="E15005" s="235">
        <v>0.00005175430542576275</v>
      </c>
      <c r="F15005" s="235">
        <v>0.000059992615266278386</v>
      </c>
    </row>
    <row r="15006" ht="14.25" customHeight="1" spans="1:6" x14ac:dyDescent="0.25">
      <c r="A15006" s="232">
        <v>43778</v>
      </c>
      <c r="B15006" s="233">
        <v>313</v>
      </c>
      <c r="C15006" s="233">
        <v>29</v>
      </c>
      <c r="D15006" s="234">
        <v>0.5833333333321207</v>
      </c>
      <c r="E15006" s="235">
        <v>0.00004707856223976067</v>
      </c>
      <c r="F15006" s="235">
        <v>0.000059291532950979645</v>
      </c>
    </row>
    <row r="15007" ht="14.25" customHeight="1" spans="1:6" x14ac:dyDescent="0.25">
      <c r="A15007" s="232">
        <v>43778</v>
      </c>
      <c r="B15007" s="233">
        <v>313</v>
      </c>
      <c r="C15007" s="233">
        <v>30</v>
      </c>
      <c r="D15007" s="234">
        <v>0.6041666666678793</v>
      </c>
      <c r="E15007" s="235">
        <v>0.000026940521463188266</v>
      </c>
      <c r="F15007" s="235">
        <v>0.00006069369758157713</v>
      </c>
    </row>
    <row r="15008" ht="14.25" customHeight="1" spans="1:6" x14ac:dyDescent="0.25">
      <c r="A15008" s="232">
        <v>43778</v>
      </c>
      <c r="B15008" s="233">
        <v>313</v>
      </c>
      <c r="C15008" s="233">
        <v>31</v>
      </c>
      <c r="D15008" s="234">
        <v>0.625</v>
      </c>
      <c r="E15008" s="235">
        <v>0.000016687542857107947</v>
      </c>
      <c r="F15008" s="235">
        <v>0.0000636983360757146</v>
      </c>
    </row>
    <row r="15009" ht="14.25" customHeight="1" spans="1:6" x14ac:dyDescent="0.25">
      <c r="A15009" s="232">
        <v>43778</v>
      </c>
      <c r="B15009" s="233">
        <v>313</v>
      </c>
      <c r="C15009" s="233">
        <v>32</v>
      </c>
      <c r="D15009" s="234">
        <v>0.6458333333321207</v>
      </c>
      <c r="E15009" s="235">
        <v>0.00000568776051045108</v>
      </c>
      <c r="F15009" s="235">
        <v>0.00006900653074869083</v>
      </c>
    </row>
    <row r="15010" ht="14.25" customHeight="1" spans="1:6" x14ac:dyDescent="0.25">
      <c r="A15010" s="232">
        <v>43778</v>
      </c>
      <c r="B15010" s="233">
        <v>313</v>
      </c>
      <c r="C15010" s="233">
        <v>33</v>
      </c>
      <c r="D15010" s="234">
        <v>0.6666666666678793</v>
      </c>
      <c r="E15010" s="235">
        <v>9.633009036796234e-7</v>
      </c>
      <c r="F15010" s="235">
        <v>0.00007822075546404577</v>
      </c>
    </row>
    <row r="15011" ht="14.25" customHeight="1" spans="1:6" x14ac:dyDescent="0.25">
      <c r="A15011" s="232">
        <v>43778</v>
      </c>
      <c r="B15011" s="233">
        <v>313</v>
      </c>
      <c r="C15011" s="233">
        <v>34</v>
      </c>
      <c r="D15011" s="234">
        <v>0.6875</v>
      </c>
      <c r="E15011" s="235">
        <v>1.1097404754756593e-7</v>
      </c>
      <c r="F15011" s="235">
        <v>0.00009094039175589444</v>
      </c>
    </row>
    <row r="15012" ht="14.25" customHeight="1" spans="1:6" x14ac:dyDescent="0.25">
      <c r="A15012" s="232">
        <v>43778</v>
      </c>
      <c r="B15012" s="233">
        <v>313</v>
      </c>
      <c r="C15012" s="233">
        <v>35</v>
      </c>
      <c r="D15012" s="234">
        <v>0.7083333333321207</v>
      </c>
      <c r="E15012" s="235">
        <v>0</v>
      </c>
      <c r="F15012" s="235">
        <v>0.000103169270427034</v>
      </c>
    </row>
    <row r="15013" ht="14.25" customHeight="1" spans="1:6" x14ac:dyDescent="0.25">
      <c r="A15013" s="232">
        <v>43778</v>
      </c>
      <c r="B15013" s="233">
        <v>313</v>
      </c>
      <c r="C15013" s="233">
        <v>36</v>
      </c>
      <c r="D15013" s="234">
        <v>0.7291666666678793</v>
      </c>
      <c r="E15013" s="235">
        <v>0</v>
      </c>
      <c r="F15013" s="235">
        <v>0.00010730565608729657</v>
      </c>
    </row>
    <row r="15014" ht="14.25" customHeight="1" spans="1:6" x14ac:dyDescent="0.25">
      <c r="A15014" s="232">
        <v>43778</v>
      </c>
      <c r="B15014" s="233">
        <v>313</v>
      </c>
      <c r="C15014" s="233">
        <v>37</v>
      </c>
      <c r="D15014" s="234">
        <v>0.75</v>
      </c>
      <c r="E15014" s="235">
        <v>0</v>
      </c>
      <c r="F15014" s="235">
        <v>0.00010853755786989296</v>
      </c>
    </row>
    <row r="15015" ht="14.25" customHeight="1" spans="1:6" x14ac:dyDescent="0.25">
      <c r="A15015" s="232">
        <v>43778</v>
      </c>
      <c r="B15015" s="233">
        <v>313</v>
      </c>
      <c r="C15015" s="233">
        <v>38</v>
      </c>
      <c r="D15015" s="234">
        <v>0.7708333333321207</v>
      </c>
      <c r="E15015" s="235">
        <v>0</v>
      </c>
      <c r="F15015" s="235">
        <v>0.0001051323009098705</v>
      </c>
    </row>
    <row r="15016" ht="14.25" customHeight="1" spans="1:6" x14ac:dyDescent="0.25">
      <c r="A15016" s="232">
        <v>43778</v>
      </c>
      <c r="B15016" s="233">
        <v>313</v>
      </c>
      <c r="C15016" s="233">
        <v>39</v>
      </c>
      <c r="D15016" s="234">
        <v>0.7916666666678793</v>
      </c>
      <c r="E15016" s="235">
        <v>0</v>
      </c>
      <c r="F15016" s="235">
        <v>0.00010158682748678825</v>
      </c>
    </row>
    <row r="15017" ht="14.25" customHeight="1" spans="1:6" x14ac:dyDescent="0.25">
      <c r="A15017" s="232">
        <v>43778</v>
      </c>
      <c r="B15017" s="233">
        <v>313</v>
      </c>
      <c r="C15017" s="233">
        <v>40</v>
      </c>
      <c r="D15017" s="234">
        <v>0.8125</v>
      </c>
      <c r="E15017" s="235">
        <v>0</v>
      </c>
      <c r="F15017" s="235">
        <v>0.00009704982336064065</v>
      </c>
    </row>
    <row r="15018" ht="14.25" customHeight="1" spans="1:6" x14ac:dyDescent="0.25">
      <c r="A15018" s="232">
        <v>43778</v>
      </c>
      <c r="B15018" s="233">
        <v>313</v>
      </c>
      <c r="C15018" s="233">
        <v>41</v>
      </c>
      <c r="D15018" s="234">
        <v>0.8333333333321207</v>
      </c>
      <c r="E15018" s="235">
        <v>0</v>
      </c>
      <c r="F15018" s="235">
        <v>0.00009304363870179069</v>
      </c>
    </row>
    <row r="15019" ht="14.25" customHeight="1" spans="1:6" x14ac:dyDescent="0.25">
      <c r="A15019" s="232">
        <v>43778</v>
      </c>
      <c r="B15019" s="233">
        <v>313</v>
      </c>
      <c r="C15019" s="233">
        <v>42</v>
      </c>
      <c r="D15019" s="234">
        <v>0.8541666666678793</v>
      </c>
      <c r="E15019" s="235">
        <v>0</v>
      </c>
      <c r="F15019" s="235">
        <v>0.00008833637172764196</v>
      </c>
    </row>
    <row r="15020" ht="14.25" customHeight="1" spans="1:6" x14ac:dyDescent="0.25">
      <c r="A15020" s="232">
        <v>43778</v>
      </c>
      <c r="B15020" s="233">
        <v>313</v>
      </c>
      <c r="C15020" s="233">
        <v>43</v>
      </c>
      <c r="D15020" s="234">
        <v>0.875</v>
      </c>
      <c r="E15020" s="235">
        <v>0</v>
      </c>
      <c r="F15020" s="235">
        <v>0.00008402972321937824</v>
      </c>
    </row>
    <row r="15021" ht="14.25" customHeight="1" spans="1:6" x14ac:dyDescent="0.25">
      <c r="A15021" s="232">
        <v>43778</v>
      </c>
      <c r="B15021" s="233">
        <v>313</v>
      </c>
      <c r="C15021" s="233">
        <v>44</v>
      </c>
      <c r="D15021" s="234">
        <v>0.8958333333321207</v>
      </c>
      <c r="E15021" s="235">
        <v>0</v>
      </c>
      <c r="F15021" s="235">
        <v>0.00007922230162875826</v>
      </c>
    </row>
    <row r="15022" ht="14.25" customHeight="1" spans="1:6" x14ac:dyDescent="0.25">
      <c r="A15022" s="232">
        <v>43778</v>
      </c>
      <c r="B15022" s="233">
        <v>313</v>
      </c>
      <c r="C15022" s="233">
        <v>45</v>
      </c>
      <c r="D15022" s="234">
        <v>0.9166666666678793</v>
      </c>
      <c r="E15022" s="235">
        <v>0</v>
      </c>
      <c r="F15022" s="235">
        <v>0.0000738139523393108</v>
      </c>
    </row>
    <row r="15023" ht="14.25" customHeight="1" spans="1:6" x14ac:dyDescent="0.25">
      <c r="A15023" s="232">
        <v>43778</v>
      </c>
      <c r="B15023" s="233">
        <v>313</v>
      </c>
      <c r="C15023" s="233">
        <v>46</v>
      </c>
      <c r="D15023" s="234">
        <v>0.9375</v>
      </c>
      <c r="E15023" s="235">
        <v>0</v>
      </c>
      <c r="F15023" s="235">
        <v>0.00006480003685689835</v>
      </c>
    </row>
    <row r="15024" ht="14.25" customHeight="1" spans="1:6" x14ac:dyDescent="0.25">
      <c r="A15024" s="232">
        <v>43778</v>
      </c>
      <c r="B15024" s="233">
        <v>313</v>
      </c>
      <c r="C15024" s="233">
        <v>47</v>
      </c>
      <c r="D15024" s="234">
        <v>0.9583333333321207</v>
      </c>
      <c r="E15024" s="235">
        <v>0</v>
      </c>
      <c r="F15024" s="235">
        <v>0.00005538550290860091</v>
      </c>
    </row>
    <row r="15025" ht="14.25" customHeight="1" spans="1:6" x14ac:dyDescent="0.25">
      <c r="A15025" s="232">
        <v>43778</v>
      </c>
      <c r="B15025" s="233">
        <v>313</v>
      </c>
      <c r="C15025" s="233">
        <v>48</v>
      </c>
      <c r="D15025" s="234">
        <v>0.9791666666678793</v>
      </c>
      <c r="E15025" s="235">
        <v>0</v>
      </c>
      <c r="F15025" s="235">
        <v>0.00004737313359090096</v>
      </c>
    </row>
    <row r="15026" ht="14.25" customHeight="1" spans="1:6" x14ac:dyDescent="0.25">
      <c r="A15026" s="232">
        <v>43779</v>
      </c>
      <c r="B15026" s="233">
        <v>314</v>
      </c>
      <c r="C15026" s="233">
        <v>1</v>
      </c>
      <c r="D15026" s="234">
        <v>0</v>
      </c>
      <c r="E15026" s="235">
        <v>0</v>
      </c>
      <c r="F15026" s="235">
        <v>0.00003996169197202851</v>
      </c>
    </row>
    <row r="15027" ht="14.25" customHeight="1" spans="1:6" x14ac:dyDescent="0.25">
      <c r="A15027" s="232">
        <v>43779</v>
      </c>
      <c r="B15027" s="233">
        <v>314</v>
      </c>
      <c r="C15027" s="233">
        <v>2</v>
      </c>
      <c r="D15027" s="234">
        <v>0.020833333332120674</v>
      </c>
      <c r="E15027" s="235">
        <v>0</v>
      </c>
      <c r="F15027" s="235">
        <v>0.00003585535269670728</v>
      </c>
    </row>
    <row r="15028" ht="14.25" customHeight="1" spans="1:6" x14ac:dyDescent="0.25">
      <c r="A15028" s="232">
        <v>43779</v>
      </c>
      <c r="B15028" s="233">
        <v>314</v>
      </c>
      <c r="C15028" s="233">
        <v>3</v>
      </c>
      <c r="D15028" s="234">
        <v>0.041666666667879326</v>
      </c>
      <c r="E15028" s="235">
        <v>0</v>
      </c>
      <c r="F15028" s="235">
        <v>0.00003335148728492605</v>
      </c>
    </row>
    <row r="15029" ht="14.25" customHeight="1" spans="1:6" x14ac:dyDescent="0.25">
      <c r="A15029" s="232">
        <v>43779</v>
      </c>
      <c r="B15029" s="233">
        <v>314</v>
      </c>
      <c r="C15029" s="233">
        <v>4</v>
      </c>
      <c r="D15029" s="234">
        <v>0.0625</v>
      </c>
      <c r="E15029" s="235">
        <v>0</v>
      </c>
      <c r="F15029" s="235">
        <v>0.0000314485495719723</v>
      </c>
    </row>
    <row r="15030" ht="14.25" customHeight="1" spans="1:6" x14ac:dyDescent="0.25">
      <c r="A15030" s="232">
        <v>43779</v>
      </c>
      <c r="B15030" s="233">
        <v>314</v>
      </c>
      <c r="C15030" s="233">
        <v>5</v>
      </c>
      <c r="D15030" s="234">
        <v>0.08333333333212067</v>
      </c>
      <c r="E15030" s="235">
        <v>0</v>
      </c>
      <c r="F15030" s="235">
        <v>0.00003074746725667356</v>
      </c>
    </row>
    <row r="15031" ht="14.25" customHeight="1" spans="1:6" x14ac:dyDescent="0.25">
      <c r="A15031" s="232">
        <v>43779</v>
      </c>
      <c r="B15031" s="233">
        <v>314</v>
      </c>
      <c r="C15031" s="233">
        <v>6</v>
      </c>
      <c r="D15031" s="234">
        <v>0.10416666666787933</v>
      </c>
      <c r="E15031" s="235">
        <v>0</v>
      </c>
      <c r="F15031" s="235">
        <v>0.000029645766475489823</v>
      </c>
    </row>
    <row r="15032" ht="14.25" customHeight="1" spans="1:6" x14ac:dyDescent="0.25">
      <c r="A15032" s="232">
        <v>43779</v>
      </c>
      <c r="B15032" s="233">
        <v>314</v>
      </c>
      <c r="C15032" s="233">
        <v>7</v>
      </c>
      <c r="D15032" s="234">
        <v>0.125</v>
      </c>
      <c r="E15032" s="235">
        <v>0</v>
      </c>
      <c r="F15032" s="235">
        <v>0.000029545611859018566</v>
      </c>
    </row>
    <row r="15033" ht="14.25" customHeight="1" spans="1:6" x14ac:dyDescent="0.25">
      <c r="A15033" s="232">
        <v>43779</v>
      </c>
      <c r="B15033" s="233">
        <v>314</v>
      </c>
      <c r="C15033" s="233">
        <v>8</v>
      </c>
      <c r="D15033" s="234">
        <v>0.14583333333212067</v>
      </c>
      <c r="E15033" s="235">
        <v>0</v>
      </c>
      <c r="F15033" s="235">
        <v>0.00002894468416019107</v>
      </c>
    </row>
    <row r="15034" ht="14.25" customHeight="1" spans="1:6" x14ac:dyDescent="0.25">
      <c r="A15034" s="232">
        <v>43779</v>
      </c>
      <c r="B15034" s="233">
        <v>314</v>
      </c>
      <c r="C15034" s="233">
        <v>9</v>
      </c>
      <c r="D15034" s="234">
        <v>0.16666666666787933</v>
      </c>
      <c r="E15034" s="235">
        <v>0</v>
      </c>
      <c r="F15034" s="235">
        <v>0.00002884452954371982</v>
      </c>
    </row>
    <row r="15035" ht="14.25" customHeight="1" spans="1:6" x14ac:dyDescent="0.25">
      <c r="A15035" s="232">
        <v>43779</v>
      </c>
      <c r="B15035" s="233">
        <v>314</v>
      </c>
      <c r="C15035" s="233">
        <v>10</v>
      </c>
      <c r="D15035" s="234">
        <v>0.1875</v>
      </c>
      <c r="E15035" s="235">
        <v>0</v>
      </c>
      <c r="F15035" s="235">
        <v>0.000030046384941374813</v>
      </c>
    </row>
    <row r="15036" ht="14.25" customHeight="1" spans="1:6" x14ac:dyDescent="0.25">
      <c r="A15036" s="232">
        <v>43779</v>
      </c>
      <c r="B15036" s="233">
        <v>314</v>
      </c>
      <c r="C15036" s="233">
        <v>11</v>
      </c>
      <c r="D15036" s="234">
        <v>0.20833333333212067</v>
      </c>
      <c r="E15036" s="235">
        <v>0</v>
      </c>
      <c r="F15036" s="235">
        <v>0.00003134839495550106</v>
      </c>
    </row>
    <row r="15037" ht="14.25" customHeight="1" spans="1:6" x14ac:dyDescent="0.25">
      <c r="A15037" s="232">
        <v>43779</v>
      </c>
      <c r="B15037" s="233">
        <v>314</v>
      </c>
      <c r="C15037" s="233">
        <v>12</v>
      </c>
      <c r="D15037" s="234">
        <v>0.22916666666787933</v>
      </c>
      <c r="E15037" s="235">
        <v>0</v>
      </c>
      <c r="F15037" s="235">
        <v>0.000033952414983753533</v>
      </c>
    </row>
    <row r="15038" ht="14.25" customHeight="1" spans="1:6" x14ac:dyDescent="0.25">
      <c r="A15038" s="232">
        <v>43779</v>
      </c>
      <c r="B15038" s="233">
        <v>314</v>
      </c>
      <c r="C15038" s="233">
        <v>13</v>
      </c>
      <c r="D15038" s="234">
        <v>0.25</v>
      </c>
      <c r="E15038" s="235">
        <v>0</v>
      </c>
      <c r="F15038" s="235">
        <v>0.0000411635473696835</v>
      </c>
    </row>
    <row r="15039" ht="14.25" customHeight="1" spans="1:6" x14ac:dyDescent="0.25">
      <c r="A15039" s="232">
        <v>43779</v>
      </c>
      <c r="B15039" s="233">
        <v>314</v>
      </c>
      <c r="C15039" s="233">
        <v>14</v>
      </c>
      <c r="D15039" s="234">
        <v>0.2708333333321207</v>
      </c>
      <c r="E15039" s="235">
        <v>0</v>
      </c>
      <c r="F15039" s="235">
        <v>0.00004837467975561345</v>
      </c>
    </row>
    <row r="15040" ht="14.25" customHeight="1" spans="1:6" x14ac:dyDescent="0.25">
      <c r="A15040" s="232">
        <v>43779</v>
      </c>
      <c r="B15040" s="233">
        <v>314</v>
      </c>
      <c r="C15040" s="233">
        <v>15</v>
      </c>
      <c r="D15040" s="234">
        <v>0.2916666666678793</v>
      </c>
      <c r="E15040" s="235">
        <v>6.994135253501719e-8</v>
      </c>
      <c r="F15040" s="235">
        <v>0.0000571882860050834</v>
      </c>
    </row>
    <row r="15041" ht="14.25" customHeight="1" spans="1:6" x14ac:dyDescent="0.25">
      <c r="A15041" s="232">
        <v>43779</v>
      </c>
      <c r="B15041" s="233">
        <v>314</v>
      </c>
      <c r="C15041" s="233">
        <v>16</v>
      </c>
      <c r="D15041" s="234">
        <v>0.3125</v>
      </c>
      <c r="E15041" s="235">
        <v>0.0000016552786766620733</v>
      </c>
      <c r="F15041" s="235">
        <v>0.0000646998822404271</v>
      </c>
    </row>
    <row r="15042" ht="14.25" customHeight="1" spans="1:6" x14ac:dyDescent="0.25">
      <c r="A15042" s="232">
        <v>43779</v>
      </c>
      <c r="B15042" s="233">
        <v>314</v>
      </c>
      <c r="C15042" s="233">
        <v>17</v>
      </c>
      <c r="D15042" s="234">
        <v>0.3333333333321207</v>
      </c>
      <c r="E15042" s="235">
        <v>0.0000052820319448614455</v>
      </c>
      <c r="F15042" s="235">
        <v>0.00006660281995338085</v>
      </c>
    </row>
    <row r="15043" ht="14.25" customHeight="1" spans="1:6" x14ac:dyDescent="0.25">
      <c r="A15043" s="232">
        <v>43779</v>
      </c>
      <c r="B15043" s="233">
        <v>314</v>
      </c>
      <c r="C15043" s="233">
        <v>18</v>
      </c>
      <c r="D15043" s="234">
        <v>0.3541666666678793</v>
      </c>
      <c r="E15043" s="235">
        <v>0.00001354236397688873</v>
      </c>
      <c r="F15043" s="235">
        <v>0.00006760436611809333</v>
      </c>
    </row>
    <row r="15044" ht="14.25" customHeight="1" spans="1:6" x14ac:dyDescent="0.25">
      <c r="A15044" s="232">
        <v>43779</v>
      </c>
      <c r="B15044" s="233">
        <v>314</v>
      </c>
      <c r="C15044" s="233">
        <v>19</v>
      </c>
      <c r="D15044" s="234">
        <v>0.375</v>
      </c>
      <c r="E15044" s="235">
        <v>0.000026511632561844614</v>
      </c>
      <c r="F15044" s="235">
        <v>0.00006700343841926584</v>
      </c>
    </row>
    <row r="15045" ht="14.25" customHeight="1" spans="1:6" x14ac:dyDescent="0.25">
      <c r="A15045" s="232">
        <v>43779</v>
      </c>
      <c r="B15045" s="233">
        <v>314</v>
      </c>
      <c r="C15045" s="233">
        <v>20</v>
      </c>
      <c r="D15045" s="234">
        <v>0.3958333333321207</v>
      </c>
      <c r="E15045" s="235">
        <v>0.00003643584715564209</v>
      </c>
      <c r="F15045" s="235">
        <v>0.0000655011191721971</v>
      </c>
    </row>
    <row r="15046" ht="14.25" customHeight="1" spans="1:6" x14ac:dyDescent="0.25">
      <c r="A15046" s="232">
        <v>43779</v>
      </c>
      <c r="B15046" s="233">
        <v>314</v>
      </c>
      <c r="C15046" s="233">
        <v>21</v>
      </c>
      <c r="D15046" s="234">
        <v>0.4166666666678793</v>
      </c>
      <c r="E15046" s="235">
        <v>0.00004960926724557057</v>
      </c>
      <c r="F15046" s="235">
        <v>0.00006339787222630086</v>
      </c>
    </row>
    <row r="15047" ht="14.25" customHeight="1" spans="1:6" x14ac:dyDescent="0.25">
      <c r="A15047" s="232">
        <v>43779</v>
      </c>
      <c r="B15047" s="233">
        <v>314</v>
      </c>
      <c r="C15047" s="233">
        <v>22</v>
      </c>
      <c r="D15047" s="234">
        <v>0.4375</v>
      </c>
      <c r="E15047" s="235">
        <v>0.00005667861906104678</v>
      </c>
      <c r="F15047" s="235">
        <v>0.00006149493451334712</v>
      </c>
    </row>
    <row r="15048" ht="14.25" customHeight="1" spans="1:6" x14ac:dyDescent="0.25">
      <c r="A15048" s="232">
        <v>43779</v>
      </c>
      <c r="B15048" s="233">
        <v>314</v>
      </c>
      <c r="C15048" s="233">
        <v>23</v>
      </c>
      <c r="D15048" s="234">
        <v>0.4583333333321207</v>
      </c>
      <c r="E15048" s="235">
        <v>0.00007019220421944095</v>
      </c>
      <c r="F15048" s="235">
        <v>0.000060092769882749627</v>
      </c>
    </row>
    <row r="15049" ht="14.25" customHeight="1" spans="1:6" x14ac:dyDescent="0.25">
      <c r="A15049" s="232">
        <v>43779</v>
      </c>
      <c r="B15049" s="233">
        <v>314</v>
      </c>
      <c r="C15049" s="233">
        <v>24</v>
      </c>
      <c r="D15049" s="234">
        <v>0.4791666666678793</v>
      </c>
      <c r="E15049" s="235">
        <v>0.00007388621981802497</v>
      </c>
      <c r="F15049" s="235">
        <v>0.00006029307911569213</v>
      </c>
    </row>
    <row r="15050" ht="14.25" customHeight="1" spans="1:6" x14ac:dyDescent="0.25">
      <c r="A15050" s="232">
        <v>43779</v>
      </c>
      <c r="B15050" s="233">
        <v>314</v>
      </c>
      <c r="C15050" s="233">
        <v>25</v>
      </c>
      <c r="D15050" s="234">
        <v>0.5</v>
      </c>
      <c r="E15050" s="235">
        <v>0.00006907654430945936</v>
      </c>
      <c r="F15050" s="235">
        <v>0.00006169524374628963</v>
      </c>
    </row>
    <row r="15051" ht="14.25" customHeight="1" spans="1:6" x14ac:dyDescent="0.25">
      <c r="A15051" s="232">
        <v>43779</v>
      </c>
      <c r="B15051" s="233">
        <v>314</v>
      </c>
      <c r="C15051" s="233">
        <v>26</v>
      </c>
      <c r="D15051" s="234">
        <v>0.5208333333321207</v>
      </c>
      <c r="E15051" s="235">
        <v>0.00005944963775376263</v>
      </c>
      <c r="F15051" s="235">
        <v>0.00006269678991100212</v>
      </c>
    </row>
    <row r="15052" ht="14.25" customHeight="1" spans="1:6" x14ac:dyDescent="0.25">
      <c r="A15052" s="232">
        <v>43779</v>
      </c>
      <c r="B15052" s="233">
        <v>314</v>
      </c>
      <c r="C15052" s="233">
        <v>27</v>
      </c>
      <c r="D15052" s="234">
        <v>0.5416666666678793</v>
      </c>
      <c r="E15052" s="235">
        <v>0.00006195715992050086</v>
      </c>
      <c r="F15052" s="235">
        <v>0.00006219601682864587</v>
      </c>
    </row>
    <row r="15053" ht="14.25" customHeight="1" spans="1:6" x14ac:dyDescent="0.25">
      <c r="A15053" s="232">
        <v>43779</v>
      </c>
      <c r="B15053" s="233">
        <v>314</v>
      </c>
      <c r="C15053" s="233">
        <v>28</v>
      </c>
      <c r="D15053" s="234">
        <v>0.5625</v>
      </c>
      <c r="E15053" s="235">
        <v>0.00005215913986818135</v>
      </c>
      <c r="F15053" s="235">
        <v>0.000060393233732163374</v>
      </c>
    </row>
    <row r="15054" ht="14.25" customHeight="1" spans="1:6" x14ac:dyDescent="0.25">
      <c r="A15054" s="232">
        <v>43779</v>
      </c>
      <c r="B15054" s="233">
        <v>314</v>
      </c>
      <c r="C15054" s="233">
        <v>29</v>
      </c>
      <c r="D15054" s="234">
        <v>0.5833333333321207</v>
      </c>
      <c r="E15054" s="235">
        <v>0.00003720480522152895</v>
      </c>
      <c r="F15054" s="235">
        <v>0.00006049338834863463</v>
      </c>
    </row>
    <row r="15055" ht="14.25" customHeight="1" spans="1:6" x14ac:dyDescent="0.25">
      <c r="A15055" s="232">
        <v>43779</v>
      </c>
      <c r="B15055" s="233">
        <v>314</v>
      </c>
      <c r="C15055" s="233">
        <v>30</v>
      </c>
      <c r="D15055" s="234">
        <v>0.6041666666678793</v>
      </c>
      <c r="E15055" s="235">
        <v>0.00002852607795204555</v>
      </c>
      <c r="F15055" s="235">
        <v>0.00006259663529453087</v>
      </c>
    </row>
    <row r="15056" ht="14.25" customHeight="1" spans="1:6" x14ac:dyDescent="0.25">
      <c r="A15056" s="232">
        <v>43779</v>
      </c>
      <c r="B15056" s="233">
        <v>314</v>
      </c>
      <c r="C15056" s="233">
        <v>31</v>
      </c>
      <c r="D15056" s="234">
        <v>0.625</v>
      </c>
      <c r="E15056" s="235">
        <v>0.000014703925472251783</v>
      </c>
      <c r="F15056" s="235">
        <v>0.00006480003685689835</v>
      </c>
    </row>
    <row r="15057" ht="14.25" customHeight="1" spans="1:6" x14ac:dyDescent="0.25">
      <c r="A15057" s="232">
        <v>43779</v>
      </c>
      <c r="B15057" s="233">
        <v>314</v>
      </c>
      <c r="C15057" s="233">
        <v>32</v>
      </c>
      <c r="D15057" s="234">
        <v>0.6458333333321207</v>
      </c>
      <c r="E15057" s="235">
        <v>0.000006612604254989317</v>
      </c>
      <c r="F15057" s="235">
        <v>0.00007040869537928833</v>
      </c>
    </row>
    <row r="15058" ht="14.25" customHeight="1" spans="1:6" x14ac:dyDescent="0.25">
      <c r="A15058" s="232">
        <v>43779</v>
      </c>
      <c r="B15058" s="233">
        <v>314</v>
      </c>
      <c r="C15058" s="233">
        <v>33</v>
      </c>
      <c r="D15058" s="234">
        <v>0.6666666666678793</v>
      </c>
      <c r="E15058" s="235">
        <v>0.0000017508920801055427</v>
      </c>
      <c r="F15058" s="235">
        <v>0.00007942261086170077</v>
      </c>
    </row>
    <row r="15059" ht="14.25" customHeight="1" spans="1:6" x14ac:dyDescent="0.25">
      <c r="A15059" s="232">
        <v>43779</v>
      </c>
      <c r="B15059" s="233">
        <v>314</v>
      </c>
      <c r="C15059" s="233">
        <v>34</v>
      </c>
      <c r="D15059" s="234">
        <v>0.6875</v>
      </c>
      <c r="E15059" s="235">
        <v>0</v>
      </c>
      <c r="F15059" s="235">
        <v>0.00009174162868766444</v>
      </c>
    </row>
    <row r="15060" ht="14.25" customHeight="1" spans="1:6" x14ac:dyDescent="0.25">
      <c r="A15060" s="232">
        <v>43779</v>
      </c>
      <c r="B15060" s="233">
        <v>314</v>
      </c>
      <c r="C15060" s="233">
        <v>35</v>
      </c>
      <c r="D15060" s="234">
        <v>0.7083333333321207</v>
      </c>
      <c r="E15060" s="235">
        <v>0</v>
      </c>
      <c r="F15060" s="235">
        <v>0.00010396049189715685</v>
      </c>
    </row>
    <row r="15061" ht="14.25" customHeight="1" spans="1:6" x14ac:dyDescent="0.25">
      <c r="A15061" s="232">
        <v>43779</v>
      </c>
      <c r="B15061" s="233">
        <v>314</v>
      </c>
      <c r="C15061" s="233">
        <v>36</v>
      </c>
      <c r="D15061" s="234">
        <v>0.7291666666678793</v>
      </c>
      <c r="E15061" s="235">
        <v>0</v>
      </c>
      <c r="F15061" s="235">
        <v>0.0001074659034736506</v>
      </c>
    </row>
    <row r="15062" ht="14.25" customHeight="1" spans="1:6" x14ac:dyDescent="0.25">
      <c r="A15062" s="232">
        <v>43779</v>
      </c>
      <c r="B15062" s="233">
        <v>314</v>
      </c>
      <c r="C15062" s="233">
        <v>37</v>
      </c>
      <c r="D15062" s="234">
        <v>0.75</v>
      </c>
      <c r="E15062" s="235">
        <v>0</v>
      </c>
      <c r="F15062" s="235">
        <v>0.00010836729502189185</v>
      </c>
    </row>
    <row r="15063" ht="14.25" customHeight="1" spans="1:6" x14ac:dyDescent="0.25">
      <c r="A15063" s="232">
        <v>43779</v>
      </c>
      <c r="B15063" s="233">
        <v>314</v>
      </c>
      <c r="C15063" s="233">
        <v>38</v>
      </c>
      <c r="D15063" s="234">
        <v>0.7708333333321207</v>
      </c>
      <c r="E15063" s="235">
        <v>0</v>
      </c>
      <c r="F15063" s="235">
        <v>0.00010510225452492913</v>
      </c>
    </row>
    <row r="15064" ht="14.25" customHeight="1" spans="1:6" x14ac:dyDescent="0.25">
      <c r="A15064" s="232">
        <v>43779</v>
      </c>
      <c r="B15064" s="233">
        <v>314</v>
      </c>
      <c r="C15064" s="233">
        <v>39</v>
      </c>
      <c r="D15064" s="234">
        <v>0.7916666666678793</v>
      </c>
      <c r="E15064" s="235">
        <v>0</v>
      </c>
      <c r="F15064" s="235">
        <v>0.00010190732225949625</v>
      </c>
    </row>
    <row r="15065" ht="14.25" customHeight="1" spans="1:6" x14ac:dyDescent="0.25">
      <c r="A15065" s="232">
        <v>43779</v>
      </c>
      <c r="B15065" s="233">
        <v>314</v>
      </c>
      <c r="C15065" s="233">
        <v>40</v>
      </c>
      <c r="D15065" s="234">
        <v>0.8125</v>
      </c>
      <c r="E15065" s="235">
        <v>0</v>
      </c>
      <c r="F15065" s="235">
        <v>0.00009604827719592816</v>
      </c>
    </row>
    <row r="15066" ht="14.25" customHeight="1" spans="1:6" x14ac:dyDescent="0.25">
      <c r="A15066" s="232">
        <v>43779</v>
      </c>
      <c r="B15066" s="233">
        <v>314</v>
      </c>
      <c r="C15066" s="233">
        <v>41</v>
      </c>
      <c r="D15066" s="234">
        <v>0.8333333333321207</v>
      </c>
      <c r="E15066" s="235">
        <v>0</v>
      </c>
      <c r="F15066" s="235">
        <v>0.00009274317485237694</v>
      </c>
    </row>
    <row r="15067" ht="14.25" customHeight="1" spans="1:6" x14ac:dyDescent="0.25">
      <c r="A15067" s="232">
        <v>43779</v>
      </c>
      <c r="B15067" s="233">
        <v>314</v>
      </c>
      <c r="C15067" s="233">
        <v>42</v>
      </c>
      <c r="D15067" s="234">
        <v>0.8541666666678793</v>
      </c>
      <c r="E15067" s="235">
        <v>0</v>
      </c>
      <c r="F15067" s="235">
        <v>0.00008813606249469946</v>
      </c>
    </row>
    <row r="15068" ht="14.25" customHeight="1" spans="1:6" x14ac:dyDescent="0.25">
      <c r="A15068" s="232">
        <v>43779</v>
      </c>
      <c r="B15068" s="233">
        <v>314</v>
      </c>
      <c r="C15068" s="233">
        <v>43</v>
      </c>
      <c r="D15068" s="234">
        <v>0.875</v>
      </c>
      <c r="E15068" s="235">
        <v>0</v>
      </c>
      <c r="F15068" s="235">
        <v>0.00008332864090407948</v>
      </c>
    </row>
    <row r="15069" ht="14.25" customHeight="1" spans="1:6" x14ac:dyDescent="0.25">
      <c r="A15069" s="232">
        <v>43779</v>
      </c>
      <c r="B15069" s="233">
        <v>314</v>
      </c>
      <c r="C15069" s="233">
        <v>44</v>
      </c>
      <c r="D15069" s="234">
        <v>0.8958333333321207</v>
      </c>
      <c r="E15069" s="235">
        <v>0</v>
      </c>
      <c r="F15069" s="235">
        <v>0.00007932245624522951</v>
      </c>
    </row>
    <row r="15070" ht="14.25" customHeight="1" spans="1:6" x14ac:dyDescent="0.25">
      <c r="A15070" s="232">
        <v>43779</v>
      </c>
      <c r="B15070" s="233">
        <v>314</v>
      </c>
      <c r="C15070" s="233">
        <v>45</v>
      </c>
      <c r="D15070" s="234">
        <v>0.9166666666678793</v>
      </c>
      <c r="E15070" s="235">
        <v>0</v>
      </c>
      <c r="F15070" s="235">
        <v>0.0000738139523393108</v>
      </c>
    </row>
    <row r="15071" ht="14.25" customHeight="1" spans="1:6" x14ac:dyDescent="0.25">
      <c r="A15071" s="232">
        <v>43779</v>
      </c>
      <c r="B15071" s="233">
        <v>314</v>
      </c>
      <c r="C15071" s="233">
        <v>46</v>
      </c>
      <c r="D15071" s="234">
        <v>0.9375</v>
      </c>
      <c r="E15071" s="235">
        <v>0</v>
      </c>
      <c r="F15071" s="235">
        <v>0.00006510050070631209</v>
      </c>
    </row>
    <row r="15072" ht="14.25" customHeight="1" spans="1:6" x14ac:dyDescent="0.25">
      <c r="A15072" s="232">
        <v>43779</v>
      </c>
      <c r="B15072" s="233">
        <v>314</v>
      </c>
      <c r="C15072" s="233">
        <v>47</v>
      </c>
      <c r="D15072" s="234">
        <v>0.9583333333321207</v>
      </c>
      <c r="E15072" s="235">
        <v>0</v>
      </c>
      <c r="F15072" s="235">
        <v>0.00005568596675801466</v>
      </c>
    </row>
    <row r="15073" ht="14.25" customHeight="1" spans="1:6" x14ac:dyDescent="0.25">
      <c r="A15073" s="232">
        <v>43779</v>
      </c>
      <c r="B15073" s="233">
        <v>314</v>
      </c>
      <c r="C15073" s="233">
        <v>48</v>
      </c>
      <c r="D15073" s="234">
        <v>0.9791666666678793</v>
      </c>
      <c r="E15073" s="235">
        <v>0</v>
      </c>
      <c r="F15073" s="235">
        <v>0.000047172824357958464</v>
      </c>
    </row>
    <row r="15074" ht="14.25" customHeight="1" spans="1:6" x14ac:dyDescent="0.25">
      <c r="A15074" s="232">
        <v>43780</v>
      </c>
      <c r="B15074" s="233">
        <v>315</v>
      </c>
      <c r="C15074" s="233">
        <v>1</v>
      </c>
      <c r="D15074" s="234">
        <v>0</v>
      </c>
      <c r="E15074" s="235">
        <v>0</v>
      </c>
      <c r="F15074" s="235">
        <v>0.00004026215582144225</v>
      </c>
    </row>
    <row r="15075" ht="14.25" customHeight="1" spans="1:6" x14ac:dyDescent="0.25">
      <c r="A15075" s="232">
        <v>43780</v>
      </c>
      <c r="B15075" s="233">
        <v>315</v>
      </c>
      <c r="C15075" s="233">
        <v>2</v>
      </c>
      <c r="D15075" s="234">
        <v>0.020833333332120674</v>
      </c>
      <c r="E15075" s="235">
        <v>0</v>
      </c>
      <c r="F15075" s="235">
        <v>0.000036756744244948525</v>
      </c>
    </row>
    <row r="15076" ht="14.25" customHeight="1" spans="1:6" x14ac:dyDescent="0.25">
      <c r="A15076" s="232">
        <v>43780</v>
      </c>
      <c r="B15076" s="233">
        <v>315</v>
      </c>
      <c r="C15076" s="233">
        <v>3</v>
      </c>
      <c r="D15076" s="234">
        <v>0.041666666667879326</v>
      </c>
      <c r="E15076" s="235">
        <v>0</v>
      </c>
      <c r="F15076" s="235">
        <v>0.00003415272421669604</v>
      </c>
    </row>
    <row r="15077" ht="14.25" customHeight="1" spans="1:6" x14ac:dyDescent="0.25">
      <c r="A15077" s="232">
        <v>43780</v>
      </c>
      <c r="B15077" s="233">
        <v>315</v>
      </c>
      <c r="C15077" s="233">
        <v>4</v>
      </c>
      <c r="D15077" s="234">
        <v>0.0625</v>
      </c>
      <c r="E15077" s="235">
        <v>0</v>
      </c>
      <c r="F15077" s="235">
        <v>0.00003214963188727106</v>
      </c>
    </row>
    <row r="15078" ht="14.25" customHeight="1" spans="1:6" x14ac:dyDescent="0.25">
      <c r="A15078" s="232">
        <v>43780</v>
      </c>
      <c r="B15078" s="233">
        <v>315</v>
      </c>
      <c r="C15078" s="233">
        <v>5</v>
      </c>
      <c r="D15078" s="234">
        <v>0.08333333333212067</v>
      </c>
      <c r="E15078" s="235">
        <v>0</v>
      </c>
      <c r="F15078" s="235">
        <v>0.00003094777648961606</v>
      </c>
    </row>
    <row r="15079" ht="14.25" customHeight="1" spans="1:6" x14ac:dyDescent="0.25">
      <c r="A15079" s="232">
        <v>43780</v>
      </c>
      <c r="B15079" s="233">
        <v>315</v>
      </c>
      <c r="C15079" s="233">
        <v>6</v>
      </c>
      <c r="D15079" s="234">
        <v>0.10416666666787933</v>
      </c>
      <c r="E15079" s="235">
        <v>0</v>
      </c>
      <c r="F15079" s="235">
        <v>0.000029445457242547322</v>
      </c>
    </row>
    <row r="15080" ht="14.25" customHeight="1" spans="1:6" x14ac:dyDescent="0.25">
      <c r="A15080" s="232">
        <v>43780</v>
      </c>
      <c r="B15080" s="233">
        <v>315</v>
      </c>
      <c r="C15080" s="233">
        <v>7</v>
      </c>
      <c r="D15080" s="234">
        <v>0.125</v>
      </c>
      <c r="E15080" s="235">
        <v>0</v>
      </c>
      <c r="F15080" s="235">
        <v>0.00002934530262607607</v>
      </c>
    </row>
    <row r="15081" ht="14.25" customHeight="1" spans="1:6" x14ac:dyDescent="0.25">
      <c r="A15081" s="232">
        <v>43780</v>
      </c>
      <c r="B15081" s="233">
        <v>315</v>
      </c>
      <c r="C15081" s="233">
        <v>8</v>
      </c>
      <c r="D15081" s="234">
        <v>0.14583333333212067</v>
      </c>
      <c r="E15081" s="235">
        <v>0</v>
      </c>
      <c r="F15081" s="235">
        <v>0.00002894468416019107</v>
      </c>
    </row>
    <row r="15082" ht="14.25" customHeight="1" spans="1:6" x14ac:dyDescent="0.25">
      <c r="A15082" s="232">
        <v>43780</v>
      </c>
      <c r="B15082" s="233">
        <v>315</v>
      </c>
      <c r="C15082" s="233">
        <v>9</v>
      </c>
      <c r="D15082" s="234">
        <v>0.16666666666787933</v>
      </c>
      <c r="E15082" s="235">
        <v>0</v>
      </c>
      <c r="F15082" s="235">
        <v>0.00002874437492724857</v>
      </c>
    </row>
    <row r="15083" ht="14.25" customHeight="1" spans="1:6" x14ac:dyDescent="0.25">
      <c r="A15083" s="232">
        <v>43780</v>
      </c>
      <c r="B15083" s="233">
        <v>315</v>
      </c>
      <c r="C15083" s="233">
        <v>10</v>
      </c>
      <c r="D15083" s="234">
        <v>0.1875</v>
      </c>
      <c r="E15083" s="235">
        <v>0</v>
      </c>
      <c r="F15083" s="235">
        <v>0.000029846075708432316</v>
      </c>
    </row>
    <row r="15084" ht="14.25" customHeight="1" spans="1:6" x14ac:dyDescent="0.25">
      <c r="A15084" s="232">
        <v>43780</v>
      </c>
      <c r="B15084" s="233">
        <v>315</v>
      </c>
      <c r="C15084" s="233">
        <v>11</v>
      </c>
      <c r="D15084" s="234">
        <v>0.20833333333212067</v>
      </c>
      <c r="E15084" s="235">
        <v>0</v>
      </c>
      <c r="F15084" s="235">
        <v>0.000031148085722558555</v>
      </c>
    </row>
    <row r="15085" ht="14.25" customHeight="1" spans="1:6" x14ac:dyDescent="0.25">
      <c r="A15085" s="232">
        <v>43780</v>
      </c>
      <c r="B15085" s="233">
        <v>315</v>
      </c>
      <c r="C15085" s="233">
        <v>12</v>
      </c>
      <c r="D15085" s="234">
        <v>0.22916666666787933</v>
      </c>
      <c r="E15085" s="235">
        <v>0</v>
      </c>
      <c r="F15085" s="235">
        <v>0.0000334516419013973</v>
      </c>
    </row>
    <row r="15086" ht="14.25" customHeight="1" spans="1:6" x14ac:dyDescent="0.25">
      <c r="A15086" s="232">
        <v>43780</v>
      </c>
      <c r="B15086" s="233">
        <v>315</v>
      </c>
      <c r="C15086" s="233">
        <v>13</v>
      </c>
      <c r="D15086" s="234">
        <v>0.25</v>
      </c>
      <c r="E15086" s="235">
        <v>0</v>
      </c>
      <c r="F15086" s="235">
        <v>0.00004036231043791349</v>
      </c>
    </row>
    <row r="15087" ht="14.25" customHeight="1" spans="1:6" x14ac:dyDescent="0.25">
      <c r="A15087" s="232">
        <v>43780</v>
      </c>
      <c r="B15087" s="233">
        <v>315</v>
      </c>
      <c r="C15087" s="233">
        <v>14</v>
      </c>
      <c r="D15087" s="234">
        <v>0.2708333333321207</v>
      </c>
      <c r="E15087" s="235">
        <v>0</v>
      </c>
      <c r="F15087" s="235">
        <v>0.0000470726697414872</v>
      </c>
    </row>
    <row r="15088" ht="14.25" customHeight="1" spans="1:6" x14ac:dyDescent="0.25">
      <c r="A15088" s="232">
        <v>43780</v>
      </c>
      <c r="B15088" s="233">
        <v>315</v>
      </c>
      <c r="C15088" s="233">
        <v>15</v>
      </c>
      <c r="D15088" s="234">
        <v>0.2916666666678793</v>
      </c>
      <c r="E15088" s="235">
        <v>1.865102734267125e-7</v>
      </c>
      <c r="F15088" s="235">
        <v>0.000057088131388612155</v>
      </c>
    </row>
    <row r="15089" ht="14.25" customHeight="1" spans="1:6" x14ac:dyDescent="0.25">
      <c r="A15089" s="232">
        <v>43780</v>
      </c>
      <c r="B15089" s="233">
        <v>315</v>
      </c>
      <c r="C15089" s="233">
        <v>16</v>
      </c>
      <c r="D15089" s="234">
        <v>0.3125</v>
      </c>
      <c r="E15089" s="235">
        <v>0.0000033128384865237356</v>
      </c>
      <c r="F15089" s="235">
        <v>0.00006319756299335835</v>
      </c>
    </row>
    <row r="15090" ht="14.25" customHeight="1" spans="1:6" x14ac:dyDescent="0.25">
      <c r="A15090" s="232">
        <v>43780</v>
      </c>
      <c r="B15090" s="233">
        <v>315</v>
      </c>
      <c r="C15090" s="233">
        <v>17</v>
      </c>
      <c r="D15090" s="234">
        <v>0.3333333333321207</v>
      </c>
      <c r="E15090" s="235">
        <v>0.000013750949015311408</v>
      </c>
      <c r="F15090" s="235">
        <v>0.00006740405688515083</v>
      </c>
    </row>
    <row r="15091" ht="14.25" customHeight="1" spans="1:6" x14ac:dyDescent="0.25">
      <c r="A15091" s="232">
        <v>43780</v>
      </c>
      <c r="B15091" s="233">
        <v>315</v>
      </c>
      <c r="C15091" s="233">
        <v>18</v>
      </c>
      <c r="D15091" s="234">
        <v>0.3541666666678793</v>
      </c>
      <c r="E15091" s="235">
        <v>0.000049318893599170724</v>
      </c>
      <c r="F15091" s="235">
        <v>0.00006810513920044957</v>
      </c>
    </row>
    <row r="15092" ht="14.25" customHeight="1" spans="1:6" x14ac:dyDescent="0.25">
      <c r="A15092" s="232">
        <v>43780</v>
      </c>
      <c r="B15092" s="233">
        <v>315</v>
      </c>
      <c r="C15092" s="233">
        <v>19</v>
      </c>
      <c r="D15092" s="234">
        <v>0.375</v>
      </c>
      <c r="E15092" s="235">
        <v>0.00009125314035488104</v>
      </c>
      <c r="F15092" s="235">
        <v>0.00006740405688515083</v>
      </c>
    </row>
    <row r="15093" ht="14.25" customHeight="1" spans="1:6" x14ac:dyDescent="0.25">
      <c r="A15093" s="232">
        <v>43780</v>
      </c>
      <c r="B15093" s="233">
        <v>315</v>
      </c>
      <c r="C15093" s="233">
        <v>20</v>
      </c>
      <c r="D15093" s="234">
        <v>0.3958333333321207</v>
      </c>
      <c r="E15093" s="235">
        <v>0.00010095177261633433</v>
      </c>
      <c r="F15093" s="235">
        <v>0.00006680312918632335</v>
      </c>
    </row>
    <row r="15094" ht="14.25" customHeight="1" spans="1:6" x14ac:dyDescent="0.25">
      <c r="A15094" s="232">
        <v>43780</v>
      </c>
      <c r="B15094" s="233">
        <v>315</v>
      </c>
      <c r="C15094" s="233">
        <v>21</v>
      </c>
      <c r="D15094" s="234">
        <v>0.4166666666678793</v>
      </c>
      <c r="E15094" s="235">
        <v>0.00010995207013034914</v>
      </c>
      <c r="F15094" s="235">
        <v>0.00006580158302161085</v>
      </c>
    </row>
    <row r="15095" ht="14.25" customHeight="1" spans="1:6" x14ac:dyDescent="0.25">
      <c r="A15095" s="232">
        <v>43780</v>
      </c>
      <c r="B15095" s="233">
        <v>315</v>
      </c>
      <c r="C15095" s="233">
        <v>22</v>
      </c>
      <c r="D15095" s="234">
        <v>0.4375</v>
      </c>
      <c r="E15095" s="235">
        <v>0.00010366664752234333</v>
      </c>
      <c r="F15095" s="235">
        <v>0.0000634980268427721</v>
      </c>
    </row>
    <row r="15096" ht="14.25" customHeight="1" spans="1:6" x14ac:dyDescent="0.25">
      <c r="A15096" s="232">
        <v>43780</v>
      </c>
      <c r="B15096" s="233">
        <v>315</v>
      </c>
      <c r="C15096" s="233">
        <v>23</v>
      </c>
      <c r="D15096" s="234">
        <v>0.4583333333321207</v>
      </c>
      <c r="E15096" s="235">
        <v>0.00012085189892987205</v>
      </c>
      <c r="F15096" s="235">
        <v>0.00006309740837688711</v>
      </c>
    </row>
    <row r="15097" ht="14.25" customHeight="1" spans="1:6" x14ac:dyDescent="0.25">
      <c r="A15097" s="232">
        <v>43780</v>
      </c>
      <c r="B15097" s="233">
        <v>315</v>
      </c>
      <c r="C15097" s="233">
        <v>24</v>
      </c>
      <c r="D15097" s="234">
        <v>0.4791666666678793</v>
      </c>
      <c r="E15097" s="235">
        <v>0.00018501687730256496</v>
      </c>
      <c r="F15097" s="235">
        <v>0.00006399879992512835</v>
      </c>
    </row>
    <row r="15098" ht="14.25" customHeight="1" spans="1:6" x14ac:dyDescent="0.25">
      <c r="A15098" s="232">
        <v>43780</v>
      </c>
      <c r="B15098" s="233">
        <v>315</v>
      </c>
      <c r="C15098" s="233">
        <v>25</v>
      </c>
      <c r="D15098" s="234">
        <v>0.5</v>
      </c>
      <c r="E15098" s="235">
        <v>0.00021185937499409283</v>
      </c>
      <c r="F15098" s="235">
        <v>0.00006560127378866834</v>
      </c>
    </row>
    <row r="15099" ht="14.25" customHeight="1" spans="1:6" x14ac:dyDescent="0.25">
      <c r="A15099" s="232">
        <v>43780</v>
      </c>
      <c r="B15099" s="233">
        <v>315</v>
      </c>
      <c r="C15099" s="233">
        <v>26</v>
      </c>
      <c r="D15099" s="234">
        <v>0.5208333333321207</v>
      </c>
      <c r="E15099" s="235">
        <v>0.0001814884944266899</v>
      </c>
      <c r="F15099" s="235">
        <v>0.00006600189225455336</v>
      </c>
    </row>
    <row r="15100" ht="14.25" customHeight="1" spans="1:6" x14ac:dyDescent="0.25">
      <c r="A15100" s="232">
        <v>43780</v>
      </c>
      <c r="B15100" s="233">
        <v>315</v>
      </c>
      <c r="C15100" s="233">
        <v>27</v>
      </c>
      <c r="D15100" s="234">
        <v>0.5416666666678793</v>
      </c>
      <c r="E15100" s="235">
        <v>0.00016553064612896432</v>
      </c>
      <c r="F15100" s="235">
        <v>0.0000653008099392546</v>
      </c>
    </row>
    <row r="15101" ht="14.25" customHeight="1" spans="1:6" x14ac:dyDescent="0.25">
      <c r="A15101" s="232">
        <v>43780</v>
      </c>
      <c r="B15101" s="233">
        <v>315</v>
      </c>
      <c r="C15101" s="233">
        <v>28</v>
      </c>
      <c r="D15101" s="234">
        <v>0.5625</v>
      </c>
      <c r="E15101" s="235">
        <v>0.00008787319890235393</v>
      </c>
      <c r="F15101" s="235">
        <v>0.00006309740837688711</v>
      </c>
    </row>
    <row r="15102" ht="14.25" customHeight="1" spans="1:6" x14ac:dyDescent="0.25">
      <c r="A15102" s="232">
        <v>43780</v>
      </c>
      <c r="B15102" s="233">
        <v>315</v>
      </c>
      <c r="C15102" s="233">
        <v>29</v>
      </c>
      <c r="D15102" s="234">
        <v>0.5833333333321207</v>
      </c>
      <c r="E15102" s="235">
        <v>0.00006192586690181533</v>
      </c>
      <c r="F15102" s="235">
        <v>0.00006199570759570338</v>
      </c>
    </row>
    <row r="15103" ht="14.25" customHeight="1" spans="1:6" x14ac:dyDescent="0.25">
      <c r="A15103" s="232">
        <v>43780</v>
      </c>
      <c r="B15103" s="233">
        <v>315</v>
      </c>
      <c r="C15103" s="233">
        <v>30</v>
      </c>
      <c r="D15103" s="234">
        <v>0.6041666666678793</v>
      </c>
      <c r="E15103" s="235">
        <v>0.00004990232834424054</v>
      </c>
      <c r="F15103" s="235">
        <v>0.00006319756299335835</v>
      </c>
    </row>
    <row r="15104" ht="14.25" customHeight="1" spans="1:6" x14ac:dyDescent="0.25">
      <c r="A15104" s="232">
        <v>43780</v>
      </c>
      <c r="B15104" s="233">
        <v>315</v>
      </c>
      <c r="C15104" s="233">
        <v>31</v>
      </c>
      <c r="D15104" s="234">
        <v>0.625</v>
      </c>
      <c r="E15104" s="235">
        <v>0.00002746626900511994</v>
      </c>
      <c r="F15104" s="235">
        <v>0.00006560127378866834</v>
      </c>
    </row>
    <row r="15105" ht="14.25" customHeight="1" spans="1:6" x14ac:dyDescent="0.25">
      <c r="A15105" s="232">
        <v>43780</v>
      </c>
      <c r="B15105" s="233">
        <v>315</v>
      </c>
      <c r="C15105" s="233">
        <v>32</v>
      </c>
      <c r="D15105" s="234">
        <v>0.6458333333321207</v>
      </c>
      <c r="E15105" s="235">
        <v>0.00001528118878905884</v>
      </c>
      <c r="F15105" s="235">
        <v>0.00007080931384517331</v>
      </c>
    </row>
    <row r="15106" ht="14.25" customHeight="1" spans="1:6" x14ac:dyDescent="0.25">
      <c r="A15106" s="232">
        <v>43780</v>
      </c>
      <c r="B15106" s="233">
        <v>315</v>
      </c>
      <c r="C15106" s="233">
        <v>33</v>
      </c>
      <c r="D15106" s="234">
        <v>0.6666666666678793</v>
      </c>
      <c r="E15106" s="235">
        <v>0.000005285707455820094</v>
      </c>
      <c r="F15106" s="235">
        <v>0.00007932245624522951</v>
      </c>
    </row>
    <row r="15107" ht="14.25" customHeight="1" spans="1:6" x14ac:dyDescent="0.25">
      <c r="A15107" s="232">
        <v>43780</v>
      </c>
      <c r="B15107" s="233">
        <v>315</v>
      </c>
      <c r="C15107" s="233">
        <v>34</v>
      </c>
      <c r="D15107" s="234">
        <v>0.6875</v>
      </c>
      <c r="E15107" s="235">
        <v>2.182489601768797e-8</v>
      </c>
      <c r="F15107" s="235">
        <v>0.00009074008252295195</v>
      </c>
    </row>
    <row r="15108" ht="14.25" customHeight="1" spans="1:6" x14ac:dyDescent="0.25">
      <c r="A15108" s="232">
        <v>43780</v>
      </c>
      <c r="B15108" s="233">
        <v>315</v>
      </c>
      <c r="C15108" s="233">
        <v>35</v>
      </c>
      <c r="D15108" s="234">
        <v>0.7083333333321207</v>
      </c>
      <c r="E15108" s="235">
        <v>0</v>
      </c>
      <c r="F15108" s="235">
        <v>0.00009915307030653687</v>
      </c>
    </row>
    <row r="15109" ht="14.25" customHeight="1" spans="1:6" x14ac:dyDescent="0.25">
      <c r="A15109" s="232">
        <v>43780</v>
      </c>
      <c r="B15109" s="233">
        <v>315</v>
      </c>
      <c r="C15109" s="233">
        <v>36</v>
      </c>
      <c r="D15109" s="234">
        <v>0.7291666666678793</v>
      </c>
      <c r="E15109" s="235">
        <v>0</v>
      </c>
      <c r="F15109" s="235">
        <v>0.00010391041458892124</v>
      </c>
    </row>
    <row r="15110" ht="14.25" customHeight="1" spans="1:6" x14ac:dyDescent="0.25">
      <c r="A15110" s="232">
        <v>43780</v>
      </c>
      <c r="B15110" s="233">
        <v>315</v>
      </c>
      <c r="C15110" s="233">
        <v>37</v>
      </c>
      <c r="D15110" s="234">
        <v>0.75</v>
      </c>
      <c r="E15110" s="235">
        <v>0</v>
      </c>
      <c r="F15110" s="235">
        <v>0.00010552290391410836</v>
      </c>
    </row>
    <row r="15111" ht="14.25" customHeight="1" spans="1:6" x14ac:dyDescent="0.25">
      <c r="A15111" s="232">
        <v>43780</v>
      </c>
      <c r="B15111" s="233">
        <v>315</v>
      </c>
      <c r="C15111" s="233">
        <v>38</v>
      </c>
      <c r="D15111" s="234">
        <v>0.7708333333321207</v>
      </c>
      <c r="E15111" s="235">
        <v>0</v>
      </c>
      <c r="F15111" s="235">
        <v>0.00010315925496538686</v>
      </c>
    </row>
    <row r="15112" ht="14.25" customHeight="1" spans="1:6" x14ac:dyDescent="0.25">
      <c r="A15112" s="232">
        <v>43780</v>
      </c>
      <c r="B15112" s="233">
        <v>315</v>
      </c>
      <c r="C15112" s="233">
        <v>39</v>
      </c>
      <c r="D15112" s="234">
        <v>0.7916666666678793</v>
      </c>
      <c r="E15112" s="235">
        <v>0</v>
      </c>
      <c r="F15112" s="235">
        <v>0.00009885260645712315</v>
      </c>
    </row>
    <row r="15113" ht="14.25" customHeight="1" spans="1:6" x14ac:dyDescent="0.25">
      <c r="A15113" s="232">
        <v>43780</v>
      </c>
      <c r="B15113" s="233">
        <v>315</v>
      </c>
      <c r="C15113" s="233">
        <v>40</v>
      </c>
      <c r="D15113" s="234">
        <v>0.8125</v>
      </c>
      <c r="E15113" s="235">
        <v>0</v>
      </c>
      <c r="F15113" s="235">
        <v>0.00009314379331826193</v>
      </c>
    </row>
    <row r="15114" ht="14.25" customHeight="1" spans="1:6" x14ac:dyDescent="0.25">
      <c r="A15114" s="232">
        <v>43780</v>
      </c>
      <c r="B15114" s="233">
        <v>315</v>
      </c>
      <c r="C15114" s="233">
        <v>41</v>
      </c>
      <c r="D15114" s="234">
        <v>0.8333333333321207</v>
      </c>
      <c r="E15114" s="235">
        <v>0</v>
      </c>
      <c r="F15114" s="235">
        <v>0.00008933791789235445</v>
      </c>
    </row>
    <row r="15115" ht="14.25" customHeight="1" spans="1:6" x14ac:dyDescent="0.25">
      <c r="A15115" s="232">
        <v>43780</v>
      </c>
      <c r="B15115" s="233">
        <v>315</v>
      </c>
      <c r="C15115" s="233">
        <v>42</v>
      </c>
      <c r="D15115" s="234">
        <v>0.8541666666678793</v>
      </c>
      <c r="E15115" s="235">
        <v>0</v>
      </c>
      <c r="F15115" s="235">
        <v>0.00008523157861703322</v>
      </c>
    </row>
    <row r="15116" ht="14.25" customHeight="1" spans="1:6" x14ac:dyDescent="0.25">
      <c r="A15116" s="232">
        <v>43780</v>
      </c>
      <c r="B15116" s="233">
        <v>315</v>
      </c>
      <c r="C15116" s="233">
        <v>43</v>
      </c>
      <c r="D15116" s="234">
        <v>0.875</v>
      </c>
      <c r="E15116" s="235">
        <v>0</v>
      </c>
      <c r="F15116" s="235">
        <v>0.00008102508472524076</v>
      </c>
    </row>
    <row r="15117" ht="14.25" customHeight="1" spans="1:6" x14ac:dyDescent="0.25">
      <c r="A15117" s="232">
        <v>43780</v>
      </c>
      <c r="B15117" s="233">
        <v>315</v>
      </c>
      <c r="C15117" s="233">
        <v>44</v>
      </c>
      <c r="D15117" s="234">
        <v>0.8958333333321207</v>
      </c>
      <c r="E15117" s="235">
        <v>0</v>
      </c>
      <c r="F15117" s="235">
        <v>0.00007731936391580452</v>
      </c>
    </row>
    <row r="15118" ht="14.25" customHeight="1" spans="1:6" x14ac:dyDescent="0.25">
      <c r="A15118" s="232">
        <v>43780</v>
      </c>
      <c r="B15118" s="233">
        <v>315</v>
      </c>
      <c r="C15118" s="233">
        <v>45</v>
      </c>
      <c r="D15118" s="234">
        <v>0.9166666666678793</v>
      </c>
      <c r="E15118" s="235">
        <v>0</v>
      </c>
      <c r="F15118" s="235">
        <v>0.00007331317925695456</v>
      </c>
    </row>
    <row r="15119" ht="14.25" customHeight="1" spans="1:6" x14ac:dyDescent="0.25">
      <c r="A15119" s="232">
        <v>43780</v>
      </c>
      <c r="B15119" s="233">
        <v>315</v>
      </c>
      <c r="C15119" s="233">
        <v>46</v>
      </c>
      <c r="D15119" s="234">
        <v>0.9375</v>
      </c>
      <c r="E15119" s="235">
        <v>0</v>
      </c>
      <c r="F15119" s="235">
        <v>0.00006570142840513958</v>
      </c>
    </row>
    <row r="15120" ht="14.25" customHeight="1" spans="1:6" x14ac:dyDescent="0.25">
      <c r="A15120" s="232">
        <v>43780</v>
      </c>
      <c r="B15120" s="233">
        <v>315</v>
      </c>
      <c r="C15120" s="233">
        <v>47</v>
      </c>
      <c r="D15120" s="234">
        <v>0.9583333333321207</v>
      </c>
      <c r="E15120" s="235">
        <v>0</v>
      </c>
      <c r="F15120" s="235">
        <v>0.00005758890447096841</v>
      </c>
    </row>
    <row r="15121" ht="14.25" customHeight="1" spans="1:6" x14ac:dyDescent="0.25">
      <c r="A15121" s="232">
        <v>43780</v>
      </c>
      <c r="B15121" s="233">
        <v>315</v>
      </c>
      <c r="C15121" s="233">
        <v>48</v>
      </c>
      <c r="D15121" s="234">
        <v>0.9791666666678793</v>
      </c>
      <c r="E15121" s="235">
        <v>0</v>
      </c>
      <c r="F15121" s="235">
        <v>0.000050077308235624696</v>
      </c>
    </row>
    <row r="15122" ht="14.25" customHeight="1" spans="1:6" x14ac:dyDescent="0.25">
      <c r="A15122" s="232">
        <v>43781</v>
      </c>
      <c r="B15122" s="233">
        <v>316</v>
      </c>
      <c r="C15122" s="233">
        <v>1</v>
      </c>
      <c r="D15122" s="234">
        <v>0</v>
      </c>
      <c r="E15122" s="235">
        <v>0</v>
      </c>
      <c r="F15122" s="235">
        <v>0.000043967876630878485</v>
      </c>
    </row>
    <row r="15123" ht="14.25" customHeight="1" spans="1:6" x14ac:dyDescent="0.25">
      <c r="A15123" s="232">
        <v>43781</v>
      </c>
      <c r="B15123" s="233">
        <v>316</v>
      </c>
      <c r="C15123" s="233">
        <v>2</v>
      </c>
      <c r="D15123" s="234">
        <v>0.020833333332120674</v>
      </c>
      <c r="E15123" s="235">
        <v>0</v>
      </c>
      <c r="F15123" s="235">
        <v>0.000038759836574373515</v>
      </c>
    </row>
    <row r="15124" ht="14.25" customHeight="1" spans="1:6" x14ac:dyDescent="0.25">
      <c r="A15124" s="232">
        <v>43781</v>
      </c>
      <c r="B15124" s="233">
        <v>316</v>
      </c>
      <c r="C15124" s="233">
        <v>3</v>
      </c>
      <c r="D15124" s="234">
        <v>0.041666666667879326</v>
      </c>
      <c r="E15124" s="235">
        <v>0</v>
      </c>
      <c r="F15124" s="235">
        <v>0.000036356125779063524</v>
      </c>
    </row>
    <row r="15125" ht="14.25" customHeight="1" spans="1:6" x14ac:dyDescent="0.25">
      <c r="A15125" s="232">
        <v>43781</v>
      </c>
      <c r="B15125" s="233">
        <v>316</v>
      </c>
      <c r="C15125" s="233">
        <v>4</v>
      </c>
      <c r="D15125" s="234">
        <v>0.0625</v>
      </c>
      <c r="E15125" s="235">
        <v>0</v>
      </c>
      <c r="F15125" s="235">
        <v>0.0000334516419013973</v>
      </c>
    </row>
    <row r="15126" ht="14.25" customHeight="1" spans="1:6" x14ac:dyDescent="0.25">
      <c r="A15126" s="232">
        <v>43781</v>
      </c>
      <c r="B15126" s="233">
        <v>316</v>
      </c>
      <c r="C15126" s="233">
        <v>5</v>
      </c>
      <c r="D15126" s="234">
        <v>0.08333333333212067</v>
      </c>
      <c r="E15126" s="235">
        <v>0</v>
      </c>
      <c r="F15126" s="235">
        <v>0.00003174901342138605</v>
      </c>
    </row>
    <row r="15127" ht="14.25" customHeight="1" spans="1:6" x14ac:dyDescent="0.25">
      <c r="A15127" s="232">
        <v>43781</v>
      </c>
      <c r="B15127" s="233">
        <v>316</v>
      </c>
      <c r="C15127" s="233">
        <v>6</v>
      </c>
      <c r="D15127" s="234">
        <v>0.10416666666787933</v>
      </c>
      <c r="E15127" s="235">
        <v>0</v>
      </c>
      <c r="F15127" s="235">
        <v>0.000030046384941374813</v>
      </c>
    </row>
    <row r="15128" ht="14.25" customHeight="1" spans="1:6" x14ac:dyDescent="0.25">
      <c r="A15128" s="232">
        <v>43781</v>
      </c>
      <c r="B15128" s="233">
        <v>316</v>
      </c>
      <c r="C15128" s="233">
        <v>7</v>
      </c>
      <c r="D15128" s="234">
        <v>0.125</v>
      </c>
      <c r="E15128" s="235">
        <v>0</v>
      </c>
      <c r="F15128" s="235">
        <v>0.000029645766475489823</v>
      </c>
    </row>
    <row r="15129" ht="14.25" customHeight="1" spans="1:6" x14ac:dyDescent="0.25">
      <c r="A15129" s="232">
        <v>43781</v>
      </c>
      <c r="B15129" s="233">
        <v>316</v>
      </c>
      <c r="C15129" s="233">
        <v>8</v>
      </c>
      <c r="D15129" s="234">
        <v>0.14583333333212067</v>
      </c>
      <c r="E15129" s="235">
        <v>0</v>
      </c>
      <c r="F15129" s="235">
        <v>0.00002934530262607607</v>
      </c>
    </row>
    <row r="15130" ht="14.25" customHeight="1" spans="1:6" x14ac:dyDescent="0.25">
      <c r="A15130" s="232">
        <v>43781</v>
      </c>
      <c r="B15130" s="233">
        <v>316</v>
      </c>
      <c r="C15130" s="233">
        <v>9</v>
      </c>
      <c r="D15130" s="234">
        <v>0.16666666666787933</v>
      </c>
      <c r="E15130" s="235">
        <v>0</v>
      </c>
      <c r="F15130" s="235">
        <v>0.00002914499339313357</v>
      </c>
    </row>
    <row r="15131" ht="14.25" customHeight="1" spans="1:6" x14ac:dyDescent="0.25">
      <c r="A15131" s="232">
        <v>43781</v>
      </c>
      <c r="B15131" s="233">
        <v>316</v>
      </c>
      <c r="C15131" s="233">
        <v>10</v>
      </c>
      <c r="D15131" s="234">
        <v>0.1875</v>
      </c>
      <c r="E15131" s="235">
        <v>0</v>
      </c>
      <c r="F15131" s="235">
        <v>0.000029645766475489823</v>
      </c>
    </row>
    <row r="15132" ht="14.25" customHeight="1" spans="1:6" x14ac:dyDescent="0.25">
      <c r="A15132" s="232">
        <v>43781</v>
      </c>
      <c r="B15132" s="233">
        <v>316</v>
      </c>
      <c r="C15132" s="233">
        <v>11</v>
      </c>
      <c r="D15132" s="234">
        <v>0.20833333333212067</v>
      </c>
      <c r="E15132" s="235">
        <v>0</v>
      </c>
      <c r="F15132" s="235">
        <v>0.00003094777648961606</v>
      </c>
    </row>
    <row r="15133" ht="14.25" customHeight="1" spans="1:6" x14ac:dyDescent="0.25">
      <c r="A15133" s="232">
        <v>43781</v>
      </c>
      <c r="B15133" s="233">
        <v>316</v>
      </c>
      <c r="C15133" s="233">
        <v>12</v>
      </c>
      <c r="D15133" s="234">
        <v>0.22916666666787933</v>
      </c>
      <c r="E15133" s="235">
        <v>0</v>
      </c>
      <c r="F15133" s="235">
        <v>0.000032550250353156044</v>
      </c>
    </row>
    <row r="15134" ht="14.25" customHeight="1" spans="1:6" x14ac:dyDescent="0.25">
      <c r="A15134" s="232">
        <v>43781</v>
      </c>
      <c r="B15134" s="233">
        <v>316</v>
      </c>
      <c r="C15134" s="233">
        <v>13</v>
      </c>
      <c r="D15134" s="234">
        <v>0.25</v>
      </c>
      <c r="E15134" s="235">
        <v>0</v>
      </c>
      <c r="F15134" s="235">
        <v>0.00003585535269670728</v>
      </c>
    </row>
    <row r="15135" ht="14.25" customHeight="1" spans="1:6" x14ac:dyDescent="0.25">
      <c r="A15135" s="232">
        <v>43781</v>
      </c>
      <c r="B15135" s="233">
        <v>316</v>
      </c>
      <c r="C15135" s="233">
        <v>14</v>
      </c>
      <c r="D15135" s="234">
        <v>0.2708333333321207</v>
      </c>
      <c r="E15135" s="235">
        <v>0</v>
      </c>
      <c r="F15135" s="235">
        <v>0.00003906030042378726</v>
      </c>
    </row>
    <row r="15136" ht="14.25" customHeight="1" spans="1:6" x14ac:dyDescent="0.25">
      <c r="A15136" s="232">
        <v>43781</v>
      </c>
      <c r="B15136" s="233">
        <v>316</v>
      </c>
      <c r="C15136" s="233">
        <v>15</v>
      </c>
      <c r="D15136" s="234">
        <v>0.2916666666678793</v>
      </c>
      <c r="E15136" s="235">
        <v>6.527859569934938e-7</v>
      </c>
      <c r="F15136" s="235">
        <v>0.00004406803124734973</v>
      </c>
    </row>
    <row r="15137" ht="14.25" customHeight="1" spans="1:6" x14ac:dyDescent="0.25">
      <c r="A15137" s="232">
        <v>43781</v>
      </c>
      <c r="B15137" s="233">
        <v>316</v>
      </c>
      <c r="C15137" s="233">
        <v>16</v>
      </c>
      <c r="D15137" s="234">
        <v>0.3125</v>
      </c>
      <c r="E15137" s="235">
        <v>0.000007833431483921925</v>
      </c>
      <c r="F15137" s="235">
        <v>0.00005188009133210718</v>
      </c>
    </row>
    <row r="15138" ht="14.25" customHeight="1" spans="1:6" x14ac:dyDescent="0.25">
      <c r="A15138" s="232">
        <v>43781</v>
      </c>
      <c r="B15138" s="233">
        <v>316</v>
      </c>
      <c r="C15138" s="233">
        <v>17</v>
      </c>
      <c r="D15138" s="234">
        <v>0.3333333333321207</v>
      </c>
      <c r="E15138" s="235">
        <v>0.000022338883963480053</v>
      </c>
      <c r="F15138" s="235">
        <v>0.00005979230603333589</v>
      </c>
    </row>
    <row r="15139" ht="14.25" customHeight="1" spans="1:6" x14ac:dyDescent="0.25">
      <c r="A15139" s="232">
        <v>43781</v>
      </c>
      <c r="B15139" s="233">
        <v>316</v>
      </c>
      <c r="C15139" s="233">
        <v>18</v>
      </c>
      <c r="D15139" s="234">
        <v>0.3541666666678793</v>
      </c>
      <c r="E15139" s="235">
        <v>0.000039977329891834404</v>
      </c>
      <c r="F15139" s="235">
        <v>0.0000667029745698521</v>
      </c>
    </row>
    <row r="15140" ht="14.25" customHeight="1" spans="1:6" x14ac:dyDescent="0.25">
      <c r="A15140" s="232">
        <v>43781</v>
      </c>
      <c r="B15140" s="233">
        <v>316</v>
      </c>
      <c r="C15140" s="233">
        <v>19</v>
      </c>
      <c r="D15140" s="234">
        <v>0.375</v>
      </c>
      <c r="E15140" s="235">
        <v>0.000057992107120081905</v>
      </c>
      <c r="F15140" s="235">
        <v>0.00006970761306398956</v>
      </c>
    </row>
    <row r="15141" ht="14.25" customHeight="1" spans="1:6" x14ac:dyDescent="0.25">
      <c r="A15141" s="232">
        <v>43781</v>
      </c>
      <c r="B15141" s="233">
        <v>316</v>
      </c>
      <c r="C15141" s="233">
        <v>20</v>
      </c>
      <c r="D15141" s="234">
        <v>0.3958333333321207</v>
      </c>
      <c r="E15141" s="235">
        <v>0.00007686002816497565</v>
      </c>
      <c r="F15141" s="235">
        <v>0.0000724117877087133</v>
      </c>
    </row>
    <row r="15142" ht="14.25" customHeight="1" spans="1:6" x14ac:dyDescent="0.25">
      <c r="A15142" s="232">
        <v>43781</v>
      </c>
      <c r="B15142" s="233">
        <v>316</v>
      </c>
      <c r="C15142" s="233">
        <v>21</v>
      </c>
      <c r="D15142" s="234">
        <v>0.4166666666678793</v>
      </c>
      <c r="E15142" s="235">
        <v>0.00014350536120168078</v>
      </c>
      <c r="F15142" s="235">
        <v>0.00007131008692752957</v>
      </c>
    </row>
    <row r="15143" ht="14.25" customHeight="1" spans="1:6" x14ac:dyDescent="0.25">
      <c r="A15143" s="232">
        <v>43781</v>
      </c>
      <c r="B15143" s="233">
        <v>316</v>
      </c>
      <c r="C15143" s="233">
        <v>22</v>
      </c>
      <c r="D15143" s="234">
        <v>0.4375</v>
      </c>
      <c r="E15143" s="235">
        <v>0.00014726296577359567</v>
      </c>
      <c r="F15143" s="235">
        <v>0.00007281240617459832</v>
      </c>
    </row>
    <row r="15144" ht="14.25" customHeight="1" spans="1:6" x14ac:dyDescent="0.25">
      <c r="A15144" s="232">
        <v>43781</v>
      </c>
      <c r="B15144" s="233">
        <v>316</v>
      </c>
      <c r="C15144" s="233">
        <v>23</v>
      </c>
      <c r="D15144" s="234">
        <v>0.4583333333321207</v>
      </c>
      <c r="E15144" s="235">
        <v>0.00017044121798914306</v>
      </c>
      <c r="F15144" s="235">
        <v>0.00007120993231105831</v>
      </c>
    </row>
    <row r="15145" ht="14.25" customHeight="1" spans="1:6" x14ac:dyDescent="0.25">
      <c r="A15145" s="232">
        <v>43781</v>
      </c>
      <c r="B15145" s="233">
        <v>316</v>
      </c>
      <c r="C15145" s="233">
        <v>24</v>
      </c>
      <c r="D15145" s="234">
        <v>0.4791666666678793</v>
      </c>
      <c r="E15145" s="235">
        <v>0.00017282053116673217</v>
      </c>
      <c r="F15145" s="235">
        <v>0.00006880622151574834</v>
      </c>
    </row>
    <row r="15146" ht="14.25" customHeight="1" spans="1:6" x14ac:dyDescent="0.25">
      <c r="A15146" s="232">
        <v>43781</v>
      </c>
      <c r="B15146" s="233">
        <v>316</v>
      </c>
      <c r="C15146" s="233">
        <v>25</v>
      </c>
      <c r="D15146" s="234">
        <v>0.5</v>
      </c>
      <c r="E15146" s="235">
        <v>0.00021325488222849673</v>
      </c>
      <c r="F15146" s="235">
        <v>0.00006940714921457582</v>
      </c>
    </row>
    <row r="15147" ht="14.25" customHeight="1" spans="1:6" x14ac:dyDescent="0.25">
      <c r="A15147" s="232">
        <v>43781</v>
      </c>
      <c r="B15147" s="233">
        <v>316</v>
      </c>
      <c r="C15147" s="233">
        <v>26</v>
      </c>
      <c r="D15147" s="234">
        <v>0.5208333333321207</v>
      </c>
      <c r="E15147" s="235">
        <v>0.00017578711897849343</v>
      </c>
      <c r="F15147" s="235">
        <v>0.00007110977769458707</v>
      </c>
    </row>
    <row r="15148" ht="14.25" customHeight="1" spans="1:6" x14ac:dyDescent="0.25">
      <c r="A15148" s="232">
        <v>43781</v>
      </c>
      <c r="B15148" s="233">
        <v>316</v>
      </c>
      <c r="C15148" s="233">
        <v>27</v>
      </c>
      <c r="D15148" s="234">
        <v>0.5416666666678793</v>
      </c>
      <c r="E15148" s="235">
        <v>0.00015451725374181926</v>
      </c>
      <c r="F15148" s="235">
        <v>0.00006910668536516208</v>
      </c>
    </row>
    <row r="15149" ht="14.25" customHeight="1" spans="1:6" x14ac:dyDescent="0.25">
      <c r="A15149" s="232">
        <v>43781</v>
      </c>
      <c r="B15149" s="233">
        <v>316</v>
      </c>
      <c r="C15149" s="233">
        <v>28</v>
      </c>
      <c r="D15149" s="234">
        <v>0.5625</v>
      </c>
      <c r="E15149" s="235">
        <v>0.0001337604311031687</v>
      </c>
      <c r="F15149" s="235">
        <v>0.00006910668536516208</v>
      </c>
    </row>
    <row r="15150" ht="14.25" customHeight="1" spans="1:6" x14ac:dyDescent="0.25">
      <c r="A15150" s="232">
        <v>43781</v>
      </c>
      <c r="B15150" s="233">
        <v>316</v>
      </c>
      <c r="C15150" s="233">
        <v>29</v>
      </c>
      <c r="D15150" s="234">
        <v>0.5833333333321207</v>
      </c>
      <c r="E15150" s="235">
        <v>0.00006963979188528138</v>
      </c>
      <c r="F15150" s="235">
        <v>0.00006780467535103583</v>
      </c>
    </row>
    <row r="15151" ht="14.25" customHeight="1" spans="1:6" x14ac:dyDescent="0.25">
      <c r="A15151" s="232">
        <v>43781</v>
      </c>
      <c r="B15151" s="233">
        <v>316</v>
      </c>
      <c r="C15151" s="233">
        <v>30</v>
      </c>
      <c r="D15151" s="234">
        <v>0.6041666666678793</v>
      </c>
      <c r="E15151" s="235">
        <v>0.000038488523976597206</v>
      </c>
      <c r="F15151" s="235">
        <v>0.00006840560304986335</v>
      </c>
    </row>
    <row r="15152" ht="14.25" customHeight="1" spans="1:6" x14ac:dyDescent="0.25">
      <c r="A15152" s="232">
        <v>43781</v>
      </c>
      <c r="B15152" s="233">
        <v>316</v>
      </c>
      <c r="C15152" s="233">
        <v>31</v>
      </c>
      <c r="D15152" s="234">
        <v>0.625</v>
      </c>
      <c r="E15152" s="235">
        <v>0.0000285037082386202</v>
      </c>
      <c r="F15152" s="235">
        <v>0.00007060900461223083</v>
      </c>
    </row>
    <row r="15153" ht="14.25" customHeight="1" spans="1:6" x14ac:dyDescent="0.25">
      <c r="A15153" s="232">
        <v>43781</v>
      </c>
      <c r="B15153" s="233">
        <v>316</v>
      </c>
      <c r="C15153" s="233">
        <v>32</v>
      </c>
      <c r="D15153" s="234">
        <v>0.6458333333321207</v>
      </c>
      <c r="E15153" s="235">
        <v>0.000012274007215755943</v>
      </c>
      <c r="F15153" s="235">
        <v>0.0000736136431063683</v>
      </c>
    </row>
    <row r="15154" ht="14.25" customHeight="1" spans="1:6" x14ac:dyDescent="0.25">
      <c r="A15154" s="232">
        <v>43781</v>
      </c>
      <c r="B15154" s="233">
        <v>316</v>
      </c>
      <c r="C15154" s="233">
        <v>33</v>
      </c>
      <c r="D15154" s="234">
        <v>0.6666666666678793</v>
      </c>
      <c r="E15154" s="235">
        <v>0.000006697138463748999</v>
      </c>
      <c r="F15154" s="235">
        <v>0.00007972307471111451</v>
      </c>
    </row>
    <row r="15155" ht="14.25" customHeight="1" spans="1:6" x14ac:dyDescent="0.25">
      <c r="A15155" s="232">
        <v>43781</v>
      </c>
      <c r="B15155" s="233">
        <v>316</v>
      </c>
      <c r="C15155" s="233">
        <v>34</v>
      </c>
      <c r="D15155" s="234">
        <v>0.6875</v>
      </c>
      <c r="E15155" s="235">
        <v>1.7848325980566855e-7</v>
      </c>
      <c r="F15155" s="235">
        <v>0.0000910405463723657</v>
      </c>
    </row>
    <row r="15156" ht="14.25" customHeight="1" spans="1:6" x14ac:dyDescent="0.25">
      <c r="A15156" s="232">
        <v>43781</v>
      </c>
      <c r="B15156" s="233">
        <v>316</v>
      </c>
      <c r="C15156" s="233">
        <v>35</v>
      </c>
      <c r="D15156" s="234">
        <v>0.7083333333321207</v>
      </c>
      <c r="E15156" s="235">
        <v>0</v>
      </c>
      <c r="F15156" s="235">
        <v>0.00010275863649950188</v>
      </c>
    </row>
    <row r="15157" ht="14.25" customHeight="1" spans="1:6" x14ac:dyDescent="0.25">
      <c r="A15157" s="232">
        <v>43781</v>
      </c>
      <c r="B15157" s="233">
        <v>316</v>
      </c>
      <c r="C15157" s="233">
        <v>36</v>
      </c>
      <c r="D15157" s="234">
        <v>0.7291666666678793</v>
      </c>
      <c r="E15157" s="235">
        <v>0</v>
      </c>
      <c r="F15157" s="235">
        <v>0.00010797669201765395</v>
      </c>
    </row>
    <row r="15158" ht="14.25" customHeight="1" spans="1:6" x14ac:dyDescent="0.25">
      <c r="A15158" s="232">
        <v>43781</v>
      </c>
      <c r="B15158" s="233">
        <v>316</v>
      </c>
      <c r="C15158" s="233">
        <v>37</v>
      </c>
      <c r="D15158" s="234">
        <v>0.75</v>
      </c>
      <c r="E15158" s="235">
        <v>0</v>
      </c>
      <c r="F15158" s="235">
        <v>0.00010738577978047359</v>
      </c>
    </row>
    <row r="15159" ht="14.25" customHeight="1" spans="1:6" x14ac:dyDescent="0.25">
      <c r="A15159" s="232">
        <v>43781</v>
      </c>
      <c r="B15159" s="233">
        <v>316</v>
      </c>
      <c r="C15159" s="233">
        <v>38</v>
      </c>
      <c r="D15159" s="234">
        <v>0.7708333333321207</v>
      </c>
      <c r="E15159" s="235">
        <v>0</v>
      </c>
      <c r="F15159" s="235">
        <v>0.00010412073928351085</v>
      </c>
    </row>
    <row r="15160" ht="14.25" customHeight="1" spans="1:6" x14ac:dyDescent="0.25">
      <c r="A15160" s="232">
        <v>43781</v>
      </c>
      <c r="B15160" s="233">
        <v>316</v>
      </c>
      <c r="C15160" s="233">
        <v>39</v>
      </c>
      <c r="D15160" s="234">
        <v>0.7916666666678793</v>
      </c>
      <c r="E15160" s="235">
        <v>0</v>
      </c>
      <c r="F15160" s="235">
        <v>0.00009825167875829564</v>
      </c>
    </row>
    <row r="15161" ht="14.25" customHeight="1" spans="1:6" x14ac:dyDescent="0.25">
      <c r="A15161" s="232">
        <v>43781</v>
      </c>
      <c r="B15161" s="233">
        <v>316</v>
      </c>
      <c r="C15161" s="233">
        <v>40</v>
      </c>
      <c r="D15161" s="234">
        <v>0.8125</v>
      </c>
      <c r="E15161" s="235">
        <v>0</v>
      </c>
      <c r="F15161" s="235">
        <v>0.00009314379331826193</v>
      </c>
    </row>
    <row r="15162" ht="14.25" customHeight="1" spans="1:6" x14ac:dyDescent="0.25">
      <c r="A15162" s="232">
        <v>43781</v>
      </c>
      <c r="B15162" s="233">
        <v>316</v>
      </c>
      <c r="C15162" s="233">
        <v>41</v>
      </c>
      <c r="D15162" s="234">
        <v>0.8333333333321207</v>
      </c>
      <c r="E15162" s="235">
        <v>0</v>
      </c>
      <c r="F15162" s="235">
        <v>0.00008853668096058446</v>
      </c>
    </row>
    <row r="15163" ht="14.25" customHeight="1" spans="1:6" x14ac:dyDescent="0.25">
      <c r="A15163" s="232">
        <v>43781</v>
      </c>
      <c r="B15163" s="233">
        <v>316</v>
      </c>
      <c r="C15163" s="233">
        <v>42</v>
      </c>
      <c r="D15163" s="234">
        <v>0.8541666666678793</v>
      </c>
      <c r="E15163" s="235">
        <v>0</v>
      </c>
      <c r="F15163" s="235">
        <v>0.00008443034168526323</v>
      </c>
    </row>
    <row r="15164" ht="14.25" customHeight="1" spans="1:6" x14ac:dyDescent="0.25">
      <c r="A15164" s="232">
        <v>43781</v>
      </c>
      <c r="B15164" s="233">
        <v>316</v>
      </c>
      <c r="C15164" s="233">
        <v>43</v>
      </c>
      <c r="D15164" s="234">
        <v>0.875</v>
      </c>
      <c r="E15164" s="235">
        <v>0</v>
      </c>
      <c r="F15164" s="235">
        <v>0.00008012369317699953</v>
      </c>
    </row>
    <row r="15165" ht="14.25" customHeight="1" spans="1:6" x14ac:dyDescent="0.25">
      <c r="A15165" s="232">
        <v>43781</v>
      </c>
      <c r="B15165" s="233">
        <v>316</v>
      </c>
      <c r="C15165" s="233">
        <v>44</v>
      </c>
      <c r="D15165" s="234">
        <v>0.8958333333321207</v>
      </c>
      <c r="E15165" s="235">
        <v>0</v>
      </c>
      <c r="F15165" s="235">
        <v>0.00007671843621697703</v>
      </c>
    </row>
    <row r="15166" ht="14.25" customHeight="1" spans="1:6" x14ac:dyDescent="0.25">
      <c r="A15166" s="232">
        <v>43781</v>
      </c>
      <c r="B15166" s="233">
        <v>316</v>
      </c>
      <c r="C15166" s="233">
        <v>45</v>
      </c>
      <c r="D15166" s="234">
        <v>0.9166666666678793</v>
      </c>
      <c r="E15166" s="235">
        <v>0</v>
      </c>
      <c r="F15166" s="235">
        <v>0.00007211132385929955</v>
      </c>
    </row>
    <row r="15167" ht="14.25" customHeight="1" spans="1:6" x14ac:dyDescent="0.25">
      <c r="A15167" s="232">
        <v>43781</v>
      </c>
      <c r="B15167" s="233">
        <v>316</v>
      </c>
      <c r="C15167" s="233">
        <v>46</v>
      </c>
      <c r="D15167" s="234">
        <v>0.9375</v>
      </c>
      <c r="E15167" s="235">
        <v>0</v>
      </c>
      <c r="F15167" s="235">
        <v>0.00006580158302161085</v>
      </c>
    </row>
    <row r="15168" ht="14.25" customHeight="1" spans="1:6" x14ac:dyDescent="0.25">
      <c r="A15168" s="232">
        <v>43781</v>
      </c>
      <c r="B15168" s="233">
        <v>316</v>
      </c>
      <c r="C15168" s="233">
        <v>47</v>
      </c>
      <c r="D15168" s="234">
        <v>0.9583333333321207</v>
      </c>
      <c r="E15168" s="235">
        <v>0</v>
      </c>
      <c r="F15168" s="235">
        <v>0.00005959199680039339</v>
      </c>
    </row>
    <row r="15169" ht="14.25" customHeight="1" spans="1:6" x14ac:dyDescent="0.25">
      <c r="A15169" s="232">
        <v>43781</v>
      </c>
      <c r="B15169" s="233">
        <v>316</v>
      </c>
      <c r="C15169" s="233">
        <v>48</v>
      </c>
      <c r="D15169" s="234">
        <v>0.9791666666678793</v>
      </c>
      <c r="E15169" s="235">
        <v>0</v>
      </c>
      <c r="F15169" s="235">
        <v>0.00005137931824975094</v>
      </c>
    </row>
    <row r="15170" ht="14.25" customHeight="1" spans="1:6" x14ac:dyDescent="0.25">
      <c r="A15170" s="232">
        <v>43782</v>
      </c>
      <c r="B15170" s="233">
        <v>317</v>
      </c>
      <c r="C15170" s="233">
        <v>1</v>
      </c>
      <c r="D15170" s="234">
        <v>0</v>
      </c>
      <c r="E15170" s="235">
        <v>0</v>
      </c>
      <c r="F15170" s="235">
        <v>0.000043567258164993484</v>
      </c>
    </row>
    <row r="15171" ht="14.25" customHeight="1" spans="1:6" x14ac:dyDescent="0.25">
      <c r="A15171" s="232">
        <v>43782</v>
      </c>
      <c r="B15171" s="233">
        <v>317</v>
      </c>
      <c r="C15171" s="233">
        <v>2</v>
      </c>
      <c r="D15171" s="234">
        <v>0.020833333332120674</v>
      </c>
      <c r="E15171" s="235">
        <v>0</v>
      </c>
      <c r="F15171" s="235">
        <v>0.00003896014580731601</v>
      </c>
    </row>
    <row r="15172" ht="14.25" customHeight="1" spans="1:6" x14ac:dyDescent="0.25">
      <c r="A15172" s="232">
        <v>43782</v>
      </c>
      <c r="B15172" s="233">
        <v>317</v>
      </c>
      <c r="C15172" s="233">
        <v>3</v>
      </c>
      <c r="D15172" s="234">
        <v>0.041666666667879326</v>
      </c>
      <c r="E15172" s="235">
        <v>0</v>
      </c>
      <c r="F15172" s="235">
        <v>0.000035554888847293536</v>
      </c>
    </row>
    <row r="15173" ht="14.25" customHeight="1" spans="1:6" x14ac:dyDescent="0.25">
      <c r="A15173" s="232">
        <v>43782</v>
      </c>
      <c r="B15173" s="233">
        <v>317</v>
      </c>
      <c r="C15173" s="233">
        <v>4</v>
      </c>
      <c r="D15173" s="234">
        <v>0.0625</v>
      </c>
      <c r="E15173" s="235">
        <v>0</v>
      </c>
      <c r="F15173" s="235">
        <v>0.000033952414983753533</v>
      </c>
    </row>
    <row r="15174" ht="14.25" customHeight="1" spans="1:6" x14ac:dyDescent="0.25">
      <c r="A15174" s="232">
        <v>43782</v>
      </c>
      <c r="B15174" s="233">
        <v>317</v>
      </c>
      <c r="C15174" s="233">
        <v>5</v>
      </c>
      <c r="D15174" s="234">
        <v>0.08333333333212067</v>
      </c>
      <c r="E15174" s="235">
        <v>0</v>
      </c>
      <c r="F15174" s="235">
        <v>0.00003174901342138605</v>
      </c>
    </row>
    <row r="15175" ht="14.25" customHeight="1" spans="1:6" x14ac:dyDescent="0.25">
      <c r="A15175" s="232">
        <v>43782</v>
      </c>
      <c r="B15175" s="233">
        <v>317</v>
      </c>
      <c r="C15175" s="233">
        <v>6</v>
      </c>
      <c r="D15175" s="234">
        <v>0.10416666666787933</v>
      </c>
      <c r="E15175" s="235">
        <v>0</v>
      </c>
      <c r="F15175" s="235">
        <v>0.000030447003407259817</v>
      </c>
    </row>
    <row r="15176" ht="14.25" customHeight="1" spans="1:6" x14ac:dyDescent="0.25">
      <c r="A15176" s="232">
        <v>43782</v>
      </c>
      <c r="B15176" s="233">
        <v>317</v>
      </c>
      <c r="C15176" s="233">
        <v>7</v>
      </c>
      <c r="D15176" s="234">
        <v>0.125</v>
      </c>
      <c r="E15176" s="235">
        <v>0</v>
      </c>
      <c r="F15176" s="235">
        <v>0.000030346848790788564</v>
      </c>
    </row>
    <row r="15177" ht="14.25" customHeight="1" spans="1:6" x14ac:dyDescent="0.25">
      <c r="A15177" s="232">
        <v>43782</v>
      </c>
      <c r="B15177" s="233">
        <v>317</v>
      </c>
      <c r="C15177" s="233">
        <v>8</v>
      </c>
      <c r="D15177" s="234">
        <v>0.14583333333212067</v>
      </c>
      <c r="E15177" s="235">
        <v>0</v>
      </c>
      <c r="F15177" s="235">
        <v>0.000029445457242547322</v>
      </c>
    </row>
    <row r="15178" ht="14.25" customHeight="1" spans="1:6" x14ac:dyDescent="0.25">
      <c r="A15178" s="232">
        <v>43782</v>
      </c>
      <c r="B15178" s="233">
        <v>317</v>
      </c>
      <c r="C15178" s="233">
        <v>9</v>
      </c>
      <c r="D15178" s="234">
        <v>0.16666666666787933</v>
      </c>
      <c r="E15178" s="235">
        <v>0</v>
      </c>
      <c r="F15178" s="235">
        <v>0.00002914499339313357</v>
      </c>
    </row>
    <row r="15179" ht="14.25" customHeight="1" spans="1:6" x14ac:dyDescent="0.25">
      <c r="A15179" s="232">
        <v>43782</v>
      </c>
      <c r="B15179" s="233">
        <v>317</v>
      </c>
      <c r="C15179" s="233">
        <v>10</v>
      </c>
      <c r="D15179" s="234">
        <v>0.1875</v>
      </c>
      <c r="E15179" s="235">
        <v>0</v>
      </c>
      <c r="F15179" s="235">
        <v>0.000029645766475489823</v>
      </c>
    </row>
    <row r="15180" ht="14.25" customHeight="1" spans="1:6" x14ac:dyDescent="0.25">
      <c r="A15180" s="232">
        <v>43782</v>
      </c>
      <c r="B15180" s="233">
        <v>317</v>
      </c>
      <c r="C15180" s="233">
        <v>11</v>
      </c>
      <c r="D15180" s="234">
        <v>0.20833333333212067</v>
      </c>
      <c r="E15180" s="235">
        <v>0</v>
      </c>
      <c r="F15180" s="235">
        <v>0.000029645766475489823</v>
      </c>
    </row>
    <row r="15181" ht="14.25" customHeight="1" spans="1:6" x14ac:dyDescent="0.25">
      <c r="A15181" s="232">
        <v>43782</v>
      </c>
      <c r="B15181" s="233">
        <v>317</v>
      </c>
      <c r="C15181" s="233">
        <v>12</v>
      </c>
      <c r="D15181" s="234">
        <v>0.22916666666787933</v>
      </c>
      <c r="E15181" s="235">
        <v>0</v>
      </c>
      <c r="F15181" s="235">
        <v>0.00003124824033902981</v>
      </c>
    </row>
    <row r="15182" ht="14.25" customHeight="1" spans="1:6" x14ac:dyDescent="0.25">
      <c r="A15182" s="232">
        <v>43782</v>
      </c>
      <c r="B15182" s="233">
        <v>317</v>
      </c>
      <c r="C15182" s="233">
        <v>13</v>
      </c>
      <c r="D15182" s="234">
        <v>0.25</v>
      </c>
      <c r="E15182" s="235">
        <v>0</v>
      </c>
      <c r="F15182" s="235">
        <v>0.000033651951134339786</v>
      </c>
    </row>
    <row r="15183" ht="14.25" customHeight="1" spans="1:6" x14ac:dyDescent="0.25">
      <c r="A15183" s="232">
        <v>43782</v>
      </c>
      <c r="B15183" s="233">
        <v>317</v>
      </c>
      <c r="C15183" s="233">
        <v>14</v>
      </c>
      <c r="D15183" s="234">
        <v>0.2708333333321207</v>
      </c>
      <c r="E15183" s="235">
        <v>0</v>
      </c>
      <c r="F15183" s="235">
        <v>0.00003625597116259227</v>
      </c>
    </row>
    <row r="15184" ht="14.25" customHeight="1" spans="1:6" x14ac:dyDescent="0.25">
      <c r="A15184" s="232">
        <v>43782</v>
      </c>
      <c r="B15184" s="233">
        <v>317</v>
      </c>
      <c r="C15184" s="233">
        <v>15</v>
      </c>
      <c r="D15184" s="234">
        <v>0.2916666666678793</v>
      </c>
      <c r="E15184" s="235">
        <v>9.092375829552235e-7</v>
      </c>
      <c r="F15184" s="235">
        <v>0.00004236540276733849</v>
      </c>
    </row>
    <row r="15185" ht="14.25" customHeight="1" spans="1:6" x14ac:dyDescent="0.25">
      <c r="A15185" s="232">
        <v>43782</v>
      </c>
      <c r="B15185" s="233">
        <v>317</v>
      </c>
      <c r="C15185" s="233">
        <v>16</v>
      </c>
      <c r="D15185" s="234">
        <v>0.3125</v>
      </c>
      <c r="E15185" s="235">
        <v>3.263929784967469e-7</v>
      </c>
      <c r="F15185" s="235">
        <v>0.000048975607454440954</v>
      </c>
    </row>
    <row r="15186" ht="14.25" customHeight="1" spans="1:6" x14ac:dyDescent="0.25">
      <c r="A15186" s="232">
        <v>43782</v>
      </c>
      <c r="B15186" s="233">
        <v>317</v>
      </c>
      <c r="C15186" s="233">
        <v>17</v>
      </c>
      <c r="D15186" s="234">
        <v>0.3333333333321207</v>
      </c>
      <c r="E15186" s="235">
        <v>0.000002137362051355301</v>
      </c>
      <c r="F15186" s="235">
        <v>0.00005748874985449714</v>
      </c>
    </row>
    <row r="15187" ht="14.25" customHeight="1" spans="1:6" x14ac:dyDescent="0.25">
      <c r="A15187" s="232">
        <v>43782</v>
      </c>
      <c r="B15187" s="233">
        <v>317</v>
      </c>
      <c r="C15187" s="233">
        <v>18</v>
      </c>
      <c r="D15187" s="234">
        <v>0.3541666666678793</v>
      </c>
      <c r="E15187" s="235">
        <v>0.000007606251377812405</v>
      </c>
      <c r="F15187" s="235">
        <v>0.00006520065532278334</v>
      </c>
    </row>
    <row r="15188" ht="14.25" customHeight="1" spans="1:6" x14ac:dyDescent="0.25">
      <c r="A15188" s="232">
        <v>43782</v>
      </c>
      <c r="B15188" s="233">
        <v>317</v>
      </c>
      <c r="C15188" s="233">
        <v>19</v>
      </c>
      <c r="D15188" s="234">
        <v>0.375</v>
      </c>
      <c r="E15188" s="235">
        <v>0.000018306367405075266</v>
      </c>
      <c r="F15188" s="235">
        <v>0.00006990792229693207</v>
      </c>
    </row>
    <row r="15189" ht="14.25" customHeight="1" spans="1:6" x14ac:dyDescent="0.25">
      <c r="A15189" s="232">
        <v>43782</v>
      </c>
      <c r="B15189" s="233">
        <v>317</v>
      </c>
      <c r="C15189" s="233">
        <v>20</v>
      </c>
      <c r="D15189" s="234">
        <v>0.3958333333321207</v>
      </c>
      <c r="E15189" s="235">
        <v>0.00004848106346615148</v>
      </c>
      <c r="F15189" s="235">
        <v>0.00007491565312049453</v>
      </c>
    </row>
    <row r="15190" ht="14.25" customHeight="1" spans="1:6" x14ac:dyDescent="0.25">
      <c r="A15190" s="232">
        <v>43782</v>
      </c>
      <c r="B15190" s="233">
        <v>317</v>
      </c>
      <c r="C15190" s="233">
        <v>21</v>
      </c>
      <c r="D15190" s="234">
        <v>0.4166666666678793</v>
      </c>
      <c r="E15190" s="235">
        <v>0.000040442462230951916</v>
      </c>
      <c r="F15190" s="235">
        <v>0.00007701890006639078</v>
      </c>
    </row>
    <row r="15191" ht="14.25" customHeight="1" spans="1:6" x14ac:dyDescent="0.25">
      <c r="A15191" s="232">
        <v>43782</v>
      </c>
      <c r="B15191" s="233">
        <v>317</v>
      </c>
      <c r="C15191" s="233">
        <v>22</v>
      </c>
      <c r="D15191" s="234">
        <v>0.4375</v>
      </c>
      <c r="E15191" s="235">
        <v>0.0000424282947306965</v>
      </c>
      <c r="F15191" s="235">
        <v>0.00007631781775109203</v>
      </c>
    </row>
    <row r="15192" ht="14.25" customHeight="1" spans="1:6" x14ac:dyDescent="0.25">
      <c r="A15192" s="232">
        <v>43782</v>
      </c>
      <c r="B15192" s="233">
        <v>317</v>
      </c>
      <c r="C15192" s="233">
        <v>23</v>
      </c>
      <c r="D15192" s="234">
        <v>0.4583333333321207</v>
      </c>
      <c r="E15192" s="235">
        <v>0.000046713885110449185</v>
      </c>
      <c r="F15192" s="235">
        <v>0.00007792029161463202</v>
      </c>
    </row>
    <row r="15193" ht="14.25" customHeight="1" spans="1:6" x14ac:dyDescent="0.25">
      <c r="A15193" s="232">
        <v>43782</v>
      </c>
      <c r="B15193" s="233">
        <v>317</v>
      </c>
      <c r="C15193" s="233">
        <v>24</v>
      </c>
      <c r="D15193" s="234">
        <v>0.4791666666678793</v>
      </c>
      <c r="E15193" s="235">
        <v>0.00005963556360247189</v>
      </c>
      <c r="F15193" s="235">
        <v>0.00007962292009464326</v>
      </c>
    </row>
    <row r="15194" ht="14.25" customHeight="1" spans="1:6" x14ac:dyDescent="0.25">
      <c r="A15194" s="232">
        <v>43782</v>
      </c>
      <c r="B15194" s="233">
        <v>317</v>
      </c>
      <c r="C15194" s="233">
        <v>25</v>
      </c>
      <c r="D15194" s="234">
        <v>0.5</v>
      </c>
      <c r="E15194" s="235">
        <v>0.00004883162409698778</v>
      </c>
      <c r="F15194" s="235">
        <v>0.000082727713205252</v>
      </c>
    </row>
    <row r="15195" ht="14.25" customHeight="1" spans="1:6" x14ac:dyDescent="0.25">
      <c r="A15195" s="232">
        <v>43782</v>
      </c>
      <c r="B15195" s="233">
        <v>317</v>
      </c>
      <c r="C15195" s="233">
        <v>26</v>
      </c>
      <c r="D15195" s="234">
        <v>0.5208333333321207</v>
      </c>
      <c r="E15195" s="235">
        <v>0.00003944159172764499</v>
      </c>
      <c r="F15195" s="235">
        <v>0.00008302817705466573</v>
      </c>
    </row>
    <row r="15196" ht="14.25" customHeight="1" spans="1:6" x14ac:dyDescent="0.25">
      <c r="A15196" s="232">
        <v>43782</v>
      </c>
      <c r="B15196" s="233">
        <v>317</v>
      </c>
      <c r="C15196" s="233">
        <v>27</v>
      </c>
      <c r="D15196" s="234">
        <v>0.5416666666678793</v>
      </c>
      <c r="E15196" s="235">
        <v>0.00003563066689284669</v>
      </c>
      <c r="F15196" s="235">
        <v>0.00008102508472524076</v>
      </c>
    </row>
    <row r="15197" ht="14.25" customHeight="1" spans="1:6" x14ac:dyDescent="0.25">
      <c r="A15197" s="232">
        <v>43782</v>
      </c>
      <c r="B15197" s="233">
        <v>317</v>
      </c>
      <c r="C15197" s="233">
        <v>28</v>
      </c>
      <c r="D15197" s="234">
        <v>0.5625</v>
      </c>
      <c r="E15197" s="235">
        <v>0.000025656836082904424</v>
      </c>
      <c r="F15197" s="235">
        <v>0.00007751967314874703</v>
      </c>
    </row>
    <row r="15198" ht="14.25" customHeight="1" spans="1:6" x14ac:dyDescent="0.25">
      <c r="A15198" s="232">
        <v>43782</v>
      </c>
      <c r="B15198" s="233">
        <v>317</v>
      </c>
      <c r="C15198" s="233">
        <v>29</v>
      </c>
      <c r="D15198" s="234">
        <v>0.5833333333321207</v>
      </c>
      <c r="E15198" s="235">
        <v>0.000022633007856711577</v>
      </c>
      <c r="F15198" s="235">
        <v>0.00007541642620285079</v>
      </c>
    </row>
    <row r="15199" ht="14.25" customHeight="1" spans="1:6" x14ac:dyDescent="0.25">
      <c r="A15199" s="232">
        <v>43782</v>
      </c>
      <c r="B15199" s="233">
        <v>317</v>
      </c>
      <c r="C15199" s="233">
        <v>30</v>
      </c>
      <c r="D15199" s="234">
        <v>0.6041666666678793</v>
      </c>
      <c r="E15199" s="235">
        <v>0.00001606446811382167</v>
      </c>
      <c r="F15199" s="235">
        <v>0.00007661828160050578</v>
      </c>
    </row>
    <row r="15200" ht="14.25" customHeight="1" spans="1:6" x14ac:dyDescent="0.25">
      <c r="A15200" s="232">
        <v>43782</v>
      </c>
      <c r="B15200" s="233">
        <v>317</v>
      </c>
      <c r="C15200" s="233">
        <v>31</v>
      </c>
      <c r="D15200" s="234">
        <v>0.625</v>
      </c>
      <c r="E15200" s="235">
        <v>0.00001011404756868317</v>
      </c>
      <c r="F15200" s="235">
        <v>0.00007942261086170077</v>
      </c>
    </row>
    <row r="15201" ht="14.25" customHeight="1" spans="1:6" x14ac:dyDescent="0.25">
      <c r="A15201" s="232">
        <v>43782</v>
      </c>
      <c r="B15201" s="233">
        <v>317</v>
      </c>
      <c r="C15201" s="233">
        <v>32</v>
      </c>
      <c r="D15201" s="234">
        <v>0.6458333333321207</v>
      </c>
      <c r="E15201" s="235">
        <v>0.0000072804091909329495</v>
      </c>
      <c r="F15201" s="235">
        <v>0.00008503126938409072</v>
      </c>
    </row>
    <row r="15202" ht="14.25" customHeight="1" spans="1:6" x14ac:dyDescent="0.25">
      <c r="A15202" s="232">
        <v>43782</v>
      </c>
      <c r="B15202" s="233">
        <v>317</v>
      </c>
      <c r="C15202" s="233">
        <v>33</v>
      </c>
      <c r="D15202" s="234">
        <v>0.6666666666678793</v>
      </c>
      <c r="E15202" s="235">
        <v>0.00000215691504836675</v>
      </c>
      <c r="F15202" s="235">
        <v>0.00009334410255120445</v>
      </c>
    </row>
    <row r="15203" ht="14.25" customHeight="1" spans="1:6" x14ac:dyDescent="0.25">
      <c r="A15203" s="232">
        <v>43782</v>
      </c>
      <c r="B15203" s="233">
        <v>317</v>
      </c>
      <c r="C15203" s="233">
        <v>34</v>
      </c>
      <c r="D15203" s="234">
        <v>0.6875</v>
      </c>
      <c r="E15203" s="235">
        <v>0</v>
      </c>
      <c r="F15203" s="235">
        <v>0.00010317928588868112</v>
      </c>
    </row>
    <row r="15204" ht="14.25" customHeight="1" spans="1:6" x14ac:dyDescent="0.25">
      <c r="A15204" s="232">
        <v>43782</v>
      </c>
      <c r="B15204" s="233">
        <v>317</v>
      </c>
      <c r="C15204" s="233">
        <v>35</v>
      </c>
      <c r="D15204" s="234">
        <v>0.7083333333321207</v>
      </c>
      <c r="E15204" s="235">
        <v>0</v>
      </c>
      <c r="F15204" s="235">
        <v>0.00011317471661251179</v>
      </c>
    </row>
    <row r="15205" ht="14.25" customHeight="1" spans="1:6" x14ac:dyDescent="0.25">
      <c r="A15205" s="232">
        <v>43782</v>
      </c>
      <c r="B15205" s="233">
        <v>317</v>
      </c>
      <c r="C15205" s="233">
        <v>36</v>
      </c>
      <c r="D15205" s="234">
        <v>0.7291666666678793</v>
      </c>
      <c r="E15205" s="235">
        <v>0</v>
      </c>
      <c r="F15205" s="235">
        <v>0.00011359536600169104</v>
      </c>
    </row>
    <row r="15206" ht="14.25" customHeight="1" spans="1:6" x14ac:dyDescent="0.25">
      <c r="A15206" s="232">
        <v>43782</v>
      </c>
      <c r="B15206" s="233">
        <v>317</v>
      </c>
      <c r="C15206" s="233">
        <v>37</v>
      </c>
      <c r="D15206" s="234">
        <v>0.75</v>
      </c>
      <c r="E15206" s="235">
        <v>0</v>
      </c>
      <c r="F15206" s="235">
        <v>0.00011124173251461671</v>
      </c>
    </row>
    <row r="15207" ht="14.25" customHeight="1" spans="1:6" x14ac:dyDescent="0.25">
      <c r="A15207" s="232">
        <v>43782</v>
      </c>
      <c r="B15207" s="233">
        <v>317</v>
      </c>
      <c r="C15207" s="233">
        <v>38</v>
      </c>
      <c r="D15207" s="234">
        <v>0.7708333333321207</v>
      </c>
      <c r="E15207" s="235">
        <v>0</v>
      </c>
      <c r="F15207" s="235">
        <v>0.00010761613539835746</v>
      </c>
    </row>
    <row r="15208" ht="14.25" customHeight="1" spans="1:6" x14ac:dyDescent="0.25">
      <c r="A15208" s="232">
        <v>43782</v>
      </c>
      <c r="B15208" s="233">
        <v>317</v>
      </c>
      <c r="C15208" s="233">
        <v>39</v>
      </c>
      <c r="D15208" s="234">
        <v>0.7916666666678793</v>
      </c>
      <c r="E15208" s="235">
        <v>0</v>
      </c>
      <c r="F15208" s="235">
        <v>0.00010299900757903287</v>
      </c>
    </row>
    <row r="15209" ht="14.25" customHeight="1" spans="1:6" x14ac:dyDescent="0.25">
      <c r="A15209" s="232">
        <v>43782</v>
      </c>
      <c r="B15209" s="233">
        <v>317</v>
      </c>
      <c r="C15209" s="233">
        <v>40</v>
      </c>
      <c r="D15209" s="234">
        <v>0.8125</v>
      </c>
      <c r="E15209" s="235">
        <v>0</v>
      </c>
      <c r="F15209" s="235">
        <v>0.00009885260645712315</v>
      </c>
    </row>
    <row r="15210" ht="14.25" customHeight="1" spans="1:6" x14ac:dyDescent="0.25">
      <c r="A15210" s="232">
        <v>43782</v>
      </c>
      <c r="B15210" s="233">
        <v>317</v>
      </c>
      <c r="C15210" s="233">
        <v>41</v>
      </c>
      <c r="D15210" s="234">
        <v>0.8333333333321207</v>
      </c>
      <c r="E15210" s="235">
        <v>0</v>
      </c>
      <c r="F15210" s="235">
        <v>0.00009424549409944566</v>
      </c>
    </row>
    <row r="15211" ht="14.25" customHeight="1" spans="1:6" x14ac:dyDescent="0.25">
      <c r="A15211" s="232">
        <v>43782</v>
      </c>
      <c r="B15211" s="233">
        <v>317</v>
      </c>
      <c r="C15211" s="233">
        <v>42</v>
      </c>
      <c r="D15211" s="234">
        <v>0.8541666666678793</v>
      </c>
      <c r="E15211" s="235">
        <v>0</v>
      </c>
      <c r="F15211" s="235">
        <v>0.00008973853635823944</v>
      </c>
    </row>
    <row r="15212" ht="14.25" customHeight="1" spans="1:6" x14ac:dyDescent="0.25">
      <c r="A15212" s="232">
        <v>43782</v>
      </c>
      <c r="B15212" s="233">
        <v>317</v>
      </c>
      <c r="C15212" s="233">
        <v>43</v>
      </c>
      <c r="D15212" s="234">
        <v>0.875</v>
      </c>
      <c r="E15212" s="235">
        <v>0</v>
      </c>
      <c r="F15212" s="235">
        <v>0.00008473080553467698</v>
      </c>
    </row>
    <row r="15213" ht="14.25" customHeight="1" spans="1:6" x14ac:dyDescent="0.25">
      <c r="A15213" s="232">
        <v>43782</v>
      </c>
      <c r="B15213" s="233">
        <v>317</v>
      </c>
      <c r="C15213" s="233">
        <v>44</v>
      </c>
      <c r="D15213" s="234">
        <v>0.8958333333321207</v>
      </c>
      <c r="E15213" s="235">
        <v>0</v>
      </c>
      <c r="F15213" s="235">
        <v>0.00007852121931345951</v>
      </c>
    </row>
    <row r="15214" ht="14.25" customHeight="1" spans="1:6" x14ac:dyDescent="0.25">
      <c r="A15214" s="232">
        <v>43782</v>
      </c>
      <c r="B15214" s="233">
        <v>317</v>
      </c>
      <c r="C15214" s="233">
        <v>45</v>
      </c>
      <c r="D15214" s="234">
        <v>0.9166666666678793</v>
      </c>
      <c r="E15214" s="235">
        <v>0</v>
      </c>
      <c r="F15214" s="235">
        <v>0.00007341333387342581</v>
      </c>
    </row>
    <row r="15215" ht="14.25" customHeight="1" spans="1:6" x14ac:dyDescent="0.25">
      <c r="A15215" s="232">
        <v>43782</v>
      </c>
      <c r="B15215" s="233">
        <v>317</v>
      </c>
      <c r="C15215" s="233">
        <v>46</v>
      </c>
      <c r="D15215" s="234">
        <v>0.9375</v>
      </c>
      <c r="E15215" s="235">
        <v>0</v>
      </c>
      <c r="F15215" s="235">
        <v>0.0000653008099392546</v>
      </c>
    </row>
    <row r="15216" ht="14.25" customHeight="1" spans="1:6" x14ac:dyDescent="0.25">
      <c r="A15216" s="232">
        <v>43782</v>
      </c>
      <c r="B15216" s="233">
        <v>317</v>
      </c>
      <c r="C15216" s="233">
        <v>47</v>
      </c>
      <c r="D15216" s="234">
        <v>0.9583333333321207</v>
      </c>
      <c r="E15216" s="235">
        <v>0</v>
      </c>
      <c r="F15216" s="235">
        <v>0.000055285348292129665</v>
      </c>
    </row>
    <row r="15217" ht="14.25" customHeight="1" spans="1:6" x14ac:dyDescent="0.25">
      <c r="A15217" s="232">
        <v>43782</v>
      </c>
      <c r="B15217" s="233">
        <v>317</v>
      </c>
      <c r="C15217" s="233">
        <v>48</v>
      </c>
      <c r="D15217" s="234">
        <v>0.9791666666678793</v>
      </c>
      <c r="E15217" s="235">
        <v>0</v>
      </c>
      <c r="F15217" s="235">
        <v>0.00004727297897442971</v>
      </c>
    </row>
    <row r="15218" ht="14.25" customHeight="1" spans="1:6" x14ac:dyDescent="0.25">
      <c r="A15218" s="232">
        <v>43783</v>
      </c>
      <c r="B15218" s="233">
        <v>318</v>
      </c>
      <c r="C15218" s="233">
        <v>1</v>
      </c>
      <c r="D15218" s="234">
        <v>0</v>
      </c>
      <c r="E15218" s="235">
        <v>0</v>
      </c>
      <c r="F15218" s="235">
        <v>0.00004046246505438475</v>
      </c>
    </row>
    <row r="15219" ht="14.25" customHeight="1" spans="1:6" x14ac:dyDescent="0.25">
      <c r="A15219" s="232">
        <v>43783</v>
      </c>
      <c r="B15219" s="233">
        <v>318</v>
      </c>
      <c r="C15219" s="233">
        <v>2</v>
      </c>
      <c r="D15219" s="234">
        <v>0.020833333332120674</v>
      </c>
      <c r="E15219" s="235">
        <v>0</v>
      </c>
      <c r="F15219" s="235">
        <v>0.00003615581654612103</v>
      </c>
    </row>
    <row r="15220" ht="14.25" customHeight="1" spans="1:6" x14ac:dyDescent="0.25">
      <c r="A15220" s="232">
        <v>43783</v>
      </c>
      <c r="B15220" s="233">
        <v>318</v>
      </c>
      <c r="C15220" s="233">
        <v>3</v>
      </c>
      <c r="D15220" s="234">
        <v>0.041666666667879326</v>
      </c>
      <c r="E15220" s="235">
        <v>0</v>
      </c>
      <c r="F15220" s="235">
        <v>0.000033551796517868546</v>
      </c>
    </row>
    <row r="15221" ht="14.25" customHeight="1" spans="1:6" x14ac:dyDescent="0.25">
      <c r="A15221" s="232">
        <v>43783</v>
      </c>
      <c r="B15221" s="233">
        <v>318</v>
      </c>
      <c r="C15221" s="233">
        <v>4</v>
      </c>
      <c r="D15221" s="234">
        <v>0.0625</v>
      </c>
      <c r="E15221" s="235">
        <v>0</v>
      </c>
      <c r="F15221" s="235">
        <v>0.00003194932265432856</v>
      </c>
    </row>
    <row r="15222" ht="14.25" customHeight="1" spans="1:6" x14ac:dyDescent="0.25">
      <c r="A15222" s="232">
        <v>43783</v>
      </c>
      <c r="B15222" s="233">
        <v>318</v>
      </c>
      <c r="C15222" s="233">
        <v>5</v>
      </c>
      <c r="D15222" s="234">
        <v>0.08333333333212067</v>
      </c>
      <c r="E15222" s="235">
        <v>0</v>
      </c>
      <c r="F15222" s="235">
        <v>0.00003054715802373107</v>
      </c>
    </row>
    <row r="15223" ht="14.25" customHeight="1" spans="1:6" x14ac:dyDescent="0.25">
      <c r="A15223" s="232">
        <v>43783</v>
      </c>
      <c r="B15223" s="233">
        <v>318</v>
      </c>
      <c r="C15223" s="233">
        <v>6</v>
      </c>
      <c r="D15223" s="234">
        <v>0.10416666666787933</v>
      </c>
      <c r="E15223" s="235">
        <v>0</v>
      </c>
      <c r="F15223" s="235">
        <v>0.000029545611859018566</v>
      </c>
    </row>
    <row r="15224" ht="14.25" customHeight="1" spans="1:6" x14ac:dyDescent="0.25">
      <c r="A15224" s="232">
        <v>43783</v>
      </c>
      <c r="B15224" s="233">
        <v>318</v>
      </c>
      <c r="C15224" s="233">
        <v>7</v>
      </c>
      <c r="D15224" s="234">
        <v>0.125</v>
      </c>
      <c r="E15224" s="235">
        <v>0</v>
      </c>
      <c r="F15224" s="235">
        <v>0.000029645766475489823</v>
      </c>
    </row>
    <row r="15225" ht="14.25" customHeight="1" spans="1:6" x14ac:dyDescent="0.25">
      <c r="A15225" s="232">
        <v>43783</v>
      </c>
      <c r="B15225" s="233">
        <v>318</v>
      </c>
      <c r="C15225" s="233">
        <v>8</v>
      </c>
      <c r="D15225" s="234">
        <v>0.14583333333212067</v>
      </c>
      <c r="E15225" s="235">
        <v>0</v>
      </c>
      <c r="F15225" s="235">
        <v>0.00002914499339313357</v>
      </c>
    </row>
    <row r="15226" ht="14.25" customHeight="1" spans="1:6" x14ac:dyDescent="0.25">
      <c r="A15226" s="232">
        <v>43783</v>
      </c>
      <c r="B15226" s="233">
        <v>318</v>
      </c>
      <c r="C15226" s="233">
        <v>9</v>
      </c>
      <c r="D15226" s="234">
        <v>0.16666666666787933</v>
      </c>
      <c r="E15226" s="235">
        <v>0</v>
      </c>
      <c r="F15226" s="235">
        <v>0.000029245148009604822</v>
      </c>
    </row>
    <row r="15227" ht="14.25" customHeight="1" spans="1:6" x14ac:dyDescent="0.25">
      <c r="A15227" s="232">
        <v>43783</v>
      </c>
      <c r="B15227" s="233">
        <v>318</v>
      </c>
      <c r="C15227" s="233">
        <v>10</v>
      </c>
      <c r="D15227" s="234">
        <v>0.1875</v>
      </c>
      <c r="E15227" s="235">
        <v>0</v>
      </c>
      <c r="F15227" s="235">
        <v>0.000030346848790788564</v>
      </c>
    </row>
    <row r="15228" ht="14.25" customHeight="1" spans="1:6" x14ac:dyDescent="0.25">
      <c r="A15228" s="232">
        <v>43783</v>
      </c>
      <c r="B15228" s="233">
        <v>318</v>
      </c>
      <c r="C15228" s="233">
        <v>11</v>
      </c>
      <c r="D15228" s="234">
        <v>0.20833333333212067</v>
      </c>
      <c r="E15228" s="235">
        <v>0</v>
      </c>
      <c r="F15228" s="235">
        <v>0.000031548704188443556</v>
      </c>
    </row>
    <row r="15229" ht="14.25" customHeight="1" spans="1:6" x14ac:dyDescent="0.25">
      <c r="A15229" s="232">
        <v>43783</v>
      </c>
      <c r="B15229" s="233">
        <v>318</v>
      </c>
      <c r="C15229" s="233">
        <v>12</v>
      </c>
      <c r="D15229" s="234">
        <v>0.22916666666787933</v>
      </c>
      <c r="E15229" s="235">
        <v>0</v>
      </c>
      <c r="F15229" s="235">
        <v>0.00003455334268258104</v>
      </c>
    </row>
    <row r="15230" ht="14.25" customHeight="1" spans="1:6" x14ac:dyDescent="0.25">
      <c r="A15230" s="232">
        <v>43783</v>
      </c>
      <c r="B15230" s="233">
        <v>318</v>
      </c>
      <c r="C15230" s="233">
        <v>13</v>
      </c>
      <c r="D15230" s="234">
        <v>0.25</v>
      </c>
      <c r="E15230" s="235">
        <v>0</v>
      </c>
      <c r="F15230" s="235">
        <v>0.00004166432045203974</v>
      </c>
    </row>
    <row r="15231" ht="14.25" customHeight="1" spans="1:6" x14ac:dyDescent="0.25">
      <c r="A15231" s="232">
        <v>43783</v>
      </c>
      <c r="B15231" s="233">
        <v>318</v>
      </c>
      <c r="C15231" s="233">
        <v>14</v>
      </c>
      <c r="D15231" s="234">
        <v>0.2708333333321207</v>
      </c>
      <c r="E15231" s="235">
        <v>0</v>
      </c>
      <c r="F15231" s="235">
        <v>0.000049175916687383454</v>
      </c>
    </row>
    <row r="15232" ht="14.25" customHeight="1" spans="1:6" x14ac:dyDescent="0.25">
      <c r="A15232" s="232">
        <v>43783</v>
      </c>
      <c r="B15232" s="233">
        <v>318</v>
      </c>
      <c r="C15232" s="233">
        <v>15</v>
      </c>
      <c r="D15232" s="234">
        <v>0.2916666666678793</v>
      </c>
      <c r="E15232" s="235">
        <v>3.263929784967469e-7</v>
      </c>
      <c r="F15232" s="235">
        <v>0.00005909122371803713</v>
      </c>
    </row>
    <row r="15233" ht="14.25" customHeight="1" spans="1:6" x14ac:dyDescent="0.25">
      <c r="A15233" s="232">
        <v>43783</v>
      </c>
      <c r="B15233" s="233">
        <v>318</v>
      </c>
      <c r="C15233" s="233">
        <v>16</v>
      </c>
      <c r="D15233" s="234">
        <v>0.3125</v>
      </c>
      <c r="E15233" s="235">
        <v>0.000006947507685145041</v>
      </c>
      <c r="F15233" s="235">
        <v>0.00006580158302161085</v>
      </c>
    </row>
    <row r="15234" ht="14.25" customHeight="1" spans="1:6" x14ac:dyDescent="0.25">
      <c r="A15234" s="232">
        <v>43783</v>
      </c>
      <c r="B15234" s="233">
        <v>318</v>
      </c>
      <c r="C15234" s="233">
        <v>17</v>
      </c>
      <c r="D15234" s="234">
        <v>0.3333333333321207</v>
      </c>
      <c r="E15234" s="235">
        <v>0.0000181548935023772</v>
      </c>
      <c r="F15234" s="235">
        <v>0.00006930699459810458</v>
      </c>
    </row>
    <row r="15235" ht="14.25" customHeight="1" spans="1:6" x14ac:dyDescent="0.25">
      <c r="A15235" s="232">
        <v>43783</v>
      </c>
      <c r="B15235" s="233">
        <v>318</v>
      </c>
      <c r="C15235" s="233">
        <v>18</v>
      </c>
      <c r="D15235" s="234">
        <v>0.3541666666678793</v>
      </c>
      <c r="E15235" s="235">
        <v>0.000032738650584793534</v>
      </c>
      <c r="F15235" s="235">
        <v>0.00006940714921457582</v>
      </c>
    </row>
    <row r="15236" ht="14.25" customHeight="1" spans="1:6" x14ac:dyDescent="0.25">
      <c r="A15236" s="232">
        <v>43783</v>
      </c>
      <c r="B15236" s="233">
        <v>318</v>
      </c>
      <c r="C15236" s="233">
        <v>19</v>
      </c>
      <c r="D15236" s="234">
        <v>0.375</v>
      </c>
      <c r="E15236" s="235">
        <v>0.00004945207296743664</v>
      </c>
      <c r="F15236" s="235">
        <v>0.00006900653074869083</v>
      </c>
    </row>
    <row r="15237" ht="14.25" customHeight="1" spans="1:6" x14ac:dyDescent="0.25">
      <c r="A15237" s="232">
        <v>43783</v>
      </c>
      <c r="B15237" s="233">
        <v>318</v>
      </c>
      <c r="C15237" s="233">
        <v>20</v>
      </c>
      <c r="D15237" s="234">
        <v>0.3958333333321207</v>
      </c>
      <c r="E15237" s="235">
        <v>0.0000665582818261495</v>
      </c>
      <c r="F15237" s="235">
        <v>0.00006850575766633457</v>
      </c>
    </row>
    <row r="15238" ht="14.25" customHeight="1" spans="1:6" x14ac:dyDescent="0.25">
      <c r="A15238" s="232">
        <v>43783</v>
      </c>
      <c r="B15238" s="233">
        <v>318</v>
      </c>
      <c r="C15238" s="233">
        <v>21</v>
      </c>
      <c r="D15238" s="234">
        <v>0.4166666666678793</v>
      </c>
      <c r="E15238" s="235">
        <v>0.00008208567084934089</v>
      </c>
      <c r="F15238" s="235">
        <v>0.00006730390226867957</v>
      </c>
    </row>
    <row r="15239" ht="14.25" customHeight="1" spans="1:6" x14ac:dyDescent="0.25">
      <c r="A15239" s="232">
        <v>43783</v>
      </c>
      <c r="B15239" s="233">
        <v>318</v>
      </c>
      <c r="C15239" s="233">
        <v>22</v>
      </c>
      <c r="D15239" s="234">
        <v>0.4375</v>
      </c>
      <c r="E15239" s="235">
        <v>0.00009774431996579178</v>
      </c>
      <c r="F15239" s="235">
        <v>0.0000667029745698521</v>
      </c>
    </row>
    <row r="15240" ht="14.25" customHeight="1" spans="1:6" x14ac:dyDescent="0.25">
      <c r="A15240" s="232">
        <v>43783</v>
      </c>
      <c r="B15240" s="233">
        <v>318</v>
      </c>
      <c r="C15240" s="233">
        <v>23</v>
      </c>
      <c r="D15240" s="234">
        <v>0.4583333333321207</v>
      </c>
      <c r="E15240" s="235">
        <v>0.00011373179366982172</v>
      </c>
      <c r="F15240" s="235">
        <v>0.00006590173763808209</v>
      </c>
    </row>
    <row r="15241" ht="14.25" customHeight="1" spans="1:6" x14ac:dyDescent="0.25">
      <c r="A15241" s="232">
        <v>43783</v>
      </c>
      <c r="B15241" s="233">
        <v>318</v>
      </c>
      <c r="C15241" s="233">
        <v>24</v>
      </c>
      <c r="D15241" s="234">
        <v>0.4791666666678793</v>
      </c>
      <c r="E15241" s="235">
        <v>0.00010931043580437579</v>
      </c>
      <c r="F15241" s="235">
        <v>0.00006680312918632335</v>
      </c>
    </row>
    <row r="15242" ht="14.25" customHeight="1" spans="1:6" x14ac:dyDescent="0.25">
      <c r="A15242" s="232">
        <v>43783</v>
      </c>
      <c r="B15242" s="233">
        <v>318</v>
      </c>
      <c r="C15242" s="233">
        <v>25</v>
      </c>
      <c r="D15242" s="234">
        <v>0.5</v>
      </c>
      <c r="E15242" s="235">
        <v>0.00010115973369172424</v>
      </c>
      <c r="F15242" s="235">
        <v>0.00006900653074869083</v>
      </c>
    </row>
    <row r="15243" ht="14.25" customHeight="1" spans="1:6" x14ac:dyDescent="0.25">
      <c r="A15243" s="232">
        <v>43783</v>
      </c>
      <c r="B15243" s="233">
        <v>318</v>
      </c>
      <c r="C15243" s="233">
        <v>26</v>
      </c>
      <c r="D15243" s="234">
        <v>0.5208333333321207</v>
      </c>
      <c r="E15243" s="235">
        <v>0.00010298828182724852</v>
      </c>
      <c r="F15243" s="235">
        <v>0.00006950730383104707</v>
      </c>
    </row>
    <row r="15244" ht="14.25" customHeight="1" spans="1:6" x14ac:dyDescent="0.25">
      <c r="A15244" s="232">
        <v>43783</v>
      </c>
      <c r="B15244" s="233">
        <v>318</v>
      </c>
      <c r="C15244" s="233">
        <v>27</v>
      </c>
      <c r="D15244" s="234">
        <v>0.5416666666678793</v>
      </c>
      <c r="E15244" s="235">
        <v>0.00008756027431870849</v>
      </c>
      <c r="F15244" s="235">
        <v>0.00006820529381692084</v>
      </c>
    </row>
    <row r="15245" ht="14.25" customHeight="1" spans="1:6" x14ac:dyDescent="0.25">
      <c r="A15245" s="232">
        <v>43783</v>
      </c>
      <c r="B15245" s="233">
        <v>318</v>
      </c>
      <c r="C15245" s="233">
        <v>28</v>
      </c>
      <c r="D15245" s="234">
        <v>0.5625</v>
      </c>
      <c r="E15245" s="235">
        <v>0.00006278122556047107</v>
      </c>
      <c r="F15245" s="235">
        <v>0.0000665026653369096</v>
      </c>
    </row>
    <row r="15246" ht="14.25" customHeight="1" spans="1:6" x14ac:dyDescent="0.25">
      <c r="A15246" s="232">
        <v>43783</v>
      </c>
      <c r="B15246" s="233">
        <v>318</v>
      </c>
      <c r="C15246" s="233">
        <v>29</v>
      </c>
      <c r="D15246" s="234">
        <v>0.5833333333321207</v>
      </c>
      <c r="E15246" s="235">
        <v>0.00005212538212394485</v>
      </c>
      <c r="F15246" s="235">
        <v>0.0000655011191721971</v>
      </c>
    </row>
    <row r="15247" ht="14.25" customHeight="1" spans="1:6" x14ac:dyDescent="0.25">
      <c r="A15247" s="232">
        <v>43783</v>
      </c>
      <c r="B15247" s="233">
        <v>318</v>
      </c>
      <c r="C15247" s="233">
        <v>30</v>
      </c>
      <c r="D15247" s="234">
        <v>0.6041666666678793</v>
      </c>
      <c r="E15247" s="235">
        <v>0.00003724848515749137</v>
      </c>
      <c r="F15247" s="235">
        <v>0.00006710359303573709</v>
      </c>
    </row>
    <row r="15248" ht="14.25" customHeight="1" spans="1:6" x14ac:dyDescent="0.25">
      <c r="A15248" s="232">
        <v>43783</v>
      </c>
      <c r="B15248" s="233">
        <v>318</v>
      </c>
      <c r="C15248" s="233">
        <v>31</v>
      </c>
      <c r="D15248" s="234">
        <v>0.625</v>
      </c>
      <c r="E15248" s="235">
        <v>0.00002340143740510938</v>
      </c>
      <c r="F15248" s="235">
        <v>0.00007000807691340332</v>
      </c>
    </row>
    <row r="15249" ht="14.25" customHeight="1" spans="1:6" x14ac:dyDescent="0.25">
      <c r="A15249" s="232">
        <v>43783</v>
      </c>
      <c r="B15249" s="233">
        <v>318</v>
      </c>
      <c r="C15249" s="233">
        <v>32</v>
      </c>
      <c r="D15249" s="234">
        <v>0.6458333333321207</v>
      </c>
      <c r="E15249" s="235">
        <v>0.000008714936426457056</v>
      </c>
      <c r="F15249" s="235">
        <v>0.00007651812698403452</v>
      </c>
    </row>
    <row r="15250" ht="14.25" customHeight="1" spans="1:6" x14ac:dyDescent="0.25">
      <c r="A15250" s="232">
        <v>43783</v>
      </c>
      <c r="B15250" s="233">
        <v>318</v>
      </c>
      <c r="C15250" s="233">
        <v>33</v>
      </c>
      <c r="D15250" s="234">
        <v>0.6666666666678793</v>
      </c>
      <c r="E15250" s="235">
        <v>9.319750414043103e-7</v>
      </c>
      <c r="F15250" s="235">
        <v>0.00008513142400056198</v>
      </c>
    </row>
    <row r="15251" ht="14.25" customHeight="1" spans="1:6" x14ac:dyDescent="0.25">
      <c r="A15251" s="232">
        <v>43783</v>
      </c>
      <c r="B15251" s="233">
        <v>318</v>
      </c>
      <c r="C15251" s="233">
        <v>34</v>
      </c>
      <c r="D15251" s="234">
        <v>0.6875</v>
      </c>
      <c r="E15251" s="235">
        <v>0</v>
      </c>
      <c r="F15251" s="235">
        <v>0.00009745044182652563</v>
      </c>
    </row>
    <row r="15252" ht="14.25" customHeight="1" spans="1:6" x14ac:dyDescent="0.25">
      <c r="A15252" s="232">
        <v>43783</v>
      </c>
      <c r="B15252" s="233">
        <v>318</v>
      </c>
      <c r="C15252" s="233">
        <v>35</v>
      </c>
      <c r="D15252" s="234">
        <v>0.7083333333321207</v>
      </c>
      <c r="E15252" s="235">
        <v>0</v>
      </c>
      <c r="F15252" s="235">
        <v>0.00010874788256448259</v>
      </c>
    </row>
    <row r="15253" ht="14.25" customHeight="1" spans="1:6" x14ac:dyDescent="0.25">
      <c r="A15253" s="232">
        <v>43783</v>
      </c>
      <c r="B15253" s="233">
        <v>318</v>
      </c>
      <c r="C15253" s="233">
        <v>36</v>
      </c>
      <c r="D15253" s="234">
        <v>0.7291666666678793</v>
      </c>
      <c r="E15253" s="235">
        <v>0</v>
      </c>
      <c r="F15253" s="235">
        <v>0.0001105306347376708</v>
      </c>
    </row>
    <row r="15254" ht="14.25" customHeight="1" spans="1:6" x14ac:dyDescent="0.25">
      <c r="A15254" s="232">
        <v>43783</v>
      </c>
      <c r="B15254" s="233">
        <v>318</v>
      </c>
      <c r="C15254" s="233">
        <v>37</v>
      </c>
      <c r="D15254" s="234">
        <v>0.75</v>
      </c>
      <c r="E15254" s="235">
        <v>0</v>
      </c>
      <c r="F15254" s="235">
        <v>0.00011117162428308682</v>
      </c>
    </row>
    <row r="15255" ht="14.25" customHeight="1" spans="1:6" x14ac:dyDescent="0.25">
      <c r="A15255" s="232">
        <v>43783</v>
      </c>
      <c r="B15255" s="233">
        <v>318</v>
      </c>
      <c r="C15255" s="233">
        <v>38</v>
      </c>
      <c r="D15255" s="234">
        <v>0.7708333333321207</v>
      </c>
      <c r="E15255" s="235">
        <v>0</v>
      </c>
      <c r="F15255" s="235">
        <v>0.00010836729502189185</v>
      </c>
    </row>
    <row r="15256" ht="14.25" customHeight="1" spans="1:6" x14ac:dyDescent="0.25">
      <c r="A15256" s="232">
        <v>43783</v>
      </c>
      <c r="B15256" s="233">
        <v>318</v>
      </c>
      <c r="C15256" s="233">
        <v>39</v>
      </c>
      <c r="D15256" s="234">
        <v>0.7916666666678793</v>
      </c>
      <c r="E15256" s="235">
        <v>0</v>
      </c>
      <c r="F15256" s="235">
        <v>0.0001036600280477431</v>
      </c>
    </row>
    <row r="15257" ht="14.25" customHeight="1" spans="1:6" x14ac:dyDescent="0.25">
      <c r="A15257" s="232">
        <v>43783</v>
      </c>
      <c r="B15257" s="233">
        <v>318</v>
      </c>
      <c r="C15257" s="233">
        <v>40</v>
      </c>
      <c r="D15257" s="234">
        <v>0.8125</v>
      </c>
      <c r="E15257" s="235">
        <v>0</v>
      </c>
      <c r="F15257" s="235">
        <v>0.00009815152414182439</v>
      </c>
    </row>
    <row r="15258" ht="14.25" customHeight="1" spans="1:6" x14ac:dyDescent="0.25">
      <c r="A15258" s="232">
        <v>43783</v>
      </c>
      <c r="B15258" s="233">
        <v>318</v>
      </c>
      <c r="C15258" s="233">
        <v>41</v>
      </c>
      <c r="D15258" s="234">
        <v>0.8333333333321207</v>
      </c>
      <c r="E15258" s="235">
        <v>0</v>
      </c>
      <c r="F15258" s="235">
        <v>0.00009404518486650317</v>
      </c>
    </row>
    <row r="15259" ht="14.25" customHeight="1" spans="1:6" x14ac:dyDescent="0.25">
      <c r="A15259" s="232">
        <v>43783</v>
      </c>
      <c r="B15259" s="233">
        <v>318</v>
      </c>
      <c r="C15259" s="233">
        <v>42</v>
      </c>
      <c r="D15259" s="234">
        <v>0.8541666666678793</v>
      </c>
      <c r="E15259" s="235">
        <v>0</v>
      </c>
      <c r="F15259" s="235">
        <v>0.0000906399279064807</v>
      </c>
    </row>
    <row r="15260" ht="14.25" customHeight="1" spans="1:6" x14ac:dyDescent="0.25">
      <c r="A15260" s="232">
        <v>43783</v>
      </c>
      <c r="B15260" s="233">
        <v>318</v>
      </c>
      <c r="C15260" s="233">
        <v>43</v>
      </c>
      <c r="D15260" s="234">
        <v>0.875</v>
      </c>
      <c r="E15260" s="235">
        <v>0</v>
      </c>
      <c r="F15260" s="235">
        <v>0.00008663374324763073</v>
      </c>
    </row>
    <row r="15261" ht="14.25" customHeight="1" spans="1:6" x14ac:dyDescent="0.25">
      <c r="A15261" s="232">
        <v>43783</v>
      </c>
      <c r="B15261" s="233">
        <v>318</v>
      </c>
      <c r="C15261" s="233">
        <v>44</v>
      </c>
      <c r="D15261" s="234">
        <v>0.8958333333321207</v>
      </c>
      <c r="E15261" s="235">
        <v>0</v>
      </c>
      <c r="F15261" s="235">
        <v>0.000081525857807597</v>
      </c>
    </row>
    <row r="15262" ht="14.25" customHeight="1" spans="1:6" x14ac:dyDescent="0.25">
      <c r="A15262" s="232">
        <v>43783</v>
      </c>
      <c r="B15262" s="233">
        <v>318</v>
      </c>
      <c r="C15262" s="233">
        <v>45</v>
      </c>
      <c r="D15262" s="234">
        <v>0.9166666666678793</v>
      </c>
      <c r="E15262" s="235">
        <v>0</v>
      </c>
      <c r="F15262" s="235">
        <v>0.00007591719928520704</v>
      </c>
    </row>
    <row r="15263" ht="14.25" customHeight="1" spans="1:6" x14ac:dyDescent="0.25">
      <c r="A15263" s="232">
        <v>43783</v>
      </c>
      <c r="B15263" s="233">
        <v>318</v>
      </c>
      <c r="C15263" s="233">
        <v>46</v>
      </c>
      <c r="D15263" s="234">
        <v>0.9375</v>
      </c>
      <c r="E15263" s="235">
        <v>0</v>
      </c>
      <c r="F15263" s="235">
        <v>0.00006640251072043834</v>
      </c>
    </row>
    <row r="15264" ht="14.25" customHeight="1" spans="1:6" x14ac:dyDescent="0.25">
      <c r="A15264" s="232">
        <v>43783</v>
      </c>
      <c r="B15264" s="233">
        <v>318</v>
      </c>
      <c r="C15264" s="233">
        <v>47</v>
      </c>
      <c r="D15264" s="234">
        <v>0.9583333333321207</v>
      </c>
      <c r="E15264" s="235">
        <v>0</v>
      </c>
      <c r="F15264" s="235">
        <v>0.000056487203689784654</v>
      </c>
    </row>
    <row r="15265" ht="14.25" customHeight="1" spans="1:6" x14ac:dyDescent="0.25">
      <c r="A15265" s="232">
        <v>43783</v>
      </c>
      <c r="B15265" s="233">
        <v>318</v>
      </c>
      <c r="C15265" s="233">
        <v>48</v>
      </c>
      <c r="D15265" s="234">
        <v>0.9791666666678793</v>
      </c>
      <c r="E15265" s="235">
        <v>0</v>
      </c>
      <c r="F15265" s="235">
        <v>0.00004657189665913096</v>
      </c>
    </row>
    <row r="15266" ht="14.25" customHeight="1" spans="1:6" x14ac:dyDescent="0.25">
      <c r="A15266" s="232">
        <v>43784</v>
      </c>
      <c r="B15266" s="233">
        <v>319</v>
      </c>
      <c r="C15266" s="233">
        <v>1</v>
      </c>
      <c r="D15266" s="234">
        <v>0</v>
      </c>
      <c r="E15266" s="235">
        <v>0</v>
      </c>
      <c r="F15266" s="235">
        <v>0.000040562619670856</v>
      </c>
    </row>
    <row r="15267" ht="14.25" customHeight="1" spans="1:6" x14ac:dyDescent="0.25">
      <c r="A15267" s="232">
        <v>43784</v>
      </c>
      <c r="B15267" s="233">
        <v>319</v>
      </c>
      <c r="C15267" s="233">
        <v>2</v>
      </c>
      <c r="D15267" s="234">
        <v>0.020833333332120674</v>
      </c>
      <c r="E15267" s="235">
        <v>0</v>
      </c>
      <c r="F15267" s="235">
        <v>0.000035955507313178524</v>
      </c>
    </row>
    <row r="15268" ht="14.25" customHeight="1" spans="1:6" x14ac:dyDescent="0.25">
      <c r="A15268" s="232">
        <v>43784</v>
      </c>
      <c r="B15268" s="233">
        <v>319</v>
      </c>
      <c r="C15268" s="233">
        <v>3</v>
      </c>
      <c r="D15268" s="234">
        <v>0.041666666667879326</v>
      </c>
      <c r="E15268" s="235">
        <v>0</v>
      </c>
      <c r="F15268" s="235">
        <v>0.000033651951134339786</v>
      </c>
    </row>
    <row r="15269" ht="14.25" customHeight="1" spans="1:6" x14ac:dyDescent="0.25">
      <c r="A15269" s="232">
        <v>43784</v>
      </c>
      <c r="B15269" s="233">
        <v>319</v>
      </c>
      <c r="C15269" s="233">
        <v>4</v>
      </c>
      <c r="D15269" s="234">
        <v>0.0625</v>
      </c>
      <c r="E15269" s="235">
        <v>0</v>
      </c>
      <c r="F15269" s="235">
        <v>0.000032450095736684804</v>
      </c>
    </row>
    <row r="15270" ht="14.25" customHeight="1" spans="1:6" x14ac:dyDescent="0.25">
      <c r="A15270" s="232">
        <v>43784</v>
      </c>
      <c r="B15270" s="233">
        <v>319</v>
      </c>
      <c r="C15270" s="233">
        <v>5</v>
      </c>
      <c r="D15270" s="234">
        <v>0.08333333333212067</v>
      </c>
      <c r="E15270" s="235">
        <v>0</v>
      </c>
      <c r="F15270" s="235">
        <v>0.00003064731264020231</v>
      </c>
    </row>
    <row r="15271" ht="14.25" customHeight="1" spans="1:6" x14ac:dyDescent="0.25">
      <c r="A15271" s="232">
        <v>43784</v>
      </c>
      <c r="B15271" s="233">
        <v>319</v>
      </c>
      <c r="C15271" s="233">
        <v>6</v>
      </c>
      <c r="D15271" s="234">
        <v>0.10416666666787933</v>
      </c>
      <c r="E15271" s="235">
        <v>0</v>
      </c>
      <c r="F15271" s="235">
        <v>0.000029645766475489823</v>
      </c>
    </row>
    <row r="15272" ht="14.25" customHeight="1" spans="1:6" x14ac:dyDescent="0.25">
      <c r="A15272" s="232">
        <v>43784</v>
      </c>
      <c r="B15272" s="233">
        <v>319</v>
      </c>
      <c r="C15272" s="233">
        <v>7</v>
      </c>
      <c r="D15272" s="234">
        <v>0.125</v>
      </c>
      <c r="E15272" s="235">
        <v>0</v>
      </c>
      <c r="F15272" s="235">
        <v>0.000029846075708432316</v>
      </c>
    </row>
    <row r="15273" ht="14.25" customHeight="1" spans="1:6" x14ac:dyDescent="0.25">
      <c r="A15273" s="232">
        <v>43784</v>
      </c>
      <c r="B15273" s="233">
        <v>319</v>
      </c>
      <c r="C15273" s="233">
        <v>8</v>
      </c>
      <c r="D15273" s="234">
        <v>0.14583333333212067</v>
      </c>
      <c r="E15273" s="235">
        <v>0</v>
      </c>
      <c r="F15273" s="235">
        <v>0.000029545611859018566</v>
      </c>
    </row>
    <row r="15274" ht="14.25" customHeight="1" spans="1:6" x14ac:dyDescent="0.25">
      <c r="A15274" s="232">
        <v>43784</v>
      </c>
      <c r="B15274" s="233">
        <v>319</v>
      </c>
      <c r="C15274" s="233">
        <v>9</v>
      </c>
      <c r="D15274" s="234">
        <v>0.16666666666787933</v>
      </c>
      <c r="E15274" s="235">
        <v>0</v>
      </c>
      <c r="F15274" s="235">
        <v>0.000029445457242547322</v>
      </c>
    </row>
    <row r="15275" ht="14.25" customHeight="1" spans="1:6" x14ac:dyDescent="0.25">
      <c r="A15275" s="232">
        <v>43784</v>
      </c>
      <c r="B15275" s="233">
        <v>319</v>
      </c>
      <c r="C15275" s="233">
        <v>10</v>
      </c>
      <c r="D15275" s="234">
        <v>0.1875</v>
      </c>
      <c r="E15275" s="235">
        <v>0</v>
      </c>
      <c r="F15275" s="235">
        <v>0.00003074746725667356</v>
      </c>
    </row>
    <row r="15276" ht="14.25" customHeight="1" spans="1:6" x14ac:dyDescent="0.25">
      <c r="A15276" s="232">
        <v>43784</v>
      </c>
      <c r="B15276" s="233">
        <v>319</v>
      </c>
      <c r="C15276" s="233">
        <v>11</v>
      </c>
      <c r="D15276" s="234">
        <v>0.20833333333212067</v>
      </c>
      <c r="E15276" s="235">
        <v>0</v>
      </c>
      <c r="F15276" s="235">
        <v>0.00003174901342138605</v>
      </c>
    </row>
    <row r="15277" ht="14.25" customHeight="1" spans="1:6" x14ac:dyDescent="0.25">
      <c r="A15277" s="232">
        <v>43784</v>
      </c>
      <c r="B15277" s="233">
        <v>319</v>
      </c>
      <c r="C15277" s="233">
        <v>12</v>
      </c>
      <c r="D15277" s="234">
        <v>0.22916666666787933</v>
      </c>
      <c r="E15277" s="235">
        <v>0</v>
      </c>
      <c r="F15277" s="235">
        <v>0.00003515427038140853</v>
      </c>
    </row>
    <row r="15278" ht="14.25" customHeight="1" spans="1:6" x14ac:dyDescent="0.25">
      <c r="A15278" s="232">
        <v>43784</v>
      </c>
      <c r="B15278" s="233">
        <v>319</v>
      </c>
      <c r="C15278" s="233">
        <v>13</v>
      </c>
      <c r="D15278" s="234">
        <v>0.25</v>
      </c>
      <c r="E15278" s="235">
        <v>0</v>
      </c>
      <c r="F15278" s="235">
        <v>0.00004166432045203974</v>
      </c>
    </row>
    <row r="15279" ht="14.25" customHeight="1" spans="1:6" x14ac:dyDescent="0.25">
      <c r="A15279" s="232">
        <v>43784</v>
      </c>
      <c r="B15279" s="233">
        <v>319</v>
      </c>
      <c r="C15279" s="233">
        <v>14</v>
      </c>
      <c r="D15279" s="234">
        <v>0.2708333333321207</v>
      </c>
      <c r="E15279" s="235">
        <v>0</v>
      </c>
      <c r="F15279" s="235">
        <v>0.000048174370522670945</v>
      </c>
    </row>
    <row r="15280" ht="14.25" customHeight="1" spans="1:6" x14ac:dyDescent="0.25">
      <c r="A15280" s="232">
        <v>43784</v>
      </c>
      <c r="B15280" s="233">
        <v>319</v>
      </c>
      <c r="C15280" s="233">
        <v>15</v>
      </c>
      <c r="D15280" s="234">
        <v>0.2916666666678793</v>
      </c>
      <c r="E15280" s="235">
        <v>1.3988270507003438e-7</v>
      </c>
      <c r="F15280" s="235">
        <v>0.00005768905908743964</v>
      </c>
    </row>
    <row r="15281" ht="14.25" customHeight="1" spans="1:6" x14ac:dyDescent="0.25">
      <c r="A15281" s="232">
        <v>43784</v>
      </c>
      <c r="B15281" s="233">
        <v>319</v>
      </c>
      <c r="C15281" s="233">
        <v>16</v>
      </c>
      <c r="D15281" s="234">
        <v>0.3125</v>
      </c>
      <c r="E15281" s="235">
        <v>0.000001422140834878683</v>
      </c>
      <c r="F15281" s="235">
        <v>0.00006520065532278334</v>
      </c>
    </row>
    <row r="15282" ht="14.25" customHeight="1" spans="1:6" x14ac:dyDescent="0.25">
      <c r="A15282" s="232">
        <v>43784</v>
      </c>
      <c r="B15282" s="233">
        <v>319</v>
      </c>
      <c r="C15282" s="233">
        <v>17</v>
      </c>
      <c r="D15282" s="234">
        <v>0.3333333333321207</v>
      </c>
      <c r="E15282" s="235">
        <v>0.000004672421030300928</v>
      </c>
      <c r="F15282" s="235">
        <v>0.00006810513920044957</v>
      </c>
    </row>
    <row r="15283" ht="14.25" customHeight="1" spans="1:6" x14ac:dyDescent="0.25">
      <c r="A15283" s="232">
        <v>43784</v>
      </c>
      <c r="B15283" s="233">
        <v>319</v>
      </c>
      <c r="C15283" s="233">
        <v>18</v>
      </c>
      <c r="D15283" s="234">
        <v>0.3541666666678793</v>
      </c>
      <c r="E15283" s="235">
        <v>0.000020457749505225425</v>
      </c>
      <c r="F15283" s="235">
        <v>0.00006800498458397833</v>
      </c>
    </row>
    <row r="15284" ht="14.25" customHeight="1" spans="1:6" x14ac:dyDescent="0.25">
      <c r="A15284" s="232">
        <v>43784</v>
      </c>
      <c r="B15284" s="233">
        <v>319</v>
      </c>
      <c r="C15284" s="233">
        <v>19</v>
      </c>
      <c r="D15284" s="234">
        <v>0.375</v>
      </c>
      <c r="E15284" s="235">
        <v>0.00005814888048931596</v>
      </c>
      <c r="F15284" s="235">
        <v>0.0000669032838027946</v>
      </c>
    </row>
    <row r="15285" ht="14.25" customHeight="1" spans="1:6" x14ac:dyDescent="0.25">
      <c r="A15285" s="232">
        <v>43784</v>
      </c>
      <c r="B15285" s="233">
        <v>319</v>
      </c>
      <c r="C15285" s="233">
        <v>20</v>
      </c>
      <c r="D15285" s="234">
        <v>0.3958333333321207</v>
      </c>
      <c r="E15285" s="235">
        <v>0.00008283949387226373</v>
      </c>
      <c r="F15285" s="235">
        <v>0.0000653008099392546</v>
      </c>
    </row>
    <row r="15286" ht="14.25" customHeight="1" spans="1:6" x14ac:dyDescent="0.25">
      <c r="A15286" s="232">
        <v>43784</v>
      </c>
      <c r="B15286" s="233">
        <v>319</v>
      </c>
      <c r="C15286" s="233">
        <v>21</v>
      </c>
      <c r="D15286" s="234">
        <v>0.4166666666678793</v>
      </c>
      <c r="E15286" s="235">
        <v>0.00011399404134223448</v>
      </c>
      <c r="F15286" s="235">
        <v>0.00006269678991100212</v>
      </c>
    </row>
    <row r="15287" ht="14.25" customHeight="1" spans="1:6" x14ac:dyDescent="0.25">
      <c r="A15287" s="232">
        <v>43784</v>
      </c>
      <c r="B15287" s="233">
        <v>319</v>
      </c>
      <c r="C15287" s="233">
        <v>22</v>
      </c>
      <c r="D15287" s="234">
        <v>0.4375</v>
      </c>
      <c r="E15287" s="235">
        <v>0.0001376755682020142</v>
      </c>
      <c r="F15287" s="235">
        <v>0.00006139477989687587</v>
      </c>
    </row>
    <row r="15288" ht="14.25" customHeight="1" spans="1:6" x14ac:dyDescent="0.25">
      <c r="A15288" s="232">
        <v>43784</v>
      </c>
      <c r="B15288" s="233">
        <v>319</v>
      </c>
      <c r="C15288" s="233">
        <v>23</v>
      </c>
      <c r="D15288" s="234">
        <v>0.4583333333321207</v>
      </c>
      <c r="E15288" s="235">
        <v>0.00010044315057007865</v>
      </c>
      <c r="F15288" s="235">
        <v>0.00006069369758157713</v>
      </c>
    </row>
    <row r="15289" ht="14.25" customHeight="1" spans="1:6" x14ac:dyDescent="0.25">
      <c r="A15289" s="232">
        <v>43784</v>
      </c>
      <c r="B15289" s="233">
        <v>319</v>
      </c>
      <c r="C15289" s="233">
        <v>24</v>
      </c>
      <c r="D15289" s="234">
        <v>0.4791666666678793</v>
      </c>
      <c r="E15289" s="235">
        <v>0.00009615539039864119</v>
      </c>
      <c r="F15289" s="235">
        <v>0.00006109431604746214</v>
      </c>
    </row>
    <row r="15290" ht="14.25" customHeight="1" spans="1:6" x14ac:dyDescent="0.25">
      <c r="A15290" s="232">
        <v>43784</v>
      </c>
      <c r="B15290" s="233">
        <v>319</v>
      </c>
      <c r="C15290" s="233">
        <v>25</v>
      </c>
      <c r="D15290" s="234">
        <v>0.5</v>
      </c>
      <c r="E15290" s="235">
        <v>0.00011027378711783755</v>
      </c>
      <c r="F15290" s="235">
        <v>0.00006259663529453087</v>
      </c>
    </row>
    <row r="15291" ht="14.25" customHeight="1" spans="1:6" x14ac:dyDescent="0.25">
      <c r="A15291" s="232">
        <v>43784</v>
      </c>
      <c r="B15291" s="233">
        <v>319</v>
      </c>
      <c r="C15291" s="233">
        <v>26</v>
      </c>
      <c r="D15291" s="234">
        <v>0.5208333333321207</v>
      </c>
      <c r="E15291" s="235">
        <v>0.00007438196098319384</v>
      </c>
      <c r="F15291" s="235">
        <v>0.00006299725376041584</v>
      </c>
    </row>
    <row r="15292" ht="14.25" customHeight="1" spans="1:6" x14ac:dyDescent="0.25">
      <c r="A15292" s="232">
        <v>43784</v>
      </c>
      <c r="B15292" s="233">
        <v>319</v>
      </c>
      <c r="C15292" s="233">
        <v>27</v>
      </c>
      <c r="D15292" s="234">
        <v>0.5416666666678793</v>
      </c>
      <c r="E15292" s="235">
        <v>0.00011129325323458913</v>
      </c>
      <c r="F15292" s="235">
        <v>0.00006209586221217463</v>
      </c>
    </row>
    <row r="15293" ht="14.25" customHeight="1" spans="1:6" x14ac:dyDescent="0.25">
      <c r="A15293" s="232">
        <v>43784</v>
      </c>
      <c r="B15293" s="233">
        <v>319</v>
      </c>
      <c r="C15293" s="233">
        <v>28</v>
      </c>
      <c r="D15293" s="234">
        <v>0.5625</v>
      </c>
      <c r="E15293" s="235">
        <v>0.0000705703020373058</v>
      </c>
      <c r="F15293" s="235">
        <v>0.00006069369758157713</v>
      </c>
    </row>
    <row r="15294" ht="14.25" customHeight="1" spans="1:6" x14ac:dyDescent="0.25">
      <c r="A15294" s="232">
        <v>43784</v>
      </c>
      <c r="B15294" s="233">
        <v>319</v>
      </c>
      <c r="C15294" s="233">
        <v>29</v>
      </c>
      <c r="D15294" s="234">
        <v>0.5833333333321207</v>
      </c>
      <c r="E15294" s="235">
        <v>0.000057374340302577773</v>
      </c>
      <c r="F15294" s="235">
        <v>0.00006139477989687587</v>
      </c>
    </row>
    <row r="15295" ht="14.25" customHeight="1" spans="1:6" x14ac:dyDescent="0.25">
      <c r="A15295" s="232">
        <v>43784</v>
      </c>
      <c r="B15295" s="233">
        <v>319</v>
      </c>
      <c r="C15295" s="233">
        <v>30</v>
      </c>
      <c r="D15295" s="234">
        <v>0.6041666666678793</v>
      </c>
      <c r="E15295" s="235">
        <v>0.000030915875846770873</v>
      </c>
      <c r="F15295" s="235">
        <v>0.00006359818145924337</v>
      </c>
    </row>
    <row r="15296" ht="14.25" customHeight="1" spans="1:6" x14ac:dyDescent="0.25">
      <c r="A15296" s="232">
        <v>43784</v>
      </c>
      <c r="B15296" s="233">
        <v>319</v>
      </c>
      <c r="C15296" s="233">
        <v>31</v>
      </c>
      <c r="D15296" s="234">
        <v>0.625</v>
      </c>
      <c r="E15296" s="235">
        <v>0.000018576657928827487</v>
      </c>
      <c r="F15296" s="235">
        <v>0.0000661020468710246</v>
      </c>
    </row>
    <row r="15297" ht="14.25" customHeight="1" spans="1:6" x14ac:dyDescent="0.25">
      <c r="A15297" s="232">
        <v>43784</v>
      </c>
      <c r="B15297" s="233">
        <v>319</v>
      </c>
      <c r="C15297" s="233">
        <v>32</v>
      </c>
      <c r="D15297" s="234">
        <v>0.6458333333321207</v>
      </c>
      <c r="E15297" s="235">
        <v>0.000008739713306368354</v>
      </c>
      <c r="F15297" s="235">
        <v>0.00007221147847577081</v>
      </c>
    </row>
    <row r="15298" ht="14.25" customHeight="1" spans="1:6" x14ac:dyDescent="0.25">
      <c r="A15298" s="232">
        <v>43784</v>
      </c>
      <c r="B15298" s="233">
        <v>319</v>
      </c>
      <c r="C15298" s="233">
        <v>33</v>
      </c>
      <c r="D15298" s="234">
        <v>0.6666666666678793</v>
      </c>
      <c r="E15298" s="235">
        <v>0.0000015259792486239973</v>
      </c>
      <c r="F15298" s="235">
        <v>0.00008192647627348199</v>
      </c>
    </row>
    <row r="15299" ht="14.25" customHeight="1" spans="1:6" x14ac:dyDescent="0.25">
      <c r="A15299" s="232">
        <v>43784</v>
      </c>
      <c r="B15299" s="233">
        <v>319</v>
      </c>
      <c r="C15299" s="233">
        <v>34</v>
      </c>
      <c r="D15299" s="234">
        <v>0.6875</v>
      </c>
      <c r="E15299" s="235">
        <v>1.541306215938416e-8</v>
      </c>
      <c r="F15299" s="235">
        <v>0.00009484642179827317</v>
      </c>
    </row>
    <row r="15300" ht="14.25" customHeight="1" spans="1:6" x14ac:dyDescent="0.25">
      <c r="A15300" s="232">
        <v>43784</v>
      </c>
      <c r="B15300" s="233">
        <v>319</v>
      </c>
      <c r="C15300" s="233">
        <v>35</v>
      </c>
      <c r="D15300" s="234">
        <v>0.7083333333321207</v>
      </c>
      <c r="E15300" s="235">
        <v>0</v>
      </c>
      <c r="F15300" s="235">
        <v>0.0001062239862294071</v>
      </c>
    </row>
    <row r="15301" ht="14.25" customHeight="1" spans="1:6" x14ac:dyDescent="0.25">
      <c r="A15301" s="232">
        <v>43784</v>
      </c>
      <c r="B15301" s="233">
        <v>319</v>
      </c>
      <c r="C15301" s="233">
        <v>36</v>
      </c>
      <c r="D15301" s="234">
        <v>0.7291666666678793</v>
      </c>
      <c r="E15301" s="235">
        <v>0</v>
      </c>
      <c r="F15301" s="235">
        <v>0.00011054065019931795</v>
      </c>
    </row>
    <row r="15302" ht="14.25" customHeight="1" spans="1:6" x14ac:dyDescent="0.25">
      <c r="A15302" s="232">
        <v>43784</v>
      </c>
      <c r="B15302" s="233">
        <v>319</v>
      </c>
      <c r="C15302" s="233">
        <v>37</v>
      </c>
      <c r="D15302" s="234">
        <v>0.75</v>
      </c>
      <c r="E15302" s="235">
        <v>0</v>
      </c>
      <c r="F15302" s="235">
        <v>0.00011073094397061332</v>
      </c>
    </row>
    <row r="15303" ht="14.25" customHeight="1" spans="1:6" x14ac:dyDescent="0.25">
      <c r="A15303" s="232">
        <v>43784</v>
      </c>
      <c r="B15303" s="233">
        <v>319</v>
      </c>
      <c r="C15303" s="233">
        <v>38</v>
      </c>
      <c r="D15303" s="234">
        <v>0.7708333333321207</v>
      </c>
      <c r="E15303" s="235">
        <v>0</v>
      </c>
      <c r="F15303" s="235">
        <v>0.0001072655942407081</v>
      </c>
    </row>
    <row r="15304" ht="14.25" customHeight="1" spans="1:6" x14ac:dyDescent="0.25">
      <c r="A15304" s="232">
        <v>43784</v>
      </c>
      <c r="B15304" s="233">
        <v>319</v>
      </c>
      <c r="C15304" s="233">
        <v>39</v>
      </c>
      <c r="D15304" s="234">
        <v>0.7916666666678793</v>
      </c>
      <c r="E15304" s="235">
        <v>0</v>
      </c>
      <c r="F15304" s="235">
        <v>0.00010321934773526963</v>
      </c>
    </row>
    <row r="15305" ht="14.25" customHeight="1" spans="1:6" x14ac:dyDescent="0.25">
      <c r="A15305" s="232">
        <v>43784</v>
      </c>
      <c r="B15305" s="233">
        <v>319</v>
      </c>
      <c r="C15305" s="233">
        <v>40</v>
      </c>
      <c r="D15305" s="234">
        <v>0.8125</v>
      </c>
      <c r="E15305" s="235">
        <v>0</v>
      </c>
      <c r="F15305" s="235">
        <v>0.00009825167875829564</v>
      </c>
    </row>
    <row r="15306" ht="14.25" customHeight="1" spans="1:6" x14ac:dyDescent="0.25">
      <c r="A15306" s="232">
        <v>43784</v>
      </c>
      <c r="B15306" s="233">
        <v>319</v>
      </c>
      <c r="C15306" s="233">
        <v>41</v>
      </c>
      <c r="D15306" s="234">
        <v>0.8333333333321207</v>
      </c>
      <c r="E15306" s="235">
        <v>0</v>
      </c>
      <c r="F15306" s="235">
        <v>0.00009464611256533066</v>
      </c>
    </row>
    <row r="15307" ht="14.25" customHeight="1" spans="1:6" x14ac:dyDescent="0.25">
      <c r="A15307" s="232">
        <v>43784</v>
      </c>
      <c r="B15307" s="233">
        <v>319</v>
      </c>
      <c r="C15307" s="233">
        <v>42</v>
      </c>
      <c r="D15307" s="234">
        <v>0.8541666666678793</v>
      </c>
      <c r="E15307" s="235">
        <v>0</v>
      </c>
      <c r="F15307" s="235">
        <v>0.00009013915482412445</v>
      </c>
    </row>
    <row r="15308" ht="14.25" customHeight="1" spans="1:6" x14ac:dyDescent="0.25">
      <c r="A15308" s="232">
        <v>43784</v>
      </c>
      <c r="B15308" s="233">
        <v>319</v>
      </c>
      <c r="C15308" s="233">
        <v>43</v>
      </c>
      <c r="D15308" s="234">
        <v>0.875</v>
      </c>
      <c r="E15308" s="235">
        <v>0</v>
      </c>
      <c r="F15308" s="235">
        <v>0.00008603281554880323</v>
      </c>
    </row>
    <row r="15309" ht="14.25" customHeight="1" spans="1:6" x14ac:dyDescent="0.25">
      <c r="A15309" s="232">
        <v>43784</v>
      </c>
      <c r="B15309" s="233">
        <v>319</v>
      </c>
      <c r="C15309" s="233">
        <v>44</v>
      </c>
      <c r="D15309" s="234">
        <v>0.8958333333321207</v>
      </c>
      <c r="E15309" s="235">
        <v>0</v>
      </c>
      <c r="F15309" s="235">
        <v>0.00008192647627348199</v>
      </c>
    </row>
    <row r="15310" ht="14.25" customHeight="1" spans="1:6" x14ac:dyDescent="0.25">
      <c r="A15310" s="232">
        <v>43784</v>
      </c>
      <c r="B15310" s="233">
        <v>319</v>
      </c>
      <c r="C15310" s="233">
        <v>45</v>
      </c>
      <c r="D15310" s="234">
        <v>0.9166666666678793</v>
      </c>
      <c r="E15310" s="235">
        <v>0</v>
      </c>
      <c r="F15310" s="235">
        <v>0.00007621766313462079</v>
      </c>
    </row>
    <row r="15311" ht="14.25" customHeight="1" spans="1:6" x14ac:dyDescent="0.25">
      <c r="A15311" s="232">
        <v>43784</v>
      </c>
      <c r="B15311" s="233">
        <v>319</v>
      </c>
      <c r="C15311" s="233">
        <v>46</v>
      </c>
      <c r="D15311" s="234">
        <v>0.9375</v>
      </c>
      <c r="E15311" s="235">
        <v>0</v>
      </c>
      <c r="F15311" s="235">
        <v>0.00006640251072043834</v>
      </c>
    </row>
    <row r="15312" ht="14.25" customHeight="1" spans="1:6" x14ac:dyDescent="0.25">
      <c r="A15312" s="232">
        <v>43784</v>
      </c>
      <c r="B15312" s="233">
        <v>319</v>
      </c>
      <c r="C15312" s="233">
        <v>47</v>
      </c>
      <c r="D15312" s="234">
        <v>0.9583333333321207</v>
      </c>
      <c r="E15312" s="235">
        <v>0</v>
      </c>
      <c r="F15312" s="235">
        <v>0.00005668751292272716</v>
      </c>
    </row>
    <row r="15313" ht="14.25" customHeight="1" spans="1:6" x14ac:dyDescent="0.25">
      <c r="A15313" s="232">
        <v>43784</v>
      </c>
      <c r="B15313" s="233">
        <v>319</v>
      </c>
      <c r="C15313" s="233">
        <v>48</v>
      </c>
      <c r="D15313" s="234">
        <v>0.9791666666678793</v>
      </c>
      <c r="E15313" s="235">
        <v>0</v>
      </c>
      <c r="F15313" s="235">
        <v>0.000047773752056785965</v>
      </c>
    </row>
    <row r="15314" ht="14.25" customHeight="1" spans="1:6" x14ac:dyDescent="0.25">
      <c r="A15314" s="232">
        <v>43785</v>
      </c>
      <c r="B15314" s="233">
        <v>320</v>
      </c>
      <c r="C15314" s="233">
        <v>1</v>
      </c>
      <c r="D15314" s="234">
        <v>0</v>
      </c>
      <c r="E15314" s="235">
        <v>0</v>
      </c>
      <c r="F15314" s="235">
        <v>0.00004146401121909723</v>
      </c>
    </row>
    <row r="15315" ht="14.25" customHeight="1" spans="1:6" x14ac:dyDescent="0.25">
      <c r="A15315" s="232">
        <v>43785</v>
      </c>
      <c r="B15315" s="233">
        <v>320</v>
      </c>
      <c r="C15315" s="233">
        <v>2</v>
      </c>
      <c r="D15315" s="234">
        <v>0.020833333332120674</v>
      </c>
      <c r="E15315" s="235">
        <v>0</v>
      </c>
      <c r="F15315" s="235">
        <v>0.00003655643501200603</v>
      </c>
    </row>
    <row r="15316" ht="14.25" customHeight="1" spans="1:6" x14ac:dyDescent="0.25">
      <c r="A15316" s="232">
        <v>43785</v>
      </c>
      <c r="B15316" s="233">
        <v>320</v>
      </c>
      <c r="C15316" s="233">
        <v>3</v>
      </c>
      <c r="D15316" s="234">
        <v>0.041666666667879326</v>
      </c>
      <c r="E15316" s="235">
        <v>0</v>
      </c>
      <c r="F15316" s="235">
        <v>0.00003405256960022479</v>
      </c>
    </row>
    <row r="15317" ht="14.25" customHeight="1" spans="1:6" x14ac:dyDescent="0.25">
      <c r="A15317" s="232">
        <v>43785</v>
      </c>
      <c r="B15317" s="233">
        <v>320</v>
      </c>
      <c r="C15317" s="233">
        <v>4</v>
      </c>
      <c r="D15317" s="234">
        <v>0.0625</v>
      </c>
      <c r="E15317" s="235">
        <v>0</v>
      </c>
      <c r="F15317" s="235">
        <v>0.000032450095736684804</v>
      </c>
    </row>
    <row r="15318" ht="14.25" customHeight="1" spans="1:6" x14ac:dyDescent="0.25">
      <c r="A15318" s="232">
        <v>43785</v>
      </c>
      <c r="B15318" s="233">
        <v>320</v>
      </c>
      <c r="C15318" s="233">
        <v>5</v>
      </c>
      <c r="D15318" s="234">
        <v>0.08333333333212067</v>
      </c>
      <c r="E15318" s="235">
        <v>0</v>
      </c>
      <c r="F15318" s="235">
        <v>0.00003094777648961606</v>
      </c>
    </row>
    <row r="15319" ht="14.25" customHeight="1" spans="1:6" x14ac:dyDescent="0.25">
      <c r="A15319" s="232">
        <v>43785</v>
      </c>
      <c r="B15319" s="233">
        <v>320</v>
      </c>
      <c r="C15319" s="233">
        <v>6</v>
      </c>
      <c r="D15319" s="234">
        <v>0.10416666666787933</v>
      </c>
      <c r="E15319" s="235">
        <v>0</v>
      </c>
      <c r="F15319" s="235">
        <v>0.000029946230324903566</v>
      </c>
    </row>
    <row r="15320" ht="14.25" customHeight="1" spans="1:6" x14ac:dyDescent="0.25">
      <c r="A15320" s="232">
        <v>43785</v>
      </c>
      <c r="B15320" s="233">
        <v>320</v>
      </c>
      <c r="C15320" s="233">
        <v>7</v>
      </c>
      <c r="D15320" s="234">
        <v>0.125</v>
      </c>
      <c r="E15320" s="235">
        <v>0</v>
      </c>
      <c r="F15320" s="235">
        <v>0.000029946230324903566</v>
      </c>
    </row>
    <row r="15321" ht="14.25" customHeight="1" spans="1:6" x14ac:dyDescent="0.25">
      <c r="A15321" s="232">
        <v>43785</v>
      </c>
      <c r="B15321" s="233">
        <v>320</v>
      </c>
      <c r="C15321" s="233">
        <v>8</v>
      </c>
      <c r="D15321" s="234">
        <v>0.14583333333212067</v>
      </c>
      <c r="E15321" s="235">
        <v>0</v>
      </c>
      <c r="F15321" s="235">
        <v>0.000029445457242547322</v>
      </c>
    </row>
    <row r="15322" ht="14.25" customHeight="1" spans="1:6" x14ac:dyDescent="0.25">
      <c r="A15322" s="232">
        <v>43785</v>
      </c>
      <c r="B15322" s="233">
        <v>320</v>
      </c>
      <c r="C15322" s="233">
        <v>9</v>
      </c>
      <c r="D15322" s="234">
        <v>0.16666666666787933</v>
      </c>
      <c r="E15322" s="235">
        <v>0</v>
      </c>
      <c r="F15322" s="235">
        <v>0.00002934530262607607</v>
      </c>
    </row>
    <row r="15323" ht="14.25" customHeight="1" spans="1:6" x14ac:dyDescent="0.25">
      <c r="A15323" s="232">
        <v>43785</v>
      </c>
      <c r="B15323" s="233">
        <v>320</v>
      </c>
      <c r="C15323" s="233">
        <v>10</v>
      </c>
      <c r="D15323" s="234">
        <v>0.1875</v>
      </c>
      <c r="E15323" s="235">
        <v>0</v>
      </c>
      <c r="F15323" s="235">
        <v>0.000030246694174317314</v>
      </c>
    </row>
    <row r="15324" ht="14.25" customHeight="1" spans="1:6" x14ac:dyDescent="0.25">
      <c r="A15324" s="232">
        <v>43785</v>
      </c>
      <c r="B15324" s="233">
        <v>320</v>
      </c>
      <c r="C15324" s="233">
        <v>11</v>
      </c>
      <c r="D15324" s="234">
        <v>0.20833333333212067</v>
      </c>
      <c r="E15324" s="235">
        <v>0</v>
      </c>
      <c r="F15324" s="235">
        <v>0.0000318491680378573</v>
      </c>
    </row>
    <row r="15325" ht="14.25" customHeight="1" spans="1:6" x14ac:dyDescent="0.25">
      <c r="A15325" s="232">
        <v>43785</v>
      </c>
      <c r="B15325" s="233">
        <v>320</v>
      </c>
      <c r="C15325" s="233">
        <v>12</v>
      </c>
      <c r="D15325" s="234">
        <v>0.22916666666787933</v>
      </c>
      <c r="E15325" s="235">
        <v>0</v>
      </c>
      <c r="F15325" s="235">
        <v>0.00003515427038140853</v>
      </c>
    </row>
    <row r="15326" ht="14.25" customHeight="1" spans="1:6" x14ac:dyDescent="0.25">
      <c r="A15326" s="232">
        <v>43785</v>
      </c>
      <c r="B15326" s="233">
        <v>320</v>
      </c>
      <c r="C15326" s="233">
        <v>13</v>
      </c>
      <c r="D15326" s="234">
        <v>0.25</v>
      </c>
      <c r="E15326" s="235">
        <v>0</v>
      </c>
      <c r="F15326" s="235">
        <v>0.000041564165835568494</v>
      </c>
    </row>
    <row r="15327" ht="14.25" customHeight="1" spans="1:6" x14ac:dyDescent="0.25">
      <c r="A15327" s="232">
        <v>43785</v>
      </c>
      <c r="B15327" s="233">
        <v>320</v>
      </c>
      <c r="C15327" s="233">
        <v>14</v>
      </c>
      <c r="D15327" s="234">
        <v>0.2708333333321207</v>
      </c>
      <c r="E15327" s="235">
        <v>0</v>
      </c>
      <c r="F15327" s="235">
        <v>0.00004837467975561345</v>
      </c>
    </row>
    <row r="15328" ht="14.25" customHeight="1" spans="1:6" x14ac:dyDescent="0.25">
      <c r="A15328" s="232">
        <v>43785</v>
      </c>
      <c r="B15328" s="233">
        <v>320</v>
      </c>
      <c r="C15328" s="233">
        <v>15</v>
      </c>
      <c r="D15328" s="234">
        <v>0.2916666666678793</v>
      </c>
      <c r="E15328" s="235">
        <v>2.331378417833906e-8</v>
      </c>
      <c r="F15328" s="235">
        <v>0.00005828998678626714</v>
      </c>
    </row>
    <row r="15329" ht="14.25" customHeight="1" spans="1:6" x14ac:dyDescent="0.25">
      <c r="A15329" s="232">
        <v>43785</v>
      </c>
      <c r="B15329" s="233">
        <v>320</v>
      </c>
      <c r="C15329" s="233">
        <v>16</v>
      </c>
      <c r="D15329" s="234">
        <v>0.3125</v>
      </c>
      <c r="E15329" s="235">
        <v>0.0000014920821874137</v>
      </c>
      <c r="F15329" s="235">
        <v>0.00006660281995338085</v>
      </c>
    </row>
    <row r="15330" ht="14.25" customHeight="1" spans="1:6" x14ac:dyDescent="0.25">
      <c r="A15330" s="232">
        <v>43785</v>
      </c>
      <c r="B15330" s="233">
        <v>320</v>
      </c>
      <c r="C15330" s="233">
        <v>17</v>
      </c>
      <c r="D15330" s="234">
        <v>0.3333333333321207</v>
      </c>
      <c r="E15330" s="235">
        <v>0.000004917226355479791</v>
      </c>
      <c r="F15330" s="235">
        <v>0.00006840560304986335</v>
      </c>
    </row>
    <row r="15331" ht="14.25" customHeight="1" spans="1:6" x14ac:dyDescent="0.25">
      <c r="A15331" s="232">
        <v>43785</v>
      </c>
      <c r="B15331" s="233">
        <v>320</v>
      </c>
      <c r="C15331" s="233">
        <v>18</v>
      </c>
      <c r="D15331" s="234">
        <v>0.3541666666678793</v>
      </c>
      <c r="E15331" s="235">
        <v>0.000012426920804853557</v>
      </c>
      <c r="F15331" s="235">
        <v>0.00006860591228280583</v>
      </c>
    </row>
    <row r="15332" ht="14.25" customHeight="1" spans="1:6" x14ac:dyDescent="0.25">
      <c r="A15332" s="232">
        <v>43785</v>
      </c>
      <c r="B15332" s="233">
        <v>320</v>
      </c>
      <c r="C15332" s="233">
        <v>19</v>
      </c>
      <c r="D15332" s="234">
        <v>0.375</v>
      </c>
      <c r="E15332" s="235">
        <v>0.00001707398727968257</v>
      </c>
      <c r="F15332" s="235">
        <v>0.00006740405688515083</v>
      </c>
    </row>
    <row r="15333" ht="14.25" customHeight="1" spans="1:6" x14ac:dyDescent="0.25">
      <c r="A15333" s="232">
        <v>43785</v>
      </c>
      <c r="B15333" s="233">
        <v>320</v>
      </c>
      <c r="C15333" s="233">
        <v>20</v>
      </c>
      <c r="D15333" s="234">
        <v>0.3958333333321207</v>
      </c>
      <c r="E15333" s="235">
        <v>0.00002633420715565377</v>
      </c>
      <c r="F15333" s="235">
        <v>0.00006660281995338085</v>
      </c>
    </row>
    <row r="15334" ht="14.25" customHeight="1" spans="1:6" x14ac:dyDescent="0.25">
      <c r="A15334" s="232">
        <v>43785</v>
      </c>
      <c r="B15334" s="233">
        <v>320</v>
      </c>
      <c r="C15334" s="233">
        <v>21</v>
      </c>
      <c r="D15334" s="234">
        <v>0.4166666666678793</v>
      </c>
      <c r="E15334" s="235">
        <v>0.000031701952026040006</v>
      </c>
      <c r="F15334" s="235">
        <v>0.0000636983360757146</v>
      </c>
    </row>
    <row r="15335" ht="14.25" customHeight="1" spans="1:6" x14ac:dyDescent="0.25">
      <c r="A15335" s="232">
        <v>43785</v>
      </c>
      <c r="B15335" s="233">
        <v>320</v>
      </c>
      <c r="C15335" s="233">
        <v>22</v>
      </c>
      <c r="D15335" s="234">
        <v>0.4375</v>
      </c>
      <c r="E15335" s="235">
        <v>0.0000415441965588507</v>
      </c>
      <c r="F15335" s="235">
        <v>0.00006319756299335835</v>
      </c>
    </row>
    <row r="15336" ht="14.25" customHeight="1" spans="1:6" x14ac:dyDescent="0.25">
      <c r="A15336" s="232">
        <v>43785</v>
      </c>
      <c r="B15336" s="233">
        <v>320</v>
      </c>
      <c r="C15336" s="233">
        <v>23</v>
      </c>
      <c r="D15336" s="234">
        <v>0.4583333333321207</v>
      </c>
      <c r="E15336" s="235">
        <v>0.000037214389826721365</v>
      </c>
      <c r="F15336" s="235">
        <v>0.00006199570759570338</v>
      </c>
    </row>
    <row r="15337" ht="14.25" customHeight="1" spans="1:6" x14ac:dyDescent="0.25">
      <c r="A15337" s="232">
        <v>43785</v>
      </c>
      <c r="B15337" s="233">
        <v>320</v>
      </c>
      <c r="C15337" s="233">
        <v>24</v>
      </c>
      <c r="D15337" s="234">
        <v>0.4791666666678793</v>
      </c>
      <c r="E15337" s="235">
        <v>0.00004269237598339678</v>
      </c>
      <c r="F15337" s="235">
        <v>0.00006239632606158836</v>
      </c>
    </row>
    <row r="15338" ht="14.25" customHeight="1" spans="1:6" x14ac:dyDescent="0.25">
      <c r="A15338" s="232">
        <v>43785</v>
      </c>
      <c r="B15338" s="233">
        <v>320</v>
      </c>
      <c r="C15338" s="233">
        <v>25</v>
      </c>
      <c r="D15338" s="234">
        <v>0.5</v>
      </c>
      <c r="E15338" s="235">
        <v>0.00003699019210674824</v>
      </c>
      <c r="F15338" s="235">
        <v>0.00006449957300748461</v>
      </c>
    </row>
    <row r="15339" ht="14.25" customHeight="1" spans="1:6" x14ac:dyDescent="0.25">
      <c r="A15339" s="232">
        <v>43785</v>
      </c>
      <c r="B15339" s="233">
        <v>320</v>
      </c>
      <c r="C15339" s="233">
        <v>26</v>
      </c>
      <c r="D15339" s="234">
        <v>0.5208333333321207</v>
      </c>
      <c r="E15339" s="235">
        <v>0.000036166550119030156</v>
      </c>
      <c r="F15339" s="235">
        <v>0.0000646998822404271</v>
      </c>
    </row>
    <row r="15340" ht="14.25" customHeight="1" spans="1:6" x14ac:dyDescent="0.25">
      <c r="A15340" s="232">
        <v>43785</v>
      </c>
      <c r="B15340" s="233">
        <v>320</v>
      </c>
      <c r="C15340" s="233">
        <v>27</v>
      </c>
      <c r="D15340" s="234">
        <v>0.5416666666678793</v>
      </c>
      <c r="E15340" s="235">
        <v>0.00003578060731543808</v>
      </c>
      <c r="F15340" s="235">
        <v>0.00006339787222630086</v>
      </c>
    </row>
    <row r="15341" ht="14.25" customHeight="1" spans="1:6" x14ac:dyDescent="0.25">
      <c r="A15341" s="232">
        <v>43785</v>
      </c>
      <c r="B15341" s="233">
        <v>320</v>
      </c>
      <c r="C15341" s="233">
        <v>28</v>
      </c>
      <c r="D15341" s="234">
        <v>0.5625</v>
      </c>
      <c r="E15341" s="235">
        <v>0.000025681162368367565</v>
      </c>
      <c r="F15341" s="235">
        <v>0.00006209586221217463</v>
      </c>
    </row>
    <row r="15342" ht="14.25" customHeight="1" spans="1:6" x14ac:dyDescent="0.25">
      <c r="A15342" s="232">
        <v>43785</v>
      </c>
      <c r="B15342" s="233">
        <v>320</v>
      </c>
      <c r="C15342" s="233">
        <v>29</v>
      </c>
      <c r="D15342" s="234">
        <v>0.5833333333321207</v>
      </c>
      <c r="E15342" s="235">
        <v>0.000023765003156671935</v>
      </c>
      <c r="F15342" s="235">
        <v>0.00006139477989687587</v>
      </c>
    </row>
    <row r="15343" ht="14.25" customHeight="1" spans="1:6" x14ac:dyDescent="0.25">
      <c r="A15343" s="232">
        <v>43785</v>
      </c>
      <c r="B15343" s="233">
        <v>320</v>
      </c>
      <c r="C15343" s="233">
        <v>30</v>
      </c>
      <c r="D15343" s="234">
        <v>0.6041666666678793</v>
      </c>
      <c r="E15343" s="235">
        <v>0.00001993657099341293</v>
      </c>
      <c r="F15343" s="235">
        <v>0.00006319756299335835</v>
      </c>
    </row>
    <row r="15344" ht="14.25" customHeight="1" spans="1:6" x14ac:dyDescent="0.25">
      <c r="A15344" s="232">
        <v>43785</v>
      </c>
      <c r="B15344" s="233">
        <v>320</v>
      </c>
      <c r="C15344" s="233">
        <v>31</v>
      </c>
      <c r="D15344" s="234">
        <v>0.625</v>
      </c>
      <c r="E15344" s="235">
        <v>0.000011808772827569644</v>
      </c>
      <c r="F15344" s="235">
        <v>0.00006620220148749584</v>
      </c>
    </row>
    <row r="15345" ht="14.25" customHeight="1" spans="1:6" x14ac:dyDescent="0.25">
      <c r="A15345" s="232">
        <v>43785</v>
      </c>
      <c r="B15345" s="233">
        <v>320</v>
      </c>
      <c r="C15345" s="233">
        <v>32</v>
      </c>
      <c r="D15345" s="234">
        <v>0.6458333333321207</v>
      </c>
      <c r="E15345" s="235">
        <v>0.000005774160299146413</v>
      </c>
      <c r="F15345" s="235">
        <v>0.00007221147847577081</v>
      </c>
    </row>
    <row r="15346" ht="14.25" customHeight="1" spans="1:6" x14ac:dyDescent="0.25">
      <c r="A15346" s="232">
        <v>43785</v>
      </c>
      <c r="B15346" s="233">
        <v>320</v>
      </c>
      <c r="C15346" s="233">
        <v>33</v>
      </c>
      <c r="D15346" s="234">
        <v>0.6666666666678793</v>
      </c>
      <c r="E15346" s="235">
        <v>9.009859615889603e-7</v>
      </c>
      <c r="F15346" s="235">
        <v>0.00008222694012289575</v>
      </c>
    </row>
    <row r="15347" ht="14.25" customHeight="1" spans="1:6" x14ac:dyDescent="0.25">
      <c r="A15347" s="232">
        <v>43785</v>
      </c>
      <c r="B15347" s="233">
        <v>320</v>
      </c>
      <c r="C15347" s="233">
        <v>34</v>
      </c>
      <c r="D15347" s="234">
        <v>0.6875</v>
      </c>
      <c r="E15347" s="235">
        <v>2.4167681465914363e-8</v>
      </c>
      <c r="F15347" s="235">
        <v>0.00009504673103121566</v>
      </c>
    </row>
    <row r="15348" ht="14.25" customHeight="1" spans="1:6" x14ac:dyDescent="0.25">
      <c r="A15348" s="232">
        <v>43785</v>
      </c>
      <c r="B15348" s="233">
        <v>320</v>
      </c>
      <c r="C15348" s="233">
        <v>35</v>
      </c>
      <c r="D15348" s="234">
        <v>0.7083333333321207</v>
      </c>
      <c r="E15348" s="235">
        <v>0</v>
      </c>
      <c r="F15348" s="235">
        <v>0.00010635418723081973</v>
      </c>
    </row>
    <row r="15349" ht="14.25" customHeight="1" spans="1:6" x14ac:dyDescent="0.25">
      <c r="A15349" s="232">
        <v>43785</v>
      </c>
      <c r="B15349" s="233">
        <v>320</v>
      </c>
      <c r="C15349" s="233">
        <v>36</v>
      </c>
      <c r="D15349" s="234">
        <v>0.7291666666678793</v>
      </c>
      <c r="E15349" s="235">
        <v>0</v>
      </c>
      <c r="F15349" s="235">
        <v>0.00010977947511413646</v>
      </c>
    </row>
    <row r="15350" ht="14.25" customHeight="1" spans="1:6" x14ac:dyDescent="0.25">
      <c r="A15350" s="232">
        <v>43785</v>
      </c>
      <c r="B15350" s="233">
        <v>320</v>
      </c>
      <c r="C15350" s="233">
        <v>37</v>
      </c>
      <c r="D15350" s="234">
        <v>0.75</v>
      </c>
      <c r="E15350" s="235">
        <v>0</v>
      </c>
      <c r="F15350" s="235">
        <v>0.00011071091304731905</v>
      </c>
    </row>
    <row r="15351" ht="14.25" customHeight="1" spans="1:6" x14ac:dyDescent="0.25">
      <c r="A15351" s="232">
        <v>43785</v>
      </c>
      <c r="B15351" s="233">
        <v>320</v>
      </c>
      <c r="C15351" s="233">
        <v>38</v>
      </c>
      <c r="D15351" s="234">
        <v>0.7708333333321207</v>
      </c>
      <c r="E15351" s="235">
        <v>0</v>
      </c>
      <c r="F15351" s="235">
        <v>0.00010758608901341609</v>
      </c>
    </row>
    <row r="15352" ht="14.25" customHeight="1" spans="1:6" x14ac:dyDescent="0.25">
      <c r="A15352" s="232">
        <v>43785</v>
      </c>
      <c r="B15352" s="233">
        <v>320</v>
      </c>
      <c r="C15352" s="233">
        <v>39</v>
      </c>
      <c r="D15352" s="234">
        <v>0.7916666666678793</v>
      </c>
      <c r="E15352" s="235">
        <v>0</v>
      </c>
      <c r="F15352" s="235">
        <v>0.00010387035274233273</v>
      </c>
    </row>
    <row r="15353" ht="14.25" customHeight="1" spans="1:6" x14ac:dyDescent="0.25">
      <c r="A15353" s="232">
        <v>43785</v>
      </c>
      <c r="B15353" s="233">
        <v>320</v>
      </c>
      <c r="C15353" s="233">
        <v>40</v>
      </c>
      <c r="D15353" s="234">
        <v>0.8125</v>
      </c>
      <c r="E15353" s="235">
        <v>0</v>
      </c>
      <c r="F15353" s="235">
        <v>0.0000993533795394794</v>
      </c>
    </row>
    <row r="15354" ht="14.25" customHeight="1" spans="1:6" x14ac:dyDescent="0.25">
      <c r="A15354" s="232">
        <v>43785</v>
      </c>
      <c r="B15354" s="233">
        <v>320</v>
      </c>
      <c r="C15354" s="233">
        <v>41</v>
      </c>
      <c r="D15354" s="234">
        <v>0.8333333333321207</v>
      </c>
      <c r="E15354" s="235">
        <v>0</v>
      </c>
      <c r="F15354" s="235">
        <v>0.00009534719488062941</v>
      </c>
    </row>
    <row r="15355" ht="14.25" customHeight="1" spans="1:6" x14ac:dyDescent="0.25">
      <c r="A15355" s="232">
        <v>43785</v>
      </c>
      <c r="B15355" s="233">
        <v>320</v>
      </c>
      <c r="C15355" s="233">
        <v>42</v>
      </c>
      <c r="D15355" s="234">
        <v>0.8541666666678793</v>
      </c>
      <c r="E15355" s="235">
        <v>0</v>
      </c>
      <c r="F15355" s="235">
        <v>0.00009084023713942319</v>
      </c>
    </row>
    <row r="15356" ht="14.25" customHeight="1" spans="1:6" x14ac:dyDescent="0.25">
      <c r="A15356" s="232">
        <v>43785</v>
      </c>
      <c r="B15356" s="233">
        <v>320</v>
      </c>
      <c r="C15356" s="233">
        <v>43</v>
      </c>
      <c r="D15356" s="234">
        <v>0.875</v>
      </c>
      <c r="E15356" s="235">
        <v>0</v>
      </c>
      <c r="F15356" s="235">
        <v>0.00008653358863115947</v>
      </c>
    </row>
    <row r="15357" ht="14.25" customHeight="1" spans="1:6" x14ac:dyDescent="0.25">
      <c r="A15357" s="232">
        <v>43785</v>
      </c>
      <c r="B15357" s="233">
        <v>320</v>
      </c>
      <c r="C15357" s="233">
        <v>44</v>
      </c>
      <c r="D15357" s="234">
        <v>0.8958333333321207</v>
      </c>
      <c r="E15357" s="235">
        <v>0</v>
      </c>
      <c r="F15357" s="235">
        <v>0.00008162601242406827</v>
      </c>
    </row>
    <row r="15358" ht="14.25" customHeight="1" spans="1:6" x14ac:dyDescent="0.25">
      <c r="A15358" s="232">
        <v>43785</v>
      </c>
      <c r="B15358" s="233">
        <v>320</v>
      </c>
      <c r="C15358" s="233">
        <v>45</v>
      </c>
      <c r="D15358" s="234">
        <v>0.9166666666678793</v>
      </c>
      <c r="E15358" s="235">
        <v>0</v>
      </c>
      <c r="F15358" s="235">
        <v>0.00007611750851814954</v>
      </c>
    </row>
    <row r="15359" ht="14.25" customHeight="1" spans="1:6" x14ac:dyDescent="0.25">
      <c r="A15359" s="232">
        <v>43785</v>
      </c>
      <c r="B15359" s="233">
        <v>320</v>
      </c>
      <c r="C15359" s="233">
        <v>46</v>
      </c>
      <c r="D15359" s="234">
        <v>0.9375</v>
      </c>
      <c r="E15359" s="235">
        <v>0</v>
      </c>
      <c r="F15359" s="235">
        <v>0.0000667029745698521</v>
      </c>
    </row>
    <row r="15360" ht="14.25" customHeight="1" spans="1:6" x14ac:dyDescent="0.25">
      <c r="A15360" s="232">
        <v>43785</v>
      </c>
      <c r="B15360" s="233">
        <v>320</v>
      </c>
      <c r="C15360" s="233">
        <v>47</v>
      </c>
      <c r="D15360" s="234">
        <v>0.9583333333321207</v>
      </c>
      <c r="E15360" s="235">
        <v>0</v>
      </c>
      <c r="F15360" s="235">
        <v>0.0000571882860050834</v>
      </c>
    </row>
    <row r="15361" ht="14.25" customHeight="1" spans="1:6" x14ac:dyDescent="0.25">
      <c r="A15361" s="232">
        <v>43785</v>
      </c>
      <c r="B15361" s="233">
        <v>320</v>
      </c>
      <c r="C15361" s="233">
        <v>48</v>
      </c>
      <c r="D15361" s="234">
        <v>0.9791666666678793</v>
      </c>
      <c r="E15361" s="235">
        <v>0</v>
      </c>
      <c r="F15361" s="235">
        <v>0.00004887545283796971</v>
      </c>
    </row>
    <row r="15362" ht="14.25" customHeight="1" spans="1:6" x14ac:dyDescent="0.25">
      <c r="A15362" s="232">
        <v>43786</v>
      </c>
      <c r="B15362" s="233">
        <v>321</v>
      </c>
      <c r="C15362" s="233">
        <v>1</v>
      </c>
      <c r="D15362" s="234">
        <v>0</v>
      </c>
      <c r="E15362" s="235">
        <v>0</v>
      </c>
      <c r="F15362" s="235">
        <v>0.0000411635473696835</v>
      </c>
    </row>
    <row r="15363" ht="14.25" customHeight="1" spans="1:6" x14ac:dyDescent="0.25">
      <c r="A15363" s="232">
        <v>43786</v>
      </c>
      <c r="B15363" s="233">
        <v>321</v>
      </c>
      <c r="C15363" s="233">
        <v>2</v>
      </c>
      <c r="D15363" s="234">
        <v>0.020833333332120674</v>
      </c>
      <c r="E15363" s="235">
        <v>0</v>
      </c>
      <c r="F15363" s="235">
        <v>0.00003685689886141978</v>
      </c>
    </row>
    <row r="15364" ht="14.25" customHeight="1" spans="1:6" x14ac:dyDescent="0.25">
      <c r="A15364" s="232">
        <v>43786</v>
      </c>
      <c r="B15364" s="233">
        <v>321</v>
      </c>
      <c r="C15364" s="233">
        <v>3</v>
      </c>
      <c r="D15364" s="234">
        <v>0.041666666667879326</v>
      </c>
      <c r="E15364" s="235">
        <v>0</v>
      </c>
      <c r="F15364" s="235">
        <v>0.00003425287883316729</v>
      </c>
    </row>
    <row r="15365" ht="14.25" customHeight="1" spans="1:6" x14ac:dyDescent="0.25">
      <c r="A15365" s="232">
        <v>43786</v>
      </c>
      <c r="B15365" s="233">
        <v>321</v>
      </c>
      <c r="C15365" s="233">
        <v>4</v>
      </c>
      <c r="D15365" s="234">
        <v>0.0625</v>
      </c>
      <c r="E15365" s="235">
        <v>0</v>
      </c>
      <c r="F15365" s="235">
        <v>0.000032249786503742304</v>
      </c>
    </row>
    <row r="15366" ht="14.25" customHeight="1" spans="1:6" x14ac:dyDescent="0.25">
      <c r="A15366" s="232">
        <v>43786</v>
      </c>
      <c r="B15366" s="233">
        <v>321</v>
      </c>
      <c r="C15366" s="233">
        <v>5</v>
      </c>
      <c r="D15366" s="234">
        <v>0.08333333333212067</v>
      </c>
      <c r="E15366" s="235">
        <v>0</v>
      </c>
      <c r="F15366" s="235">
        <v>0.00003134839495550106</v>
      </c>
    </row>
    <row r="15367" ht="14.25" customHeight="1" spans="1:6" x14ac:dyDescent="0.25">
      <c r="A15367" s="232">
        <v>43786</v>
      </c>
      <c r="B15367" s="233">
        <v>321</v>
      </c>
      <c r="C15367" s="233">
        <v>6</v>
      </c>
      <c r="D15367" s="234">
        <v>0.10416666666787933</v>
      </c>
      <c r="E15367" s="235">
        <v>0</v>
      </c>
      <c r="F15367" s="235">
        <v>0.000030246694174317314</v>
      </c>
    </row>
    <row r="15368" ht="14.25" customHeight="1" spans="1:6" x14ac:dyDescent="0.25">
      <c r="A15368" s="232">
        <v>43786</v>
      </c>
      <c r="B15368" s="233">
        <v>321</v>
      </c>
      <c r="C15368" s="233">
        <v>7</v>
      </c>
      <c r="D15368" s="234">
        <v>0.125</v>
      </c>
      <c r="E15368" s="235">
        <v>0</v>
      </c>
      <c r="F15368" s="235">
        <v>0.000030146539557846063</v>
      </c>
    </row>
    <row r="15369" ht="14.25" customHeight="1" spans="1:6" x14ac:dyDescent="0.25">
      <c r="A15369" s="232">
        <v>43786</v>
      </c>
      <c r="B15369" s="233">
        <v>321</v>
      </c>
      <c r="C15369" s="233">
        <v>8</v>
      </c>
      <c r="D15369" s="234">
        <v>0.14583333333212067</v>
      </c>
      <c r="E15369" s="235">
        <v>0</v>
      </c>
      <c r="F15369" s="235">
        <v>0.000029645766475489823</v>
      </c>
    </row>
    <row r="15370" ht="14.25" customHeight="1" spans="1:6" x14ac:dyDescent="0.25">
      <c r="A15370" s="232">
        <v>43786</v>
      </c>
      <c r="B15370" s="233">
        <v>321</v>
      </c>
      <c r="C15370" s="233">
        <v>9</v>
      </c>
      <c r="D15370" s="234">
        <v>0.16666666666787933</v>
      </c>
      <c r="E15370" s="235">
        <v>0</v>
      </c>
      <c r="F15370" s="235">
        <v>0.000029445457242547322</v>
      </c>
    </row>
    <row r="15371" ht="14.25" customHeight="1" spans="1:6" x14ac:dyDescent="0.25">
      <c r="A15371" s="232">
        <v>43786</v>
      </c>
      <c r="B15371" s="233">
        <v>321</v>
      </c>
      <c r="C15371" s="233">
        <v>10</v>
      </c>
      <c r="D15371" s="234">
        <v>0.1875</v>
      </c>
      <c r="E15371" s="235">
        <v>0</v>
      </c>
      <c r="F15371" s="235">
        <v>0.00003064731264020231</v>
      </c>
    </row>
    <row r="15372" ht="14.25" customHeight="1" spans="1:6" x14ac:dyDescent="0.25">
      <c r="A15372" s="232">
        <v>43786</v>
      </c>
      <c r="B15372" s="233">
        <v>321</v>
      </c>
      <c r="C15372" s="233">
        <v>11</v>
      </c>
      <c r="D15372" s="234">
        <v>0.20833333333212067</v>
      </c>
      <c r="E15372" s="235">
        <v>0</v>
      </c>
      <c r="F15372" s="235">
        <v>0.00003214963188727106</v>
      </c>
    </row>
    <row r="15373" ht="14.25" customHeight="1" spans="1:6" x14ac:dyDescent="0.25">
      <c r="A15373" s="232">
        <v>43786</v>
      </c>
      <c r="B15373" s="233">
        <v>321</v>
      </c>
      <c r="C15373" s="233">
        <v>12</v>
      </c>
      <c r="D15373" s="234">
        <v>0.22916666666787933</v>
      </c>
      <c r="E15373" s="235">
        <v>0</v>
      </c>
      <c r="F15373" s="235">
        <v>0.00003465349729905229</v>
      </c>
    </row>
    <row r="15374" ht="14.25" customHeight="1" spans="1:6" x14ac:dyDescent="0.25">
      <c r="A15374" s="232">
        <v>43786</v>
      </c>
      <c r="B15374" s="233">
        <v>321</v>
      </c>
      <c r="C15374" s="233">
        <v>13</v>
      </c>
      <c r="D15374" s="234">
        <v>0.25</v>
      </c>
      <c r="E15374" s="235">
        <v>0</v>
      </c>
      <c r="F15374" s="235">
        <v>0.00004206493891792475</v>
      </c>
    </row>
    <row r="15375" ht="14.25" customHeight="1" spans="1:6" x14ac:dyDescent="0.25">
      <c r="A15375" s="232">
        <v>43786</v>
      </c>
      <c r="B15375" s="233">
        <v>321</v>
      </c>
      <c r="C15375" s="233">
        <v>14</v>
      </c>
      <c r="D15375" s="234">
        <v>0.2708333333321207</v>
      </c>
      <c r="E15375" s="235">
        <v>0</v>
      </c>
      <c r="F15375" s="235">
        <v>0.000049576535153268434</v>
      </c>
    </row>
    <row r="15376" ht="14.25" customHeight="1" spans="1:6" x14ac:dyDescent="0.25">
      <c r="A15376" s="232">
        <v>43786</v>
      </c>
      <c r="B15376" s="233">
        <v>321</v>
      </c>
      <c r="C15376" s="233">
        <v>15</v>
      </c>
      <c r="D15376" s="234">
        <v>0.2916666666678793</v>
      </c>
      <c r="E15376" s="235">
        <v>2.331378417833906e-8</v>
      </c>
      <c r="F15376" s="235">
        <v>0.000058890914485094645</v>
      </c>
    </row>
    <row r="15377" ht="14.25" customHeight="1" spans="1:6" x14ac:dyDescent="0.25">
      <c r="A15377" s="232">
        <v>43786</v>
      </c>
      <c r="B15377" s="233">
        <v>321</v>
      </c>
      <c r="C15377" s="233">
        <v>16</v>
      </c>
      <c r="D15377" s="234">
        <v>0.3125</v>
      </c>
      <c r="E15377" s="235">
        <v>0.0000029841643748274</v>
      </c>
      <c r="F15377" s="235">
        <v>0.00006680312918632335</v>
      </c>
    </row>
    <row r="15378" ht="14.25" customHeight="1" spans="1:6" x14ac:dyDescent="0.25">
      <c r="A15378" s="232">
        <v>43786</v>
      </c>
      <c r="B15378" s="233">
        <v>321</v>
      </c>
      <c r="C15378" s="233">
        <v>17</v>
      </c>
      <c r="D15378" s="234">
        <v>0.3333333333321207</v>
      </c>
      <c r="E15378" s="235">
        <v>0.000014644823498252358</v>
      </c>
      <c r="F15378" s="235">
        <v>0.00006860591228280583</v>
      </c>
    </row>
    <row r="15379" ht="14.25" customHeight="1" spans="1:6" x14ac:dyDescent="0.25">
      <c r="A15379" s="232">
        <v>43786</v>
      </c>
      <c r="B15379" s="233">
        <v>321</v>
      </c>
      <c r="C15379" s="233">
        <v>18</v>
      </c>
      <c r="D15379" s="234">
        <v>0.3541666666678793</v>
      </c>
      <c r="E15379" s="235">
        <v>0.000033522745247360265</v>
      </c>
      <c r="F15379" s="235">
        <v>0.00006910668536516208</v>
      </c>
    </row>
    <row r="15380" ht="14.25" customHeight="1" spans="1:6" x14ac:dyDescent="0.25">
      <c r="A15380" s="232">
        <v>43786</v>
      </c>
      <c r="B15380" s="233">
        <v>321</v>
      </c>
      <c r="C15380" s="233">
        <v>19</v>
      </c>
      <c r="D15380" s="234">
        <v>0.375</v>
      </c>
      <c r="E15380" s="235">
        <v>0.00006521279488567696</v>
      </c>
      <c r="F15380" s="235">
        <v>0.00006870606689927708</v>
      </c>
    </row>
    <row r="15381" ht="14.25" customHeight="1" spans="1:6" x14ac:dyDescent="0.25">
      <c r="A15381" s="232">
        <v>43786</v>
      </c>
      <c r="B15381" s="233">
        <v>321</v>
      </c>
      <c r="C15381" s="233">
        <v>20</v>
      </c>
      <c r="D15381" s="234">
        <v>0.3958333333321207</v>
      </c>
      <c r="E15381" s="235">
        <v>0.00006369762267406705</v>
      </c>
      <c r="F15381" s="235">
        <v>0.00006740405688515083</v>
      </c>
    </row>
    <row r="15382" ht="14.25" customHeight="1" spans="1:6" x14ac:dyDescent="0.25">
      <c r="A15382" s="232">
        <v>43786</v>
      </c>
      <c r="B15382" s="233">
        <v>321</v>
      </c>
      <c r="C15382" s="233">
        <v>21</v>
      </c>
      <c r="D15382" s="234">
        <v>0.4166666666678793</v>
      </c>
      <c r="E15382" s="235">
        <v>0.00007191031625916313</v>
      </c>
      <c r="F15382" s="235">
        <v>0.00006520065532278334</v>
      </c>
    </row>
    <row r="15383" ht="14.25" customHeight="1" spans="1:6" x14ac:dyDescent="0.25">
      <c r="A15383" s="232">
        <v>43786</v>
      </c>
      <c r="B15383" s="233">
        <v>321</v>
      </c>
      <c r="C15383" s="233">
        <v>22</v>
      </c>
      <c r="D15383" s="234">
        <v>0.4375</v>
      </c>
      <c r="E15383" s="235">
        <v>0.00008355118285687053</v>
      </c>
      <c r="F15383" s="235">
        <v>0.00006359818145924337</v>
      </c>
    </row>
    <row r="15384" ht="14.25" customHeight="1" spans="1:6" x14ac:dyDescent="0.25">
      <c r="A15384" s="232">
        <v>43786</v>
      </c>
      <c r="B15384" s="233">
        <v>321</v>
      </c>
      <c r="C15384" s="233">
        <v>23</v>
      </c>
      <c r="D15384" s="234">
        <v>0.4583333333321207</v>
      </c>
      <c r="E15384" s="235">
        <v>0.00007873398522821334</v>
      </c>
      <c r="F15384" s="235">
        <v>0.00006229617144511711</v>
      </c>
    </row>
    <row r="15385" ht="14.25" customHeight="1" spans="1:6" x14ac:dyDescent="0.25">
      <c r="A15385" s="232">
        <v>43786</v>
      </c>
      <c r="B15385" s="233">
        <v>321</v>
      </c>
      <c r="C15385" s="233">
        <v>24</v>
      </c>
      <c r="D15385" s="234">
        <v>0.4791666666678793</v>
      </c>
      <c r="E15385" s="235">
        <v>0.00007912335286971223</v>
      </c>
      <c r="F15385" s="235">
        <v>0.00006249648067805962</v>
      </c>
    </row>
    <row r="15386" ht="14.25" customHeight="1" spans="1:6" x14ac:dyDescent="0.25">
      <c r="A15386" s="232">
        <v>43786</v>
      </c>
      <c r="B15386" s="233">
        <v>321</v>
      </c>
      <c r="C15386" s="233">
        <v>25</v>
      </c>
      <c r="D15386" s="234">
        <v>0.5</v>
      </c>
      <c r="E15386" s="235">
        <v>0.00006877453408397514</v>
      </c>
      <c r="F15386" s="235">
        <v>0.00006389864530865711</v>
      </c>
    </row>
    <row r="15387" ht="14.25" customHeight="1" spans="1:6" x14ac:dyDescent="0.25">
      <c r="A15387" s="232">
        <v>43786</v>
      </c>
      <c r="B15387" s="233">
        <v>321</v>
      </c>
      <c r="C15387" s="233">
        <v>26</v>
      </c>
      <c r="D15387" s="234">
        <v>0.5208333333321207</v>
      </c>
      <c r="E15387" s="235">
        <v>0.000056655586897920866</v>
      </c>
      <c r="F15387" s="235">
        <v>0.00006459972762395585</v>
      </c>
    </row>
    <row r="15388" ht="14.25" customHeight="1" spans="1:6" x14ac:dyDescent="0.25">
      <c r="A15388" s="232">
        <v>43786</v>
      </c>
      <c r="B15388" s="233">
        <v>321</v>
      </c>
      <c r="C15388" s="233">
        <v>27</v>
      </c>
      <c r="D15388" s="234">
        <v>0.5416666666678793</v>
      </c>
      <c r="E15388" s="235">
        <v>0.000054475225253806245</v>
      </c>
      <c r="F15388" s="235">
        <v>0.00006399879992512835</v>
      </c>
    </row>
    <row r="15389" ht="14.25" customHeight="1" spans="1:6" x14ac:dyDescent="0.25">
      <c r="A15389" s="232">
        <v>43786</v>
      </c>
      <c r="B15389" s="233">
        <v>321</v>
      </c>
      <c r="C15389" s="233">
        <v>28</v>
      </c>
      <c r="D15389" s="234">
        <v>0.5625</v>
      </c>
      <c r="E15389" s="235">
        <v>0.00005783256174288539</v>
      </c>
      <c r="F15389" s="235">
        <v>0.00006249648067805962</v>
      </c>
    </row>
    <row r="15390" ht="14.25" customHeight="1" spans="1:6" x14ac:dyDescent="0.25">
      <c r="A15390" s="232">
        <v>43786</v>
      </c>
      <c r="B15390" s="233">
        <v>321</v>
      </c>
      <c r="C15390" s="233">
        <v>29</v>
      </c>
      <c r="D15390" s="234">
        <v>0.5833333333321207</v>
      </c>
      <c r="E15390" s="235">
        <v>0.000054489011762667805</v>
      </c>
      <c r="F15390" s="235">
        <v>0.00006279694452747336</v>
      </c>
    </row>
    <row r="15391" ht="14.25" customHeight="1" spans="1:6" x14ac:dyDescent="0.25">
      <c r="A15391" s="232">
        <v>43786</v>
      </c>
      <c r="B15391" s="233">
        <v>321</v>
      </c>
      <c r="C15391" s="233">
        <v>30</v>
      </c>
      <c r="D15391" s="234">
        <v>0.6041666666678793</v>
      </c>
      <c r="E15391" s="235">
        <v>0.000026880964557804505</v>
      </c>
      <c r="F15391" s="235">
        <v>0.00006520065532278334</v>
      </c>
    </row>
    <row r="15392" ht="14.25" customHeight="1" spans="1:6" x14ac:dyDescent="0.25">
      <c r="A15392" s="232">
        <v>43786</v>
      </c>
      <c r="B15392" s="233">
        <v>321</v>
      </c>
      <c r="C15392" s="233">
        <v>31</v>
      </c>
      <c r="D15392" s="234">
        <v>0.625</v>
      </c>
      <c r="E15392" s="235">
        <v>0.000035122889222243114</v>
      </c>
      <c r="F15392" s="235">
        <v>0.00006740405688515083</v>
      </c>
    </row>
    <row r="15393" ht="14.25" customHeight="1" spans="1:6" x14ac:dyDescent="0.25">
      <c r="A15393" s="232">
        <v>43786</v>
      </c>
      <c r="B15393" s="233">
        <v>321</v>
      </c>
      <c r="C15393" s="233">
        <v>32</v>
      </c>
      <c r="D15393" s="234">
        <v>0.6458333333321207</v>
      </c>
      <c r="E15393" s="235">
        <v>0.000026645618954300038</v>
      </c>
      <c r="F15393" s="235">
        <v>0.00007371379772283956</v>
      </c>
    </row>
    <row r="15394" ht="14.25" customHeight="1" spans="1:6" x14ac:dyDescent="0.25">
      <c r="A15394" s="232">
        <v>43786</v>
      </c>
      <c r="B15394" s="233">
        <v>321</v>
      </c>
      <c r="C15394" s="233">
        <v>33</v>
      </c>
      <c r="D15394" s="234">
        <v>0.6666666666678793</v>
      </c>
      <c r="E15394" s="235">
        <v>0.000005085416145673167</v>
      </c>
      <c r="F15394" s="235">
        <v>0.00008352895013702199</v>
      </c>
    </row>
    <row r="15395" ht="14.25" customHeight="1" spans="1:6" x14ac:dyDescent="0.25">
      <c r="A15395" s="232">
        <v>43786</v>
      </c>
      <c r="B15395" s="233">
        <v>321</v>
      </c>
      <c r="C15395" s="233">
        <v>34</v>
      </c>
      <c r="D15395" s="234">
        <v>0.6875</v>
      </c>
      <c r="E15395" s="235">
        <v>2.959307934601759e-8</v>
      </c>
      <c r="F15395" s="235">
        <v>0.0000959481225794569</v>
      </c>
    </row>
    <row r="15396" ht="14.25" customHeight="1" spans="1:6" x14ac:dyDescent="0.25">
      <c r="A15396" s="232">
        <v>43786</v>
      </c>
      <c r="B15396" s="233">
        <v>321</v>
      </c>
      <c r="C15396" s="233">
        <v>35</v>
      </c>
      <c r="D15396" s="234">
        <v>0.7083333333321207</v>
      </c>
      <c r="E15396" s="235">
        <v>0</v>
      </c>
      <c r="F15396" s="235">
        <v>0.00010725557877906096</v>
      </c>
    </row>
    <row r="15397" ht="14.25" customHeight="1" spans="1:6" x14ac:dyDescent="0.25">
      <c r="A15397" s="232">
        <v>43786</v>
      </c>
      <c r="B15397" s="233">
        <v>321</v>
      </c>
      <c r="C15397" s="233">
        <v>36</v>
      </c>
      <c r="D15397" s="234">
        <v>0.7291666666678793</v>
      </c>
      <c r="E15397" s="235">
        <v>0</v>
      </c>
      <c r="F15397" s="235">
        <v>0.0001100398771169617</v>
      </c>
    </row>
    <row r="15398" ht="14.25" customHeight="1" spans="1:6" x14ac:dyDescent="0.25">
      <c r="A15398" s="232">
        <v>43786</v>
      </c>
      <c r="B15398" s="233">
        <v>321</v>
      </c>
      <c r="C15398" s="233">
        <v>37</v>
      </c>
      <c r="D15398" s="234">
        <v>0.75</v>
      </c>
      <c r="E15398" s="235">
        <v>0</v>
      </c>
      <c r="F15398" s="235">
        <v>0.0001106408048157892</v>
      </c>
    </row>
    <row r="15399" ht="14.25" customHeight="1" spans="1:6" x14ac:dyDescent="0.25">
      <c r="A15399" s="232">
        <v>43786</v>
      </c>
      <c r="B15399" s="233">
        <v>321</v>
      </c>
      <c r="C15399" s="233">
        <v>38</v>
      </c>
      <c r="D15399" s="234">
        <v>0.7708333333321207</v>
      </c>
      <c r="E15399" s="235">
        <v>0</v>
      </c>
      <c r="F15399" s="235">
        <v>0.00010768624362988734</v>
      </c>
    </row>
    <row r="15400" ht="14.25" customHeight="1" spans="1:6" x14ac:dyDescent="0.25">
      <c r="A15400" s="232">
        <v>43786</v>
      </c>
      <c r="B15400" s="233">
        <v>321</v>
      </c>
      <c r="C15400" s="233">
        <v>39</v>
      </c>
      <c r="D15400" s="234">
        <v>0.7916666666678793</v>
      </c>
      <c r="E15400" s="235">
        <v>0</v>
      </c>
      <c r="F15400" s="235">
        <v>0.00010431103305480622</v>
      </c>
    </row>
    <row r="15401" ht="14.25" customHeight="1" spans="1:6" x14ac:dyDescent="0.25">
      <c r="A15401" s="232">
        <v>43786</v>
      </c>
      <c r="B15401" s="233">
        <v>321</v>
      </c>
      <c r="C15401" s="233">
        <v>40</v>
      </c>
      <c r="D15401" s="234">
        <v>0.8125</v>
      </c>
      <c r="E15401" s="235">
        <v>0</v>
      </c>
      <c r="F15401" s="235">
        <v>0.0000985521426077094</v>
      </c>
    </row>
    <row r="15402" ht="14.25" customHeight="1" spans="1:6" x14ac:dyDescent="0.25">
      <c r="A15402" s="232">
        <v>43786</v>
      </c>
      <c r="B15402" s="233">
        <v>321</v>
      </c>
      <c r="C15402" s="233">
        <v>41</v>
      </c>
      <c r="D15402" s="234">
        <v>0.8333333333321207</v>
      </c>
      <c r="E15402" s="235">
        <v>0</v>
      </c>
      <c r="F15402" s="235">
        <v>0.00009514688564768693</v>
      </c>
    </row>
    <row r="15403" ht="14.25" customHeight="1" spans="1:6" x14ac:dyDescent="0.25">
      <c r="A15403" s="232">
        <v>43786</v>
      </c>
      <c r="B15403" s="233">
        <v>321</v>
      </c>
      <c r="C15403" s="233">
        <v>42</v>
      </c>
      <c r="D15403" s="234">
        <v>0.8541666666678793</v>
      </c>
      <c r="E15403" s="235">
        <v>0</v>
      </c>
      <c r="F15403" s="235">
        <v>0.00009084023713942319</v>
      </c>
    </row>
    <row r="15404" ht="14.25" customHeight="1" spans="1:6" x14ac:dyDescent="0.25">
      <c r="A15404" s="232">
        <v>43786</v>
      </c>
      <c r="B15404" s="233">
        <v>321</v>
      </c>
      <c r="C15404" s="233">
        <v>43</v>
      </c>
      <c r="D15404" s="234">
        <v>0.875</v>
      </c>
      <c r="E15404" s="235">
        <v>0</v>
      </c>
      <c r="F15404" s="235">
        <v>0.00008603281554880323</v>
      </c>
    </row>
    <row r="15405" ht="14.25" customHeight="1" spans="1:6" x14ac:dyDescent="0.25">
      <c r="A15405" s="232">
        <v>43786</v>
      </c>
      <c r="B15405" s="233">
        <v>321</v>
      </c>
      <c r="C15405" s="233">
        <v>44</v>
      </c>
      <c r="D15405" s="234">
        <v>0.8958333333321207</v>
      </c>
      <c r="E15405" s="235">
        <v>0</v>
      </c>
      <c r="F15405" s="235">
        <v>0.00008182632165701075</v>
      </c>
    </row>
    <row r="15406" ht="14.25" customHeight="1" spans="1:6" x14ac:dyDescent="0.25">
      <c r="A15406" s="232">
        <v>43786</v>
      </c>
      <c r="B15406" s="233">
        <v>321</v>
      </c>
      <c r="C15406" s="233">
        <v>45</v>
      </c>
      <c r="D15406" s="234">
        <v>0.9166666666678793</v>
      </c>
      <c r="E15406" s="235">
        <v>0</v>
      </c>
      <c r="F15406" s="235">
        <v>0.00007621766313462079</v>
      </c>
    </row>
    <row r="15407" ht="14.25" customHeight="1" spans="1:6" x14ac:dyDescent="0.25">
      <c r="A15407" s="232">
        <v>43786</v>
      </c>
      <c r="B15407" s="233">
        <v>321</v>
      </c>
      <c r="C15407" s="233">
        <v>46</v>
      </c>
      <c r="D15407" s="234">
        <v>0.9375</v>
      </c>
      <c r="E15407" s="235">
        <v>0</v>
      </c>
      <c r="F15407" s="235">
        <v>0.00006710359303573709</v>
      </c>
    </row>
    <row r="15408" ht="14.25" customHeight="1" spans="1:6" x14ac:dyDescent="0.25">
      <c r="A15408" s="232">
        <v>43786</v>
      </c>
      <c r="B15408" s="233">
        <v>321</v>
      </c>
      <c r="C15408" s="233">
        <v>47</v>
      </c>
      <c r="D15408" s="234">
        <v>0.9583333333321207</v>
      </c>
      <c r="E15408" s="235">
        <v>0</v>
      </c>
      <c r="F15408" s="235">
        <v>0.00005758890447096841</v>
      </c>
    </row>
    <row r="15409" ht="14.25" customHeight="1" spans="1:6" x14ac:dyDescent="0.25">
      <c r="A15409" s="232">
        <v>43786</v>
      </c>
      <c r="B15409" s="233">
        <v>321</v>
      </c>
      <c r="C15409" s="233">
        <v>48</v>
      </c>
      <c r="D15409" s="234">
        <v>0.9791666666678793</v>
      </c>
      <c r="E15409" s="235">
        <v>0</v>
      </c>
      <c r="F15409" s="235">
        <v>0.00004877529822149846</v>
      </c>
    </row>
    <row r="15410" ht="14.25" customHeight="1" spans="1:6" x14ac:dyDescent="0.25">
      <c r="A15410" s="232">
        <v>43787</v>
      </c>
      <c r="B15410" s="233">
        <v>322</v>
      </c>
      <c r="C15410" s="233">
        <v>1</v>
      </c>
      <c r="D15410" s="234">
        <v>0</v>
      </c>
      <c r="E15410" s="235">
        <v>0</v>
      </c>
      <c r="F15410" s="235">
        <v>0.000041564165835568494</v>
      </c>
    </row>
    <row r="15411" ht="14.25" customHeight="1" spans="1:6" x14ac:dyDescent="0.25">
      <c r="A15411" s="232">
        <v>43787</v>
      </c>
      <c r="B15411" s="233">
        <v>322</v>
      </c>
      <c r="C15411" s="233">
        <v>2</v>
      </c>
      <c r="D15411" s="234">
        <v>0.020833333332120674</v>
      </c>
      <c r="E15411" s="235">
        <v>0</v>
      </c>
      <c r="F15411" s="235">
        <v>0.00003775829040966103</v>
      </c>
    </row>
    <row r="15412" ht="14.25" customHeight="1" spans="1:6" x14ac:dyDescent="0.25">
      <c r="A15412" s="232">
        <v>43787</v>
      </c>
      <c r="B15412" s="233">
        <v>322</v>
      </c>
      <c r="C15412" s="233">
        <v>3</v>
      </c>
      <c r="D15412" s="234">
        <v>0.041666666667879326</v>
      </c>
      <c r="E15412" s="235">
        <v>0</v>
      </c>
      <c r="F15412" s="235">
        <v>0.00003505411576493728</v>
      </c>
    </row>
    <row r="15413" ht="14.25" customHeight="1" spans="1:6" x14ac:dyDescent="0.25">
      <c r="A15413" s="232">
        <v>43787</v>
      </c>
      <c r="B15413" s="233">
        <v>322</v>
      </c>
      <c r="C15413" s="233">
        <v>4</v>
      </c>
      <c r="D15413" s="234">
        <v>0.0625</v>
      </c>
      <c r="E15413" s="235">
        <v>0</v>
      </c>
      <c r="F15413" s="235">
        <v>0.0000330510234355123</v>
      </c>
    </row>
    <row r="15414" ht="14.25" customHeight="1" spans="1:6" x14ac:dyDescent="0.25">
      <c r="A15414" s="232">
        <v>43787</v>
      </c>
      <c r="B15414" s="233">
        <v>322</v>
      </c>
      <c r="C15414" s="233">
        <v>5</v>
      </c>
      <c r="D15414" s="234">
        <v>0.08333333333212067</v>
      </c>
      <c r="E15414" s="235">
        <v>0</v>
      </c>
      <c r="F15414" s="235">
        <v>0.00003164885880491481</v>
      </c>
    </row>
    <row r="15415" ht="14.25" customHeight="1" spans="1:6" x14ac:dyDescent="0.25">
      <c r="A15415" s="232">
        <v>43787</v>
      </c>
      <c r="B15415" s="233">
        <v>322</v>
      </c>
      <c r="C15415" s="233">
        <v>6</v>
      </c>
      <c r="D15415" s="234">
        <v>0.10416666666787933</v>
      </c>
      <c r="E15415" s="235">
        <v>0</v>
      </c>
      <c r="F15415" s="235">
        <v>0.000030146539557846063</v>
      </c>
    </row>
    <row r="15416" ht="14.25" customHeight="1" spans="1:6" x14ac:dyDescent="0.25">
      <c r="A15416" s="232">
        <v>43787</v>
      </c>
      <c r="B15416" s="233">
        <v>322</v>
      </c>
      <c r="C15416" s="233">
        <v>7</v>
      </c>
      <c r="D15416" s="234">
        <v>0.125</v>
      </c>
      <c r="E15416" s="235">
        <v>0</v>
      </c>
      <c r="F15416" s="235">
        <v>0.000029946230324903566</v>
      </c>
    </row>
    <row r="15417" ht="14.25" customHeight="1" spans="1:6" x14ac:dyDescent="0.25">
      <c r="A15417" s="232">
        <v>43787</v>
      </c>
      <c r="B15417" s="233">
        <v>322</v>
      </c>
      <c r="C15417" s="233">
        <v>8</v>
      </c>
      <c r="D15417" s="234">
        <v>0.14583333333212067</v>
      </c>
      <c r="E15417" s="235">
        <v>0</v>
      </c>
      <c r="F15417" s="235">
        <v>0.000029645766475489823</v>
      </c>
    </row>
    <row r="15418" ht="14.25" customHeight="1" spans="1:6" x14ac:dyDescent="0.25">
      <c r="A15418" s="232">
        <v>43787</v>
      </c>
      <c r="B15418" s="233">
        <v>322</v>
      </c>
      <c r="C15418" s="233">
        <v>9</v>
      </c>
      <c r="D15418" s="234">
        <v>0.16666666666787933</v>
      </c>
      <c r="E15418" s="235">
        <v>0</v>
      </c>
      <c r="F15418" s="235">
        <v>0.00002934530262607607</v>
      </c>
    </row>
    <row r="15419" ht="14.25" customHeight="1" spans="1:6" x14ac:dyDescent="0.25">
      <c r="A15419" s="232">
        <v>43787</v>
      </c>
      <c r="B15419" s="233">
        <v>322</v>
      </c>
      <c r="C15419" s="233">
        <v>10</v>
      </c>
      <c r="D15419" s="234">
        <v>0.1875</v>
      </c>
      <c r="E15419" s="235">
        <v>0</v>
      </c>
      <c r="F15419" s="235">
        <v>0.00003054715802373107</v>
      </c>
    </row>
    <row r="15420" ht="14.25" customHeight="1" spans="1:6" x14ac:dyDescent="0.25">
      <c r="A15420" s="232">
        <v>43787</v>
      </c>
      <c r="B15420" s="233">
        <v>322</v>
      </c>
      <c r="C15420" s="233">
        <v>11</v>
      </c>
      <c r="D15420" s="234">
        <v>0.20833333333212067</v>
      </c>
      <c r="E15420" s="235">
        <v>0</v>
      </c>
      <c r="F15420" s="235">
        <v>0.00003194932265432856</v>
      </c>
    </row>
    <row r="15421" ht="14.25" customHeight="1" spans="1:6" x14ac:dyDescent="0.25">
      <c r="A15421" s="232">
        <v>43787</v>
      </c>
      <c r="B15421" s="233">
        <v>322</v>
      </c>
      <c r="C15421" s="233">
        <v>12</v>
      </c>
      <c r="D15421" s="234">
        <v>0.22916666666787933</v>
      </c>
      <c r="E15421" s="235">
        <v>0</v>
      </c>
      <c r="F15421" s="235">
        <v>0.00003415272421669604</v>
      </c>
    </row>
    <row r="15422" ht="14.25" customHeight="1" spans="1:6" x14ac:dyDescent="0.25">
      <c r="A15422" s="232">
        <v>43787</v>
      </c>
      <c r="B15422" s="233">
        <v>322</v>
      </c>
      <c r="C15422" s="233">
        <v>13</v>
      </c>
      <c r="D15422" s="234">
        <v>0.25</v>
      </c>
      <c r="E15422" s="235">
        <v>0</v>
      </c>
      <c r="F15422" s="235">
        <v>0.000041263701986154747</v>
      </c>
    </row>
    <row r="15423" ht="14.25" customHeight="1" spans="1:6" x14ac:dyDescent="0.25">
      <c r="A15423" s="232">
        <v>43787</v>
      </c>
      <c r="B15423" s="233">
        <v>322</v>
      </c>
      <c r="C15423" s="233">
        <v>14</v>
      </c>
      <c r="D15423" s="234">
        <v>0.2708333333321207</v>
      </c>
      <c r="E15423" s="235">
        <v>0</v>
      </c>
      <c r="F15423" s="235">
        <v>0.00004837467975561345</v>
      </c>
    </row>
    <row r="15424" ht="14.25" customHeight="1" spans="1:6" x14ac:dyDescent="0.25">
      <c r="A15424" s="232">
        <v>43787</v>
      </c>
      <c r="B15424" s="233">
        <v>322</v>
      </c>
      <c r="C15424" s="233">
        <v>15</v>
      </c>
      <c r="D15424" s="234">
        <v>0.2916666666678793</v>
      </c>
      <c r="E15424" s="235">
        <v>2.331378417833906e-8</v>
      </c>
      <c r="F15424" s="235">
        <v>0.000058890914485094645</v>
      </c>
    </row>
    <row r="15425" ht="14.25" customHeight="1" spans="1:6" x14ac:dyDescent="0.25">
      <c r="A15425" s="232">
        <v>43787</v>
      </c>
      <c r="B15425" s="233">
        <v>322</v>
      </c>
      <c r="C15425" s="233">
        <v>16</v>
      </c>
      <c r="D15425" s="234">
        <v>0.3125</v>
      </c>
      <c r="E15425" s="235">
        <v>0.0000026111438279739754</v>
      </c>
      <c r="F15425" s="235">
        <v>0.0000655011191721971</v>
      </c>
    </row>
    <row r="15426" ht="14.25" customHeight="1" spans="1:6" x14ac:dyDescent="0.25">
      <c r="A15426" s="232">
        <v>43787</v>
      </c>
      <c r="B15426" s="233">
        <v>322</v>
      </c>
      <c r="C15426" s="233">
        <v>17</v>
      </c>
      <c r="D15426" s="234">
        <v>0.3333333333321207</v>
      </c>
      <c r="E15426" s="235">
        <v>0.000007903372836456943</v>
      </c>
      <c r="F15426" s="235">
        <v>0.00006960745844751831</v>
      </c>
    </row>
    <row r="15427" ht="14.25" customHeight="1" spans="1:6" x14ac:dyDescent="0.25">
      <c r="A15427" s="232">
        <v>43787</v>
      </c>
      <c r="B15427" s="233">
        <v>322</v>
      </c>
      <c r="C15427" s="233">
        <v>18</v>
      </c>
      <c r="D15427" s="234">
        <v>0.3541666666678793</v>
      </c>
      <c r="E15427" s="235">
        <v>0.000017542656529479418</v>
      </c>
      <c r="F15427" s="235">
        <v>0.00006970761306398956</v>
      </c>
    </row>
    <row r="15428" ht="14.25" customHeight="1" spans="1:6" x14ac:dyDescent="0.25">
      <c r="A15428" s="232">
        <v>43787</v>
      </c>
      <c r="B15428" s="233">
        <v>322</v>
      </c>
      <c r="C15428" s="233">
        <v>19</v>
      </c>
      <c r="D15428" s="234">
        <v>0.375</v>
      </c>
      <c r="E15428" s="235">
        <v>0.00003315607218245377</v>
      </c>
      <c r="F15428" s="235">
        <v>0.00006920683998163334</v>
      </c>
    </row>
    <row r="15429" ht="14.25" customHeight="1" spans="1:6" x14ac:dyDescent="0.25">
      <c r="A15429" s="232">
        <v>43787</v>
      </c>
      <c r="B15429" s="233">
        <v>322</v>
      </c>
      <c r="C15429" s="233">
        <v>20</v>
      </c>
      <c r="D15429" s="234">
        <v>0.3958333333321207</v>
      </c>
      <c r="E15429" s="235">
        <v>0.00003671617964275488</v>
      </c>
      <c r="F15429" s="235">
        <v>0.00006880622151574834</v>
      </c>
    </row>
    <row r="15430" ht="14.25" customHeight="1" spans="1:6" x14ac:dyDescent="0.25">
      <c r="A15430" s="232">
        <v>43787</v>
      </c>
      <c r="B15430" s="233">
        <v>322</v>
      </c>
      <c r="C15430" s="233">
        <v>21</v>
      </c>
      <c r="D15430" s="234">
        <v>0.4166666666678793</v>
      </c>
      <c r="E15430" s="235">
        <v>0.00004013957446965734</v>
      </c>
      <c r="F15430" s="235">
        <v>0.00006770452073456459</v>
      </c>
    </row>
    <row r="15431" ht="14.25" customHeight="1" spans="1:6" x14ac:dyDescent="0.25">
      <c r="A15431" s="232">
        <v>43787</v>
      </c>
      <c r="B15431" s="233">
        <v>322</v>
      </c>
      <c r="C15431" s="233">
        <v>22</v>
      </c>
      <c r="D15431" s="234">
        <v>0.4375</v>
      </c>
      <c r="E15431" s="235">
        <v>0.00004990186663457304</v>
      </c>
      <c r="F15431" s="235">
        <v>0.00006570142840513958</v>
      </c>
    </row>
    <row r="15432" ht="14.25" customHeight="1" spans="1:6" x14ac:dyDescent="0.25">
      <c r="A15432" s="232">
        <v>43787</v>
      </c>
      <c r="B15432" s="233">
        <v>322</v>
      </c>
      <c r="C15432" s="233">
        <v>23</v>
      </c>
      <c r="D15432" s="234">
        <v>0.4583333333321207</v>
      </c>
      <c r="E15432" s="235">
        <v>0.00005033555787677979</v>
      </c>
      <c r="F15432" s="235">
        <v>0.0000655011191721971</v>
      </c>
    </row>
    <row r="15433" ht="14.25" customHeight="1" spans="1:6" x14ac:dyDescent="0.25">
      <c r="A15433" s="232">
        <v>43787</v>
      </c>
      <c r="B15433" s="233">
        <v>322</v>
      </c>
      <c r="C15433" s="233">
        <v>24</v>
      </c>
      <c r="D15433" s="234">
        <v>0.4791666666678793</v>
      </c>
      <c r="E15433" s="235">
        <v>0.00004877609466429925</v>
      </c>
      <c r="F15433" s="235">
        <v>0.00006630235610396709</v>
      </c>
    </row>
    <row r="15434" ht="14.25" customHeight="1" spans="1:6" x14ac:dyDescent="0.25">
      <c r="A15434" s="232">
        <v>43787</v>
      </c>
      <c r="B15434" s="233">
        <v>322</v>
      </c>
      <c r="C15434" s="233">
        <v>25</v>
      </c>
      <c r="D15434" s="234">
        <v>0.5</v>
      </c>
      <c r="E15434" s="235">
        <v>0.00005155889193817284</v>
      </c>
      <c r="F15434" s="235">
        <v>0.00006790482996750707</v>
      </c>
    </row>
    <row r="15435" ht="14.25" customHeight="1" spans="1:6" x14ac:dyDescent="0.25">
      <c r="A15435" s="232">
        <v>43787</v>
      </c>
      <c r="B15435" s="233">
        <v>322</v>
      </c>
      <c r="C15435" s="233">
        <v>26</v>
      </c>
      <c r="D15435" s="234">
        <v>0.5208333333321207</v>
      </c>
      <c r="E15435" s="235">
        <v>0.00006139306898772645</v>
      </c>
      <c r="F15435" s="235">
        <v>0.00006800498458397833</v>
      </c>
    </row>
    <row r="15436" ht="14.25" customHeight="1" spans="1:6" x14ac:dyDescent="0.25">
      <c r="A15436" s="232">
        <v>43787</v>
      </c>
      <c r="B15436" s="233">
        <v>322</v>
      </c>
      <c r="C15436" s="233">
        <v>27</v>
      </c>
      <c r="D15436" s="234">
        <v>0.5416666666678793</v>
      </c>
      <c r="E15436" s="235">
        <v>0.000051758210383471096</v>
      </c>
      <c r="F15436" s="235">
        <v>0.00006730390226867957</v>
      </c>
    </row>
    <row r="15437" ht="14.25" customHeight="1" spans="1:6" x14ac:dyDescent="0.25">
      <c r="A15437" s="232">
        <v>43787</v>
      </c>
      <c r="B15437" s="233">
        <v>322</v>
      </c>
      <c r="C15437" s="233">
        <v>28</v>
      </c>
      <c r="D15437" s="234">
        <v>0.5625</v>
      </c>
      <c r="E15437" s="235">
        <v>0.00004238734916379184</v>
      </c>
      <c r="F15437" s="235">
        <v>0.00006540096455572584</v>
      </c>
    </row>
    <row r="15438" ht="14.25" customHeight="1" spans="1:6" x14ac:dyDescent="0.25">
      <c r="A15438" s="232">
        <v>43787</v>
      </c>
      <c r="B15438" s="233">
        <v>322</v>
      </c>
      <c r="C15438" s="233">
        <v>29</v>
      </c>
      <c r="D15438" s="234">
        <v>0.5833333333321207</v>
      </c>
      <c r="E15438" s="235">
        <v>0.000035946850011539566</v>
      </c>
      <c r="F15438" s="235">
        <v>0.00006429926377454211</v>
      </c>
    </row>
    <row r="15439" ht="14.25" customHeight="1" spans="1:6" x14ac:dyDescent="0.25">
      <c r="A15439" s="232">
        <v>43787</v>
      </c>
      <c r="B15439" s="233">
        <v>322</v>
      </c>
      <c r="C15439" s="233">
        <v>30</v>
      </c>
      <c r="D15439" s="234">
        <v>0.6041666666678793</v>
      </c>
      <c r="E15439" s="235">
        <v>0.00002714972516343905</v>
      </c>
      <c r="F15439" s="235">
        <v>0.00006590173763808209</v>
      </c>
    </row>
    <row r="15440" ht="14.25" customHeight="1" spans="1:6" x14ac:dyDescent="0.25">
      <c r="A15440" s="232">
        <v>43787</v>
      </c>
      <c r="B15440" s="233">
        <v>322</v>
      </c>
      <c r="C15440" s="233">
        <v>31</v>
      </c>
      <c r="D15440" s="234">
        <v>0.625</v>
      </c>
      <c r="E15440" s="235">
        <v>0.00001853204775155733</v>
      </c>
      <c r="F15440" s="235">
        <v>0.00006840560304986335</v>
      </c>
    </row>
    <row r="15441" ht="14.25" customHeight="1" spans="1:6" x14ac:dyDescent="0.25">
      <c r="A15441" s="232">
        <v>43787</v>
      </c>
      <c r="B15441" s="233">
        <v>322</v>
      </c>
      <c r="C15441" s="233">
        <v>32</v>
      </c>
      <c r="D15441" s="234">
        <v>0.6458333333321207</v>
      </c>
      <c r="E15441" s="235">
        <v>0.000006654676349793171</v>
      </c>
      <c r="F15441" s="235">
        <v>0.00007421457080519578</v>
      </c>
    </row>
    <row r="15442" ht="14.25" customHeight="1" spans="1:6" x14ac:dyDescent="0.25">
      <c r="A15442" s="232">
        <v>43787</v>
      </c>
      <c r="B15442" s="233">
        <v>322</v>
      </c>
      <c r="C15442" s="233">
        <v>33</v>
      </c>
      <c r="D15442" s="234">
        <v>0.6666666666678793</v>
      </c>
      <c r="E15442" s="235">
        <v>4.827555752186122e-7</v>
      </c>
      <c r="F15442" s="235">
        <v>0.00008362910475349323</v>
      </c>
    </row>
    <row r="15443" ht="14.25" customHeight="1" spans="1:6" x14ac:dyDescent="0.25">
      <c r="A15443" s="232">
        <v>43787</v>
      </c>
      <c r="B15443" s="233">
        <v>322</v>
      </c>
      <c r="C15443" s="233">
        <v>34</v>
      </c>
      <c r="D15443" s="234">
        <v>0.6875</v>
      </c>
      <c r="E15443" s="235">
        <v>1.319358120843284e-8</v>
      </c>
      <c r="F15443" s="235">
        <v>0.00009514688564768693</v>
      </c>
    </row>
    <row r="15444" ht="14.25" customHeight="1" spans="1:6" x14ac:dyDescent="0.25">
      <c r="A15444" s="232">
        <v>43787</v>
      </c>
      <c r="B15444" s="233">
        <v>322</v>
      </c>
      <c r="C15444" s="233">
        <v>35</v>
      </c>
      <c r="D15444" s="234">
        <v>0.7083333333321207</v>
      </c>
      <c r="E15444" s="235">
        <v>0</v>
      </c>
      <c r="F15444" s="235">
        <v>0.00010255832726655934</v>
      </c>
    </row>
    <row r="15445" ht="14.25" customHeight="1" spans="1:6" x14ac:dyDescent="0.25">
      <c r="A15445" s="232">
        <v>43787</v>
      </c>
      <c r="B15445" s="233">
        <v>322</v>
      </c>
      <c r="C15445" s="233">
        <v>36</v>
      </c>
      <c r="D15445" s="234">
        <v>0.7291666666678793</v>
      </c>
      <c r="E15445" s="235">
        <v>0</v>
      </c>
      <c r="F15445" s="235">
        <v>0.00010663462015693923</v>
      </c>
    </row>
    <row r="15446" ht="14.25" customHeight="1" spans="1:6" x14ac:dyDescent="0.25">
      <c r="A15446" s="232">
        <v>43787</v>
      </c>
      <c r="B15446" s="233">
        <v>322</v>
      </c>
      <c r="C15446" s="233">
        <v>37</v>
      </c>
      <c r="D15446" s="234">
        <v>0.75</v>
      </c>
      <c r="E15446" s="235">
        <v>0</v>
      </c>
      <c r="F15446" s="235">
        <v>0.00010794664563271258</v>
      </c>
    </row>
    <row r="15447" ht="14.25" customHeight="1" spans="1:6" x14ac:dyDescent="0.25">
      <c r="A15447" s="232">
        <v>43787</v>
      </c>
      <c r="B15447" s="233">
        <v>322</v>
      </c>
      <c r="C15447" s="233">
        <v>38</v>
      </c>
      <c r="D15447" s="234">
        <v>0.7708333333321207</v>
      </c>
      <c r="E15447" s="235">
        <v>0</v>
      </c>
      <c r="F15447" s="235">
        <v>0.00010591350691834622</v>
      </c>
    </row>
    <row r="15448" ht="14.25" customHeight="1" spans="1:6" x14ac:dyDescent="0.25">
      <c r="A15448" s="232">
        <v>43787</v>
      </c>
      <c r="B15448" s="233">
        <v>322</v>
      </c>
      <c r="C15448" s="233">
        <v>39</v>
      </c>
      <c r="D15448" s="234">
        <v>0.7916666666678793</v>
      </c>
      <c r="E15448" s="235">
        <v>0</v>
      </c>
      <c r="F15448" s="235">
        <v>0.00010143659556208138</v>
      </c>
    </row>
    <row r="15449" ht="14.25" customHeight="1" spans="1:6" x14ac:dyDescent="0.25">
      <c r="A15449" s="232">
        <v>43787</v>
      </c>
      <c r="B15449" s="233">
        <v>322</v>
      </c>
      <c r="C15449" s="233">
        <v>40</v>
      </c>
      <c r="D15449" s="234">
        <v>0.8125</v>
      </c>
      <c r="E15449" s="235">
        <v>0</v>
      </c>
      <c r="F15449" s="235">
        <v>0.00009574781334651442</v>
      </c>
    </row>
    <row r="15450" ht="14.25" customHeight="1" spans="1:6" x14ac:dyDescent="0.25">
      <c r="A15450" s="232">
        <v>43787</v>
      </c>
      <c r="B15450" s="233">
        <v>322</v>
      </c>
      <c r="C15450" s="233">
        <v>41</v>
      </c>
      <c r="D15450" s="234">
        <v>0.8333333333321207</v>
      </c>
      <c r="E15450" s="235">
        <v>0</v>
      </c>
      <c r="F15450" s="235">
        <v>0.00009194193792060692</v>
      </c>
    </row>
    <row r="15451" ht="14.25" customHeight="1" spans="1:6" x14ac:dyDescent="0.25">
      <c r="A15451" s="232">
        <v>43787</v>
      </c>
      <c r="B15451" s="233">
        <v>322</v>
      </c>
      <c r="C15451" s="233">
        <v>42</v>
      </c>
      <c r="D15451" s="234">
        <v>0.8541666666678793</v>
      </c>
      <c r="E15451" s="235">
        <v>0</v>
      </c>
      <c r="F15451" s="235">
        <v>0.0000880359078782282</v>
      </c>
    </row>
    <row r="15452" ht="14.25" customHeight="1" spans="1:6" x14ac:dyDescent="0.25">
      <c r="A15452" s="232">
        <v>43787</v>
      </c>
      <c r="B15452" s="233">
        <v>322</v>
      </c>
      <c r="C15452" s="233">
        <v>43</v>
      </c>
      <c r="D15452" s="234">
        <v>0.875</v>
      </c>
      <c r="E15452" s="235">
        <v>0</v>
      </c>
      <c r="F15452" s="235">
        <v>0.00008382941398643575</v>
      </c>
    </row>
    <row r="15453" ht="14.25" customHeight="1" spans="1:6" x14ac:dyDescent="0.25">
      <c r="A15453" s="232">
        <v>43787</v>
      </c>
      <c r="B15453" s="233">
        <v>322</v>
      </c>
      <c r="C15453" s="233">
        <v>44</v>
      </c>
      <c r="D15453" s="234">
        <v>0.8958333333321207</v>
      </c>
      <c r="E15453" s="235">
        <v>0</v>
      </c>
      <c r="F15453" s="235">
        <v>0.00008002353856052826</v>
      </c>
    </row>
    <row r="15454" ht="14.25" customHeight="1" spans="1:6" x14ac:dyDescent="0.25">
      <c r="A15454" s="232">
        <v>43787</v>
      </c>
      <c r="B15454" s="233">
        <v>322</v>
      </c>
      <c r="C15454" s="233">
        <v>45</v>
      </c>
      <c r="D15454" s="234">
        <v>0.9166666666678793</v>
      </c>
      <c r="E15454" s="235">
        <v>0</v>
      </c>
      <c r="F15454" s="235">
        <v>0.00007591719928520704</v>
      </c>
    </row>
    <row r="15455" ht="14.25" customHeight="1" spans="1:6" x14ac:dyDescent="0.25">
      <c r="A15455" s="232">
        <v>43787</v>
      </c>
      <c r="B15455" s="233">
        <v>322</v>
      </c>
      <c r="C15455" s="233">
        <v>46</v>
      </c>
      <c r="D15455" s="234">
        <v>0.9375</v>
      </c>
      <c r="E15455" s="235">
        <v>0</v>
      </c>
      <c r="F15455" s="235">
        <v>0.00006780467535103583</v>
      </c>
    </row>
    <row r="15456" ht="14.25" customHeight="1" spans="1:6" x14ac:dyDescent="0.25">
      <c r="A15456" s="232">
        <v>43787</v>
      </c>
      <c r="B15456" s="233">
        <v>322</v>
      </c>
      <c r="C15456" s="233">
        <v>47</v>
      </c>
      <c r="D15456" s="234">
        <v>0.9583333333321207</v>
      </c>
      <c r="E15456" s="235">
        <v>0</v>
      </c>
      <c r="F15456" s="235">
        <v>0.00005949184218392214</v>
      </c>
    </row>
    <row r="15457" ht="14.25" customHeight="1" spans="1:6" x14ac:dyDescent="0.25">
      <c r="A15457" s="232">
        <v>43787</v>
      </c>
      <c r="B15457" s="233">
        <v>322</v>
      </c>
      <c r="C15457" s="233">
        <v>48</v>
      </c>
      <c r="D15457" s="234">
        <v>0.9791666666678793</v>
      </c>
      <c r="E15457" s="235">
        <v>0</v>
      </c>
      <c r="F15457" s="235">
        <v>0.00005177993671563594</v>
      </c>
    </row>
    <row r="15458" ht="14.25" customHeight="1" spans="1:6" x14ac:dyDescent="0.25">
      <c r="A15458" s="232">
        <v>43788</v>
      </c>
      <c r="B15458" s="233">
        <v>323</v>
      </c>
      <c r="C15458" s="233">
        <v>1</v>
      </c>
      <c r="D15458" s="234">
        <v>0</v>
      </c>
      <c r="E15458" s="235">
        <v>0</v>
      </c>
      <c r="F15458" s="235">
        <v>0.000045370041261475974</v>
      </c>
    </row>
    <row r="15459" ht="14.25" customHeight="1" spans="1:6" x14ac:dyDescent="0.25">
      <c r="A15459" s="232">
        <v>43788</v>
      </c>
      <c r="B15459" s="233">
        <v>323</v>
      </c>
      <c r="C15459" s="233">
        <v>2</v>
      </c>
      <c r="D15459" s="234">
        <v>0.020833333332120674</v>
      </c>
      <c r="E15459" s="235">
        <v>0</v>
      </c>
      <c r="F15459" s="235">
        <v>0.000040061846588499765</v>
      </c>
    </row>
    <row r="15460" ht="14.25" customHeight="1" spans="1:6" x14ac:dyDescent="0.25">
      <c r="A15460" s="232">
        <v>43788</v>
      </c>
      <c r="B15460" s="233">
        <v>323</v>
      </c>
      <c r="C15460" s="233">
        <v>3</v>
      </c>
      <c r="D15460" s="234">
        <v>0.041666666667879326</v>
      </c>
      <c r="E15460" s="235">
        <v>0</v>
      </c>
      <c r="F15460" s="235">
        <v>0.00003725751732730477</v>
      </c>
    </row>
    <row r="15461" ht="14.25" customHeight="1" spans="1:6" x14ac:dyDescent="0.25">
      <c r="A15461" s="232">
        <v>43788</v>
      </c>
      <c r="B15461" s="233">
        <v>323</v>
      </c>
      <c r="C15461" s="233">
        <v>4</v>
      </c>
      <c r="D15461" s="234">
        <v>0.0625</v>
      </c>
      <c r="E15461" s="235">
        <v>0</v>
      </c>
      <c r="F15461" s="235">
        <v>0.00003425287883316729</v>
      </c>
    </row>
    <row r="15462" ht="14.25" customHeight="1" spans="1:6" x14ac:dyDescent="0.25">
      <c r="A15462" s="232">
        <v>43788</v>
      </c>
      <c r="B15462" s="233">
        <v>323</v>
      </c>
      <c r="C15462" s="233">
        <v>5</v>
      </c>
      <c r="D15462" s="234">
        <v>0.08333333333212067</v>
      </c>
      <c r="E15462" s="235">
        <v>0</v>
      </c>
      <c r="F15462" s="235">
        <v>0.0000326504049696273</v>
      </c>
    </row>
    <row r="15463" ht="14.25" customHeight="1" spans="1:6" x14ac:dyDescent="0.25">
      <c r="A15463" s="232">
        <v>43788</v>
      </c>
      <c r="B15463" s="233">
        <v>323</v>
      </c>
      <c r="C15463" s="233">
        <v>6</v>
      </c>
      <c r="D15463" s="234">
        <v>0.10416666666787933</v>
      </c>
      <c r="E15463" s="235">
        <v>0</v>
      </c>
      <c r="F15463" s="235">
        <v>0.000031047931106087315</v>
      </c>
    </row>
    <row r="15464" ht="14.25" customHeight="1" spans="1:6" x14ac:dyDescent="0.25">
      <c r="A15464" s="232">
        <v>43788</v>
      </c>
      <c r="B15464" s="233">
        <v>323</v>
      </c>
      <c r="C15464" s="233">
        <v>7</v>
      </c>
      <c r="D15464" s="234">
        <v>0.125</v>
      </c>
      <c r="E15464" s="235">
        <v>0</v>
      </c>
      <c r="F15464" s="235">
        <v>0.00003074746725667356</v>
      </c>
    </row>
    <row r="15465" ht="14.25" customHeight="1" spans="1:6" x14ac:dyDescent="0.25">
      <c r="A15465" s="232">
        <v>43788</v>
      </c>
      <c r="B15465" s="233">
        <v>323</v>
      </c>
      <c r="C15465" s="233">
        <v>8</v>
      </c>
      <c r="D15465" s="234">
        <v>0.14583333333212067</v>
      </c>
      <c r="E15465" s="235">
        <v>0</v>
      </c>
      <c r="F15465" s="235">
        <v>0.000030246694174317314</v>
      </c>
    </row>
    <row r="15466" ht="14.25" customHeight="1" spans="1:6" x14ac:dyDescent="0.25">
      <c r="A15466" s="232">
        <v>43788</v>
      </c>
      <c r="B15466" s="233">
        <v>323</v>
      </c>
      <c r="C15466" s="233">
        <v>9</v>
      </c>
      <c r="D15466" s="234">
        <v>0.16666666666787933</v>
      </c>
      <c r="E15466" s="235">
        <v>0</v>
      </c>
      <c r="F15466" s="235">
        <v>0.000030146539557846063</v>
      </c>
    </row>
    <row r="15467" ht="14.25" customHeight="1" spans="1:6" x14ac:dyDescent="0.25">
      <c r="A15467" s="232">
        <v>43788</v>
      </c>
      <c r="B15467" s="233">
        <v>323</v>
      </c>
      <c r="C15467" s="233">
        <v>10</v>
      </c>
      <c r="D15467" s="234">
        <v>0.1875</v>
      </c>
      <c r="E15467" s="235">
        <v>0</v>
      </c>
      <c r="F15467" s="235">
        <v>0.00003054715802373107</v>
      </c>
    </row>
    <row r="15468" ht="14.25" customHeight="1" spans="1:6" x14ac:dyDescent="0.25">
      <c r="A15468" s="232">
        <v>43788</v>
      </c>
      <c r="B15468" s="233">
        <v>323</v>
      </c>
      <c r="C15468" s="233">
        <v>11</v>
      </c>
      <c r="D15468" s="234">
        <v>0.20833333333212067</v>
      </c>
      <c r="E15468" s="235">
        <v>0</v>
      </c>
      <c r="F15468" s="235">
        <v>0.000031548704188443556</v>
      </c>
    </row>
    <row r="15469" ht="14.25" customHeight="1" spans="1:6" x14ac:dyDescent="0.25">
      <c r="A15469" s="232">
        <v>43788</v>
      </c>
      <c r="B15469" s="233">
        <v>323</v>
      </c>
      <c r="C15469" s="233">
        <v>12</v>
      </c>
      <c r="D15469" s="234">
        <v>0.22916666666787933</v>
      </c>
      <c r="E15469" s="235">
        <v>0</v>
      </c>
      <c r="F15469" s="235">
        <v>0.0000334516419013973</v>
      </c>
    </row>
    <row r="15470" ht="14.25" customHeight="1" spans="1:6" x14ac:dyDescent="0.25">
      <c r="A15470" s="232">
        <v>43788</v>
      </c>
      <c r="B15470" s="233">
        <v>323</v>
      </c>
      <c r="C15470" s="233">
        <v>13</v>
      </c>
      <c r="D15470" s="234">
        <v>0.25</v>
      </c>
      <c r="E15470" s="235">
        <v>0</v>
      </c>
      <c r="F15470" s="235">
        <v>0.000037057208094362266</v>
      </c>
    </row>
    <row r="15471" ht="14.25" customHeight="1" spans="1:6" x14ac:dyDescent="0.25">
      <c r="A15471" s="232">
        <v>43788</v>
      </c>
      <c r="B15471" s="233">
        <v>323</v>
      </c>
      <c r="C15471" s="233">
        <v>14</v>
      </c>
      <c r="D15471" s="234">
        <v>0.2708333333321207</v>
      </c>
      <c r="E15471" s="235">
        <v>0</v>
      </c>
      <c r="F15471" s="235">
        <v>0.00004046246505438475</v>
      </c>
    </row>
    <row r="15472" ht="14.25" customHeight="1" spans="1:6" x14ac:dyDescent="0.25">
      <c r="A15472" s="232">
        <v>43788</v>
      </c>
      <c r="B15472" s="233">
        <v>323</v>
      </c>
      <c r="C15472" s="233">
        <v>15</v>
      </c>
      <c r="D15472" s="234">
        <v>0.2916666666678793</v>
      </c>
      <c r="E15472" s="235">
        <v>2.331378417833906e-8</v>
      </c>
      <c r="F15472" s="235">
        <v>0.00004547019587794722</v>
      </c>
    </row>
    <row r="15473" ht="14.25" customHeight="1" spans="1:6" x14ac:dyDescent="0.25">
      <c r="A15473" s="232">
        <v>43788</v>
      </c>
      <c r="B15473" s="233">
        <v>323</v>
      </c>
      <c r="C15473" s="233">
        <v>16</v>
      </c>
      <c r="D15473" s="234">
        <v>0.3125</v>
      </c>
      <c r="E15473" s="235">
        <v>0.0000037768330368909283</v>
      </c>
      <c r="F15473" s="235">
        <v>0.00005318210134623342</v>
      </c>
    </row>
    <row r="15474" ht="14.25" customHeight="1" spans="1:6" x14ac:dyDescent="0.25">
      <c r="A15474" s="232">
        <v>43788</v>
      </c>
      <c r="B15474" s="233">
        <v>323</v>
      </c>
      <c r="C15474" s="233">
        <v>17</v>
      </c>
      <c r="D15474" s="234">
        <v>0.3333333333321207</v>
      </c>
      <c r="E15474" s="235">
        <v>0.00001599566038403746</v>
      </c>
      <c r="F15474" s="235">
        <v>0.00006199570759570338</v>
      </c>
    </row>
    <row r="15475" ht="14.25" customHeight="1" spans="1:6" x14ac:dyDescent="0.25">
      <c r="A15475" s="232">
        <v>43788</v>
      </c>
      <c r="B15475" s="233">
        <v>323</v>
      </c>
      <c r="C15475" s="233">
        <v>18</v>
      </c>
      <c r="D15475" s="234">
        <v>0.3541666666678793</v>
      </c>
      <c r="E15475" s="235">
        <v>0.00002745949484012654</v>
      </c>
      <c r="F15475" s="235">
        <v>0.00006950730383104707</v>
      </c>
    </row>
    <row r="15476" ht="14.25" customHeight="1" spans="1:6" x14ac:dyDescent="0.25">
      <c r="A15476" s="232">
        <v>43788</v>
      </c>
      <c r="B15476" s="233">
        <v>323</v>
      </c>
      <c r="C15476" s="233">
        <v>19</v>
      </c>
      <c r="D15476" s="234">
        <v>0.375</v>
      </c>
      <c r="E15476" s="235">
        <v>0.000042979456268191106</v>
      </c>
      <c r="F15476" s="235">
        <v>0.00007271225155812705</v>
      </c>
    </row>
    <row r="15477" ht="14.25" customHeight="1" spans="1:6" x14ac:dyDescent="0.25">
      <c r="A15477" s="232">
        <v>43788</v>
      </c>
      <c r="B15477" s="233">
        <v>323</v>
      </c>
      <c r="C15477" s="233">
        <v>20</v>
      </c>
      <c r="D15477" s="234">
        <v>0.3958333333321207</v>
      </c>
      <c r="E15477" s="235">
        <v>0.00005630259517463374</v>
      </c>
      <c r="F15477" s="235">
        <v>0.00007551658081932205</v>
      </c>
    </row>
    <row r="15478" ht="14.25" customHeight="1" spans="1:6" x14ac:dyDescent="0.25">
      <c r="A15478" s="232">
        <v>43788</v>
      </c>
      <c r="B15478" s="233">
        <v>323</v>
      </c>
      <c r="C15478" s="233">
        <v>21</v>
      </c>
      <c r="D15478" s="234">
        <v>0.4166666666678793</v>
      </c>
      <c r="E15478" s="235">
        <v>0.0000814043975476723</v>
      </c>
      <c r="F15478" s="235">
        <v>0.00007421457080519578</v>
      </c>
    </row>
    <row r="15479" ht="14.25" customHeight="1" spans="1:6" x14ac:dyDescent="0.25">
      <c r="A15479" s="232">
        <v>43788</v>
      </c>
      <c r="B15479" s="233">
        <v>323</v>
      </c>
      <c r="C15479" s="233">
        <v>22</v>
      </c>
      <c r="D15479" s="234">
        <v>0.4375</v>
      </c>
      <c r="E15479" s="235">
        <v>0.00007803084515280695</v>
      </c>
      <c r="F15479" s="235">
        <v>0.00007571689005226453</v>
      </c>
    </row>
    <row r="15480" ht="14.25" customHeight="1" spans="1:6" x14ac:dyDescent="0.25">
      <c r="A15480" s="232">
        <v>43788</v>
      </c>
      <c r="B15480" s="233">
        <v>323</v>
      </c>
      <c r="C15480" s="233">
        <v>23</v>
      </c>
      <c r="D15480" s="234">
        <v>0.4583333333321207</v>
      </c>
      <c r="E15480" s="235">
        <v>0.00008835648514896648</v>
      </c>
      <c r="F15480" s="235">
        <v>0.00007371379772283956</v>
      </c>
    </row>
    <row r="15481" ht="14.25" customHeight="1" spans="1:6" x14ac:dyDescent="0.25">
      <c r="A15481" s="232">
        <v>43788</v>
      </c>
      <c r="B15481" s="233">
        <v>323</v>
      </c>
      <c r="C15481" s="233">
        <v>24</v>
      </c>
      <c r="D15481" s="234">
        <v>0.4791666666678793</v>
      </c>
      <c r="E15481" s="235">
        <v>0.00009321859630431668</v>
      </c>
      <c r="F15481" s="235">
        <v>0.00007151039616047207</v>
      </c>
    </row>
    <row r="15482" ht="14.25" customHeight="1" spans="1:6" x14ac:dyDescent="0.25">
      <c r="A15482" s="232">
        <v>43788</v>
      </c>
      <c r="B15482" s="233">
        <v>323</v>
      </c>
      <c r="C15482" s="233">
        <v>25</v>
      </c>
      <c r="D15482" s="234">
        <v>0.5</v>
      </c>
      <c r="E15482" s="235">
        <v>0.00009160170361291193</v>
      </c>
      <c r="F15482" s="235">
        <v>0.00007251194232518454</v>
      </c>
    </row>
    <row r="15483" ht="14.25" customHeight="1" spans="1:6" x14ac:dyDescent="0.25">
      <c r="A15483" s="232">
        <v>43788</v>
      </c>
      <c r="B15483" s="233">
        <v>323</v>
      </c>
      <c r="C15483" s="233">
        <v>26</v>
      </c>
      <c r="D15483" s="234">
        <v>0.5208333333321207</v>
      </c>
      <c r="E15483" s="235">
        <v>0.00012308223422400935</v>
      </c>
      <c r="F15483" s="235">
        <v>0.0000738139523393108</v>
      </c>
    </row>
    <row r="15484" ht="14.25" customHeight="1" spans="1:6" x14ac:dyDescent="0.25">
      <c r="A15484" s="232">
        <v>43788</v>
      </c>
      <c r="B15484" s="233">
        <v>323</v>
      </c>
      <c r="C15484" s="233">
        <v>27</v>
      </c>
      <c r="D15484" s="234">
        <v>0.5416666666678793</v>
      </c>
      <c r="E15484" s="235">
        <v>0.00009570549565744623</v>
      </c>
      <c r="F15484" s="235">
        <v>0.00007261209694165581</v>
      </c>
    </row>
    <row r="15485" ht="14.25" customHeight="1" spans="1:6" x14ac:dyDescent="0.25">
      <c r="A15485" s="232">
        <v>43788</v>
      </c>
      <c r="B15485" s="233">
        <v>323</v>
      </c>
      <c r="C15485" s="233">
        <v>28</v>
      </c>
      <c r="D15485" s="234">
        <v>0.5625</v>
      </c>
      <c r="E15485" s="235">
        <v>0.00008427982718868434</v>
      </c>
      <c r="F15485" s="235">
        <v>0.0000718108600098858</v>
      </c>
    </row>
    <row r="15486" ht="14.25" customHeight="1" spans="1:6" x14ac:dyDescent="0.25">
      <c r="A15486" s="232">
        <v>43788</v>
      </c>
      <c r="B15486" s="233">
        <v>323</v>
      </c>
      <c r="C15486" s="233">
        <v>29</v>
      </c>
      <c r="D15486" s="234">
        <v>0.5833333333321207</v>
      </c>
      <c r="E15486" s="235">
        <v>0.000060503613361027265</v>
      </c>
      <c r="F15486" s="235">
        <v>0.00007050884999575957</v>
      </c>
    </row>
    <row r="15487" ht="14.25" customHeight="1" spans="1:6" x14ac:dyDescent="0.25">
      <c r="A15487" s="232">
        <v>43788</v>
      </c>
      <c r="B15487" s="233">
        <v>323</v>
      </c>
      <c r="C15487" s="233">
        <v>30</v>
      </c>
      <c r="D15487" s="234">
        <v>0.6041666666678793</v>
      </c>
      <c r="E15487" s="235">
        <v>0.00003400841315547318</v>
      </c>
      <c r="F15487" s="235">
        <v>0.00007211132385929955</v>
      </c>
    </row>
    <row r="15488" ht="14.25" customHeight="1" spans="1:6" x14ac:dyDescent="0.25">
      <c r="A15488" s="232">
        <v>43788</v>
      </c>
      <c r="B15488" s="233">
        <v>323</v>
      </c>
      <c r="C15488" s="233">
        <v>31</v>
      </c>
      <c r="D15488" s="234">
        <v>0.625</v>
      </c>
      <c r="E15488" s="235">
        <v>0.00002076953441909454</v>
      </c>
      <c r="F15488" s="235">
        <v>0.00007411441618872453</v>
      </c>
    </row>
    <row r="15489" ht="14.25" customHeight="1" spans="1:6" x14ac:dyDescent="0.25">
      <c r="A15489" s="232">
        <v>43788</v>
      </c>
      <c r="B15489" s="233">
        <v>323</v>
      </c>
      <c r="C15489" s="233">
        <v>32</v>
      </c>
      <c r="D15489" s="234">
        <v>0.6458333333321207</v>
      </c>
      <c r="E15489" s="235">
        <v>0.000006602867278325033</v>
      </c>
      <c r="F15489" s="235">
        <v>0.00007792029161463202</v>
      </c>
    </row>
    <row r="15490" ht="14.25" customHeight="1" spans="1:6" x14ac:dyDescent="0.25">
      <c r="A15490" s="232">
        <v>43788</v>
      </c>
      <c r="B15490" s="233">
        <v>323</v>
      </c>
      <c r="C15490" s="233">
        <v>33</v>
      </c>
      <c r="D15490" s="234">
        <v>0.6666666666678793</v>
      </c>
      <c r="E15490" s="235">
        <v>7.204065253296155e-7</v>
      </c>
      <c r="F15490" s="235">
        <v>0.00008453049630173448</v>
      </c>
    </row>
    <row r="15491" ht="14.25" customHeight="1" spans="1:6" x14ac:dyDescent="0.25">
      <c r="A15491" s="232">
        <v>43788</v>
      </c>
      <c r="B15491" s="233">
        <v>323</v>
      </c>
      <c r="C15491" s="233">
        <v>34</v>
      </c>
      <c r="D15491" s="234">
        <v>0.6875</v>
      </c>
      <c r="E15491" s="235">
        <v>2.036373772497835e-7</v>
      </c>
      <c r="F15491" s="235">
        <v>0.00009574781334651442</v>
      </c>
    </row>
    <row r="15492" ht="14.25" customHeight="1" spans="1:6" x14ac:dyDescent="0.25">
      <c r="A15492" s="232">
        <v>43788</v>
      </c>
      <c r="B15492" s="233">
        <v>323</v>
      </c>
      <c r="C15492" s="233">
        <v>35</v>
      </c>
      <c r="D15492" s="234">
        <v>0.7083333333321207</v>
      </c>
      <c r="E15492" s="235">
        <v>2.0141789629883217e-7</v>
      </c>
      <c r="F15492" s="235">
        <v>0.0001067047283884691</v>
      </c>
    </row>
    <row r="15493" ht="14.25" customHeight="1" spans="1:6" x14ac:dyDescent="0.25">
      <c r="A15493" s="232">
        <v>43788</v>
      </c>
      <c r="B15493" s="233">
        <v>323</v>
      </c>
      <c r="C15493" s="233">
        <v>36</v>
      </c>
      <c r="D15493" s="234">
        <v>0.7291666666678793</v>
      </c>
      <c r="E15493" s="235">
        <v>2.0141789629883217e-7</v>
      </c>
      <c r="F15493" s="235">
        <v>0.00011075097489390758</v>
      </c>
    </row>
    <row r="15494" ht="14.25" customHeight="1" spans="1:6" x14ac:dyDescent="0.25">
      <c r="A15494" s="232">
        <v>43788</v>
      </c>
      <c r="B15494" s="233">
        <v>323</v>
      </c>
      <c r="C15494" s="233">
        <v>37</v>
      </c>
      <c r="D15494" s="234">
        <v>0.75</v>
      </c>
      <c r="E15494" s="235">
        <v>2.0141789629883217e-7</v>
      </c>
      <c r="F15494" s="235">
        <v>0.0001108811758953202</v>
      </c>
    </row>
    <row r="15495" ht="14.25" customHeight="1" spans="1:6" x14ac:dyDescent="0.25">
      <c r="A15495" s="232">
        <v>43788</v>
      </c>
      <c r="B15495" s="233">
        <v>323</v>
      </c>
      <c r="C15495" s="233">
        <v>38</v>
      </c>
      <c r="D15495" s="234">
        <v>0.7708333333321207</v>
      </c>
      <c r="E15495" s="235">
        <v>2.0141789629883217e-7</v>
      </c>
      <c r="F15495" s="235">
        <v>0.00010692506854470586</v>
      </c>
    </row>
    <row r="15496" ht="14.25" customHeight="1" spans="1:6" x14ac:dyDescent="0.25">
      <c r="A15496" s="232">
        <v>43788</v>
      </c>
      <c r="B15496" s="233">
        <v>323</v>
      </c>
      <c r="C15496" s="233">
        <v>39</v>
      </c>
      <c r="D15496" s="234">
        <v>0.7916666666678793</v>
      </c>
      <c r="E15496" s="235">
        <v>2.0141789629883217e-7</v>
      </c>
      <c r="F15496" s="235">
        <v>0.00010117619355925614</v>
      </c>
    </row>
    <row r="15497" ht="14.25" customHeight="1" spans="1:6" x14ac:dyDescent="0.25">
      <c r="A15497" s="232">
        <v>43788</v>
      </c>
      <c r="B15497" s="233">
        <v>323</v>
      </c>
      <c r="C15497" s="233">
        <v>40</v>
      </c>
      <c r="D15497" s="234">
        <v>0.8125</v>
      </c>
      <c r="E15497" s="235">
        <v>2.0141789629883217e-7</v>
      </c>
      <c r="F15497" s="235">
        <v>0.00009624858642887066</v>
      </c>
    </row>
    <row r="15498" ht="14.25" customHeight="1" spans="1:6" x14ac:dyDescent="0.25">
      <c r="A15498" s="232">
        <v>43788</v>
      </c>
      <c r="B15498" s="233">
        <v>323</v>
      </c>
      <c r="C15498" s="233">
        <v>41</v>
      </c>
      <c r="D15498" s="234">
        <v>0.8333333333321207</v>
      </c>
      <c r="E15498" s="235">
        <v>2.0141789629883217e-7</v>
      </c>
      <c r="F15498" s="235">
        <v>0.00009144116483825068</v>
      </c>
    </row>
    <row r="15499" ht="14.25" customHeight="1" spans="1:6" x14ac:dyDescent="0.25">
      <c r="A15499" s="232">
        <v>43788</v>
      </c>
      <c r="B15499" s="233">
        <v>323</v>
      </c>
      <c r="C15499" s="233">
        <v>42</v>
      </c>
      <c r="D15499" s="234">
        <v>0.8541666666678793</v>
      </c>
      <c r="E15499" s="235">
        <v>2.0393562000256757e-7</v>
      </c>
      <c r="F15499" s="235">
        <v>0.00008673389786410197</v>
      </c>
    </row>
    <row r="15500" ht="14.25" customHeight="1" spans="1:6" x14ac:dyDescent="0.25">
      <c r="A15500" s="232">
        <v>43788</v>
      </c>
      <c r="B15500" s="233">
        <v>323</v>
      </c>
      <c r="C15500" s="233">
        <v>43</v>
      </c>
      <c r="D15500" s="234">
        <v>0.875</v>
      </c>
      <c r="E15500" s="235">
        <v>2.0393562000256757e-7</v>
      </c>
      <c r="F15500" s="235">
        <v>0.00008252740397230949</v>
      </c>
    </row>
    <row r="15501" ht="14.25" customHeight="1" spans="1:6" x14ac:dyDescent="0.25">
      <c r="A15501" s="232">
        <v>43788</v>
      </c>
      <c r="B15501" s="233">
        <v>323</v>
      </c>
      <c r="C15501" s="233">
        <v>44</v>
      </c>
      <c r="D15501" s="234">
        <v>0.8958333333321207</v>
      </c>
      <c r="E15501" s="235">
        <v>2.0393562000256757e-7</v>
      </c>
      <c r="F15501" s="235">
        <v>0.00007952276547817202</v>
      </c>
    </row>
    <row r="15502" ht="14.25" customHeight="1" spans="1:6" x14ac:dyDescent="0.25">
      <c r="A15502" s="232">
        <v>43788</v>
      </c>
      <c r="B15502" s="233">
        <v>323</v>
      </c>
      <c r="C15502" s="233">
        <v>45</v>
      </c>
      <c r="D15502" s="234">
        <v>0.9166666666678793</v>
      </c>
      <c r="E15502" s="235">
        <v>1.068055848865605e-7</v>
      </c>
      <c r="F15502" s="235">
        <v>0.00007451503465460955</v>
      </c>
    </row>
    <row r="15503" ht="14.25" customHeight="1" spans="1:6" x14ac:dyDescent="0.25">
      <c r="A15503" s="232">
        <v>43788</v>
      </c>
      <c r="B15503" s="233">
        <v>323</v>
      </c>
      <c r="C15503" s="233">
        <v>46</v>
      </c>
      <c r="D15503" s="234">
        <v>0.9375</v>
      </c>
      <c r="E15503" s="235">
        <v>0</v>
      </c>
      <c r="F15503" s="235">
        <v>0.00006820529381692084</v>
      </c>
    </row>
    <row r="15504" ht="14.25" customHeight="1" spans="1:6" x14ac:dyDescent="0.25">
      <c r="A15504" s="232">
        <v>43788</v>
      </c>
      <c r="B15504" s="233">
        <v>323</v>
      </c>
      <c r="C15504" s="233">
        <v>47</v>
      </c>
      <c r="D15504" s="234">
        <v>0.9583333333321207</v>
      </c>
      <c r="E15504" s="235">
        <v>0</v>
      </c>
      <c r="F15504" s="235">
        <v>0.00006179539836276087</v>
      </c>
    </row>
    <row r="15505" ht="14.25" customHeight="1" spans="1:6" x14ac:dyDescent="0.25">
      <c r="A15505" s="232">
        <v>43788</v>
      </c>
      <c r="B15505" s="233">
        <v>323</v>
      </c>
      <c r="C15505" s="233">
        <v>48</v>
      </c>
      <c r="D15505" s="234">
        <v>0.9791666666678793</v>
      </c>
      <c r="E15505" s="235">
        <v>0</v>
      </c>
      <c r="F15505" s="235">
        <v>0.00005308194672976218</v>
      </c>
    </row>
    <row r="15506" ht="14.25" customHeight="1" spans="1:6" x14ac:dyDescent="0.25">
      <c r="A15506" s="232">
        <v>43789</v>
      </c>
      <c r="B15506" s="233">
        <v>324</v>
      </c>
      <c r="C15506" s="233">
        <v>1</v>
      </c>
      <c r="D15506" s="234">
        <v>0</v>
      </c>
      <c r="E15506" s="235">
        <v>0</v>
      </c>
      <c r="F15506" s="235">
        <v>0.000046171278193245975</v>
      </c>
    </row>
    <row r="15507" ht="14.25" customHeight="1" spans="1:6" x14ac:dyDescent="0.25">
      <c r="A15507" s="232">
        <v>43789</v>
      </c>
      <c r="B15507" s="233">
        <v>324</v>
      </c>
      <c r="C15507" s="233">
        <v>2</v>
      </c>
      <c r="D15507" s="234">
        <v>0.020833333332120674</v>
      </c>
      <c r="E15507" s="235">
        <v>0</v>
      </c>
      <c r="F15507" s="235">
        <v>0.000041263701986154747</v>
      </c>
    </row>
    <row r="15508" ht="14.25" customHeight="1" spans="1:6" x14ac:dyDescent="0.25">
      <c r="A15508" s="232">
        <v>43789</v>
      </c>
      <c r="B15508" s="233">
        <v>324</v>
      </c>
      <c r="C15508" s="233">
        <v>3</v>
      </c>
      <c r="D15508" s="234">
        <v>0.041666666667879326</v>
      </c>
      <c r="E15508" s="235">
        <v>0</v>
      </c>
      <c r="F15508" s="235">
        <v>0.000037658135793189774</v>
      </c>
    </row>
    <row r="15509" ht="14.25" customHeight="1" spans="1:6" x14ac:dyDescent="0.25">
      <c r="A15509" s="232">
        <v>43789</v>
      </c>
      <c r="B15509" s="233">
        <v>324</v>
      </c>
      <c r="C15509" s="233">
        <v>4</v>
      </c>
      <c r="D15509" s="234">
        <v>0.0625</v>
      </c>
      <c r="E15509" s="235">
        <v>0</v>
      </c>
      <c r="F15509" s="235">
        <v>0.00003565504346376478</v>
      </c>
    </row>
    <row r="15510" ht="14.25" customHeight="1" spans="1:6" x14ac:dyDescent="0.25">
      <c r="A15510" s="232">
        <v>43789</v>
      </c>
      <c r="B15510" s="233">
        <v>324</v>
      </c>
      <c r="C15510" s="233">
        <v>5</v>
      </c>
      <c r="D15510" s="234">
        <v>0.08333333333212067</v>
      </c>
      <c r="E15510" s="235">
        <v>0</v>
      </c>
      <c r="F15510" s="235">
        <v>0.0000334516419013973</v>
      </c>
    </row>
    <row r="15511" ht="14.25" customHeight="1" spans="1:6" x14ac:dyDescent="0.25">
      <c r="A15511" s="232">
        <v>43789</v>
      </c>
      <c r="B15511" s="233">
        <v>324</v>
      </c>
      <c r="C15511" s="233">
        <v>6</v>
      </c>
      <c r="D15511" s="234">
        <v>0.10416666666787933</v>
      </c>
      <c r="E15511" s="235">
        <v>0</v>
      </c>
      <c r="F15511" s="235">
        <v>0.00003214963188727106</v>
      </c>
    </row>
    <row r="15512" ht="14.25" customHeight="1" spans="1:6" x14ac:dyDescent="0.25">
      <c r="A15512" s="232">
        <v>43789</v>
      </c>
      <c r="B15512" s="233">
        <v>324</v>
      </c>
      <c r="C15512" s="233">
        <v>7</v>
      </c>
      <c r="D15512" s="234">
        <v>0.125</v>
      </c>
      <c r="E15512" s="235">
        <v>0</v>
      </c>
      <c r="F15512" s="235">
        <v>0.0000318491680378573</v>
      </c>
    </row>
    <row r="15513" ht="14.25" customHeight="1" spans="1:6" x14ac:dyDescent="0.25">
      <c r="A15513" s="232">
        <v>43789</v>
      </c>
      <c r="B15513" s="233">
        <v>324</v>
      </c>
      <c r="C15513" s="233">
        <v>8</v>
      </c>
      <c r="D15513" s="234">
        <v>0.14583333333212067</v>
      </c>
      <c r="E15513" s="235">
        <v>0</v>
      </c>
      <c r="F15513" s="235">
        <v>0.000031047931106087315</v>
      </c>
    </row>
    <row r="15514" ht="14.25" customHeight="1" spans="1:6" x14ac:dyDescent="0.25">
      <c r="A15514" s="232">
        <v>43789</v>
      </c>
      <c r="B15514" s="233">
        <v>324</v>
      </c>
      <c r="C15514" s="233">
        <v>9</v>
      </c>
      <c r="D15514" s="234">
        <v>0.16666666666787933</v>
      </c>
      <c r="E15514" s="235">
        <v>0</v>
      </c>
      <c r="F15514" s="235">
        <v>0.000030847621873144815</v>
      </c>
    </row>
    <row r="15515" ht="14.25" customHeight="1" spans="1:6" x14ac:dyDescent="0.25">
      <c r="A15515" s="232">
        <v>43789</v>
      </c>
      <c r="B15515" s="233">
        <v>324</v>
      </c>
      <c r="C15515" s="233">
        <v>10</v>
      </c>
      <c r="D15515" s="234">
        <v>0.1875</v>
      </c>
      <c r="E15515" s="235">
        <v>0</v>
      </c>
      <c r="F15515" s="235">
        <v>0.000031148085722558555</v>
      </c>
    </row>
    <row r="15516" ht="14.25" customHeight="1" spans="1:6" x14ac:dyDescent="0.25">
      <c r="A15516" s="232">
        <v>43789</v>
      </c>
      <c r="B15516" s="233">
        <v>324</v>
      </c>
      <c r="C15516" s="233">
        <v>11</v>
      </c>
      <c r="D15516" s="234">
        <v>0.20833333333212067</v>
      </c>
      <c r="E15516" s="235">
        <v>0</v>
      </c>
      <c r="F15516" s="235">
        <v>0.00003124824033902981</v>
      </c>
    </row>
    <row r="15517" ht="14.25" customHeight="1" spans="1:6" x14ac:dyDescent="0.25">
      <c r="A15517" s="232">
        <v>43789</v>
      </c>
      <c r="B15517" s="233">
        <v>324</v>
      </c>
      <c r="C15517" s="233">
        <v>12</v>
      </c>
      <c r="D15517" s="234">
        <v>0.22916666666787933</v>
      </c>
      <c r="E15517" s="235">
        <v>0</v>
      </c>
      <c r="F15517" s="235">
        <v>0.00003285071420256979</v>
      </c>
    </row>
    <row r="15518" ht="14.25" customHeight="1" spans="1:6" x14ac:dyDescent="0.25">
      <c r="A15518" s="232">
        <v>43789</v>
      </c>
      <c r="B15518" s="233">
        <v>324</v>
      </c>
      <c r="C15518" s="233">
        <v>13</v>
      </c>
      <c r="D15518" s="234">
        <v>0.25</v>
      </c>
      <c r="E15518" s="235">
        <v>0</v>
      </c>
      <c r="F15518" s="235">
        <v>0.00003515427038140853</v>
      </c>
    </row>
    <row r="15519" ht="14.25" customHeight="1" spans="1:6" x14ac:dyDescent="0.25">
      <c r="A15519" s="232">
        <v>43789</v>
      </c>
      <c r="B15519" s="233">
        <v>324</v>
      </c>
      <c r="C15519" s="233">
        <v>14</v>
      </c>
      <c r="D15519" s="234">
        <v>0.2708333333321207</v>
      </c>
      <c r="E15519" s="235">
        <v>0</v>
      </c>
      <c r="F15519" s="235">
        <v>0.00003725751732730477</v>
      </c>
    </row>
    <row r="15520" ht="14.25" customHeight="1" spans="1:6" x14ac:dyDescent="0.25">
      <c r="A15520" s="232">
        <v>43789</v>
      </c>
      <c r="B15520" s="233">
        <v>324</v>
      </c>
      <c r="C15520" s="233">
        <v>15</v>
      </c>
      <c r="D15520" s="234">
        <v>0.2916666666678793</v>
      </c>
      <c r="E15520" s="235">
        <v>2.331378417833906e-8</v>
      </c>
      <c r="F15520" s="235">
        <v>0.00004316663969910849</v>
      </c>
    </row>
    <row r="15521" ht="14.25" customHeight="1" spans="1:6" x14ac:dyDescent="0.25">
      <c r="A15521" s="232">
        <v>43789</v>
      </c>
      <c r="B15521" s="233">
        <v>324</v>
      </c>
      <c r="C15521" s="233">
        <v>16</v>
      </c>
      <c r="D15521" s="234">
        <v>0.3125</v>
      </c>
      <c r="E15521" s="235">
        <v>0.000003590322763464216</v>
      </c>
      <c r="F15521" s="235">
        <v>0.000050277617468567196</v>
      </c>
    </row>
    <row r="15522" ht="14.25" customHeight="1" spans="1:6" x14ac:dyDescent="0.25">
      <c r="A15522" s="232">
        <v>43789</v>
      </c>
      <c r="B15522" s="233">
        <v>324</v>
      </c>
      <c r="C15522" s="233">
        <v>17</v>
      </c>
      <c r="D15522" s="234">
        <v>0.3333333333321207</v>
      </c>
      <c r="E15522" s="235">
        <v>0.00001588380799660599</v>
      </c>
      <c r="F15522" s="235">
        <v>0.000058490296019209644</v>
      </c>
    </row>
    <row r="15523" ht="14.25" customHeight="1" spans="1:6" x14ac:dyDescent="0.25">
      <c r="A15523" s="232">
        <v>43789</v>
      </c>
      <c r="B15523" s="233">
        <v>324</v>
      </c>
      <c r="C15523" s="233">
        <v>18</v>
      </c>
      <c r="D15523" s="234">
        <v>0.3541666666678793</v>
      </c>
      <c r="E15523" s="235">
        <v>0.000042309391669102584</v>
      </c>
      <c r="F15523" s="235">
        <v>0.00006730390226867957</v>
      </c>
    </row>
    <row r="15524" ht="14.25" customHeight="1" spans="1:6" x14ac:dyDescent="0.25">
      <c r="A15524" s="232">
        <v>43789</v>
      </c>
      <c r="B15524" s="233">
        <v>324</v>
      </c>
      <c r="C15524" s="233">
        <v>19</v>
      </c>
      <c r="D15524" s="234">
        <v>0.375</v>
      </c>
      <c r="E15524" s="235">
        <v>0.00008399092638884228</v>
      </c>
      <c r="F15524" s="235">
        <v>0.00007231163309224206</v>
      </c>
    </row>
    <row r="15525" ht="14.25" customHeight="1" spans="1:6" x14ac:dyDescent="0.25">
      <c r="A15525" s="232">
        <v>43789</v>
      </c>
      <c r="B15525" s="233">
        <v>324</v>
      </c>
      <c r="C15525" s="233">
        <v>20</v>
      </c>
      <c r="D15525" s="234">
        <v>0.3958333333321207</v>
      </c>
      <c r="E15525" s="235">
        <v>0.0001214921942249937</v>
      </c>
      <c r="F15525" s="235">
        <v>0.00007731936391580452</v>
      </c>
    </row>
    <row r="15526" ht="14.25" customHeight="1" spans="1:6" x14ac:dyDescent="0.25">
      <c r="A15526" s="232">
        <v>43789</v>
      </c>
      <c r="B15526" s="233">
        <v>324</v>
      </c>
      <c r="C15526" s="233">
        <v>21</v>
      </c>
      <c r="D15526" s="234">
        <v>0.4166666666678793</v>
      </c>
      <c r="E15526" s="235">
        <v>0.00015297130519709908</v>
      </c>
      <c r="F15526" s="235">
        <v>0.00008042415702641325</v>
      </c>
    </row>
    <row r="15527" ht="14.25" customHeight="1" spans="1:6" x14ac:dyDescent="0.25">
      <c r="A15527" s="232">
        <v>43789</v>
      </c>
      <c r="B15527" s="233">
        <v>324</v>
      </c>
      <c r="C15527" s="233">
        <v>22</v>
      </c>
      <c r="D15527" s="234">
        <v>0.4375</v>
      </c>
      <c r="E15527" s="235">
        <v>0.0001841382705614736</v>
      </c>
      <c r="F15527" s="235">
        <v>0.00007992338394405702</v>
      </c>
    </row>
    <row r="15528" ht="14.25" customHeight="1" spans="1:6" x14ac:dyDescent="0.25">
      <c r="A15528" s="232">
        <v>43789</v>
      </c>
      <c r="B15528" s="233">
        <v>324</v>
      </c>
      <c r="C15528" s="233">
        <v>23</v>
      </c>
      <c r="D15528" s="234">
        <v>0.4583333333321207</v>
      </c>
      <c r="E15528" s="235">
        <v>0.00019540004021109797</v>
      </c>
      <c r="F15528" s="235">
        <v>0.00008182632165701075</v>
      </c>
    </row>
    <row r="15529" ht="14.25" customHeight="1" spans="1:6" x14ac:dyDescent="0.25">
      <c r="A15529" s="232">
        <v>43789</v>
      </c>
      <c r="B15529" s="233">
        <v>324</v>
      </c>
      <c r="C15529" s="233">
        <v>24</v>
      </c>
      <c r="D15529" s="234">
        <v>0.4791666666678793</v>
      </c>
      <c r="E15529" s="235">
        <v>0.00020157802736319846</v>
      </c>
      <c r="F15529" s="235">
        <v>0.00008352895013702199</v>
      </c>
    </row>
    <row r="15530" ht="14.25" customHeight="1" spans="1:6" x14ac:dyDescent="0.25">
      <c r="A15530" s="232">
        <v>43789</v>
      </c>
      <c r="B15530" s="233">
        <v>324</v>
      </c>
      <c r="C15530" s="233">
        <v>25</v>
      </c>
      <c r="D15530" s="234">
        <v>0.5</v>
      </c>
      <c r="E15530" s="235">
        <v>0.00019051598576705307</v>
      </c>
      <c r="F15530" s="235">
        <v>0.00008593266093233197</v>
      </c>
    </row>
    <row r="15531" ht="14.25" customHeight="1" spans="1:6" x14ac:dyDescent="0.25">
      <c r="A15531" s="232">
        <v>43789</v>
      </c>
      <c r="B15531" s="233">
        <v>324</v>
      </c>
      <c r="C15531" s="233">
        <v>26</v>
      </c>
      <c r="D15531" s="234">
        <v>0.5208333333321207</v>
      </c>
      <c r="E15531" s="235">
        <v>0.00017644750241002535</v>
      </c>
      <c r="F15531" s="235">
        <v>0.00008633327939821698</v>
      </c>
    </row>
    <row r="15532" ht="14.25" customHeight="1" spans="1:6" x14ac:dyDescent="0.25">
      <c r="A15532" s="232">
        <v>43789</v>
      </c>
      <c r="B15532" s="233">
        <v>324</v>
      </c>
      <c r="C15532" s="233">
        <v>27</v>
      </c>
      <c r="D15532" s="234">
        <v>0.5416666666678793</v>
      </c>
      <c r="E15532" s="235">
        <v>0.000129221114621703</v>
      </c>
      <c r="F15532" s="235">
        <v>0.00008493111476761948</v>
      </c>
    </row>
    <row r="15533" ht="14.25" customHeight="1" spans="1:6" x14ac:dyDescent="0.25">
      <c r="A15533" s="232">
        <v>43789</v>
      </c>
      <c r="B15533" s="233">
        <v>324</v>
      </c>
      <c r="C15533" s="233">
        <v>28</v>
      </c>
      <c r="D15533" s="234">
        <v>0.5625</v>
      </c>
      <c r="E15533" s="235">
        <v>0.0001131828435579794</v>
      </c>
      <c r="F15533" s="235">
        <v>0.000081525857807597</v>
      </c>
    </row>
    <row r="15534" ht="14.25" customHeight="1" spans="1:6" x14ac:dyDescent="0.25">
      <c r="A15534" s="232">
        <v>43789</v>
      </c>
      <c r="B15534" s="233">
        <v>324</v>
      </c>
      <c r="C15534" s="233">
        <v>29</v>
      </c>
      <c r="D15534" s="234">
        <v>0.5833333333321207</v>
      </c>
      <c r="E15534" s="235">
        <v>0.00006896617487966845</v>
      </c>
      <c r="F15534" s="235">
        <v>0.00007992338394405702</v>
      </c>
    </row>
    <row r="15535" ht="14.25" customHeight="1" spans="1:6" x14ac:dyDescent="0.25">
      <c r="A15535" s="232">
        <v>43789</v>
      </c>
      <c r="B15535" s="233">
        <v>324</v>
      </c>
      <c r="C15535" s="233">
        <v>30</v>
      </c>
      <c r="D15535" s="234">
        <v>0.6041666666678793</v>
      </c>
      <c r="E15535" s="235">
        <v>0.00004151218442285219</v>
      </c>
      <c r="F15535" s="235">
        <v>0.00008122539395818325</v>
      </c>
    </row>
    <row r="15536" ht="14.25" customHeight="1" spans="1:6" x14ac:dyDescent="0.25">
      <c r="A15536" s="232">
        <v>43789</v>
      </c>
      <c r="B15536" s="233">
        <v>324</v>
      </c>
      <c r="C15536" s="233">
        <v>31</v>
      </c>
      <c r="D15536" s="234">
        <v>0.625</v>
      </c>
      <c r="E15536" s="235">
        <v>0.000023162916014039634</v>
      </c>
      <c r="F15536" s="235">
        <v>0.00008382941398643575</v>
      </c>
    </row>
    <row r="15537" ht="14.25" customHeight="1" spans="1:6" x14ac:dyDescent="0.25">
      <c r="A15537" s="232">
        <v>43789</v>
      </c>
      <c r="B15537" s="233">
        <v>324</v>
      </c>
      <c r="C15537" s="233">
        <v>32</v>
      </c>
      <c r="D15537" s="234">
        <v>0.6458333333321207</v>
      </c>
      <c r="E15537" s="235">
        <v>0.000008547704034393646</v>
      </c>
      <c r="F15537" s="235">
        <v>0.00009033946405706695</v>
      </c>
    </row>
    <row r="15538" ht="14.25" customHeight="1" spans="1:6" x14ac:dyDescent="0.25">
      <c r="A15538" s="232">
        <v>43789</v>
      </c>
      <c r="B15538" s="233">
        <v>324</v>
      </c>
      <c r="C15538" s="233">
        <v>33</v>
      </c>
      <c r="D15538" s="234">
        <v>0.6666666666678793</v>
      </c>
      <c r="E15538" s="235">
        <v>0.0000012930942629236933</v>
      </c>
      <c r="F15538" s="235">
        <v>0.0000985521426077094</v>
      </c>
    </row>
    <row r="15539" ht="14.25" customHeight="1" spans="1:6" x14ac:dyDescent="0.25">
      <c r="A15539" s="232">
        <v>43789</v>
      </c>
      <c r="B15539" s="233">
        <v>324</v>
      </c>
      <c r="C15539" s="233">
        <v>34</v>
      </c>
      <c r="D15539" s="234">
        <v>0.6875</v>
      </c>
      <c r="E15539" s="235">
        <v>0</v>
      </c>
      <c r="F15539" s="235">
        <v>0.00010743585708870923</v>
      </c>
    </row>
    <row r="15540" ht="14.25" customHeight="1" spans="1:6" x14ac:dyDescent="0.25">
      <c r="A15540" s="232">
        <v>43789</v>
      </c>
      <c r="B15540" s="233">
        <v>324</v>
      </c>
      <c r="C15540" s="233">
        <v>35</v>
      </c>
      <c r="D15540" s="234">
        <v>0.7083333333321207</v>
      </c>
      <c r="E15540" s="235">
        <v>0</v>
      </c>
      <c r="F15540" s="235">
        <v>0.00011684037557535952</v>
      </c>
    </row>
    <row r="15541" ht="14.25" customHeight="1" spans="1:6" x14ac:dyDescent="0.25">
      <c r="A15541" s="232">
        <v>43789</v>
      </c>
      <c r="B15541" s="233">
        <v>324</v>
      </c>
      <c r="C15541" s="233">
        <v>36</v>
      </c>
      <c r="D15541" s="234">
        <v>0.7291666666678793</v>
      </c>
      <c r="E15541" s="235">
        <v>0</v>
      </c>
      <c r="F15541" s="235">
        <v>0.00011636964887794464</v>
      </c>
    </row>
    <row r="15542" ht="14.25" customHeight="1" spans="1:6" x14ac:dyDescent="0.25">
      <c r="A15542" s="232">
        <v>43789</v>
      </c>
      <c r="B15542" s="233">
        <v>324</v>
      </c>
      <c r="C15542" s="233">
        <v>37</v>
      </c>
      <c r="D15542" s="234">
        <v>0.75</v>
      </c>
      <c r="E15542" s="235">
        <v>0</v>
      </c>
      <c r="F15542" s="235">
        <v>0.00011393589169769329</v>
      </c>
    </row>
    <row r="15543" ht="14.25" customHeight="1" spans="1:6" x14ac:dyDescent="0.25">
      <c r="A15543" s="232">
        <v>43789</v>
      </c>
      <c r="B15543" s="233">
        <v>324</v>
      </c>
      <c r="C15543" s="233">
        <v>38</v>
      </c>
      <c r="D15543" s="234">
        <v>0.7708333333321207</v>
      </c>
      <c r="E15543" s="235">
        <v>0</v>
      </c>
      <c r="F15543" s="235">
        <v>0.00011026021727319843</v>
      </c>
    </row>
    <row r="15544" ht="14.25" customHeight="1" spans="1:6" x14ac:dyDescent="0.25">
      <c r="A15544" s="232">
        <v>43789</v>
      </c>
      <c r="B15544" s="233">
        <v>324</v>
      </c>
      <c r="C15544" s="233">
        <v>39</v>
      </c>
      <c r="D15544" s="234">
        <v>0.7916666666678793</v>
      </c>
      <c r="E15544" s="235">
        <v>0</v>
      </c>
      <c r="F15544" s="235">
        <v>0.00010565310491552099</v>
      </c>
    </row>
    <row r="15545" ht="14.25" customHeight="1" spans="1:6" x14ac:dyDescent="0.25">
      <c r="A15545" s="232">
        <v>43789</v>
      </c>
      <c r="B15545" s="233">
        <v>324</v>
      </c>
      <c r="C15545" s="233">
        <v>40</v>
      </c>
      <c r="D15545" s="234">
        <v>0.8125</v>
      </c>
      <c r="E15545" s="235">
        <v>0</v>
      </c>
      <c r="F15545" s="235">
        <v>0.00010169699756490663</v>
      </c>
    </row>
    <row r="15546" ht="14.25" customHeight="1" spans="1:6" x14ac:dyDescent="0.25">
      <c r="A15546" s="232">
        <v>43789</v>
      </c>
      <c r="B15546" s="233">
        <v>324</v>
      </c>
      <c r="C15546" s="233">
        <v>41</v>
      </c>
      <c r="D15546" s="234">
        <v>0.8333333333321207</v>
      </c>
      <c r="E15546" s="235">
        <v>0</v>
      </c>
      <c r="F15546" s="235">
        <v>0.00009745044182652563</v>
      </c>
    </row>
    <row r="15547" ht="14.25" customHeight="1" spans="1:6" x14ac:dyDescent="0.25">
      <c r="A15547" s="232">
        <v>43789</v>
      </c>
      <c r="B15547" s="233">
        <v>324</v>
      </c>
      <c r="C15547" s="233">
        <v>42</v>
      </c>
      <c r="D15547" s="234">
        <v>0.8541666666678793</v>
      </c>
      <c r="E15547" s="235">
        <v>0</v>
      </c>
      <c r="F15547" s="235">
        <v>0.00009294348408531943</v>
      </c>
    </row>
    <row r="15548" ht="14.25" customHeight="1" spans="1:6" x14ac:dyDescent="0.25">
      <c r="A15548" s="232">
        <v>43789</v>
      </c>
      <c r="B15548" s="233">
        <v>324</v>
      </c>
      <c r="C15548" s="233">
        <v>43</v>
      </c>
      <c r="D15548" s="234">
        <v>0.875</v>
      </c>
      <c r="E15548" s="235">
        <v>0</v>
      </c>
      <c r="F15548" s="235">
        <v>0.00008793575326175697</v>
      </c>
    </row>
    <row r="15549" ht="14.25" customHeight="1" spans="1:6" x14ac:dyDescent="0.25">
      <c r="A15549" s="232">
        <v>43789</v>
      </c>
      <c r="B15549" s="233">
        <v>324</v>
      </c>
      <c r="C15549" s="233">
        <v>44</v>
      </c>
      <c r="D15549" s="234">
        <v>0.8958333333321207</v>
      </c>
      <c r="E15549" s="235">
        <v>0</v>
      </c>
      <c r="F15549" s="235">
        <v>0.00008162601242406827</v>
      </c>
    </row>
    <row r="15550" ht="14.25" customHeight="1" spans="1:6" x14ac:dyDescent="0.25">
      <c r="A15550" s="232">
        <v>43789</v>
      </c>
      <c r="B15550" s="233">
        <v>324</v>
      </c>
      <c r="C15550" s="233">
        <v>45</v>
      </c>
      <c r="D15550" s="234">
        <v>0.9166666666678793</v>
      </c>
      <c r="E15550" s="235">
        <v>0</v>
      </c>
      <c r="F15550" s="235">
        <v>0.00007611750851814954</v>
      </c>
    </row>
    <row r="15551" ht="14.25" customHeight="1" spans="1:6" x14ac:dyDescent="0.25">
      <c r="A15551" s="232">
        <v>43789</v>
      </c>
      <c r="B15551" s="233">
        <v>324</v>
      </c>
      <c r="C15551" s="233">
        <v>46</v>
      </c>
      <c r="D15551" s="234">
        <v>0.9375</v>
      </c>
      <c r="E15551" s="235">
        <v>0</v>
      </c>
      <c r="F15551" s="235">
        <v>0.00006740405688515083</v>
      </c>
    </row>
    <row r="15552" ht="14.25" customHeight="1" spans="1:6" x14ac:dyDescent="0.25">
      <c r="A15552" s="232">
        <v>43789</v>
      </c>
      <c r="B15552" s="233">
        <v>324</v>
      </c>
      <c r="C15552" s="233">
        <v>47</v>
      </c>
      <c r="D15552" s="234">
        <v>0.9583333333321207</v>
      </c>
      <c r="E15552" s="235">
        <v>0</v>
      </c>
      <c r="F15552" s="235">
        <v>0.00005748874985449714</v>
      </c>
    </row>
    <row r="15553" ht="14.25" customHeight="1" spans="1:6" x14ac:dyDescent="0.25">
      <c r="A15553" s="232">
        <v>43789</v>
      </c>
      <c r="B15553" s="233">
        <v>324</v>
      </c>
      <c r="C15553" s="233">
        <v>48</v>
      </c>
      <c r="D15553" s="234">
        <v>0.9791666666678793</v>
      </c>
      <c r="E15553" s="235">
        <v>0</v>
      </c>
      <c r="F15553" s="235">
        <v>0.000048975607454440954</v>
      </c>
    </row>
    <row r="15554" ht="14.25" customHeight="1" spans="1:6" x14ac:dyDescent="0.25">
      <c r="A15554" s="232">
        <v>43790</v>
      </c>
      <c r="B15554" s="233">
        <v>325</v>
      </c>
      <c r="C15554" s="233">
        <v>1</v>
      </c>
      <c r="D15554" s="234">
        <v>0</v>
      </c>
      <c r="E15554" s="235">
        <v>0</v>
      </c>
      <c r="F15554" s="235">
        <v>0.00004166432045203974</v>
      </c>
    </row>
    <row r="15555" ht="14.25" customHeight="1" spans="1:6" x14ac:dyDescent="0.25">
      <c r="A15555" s="232">
        <v>43790</v>
      </c>
      <c r="B15555" s="233">
        <v>325</v>
      </c>
      <c r="C15555" s="233">
        <v>2</v>
      </c>
      <c r="D15555" s="234">
        <v>0.020833333332120674</v>
      </c>
      <c r="E15555" s="235">
        <v>0</v>
      </c>
      <c r="F15555" s="235">
        <v>0.000037057208094362266</v>
      </c>
    </row>
    <row r="15556" ht="14.25" customHeight="1" spans="1:6" x14ac:dyDescent="0.25">
      <c r="A15556" s="232">
        <v>43790</v>
      </c>
      <c r="B15556" s="233">
        <v>325</v>
      </c>
      <c r="C15556" s="233">
        <v>3</v>
      </c>
      <c r="D15556" s="234">
        <v>0.041666666667879326</v>
      </c>
      <c r="E15556" s="235">
        <v>0</v>
      </c>
      <c r="F15556" s="235">
        <v>0.00003435303344963854</v>
      </c>
    </row>
    <row r="15557" ht="14.25" customHeight="1" spans="1:6" x14ac:dyDescent="0.25">
      <c r="A15557" s="232">
        <v>43790</v>
      </c>
      <c r="B15557" s="233">
        <v>325</v>
      </c>
      <c r="C15557" s="233">
        <v>4</v>
      </c>
      <c r="D15557" s="234">
        <v>0.0625</v>
      </c>
      <c r="E15557" s="235">
        <v>0</v>
      </c>
      <c r="F15557" s="235">
        <v>0.0000326504049696273</v>
      </c>
    </row>
    <row r="15558" ht="14.25" customHeight="1" spans="1:6" x14ac:dyDescent="0.25">
      <c r="A15558" s="232">
        <v>43790</v>
      </c>
      <c r="B15558" s="233">
        <v>325</v>
      </c>
      <c r="C15558" s="233">
        <v>5</v>
      </c>
      <c r="D15558" s="234">
        <v>0.08333333333212067</v>
      </c>
      <c r="E15558" s="235">
        <v>0</v>
      </c>
      <c r="F15558" s="235">
        <v>0.000031148085722558555</v>
      </c>
    </row>
    <row r="15559" ht="14.25" customHeight="1" spans="1:6" x14ac:dyDescent="0.25">
      <c r="A15559" s="232">
        <v>43790</v>
      </c>
      <c r="B15559" s="233">
        <v>325</v>
      </c>
      <c r="C15559" s="233">
        <v>6</v>
      </c>
      <c r="D15559" s="234">
        <v>0.10416666666787933</v>
      </c>
      <c r="E15559" s="235">
        <v>0</v>
      </c>
      <c r="F15559" s="235">
        <v>0.000030146539557846063</v>
      </c>
    </row>
    <row r="15560" ht="14.25" customHeight="1" spans="1:6" x14ac:dyDescent="0.25">
      <c r="A15560" s="232">
        <v>43790</v>
      </c>
      <c r="B15560" s="233">
        <v>325</v>
      </c>
      <c r="C15560" s="233">
        <v>7</v>
      </c>
      <c r="D15560" s="234">
        <v>0.125</v>
      </c>
      <c r="E15560" s="235">
        <v>0</v>
      </c>
      <c r="F15560" s="235">
        <v>0.000030246694174317314</v>
      </c>
    </row>
    <row r="15561" ht="14.25" customHeight="1" spans="1:6" x14ac:dyDescent="0.25">
      <c r="A15561" s="232">
        <v>43790</v>
      </c>
      <c r="B15561" s="233">
        <v>325</v>
      </c>
      <c r="C15561" s="233">
        <v>8</v>
      </c>
      <c r="D15561" s="234">
        <v>0.14583333333212067</v>
      </c>
      <c r="E15561" s="235">
        <v>0</v>
      </c>
      <c r="F15561" s="235">
        <v>0.00002974592109196107</v>
      </c>
    </row>
    <row r="15562" ht="14.25" customHeight="1" spans="1:6" x14ac:dyDescent="0.25">
      <c r="A15562" s="232">
        <v>43790</v>
      </c>
      <c r="B15562" s="233">
        <v>325</v>
      </c>
      <c r="C15562" s="233">
        <v>9</v>
      </c>
      <c r="D15562" s="234">
        <v>0.16666666666787933</v>
      </c>
      <c r="E15562" s="235">
        <v>0</v>
      </c>
      <c r="F15562" s="235">
        <v>0.000029846075708432316</v>
      </c>
    </row>
    <row r="15563" ht="14.25" customHeight="1" spans="1:6" x14ac:dyDescent="0.25">
      <c r="A15563" s="232">
        <v>43790</v>
      </c>
      <c r="B15563" s="233">
        <v>325</v>
      </c>
      <c r="C15563" s="233">
        <v>10</v>
      </c>
      <c r="D15563" s="234">
        <v>0.1875</v>
      </c>
      <c r="E15563" s="235">
        <v>0</v>
      </c>
      <c r="F15563" s="235">
        <v>0.000030847621873144815</v>
      </c>
    </row>
    <row r="15564" ht="14.25" customHeight="1" spans="1:6" x14ac:dyDescent="0.25">
      <c r="A15564" s="232">
        <v>43790</v>
      </c>
      <c r="B15564" s="233">
        <v>325</v>
      </c>
      <c r="C15564" s="233">
        <v>11</v>
      </c>
      <c r="D15564" s="234">
        <v>0.20833333333212067</v>
      </c>
      <c r="E15564" s="235">
        <v>0</v>
      </c>
      <c r="F15564" s="235">
        <v>0.000032249786503742304</v>
      </c>
    </row>
    <row r="15565" ht="14.25" customHeight="1" spans="1:6" x14ac:dyDescent="0.25">
      <c r="A15565" s="232">
        <v>43790</v>
      </c>
      <c r="B15565" s="233">
        <v>325</v>
      </c>
      <c r="C15565" s="233">
        <v>12</v>
      </c>
      <c r="D15565" s="234">
        <v>0.22916666666787933</v>
      </c>
      <c r="E15565" s="235">
        <v>0</v>
      </c>
      <c r="F15565" s="235">
        <v>0.00003515427038140853</v>
      </c>
    </row>
    <row r="15566" ht="14.25" customHeight="1" spans="1:6" x14ac:dyDescent="0.25">
      <c r="A15566" s="232">
        <v>43790</v>
      </c>
      <c r="B15566" s="233">
        <v>325</v>
      </c>
      <c r="C15566" s="233">
        <v>13</v>
      </c>
      <c r="D15566" s="234">
        <v>0.25</v>
      </c>
      <c r="E15566" s="235">
        <v>0</v>
      </c>
      <c r="F15566" s="235">
        <v>0.00004246555738380974</v>
      </c>
    </row>
    <row r="15567" ht="14.25" customHeight="1" spans="1:6" x14ac:dyDescent="0.25">
      <c r="A15567" s="232">
        <v>43790</v>
      </c>
      <c r="B15567" s="233">
        <v>325</v>
      </c>
      <c r="C15567" s="233">
        <v>14</v>
      </c>
      <c r="D15567" s="234">
        <v>0.2708333333321207</v>
      </c>
      <c r="E15567" s="235">
        <v>0</v>
      </c>
      <c r="F15567" s="235">
        <v>0.000050277617468567196</v>
      </c>
    </row>
    <row r="15568" ht="14.25" customHeight="1" spans="1:6" x14ac:dyDescent="0.25">
      <c r="A15568" s="232">
        <v>43790</v>
      </c>
      <c r="B15568" s="233">
        <v>325</v>
      </c>
      <c r="C15568" s="233">
        <v>15</v>
      </c>
      <c r="D15568" s="234">
        <v>0.2916666666678793</v>
      </c>
      <c r="E15568" s="235">
        <v>0</v>
      </c>
      <c r="F15568" s="235">
        <v>0.00006059354296510588</v>
      </c>
    </row>
    <row r="15569" ht="14.25" customHeight="1" spans="1:6" x14ac:dyDescent="0.25">
      <c r="A15569" s="232">
        <v>43790</v>
      </c>
      <c r="B15569" s="233">
        <v>325</v>
      </c>
      <c r="C15569" s="233">
        <v>16</v>
      </c>
      <c r="D15569" s="234">
        <v>0.3125</v>
      </c>
      <c r="E15569" s="235">
        <v>5.595308202801375e-7</v>
      </c>
      <c r="F15569" s="235">
        <v>0.00006780467535103583</v>
      </c>
    </row>
    <row r="15570" ht="14.25" customHeight="1" spans="1:6" x14ac:dyDescent="0.25">
      <c r="A15570" s="232">
        <v>43790</v>
      </c>
      <c r="B15570" s="233">
        <v>325</v>
      </c>
      <c r="C15570" s="233">
        <v>17</v>
      </c>
      <c r="D15570" s="234">
        <v>0.3333333333321207</v>
      </c>
      <c r="E15570" s="235">
        <v>0.0000029841643748274</v>
      </c>
      <c r="F15570" s="235">
        <v>0.00007110977769458707</v>
      </c>
    </row>
    <row r="15571" ht="14.25" customHeight="1" spans="1:6" x14ac:dyDescent="0.25">
      <c r="A15571" s="232">
        <v>43790</v>
      </c>
      <c r="B15571" s="233">
        <v>325</v>
      </c>
      <c r="C15571" s="233">
        <v>18</v>
      </c>
      <c r="D15571" s="234">
        <v>0.3541666666678793</v>
      </c>
      <c r="E15571" s="235">
        <v>0.000007919837246826888</v>
      </c>
      <c r="F15571" s="235">
        <v>0.00007080931384517331</v>
      </c>
    </row>
    <row r="15572" ht="14.25" customHeight="1" spans="1:6" x14ac:dyDescent="0.25">
      <c r="A15572" s="232">
        <v>43790</v>
      </c>
      <c r="B15572" s="233">
        <v>325</v>
      </c>
      <c r="C15572" s="233">
        <v>19</v>
      </c>
      <c r="D15572" s="234">
        <v>0.375</v>
      </c>
      <c r="E15572" s="235">
        <v>0.000014955626069326886</v>
      </c>
      <c r="F15572" s="235">
        <v>0.00007050884999575957</v>
      </c>
    </row>
    <row r="15573" ht="14.25" customHeight="1" spans="1:6" x14ac:dyDescent="0.25">
      <c r="A15573" s="232">
        <v>43790</v>
      </c>
      <c r="B15573" s="233">
        <v>325</v>
      </c>
      <c r="C15573" s="233">
        <v>20</v>
      </c>
      <c r="D15573" s="234">
        <v>0.3958333333321207</v>
      </c>
      <c r="E15573" s="235">
        <v>0.000026751126832326205</v>
      </c>
      <c r="F15573" s="235">
        <v>0.00007020838614634582</v>
      </c>
    </row>
    <row r="15574" ht="14.25" customHeight="1" spans="1:6" x14ac:dyDescent="0.25">
      <c r="A15574" s="232">
        <v>43790</v>
      </c>
      <c r="B15574" s="233">
        <v>325</v>
      </c>
      <c r="C15574" s="233">
        <v>21</v>
      </c>
      <c r="D15574" s="234">
        <v>0.4166666666678793</v>
      </c>
      <c r="E15574" s="235">
        <v>0.00004622230728946579</v>
      </c>
      <c r="F15574" s="235">
        <v>0.00006900653074869083</v>
      </c>
    </row>
    <row r="15575" ht="14.25" customHeight="1" spans="1:6" x14ac:dyDescent="0.25">
      <c r="A15575" s="232">
        <v>43790</v>
      </c>
      <c r="B15575" s="233">
        <v>325</v>
      </c>
      <c r="C15575" s="233">
        <v>22</v>
      </c>
      <c r="D15575" s="234">
        <v>0.4375</v>
      </c>
      <c r="E15575" s="235">
        <v>0.00007649229219282366</v>
      </c>
      <c r="F15575" s="235">
        <v>0.00006870606689927708</v>
      </c>
    </row>
    <row r="15576" ht="14.25" customHeight="1" spans="1:6" x14ac:dyDescent="0.25">
      <c r="A15576" s="232">
        <v>43790</v>
      </c>
      <c r="B15576" s="233">
        <v>325</v>
      </c>
      <c r="C15576" s="233">
        <v>23</v>
      </c>
      <c r="D15576" s="234">
        <v>0.4583333333321207</v>
      </c>
      <c r="E15576" s="235">
        <v>0.00010570011477978304</v>
      </c>
      <c r="F15576" s="235">
        <v>0.00006790482996750707</v>
      </c>
    </row>
    <row r="15577" ht="14.25" customHeight="1" spans="1:6" x14ac:dyDescent="0.25">
      <c r="A15577" s="232">
        <v>43790</v>
      </c>
      <c r="B15577" s="233">
        <v>325</v>
      </c>
      <c r="C15577" s="233">
        <v>24</v>
      </c>
      <c r="D15577" s="234">
        <v>0.4791666666678793</v>
      </c>
      <c r="E15577" s="235">
        <v>0.00006585500467505328</v>
      </c>
      <c r="F15577" s="235">
        <v>0.00006880622151574834</v>
      </c>
    </row>
    <row r="15578" ht="14.25" customHeight="1" spans="1:6" x14ac:dyDescent="0.25">
      <c r="A15578" s="232">
        <v>43790</v>
      </c>
      <c r="B15578" s="233">
        <v>325</v>
      </c>
      <c r="C15578" s="233">
        <v>25</v>
      </c>
      <c r="D15578" s="234">
        <v>0.5</v>
      </c>
      <c r="E15578" s="235">
        <v>0.00004644835700368185</v>
      </c>
      <c r="F15578" s="235">
        <v>0.00007090946846164457</v>
      </c>
    </row>
    <row r="15579" ht="14.25" customHeight="1" spans="1:6" x14ac:dyDescent="0.25">
      <c r="A15579" s="232">
        <v>43790</v>
      </c>
      <c r="B15579" s="233">
        <v>325</v>
      </c>
      <c r="C15579" s="233">
        <v>26</v>
      </c>
      <c r="D15579" s="234">
        <v>0.5208333333321207</v>
      </c>
      <c r="E15579" s="235">
        <v>0.000045178137089397234</v>
      </c>
      <c r="F15579" s="235">
        <v>0.00007131008692752957</v>
      </c>
    </row>
    <row r="15580" ht="14.25" customHeight="1" spans="1:6" x14ac:dyDescent="0.25">
      <c r="A15580" s="232">
        <v>43790</v>
      </c>
      <c r="B15580" s="233">
        <v>325</v>
      </c>
      <c r="C15580" s="233">
        <v>27</v>
      </c>
      <c r="D15580" s="234">
        <v>0.5416666666678793</v>
      </c>
      <c r="E15580" s="235">
        <v>0.000041479140425729564</v>
      </c>
      <c r="F15580" s="235">
        <v>0.00006990792229693207</v>
      </c>
    </row>
    <row r="15581" ht="14.25" customHeight="1" spans="1:6" x14ac:dyDescent="0.25">
      <c r="A15581" s="232">
        <v>43790</v>
      </c>
      <c r="B15581" s="233">
        <v>325</v>
      </c>
      <c r="C15581" s="233">
        <v>28</v>
      </c>
      <c r="D15581" s="234">
        <v>0.5625</v>
      </c>
      <c r="E15581" s="235">
        <v>0.00007010713992873467</v>
      </c>
      <c r="F15581" s="235">
        <v>0.00006840560304986335</v>
      </c>
    </row>
    <row r="15582" ht="14.25" customHeight="1" spans="1:6" x14ac:dyDescent="0.25">
      <c r="A15582" s="232">
        <v>43790</v>
      </c>
      <c r="B15582" s="233">
        <v>325</v>
      </c>
      <c r="C15582" s="233">
        <v>29</v>
      </c>
      <c r="D15582" s="234">
        <v>0.5833333333321207</v>
      </c>
      <c r="E15582" s="235">
        <v>0.000053031297351135896</v>
      </c>
      <c r="F15582" s="235">
        <v>0.00006750421150162208</v>
      </c>
    </row>
    <row r="15583" ht="14.25" customHeight="1" spans="1:6" x14ac:dyDescent="0.25">
      <c r="A15583" s="232">
        <v>43790</v>
      </c>
      <c r="B15583" s="233">
        <v>325</v>
      </c>
      <c r="C15583" s="233">
        <v>30</v>
      </c>
      <c r="D15583" s="234">
        <v>0.6041666666678793</v>
      </c>
      <c r="E15583" s="235">
        <v>0.00002468368170547277</v>
      </c>
      <c r="F15583" s="235">
        <v>0.00006940714921457582</v>
      </c>
    </row>
    <row r="15584" ht="14.25" customHeight="1" spans="1:6" x14ac:dyDescent="0.25">
      <c r="A15584" s="232">
        <v>43790</v>
      </c>
      <c r="B15584" s="233">
        <v>325</v>
      </c>
      <c r="C15584" s="233">
        <v>31</v>
      </c>
      <c r="D15584" s="234">
        <v>0.625</v>
      </c>
      <c r="E15584" s="235">
        <v>0.000021365756499118075</v>
      </c>
      <c r="F15584" s="235">
        <v>0.0000724117877087133</v>
      </c>
    </row>
    <row r="15585" ht="14.25" customHeight="1" spans="1:6" x14ac:dyDescent="0.25">
      <c r="A15585" s="232">
        <v>43790</v>
      </c>
      <c r="B15585" s="233">
        <v>325</v>
      </c>
      <c r="C15585" s="233">
        <v>32</v>
      </c>
      <c r="D15585" s="234">
        <v>0.6458333333321207</v>
      </c>
      <c r="E15585" s="235">
        <v>0.000008692540101967291</v>
      </c>
      <c r="F15585" s="235">
        <v>0.00007942261086170077</v>
      </c>
    </row>
    <row r="15586" ht="14.25" customHeight="1" spans="1:6" x14ac:dyDescent="0.25">
      <c r="A15586" s="232">
        <v>43790</v>
      </c>
      <c r="B15586" s="233">
        <v>325</v>
      </c>
      <c r="C15586" s="233">
        <v>33</v>
      </c>
      <c r="D15586" s="234">
        <v>0.6666666666678793</v>
      </c>
      <c r="E15586" s="235">
        <v>0.0000010346480366351396</v>
      </c>
      <c r="F15586" s="235">
        <v>0.00008873699019352696</v>
      </c>
    </row>
    <row r="15587" ht="14.25" customHeight="1" spans="1:6" x14ac:dyDescent="0.25">
      <c r="A15587" s="232">
        <v>43790</v>
      </c>
      <c r="B15587" s="233">
        <v>325</v>
      </c>
      <c r="C15587" s="233">
        <v>34</v>
      </c>
      <c r="D15587" s="234">
        <v>0.6875</v>
      </c>
      <c r="E15587" s="235">
        <v>4.500614150540174e-9</v>
      </c>
      <c r="F15587" s="235">
        <v>0.00010112611625102051</v>
      </c>
    </row>
    <row r="15588" ht="14.25" customHeight="1" spans="1:6" x14ac:dyDescent="0.25">
      <c r="A15588" s="232">
        <v>43790</v>
      </c>
      <c r="B15588" s="233">
        <v>325</v>
      </c>
      <c r="C15588" s="233">
        <v>35</v>
      </c>
      <c r="D15588" s="234">
        <v>0.7083333333321207</v>
      </c>
      <c r="E15588" s="235">
        <v>0</v>
      </c>
      <c r="F15588" s="235">
        <v>0.00011161230459556032</v>
      </c>
    </row>
    <row r="15589" ht="14.25" customHeight="1" spans="1:6" x14ac:dyDescent="0.25">
      <c r="A15589" s="232">
        <v>43790</v>
      </c>
      <c r="B15589" s="233">
        <v>325</v>
      </c>
      <c r="C15589" s="233">
        <v>36</v>
      </c>
      <c r="D15589" s="234">
        <v>0.7291666666678793</v>
      </c>
      <c r="E15589" s="235">
        <v>0</v>
      </c>
      <c r="F15589" s="235">
        <v>0.00011279412906992108</v>
      </c>
    </row>
    <row r="15590" ht="14.25" customHeight="1" spans="1:6" x14ac:dyDescent="0.25">
      <c r="A15590" s="232">
        <v>43790</v>
      </c>
      <c r="B15590" s="233">
        <v>325</v>
      </c>
      <c r="C15590" s="233">
        <v>37</v>
      </c>
      <c r="D15590" s="234">
        <v>0.75</v>
      </c>
      <c r="E15590" s="235">
        <v>0</v>
      </c>
      <c r="F15590" s="235">
        <v>0.00011321477845910029</v>
      </c>
    </row>
    <row r="15591" ht="14.25" customHeight="1" spans="1:6" x14ac:dyDescent="0.25">
      <c r="A15591" s="232">
        <v>43790</v>
      </c>
      <c r="B15591" s="233">
        <v>325</v>
      </c>
      <c r="C15591" s="233">
        <v>38</v>
      </c>
      <c r="D15591" s="234">
        <v>0.7708333333321207</v>
      </c>
      <c r="E15591" s="235">
        <v>0</v>
      </c>
      <c r="F15591" s="235">
        <v>0.00011071091304731905</v>
      </c>
    </row>
    <row r="15592" ht="14.25" customHeight="1" spans="1:6" x14ac:dyDescent="0.25">
      <c r="A15592" s="232">
        <v>43790</v>
      </c>
      <c r="B15592" s="233">
        <v>325</v>
      </c>
      <c r="C15592" s="233">
        <v>39</v>
      </c>
      <c r="D15592" s="234">
        <v>0.7916666666678793</v>
      </c>
      <c r="E15592" s="235">
        <v>0</v>
      </c>
      <c r="F15592" s="235">
        <v>0.00010584339868681636</v>
      </c>
    </row>
    <row r="15593" ht="14.25" customHeight="1" spans="1:6" x14ac:dyDescent="0.25">
      <c r="A15593" s="232">
        <v>43790</v>
      </c>
      <c r="B15593" s="233">
        <v>325</v>
      </c>
      <c r="C15593" s="233">
        <v>40</v>
      </c>
      <c r="D15593" s="234">
        <v>0.8125</v>
      </c>
      <c r="E15593" s="235">
        <v>0</v>
      </c>
      <c r="F15593" s="235">
        <v>0.00010038497208913326</v>
      </c>
    </row>
    <row r="15594" ht="14.25" customHeight="1" spans="1:6" x14ac:dyDescent="0.25">
      <c r="A15594" s="232">
        <v>43790</v>
      </c>
      <c r="B15594" s="233">
        <v>325</v>
      </c>
      <c r="C15594" s="233">
        <v>41</v>
      </c>
      <c r="D15594" s="234">
        <v>0.8333333333321207</v>
      </c>
      <c r="E15594" s="235">
        <v>0</v>
      </c>
      <c r="F15594" s="235">
        <v>0.00009624858642887066</v>
      </c>
    </row>
    <row r="15595" ht="14.25" customHeight="1" spans="1:6" x14ac:dyDescent="0.25">
      <c r="A15595" s="232">
        <v>43790</v>
      </c>
      <c r="B15595" s="233">
        <v>325</v>
      </c>
      <c r="C15595" s="233">
        <v>42</v>
      </c>
      <c r="D15595" s="234">
        <v>0.8541666666678793</v>
      </c>
      <c r="E15595" s="235">
        <v>0</v>
      </c>
      <c r="F15595" s="235">
        <v>0.00009304363870179069</v>
      </c>
    </row>
    <row r="15596" ht="14.25" customHeight="1" spans="1:6" x14ac:dyDescent="0.25">
      <c r="A15596" s="232">
        <v>43790</v>
      </c>
      <c r="B15596" s="233">
        <v>325</v>
      </c>
      <c r="C15596" s="233">
        <v>43</v>
      </c>
      <c r="D15596" s="234">
        <v>0.875</v>
      </c>
      <c r="E15596" s="235">
        <v>0</v>
      </c>
      <c r="F15596" s="235">
        <v>0.00008903745404294072</v>
      </c>
    </row>
    <row r="15597" ht="14.25" customHeight="1" spans="1:6" x14ac:dyDescent="0.25">
      <c r="A15597" s="232">
        <v>43790</v>
      </c>
      <c r="B15597" s="233">
        <v>325</v>
      </c>
      <c r="C15597" s="233">
        <v>44</v>
      </c>
      <c r="D15597" s="234">
        <v>0.8958333333321207</v>
      </c>
      <c r="E15597" s="235">
        <v>0</v>
      </c>
      <c r="F15597" s="235">
        <v>0.00008372925936996448</v>
      </c>
    </row>
    <row r="15598" ht="14.25" customHeight="1" spans="1:6" x14ac:dyDescent="0.25">
      <c r="A15598" s="232">
        <v>43790</v>
      </c>
      <c r="B15598" s="233">
        <v>325</v>
      </c>
      <c r="C15598" s="233">
        <v>45</v>
      </c>
      <c r="D15598" s="234">
        <v>0.9166666666678793</v>
      </c>
      <c r="E15598" s="235">
        <v>0</v>
      </c>
      <c r="F15598" s="235">
        <v>0.00007812060084757453</v>
      </c>
    </row>
    <row r="15599" ht="14.25" customHeight="1" spans="1:6" x14ac:dyDescent="0.25">
      <c r="A15599" s="232">
        <v>43790</v>
      </c>
      <c r="B15599" s="233">
        <v>325</v>
      </c>
      <c r="C15599" s="233">
        <v>46</v>
      </c>
      <c r="D15599" s="234">
        <v>0.9375</v>
      </c>
      <c r="E15599" s="235">
        <v>0</v>
      </c>
      <c r="F15599" s="235">
        <v>0.00006820529381692084</v>
      </c>
    </row>
    <row r="15600" ht="14.25" customHeight="1" spans="1:6" x14ac:dyDescent="0.25">
      <c r="A15600" s="232">
        <v>43790</v>
      </c>
      <c r="B15600" s="233">
        <v>325</v>
      </c>
      <c r="C15600" s="233">
        <v>47</v>
      </c>
      <c r="D15600" s="234">
        <v>0.9583333333321207</v>
      </c>
      <c r="E15600" s="235">
        <v>0</v>
      </c>
      <c r="F15600" s="235">
        <v>0.0000581898321697959</v>
      </c>
    </row>
    <row r="15601" ht="14.25" customHeight="1" spans="1:6" x14ac:dyDescent="0.25">
      <c r="A15601" s="232">
        <v>43790</v>
      </c>
      <c r="B15601" s="233">
        <v>325</v>
      </c>
      <c r="C15601" s="233">
        <v>48</v>
      </c>
      <c r="D15601" s="234">
        <v>0.9791666666678793</v>
      </c>
      <c r="E15601" s="235">
        <v>0</v>
      </c>
      <c r="F15601" s="235">
        <v>0.0000480742159061997</v>
      </c>
    </row>
    <row r="15602" ht="14.25" customHeight="1" spans="1:6" x14ac:dyDescent="0.25">
      <c r="A15602" s="232">
        <v>43791</v>
      </c>
      <c r="B15602" s="233">
        <v>326</v>
      </c>
      <c r="C15602" s="233">
        <v>1</v>
      </c>
      <c r="D15602" s="234">
        <v>0</v>
      </c>
      <c r="E15602" s="235">
        <v>0</v>
      </c>
      <c r="F15602" s="235">
        <v>0.000041564165835568494</v>
      </c>
    </row>
    <row r="15603" ht="14.25" customHeight="1" spans="1:6" x14ac:dyDescent="0.25">
      <c r="A15603" s="232">
        <v>43791</v>
      </c>
      <c r="B15603" s="233">
        <v>326</v>
      </c>
      <c r="C15603" s="233">
        <v>2</v>
      </c>
      <c r="D15603" s="234">
        <v>0.020833333332120674</v>
      </c>
      <c r="E15603" s="235">
        <v>0</v>
      </c>
      <c r="F15603" s="235">
        <v>0.000036756744244948525</v>
      </c>
    </row>
    <row r="15604" ht="14.25" customHeight="1" spans="1:6" x14ac:dyDescent="0.25">
      <c r="A15604" s="232">
        <v>43791</v>
      </c>
      <c r="B15604" s="233">
        <v>326</v>
      </c>
      <c r="C15604" s="233">
        <v>3</v>
      </c>
      <c r="D15604" s="234">
        <v>0.041666666667879326</v>
      </c>
      <c r="E15604" s="235">
        <v>0</v>
      </c>
      <c r="F15604" s="235">
        <v>0.00003435303344963854</v>
      </c>
    </row>
    <row r="15605" ht="14.25" customHeight="1" spans="1:6" x14ac:dyDescent="0.25">
      <c r="A15605" s="232">
        <v>43791</v>
      </c>
      <c r="B15605" s="233">
        <v>326</v>
      </c>
      <c r="C15605" s="233">
        <v>4</v>
      </c>
      <c r="D15605" s="234">
        <v>0.0625</v>
      </c>
      <c r="E15605" s="235">
        <v>0</v>
      </c>
      <c r="F15605" s="235">
        <v>0.0000330510234355123</v>
      </c>
    </row>
    <row r="15606" ht="14.25" customHeight="1" spans="1:6" x14ac:dyDescent="0.25">
      <c r="A15606" s="232">
        <v>43791</v>
      </c>
      <c r="B15606" s="233">
        <v>326</v>
      </c>
      <c r="C15606" s="233">
        <v>5</v>
      </c>
      <c r="D15606" s="234">
        <v>0.08333333333212067</v>
      </c>
      <c r="E15606" s="235">
        <v>0</v>
      </c>
      <c r="F15606" s="235">
        <v>0.000031148085722558555</v>
      </c>
    </row>
    <row r="15607" ht="14.25" customHeight="1" spans="1:6" x14ac:dyDescent="0.25">
      <c r="A15607" s="232">
        <v>43791</v>
      </c>
      <c r="B15607" s="233">
        <v>326</v>
      </c>
      <c r="C15607" s="233">
        <v>6</v>
      </c>
      <c r="D15607" s="234">
        <v>0.10416666666787933</v>
      </c>
      <c r="E15607" s="235">
        <v>0</v>
      </c>
      <c r="F15607" s="235">
        <v>0.000030146539557846063</v>
      </c>
    </row>
    <row r="15608" ht="14.25" customHeight="1" spans="1:6" x14ac:dyDescent="0.25">
      <c r="A15608" s="232">
        <v>43791</v>
      </c>
      <c r="B15608" s="233">
        <v>326</v>
      </c>
      <c r="C15608" s="233">
        <v>7</v>
      </c>
      <c r="D15608" s="234">
        <v>0.125</v>
      </c>
      <c r="E15608" s="235">
        <v>0</v>
      </c>
      <c r="F15608" s="235">
        <v>0.000030346848790788564</v>
      </c>
    </row>
    <row r="15609" ht="14.25" customHeight="1" spans="1:6" x14ac:dyDescent="0.25">
      <c r="A15609" s="232">
        <v>43791</v>
      </c>
      <c r="B15609" s="233">
        <v>326</v>
      </c>
      <c r="C15609" s="233">
        <v>8</v>
      </c>
      <c r="D15609" s="234">
        <v>0.14583333333212067</v>
      </c>
      <c r="E15609" s="235">
        <v>0</v>
      </c>
      <c r="F15609" s="235">
        <v>0.000030046384941374813</v>
      </c>
    </row>
    <row r="15610" ht="14.25" customHeight="1" spans="1:6" x14ac:dyDescent="0.25">
      <c r="A15610" s="232">
        <v>43791</v>
      </c>
      <c r="B15610" s="233">
        <v>326</v>
      </c>
      <c r="C15610" s="233">
        <v>9</v>
      </c>
      <c r="D15610" s="234">
        <v>0.16666666666787933</v>
      </c>
      <c r="E15610" s="235">
        <v>0</v>
      </c>
      <c r="F15610" s="235">
        <v>0.000029946230324903566</v>
      </c>
    </row>
    <row r="15611" ht="14.25" customHeight="1" spans="1:6" x14ac:dyDescent="0.25">
      <c r="A15611" s="232">
        <v>43791</v>
      </c>
      <c r="B15611" s="233">
        <v>326</v>
      </c>
      <c r="C15611" s="233">
        <v>10</v>
      </c>
      <c r="D15611" s="234">
        <v>0.1875</v>
      </c>
      <c r="E15611" s="235">
        <v>0</v>
      </c>
      <c r="F15611" s="235">
        <v>0.00003124824033902981</v>
      </c>
    </row>
    <row r="15612" ht="14.25" customHeight="1" spans="1:6" x14ac:dyDescent="0.25">
      <c r="A15612" s="232">
        <v>43791</v>
      </c>
      <c r="B15612" s="233">
        <v>326</v>
      </c>
      <c r="C15612" s="233">
        <v>11</v>
      </c>
      <c r="D15612" s="234">
        <v>0.20833333333212067</v>
      </c>
      <c r="E15612" s="235">
        <v>0</v>
      </c>
      <c r="F15612" s="235">
        <v>0.00003234994112021355</v>
      </c>
    </row>
    <row r="15613" ht="14.25" customHeight="1" spans="1:6" x14ac:dyDescent="0.25">
      <c r="A15613" s="232">
        <v>43791</v>
      </c>
      <c r="B15613" s="233">
        <v>326</v>
      </c>
      <c r="C15613" s="233">
        <v>12</v>
      </c>
      <c r="D15613" s="234">
        <v>0.22916666666787933</v>
      </c>
      <c r="E15613" s="235">
        <v>0</v>
      </c>
      <c r="F15613" s="235">
        <v>0.00003565504346376478</v>
      </c>
    </row>
    <row r="15614" ht="14.25" customHeight="1" spans="1:6" x14ac:dyDescent="0.25">
      <c r="A15614" s="232">
        <v>43791</v>
      </c>
      <c r="B15614" s="233">
        <v>326</v>
      </c>
      <c r="C15614" s="233">
        <v>13</v>
      </c>
      <c r="D15614" s="234">
        <v>0.25</v>
      </c>
      <c r="E15614" s="235">
        <v>0</v>
      </c>
      <c r="F15614" s="235">
        <v>0.00004236540276733849</v>
      </c>
    </row>
    <row r="15615" ht="14.25" customHeight="1" spans="1:6" x14ac:dyDescent="0.25">
      <c r="A15615" s="232">
        <v>43791</v>
      </c>
      <c r="B15615" s="233">
        <v>326</v>
      </c>
      <c r="C15615" s="233">
        <v>14</v>
      </c>
      <c r="D15615" s="234">
        <v>0.2708333333321207</v>
      </c>
      <c r="E15615" s="235">
        <v>0</v>
      </c>
      <c r="F15615" s="235">
        <v>0.000049175916687383454</v>
      </c>
    </row>
    <row r="15616" ht="14.25" customHeight="1" spans="1:6" x14ac:dyDescent="0.25">
      <c r="A15616" s="232">
        <v>43791</v>
      </c>
      <c r="B15616" s="233">
        <v>326</v>
      </c>
      <c r="C15616" s="233">
        <v>15</v>
      </c>
      <c r="D15616" s="234">
        <v>0.2916666666678793</v>
      </c>
      <c r="E15616" s="235">
        <v>0</v>
      </c>
      <c r="F15616" s="235">
        <v>0.00005909122371803713</v>
      </c>
    </row>
    <row r="15617" ht="14.25" customHeight="1" spans="1:6" x14ac:dyDescent="0.25">
      <c r="A15617" s="232">
        <v>43791</v>
      </c>
      <c r="B15617" s="233">
        <v>326</v>
      </c>
      <c r="C15617" s="233">
        <v>16</v>
      </c>
      <c r="D15617" s="234">
        <v>0.3125</v>
      </c>
      <c r="E15617" s="235">
        <v>6.994135253501719e-8</v>
      </c>
      <c r="F15617" s="235">
        <v>0.00006700343841926584</v>
      </c>
    </row>
    <row r="15618" ht="14.25" customHeight="1" spans="1:6" x14ac:dyDescent="0.25">
      <c r="A15618" s="232">
        <v>43791</v>
      </c>
      <c r="B15618" s="233">
        <v>326</v>
      </c>
      <c r="C15618" s="233">
        <v>17</v>
      </c>
      <c r="D15618" s="234">
        <v>0.3333333333321207</v>
      </c>
      <c r="E15618" s="235">
        <v>0.0000010134668199260613</v>
      </c>
      <c r="F15618" s="235">
        <v>0.00006970761306398956</v>
      </c>
    </row>
    <row r="15619" ht="14.25" customHeight="1" spans="1:6" x14ac:dyDescent="0.25">
      <c r="A15619" s="232">
        <v>43791</v>
      </c>
      <c r="B15619" s="233">
        <v>326</v>
      </c>
      <c r="C15619" s="233">
        <v>18</v>
      </c>
      <c r="D15619" s="234">
        <v>0.3541666666678793</v>
      </c>
      <c r="E15619" s="235">
        <v>0.000005192736137753597</v>
      </c>
      <c r="F15619" s="235">
        <v>0.00006920683998163334</v>
      </c>
    </row>
    <row r="15620" ht="14.25" customHeight="1" spans="1:6" x14ac:dyDescent="0.25">
      <c r="A15620" s="232">
        <v>43791</v>
      </c>
      <c r="B15620" s="233">
        <v>326</v>
      </c>
      <c r="C15620" s="233">
        <v>19</v>
      </c>
      <c r="D15620" s="234">
        <v>0.375</v>
      </c>
      <c r="E15620" s="235">
        <v>0.000016001548612227066</v>
      </c>
      <c r="F15620" s="235">
        <v>0.00006820529381692084</v>
      </c>
    </row>
    <row r="15621" ht="14.25" customHeight="1" spans="1:6" x14ac:dyDescent="0.25">
      <c r="A15621" s="232">
        <v>43791</v>
      </c>
      <c r="B15621" s="233">
        <v>326</v>
      </c>
      <c r="C15621" s="233">
        <v>20</v>
      </c>
      <c r="D15621" s="234">
        <v>0.3958333333321207</v>
      </c>
      <c r="E15621" s="235">
        <v>0.000026655617202604043</v>
      </c>
      <c r="F15621" s="235">
        <v>0.00006680312918632335</v>
      </c>
    </row>
    <row r="15622" ht="14.25" customHeight="1" spans="1:6" x14ac:dyDescent="0.25">
      <c r="A15622" s="232">
        <v>43791</v>
      </c>
      <c r="B15622" s="233">
        <v>326</v>
      </c>
      <c r="C15622" s="233">
        <v>21</v>
      </c>
      <c r="D15622" s="234">
        <v>0.4166666666678793</v>
      </c>
      <c r="E15622" s="235">
        <v>0.000031593592132099986</v>
      </c>
      <c r="F15622" s="235">
        <v>0.00006399879992512835</v>
      </c>
    </row>
    <row r="15623" ht="14.25" customHeight="1" spans="1:6" x14ac:dyDescent="0.25">
      <c r="A15623" s="232">
        <v>43791</v>
      </c>
      <c r="B15623" s="233">
        <v>326</v>
      </c>
      <c r="C15623" s="233">
        <v>22</v>
      </c>
      <c r="D15623" s="234">
        <v>0.4375</v>
      </c>
      <c r="E15623" s="235">
        <v>0.00002878791508113552</v>
      </c>
      <c r="F15623" s="235">
        <v>0.00006299725376041584</v>
      </c>
    </row>
    <row r="15624" ht="14.25" customHeight="1" spans="1:6" x14ac:dyDescent="0.25">
      <c r="A15624" s="232">
        <v>43791</v>
      </c>
      <c r="B15624" s="233">
        <v>326</v>
      </c>
      <c r="C15624" s="233">
        <v>23</v>
      </c>
      <c r="D15624" s="234">
        <v>0.4583333333321207</v>
      </c>
      <c r="E15624" s="235">
        <v>0.00003598329660156714</v>
      </c>
      <c r="F15624" s="235">
        <v>0.00006249648067805962</v>
      </c>
    </row>
    <row r="15625" ht="14.25" customHeight="1" spans="1:6" x14ac:dyDescent="0.25">
      <c r="A15625" s="232">
        <v>43791</v>
      </c>
      <c r="B15625" s="233">
        <v>326</v>
      </c>
      <c r="C15625" s="233">
        <v>24</v>
      </c>
      <c r="D15625" s="234">
        <v>0.4791666666678793</v>
      </c>
      <c r="E15625" s="235">
        <v>0.000044147743920244345</v>
      </c>
      <c r="F15625" s="235">
        <v>0.00006279694452747336</v>
      </c>
    </row>
    <row r="15626" ht="14.25" customHeight="1" spans="1:6" x14ac:dyDescent="0.25">
      <c r="A15626" s="232">
        <v>43791</v>
      </c>
      <c r="B15626" s="233">
        <v>326</v>
      </c>
      <c r="C15626" s="233">
        <v>25</v>
      </c>
      <c r="D15626" s="234">
        <v>0.5</v>
      </c>
      <c r="E15626" s="235">
        <v>0.00003779869975363359</v>
      </c>
      <c r="F15626" s="235">
        <v>0.00006429926377454211</v>
      </c>
    </row>
    <row r="15627" ht="14.25" customHeight="1" spans="1:6" x14ac:dyDescent="0.25">
      <c r="A15627" s="232">
        <v>43791</v>
      </c>
      <c r="B15627" s="233">
        <v>326</v>
      </c>
      <c r="C15627" s="233">
        <v>26</v>
      </c>
      <c r="D15627" s="234">
        <v>0.5208333333321207</v>
      </c>
      <c r="E15627" s="235">
        <v>0.000032946562403991067</v>
      </c>
      <c r="F15627" s="235">
        <v>0.00006449957300748461</v>
      </c>
    </row>
    <row r="15628" ht="14.25" customHeight="1" spans="1:6" x14ac:dyDescent="0.25">
      <c r="A15628" s="232">
        <v>43791</v>
      </c>
      <c r="B15628" s="233">
        <v>326</v>
      </c>
      <c r="C15628" s="233">
        <v>27</v>
      </c>
      <c r="D15628" s="234">
        <v>0.5416666666678793</v>
      </c>
      <c r="E15628" s="235">
        <v>0.00003445011380524053</v>
      </c>
      <c r="F15628" s="235">
        <v>0.0000634980268427721</v>
      </c>
    </row>
    <row r="15629" ht="14.25" customHeight="1" spans="1:6" x14ac:dyDescent="0.25">
      <c r="A15629" s="232">
        <v>43791</v>
      </c>
      <c r="B15629" s="233">
        <v>326</v>
      </c>
      <c r="C15629" s="233">
        <v>28</v>
      </c>
      <c r="D15629" s="234">
        <v>0.5625</v>
      </c>
      <c r="E15629" s="235">
        <v>0.000025616566034761583</v>
      </c>
      <c r="F15629" s="235">
        <v>0.00006239632606158836</v>
      </c>
    </row>
    <row r="15630" ht="14.25" customHeight="1" spans="1:6" x14ac:dyDescent="0.25">
      <c r="A15630" s="232">
        <v>43791</v>
      </c>
      <c r="B15630" s="233">
        <v>326</v>
      </c>
      <c r="C15630" s="233">
        <v>29</v>
      </c>
      <c r="D15630" s="234">
        <v>0.5833333333321207</v>
      </c>
      <c r="E15630" s="235">
        <v>0.000022640803742619955</v>
      </c>
      <c r="F15630" s="235">
        <v>0.00006319756299335835</v>
      </c>
    </row>
    <row r="15631" ht="14.25" customHeight="1" spans="1:6" x14ac:dyDescent="0.25">
      <c r="A15631" s="232">
        <v>43791</v>
      </c>
      <c r="B15631" s="233">
        <v>326</v>
      </c>
      <c r="C15631" s="233">
        <v>30</v>
      </c>
      <c r="D15631" s="234">
        <v>0.6041666666678793</v>
      </c>
      <c r="E15631" s="235">
        <v>0.00001594668842208546</v>
      </c>
      <c r="F15631" s="235">
        <v>0.00006570142840513958</v>
      </c>
    </row>
    <row r="15632" ht="14.25" customHeight="1" spans="1:6" x14ac:dyDescent="0.25">
      <c r="A15632" s="232">
        <v>43791</v>
      </c>
      <c r="B15632" s="233">
        <v>326</v>
      </c>
      <c r="C15632" s="233">
        <v>31</v>
      </c>
      <c r="D15632" s="234">
        <v>0.625</v>
      </c>
      <c r="E15632" s="235">
        <v>0.000010649587248686683</v>
      </c>
      <c r="F15632" s="235">
        <v>0.00006820529381692084</v>
      </c>
    </row>
    <row r="15633" ht="14.25" customHeight="1" spans="1:6" x14ac:dyDescent="0.25">
      <c r="A15633" s="232">
        <v>43791</v>
      </c>
      <c r="B15633" s="233">
        <v>326</v>
      </c>
      <c r="C15633" s="233">
        <v>32</v>
      </c>
      <c r="D15633" s="234">
        <v>0.6458333333321207</v>
      </c>
      <c r="E15633" s="235">
        <v>0.000004444083921233548</v>
      </c>
      <c r="F15633" s="235">
        <v>0.00007481549850402329</v>
      </c>
    </row>
    <row r="15634" ht="14.25" customHeight="1" spans="1:6" x14ac:dyDescent="0.25">
      <c r="A15634" s="232">
        <v>43791</v>
      </c>
      <c r="B15634" s="233">
        <v>326</v>
      </c>
      <c r="C15634" s="233">
        <v>33</v>
      </c>
      <c r="D15634" s="234">
        <v>0.6666666666678793</v>
      </c>
      <c r="E15634" s="235">
        <v>2.2546227326747145e-7</v>
      </c>
      <c r="F15634" s="235">
        <v>0.00008523157861703322</v>
      </c>
    </row>
    <row r="15635" ht="14.25" customHeight="1" spans="1:6" x14ac:dyDescent="0.25">
      <c r="A15635" s="232">
        <v>43791</v>
      </c>
      <c r="B15635" s="233">
        <v>326</v>
      </c>
      <c r="C15635" s="233">
        <v>34</v>
      </c>
      <c r="D15635" s="234">
        <v>0.6875</v>
      </c>
      <c r="E15635" s="235">
        <v>0</v>
      </c>
      <c r="F15635" s="235">
        <v>0.00009825167875829564</v>
      </c>
    </row>
    <row r="15636" ht="14.25" customHeight="1" spans="1:6" x14ac:dyDescent="0.25">
      <c r="A15636" s="232">
        <v>43791</v>
      </c>
      <c r="B15636" s="233">
        <v>326</v>
      </c>
      <c r="C15636" s="233">
        <v>35</v>
      </c>
      <c r="D15636" s="234">
        <v>0.7083333333321207</v>
      </c>
      <c r="E15636" s="235">
        <v>0</v>
      </c>
      <c r="F15636" s="235">
        <v>0.00010878794441107109</v>
      </c>
    </row>
    <row r="15637" ht="14.25" customHeight="1" spans="1:6" x14ac:dyDescent="0.25">
      <c r="A15637" s="232">
        <v>43791</v>
      </c>
      <c r="B15637" s="233">
        <v>326</v>
      </c>
      <c r="C15637" s="233">
        <v>36</v>
      </c>
      <c r="D15637" s="234">
        <v>0.7291666666678793</v>
      </c>
      <c r="E15637" s="235">
        <v>0</v>
      </c>
      <c r="F15637" s="235">
        <v>0.00011247363429721307</v>
      </c>
    </row>
    <row r="15638" ht="14.25" customHeight="1" spans="1:6" x14ac:dyDescent="0.25">
      <c r="A15638" s="232">
        <v>43791</v>
      </c>
      <c r="B15638" s="233">
        <v>326</v>
      </c>
      <c r="C15638" s="233">
        <v>37</v>
      </c>
      <c r="D15638" s="234">
        <v>0.75</v>
      </c>
      <c r="E15638" s="235">
        <v>0</v>
      </c>
      <c r="F15638" s="235">
        <v>0.00011246361883556592</v>
      </c>
    </row>
    <row r="15639" ht="14.25" customHeight="1" spans="1:6" x14ac:dyDescent="0.25">
      <c r="A15639" s="232">
        <v>43791</v>
      </c>
      <c r="B15639" s="233">
        <v>326</v>
      </c>
      <c r="C15639" s="233">
        <v>38</v>
      </c>
      <c r="D15639" s="234">
        <v>0.7708333333321207</v>
      </c>
      <c r="E15639" s="235">
        <v>0</v>
      </c>
      <c r="F15639" s="235">
        <v>0.00010928871749342733</v>
      </c>
    </row>
    <row r="15640" ht="14.25" customHeight="1" spans="1:6" x14ac:dyDescent="0.25">
      <c r="A15640" s="232">
        <v>43791</v>
      </c>
      <c r="B15640" s="233">
        <v>326</v>
      </c>
      <c r="C15640" s="233">
        <v>39</v>
      </c>
      <c r="D15640" s="234">
        <v>0.7916666666678793</v>
      </c>
      <c r="E15640" s="235">
        <v>0</v>
      </c>
      <c r="F15640" s="235">
        <v>0.00010511226998657623</v>
      </c>
    </row>
    <row r="15641" ht="14.25" customHeight="1" spans="1:6" x14ac:dyDescent="0.25">
      <c r="A15641" s="232">
        <v>43791</v>
      </c>
      <c r="B15641" s="233">
        <v>326</v>
      </c>
      <c r="C15641" s="233">
        <v>40</v>
      </c>
      <c r="D15641" s="234">
        <v>0.8125</v>
      </c>
      <c r="E15641" s="235">
        <v>0</v>
      </c>
      <c r="F15641" s="235">
        <v>0.00010018466285619077</v>
      </c>
    </row>
    <row r="15642" ht="14.25" customHeight="1" spans="1:6" x14ac:dyDescent="0.25">
      <c r="A15642" s="232">
        <v>43791</v>
      </c>
      <c r="B15642" s="233">
        <v>326</v>
      </c>
      <c r="C15642" s="233">
        <v>41</v>
      </c>
      <c r="D15642" s="234">
        <v>0.8333333333321207</v>
      </c>
      <c r="E15642" s="235">
        <v>0</v>
      </c>
      <c r="F15642" s="235">
        <v>0.00009654905027828441</v>
      </c>
    </row>
    <row r="15643" ht="14.25" customHeight="1" spans="1:6" x14ac:dyDescent="0.25">
      <c r="A15643" s="232">
        <v>43791</v>
      </c>
      <c r="B15643" s="233">
        <v>326</v>
      </c>
      <c r="C15643" s="233">
        <v>42</v>
      </c>
      <c r="D15643" s="234">
        <v>0.8541666666678793</v>
      </c>
      <c r="E15643" s="235">
        <v>0</v>
      </c>
      <c r="F15643" s="235">
        <v>0.00009234255638649195</v>
      </c>
    </row>
    <row r="15644" ht="14.25" customHeight="1" spans="1:6" x14ac:dyDescent="0.25">
      <c r="A15644" s="232">
        <v>43791</v>
      </c>
      <c r="B15644" s="233">
        <v>326</v>
      </c>
      <c r="C15644" s="233">
        <v>43</v>
      </c>
      <c r="D15644" s="234">
        <v>0.875</v>
      </c>
      <c r="E15644" s="235">
        <v>0</v>
      </c>
      <c r="F15644" s="235">
        <v>0.00008813606249469946</v>
      </c>
    </row>
    <row r="15645" ht="14.25" customHeight="1" spans="1:6" x14ac:dyDescent="0.25">
      <c r="A15645" s="232">
        <v>43791</v>
      </c>
      <c r="B15645" s="233">
        <v>326</v>
      </c>
      <c r="C15645" s="233">
        <v>44</v>
      </c>
      <c r="D15645" s="234">
        <v>0.8958333333321207</v>
      </c>
      <c r="E15645" s="235">
        <v>0</v>
      </c>
      <c r="F15645" s="235">
        <v>0.00008392956860290699</v>
      </c>
    </row>
    <row r="15646" ht="14.25" customHeight="1" spans="1:6" x14ac:dyDescent="0.25">
      <c r="A15646" s="232">
        <v>43791</v>
      </c>
      <c r="B15646" s="233">
        <v>326</v>
      </c>
      <c r="C15646" s="233">
        <v>45</v>
      </c>
      <c r="D15646" s="234">
        <v>0.9166666666678793</v>
      </c>
      <c r="E15646" s="235">
        <v>0</v>
      </c>
      <c r="F15646" s="235">
        <v>0.00007822075546404577</v>
      </c>
    </row>
    <row r="15647" ht="14.25" customHeight="1" spans="1:6" x14ac:dyDescent="0.25">
      <c r="A15647" s="232">
        <v>43791</v>
      </c>
      <c r="B15647" s="233">
        <v>326</v>
      </c>
      <c r="C15647" s="233">
        <v>46</v>
      </c>
      <c r="D15647" s="234">
        <v>0.9375</v>
      </c>
      <c r="E15647" s="235">
        <v>0</v>
      </c>
      <c r="F15647" s="235">
        <v>0.00006800498458397833</v>
      </c>
    </row>
    <row r="15648" ht="14.25" customHeight="1" spans="1:6" x14ac:dyDescent="0.25">
      <c r="A15648" s="232">
        <v>43791</v>
      </c>
      <c r="B15648" s="233">
        <v>326</v>
      </c>
      <c r="C15648" s="233">
        <v>47</v>
      </c>
      <c r="D15648" s="234">
        <v>0.9583333333321207</v>
      </c>
      <c r="E15648" s="235">
        <v>0</v>
      </c>
      <c r="F15648" s="235">
        <v>0.0000581898321697959</v>
      </c>
    </row>
    <row r="15649" ht="14.25" customHeight="1" spans="1:6" x14ac:dyDescent="0.25">
      <c r="A15649" s="232">
        <v>43791</v>
      </c>
      <c r="B15649" s="233">
        <v>326</v>
      </c>
      <c r="C15649" s="233">
        <v>48</v>
      </c>
      <c r="D15649" s="234">
        <v>0.9791666666678793</v>
      </c>
      <c r="E15649" s="235">
        <v>0</v>
      </c>
      <c r="F15649" s="235">
        <v>0.000049075762070912194</v>
      </c>
    </row>
    <row r="15650" ht="14.25" customHeight="1" spans="1:6" x14ac:dyDescent="0.25">
      <c r="A15650" s="232">
        <v>43792</v>
      </c>
      <c r="B15650" s="233">
        <v>327</v>
      </c>
      <c r="C15650" s="233">
        <v>1</v>
      </c>
      <c r="D15650" s="234">
        <v>0</v>
      </c>
      <c r="E15650" s="235">
        <v>0</v>
      </c>
      <c r="F15650" s="235">
        <v>0.000042665866616752236</v>
      </c>
    </row>
    <row r="15651" ht="14.25" customHeight="1" spans="1:6" x14ac:dyDescent="0.25">
      <c r="A15651" s="232">
        <v>43792</v>
      </c>
      <c r="B15651" s="233">
        <v>327</v>
      </c>
      <c r="C15651" s="233">
        <v>2</v>
      </c>
      <c r="D15651" s="234">
        <v>0.020833333332120674</v>
      </c>
      <c r="E15651" s="235">
        <v>0</v>
      </c>
      <c r="F15651" s="235">
        <v>0.000037457826560247266</v>
      </c>
    </row>
    <row r="15652" ht="14.25" customHeight="1" spans="1:6" x14ac:dyDescent="0.25">
      <c r="A15652" s="232">
        <v>43792</v>
      </c>
      <c r="B15652" s="233">
        <v>327</v>
      </c>
      <c r="C15652" s="233">
        <v>3</v>
      </c>
      <c r="D15652" s="234">
        <v>0.041666666667879326</v>
      </c>
      <c r="E15652" s="235">
        <v>0</v>
      </c>
      <c r="F15652" s="235">
        <v>0.000034953961148466035</v>
      </c>
    </row>
    <row r="15653" ht="14.25" customHeight="1" spans="1:6" x14ac:dyDescent="0.25">
      <c r="A15653" s="232">
        <v>43792</v>
      </c>
      <c r="B15653" s="233">
        <v>327</v>
      </c>
      <c r="C15653" s="233">
        <v>4</v>
      </c>
      <c r="D15653" s="234">
        <v>0.0625</v>
      </c>
      <c r="E15653" s="235">
        <v>0</v>
      </c>
      <c r="F15653" s="235">
        <v>0.0000332513326684548</v>
      </c>
    </row>
    <row r="15654" ht="14.25" customHeight="1" spans="1:6" x14ac:dyDescent="0.25">
      <c r="A15654" s="232">
        <v>43792</v>
      </c>
      <c r="B15654" s="233">
        <v>327</v>
      </c>
      <c r="C15654" s="233">
        <v>5</v>
      </c>
      <c r="D15654" s="234">
        <v>0.08333333333212067</v>
      </c>
      <c r="E15654" s="235">
        <v>0</v>
      </c>
      <c r="F15654" s="235">
        <v>0.00003164885880491481</v>
      </c>
    </row>
    <row r="15655" ht="14.25" customHeight="1" spans="1:6" x14ac:dyDescent="0.25">
      <c r="A15655" s="232">
        <v>43792</v>
      </c>
      <c r="B15655" s="233">
        <v>327</v>
      </c>
      <c r="C15655" s="233">
        <v>6</v>
      </c>
      <c r="D15655" s="234">
        <v>0.10416666666787933</v>
      </c>
      <c r="E15655" s="235">
        <v>0</v>
      </c>
      <c r="F15655" s="235">
        <v>0.00003064731264020231</v>
      </c>
    </row>
    <row r="15656" ht="14.25" customHeight="1" spans="1:6" x14ac:dyDescent="0.25">
      <c r="A15656" s="232">
        <v>43792</v>
      </c>
      <c r="B15656" s="233">
        <v>327</v>
      </c>
      <c r="C15656" s="233">
        <v>7</v>
      </c>
      <c r="D15656" s="234">
        <v>0.125</v>
      </c>
      <c r="E15656" s="235">
        <v>0</v>
      </c>
      <c r="F15656" s="235">
        <v>0.00003054715802373107</v>
      </c>
    </row>
    <row r="15657" ht="14.25" customHeight="1" spans="1:6" x14ac:dyDescent="0.25">
      <c r="A15657" s="232">
        <v>43792</v>
      </c>
      <c r="B15657" s="233">
        <v>327</v>
      </c>
      <c r="C15657" s="233">
        <v>8</v>
      </c>
      <c r="D15657" s="234">
        <v>0.14583333333212067</v>
      </c>
      <c r="E15657" s="235">
        <v>0</v>
      </c>
      <c r="F15657" s="235">
        <v>0.000030146539557846063</v>
      </c>
    </row>
    <row r="15658" ht="14.25" customHeight="1" spans="1:6" x14ac:dyDescent="0.25">
      <c r="A15658" s="232">
        <v>43792</v>
      </c>
      <c r="B15658" s="233">
        <v>327</v>
      </c>
      <c r="C15658" s="233">
        <v>9</v>
      </c>
      <c r="D15658" s="234">
        <v>0.16666666666787933</v>
      </c>
      <c r="E15658" s="235">
        <v>0</v>
      </c>
      <c r="F15658" s="235">
        <v>0.000030046384941374813</v>
      </c>
    </row>
    <row r="15659" ht="14.25" customHeight="1" spans="1:6" x14ac:dyDescent="0.25">
      <c r="A15659" s="232">
        <v>43792</v>
      </c>
      <c r="B15659" s="233">
        <v>327</v>
      </c>
      <c r="C15659" s="233">
        <v>10</v>
      </c>
      <c r="D15659" s="234">
        <v>0.1875</v>
      </c>
      <c r="E15659" s="235">
        <v>0</v>
      </c>
      <c r="F15659" s="235">
        <v>0.00003094777648961606</v>
      </c>
    </row>
    <row r="15660" ht="14.25" customHeight="1" spans="1:6" x14ac:dyDescent="0.25">
      <c r="A15660" s="232">
        <v>43792</v>
      </c>
      <c r="B15660" s="233">
        <v>327</v>
      </c>
      <c r="C15660" s="233">
        <v>11</v>
      </c>
      <c r="D15660" s="234">
        <v>0.20833333333212067</v>
      </c>
      <c r="E15660" s="235">
        <v>0</v>
      </c>
      <c r="F15660" s="235">
        <v>0.0000326504049696273</v>
      </c>
    </row>
    <row r="15661" ht="14.25" customHeight="1" spans="1:6" x14ac:dyDescent="0.25">
      <c r="A15661" s="232">
        <v>43792</v>
      </c>
      <c r="B15661" s="233">
        <v>327</v>
      </c>
      <c r="C15661" s="233">
        <v>12</v>
      </c>
      <c r="D15661" s="234">
        <v>0.22916666666787933</v>
      </c>
      <c r="E15661" s="235">
        <v>0</v>
      </c>
      <c r="F15661" s="235">
        <v>0.00003585535269670728</v>
      </c>
    </row>
    <row r="15662" ht="14.25" customHeight="1" spans="1:6" x14ac:dyDescent="0.25">
      <c r="A15662" s="232">
        <v>43792</v>
      </c>
      <c r="B15662" s="233">
        <v>327</v>
      </c>
      <c r="C15662" s="233">
        <v>13</v>
      </c>
      <c r="D15662" s="234">
        <v>0.25</v>
      </c>
      <c r="E15662" s="235">
        <v>0</v>
      </c>
      <c r="F15662" s="235">
        <v>0.00004246555738380974</v>
      </c>
    </row>
    <row r="15663" ht="14.25" customHeight="1" spans="1:6" x14ac:dyDescent="0.25">
      <c r="A15663" s="232">
        <v>43792</v>
      </c>
      <c r="B15663" s="233">
        <v>327</v>
      </c>
      <c r="C15663" s="233">
        <v>14</v>
      </c>
      <c r="D15663" s="234">
        <v>0.2708333333321207</v>
      </c>
      <c r="E15663" s="235">
        <v>0</v>
      </c>
      <c r="F15663" s="235">
        <v>0.000049576535153268434</v>
      </c>
    </row>
    <row r="15664" ht="14.25" customHeight="1" spans="1:6" x14ac:dyDescent="0.25">
      <c r="A15664" s="232">
        <v>43792</v>
      </c>
      <c r="B15664" s="233">
        <v>327</v>
      </c>
      <c r="C15664" s="233">
        <v>15</v>
      </c>
      <c r="D15664" s="234">
        <v>0.2916666666678793</v>
      </c>
      <c r="E15664" s="235">
        <v>0</v>
      </c>
      <c r="F15664" s="235">
        <v>0.000059992615266278386</v>
      </c>
    </row>
    <row r="15665" ht="14.25" customHeight="1" spans="1:6" x14ac:dyDescent="0.25">
      <c r="A15665" s="232">
        <v>43792</v>
      </c>
      <c r="B15665" s="233">
        <v>327</v>
      </c>
      <c r="C15665" s="233">
        <v>16</v>
      </c>
      <c r="D15665" s="234">
        <v>0.3125</v>
      </c>
      <c r="E15665" s="235">
        <v>0.0000015620235399487173</v>
      </c>
      <c r="F15665" s="235">
        <v>0.00006870606689927708</v>
      </c>
    </row>
    <row r="15666" ht="14.25" customHeight="1" spans="1:6" x14ac:dyDescent="0.25">
      <c r="A15666" s="232">
        <v>43792</v>
      </c>
      <c r="B15666" s="233">
        <v>327</v>
      </c>
      <c r="C15666" s="233">
        <v>17</v>
      </c>
      <c r="D15666" s="234">
        <v>0.3333333333321207</v>
      </c>
      <c r="E15666" s="235">
        <v>0.000004572337702391783</v>
      </c>
      <c r="F15666" s="235">
        <v>0.00007030854076281706</v>
      </c>
    </row>
    <row r="15667" ht="14.25" customHeight="1" spans="1:6" x14ac:dyDescent="0.25">
      <c r="A15667" s="232">
        <v>43792</v>
      </c>
      <c r="B15667" s="233">
        <v>327</v>
      </c>
      <c r="C15667" s="233">
        <v>18</v>
      </c>
      <c r="D15667" s="234">
        <v>0.3541666666678793</v>
      </c>
      <c r="E15667" s="235">
        <v>0.000009226626724504741</v>
      </c>
      <c r="F15667" s="235">
        <v>0.00007010823152987456</v>
      </c>
    </row>
    <row r="15668" ht="14.25" customHeight="1" spans="1:6" x14ac:dyDescent="0.25">
      <c r="A15668" s="232">
        <v>43792</v>
      </c>
      <c r="B15668" s="233">
        <v>327</v>
      </c>
      <c r="C15668" s="233">
        <v>19</v>
      </c>
      <c r="D15668" s="234">
        <v>0.375</v>
      </c>
      <c r="E15668" s="235">
        <v>0.00001608742174989617</v>
      </c>
      <c r="F15668" s="235">
        <v>0.00006910668536516208</v>
      </c>
    </row>
    <row r="15669" ht="14.25" customHeight="1" spans="1:6" x14ac:dyDescent="0.25">
      <c r="A15669" s="232">
        <v>43792</v>
      </c>
      <c r="B15669" s="233">
        <v>327</v>
      </c>
      <c r="C15669" s="233">
        <v>20</v>
      </c>
      <c r="D15669" s="234">
        <v>0.3958333333321207</v>
      </c>
      <c r="E15669" s="235">
        <v>0.000024272870196667366</v>
      </c>
      <c r="F15669" s="235">
        <v>0.00006850575766633457</v>
      </c>
    </row>
    <row r="15670" ht="14.25" customHeight="1" spans="1:6" x14ac:dyDescent="0.25">
      <c r="A15670" s="232">
        <v>43792</v>
      </c>
      <c r="B15670" s="233">
        <v>327</v>
      </c>
      <c r="C15670" s="233">
        <v>21</v>
      </c>
      <c r="D15670" s="234">
        <v>0.4166666666678793</v>
      </c>
      <c r="E15670" s="235">
        <v>0.00003065579511000662</v>
      </c>
      <c r="F15670" s="235">
        <v>0.0000655011191721971</v>
      </c>
    </row>
    <row r="15671" ht="14.25" customHeight="1" spans="1:6" x14ac:dyDescent="0.25">
      <c r="A15671" s="232">
        <v>43792</v>
      </c>
      <c r="B15671" s="233">
        <v>327</v>
      </c>
      <c r="C15671" s="233">
        <v>22</v>
      </c>
      <c r="D15671" s="234">
        <v>0.4375</v>
      </c>
      <c r="E15671" s="235">
        <v>0.00004026999830081605</v>
      </c>
      <c r="F15671" s="235">
        <v>0.0000653008099392546</v>
      </c>
    </row>
    <row r="15672" ht="14.25" customHeight="1" spans="1:6" x14ac:dyDescent="0.25">
      <c r="A15672" s="232">
        <v>43792</v>
      </c>
      <c r="B15672" s="233">
        <v>327</v>
      </c>
      <c r="C15672" s="233">
        <v>23</v>
      </c>
      <c r="D15672" s="234">
        <v>0.4583333333321207</v>
      </c>
      <c r="E15672" s="235">
        <v>0.00004452357134530779</v>
      </c>
      <c r="F15672" s="235">
        <v>0.00006419910915807086</v>
      </c>
    </row>
    <row r="15673" ht="14.25" customHeight="1" spans="1:6" x14ac:dyDescent="0.25">
      <c r="A15673" s="232">
        <v>43792</v>
      </c>
      <c r="B15673" s="233">
        <v>327</v>
      </c>
      <c r="C15673" s="233">
        <v>24</v>
      </c>
      <c r="D15673" s="234">
        <v>0.4791666666678793</v>
      </c>
      <c r="E15673" s="235">
        <v>0.00004559493343244604</v>
      </c>
      <c r="F15673" s="235">
        <v>0.00006449957300748461</v>
      </c>
    </row>
    <row r="15674" ht="14.25" customHeight="1" spans="1:6" x14ac:dyDescent="0.25">
      <c r="A15674" s="232">
        <v>43792</v>
      </c>
      <c r="B15674" s="233">
        <v>327</v>
      </c>
      <c r="C15674" s="233">
        <v>25</v>
      </c>
      <c r="D15674" s="234">
        <v>0.5</v>
      </c>
      <c r="E15674" s="235">
        <v>0.00004570692378701995</v>
      </c>
      <c r="F15674" s="235">
        <v>0.00006660281995338085</v>
      </c>
    </row>
    <row r="15675" ht="14.25" customHeight="1" spans="1:6" x14ac:dyDescent="0.25">
      <c r="A15675" s="232">
        <v>43792</v>
      </c>
      <c r="B15675" s="233">
        <v>327</v>
      </c>
      <c r="C15675" s="233">
        <v>26</v>
      </c>
      <c r="D15675" s="234">
        <v>0.5208333333321207</v>
      </c>
      <c r="E15675" s="235">
        <v>0.0000437636449099648</v>
      </c>
      <c r="F15675" s="235">
        <v>0.00006660281995338085</v>
      </c>
    </row>
    <row r="15676" ht="14.25" customHeight="1" spans="1:6" x14ac:dyDescent="0.25">
      <c r="A15676" s="232">
        <v>43792</v>
      </c>
      <c r="B15676" s="233">
        <v>327</v>
      </c>
      <c r="C15676" s="233">
        <v>27</v>
      </c>
      <c r="D15676" s="234">
        <v>0.5416666666678793</v>
      </c>
      <c r="E15676" s="235">
        <v>0.00004337773470620995</v>
      </c>
      <c r="F15676" s="235">
        <v>0.00006520065532278334</v>
      </c>
    </row>
    <row r="15677" ht="14.25" customHeight="1" spans="1:6" x14ac:dyDescent="0.25">
      <c r="A15677" s="232">
        <v>43792</v>
      </c>
      <c r="B15677" s="233">
        <v>327</v>
      </c>
      <c r="C15677" s="233">
        <v>28</v>
      </c>
      <c r="D15677" s="234">
        <v>0.5625</v>
      </c>
      <c r="E15677" s="235">
        <v>0.00003277003539965475</v>
      </c>
      <c r="F15677" s="235">
        <v>0.00006419910915807086</v>
      </c>
    </row>
    <row r="15678" ht="14.25" customHeight="1" spans="1:6" x14ac:dyDescent="0.25">
      <c r="A15678" s="232">
        <v>43792</v>
      </c>
      <c r="B15678" s="233">
        <v>327</v>
      </c>
      <c r="C15678" s="233">
        <v>29</v>
      </c>
      <c r="D15678" s="234">
        <v>0.5833333333321207</v>
      </c>
      <c r="E15678" s="235">
        <v>0.000025721263213925292</v>
      </c>
      <c r="F15678" s="235">
        <v>0.00006359818145924337</v>
      </c>
    </row>
    <row r="15679" ht="14.25" customHeight="1" spans="1:6" x14ac:dyDescent="0.25">
      <c r="A15679" s="232">
        <v>43792</v>
      </c>
      <c r="B15679" s="233">
        <v>327</v>
      </c>
      <c r="C15679" s="233">
        <v>30</v>
      </c>
      <c r="D15679" s="234">
        <v>0.6041666666678793</v>
      </c>
      <c r="E15679" s="235">
        <v>0.00002408133026040642</v>
      </c>
      <c r="F15679" s="235">
        <v>0.00006570142840513958</v>
      </c>
    </row>
    <row r="15680" ht="14.25" customHeight="1" spans="1:6" x14ac:dyDescent="0.25">
      <c r="A15680" s="232">
        <v>43792</v>
      </c>
      <c r="B15680" s="233">
        <v>327</v>
      </c>
      <c r="C15680" s="233">
        <v>31</v>
      </c>
      <c r="D15680" s="234">
        <v>0.625</v>
      </c>
      <c r="E15680" s="235">
        <v>0.000010238584838052086</v>
      </c>
      <c r="F15680" s="235">
        <v>0.00006870606689927708</v>
      </c>
    </row>
    <row r="15681" ht="14.25" customHeight="1" spans="1:6" x14ac:dyDescent="0.25">
      <c r="A15681" s="232">
        <v>43792</v>
      </c>
      <c r="B15681" s="233">
        <v>327</v>
      </c>
      <c r="C15681" s="233">
        <v>32</v>
      </c>
      <c r="D15681" s="234">
        <v>0.6458333333321207</v>
      </c>
      <c r="E15681" s="235">
        <v>0.000003931895235060686</v>
      </c>
      <c r="F15681" s="235">
        <v>0.00007531627158637955</v>
      </c>
    </row>
    <row r="15682" ht="14.25" customHeight="1" spans="1:6" x14ac:dyDescent="0.25">
      <c r="A15682" s="232">
        <v>43792</v>
      </c>
      <c r="B15682" s="233">
        <v>327</v>
      </c>
      <c r="C15682" s="233">
        <v>33</v>
      </c>
      <c r="D15682" s="234">
        <v>0.6666666666678793</v>
      </c>
      <c r="E15682" s="235">
        <v>1.3471016327301757e-7</v>
      </c>
      <c r="F15682" s="235">
        <v>0.00008603281554880323</v>
      </c>
    </row>
    <row r="15683" ht="14.25" customHeight="1" spans="1:6" x14ac:dyDescent="0.25">
      <c r="A15683" s="232">
        <v>43792</v>
      </c>
      <c r="B15683" s="233">
        <v>327</v>
      </c>
      <c r="C15683" s="233">
        <v>34</v>
      </c>
      <c r="D15683" s="234">
        <v>0.6875</v>
      </c>
      <c r="E15683" s="235">
        <v>0</v>
      </c>
      <c r="F15683" s="235">
        <v>0.00009895276107359439</v>
      </c>
    </row>
    <row r="15684" ht="14.25" customHeight="1" spans="1:6" x14ac:dyDescent="0.25">
      <c r="A15684" s="232">
        <v>43792</v>
      </c>
      <c r="B15684" s="233">
        <v>327</v>
      </c>
      <c r="C15684" s="233">
        <v>35</v>
      </c>
      <c r="D15684" s="234">
        <v>0.7083333333321207</v>
      </c>
      <c r="E15684" s="235">
        <v>0</v>
      </c>
      <c r="F15684" s="235">
        <v>0.00010938887210989858</v>
      </c>
    </row>
    <row r="15685" ht="14.25" customHeight="1" spans="1:6" x14ac:dyDescent="0.25">
      <c r="A15685" s="232">
        <v>43792</v>
      </c>
      <c r="B15685" s="233">
        <v>327</v>
      </c>
      <c r="C15685" s="233">
        <v>36</v>
      </c>
      <c r="D15685" s="234">
        <v>0.7291666666678793</v>
      </c>
      <c r="E15685" s="235">
        <v>0</v>
      </c>
      <c r="F15685" s="235">
        <v>0.00011221323229438783</v>
      </c>
    </row>
    <row r="15686" ht="14.25" customHeight="1" spans="1:6" x14ac:dyDescent="0.25">
      <c r="A15686" s="232">
        <v>43792</v>
      </c>
      <c r="B15686" s="233">
        <v>327</v>
      </c>
      <c r="C15686" s="233">
        <v>37</v>
      </c>
      <c r="D15686" s="234">
        <v>0.75</v>
      </c>
      <c r="E15686" s="235">
        <v>0</v>
      </c>
      <c r="F15686" s="235">
        <v>0.00011292433007133369</v>
      </c>
    </row>
    <row r="15687" ht="14.25" customHeight="1" spans="1:6" x14ac:dyDescent="0.25">
      <c r="A15687" s="232">
        <v>43792</v>
      </c>
      <c r="B15687" s="233">
        <v>327</v>
      </c>
      <c r="C15687" s="233">
        <v>38</v>
      </c>
      <c r="D15687" s="234">
        <v>0.7708333333321207</v>
      </c>
      <c r="E15687" s="235">
        <v>0</v>
      </c>
      <c r="F15687" s="235">
        <v>0.0001101300162717858</v>
      </c>
    </row>
    <row r="15688" ht="14.25" customHeight="1" spans="1:6" x14ac:dyDescent="0.25">
      <c r="A15688" s="232">
        <v>43792</v>
      </c>
      <c r="B15688" s="233">
        <v>327</v>
      </c>
      <c r="C15688" s="233">
        <v>39</v>
      </c>
      <c r="D15688" s="234">
        <v>0.7916666666678793</v>
      </c>
      <c r="E15688" s="235">
        <v>0</v>
      </c>
      <c r="F15688" s="235">
        <v>0.00010624401715270133</v>
      </c>
    </row>
    <row r="15689" ht="14.25" customHeight="1" spans="1:6" x14ac:dyDescent="0.25">
      <c r="A15689" s="232">
        <v>43792</v>
      </c>
      <c r="B15689" s="233">
        <v>327</v>
      </c>
      <c r="C15689" s="233">
        <v>40</v>
      </c>
      <c r="D15689" s="234">
        <v>0.8125</v>
      </c>
      <c r="E15689" s="235">
        <v>0</v>
      </c>
      <c r="F15689" s="235">
        <v>0.00010178713671973074</v>
      </c>
    </row>
    <row r="15690" ht="14.25" customHeight="1" spans="1:6" x14ac:dyDescent="0.25">
      <c r="A15690" s="232">
        <v>43792</v>
      </c>
      <c r="B15690" s="233">
        <v>327</v>
      </c>
      <c r="C15690" s="233">
        <v>41</v>
      </c>
      <c r="D15690" s="234">
        <v>0.8333333333321207</v>
      </c>
      <c r="E15690" s="235">
        <v>0</v>
      </c>
      <c r="F15690" s="235">
        <v>0.00009775090567593941</v>
      </c>
    </row>
    <row r="15691" ht="14.25" customHeight="1" spans="1:6" x14ac:dyDescent="0.25">
      <c r="A15691" s="232">
        <v>43792</v>
      </c>
      <c r="B15691" s="233">
        <v>327</v>
      </c>
      <c r="C15691" s="233">
        <v>42</v>
      </c>
      <c r="D15691" s="234">
        <v>0.8541666666678793</v>
      </c>
      <c r="E15691" s="235">
        <v>0</v>
      </c>
      <c r="F15691" s="235">
        <v>0.00009344425716767569</v>
      </c>
    </row>
    <row r="15692" ht="14.25" customHeight="1" spans="1:6" x14ac:dyDescent="0.25">
      <c r="A15692" s="232">
        <v>43792</v>
      </c>
      <c r="B15692" s="233">
        <v>327</v>
      </c>
      <c r="C15692" s="233">
        <v>43</v>
      </c>
      <c r="D15692" s="234">
        <v>0.875</v>
      </c>
      <c r="E15692" s="235">
        <v>0</v>
      </c>
      <c r="F15692" s="235">
        <v>0.00008913760865941194</v>
      </c>
    </row>
    <row r="15693" ht="14.25" customHeight="1" spans="1:6" x14ac:dyDescent="0.25">
      <c r="A15693" s="232">
        <v>43792</v>
      </c>
      <c r="B15693" s="233">
        <v>327</v>
      </c>
      <c r="C15693" s="233">
        <v>44</v>
      </c>
      <c r="D15693" s="234">
        <v>0.8958333333321207</v>
      </c>
      <c r="E15693" s="235">
        <v>0</v>
      </c>
      <c r="F15693" s="235">
        <v>0.00008402972321937824</v>
      </c>
    </row>
    <row r="15694" ht="14.25" customHeight="1" spans="1:6" x14ac:dyDescent="0.25">
      <c r="A15694" s="232">
        <v>43792</v>
      </c>
      <c r="B15694" s="233">
        <v>327</v>
      </c>
      <c r="C15694" s="233">
        <v>45</v>
      </c>
      <c r="D15694" s="234">
        <v>0.9166666666678793</v>
      </c>
      <c r="E15694" s="235">
        <v>0</v>
      </c>
      <c r="F15694" s="235">
        <v>0.00007852121931345951</v>
      </c>
    </row>
    <row r="15695" ht="14.25" customHeight="1" spans="1:6" x14ac:dyDescent="0.25">
      <c r="A15695" s="232">
        <v>43792</v>
      </c>
      <c r="B15695" s="233">
        <v>327</v>
      </c>
      <c r="C15695" s="233">
        <v>46</v>
      </c>
      <c r="D15695" s="234">
        <v>0.9375</v>
      </c>
      <c r="E15695" s="235">
        <v>0</v>
      </c>
      <c r="F15695" s="235">
        <v>0.00006860591228280583</v>
      </c>
    </row>
    <row r="15696" ht="14.25" customHeight="1" spans="1:6" x14ac:dyDescent="0.25">
      <c r="A15696" s="232">
        <v>43792</v>
      </c>
      <c r="B15696" s="233">
        <v>327</v>
      </c>
      <c r="C15696" s="233">
        <v>47</v>
      </c>
      <c r="D15696" s="234">
        <v>0.9583333333321207</v>
      </c>
      <c r="E15696" s="235">
        <v>0</v>
      </c>
      <c r="F15696" s="235">
        <v>0.000058991069101565885</v>
      </c>
    </row>
    <row r="15697" ht="14.25" customHeight="1" spans="1:6" x14ac:dyDescent="0.25">
      <c r="A15697" s="232">
        <v>43792</v>
      </c>
      <c r="B15697" s="233">
        <v>327</v>
      </c>
      <c r="C15697" s="233">
        <v>48</v>
      </c>
      <c r="D15697" s="234">
        <v>0.9791666666678793</v>
      </c>
      <c r="E15697" s="235">
        <v>0</v>
      </c>
      <c r="F15697" s="235">
        <v>0.00005037777208503844</v>
      </c>
    </row>
    <row r="15698" ht="14.25" customHeight="1" spans="1:6" x14ac:dyDescent="0.25">
      <c r="A15698" s="232">
        <v>43793</v>
      </c>
      <c r="B15698" s="233">
        <v>328</v>
      </c>
      <c r="C15698" s="233">
        <v>1</v>
      </c>
      <c r="D15698" s="234">
        <v>0</v>
      </c>
      <c r="E15698" s="235">
        <v>0</v>
      </c>
      <c r="F15698" s="235">
        <v>0.00004226524815086724</v>
      </c>
    </row>
    <row r="15699" ht="14.25" customHeight="1" spans="1:6" x14ac:dyDescent="0.25">
      <c r="A15699" s="232">
        <v>43793</v>
      </c>
      <c r="B15699" s="233">
        <v>328</v>
      </c>
      <c r="C15699" s="233">
        <v>2</v>
      </c>
      <c r="D15699" s="234">
        <v>0.020833333332120674</v>
      </c>
      <c r="E15699" s="235">
        <v>0</v>
      </c>
      <c r="F15699" s="235">
        <v>0.000037658135793189774</v>
      </c>
    </row>
    <row r="15700" ht="14.25" customHeight="1" spans="1:6" x14ac:dyDescent="0.25">
      <c r="A15700" s="232">
        <v>43793</v>
      </c>
      <c r="B15700" s="233">
        <v>328</v>
      </c>
      <c r="C15700" s="233">
        <v>3</v>
      </c>
      <c r="D15700" s="234">
        <v>0.041666666667879326</v>
      </c>
      <c r="E15700" s="235">
        <v>0</v>
      </c>
      <c r="F15700" s="235">
        <v>0.00003505411576493728</v>
      </c>
    </row>
    <row r="15701" ht="14.25" customHeight="1" spans="1:6" x14ac:dyDescent="0.25">
      <c r="A15701" s="232">
        <v>43793</v>
      </c>
      <c r="B15701" s="233">
        <v>328</v>
      </c>
      <c r="C15701" s="233">
        <v>4</v>
      </c>
      <c r="D15701" s="234">
        <v>0.0625</v>
      </c>
      <c r="E15701" s="235">
        <v>0</v>
      </c>
      <c r="F15701" s="235">
        <v>0.000032950868819041045</v>
      </c>
    </row>
    <row r="15702" ht="14.25" customHeight="1" spans="1:6" x14ac:dyDescent="0.25">
      <c r="A15702" s="232">
        <v>43793</v>
      </c>
      <c r="B15702" s="233">
        <v>328</v>
      </c>
      <c r="C15702" s="233">
        <v>5</v>
      </c>
      <c r="D15702" s="234">
        <v>0.08333333333212067</v>
      </c>
      <c r="E15702" s="235">
        <v>0</v>
      </c>
      <c r="F15702" s="235">
        <v>0.00003194932265432856</v>
      </c>
    </row>
    <row r="15703" ht="14.25" customHeight="1" spans="1:6" x14ac:dyDescent="0.25">
      <c r="A15703" s="232">
        <v>43793</v>
      </c>
      <c r="B15703" s="233">
        <v>328</v>
      </c>
      <c r="C15703" s="233">
        <v>6</v>
      </c>
      <c r="D15703" s="234">
        <v>0.10416666666787933</v>
      </c>
      <c r="E15703" s="235">
        <v>0</v>
      </c>
      <c r="F15703" s="235">
        <v>0.000030847621873144815</v>
      </c>
    </row>
    <row r="15704" ht="14.25" customHeight="1" spans="1:6" x14ac:dyDescent="0.25">
      <c r="A15704" s="232">
        <v>43793</v>
      </c>
      <c r="B15704" s="233">
        <v>328</v>
      </c>
      <c r="C15704" s="233">
        <v>7</v>
      </c>
      <c r="D15704" s="234">
        <v>0.125</v>
      </c>
      <c r="E15704" s="235">
        <v>0</v>
      </c>
      <c r="F15704" s="235">
        <v>0.00003064731264020231</v>
      </c>
    </row>
    <row r="15705" ht="14.25" customHeight="1" spans="1:6" x14ac:dyDescent="0.25">
      <c r="A15705" s="232">
        <v>43793</v>
      </c>
      <c r="B15705" s="233">
        <v>328</v>
      </c>
      <c r="C15705" s="233">
        <v>8</v>
      </c>
      <c r="D15705" s="234">
        <v>0.14583333333212067</v>
      </c>
      <c r="E15705" s="235">
        <v>0</v>
      </c>
      <c r="F15705" s="235">
        <v>0.000030246694174317314</v>
      </c>
    </row>
    <row r="15706" ht="14.25" customHeight="1" spans="1:6" x14ac:dyDescent="0.25">
      <c r="A15706" s="232">
        <v>43793</v>
      </c>
      <c r="B15706" s="233">
        <v>328</v>
      </c>
      <c r="C15706" s="233">
        <v>9</v>
      </c>
      <c r="D15706" s="234">
        <v>0.16666666666787933</v>
      </c>
      <c r="E15706" s="235">
        <v>0</v>
      </c>
      <c r="F15706" s="235">
        <v>0.000030046384941374813</v>
      </c>
    </row>
    <row r="15707" ht="14.25" customHeight="1" spans="1:6" x14ac:dyDescent="0.25">
      <c r="A15707" s="232">
        <v>43793</v>
      </c>
      <c r="B15707" s="233">
        <v>328</v>
      </c>
      <c r="C15707" s="233">
        <v>10</v>
      </c>
      <c r="D15707" s="234">
        <v>0.1875</v>
      </c>
      <c r="E15707" s="235">
        <v>0</v>
      </c>
      <c r="F15707" s="235">
        <v>0.00003124824033902981</v>
      </c>
    </row>
    <row r="15708" ht="14.25" customHeight="1" spans="1:6" x14ac:dyDescent="0.25">
      <c r="A15708" s="232">
        <v>43793</v>
      </c>
      <c r="B15708" s="233">
        <v>328</v>
      </c>
      <c r="C15708" s="233">
        <v>11</v>
      </c>
      <c r="D15708" s="234">
        <v>0.20833333333212067</v>
      </c>
      <c r="E15708" s="235">
        <v>0</v>
      </c>
      <c r="F15708" s="235">
        <v>0.00003285071420256979</v>
      </c>
    </row>
    <row r="15709" ht="14.25" customHeight="1" spans="1:6" x14ac:dyDescent="0.25">
      <c r="A15709" s="232">
        <v>43793</v>
      </c>
      <c r="B15709" s="233">
        <v>328</v>
      </c>
      <c r="C15709" s="233">
        <v>12</v>
      </c>
      <c r="D15709" s="234">
        <v>0.22916666666787933</v>
      </c>
      <c r="E15709" s="235">
        <v>0</v>
      </c>
      <c r="F15709" s="235">
        <v>0.00003525442499787978</v>
      </c>
    </row>
    <row r="15710" ht="14.25" customHeight="1" spans="1:6" x14ac:dyDescent="0.25">
      <c r="A15710" s="232">
        <v>43793</v>
      </c>
      <c r="B15710" s="233">
        <v>328</v>
      </c>
      <c r="C15710" s="233">
        <v>13</v>
      </c>
      <c r="D15710" s="234">
        <v>0.25</v>
      </c>
      <c r="E15710" s="235">
        <v>0</v>
      </c>
      <c r="F15710" s="235">
        <v>0.00004276602123322348</v>
      </c>
    </row>
    <row r="15711" ht="14.25" customHeight="1" spans="1:6" x14ac:dyDescent="0.25">
      <c r="A15711" s="232">
        <v>43793</v>
      </c>
      <c r="B15711" s="233">
        <v>328</v>
      </c>
      <c r="C15711" s="233">
        <v>14</v>
      </c>
      <c r="D15711" s="234">
        <v>0.2708333333321207</v>
      </c>
      <c r="E15711" s="235">
        <v>0</v>
      </c>
      <c r="F15711" s="235">
        <v>0.000050578081317980936</v>
      </c>
    </row>
    <row r="15712" ht="14.25" customHeight="1" spans="1:6" x14ac:dyDescent="0.25">
      <c r="A15712" s="232">
        <v>43793</v>
      </c>
      <c r="B15712" s="233">
        <v>328</v>
      </c>
      <c r="C15712" s="233">
        <v>15</v>
      </c>
      <c r="D15712" s="234">
        <v>0.2916666666678793</v>
      </c>
      <c r="E15712" s="235">
        <v>0</v>
      </c>
      <c r="F15712" s="235">
        <v>0.000060393233732163374</v>
      </c>
    </row>
    <row r="15713" ht="14.25" customHeight="1" spans="1:6" x14ac:dyDescent="0.25">
      <c r="A15713" s="232">
        <v>43793</v>
      </c>
      <c r="B15713" s="233">
        <v>328</v>
      </c>
      <c r="C15713" s="233">
        <v>16</v>
      </c>
      <c r="D15713" s="234">
        <v>0.3125</v>
      </c>
      <c r="E15713" s="235">
        <v>1.3988270507003438e-7</v>
      </c>
      <c r="F15713" s="235">
        <v>0.00006860591228280583</v>
      </c>
    </row>
    <row r="15714" ht="14.25" customHeight="1" spans="1:6" x14ac:dyDescent="0.25">
      <c r="A15714" s="232">
        <v>43793</v>
      </c>
      <c r="B15714" s="233">
        <v>328</v>
      </c>
      <c r="C15714" s="233">
        <v>17</v>
      </c>
      <c r="D15714" s="234">
        <v>0.3333333333321207</v>
      </c>
      <c r="E15714" s="235">
        <v>0.000002844281669757366</v>
      </c>
      <c r="F15714" s="235">
        <v>0.00007030854076281706</v>
      </c>
    </row>
    <row r="15715" ht="14.25" customHeight="1" spans="1:6" x14ac:dyDescent="0.25">
      <c r="A15715" s="232">
        <v>43793</v>
      </c>
      <c r="B15715" s="233">
        <v>328</v>
      </c>
      <c r="C15715" s="233">
        <v>18</v>
      </c>
      <c r="D15715" s="234">
        <v>0.3541666666678793</v>
      </c>
      <c r="E15715" s="235">
        <v>0.000008560721878486338</v>
      </c>
      <c r="F15715" s="235">
        <v>0.00007040869537928833</v>
      </c>
    </row>
    <row r="15716" ht="14.25" customHeight="1" spans="1:6" x14ac:dyDescent="0.25">
      <c r="A15716" s="232">
        <v>43793</v>
      </c>
      <c r="B15716" s="233">
        <v>328</v>
      </c>
      <c r="C15716" s="233">
        <v>19</v>
      </c>
      <c r="D15716" s="234">
        <v>0.375</v>
      </c>
      <c r="E15716" s="235">
        <v>0.000015335225211276736</v>
      </c>
      <c r="F15716" s="235">
        <v>0.00007020838614634582</v>
      </c>
    </row>
    <row r="15717" ht="14.25" customHeight="1" spans="1:6" x14ac:dyDescent="0.25">
      <c r="A15717" s="232">
        <v>43793</v>
      </c>
      <c r="B15717" s="233">
        <v>328</v>
      </c>
      <c r="C15717" s="233">
        <v>20</v>
      </c>
      <c r="D15717" s="234">
        <v>0.3958333333321207</v>
      </c>
      <c r="E15717" s="235">
        <v>0.000022374416310113237</v>
      </c>
      <c r="F15717" s="235">
        <v>0.00006910668536516208</v>
      </c>
    </row>
    <row r="15718" ht="14.25" customHeight="1" spans="1:6" x14ac:dyDescent="0.25">
      <c r="A15718" s="232">
        <v>43793</v>
      </c>
      <c r="B15718" s="233">
        <v>328</v>
      </c>
      <c r="C15718" s="233">
        <v>21</v>
      </c>
      <c r="D15718" s="234">
        <v>0.4166666666678793</v>
      </c>
      <c r="E15718" s="235">
        <v>0.000034420866698858304</v>
      </c>
      <c r="F15718" s="235">
        <v>0.0000667029745698521</v>
      </c>
    </row>
    <row r="15719" ht="14.25" customHeight="1" spans="1:6" x14ac:dyDescent="0.25">
      <c r="A15719" s="232">
        <v>43793</v>
      </c>
      <c r="B15719" s="233">
        <v>328</v>
      </c>
      <c r="C15719" s="233">
        <v>22</v>
      </c>
      <c r="D15719" s="234">
        <v>0.4375</v>
      </c>
      <c r="E15719" s="235">
        <v>0.00006112371577100723</v>
      </c>
      <c r="F15719" s="235">
        <v>0.00006540096455572584</v>
      </c>
    </row>
    <row r="15720" ht="14.25" customHeight="1" spans="1:6" x14ac:dyDescent="0.25">
      <c r="A15720" s="232">
        <v>43793</v>
      </c>
      <c r="B15720" s="233">
        <v>328</v>
      </c>
      <c r="C15720" s="233">
        <v>23</v>
      </c>
      <c r="D15720" s="234">
        <v>0.4583333333321207</v>
      </c>
      <c r="E15720" s="235">
        <v>0.00007878902555065959</v>
      </c>
      <c r="F15720" s="235">
        <v>0.00006429926377454211</v>
      </c>
    </row>
    <row r="15721" ht="14.25" customHeight="1" spans="1:6" x14ac:dyDescent="0.25">
      <c r="A15721" s="232">
        <v>43793</v>
      </c>
      <c r="B15721" s="233">
        <v>328</v>
      </c>
      <c r="C15721" s="233">
        <v>24</v>
      </c>
      <c r="D15721" s="234">
        <v>0.4791666666678793</v>
      </c>
      <c r="E15721" s="235">
        <v>0.00008815529545152822</v>
      </c>
      <c r="F15721" s="235">
        <v>0.00006429926377454211</v>
      </c>
    </row>
    <row r="15722" ht="14.25" customHeight="1" spans="1:6" x14ac:dyDescent="0.25">
      <c r="A15722" s="232">
        <v>43793</v>
      </c>
      <c r="B15722" s="233">
        <v>328</v>
      </c>
      <c r="C15722" s="233">
        <v>25</v>
      </c>
      <c r="D15722" s="234">
        <v>0.5</v>
      </c>
      <c r="E15722" s="235">
        <v>0.00010780624111320207</v>
      </c>
      <c r="F15722" s="235">
        <v>0.00006580158302161085</v>
      </c>
    </row>
    <row r="15723" ht="14.25" customHeight="1" spans="1:6" x14ac:dyDescent="0.25">
      <c r="A15723" s="232">
        <v>43793</v>
      </c>
      <c r="B15723" s="233">
        <v>328</v>
      </c>
      <c r="C15723" s="233">
        <v>26</v>
      </c>
      <c r="D15723" s="234">
        <v>0.5208333333321207</v>
      </c>
      <c r="E15723" s="235">
        <v>0.00006132035384432374</v>
      </c>
      <c r="F15723" s="235">
        <v>0.00006630235610396709</v>
      </c>
    </row>
    <row r="15724" ht="14.25" customHeight="1" spans="1:6" x14ac:dyDescent="0.25">
      <c r="A15724" s="232">
        <v>43793</v>
      </c>
      <c r="B15724" s="233">
        <v>328</v>
      </c>
      <c r="C15724" s="233">
        <v>27</v>
      </c>
      <c r="D15724" s="234">
        <v>0.5416666666678793</v>
      </c>
      <c r="E15724" s="235">
        <v>0.00006962780993724371</v>
      </c>
      <c r="F15724" s="235">
        <v>0.00006560127378866834</v>
      </c>
    </row>
    <row r="15725" ht="14.25" customHeight="1" spans="1:6" x14ac:dyDescent="0.25">
      <c r="A15725" s="232">
        <v>43793</v>
      </c>
      <c r="B15725" s="233">
        <v>328</v>
      </c>
      <c r="C15725" s="233">
        <v>28</v>
      </c>
      <c r="D15725" s="234">
        <v>0.5625</v>
      </c>
      <c r="E15725" s="235">
        <v>0.000053891970568225164</v>
      </c>
      <c r="F15725" s="235">
        <v>0.00006439941839101337</v>
      </c>
    </row>
    <row r="15726" ht="14.25" customHeight="1" spans="1:6" x14ac:dyDescent="0.25">
      <c r="A15726" s="232">
        <v>43793</v>
      </c>
      <c r="B15726" s="233">
        <v>328</v>
      </c>
      <c r="C15726" s="233">
        <v>29</v>
      </c>
      <c r="D15726" s="234">
        <v>0.5833333333321207</v>
      </c>
      <c r="E15726" s="235">
        <v>0.000039670339492719125</v>
      </c>
      <c r="F15726" s="235">
        <v>0.0000646998822404271</v>
      </c>
    </row>
    <row r="15727" ht="14.25" customHeight="1" spans="1:6" x14ac:dyDescent="0.25">
      <c r="A15727" s="232">
        <v>43793</v>
      </c>
      <c r="B15727" s="233">
        <v>328</v>
      </c>
      <c r="C15727" s="233">
        <v>30</v>
      </c>
      <c r="D15727" s="234">
        <v>0.6041666666678793</v>
      </c>
      <c r="E15727" s="235">
        <v>0.00003349988724232934</v>
      </c>
      <c r="F15727" s="235">
        <v>0.00006740405688515083</v>
      </c>
    </row>
    <row r="15728" ht="14.25" customHeight="1" spans="1:6" x14ac:dyDescent="0.25">
      <c r="A15728" s="232">
        <v>43793</v>
      </c>
      <c r="B15728" s="233">
        <v>328</v>
      </c>
      <c r="C15728" s="233">
        <v>31</v>
      </c>
      <c r="D15728" s="234">
        <v>0.625</v>
      </c>
      <c r="E15728" s="235">
        <v>0.000020730289380976738</v>
      </c>
      <c r="F15728" s="235">
        <v>0.00006970761306398956</v>
      </c>
    </row>
    <row r="15729" ht="14.25" customHeight="1" spans="1:6" x14ac:dyDescent="0.25">
      <c r="A15729" s="232">
        <v>43793</v>
      </c>
      <c r="B15729" s="233">
        <v>328</v>
      </c>
      <c r="C15729" s="233">
        <v>32</v>
      </c>
      <c r="D15729" s="234">
        <v>0.6458333333321207</v>
      </c>
      <c r="E15729" s="235">
        <v>0.000008830955101489274</v>
      </c>
      <c r="F15729" s="235">
        <v>0.00007641797236756328</v>
      </c>
    </row>
    <row r="15730" ht="14.25" customHeight="1" spans="1:6" x14ac:dyDescent="0.25">
      <c r="A15730" s="232">
        <v>43793</v>
      </c>
      <c r="B15730" s="233">
        <v>328</v>
      </c>
      <c r="C15730" s="233">
        <v>33</v>
      </c>
      <c r="D15730" s="234">
        <v>0.6666666666678793</v>
      </c>
      <c r="E15730" s="235">
        <v>8.980266536543588e-7</v>
      </c>
      <c r="F15730" s="235">
        <v>0.00008683405248057323</v>
      </c>
    </row>
    <row r="15731" ht="14.25" customHeight="1" spans="1:6" x14ac:dyDescent="0.25">
      <c r="A15731" s="232">
        <v>43793</v>
      </c>
      <c r="B15731" s="233">
        <v>328</v>
      </c>
      <c r="C15731" s="233">
        <v>34</v>
      </c>
      <c r="D15731" s="234">
        <v>0.6875</v>
      </c>
      <c r="E15731" s="235">
        <v>1.1035752506119058e-8</v>
      </c>
      <c r="F15731" s="235">
        <v>0.0000993533795394794</v>
      </c>
    </row>
    <row r="15732" ht="14.25" customHeight="1" spans="1:6" x14ac:dyDescent="0.25">
      <c r="A15732" s="232">
        <v>43793</v>
      </c>
      <c r="B15732" s="233">
        <v>328</v>
      </c>
      <c r="C15732" s="233">
        <v>35</v>
      </c>
      <c r="D15732" s="234">
        <v>0.7083333333321207</v>
      </c>
      <c r="E15732" s="235">
        <v>0</v>
      </c>
      <c r="F15732" s="235">
        <v>0.00010988964519225482</v>
      </c>
    </row>
    <row r="15733" ht="14.25" customHeight="1" spans="1:6" x14ac:dyDescent="0.25">
      <c r="A15733" s="232">
        <v>43793</v>
      </c>
      <c r="B15733" s="233">
        <v>328</v>
      </c>
      <c r="C15733" s="233">
        <v>36</v>
      </c>
      <c r="D15733" s="234">
        <v>0.7291666666678793</v>
      </c>
      <c r="E15733" s="235">
        <v>0</v>
      </c>
      <c r="F15733" s="235">
        <v>0.00011214312406285793</v>
      </c>
    </row>
    <row r="15734" ht="14.25" customHeight="1" spans="1:6" x14ac:dyDescent="0.25">
      <c r="A15734" s="232">
        <v>43793</v>
      </c>
      <c r="B15734" s="233">
        <v>328</v>
      </c>
      <c r="C15734" s="233">
        <v>37</v>
      </c>
      <c r="D15734" s="234">
        <v>0.75</v>
      </c>
      <c r="E15734" s="235">
        <v>0</v>
      </c>
      <c r="F15734" s="235">
        <v>0.00011256377345203717</v>
      </c>
    </row>
    <row r="15735" ht="14.25" customHeight="1" spans="1:6" x14ac:dyDescent="0.25">
      <c r="A15735" s="232">
        <v>43793</v>
      </c>
      <c r="B15735" s="233">
        <v>328</v>
      </c>
      <c r="C15735" s="233">
        <v>38</v>
      </c>
      <c r="D15735" s="234">
        <v>0.7708333333321207</v>
      </c>
      <c r="E15735" s="235">
        <v>0</v>
      </c>
      <c r="F15735" s="235">
        <v>0.00010990967611554911</v>
      </c>
    </row>
    <row r="15736" ht="14.25" customHeight="1" spans="1:6" x14ac:dyDescent="0.25">
      <c r="A15736" s="232">
        <v>43793</v>
      </c>
      <c r="B15736" s="233">
        <v>328</v>
      </c>
      <c r="C15736" s="233">
        <v>39</v>
      </c>
      <c r="D15736" s="234">
        <v>0.7916666666678793</v>
      </c>
      <c r="E15736" s="235">
        <v>0</v>
      </c>
      <c r="F15736" s="235">
        <v>0.00010637421815411399</v>
      </c>
    </row>
    <row r="15737" ht="14.25" customHeight="1" spans="1:6" x14ac:dyDescent="0.25">
      <c r="A15737" s="232">
        <v>43793</v>
      </c>
      <c r="B15737" s="233">
        <v>328</v>
      </c>
      <c r="C15737" s="233">
        <v>40</v>
      </c>
      <c r="D15737" s="234">
        <v>0.8125</v>
      </c>
      <c r="E15737" s="235">
        <v>0</v>
      </c>
      <c r="F15737" s="235">
        <v>0.00010063535863031139</v>
      </c>
    </row>
    <row r="15738" ht="14.25" customHeight="1" spans="1:6" x14ac:dyDescent="0.25">
      <c r="A15738" s="232">
        <v>43793</v>
      </c>
      <c r="B15738" s="233">
        <v>328</v>
      </c>
      <c r="C15738" s="233">
        <v>41</v>
      </c>
      <c r="D15738" s="234">
        <v>0.8333333333321207</v>
      </c>
      <c r="E15738" s="235">
        <v>0</v>
      </c>
      <c r="F15738" s="235">
        <v>0.00009725013259358315</v>
      </c>
    </row>
    <row r="15739" ht="14.25" customHeight="1" spans="1:6" x14ac:dyDescent="0.25">
      <c r="A15739" s="232">
        <v>43793</v>
      </c>
      <c r="B15739" s="233">
        <v>328</v>
      </c>
      <c r="C15739" s="233">
        <v>42</v>
      </c>
      <c r="D15739" s="234">
        <v>0.8541666666678793</v>
      </c>
      <c r="E15739" s="235">
        <v>0</v>
      </c>
      <c r="F15739" s="235">
        <v>0.00009314379331826193</v>
      </c>
    </row>
    <row r="15740" ht="14.25" customHeight="1" spans="1:6" x14ac:dyDescent="0.25">
      <c r="A15740" s="232">
        <v>43793</v>
      </c>
      <c r="B15740" s="233">
        <v>328</v>
      </c>
      <c r="C15740" s="233">
        <v>43</v>
      </c>
      <c r="D15740" s="234">
        <v>0.875</v>
      </c>
      <c r="E15740" s="235">
        <v>0</v>
      </c>
      <c r="F15740" s="235">
        <v>0.00008833637172764196</v>
      </c>
    </row>
    <row r="15741" ht="14.25" customHeight="1" spans="1:6" x14ac:dyDescent="0.25">
      <c r="A15741" s="232">
        <v>43793</v>
      </c>
      <c r="B15741" s="233">
        <v>328</v>
      </c>
      <c r="C15741" s="233">
        <v>44</v>
      </c>
      <c r="D15741" s="234">
        <v>0.8958333333321207</v>
      </c>
      <c r="E15741" s="235">
        <v>0</v>
      </c>
      <c r="F15741" s="235">
        <v>0.00008392956860290699</v>
      </c>
    </row>
    <row r="15742" ht="14.25" customHeight="1" spans="1:6" x14ac:dyDescent="0.25">
      <c r="A15742" s="232">
        <v>43793</v>
      </c>
      <c r="B15742" s="233">
        <v>328</v>
      </c>
      <c r="C15742" s="233">
        <v>45</v>
      </c>
      <c r="D15742" s="234">
        <v>0.9166666666678793</v>
      </c>
      <c r="E15742" s="235">
        <v>0</v>
      </c>
      <c r="F15742" s="235">
        <v>0.00007832091008051702</v>
      </c>
    </row>
    <row r="15743" ht="14.25" customHeight="1" spans="1:6" x14ac:dyDescent="0.25">
      <c r="A15743" s="232">
        <v>43793</v>
      </c>
      <c r="B15743" s="233">
        <v>328</v>
      </c>
      <c r="C15743" s="233">
        <v>46</v>
      </c>
      <c r="D15743" s="234">
        <v>0.9375</v>
      </c>
      <c r="E15743" s="235">
        <v>0</v>
      </c>
      <c r="F15743" s="235">
        <v>0.00006880622151574834</v>
      </c>
    </row>
    <row r="15744" ht="14.25" customHeight="1" spans="1:6" x14ac:dyDescent="0.25">
      <c r="A15744" s="232">
        <v>43793</v>
      </c>
      <c r="B15744" s="233">
        <v>328</v>
      </c>
      <c r="C15744" s="233">
        <v>47</v>
      </c>
      <c r="D15744" s="234">
        <v>0.9583333333321207</v>
      </c>
      <c r="E15744" s="235">
        <v>0</v>
      </c>
      <c r="F15744" s="235">
        <v>0.000059191378334508385</v>
      </c>
    </row>
    <row r="15745" ht="14.25" customHeight="1" spans="1:6" x14ac:dyDescent="0.25">
      <c r="A15745" s="232">
        <v>43793</v>
      </c>
      <c r="B15745" s="233">
        <v>328</v>
      </c>
      <c r="C15745" s="233">
        <v>48</v>
      </c>
      <c r="D15745" s="234">
        <v>0.9791666666678793</v>
      </c>
      <c r="E15745" s="235">
        <v>0</v>
      </c>
      <c r="F15745" s="235">
        <v>0.000050077308235624696</v>
      </c>
    </row>
    <row r="15746" ht="14.25" customHeight="1" spans="1:6" x14ac:dyDescent="0.25">
      <c r="A15746" s="232">
        <v>43794</v>
      </c>
      <c r="B15746" s="233">
        <v>329</v>
      </c>
      <c r="C15746" s="233">
        <v>1</v>
      </c>
      <c r="D15746" s="234">
        <v>0</v>
      </c>
      <c r="E15746" s="235">
        <v>0</v>
      </c>
      <c r="F15746" s="235">
        <v>0.00004256571200028099</v>
      </c>
    </row>
    <row r="15747" ht="14.25" customHeight="1" spans="1:6" x14ac:dyDescent="0.25">
      <c r="A15747" s="232">
        <v>43794</v>
      </c>
      <c r="B15747" s="233">
        <v>329</v>
      </c>
      <c r="C15747" s="233">
        <v>2</v>
      </c>
      <c r="D15747" s="234">
        <v>0.020833333332120674</v>
      </c>
      <c r="E15747" s="235">
        <v>0</v>
      </c>
      <c r="F15747" s="235">
        <v>0.000038559527341431015</v>
      </c>
    </row>
    <row r="15748" ht="14.25" customHeight="1" spans="1:6" x14ac:dyDescent="0.25">
      <c r="A15748" s="232">
        <v>43794</v>
      </c>
      <c r="B15748" s="233">
        <v>329</v>
      </c>
      <c r="C15748" s="233">
        <v>3</v>
      </c>
      <c r="D15748" s="234">
        <v>0.041666666667879326</v>
      </c>
      <c r="E15748" s="235">
        <v>0</v>
      </c>
      <c r="F15748" s="235">
        <v>0.00003585535269670728</v>
      </c>
    </row>
    <row r="15749" ht="14.25" customHeight="1" spans="1:6" x14ac:dyDescent="0.25">
      <c r="A15749" s="232">
        <v>43794</v>
      </c>
      <c r="B15749" s="233">
        <v>329</v>
      </c>
      <c r="C15749" s="233">
        <v>4</v>
      </c>
      <c r="D15749" s="234">
        <v>0.0625</v>
      </c>
      <c r="E15749" s="235">
        <v>0</v>
      </c>
      <c r="F15749" s="235">
        <v>0.000033651951134339786</v>
      </c>
    </row>
    <row r="15750" ht="14.25" customHeight="1" spans="1:6" x14ac:dyDescent="0.25">
      <c r="A15750" s="232">
        <v>43794</v>
      </c>
      <c r="B15750" s="233">
        <v>329</v>
      </c>
      <c r="C15750" s="233">
        <v>5</v>
      </c>
      <c r="D15750" s="234">
        <v>0.08333333333212067</v>
      </c>
      <c r="E15750" s="235">
        <v>0</v>
      </c>
      <c r="F15750" s="235">
        <v>0.000032249786503742304</v>
      </c>
    </row>
    <row r="15751" ht="14.25" customHeight="1" spans="1:6" x14ac:dyDescent="0.25">
      <c r="A15751" s="232">
        <v>43794</v>
      </c>
      <c r="B15751" s="233">
        <v>329</v>
      </c>
      <c r="C15751" s="233">
        <v>6</v>
      </c>
      <c r="D15751" s="234">
        <v>0.10416666666787933</v>
      </c>
      <c r="E15751" s="235">
        <v>0</v>
      </c>
      <c r="F15751" s="235">
        <v>0.00003074746725667356</v>
      </c>
    </row>
    <row r="15752" ht="14.25" customHeight="1" spans="1:6" x14ac:dyDescent="0.25">
      <c r="A15752" s="232">
        <v>43794</v>
      </c>
      <c r="B15752" s="233">
        <v>329</v>
      </c>
      <c r="C15752" s="233">
        <v>7</v>
      </c>
      <c r="D15752" s="234">
        <v>0.125</v>
      </c>
      <c r="E15752" s="235">
        <v>0</v>
      </c>
      <c r="F15752" s="235">
        <v>0.00003054715802373107</v>
      </c>
    </row>
    <row r="15753" ht="14.25" customHeight="1" spans="1:6" x14ac:dyDescent="0.25">
      <c r="A15753" s="232">
        <v>43794</v>
      </c>
      <c r="B15753" s="233">
        <v>329</v>
      </c>
      <c r="C15753" s="233">
        <v>8</v>
      </c>
      <c r="D15753" s="234">
        <v>0.14583333333212067</v>
      </c>
      <c r="E15753" s="235">
        <v>0</v>
      </c>
      <c r="F15753" s="235">
        <v>0.000030246694174317314</v>
      </c>
    </row>
    <row r="15754" ht="14.25" customHeight="1" spans="1:6" x14ac:dyDescent="0.25">
      <c r="A15754" s="232">
        <v>43794</v>
      </c>
      <c r="B15754" s="233">
        <v>329</v>
      </c>
      <c r="C15754" s="233">
        <v>9</v>
      </c>
      <c r="D15754" s="234">
        <v>0.16666666666787933</v>
      </c>
      <c r="E15754" s="235">
        <v>0</v>
      </c>
      <c r="F15754" s="235">
        <v>0.000029946230324903566</v>
      </c>
    </row>
    <row r="15755" ht="14.25" customHeight="1" spans="1:6" x14ac:dyDescent="0.25">
      <c r="A15755" s="232">
        <v>43794</v>
      </c>
      <c r="B15755" s="233">
        <v>329</v>
      </c>
      <c r="C15755" s="233">
        <v>10</v>
      </c>
      <c r="D15755" s="234">
        <v>0.1875</v>
      </c>
      <c r="E15755" s="235">
        <v>0</v>
      </c>
      <c r="F15755" s="235">
        <v>0.000031047931106087315</v>
      </c>
    </row>
    <row r="15756" ht="14.25" customHeight="1" spans="1:6" x14ac:dyDescent="0.25">
      <c r="A15756" s="232">
        <v>43794</v>
      </c>
      <c r="B15756" s="233">
        <v>329</v>
      </c>
      <c r="C15756" s="233">
        <v>11</v>
      </c>
      <c r="D15756" s="234">
        <v>0.20833333333212067</v>
      </c>
      <c r="E15756" s="235">
        <v>0</v>
      </c>
      <c r="F15756" s="235">
        <v>0.0000326504049696273</v>
      </c>
    </row>
    <row r="15757" ht="14.25" customHeight="1" spans="1:6" x14ac:dyDescent="0.25">
      <c r="A15757" s="232">
        <v>43794</v>
      </c>
      <c r="B15757" s="233">
        <v>329</v>
      </c>
      <c r="C15757" s="233">
        <v>12</v>
      </c>
      <c r="D15757" s="234">
        <v>0.22916666666787933</v>
      </c>
      <c r="E15757" s="235">
        <v>0</v>
      </c>
      <c r="F15757" s="235">
        <v>0.000034753651915523535</v>
      </c>
    </row>
    <row r="15758" ht="14.25" customHeight="1" spans="1:6" x14ac:dyDescent="0.25">
      <c r="A15758" s="232">
        <v>43794</v>
      </c>
      <c r="B15758" s="233">
        <v>329</v>
      </c>
      <c r="C15758" s="233">
        <v>13</v>
      </c>
      <c r="D15758" s="234">
        <v>0.25</v>
      </c>
      <c r="E15758" s="235">
        <v>0</v>
      </c>
      <c r="F15758" s="235">
        <v>0.000041964784301453494</v>
      </c>
    </row>
    <row r="15759" ht="14.25" customHeight="1" spans="1:6" x14ac:dyDescent="0.25">
      <c r="A15759" s="232">
        <v>43794</v>
      </c>
      <c r="B15759" s="233">
        <v>329</v>
      </c>
      <c r="C15759" s="233">
        <v>14</v>
      </c>
      <c r="D15759" s="234">
        <v>0.2708333333321207</v>
      </c>
      <c r="E15759" s="235">
        <v>0</v>
      </c>
      <c r="F15759" s="235">
        <v>0.00004937622592032595</v>
      </c>
    </row>
    <row r="15760" ht="14.25" customHeight="1" spans="1:6" x14ac:dyDescent="0.25">
      <c r="A15760" s="232">
        <v>43794</v>
      </c>
      <c r="B15760" s="233">
        <v>329</v>
      </c>
      <c r="C15760" s="233">
        <v>15</v>
      </c>
      <c r="D15760" s="234">
        <v>0.2916666666678793</v>
      </c>
      <c r="E15760" s="235">
        <v>0</v>
      </c>
      <c r="F15760" s="235">
        <v>0.00006029307911569213</v>
      </c>
    </row>
    <row r="15761" ht="14.25" customHeight="1" spans="1:6" x14ac:dyDescent="0.25">
      <c r="A15761" s="232">
        <v>43794</v>
      </c>
      <c r="B15761" s="233">
        <v>329</v>
      </c>
      <c r="C15761" s="233">
        <v>16</v>
      </c>
      <c r="D15761" s="234">
        <v>0.3125</v>
      </c>
      <c r="E15761" s="235">
        <v>3.263929784967469e-7</v>
      </c>
      <c r="F15761" s="235">
        <v>0.00006730390226867957</v>
      </c>
    </row>
    <row r="15762" ht="14.25" customHeight="1" spans="1:6" x14ac:dyDescent="0.25">
      <c r="A15762" s="232">
        <v>43794</v>
      </c>
      <c r="B15762" s="233">
        <v>329</v>
      </c>
      <c r="C15762" s="233">
        <v>17</v>
      </c>
      <c r="D15762" s="234">
        <v>0.3333333333321207</v>
      </c>
      <c r="E15762" s="235">
        <v>0.000003203914444463095</v>
      </c>
      <c r="F15762" s="235">
        <v>0.00007120993231105831</v>
      </c>
    </row>
    <row r="15763" ht="14.25" customHeight="1" spans="1:6" x14ac:dyDescent="0.25">
      <c r="A15763" s="232">
        <v>43794</v>
      </c>
      <c r="B15763" s="233">
        <v>329</v>
      </c>
      <c r="C15763" s="233">
        <v>18</v>
      </c>
      <c r="D15763" s="234">
        <v>0.3541666666678793</v>
      </c>
      <c r="E15763" s="235">
        <v>0.000009553624004189696</v>
      </c>
      <c r="F15763" s="235">
        <v>0.00007100962307811582</v>
      </c>
    </row>
    <row r="15764" ht="14.25" customHeight="1" spans="1:6" x14ac:dyDescent="0.25">
      <c r="A15764" s="232">
        <v>43794</v>
      </c>
      <c r="B15764" s="233">
        <v>329</v>
      </c>
      <c r="C15764" s="233">
        <v>19</v>
      </c>
      <c r="D15764" s="234">
        <v>0.375</v>
      </c>
      <c r="E15764" s="235">
        <v>0.00001856025215447501</v>
      </c>
      <c r="F15764" s="235">
        <v>0.00007070915922870207</v>
      </c>
    </row>
    <row r="15765" ht="14.25" customHeight="1" spans="1:6" x14ac:dyDescent="0.25">
      <c r="A15765" s="232">
        <v>43794</v>
      </c>
      <c r="B15765" s="233">
        <v>329</v>
      </c>
      <c r="C15765" s="233">
        <v>20</v>
      </c>
      <c r="D15765" s="234">
        <v>0.3958333333321207</v>
      </c>
      <c r="E15765" s="235">
        <v>0.000026277673939242333</v>
      </c>
      <c r="F15765" s="235">
        <v>0.00007040869537928833</v>
      </c>
    </row>
    <row r="15766" ht="14.25" customHeight="1" spans="1:6" x14ac:dyDescent="0.25">
      <c r="A15766" s="232">
        <v>43794</v>
      </c>
      <c r="B15766" s="233">
        <v>329</v>
      </c>
      <c r="C15766" s="233">
        <v>21</v>
      </c>
      <c r="D15766" s="234">
        <v>0.4166666666678793</v>
      </c>
      <c r="E15766" s="235">
        <v>0.000037353693218957335</v>
      </c>
      <c r="F15766" s="235">
        <v>0.00006920683998163334</v>
      </c>
    </row>
    <row r="15767" ht="14.25" customHeight="1" spans="1:6" x14ac:dyDescent="0.25">
      <c r="A15767" s="232">
        <v>43794</v>
      </c>
      <c r="B15767" s="233">
        <v>329</v>
      </c>
      <c r="C15767" s="233">
        <v>22</v>
      </c>
      <c r="D15767" s="234">
        <v>0.4375</v>
      </c>
      <c r="E15767" s="235">
        <v>0.00004467930246945605</v>
      </c>
      <c r="F15767" s="235">
        <v>0.00006750421150162208</v>
      </c>
    </row>
    <row r="15768" ht="14.25" customHeight="1" spans="1:6" x14ac:dyDescent="0.25">
      <c r="A15768" s="232">
        <v>43794</v>
      </c>
      <c r="B15768" s="233">
        <v>329</v>
      </c>
      <c r="C15768" s="233">
        <v>23</v>
      </c>
      <c r="D15768" s="234">
        <v>0.4583333333321207</v>
      </c>
      <c r="E15768" s="235">
        <v>0.00005742149551153408</v>
      </c>
      <c r="F15768" s="235">
        <v>0.00006740405688515083</v>
      </c>
    </row>
    <row r="15769" ht="14.25" customHeight="1" spans="1:6" x14ac:dyDescent="0.25">
      <c r="A15769" s="232">
        <v>43794</v>
      </c>
      <c r="B15769" s="233">
        <v>329</v>
      </c>
      <c r="C15769" s="233">
        <v>24</v>
      </c>
      <c r="D15769" s="234">
        <v>0.4791666666678793</v>
      </c>
      <c r="E15769" s="235">
        <v>0.00005816637879820951</v>
      </c>
      <c r="F15769" s="235">
        <v>0.00006820529381692084</v>
      </c>
    </row>
    <row r="15770" ht="14.25" customHeight="1" spans="1:6" x14ac:dyDescent="0.25">
      <c r="A15770" s="232">
        <v>43794</v>
      </c>
      <c r="B15770" s="233">
        <v>329</v>
      </c>
      <c r="C15770" s="233">
        <v>25</v>
      </c>
      <c r="D15770" s="234">
        <v>0.5</v>
      </c>
      <c r="E15770" s="235">
        <v>0.0000527222394531572</v>
      </c>
      <c r="F15770" s="235">
        <v>0.00006980776768046082</v>
      </c>
    </row>
    <row r="15771" ht="14.25" customHeight="1" spans="1:6" x14ac:dyDescent="0.25">
      <c r="A15771" s="232">
        <v>43794</v>
      </c>
      <c r="B15771" s="233">
        <v>329</v>
      </c>
      <c r="C15771" s="233">
        <v>26</v>
      </c>
      <c r="D15771" s="234">
        <v>0.5208333333321207</v>
      </c>
      <c r="E15771" s="235">
        <v>0.000042835624573787734</v>
      </c>
      <c r="F15771" s="235">
        <v>0.00006960745844751831</v>
      </c>
    </row>
    <row r="15772" ht="14.25" customHeight="1" spans="1:6" x14ac:dyDescent="0.25">
      <c r="A15772" s="232">
        <v>43794</v>
      </c>
      <c r="B15772" s="233">
        <v>329</v>
      </c>
      <c r="C15772" s="233">
        <v>27</v>
      </c>
      <c r="D15772" s="234">
        <v>0.5416666666678793</v>
      </c>
      <c r="E15772" s="235">
        <v>0.00004103279170216015</v>
      </c>
      <c r="F15772" s="235">
        <v>0.00006880622151574834</v>
      </c>
    </row>
    <row r="15773" ht="14.25" customHeight="1" spans="1:6" x14ac:dyDescent="0.25">
      <c r="A15773" s="232">
        <v>43794</v>
      </c>
      <c r="B15773" s="233">
        <v>329</v>
      </c>
      <c r="C15773" s="233">
        <v>28</v>
      </c>
      <c r="D15773" s="234">
        <v>0.5625</v>
      </c>
      <c r="E15773" s="235">
        <v>0.00003248289155245943</v>
      </c>
      <c r="F15773" s="235">
        <v>0.00006710359303573709</v>
      </c>
    </row>
    <row r="15774" ht="14.25" customHeight="1" spans="1:6" x14ac:dyDescent="0.25">
      <c r="A15774" s="232">
        <v>43794</v>
      </c>
      <c r="B15774" s="233">
        <v>329</v>
      </c>
      <c r="C15774" s="233">
        <v>29</v>
      </c>
      <c r="D15774" s="234">
        <v>0.5833333333321207</v>
      </c>
      <c r="E15774" s="235">
        <v>0.000024559843491446208</v>
      </c>
      <c r="F15774" s="235">
        <v>0.00006620220148749584</v>
      </c>
    </row>
    <row r="15775" ht="14.25" customHeight="1" spans="1:6" x14ac:dyDescent="0.25">
      <c r="A15775" s="232">
        <v>43794</v>
      </c>
      <c r="B15775" s="233">
        <v>329</v>
      </c>
      <c r="C15775" s="233">
        <v>30</v>
      </c>
      <c r="D15775" s="234">
        <v>0.6041666666678793</v>
      </c>
      <c r="E15775" s="235">
        <v>0.000017119579799747296</v>
      </c>
      <c r="F15775" s="235">
        <v>0.00006810513920044957</v>
      </c>
    </row>
    <row r="15776" ht="14.25" customHeight="1" spans="1:6" x14ac:dyDescent="0.25">
      <c r="A15776" s="232">
        <v>43794</v>
      </c>
      <c r="B15776" s="233">
        <v>329</v>
      </c>
      <c r="C15776" s="233">
        <v>31</v>
      </c>
      <c r="D15776" s="234">
        <v>0.625</v>
      </c>
      <c r="E15776" s="235">
        <v>0.000008821837892731915</v>
      </c>
      <c r="F15776" s="235">
        <v>0.00007050884999575957</v>
      </c>
    </row>
    <row r="15777" ht="14.25" customHeight="1" spans="1:6" x14ac:dyDescent="0.25">
      <c r="A15777" s="232">
        <v>43794</v>
      </c>
      <c r="B15777" s="233">
        <v>329</v>
      </c>
      <c r="C15777" s="233">
        <v>32</v>
      </c>
      <c r="D15777" s="234">
        <v>0.6458333333321207</v>
      </c>
      <c r="E15777" s="235">
        <v>0.000003008369265945624</v>
      </c>
      <c r="F15777" s="235">
        <v>0.00007691874544991952</v>
      </c>
    </row>
    <row r="15778" ht="14.25" customHeight="1" spans="1:6" x14ac:dyDescent="0.25">
      <c r="A15778" s="232">
        <v>43794</v>
      </c>
      <c r="B15778" s="233">
        <v>329</v>
      </c>
      <c r="C15778" s="233">
        <v>33</v>
      </c>
      <c r="D15778" s="234">
        <v>0.6666666666678793</v>
      </c>
      <c r="E15778" s="235">
        <v>1.8803935834448675e-8</v>
      </c>
      <c r="F15778" s="235">
        <v>0.00008693420709704446</v>
      </c>
    </row>
    <row r="15779" ht="14.25" customHeight="1" spans="1:6" x14ac:dyDescent="0.25">
      <c r="A15779" s="232">
        <v>43794</v>
      </c>
      <c r="B15779" s="233">
        <v>329</v>
      </c>
      <c r="C15779" s="233">
        <v>34</v>
      </c>
      <c r="D15779" s="234">
        <v>0.6875</v>
      </c>
      <c r="E15779" s="235">
        <v>0</v>
      </c>
      <c r="F15779" s="235">
        <v>0.0000985521426077094</v>
      </c>
    </row>
    <row r="15780" ht="14.25" customHeight="1" spans="1:6" x14ac:dyDescent="0.25">
      <c r="A15780" s="232">
        <v>43794</v>
      </c>
      <c r="B15780" s="233">
        <v>329</v>
      </c>
      <c r="C15780" s="233">
        <v>35</v>
      </c>
      <c r="D15780" s="234">
        <v>0.7083333333321207</v>
      </c>
      <c r="E15780" s="235">
        <v>0</v>
      </c>
      <c r="F15780" s="235">
        <v>0.00010514231637151761</v>
      </c>
    </row>
    <row r="15781" ht="14.25" customHeight="1" spans="1:6" x14ac:dyDescent="0.25">
      <c r="A15781" s="232">
        <v>43794</v>
      </c>
      <c r="B15781" s="233">
        <v>329</v>
      </c>
      <c r="C15781" s="233">
        <v>36</v>
      </c>
      <c r="D15781" s="234">
        <v>0.7291666666678793</v>
      </c>
      <c r="E15781" s="235">
        <v>0</v>
      </c>
      <c r="F15781" s="235">
        <v>0.00010867777433295271</v>
      </c>
    </row>
    <row r="15782" ht="14.25" customHeight="1" spans="1:6" x14ac:dyDescent="0.25">
      <c r="A15782" s="232">
        <v>43794</v>
      </c>
      <c r="B15782" s="233">
        <v>329</v>
      </c>
      <c r="C15782" s="233">
        <v>37</v>
      </c>
      <c r="D15782" s="234">
        <v>0.75</v>
      </c>
      <c r="E15782" s="235">
        <v>0</v>
      </c>
      <c r="F15782" s="235">
        <v>0.00010980952149907784</v>
      </c>
    </row>
    <row r="15783" ht="14.25" customHeight="1" spans="1:6" x14ac:dyDescent="0.25">
      <c r="A15783" s="232">
        <v>43794</v>
      </c>
      <c r="B15783" s="233">
        <v>329</v>
      </c>
      <c r="C15783" s="233">
        <v>38</v>
      </c>
      <c r="D15783" s="234">
        <v>0.7708333333321207</v>
      </c>
      <c r="E15783" s="235">
        <v>0</v>
      </c>
      <c r="F15783" s="235">
        <v>0.00010807684663412522</v>
      </c>
    </row>
    <row r="15784" ht="14.25" customHeight="1" spans="1:6" x14ac:dyDescent="0.25">
      <c r="A15784" s="232">
        <v>43794</v>
      </c>
      <c r="B15784" s="233">
        <v>329</v>
      </c>
      <c r="C15784" s="233">
        <v>39</v>
      </c>
      <c r="D15784" s="234">
        <v>0.7916666666678793</v>
      </c>
      <c r="E15784" s="235">
        <v>0</v>
      </c>
      <c r="F15784" s="235">
        <v>0.00010344970335315349</v>
      </c>
    </row>
    <row r="15785" ht="14.25" customHeight="1" spans="1:6" x14ac:dyDescent="0.25">
      <c r="A15785" s="232">
        <v>43794</v>
      </c>
      <c r="B15785" s="233">
        <v>329</v>
      </c>
      <c r="C15785" s="233">
        <v>40</v>
      </c>
      <c r="D15785" s="234">
        <v>0.8125</v>
      </c>
      <c r="E15785" s="235">
        <v>0</v>
      </c>
      <c r="F15785" s="235">
        <v>0.00009775090567593941</v>
      </c>
    </row>
    <row r="15786" ht="14.25" customHeight="1" spans="1:6" x14ac:dyDescent="0.25">
      <c r="A15786" s="232">
        <v>43794</v>
      </c>
      <c r="B15786" s="233">
        <v>329</v>
      </c>
      <c r="C15786" s="233">
        <v>41</v>
      </c>
      <c r="D15786" s="234">
        <v>0.8333333333321207</v>
      </c>
      <c r="E15786" s="235">
        <v>0</v>
      </c>
      <c r="F15786" s="235">
        <v>0.00009404518486650317</v>
      </c>
    </row>
    <row r="15787" ht="14.25" customHeight="1" spans="1:6" x14ac:dyDescent="0.25">
      <c r="A15787" s="232">
        <v>43794</v>
      </c>
      <c r="B15787" s="233">
        <v>329</v>
      </c>
      <c r="C15787" s="233">
        <v>42</v>
      </c>
      <c r="D15787" s="234">
        <v>0.8541666666678793</v>
      </c>
      <c r="E15787" s="235">
        <v>0</v>
      </c>
      <c r="F15787" s="235">
        <v>0.00009033946405706695</v>
      </c>
    </row>
    <row r="15788" ht="14.25" customHeight="1" spans="1:6" x14ac:dyDescent="0.25">
      <c r="A15788" s="232">
        <v>43794</v>
      </c>
      <c r="B15788" s="233">
        <v>329</v>
      </c>
      <c r="C15788" s="233">
        <v>43</v>
      </c>
      <c r="D15788" s="234">
        <v>0.875</v>
      </c>
      <c r="E15788" s="235">
        <v>0</v>
      </c>
      <c r="F15788" s="235">
        <v>0.00008603281554880323</v>
      </c>
    </row>
    <row r="15789" ht="14.25" customHeight="1" spans="1:6" x14ac:dyDescent="0.25">
      <c r="A15789" s="232">
        <v>43794</v>
      </c>
      <c r="B15789" s="233">
        <v>329</v>
      </c>
      <c r="C15789" s="233">
        <v>44</v>
      </c>
      <c r="D15789" s="234">
        <v>0.8958333333321207</v>
      </c>
      <c r="E15789" s="235">
        <v>0</v>
      </c>
      <c r="F15789" s="235">
        <v>0.00008202663088995325</v>
      </c>
    </row>
    <row r="15790" ht="14.25" customHeight="1" spans="1:6" x14ac:dyDescent="0.25">
      <c r="A15790" s="232">
        <v>43794</v>
      </c>
      <c r="B15790" s="233">
        <v>329</v>
      </c>
      <c r="C15790" s="233">
        <v>45</v>
      </c>
      <c r="D15790" s="234">
        <v>0.9166666666678793</v>
      </c>
      <c r="E15790" s="235">
        <v>0</v>
      </c>
      <c r="F15790" s="235">
        <v>0.00007792029161463202</v>
      </c>
    </row>
    <row r="15791" ht="14.25" customHeight="1" spans="1:6" x14ac:dyDescent="0.25">
      <c r="A15791" s="232">
        <v>43794</v>
      </c>
      <c r="B15791" s="233">
        <v>329</v>
      </c>
      <c r="C15791" s="233">
        <v>46</v>
      </c>
      <c r="D15791" s="234">
        <v>0.9375</v>
      </c>
      <c r="E15791" s="235">
        <v>0</v>
      </c>
      <c r="F15791" s="235">
        <v>0.00006950730383104707</v>
      </c>
    </row>
    <row r="15792" ht="14.25" customHeight="1" spans="1:6" x14ac:dyDescent="0.25">
      <c r="A15792" s="232">
        <v>43794</v>
      </c>
      <c r="B15792" s="233">
        <v>329</v>
      </c>
      <c r="C15792" s="233">
        <v>47</v>
      </c>
      <c r="D15792" s="234">
        <v>0.9583333333321207</v>
      </c>
      <c r="E15792" s="235">
        <v>0</v>
      </c>
      <c r="F15792" s="235">
        <v>0.00006109431604746214</v>
      </c>
    </row>
    <row r="15793" ht="14.25" customHeight="1" spans="1:6" x14ac:dyDescent="0.25">
      <c r="A15793" s="232">
        <v>43794</v>
      </c>
      <c r="B15793" s="233">
        <v>329</v>
      </c>
      <c r="C15793" s="233">
        <v>48</v>
      </c>
      <c r="D15793" s="234">
        <v>0.9791666666678793</v>
      </c>
      <c r="E15793" s="235">
        <v>0</v>
      </c>
      <c r="F15793" s="235">
        <v>0.00005308194672976218</v>
      </c>
    </row>
    <row r="15794" ht="14.25" customHeight="1" spans="1:6" x14ac:dyDescent="0.25">
      <c r="A15794" s="232">
        <v>43795</v>
      </c>
      <c r="B15794" s="233">
        <v>330</v>
      </c>
      <c r="C15794" s="233">
        <v>1</v>
      </c>
      <c r="D15794" s="234">
        <v>0</v>
      </c>
      <c r="E15794" s="235">
        <v>0</v>
      </c>
      <c r="F15794" s="235">
        <v>0.00004667205127560222</v>
      </c>
    </row>
    <row r="15795" ht="14.25" customHeight="1" spans="1:6" x14ac:dyDescent="0.25">
      <c r="A15795" s="232">
        <v>43795</v>
      </c>
      <c r="B15795" s="233">
        <v>330</v>
      </c>
      <c r="C15795" s="233">
        <v>2</v>
      </c>
      <c r="D15795" s="234">
        <v>0.020833333332120674</v>
      </c>
      <c r="E15795" s="235">
        <v>0</v>
      </c>
      <c r="F15795" s="235">
        <v>0.000041263701986154747</v>
      </c>
    </row>
    <row r="15796" ht="14.25" customHeight="1" spans="1:6" x14ac:dyDescent="0.25">
      <c r="A15796" s="232">
        <v>43795</v>
      </c>
      <c r="B15796" s="233">
        <v>330</v>
      </c>
      <c r="C15796" s="233">
        <v>3</v>
      </c>
      <c r="D15796" s="234">
        <v>0.041666666667879326</v>
      </c>
      <c r="E15796" s="235">
        <v>0</v>
      </c>
      <c r="F15796" s="235">
        <v>0.000038158908875546014</v>
      </c>
    </row>
    <row r="15797" ht="14.25" customHeight="1" spans="1:6" x14ac:dyDescent="0.25">
      <c r="A15797" s="232">
        <v>43795</v>
      </c>
      <c r="B15797" s="233">
        <v>330</v>
      </c>
      <c r="C15797" s="233">
        <v>4</v>
      </c>
      <c r="D15797" s="234">
        <v>0.0625</v>
      </c>
      <c r="E15797" s="235">
        <v>0</v>
      </c>
      <c r="F15797" s="235">
        <v>0.00003505411576493728</v>
      </c>
    </row>
    <row r="15798" ht="14.25" customHeight="1" spans="1:6" x14ac:dyDescent="0.25">
      <c r="A15798" s="232">
        <v>43795</v>
      </c>
      <c r="B15798" s="233">
        <v>330</v>
      </c>
      <c r="C15798" s="233">
        <v>5</v>
      </c>
      <c r="D15798" s="234">
        <v>0.08333333333212067</v>
      </c>
      <c r="E15798" s="235">
        <v>0</v>
      </c>
      <c r="F15798" s="235">
        <v>0.000033551796517868546</v>
      </c>
    </row>
    <row r="15799" ht="14.25" customHeight="1" spans="1:6" x14ac:dyDescent="0.25">
      <c r="A15799" s="232">
        <v>43795</v>
      </c>
      <c r="B15799" s="233">
        <v>330</v>
      </c>
      <c r="C15799" s="233">
        <v>6</v>
      </c>
      <c r="D15799" s="234">
        <v>0.10416666666787933</v>
      </c>
      <c r="E15799" s="235">
        <v>0</v>
      </c>
      <c r="F15799" s="235">
        <v>0.00003194932265432856</v>
      </c>
    </row>
    <row r="15800" ht="14.25" customHeight="1" spans="1:6" x14ac:dyDescent="0.25">
      <c r="A15800" s="232">
        <v>43795</v>
      </c>
      <c r="B15800" s="233">
        <v>330</v>
      </c>
      <c r="C15800" s="233">
        <v>7</v>
      </c>
      <c r="D15800" s="234">
        <v>0.125</v>
      </c>
      <c r="E15800" s="235">
        <v>0</v>
      </c>
      <c r="F15800" s="235">
        <v>0.00003174901342138605</v>
      </c>
    </row>
    <row r="15801" ht="14.25" customHeight="1" spans="1:6" x14ac:dyDescent="0.25">
      <c r="A15801" s="232">
        <v>43795</v>
      </c>
      <c r="B15801" s="233">
        <v>330</v>
      </c>
      <c r="C15801" s="233">
        <v>8</v>
      </c>
      <c r="D15801" s="234">
        <v>0.14583333333212067</v>
      </c>
      <c r="E15801" s="235">
        <v>0</v>
      </c>
      <c r="F15801" s="235">
        <v>0.000031148085722558555</v>
      </c>
    </row>
    <row r="15802" ht="14.25" customHeight="1" spans="1:6" x14ac:dyDescent="0.25">
      <c r="A15802" s="232">
        <v>43795</v>
      </c>
      <c r="B15802" s="233">
        <v>330</v>
      </c>
      <c r="C15802" s="233">
        <v>9</v>
      </c>
      <c r="D15802" s="234">
        <v>0.16666666666787933</v>
      </c>
      <c r="E15802" s="235">
        <v>0</v>
      </c>
      <c r="F15802" s="235">
        <v>0.000031047931106087315</v>
      </c>
    </row>
    <row r="15803" ht="14.25" customHeight="1" spans="1:6" x14ac:dyDescent="0.25">
      <c r="A15803" s="232">
        <v>43795</v>
      </c>
      <c r="B15803" s="233">
        <v>330</v>
      </c>
      <c r="C15803" s="233">
        <v>10</v>
      </c>
      <c r="D15803" s="234">
        <v>0.1875</v>
      </c>
      <c r="E15803" s="235">
        <v>0</v>
      </c>
      <c r="F15803" s="235">
        <v>0.00003124824033902981</v>
      </c>
    </row>
    <row r="15804" ht="14.25" customHeight="1" spans="1:6" x14ac:dyDescent="0.25">
      <c r="A15804" s="232">
        <v>43795</v>
      </c>
      <c r="B15804" s="233">
        <v>330</v>
      </c>
      <c r="C15804" s="233">
        <v>11</v>
      </c>
      <c r="D15804" s="234">
        <v>0.20833333333212067</v>
      </c>
      <c r="E15804" s="235">
        <v>0</v>
      </c>
      <c r="F15804" s="235">
        <v>0.00003214963188727106</v>
      </c>
    </row>
    <row r="15805" ht="14.25" customHeight="1" spans="1:6" x14ac:dyDescent="0.25">
      <c r="A15805" s="232">
        <v>43795</v>
      </c>
      <c r="B15805" s="233">
        <v>330</v>
      </c>
      <c r="C15805" s="233">
        <v>12</v>
      </c>
      <c r="D15805" s="234">
        <v>0.22916666666787933</v>
      </c>
      <c r="E15805" s="235">
        <v>0</v>
      </c>
      <c r="F15805" s="235">
        <v>0.00003425287883316729</v>
      </c>
    </row>
    <row r="15806" ht="14.25" customHeight="1" spans="1:6" x14ac:dyDescent="0.25">
      <c r="A15806" s="232">
        <v>43795</v>
      </c>
      <c r="B15806" s="233">
        <v>330</v>
      </c>
      <c r="C15806" s="233">
        <v>13</v>
      </c>
      <c r="D15806" s="234">
        <v>0.25</v>
      </c>
      <c r="E15806" s="235">
        <v>0</v>
      </c>
      <c r="F15806" s="235">
        <v>0.000038158908875546014</v>
      </c>
    </row>
    <row r="15807" ht="14.25" customHeight="1" spans="1:6" x14ac:dyDescent="0.25">
      <c r="A15807" s="232">
        <v>43795</v>
      </c>
      <c r="B15807" s="233">
        <v>330</v>
      </c>
      <c r="C15807" s="233">
        <v>14</v>
      </c>
      <c r="D15807" s="234">
        <v>0.2708333333321207</v>
      </c>
      <c r="E15807" s="235">
        <v>0</v>
      </c>
      <c r="F15807" s="235">
        <v>0.00004186462968498224</v>
      </c>
    </row>
    <row r="15808" ht="14.25" customHeight="1" spans="1:6" x14ac:dyDescent="0.25">
      <c r="A15808" s="232">
        <v>43795</v>
      </c>
      <c r="B15808" s="233">
        <v>330</v>
      </c>
      <c r="C15808" s="233">
        <v>15</v>
      </c>
      <c r="D15808" s="234">
        <v>0.2916666666678793</v>
      </c>
      <c r="E15808" s="235">
        <v>0</v>
      </c>
      <c r="F15808" s="235">
        <v>0.00004667205127560222</v>
      </c>
    </row>
    <row r="15809" ht="14.25" customHeight="1" spans="1:6" x14ac:dyDescent="0.25">
      <c r="A15809" s="232">
        <v>43795</v>
      </c>
      <c r="B15809" s="233">
        <v>330</v>
      </c>
      <c r="C15809" s="233">
        <v>16</v>
      </c>
      <c r="D15809" s="234">
        <v>0.3125</v>
      </c>
      <c r="E15809" s="235">
        <v>0.0000011656892089169531</v>
      </c>
      <c r="F15809" s="235">
        <v>0.000054383956743888416</v>
      </c>
    </row>
    <row r="15810" ht="14.25" customHeight="1" spans="1:6" x14ac:dyDescent="0.25">
      <c r="A15810" s="232">
        <v>43795</v>
      </c>
      <c r="B15810" s="233">
        <v>330</v>
      </c>
      <c r="C15810" s="233">
        <v>17</v>
      </c>
      <c r="D15810" s="234">
        <v>0.3333333333321207</v>
      </c>
      <c r="E15810" s="235">
        <v>0.000008293893387730076</v>
      </c>
      <c r="F15810" s="235">
        <v>0.00006399879992512835</v>
      </c>
    </row>
    <row r="15811" ht="14.25" customHeight="1" spans="1:6" x14ac:dyDescent="0.25">
      <c r="A15811" s="232">
        <v>43795</v>
      </c>
      <c r="B15811" s="233">
        <v>330</v>
      </c>
      <c r="C15811" s="233">
        <v>18</v>
      </c>
      <c r="D15811" s="234">
        <v>0.3541666666678793</v>
      </c>
      <c r="E15811" s="235">
        <v>0.000023868698145696645</v>
      </c>
      <c r="F15811" s="235">
        <v>0.00007211132385929955</v>
      </c>
    </row>
    <row r="15812" ht="14.25" customHeight="1" spans="1:6" x14ac:dyDescent="0.25">
      <c r="A15812" s="232">
        <v>43795</v>
      </c>
      <c r="B15812" s="233">
        <v>330</v>
      </c>
      <c r="C15812" s="233">
        <v>19</v>
      </c>
      <c r="D15812" s="234">
        <v>0.375</v>
      </c>
      <c r="E15812" s="235">
        <v>0.000050140023813481675</v>
      </c>
      <c r="F15812" s="235">
        <v>0.00007551658081932205</v>
      </c>
    </row>
    <row r="15813" ht="14.25" customHeight="1" spans="1:6" x14ac:dyDescent="0.25">
      <c r="A15813" s="232">
        <v>43795</v>
      </c>
      <c r="B15813" s="233">
        <v>330</v>
      </c>
      <c r="C15813" s="233">
        <v>20</v>
      </c>
      <c r="D15813" s="234">
        <v>0.3958333333321207</v>
      </c>
      <c r="E15813" s="235">
        <v>0.00006876161316250467</v>
      </c>
      <c r="F15813" s="235">
        <v>0.00007842106469698827</v>
      </c>
    </row>
    <row r="15814" ht="14.25" customHeight="1" spans="1:6" x14ac:dyDescent="0.25">
      <c r="A15814" s="232">
        <v>43795</v>
      </c>
      <c r="B15814" s="233">
        <v>330</v>
      </c>
      <c r="C15814" s="233">
        <v>21</v>
      </c>
      <c r="D15814" s="234">
        <v>0.4166666666678793</v>
      </c>
      <c r="E15814" s="235">
        <v>0.0000855584803628447</v>
      </c>
      <c r="F15814" s="235">
        <v>0.00007691874544991952</v>
      </c>
    </row>
    <row r="15815" ht="14.25" customHeight="1" spans="1:6" x14ac:dyDescent="0.25">
      <c r="A15815" s="232">
        <v>43795</v>
      </c>
      <c r="B15815" s="233">
        <v>330</v>
      </c>
      <c r="C15815" s="233">
        <v>22</v>
      </c>
      <c r="D15815" s="234">
        <v>0.4375</v>
      </c>
      <c r="E15815" s="235">
        <v>0.0001060848512621507</v>
      </c>
      <c r="F15815" s="235">
        <v>0.00007842106469698827</v>
      </c>
    </row>
    <row r="15816" ht="14.25" customHeight="1" spans="1:6" x14ac:dyDescent="0.25">
      <c r="A15816" s="232">
        <v>43795</v>
      </c>
      <c r="B15816" s="233">
        <v>330</v>
      </c>
      <c r="C15816" s="233">
        <v>23</v>
      </c>
      <c r="D15816" s="234">
        <v>0.4583333333321207</v>
      </c>
      <c r="E15816" s="235">
        <v>0.00012164658413525901</v>
      </c>
      <c r="F15816" s="235">
        <v>0.00007591719928520704</v>
      </c>
    </row>
    <row r="15817" ht="14.25" customHeight="1" spans="1:6" x14ac:dyDescent="0.25">
      <c r="A15817" s="232">
        <v>43795</v>
      </c>
      <c r="B15817" s="233">
        <v>330</v>
      </c>
      <c r="C15817" s="233">
        <v>24</v>
      </c>
      <c r="D15817" s="234">
        <v>0.4791666666678793</v>
      </c>
      <c r="E15817" s="235">
        <v>0.00011230327519450585</v>
      </c>
      <c r="F15817" s="235">
        <v>0.0000738139523393108</v>
      </c>
    </row>
    <row r="15818" ht="14.25" customHeight="1" spans="1:6" x14ac:dyDescent="0.25">
      <c r="A15818" s="232">
        <v>43795</v>
      </c>
      <c r="B15818" s="233">
        <v>330</v>
      </c>
      <c r="C15818" s="233">
        <v>25</v>
      </c>
      <c r="D15818" s="234">
        <v>0.5</v>
      </c>
      <c r="E15818" s="235">
        <v>0.00012059923218797874</v>
      </c>
      <c r="F15818" s="235">
        <v>0.00007551658081932205</v>
      </c>
    </row>
    <row r="15819" ht="14.25" customHeight="1" spans="1:6" x14ac:dyDescent="0.25">
      <c r="A15819" s="232">
        <v>43795</v>
      </c>
      <c r="B15819" s="233">
        <v>330</v>
      </c>
      <c r="C15819" s="233">
        <v>26</v>
      </c>
      <c r="D15819" s="234">
        <v>0.5208333333321207</v>
      </c>
      <c r="E15819" s="235">
        <v>0.00010890426505989462</v>
      </c>
      <c r="F15819" s="235">
        <v>0.00007621766313462079</v>
      </c>
    </row>
    <row r="15820" ht="14.25" customHeight="1" spans="1:6" x14ac:dyDescent="0.25">
      <c r="A15820" s="232">
        <v>43795</v>
      </c>
      <c r="B15820" s="233">
        <v>330</v>
      </c>
      <c r="C15820" s="233">
        <v>27</v>
      </c>
      <c r="D15820" s="234">
        <v>0.5416666666678793</v>
      </c>
      <c r="E15820" s="235">
        <v>0.00010037677673052875</v>
      </c>
      <c r="F15820" s="235">
        <v>0.00007581704466873579</v>
      </c>
    </row>
    <row r="15821" ht="14.25" customHeight="1" spans="1:6" x14ac:dyDescent="0.25">
      <c r="A15821" s="232">
        <v>43795</v>
      </c>
      <c r="B15821" s="233">
        <v>330</v>
      </c>
      <c r="C15821" s="233">
        <v>28</v>
      </c>
      <c r="D15821" s="234">
        <v>0.5625</v>
      </c>
      <c r="E15821" s="235">
        <v>0.00008772531138497518</v>
      </c>
      <c r="F15821" s="235">
        <v>0.00007421457080519578</v>
      </c>
    </row>
    <row r="15822" ht="14.25" customHeight="1" spans="1:6" x14ac:dyDescent="0.25">
      <c r="A15822" s="232">
        <v>43795</v>
      </c>
      <c r="B15822" s="233">
        <v>330</v>
      </c>
      <c r="C15822" s="233">
        <v>29</v>
      </c>
      <c r="D15822" s="234">
        <v>0.5833333333321207</v>
      </c>
      <c r="E15822" s="235">
        <v>0.00006880828336896547</v>
      </c>
      <c r="F15822" s="235">
        <v>0.00007291256079106956</v>
      </c>
    </row>
    <row r="15823" ht="14.25" customHeight="1" spans="1:6" x14ac:dyDescent="0.25">
      <c r="A15823" s="232">
        <v>43795</v>
      </c>
      <c r="B15823" s="233">
        <v>330</v>
      </c>
      <c r="C15823" s="233">
        <v>30</v>
      </c>
      <c r="D15823" s="234">
        <v>0.6041666666678793</v>
      </c>
      <c r="E15823" s="235">
        <v>0.000044124306471310765</v>
      </c>
      <c r="F15823" s="235">
        <v>0.00007551658081932205</v>
      </c>
    </row>
    <row r="15824" ht="14.25" customHeight="1" spans="1:6" x14ac:dyDescent="0.25">
      <c r="A15824" s="232">
        <v>43795</v>
      </c>
      <c r="B15824" s="233">
        <v>330</v>
      </c>
      <c r="C15824" s="233">
        <v>31</v>
      </c>
      <c r="D15824" s="234">
        <v>0.625</v>
      </c>
      <c r="E15824" s="235">
        <v>0.000021955725836785653</v>
      </c>
      <c r="F15824" s="235">
        <v>0.00007711905468286203</v>
      </c>
    </row>
    <row r="15825" ht="14.25" customHeight="1" spans="1:6" x14ac:dyDescent="0.25">
      <c r="A15825" s="232">
        <v>43795</v>
      </c>
      <c r="B15825" s="233">
        <v>330</v>
      </c>
      <c r="C15825" s="233">
        <v>32</v>
      </c>
      <c r="D15825" s="234">
        <v>0.6458333333321207</v>
      </c>
      <c r="E15825" s="235">
        <v>0.000005855536370090789</v>
      </c>
      <c r="F15825" s="235">
        <v>0.00008162601242406827</v>
      </c>
    </row>
    <row r="15826" ht="14.25" customHeight="1" spans="1:6" x14ac:dyDescent="0.25">
      <c r="A15826" s="232">
        <v>43795</v>
      </c>
      <c r="B15826" s="233">
        <v>330</v>
      </c>
      <c r="C15826" s="233">
        <v>33</v>
      </c>
      <c r="D15826" s="234">
        <v>0.6666666666678793</v>
      </c>
      <c r="E15826" s="235">
        <v>1.5889631312563232e-7</v>
      </c>
      <c r="F15826" s="235">
        <v>0.00008873699019352696</v>
      </c>
    </row>
    <row r="15827" ht="14.25" customHeight="1" spans="1:6" x14ac:dyDescent="0.25">
      <c r="A15827" s="232">
        <v>43795</v>
      </c>
      <c r="B15827" s="233">
        <v>330</v>
      </c>
      <c r="C15827" s="233">
        <v>34</v>
      </c>
      <c r="D15827" s="234">
        <v>0.6875</v>
      </c>
      <c r="E15827" s="235">
        <v>1.9852024061286797e-8</v>
      </c>
      <c r="F15827" s="235">
        <v>0.00009975399800536438</v>
      </c>
    </row>
    <row r="15828" ht="14.25" customHeight="1" spans="1:6" x14ac:dyDescent="0.25">
      <c r="A15828" s="232">
        <v>43795</v>
      </c>
      <c r="B15828" s="233">
        <v>330</v>
      </c>
      <c r="C15828" s="233">
        <v>35</v>
      </c>
      <c r="D15828" s="234">
        <v>0.7083333333321207</v>
      </c>
      <c r="E15828" s="235">
        <v>0</v>
      </c>
      <c r="F15828" s="235">
        <v>0.00011012000081013871</v>
      </c>
    </row>
    <row r="15829" ht="14.25" customHeight="1" spans="1:6" x14ac:dyDescent="0.25">
      <c r="A15829" s="232">
        <v>43795</v>
      </c>
      <c r="B15829" s="233">
        <v>330</v>
      </c>
      <c r="C15829" s="233">
        <v>36</v>
      </c>
      <c r="D15829" s="234">
        <v>0.7291666666678793</v>
      </c>
      <c r="E15829" s="235">
        <v>0</v>
      </c>
      <c r="F15829" s="235">
        <v>0.00011312463930427617</v>
      </c>
    </row>
    <row r="15830" ht="14.25" customHeight="1" spans="1:6" x14ac:dyDescent="0.25">
      <c r="A15830" s="232">
        <v>43795</v>
      </c>
      <c r="B15830" s="233">
        <v>330</v>
      </c>
      <c r="C15830" s="233">
        <v>37</v>
      </c>
      <c r="D15830" s="234">
        <v>0.75</v>
      </c>
      <c r="E15830" s="235">
        <v>0</v>
      </c>
      <c r="F15830" s="235">
        <v>0.00011398596900592892</v>
      </c>
    </row>
    <row r="15831" ht="14.25" customHeight="1" spans="1:6" x14ac:dyDescent="0.25">
      <c r="A15831" s="232">
        <v>43795</v>
      </c>
      <c r="B15831" s="233">
        <v>330</v>
      </c>
      <c r="C15831" s="233">
        <v>38</v>
      </c>
      <c r="D15831" s="234">
        <v>0.7708333333321207</v>
      </c>
      <c r="E15831" s="235">
        <v>0</v>
      </c>
      <c r="F15831" s="235">
        <v>0.0001094790112647227</v>
      </c>
    </row>
    <row r="15832" ht="14.25" customHeight="1" spans="1:6" x14ac:dyDescent="0.25">
      <c r="A15832" s="232">
        <v>43795</v>
      </c>
      <c r="B15832" s="233">
        <v>330</v>
      </c>
      <c r="C15832" s="233">
        <v>39</v>
      </c>
      <c r="D15832" s="234">
        <v>0.7916666666678793</v>
      </c>
      <c r="E15832" s="235">
        <v>0</v>
      </c>
      <c r="F15832" s="235">
        <v>0.00010384030635739134</v>
      </c>
    </row>
    <row r="15833" ht="14.25" customHeight="1" spans="1:6" x14ac:dyDescent="0.25">
      <c r="A15833" s="232">
        <v>43795</v>
      </c>
      <c r="B15833" s="233">
        <v>330</v>
      </c>
      <c r="C15833" s="233">
        <v>40</v>
      </c>
      <c r="D15833" s="234">
        <v>0.8125</v>
      </c>
      <c r="E15833" s="235">
        <v>0</v>
      </c>
      <c r="F15833" s="235">
        <v>0.00009915307030653687</v>
      </c>
    </row>
    <row r="15834" ht="14.25" customHeight="1" spans="1:6" x14ac:dyDescent="0.25">
      <c r="A15834" s="232">
        <v>43795</v>
      </c>
      <c r="B15834" s="233">
        <v>330</v>
      </c>
      <c r="C15834" s="233">
        <v>41</v>
      </c>
      <c r="D15834" s="234">
        <v>0.8333333333321207</v>
      </c>
      <c r="E15834" s="235">
        <v>0</v>
      </c>
      <c r="F15834" s="235">
        <v>0.00009404518486650317</v>
      </c>
    </row>
    <row r="15835" ht="14.25" customHeight="1" spans="1:6" x14ac:dyDescent="0.25">
      <c r="A15835" s="232">
        <v>43795</v>
      </c>
      <c r="B15835" s="233">
        <v>330</v>
      </c>
      <c r="C15835" s="233">
        <v>42</v>
      </c>
      <c r="D15835" s="234">
        <v>0.8541666666678793</v>
      </c>
      <c r="E15835" s="235">
        <v>0</v>
      </c>
      <c r="F15835" s="235">
        <v>0.00008883714480999821</v>
      </c>
    </row>
    <row r="15836" ht="14.25" customHeight="1" spans="1:6" x14ac:dyDescent="0.25">
      <c r="A15836" s="232">
        <v>43795</v>
      </c>
      <c r="B15836" s="233">
        <v>330</v>
      </c>
      <c r="C15836" s="233">
        <v>43</v>
      </c>
      <c r="D15836" s="234">
        <v>0.875</v>
      </c>
      <c r="E15836" s="235">
        <v>0</v>
      </c>
      <c r="F15836" s="235">
        <v>0.00008463065091820574</v>
      </c>
    </row>
    <row r="15837" ht="14.25" customHeight="1" spans="1:6" x14ac:dyDescent="0.25">
      <c r="A15837" s="232">
        <v>43795</v>
      </c>
      <c r="B15837" s="233">
        <v>330</v>
      </c>
      <c r="C15837" s="233">
        <v>44</v>
      </c>
      <c r="D15837" s="234">
        <v>0.8958333333321207</v>
      </c>
      <c r="E15837" s="235">
        <v>0</v>
      </c>
      <c r="F15837" s="235">
        <v>0.0000821267855064245</v>
      </c>
    </row>
    <row r="15838" ht="14.25" customHeight="1" spans="1:6" x14ac:dyDescent="0.25">
      <c r="A15838" s="232">
        <v>43795</v>
      </c>
      <c r="B15838" s="233">
        <v>330</v>
      </c>
      <c r="C15838" s="233">
        <v>45</v>
      </c>
      <c r="D15838" s="234">
        <v>0.9166666666678793</v>
      </c>
      <c r="E15838" s="235">
        <v>0</v>
      </c>
      <c r="F15838" s="235">
        <v>0.00007671843621697703</v>
      </c>
    </row>
    <row r="15839" ht="14.25" customHeight="1" spans="1:6" x14ac:dyDescent="0.25">
      <c r="A15839" s="232">
        <v>43795</v>
      </c>
      <c r="B15839" s="233">
        <v>330</v>
      </c>
      <c r="C15839" s="233">
        <v>46</v>
      </c>
      <c r="D15839" s="234">
        <v>0.9375</v>
      </c>
      <c r="E15839" s="235">
        <v>0</v>
      </c>
      <c r="F15839" s="235">
        <v>0.00007030854076281706</v>
      </c>
    </row>
    <row r="15840" ht="14.25" customHeight="1" spans="1:6" x14ac:dyDescent="0.25">
      <c r="A15840" s="232">
        <v>43795</v>
      </c>
      <c r="B15840" s="233">
        <v>330</v>
      </c>
      <c r="C15840" s="233">
        <v>47</v>
      </c>
      <c r="D15840" s="234">
        <v>0.9583333333321207</v>
      </c>
      <c r="E15840" s="235">
        <v>0</v>
      </c>
      <c r="F15840" s="235">
        <v>0.0000636983360757146</v>
      </c>
    </row>
    <row r="15841" ht="14.25" customHeight="1" spans="1:6" x14ac:dyDescent="0.25">
      <c r="A15841" s="232">
        <v>43795</v>
      </c>
      <c r="B15841" s="233">
        <v>330</v>
      </c>
      <c r="C15841" s="233">
        <v>48</v>
      </c>
      <c r="D15841" s="234">
        <v>0.9791666666678793</v>
      </c>
      <c r="E15841" s="235">
        <v>0</v>
      </c>
      <c r="F15841" s="235">
        <v>0.0000545842659768309</v>
      </c>
    </row>
    <row r="15842" ht="14.25" customHeight="1" spans="1:6" x14ac:dyDescent="0.25">
      <c r="A15842" s="232">
        <v>43796</v>
      </c>
      <c r="B15842" s="233">
        <v>331</v>
      </c>
      <c r="C15842" s="233">
        <v>1</v>
      </c>
      <c r="D15842" s="234">
        <v>0</v>
      </c>
      <c r="E15842" s="235">
        <v>0</v>
      </c>
      <c r="F15842" s="235">
        <v>0.000048274525139142206</v>
      </c>
    </row>
    <row r="15843" ht="14.25" customHeight="1" spans="1:6" x14ac:dyDescent="0.25">
      <c r="A15843" s="232">
        <v>43796</v>
      </c>
      <c r="B15843" s="233">
        <v>331</v>
      </c>
      <c r="C15843" s="233">
        <v>2</v>
      </c>
      <c r="D15843" s="234">
        <v>0.020833333332120674</v>
      </c>
      <c r="E15843" s="235">
        <v>0</v>
      </c>
      <c r="F15843" s="235">
        <v>0.000043066485082637236</v>
      </c>
    </row>
    <row r="15844" ht="14.25" customHeight="1" spans="1:6" x14ac:dyDescent="0.25">
      <c r="A15844" s="232">
        <v>43796</v>
      </c>
      <c r="B15844" s="233">
        <v>331</v>
      </c>
      <c r="C15844" s="233">
        <v>3</v>
      </c>
      <c r="D15844" s="234">
        <v>0.041666666667879326</v>
      </c>
      <c r="E15844" s="235">
        <v>0</v>
      </c>
      <c r="F15844" s="235">
        <v>0.000039360764273201</v>
      </c>
    </row>
    <row r="15845" ht="14.25" customHeight="1" spans="1:6" x14ac:dyDescent="0.25">
      <c r="A15845" s="232">
        <v>43796</v>
      </c>
      <c r="B15845" s="233">
        <v>331</v>
      </c>
      <c r="C15845" s="233">
        <v>4</v>
      </c>
      <c r="D15845" s="234">
        <v>0.0625</v>
      </c>
      <c r="E15845" s="235">
        <v>0</v>
      </c>
      <c r="F15845" s="235">
        <v>0.000037057208094362266</v>
      </c>
    </row>
    <row r="15846" ht="14.25" customHeight="1" spans="1:6" x14ac:dyDescent="0.25">
      <c r="A15846" s="232">
        <v>43796</v>
      </c>
      <c r="B15846" s="233">
        <v>331</v>
      </c>
      <c r="C15846" s="233">
        <v>5</v>
      </c>
      <c r="D15846" s="234">
        <v>0.08333333333212067</v>
      </c>
      <c r="E15846" s="235">
        <v>0</v>
      </c>
      <c r="F15846" s="235">
        <v>0.000034753651915523535</v>
      </c>
    </row>
    <row r="15847" ht="14.25" customHeight="1" spans="1:6" x14ac:dyDescent="0.25">
      <c r="A15847" s="232">
        <v>43796</v>
      </c>
      <c r="B15847" s="233">
        <v>331</v>
      </c>
      <c r="C15847" s="233">
        <v>6</v>
      </c>
      <c r="D15847" s="234">
        <v>0.10416666666787933</v>
      </c>
      <c r="E15847" s="235">
        <v>0</v>
      </c>
      <c r="F15847" s="235">
        <v>0.0000334516419013973</v>
      </c>
    </row>
    <row r="15848" ht="14.25" customHeight="1" spans="1:6" x14ac:dyDescent="0.25">
      <c r="A15848" s="232">
        <v>43796</v>
      </c>
      <c r="B15848" s="233">
        <v>331</v>
      </c>
      <c r="C15848" s="233">
        <v>7</v>
      </c>
      <c r="D15848" s="234">
        <v>0.125</v>
      </c>
      <c r="E15848" s="235">
        <v>0</v>
      </c>
      <c r="F15848" s="235">
        <v>0.0000330510234355123</v>
      </c>
    </row>
    <row r="15849" ht="14.25" customHeight="1" spans="1:6" x14ac:dyDescent="0.25">
      <c r="A15849" s="232">
        <v>43796</v>
      </c>
      <c r="B15849" s="233">
        <v>331</v>
      </c>
      <c r="C15849" s="233">
        <v>8</v>
      </c>
      <c r="D15849" s="234">
        <v>0.14583333333212067</v>
      </c>
      <c r="E15849" s="235">
        <v>0</v>
      </c>
      <c r="F15849" s="235">
        <v>0.000032450095736684804</v>
      </c>
    </row>
    <row r="15850" ht="14.25" customHeight="1" spans="1:6" x14ac:dyDescent="0.25">
      <c r="A15850" s="232">
        <v>43796</v>
      </c>
      <c r="B15850" s="233">
        <v>331</v>
      </c>
      <c r="C15850" s="233">
        <v>9</v>
      </c>
      <c r="D15850" s="234">
        <v>0.16666666666787933</v>
      </c>
      <c r="E15850" s="235">
        <v>0</v>
      </c>
      <c r="F15850" s="235">
        <v>0.00003214963188727106</v>
      </c>
    </row>
    <row r="15851" ht="14.25" customHeight="1" spans="1:6" x14ac:dyDescent="0.25">
      <c r="A15851" s="232">
        <v>43796</v>
      </c>
      <c r="B15851" s="233">
        <v>331</v>
      </c>
      <c r="C15851" s="233">
        <v>10</v>
      </c>
      <c r="D15851" s="234">
        <v>0.1875</v>
      </c>
      <c r="E15851" s="235">
        <v>0</v>
      </c>
      <c r="F15851" s="235">
        <v>0.00003234994112021355</v>
      </c>
    </row>
    <row r="15852" ht="14.25" customHeight="1" spans="1:6" x14ac:dyDescent="0.25">
      <c r="A15852" s="232">
        <v>43796</v>
      </c>
      <c r="B15852" s="233">
        <v>331</v>
      </c>
      <c r="C15852" s="233">
        <v>11</v>
      </c>
      <c r="D15852" s="234">
        <v>0.20833333333212067</v>
      </c>
      <c r="E15852" s="235">
        <v>0</v>
      </c>
      <c r="F15852" s="235">
        <v>0.000032550250353156044</v>
      </c>
    </row>
    <row r="15853" ht="14.25" customHeight="1" spans="1:6" x14ac:dyDescent="0.25">
      <c r="A15853" s="232">
        <v>43796</v>
      </c>
      <c r="B15853" s="233">
        <v>331</v>
      </c>
      <c r="C15853" s="233">
        <v>12</v>
      </c>
      <c r="D15853" s="234">
        <v>0.22916666666787933</v>
      </c>
      <c r="E15853" s="235">
        <v>0</v>
      </c>
      <c r="F15853" s="235">
        <v>0.00003415272421669604</v>
      </c>
    </row>
    <row r="15854" ht="14.25" customHeight="1" spans="1:6" x14ac:dyDescent="0.25">
      <c r="A15854" s="232">
        <v>43796</v>
      </c>
      <c r="B15854" s="233">
        <v>331</v>
      </c>
      <c r="C15854" s="233">
        <v>13</v>
      </c>
      <c r="D15854" s="234">
        <v>0.25</v>
      </c>
      <c r="E15854" s="235">
        <v>0</v>
      </c>
      <c r="F15854" s="235">
        <v>0.000036356125779063524</v>
      </c>
    </row>
    <row r="15855" ht="14.25" customHeight="1" spans="1:6" x14ac:dyDescent="0.25">
      <c r="A15855" s="232">
        <v>43796</v>
      </c>
      <c r="B15855" s="233">
        <v>331</v>
      </c>
      <c r="C15855" s="233">
        <v>14</v>
      </c>
      <c r="D15855" s="234">
        <v>0.2708333333321207</v>
      </c>
      <c r="E15855" s="235">
        <v>0</v>
      </c>
      <c r="F15855" s="235">
        <v>0.000038158908875546014</v>
      </c>
    </row>
    <row r="15856" ht="14.25" customHeight="1" spans="1:6" x14ac:dyDescent="0.25">
      <c r="A15856" s="232">
        <v>43796</v>
      </c>
      <c r="B15856" s="233">
        <v>331</v>
      </c>
      <c r="C15856" s="233">
        <v>15</v>
      </c>
      <c r="D15856" s="234">
        <v>0.2916666666678793</v>
      </c>
      <c r="E15856" s="235">
        <v>0</v>
      </c>
      <c r="F15856" s="235">
        <v>0.000043867722014407224</v>
      </c>
    </row>
    <row r="15857" ht="14.25" customHeight="1" spans="1:6" x14ac:dyDescent="0.25">
      <c r="A15857" s="232">
        <v>43796</v>
      </c>
      <c r="B15857" s="233">
        <v>331</v>
      </c>
      <c r="C15857" s="233">
        <v>16</v>
      </c>
      <c r="D15857" s="234">
        <v>0.3125</v>
      </c>
      <c r="E15857" s="235">
        <v>6.994135253501719e-7</v>
      </c>
      <c r="F15857" s="235">
        <v>0.00005127916363327967</v>
      </c>
    </row>
    <row r="15858" ht="14.25" customHeight="1" spans="1:6" x14ac:dyDescent="0.25">
      <c r="A15858" s="232">
        <v>43796</v>
      </c>
      <c r="B15858" s="233">
        <v>331</v>
      </c>
      <c r="C15858" s="233">
        <v>17</v>
      </c>
      <c r="D15858" s="234">
        <v>0.3333333333321207</v>
      </c>
      <c r="E15858" s="235">
        <v>0.000004843527475761606</v>
      </c>
      <c r="F15858" s="235">
        <v>0.000059291532950979645</v>
      </c>
    </row>
    <row r="15859" ht="14.25" customHeight="1" spans="1:6" x14ac:dyDescent="0.25">
      <c r="A15859" s="232">
        <v>43796</v>
      </c>
      <c r="B15859" s="233">
        <v>331</v>
      </c>
      <c r="C15859" s="233">
        <v>18</v>
      </c>
      <c r="D15859" s="234">
        <v>0.3541666666678793</v>
      </c>
      <c r="E15859" s="235">
        <v>0.00001876183872216432</v>
      </c>
      <c r="F15859" s="235">
        <v>0.00006890637613221959</v>
      </c>
    </row>
    <row r="15860" ht="14.25" customHeight="1" spans="1:6" x14ac:dyDescent="0.25">
      <c r="A15860" s="232">
        <v>43796</v>
      </c>
      <c r="B15860" s="233">
        <v>331</v>
      </c>
      <c r="C15860" s="233">
        <v>19</v>
      </c>
      <c r="D15860" s="234">
        <v>0.375</v>
      </c>
      <c r="E15860" s="235">
        <v>0.00003217024757116667</v>
      </c>
      <c r="F15860" s="235">
        <v>0.00007411441618872453</v>
      </c>
    </row>
    <row r="15861" ht="14.25" customHeight="1" spans="1:6" x14ac:dyDescent="0.25">
      <c r="A15861" s="232">
        <v>43796</v>
      </c>
      <c r="B15861" s="233">
        <v>331</v>
      </c>
      <c r="C15861" s="233">
        <v>20</v>
      </c>
      <c r="D15861" s="234">
        <v>0.3958333333321207</v>
      </c>
      <c r="E15861" s="235">
        <v>0.00004542998161326123</v>
      </c>
      <c r="F15861" s="235">
        <v>0.00007912214701228701</v>
      </c>
    </row>
    <row r="15862" ht="14.25" customHeight="1" spans="1:6" x14ac:dyDescent="0.25">
      <c r="A15862" s="232">
        <v>43796</v>
      </c>
      <c r="B15862" s="233">
        <v>331</v>
      </c>
      <c r="C15862" s="233">
        <v>21</v>
      </c>
      <c r="D15862" s="234">
        <v>0.4166666666678793</v>
      </c>
      <c r="E15862" s="235">
        <v>0.000054730279242025187</v>
      </c>
      <c r="F15862" s="235">
        <v>0.00008312833167113699</v>
      </c>
    </row>
    <row r="15863" ht="14.25" customHeight="1" spans="1:6" x14ac:dyDescent="0.25">
      <c r="A15863" s="232">
        <v>43796</v>
      </c>
      <c r="B15863" s="233">
        <v>331</v>
      </c>
      <c r="C15863" s="233">
        <v>22</v>
      </c>
      <c r="D15863" s="234">
        <v>0.4375</v>
      </c>
      <c r="E15863" s="235">
        <v>0.00006085465553431231</v>
      </c>
      <c r="F15863" s="235">
        <v>0.000082727713205252</v>
      </c>
    </row>
    <row r="15864" ht="14.25" customHeight="1" spans="1:6" x14ac:dyDescent="0.25">
      <c r="A15864" s="232">
        <v>43796</v>
      </c>
      <c r="B15864" s="233">
        <v>331</v>
      </c>
      <c r="C15864" s="233">
        <v>23</v>
      </c>
      <c r="D15864" s="234">
        <v>0.4583333333321207</v>
      </c>
      <c r="E15864" s="235">
        <v>0.00006435585277020626</v>
      </c>
      <c r="F15864" s="235">
        <v>0.00008483096015114823</v>
      </c>
    </row>
    <row r="15865" ht="14.25" customHeight="1" spans="1:6" x14ac:dyDescent="0.25">
      <c r="A15865" s="232">
        <v>43796</v>
      </c>
      <c r="B15865" s="233">
        <v>331</v>
      </c>
      <c r="C15865" s="233">
        <v>24</v>
      </c>
      <c r="D15865" s="234">
        <v>0.4791666666678793</v>
      </c>
      <c r="E15865" s="235">
        <v>0.0000653176267574362</v>
      </c>
      <c r="F15865" s="235">
        <v>0.00008653358863115947</v>
      </c>
    </row>
    <row r="15866" ht="14.25" customHeight="1" spans="1:6" x14ac:dyDescent="0.25">
      <c r="A15866" s="232">
        <v>43796</v>
      </c>
      <c r="B15866" s="233">
        <v>331</v>
      </c>
      <c r="C15866" s="233">
        <v>25</v>
      </c>
      <c r="D15866" s="234">
        <v>0.5</v>
      </c>
      <c r="E15866" s="235">
        <v>0.00006268846770580408</v>
      </c>
      <c r="F15866" s="235">
        <v>0.00008843652634411321</v>
      </c>
    </row>
    <row r="15867" ht="14.25" customHeight="1" spans="1:6" x14ac:dyDescent="0.25">
      <c r="A15867" s="232">
        <v>43796</v>
      </c>
      <c r="B15867" s="233">
        <v>331</v>
      </c>
      <c r="C15867" s="233">
        <v>26</v>
      </c>
      <c r="D15867" s="234">
        <v>0.5208333333321207</v>
      </c>
      <c r="E15867" s="235">
        <v>0.00005937428997380248</v>
      </c>
      <c r="F15867" s="235">
        <v>0.00008883714480999821</v>
      </c>
    </row>
    <row r="15868" ht="14.25" customHeight="1" spans="1:6" x14ac:dyDescent="0.25">
      <c r="A15868" s="232">
        <v>43796</v>
      </c>
      <c r="B15868" s="233">
        <v>331</v>
      </c>
      <c r="C15868" s="233">
        <v>27</v>
      </c>
      <c r="D15868" s="234">
        <v>0.5416666666678793</v>
      </c>
      <c r="E15868" s="235">
        <v>0.00005975903260513793</v>
      </c>
      <c r="F15868" s="235">
        <v>0.00008783559864528572</v>
      </c>
    </row>
    <row r="15869" ht="14.25" customHeight="1" spans="1:6" x14ac:dyDescent="0.25">
      <c r="A15869" s="232">
        <v>43796</v>
      </c>
      <c r="B15869" s="233">
        <v>331</v>
      </c>
      <c r="C15869" s="233">
        <v>28</v>
      </c>
      <c r="D15869" s="234">
        <v>0.5625</v>
      </c>
      <c r="E15869" s="235">
        <v>0.00005388511925513806</v>
      </c>
      <c r="F15869" s="235">
        <v>0.00008463065091820574</v>
      </c>
    </row>
    <row r="15870" ht="14.25" customHeight="1" spans="1:6" x14ac:dyDescent="0.25">
      <c r="A15870" s="232">
        <v>43796</v>
      </c>
      <c r="B15870" s="233">
        <v>331</v>
      </c>
      <c r="C15870" s="233">
        <v>29</v>
      </c>
      <c r="D15870" s="234">
        <v>0.5833333333321207</v>
      </c>
      <c r="E15870" s="235">
        <v>0.00003979253068752974</v>
      </c>
      <c r="F15870" s="235">
        <v>0.00008332864090407948</v>
      </c>
    </row>
    <row r="15871" ht="14.25" customHeight="1" spans="1:6" x14ac:dyDescent="0.25">
      <c r="A15871" s="232">
        <v>43796</v>
      </c>
      <c r="B15871" s="233">
        <v>331</v>
      </c>
      <c r="C15871" s="233">
        <v>30</v>
      </c>
      <c r="D15871" s="234">
        <v>0.6041666666678793</v>
      </c>
      <c r="E15871" s="235">
        <v>0.00002524604984989525</v>
      </c>
      <c r="F15871" s="235">
        <v>0.00008483096015114823</v>
      </c>
    </row>
    <row r="15872" ht="14.25" customHeight="1" spans="1:6" x14ac:dyDescent="0.25">
      <c r="A15872" s="232">
        <v>43796</v>
      </c>
      <c r="B15872" s="233">
        <v>331</v>
      </c>
      <c r="C15872" s="233">
        <v>31</v>
      </c>
      <c r="D15872" s="234">
        <v>0.625</v>
      </c>
      <c r="E15872" s="235">
        <v>0.000012227684634095548</v>
      </c>
      <c r="F15872" s="235">
        <v>0.00008733482556292946</v>
      </c>
    </row>
    <row r="15873" ht="14.25" customHeight="1" spans="1:6" x14ac:dyDescent="0.25">
      <c r="A15873" s="232">
        <v>43796</v>
      </c>
      <c r="B15873" s="233">
        <v>331</v>
      </c>
      <c r="C15873" s="233">
        <v>32</v>
      </c>
      <c r="D15873" s="234">
        <v>0.6458333333321207</v>
      </c>
      <c r="E15873" s="235">
        <v>0.0000042591323308938414</v>
      </c>
      <c r="F15873" s="235">
        <v>0.00009444580333238818</v>
      </c>
    </row>
    <row r="15874" ht="14.25" customHeight="1" spans="1:6" x14ac:dyDescent="0.25">
      <c r="A15874" s="232">
        <v>43796</v>
      </c>
      <c r="B15874" s="233">
        <v>331</v>
      </c>
      <c r="C15874" s="233">
        <v>33</v>
      </c>
      <c r="D15874" s="234">
        <v>0.6666666666678793</v>
      </c>
      <c r="E15874" s="235">
        <v>6.248729696425761e-7</v>
      </c>
      <c r="F15874" s="235">
        <v>0.00010266849734467774</v>
      </c>
    </row>
    <row r="15875" ht="14.25" customHeight="1" spans="1:6" x14ac:dyDescent="0.25">
      <c r="A15875" s="232">
        <v>43796</v>
      </c>
      <c r="B15875" s="233">
        <v>331</v>
      </c>
      <c r="C15875" s="233">
        <v>34</v>
      </c>
      <c r="D15875" s="234">
        <v>0.6875</v>
      </c>
      <c r="E15875" s="235">
        <v>2.527742194139002e-9</v>
      </c>
      <c r="F15875" s="235">
        <v>0.00011071091304731905</v>
      </c>
    </row>
    <row r="15876" ht="14.25" customHeight="1" spans="1:6" x14ac:dyDescent="0.25">
      <c r="A15876" s="232">
        <v>43796</v>
      </c>
      <c r="B15876" s="233">
        <v>331</v>
      </c>
      <c r="C15876" s="233">
        <v>35</v>
      </c>
      <c r="D15876" s="234">
        <v>0.7083333333321207</v>
      </c>
      <c r="E15876" s="235">
        <v>0</v>
      </c>
      <c r="F15876" s="235">
        <v>0.0001195645811433775</v>
      </c>
    </row>
    <row r="15877" ht="14.25" customHeight="1" spans="1:6" x14ac:dyDescent="0.25">
      <c r="A15877" s="232">
        <v>43796</v>
      </c>
      <c r="B15877" s="233">
        <v>331</v>
      </c>
      <c r="C15877" s="233">
        <v>36</v>
      </c>
      <c r="D15877" s="234">
        <v>0.7291666666678793</v>
      </c>
      <c r="E15877" s="235">
        <v>0</v>
      </c>
      <c r="F15877" s="235">
        <v>0.00011833267936078116</v>
      </c>
    </row>
    <row r="15878" ht="14.25" customHeight="1" spans="1:6" x14ac:dyDescent="0.25">
      <c r="A15878" s="232">
        <v>43796</v>
      </c>
      <c r="B15878" s="233">
        <v>331</v>
      </c>
      <c r="C15878" s="233">
        <v>37</v>
      </c>
      <c r="D15878" s="234">
        <v>0.75</v>
      </c>
      <c r="E15878" s="235">
        <v>0</v>
      </c>
      <c r="F15878" s="235">
        <v>0.00011594899948876543</v>
      </c>
    </row>
    <row r="15879" ht="14.25" customHeight="1" spans="1:6" x14ac:dyDescent="0.25">
      <c r="A15879" s="232">
        <v>43796</v>
      </c>
      <c r="B15879" s="233">
        <v>331</v>
      </c>
      <c r="C15879" s="233">
        <v>38</v>
      </c>
      <c r="D15879" s="234">
        <v>0.7708333333321207</v>
      </c>
      <c r="E15879" s="235">
        <v>0</v>
      </c>
      <c r="F15879" s="235">
        <v>0.00011228334052591768</v>
      </c>
    </row>
    <row r="15880" ht="14.25" customHeight="1" spans="1:6" x14ac:dyDescent="0.25">
      <c r="A15880" s="232">
        <v>43796</v>
      </c>
      <c r="B15880" s="233">
        <v>331</v>
      </c>
      <c r="C15880" s="233">
        <v>39</v>
      </c>
      <c r="D15880" s="234">
        <v>0.7916666666678793</v>
      </c>
      <c r="E15880" s="235">
        <v>0</v>
      </c>
      <c r="F15880" s="235">
        <v>0.00010773632093812296</v>
      </c>
    </row>
    <row r="15881" ht="14.25" customHeight="1" spans="1:6" x14ac:dyDescent="0.25">
      <c r="A15881" s="232">
        <v>43796</v>
      </c>
      <c r="B15881" s="233">
        <v>331</v>
      </c>
      <c r="C15881" s="233">
        <v>40</v>
      </c>
      <c r="D15881" s="234">
        <v>0.8125</v>
      </c>
      <c r="E15881" s="235">
        <v>0</v>
      </c>
      <c r="F15881" s="235">
        <v>0.00010398052282045112</v>
      </c>
    </row>
    <row r="15882" ht="14.25" customHeight="1" spans="1:6" x14ac:dyDescent="0.25">
      <c r="A15882" s="232">
        <v>43796</v>
      </c>
      <c r="B15882" s="233">
        <v>331</v>
      </c>
      <c r="C15882" s="233">
        <v>41</v>
      </c>
      <c r="D15882" s="234">
        <v>0.8333333333321207</v>
      </c>
      <c r="E15882" s="235">
        <v>0</v>
      </c>
      <c r="F15882" s="235">
        <v>0.00009995430723830691</v>
      </c>
    </row>
    <row r="15883" ht="14.25" customHeight="1" spans="1:6" x14ac:dyDescent="0.25">
      <c r="A15883" s="232">
        <v>43796</v>
      </c>
      <c r="B15883" s="233">
        <v>331</v>
      </c>
      <c r="C15883" s="233">
        <v>42</v>
      </c>
      <c r="D15883" s="234">
        <v>0.8541666666678793</v>
      </c>
      <c r="E15883" s="235">
        <v>0</v>
      </c>
      <c r="F15883" s="235">
        <v>0.00009544734949710066</v>
      </c>
    </row>
    <row r="15884" ht="14.25" customHeight="1" spans="1:6" x14ac:dyDescent="0.25">
      <c r="A15884" s="232">
        <v>43796</v>
      </c>
      <c r="B15884" s="233">
        <v>331</v>
      </c>
      <c r="C15884" s="233">
        <v>43</v>
      </c>
      <c r="D15884" s="234">
        <v>0.875</v>
      </c>
      <c r="E15884" s="235">
        <v>0</v>
      </c>
      <c r="F15884" s="235">
        <v>0.0000906399279064807</v>
      </c>
    </row>
    <row r="15885" ht="14.25" customHeight="1" spans="1:6" x14ac:dyDescent="0.25">
      <c r="A15885" s="232">
        <v>43796</v>
      </c>
      <c r="B15885" s="233">
        <v>331</v>
      </c>
      <c r="C15885" s="233">
        <v>44</v>
      </c>
      <c r="D15885" s="234">
        <v>0.8958333333321207</v>
      </c>
      <c r="E15885" s="235">
        <v>0</v>
      </c>
      <c r="F15885" s="235">
        <v>0.0000841298778358495</v>
      </c>
    </row>
    <row r="15886" ht="14.25" customHeight="1" spans="1:6" x14ac:dyDescent="0.25">
      <c r="A15886" s="232">
        <v>43796</v>
      </c>
      <c r="B15886" s="233">
        <v>331</v>
      </c>
      <c r="C15886" s="233">
        <v>45</v>
      </c>
      <c r="D15886" s="234">
        <v>0.9166666666678793</v>
      </c>
      <c r="E15886" s="235">
        <v>0</v>
      </c>
      <c r="F15886" s="235">
        <v>0.00007822075546404577</v>
      </c>
    </row>
    <row r="15887" ht="14.25" customHeight="1" spans="1:6" x14ac:dyDescent="0.25">
      <c r="A15887" s="232">
        <v>43796</v>
      </c>
      <c r="B15887" s="233">
        <v>331</v>
      </c>
      <c r="C15887" s="233">
        <v>46</v>
      </c>
      <c r="D15887" s="234">
        <v>0.9375</v>
      </c>
      <c r="E15887" s="235">
        <v>0</v>
      </c>
      <c r="F15887" s="235">
        <v>0.00006900653074869083</v>
      </c>
    </row>
    <row r="15888" ht="14.25" customHeight="1" spans="1:6" x14ac:dyDescent="0.25">
      <c r="A15888" s="232">
        <v>43796</v>
      </c>
      <c r="B15888" s="233">
        <v>331</v>
      </c>
      <c r="C15888" s="233">
        <v>47</v>
      </c>
      <c r="D15888" s="234">
        <v>0.9583333333321207</v>
      </c>
      <c r="E15888" s="235">
        <v>0</v>
      </c>
      <c r="F15888" s="235">
        <v>0.000059191378334508385</v>
      </c>
    </row>
    <row r="15889" ht="14.25" customHeight="1" spans="1:6" x14ac:dyDescent="0.25">
      <c r="A15889" s="232">
        <v>43796</v>
      </c>
      <c r="B15889" s="233">
        <v>331</v>
      </c>
      <c r="C15889" s="233">
        <v>48</v>
      </c>
      <c r="D15889" s="234">
        <v>0.9791666666678793</v>
      </c>
      <c r="E15889" s="235">
        <v>0</v>
      </c>
      <c r="F15889" s="235">
        <v>0.00005037777208503844</v>
      </c>
    </row>
    <row r="15890" ht="14.25" customHeight="1" spans="1:6" x14ac:dyDescent="0.25">
      <c r="A15890" s="232">
        <v>43797</v>
      </c>
      <c r="B15890" s="233">
        <v>332</v>
      </c>
      <c r="C15890" s="233">
        <v>1</v>
      </c>
      <c r="D15890" s="234">
        <v>0</v>
      </c>
      <c r="E15890" s="235">
        <v>0</v>
      </c>
      <c r="F15890" s="235">
        <v>0.00004276602123322348</v>
      </c>
    </row>
    <row r="15891" ht="14.25" customHeight="1" spans="1:6" x14ac:dyDescent="0.25">
      <c r="A15891" s="232">
        <v>43797</v>
      </c>
      <c r="B15891" s="233">
        <v>332</v>
      </c>
      <c r="C15891" s="233">
        <v>2</v>
      </c>
      <c r="D15891" s="234">
        <v>0.020833333332120674</v>
      </c>
      <c r="E15891" s="235">
        <v>0</v>
      </c>
      <c r="F15891" s="235">
        <v>0.00003795859964260352</v>
      </c>
    </row>
    <row r="15892" ht="14.25" customHeight="1" spans="1:6" x14ac:dyDescent="0.25">
      <c r="A15892" s="232">
        <v>43797</v>
      </c>
      <c r="B15892" s="233">
        <v>332</v>
      </c>
      <c r="C15892" s="233">
        <v>3</v>
      </c>
      <c r="D15892" s="234">
        <v>0.041666666667879326</v>
      </c>
      <c r="E15892" s="235">
        <v>0</v>
      </c>
      <c r="F15892" s="235">
        <v>0.00003525442499787978</v>
      </c>
    </row>
    <row r="15893" ht="14.25" customHeight="1" spans="1:6" x14ac:dyDescent="0.25">
      <c r="A15893" s="232">
        <v>43797</v>
      </c>
      <c r="B15893" s="233">
        <v>332</v>
      </c>
      <c r="C15893" s="233">
        <v>4</v>
      </c>
      <c r="D15893" s="234">
        <v>0.0625</v>
      </c>
      <c r="E15893" s="235">
        <v>0</v>
      </c>
      <c r="F15893" s="235">
        <v>0.0000334516419013973</v>
      </c>
    </row>
    <row r="15894" ht="14.25" customHeight="1" spans="1:6" x14ac:dyDescent="0.25">
      <c r="A15894" s="232">
        <v>43797</v>
      </c>
      <c r="B15894" s="233">
        <v>332</v>
      </c>
      <c r="C15894" s="233">
        <v>5</v>
      </c>
      <c r="D15894" s="234">
        <v>0.08333333333212067</v>
      </c>
      <c r="E15894" s="235">
        <v>0</v>
      </c>
      <c r="F15894" s="235">
        <v>0.0000318491680378573</v>
      </c>
    </row>
    <row r="15895" ht="14.25" customHeight="1" spans="1:6" x14ac:dyDescent="0.25">
      <c r="A15895" s="232">
        <v>43797</v>
      </c>
      <c r="B15895" s="233">
        <v>332</v>
      </c>
      <c r="C15895" s="233">
        <v>6</v>
      </c>
      <c r="D15895" s="234">
        <v>0.10416666666787933</v>
      </c>
      <c r="E15895" s="235">
        <v>0</v>
      </c>
      <c r="F15895" s="235">
        <v>0.000030847621873144815</v>
      </c>
    </row>
    <row r="15896" ht="14.25" customHeight="1" spans="1:6" x14ac:dyDescent="0.25">
      <c r="A15896" s="232">
        <v>43797</v>
      </c>
      <c r="B15896" s="233">
        <v>332</v>
      </c>
      <c r="C15896" s="233">
        <v>7</v>
      </c>
      <c r="D15896" s="234">
        <v>0.125</v>
      </c>
      <c r="E15896" s="235">
        <v>0</v>
      </c>
      <c r="F15896" s="235">
        <v>0.000030847621873144815</v>
      </c>
    </row>
    <row r="15897" ht="14.25" customHeight="1" spans="1:6" x14ac:dyDescent="0.25">
      <c r="A15897" s="232">
        <v>43797</v>
      </c>
      <c r="B15897" s="233">
        <v>332</v>
      </c>
      <c r="C15897" s="233">
        <v>8</v>
      </c>
      <c r="D15897" s="234">
        <v>0.14583333333212067</v>
      </c>
      <c r="E15897" s="235">
        <v>0</v>
      </c>
      <c r="F15897" s="235">
        <v>0.000030447003407259817</v>
      </c>
    </row>
    <row r="15898" ht="14.25" customHeight="1" spans="1:6" x14ac:dyDescent="0.25">
      <c r="A15898" s="232">
        <v>43797</v>
      </c>
      <c r="B15898" s="233">
        <v>332</v>
      </c>
      <c r="C15898" s="233">
        <v>9</v>
      </c>
      <c r="D15898" s="234">
        <v>0.16666666666787933</v>
      </c>
      <c r="E15898" s="235">
        <v>0</v>
      </c>
      <c r="F15898" s="235">
        <v>0.00003054715802373107</v>
      </c>
    </row>
    <row r="15899" ht="14.25" customHeight="1" spans="1:6" x14ac:dyDescent="0.25">
      <c r="A15899" s="232">
        <v>43797</v>
      </c>
      <c r="B15899" s="233">
        <v>332</v>
      </c>
      <c r="C15899" s="233">
        <v>10</v>
      </c>
      <c r="D15899" s="234">
        <v>0.1875</v>
      </c>
      <c r="E15899" s="235">
        <v>0</v>
      </c>
      <c r="F15899" s="235">
        <v>0.000031548704188443556</v>
      </c>
    </row>
    <row r="15900" ht="14.25" customHeight="1" spans="1:6" x14ac:dyDescent="0.25">
      <c r="A15900" s="232">
        <v>43797</v>
      </c>
      <c r="B15900" s="233">
        <v>332</v>
      </c>
      <c r="C15900" s="233">
        <v>11</v>
      </c>
      <c r="D15900" s="234">
        <v>0.20833333333212067</v>
      </c>
      <c r="E15900" s="235">
        <v>0</v>
      </c>
      <c r="F15900" s="235">
        <v>0.000032950868819041045</v>
      </c>
    </row>
    <row r="15901" ht="14.25" customHeight="1" spans="1:6" x14ac:dyDescent="0.25">
      <c r="A15901" s="232">
        <v>43797</v>
      </c>
      <c r="B15901" s="233">
        <v>332</v>
      </c>
      <c r="C15901" s="233">
        <v>12</v>
      </c>
      <c r="D15901" s="234">
        <v>0.22916666666787933</v>
      </c>
      <c r="E15901" s="235">
        <v>0</v>
      </c>
      <c r="F15901" s="235">
        <v>0.00003585535269670728</v>
      </c>
    </row>
    <row r="15902" ht="14.25" customHeight="1" spans="1:6" x14ac:dyDescent="0.25">
      <c r="A15902" s="232">
        <v>43797</v>
      </c>
      <c r="B15902" s="233">
        <v>332</v>
      </c>
      <c r="C15902" s="233">
        <v>13</v>
      </c>
      <c r="D15902" s="234">
        <v>0.25</v>
      </c>
      <c r="E15902" s="235">
        <v>0</v>
      </c>
      <c r="F15902" s="235">
        <v>0.000043366948932050984</v>
      </c>
    </row>
    <row r="15903" ht="14.25" customHeight="1" spans="1:6" x14ac:dyDescent="0.25">
      <c r="A15903" s="232">
        <v>43797</v>
      </c>
      <c r="B15903" s="233">
        <v>332</v>
      </c>
      <c r="C15903" s="233">
        <v>14</v>
      </c>
      <c r="D15903" s="234">
        <v>0.2708333333321207</v>
      </c>
      <c r="E15903" s="235">
        <v>0</v>
      </c>
      <c r="F15903" s="235">
        <v>0.000051479472866222185</v>
      </c>
    </row>
    <row r="15904" ht="14.25" customHeight="1" spans="1:6" x14ac:dyDescent="0.25">
      <c r="A15904" s="232">
        <v>43797</v>
      </c>
      <c r="B15904" s="233">
        <v>332</v>
      </c>
      <c r="C15904" s="233">
        <v>15</v>
      </c>
      <c r="D15904" s="234">
        <v>0.2916666666678793</v>
      </c>
      <c r="E15904" s="235">
        <v>0</v>
      </c>
      <c r="F15904" s="235">
        <v>0.00006229617144511711</v>
      </c>
    </row>
    <row r="15905" ht="14.25" customHeight="1" spans="1:6" x14ac:dyDescent="0.25">
      <c r="A15905" s="232">
        <v>43797</v>
      </c>
      <c r="B15905" s="233">
        <v>332</v>
      </c>
      <c r="C15905" s="233">
        <v>16</v>
      </c>
      <c r="D15905" s="234">
        <v>0.3125</v>
      </c>
      <c r="E15905" s="235">
        <v>6.994135253501719e-8</v>
      </c>
      <c r="F15905" s="235">
        <v>0.00006980776768046082</v>
      </c>
    </row>
    <row r="15906" ht="14.25" customHeight="1" spans="1:6" x14ac:dyDescent="0.25">
      <c r="A15906" s="232">
        <v>43797</v>
      </c>
      <c r="B15906" s="233">
        <v>332</v>
      </c>
      <c r="C15906" s="233">
        <v>17</v>
      </c>
      <c r="D15906" s="234">
        <v>0.3333333333321207</v>
      </c>
      <c r="E15906" s="235">
        <v>0.000002098240576050516</v>
      </c>
      <c r="F15906" s="235">
        <v>0.0000730127154075408</v>
      </c>
    </row>
    <row r="15907" ht="14.25" customHeight="1" spans="1:6" x14ac:dyDescent="0.25">
      <c r="A15907" s="232">
        <v>43797</v>
      </c>
      <c r="B15907" s="233">
        <v>332</v>
      </c>
      <c r="C15907" s="233">
        <v>18</v>
      </c>
      <c r="D15907" s="234">
        <v>0.3541666666678793</v>
      </c>
      <c r="E15907" s="235">
        <v>0.000005878772747859696</v>
      </c>
      <c r="F15907" s="235">
        <v>0.00007231163309224206</v>
      </c>
    </row>
    <row r="15908" ht="14.25" customHeight="1" spans="1:6" x14ac:dyDescent="0.25">
      <c r="A15908" s="232">
        <v>43797</v>
      </c>
      <c r="B15908" s="233">
        <v>332</v>
      </c>
      <c r="C15908" s="233">
        <v>19</v>
      </c>
      <c r="D15908" s="234">
        <v>0.375</v>
      </c>
      <c r="E15908" s="235">
        <v>0.000011109756630849261</v>
      </c>
      <c r="F15908" s="235">
        <v>0.00007221147847577081</v>
      </c>
    </row>
    <row r="15909" ht="14.25" customHeight="1" spans="1:6" x14ac:dyDescent="0.25">
      <c r="A15909" s="232">
        <v>43797</v>
      </c>
      <c r="B15909" s="233">
        <v>332</v>
      </c>
      <c r="C15909" s="233">
        <v>20</v>
      </c>
      <c r="D15909" s="234">
        <v>0.3958333333321207</v>
      </c>
      <c r="E15909" s="235">
        <v>0.000018642301244581494</v>
      </c>
      <c r="F15909" s="235">
        <v>0.00007211132385929955</v>
      </c>
    </row>
    <row r="15910" ht="14.25" customHeight="1" spans="1:6" x14ac:dyDescent="0.25">
      <c r="A15910" s="232">
        <v>43797</v>
      </c>
      <c r="B15910" s="233">
        <v>332</v>
      </c>
      <c r="C15910" s="233">
        <v>21</v>
      </c>
      <c r="D15910" s="234">
        <v>0.4166666666678793</v>
      </c>
      <c r="E15910" s="235">
        <v>0.00002659954049659767</v>
      </c>
      <c r="F15910" s="235">
        <v>0.00007070915922870207</v>
      </c>
    </row>
    <row r="15911" ht="14.25" customHeight="1" spans="1:6" x14ac:dyDescent="0.25">
      <c r="A15911" s="232">
        <v>43797</v>
      </c>
      <c r="B15911" s="233">
        <v>332</v>
      </c>
      <c r="C15911" s="233">
        <v>22</v>
      </c>
      <c r="D15911" s="234">
        <v>0.4375</v>
      </c>
      <c r="E15911" s="235">
        <v>0.00003457440957749827</v>
      </c>
      <c r="F15911" s="235">
        <v>0.00007070915922870207</v>
      </c>
    </row>
    <row r="15912" ht="14.25" customHeight="1" spans="1:6" x14ac:dyDescent="0.25">
      <c r="A15912" s="232">
        <v>43797</v>
      </c>
      <c r="B15912" s="233">
        <v>332</v>
      </c>
      <c r="C15912" s="233">
        <v>23</v>
      </c>
      <c r="D15912" s="234">
        <v>0.4583333333321207</v>
      </c>
      <c r="E15912" s="235">
        <v>0.00003803007730997066</v>
      </c>
      <c r="F15912" s="235">
        <v>0.00007010823152987456</v>
      </c>
    </row>
    <row r="15913" ht="14.25" customHeight="1" spans="1:6" x14ac:dyDescent="0.25">
      <c r="A15913" s="232">
        <v>43797</v>
      </c>
      <c r="B15913" s="233">
        <v>332</v>
      </c>
      <c r="C15913" s="233">
        <v>24</v>
      </c>
      <c r="D15913" s="234">
        <v>0.4791666666678793</v>
      </c>
      <c r="E15913" s="235">
        <v>0.000038701563458203666</v>
      </c>
      <c r="F15913" s="235">
        <v>0.00007090946846164457</v>
      </c>
    </row>
    <row r="15914" ht="14.25" customHeight="1" spans="1:6" x14ac:dyDescent="0.25">
      <c r="A15914" s="232">
        <v>43797</v>
      </c>
      <c r="B15914" s="233">
        <v>332</v>
      </c>
      <c r="C15914" s="233">
        <v>25</v>
      </c>
      <c r="D15914" s="234">
        <v>0.5</v>
      </c>
      <c r="E15914" s="235">
        <v>0.000039416792286163356</v>
      </c>
      <c r="F15914" s="235">
        <v>0.0000730127154075408</v>
      </c>
    </row>
    <row r="15915" ht="14.25" customHeight="1" spans="1:6" x14ac:dyDescent="0.25">
      <c r="A15915" s="232">
        <v>43797</v>
      </c>
      <c r="B15915" s="233">
        <v>332</v>
      </c>
      <c r="C15915" s="233">
        <v>26</v>
      </c>
      <c r="D15915" s="234">
        <v>0.5208333333321207</v>
      </c>
      <c r="E15915" s="235">
        <v>0.00003306155792089789</v>
      </c>
      <c r="F15915" s="235">
        <v>0.0000732130246404833</v>
      </c>
    </row>
    <row r="15916" ht="14.25" customHeight="1" spans="1:6" x14ac:dyDescent="0.25">
      <c r="A15916" s="232">
        <v>43797</v>
      </c>
      <c r="B15916" s="233">
        <v>332</v>
      </c>
      <c r="C15916" s="233">
        <v>27</v>
      </c>
      <c r="D15916" s="234">
        <v>0.5416666666678793</v>
      </c>
      <c r="E15916" s="235">
        <v>0.00003115178799605342</v>
      </c>
      <c r="F15916" s="235">
        <v>0.00007171070539341455</v>
      </c>
    </row>
    <row r="15917" ht="14.25" customHeight="1" spans="1:6" x14ac:dyDescent="0.25">
      <c r="A15917" s="232">
        <v>43797</v>
      </c>
      <c r="B15917" s="233">
        <v>332</v>
      </c>
      <c r="C15917" s="233">
        <v>28</v>
      </c>
      <c r="D15917" s="234">
        <v>0.5625</v>
      </c>
      <c r="E15917" s="235">
        <v>0.00003305174355238736</v>
      </c>
      <c r="F15917" s="235">
        <v>0.00007050884999575957</v>
      </c>
    </row>
    <row r="15918" ht="14.25" customHeight="1" spans="1:6" x14ac:dyDescent="0.25">
      <c r="A15918" s="232">
        <v>43797</v>
      </c>
      <c r="B15918" s="233">
        <v>332</v>
      </c>
      <c r="C15918" s="233">
        <v>29</v>
      </c>
      <c r="D15918" s="234">
        <v>0.5833333333321207</v>
      </c>
      <c r="E15918" s="235">
        <v>0.000025628008091775113</v>
      </c>
      <c r="F15918" s="235">
        <v>0.00006960745844751831</v>
      </c>
    </row>
    <row r="15919" ht="14.25" customHeight="1" spans="1:6" x14ac:dyDescent="0.25">
      <c r="A15919" s="232">
        <v>43797</v>
      </c>
      <c r="B15919" s="233">
        <v>332</v>
      </c>
      <c r="C15919" s="233">
        <v>30</v>
      </c>
      <c r="D15919" s="234">
        <v>0.6041666666678793</v>
      </c>
      <c r="E15919" s="235">
        <v>0.000016721413565569558</v>
      </c>
      <c r="F15919" s="235">
        <v>0.00007191101462635705</v>
      </c>
    </row>
    <row r="15920" ht="14.25" customHeight="1" spans="1:6" x14ac:dyDescent="0.25">
      <c r="A15920" s="232">
        <v>43797</v>
      </c>
      <c r="B15920" s="233">
        <v>332</v>
      </c>
      <c r="C15920" s="233">
        <v>31</v>
      </c>
      <c r="D15920" s="234">
        <v>0.625</v>
      </c>
      <c r="E15920" s="235">
        <v>0.000008351251176138768</v>
      </c>
      <c r="F15920" s="235">
        <v>0.00007491565312049453</v>
      </c>
    </row>
    <row r="15921" ht="14.25" customHeight="1" spans="1:6" x14ac:dyDescent="0.25">
      <c r="A15921" s="232">
        <v>43797</v>
      </c>
      <c r="B15921" s="233">
        <v>332</v>
      </c>
      <c r="C15921" s="233">
        <v>32</v>
      </c>
      <c r="D15921" s="234">
        <v>0.6458333333321207</v>
      </c>
      <c r="E15921" s="235">
        <v>0.000002112862211807687</v>
      </c>
      <c r="F15921" s="235">
        <v>0.00008242724935583825</v>
      </c>
    </row>
    <row r="15922" ht="14.25" customHeight="1" spans="1:6" x14ac:dyDescent="0.25">
      <c r="A15922" s="232">
        <v>43797</v>
      </c>
      <c r="B15922" s="233">
        <v>332</v>
      </c>
      <c r="C15922" s="233">
        <v>33</v>
      </c>
      <c r="D15922" s="234">
        <v>0.6666666666678793</v>
      </c>
      <c r="E15922" s="235">
        <v>3.5764469434635e-7</v>
      </c>
      <c r="F15922" s="235">
        <v>0.00009234255638649195</v>
      </c>
    </row>
    <row r="15923" ht="14.25" customHeight="1" spans="1:6" x14ac:dyDescent="0.25">
      <c r="A15923" s="232">
        <v>43797</v>
      </c>
      <c r="B15923" s="233">
        <v>332</v>
      </c>
      <c r="C15923" s="233">
        <v>34</v>
      </c>
      <c r="D15923" s="234">
        <v>0.6875</v>
      </c>
      <c r="E15923" s="235">
        <v>1.2577058722057474e-8</v>
      </c>
      <c r="F15923" s="235">
        <v>0.00010480179067551536</v>
      </c>
    </row>
    <row r="15924" ht="14.25" customHeight="1" spans="1:6" x14ac:dyDescent="0.25">
      <c r="A15924" s="232">
        <v>43797</v>
      </c>
      <c r="B15924" s="233">
        <v>332</v>
      </c>
      <c r="C15924" s="233">
        <v>35</v>
      </c>
      <c r="D15924" s="234">
        <v>0.7083333333321207</v>
      </c>
      <c r="E15924" s="235">
        <v>0</v>
      </c>
      <c r="F15924" s="235">
        <v>0.00011447672662663806</v>
      </c>
    </row>
    <row r="15925" ht="14.25" customHeight="1" spans="1:6" x14ac:dyDescent="0.25">
      <c r="A15925" s="232">
        <v>43797</v>
      </c>
      <c r="B15925" s="233">
        <v>332</v>
      </c>
      <c r="C15925" s="233">
        <v>36</v>
      </c>
      <c r="D15925" s="234">
        <v>0.7291666666678793</v>
      </c>
      <c r="E15925" s="235">
        <v>0</v>
      </c>
      <c r="F15925" s="235">
        <v>0.00011511771617205402</v>
      </c>
    </row>
    <row r="15926" ht="14.25" customHeight="1" spans="1:6" x14ac:dyDescent="0.25">
      <c r="A15926" s="232">
        <v>43797</v>
      </c>
      <c r="B15926" s="233">
        <v>332</v>
      </c>
      <c r="C15926" s="233">
        <v>37</v>
      </c>
      <c r="D15926" s="234">
        <v>0.75</v>
      </c>
      <c r="E15926" s="235">
        <v>0</v>
      </c>
      <c r="F15926" s="235">
        <v>0.00011535808725158506</v>
      </c>
    </row>
    <row r="15927" ht="14.25" customHeight="1" spans="1:6" x14ac:dyDescent="0.25">
      <c r="A15927" s="232">
        <v>43797</v>
      </c>
      <c r="B15927" s="233">
        <v>332</v>
      </c>
      <c r="C15927" s="233">
        <v>38</v>
      </c>
      <c r="D15927" s="234">
        <v>0.7708333333321207</v>
      </c>
      <c r="E15927" s="235">
        <v>0</v>
      </c>
      <c r="F15927" s="235">
        <v>0.00011319474753580606</v>
      </c>
    </row>
    <row r="15928" ht="14.25" customHeight="1" spans="1:6" x14ac:dyDescent="0.25">
      <c r="A15928" s="232">
        <v>43797</v>
      </c>
      <c r="B15928" s="233">
        <v>332</v>
      </c>
      <c r="C15928" s="233">
        <v>39</v>
      </c>
      <c r="D15928" s="234">
        <v>0.7916666666678793</v>
      </c>
      <c r="E15928" s="235">
        <v>0</v>
      </c>
      <c r="F15928" s="235">
        <v>0.00010816698578894933</v>
      </c>
    </row>
    <row r="15929" ht="14.25" customHeight="1" spans="1:6" x14ac:dyDescent="0.25">
      <c r="A15929" s="232">
        <v>43797</v>
      </c>
      <c r="B15929" s="233">
        <v>332</v>
      </c>
      <c r="C15929" s="233">
        <v>40</v>
      </c>
      <c r="D15929" s="234">
        <v>0.8125</v>
      </c>
      <c r="E15929" s="235">
        <v>0</v>
      </c>
      <c r="F15929" s="235">
        <v>0.0001027386055762076</v>
      </c>
    </row>
    <row r="15930" ht="14.25" customHeight="1" spans="1:6" x14ac:dyDescent="0.25">
      <c r="A15930" s="232">
        <v>43797</v>
      </c>
      <c r="B15930" s="233">
        <v>332</v>
      </c>
      <c r="C15930" s="233">
        <v>41</v>
      </c>
      <c r="D15930" s="234">
        <v>0.8333333333321207</v>
      </c>
      <c r="E15930" s="235">
        <v>0</v>
      </c>
      <c r="F15930" s="235">
        <v>0.00009865229722418064</v>
      </c>
    </row>
    <row r="15931" ht="14.25" customHeight="1" spans="1:6" x14ac:dyDescent="0.25">
      <c r="A15931" s="232">
        <v>43797</v>
      </c>
      <c r="B15931" s="233">
        <v>332</v>
      </c>
      <c r="C15931" s="233">
        <v>42</v>
      </c>
      <c r="D15931" s="234">
        <v>0.8541666666678793</v>
      </c>
      <c r="E15931" s="235">
        <v>0</v>
      </c>
      <c r="F15931" s="235">
        <v>0.00009564765873004317</v>
      </c>
    </row>
    <row r="15932" ht="14.25" customHeight="1" spans="1:6" x14ac:dyDescent="0.25">
      <c r="A15932" s="232">
        <v>43797</v>
      </c>
      <c r="B15932" s="233">
        <v>332</v>
      </c>
      <c r="C15932" s="233">
        <v>43</v>
      </c>
      <c r="D15932" s="234">
        <v>0.875</v>
      </c>
      <c r="E15932" s="235">
        <v>0</v>
      </c>
      <c r="F15932" s="235">
        <v>0.00009154131945472191</v>
      </c>
    </row>
    <row r="15933" ht="14.25" customHeight="1" spans="1:6" x14ac:dyDescent="0.25">
      <c r="A15933" s="232">
        <v>43797</v>
      </c>
      <c r="B15933" s="233">
        <v>332</v>
      </c>
      <c r="C15933" s="233">
        <v>44</v>
      </c>
      <c r="D15933" s="234">
        <v>0.8958333333321207</v>
      </c>
      <c r="E15933" s="235">
        <v>0</v>
      </c>
      <c r="F15933" s="235">
        <v>0.00008613297016527447</v>
      </c>
    </row>
    <row r="15934" ht="14.25" customHeight="1" spans="1:6" x14ac:dyDescent="0.25">
      <c r="A15934" s="232">
        <v>43797</v>
      </c>
      <c r="B15934" s="233">
        <v>332</v>
      </c>
      <c r="C15934" s="233">
        <v>45</v>
      </c>
      <c r="D15934" s="234">
        <v>0.9166666666678793</v>
      </c>
      <c r="E15934" s="235">
        <v>0</v>
      </c>
      <c r="F15934" s="235">
        <v>0.00008042415702641325</v>
      </c>
    </row>
    <row r="15935" ht="14.25" customHeight="1" spans="1:6" x14ac:dyDescent="0.25">
      <c r="A15935" s="232">
        <v>43797</v>
      </c>
      <c r="B15935" s="233">
        <v>332</v>
      </c>
      <c r="C15935" s="233">
        <v>46</v>
      </c>
      <c r="D15935" s="234">
        <v>0.9375</v>
      </c>
      <c r="E15935" s="235">
        <v>0</v>
      </c>
      <c r="F15935" s="235">
        <v>0.00007010823152987456</v>
      </c>
    </row>
    <row r="15936" ht="14.25" customHeight="1" spans="1:6" x14ac:dyDescent="0.25">
      <c r="A15936" s="232">
        <v>43797</v>
      </c>
      <c r="B15936" s="233">
        <v>332</v>
      </c>
      <c r="C15936" s="233">
        <v>47</v>
      </c>
      <c r="D15936" s="234">
        <v>0.9583333333321207</v>
      </c>
      <c r="E15936" s="235">
        <v>0</v>
      </c>
      <c r="F15936" s="235">
        <v>0.000059992615266278386</v>
      </c>
    </row>
    <row r="15937" ht="14.25" customHeight="1" spans="1:6" x14ac:dyDescent="0.25">
      <c r="A15937" s="232">
        <v>43797</v>
      </c>
      <c r="B15937" s="233">
        <v>332</v>
      </c>
      <c r="C15937" s="233">
        <v>48</v>
      </c>
      <c r="D15937" s="234">
        <v>0.9791666666678793</v>
      </c>
      <c r="E15937" s="235">
        <v>0</v>
      </c>
      <c r="F15937" s="235">
        <v>0.000049576535153268434</v>
      </c>
    </row>
    <row r="15938" ht="14.25" customHeight="1" spans="1:6" x14ac:dyDescent="0.25">
      <c r="A15938" s="232">
        <v>43798</v>
      </c>
      <c r="B15938" s="233">
        <v>333</v>
      </c>
      <c r="C15938" s="233">
        <v>1</v>
      </c>
      <c r="D15938" s="234">
        <v>0</v>
      </c>
      <c r="E15938" s="235">
        <v>0</v>
      </c>
      <c r="F15938" s="235">
        <v>0.000042866175849694736</v>
      </c>
    </row>
    <row r="15939" ht="14.25" customHeight="1" spans="1:6" x14ac:dyDescent="0.25">
      <c r="A15939" s="232">
        <v>43798</v>
      </c>
      <c r="B15939" s="233">
        <v>333</v>
      </c>
      <c r="C15939" s="233">
        <v>2</v>
      </c>
      <c r="D15939" s="234">
        <v>0.020833333332120674</v>
      </c>
      <c r="E15939" s="235">
        <v>0</v>
      </c>
      <c r="F15939" s="235">
        <v>0.00003775829040966103</v>
      </c>
    </row>
    <row r="15940" ht="14.25" customHeight="1" spans="1:6" x14ac:dyDescent="0.25">
      <c r="A15940" s="232">
        <v>43798</v>
      </c>
      <c r="B15940" s="233">
        <v>333</v>
      </c>
      <c r="C15940" s="233">
        <v>3</v>
      </c>
      <c r="D15940" s="234">
        <v>0.041666666667879326</v>
      </c>
      <c r="E15940" s="235">
        <v>0</v>
      </c>
      <c r="F15940" s="235">
        <v>0.000035354579614351036</v>
      </c>
    </row>
    <row r="15941" ht="14.25" customHeight="1" spans="1:6" x14ac:dyDescent="0.25">
      <c r="A15941" s="232">
        <v>43798</v>
      </c>
      <c r="B15941" s="233">
        <v>333</v>
      </c>
      <c r="C15941" s="233">
        <v>4</v>
      </c>
      <c r="D15941" s="234">
        <v>0.0625</v>
      </c>
      <c r="E15941" s="235">
        <v>0</v>
      </c>
      <c r="F15941" s="235">
        <v>0.000033852260367282293</v>
      </c>
    </row>
    <row r="15942" ht="14.25" customHeight="1" spans="1:6" x14ac:dyDescent="0.25">
      <c r="A15942" s="232">
        <v>43798</v>
      </c>
      <c r="B15942" s="233">
        <v>333</v>
      </c>
      <c r="C15942" s="233">
        <v>5</v>
      </c>
      <c r="D15942" s="234">
        <v>0.08333333333212067</v>
      </c>
      <c r="E15942" s="235">
        <v>0</v>
      </c>
      <c r="F15942" s="235">
        <v>0.00003194932265432856</v>
      </c>
    </row>
    <row r="15943" ht="14.25" customHeight="1" spans="1:6" x14ac:dyDescent="0.25">
      <c r="A15943" s="232">
        <v>43798</v>
      </c>
      <c r="B15943" s="233">
        <v>333</v>
      </c>
      <c r="C15943" s="233">
        <v>6</v>
      </c>
      <c r="D15943" s="234">
        <v>0.10416666666787933</v>
      </c>
      <c r="E15943" s="235">
        <v>0</v>
      </c>
      <c r="F15943" s="235">
        <v>0.000030847621873144815</v>
      </c>
    </row>
    <row r="15944" ht="14.25" customHeight="1" spans="1:6" x14ac:dyDescent="0.25">
      <c r="A15944" s="232">
        <v>43798</v>
      </c>
      <c r="B15944" s="233">
        <v>333</v>
      </c>
      <c r="C15944" s="233">
        <v>7</v>
      </c>
      <c r="D15944" s="234">
        <v>0.125</v>
      </c>
      <c r="E15944" s="235">
        <v>0</v>
      </c>
      <c r="F15944" s="235">
        <v>0.000031047931106087315</v>
      </c>
    </row>
    <row r="15945" ht="14.25" customHeight="1" spans="1:6" x14ac:dyDescent="0.25">
      <c r="A15945" s="232">
        <v>43798</v>
      </c>
      <c r="B15945" s="233">
        <v>333</v>
      </c>
      <c r="C15945" s="233">
        <v>8</v>
      </c>
      <c r="D15945" s="234">
        <v>0.14583333333212067</v>
      </c>
      <c r="E15945" s="235">
        <v>0</v>
      </c>
      <c r="F15945" s="235">
        <v>0.000030847621873144815</v>
      </c>
    </row>
    <row r="15946" ht="14.25" customHeight="1" spans="1:6" x14ac:dyDescent="0.25">
      <c r="A15946" s="232">
        <v>43798</v>
      </c>
      <c r="B15946" s="233">
        <v>333</v>
      </c>
      <c r="C15946" s="233">
        <v>9</v>
      </c>
      <c r="D15946" s="234">
        <v>0.16666666666787933</v>
      </c>
      <c r="E15946" s="235">
        <v>0</v>
      </c>
      <c r="F15946" s="235">
        <v>0.00003074746725667356</v>
      </c>
    </row>
    <row r="15947" ht="14.25" customHeight="1" spans="1:6" x14ac:dyDescent="0.25">
      <c r="A15947" s="232">
        <v>43798</v>
      </c>
      <c r="B15947" s="233">
        <v>333</v>
      </c>
      <c r="C15947" s="233">
        <v>10</v>
      </c>
      <c r="D15947" s="234">
        <v>0.1875</v>
      </c>
      <c r="E15947" s="235">
        <v>0</v>
      </c>
      <c r="F15947" s="235">
        <v>0.000032049477270799804</v>
      </c>
    </row>
    <row r="15948" ht="14.25" customHeight="1" spans="1:6" x14ac:dyDescent="0.25">
      <c r="A15948" s="232">
        <v>43798</v>
      </c>
      <c r="B15948" s="233">
        <v>333</v>
      </c>
      <c r="C15948" s="233">
        <v>11</v>
      </c>
      <c r="D15948" s="234">
        <v>0.20833333333212067</v>
      </c>
      <c r="E15948" s="235">
        <v>0</v>
      </c>
      <c r="F15948" s="235">
        <v>0.000033151178051983545</v>
      </c>
    </row>
    <row r="15949" ht="14.25" customHeight="1" spans="1:6" x14ac:dyDescent="0.25">
      <c r="A15949" s="232">
        <v>43798</v>
      </c>
      <c r="B15949" s="233">
        <v>333</v>
      </c>
      <c r="C15949" s="233">
        <v>12</v>
      </c>
      <c r="D15949" s="234">
        <v>0.22916666666787933</v>
      </c>
      <c r="E15949" s="235">
        <v>0</v>
      </c>
      <c r="F15949" s="235">
        <v>0.00003645628039553478</v>
      </c>
    </row>
    <row r="15950" ht="14.25" customHeight="1" spans="1:6" x14ac:dyDescent="0.25">
      <c r="A15950" s="232">
        <v>43798</v>
      </c>
      <c r="B15950" s="233">
        <v>333</v>
      </c>
      <c r="C15950" s="233">
        <v>13</v>
      </c>
      <c r="D15950" s="234">
        <v>0.25</v>
      </c>
      <c r="E15950" s="235">
        <v>0</v>
      </c>
      <c r="F15950" s="235">
        <v>0.00004326679431557974</v>
      </c>
    </row>
    <row r="15951" ht="14.25" customHeight="1" spans="1:6" x14ac:dyDescent="0.25">
      <c r="A15951" s="232">
        <v>43798</v>
      </c>
      <c r="B15951" s="233">
        <v>333</v>
      </c>
      <c r="C15951" s="233">
        <v>14</v>
      </c>
      <c r="D15951" s="234">
        <v>0.2708333333321207</v>
      </c>
      <c r="E15951" s="235">
        <v>0</v>
      </c>
      <c r="F15951" s="235">
        <v>0.00005047792670150969</v>
      </c>
    </row>
    <row r="15952" ht="14.25" customHeight="1" spans="1:6" x14ac:dyDescent="0.25">
      <c r="A15952" s="232">
        <v>43798</v>
      </c>
      <c r="B15952" s="233">
        <v>333</v>
      </c>
      <c r="C15952" s="233">
        <v>15</v>
      </c>
      <c r="D15952" s="234">
        <v>0.2916666666678793</v>
      </c>
      <c r="E15952" s="235">
        <v>0</v>
      </c>
      <c r="F15952" s="235">
        <v>0.000060894006814519635</v>
      </c>
    </row>
    <row r="15953" ht="14.25" customHeight="1" spans="1:6" x14ac:dyDescent="0.25">
      <c r="A15953" s="232">
        <v>43798</v>
      </c>
      <c r="B15953" s="233">
        <v>333</v>
      </c>
      <c r="C15953" s="233">
        <v>16</v>
      </c>
      <c r="D15953" s="234">
        <v>0.3125</v>
      </c>
      <c r="E15953" s="235">
        <v>9.092375829552235e-7</v>
      </c>
      <c r="F15953" s="235">
        <v>0.00006920683998163334</v>
      </c>
    </row>
    <row r="15954" ht="14.25" customHeight="1" spans="1:6" x14ac:dyDescent="0.25">
      <c r="A15954" s="232">
        <v>43798</v>
      </c>
      <c r="B15954" s="233">
        <v>333</v>
      </c>
      <c r="C15954" s="233">
        <v>17</v>
      </c>
      <c r="D15954" s="234">
        <v>0.3333333333321207</v>
      </c>
      <c r="E15954" s="235">
        <v>0.000007623607426316874</v>
      </c>
      <c r="F15954" s="235">
        <v>0.0000718108600098858</v>
      </c>
    </row>
    <row r="15955" ht="14.25" customHeight="1" spans="1:6" x14ac:dyDescent="0.25">
      <c r="A15955" s="232">
        <v>43798</v>
      </c>
      <c r="B15955" s="233">
        <v>333</v>
      </c>
      <c r="C15955" s="233">
        <v>18</v>
      </c>
      <c r="D15955" s="234">
        <v>0.3541666666678793</v>
      </c>
      <c r="E15955" s="235">
        <v>0.000020427021122165617</v>
      </c>
      <c r="F15955" s="235">
        <v>0.00007080931384517331</v>
      </c>
    </row>
    <row r="15956" ht="14.25" customHeight="1" spans="1:6" x14ac:dyDescent="0.25">
      <c r="A15956" s="232">
        <v>43798</v>
      </c>
      <c r="B15956" s="233">
        <v>333</v>
      </c>
      <c r="C15956" s="233">
        <v>19</v>
      </c>
      <c r="D15956" s="234">
        <v>0.375</v>
      </c>
      <c r="E15956" s="235">
        <v>0.00003678488602560161</v>
      </c>
      <c r="F15956" s="235">
        <v>0.00007010823152987456</v>
      </c>
    </row>
    <row r="15957" ht="14.25" customHeight="1" spans="1:6" x14ac:dyDescent="0.25">
      <c r="A15957" s="232">
        <v>43798</v>
      </c>
      <c r="B15957" s="233">
        <v>333</v>
      </c>
      <c r="C15957" s="233">
        <v>20</v>
      </c>
      <c r="D15957" s="234">
        <v>0.3958333333321207</v>
      </c>
      <c r="E15957" s="235">
        <v>0.00005608659311054578</v>
      </c>
      <c r="F15957" s="235">
        <v>0.00006890637613221959</v>
      </c>
    </row>
    <row r="15958" ht="14.25" customHeight="1" spans="1:6" x14ac:dyDescent="0.25">
      <c r="A15958" s="232">
        <v>43798</v>
      </c>
      <c r="B15958" s="233">
        <v>333</v>
      </c>
      <c r="C15958" s="233">
        <v>21</v>
      </c>
      <c r="D15958" s="234">
        <v>0.4166666666678793</v>
      </c>
      <c r="E15958" s="235">
        <v>0.00007415084640476438</v>
      </c>
      <c r="F15958" s="235">
        <v>0.00006600189225455336</v>
      </c>
    </row>
    <row r="15959" ht="14.25" customHeight="1" spans="1:6" x14ac:dyDescent="0.25">
      <c r="A15959" s="232">
        <v>43798</v>
      </c>
      <c r="B15959" s="233">
        <v>333</v>
      </c>
      <c r="C15959" s="233">
        <v>22</v>
      </c>
      <c r="D15959" s="234">
        <v>0.4375</v>
      </c>
      <c r="E15959" s="235">
        <v>0.00008768270531510412</v>
      </c>
      <c r="F15959" s="235">
        <v>0.0000653008099392546</v>
      </c>
    </row>
    <row r="15960" ht="14.25" customHeight="1" spans="1:6" x14ac:dyDescent="0.25">
      <c r="A15960" s="232">
        <v>43798</v>
      </c>
      <c r="B15960" s="233">
        <v>333</v>
      </c>
      <c r="C15960" s="233">
        <v>23</v>
      </c>
      <c r="D15960" s="234">
        <v>0.4583333333321207</v>
      </c>
      <c r="E15960" s="235">
        <v>0.00009736006727789853</v>
      </c>
      <c r="F15960" s="235">
        <v>0.00006490019147336961</v>
      </c>
    </row>
    <row r="15961" ht="14.25" customHeight="1" spans="1:6" x14ac:dyDescent="0.25">
      <c r="A15961" s="232">
        <v>43798</v>
      </c>
      <c r="B15961" s="233">
        <v>333</v>
      </c>
      <c r="C15961" s="233">
        <v>24</v>
      </c>
      <c r="D15961" s="234">
        <v>0.4791666666678793</v>
      </c>
      <c r="E15961" s="235">
        <v>0.0001047692147795433</v>
      </c>
      <c r="F15961" s="235">
        <v>0.00006520065532278334</v>
      </c>
    </row>
    <row r="15962" ht="14.25" customHeight="1" spans="1:6" x14ac:dyDescent="0.25">
      <c r="A15962" s="232">
        <v>43798</v>
      </c>
      <c r="B15962" s="233">
        <v>333</v>
      </c>
      <c r="C15962" s="233">
        <v>25</v>
      </c>
      <c r="D15962" s="234">
        <v>0.5</v>
      </c>
      <c r="E15962" s="235">
        <v>0.00010574393764913946</v>
      </c>
      <c r="F15962" s="235">
        <v>0.00006660281995338085</v>
      </c>
    </row>
    <row r="15963" ht="14.25" customHeight="1" spans="1:6" x14ac:dyDescent="0.25">
      <c r="A15963" s="232">
        <v>43798</v>
      </c>
      <c r="B15963" s="233">
        <v>333</v>
      </c>
      <c r="C15963" s="233">
        <v>26</v>
      </c>
      <c r="D15963" s="234">
        <v>0.5208333333321207</v>
      </c>
      <c r="E15963" s="235">
        <v>0.0001057832112230372</v>
      </c>
      <c r="F15963" s="235">
        <v>0.00006660281995338085</v>
      </c>
    </row>
    <row r="15964" ht="14.25" customHeight="1" spans="1:6" x14ac:dyDescent="0.25">
      <c r="A15964" s="232">
        <v>43798</v>
      </c>
      <c r="B15964" s="233">
        <v>333</v>
      </c>
      <c r="C15964" s="233">
        <v>27</v>
      </c>
      <c r="D15964" s="234">
        <v>0.5416666666678793</v>
      </c>
      <c r="E15964" s="235">
        <v>0.00009048991469640691</v>
      </c>
      <c r="F15964" s="235">
        <v>0.0000655011191721971</v>
      </c>
    </row>
    <row r="15965" ht="14.25" customHeight="1" spans="1:6" x14ac:dyDescent="0.25">
      <c r="A15965" s="232">
        <v>43798</v>
      </c>
      <c r="B15965" s="233">
        <v>333</v>
      </c>
      <c r="C15965" s="233">
        <v>28</v>
      </c>
      <c r="D15965" s="234">
        <v>0.5625</v>
      </c>
      <c r="E15965" s="235">
        <v>0.0000770724820866595</v>
      </c>
      <c r="F15965" s="235">
        <v>0.00006459972762395585</v>
      </c>
    </row>
    <row r="15966" ht="14.25" customHeight="1" spans="1:6" x14ac:dyDescent="0.25">
      <c r="A15966" s="232">
        <v>43798</v>
      </c>
      <c r="B15966" s="233">
        <v>333</v>
      </c>
      <c r="C15966" s="233">
        <v>29</v>
      </c>
      <c r="D15966" s="234">
        <v>0.5833333333321207</v>
      </c>
      <c r="E15966" s="235">
        <v>0.00005976035608189182</v>
      </c>
      <c r="F15966" s="235">
        <v>0.0000655011191721971</v>
      </c>
    </row>
    <row r="15967" ht="14.25" customHeight="1" spans="1:6" x14ac:dyDescent="0.25">
      <c r="A15967" s="232">
        <v>43798</v>
      </c>
      <c r="B15967" s="233">
        <v>333</v>
      </c>
      <c r="C15967" s="233">
        <v>30</v>
      </c>
      <c r="D15967" s="234">
        <v>0.6041666666678793</v>
      </c>
      <c r="E15967" s="235">
        <v>0.000038532203366801816</v>
      </c>
      <c r="F15967" s="235">
        <v>0.00006840560304986335</v>
      </c>
    </row>
    <row r="15968" ht="14.25" customHeight="1" spans="1:6" x14ac:dyDescent="0.25">
      <c r="A15968" s="232">
        <v>43798</v>
      </c>
      <c r="B15968" s="233">
        <v>333</v>
      </c>
      <c r="C15968" s="233">
        <v>31</v>
      </c>
      <c r="D15968" s="234">
        <v>0.625</v>
      </c>
      <c r="E15968" s="235">
        <v>0.000019370870582206503</v>
      </c>
      <c r="F15968" s="235">
        <v>0.00007090946846164457</v>
      </c>
    </row>
    <row r="15969" ht="14.25" customHeight="1" spans="1:6" x14ac:dyDescent="0.25">
      <c r="A15969" s="232">
        <v>43798</v>
      </c>
      <c r="B15969" s="233">
        <v>333</v>
      </c>
      <c r="C15969" s="233">
        <v>32</v>
      </c>
      <c r="D15969" s="234">
        <v>0.6458333333321207</v>
      </c>
      <c r="E15969" s="235">
        <v>0.000006367524345356945</v>
      </c>
      <c r="F15969" s="235">
        <v>0.00007812060084757453</v>
      </c>
    </row>
    <row r="15970" ht="14.25" customHeight="1" spans="1:6" x14ac:dyDescent="0.25">
      <c r="A15970" s="232">
        <v>43798</v>
      </c>
      <c r="B15970" s="233">
        <v>333</v>
      </c>
      <c r="C15970" s="233">
        <v>33</v>
      </c>
      <c r="D15970" s="234">
        <v>0.6666666666678793</v>
      </c>
      <c r="E15970" s="235">
        <v>1.765720400979049e-7</v>
      </c>
      <c r="F15970" s="235">
        <v>0.00008913760865941194</v>
      </c>
    </row>
    <row r="15971" ht="14.25" customHeight="1" spans="1:6" x14ac:dyDescent="0.25">
      <c r="A15971" s="232">
        <v>43798</v>
      </c>
      <c r="B15971" s="233">
        <v>333</v>
      </c>
      <c r="C15971" s="233">
        <v>34</v>
      </c>
      <c r="D15971" s="234">
        <v>0.6875</v>
      </c>
      <c r="E15971" s="235">
        <v>6.1652248637536626e-9</v>
      </c>
      <c r="F15971" s="235">
        <v>0.00010215770880067437</v>
      </c>
    </row>
    <row r="15972" ht="14.25" customHeight="1" spans="1:6" x14ac:dyDescent="0.25">
      <c r="A15972" s="232">
        <v>43798</v>
      </c>
      <c r="B15972" s="233">
        <v>333</v>
      </c>
      <c r="C15972" s="233">
        <v>35</v>
      </c>
      <c r="D15972" s="234">
        <v>0.7083333333321207</v>
      </c>
      <c r="E15972" s="235">
        <v>0</v>
      </c>
      <c r="F15972" s="235">
        <v>0.0001118927375216798</v>
      </c>
    </row>
    <row r="15973" ht="14.25" customHeight="1" spans="1:6" x14ac:dyDescent="0.25">
      <c r="A15973" s="232">
        <v>43798</v>
      </c>
      <c r="B15973" s="233">
        <v>333</v>
      </c>
      <c r="C15973" s="233">
        <v>36</v>
      </c>
      <c r="D15973" s="234">
        <v>0.7291666666678793</v>
      </c>
      <c r="E15973" s="235">
        <v>0</v>
      </c>
      <c r="F15973" s="235">
        <v>0.00011505762340217131</v>
      </c>
    </row>
    <row r="15974" ht="14.25" customHeight="1" spans="1:6" x14ac:dyDescent="0.25">
      <c r="A15974" s="232">
        <v>43798</v>
      </c>
      <c r="B15974" s="233">
        <v>333</v>
      </c>
      <c r="C15974" s="233">
        <v>37</v>
      </c>
      <c r="D15974" s="234">
        <v>0.75</v>
      </c>
      <c r="E15974" s="235">
        <v>0</v>
      </c>
      <c r="F15974" s="235">
        <v>0.0001148573141692288</v>
      </c>
    </row>
    <row r="15975" ht="14.25" customHeight="1" spans="1:6" x14ac:dyDescent="0.25">
      <c r="A15975" s="232">
        <v>43798</v>
      </c>
      <c r="B15975" s="233">
        <v>333</v>
      </c>
      <c r="C15975" s="233">
        <v>38</v>
      </c>
      <c r="D15975" s="234">
        <v>0.7708333333321207</v>
      </c>
      <c r="E15975" s="235">
        <v>0</v>
      </c>
      <c r="F15975" s="235">
        <v>0.00011205298490803381</v>
      </c>
    </row>
    <row r="15976" ht="14.25" customHeight="1" spans="1:6" x14ac:dyDescent="0.25">
      <c r="A15976" s="232">
        <v>43798</v>
      </c>
      <c r="B15976" s="233">
        <v>333</v>
      </c>
      <c r="C15976" s="233">
        <v>39</v>
      </c>
      <c r="D15976" s="234">
        <v>0.7916666666678793</v>
      </c>
      <c r="E15976" s="235">
        <v>0</v>
      </c>
      <c r="F15976" s="235">
        <v>0.00010768624362988734</v>
      </c>
    </row>
    <row r="15977" ht="14.25" customHeight="1" spans="1:6" x14ac:dyDescent="0.25">
      <c r="A15977" s="232">
        <v>43798</v>
      </c>
      <c r="B15977" s="233">
        <v>333</v>
      </c>
      <c r="C15977" s="233">
        <v>40</v>
      </c>
      <c r="D15977" s="234">
        <v>0.8125</v>
      </c>
      <c r="E15977" s="235">
        <v>0</v>
      </c>
      <c r="F15977" s="235">
        <v>0.00010278868288444327</v>
      </c>
    </row>
    <row r="15978" ht="14.25" customHeight="1" spans="1:6" x14ac:dyDescent="0.25">
      <c r="A15978" s="232">
        <v>43798</v>
      </c>
      <c r="B15978" s="233">
        <v>333</v>
      </c>
      <c r="C15978" s="233">
        <v>41</v>
      </c>
      <c r="D15978" s="234">
        <v>0.8333333333321207</v>
      </c>
      <c r="E15978" s="235">
        <v>0</v>
      </c>
      <c r="F15978" s="235">
        <v>0.00009915307030653687</v>
      </c>
    </row>
    <row r="15979" ht="14.25" customHeight="1" spans="1:6" x14ac:dyDescent="0.25">
      <c r="A15979" s="232">
        <v>43798</v>
      </c>
      <c r="B15979" s="233">
        <v>333</v>
      </c>
      <c r="C15979" s="233">
        <v>42</v>
      </c>
      <c r="D15979" s="234">
        <v>0.8541666666678793</v>
      </c>
      <c r="E15979" s="235">
        <v>0</v>
      </c>
      <c r="F15979" s="235">
        <v>0.00009514688564768693</v>
      </c>
    </row>
    <row r="15980" ht="14.25" customHeight="1" spans="1:6" x14ac:dyDescent="0.25">
      <c r="A15980" s="232">
        <v>43798</v>
      </c>
      <c r="B15980" s="233">
        <v>333</v>
      </c>
      <c r="C15980" s="233">
        <v>43</v>
      </c>
      <c r="D15980" s="234">
        <v>0.875</v>
      </c>
      <c r="E15980" s="235">
        <v>0</v>
      </c>
      <c r="F15980" s="235">
        <v>0.00009094039175589444</v>
      </c>
    </row>
    <row r="15981" ht="14.25" customHeight="1" spans="1:6" x14ac:dyDescent="0.25">
      <c r="A15981" s="232">
        <v>43798</v>
      </c>
      <c r="B15981" s="233">
        <v>333</v>
      </c>
      <c r="C15981" s="233">
        <v>44</v>
      </c>
      <c r="D15981" s="234">
        <v>0.8958333333321207</v>
      </c>
      <c r="E15981" s="235">
        <v>0</v>
      </c>
      <c r="F15981" s="235">
        <v>0.00008653358863115947</v>
      </c>
    </row>
    <row r="15982" ht="14.25" customHeight="1" spans="1:6" x14ac:dyDescent="0.25">
      <c r="A15982" s="232">
        <v>43798</v>
      </c>
      <c r="B15982" s="233">
        <v>333</v>
      </c>
      <c r="C15982" s="233">
        <v>45</v>
      </c>
      <c r="D15982" s="234">
        <v>0.9166666666678793</v>
      </c>
      <c r="E15982" s="235">
        <v>0</v>
      </c>
      <c r="F15982" s="235">
        <v>0.00008072462087582698</v>
      </c>
    </row>
    <row r="15983" ht="14.25" customHeight="1" spans="1:6" x14ac:dyDescent="0.25">
      <c r="A15983" s="232">
        <v>43798</v>
      </c>
      <c r="B15983" s="233">
        <v>333</v>
      </c>
      <c r="C15983" s="233">
        <v>46</v>
      </c>
      <c r="D15983" s="234">
        <v>0.9375</v>
      </c>
      <c r="E15983" s="235">
        <v>0</v>
      </c>
      <c r="F15983" s="235">
        <v>0.00007010823152987456</v>
      </c>
    </row>
    <row r="15984" ht="14.25" customHeight="1" spans="1:6" x14ac:dyDescent="0.25">
      <c r="A15984" s="232">
        <v>43798</v>
      </c>
      <c r="B15984" s="233">
        <v>333</v>
      </c>
      <c r="C15984" s="233">
        <v>47</v>
      </c>
      <c r="D15984" s="234">
        <v>0.9583333333321207</v>
      </c>
      <c r="E15984" s="235">
        <v>0</v>
      </c>
      <c r="F15984" s="235">
        <v>0.00006019292449922087</v>
      </c>
    </row>
    <row r="15985" ht="14.25" customHeight="1" spans="1:6" x14ac:dyDescent="0.25">
      <c r="A15985" s="232">
        <v>43798</v>
      </c>
      <c r="B15985" s="233">
        <v>333</v>
      </c>
      <c r="C15985" s="233">
        <v>48</v>
      </c>
      <c r="D15985" s="234">
        <v>0.9791666666678793</v>
      </c>
      <c r="E15985" s="235">
        <v>0</v>
      </c>
      <c r="F15985" s="235">
        <v>0.00005067823593445219</v>
      </c>
    </row>
    <row r="15986" ht="14.25" customHeight="1" spans="1:6" x14ac:dyDescent="0.25">
      <c r="A15986" s="232">
        <v>43799</v>
      </c>
      <c r="B15986" s="233">
        <v>334</v>
      </c>
      <c r="C15986" s="233">
        <v>1</v>
      </c>
      <c r="D15986" s="234">
        <v>0</v>
      </c>
      <c r="E15986" s="235">
        <v>0</v>
      </c>
      <c r="F15986" s="235">
        <v>0.00004346710354852223</v>
      </c>
    </row>
    <row r="15987" ht="14.25" customHeight="1" spans="1:6" x14ac:dyDescent="0.25">
      <c r="A15987" s="232">
        <v>43799</v>
      </c>
      <c r="B15987" s="233">
        <v>334</v>
      </c>
      <c r="C15987" s="233">
        <v>2</v>
      </c>
      <c r="D15987" s="234">
        <v>0.020833333332120674</v>
      </c>
      <c r="E15987" s="235">
        <v>0</v>
      </c>
      <c r="F15987" s="235">
        <v>0.000038158908875546014</v>
      </c>
    </row>
    <row r="15988" ht="14.25" customHeight="1" spans="1:6" x14ac:dyDescent="0.25">
      <c r="A15988" s="232">
        <v>43799</v>
      </c>
      <c r="B15988" s="233">
        <v>334</v>
      </c>
      <c r="C15988" s="233">
        <v>3</v>
      </c>
      <c r="D15988" s="234">
        <v>0.041666666667879326</v>
      </c>
      <c r="E15988" s="235">
        <v>0</v>
      </c>
      <c r="F15988" s="235">
        <v>0.00003565504346376478</v>
      </c>
    </row>
    <row r="15989" ht="14.25" customHeight="1" spans="1:6" x14ac:dyDescent="0.25">
      <c r="A15989" s="232">
        <v>43799</v>
      </c>
      <c r="B15989" s="233">
        <v>334</v>
      </c>
      <c r="C15989" s="233">
        <v>4</v>
      </c>
      <c r="D15989" s="234">
        <v>0.0625</v>
      </c>
      <c r="E15989" s="235">
        <v>0</v>
      </c>
      <c r="F15989" s="235">
        <v>0.000033852260367282293</v>
      </c>
    </row>
    <row r="15990" ht="14.25" customHeight="1" spans="1:6" x14ac:dyDescent="0.25">
      <c r="A15990" s="232">
        <v>43799</v>
      </c>
      <c r="B15990" s="233">
        <v>334</v>
      </c>
      <c r="C15990" s="233">
        <v>5</v>
      </c>
      <c r="D15990" s="234">
        <v>0.08333333333212067</v>
      </c>
      <c r="E15990" s="235">
        <v>0</v>
      </c>
      <c r="F15990" s="235">
        <v>0.00003214963188727106</v>
      </c>
    </row>
    <row r="15991" ht="14.25" customHeight="1" spans="1:6" x14ac:dyDescent="0.25">
      <c r="A15991" s="232">
        <v>43799</v>
      </c>
      <c r="B15991" s="233">
        <v>334</v>
      </c>
      <c r="C15991" s="233">
        <v>6</v>
      </c>
      <c r="D15991" s="234">
        <v>0.10416666666787933</v>
      </c>
      <c r="E15991" s="235">
        <v>0</v>
      </c>
      <c r="F15991" s="235">
        <v>0.000031148085722558555</v>
      </c>
    </row>
    <row r="15992" ht="14.25" customHeight="1" spans="1:6" x14ac:dyDescent="0.25">
      <c r="A15992" s="232">
        <v>43799</v>
      </c>
      <c r="B15992" s="233">
        <v>334</v>
      </c>
      <c r="C15992" s="233">
        <v>7</v>
      </c>
      <c r="D15992" s="234">
        <v>0.125</v>
      </c>
      <c r="E15992" s="235">
        <v>0</v>
      </c>
      <c r="F15992" s="235">
        <v>0.000031047931106087315</v>
      </c>
    </row>
    <row r="15993" ht="14.25" customHeight="1" spans="1:6" x14ac:dyDescent="0.25">
      <c r="A15993" s="232">
        <v>43799</v>
      </c>
      <c r="B15993" s="233">
        <v>334</v>
      </c>
      <c r="C15993" s="233">
        <v>8</v>
      </c>
      <c r="D15993" s="234">
        <v>0.14583333333212067</v>
      </c>
      <c r="E15993" s="235">
        <v>0</v>
      </c>
      <c r="F15993" s="235">
        <v>0.00003064731264020231</v>
      </c>
    </row>
    <row r="15994" ht="14.25" customHeight="1" spans="1:6" x14ac:dyDescent="0.25">
      <c r="A15994" s="232">
        <v>43799</v>
      </c>
      <c r="B15994" s="233">
        <v>334</v>
      </c>
      <c r="C15994" s="233">
        <v>9</v>
      </c>
      <c r="D15994" s="234">
        <v>0.16666666666787933</v>
      </c>
      <c r="E15994" s="235">
        <v>0</v>
      </c>
      <c r="F15994" s="235">
        <v>0.000030447003407259817</v>
      </c>
    </row>
    <row r="15995" ht="14.25" customHeight="1" spans="1:6" x14ac:dyDescent="0.25">
      <c r="A15995" s="232">
        <v>43799</v>
      </c>
      <c r="B15995" s="233">
        <v>334</v>
      </c>
      <c r="C15995" s="233">
        <v>10</v>
      </c>
      <c r="D15995" s="234">
        <v>0.1875</v>
      </c>
      <c r="E15995" s="235">
        <v>0</v>
      </c>
      <c r="F15995" s="235">
        <v>0.0000314485495719723</v>
      </c>
    </row>
    <row r="15996" ht="14.25" customHeight="1" spans="1:6" x14ac:dyDescent="0.25">
      <c r="A15996" s="232">
        <v>43799</v>
      </c>
      <c r="B15996" s="233">
        <v>334</v>
      </c>
      <c r="C15996" s="233">
        <v>11</v>
      </c>
      <c r="D15996" s="234">
        <v>0.20833333333212067</v>
      </c>
      <c r="E15996" s="235">
        <v>0</v>
      </c>
      <c r="F15996" s="235">
        <v>0.000033151178051983545</v>
      </c>
    </row>
    <row r="15997" ht="14.25" customHeight="1" spans="1:6" x14ac:dyDescent="0.25">
      <c r="A15997" s="232">
        <v>43799</v>
      </c>
      <c r="B15997" s="233">
        <v>334</v>
      </c>
      <c r="C15997" s="233">
        <v>12</v>
      </c>
      <c r="D15997" s="234">
        <v>0.22916666666787933</v>
      </c>
      <c r="E15997" s="235">
        <v>0</v>
      </c>
      <c r="F15997" s="235">
        <v>0.000036356125779063524</v>
      </c>
    </row>
    <row r="15998" ht="14.25" customHeight="1" spans="1:6" x14ac:dyDescent="0.25">
      <c r="A15998" s="232">
        <v>43799</v>
      </c>
      <c r="B15998" s="233">
        <v>334</v>
      </c>
      <c r="C15998" s="233">
        <v>13</v>
      </c>
      <c r="D15998" s="234">
        <v>0.25</v>
      </c>
      <c r="E15998" s="235">
        <v>0</v>
      </c>
      <c r="F15998" s="235">
        <v>0.000043066485082637236</v>
      </c>
    </row>
    <row r="15999" ht="14.25" customHeight="1" spans="1:6" x14ac:dyDescent="0.25">
      <c r="A15999" s="232">
        <v>43799</v>
      </c>
      <c r="B15999" s="233">
        <v>334</v>
      </c>
      <c r="C15999" s="233">
        <v>14</v>
      </c>
      <c r="D15999" s="234">
        <v>0.2708333333321207</v>
      </c>
      <c r="E15999" s="235">
        <v>0</v>
      </c>
      <c r="F15999" s="235">
        <v>0.00005047792670150969</v>
      </c>
    </row>
    <row r="16000" ht="14.25" customHeight="1" spans="1:6" x14ac:dyDescent="0.25">
      <c r="A16000" s="232">
        <v>43799</v>
      </c>
      <c r="B16000" s="233">
        <v>334</v>
      </c>
      <c r="C16000" s="233">
        <v>15</v>
      </c>
      <c r="D16000" s="234">
        <v>0.2916666666678793</v>
      </c>
      <c r="E16000" s="235">
        <v>0</v>
      </c>
      <c r="F16000" s="235">
        <v>0.00006119447066393338</v>
      </c>
    </row>
    <row r="16001" ht="14.25" customHeight="1" spans="1:6" x14ac:dyDescent="0.25">
      <c r="A16001" s="232">
        <v>43799</v>
      </c>
      <c r="B16001" s="233">
        <v>334</v>
      </c>
      <c r="C16001" s="233">
        <v>16</v>
      </c>
      <c r="D16001" s="234">
        <v>0.3125</v>
      </c>
      <c r="E16001" s="235">
        <v>7.926686620635282e-7</v>
      </c>
      <c r="F16001" s="235">
        <v>0.00007020838614634582</v>
      </c>
    </row>
    <row r="16002" ht="14.25" customHeight="1" spans="1:6" x14ac:dyDescent="0.25">
      <c r="A16002" s="232">
        <v>43799</v>
      </c>
      <c r="B16002" s="233">
        <v>334</v>
      </c>
      <c r="C16002" s="233">
        <v>17</v>
      </c>
      <c r="D16002" s="234">
        <v>0.3333333333321207</v>
      </c>
      <c r="E16002" s="235">
        <v>0.000008859237987768845</v>
      </c>
      <c r="F16002" s="235">
        <v>0.00007171070539341455</v>
      </c>
    </row>
    <row r="16003" ht="14.25" customHeight="1" spans="1:6" x14ac:dyDescent="0.25">
      <c r="A16003" s="232">
        <v>43799</v>
      </c>
      <c r="B16003" s="233">
        <v>334</v>
      </c>
      <c r="C16003" s="233">
        <v>18</v>
      </c>
      <c r="D16003" s="234">
        <v>0.3541666666678793</v>
      </c>
      <c r="E16003" s="235">
        <v>0.00002740897095880753</v>
      </c>
      <c r="F16003" s="235">
        <v>0.00007110977769458707</v>
      </c>
    </row>
    <row r="16004" ht="14.25" customHeight="1" spans="1:6" x14ac:dyDescent="0.25">
      <c r="A16004" s="232">
        <v>43799</v>
      </c>
      <c r="B16004" s="233">
        <v>334</v>
      </c>
      <c r="C16004" s="233">
        <v>19</v>
      </c>
      <c r="D16004" s="234">
        <v>0.375</v>
      </c>
      <c r="E16004" s="235">
        <v>0.00005393557875541935</v>
      </c>
      <c r="F16004" s="235">
        <v>0.00007030854076281706</v>
      </c>
    </row>
    <row r="16005" ht="14.25" customHeight="1" spans="1:6" x14ac:dyDescent="0.25">
      <c r="A16005" s="232">
        <v>43799</v>
      </c>
      <c r="B16005" s="233">
        <v>334</v>
      </c>
      <c r="C16005" s="233">
        <v>20</v>
      </c>
      <c r="D16005" s="234">
        <v>0.3958333333321207</v>
      </c>
      <c r="E16005" s="235">
        <v>0.00008415870247767137</v>
      </c>
      <c r="F16005" s="235">
        <v>0.00006990792229693207</v>
      </c>
    </row>
    <row r="16006" ht="14.25" customHeight="1" spans="1:6" x14ac:dyDescent="0.25">
      <c r="A16006" s="232">
        <v>43799</v>
      </c>
      <c r="B16006" s="233">
        <v>334</v>
      </c>
      <c r="C16006" s="233">
        <v>21</v>
      </c>
      <c r="D16006" s="234">
        <v>0.4166666666678793</v>
      </c>
      <c r="E16006" s="235">
        <v>0.00010265646478613987</v>
      </c>
      <c r="F16006" s="235">
        <v>0.0000667029745698521</v>
      </c>
    </row>
    <row r="16007" ht="14.25" customHeight="1" spans="1:6" x14ac:dyDescent="0.25">
      <c r="A16007" s="232">
        <v>43799</v>
      </c>
      <c r="B16007" s="233">
        <v>334</v>
      </c>
      <c r="C16007" s="233">
        <v>22</v>
      </c>
      <c r="D16007" s="234">
        <v>0.4375</v>
      </c>
      <c r="E16007" s="235">
        <v>0.00009983155329598977</v>
      </c>
      <c r="F16007" s="235">
        <v>0.0000667029745698521</v>
      </c>
    </row>
    <row r="16008" ht="14.25" customHeight="1" spans="1:6" x14ac:dyDescent="0.25">
      <c r="A16008" s="232">
        <v>43799</v>
      </c>
      <c r="B16008" s="233">
        <v>334</v>
      </c>
      <c r="C16008" s="233">
        <v>23</v>
      </c>
      <c r="D16008" s="234">
        <v>0.4583333333321207</v>
      </c>
      <c r="E16008" s="235">
        <v>0.00011169827922271553</v>
      </c>
      <c r="F16008" s="235">
        <v>0.00006580158302161085</v>
      </c>
    </row>
    <row r="16009" ht="14.25" customHeight="1" spans="1:6" x14ac:dyDescent="0.25">
      <c r="A16009" s="232">
        <v>43799</v>
      </c>
      <c r="B16009" s="233">
        <v>334</v>
      </c>
      <c r="C16009" s="233">
        <v>24</v>
      </c>
      <c r="D16009" s="234">
        <v>0.4791666666678793</v>
      </c>
      <c r="E16009" s="235">
        <v>0.00011179898748866768</v>
      </c>
      <c r="F16009" s="235">
        <v>0.00006600189225455336</v>
      </c>
    </row>
    <row r="16010" ht="14.25" customHeight="1" spans="1:6" x14ac:dyDescent="0.25">
      <c r="A16010" s="232">
        <v>43799</v>
      </c>
      <c r="B16010" s="233">
        <v>334</v>
      </c>
      <c r="C16010" s="233">
        <v>25</v>
      </c>
      <c r="D16010" s="234">
        <v>0.5</v>
      </c>
      <c r="E16010" s="235">
        <v>0.00011164488755675868</v>
      </c>
      <c r="F16010" s="235">
        <v>0.00006810513920044957</v>
      </c>
    </row>
    <row r="16011" ht="14.25" customHeight="1" spans="1:6" x14ac:dyDescent="0.25">
      <c r="A16011" s="232">
        <v>43799</v>
      </c>
      <c r="B16011" s="233">
        <v>334</v>
      </c>
      <c r="C16011" s="233">
        <v>26</v>
      </c>
      <c r="D16011" s="234">
        <v>0.5208333333321207</v>
      </c>
      <c r="E16011" s="235">
        <v>0.00010784791243007109</v>
      </c>
      <c r="F16011" s="235">
        <v>0.00006790482996750707</v>
      </c>
    </row>
    <row r="16012" ht="14.25" customHeight="1" spans="1:6" x14ac:dyDescent="0.25">
      <c r="A16012" s="232">
        <v>43799</v>
      </c>
      <c r="B16012" s="233">
        <v>334</v>
      </c>
      <c r="C16012" s="233">
        <v>27</v>
      </c>
      <c r="D16012" s="234">
        <v>0.5416666666678793</v>
      </c>
      <c r="E16012" s="235">
        <v>0.00009771225724907446</v>
      </c>
      <c r="F16012" s="235">
        <v>0.0000665026653369096</v>
      </c>
    </row>
    <row r="16013" ht="14.25" customHeight="1" spans="1:6" x14ac:dyDescent="0.25">
      <c r="A16013" s="232">
        <v>43799</v>
      </c>
      <c r="B16013" s="233">
        <v>334</v>
      </c>
      <c r="C16013" s="233">
        <v>28</v>
      </c>
      <c r="D16013" s="234">
        <v>0.5625</v>
      </c>
      <c r="E16013" s="235">
        <v>0.00008317275316836608</v>
      </c>
      <c r="F16013" s="235">
        <v>0.00006560127378866834</v>
      </c>
    </row>
    <row r="16014" ht="14.25" customHeight="1" spans="1:6" x14ac:dyDescent="0.25">
      <c r="A16014" s="232">
        <v>43799</v>
      </c>
      <c r="B16014" s="233">
        <v>334</v>
      </c>
      <c r="C16014" s="233">
        <v>29</v>
      </c>
      <c r="D16014" s="234">
        <v>0.5833333333321207</v>
      </c>
      <c r="E16014" s="235">
        <v>0.00006330067207886465</v>
      </c>
      <c r="F16014" s="235">
        <v>0.00006510050070631209</v>
      </c>
    </row>
    <row r="16015" ht="14.25" customHeight="1" spans="1:6" x14ac:dyDescent="0.25">
      <c r="A16015" s="232">
        <v>43799</v>
      </c>
      <c r="B16015" s="233">
        <v>334</v>
      </c>
      <c r="C16015" s="233">
        <v>30</v>
      </c>
      <c r="D16015" s="234">
        <v>0.6041666666678793</v>
      </c>
      <c r="E16015" s="235">
        <v>0.00004258703861409756</v>
      </c>
      <c r="F16015" s="235">
        <v>0.00006750421150162208</v>
      </c>
    </row>
    <row r="16016" ht="14.25" customHeight="1" spans="1:6" x14ac:dyDescent="0.25">
      <c r="A16016" s="232">
        <v>43799</v>
      </c>
      <c r="B16016" s="233">
        <v>334</v>
      </c>
      <c r="C16016" s="233">
        <v>31</v>
      </c>
      <c r="D16016" s="234">
        <v>0.625</v>
      </c>
      <c r="E16016" s="235">
        <v>0.000019959399414837796</v>
      </c>
      <c r="F16016" s="235">
        <v>0.00007060900461223083</v>
      </c>
    </row>
    <row r="16017" ht="14.25" customHeight="1" spans="1:6" x14ac:dyDescent="0.25">
      <c r="A16017" s="232">
        <v>43799</v>
      </c>
      <c r="B16017" s="233">
        <v>334</v>
      </c>
      <c r="C16017" s="233">
        <v>32</v>
      </c>
      <c r="D16017" s="234">
        <v>0.6458333333321207</v>
      </c>
      <c r="E16017" s="235">
        <v>0.000006051787698802233</v>
      </c>
      <c r="F16017" s="235">
        <v>0.00007751967314874703</v>
      </c>
    </row>
    <row r="16018" ht="14.25" customHeight="1" spans="1:6" x14ac:dyDescent="0.25">
      <c r="A16018" s="232">
        <v>43799</v>
      </c>
      <c r="B16018" s="233">
        <v>334</v>
      </c>
      <c r="C16018" s="233">
        <v>33</v>
      </c>
      <c r="D16018" s="234">
        <v>0.6666666666678793</v>
      </c>
      <c r="E16018" s="235">
        <v>3.613929873361672e-7</v>
      </c>
      <c r="F16018" s="235">
        <v>0.00008883714480999821</v>
      </c>
    </row>
    <row r="16019" ht="14.25" customHeight="1" spans="1:6" x14ac:dyDescent="0.25">
      <c r="A16019" s="232">
        <v>43799</v>
      </c>
      <c r="B16019" s="233">
        <v>334</v>
      </c>
      <c r="C16019" s="233">
        <v>34</v>
      </c>
      <c r="D16019" s="234">
        <v>0.6875</v>
      </c>
      <c r="E16019" s="235">
        <v>0</v>
      </c>
      <c r="F16019" s="235">
        <v>0.00010177712125808365</v>
      </c>
    </row>
    <row r="16020" ht="14.25" customHeight="1" spans="1:6" x14ac:dyDescent="0.25">
      <c r="A16020" s="232">
        <v>43799</v>
      </c>
      <c r="B16020" s="233">
        <v>334</v>
      </c>
      <c r="C16020" s="233">
        <v>35</v>
      </c>
      <c r="D16020" s="234">
        <v>0.7083333333321207</v>
      </c>
      <c r="E16020" s="235">
        <v>0</v>
      </c>
      <c r="F16020" s="235">
        <v>0.0001115221654407362</v>
      </c>
    </row>
    <row r="16021" ht="14.25" customHeight="1" spans="1:6" x14ac:dyDescent="0.25">
      <c r="A16021" s="232">
        <v>43799</v>
      </c>
      <c r="B16021" s="233">
        <v>334</v>
      </c>
      <c r="C16021" s="233">
        <v>36</v>
      </c>
      <c r="D16021" s="234">
        <v>0.7291666666678793</v>
      </c>
      <c r="E16021" s="235">
        <v>0</v>
      </c>
      <c r="F16021" s="235">
        <v>0.00011385576800451629</v>
      </c>
    </row>
    <row r="16022" ht="14.25" customHeight="1" spans="1:6" x14ac:dyDescent="0.25">
      <c r="A16022" s="232">
        <v>43799</v>
      </c>
      <c r="B16022" s="233">
        <v>334</v>
      </c>
      <c r="C16022" s="233">
        <v>37</v>
      </c>
      <c r="D16022" s="234">
        <v>0.75</v>
      </c>
      <c r="E16022" s="235">
        <v>0</v>
      </c>
      <c r="F16022" s="235">
        <v>0.00011442664931840241</v>
      </c>
    </row>
    <row r="16023" ht="14.25" customHeight="1" spans="1:6" x14ac:dyDescent="0.25">
      <c r="A16023" s="232">
        <v>43799</v>
      </c>
      <c r="B16023" s="233">
        <v>334</v>
      </c>
      <c r="C16023" s="233">
        <v>38</v>
      </c>
      <c r="D16023" s="234">
        <v>0.7708333333321207</v>
      </c>
      <c r="E16023" s="235">
        <v>0</v>
      </c>
      <c r="F16023" s="235">
        <v>0.0001119227839066212</v>
      </c>
    </row>
    <row r="16024" ht="14.25" customHeight="1" spans="1:6" x14ac:dyDescent="0.25">
      <c r="A16024" s="232">
        <v>43799</v>
      </c>
      <c r="B16024" s="233">
        <v>334</v>
      </c>
      <c r="C16024" s="233">
        <v>39</v>
      </c>
      <c r="D16024" s="234">
        <v>0.7916666666678793</v>
      </c>
      <c r="E16024" s="235">
        <v>0</v>
      </c>
      <c r="F16024" s="235">
        <v>0.00010791659924777122</v>
      </c>
    </row>
    <row r="16025" ht="14.25" customHeight="1" spans="1:6" x14ac:dyDescent="0.25">
      <c r="A16025" s="232">
        <v>43799</v>
      </c>
      <c r="B16025" s="233">
        <v>334</v>
      </c>
      <c r="C16025" s="233">
        <v>40</v>
      </c>
      <c r="D16025" s="234">
        <v>0.8125</v>
      </c>
      <c r="E16025" s="235">
        <v>0</v>
      </c>
      <c r="F16025" s="235">
        <v>0.00010350979612303627</v>
      </c>
    </row>
    <row r="16026" ht="14.25" customHeight="1" spans="1:6" x14ac:dyDescent="0.25">
      <c r="A16026" s="232">
        <v>43799</v>
      </c>
      <c r="B16026" s="233">
        <v>334</v>
      </c>
      <c r="C16026" s="233">
        <v>41</v>
      </c>
      <c r="D16026" s="234">
        <v>0.8333333333321207</v>
      </c>
      <c r="E16026" s="235">
        <v>0</v>
      </c>
      <c r="F16026" s="235">
        <v>0.00009945353415595063</v>
      </c>
    </row>
    <row r="16027" ht="14.25" customHeight="1" spans="1:6" x14ac:dyDescent="0.25">
      <c r="A16027" s="232">
        <v>43799</v>
      </c>
      <c r="B16027" s="233">
        <v>334</v>
      </c>
      <c r="C16027" s="233">
        <v>42</v>
      </c>
      <c r="D16027" s="234">
        <v>0.8541666666678793</v>
      </c>
      <c r="E16027" s="235">
        <v>0</v>
      </c>
      <c r="F16027" s="235">
        <v>0.00009544734949710066</v>
      </c>
    </row>
    <row r="16028" ht="14.25" customHeight="1" spans="1:6" x14ac:dyDescent="0.25">
      <c r="A16028" s="232">
        <v>43799</v>
      </c>
      <c r="B16028" s="233">
        <v>334</v>
      </c>
      <c r="C16028" s="233">
        <v>43</v>
      </c>
      <c r="D16028" s="234">
        <v>0.875</v>
      </c>
      <c r="E16028" s="235">
        <v>0</v>
      </c>
      <c r="F16028" s="235">
        <v>0.0000910405463723657</v>
      </c>
    </row>
    <row r="16029" ht="14.25" customHeight="1" spans="1:6" x14ac:dyDescent="0.25">
      <c r="A16029" s="232">
        <v>43799</v>
      </c>
      <c r="B16029" s="233">
        <v>334</v>
      </c>
      <c r="C16029" s="233">
        <v>44</v>
      </c>
      <c r="D16029" s="234">
        <v>0.8958333333321207</v>
      </c>
      <c r="E16029" s="235">
        <v>0</v>
      </c>
      <c r="F16029" s="235">
        <v>0.00008583250631586071</v>
      </c>
    </row>
    <row r="16030" ht="14.25" customHeight="1" spans="1:6" x14ac:dyDescent="0.25">
      <c r="A16030" s="232">
        <v>43799</v>
      </c>
      <c r="B16030" s="233">
        <v>334</v>
      </c>
      <c r="C16030" s="233">
        <v>45</v>
      </c>
      <c r="D16030" s="234">
        <v>0.9166666666678793</v>
      </c>
      <c r="E16030" s="235">
        <v>0</v>
      </c>
      <c r="F16030" s="235">
        <v>0.00008022384779347077</v>
      </c>
    </row>
    <row r="16031" ht="14.25" customHeight="1" spans="1:6" x14ac:dyDescent="0.25">
      <c r="A16031" s="232">
        <v>43799</v>
      </c>
      <c r="B16031" s="233">
        <v>334</v>
      </c>
      <c r="C16031" s="233">
        <v>46</v>
      </c>
      <c r="D16031" s="234">
        <v>0.9375</v>
      </c>
      <c r="E16031" s="235">
        <v>0</v>
      </c>
      <c r="F16031" s="235">
        <v>0.00007000807691340332</v>
      </c>
    </row>
    <row r="16032" ht="14.25" customHeight="1" spans="1:6" x14ac:dyDescent="0.25">
      <c r="A16032" s="232">
        <v>43799</v>
      </c>
      <c r="B16032" s="233">
        <v>334</v>
      </c>
      <c r="C16032" s="233">
        <v>47</v>
      </c>
      <c r="D16032" s="234">
        <v>0.9583333333321207</v>
      </c>
      <c r="E16032" s="235">
        <v>0</v>
      </c>
      <c r="F16032" s="235">
        <v>0.000060393233732163374</v>
      </c>
    </row>
    <row r="16033" ht="14.25" customHeight="1" spans="1:6" x14ac:dyDescent="0.25">
      <c r="A16033" s="232">
        <v>43799</v>
      </c>
      <c r="B16033" s="233">
        <v>334</v>
      </c>
      <c r="C16033" s="233">
        <v>48</v>
      </c>
      <c r="D16033" s="234">
        <v>0.9791666666678793</v>
      </c>
      <c r="E16033" s="235">
        <v>0</v>
      </c>
      <c r="F16033" s="235">
        <v>0.000051479472866222185</v>
      </c>
    </row>
    <row r="16034" ht="14.25" customHeight="1" spans="1:6" x14ac:dyDescent="0.25">
      <c r="A16034" s="232">
        <v>43800</v>
      </c>
      <c r="B16034" s="233">
        <v>335</v>
      </c>
      <c r="C16034" s="233">
        <v>1</v>
      </c>
      <c r="D16034" s="234">
        <v>0</v>
      </c>
      <c r="E16034" s="235">
        <v>0</v>
      </c>
      <c r="F16034" s="235">
        <v>0.000043366948932050984</v>
      </c>
    </row>
    <row r="16035" ht="14.25" customHeight="1" spans="1:6" x14ac:dyDescent="0.25">
      <c r="A16035" s="232">
        <v>43800</v>
      </c>
      <c r="B16035" s="233">
        <v>335</v>
      </c>
      <c r="C16035" s="233">
        <v>2</v>
      </c>
      <c r="D16035" s="234">
        <v>0.020833333332120674</v>
      </c>
      <c r="E16035" s="235">
        <v>0</v>
      </c>
      <c r="F16035" s="235">
        <v>0.000038559527341431015</v>
      </c>
    </row>
    <row r="16036" ht="14.25" customHeight="1" spans="1:6" x14ac:dyDescent="0.25">
      <c r="A16036" s="232">
        <v>43800</v>
      </c>
      <c r="B16036" s="233">
        <v>335</v>
      </c>
      <c r="C16036" s="233">
        <v>3</v>
      </c>
      <c r="D16036" s="234">
        <v>0.041666666667879326</v>
      </c>
      <c r="E16036" s="235">
        <v>0</v>
      </c>
      <c r="F16036" s="235">
        <v>0.00003585535269670728</v>
      </c>
    </row>
    <row r="16037" ht="14.25" customHeight="1" spans="1:6" x14ac:dyDescent="0.25">
      <c r="A16037" s="232">
        <v>43800</v>
      </c>
      <c r="B16037" s="233">
        <v>335</v>
      </c>
      <c r="C16037" s="233">
        <v>4</v>
      </c>
      <c r="D16037" s="234">
        <v>0.0625</v>
      </c>
      <c r="E16037" s="235">
        <v>0</v>
      </c>
      <c r="F16037" s="235">
        <v>0.000033651951134339786</v>
      </c>
    </row>
    <row r="16038" ht="14.25" customHeight="1" spans="1:6" x14ac:dyDescent="0.25">
      <c r="A16038" s="232">
        <v>43800</v>
      </c>
      <c r="B16038" s="233">
        <v>335</v>
      </c>
      <c r="C16038" s="233">
        <v>5</v>
      </c>
      <c r="D16038" s="234">
        <v>0.08333333333212067</v>
      </c>
      <c r="E16038" s="235">
        <v>0</v>
      </c>
      <c r="F16038" s="235">
        <v>0.0000326504049696273</v>
      </c>
    </row>
    <row r="16039" ht="14.25" customHeight="1" spans="1:6" x14ac:dyDescent="0.25">
      <c r="A16039" s="232">
        <v>43800</v>
      </c>
      <c r="B16039" s="233">
        <v>335</v>
      </c>
      <c r="C16039" s="233">
        <v>6</v>
      </c>
      <c r="D16039" s="234">
        <v>0.10416666666787933</v>
      </c>
      <c r="E16039" s="235">
        <v>0</v>
      </c>
      <c r="F16039" s="235">
        <v>0.0000314485495719723</v>
      </c>
    </row>
    <row r="16040" ht="14.25" customHeight="1" spans="1:6" x14ac:dyDescent="0.25">
      <c r="A16040" s="232">
        <v>43800</v>
      </c>
      <c r="B16040" s="233">
        <v>335</v>
      </c>
      <c r="C16040" s="233">
        <v>7</v>
      </c>
      <c r="D16040" s="234">
        <v>0.125</v>
      </c>
      <c r="E16040" s="235">
        <v>0</v>
      </c>
      <c r="F16040" s="235">
        <v>0.00003124824033902981</v>
      </c>
    </row>
    <row r="16041" ht="14.25" customHeight="1" spans="1:6" x14ac:dyDescent="0.25">
      <c r="A16041" s="232">
        <v>43800</v>
      </c>
      <c r="B16041" s="233">
        <v>335</v>
      </c>
      <c r="C16041" s="233">
        <v>8</v>
      </c>
      <c r="D16041" s="234">
        <v>0.14583333333212067</v>
      </c>
      <c r="E16041" s="235">
        <v>0</v>
      </c>
      <c r="F16041" s="235">
        <v>0.00003094777648961606</v>
      </c>
    </row>
    <row r="16042" ht="14.25" customHeight="1" spans="1:6" x14ac:dyDescent="0.25">
      <c r="A16042" s="232">
        <v>43800</v>
      </c>
      <c r="B16042" s="233">
        <v>335</v>
      </c>
      <c r="C16042" s="233">
        <v>9</v>
      </c>
      <c r="D16042" s="234">
        <v>0.16666666666787933</v>
      </c>
      <c r="E16042" s="235">
        <v>0</v>
      </c>
      <c r="F16042" s="235">
        <v>0.00003064731264020231</v>
      </c>
    </row>
    <row r="16043" ht="14.25" customHeight="1" spans="1:6" x14ac:dyDescent="0.25">
      <c r="A16043" s="232">
        <v>43800</v>
      </c>
      <c r="B16043" s="233">
        <v>335</v>
      </c>
      <c r="C16043" s="233">
        <v>10</v>
      </c>
      <c r="D16043" s="234">
        <v>0.1875</v>
      </c>
      <c r="E16043" s="235">
        <v>0</v>
      </c>
      <c r="F16043" s="235">
        <v>0.00003194932265432856</v>
      </c>
    </row>
    <row r="16044" ht="14.25" customHeight="1" spans="1:6" x14ac:dyDescent="0.25">
      <c r="A16044" s="232">
        <v>43800</v>
      </c>
      <c r="B16044" s="233">
        <v>335</v>
      </c>
      <c r="C16044" s="233">
        <v>11</v>
      </c>
      <c r="D16044" s="234">
        <v>0.20833333333212067</v>
      </c>
      <c r="E16044" s="235">
        <v>0</v>
      </c>
      <c r="F16044" s="235">
        <v>0.000033651951134339786</v>
      </c>
    </row>
    <row r="16045" ht="14.25" customHeight="1" spans="1:6" x14ac:dyDescent="0.25">
      <c r="A16045" s="232">
        <v>43800</v>
      </c>
      <c r="B16045" s="233">
        <v>335</v>
      </c>
      <c r="C16045" s="233">
        <v>12</v>
      </c>
      <c r="D16045" s="234">
        <v>0.22916666666787933</v>
      </c>
      <c r="E16045" s="235">
        <v>0</v>
      </c>
      <c r="F16045" s="235">
        <v>0.000035955507313178524</v>
      </c>
    </row>
    <row r="16046" ht="14.25" customHeight="1" spans="1:6" x14ac:dyDescent="0.25">
      <c r="A16046" s="232">
        <v>43800</v>
      </c>
      <c r="B16046" s="233">
        <v>335</v>
      </c>
      <c r="C16046" s="233">
        <v>13</v>
      </c>
      <c r="D16046" s="234">
        <v>0.25</v>
      </c>
      <c r="E16046" s="235">
        <v>0</v>
      </c>
      <c r="F16046" s="235">
        <v>0.00004366741278146473</v>
      </c>
    </row>
    <row r="16047" ht="14.25" customHeight="1" spans="1:6" x14ac:dyDescent="0.25">
      <c r="A16047" s="232">
        <v>43800</v>
      </c>
      <c r="B16047" s="233">
        <v>335</v>
      </c>
      <c r="C16047" s="233">
        <v>14</v>
      </c>
      <c r="D16047" s="234">
        <v>0.2708333333321207</v>
      </c>
      <c r="E16047" s="235">
        <v>0</v>
      </c>
      <c r="F16047" s="235">
        <v>0.00005177993671563594</v>
      </c>
    </row>
    <row r="16048" ht="14.25" customHeight="1" spans="1:6" x14ac:dyDescent="0.25">
      <c r="A16048" s="232">
        <v>43800</v>
      </c>
      <c r="B16048" s="233">
        <v>335</v>
      </c>
      <c r="C16048" s="233">
        <v>15</v>
      </c>
      <c r="D16048" s="234">
        <v>0.2916666666678793</v>
      </c>
      <c r="E16048" s="235">
        <v>0</v>
      </c>
      <c r="F16048" s="235">
        <v>0.00006199570759570338</v>
      </c>
    </row>
    <row r="16049" ht="14.25" customHeight="1" spans="1:6" x14ac:dyDescent="0.25">
      <c r="A16049" s="232">
        <v>43800</v>
      </c>
      <c r="B16049" s="233">
        <v>335</v>
      </c>
      <c r="C16049" s="233">
        <v>16</v>
      </c>
      <c r="D16049" s="234">
        <v>0.3125</v>
      </c>
      <c r="E16049" s="235">
        <v>0.0000010024927196685797</v>
      </c>
      <c r="F16049" s="235">
        <v>0.00007060900461223083</v>
      </c>
    </row>
    <row r="16050" ht="14.25" customHeight="1" spans="1:6" x14ac:dyDescent="0.25">
      <c r="A16050" s="232">
        <v>43800</v>
      </c>
      <c r="B16050" s="233">
        <v>335</v>
      </c>
      <c r="C16050" s="233">
        <v>17</v>
      </c>
      <c r="D16050" s="234">
        <v>0.3333333333321207</v>
      </c>
      <c r="E16050" s="235">
        <v>0.000008089883109883655</v>
      </c>
      <c r="F16050" s="235">
        <v>0.00007211132385929955</v>
      </c>
    </row>
    <row r="16051" ht="14.25" customHeight="1" spans="1:6" x14ac:dyDescent="0.25">
      <c r="A16051" s="232">
        <v>43800</v>
      </c>
      <c r="B16051" s="233">
        <v>335</v>
      </c>
      <c r="C16051" s="233">
        <v>18</v>
      </c>
      <c r="D16051" s="234">
        <v>0.3541666666678793</v>
      </c>
      <c r="E16051" s="235">
        <v>0.0000222346517394044</v>
      </c>
      <c r="F16051" s="235">
        <v>0.0000718108600098858</v>
      </c>
    </row>
    <row r="16052" ht="14.25" customHeight="1" spans="1:6" x14ac:dyDescent="0.25">
      <c r="A16052" s="232">
        <v>43800</v>
      </c>
      <c r="B16052" s="233">
        <v>335</v>
      </c>
      <c r="C16052" s="233">
        <v>19</v>
      </c>
      <c r="D16052" s="234">
        <v>0.375</v>
      </c>
      <c r="E16052" s="235">
        <v>0.00004176462803407877</v>
      </c>
      <c r="F16052" s="235">
        <v>0.00007191101462635705</v>
      </c>
    </row>
    <row r="16053" ht="14.25" customHeight="1" spans="1:6" x14ac:dyDescent="0.25">
      <c r="A16053" s="232">
        <v>43800</v>
      </c>
      <c r="B16053" s="233">
        <v>335</v>
      </c>
      <c r="C16053" s="233">
        <v>20</v>
      </c>
      <c r="D16053" s="234">
        <v>0.3958333333321207</v>
      </c>
      <c r="E16053" s="235">
        <v>0.00006839808217924745</v>
      </c>
      <c r="F16053" s="235">
        <v>0.00007090946846164457</v>
      </c>
    </row>
    <row r="16054" ht="14.25" customHeight="1" spans="1:6" x14ac:dyDescent="0.25">
      <c r="A16054" s="232">
        <v>43800</v>
      </c>
      <c r="B16054" s="233">
        <v>335</v>
      </c>
      <c r="C16054" s="233">
        <v>21</v>
      </c>
      <c r="D16054" s="234">
        <v>0.4166666666678793</v>
      </c>
      <c r="E16054" s="235">
        <v>0.0000964374862564259</v>
      </c>
      <c r="F16054" s="235">
        <v>0.00006840560304986335</v>
      </c>
    </row>
    <row r="16055" ht="14.25" customHeight="1" spans="1:6" x14ac:dyDescent="0.25">
      <c r="A16055" s="232">
        <v>43800</v>
      </c>
      <c r="B16055" s="233">
        <v>335</v>
      </c>
      <c r="C16055" s="233">
        <v>22</v>
      </c>
      <c r="D16055" s="234">
        <v>0.4375</v>
      </c>
      <c r="E16055" s="235">
        <v>0.00012016311509627314</v>
      </c>
      <c r="F16055" s="235">
        <v>0.00006740405688515083</v>
      </c>
    </row>
    <row r="16056" ht="14.25" customHeight="1" spans="1:6" x14ac:dyDescent="0.25">
      <c r="A16056" s="232">
        <v>43800</v>
      </c>
      <c r="B16056" s="233">
        <v>335</v>
      </c>
      <c r="C16056" s="233">
        <v>23</v>
      </c>
      <c r="D16056" s="234">
        <v>0.4583333333321207</v>
      </c>
      <c r="E16056" s="235">
        <v>0.0001102288381168865</v>
      </c>
      <c r="F16056" s="235">
        <v>0.00006630235610396709</v>
      </c>
    </row>
    <row r="16057" ht="14.25" customHeight="1" spans="1:6" x14ac:dyDescent="0.25">
      <c r="A16057" s="232">
        <v>43800</v>
      </c>
      <c r="B16057" s="233">
        <v>335</v>
      </c>
      <c r="C16057" s="233">
        <v>24</v>
      </c>
      <c r="D16057" s="234">
        <v>0.4791666666678793</v>
      </c>
      <c r="E16057" s="235">
        <v>0.0001053365135393992</v>
      </c>
      <c r="F16057" s="235">
        <v>0.00006640251072043834</v>
      </c>
    </row>
    <row r="16058" ht="14.25" customHeight="1" spans="1:6" x14ac:dyDescent="0.25">
      <c r="A16058" s="232">
        <v>43800</v>
      </c>
      <c r="B16058" s="233">
        <v>335</v>
      </c>
      <c r="C16058" s="233">
        <v>25</v>
      </c>
      <c r="D16058" s="234">
        <v>0.5</v>
      </c>
      <c r="E16058" s="235">
        <v>0.00010162609735116197</v>
      </c>
      <c r="F16058" s="235">
        <v>0.00006780467535103583</v>
      </c>
    </row>
    <row r="16059" ht="14.25" customHeight="1" spans="1:6" x14ac:dyDescent="0.25">
      <c r="A16059" s="232">
        <v>43800</v>
      </c>
      <c r="B16059" s="233">
        <v>335</v>
      </c>
      <c r="C16059" s="233">
        <v>26</v>
      </c>
      <c r="D16059" s="234">
        <v>0.5208333333321207</v>
      </c>
      <c r="E16059" s="235">
        <v>0.00010003963372832509</v>
      </c>
      <c r="F16059" s="235">
        <v>0.00006810513920044957</v>
      </c>
    </row>
    <row r="16060" ht="14.25" customHeight="1" spans="1:6" x14ac:dyDescent="0.25">
      <c r="A16060" s="232">
        <v>43800</v>
      </c>
      <c r="B16060" s="233">
        <v>335</v>
      </c>
      <c r="C16060" s="233">
        <v>27</v>
      </c>
      <c r="D16060" s="234">
        <v>0.5416666666678793</v>
      </c>
      <c r="E16060" s="235">
        <v>0.00009098588153171028</v>
      </c>
      <c r="F16060" s="235">
        <v>0.00006740405688515083</v>
      </c>
    </row>
    <row r="16061" ht="14.25" customHeight="1" spans="1:6" x14ac:dyDescent="0.25">
      <c r="A16061" s="232">
        <v>43800</v>
      </c>
      <c r="B16061" s="233">
        <v>335</v>
      </c>
      <c r="C16061" s="233">
        <v>28</v>
      </c>
      <c r="D16061" s="234">
        <v>0.5625</v>
      </c>
      <c r="E16061" s="235">
        <v>0.00007716780055623677</v>
      </c>
      <c r="F16061" s="235">
        <v>0.00006630235610396709</v>
      </c>
    </row>
    <row r="16062" ht="14.25" customHeight="1" spans="1:6" x14ac:dyDescent="0.25">
      <c r="A16062" s="232">
        <v>43800</v>
      </c>
      <c r="B16062" s="233">
        <v>335</v>
      </c>
      <c r="C16062" s="233">
        <v>29</v>
      </c>
      <c r="D16062" s="234">
        <v>0.5833333333321207</v>
      </c>
      <c r="E16062" s="235">
        <v>0.00005766593958253028</v>
      </c>
      <c r="F16062" s="235">
        <v>0.0000667029745698521</v>
      </c>
    </row>
    <row r="16063" ht="14.25" customHeight="1" spans="1:6" x14ac:dyDescent="0.25">
      <c r="A16063" s="232">
        <v>43800</v>
      </c>
      <c r="B16063" s="233">
        <v>335</v>
      </c>
      <c r="C16063" s="233">
        <v>30</v>
      </c>
      <c r="D16063" s="234">
        <v>0.6041666666678793</v>
      </c>
      <c r="E16063" s="235">
        <v>0.00003648522704481178</v>
      </c>
      <c r="F16063" s="235">
        <v>0.00006970761306398956</v>
      </c>
    </row>
    <row r="16064" ht="14.25" customHeight="1" spans="1:6" x14ac:dyDescent="0.25">
      <c r="A16064" s="232">
        <v>43800</v>
      </c>
      <c r="B16064" s="233">
        <v>335</v>
      </c>
      <c r="C16064" s="233">
        <v>31</v>
      </c>
      <c r="D16064" s="234">
        <v>0.625</v>
      </c>
      <c r="E16064" s="235">
        <v>0.00002018441844682446</v>
      </c>
      <c r="F16064" s="235">
        <v>0.0000720111692428283</v>
      </c>
    </row>
    <row r="16065" ht="14.25" customHeight="1" spans="1:6" x14ac:dyDescent="0.25">
      <c r="A16065" s="232">
        <v>43800</v>
      </c>
      <c r="B16065" s="233">
        <v>335</v>
      </c>
      <c r="C16065" s="233">
        <v>32</v>
      </c>
      <c r="D16065" s="234">
        <v>0.6458333333321207</v>
      </c>
      <c r="E16065" s="235">
        <v>0.00000636118693080326</v>
      </c>
      <c r="F16065" s="235">
        <v>0.00007922230162875826</v>
      </c>
    </row>
    <row r="16066" ht="14.25" customHeight="1" spans="1:6" x14ac:dyDescent="0.25">
      <c r="A16066" s="232">
        <v>43800</v>
      </c>
      <c r="B16066" s="233">
        <v>335</v>
      </c>
      <c r="C16066" s="233">
        <v>33</v>
      </c>
      <c r="D16066" s="234">
        <v>0.6666666666678793</v>
      </c>
      <c r="E16066" s="235">
        <v>4.461832975994805e-7</v>
      </c>
      <c r="F16066" s="235">
        <v>0.00009023930944059568</v>
      </c>
    </row>
    <row r="16067" ht="14.25" customHeight="1" spans="1:6" x14ac:dyDescent="0.25">
      <c r="A16067" s="232">
        <v>43800</v>
      </c>
      <c r="B16067" s="233">
        <v>335</v>
      </c>
      <c r="C16067" s="233">
        <v>34</v>
      </c>
      <c r="D16067" s="234">
        <v>0.6875</v>
      </c>
      <c r="E16067" s="235">
        <v>2.2194809509513187e-9</v>
      </c>
      <c r="F16067" s="235">
        <v>0.00010270855919126623</v>
      </c>
    </row>
    <row r="16068" ht="14.25" customHeight="1" spans="1:6" x14ac:dyDescent="0.25">
      <c r="A16068" s="232">
        <v>43800</v>
      </c>
      <c r="B16068" s="233">
        <v>335</v>
      </c>
      <c r="C16068" s="233">
        <v>35</v>
      </c>
      <c r="D16068" s="234">
        <v>0.7083333333321207</v>
      </c>
      <c r="E16068" s="235">
        <v>0</v>
      </c>
      <c r="F16068" s="235">
        <v>0.00011256377345203717</v>
      </c>
    </row>
    <row r="16069" ht="14.25" customHeight="1" spans="1:6" x14ac:dyDescent="0.25">
      <c r="A16069" s="232">
        <v>43800</v>
      </c>
      <c r="B16069" s="233">
        <v>335</v>
      </c>
      <c r="C16069" s="233">
        <v>36</v>
      </c>
      <c r="D16069" s="234">
        <v>0.7291666666678793</v>
      </c>
      <c r="E16069" s="235">
        <v>0</v>
      </c>
      <c r="F16069" s="235">
        <v>0.00011435654108687256</v>
      </c>
    </row>
    <row r="16070" ht="14.25" customHeight="1" spans="1:6" x14ac:dyDescent="0.25">
      <c r="A16070" s="232">
        <v>43800</v>
      </c>
      <c r="B16070" s="233">
        <v>335</v>
      </c>
      <c r="C16070" s="233">
        <v>37</v>
      </c>
      <c r="D16070" s="234">
        <v>0.75</v>
      </c>
      <c r="E16070" s="235">
        <v>0</v>
      </c>
      <c r="F16070" s="235">
        <v>0.00011461694308969781</v>
      </c>
    </row>
    <row r="16071" ht="14.25" customHeight="1" spans="1:6" x14ac:dyDescent="0.25">
      <c r="A16071" s="232">
        <v>43800</v>
      </c>
      <c r="B16071" s="233">
        <v>335</v>
      </c>
      <c r="C16071" s="233">
        <v>38</v>
      </c>
      <c r="D16071" s="234">
        <v>0.7708333333321207</v>
      </c>
      <c r="E16071" s="235">
        <v>0</v>
      </c>
      <c r="F16071" s="235">
        <v>0.00011228334052591768</v>
      </c>
    </row>
    <row r="16072" ht="14.25" customHeight="1" spans="1:6" x14ac:dyDescent="0.25">
      <c r="A16072" s="232">
        <v>43800</v>
      </c>
      <c r="B16072" s="233">
        <v>335</v>
      </c>
      <c r="C16072" s="233">
        <v>39</v>
      </c>
      <c r="D16072" s="234">
        <v>0.7916666666678793</v>
      </c>
      <c r="E16072" s="235">
        <v>0</v>
      </c>
      <c r="F16072" s="235">
        <v>0.00010859765063977572</v>
      </c>
    </row>
    <row r="16073" ht="14.25" customHeight="1" spans="1:6" x14ac:dyDescent="0.25">
      <c r="A16073" s="232">
        <v>43800</v>
      </c>
      <c r="B16073" s="233">
        <v>335</v>
      </c>
      <c r="C16073" s="233">
        <v>40</v>
      </c>
      <c r="D16073" s="234">
        <v>0.8125</v>
      </c>
      <c r="E16073" s="235">
        <v>0</v>
      </c>
      <c r="F16073" s="235">
        <v>0.00010287882203926739</v>
      </c>
    </row>
    <row r="16074" ht="14.25" customHeight="1" spans="1:6" x14ac:dyDescent="0.25">
      <c r="A16074" s="232">
        <v>43800</v>
      </c>
      <c r="B16074" s="233">
        <v>335</v>
      </c>
      <c r="C16074" s="233">
        <v>41</v>
      </c>
      <c r="D16074" s="234">
        <v>0.8333333333321207</v>
      </c>
      <c r="E16074" s="235">
        <v>0</v>
      </c>
      <c r="F16074" s="235">
        <v>0.0000995536887724219</v>
      </c>
    </row>
    <row r="16075" ht="14.25" customHeight="1" spans="1:6" x14ac:dyDescent="0.25">
      <c r="A16075" s="232">
        <v>43800</v>
      </c>
      <c r="B16075" s="233">
        <v>335</v>
      </c>
      <c r="C16075" s="233">
        <v>42</v>
      </c>
      <c r="D16075" s="234">
        <v>0.8541666666678793</v>
      </c>
      <c r="E16075" s="235">
        <v>0</v>
      </c>
      <c r="F16075" s="235">
        <v>0.00009564765873004317</v>
      </c>
    </row>
    <row r="16076" ht="14.25" customHeight="1" spans="1:6" x14ac:dyDescent="0.25">
      <c r="A16076" s="232">
        <v>43800</v>
      </c>
      <c r="B16076" s="233">
        <v>335</v>
      </c>
      <c r="C16076" s="233">
        <v>43</v>
      </c>
      <c r="D16076" s="234">
        <v>0.875</v>
      </c>
      <c r="E16076" s="235">
        <v>0</v>
      </c>
      <c r="F16076" s="235">
        <v>0.00009074008252295195</v>
      </c>
    </row>
    <row r="16077" ht="14.25" customHeight="1" spans="1:6" x14ac:dyDescent="0.25">
      <c r="A16077" s="232">
        <v>43800</v>
      </c>
      <c r="B16077" s="233">
        <v>335</v>
      </c>
      <c r="C16077" s="233">
        <v>44</v>
      </c>
      <c r="D16077" s="234">
        <v>0.8958333333321207</v>
      </c>
      <c r="E16077" s="235">
        <v>0</v>
      </c>
      <c r="F16077" s="235">
        <v>0.00008613297016527447</v>
      </c>
    </row>
    <row r="16078" ht="14.25" customHeight="1" spans="1:6" x14ac:dyDescent="0.25">
      <c r="A16078" s="232">
        <v>43800</v>
      </c>
      <c r="B16078" s="233">
        <v>335</v>
      </c>
      <c r="C16078" s="233">
        <v>45</v>
      </c>
      <c r="D16078" s="234">
        <v>0.9166666666678793</v>
      </c>
      <c r="E16078" s="235">
        <v>0</v>
      </c>
      <c r="F16078" s="235">
        <v>0.00008042415702641325</v>
      </c>
    </row>
    <row r="16079" ht="14.25" customHeight="1" spans="1:6" x14ac:dyDescent="0.25">
      <c r="A16079" s="232">
        <v>43800</v>
      </c>
      <c r="B16079" s="233">
        <v>335</v>
      </c>
      <c r="C16079" s="233">
        <v>46</v>
      </c>
      <c r="D16079" s="234">
        <v>0.9375</v>
      </c>
      <c r="E16079" s="235">
        <v>0</v>
      </c>
      <c r="F16079" s="235">
        <v>0.00007060900461223083</v>
      </c>
    </row>
    <row r="16080" ht="14.25" customHeight="1" spans="1:6" x14ac:dyDescent="0.25">
      <c r="A16080" s="232">
        <v>43800</v>
      </c>
      <c r="B16080" s="233">
        <v>335</v>
      </c>
      <c r="C16080" s="233">
        <v>47</v>
      </c>
      <c r="D16080" s="234">
        <v>0.9583333333321207</v>
      </c>
      <c r="E16080" s="235">
        <v>0</v>
      </c>
      <c r="F16080" s="235">
        <v>0.000060894006814519635</v>
      </c>
    </row>
    <row r="16081" ht="14.25" customHeight="1" spans="1:6" x14ac:dyDescent="0.25">
      <c r="A16081" s="232">
        <v>43800</v>
      </c>
      <c r="B16081" s="233">
        <v>335</v>
      </c>
      <c r="C16081" s="233">
        <v>48</v>
      </c>
      <c r="D16081" s="234">
        <v>0.9791666666678793</v>
      </c>
      <c r="E16081" s="235">
        <v>0</v>
      </c>
      <c r="F16081" s="235">
        <v>0.00005157962748269343</v>
      </c>
    </row>
    <row r="16082" ht="14.25" customHeight="1" spans="1:6" x14ac:dyDescent="0.25">
      <c r="A16082" s="232">
        <v>43801</v>
      </c>
      <c r="B16082" s="233">
        <v>336</v>
      </c>
      <c r="C16082" s="233">
        <v>1</v>
      </c>
      <c r="D16082" s="234">
        <v>0</v>
      </c>
      <c r="E16082" s="235">
        <v>0</v>
      </c>
      <c r="F16082" s="235">
        <v>0.00004346710354852223</v>
      </c>
    </row>
    <row r="16083" ht="14.25" customHeight="1" spans="1:6" x14ac:dyDescent="0.25">
      <c r="A16083" s="232">
        <v>43801</v>
      </c>
      <c r="B16083" s="233">
        <v>336</v>
      </c>
      <c r="C16083" s="233">
        <v>2</v>
      </c>
      <c r="D16083" s="234">
        <v>0.020833333332120674</v>
      </c>
      <c r="E16083" s="235">
        <v>0</v>
      </c>
      <c r="F16083" s="235">
        <v>0.000039360764273201</v>
      </c>
    </row>
    <row r="16084" ht="14.25" customHeight="1" spans="1:6" x14ac:dyDescent="0.25">
      <c r="A16084" s="232">
        <v>43801</v>
      </c>
      <c r="B16084" s="233">
        <v>336</v>
      </c>
      <c r="C16084" s="233">
        <v>3</v>
      </c>
      <c r="D16084" s="234">
        <v>0.041666666667879326</v>
      </c>
      <c r="E16084" s="235">
        <v>0</v>
      </c>
      <c r="F16084" s="235">
        <v>0.00003655643501200603</v>
      </c>
    </row>
    <row r="16085" ht="14.25" customHeight="1" spans="1:6" x14ac:dyDescent="0.25">
      <c r="A16085" s="232">
        <v>43801</v>
      </c>
      <c r="B16085" s="233">
        <v>336</v>
      </c>
      <c r="C16085" s="233">
        <v>4</v>
      </c>
      <c r="D16085" s="234">
        <v>0.0625</v>
      </c>
      <c r="E16085" s="235">
        <v>0</v>
      </c>
      <c r="F16085" s="235">
        <v>0.00003435303344963854</v>
      </c>
    </row>
    <row r="16086" ht="14.25" customHeight="1" spans="1:6" x14ac:dyDescent="0.25">
      <c r="A16086" s="232">
        <v>43801</v>
      </c>
      <c r="B16086" s="233">
        <v>336</v>
      </c>
      <c r="C16086" s="233">
        <v>5</v>
      </c>
      <c r="D16086" s="234">
        <v>0.08333333333212067</v>
      </c>
      <c r="E16086" s="235">
        <v>0</v>
      </c>
      <c r="F16086" s="235">
        <v>0.00003275055958609855</v>
      </c>
    </row>
    <row r="16087" ht="14.25" customHeight="1" spans="1:6" x14ac:dyDescent="0.25">
      <c r="A16087" s="232">
        <v>43801</v>
      </c>
      <c r="B16087" s="233">
        <v>336</v>
      </c>
      <c r="C16087" s="233">
        <v>6</v>
      </c>
      <c r="D16087" s="234">
        <v>0.10416666666787933</v>
      </c>
      <c r="E16087" s="235">
        <v>0</v>
      </c>
      <c r="F16087" s="235">
        <v>0.00003124824033902981</v>
      </c>
    </row>
    <row r="16088" ht="14.25" customHeight="1" spans="1:6" x14ac:dyDescent="0.25">
      <c r="A16088" s="232">
        <v>43801</v>
      </c>
      <c r="B16088" s="233">
        <v>336</v>
      </c>
      <c r="C16088" s="233">
        <v>7</v>
      </c>
      <c r="D16088" s="234">
        <v>0.125</v>
      </c>
      <c r="E16088" s="235">
        <v>0</v>
      </c>
      <c r="F16088" s="235">
        <v>0.000031047931106087315</v>
      </c>
    </row>
    <row r="16089" ht="14.25" customHeight="1" spans="1:6" x14ac:dyDescent="0.25">
      <c r="A16089" s="232">
        <v>43801</v>
      </c>
      <c r="B16089" s="233">
        <v>336</v>
      </c>
      <c r="C16089" s="233">
        <v>8</v>
      </c>
      <c r="D16089" s="234">
        <v>0.14583333333212067</v>
      </c>
      <c r="E16089" s="235">
        <v>0</v>
      </c>
      <c r="F16089" s="235">
        <v>0.000030847621873144815</v>
      </c>
    </row>
    <row r="16090" ht="14.25" customHeight="1" spans="1:6" x14ac:dyDescent="0.25">
      <c r="A16090" s="232">
        <v>43801</v>
      </c>
      <c r="B16090" s="233">
        <v>336</v>
      </c>
      <c r="C16090" s="233">
        <v>9</v>
      </c>
      <c r="D16090" s="234">
        <v>0.16666666666787933</v>
      </c>
      <c r="E16090" s="235">
        <v>0</v>
      </c>
      <c r="F16090" s="235">
        <v>0.000030447003407259817</v>
      </c>
    </row>
    <row r="16091" ht="14.25" customHeight="1" spans="1:6" x14ac:dyDescent="0.25">
      <c r="A16091" s="232">
        <v>43801</v>
      </c>
      <c r="B16091" s="233">
        <v>336</v>
      </c>
      <c r="C16091" s="233">
        <v>10</v>
      </c>
      <c r="D16091" s="234">
        <v>0.1875</v>
      </c>
      <c r="E16091" s="235">
        <v>0</v>
      </c>
      <c r="F16091" s="235">
        <v>0.00003164885880491481</v>
      </c>
    </row>
    <row r="16092" ht="14.25" customHeight="1" spans="1:6" x14ac:dyDescent="0.25">
      <c r="A16092" s="232">
        <v>43801</v>
      </c>
      <c r="B16092" s="233">
        <v>336</v>
      </c>
      <c r="C16092" s="233">
        <v>11</v>
      </c>
      <c r="D16092" s="234">
        <v>0.20833333333212067</v>
      </c>
      <c r="E16092" s="235">
        <v>0</v>
      </c>
      <c r="F16092" s="235">
        <v>0.0000332513326684548</v>
      </c>
    </row>
    <row r="16093" ht="14.25" customHeight="1" spans="1:6" x14ac:dyDescent="0.25">
      <c r="A16093" s="232">
        <v>43801</v>
      </c>
      <c r="B16093" s="233">
        <v>336</v>
      </c>
      <c r="C16093" s="233">
        <v>12</v>
      </c>
      <c r="D16093" s="234">
        <v>0.22916666666787933</v>
      </c>
      <c r="E16093" s="235">
        <v>0</v>
      </c>
      <c r="F16093" s="235">
        <v>0.000035354579614351036</v>
      </c>
    </row>
    <row r="16094" ht="14.25" customHeight="1" spans="1:6" x14ac:dyDescent="0.25">
      <c r="A16094" s="232">
        <v>43801</v>
      </c>
      <c r="B16094" s="233">
        <v>336</v>
      </c>
      <c r="C16094" s="233">
        <v>13</v>
      </c>
      <c r="D16094" s="234">
        <v>0.25</v>
      </c>
      <c r="E16094" s="235">
        <v>0</v>
      </c>
      <c r="F16094" s="235">
        <v>0.000042665866616752236</v>
      </c>
    </row>
    <row r="16095" ht="14.25" customHeight="1" spans="1:6" x14ac:dyDescent="0.25">
      <c r="A16095" s="232">
        <v>43801</v>
      </c>
      <c r="B16095" s="233">
        <v>336</v>
      </c>
      <c r="C16095" s="233">
        <v>14</v>
      </c>
      <c r="D16095" s="234">
        <v>0.2708333333321207</v>
      </c>
      <c r="E16095" s="235">
        <v>0</v>
      </c>
      <c r="F16095" s="235">
        <v>0.00005037777208503844</v>
      </c>
    </row>
    <row r="16096" ht="14.25" customHeight="1" spans="1:6" x14ac:dyDescent="0.25">
      <c r="A16096" s="232">
        <v>43801</v>
      </c>
      <c r="B16096" s="233">
        <v>336</v>
      </c>
      <c r="C16096" s="233">
        <v>15</v>
      </c>
      <c r="D16096" s="234">
        <v>0.2916666666678793</v>
      </c>
      <c r="E16096" s="235">
        <v>0</v>
      </c>
      <c r="F16096" s="235">
        <v>0.00006159508912981838</v>
      </c>
    </row>
    <row r="16097" ht="14.25" customHeight="1" spans="1:6" x14ac:dyDescent="0.25">
      <c r="A16097" s="232">
        <v>43801</v>
      </c>
      <c r="B16097" s="233">
        <v>336</v>
      </c>
      <c r="C16097" s="233">
        <v>16</v>
      </c>
      <c r="D16097" s="234">
        <v>0.3125</v>
      </c>
      <c r="E16097" s="235">
        <v>6.294721728151548e-7</v>
      </c>
      <c r="F16097" s="235">
        <v>0.00006890637613221959</v>
      </c>
    </row>
    <row r="16098" ht="14.25" customHeight="1" spans="1:6" x14ac:dyDescent="0.25">
      <c r="A16098" s="232">
        <v>43801</v>
      </c>
      <c r="B16098" s="233">
        <v>336</v>
      </c>
      <c r="C16098" s="233">
        <v>17</v>
      </c>
      <c r="D16098" s="234">
        <v>0.3333333333321207</v>
      </c>
      <c r="E16098" s="235">
        <v>0.0000059916425338331395</v>
      </c>
      <c r="F16098" s="235">
        <v>0.00007271225155812705</v>
      </c>
    </row>
    <row r="16099" ht="14.25" customHeight="1" spans="1:6" x14ac:dyDescent="0.25">
      <c r="A16099" s="232">
        <v>43801</v>
      </c>
      <c r="B16099" s="233">
        <v>336</v>
      </c>
      <c r="C16099" s="233">
        <v>18</v>
      </c>
      <c r="D16099" s="234">
        <v>0.3541666666678793</v>
      </c>
      <c r="E16099" s="235">
        <v>0.00001785234772280502</v>
      </c>
      <c r="F16099" s="235">
        <v>0.00007221147847577081</v>
      </c>
    </row>
    <row r="16100" ht="14.25" customHeight="1" spans="1:6" x14ac:dyDescent="0.25">
      <c r="A16100" s="232">
        <v>43801</v>
      </c>
      <c r="B16100" s="233">
        <v>336</v>
      </c>
      <c r="C16100" s="233">
        <v>19</v>
      </c>
      <c r="D16100" s="234">
        <v>0.375</v>
      </c>
      <c r="E16100" s="235">
        <v>0.00003326482183723005</v>
      </c>
      <c r="F16100" s="235">
        <v>0.0000720111692428283</v>
      </c>
    </row>
    <row r="16101" ht="14.25" customHeight="1" spans="1:6" x14ac:dyDescent="0.25">
      <c r="A16101" s="232">
        <v>43801</v>
      </c>
      <c r="B16101" s="233">
        <v>336</v>
      </c>
      <c r="C16101" s="233">
        <v>20</v>
      </c>
      <c r="D16101" s="234">
        <v>0.3958333333321207</v>
      </c>
      <c r="E16101" s="235">
        <v>0.00005062374380886598</v>
      </c>
      <c r="F16101" s="235">
        <v>0.00007191101462635705</v>
      </c>
    </row>
    <row r="16102" ht="14.25" customHeight="1" spans="1:6" x14ac:dyDescent="0.25">
      <c r="A16102" s="232">
        <v>43801</v>
      </c>
      <c r="B16102" s="233">
        <v>336</v>
      </c>
      <c r="C16102" s="233">
        <v>21</v>
      </c>
      <c r="D16102" s="234">
        <v>0.4166666666678793</v>
      </c>
      <c r="E16102" s="235">
        <v>0.0000695105022080681</v>
      </c>
      <c r="F16102" s="235">
        <v>0.00007060900461223083</v>
      </c>
    </row>
    <row r="16103" ht="14.25" customHeight="1" spans="1:6" x14ac:dyDescent="0.25">
      <c r="A16103" s="232">
        <v>43801</v>
      </c>
      <c r="B16103" s="233">
        <v>336</v>
      </c>
      <c r="C16103" s="233">
        <v>22</v>
      </c>
      <c r="D16103" s="234">
        <v>0.4375</v>
      </c>
      <c r="E16103" s="235">
        <v>0.00008530003959413431</v>
      </c>
      <c r="F16103" s="235">
        <v>0.00006910668536516208</v>
      </c>
    </row>
    <row r="16104" ht="14.25" customHeight="1" spans="1:6" x14ac:dyDescent="0.25">
      <c r="A16104" s="232">
        <v>43801</v>
      </c>
      <c r="B16104" s="233">
        <v>336</v>
      </c>
      <c r="C16104" s="233">
        <v>23</v>
      </c>
      <c r="D16104" s="234">
        <v>0.4583333333321207</v>
      </c>
      <c r="E16104" s="235">
        <v>0.00008993187714491313</v>
      </c>
      <c r="F16104" s="235">
        <v>0.00006910668536516208</v>
      </c>
    </row>
    <row r="16105" ht="14.25" customHeight="1" spans="1:6" x14ac:dyDescent="0.25">
      <c r="A16105" s="232">
        <v>43801</v>
      </c>
      <c r="B16105" s="233">
        <v>336</v>
      </c>
      <c r="C16105" s="233">
        <v>24</v>
      </c>
      <c r="D16105" s="234">
        <v>0.4791666666678793</v>
      </c>
      <c r="E16105" s="235">
        <v>0.00009374213792186375</v>
      </c>
      <c r="F16105" s="235">
        <v>0.00006980776768046082</v>
      </c>
    </row>
    <row r="16106" ht="14.25" customHeight="1" spans="1:6" x14ac:dyDescent="0.25">
      <c r="A16106" s="232">
        <v>43801</v>
      </c>
      <c r="B16106" s="233">
        <v>336</v>
      </c>
      <c r="C16106" s="233">
        <v>25</v>
      </c>
      <c r="D16106" s="234">
        <v>0.5</v>
      </c>
      <c r="E16106" s="235">
        <v>0.00008911664700526881</v>
      </c>
      <c r="F16106" s="235">
        <v>0.00007151039616047207</v>
      </c>
    </row>
    <row r="16107" ht="14.25" customHeight="1" spans="1:6" x14ac:dyDescent="0.25">
      <c r="A16107" s="232">
        <v>43801</v>
      </c>
      <c r="B16107" s="233">
        <v>336</v>
      </c>
      <c r="C16107" s="233">
        <v>26</v>
      </c>
      <c r="D16107" s="234">
        <v>0.5208333333321207</v>
      </c>
      <c r="E16107" s="235">
        <v>0.00009018243024610262</v>
      </c>
      <c r="F16107" s="235">
        <v>0.00007110977769458707</v>
      </c>
    </row>
    <row r="16108" ht="14.25" customHeight="1" spans="1:6" x14ac:dyDescent="0.25">
      <c r="A16108" s="232">
        <v>43801</v>
      </c>
      <c r="B16108" s="233">
        <v>336</v>
      </c>
      <c r="C16108" s="233">
        <v>27</v>
      </c>
      <c r="D16108" s="234">
        <v>0.5416666666678793</v>
      </c>
      <c r="E16108" s="235">
        <v>0.00008088626304511847</v>
      </c>
      <c r="F16108" s="235">
        <v>0.00007030854076281706</v>
      </c>
    </row>
    <row r="16109" ht="14.25" customHeight="1" spans="1:6" x14ac:dyDescent="0.25">
      <c r="A16109" s="232">
        <v>43801</v>
      </c>
      <c r="B16109" s="233">
        <v>336</v>
      </c>
      <c r="C16109" s="233">
        <v>28</v>
      </c>
      <c r="D16109" s="234">
        <v>0.5625</v>
      </c>
      <c r="E16109" s="235">
        <v>0.00006344339976324963</v>
      </c>
      <c r="F16109" s="235">
        <v>0.00006880622151574834</v>
      </c>
    </row>
    <row r="16110" ht="14.25" customHeight="1" spans="1:6" x14ac:dyDescent="0.25">
      <c r="A16110" s="232">
        <v>43801</v>
      </c>
      <c r="B16110" s="233">
        <v>336</v>
      </c>
      <c r="C16110" s="233">
        <v>29</v>
      </c>
      <c r="D16110" s="234">
        <v>0.5833333333321207</v>
      </c>
      <c r="E16110" s="235">
        <v>0.0000466553463785546</v>
      </c>
      <c r="F16110" s="235">
        <v>0.00006790482996750707</v>
      </c>
    </row>
    <row r="16111" ht="14.25" customHeight="1" spans="1:6" x14ac:dyDescent="0.25">
      <c r="A16111" s="232">
        <v>43801</v>
      </c>
      <c r="B16111" s="233">
        <v>336</v>
      </c>
      <c r="C16111" s="233">
        <v>30</v>
      </c>
      <c r="D16111" s="234">
        <v>0.6041666666678793</v>
      </c>
      <c r="E16111" s="235">
        <v>0.00002926954429939161</v>
      </c>
      <c r="F16111" s="235">
        <v>0.00007000807691340332</v>
      </c>
    </row>
    <row r="16112" ht="14.25" customHeight="1" spans="1:6" x14ac:dyDescent="0.25">
      <c r="A16112" s="232">
        <v>43801</v>
      </c>
      <c r="B16112" s="233">
        <v>336</v>
      </c>
      <c r="C16112" s="233">
        <v>31</v>
      </c>
      <c r="D16112" s="234">
        <v>0.625</v>
      </c>
      <c r="E16112" s="235">
        <v>0.000017967159432734267</v>
      </c>
      <c r="F16112" s="235">
        <v>0.00007251194232518454</v>
      </c>
    </row>
    <row r="16113" ht="14.25" customHeight="1" spans="1:6" x14ac:dyDescent="0.25">
      <c r="A16113" s="232">
        <v>43801</v>
      </c>
      <c r="B16113" s="233">
        <v>336</v>
      </c>
      <c r="C16113" s="233">
        <v>32</v>
      </c>
      <c r="D16113" s="234">
        <v>0.6458333333321207</v>
      </c>
      <c r="E16113" s="235">
        <v>0.000005930912900457078</v>
      </c>
      <c r="F16113" s="235">
        <v>0.00007922230162875826</v>
      </c>
    </row>
    <row r="16114" ht="14.25" customHeight="1" spans="1:6" x14ac:dyDescent="0.25">
      <c r="A16114" s="232">
        <v>43801</v>
      </c>
      <c r="B16114" s="233">
        <v>336</v>
      </c>
      <c r="C16114" s="233">
        <v>33</v>
      </c>
      <c r="D16114" s="234">
        <v>0.6666666666678793</v>
      </c>
      <c r="E16114" s="235">
        <v>1.1831066513543278e-7</v>
      </c>
      <c r="F16114" s="235">
        <v>0.00008973853635823944</v>
      </c>
    </row>
    <row r="16115" ht="14.25" customHeight="1" spans="1:6" x14ac:dyDescent="0.25">
      <c r="A16115" s="232">
        <v>43801</v>
      </c>
      <c r="B16115" s="233">
        <v>336</v>
      </c>
      <c r="C16115" s="233">
        <v>34</v>
      </c>
      <c r="D16115" s="234">
        <v>0.6875</v>
      </c>
      <c r="E16115" s="235">
        <v>0</v>
      </c>
      <c r="F16115" s="235">
        <v>0.00010133644094561012</v>
      </c>
    </row>
    <row r="16116" ht="14.25" customHeight="1" spans="1:6" x14ac:dyDescent="0.25">
      <c r="A16116" s="232">
        <v>43801</v>
      </c>
      <c r="B16116" s="233">
        <v>336</v>
      </c>
      <c r="C16116" s="233">
        <v>35</v>
      </c>
      <c r="D16116" s="234">
        <v>0.7083333333321207</v>
      </c>
      <c r="E16116" s="235">
        <v>0</v>
      </c>
      <c r="F16116" s="235">
        <v>0.00010735573339553222</v>
      </c>
    </row>
    <row r="16117" ht="14.25" customHeight="1" spans="1:6" x14ac:dyDescent="0.25">
      <c r="A16117" s="232">
        <v>43801</v>
      </c>
      <c r="B16117" s="233">
        <v>336</v>
      </c>
      <c r="C16117" s="233">
        <v>36</v>
      </c>
      <c r="D16117" s="234">
        <v>0.7291666666678793</v>
      </c>
      <c r="E16117" s="235">
        <v>0</v>
      </c>
      <c r="F16117" s="235">
        <v>0.00011051060381437657</v>
      </c>
    </row>
    <row r="16118" ht="14.25" customHeight="1" spans="1:6" x14ac:dyDescent="0.25">
      <c r="A16118" s="232">
        <v>43801</v>
      </c>
      <c r="B16118" s="233">
        <v>336</v>
      </c>
      <c r="C16118" s="233">
        <v>37</v>
      </c>
      <c r="D16118" s="234">
        <v>0.75</v>
      </c>
      <c r="E16118" s="235">
        <v>0</v>
      </c>
      <c r="F16118" s="235">
        <v>0.00011151214997908906</v>
      </c>
    </row>
    <row r="16119" ht="14.25" customHeight="1" spans="1:6" x14ac:dyDescent="0.25">
      <c r="A16119" s="232">
        <v>43801</v>
      </c>
      <c r="B16119" s="233">
        <v>336</v>
      </c>
      <c r="C16119" s="233">
        <v>38</v>
      </c>
      <c r="D16119" s="234">
        <v>0.7708333333321207</v>
      </c>
      <c r="E16119" s="235">
        <v>0</v>
      </c>
      <c r="F16119" s="235">
        <v>0.00011004989257860882</v>
      </c>
    </row>
    <row r="16120" ht="14.25" customHeight="1" spans="1:6" x14ac:dyDescent="0.25">
      <c r="A16120" s="232">
        <v>43801</v>
      </c>
      <c r="B16120" s="233">
        <v>336</v>
      </c>
      <c r="C16120" s="233">
        <v>39</v>
      </c>
      <c r="D16120" s="234">
        <v>0.7916666666678793</v>
      </c>
      <c r="E16120" s="235">
        <v>0</v>
      </c>
      <c r="F16120" s="235">
        <v>0.00010529254829622447</v>
      </c>
    </row>
    <row r="16121" ht="14.25" customHeight="1" spans="1:6" x14ac:dyDescent="0.25">
      <c r="A16121" s="232">
        <v>43801</v>
      </c>
      <c r="B16121" s="233">
        <v>336</v>
      </c>
      <c r="C16121" s="233">
        <v>40</v>
      </c>
      <c r="D16121" s="234">
        <v>0.8125</v>
      </c>
      <c r="E16121" s="235">
        <v>0</v>
      </c>
      <c r="F16121" s="235">
        <v>0.00009965384338889315</v>
      </c>
    </row>
    <row r="16122" ht="14.25" customHeight="1" spans="1:6" x14ac:dyDescent="0.25">
      <c r="A16122" s="232">
        <v>43801</v>
      </c>
      <c r="B16122" s="233">
        <v>336</v>
      </c>
      <c r="C16122" s="233">
        <v>41</v>
      </c>
      <c r="D16122" s="234">
        <v>0.8333333333321207</v>
      </c>
      <c r="E16122" s="235">
        <v>0</v>
      </c>
      <c r="F16122" s="235">
        <v>0.00009584796796298565</v>
      </c>
    </row>
    <row r="16123" ht="14.25" customHeight="1" spans="1:6" x14ac:dyDescent="0.25">
      <c r="A16123" s="232">
        <v>43801</v>
      </c>
      <c r="B16123" s="233">
        <v>336</v>
      </c>
      <c r="C16123" s="233">
        <v>42</v>
      </c>
      <c r="D16123" s="234">
        <v>0.8541666666678793</v>
      </c>
      <c r="E16123" s="235">
        <v>0</v>
      </c>
      <c r="F16123" s="235">
        <v>0.00009234255638649195</v>
      </c>
    </row>
    <row r="16124" ht="14.25" customHeight="1" spans="1:6" x14ac:dyDescent="0.25">
      <c r="A16124" s="232">
        <v>43801</v>
      </c>
      <c r="B16124" s="233">
        <v>336</v>
      </c>
      <c r="C16124" s="233">
        <v>43</v>
      </c>
      <c r="D16124" s="234">
        <v>0.875</v>
      </c>
      <c r="E16124" s="235">
        <v>0</v>
      </c>
      <c r="F16124" s="235">
        <v>0.00008813606249469946</v>
      </c>
    </row>
    <row r="16125" ht="14.25" customHeight="1" spans="1:6" x14ac:dyDescent="0.25">
      <c r="A16125" s="232">
        <v>43801</v>
      </c>
      <c r="B16125" s="233">
        <v>336</v>
      </c>
      <c r="C16125" s="233">
        <v>44</v>
      </c>
      <c r="D16125" s="234">
        <v>0.8958333333321207</v>
      </c>
      <c r="E16125" s="235">
        <v>0</v>
      </c>
      <c r="F16125" s="235">
        <v>0.00008392956860290699</v>
      </c>
    </row>
    <row r="16126" ht="14.25" customHeight="1" spans="1:6" x14ac:dyDescent="0.25">
      <c r="A16126" s="232">
        <v>43801</v>
      </c>
      <c r="B16126" s="233">
        <v>336</v>
      </c>
      <c r="C16126" s="233">
        <v>45</v>
      </c>
      <c r="D16126" s="234">
        <v>0.9166666666678793</v>
      </c>
      <c r="E16126" s="235">
        <v>0</v>
      </c>
      <c r="F16126" s="235">
        <v>0.00007972307471111451</v>
      </c>
    </row>
    <row r="16127" ht="14.25" customHeight="1" spans="1:6" x14ac:dyDescent="0.25">
      <c r="A16127" s="232">
        <v>43801</v>
      </c>
      <c r="B16127" s="233">
        <v>336</v>
      </c>
      <c r="C16127" s="233">
        <v>46</v>
      </c>
      <c r="D16127" s="234">
        <v>0.9375</v>
      </c>
      <c r="E16127" s="235">
        <v>0</v>
      </c>
      <c r="F16127" s="235">
        <v>0.00007100962307811582</v>
      </c>
    </row>
    <row r="16128" ht="14.25" customHeight="1" spans="1:6" x14ac:dyDescent="0.25">
      <c r="A16128" s="232">
        <v>43801</v>
      </c>
      <c r="B16128" s="233">
        <v>336</v>
      </c>
      <c r="C16128" s="233">
        <v>47</v>
      </c>
      <c r="D16128" s="234">
        <v>0.9583333333321207</v>
      </c>
      <c r="E16128" s="235">
        <v>0</v>
      </c>
      <c r="F16128" s="235">
        <v>0.00006259663529453087</v>
      </c>
    </row>
    <row r="16129" ht="14.25" customHeight="1" spans="1:6" x14ac:dyDescent="0.25">
      <c r="A16129" s="232">
        <v>43801</v>
      </c>
      <c r="B16129" s="233">
        <v>336</v>
      </c>
      <c r="C16129" s="233">
        <v>48</v>
      </c>
      <c r="D16129" s="234">
        <v>0.9791666666678793</v>
      </c>
      <c r="E16129" s="235">
        <v>0</v>
      </c>
      <c r="F16129" s="235">
        <v>0.00005428380212741717</v>
      </c>
    </row>
    <row r="16130" ht="14.25" customHeight="1" spans="1:6" x14ac:dyDescent="0.25">
      <c r="A16130" s="232">
        <v>43802</v>
      </c>
      <c r="B16130" s="233">
        <v>337</v>
      </c>
      <c r="C16130" s="233">
        <v>1</v>
      </c>
      <c r="D16130" s="234">
        <v>0</v>
      </c>
      <c r="E16130" s="235">
        <v>0</v>
      </c>
      <c r="F16130" s="235">
        <v>0.00004687236050854471</v>
      </c>
    </row>
    <row r="16131" ht="14.25" customHeight="1" spans="1:6" x14ac:dyDescent="0.25">
      <c r="A16131" s="232">
        <v>43802</v>
      </c>
      <c r="B16131" s="233">
        <v>337</v>
      </c>
      <c r="C16131" s="233">
        <v>2</v>
      </c>
      <c r="D16131" s="234">
        <v>0.020833333332120674</v>
      </c>
      <c r="E16131" s="235">
        <v>0</v>
      </c>
      <c r="F16131" s="235">
        <v>0.000041363856602626</v>
      </c>
    </row>
    <row r="16132" ht="14.25" customHeight="1" spans="1:6" x14ac:dyDescent="0.25">
      <c r="A16132" s="232">
        <v>43802</v>
      </c>
      <c r="B16132" s="233">
        <v>337</v>
      </c>
      <c r="C16132" s="233">
        <v>3</v>
      </c>
      <c r="D16132" s="234">
        <v>0.041666666667879326</v>
      </c>
      <c r="E16132" s="235">
        <v>0</v>
      </c>
      <c r="F16132" s="235">
        <v>0.000038158908875546014</v>
      </c>
    </row>
    <row r="16133" ht="14.25" customHeight="1" spans="1:6" x14ac:dyDescent="0.25">
      <c r="A16133" s="232">
        <v>43802</v>
      </c>
      <c r="B16133" s="233">
        <v>337</v>
      </c>
      <c r="C16133" s="233">
        <v>4</v>
      </c>
      <c r="D16133" s="234">
        <v>0.0625</v>
      </c>
      <c r="E16133" s="235">
        <v>0</v>
      </c>
      <c r="F16133" s="235">
        <v>0.00003505411576493728</v>
      </c>
    </row>
    <row r="16134" ht="14.25" customHeight="1" spans="1:6" x14ac:dyDescent="0.25">
      <c r="A16134" s="232">
        <v>43802</v>
      </c>
      <c r="B16134" s="233">
        <v>337</v>
      </c>
      <c r="C16134" s="233">
        <v>5</v>
      </c>
      <c r="D16134" s="234">
        <v>0.08333333333212067</v>
      </c>
      <c r="E16134" s="235">
        <v>0</v>
      </c>
      <c r="F16134" s="235">
        <v>0.000033551796517868546</v>
      </c>
    </row>
    <row r="16135" ht="14.25" customHeight="1" spans="1:6" x14ac:dyDescent="0.25">
      <c r="A16135" s="232">
        <v>43802</v>
      </c>
      <c r="B16135" s="233">
        <v>337</v>
      </c>
      <c r="C16135" s="233">
        <v>6</v>
      </c>
      <c r="D16135" s="234">
        <v>0.10416666666787933</v>
      </c>
      <c r="E16135" s="235">
        <v>0</v>
      </c>
      <c r="F16135" s="235">
        <v>0.00003194932265432856</v>
      </c>
    </row>
    <row r="16136" ht="14.25" customHeight="1" spans="1:6" x14ac:dyDescent="0.25">
      <c r="A16136" s="232">
        <v>43802</v>
      </c>
      <c r="B16136" s="233">
        <v>337</v>
      </c>
      <c r="C16136" s="233">
        <v>7</v>
      </c>
      <c r="D16136" s="234">
        <v>0.125</v>
      </c>
      <c r="E16136" s="235">
        <v>0</v>
      </c>
      <c r="F16136" s="235">
        <v>0.0000318491680378573</v>
      </c>
    </row>
    <row r="16137" ht="14.25" customHeight="1" spans="1:6" x14ac:dyDescent="0.25">
      <c r="A16137" s="232">
        <v>43802</v>
      </c>
      <c r="B16137" s="233">
        <v>337</v>
      </c>
      <c r="C16137" s="233">
        <v>8</v>
      </c>
      <c r="D16137" s="234">
        <v>0.14583333333212067</v>
      </c>
      <c r="E16137" s="235">
        <v>0</v>
      </c>
      <c r="F16137" s="235">
        <v>0.00003124824033902981</v>
      </c>
    </row>
    <row r="16138" ht="14.25" customHeight="1" spans="1:6" x14ac:dyDescent="0.25">
      <c r="A16138" s="232">
        <v>43802</v>
      </c>
      <c r="B16138" s="233">
        <v>337</v>
      </c>
      <c r="C16138" s="233">
        <v>9</v>
      </c>
      <c r="D16138" s="234">
        <v>0.16666666666787933</v>
      </c>
      <c r="E16138" s="235">
        <v>0</v>
      </c>
      <c r="F16138" s="235">
        <v>0.000031148085722558555</v>
      </c>
    </row>
    <row r="16139" ht="14.25" customHeight="1" spans="1:6" x14ac:dyDescent="0.25">
      <c r="A16139" s="232">
        <v>43802</v>
      </c>
      <c r="B16139" s="233">
        <v>337</v>
      </c>
      <c r="C16139" s="233">
        <v>10</v>
      </c>
      <c r="D16139" s="234">
        <v>0.1875</v>
      </c>
      <c r="E16139" s="235">
        <v>0</v>
      </c>
      <c r="F16139" s="235">
        <v>0.00003134839495550106</v>
      </c>
    </row>
    <row r="16140" ht="14.25" customHeight="1" spans="1:6" x14ac:dyDescent="0.25">
      <c r="A16140" s="232">
        <v>43802</v>
      </c>
      <c r="B16140" s="233">
        <v>337</v>
      </c>
      <c r="C16140" s="233">
        <v>11</v>
      </c>
      <c r="D16140" s="234">
        <v>0.20833333333212067</v>
      </c>
      <c r="E16140" s="235">
        <v>0</v>
      </c>
      <c r="F16140" s="235">
        <v>0.00003214963188727106</v>
      </c>
    </row>
    <row r="16141" ht="14.25" customHeight="1" spans="1:6" x14ac:dyDescent="0.25">
      <c r="A16141" s="232">
        <v>43802</v>
      </c>
      <c r="B16141" s="233">
        <v>337</v>
      </c>
      <c r="C16141" s="233">
        <v>12</v>
      </c>
      <c r="D16141" s="234">
        <v>0.22916666666787933</v>
      </c>
      <c r="E16141" s="235">
        <v>0</v>
      </c>
      <c r="F16141" s="235">
        <v>0.00003435303344963854</v>
      </c>
    </row>
    <row r="16142" ht="14.25" customHeight="1" spans="1:6" x14ac:dyDescent="0.25">
      <c r="A16142" s="232">
        <v>43802</v>
      </c>
      <c r="B16142" s="233">
        <v>337</v>
      </c>
      <c r="C16142" s="233">
        <v>13</v>
      </c>
      <c r="D16142" s="234">
        <v>0.25</v>
      </c>
      <c r="E16142" s="235">
        <v>0</v>
      </c>
      <c r="F16142" s="235">
        <v>0.00003845937272495976</v>
      </c>
    </row>
    <row r="16143" ht="14.25" customHeight="1" spans="1:6" x14ac:dyDescent="0.25">
      <c r="A16143" s="232">
        <v>43802</v>
      </c>
      <c r="B16143" s="233">
        <v>337</v>
      </c>
      <c r="C16143" s="233">
        <v>14</v>
      </c>
      <c r="D16143" s="234">
        <v>0.2708333333321207</v>
      </c>
      <c r="E16143" s="235">
        <v>0</v>
      </c>
      <c r="F16143" s="235">
        <v>0.00004206493891792475</v>
      </c>
    </row>
    <row r="16144" ht="14.25" customHeight="1" spans="1:6" x14ac:dyDescent="0.25">
      <c r="A16144" s="232">
        <v>43802</v>
      </c>
      <c r="B16144" s="233">
        <v>337</v>
      </c>
      <c r="C16144" s="233">
        <v>15</v>
      </c>
      <c r="D16144" s="234">
        <v>0.2916666666678793</v>
      </c>
      <c r="E16144" s="235">
        <v>0</v>
      </c>
      <c r="F16144" s="235">
        <v>0.00004687236050854471</v>
      </c>
    </row>
    <row r="16145" ht="14.25" customHeight="1" spans="1:6" x14ac:dyDescent="0.25">
      <c r="A16145" s="232">
        <v>43802</v>
      </c>
      <c r="B16145" s="233">
        <v>337</v>
      </c>
      <c r="C16145" s="233">
        <v>16</v>
      </c>
      <c r="D16145" s="234">
        <v>0.3125</v>
      </c>
      <c r="E16145" s="235">
        <v>4.662756835667812e-8</v>
      </c>
      <c r="F16145" s="235">
        <v>0.000054684420593302164</v>
      </c>
    </row>
    <row r="16146" ht="14.25" customHeight="1" spans="1:6" x14ac:dyDescent="0.25">
      <c r="A16146" s="232">
        <v>43802</v>
      </c>
      <c r="B16146" s="233">
        <v>337</v>
      </c>
      <c r="C16146" s="233">
        <v>17</v>
      </c>
      <c r="D16146" s="234">
        <v>0.3333333333321207</v>
      </c>
      <c r="E16146" s="235">
        <v>0.0000011890029930952922</v>
      </c>
      <c r="F16146" s="235">
        <v>0.00006449957300748461</v>
      </c>
    </row>
    <row r="16147" ht="14.25" customHeight="1" spans="1:6" x14ac:dyDescent="0.25">
      <c r="A16147" s="232">
        <v>43802</v>
      </c>
      <c r="B16147" s="233">
        <v>337</v>
      </c>
      <c r="C16147" s="233">
        <v>18</v>
      </c>
      <c r="D16147" s="234">
        <v>0.3541666666678793</v>
      </c>
      <c r="E16147" s="235">
        <v>0.000005149434257960716</v>
      </c>
      <c r="F16147" s="235">
        <v>0.00007261209694165581</v>
      </c>
    </row>
    <row r="16148" ht="14.25" customHeight="1" spans="1:6" x14ac:dyDescent="0.25">
      <c r="A16148" s="232">
        <v>43802</v>
      </c>
      <c r="B16148" s="233">
        <v>337</v>
      </c>
      <c r="C16148" s="233">
        <v>19</v>
      </c>
      <c r="D16148" s="234">
        <v>0.375</v>
      </c>
      <c r="E16148" s="235">
        <v>0.000011311759555876058</v>
      </c>
      <c r="F16148" s="235">
        <v>0.00007601735390167828</v>
      </c>
    </row>
    <row r="16149" ht="14.25" customHeight="1" spans="1:6" x14ac:dyDescent="0.25">
      <c r="A16149" s="232">
        <v>43802</v>
      </c>
      <c r="B16149" s="233">
        <v>337</v>
      </c>
      <c r="C16149" s="233">
        <v>20</v>
      </c>
      <c r="D16149" s="234">
        <v>0.3958333333321207</v>
      </c>
      <c r="E16149" s="235">
        <v>0.00003422166208011141</v>
      </c>
      <c r="F16149" s="235">
        <v>0.00007902199239581575</v>
      </c>
    </row>
    <row r="16150" ht="14.25" customHeight="1" spans="1:6" x14ac:dyDescent="0.25">
      <c r="A16150" s="232">
        <v>43802</v>
      </c>
      <c r="B16150" s="233">
        <v>337</v>
      </c>
      <c r="C16150" s="233">
        <v>21</v>
      </c>
      <c r="D16150" s="234">
        <v>0.4166666666678793</v>
      </c>
      <c r="E16150" s="235">
        <v>0.000040777269786311495</v>
      </c>
      <c r="F16150" s="235">
        <v>0.00007711905468286203</v>
      </c>
    </row>
    <row r="16151" ht="14.25" customHeight="1" spans="1:6" x14ac:dyDescent="0.25">
      <c r="A16151" s="232">
        <v>43802</v>
      </c>
      <c r="B16151" s="233">
        <v>337</v>
      </c>
      <c r="C16151" s="233">
        <v>22</v>
      </c>
      <c r="D16151" s="234">
        <v>0.4375</v>
      </c>
      <c r="E16151" s="235">
        <v>0.000066418558674782</v>
      </c>
      <c r="F16151" s="235">
        <v>0.00007892183777934451</v>
      </c>
    </row>
    <row r="16152" ht="14.25" customHeight="1" spans="1:6" x14ac:dyDescent="0.25">
      <c r="A16152" s="232">
        <v>43802</v>
      </c>
      <c r="B16152" s="233">
        <v>337</v>
      </c>
      <c r="C16152" s="233">
        <v>23</v>
      </c>
      <c r="D16152" s="234">
        <v>0.4583333333321207</v>
      </c>
      <c r="E16152" s="235">
        <v>0.00004561661794910065</v>
      </c>
      <c r="F16152" s="235">
        <v>0.00007621766313462079</v>
      </c>
    </row>
    <row r="16153" ht="14.25" customHeight="1" spans="1:6" x14ac:dyDescent="0.25">
      <c r="A16153" s="232">
        <v>43802</v>
      </c>
      <c r="B16153" s="233">
        <v>337</v>
      </c>
      <c r="C16153" s="233">
        <v>24</v>
      </c>
      <c r="D16153" s="234">
        <v>0.4791666666678793</v>
      </c>
      <c r="E16153" s="235">
        <v>0.00007109873105729801</v>
      </c>
      <c r="F16153" s="235">
        <v>0.00007411441618872453</v>
      </c>
    </row>
    <row r="16154" ht="14.25" customHeight="1" spans="1:6" x14ac:dyDescent="0.25">
      <c r="A16154" s="232">
        <v>43802</v>
      </c>
      <c r="B16154" s="233">
        <v>337</v>
      </c>
      <c r="C16154" s="233">
        <v>25</v>
      </c>
      <c r="D16154" s="234">
        <v>0.5</v>
      </c>
      <c r="E16154" s="235">
        <v>0.00005866622567568297</v>
      </c>
      <c r="F16154" s="235">
        <v>0.00007591719928520704</v>
      </c>
    </row>
    <row r="16155" ht="14.25" customHeight="1" spans="1:6" x14ac:dyDescent="0.25">
      <c r="A16155" s="232">
        <v>43802</v>
      </c>
      <c r="B16155" s="233">
        <v>337</v>
      </c>
      <c r="C16155" s="233">
        <v>26</v>
      </c>
      <c r="D16155" s="234">
        <v>0.5208333333321207</v>
      </c>
      <c r="E16155" s="235">
        <v>0.000051897586084796297</v>
      </c>
      <c r="F16155" s="235">
        <v>0.00007651812698403452</v>
      </c>
    </row>
    <row r="16156" ht="14.25" customHeight="1" spans="1:6" x14ac:dyDescent="0.25">
      <c r="A16156" s="232">
        <v>43802</v>
      </c>
      <c r="B16156" s="233">
        <v>337</v>
      </c>
      <c r="C16156" s="233">
        <v>27</v>
      </c>
      <c r="D16156" s="234">
        <v>0.5416666666678793</v>
      </c>
      <c r="E16156" s="235">
        <v>0.00003103213567321947</v>
      </c>
      <c r="F16156" s="235">
        <v>0.00007641797236756328</v>
      </c>
    </row>
    <row r="16157" ht="14.25" customHeight="1" spans="1:6" x14ac:dyDescent="0.25">
      <c r="A16157" s="232">
        <v>43802</v>
      </c>
      <c r="B16157" s="233">
        <v>337</v>
      </c>
      <c r="C16157" s="233">
        <v>28</v>
      </c>
      <c r="D16157" s="234">
        <v>0.5625</v>
      </c>
      <c r="E16157" s="235">
        <v>0.000029394299154470015</v>
      </c>
      <c r="F16157" s="235">
        <v>0.00007461518927108079</v>
      </c>
    </row>
    <row r="16158" ht="14.25" customHeight="1" spans="1:6" x14ac:dyDescent="0.25">
      <c r="A16158" s="232">
        <v>43802</v>
      </c>
      <c r="B16158" s="233">
        <v>337</v>
      </c>
      <c r="C16158" s="233">
        <v>29</v>
      </c>
      <c r="D16158" s="234">
        <v>0.5833333333321207</v>
      </c>
      <c r="E16158" s="235">
        <v>0.000022502285544260843</v>
      </c>
      <c r="F16158" s="235">
        <v>0.00007331317925695456</v>
      </c>
    </row>
    <row r="16159" ht="14.25" customHeight="1" spans="1:6" x14ac:dyDescent="0.25">
      <c r="A16159" s="232">
        <v>43802</v>
      </c>
      <c r="B16159" s="233">
        <v>337</v>
      </c>
      <c r="C16159" s="233">
        <v>30</v>
      </c>
      <c r="D16159" s="234">
        <v>0.6041666666678793</v>
      </c>
      <c r="E16159" s="235">
        <v>0.00001346132115554169</v>
      </c>
      <c r="F16159" s="235">
        <v>0.00007611750851814954</v>
      </c>
    </row>
    <row r="16160" ht="14.25" customHeight="1" spans="1:6" x14ac:dyDescent="0.25">
      <c r="A16160" s="232">
        <v>43802</v>
      </c>
      <c r="B16160" s="233">
        <v>337</v>
      </c>
      <c r="C16160" s="233">
        <v>31</v>
      </c>
      <c r="D16160" s="234">
        <v>0.625</v>
      </c>
      <c r="E16160" s="235">
        <v>0.000011264949213804735</v>
      </c>
      <c r="F16160" s="235">
        <v>0.00007771998238168954</v>
      </c>
    </row>
    <row r="16161" ht="14.25" customHeight="1" spans="1:6" x14ac:dyDescent="0.25">
      <c r="A16161" s="232">
        <v>43802</v>
      </c>
      <c r="B16161" s="233">
        <v>337</v>
      </c>
      <c r="C16161" s="233">
        <v>32</v>
      </c>
      <c r="D16161" s="234">
        <v>0.6458333333321207</v>
      </c>
      <c r="E16161" s="235">
        <v>0.000006588914324793794</v>
      </c>
      <c r="F16161" s="235">
        <v>0.00008262755858878075</v>
      </c>
    </row>
    <row r="16162" ht="14.25" customHeight="1" spans="1:6" x14ac:dyDescent="0.25">
      <c r="A16162" s="232">
        <v>43802</v>
      </c>
      <c r="B16162" s="233">
        <v>337</v>
      </c>
      <c r="C16162" s="233">
        <v>33</v>
      </c>
      <c r="D16162" s="234">
        <v>0.6666666666678793</v>
      </c>
      <c r="E16162" s="235">
        <v>2.325522818607881e-7</v>
      </c>
      <c r="F16162" s="235">
        <v>0.00009013915482412445</v>
      </c>
    </row>
    <row r="16163" ht="14.25" customHeight="1" spans="1:6" x14ac:dyDescent="0.25">
      <c r="A16163" s="232">
        <v>43802</v>
      </c>
      <c r="B16163" s="233">
        <v>337</v>
      </c>
      <c r="C16163" s="233">
        <v>34</v>
      </c>
      <c r="D16163" s="234">
        <v>0.6875</v>
      </c>
      <c r="E16163" s="235">
        <v>1.1035752506119058e-8</v>
      </c>
      <c r="F16163" s="235">
        <v>0.00010106602348113775</v>
      </c>
    </row>
    <row r="16164" ht="14.25" customHeight="1" spans="1:6" x14ac:dyDescent="0.25">
      <c r="A16164" s="232">
        <v>43802</v>
      </c>
      <c r="B16164" s="233">
        <v>337</v>
      </c>
      <c r="C16164" s="233">
        <v>35</v>
      </c>
      <c r="D16164" s="234">
        <v>0.7083333333321207</v>
      </c>
      <c r="E16164" s="235">
        <v>0</v>
      </c>
      <c r="F16164" s="235">
        <v>0.00011107146966661557</v>
      </c>
    </row>
    <row r="16165" ht="14.25" customHeight="1" spans="1:6" x14ac:dyDescent="0.25">
      <c r="A16165" s="232">
        <v>43802</v>
      </c>
      <c r="B16165" s="233">
        <v>337</v>
      </c>
      <c r="C16165" s="233">
        <v>36</v>
      </c>
      <c r="D16165" s="234">
        <v>0.7291666666678793</v>
      </c>
      <c r="E16165" s="235">
        <v>0</v>
      </c>
      <c r="F16165" s="235">
        <v>0.0001134150876920428</v>
      </c>
    </row>
    <row r="16166" ht="14.25" customHeight="1" spans="1:6" x14ac:dyDescent="0.25">
      <c r="A16166" s="232">
        <v>43802</v>
      </c>
      <c r="B16166" s="233">
        <v>337</v>
      </c>
      <c r="C16166" s="233">
        <v>37</v>
      </c>
      <c r="D16166" s="234">
        <v>0.75</v>
      </c>
      <c r="E16166" s="235">
        <v>0</v>
      </c>
      <c r="F16166" s="235">
        <v>0.00011436655654851967</v>
      </c>
    </row>
    <row r="16167" ht="14.25" customHeight="1" spans="1:6" x14ac:dyDescent="0.25">
      <c r="A16167" s="232">
        <v>43802</v>
      </c>
      <c r="B16167" s="233">
        <v>337</v>
      </c>
      <c r="C16167" s="233">
        <v>38</v>
      </c>
      <c r="D16167" s="234">
        <v>0.7708333333321207</v>
      </c>
      <c r="E16167" s="235">
        <v>0</v>
      </c>
      <c r="F16167" s="235">
        <v>0.0001096392586510767</v>
      </c>
    </row>
    <row r="16168" ht="14.25" customHeight="1" spans="1:6" x14ac:dyDescent="0.25">
      <c r="A16168" s="232">
        <v>43802</v>
      </c>
      <c r="B16168" s="233">
        <v>337</v>
      </c>
      <c r="C16168" s="233">
        <v>39</v>
      </c>
      <c r="D16168" s="234">
        <v>0.7916666666678793</v>
      </c>
      <c r="E16168" s="235">
        <v>0</v>
      </c>
      <c r="F16168" s="235">
        <v>0.00010407066197527527</v>
      </c>
    </row>
    <row r="16169" ht="14.25" customHeight="1" spans="1:6" x14ac:dyDescent="0.25">
      <c r="A16169" s="232">
        <v>43802</v>
      </c>
      <c r="B16169" s="233">
        <v>337</v>
      </c>
      <c r="C16169" s="233">
        <v>40</v>
      </c>
      <c r="D16169" s="234">
        <v>0.8125</v>
      </c>
      <c r="E16169" s="235">
        <v>0</v>
      </c>
      <c r="F16169" s="235">
        <v>0.00009975399800536438</v>
      </c>
    </row>
    <row r="16170" ht="14.25" customHeight="1" spans="1:6" x14ac:dyDescent="0.25">
      <c r="A16170" s="232">
        <v>43802</v>
      </c>
      <c r="B16170" s="233">
        <v>337</v>
      </c>
      <c r="C16170" s="233">
        <v>41</v>
      </c>
      <c r="D16170" s="234">
        <v>0.8333333333321207</v>
      </c>
      <c r="E16170" s="235">
        <v>0</v>
      </c>
      <c r="F16170" s="235">
        <v>0.00009464611256533066</v>
      </c>
    </row>
    <row r="16171" ht="14.25" customHeight="1" spans="1:6" x14ac:dyDescent="0.25">
      <c r="A16171" s="232">
        <v>43802</v>
      </c>
      <c r="B16171" s="233">
        <v>337</v>
      </c>
      <c r="C16171" s="233">
        <v>42</v>
      </c>
      <c r="D16171" s="234">
        <v>0.8541666666678793</v>
      </c>
      <c r="E16171" s="235">
        <v>0</v>
      </c>
      <c r="F16171" s="235">
        <v>0.0000892377632758832</v>
      </c>
    </row>
    <row r="16172" ht="14.25" customHeight="1" spans="1:6" x14ac:dyDescent="0.25">
      <c r="A16172" s="232">
        <v>43802</v>
      </c>
      <c r="B16172" s="233">
        <v>337</v>
      </c>
      <c r="C16172" s="233">
        <v>43</v>
      </c>
      <c r="D16172" s="234">
        <v>0.875</v>
      </c>
      <c r="E16172" s="235">
        <v>0</v>
      </c>
      <c r="F16172" s="235">
        <v>0.00008503126938409072</v>
      </c>
    </row>
    <row r="16173" ht="14.25" customHeight="1" spans="1:6" x14ac:dyDescent="0.25">
      <c r="A16173" s="232">
        <v>43802</v>
      </c>
      <c r="B16173" s="233">
        <v>337</v>
      </c>
      <c r="C16173" s="233">
        <v>44</v>
      </c>
      <c r="D16173" s="234">
        <v>0.8958333333321207</v>
      </c>
      <c r="E16173" s="235">
        <v>0</v>
      </c>
      <c r="F16173" s="235">
        <v>0.00008292802243819447</v>
      </c>
    </row>
    <row r="16174" ht="14.25" customHeight="1" spans="1:6" x14ac:dyDescent="0.25">
      <c r="A16174" s="232">
        <v>43802</v>
      </c>
      <c r="B16174" s="233">
        <v>337</v>
      </c>
      <c r="C16174" s="233">
        <v>45</v>
      </c>
      <c r="D16174" s="234">
        <v>0.9166666666678793</v>
      </c>
      <c r="E16174" s="235">
        <v>0</v>
      </c>
      <c r="F16174" s="235">
        <v>0.00007721920929933328</v>
      </c>
    </row>
    <row r="16175" ht="14.25" customHeight="1" spans="1:6" x14ac:dyDescent="0.25">
      <c r="A16175" s="232">
        <v>43802</v>
      </c>
      <c r="B16175" s="233">
        <v>337</v>
      </c>
      <c r="C16175" s="233">
        <v>46</v>
      </c>
      <c r="D16175" s="234">
        <v>0.9375</v>
      </c>
      <c r="E16175" s="235">
        <v>0</v>
      </c>
      <c r="F16175" s="235">
        <v>0.00007070915922870207</v>
      </c>
    </row>
    <row r="16176" ht="14.25" customHeight="1" spans="1:6" x14ac:dyDescent="0.25">
      <c r="A16176" s="232">
        <v>43802</v>
      </c>
      <c r="B16176" s="233">
        <v>337</v>
      </c>
      <c r="C16176" s="233">
        <v>47</v>
      </c>
      <c r="D16176" s="234">
        <v>0.9583333333321207</v>
      </c>
      <c r="E16176" s="235">
        <v>0</v>
      </c>
      <c r="F16176" s="235">
        <v>0.00006409895454159961</v>
      </c>
    </row>
    <row r="16177" ht="14.25" customHeight="1" spans="1:6" x14ac:dyDescent="0.25">
      <c r="A16177" s="232">
        <v>43802</v>
      </c>
      <c r="B16177" s="233">
        <v>337</v>
      </c>
      <c r="C16177" s="233">
        <v>48</v>
      </c>
      <c r="D16177" s="234">
        <v>0.9791666666678793</v>
      </c>
      <c r="E16177" s="235">
        <v>0</v>
      </c>
      <c r="F16177" s="235">
        <v>0.000054684420593302164</v>
      </c>
    </row>
    <row r="16178" ht="14.25" customHeight="1" spans="1:6" x14ac:dyDescent="0.25">
      <c r="A16178" s="232">
        <v>43803</v>
      </c>
      <c r="B16178" s="233">
        <v>338</v>
      </c>
      <c r="C16178" s="233">
        <v>1</v>
      </c>
      <c r="D16178" s="234">
        <v>0</v>
      </c>
      <c r="E16178" s="235">
        <v>0</v>
      </c>
      <c r="F16178" s="235">
        <v>0.00004877529822149846</v>
      </c>
    </row>
    <row r="16179" ht="14.25" customHeight="1" spans="1:6" x14ac:dyDescent="0.25">
      <c r="A16179" s="232">
        <v>43803</v>
      </c>
      <c r="B16179" s="233">
        <v>338</v>
      </c>
      <c r="C16179" s="233">
        <v>2</v>
      </c>
      <c r="D16179" s="234">
        <v>0.020833333332120674</v>
      </c>
      <c r="E16179" s="235">
        <v>0</v>
      </c>
      <c r="F16179" s="235">
        <v>0.000043567258164993484</v>
      </c>
    </row>
    <row r="16180" ht="14.25" customHeight="1" spans="1:6" x14ac:dyDescent="0.25">
      <c r="A16180" s="232">
        <v>43803</v>
      </c>
      <c r="B16180" s="233">
        <v>338</v>
      </c>
      <c r="C16180" s="233">
        <v>3</v>
      </c>
      <c r="D16180" s="234">
        <v>0.041666666667879326</v>
      </c>
      <c r="E16180" s="235">
        <v>0</v>
      </c>
      <c r="F16180" s="235">
        <v>0.00003976138273908601</v>
      </c>
    </row>
    <row r="16181" ht="14.25" customHeight="1" spans="1:6" x14ac:dyDescent="0.25">
      <c r="A16181" s="232">
        <v>43803</v>
      </c>
      <c r="B16181" s="233">
        <v>338</v>
      </c>
      <c r="C16181" s="233">
        <v>4</v>
      </c>
      <c r="D16181" s="234">
        <v>0.0625</v>
      </c>
      <c r="E16181" s="235">
        <v>0</v>
      </c>
      <c r="F16181" s="235">
        <v>0.000037457826560247266</v>
      </c>
    </row>
    <row r="16182" ht="14.25" customHeight="1" spans="1:6" x14ac:dyDescent="0.25">
      <c r="A16182" s="232">
        <v>43803</v>
      </c>
      <c r="B16182" s="233">
        <v>338</v>
      </c>
      <c r="C16182" s="233">
        <v>5</v>
      </c>
      <c r="D16182" s="234">
        <v>0.08333333333212067</v>
      </c>
      <c r="E16182" s="235">
        <v>0</v>
      </c>
      <c r="F16182" s="235">
        <v>0.00003515427038140853</v>
      </c>
    </row>
    <row r="16183" ht="14.25" customHeight="1" spans="1:6" x14ac:dyDescent="0.25">
      <c r="A16183" s="232">
        <v>43803</v>
      </c>
      <c r="B16183" s="233">
        <v>338</v>
      </c>
      <c r="C16183" s="233">
        <v>6</v>
      </c>
      <c r="D16183" s="234">
        <v>0.10416666666787933</v>
      </c>
      <c r="E16183" s="235">
        <v>0</v>
      </c>
      <c r="F16183" s="235">
        <v>0.000033852260367282293</v>
      </c>
    </row>
    <row r="16184" ht="14.25" customHeight="1" spans="1:6" x14ac:dyDescent="0.25">
      <c r="A16184" s="232">
        <v>43803</v>
      </c>
      <c r="B16184" s="233">
        <v>338</v>
      </c>
      <c r="C16184" s="233">
        <v>7</v>
      </c>
      <c r="D16184" s="234">
        <v>0.125</v>
      </c>
      <c r="E16184" s="235">
        <v>0</v>
      </c>
      <c r="F16184" s="235">
        <v>0.0000334516419013973</v>
      </c>
    </row>
    <row r="16185" ht="14.25" customHeight="1" spans="1:6" x14ac:dyDescent="0.25">
      <c r="A16185" s="232">
        <v>43803</v>
      </c>
      <c r="B16185" s="233">
        <v>338</v>
      </c>
      <c r="C16185" s="233">
        <v>8</v>
      </c>
      <c r="D16185" s="234">
        <v>0.14583333333212067</v>
      </c>
      <c r="E16185" s="235">
        <v>0</v>
      </c>
      <c r="F16185" s="235">
        <v>0.00003275055958609855</v>
      </c>
    </row>
    <row r="16186" ht="14.25" customHeight="1" spans="1:6" x14ac:dyDescent="0.25">
      <c r="A16186" s="232">
        <v>43803</v>
      </c>
      <c r="B16186" s="233">
        <v>338</v>
      </c>
      <c r="C16186" s="233">
        <v>9</v>
      </c>
      <c r="D16186" s="234">
        <v>0.16666666666787933</v>
      </c>
      <c r="E16186" s="235">
        <v>0</v>
      </c>
      <c r="F16186" s="235">
        <v>0.000032450095736684804</v>
      </c>
    </row>
    <row r="16187" ht="14.25" customHeight="1" spans="1:6" x14ac:dyDescent="0.25">
      <c r="A16187" s="232">
        <v>43803</v>
      </c>
      <c r="B16187" s="233">
        <v>338</v>
      </c>
      <c r="C16187" s="233">
        <v>10</v>
      </c>
      <c r="D16187" s="234">
        <v>0.1875</v>
      </c>
      <c r="E16187" s="235">
        <v>0</v>
      </c>
      <c r="F16187" s="235">
        <v>0.000032550250353156044</v>
      </c>
    </row>
    <row r="16188" ht="14.25" customHeight="1" spans="1:6" x14ac:dyDescent="0.25">
      <c r="A16188" s="232">
        <v>43803</v>
      </c>
      <c r="B16188" s="233">
        <v>338</v>
      </c>
      <c r="C16188" s="233">
        <v>11</v>
      </c>
      <c r="D16188" s="234">
        <v>0.20833333333212067</v>
      </c>
      <c r="E16188" s="235">
        <v>0</v>
      </c>
      <c r="F16188" s="235">
        <v>0.00003285071420256979</v>
      </c>
    </row>
    <row r="16189" ht="14.25" customHeight="1" spans="1:6" x14ac:dyDescent="0.25">
      <c r="A16189" s="232">
        <v>43803</v>
      </c>
      <c r="B16189" s="233">
        <v>338</v>
      </c>
      <c r="C16189" s="233">
        <v>12</v>
      </c>
      <c r="D16189" s="234">
        <v>0.22916666666787933</v>
      </c>
      <c r="E16189" s="235">
        <v>0</v>
      </c>
      <c r="F16189" s="235">
        <v>0.000034453188066109795</v>
      </c>
    </row>
    <row r="16190" ht="14.25" customHeight="1" spans="1:6" x14ac:dyDescent="0.25">
      <c r="A16190" s="232">
        <v>43803</v>
      </c>
      <c r="B16190" s="233">
        <v>338</v>
      </c>
      <c r="C16190" s="233">
        <v>13</v>
      </c>
      <c r="D16190" s="234">
        <v>0.25</v>
      </c>
      <c r="E16190" s="235">
        <v>0</v>
      </c>
      <c r="F16190" s="235">
        <v>0.00003665658962847728</v>
      </c>
    </row>
    <row r="16191" ht="14.25" customHeight="1" spans="1:6" x14ac:dyDescent="0.25">
      <c r="A16191" s="232">
        <v>43803</v>
      </c>
      <c r="B16191" s="233">
        <v>338</v>
      </c>
      <c r="C16191" s="233">
        <v>14</v>
      </c>
      <c r="D16191" s="234">
        <v>0.2708333333321207</v>
      </c>
      <c r="E16191" s="235">
        <v>0</v>
      </c>
      <c r="F16191" s="235">
        <v>0.000038359218108488515</v>
      </c>
    </row>
    <row r="16192" ht="14.25" customHeight="1" spans="1:6" x14ac:dyDescent="0.25">
      <c r="A16192" s="232">
        <v>43803</v>
      </c>
      <c r="B16192" s="233">
        <v>338</v>
      </c>
      <c r="C16192" s="233">
        <v>15</v>
      </c>
      <c r="D16192" s="234">
        <v>0.2916666666678793</v>
      </c>
      <c r="E16192" s="235">
        <v>0</v>
      </c>
      <c r="F16192" s="235">
        <v>0.000043967876630878485</v>
      </c>
    </row>
    <row r="16193" ht="14.25" customHeight="1" spans="1:6" x14ac:dyDescent="0.25">
      <c r="A16193" s="232">
        <v>43803</v>
      </c>
      <c r="B16193" s="233">
        <v>338</v>
      </c>
      <c r="C16193" s="233">
        <v>16</v>
      </c>
      <c r="D16193" s="234">
        <v>0.3125</v>
      </c>
      <c r="E16193" s="235">
        <v>1.1656892089169533e-7</v>
      </c>
      <c r="F16193" s="235">
        <v>0.000051479472866222185</v>
      </c>
    </row>
    <row r="16194" ht="14.25" customHeight="1" spans="1:6" x14ac:dyDescent="0.25">
      <c r="A16194" s="232">
        <v>43803</v>
      </c>
      <c r="B16194" s="233">
        <v>338</v>
      </c>
      <c r="C16194" s="233">
        <v>17</v>
      </c>
      <c r="D16194" s="234">
        <v>0.3333333333321207</v>
      </c>
      <c r="E16194" s="235">
        <v>0.0000020516130076938376</v>
      </c>
      <c r="F16194" s="235">
        <v>0.00005949184218392214</v>
      </c>
    </row>
    <row r="16195" ht="14.25" customHeight="1" spans="1:6" x14ac:dyDescent="0.25">
      <c r="A16195" s="232">
        <v>43803</v>
      </c>
      <c r="B16195" s="233">
        <v>338</v>
      </c>
      <c r="C16195" s="233">
        <v>18</v>
      </c>
      <c r="D16195" s="234">
        <v>0.3541666666678793</v>
      </c>
      <c r="E16195" s="235">
        <v>0.00000638327282558175</v>
      </c>
      <c r="F16195" s="235">
        <v>0.00006930699459810458</v>
      </c>
    </row>
    <row r="16196" ht="14.25" customHeight="1" spans="1:6" x14ac:dyDescent="0.25">
      <c r="A16196" s="232">
        <v>43803</v>
      </c>
      <c r="B16196" s="233">
        <v>338</v>
      </c>
      <c r="C16196" s="233">
        <v>19</v>
      </c>
      <c r="D16196" s="234">
        <v>0.375</v>
      </c>
      <c r="E16196" s="235">
        <v>0.000014878760377921039</v>
      </c>
      <c r="F16196" s="235">
        <v>0.00007461518927108079</v>
      </c>
    </row>
    <row r="16197" ht="14.25" customHeight="1" spans="1:6" x14ac:dyDescent="0.25">
      <c r="A16197" s="232">
        <v>43803</v>
      </c>
      <c r="B16197" s="233">
        <v>338</v>
      </c>
      <c r="C16197" s="233">
        <v>20</v>
      </c>
      <c r="D16197" s="234">
        <v>0.3958333333321207</v>
      </c>
      <c r="E16197" s="235">
        <v>0.000025129703095401774</v>
      </c>
      <c r="F16197" s="235">
        <v>0.00007952276547817202</v>
      </c>
    </row>
    <row r="16198" ht="14.25" customHeight="1" spans="1:6" x14ac:dyDescent="0.25">
      <c r="A16198" s="232">
        <v>43803</v>
      </c>
      <c r="B16198" s="233">
        <v>338</v>
      </c>
      <c r="C16198" s="233">
        <v>21</v>
      </c>
      <c r="D16198" s="234">
        <v>0.4166666666678793</v>
      </c>
      <c r="E16198" s="235">
        <v>0.00003079694725106499</v>
      </c>
      <c r="F16198" s="235">
        <v>0.00008362910475349323</v>
      </c>
    </row>
    <row r="16199" ht="14.25" customHeight="1" spans="1:6" x14ac:dyDescent="0.25">
      <c r="A16199" s="232">
        <v>43803</v>
      </c>
      <c r="B16199" s="233">
        <v>338</v>
      </c>
      <c r="C16199" s="233">
        <v>22</v>
      </c>
      <c r="D16199" s="234">
        <v>0.4375</v>
      </c>
      <c r="E16199" s="235">
        <v>0.000041921413522668745</v>
      </c>
      <c r="F16199" s="235">
        <v>0.00008312833167113699</v>
      </c>
    </row>
    <row r="16200" ht="14.25" customHeight="1" spans="1:6" x14ac:dyDescent="0.25">
      <c r="A16200" s="232">
        <v>43803</v>
      </c>
      <c r="B16200" s="233">
        <v>338</v>
      </c>
      <c r="C16200" s="233">
        <v>23</v>
      </c>
      <c r="D16200" s="234">
        <v>0.4583333333321207</v>
      </c>
      <c r="E16200" s="235">
        <v>0.000055036692282148293</v>
      </c>
      <c r="F16200" s="235">
        <v>0.00008553204246644696</v>
      </c>
    </row>
    <row r="16201" ht="14.25" customHeight="1" spans="1:6" x14ac:dyDescent="0.25">
      <c r="A16201" s="232">
        <v>43803</v>
      </c>
      <c r="B16201" s="233">
        <v>338</v>
      </c>
      <c r="C16201" s="233">
        <v>24</v>
      </c>
      <c r="D16201" s="234">
        <v>0.4791666666678793</v>
      </c>
      <c r="E16201" s="235">
        <v>0.00005853339217843859</v>
      </c>
      <c r="F16201" s="235">
        <v>0.00008693420709704446</v>
      </c>
    </row>
    <row r="16202" ht="14.25" customHeight="1" spans="1:6" x14ac:dyDescent="0.25">
      <c r="A16202" s="232">
        <v>43803</v>
      </c>
      <c r="B16202" s="233">
        <v>338</v>
      </c>
      <c r="C16202" s="233">
        <v>25</v>
      </c>
      <c r="D16202" s="234">
        <v>0.5</v>
      </c>
      <c r="E16202" s="235">
        <v>0.00005275078335276074</v>
      </c>
      <c r="F16202" s="235">
        <v>0.00008873699019352696</v>
      </c>
    </row>
    <row r="16203" ht="14.25" customHeight="1" spans="1:6" x14ac:dyDescent="0.25">
      <c r="A16203" s="232">
        <v>43803</v>
      </c>
      <c r="B16203" s="233">
        <v>338</v>
      </c>
      <c r="C16203" s="233">
        <v>26</v>
      </c>
      <c r="D16203" s="234">
        <v>0.5208333333321207</v>
      </c>
      <c r="E16203" s="235">
        <v>0.00005018019448309211</v>
      </c>
      <c r="F16203" s="235">
        <v>0.00008903745404294072</v>
      </c>
    </row>
    <row r="16204" ht="14.25" customHeight="1" spans="1:6" x14ac:dyDescent="0.25">
      <c r="A16204" s="232">
        <v>43803</v>
      </c>
      <c r="B16204" s="233">
        <v>338</v>
      </c>
      <c r="C16204" s="233">
        <v>27</v>
      </c>
      <c r="D16204" s="234">
        <v>0.5416666666678793</v>
      </c>
      <c r="E16204" s="235">
        <v>0.00004343531708780067</v>
      </c>
      <c r="F16204" s="235">
        <v>0.00008813606249469946</v>
      </c>
    </row>
    <row r="16205" ht="14.25" customHeight="1" spans="1:6" x14ac:dyDescent="0.25">
      <c r="A16205" s="232">
        <v>43803</v>
      </c>
      <c r="B16205" s="233">
        <v>338</v>
      </c>
      <c r="C16205" s="233">
        <v>28</v>
      </c>
      <c r="D16205" s="234">
        <v>0.5625</v>
      </c>
      <c r="E16205" s="235">
        <v>0.00003683735836540705</v>
      </c>
      <c r="F16205" s="235">
        <v>0.00008503126938409072</v>
      </c>
    </row>
    <row r="16206" ht="14.25" customHeight="1" spans="1:6" x14ac:dyDescent="0.25">
      <c r="A16206" s="232">
        <v>43803</v>
      </c>
      <c r="B16206" s="233">
        <v>338</v>
      </c>
      <c r="C16206" s="233">
        <v>29</v>
      </c>
      <c r="D16206" s="234">
        <v>0.5833333333321207</v>
      </c>
      <c r="E16206" s="235">
        <v>0.000029553900511710806</v>
      </c>
      <c r="F16206" s="235">
        <v>0.00008392956860290699</v>
      </c>
    </row>
    <row r="16207" ht="14.25" customHeight="1" spans="1:6" x14ac:dyDescent="0.25">
      <c r="A16207" s="232">
        <v>43803</v>
      </c>
      <c r="B16207" s="233">
        <v>338</v>
      </c>
      <c r="C16207" s="233">
        <v>30</v>
      </c>
      <c r="D16207" s="234">
        <v>0.6041666666678793</v>
      </c>
      <c r="E16207" s="235">
        <v>0.000019450629592362137</v>
      </c>
      <c r="F16207" s="235">
        <v>0.00008553204246644696</v>
      </c>
    </row>
    <row r="16208" ht="14.25" customHeight="1" spans="1:6" x14ac:dyDescent="0.25">
      <c r="A16208" s="232">
        <v>43803</v>
      </c>
      <c r="B16208" s="233">
        <v>338</v>
      </c>
      <c r="C16208" s="233">
        <v>31</v>
      </c>
      <c r="D16208" s="234">
        <v>0.625</v>
      </c>
      <c r="E16208" s="235">
        <v>0.000010661849526198105</v>
      </c>
      <c r="F16208" s="235">
        <v>0.00008793575326175697</v>
      </c>
    </row>
    <row r="16209" ht="14.25" customHeight="1" spans="1:6" x14ac:dyDescent="0.25">
      <c r="A16209" s="232">
        <v>43803</v>
      </c>
      <c r="B16209" s="233">
        <v>338</v>
      </c>
      <c r="C16209" s="233">
        <v>32</v>
      </c>
      <c r="D16209" s="234">
        <v>0.6458333333321207</v>
      </c>
      <c r="E16209" s="235">
        <v>0.000004467480813152039</v>
      </c>
      <c r="F16209" s="235">
        <v>0.00009554750411357193</v>
      </c>
    </row>
    <row r="16210" ht="14.25" customHeight="1" spans="1:6" x14ac:dyDescent="0.25">
      <c r="A16210" s="232">
        <v>43803</v>
      </c>
      <c r="B16210" s="233">
        <v>338</v>
      </c>
      <c r="C16210" s="233">
        <v>33</v>
      </c>
      <c r="D16210" s="234">
        <v>0.6666666666678793</v>
      </c>
      <c r="E16210" s="235">
        <v>6.488282646614355e-7</v>
      </c>
      <c r="F16210" s="235">
        <v>0.00010396049189715685</v>
      </c>
    </row>
    <row r="16211" ht="14.25" customHeight="1" spans="1:6" x14ac:dyDescent="0.25">
      <c r="A16211" s="232">
        <v>43803</v>
      </c>
      <c r="B16211" s="233">
        <v>338</v>
      </c>
      <c r="C16211" s="233">
        <v>34</v>
      </c>
      <c r="D16211" s="234">
        <v>0.6875</v>
      </c>
      <c r="E16211" s="235">
        <v>3.803943740936011e-8</v>
      </c>
      <c r="F16211" s="235">
        <v>0.00011171245921203158</v>
      </c>
    </row>
    <row r="16212" ht="14.25" customHeight="1" spans="1:6" x14ac:dyDescent="0.25">
      <c r="A16212" s="232">
        <v>43803</v>
      </c>
      <c r="B16212" s="233">
        <v>338</v>
      </c>
      <c r="C16212" s="233">
        <v>35</v>
      </c>
      <c r="D16212" s="234">
        <v>0.7083333333321207</v>
      </c>
      <c r="E16212" s="235">
        <v>0</v>
      </c>
      <c r="F16212" s="235">
        <v>0.00012018553976549925</v>
      </c>
    </row>
    <row r="16213" ht="14.25" customHeight="1" spans="1:6" x14ac:dyDescent="0.25">
      <c r="A16213" s="232">
        <v>43803</v>
      </c>
      <c r="B16213" s="233">
        <v>338</v>
      </c>
      <c r="C16213" s="233">
        <v>36</v>
      </c>
      <c r="D16213" s="234">
        <v>0.7291666666678793</v>
      </c>
      <c r="E16213" s="235">
        <v>0</v>
      </c>
      <c r="F16213" s="235">
        <v>0.00011840278759231103</v>
      </c>
    </row>
    <row r="16214" ht="14.25" customHeight="1" spans="1:6" x14ac:dyDescent="0.25">
      <c r="A16214" s="232">
        <v>43803</v>
      </c>
      <c r="B16214" s="233">
        <v>338</v>
      </c>
      <c r="C16214" s="233">
        <v>37</v>
      </c>
      <c r="D16214" s="234">
        <v>0.75</v>
      </c>
      <c r="E16214" s="235">
        <v>0</v>
      </c>
      <c r="F16214" s="235">
        <v>0.00011620940149159068</v>
      </c>
    </row>
    <row r="16215" ht="14.25" customHeight="1" spans="1:6" x14ac:dyDescent="0.25">
      <c r="A16215" s="232">
        <v>43803</v>
      </c>
      <c r="B16215" s="233">
        <v>338</v>
      </c>
      <c r="C16215" s="233">
        <v>38</v>
      </c>
      <c r="D16215" s="234">
        <v>0.7708333333321207</v>
      </c>
      <c r="E16215" s="235">
        <v>0</v>
      </c>
      <c r="F16215" s="235">
        <v>0.00011270398991509695</v>
      </c>
    </row>
    <row r="16216" ht="14.25" customHeight="1" spans="1:6" x14ac:dyDescent="0.25">
      <c r="A16216" s="232">
        <v>43803</v>
      </c>
      <c r="B16216" s="233">
        <v>338</v>
      </c>
      <c r="C16216" s="233">
        <v>39</v>
      </c>
      <c r="D16216" s="234">
        <v>0.7916666666678793</v>
      </c>
      <c r="E16216" s="235">
        <v>0</v>
      </c>
      <c r="F16216" s="235">
        <v>0.00010827715586706771</v>
      </c>
    </row>
    <row r="16217" ht="14.25" customHeight="1" spans="1:6" x14ac:dyDescent="0.25">
      <c r="A16217" s="232">
        <v>43803</v>
      </c>
      <c r="B16217" s="233">
        <v>338</v>
      </c>
      <c r="C16217" s="233">
        <v>40</v>
      </c>
      <c r="D16217" s="234">
        <v>0.8125</v>
      </c>
      <c r="E16217" s="235">
        <v>0</v>
      </c>
      <c r="F16217" s="235">
        <v>0.00010461149690422</v>
      </c>
    </row>
    <row r="16218" ht="14.25" customHeight="1" spans="1:6" x14ac:dyDescent="0.25">
      <c r="A16218" s="232">
        <v>43803</v>
      </c>
      <c r="B16218" s="233">
        <v>338</v>
      </c>
      <c r="C16218" s="233">
        <v>41</v>
      </c>
      <c r="D16218" s="234">
        <v>0.8333333333321207</v>
      </c>
      <c r="E16218" s="235">
        <v>0</v>
      </c>
      <c r="F16218" s="235">
        <v>0.00010069545140019413</v>
      </c>
    </row>
    <row r="16219" ht="14.25" customHeight="1" spans="1:6" x14ac:dyDescent="0.25">
      <c r="A16219" s="232">
        <v>43803</v>
      </c>
      <c r="B16219" s="233">
        <v>338</v>
      </c>
      <c r="C16219" s="233">
        <v>42</v>
      </c>
      <c r="D16219" s="234">
        <v>0.8541666666678793</v>
      </c>
      <c r="E16219" s="235">
        <v>0</v>
      </c>
      <c r="F16219" s="235">
        <v>0.00009634874104534189</v>
      </c>
    </row>
    <row r="16220" ht="14.25" customHeight="1" spans="1:6" x14ac:dyDescent="0.25">
      <c r="A16220" s="232">
        <v>43803</v>
      </c>
      <c r="B16220" s="233">
        <v>338</v>
      </c>
      <c r="C16220" s="233">
        <v>43</v>
      </c>
      <c r="D16220" s="234">
        <v>0.875</v>
      </c>
      <c r="E16220" s="235">
        <v>0</v>
      </c>
      <c r="F16220" s="235">
        <v>0.00009144116483825068</v>
      </c>
    </row>
    <row r="16221" ht="14.25" customHeight="1" spans="1:6" x14ac:dyDescent="0.25">
      <c r="A16221" s="232">
        <v>43803</v>
      </c>
      <c r="B16221" s="233">
        <v>338</v>
      </c>
      <c r="C16221" s="233">
        <v>44</v>
      </c>
      <c r="D16221" s="234">
        <v>0.8958333333321207</v>
      </c>
      <c r="E16221" s="235">
        <v>0</v>
      </c>
      <c r="F16221" s="235">
        <v>0.00008483096015114823</v>
      </c>
    </row>
    <row r="16222" ht="14.25" customHeight="1" spans="1:6" x14ac:dyDescent="0.25">
      <c r="A16222" s="232">
        <v>43803</v>
      </c>
      <c r="B16222" s="233">
        <v>338</v>
      </c>
      <c r="C16222" s="233">
        <v>45</v>
      </c>
      <c r="D16222" s="234">
        <v>0.9166666666678793</v>
      </c>
      <c r="E16222" s="235">
        <v>0</v>
      </c>
      <c r="F16222" s="235">
        <v>0.00007892183777934451</v>
      </c>
    </row>
    <row r="16223" ht="14.25" customHeight="1" spans="1:6" x14ac:dyDescent="0.25">
      <c r="A16223" s="232">
        <v>43803</v>
      </c>
      <c r="B16223" s="233">
        <v>338</v>
      </c>
      <c r="C16223" s="233">
        <v>46</v>
      </c>
      <c r="D16223" s="234">
        <v>0.9375</v>
      </c>
      <c r="E16223" s="235">
        <v>0</v>
      </c>
      <c r="F16223" s="235">
        <v>0.00006940714921457582</v>
      </c>
    </row>
    <row r="16224" ht="14.25" customHeight="1" spans="1:6" x14ac:dyDescent="0.25">
      <c r="A16224" s="232">
        <v>43803</v>
      </c>
      <c r="B16224" s="233">
        <v>338</v>
      </c>
      <c r="C16224" s="233">
        <v>47</v>
      </c>
      <c r="D16224" s="234">
        <v>0.9583333333321207</v>
      </c>
      <c r="E16224" s="235">
        <v>0</v>
      </c>
      <c r="F16224" s="235">
        <v>0.00005969215141686463</v>
      </c>
    </row>
    <row r="16225" ht="14.25" customHeight="1" spans="1:6" x14ac:dyDescent="0.25">
      <c r="A16225" s="232">
        <v>43803</v>
      </c>
      <c r="B16225" s="233">
        <v>338</v>
      </c>
      <c r="C16225" s="233">
        <v>48</v>
      </c>
      <c r="D16225" s="234">
        <v>0.9791666666678793</v>
      </c>
      <c r="E16225" s="235">
        <v>0</v>
      </c>
      <c r="F16225" s="235">
        <v>0.00005077839055092343</v>
      </c>
    </row>
    <row r="16226" ht="14.25" customHeight="1" spans="1:6" x14ac:dyDescent="0.25">
      <c r="A16226" s="232">
        <v>43804</v>
      </c>
      <c r="B16226" s="233">
        <v>339</v>
      </c>
      <c r="C16226" s="233">
        <v>1</v>
      </c>
      <c r="D16226" s="234">
        <v>0</v>
      </c>
      <c r="E16226" s="235">
        <v>0</v>
      </c>
      <c r="F16226" s="235">
        <v>0.000043066485082637236</v>
      </c>
    </row>
    <row r="16227" ht="14.25" customHeight="1" spans="1:6" x14ac:dyDescent="0.25">
      <c r="A16227" s="232">
        <v>43804</v>
      </c>
      <c r="B16227" s="233">
        <v>339</v>
      </c>
      <c r="C16227" s="233">
        <v>2</v>
      </c>
      <c r="D16227" s="234">
        <v>0.020833333332120674</v>
      </c>
      <c r="E16227" s="235">
        <v>0</v>
      </c>
      <c r="F16227" s="235">
        <v>0.000038158908875546014</v>
      </c>
    </row>
    <row r="16228" ht="14.25" customHeight="1" spans="1:6" x14ac:dyDescent="0.25">
      <c r="A16228" s="232">
        <v>43804</v>
      </c>
      <c r="B16228" s="233">
        <v>339</v>
      </c>
      <c r="C16228" s="233">
        <v>3</v>
      </c>
      <c r="D16228" s="234">
        <v>0.041666666667879326</v>
      </c>
      <c r="E16228" s="235">
        <v>0</v>
      </c>
      <c r="F16228" s="235">
        <v>0.000035354579614351036</v>
      </c>
    </row>
    <row r="16229" ht="14.25" customHeight="1" spans="1:6" x14ac:dyDescent="0.25">
      <c r="A16229" s="232">
        <v>43804</v>
      </c>
      <c r="B16229" s="233">
        <v>339</v>
      </c>
      <c r="C16229" s="233">
        <v>4</v>
      </c>
      <c r="D16229" s="234">
        <v>0.0625</v>
      </c>
      <c r="E16229" s="235">
        <v>0</v>
      </c>
      <c r="F16229" s="235">
        <v>0.000033551796517868546</v>
      </c>
    </row>
    <row r="16230" ht="14.25" customHeight="1" spans="1:6" x14ac:dyDescent="0.25">
      <c r="A16230" s="232">
        <v>43804</v>
      </c>
      <c r="B16230" s="233">
        <v>339</v>
      </c>
      <c r="C16230" s="233">
        <v>5</v>
      </c>
      <c r="D16230" s="234">
        <v>0.08333333333212067</v>
      </c>
      <c r="E16230" s="235">
        <v>0</v>
      </c>
      <c r="F16230" s="235">
        <v>0.00003194932265432856</v>
      </c>
    </row>
    <row r="16231" ht="14.25" customHeight="1" spans="1:6" x14ac:dyDescent="0.25">
      <c r="A16231" s="232">
        <v>43804</v>
      </c>
      <c r="B16231" s="233">
        <v>339</v>
      </c>
      <c r="C16231" s="233">
        <v>6</v>
      </c>
      <c r="D16231" s="234">
        <v>0.10416666666787933</v>
      </c>
      <c r="E16231" s="235">
        <v>0</v>
      </c>
      <c r="F16231" s="235">
        <v>0.00003094777648961606</v>
      </c>
    </row>
    <row r="16232" ht="14.25" customHeight="1" spans="1:6" x14ac:dyDescent="0.25">
      <c r="A16232" s="232">
        <v>43804</v>
      </c>
      <c r="B16232" s="233">
        <v>339</v>
      </c>
      <c r="C16232" s="233">
        <v>7</v>
      </c>
      <c r="D16232" s="234">
        <v>0.125</v>
      </c>
      <c r="E16232" s="235">
        <v>0</v>
      </c>
      <c r="F16232" s="235">
        <v>0.00003094777648961606</v>
      </c>
    </row>
    <row r="16233" ht="14.25" customHeight="1" spans="1:6" x14ac:dyDescent="0.25">
      <c r="A16233" s="232">
        <v>43804</v>
      </c>
      <c r="B16233" s="233">
        <v>339</v>
      </c>
      <c r="C16233" s="233">
        <v>8</v>
      </c>
      <c r="D16233" s="234">
        <v>0.14583333333212067</v>
      </c>
      <c r="E16233" s="235">
        <v>0</v>
      </c>
      <c r="F16233" s="235">
        <v>0.00003054715802373107</v>
      </c>
    </row>
    <row r="16234" ht="14.25" customHeight="1" spans="1:6" x14ac:dyDescent="0.25">
      <c r="A16234" s="232">
        <v>43804</v>
      </c>
      <c r="B16234" s="233">
        <v>339</v>
      </c>
      <c r="C16234" s="233">
        <v>9</v>
      </c>
      <c r="D16234" s="234">
        <v>0.16666666666787933</v>
      </c>
      <c r="E16234" s="235">
        <v>0</v>
      </c>
      <c r="F16234" s="235">
        <v>0.00003064731264020231</v>
      </c>
    </row>
    <row r="16235" ht="14.25" customHeight="1" spans="1:6" x14ac:dyDescent="0.25">
      <c r="A16235" s="232">
        <v>43804</v>
      </c>
      <c r="B16235" s="233">
        <v>339</v>
      </c>
      <c r="C16235" s="233">
        <v>10</v>
      </c>
      <c r="D16235" s="234">
        <v>0.1875</v>
      </c>
      <c r="E16235" s="235">
        <v>0</v>
      </c>
      <c r="F16235" s="235">
        <v>0.00003164885880491481</v>
      </c>
    </row>
    <row r="16236" ht="14.25" customHeight="1" spans="1:6" x14ac:dyDescent="0.25">
      <c r="A16236" s="232">
        <v>43804</v>
      </c>
      <c r="B16236" s="233">
        <v>339</v>
      </c>
      <c r="C16236" s="233">
        <v>11</v>
      </c>
      <c r="D16236" s="234">
        <v>0.20833333333212067</v>
      </c>
      <c r="E16236" s="235">
        <v>0</v>
      </c>
      <c r="F16236" s="235">
        <v>0.000033151178051983545</v>
      </c>
    </row>
    <row r="16237" ht="14.25" customHeight="1" spans="1:6" x14ac:dyDescent="0.25">
      <c r="A16237" s="232">
        <v>43804</v>
      </c>
      <c r="B16237" s="233">
        <v>339</v>
      </c>
      <c r="C16237" s="233">
        <v>12</v>
      </c>
      <c r="D16237" s="234">
        <v>0.22916666666787933</v>
      </c>
      <c r="E16237" s="235">
        <v>0</v>
      </c>
      <c r="F16237" s="235">
        <v>0.000035955507313178524</v>
      </c>
    </row>
    <row r="16238" ht="14.25" customHeight="1" spans="1:6" x14ac:dyDescent="0.25">
      <c r="A16238" s="232">
        <v>43804</v>
      </c>
      <c r="B16238" s="233">
        <v>339</v>
      </c>
      <c r="C16238" s="233">
        <v>13</v>
      </c>
      <c r="D16238" s="234">
        <v>0.25</v>
      </c>
      <c r="E16238" s="235">
        <v>0</v>
      </c>
      <c r="F16238" s="235">
        <v>0.00004346710354852223</v>
      </c>
    </row>
    <row r="16239" ht="14.25" customHeight="1" spans="1:6" x14ac:dyDescent="0.25">
      <c r="A16239" s="232">
        <v>43804</v>
      </c>
      <c r="B16239" s="233">
        <v>339</v>
      </c>
      <c r="C16239" s="233">
        <v>14</v>
      </c>
      <c r="D16239" s="234">
        <v>0.2708333333321207</v>
      </c>
      <c r="E16239" s="235">
        <v>0</v>
      </c>
      <c r="F16239" s="235">
        <v>0.00005177993671563594</v>
      </c>
    </row>
    <row r="16240" ht="14.25" customHeight="1" spans="1:6" x14ac:dyDescent="0.25">
      <c r="A16240" s="232">
        <v>43804</v>
      </c>
      <c r="B16240" s="233">
        <v>339</v>
      </c>
      <c r="C16240" s="233">
        <v>15</v>
      </c>
      <c r="D16240" s="234">
        <v>0.2916666666678793</v>
      </c>
      <c r="E16240" s="235">
        <v>0</v>
      </c>
      <c r="F16240" s="235">
        <v>0.00006269678991100212</v>
      </c>
    </row>
    <row r="16241" ht="14.25" customHeight="1" spans="1:6" x14ac:dyDescent="0.25">
      <c r="A16241" s="232">
        <v>43804</v>
      </c>
      <c r="B16241" s="233">
        <v>339</v>
      </c>
      <c r="C16241" s="233">
        <v>16</v>
      </c>
      <c r="D16241" s="234">
        <v>0.3125</v>
      </c>
      <c r="E16241" s="235">
        <v>2.3313784178339066e-7</v>
      </c>
      <c r="F16241" s="235">
        <v>0.00007040869537928833</v>
      </c>
    </row>
    <row r="16242" ht="14.25" customHeight="1" spans="1:6" x14ac:dyDescent="0.25">
      <c r="A16242" s="232">
        <v>43804</v>
      </c>
      <c r="B16242" s="233">
        <v>339</v>
      </c>
      <c r="C16242" s="233">
        <v>17</v>
      </c>
      <c r="D16242" s="234">
        <v>0.3333333333321207</v>
      </c>
      <c r="E16242" s="235">
        <v>0.000005781818476228087</v>
      </c>
      <c r="F16242" s="235">
        <v>0.00007351348848989705</v>
      </c>
    </row>
    <row r="16243" ht="14.25" customHeight="1" spans="1:6" x14ac:dyDescent="0.25">
      <c r="A16243" s="232">
        <v>43804</v>
      </c>
      <c r="B16243" s="233">
        <v>339</v>
      </c>
      <c r="C16243" s="233">
        <v>18</v>
      </c>
      <c r="D16243" s="234">
        <v>0.3541666666678793</v>
      </c>
      <c r="E16243" s="235">
        <v>0.000020186494244739078</v>
      </c>
      <c r="F16243" s="235">
        <v>0.00007251194232518454</v>
      </c>
    </row>
    <row r="16244" ht="14.25" customHeight="1" spans="1:6" x14ac:dyDescent="0.25">
      <c r="A16244" s="232">
        <v>43804</v>
      </c>
      <c r="B16244" s="233">
        <v>339</v>
      </c>
      <c r="C16244" s="233">
        <v>19</v>
      </c>
      <c r="D16244" s="234">
        <v>0.375</v>
      </c>
      <c r="E16244" s="235">
        <v>0.00004527467550575965</v>
      </c>
      <c r="F16244" s="235">
        <v>0.00007251194232518454</v>
      </c>
    </row>
    <row r="16245" ht="14.25" customHeight="1" spans="1:6" x14ac:dyDescent="0.25">
      <c r="A16245" s="232">
        <v>43804</v>
      </c>
      <c r="B16245" s="233">
        <v>339</v>
      </c>
      <c r="C16245" s="233">
        <v>20</v>
      </c>
      <c r="D16245" s="234">
        <v>0.3958333333321207</v>
      </c>
      <c r="E16245" s="235">
        <v>0.00007365911407296735</v>
      </c>
      <c r="F16245" s="235">
        <v>0.0000724117877087133</v>
      </c>
    </row>
    <row r="16246" ht="14.25" customHeight="1" spans="1:6" x14ac:dyDescent="0.25">
      <c r="A16246" s="232">
        <v>43804</v>
      </c>
      <c r="B16246" s="233">
        <v>339</v>
      </c>
      <c r="C16246" s="233">
        <v>21</v>
      </c>
      <c r="D16246" s="234">
        <v>0.4166666666678793</v>
      </c>
      <c r="E16246" s="235">
        <v>0.00007842602624293286</v>
      </c>
      <c r="F16246" s="235">
        <v>0.00007100962307811582</v>
      </c>
    </row>
    <row r="16247" ht="14.25" customHeight="1" spans="1:6" x14ac:dyDescent="0.25">
      <c r="A16247" s="232">
        <v>43804</v>
      </c>
      <c r="B16247" s="233">
        <v>339</v>
      </c>
      <c r="C16247" s="233">
        <v>22</v>
      </c>
      <c r="D16247" s="234">
        <v>0.4375</v>
      </c>
      <c r="E16247" s="235">
        <v>0.00009465594291222789</v>
      </c>
      <c r="F16247" s="235">
        <v>0.00007110977769458707</v>
      </c>
    </row>
    <row r="16248" ht="14.25" customHeight="1" spans="1:6" x14ac:dyDescent="0.25">
      <c r="A16248" s="232">
        <v>43804</v>
      </c>
      <c r="B16248" s="233">
        <v>339</v>
      </c>
      <c r="C16248" s="233">
        <v>23</v>
      </c>
      <c r="D16248" s="234">
        <v>0.4583333333321207</v>
      </c>
      <c r="E16248" s="235">
        <v>0.0001166463390702446</v>
      </c>
      <c r="F16248" s="235">
        <v>0.00007050884999575957</v>
      </c>
    </row>
    <row r="16249" ht="14.25" customHeight="1" spans="1:6" x14ac:dyDescent="0.25">
      <c r="A16249" s="232">
        <v>43804</v>
      </c>
      <c r="B16249" s="233">
        <v>339</v>
      </c>
      <c r="C16249" s="233">
        <v>24</v>
      </c>
      <c r="D16249" s="234">
        <v>0.4791666666678793</v>
      </c>
      <c r="E16249" s="235">
        <v>0.00011858385387137053</v>
      </c>
      <c r="F16249" s="235">
        <v>0.00007131008692752957</v>
      </c>
    </row>
    <row r="16250" ht="14.25" customHeight="1" spans="1:6" x14ac:dyDescent="0.25">
      <c r="A16250" s="232">
        <v>43804</v>
      </c>
      <c r="B16250" s="233">
        <v>339</v>
      </c>
      <c r="C16250" s="233">
        <v>25</v>
      </c>
      <c r="D16250" s="234">
        <v>0.5</v>
      </c>
      <c r="E16250" s="235">
        <v>0.00011315636036057143</v>
      </c>
      <c r="F16250" s="235">
        <v>0.00007341333387342581</v>
      </c>
    </row>
    <row r="16251" ht="14.25" customHeight="1" spans="1:6" x14ac:dyDescent="0.25">
      <c r="A16251" s="232">
        <v>43804</v>
      </c>
      <c r="B16251" s="233">
        <v>339</v>
      </c>
      <c r="C16251" s="233">
        <v>26</v>
      </c>
      <c r="D16251" s="234">
        <v>0.5208333333321207</v>
      </c>
      <c r="E16251" s="235">
        <v>0.00011734513852901859</v>
      </c>
      <c r="F16251" s="235">
        <v>0.00007351348848989705</v>
      </c>
    </row>
    <row r="16252" ht="14.25" customHeight="1" spans="1:6" x14ac:dyDescent="0.25">
      <c r="A16252" s="232">
        <v>43804</v>
      </c>
      <c r="B16252" s="233">
        <v>339</v>
      </c>
      <c r="C16252" s="233">
        <v>27</v>
      </c>
      <c r="D16252" s="234">
        <v>0.5416666666678793</v>
      </c>
      <c r="E16252" s="235">
        <v>0.00011263867406937147</v>
      </c>
      <c r="F16252" s="235">
        <v>0.0000720111692428283</v>
      </c>
    </row>
    <row r="16253" ht="14.25" customHeight="1" spans="1:6" x14ac:dyDescent="0.25">
      <c r="A16253" s="232">
        <v>43804</v>
      </c>
      <c r="B16253" s="233">
        <v>339</v>
      </c>
      <c r="C16253" s="233">
        <v>28</v>
      </c>
      <c r="D16253" s="234">
        <v>0.5625</v>
      </c>
      <c r="E16253" s="235">
        <v>0.0000939338826913414</v>
      </c>
      <c r="F16253" s="235">
        <v>0.00007090946846164457</v>
      </c>
    </row>
    <row r="16254" ht="14.25" customHeight="1" spans="1:6" x14ac:dyDescent="0.25">
      <c r="A16254" s="232">
        <v>43804</v>
      </c>
      <c r="B16254" s="233">
        <v>339</v>
      </c>
      <c r="C16254" s="233">
        <v>29</v>
      </c>
      <c r="D16254" s="234">
        <v>0.5833333333321207</v>
      </c>
      <c r="E16254" s="235">
        <v>0.00007355902669556413</v>
      </c>
      <c r="F16254" s="235">
        <v>0.00007010823152987456</v>
      </c>
    </row>
    <row r="16255" ht="14.25" customHeight="1" spans="1:6" x14ac:dyDescent="0.25">
      <c r="A16255" s="232">
        <v>43804</v>
      </c>
      <c r="B16255" s="233">
        <v>339</v>
      </c>
      <c r="C16255" s="233">
        <v>30</v>
      </c>
      <c r="D16255" s="234">
        <v>0.6041666666678793</v>
      </c>
      <c r="E16255" s="235">
        <v>0.00005018744039601992</v>
      </c>
      <c r="F16255" s="235">
        <v>0.00007251194232518454</v>
      </c>
    </row>
    <row r="16256" ht="14.25" customHeight="1" spans="1:6" x14ac:dyDescent="0.25">
      <c r="A16256" s="232">
        <v>43804</v>
      </c>
      <c r="B16256" s="233">
        <v>339</v>
      </c>
      <c r="C16256" s="233">
        <v>31</v>
      </c>
      <c r="D16256" s="234">
        <v>0.625</v>
      </c>
      <c r="E16256" s="235">
        <v>0.00002556523144001694</v>
      </c>
      <c r="F16256" s="235">
        <v>0.00007551658081932205</v>
      </c>
    </row>
    <row r="16257" ht="14.25" customHeight="1" spans="1:6" x14ac:dyDescent="0.25">
      <c r="A16257" s="232">
        <v>43804</v>
      </c>
      <c r="B16257" s="233">
        <v>339</v>
      </c>
      <c r="C16257" s="233">
        <v>32</v>
      </c>
      <c r="D16257" s="234">
        <v>0.6458333333321207</v>
      </c>
      <c r="E16257" s="235">
        <v>0.00000988612980405809</v>
      </c>
      <c r="F16257" s="235">
        <v>0.00008332864090407948</v>
      </c>
    </row>
    <row r="16258" ht="14.25" customHeight="1" spans="1:6" x14ac:dyDescent="0.25">
      <c r="A16258" s="232">
        <v>43804</v>
      </c>
      <c r="B16258" s="233">
        <v>339</v>
      </c>
      <c r="C16258" s="233">
        <v>33</v>
      </c>
      <c r="D16258" s="234">
        <v>0.6666666666678793</v>
      </c>
      <c r="E16258" s="235">
        <v>0.0000013795307155135192</v>
      </c>
      <c r="F16258" s="235">
        <v>0.00009364456640061817</v>
      </c>
    </row>
    <row r="16259" ht="14.25" customHeight="1" spans="1:6" x14ac:dyDescent="0.25">
      <c r="A16259" s="232">
        <v>43804</v>
      </c>
      <c r="B16259" s="233">
        <v>339</v>
      </c>
      <c r="C16259" s="233">
        <v>34</v>
      </c>
      <c r="D16259" s="234">
        <v>0.6875</v>
      </c>
      <c r="E16259" s="235">
        <v>8.292227441748676e-8</v>
      </c>
      <c r="F16259" s="235">
        <v>0.00010612383161293582</v>
      </c>
    </row>
    <row r="16260" ht="14.25" customHeight="1" spans="1:6" x14ac:dyDescent="0.25">
      <c r="A16260" s="232">
        <v>43804</v>
      </c>
      <c r="B16260" s="233">
        <v>339</v>
      </c>
      <c r="C16260" s="233">
        <v>35</v>
      </c>
      <c r="D16260" s="234">
        <v>0.7083333333321207</v>
      </c>
      <c r="E16260" s="235">
        <v>0</v>
      </c>
      <c r="F16260" s="235">
        <v>0.00011527796355840806</v>
      </c>
    </row>
    <row r="16261" ht="14.25" customHeight="1" spans="1:6" x14ac:dyDescent="0.25">
      <c r="A16261" s="232">
        <v>43804</v>
      </c>
      <c r="B16261" s="233">
        <v>339</v>
      </c>
      <c r="C16261" s="233">
        <v>36</v>
      </c>
      <c r="D16261" s="234">
        <v>0.7291666666678793</v>
      </c>
      <c r="E16261" s="235">
        <v>0</v>
      </c>
      <c r="F16261" s="235">
        <v>0.0001155383655612333</v>
      </c>
    </row>
    <row r="16262" ht="14.25" customHeight="1" spans="1:6" x14ac:dyDescent="0.25">
      <c r="A16262" s="232">
        <v>43804</v>
      </c>
      <c r="B16262" s="233">
        <v>339</v>
      </c>
      <c r="C16262" s="233">
        <v>37</v>
      </c>
      <c r="D16262" s="234">
        <v>0.75</v>
      </c>
      <c r="E16262" s="235">
        <v>0</v>
      </c>
      <c r="F16262" s="235">
        <v>0.00011571864387088153</v>
      </c>
    </row>
    <row r="16263" ht="14.25" customHeight="1" spans="1:6" x14ac:dyDescent="0.25">
      <c r="A16263" s="232">
        <v>43804</v>
      </c>
      <c r="B16263" s="233">
        <v>339</v>
      </c>
      <c r="C16263" s="233">
        <v>38</v>
      </c>
      <c r="D16263" s="234">
        <v>0.7708333333321207</v>
      </c>
      <c r="E16263" s="235">
        <v>0</v>
      </c>
      <c r="F16263" s="235">
        <v>0.00011372556700310365</v>
      </c>
    </row>
    <row r="16264" ht="14.25" customHeight="1" spans="1:6" x14ac:dyDescent="0.25">
      <c r="A16264" s="232">
        <v>43804</v>
      </c>
      <c r="B16264" s="233">
        <v>339</v>
      </c>
      <c r="C16264" s="233">
        <v>39</v>
      </c>
      <c r="D16264" s="234">
        <v>0.7916666666678793</v>
      </c>
      <c r="E16264" s="235">
        <v>0</v>
      </c>
      <c r="F16264" s="235">
        <v>0.00010868778979459982</v>
      </c>
    </row>
    <row r="16265" ht="14.25" customHeight="1" spans="1:6" x14ac:dyDescent="0.25">
      <c r="A16265" s="232">
        <v>43804</v>
      </c>
      <c r="B16265" s="233">
        <v>339</v>
      </c>
      <c r="C16265" s="233">
        <v>40</v>
      </c>
      <c r="D16265" s="234">
        <v>0.8125</v>
      </c>
      <c r="E16265" s="235">
        <v>0</v>
      </c>
      <c r="F16265" s="235">
        <v>0.00010330948689009374</v>
      </c>
    </row>
    <row r="16266" ht="14.25" customHeight="1" spans="1:6" x14ac:dyDescent="0.25">
      <c r="A16266" s="232">
        <v>43804</v>
      </c>
      <c r="B16266" s="233">
        <v>339</v>
      </c>
      <c r="C16266" s="233">
        <v>41</v>
      </c>
      <c r="D16266" s="234">
        <v>0.8333333333321207</v>
      </c>
      <c r="E16266" s="235">
        <v>0</v>
      </c>
      <c r="F16266" s="235">
        <v>0.00009925322492300816</v>
      </c>
    </row>
    <row r="16267" ht="14.25" customHeight="1" spans="1:6" x14ac:dyDescent="0.25">
      <c r="A16267" s="232">
        <v>43804</v>
      </c>
      <c r="B16267" s="233">
        <v>339</v>
      </c>
      <c r="C16267" s="233">
        <v>42</v>
      </c>
      <c r="D16267" s="234">
        <v>0.8541666666678793</v>
      </c>
      <c r="E16267" s="235">
        <v>0</v>
      </c>
      <c r="F16267" s="235">
        <v>0.00009634874104534189</v>
      </c>
    </row>
    <row r="16268" ht="14.25" customHeight="1" spans="1:6" x14ac:dyDescent="0.25">
      <c r="A16268" s="232">
        <v>43804</v>
      </c>
      <c r="B16268" s="233">
        <v>339</v>
      </c>
      <c r="C16268" s="233">
        <v>43</v>
      </c>
      <c r="D16268" s="234">
        <v>0.875</v>
      </c>
      <c r="E16268" s="235">
        <v>0</v>
      </c>
      <c r="F16268" s="235">
        <v>0.00009234255638649195</v>
      </c>
    </row>
    <row r="16269" ht="14.25" customHeight="1" spans="1:6" x14ac:dyDescent="0.25">
      <c r="A16269" s="232">
        <v>43804</v>
      </c>
      <c r="B16269" s="233">
        <v>339</v>
      </c>
      <c r="C16269" s="233">
        <v>44</v>
      </c>
      <c r="D16269" s="234">
        <v>0.8958333333321207</v>
      </c>
      <c r="E16269" s="235">
        <v>0</v>
      </c>
      <c r="F16269" s="235">
        <v>0.00008683405248057323</v>
      </c>
    </row>
    <row r="16270" ht="14.25" customHeight="1" spans="1:6" x14ac:dyDescent="0.25">
      <c r="A16270" s="232">
        <v>43804</v>
      </c>
      <c r="B16270" s="233">
        <v>339</v>
      </c>
      <c r="C16270" s="233">
        <v>45</v>
      </c>
      <c r="D16270" s="234">
        <v>0.9166666666678793</v>
      </c>
      <c r="E16270" s="235">
        <v>0</v>
      </c>
      <c r="F16270" s="235">
        <v>0.000081125239341712</v>
      </c>
    </row>
    <row r="16271" ht="14.25" customHeight="1" spans="1:6" x14ac:dyDescent="0.25">
      <c r="A16271" s="232">
        <v>43804</v>
      </c>
      <c r="B16271" s="233">
        <v>339</v>
      </c>
      <c r="C16271" s="233">
        <v>46</v>
      </c>
      <c r="D16271" s="234">
        <v>0.9375</v>
      </c>
      <c r="E16271" s="235">
        <v>0</v>
      </c>
      <c r="F16271" s="235">
        <v>0.00007060900461223083</v>
      </c>
    </row>
    <row r="16272" ht="14.25" customHeight="1" spans="1:6" x14ac:dyDescent="0.25">
      <c r="A16272" s="232">
        <v>43804</v>
      </c>
      <c r="B16272" s="233">
        <v>339</v>
      </c>
      <c r="C16272" s="233">
        <v>47</v>
      </c>
      <c r="D16272" s="234">
        <v>0.9583333333321207</v>
      </c>
      <c r="E16272" s="235">
        <v>0</v>
      </c>
      <c r="F16272" s="235">
        <v>0.00006049338834863463</v>
      </c>
    </row>
    <row r="16273" ht="14.25" customHeight="1" spans="1:6" x14ac:dyDescent="0.25">
      <c r="A16273" s="232">
        <v>43804</v>
      </c>
      <c r="B16273" s="233">
        <v>339</v>
      </c>
      <c r="C16273" s="233">
        <v>48</v>
      </c>
      <c r="D16273" s="234">
        <v>0.9791666666678793</v>
      </c>
      <c r="E16273" s="235">
        <v>0</v>
      </c>
      <c r="F16273" s="235">
        <v>0.000049977153619153456</v>
      </c>
    </row>
    <row r="16274" ht="14.25" customHeight="1" spans="1:6" x14ac:dyDescent="0.25">
      <c r="A16274" s="232">
        <v>43805</v>
      </c>
      <c r="B16274" s="233">
        <v>340</v>
      </c>
      <c r="C16274" s="233">
        <v>1</v>
      </c>
      <c r="D16274" s="234">
        <v>0</v>
      </c>
      <c r="E16274" s="235">
        <v>0</v>
      </c>
      <c r="F16274" s="235">
        <v>0.00004276602123322348</v>
      </c>
    </row>
    <row r="16275" ht="14.25" customHeight="1" spans="1:6" x14ac:dyDescent="0.25">
      <c r="A16275" s="232">
        <v>43805</v>
      </c>
      <c r="B16275" s="233">
        <v>340</v>
      </c>
      <c r="C16275" s="233">
        <v>2</v>
      </c>
      <c r="D16275" s="234">
        <v>0.020833333332120674</v>
      </c>
      <c r="E16275" s="235">
        <v>0</v>
      </c>
      <c r="F16275" s="235">
        <v>0.00003775829040966103</v>
      </c>
    </row>
    <row r="16276" ht="14.25" customHeight="1" spans="1:6" x14ac:dyDescent="0.25">
      <c r="A16276" s="232">
        <v>43805</v>
      </c>
      <c r="B16276" s="233">
        <v>340</v>
      </c>
      <c r="C16276" s="233">
        <v>3</v>
      </c>
      <c r="D16276" s="234">
        <v>0.041666666667879326</v>
      </c>
      <c r="E16276" s="235">
        <v>0</v>
      </c>
      <c r="F16276" s="235">
        <v>0.000035354579614351036</v>
      </c>
    </row>
    <row r="16277" ht="14.25" customHeight="1" spans="1:6" x14ac:dyDescent="0.25">
      <c r="A16277" s="232">
        <v>43805</v>
      </c>
      <c r="B16277" s="233">
        <v>340</v>
      </c>
      <c r="C16277" s="233">
        <v>4</v>
      </c>
      <c r="D16277" s="234">
        <v>0.0625</v>
      </c>
      <c r="E16277" s="235">
        <v>0</v>
      </c>
      <c r="F16277" s="235">
        <v>0.000033852260367282293</v>
      </c>
    </row>
    <row r="16278" ht="14.25" customHeight="1" spans="1:6" x14ac:dyDescent="0.25">
      <c r="A16278" s="232">
        <v>43805</v>
      </c>
      <c r="B16278" s="233">
        <v>340</v>
      </c>
      <c r="C16278" s="233">
        <v>5</v>
      </c>
      <c r="D16278" s="234">
        <v>0.08333333333212067</v>
      </c>
      <c r="E16278" s="235">
        <v>0</v>
      </c>
      <c r="F16278" s="235">
        <v>0.0000318491680378573</v>
      </c>
    </row>
    <row r="16279" ht="14.25" customHeight="1" spans="1:6" x14ac:dyDescent="0.25">
      <c r="A16279" s="232">
        <v>43805</v>
      </c>
      <c r="B16279" s="233">
        <v>340</v>
      </c>
      <c r="C16279" s="233">
        <v>6</v>
      </c>
      <c r="D16279" s="234">
        <v>0.10416666666787933</v>
      </c>
      <c r="E16279" s="235">
        <v>0</v>
      </c>
      <c r="F16279" s="235">
        <v>0.00003074746725667356</v>
      </c>
    </row>
    <row r="16280" ht="14.25" customHeight="1" spans="1:6" x14ac:dyDescent="0.25">
      <c r="A16280" s="232">
        <v>43805</v>
      </c>
      <c r="B16280" s="233">
        <v>340</v>
      </c>
      <c r="C16280" s="233">
        <v>7</v>
      </c>
      <c r="D16280" s="234">
        <v>0.125</v>
      </c>
      <c r="E16280" s="235">
        <v>0</v>
      </c>
      <c r="F16280" s="235">
        <v>0.00003094777648961606</v>
      </c>
    </row>
    <row r="16281" ht="14.25" customHeight="1" spans="1:6" x14ac:dyDescent="0.25">
      <c r="A16281" s="232">
        <v>43805</v>
      </c>
      <c r="B16281" s="233">
        <v>340</v>
      </c>
      <c r="C16281" s="233">
        <v>8</v>
      </c>
      <c r="D16281" s="234">
        <v>0.14583333333212067</v>
      </c>
      <c r="E16281" s="235">
        <v>0</v>
      </c>
      <c r="F16281" s="235">
        <v>0.00003074746725667356</v>
      </c>
    </row>
    <row r="16282" ht="14.25" customHeight="1" spans="1:6" x14ac:dyDescent="0.25">
      <c r="A16282" s="232">
        <v>43805</v>
      </c>
      <c r="B16282" s="233">
        <v>340</v>
      </c>
      <c r="C16282" s="233">
        <v>9</v>
      </c>
      <c r="D16282" s="234">
        <v>0.16666666666787933</v>
      </c>
      <c r="E16282" s="235">
        <v>0</v>
      </c>
      <c r="F16282" s="235">
        <v>0.00003064731264020231</v>
      </c>
    </row>
    <row r="16283" ht="14.25" customHeight="1" spans="1:6" x14ac:dyDescent="0.25">
      <c r="A16283" s="232">
        <v>43805</v>
      </c>
      <c r="B16283" s="233">
        <v>340</v>
      </c>
      <c r="C16283" s="233">
        <v>10</v>
      </c>
      <c r="D16283" s="234">
        <v>0.1875</v>
      </c>
      <c r="E16283" s="235">
        <v>0</v>
      </c>
      <c r="F16283" s="235">
        <v>0.0000318491680378573</v>
      </c>
    </row>
    <row r="16284" ht="14.25" customHeight="1" spans="1:6" x14ac:dyDescent="0.25">
      <c r="A16284" s="232">
        <v>43805</v>
      </c>
      <c r="B16284" s="233">
        <v>340</v>
      </c>
      <c r="C16284" s="233">
        <v>11</v>
      </c>
      <c r="D16284" s="234">
        <v>0.20833333333212067</v>
      </c>
      <c r="E16284" s="235">
        <v>0</v>
      </c>
      <c r="F16284" s="235">
        <v>0.0000330510234355123</v>
      </c>
    </row>
    <row r="16285" ht="14.25" customHeight="1" spans="1:6" x14ac:dyDescent="0.25">
      <c r="A16285" s="232">
        <v>43805</v>
      </c>
      <c r="B16285" s="233">
        <v>340</v>
      </c>
      <c r="C16285" s="233">
        <v>12</v>
      </c>
      <c r="D16285" s="234">
        <v>0.22916666666787933</v>
      </c>
      <c r="E16285" s="235">
        <v>0</v>
      </c>
      <c r="F16285" s="235">
        <v>0.00003625597116259227</v>
      </c>
    </row>
    <row r="16286" ht="14.25" customHeight="1" spans="1:6" x14ac:dyDescent="0.25">
      <c r="A16286" s="232">
        <v>43805</v>
      </c>
      <c r="B16286" s="233">
        <v>340</v>
      </c>
      <c r="C16286" s="233">
        <v>13</v>
      </c>
      <c r="D16286" s="234">
        <v>0.25</v>
      </c>
      <c r="E16286" s="235">
        <v>0</v>
      </c>
      <c r="F16286" s="235">
        <v>0.00004316663969910849</v>
      </c>
    </row>
    <row r="16287" ht="14.25" customHeight="1" spans="1:6" x14ac:dyDescent="0.25">
      <c r="A16287" s="232">
        <v>43805</v>
      </c>
      <c r="B16287" s="233">
        <v>340</v>
      </c>
      <c r="C16287" s="233">
        <v>14</v>
      </c>
      <c r="D16287" s="234">
        <v>0.2708333333321207</v>
      </c>
      <c r="E16287" s="235">
        <v>0</v>
      </c>
      <c r="F16287" s="235">
        <v>0.00005047792670150969</v>
      </c>
    </row>
    <row r="16288" ht="14.25" customHeight="1" spans="1:6" x14ac:dyDescent="0.25">
      <c r="A16288" s="232">
        <v>43805</v>
      </c>
      <c r="B16288" s="233">
        <v>340</v>
      </c>
      <c r="C16288" s="233">
        <v>15</v>
      </c>
      <c r="D16288" s="234">
        <v>0.2916666666678793</v>
      </c>
      <c r="E16288" s="235">
        <v>0</v>
      </c>
      <c r="F16288" s="235">
        <v>0.000060894006814519635</v>
      </c>
    </row>
    <row r="16289" ht="14.25" customHeight="1" spans="1:6" x14ac:dyDescent="0.25">
      <c r="A16289" s="232">
        <v>43805</v>
      </c>
      <c r="B16289" s="233">
        <v>340</v>
      </c>
      <c r="C16289" s="233">
        <v>16</v>
      </c>
      <c r="D16289" s="234">
        <v>0.3125</v>
      </c>
      <c r="E16289" s="235">
        <v>4.895894677451203e-7</v>
      </c>
      <c r="F16289" s="235">
        <v>0.00006920683998163334</v>
      </c>
    </row>
    <row r="16290" ht="14.25" customHeight="1" spans="1:6" x14ac:dyDescent="0.25">
      <c r="A16290" s="232">
        <v>43805</v>
      </c>
      <c r="B16290" s="233">
        <v>340</v>
      </c>
      <c r="C16290" s="233">
        <v>17</v>
      </c>
      <c r="D16290" s="234">
        <v>0.3333333333321207</v>
      </c>
      <c r="E16290" s="235">
        <v>0.000004569501698954456</v>
      </c>
      <c r="F16290" s="235">
        <v>0.00007171070539341455</v>
      </c>
    </row>
    <row r="16291" ht="14.25" customHeight="1" spans="1:6" x14ac:dyDescent="0.25">
      <c r="A16291" s="232">
        <v>43805</v>
      </c>
      <c r="B16291" s="233">
        <v>340</v>
      </c>
      <c r="C16291" s="233">
        <v>18</v>
      </c>
      <c r="D16291" s="234">
        <v>0.3541666666678793</v>
      </c>
      <c r="E16291" s="235">
        <v>0.000013485506199315494</v>
      </c>
      <c r="F16291" s="235">
        <v>0.00007060900461223083</v>
      </c>
    </row>
    <row r="16292" ht="14.25" customHeight="1" spans="1:6" x14ac:dyDescent="0.25">
      <c r="A16292" s="232">
        <v>43805</v>
      </c>
      <c r="B16292" s="233">
        <v>340</v>
      </c>
      <c r="C16292" s="233">
        <v>19</v>
      </c>
      <c r="D16292" s="234">
        <v>0.375</v>
      </c>
      <c r="E16292" s="235">
        <v>0.000029810543326943814</v>
      </c>
      <c r="F16292" s="235">
        <v>0.00006990792229693207</v>
      </c>
    </row>
    <row r="16293" ht="14.25" customHeight="1" spans="1:6" x14ac:dyDescent="0.25">
      <c r="A16293" s="232">
        <v>43805</v>
      </c>
      <c r="B16293" s="233">
        <v>340</v>
      </c>
      <c r="C16293" s="233">
        <v>20</v>
      </c>
      <c r="D16293" s="234">
        <v>0.3958333333321207</v>
      </c>
      <c r="E16293" s="235">
        <v>0.000044794098956419134</v>
      </c>
      <c r="F16293" s="235">
        <v>0.00006870606689927708</v>
      </c>
    </row>
    <row r="16294" ht="14.25" customHeight="1" spans="1:6" x14ac:dyDescent="0.25">
      <c r="A16294" s="232">
        <v>43805</v>
      </c>
      <c r="B16294" s="233">
        <v>340</v>
      </c>
      <c r="C16294" s="233">
        <v>21</v>
      </c>
      <c r="D16294" s="234">
        <v>0.4166666666678793</v>
      </c>
      <c r="E16294" s="235">
        <v>0.00005771921012702111</v>
      </c>
      <c r="F16294" s="235">
        <v>0.00006580158302161085</v>
      </c>
    </row>
    <row r="16295" ht="14.25" customHeight="1" spans="1:6" x14ac:dyDescent="0.25">
      <c r="A16295" s="232">
        <v>43805</v>
      </c>
      <c r="B16295" s="233">
        <v>340</v>
      </c>
      <c r="C16295" s="233">
        <v>22</v>
      </c>
      <c r="D16295" s="234">
        <v>0.4375</v>
      </c>
      <c r="E16295" s="235">
        <v>0.00011772737333832025</v>
      </c>
      <c r="F16295" s="235">
        <v>0.00006510050070631209</v>
      </c>
    </row>
    <row r="16296" ht="14.25" customHeight="1" spans="1:6" x14ac:dyDescent="0.25">
      <c r="A16296" s="232">
        <v>43805</v>
      </c>
      <c r="B16296" s="233">
        <v>340</v>
      </c>
      <c r="C16296" s="233">
        <v>23</v>
      </c>
      <c r="D16296" s="234">
        <v>0.4583333333321207</v>
      </c>
      <c r="E16296" s="235">
        <v>0.00014747186787820248</v>
      </c>
      <c r="F16296" s="235">
        <v>0.0000646998822404271</v>
      </c>
    </row>
    <row r="16297" ht="14.25" customHeight="1" spans="1:6" x14ac:dyDescent="0.25">
      <c r="A16297" s="232">
        <v>43805</v>
      </c>
      <c r="B16297" s="233">
        <v>340</v>
      </c>
      <c r="C16297" s="233">
        <v>24</v>
      </c>
      <c r="D16297" s="234">
        <v>0.4791666666678793</v>
      </c>
      <c r="E16297" s="235">
        <v>0.00014920858075975814</v>
      </c>
      <c r="F16297" s="235">
        <v>0.00006500034608984085</v>
      </c>
    </row>
    <row r="16298" ht="14.25" customHeight="1" spans="1:6" x14ac:dyDescent="0.25">
      <c r="A16298" s="232">
        <v>43805</v>
      </c>
      <c r="B16298" s="233">
        <v>340</v>
      </c>
      <c r="C16298" s="233">
        <v>25</v>
      </c>
      <c r="D16298" s="234">
        <v>0.5</v>
      </c>
      <c r="E16298" s="235">
        <v>0.00012287308401876635</v>
      </c>
      <c r="F16298" s="235">
        <v>0.00006640251072043834</v>
      </c>
    </row>
    <row r="16299" ht="14.25" customHeight="1" spans="1:6" x14ac:dyDescent="0.25">
      <c r="A16299" s="232">
        <v>43805</v>
      </c>
      <c r="B16299" s="233">
        <v>340</v>
      </c>
      <c r="C16299" s="233">
        <v>26</v>
      </c>
      <c r="D16299" s="234">
        <v>0.5208333333321207</v>
      </c>
      <c r="E16299" s="235">
        <v>0.00011992999390010313</v>
      </c>
      <c r="F16299" s="235">
        <v>0.00006640251072043834</v>
      </c>
    </row>
    <row r="16300" ht="14.25" customHeight="1" spans="1:6" x14ac:dyDescent="0.25">
      <c r="A16300" s="232">
        <v>43805</v>
      </c>
      <c r="B16300" s="233">
        <v>340</v>
      </c>
      <c r="C16300" s="233">
        <v>27</v>
      </c>
      <c r="D16300" s="234">
        <v>0.5416666666678793</v>
      </c>
      <c r="E16300" s="235">
        <v>0.00010696508442929274</v>
      </c>
      <c r="F16300" s="235">
        <v>0.0000653008099392546</v>
      </c>
    </row>
    <row r="16301" ht="14.25" customHeight="1" spans="1:6" x14ac:dyDescent="0.25">
      <c r="A16301" s="232">
        <v>43805</v>
      </c>
      <c r="B16301" s="233">
        <v>340</v>
      </c>
      <c r="C16301" s="233">
        <v>28</v>
      </c>
      <c r="D16301" s="234">
        <v>0.5625</v>
      </c>
      <c r="E16301" s="235">
        <v>0.00008258560171144392</v>
      </c>
      <c r="F16301" s="235">
        <v>0.00006449957300748461</v>
      </c>
    </row>
    <row r="16302" ht="14.25" customHeight="1" spans="1:6" x14ac:dyDescent="0.25">
      <c r="A16302" s="232">
        <v>43805</v>
      </c>
      <c r="B16302" s="233">
        <v>340</v>
      </c>
      <c r="C16302" s="233">
        <v>29</v>
      </c>
      <c r="D16302" s="234">
        <v>0.5833333333321207</v>
      </c>
      <c r="E16302" s="235">
        <v>0.0000714891893960015</v>
      </c>
      <c r="F16302" s="235">
        <v>0.00006540096455572584</v>
      </c>
    </row>
    <row r="16303" ht="14.25" customHeight="1" spans="1:6" x14ac:dyDescent="0.25">
      <c r="A16303" s="232">
        <v>43805</v>
      </c>
      <c r="B16303" s="233">
        <v>340</v>
      </c>
      <c r="C16303" s="233">
        <v>30</v>
      </c>
      <c r="D16303" s="234">
        <v>0.6041666666678793</v>
      </c>
      <c r="E16303" s="235">
        <v>0.000038164418967835925</v>
      </c>
      <c r="F16303" s="235">
        <v>0.00006830544843339208</v>
      </c>
    </row>
    <row r="16304" ht="14.25" customHeight="1" spans="1:6" x14ac:dyDescent="0.25">
      <c r="A16304" s="232">
        <v>43805</v>
      </c>
      <c r="B16304" s="233">
        <v>340</v>
      </c>
      <c r="C16304" s="233">
        <v>31</v>
      </c>
      <c r="D16304" s="234">
        <v>0.625</v>
      </c>
      <c r="E16304" s="235">
        <v>0.000026111427739404583</v>
      </c>
      <c r="F16304" s="235">
        <v>0.00007090946846164457</v>
      </c>
    </row>
    <row r="16305" ht="14.25" customHeight="1" spans="1:6" x14ac:dyDescent="0.25">
      <c r="A16305" s="232">
        <v>43805</v>
      </c>
      <c r="B16305" s="233">
        <v>340</v>
      </c>
      <c r="C16305" s="233">
        <v>32</v>
      </c>
      <c r="D16305" s="234">
        <v>0.6458333333321207</v>
      </c>
      <c r="E16305" s="235">
        <v>0.00000771322210781898</v>
      </c>
      <c r="F16305" s="235">
        <v>0.00007832091008051702</v>
      </c>
    </row>
    <row r="16306" ht="14.25" customHeight="1" spans="1:6" x14ac:dyDescent="0.25">
      <c r="A16306" s="232">
        <v>43805</v>
      </c>
      <c r="B16306" s="233">
        <v>340</v>
      </c>
      <c r="C16306" s="233">
        <v>33</v>
      </c>
      <c r="D16306" s="234">
        <v>0.6666666666678793</v>
      </c>
      <c r="E16306" s="235">
        <v>5.188745587268587e-7</v>
      </c>
      <c r="F16306" s="235">
        <v>0.0000896383817417682</v>
      </c>
    </row>
    <row r="16307" ht="14.25" customHeight="1" spans="1:6" x14ac:dyDescent="0.25">
      <c r="A16307" s="232">
        <v>43805</v>
      </c>
      <c r="B16307" s="233">
        <v>340</v>
      </c>
      <c r="C16307" s="233">
        <v>34</v>
      </c>
      <c r="D16307" s="234">
        <v>0.6875</v>
      </c>
      <c r="E16307" s="235">
        <v>2.6757075908690898e-8</v>
      </c>
      <c r="F16307" s="235">
        <v>0.00010265848188303062</v>
      </c>
    </row>
    <row r="16308" ht="14.25" customHeight="1" spans="1:6" x14ac:dyDescent="0.25">
      <c r="A16308" s="232">
        <v>43805</v>
      </c>
      <c r="B16308" s="233">
        <v>340</v>
      </c>
      <c r="C16308" s="233">
        <v>35</v>
      </c>
      <c r="D16308" s="234">
        <v>0.7083333333321207</v>
      </c>
      <c r="E16308" s="235">
        <v>0</v>
      </c>
      <c r="F16308" s="235">
        <v>0.00011198287667650393</v>
      </c>
    </row>
    <row r="16309" ht="14.25" customHeight="1" spans="1:6" x14ac:dyDescent="0.25">
      <c r="A16309" s="232">
        <v>43805</v>
      </c>
      <c r="B16309" s="233">
        <v>340</v>
      </c>
      <c r="C16309" s="233">
        <v>36</v>
      </c>
      <c r="D16309" s="234">
        <v>0.7291666666678793</v>
      </c>
      <c r="E16309" s="235">
        <v>0</v>
      </c>
      <c r="F16309" s="235">
        <v>0.00011481725232264028</v>
      </c>
    </row>
    <row r="16310" ht="14.25" customHeight="1" spans="1:6" x14ac:dyDescent="0.25">
      <c r="A16310" s="232">
        <v>43805</v>
      </c>
      <c r="B16310" s="233">
        <v>340</v>
      </c>
      <c r="C16310" s="233">
        <v>37</v>
      </c>
      <c r="D16310" s="234">
        <v>0.75</v>
      </c>
      <c r="E16310" s="235">
        <v>0</v>
      </c>
      <c r="F16310" s="235">
        <v>0.00011459691216640357</v>
      </c>
    </row>
    <row r="16311" ht="14.25" customHeight="1" spans="1:6" x14ac:dyDescent="0.25">
      <c r="A16311" s="232">
        <v>43805</v>
      </c>
      <c r="B16311" s="233">
        <v>340</v>
      </c>
      <c r="C16311" s="233">
        <v>38</v>
      </c>
      <c r="D16311" s="234">
        <v>0.7708333333321207</v>
      </c>
      <c r="E16311" s="235">
        <v>0</v>
      </c>
      <c r="F16311" s="235">
        <v>0.0001118927375216798</v>
      </c>
    </row>
    <row r="16312" ht="14.25" customHeight="1" spans="1:6" x14ac:dyDescent="0.25">
      <c r="A16312" s="232">
        <v>43805</v>
      </c>
      <c r="B16312" s="233">
        <v>340</v>
      </c>
      <c r="C16312" s="233">
        <v>39</v>
      </c>
      <c r="D16312" s="234">
        <v>0.7916666666678793</v>
      </c>
      <c r="E16312" s="235">
        <v>0</v>
      </c>
      <c r="F16312" s="235">
        <v>0.00010756605809012183</v>
      </c>
    </row>
    <row r="16313" ht="14.25" customHeight="1" spans="1:6" x14ac:dyDescent="0.25">
      <c r="A16313" s="232">
        <v>43805</v>
      </c>
      <c r="B16313" s="233">
        <v>340</v>
      </c>
      <c r="C16313" s="233">
        <v>40</v>
      </c>
      <c r="D16313" s="234">
        <v>0.8125</v>
      </c>
      <c r="E16313" s="235">
        <v>0</v>
      </c>
      <c r="F16313" s="235">
        <v>0.0001027285901145605</v>
      </c>
    </row>
    <row r="16314" ht="14.25" customHeight="1" spans="1:6" x14ac:dyDescent="0.25">
      <c r="A16314" s="232">
        <v>43805</v>
      </c>
      <c r="B16314" s="233">
        <v>340</v>
      </c>
      <c r="C16314" s="233">
        <v>41</v>
      </c>
      <c r="D16314" s="234">
        <v>0.8333333333321207</v>
      </c>
      <c r="E16314" s="235">
        <v>0</v>
      </c>
      <c r="F16314" s="235">
        <v>0.00009905291569006564</v>
      </c>
    </row>
    <row r="16315" ht="14.25" customHeight="1" spans="1:6" x14ac:dyDescent="0.25">
      <c r="A16315" s="232">
        <v>43805</v>
      </c>
      <c r="B16315" s="233">
        <v>340</v>
      </c>
      <c r="C16315" s="233">
        <v>42</v>
      </c>
      <c r="D16315" s="234">
        <v>0.8541666666678793</v>
      </c>
      <c r="E16315" s="235">
        <v>0</v>
      </c>
      <c r="F16315" s="235">
        <v>0.00009514688564768693</v>
      </c>
    </row>
    <row r="16316" ht="14.25" customHeight="1" spans="1:6" x14ac:dyDescent="0.25">
      <c r="A16316" s="232">
        <v>43805</v>
      </c>
      <c r="B16316" s="233">
        <v>340</v>
      </c>
      <c r="C16316" s="233">
        <v>43</v>
      </c>
      <c r="D16316" s="234">
        <v>0.875</v>
      </c>
      <c r="E16316" s="235">
        <v>0</v>
      </c>
      <c r="F16316" s="235">
        <v>0.0000910405463723657</v>
      </c>
    </row>
    <row r="16317" ht="14.25" customHeight="1" spans="1:6" x14ac:dyDescent="0.25">
      <c r="A16317" s="232">
        <v>43805</v>
      </c>
      <c r="B16317" s="233">
        <v>340</v>
      </c>
      <c r="C16317" s="233">
        <v>44</v>
      </c>
      <c r="D16317" s="234">
        <v>0.8958333333321207</v>
      </c>
      <c r="E16317" s="235">
        <v>0</v>
      </c>
      <c r="F16317" s="235">
        <v>0.00008663374324763073</v>
      </c>
    </row>
    <row r="16318" ht="14.25" customHeight="1" spans="1:6" x14ac:dyDescent="0.25">
      <c r="A16318" s="232">
        <v>43805</v>
      </c>
      <c r="B16318" s="233">
        <v>340</v>
      </c>
      <c r="C16318" s="233">
        <v>45</v>
      </c>
      <c r="D16318" s="234">
        <v>0.9166666666678793</v>
      </c>
      <c r="E16318" s="235">
        <v>0</v>
      </c>
      <c r="F16318" s="235">
        <v>0.00008082477549229825</v>
      </c>
    </row>
    <row r="16319" ht="14.25" customHeight="1" spans="1:6" x14ac:dyDescent="0.25">
      <c r="A16319" s="232">
        <v>43805</v>
      </c>
      <c r="B16319" s="233">
        <v>340</v>
      </c>
      <c r="C16319" s="233">
        <v>46</v>
      </c>
      <c r="D16319" s="234">
        <v>0.9375</v>
      </c>
      <c r="E16319" s="235">
        <v>0</v>
      </c>
      <c r="F16319" s="235">
        <v>0.00007010823152987456</v>
      </c>
    </row>
    <row r="16320" ht="14.25" customHeight="1" spans="1:6" x14ac:dyDescent="0.25">
      <c r="A16320" s="232">
        <v>43805</v>
      </c>
      <c r="B16320" s="233">
        <v>340</v>
      </c>
      <c r="C16320" s="233">
        <v>47</v>
      </c>
      <c r="D16320" s="234">
        <v>0.9583333333321207</v>
      </c>
      <c r="E16320" s="235">
        <v>0</v>
      </c>
      <c r="F16320" s="235">
        <v>0.00006019292449922087</v>
      </c>
    </row>
    <row r="16321" ht="14.25" customHeight="1" spans="1:6" x14ac:dyDescent="0.25">
      <c r="A16321" s="232">
        <v>43805</v>
      </c>
      <c r="B16321" s="233">
        <v>340</v>
      </c>
      <c r="C16321" s="233">
        <v>48</v>
      </c>
      <c r="D16321" s="234">
        <v>0.9791666666678793</v>
      </c>
      <c r="E16321" s="235">
        <v>0</v>
      </c>
      <c r="F16321" s="235">
        <v>0.00005067823593445219</v>
      </c>
    </row>
    <row r="16322" ht="14.25" customHeight="1" spans="1:6" x14ac:dyDescent="0.25">
      <c r="A16322" s="232">
        <v>43806</v>
      </c>
      <c r="B16322" s="233">
        <v>341</v>
      </c>
      <c r="C16322" s="233">
        <v>1</v>
      </c>
      <c r="D16322" s="234">
        <v>0</v>
      </c>
      <c r="E16322" s="235">
        <v>0</v>
      </c>
      <c r="F16322" s="235">
        <v>0.00004316663969910849</v>
      </c>
    </row>
    <row r="16323" ht="14.25" customHeight="1" spans="1:6" x14ac:dyDescent="0.25">
      <c r="A16323" s="232">
        <v>43806</v>
      </c>
      <c r="B16323" s="233">
        <v>341</v>
      </c>
      <c r="C16323" s="233">
        <v>2</v>
      </c>
      <c r="D16323" s="234">
        <v>0.020833333332120674</v>
      </c>
      <c r="E16323" s="235">
        <v>0</v>
      </c>
      <c r="F16323" s="235">
        <v>0.00003795859964260352</v>
      </c>
    </row>
    <row r="16324" ht="14.25" customHeight="1" spans="1:6" x14ac:dyDescent="0.25">
      <c r="A16324" s="232">
        <v>43806</v>
      </c>
      <c r="B16324" s="233">
        <v>341</v>
      </c>
      <c r="C16324" s="233">
        <v>3</v>
      </c>
      <c r="D16324" s="234">
        <v>0.041666666667879326</v>
      </c>
      <c r="E16324" s="235">
        <v>0</v>
      </c>
      <c r="F16324" s="235">
        <v>0.000035354579614351036</v>
      </c>
    </row>
    <row r="16325" ht="14.25" customHeight="1" spans="1:6" x14ac:dyDescent="0.25">
      <c r="A16325" s="232">
        <v>43806</v>
      </c>
      <c r="B16325" s="233">
        <v>341</v>
      </c>
      <c r="C16325" s="233">
        <v>4</v>
      </c>
      <c r="D16325" s="234">
        <v>0.0625</v>
      </c>
      <c r="E16325" s="235">
        <v>0</v>
      </c>
      <c r="F16325" s="235">
        <v>0.000033651951134339786</v>
      </c>
    </row>
    <row r="16326" ht="14.25" customHeight="1" spans="1:6" x14ac:dyDescent="0.25">
      <c r="A16326" s="232">
        <v>43806</v>
      </c>
      <c r="B16326" s="233">
        <v>341</v>
      </c>
      <c r="C16326" s="233">
        <v>5</v>
      </c>
      <c r="D16326" s="234">
        <v>0.08333333333212067</v>
      </c>
      <c r="E16326" s="235">
        <v>0</v>
      </c>
      <c r="F16326" s="235">
        <v>0.00003194932265432856</v>
      </c>
    </row>
    <row r="16327" ht="14.25" customHeight="1" spans="1:6" x14ac:dyDescent="0.25">
      <c r="A16327" s="232">
        <v>43806</v>
      </c>
      <c r="B16327" s="233">
        <v>341</v>
      </c>
      <c r="C16327" s="233">
        <v>6</v>
      </c>
      <c r="D16327" s="234">
        <v>0.10416666666787933</v>
      </c>
      <c r="E16327" s="235">
        <v>0</v>
      </c>
      <c r="F16327" s="235">
        <v>0.000030847621873144815</v>
      </c>
    </row>
    <row r="16328" ht="14.25" customHeight="1" spans="1:6" x14ac:dyDescent="0.25">
      <c r="A16328" s="232">
        <v>43806</v>
      </c>
      <c r="B16328" s="233">
        <v>341</v>
      </c>
      <c r="C16328" s="233">
        <v>7</v>
      </c>
      <c r="D16328" s="234">
        <v>0.125</v>
      </c>
      <c r="E16328" s="235">
        <v>0</v>
      </c>
      <c r="F16328" s="235">
        <v>0.00003074746725667356</v>
      </c>
    </row>
    <row r="16329" ht="14.25" customHeight="1" spans="1:6" x14ac:dyDescent="0.25">
      <c r="A16329" s="232">
        <v>43806</v>
      </c>
      <c r="B16329" s="233">
        <v>341</v>
      </c>
      <c r="C16329" s="233">
        <v>8</v>
      </c>
      <c r="D16329" s="234">
        <v>0.14583333333212067</v>
      </c>
      <c r="E16329" s="235">
        <v>0</v>
      </c>
      <c r="F16329" s="235">
        <v>0.000030346848790788564</v>
      </c>
    </row>
    <row r="16330" ht="14.25" customHeight="1" spans="1:6" x14ac:dyDescent="0.25">
      <c r="A16330" s="232">
        <v>43806</v>
      </c>
      <c r="B16330" s="233">
        <v>341</v>
      </c>
      <c r="C16330" s="233">
        <v>9</v>
      </c>
      <c r="D16330" s="234">
        <v>0.16666666666787933</v>
      </c>
      <c r="E16330" s="235">
        <v>0</v>
      </c>
      <c r="F16330" s="235">
        <v>0.000030246694174317314</v>
      </c>
    </row>
    <row r="16331" ht="14.25" customHeight="1" spans="1:6" x14ac:dyDescent="0.25">
      <c r="A16331" s="232">
        <v>43806</v>
      </c>
      <c r="B16331" s="233">
        <v>341</v>
      </c>
      <c r="C16331" s="233">
        <v>10</v>
      </c>
      <c r="D16331" s="234">
        <v>0.1875</v>
      </c>
      <c r="E16331" s="235">
        <v>0</v>
      </c>
      <c r="F16331" s="235">
        <v>0.000031148085722558555</v>
      </c>
    </row>
    <row r="16332" ht="14.25" customHeight="1" spans="1:6" x14ac:dyDescent="0.25">
      <c r="A16332" s="232">
        <v>43806</v>
      </c>
      <c r="B16332" s="233">
        <v>341</v>
      </c>
      <c r="C16332" s="233">
        <v>11</v>
      </c>
      <c r="D16332" s="234">
        <v>0.20833333333212067</v>
      </c>
      <c r="E16332" s="235">
        <v>0</v>
      </c>
      <c r="F16332" s="235">
        <v>0.00003285071420256979</v>
      </c>
    </row>
    <row r="16333" ht="14.25" customHeight="1" spans="1:6" x14ac:dyDescent="0.25">
      <c r="A16333" s="232">
        <v>43806</v>
      </c>
      <c r="B16333" s="233">
        <v>341</v>
      </c>
      <c r="C16333" s="233">
        <v>12</v>
      </c>
      <c r="D16333" s="234">
        <v>0.22916666666787933</v>
      </c>
      <c r="E16333" s="235">
        <v>0</v>
      </c>
      <c r="F16333" s="235">
        <v>0.000035955507313178524</v>
      </c>
    </row>
    <row r="16334" ht="14.25" customHeight="1" spans="1:6" x14ac:dyDescent="0.25">
      <c r="A16334" s="232">
        <v>43806</v>
      </c>
      <c r="B16334" s="233">
        <v>341</v>
      </c>
      <c r="C16334" s="233">
        <v>13</v>
      </c>
      <c r="D16334" s="234">
        <v>0.25</v>
      </c>
      <c r="E16334" s="235">
        <v>0</v>
      </c>
      <c r="F16334" s="235">
        <v>0.000042665866616752236</v>
      </c>
    </row>
    <row r="16335" ht="14.25" customHeight="1" spans="1:6" x14ac:dyDescent="0.25">
      <c r="A16335" s="232">
        <v>43806</v>
      </c>
      <c r="B16335" s="233">
        <v>341</v>
      </c>
      <c r="C16335" s="233">
        <v>14</v>
      </c>
      <c r="D16335" s="234">
        <v>0.2708333333321207</v>
      </c>
      <c r="E16335" s="235">
        <v>0</v>
      </c>
      <c r="F16335" s="235">
        <v>0.00005017746285209594</v>
      </c>
    </row>
    <row r="16336" ht="14.25" customHeight="1" spans="1:6" x14ac:dyDescent="0.25">
      <c r="A16336" s="232">
        <v>43806</v>
      </c>
      <c r="B16336" s="233">
        <v>341</v>
      </c>
      <c r="C16336" s="233">
        <v>15</v>
      </c>
      <c r="D16336" s="234">
        <v>0.2916666666678793</v>
      </c>
      <c r="E16336" s="235">
        <v>0</v>
      </c>
      <c r="F16336" s="235">
        <v>0.000060894006814519635</v>
      </c>
    </row>
    <row r="16337" ht="14.25" customHeight="1" spans="1:6" x14ac:dyDescent="0.25">
      <c r="A16337" s="232">
        <v>43806</v>
      </c>
      <c r="B16337" s="233">
        <v>341</v>
      </c>
      <c r="C16337" s="233">
        <v>16</v>
      </c>
      <c r="D16337" s="234">
        <v>0.3125</v>
      </c>
      <c r="E16337" s="235">
        <v>4.662756835667812e-8</v>
      </c>
      <c r="F16337" s="235">
        <v>0.00006990792229693207</v>
      </c>
    </row>
    <row r="16338" ht="14.25" customHeight="1" spans="1:6" x14ac:dyDescent="0.25">
      <c r="A16338" s="232">
        <v>43806</v>
      </c>
      <c r="B16338" s="233">
        <v>341</v>
      </c>
      <c r="C16338" s="233">
        <v>17</v>
      </c>
      <c r="D16338" s="234">
        <v>0.3333333333321207</v>
      </c>
      <c r="E16338" s="235">
        <v>0.000001841788950088786</v>
      </c>
      <c r="F16338" s="235">
        <v>0.00007141024154400082</v>
      </c>
    </row>
    <row r="16339" ht="14.25" customHeight="1" spans="1:6" x14ac:dyDescent="0.25">
      <c r="A16339" s="232">
        <v>43806</v>
      </c>
      <c r="B16339" s="233">
        <v>341</v>
      </c>
      <c r="C16339" s="233">
        <v>18</v>
      </c>
      <c r="D16339" s="234">
        <v>0.3541666666678793</v>
      </c>
      <c r="E16339" s="235">
        <v>0.000004089141600118267</v>
      </c>
      <c r="F16339" s="235">
        <v>0.00007060900461223083</v>
      </c>
    </row>
    <row r="16340" ht="14.25" customHeight="1" spans="1:6" x14ac:dyDescent="0.25">
      <c r="A16340" s="232">
        <v>43806</v>
      </c>
      <c r="B16340" s="233">
        <v>341</v>
      </c>
      <c r="C16340" s="233">
        <v>19</v>
      </c>
      <c r="D16340" s="234">
        <v>0.375</v>
      </c>
      <c r="E16340" s="235">
        <v>0.000010565945784140332</v>
      </c>
      <c r="F16340" s="235">
        <v>0.00006970761306398956</v>
      </c>
    </row>
    <row r="16341" ht="14.25" customHeight="1" spans="1:6" x14ac:dyDescent="0.25">
      <c r="A16341" s="232">
        <v>43806</v>
      </c>
      <c r="B16341" s="233">
        <v>341</v>
      </c>
      <c r="C16341" s="233">
        <v>20</v>
      </c>
      <c r="D16341" s="234">
        <v>0.3958333333321207</v>
      </c>
      <c r="E16341" s="235">
        <v>0.000019356142502191663</v>
      </c>
      <c r="F16341" s="235">
        <v>0.00006930699459810458</v>
      </c>
    </row>
    <row r="16342" ht="14.25" customHeight="1" spans="1:6" x14ac:dyDescent="0.25">
      <c r="A16342" s="232">
        <v>43806</v>
      </c>
      <c r="B16342" s="233">
        <v>341</v>
      </c>
      <c r="C16342" s="233">
        <v>21</v>
      </c>
      <c r="D16342" s="234">
        <v>0.4166666666678793</v>
      </c>
      <c r="E16342" s="235">
        <v>0.000021354947235383185</v>
      </c>
      <c r="F16342" s="235">
        <v>0.0000661020468710246</v>
      </c>
    </row>
    <row r="16343" ht="14.25" customHeight="1" spans="1:6" x14ac:dyDescent="0.25">
      <c r="A16343" s="232">
        <v>43806</v>
      </c>
      <c r="B16343" s="233">
        <v>341</v>
      </c>
      <c r="C16343" s="233">
        <v>22</v>
      </c>
      <c r="D16343" s="234">
        <v>0.4375</v>
      </c>
      <c r="E16343" s="235">
        <v>0.000029412426265400814</v>
      </c>
      <c r="F16343" s="235">
        <v>0.00006600189225455336</v>
      </c>
    </row>
    <row r="16344" ht="14.25" customHeight="1" spans="1:6" x14ac:dyDescent="0.25">
      <c r="A16344" s="232">
        <v>43806</v>
      </c>
      <c r="B16344" s="233">
        <v>341</v>
      </c>
      <c r="C16344" s="233">
        <v>23</v>
      </c>
      <c r="D16344" s="234">
        <v>0.4583333333321207</v>
      </c>
      <c r="E16344" s="235">
        <v>0.0000531914720470011</v>
      </c>
      <c r="F16344" s="235">
        <v>0.00006510050070631209</v>
      </c>
    </row>
    <row r="16345" ht="14.25" customHeight="1" spans="1:6" x14ac:dyDescent="0.25">
      <c r="A16345" s="232">
        <v>43806</v>
      </c>
      <c r="B16345" s="233">
        <v>341</v>
      </c>
      <c r="C16345" s="233">
        <v>24</v>
      </c>
      <c r="D16345" s="234">
        <v>0.4791666666678793</v>
      </c>
      <c r="E16345" s="235">
        <v>0.00008337442298942732</v>
      </c>
      <c r="F16345" s="235">
        <v>0.00006540096455572584</v>
      </c>
    </row>
    <row r="16346" ht="14.25" customHeight="1" spans="1:6" x14ac:dyDescent="0.25">
      <c r="A16346" s="232">
        <v>43806</v>
      </c>
      <c r="B16346" s="233">
        <v>341</v>
      </c>
      <c r="C16346" s="233">
        <v>25</v>
      </c>
      <c r="D16346" s="234">
        <v>0.5</v>
      </c>
      <c r="E16346" s="235">
        <v>0.00004178467946290495</v>
      </c>
      <c r="F16346" s="235">
        <v>0.00006750421150162208</v>
      </c>
    </row>
    <row r="16347" ht="14.25" customHeight="1" spans="1:6" x14ac:dyDescent="0.25">
      <c r="A16347" s="232">
        <v>43806</v>
      </c>
      <c r="B16347" s="233">
        <v>341</v>
      </c>
      <c r="C16347" s="233">
        <v>26</v>
      </c>
      <c r="D16347" s="234">
        <v>0.5208333333321207</v>
      </c>
      <c r="E16347" s="235">
        <v>0.000044969050159113126</v>
      </c>
      <c r="F16347" s="235">
        <v>0.00006730390226867957</v>
      </c>
    </row>
    <row r="16348" ht="14.25" customHeight="1" spans="1:6" x14ac:dyDescent="0.25">
      <c r="A16348" s="232">
        <v>43806</v>
      </c>
      <c r="B16348" s="233">
        <v>341</v>
      </c>
      <c r="C16348" s="233">
        <v>27</v>
      </c>
      <c r="D16348" s="234">
        <v>0.5416666666678793</v>
      </c>
      <c r="E16348" s="235">
        <v>0.00004475366437375896</v>
      </c>
      <c r="F16348" s="235">
        <v>0.00006580158302161085</v>
      </c>
    </row>
    <row r="16349" ht="14.25" customHeight="1" spans="1:6" x14ac:dyDescent="0.25">
      <c r="A16349" s="232">
        <v>43806</v>
      </c>
      <c r="B16349" s="233">
        <v>341</v>
      </c>
      <c r="C16349" s="233">
        <v>28</v>
      </c>
      <c r="D16349" s="234">
        <v>0.5625</v>
      </c>
      <c r="E16349" s="235">
        <v>0.0000899010191412731</v>
      </c>
      <c r="F16349" s="235">
        <v>0.00006500034608984085</v>
      </c>
    </row>
    <row r="16350" ht="14.25" customHeight="1" spans="1:6" x14ac:dyDescent="0.25">
      <c r="A16350" s="232">
        <v>43806</v>
      </c>
      <c r="B16350" s="233">
        <v>341</v>
      </c>
      <c r="C16350" s="233">
        <v>29</v>
      </c>
      <c r="D16350" s="234">
        <v>0.5833333333321207</v>
      </c>
      <c r="E16350" s="235">
        <v>0.00005131447506768837</v>
      </c>
      <c r="F16350" s="235">
        <v>0.00006459972762395585</v>
      </c>
    </row>
    <row r="16351" ht="14.25" customHeight="1" spans="1:6" x14ac:dyDescent="0.25">
      <c r="A16351" s="232">
        <v>43806</v>
      </c>
      <c r="B16351" s="233">
        <v>341</v>
      </c>
      <c r="C16351" s="233">
        <v>30</v>
      </c>
      <c r="D16351" s="234">
        <v>0.6041666666678793</v>
      </c>
      <c r="E16351" s="235">
        <v>0.00004041804605946546</v>
      </c>
      <c r="F16351" s="235">
        <v>0.00006700343841926584</v>
      </c>
    </row>
    <row r="16352" ht="14.25" customHeight="1" spans="1:6" x14ac:dyDescent="0.25">
      <c r="A16352" s="232">
        <v>43806</v>
      </c>
      <c r="B16352" s="233">
        <v>341</v>
      </c>
      <c r="C16352" s="233">
        <v>31</v>
      </c>
      <c r="D16352" s="234">
        <v>0.625</v>
      </c>
      <c r="E16352" s="235">
        <v>0.000014014525705613849</v>
      </c>
      <c r="F16352" s="235">
        <v>0.00007010823152987456</v>
      </c>
    </row>
    <row r="16353" ht="14.25" customHeight="1" spans="1:6" x14ac:dyDescent="0.25">
      <c r="A16353" s="232">
        <v>43806</v>
      </c>
      <c r="B16353" s="233">
        <v>341</v>
      </c>
      <c r="C16353" s="233">
        <v>32</v>
      </c>
      <c r="D16353" s="234">
        <v>0.6458333333321207</v>
      </c>
      <c r="E16353" s="235">
        <v>0.000005013316964435836</v>
      </c>
      <c r="F16353" s="235">
        <v>0.00007731936391580452</v>
      </c>
    </row>
    <row r="16354" ht="14.25" customHeight="1" spans="1:6" x14ac:dyDescent="0.25">
      <c r="A16354" s="232">
        <v>43806</v>
      </c>
      <c r="B16354" s="233">
        <v>341</v>
      </c>
      <c r="C16354" s="233">
        <v>33</v>
      </c>
      <c r="D16354" s="234">
        <v>0.6666666666678793</v>
      </c>
      <c r="E16354" s="235">
        <v>6.542536625415387e-7</v>
      </c>
      <c r="F16354" s="235">
        <v>0.00008883714480999821</v>
      </c>
    </row>
    <row r="16355" ht="14.25" customHeight="1" spans="1:6" x14ac:dyDescent="0.25">
      <c r="A16355" s="232">
        <v>43806</v>
      </c>
      <c r="B16355" s="233">
        <v>341</v>
      </c>
      <c r="C16355" s="233">
        <v>34</v>
      </c>
      <c r="D16355" s="234">
        <v>0.6875</v>
      </c>
      <c r="E16355" s="235">
        <v>3.384708450200761e-8</v>
      </c>
      <c r="F16355" s="235">
        <v>0.00010183721402796639</v>
      </c>
    </row>
    <row r="16356" ht="14.25" customHeight="1" spans="1:6" x14ac:dyDescent="0.25">
      <c r="A16356" s="232">
        <v>43806</v>
      </c>
      <c r="B16356" s="233">
        <v>341</v>
      </c>
      <c r="C16356" s="233">
        <v>35</v>
      </c>
      <c r="D16356" s="234">
        <v>0.7083333333321207</v>
      </c>
      <c r="E16356" s="235">
        <v>6.59679060421642e-9</v>
      </c>
      <c r="F16356" s="235">
        <v>0.00011116160882143972</v>
      </c>
    </row>
    <row r="16357" ht="14.25" customHeight="1" spans="1:6" x14ac:dyDescent="0.25">
      <c r="A16357" s="232">
        <v>43806</v>
      </c>
      <c r="B16357" s="233">
        <v>341</v>
      </c>
      <c r="C16357" s="233">
        <v>36</v>
      </c>
      <c r="D16357" s="234">
        <v>0.7291666666678793</v>
      </c>
      <c r="E16357" s="235">
        <v>0</v>
      </c>
      <c r="F16357" s="235">
        <v>0.00011314467022757041</v>
      </c>
    </row>
    <row r="16358" ht="14.25" customHeight="1" spans="1:6" x14ac:dyDescent="0.25">
      <c r="A16358" s="232">
        <v>43806</v>
      </c>
      <c r="B16358" s="233">
        <v>341</v>
      </c>
      <c r="C16358" s="233">
        <v>37</v>
      </c>
      <c r="D16358" s="234">
        <v>0.75</v>
      </c>
      <c r="E16358" s="235">
        <v>0</v>
      </c>
      <c r="F16358" s="235">
        <v>0.00011370553607980945</v>
      </c>
    </row>
    <row r="16359" ht="14.25" customHeight="1" spans="1:6" x14ac:dyDescent="0.25">
      <c r="A16359" s="232">
        <v>43806</v>
      </c>
      <c r="B16359" s="233">
        <v>341</v>
      </c>
      <c r="C16359" s="233">
        <v>38</v>
      </c>
      <c r="D16359" s="234">
        <v>0.7708333333321207</v>
      </c>
      <c r="E16359" s="235">
        <v>0</v>
      </c>
      <c r="F16359" s="235">
        <v>0.00011127177889955806</v>
      </c>
    </row>
    <row r="16360" ht="14.25" customHeight="1" spans="1:6" x14ac:dyDescent="0.25">
      <c r="A16360" s="232">
        <v>43806</v>
      </c>
      <c r="B16360" s="233">
        <v>341</v>
      </c>
      <c r="C16360" s="233">
        <v>39</v>
      </c>
      <c r="D16360" s="234">
        <v>0.7916666666678793</v>
      </c>
      <c r="E16360" s="235">
        <v>0</v>
      </c>
      <c r="F16360" s="235">
        <v>0.00010735573339553222</v>
      </c>
    </row>
    <row r="16361" ht="14.25" customHeight="1" spans="1:6" x14ac:dyDescent="0.25">
      <c r="A16361" s="232">
        <v>43806</v>
      </c>
      <c r="B16361" s="233">
        <v>341</v>
      </c>
      <c r="C16361" s="233">
        <v>40</v>
      </c>
      <c r="D16361" s="234">
        <v>0.8125</v>
      </c>
      <c r="E16361" s="235">
        <v>0</v>
      </c>
      <c r="F16361" s="235">
        <v>0.00010301903850232712</v>
      </c>
    </row>
    <row r="16362" ht="14.25" customHeight="1" spans="1:6" x14ac:dyDescent="0.25">
      <c r="A16362" s="232">
        <v>43806</v>
      </c>
      <c r="B16362" s="233">
        <v>341</v>
      </c>
      <c r="C16362" s="233">
        <v>41</v>
      </c>
      <c r="D16362" s="234">
        <v>0.8333333333321207</v>
      </c>
      <c r="E16362" s="235">
        <v>0</v>
      </c>
      <c r="F16362" s="235">
        <v>0.00009895276107359439</v>
      </c>
    </row>
    <row r="16363" ht="14.25" customHeight="1" spans="1:6" x14ac:dyDescent="0.25">
      <c r="A16363" s="232">
        <v>43806</v>
      </c>
      <c r="B16363" s="233">
        <v>341</v>
      </c>
      <c r="C16363" s="233">
        <v>42</v>
      </c>
      <c r="D16363" s="234">
        <v>0.8541666666678793</v>
      </c>
      <c r="E16363" s="235">
        <v>0</v>
      </c>
      <c r="F16363" s="235">
        <v>0.00009504673103121566</v>
      </c>
    </row>
    <row r="16364" ht="14.25" customHeight="1" spans="1:6" x14ac:dyDescent="0.25">
      <c r="A16364" s="232">
        <v>43806</v>
      </c>
      <c r="B16364" s="233">
        <v>341</v>
      </c>
      <c r="C16364" s="233">
        <v>43</v>
      </c>
      <c r="D16364" s="234">
        <v>0.875</v>
      </c>
      <c r="E16364" s="235">
        <v>0</v>
      </c>
      <c r="F16364" s="235">
        <v>0.00009074008252295195</v>
      </c>
    </row>
    <row r="16365" ht="14.25" customHeight="1" spans="1:6" x14ac:dyDescent="0.25">
      <c r="A16365" s="232">
        <v>43806</v>
      </c>
      <c r="B16365" s="233">
        <v>341</v>
      </c>
      <c r="C16365" s="233">
        <v>44</v>
      </c>
      <c r="D16365" s="234">
        <v>0.8958333333321207</v>
      </c>
      <c r="E16365" s="235">
        <v>0</v>
      </c>
      <c r="F16365" s="235">
        <v>0.00008553204246644696</v>
      </c>
    </row>
    <row r="16366" ht="14.25" customHeight="1" spans="1:6" x14ac:dyDescent="0.25">
      <c r="A16366" s="232">
        <v>43806</v>
      </c>
      <c r="B16366" s="233">
        <v>341</v>
      </c>
      <c r="C16366" s="233">
        <v>45</v>
      </c>
      <c r="D16366" s="234">
        <v>0.9166666666678793</v>
      </c>
      <c r="E16366" s="235">
        <v>0</v>
      </c>
      <c r="F16366" s="235">
        <v>0.00007992338394405702</v>
      </c>
    </row>
    <row r="16367" ht="14.25" customHeight="1" spans="1:6" x14ac:dyDescent="0.25">
      <c r="A16367" s="232">
        <v>43806</v>
      </c>
      <c r="B16367" s="233">
        <v>341</v>
      </c>
      <c r="C16367" s="233">
        <v>46</v>
      </c>
      <c r="D16367" s="234">
        <v>0.9375</v>
      </c>
      <c r="E16367" s="235">
        <v>0</v>
      </c>
      <c r="F16367" s="235">
        <v>0.00006970761306398956</v>
      </c>
    </row>
    <row r="16368" ht="14.25" customHeight="1" spans="1:6" x14ac:dyDescent="0.25">
      <c r="A16368" s="232">
        <v>43806</v>
      </c>
      <c r="B16368" s="233">
        <v>341</v>
      </c>
      <c r="C16368" s="233">
        <v>47</v>
      </c>
      <c r="D16368" s="234">
        <v>0.9583333333321207</v>
      </c>
      <c r="E16368" s="235">
        <v>0</v>
      </c>
      <c r="F16368" s="235">
        <v>0.000059992615266278386</v>
      </c>
    </row>
    <row r="16369" ht="14.25" customHeight="1" spans="1:6" x14ac:dyDescent="0.25">
      <c r="A16369" s="232">
        <v>43806</v>
      </c>
      <c r="B16369" s="233">
        <v>341</v>
      </c>
      <c r="C16369" s="233">
        <v>48</v>
      </c>
      <c r="D16369" s="234">
        <v>0.9791666666678793</v>
      </c>
      <c r="E16369" s="235">
        <v>0</v>
      </c>
      <c r="F16369" s="235">
        <v>0.00005127916363327967</v>
      </c>
    </row>
    <row r="16370" ht="14.25" customHeight="1" spans="1:6" x14ac:dyDescent="0.25">
      <c r="A16370" s="232">
        <v>43807</v>
      </c>
      <c r="B16370" s="233">
        <v>342</v>
      </c>
      <c r="C16370" s="233">
        <v>1</v>
      </c>
      <c r="D16370" s="234">
        <v>0</v>
      </c>
      <c r="E16370" s="235">
        <v>0</v>
      </c>
      <c r="F16370" s="235">
        <v>0.00004296633046616598</v>
      </c>
    </row>
    <row r="16371" ht="14.25" customHeight="1" spans="1:6" x14ac:dyDescent="0.25">
      <c r="A16371" s="232">
        <v>43807</v>
      </c>
      <c r="B16371" s="233">
        <v>342</v>
      </c>
      <c r="C16371" s="233">
        <v>2</v>
      </c>
      <c r="D16371" s="234">
        <v>0.020833333332120674</v>
      </c>
      <c r="E16371" s="235">
        <v>0</v>
      </c>
      <c r="F16371" s="235">
        <v>0.00003825906349201726</v>
      </c>
    </row>
    <row r="16372" ht="14.25" customHeight="1" spans="1:6" x14ac:dyDescent="0.25">
      <c r="A16372" s="232">
        <v>43807</v>
      </c>
      <c r="B16372" s="233">
        <v>342</v>
      </c>
      <c r="C16372" s="233">
        <v>3</v>
      </c>
      <c r="D16372" s="234">
        <v>0.041666666667879326</v>
      </c>
      <c r="E16372" s="235">
        <v>0</v>
      </c>
      <c r="F16372" s="235">
        <v>0.000035554888847293536</v>
      </c>
    </row>
    <row r="16373" ht="14.25" customHeight="1" spans="1:6" x14ac:dyDescent="0.25">
      <c r="A16373" s="232">
        <v>43807</v>
      </c>
      <c r="B16373" s="233">
        <v>342</v>
      </c>
      <c r="C16373" s="233">
        <v>4</v>
      </c>
      <c r="D16373" s="234">
        <v>0.0625</v>
      </c>
      <c r="E16373" s="235">
        <v>0</v>
      </c>
      <c r="F16373" s="235">
        <v>0.00003335148728492605</v>
      </c>
    </row>
    <row r="16374" ht="14.25" customHeight="1" spans="1:6" x14ac:dyDescent="0.25">
      <c r="A16374" s="232">
        <v>43807</v>
      </c>
      <c r="B16374" s="233">
        <v>342</v>
      </c>
      <c r="C16374" s="233">
        <v>5</v>
      </c>
      <c r="D16374" s="234">
        <v>0.08333333333212067</v>
      </c>
      <c r="E16374" s="235">
        <v>0</v>
      </c>
      <c r="F16374" s="235">
        <v>0.00003234994112021355</v>
      </c>
    </row>
    <row r="16375" ht="14.25" customHeight="1" spans="1:6" x14ac:dyDescent="0.25">
      <c r="A16375" s="232">
        <v>43807</v>
      </c>
      <c r="B16375" s="233">
        <v>342</v>
      </c>
      <c r="C16375" s="233">
        <v>6</v>
      </c>
      <c r="D16375" s="234">
        <v>0.10416666666787933</v>
      </c>
      <c r="E16375" s="235">
        <v>0</v>
      </c>
      <c r="F16375" s="235">
        <v>0.000031148085722558555</v>
      </c>
    </row>
    <row r="16376" ht="14.25" customHeight="1" spans="1:6" x14ac:dyDescent="0.25">
      <c r="A16376" s="232">
        <v>43807</v>
      </c>
      <c r="B16376" s="233">
        <v>342</v>
      </c>
      <c r="C16376" s="233">
        <v>7</v>
      </c>
      <c r="D16376" s="234">
        <v>0.125</v>
      </c>
      <c r="E16376" s="235">
        <v>0</v>
      </c>
      <c r="F16376" s="235">
        <v>0.00003094777648961606</v>
      </c>
    </row>
    <row r="16377" ht="14.25" customHeight="1" spans="1:6" x14ac:dyDescent="0.25">
      <c r="A16377" s="232">
        <v>43807</v>
      </c>
      <c r="B16377" s="233">
        <v>342</v>
      </c>
      <c r="C16377" s="233">
        <v>8</v>
      </c>
      <c r="D16377" s="234">
        <v>0.14583333333212067</v>
      </c>
      <c r="E16377" s="235">
        <v>0</v>
      </c>
      <c r="F16377" s="235">
        <v>0.00003054715802373107</v>
      </c>
    </row>
    <row r="16378" ht="14.25" customHeight="1" spans="1:6" x14ac:dyDescent="0.25">
      <c r="A16378" s="232">
        <v>43807</v>
      </c>
      <c r="B16378" s="233">
        <v>342</v>
      </c>
      <c r="C16378" s="233">
        <v>9</v>
      </c>
      <c r="D16378" s="234">
        <v>0.16666666666787933</v>
      </c>
      <c r="E16378" s="235">
        <v>0</v>
      </c>
      <c r="F16378" s="235">
        <v>0.000030346848790788564</v>
      </c>
    </row>
    <row r="16379" ht="14.25" customHeight="1" spans="1:6" x14ac:dyDescent="0.25">
      <c r="A16379" s="232">
        <v>43807</v>
      </c>
      <c r="B16379" s="233">
        <v>342</v>
      </c>
      <c r="C16379" s="233">
        <v>10</v>
      </c>
      <c r="D16379" s="234">
        <v>0.1875</v>
      </c>
      <c r="E16379" s="235">
        <v>0</v>
      </c>
      <c r="F16379" s="235">
        <v>0.000031548704188443556</v>
      </c>
    </row>
    <row r="16380" ht="14.25" customHeight="1" spans="1:6" x14ac:dyDescent="0.25">
      <c r="A16380" s="232">
        <v>43807</v>
      </c>
      <c r="B16380" s="233">
        <v>342</v>
      </c>
      <c r="C16380" s="233">
        <v>11</v>
      </c>
      <c r="D16380" s="234">
        <v>0.20833333333212067</v>
      </c>
      <c r="E16380" s="235">
        <v>0</v>
      </c>
      <c r="F16380" s="235">
        <v>0.0000332513326684548</v>
      </c>
    </row>
    <row r="16381" ht="14.25" customHeight="1" spans="1:6" x14ac:dyDescent="0.25">
      <c r="A16381" s="232">
        <v>43807</v>
      </c>
      <c r="B16381" s="233">
        <v>342</v>
      </c>
      <c r="C16381" s="233">
        <v>12</v>
      </c>
      <c r="D16381" s="234">
        <v>0.22916666666787933</v>
      </c>
      <c r="E16381" s="235">
        <v>0</v>
      </c>
      <c r="F16381" s="235">
        <v>0.00003545473423082228</v>
      </c>
    </row>
    <row r="16382" ht="14.25" customHeight="1" spans="1:6" x14ac:dyDescent="0.25">
      <c r="A16382" s="232">
        <v>43807</v>
      </c>
      <c r="B16382" s="233">
        <v>342</v>
      </c>
      <c r="C16382" s="233">
        <v>13</v>
      </c>
      <c r="D16382" s="234">
        <v>0.25</v>
      </c>
      <c r="E16382" s="235">
        <v>0</v>
      </c>
      <c r="F16382" s="235">
        <v>0.00004316663969910849</v>
      </c>
    </row>
    <row r="16383" ht="14.25" customHeight="1" spans="1:6" x14ac:dyDescent="0.25">
      <c r="A16383" s="232">
        <v>43807</v>
      </c>
      <c r="B16383" s="233">
        <v>342</v>
      </c>
      <c r="C16383" s="233">
        <v>14</v>
      </c>
      <c r="D16383" s="234">
        <v>0.2708333333321207</v>
      </c>
      <c r="E16383" s="235">
        <v>0</v>
      </c>
      <c r="F16383" s="235">
        <v>0.00005137931824975094</v>
      </c>
    </row>
    <row r="16384" ht="14.25" customHeight="1" spans="1:6" x14ac:dyDescent="0.25">
      <c r="A16384" s="232">
        <v>43807</v>
      </c>
      <c r="B16384" s="233">
        <v>342</v>
      </c>
      <c r="C16384" s="233">
        <v>15</v>
      </c>
      <c r="D16384" s="234">
        <v>0.2916666666678793</v>
      </c>
      <c r="E16384" s="235">
        <v>0</v>
      </c>
      <c r="F16384" s="235">
        <v>0.00006159508912981838</v>
      </c>
    </row>
    <row r="16385" ht="14.25" customHeight="1" spans="1:6" x14ac:dyDescent="0.25">
      <c r="A16385" s="232">
        <v>43807</v>
      </c>
      <c r="B16385" s="233">
        <v>342</v>
      </c>
      <c r="C16385" s="233">
        <v>16</v>
      </c>
      <c r="D16385" s="234">
        <v>0.3125</v>
      </c>
      <c r="E16385" s="235">
        <v>0</v>
      </c>
      <c r="F16385" s="235">
        <v>0.00007020838614634582</v>
      </c>
    </row>
    <row r="16386" ht="14.25" customHeight="1" spans="1:6" x14ac:dyDescent="0.25">
      <c r="A16386" s="232">
        <v>43807</v>
      </c>
      <c r="B16386" s="233">
        <v>342</v>
      </c>
      <c r="C16386" s="233">
        <v>17</v>
      </c>
      <c r="D16386" s="234">
        <v>0.3333333333321207</v>
      </c>
      <c r="E16386" s="235">
        <v>0.0000010024927196685797</v>
      </c>
      <c r="F16386" s="235">
        <v>0.00007161055077694331</v>
      </c>
    </row>
    <row r="16387" ht="14.25" customHeight="1" spans="1:6" x14ac:dyDescent="0.25">
      <c r="A16387" s="232">
        <v>43807</v>
      </c>
      <c r="B16387" s="233">
        <v>342</v>
      </c>
      <c r="C16387" s="233">
        <v>18</v>
      </c>
      <c r="D16387" s="234">
        <v>0.3541666666678793</v>
      </c>
      <c r="E16387" s="235">
        <v>0.000008679340259107144</v>
      </c>
      <c r="F16387" s="235">
        <v>0.00007110977769458707</v>
      </c>
    </row>
    <row r="16388" ht="14.25" customHeight="1" spans="1:6" x14ac:dyDescent="0.25">
      <c r="A16388" s="232">
        <v>43807</v>
      </c>
      <c r="B16388" s="233">
        <v>342</v>
      </c>
      <c r="C16388" s="233">
        <v>19</v>
      </c>
      <c r="D16388" s="234">
        <v>0.375</v>
      </c>
      <c r="E16388" s="235">
        <v>0.000028250061638968847</v>
      </c>
      <c r="F16388" s="235">
        <v>0.00007110977769458707</v>
      </c>
    </row>
    <row r="16389" ht="14.25" customHeight="1" spans="1:6" x14ac:dyDescent="0.25">
      <c r="A16389" s="232">
        <v>43807</v>
      </c>
      <c r="B16389" s="233">
        <v>342</v>
      </c>
      <c r="C16389" s="233">
        <v>20</v>
      </c>
      <c r="D16389" s="234">
        <v>0.3958333333321207</v>
      </c>
      <c r="E16389" s="235">
        <v>0.00004760568537449627</v>
      </c>
      <c r="F16389" s="235">
        <v>0.00007010823152987456</v>
      </c>
    </row>
    <row r="16390" ht="14.25" customHeight="1" spans="1:6" x14ac:dyDescent="0.25">
      <c r="A16390" s="232">
        <v>43807</v>
      </c>
      <c r="B16390" s="233">
        <v>342</v>
      </c>
      <c r="C16390" s="233">
        <v>21</v>
      </c>
      <c r="D16390" s="234">
        <v>0.4166666666678793</v>
      </c>
      <c r="E16390" s="235">
        <v>0.000059654806886466546</v>
      </c>
      <c r="F16390" s="235">
        <v>0.00006770452073456459</v>
      </c>
    </row>
    <row r="16391" ht="14.25" customHeight="1" spans="1:6" x14ac:dyDescent="0.25">
      <c r="A16391" s="232">
        <v>43807</v>
      </c>
      <c r="B16391" s="233">
        <v>342</v>
      </c>
      <c r="C16391" s="233">
        <v>22</v>
      </c>
      <c r="D16391" s="234">
        <v>0.4375</v>
      </c>
      <c r="E16391" s="235">
        <v>0.00007943163825349097</v>
      </c>
      <c r="F16391" s="235">
        <v>0.0000665026653369096</v>
      </c>
    </row>
    <row r="16392" ht="14.25" customHeight="1" spans="1:6" x14ac:dyDescent="0.25">
      <c r="A16392" s="232">
        <v>43807</v>
      </c>
      <c r="B16392" s="233">
        <v>342</v>
      </c>
      <c r="C16392" s="233">
        <v>23</v>
      </c>
      <c r="D16392" s="234">
        <v>0.4583333333321207</v>
      </c>
      <c r="E16392" s="235">
        <v>0.00009459241340811436</v>
      </c>
      <c r="F16392" s="235">
        <v>0.0000655011191721971</v>
      </c>
    </row>
    <row r="16393" ht="14.25" customHeight="1" spans="1:6" x14ac:dyDescent="0.25">
      <c r="A16393" s="232">
        <v>43807</v>
      </c>
      <c r="B16393" s="233">
        <v>342</v>
      </c>
      <c r="C16393" s="233">
        <v>24</v>
      </c>
      <c r="D16393" s="234">
        <v>0.4791666666678793</v>
      </c>
      <c r="E16393" s="235">
        <v>0.00010555491949542621</v>
      </c>
      <c r="F16393" s="235">
        <v>0.00006560127378866834</v>
      </c>
    </row>
    <row r="16394" ht="14.25" customHeight="1" spans="1:6" x14ac:dyDescent="0.25">
      <c r="A16394" s="232">
        <v>43807</v>
      </c>
      <c r="B16394" s="233">
        <v>342</v>
      </c>
      <c r="C16394" s="233">
        <v>25</v>
      </c>
      <c r="D16394" s="234">
        <v>0.5</v>
      </c>
      <c r="E16394" s="235">
        <v>0.00010860173993174042</v>
      </c>
      <c r="F16394" s="235">
        <v>0.00006700343841926584</v>
      </c>
    </row>
    <row r="16395" ht="14.25" customHeight="1" spans="1:6" x14ac:dyDescent="0.25">
      <c r="A16395" s="232">
        <v>43807</v>
      </c>
      <c r="B16395" s="233">
        <v>342</v>
      </c>
      <c r="C16395" s="233">
        <v>26</v>
      </c>
      <c r="D16395" s="234">
        <v>0.5208333333321207</v>
      </c>
      <c r="E16395" s="235">
        <v>0.00011444267505917627</v>
      </c>
      <c r="F16395" s="235">
        <v>0.00006730390226867957</v>
      </c>
    </row>
    <row r="16396" ht="14.25" customHeight="1" spans="1:6" x14ac:dyDescent="0.25">
      <c r="A16396" s="232">
        <v>43807</v>
      </c>
      <c r="B16396" s="233">
        <v>342</v>
      </c>
      <c r="C16396" s="233">
        <v>27</v>
      </c>
      <c r="D16396" s="234">
        <v>0.5416666666678793</v>
      </c>
      <c r="E16396" s="235">
        <v>0.0001048244647450843</v>
      </c>
      <c r="F16396" s="235">
        <v>0.00006660281995338085</v>
      </c>
    </row>
    <row r="16397" ht="14.25" customHeight="1" spans="1:6" x14ac:dyDescent="0.25">
      <c r="A16397" s="232">
        <v>43807</v>
      </c>
      <c r="B16397" s="233">
        <v>342</v>
      </c>
      <c r="C16397" s="233">
        <v>28</v>
      </c>
      <c r="D16397" s="234">
        <v>0.5625</v>
      </c>
      <c r="E16397" s="235">
        <v>0.00009493791397387365</v>
      </c>
      <c r="F16397" s="235">
        <v>0.00006560127378866834</v>
      </c>
    </row>
    <row r="16398" ht="14.25" customHeight="1" spans="1:6" x14ac:dyDescent="0.25">
      <c r="A16398" s="232">
        <v>43807</v>
      </c>
      <c r="B16398" s="233">
        <v>342</v>
      </c>
      <c r="C16398" s="233">
        <v>29</v>
      </c>
      <c r="D16398" s="234">
        <v>0.5833333333321207</v>
      </c>
      <c r="E16398" s="235">
        <v>0.0000782724238950755</v>
      </c>
      <c r="F16398" s="235">
        <v>0.00006600189225455336</v>
      </c>
    </row>
    <row r="16399" ht="14.25" customHeight="1" spans="1:6" x14ac:dyDescent="0.25">
      <c r="A16399" s="232">
        <v>43807</v>
      </c>
      <c r="B16399" s="233">
        <v>342</v>
      </c>
      <c r="C16399" s="233">
        <v>30</v>
      </c>
      <c r="D16399" s="234">
        <v>0.6041666666678793</v>
      </c>
      <c r="E16399" s="235">
        <v>0.00005914189441491292</v>
      </c>
      <c r="F16399" s="235">
        <v>0.00006900653074869083</v>
      </c>
    </row>
    <row r="16400" ht="14.25" customHeight="1" spans="1:6" x14ac:dyDescent="0.25">
      <c r="A16400" s="232">
        <v>43807</v>
      </c>
      <c r="B16400" s="233">
        <v>342</v>
      </c>
      <c r="C16400" s="233">
        <v>31</v>
      </c>
      <c r="D16400" s="234">
        <v>0.625</v>
      </c>
      <c r="E16400" s="235">
        <v>0.00003859342568697234</v>
      </c>
      <c r="F16400" s="235">
        <v>0.00007141024154400082</v>
      </c>
    </row>
    <row r="16401" ht="14.25" customHeight="1" spans="1:6" x14ac:dyDescent="0.25">
      <c r="A16401" s="232">
        <v>43807</v>
      </c>
      <c r="B16401" s="233">
        <v>342</v>
      </c>
      <c r="C16401" s="233">
        <v>32</v>
      </c>
      <c r="D16401" s="234">
        <v>0.6458333333321207</v>
      </c>
      <c r="E16401" s="235">
        <v>0.00001865396302664625</v>
      </c>
      <c r="F16401" s="235">
        <v>0.00007882168316287326</v>
      </c>
    </row>
    <row r="16402" ht="14.25" customHeight="1" spans="1:6" x14ac:dyDescent="0.25">
      <c r="A16402" s="232">
        <v>43807</v>
      </c>
      <c r="B16402" s="233">
        <v>342</v>
      </c>
      <c r="C16402" s="233">
        <v>33</v>
      </c>
      <c r="D16402" s="234">
        <v>0.6666666666678793</v>
      </c>
      <c r="E16402" s="235">
        <v>0.000004831779598851887</v>
      </c>
      <c r="F16402" s="235">
        <v>0.0000900390002076532</v>
      </c>
    </row>
    <row r="16403" ht="14.25" customHeight="1" spans="1:6" x14ac:dyDescent="0.25">
      <c r="A16403" s="232">
        <v>43807</v>
      </c>
      <c r="B16403" s="233">
        <v>342</v>
      </c>
      <c r="C16403" s="233">
        <v>34</v>
      </c>
      <c r="D16403" s="234">
        <v>0.6875</v>
      </c>
      <c r="E16403" s="235">
        <v>3.8804522713428356e-7</v>
      </c>
      <c r="F16403" s="235">
        <v>0.00010259838911314788</v>
      </c>
    </row>
    <row r="16404" ht="14.25" customHeight="1" spans="1:6" x14ac:dyDescent="0.25">
      <c r="A16404" s="232">
        <v>43807</v>
      </c>
      <c r="B16404" s="233">
        <v>342</v>
      </c>
      <c r="C16404" s="233">
        <v>35</v>
      </c>
      <c r="D16404" s="234">
        <v>0.7083333333321207</v>
      </c>
      <c r="E16404" s="235">
        <v>6.59679060421642e-9</v>
      </c>
      <c r="F16404" s="235">
        <v>0.00011202293852309243</v>
      </c>
    </row>
    <row r="16405" ht="14.25" customHeight="1" spans="1:6" x14ac:dyDescent="0.25">
      <c r="A16405" s="232">
        <v>43807</v>
      </c>
      <c r="B16405" s="233">
        <v>342</v>
      </c>
      <c r="C16405" s="233">
        <v>36</v>
      </c>
      <c r="D16405" s="234">
        <v>0.7291666666678793</v>
      </c>
      <c r="E16405" s="235">
        <v>0</v>
      </c>
      <c r="F16405" s="235">
        <v>0.0001134451340769842</v>
      </c>
    </row>
    <row r="16406" ht="14.25" customHeight="1" spans="1:6" x14ac:dyDescent="0.25">
      <c r="A16406" s="232">
        <v>43807</v>
      </c>
      <c r="B16406" s="233">
        <v>342</v>
      </c>
      <c r="C16406" s="233">
        <v>37</v>
      </c>
      <c r="D16406" s="234">
        <v>0.75</v>
      </c>
      <c r="E16406" s="235">
        <v>0</v>
      </c>
      <c r="F16406" s="235">
        <v>0.00011371555154145655</v>
      </c>
    </row>
    <row r="16407" ht="14.25" customHeight="1" spans="1:6" x14ac:dyDescent="0.25">
      <c r="A16407" s="232">
        <v>43807</v>
      </c>
      <c r="B16407" s="233">
        <v>342</v>
      </c>
      <c r="C16407" s="233">
        <v>38</v>
      </c>
      <c r="D16407" s="234">
        <v>0.7708333333321207</v>
      </c>
      <c r="E16407" s="235">
        <v>0</v>
      </c>
      <c r="F16407" s="235">
        <v>0.00011144204174755917</v>
      </c>
    </row>
    <row r="16408" ht="14.25" customHeight="1" spans="1:6" x14ac:dyDescent="0.25">
      <c r="A16408" s="232">
        <v>43807</v>
      </c>
      <c r="B16408" s="233">
        <v>342</v>
      </c>
      <c r="C16408" s="233">
        <v>39</v>
      </c>
      <c r="D16408" s="234">
        <v>0.7916666666678793</v>
      </c>
      <c r="E16408" s="235">
        <v>0</v>
      </c>
      <c r="F16408" s="235">
        <v>0.00010785650647788844</v>
      </c>
    </row>
    <row r="16409" ht="14.25" customHeight="1" spans="1:6" x14ac:dyDescent="0.25">
      <c r="A16409" s="232">
        <v>43807</v>
      </c>
      <c r="B16409" s="233">
        <v>342</v>
      </c>
      <c r="C16409" s="233">
        <v>40</v>
      </c>
      <c r="D16409" s="234">
        <v>0.8125</v>
      </c>
      <c r="E16409" s="235">
        <v>0</v>
      </c>
      <c r="F16409" s="235">
        <v>0.00010221780157055711</v>
      </c>
    </row>
    <row r="16410" ht="14.25" customHeight="1" spans="1:6" x14ac:dyDescent="0.25">
      <c r="A16410" s="232">
        <v>43807</v>
      </c>
      <c r="B16410" s="233">
        <v>342</v>
      </c>
      <c r="C16410" s="233">
        <v>41</v>
      </c>
      <c r="D16410" s="234">
        <v>0.8333333333321207</v>
      </c>
      <c r="E16410" s="235">
        <v>0</v>
      </c>
      <c r="F16410" s="235">
        <v>0.00009885260645712315</v>
      </c>
    </row>
    <row r="16411" ht="14.25" customHeight="1" spans="1:6" x14ac:dyDescent="0.25">
      <c r="A16411" s="232">
        <v>43807</v>
      </c>
      <c r="B16411" s="233">
        <v>342</v>
      </c>
      <c r="C16411" s="233">
        <v>42</v>
      </c>
      <c r="D16411" s="234">
        <v>0.8541666666678793</v>
      </c>
      <c r="E16411" s="235">
        <v>0</v>
      </c>
      <c r="F16411" s="235">
        <v>0.00009504673103121566</v>
      </c>
    </row>
    <row r="16412" ht="14.25" customHeight="1" spans="1:6" x14ac:dyDescent="0.25">
      <c r="A16412" s="232">
        <v>43807</v>
      </c>
      <c r="B16412" s="233">
        <v>342</v>
      </c>
      <c r="C16412" s="233">
        <v>43</v>
      </c>
      <c r="D16412" s="234">
        <v>0.875</v>
      </c>
      <c r="E16412" s="235">
        <v>0</v>
      </c>
      <c r="F16412" s="235">
        <v>0.00009023930944059568</v>
      </c>
    </row>
    <row r="16413" ht="14.25" customHeight="1" spans="1:6" x14ac:dyDescent="0.25">
      <c r="A16413" s="232">
        <v>43807</v>
      </c>
      <c r="B16413" s="233">
        <v>342</v>
      </c>
      <c r="C16413" s="233">
        <v>44</v>
      </c>
      <c r="D16413" s="234">
        <v>0.8958333333321207</v>
      </c>
      <c r="E16413" s="235">
        <v>0</v>
      </c>
      <c r="F16413" s="235">
        <v>0.00008573235169938947</v>
      </c>
    </row>
    <row r="16414" ht="14.25" customHeight="1" spans="1:6" x14ac:dyDescent="0.25">
      <c r="A16414" s="232">
        <v>43807</v>
      </c>
      <c r="B16414" s="233">
        <v>342</v>
      </c>
      <c r="C16414" s="233">
        <v>45</v>
      </c>
      <c r="D16414" s="234">
        <v>0.9166666666678793</v>
      </c>
      <c r="E16414" s="235">
        <v>0</v>
      </c>
      <c r="F16414" s="235">
        <v>0.00008002353856052826</v>
      </c>
    </row>
    <row r="16415" ht="14.25" customHeight="1" spans="1:6" x14ac:dyDescent="0.25">
      <c r="A16415" s="232">
        <v>43807</v>
      </c>
      <c r="B16415" s="233">
        <v>342</v>
      </c>
      <c r="C16415" s="233">
        <v>46</v>
      </c>
      <c r="D16415" s="234">
        <v>0.9375</v>
      </c>
      <c r="E16415" s="235">
        <v>0</v>
      </c>
      <c r="F16415" s="235">
        <v>0.00007010823152987456</v>
      </c>
    </row>
    <row r="16416" ht="14.25" customHeight="1" spans="1:6" x14ac:dyDescent="0.25">
      <c r="A16416" s="232">
        <v>43807</v>
      </c>
      <c r="B16416" s="233">
        <v>342</v>
      </c>
      <c r="C16416" s="233">
        <v>47</v>
      </c>
      <c r="D16416" s="234">
        <v>0.9583333333321207</v>
      </c>
      <c r="E16416" s="235">
        <v>0</v>
      </c>
      <c r="F16416" s="235">
        <v>0.00006049338834863463</v>
      </c>
    </row>
    <row r="16417" ht="14.25" customHeight="1" spans="1:6" x14ac:dyDescent="0.25">
      <c r="A16417" s="232">
        <v>43807</v>
      </c>
      <c r="B16417" s="233">
        <v>342</v>
      </c>
      <c r="C16417" s="233">
        <v>48</v>
      </c>
      <c r="D16417" s="234">
        <v>0.9791666666678793</v>
      </c>
      <c r="E16417" s="235">
        <v>0</v>
      </c>
      <c r="F16417" s="235">
        <v>0.00005117900901680845</v>
      </c>
    </row>
    <row r="16418" ht="14.25" customHeight="1" spans="1:6" x14ac:dyDescent="0.25">
      <c r="A16418" s="232">
        <v>43808</v>
      </c>
      <c r="B16418" s="233">
        <v>343</v>
      </c>
      <c r="C16418" s="233">
        <v>1</v>
      </c>
      <c r="D16418" s="234">
        <v>0</v>
      </c>
      <c r="E16418" s="235">
        <v>0</v>
      </c>
      <c r="F16418" s="235">
        <v>0.00004406803124734973</v>
      </c>
    </row>
    <row r="16419" ht="14.25" customHeight="1" spans="1:6" x14ac:dyDescent="0.25">
      <c r="A16419" s="232">
        <v>43808</v>
      </c>
      <c r="B16419" s="233">
        <v>343</v>
      </c>
      <c r="C16419" s="233">
        <v>2</v>
      </c>
      <c r="D16419" s="234">
        <v>0.020833333332120674</v>
      </c>
      <c r="E16419" s="235">
        <v>0</v>
      </c>
      <c r="F16419" s="235">
        <v>0.00003976138273908601</v>
      </c>
    </row>
    <row r="16420" ht="14.25" customHeight="1" spans="1:6" x14ac:dyDescent="0.25">
      <c r="A16420" s="232">
        <v>43808</v>
      </c>
      <c r="B16420" s="233">
        <v>343</v>
      </c>
      <c r="C16420" s="233">
        <v>3</v>
      </c>
      <c r="D16420" s="234">
        <v>0.041666666667879326</v>
      </c>
      <c r="E16420" s="235">
        <v>0</v>
      </c>
      <c r="F16420" s="235">
        <v>0.000036957053477891026</v>
      </c>
    </row>
    <row r="16421" ht="14.25" customHeight="1" spans="1:6" x14ac:dyDescent="0.25">
      <c r="A16421" s="232">
        <v>43808</v>
      </c>
      <c r="B16421" s="233">
        <v>343</v>
      </c>
      <c r="C16421" s="233">
        <v>4</v>
      </c>
      <c r="D16421" s="234">
        <v>0.0625</v>
      </c>
      <c r="E16421" s="235">
        <v>0</v>
      </c>
      <c r="F16421" s="235">
        <v>0.00003465349729905229</v>
      </c>
    </row>
    <row r="16422" ht="14.25" customHeight="1" spans="1:6" x14ac:dyDescent="0.25">
      <c r="A16422" s="232">
        <v>43808</v>
      </c>
      <c r="B16422" s="233">
        <v>343</v>
      </c>
      <c r="C16422" s="233">
        <v>5</v>
      </c>
      <c r="D16422" s="234">
        <v>0.08333333333212067</v>
      </c>
      <c r="E16422" s="235">
        <v>0</v>
      </c>
      <c r="F16422" s="235">
        <v>0.0000330510234355123</v>
      </c>
    </row>
    <row r="16423" ht="14.25" customHeight="1" spans="1:6" x14ac:dyDescent="0.25">
      <c r="A16423" s="232">
        <v>43808</v>
      </c>
      <c r="B16423" s="233">
        <v>343</v>
      </c>
      <c r="C16423" s="233">
        <v>6</v>
      </c>
      <c r="D16423" s="234">
        <v>0.10416666666787933</v>
      </c>
      <c r="E16423" s="235">
        <v>0</v>
      </c>
      <c r="F16423" s="235">
        <v>0.000031548704188443556</v>
      </c>
    </row>
    <row r="16424" ht="14.25" customHeight="1" spans="1:6" x14ac:dyDescent="0.25">
      <c r="A16424" s="232">
        <v>43808</v>
      </c>
      <c r="B16424" s="233">
        <v>343</v>
      </c>
      <c r="C16424" s="233">
        <v>7</v>
      </c>
      <c r="D16424" s="234">
        <v>0.125</v>
      </c>
      <c r="E16424" s="235">
        <v>0</v>
      </c>
      <c r="F16424" s="235">
        <v>0.00003124824033902981</v>
      </c>
    </row>
    <row r="16425" ht="14.25" customHeight="1" spans="1:6" x14ac:dyDescent="0.25">
      <c r="A16425" s="232">
        <v>43808</v>
      </c>
      <c r="B16425" s="233">
        <v>343</v>
      </c>
      <c r="C16425" s="233">
        <v>8</v>
      </c>
      <c r="D16425" s="234">
        <v>0.14583333333212067</v>
      </c>
      <c r="E16425" s="235">
        <v>0</v>
      </c>
      <c r="F16425" s="235">
        <v>0.000031148085722558555</v>
      </c>
    </row>
    <row r="16426" ht="14.25" customHeight="1" spans="1:6" x14ac:dyDescent="0.25">
      <c r="A16426" s="232">
        <v>43808</v>
      </c>
      <c r="B16426" s="233">
        <v>343</v>
      </c>
      <c r="C16426" s="233">
        <v>9</v>
      </c>
      <c r="D16426" s="234">
        <v>0.16666666666787933</v>
      </c>
      <c r="E16426" s="235">
        <v>0</v>
      </c>
      <c r="F16426" s="235">
        <v>0.00003074746725667356</v>
      </c>
    </row>
    <row r="16427" ht="14.25" customHeight="1" spans="1:6" x14ac:dyDescent="0.25">
      <c r="A16427" s="232">
        <v>43808</v>
      </c>
      <c r="B16427" s="233">
        <v>343</v>
      </c>
      <c r="C16427" s="233">
        <v>10</v>
      </c>
      <c r="D16427" s="234">
        <v>0.1875</v>
      </c>
      <c r="E16427" s="235">
        <v>0</v>
      </c>
      <c r="F16427" s="235">
        <v>0.00003194932265432856</v>
      </c>
    </row>
    <row r="16428" ht="14.25" customHeight="1" spans="1:6" x14ac:dyDescent="0.25">
      <c r="A16428" s="232">
        <v>43808</v>
      </c>
      <c r="B16428" s="233">
        <v>343</v>
      </c>
      <c r="C16428" s="233">
        <v>11</v>
      </c>
      <c r="D16428" s="234">
        <v>0.20833333333212067</v>
      </c>
      <c r="E16428" s="235">
        <v>0</v>
      </c>
      <c r="F16428" s="235">
        <v>0.000033651951134339786</v>
      </c>
    </row>
    <row r="16429" ht="14.25" customHeight="1" spans="1:6" x14ac:dyDescent="0.25">
      <c r="A16429" s="232">
        <v>43808</v>
      </c>
      <c r="B16429" s="233">
        <v>343</v>
      </c>
      <c r="C16429" s="233">
        <v>12</v>
      </c>
      <c r="D16429" s="234">
        <v>0.22916666666787933</v>
      </c>
      <c r="E16429" s="235">
        <v>0</v>
      </c>
      <c r="F16429" s="235">
        <v>0.00003565504346376478</v>
      </c>
    </row>
    <row r="16430" ht="14.25" customHeight="1" spans="1:6" x14ac:dyDescent="0.25">
      <c r="A16430" s="232">
        <v>43808</v>
      </c>
      <c r="B16430" s="233">
        <v>343</v>
      </c>
      <c r="C16430" s="233">
        <v>13</v>
      </c>
      <c r="D16430" s="234">
        <v>0.25</v>
      </c>
      <c r="E16430" s="235">
        <v>0</v>
      </c>
      <c r="F16430" s="235">
        <v>0.000043066485082637236</v>
      </c>
    </row>
    <row r="16431" ht="14.25" customHeight="1" spans="1:6" x14ac:dyDescent="0.25">
      <c r="A16431" s="232">
        <v>43808</v>
      </c>
      <c r="B16431" s="233">
        <v>343</v>
      </c>
      <c r="C16431" s="233">
        <v>14</v>
      </c>
      <c r="D16431" s="234">
        <v>0.2708333333321207</v>
      </c>
      <c r="E16431" s="235">
        <v>0</v>
      </c>
      <c r="F16431" s="235">
        <v>0.0000508785451673947</v>
      </c>
    </row>
    <row r="16432" ht="14.25" customHeight="1" spans="1:6" x14ac:dyDescent="0.25">
      <c r="A16432" s="232">
        <v>43808</v>
      </c>
      <c r="B16432" s="233">
        <v>343</v>
      </c>
      <c r="C16432" s="233">
        <v>15</v>
      </c>
      <c r="D16432" s="234">
        <v>0.2916666666678793</v>
      </c>
      <c r="E16432" s="235">
        <v>0</v>
      </c>
      <c r="F16432" s="235">
        <v>0.00006229617144511711</v>
      </c>
    </row>
    <row r="16433" ht="14.25" customHeight="1" spans="1:6" x14ac:dyDescent="0.25">
      <c r="A16433" s="232">
        <v>43808</v>
      </c>
      <c r="B16433" s="233">
        <v>343</v>
      </c>
      <c r="C16433" s="233">
        <v>16</v>
      </c>
      <c r="D16433" s="234">
        <v>0.3125</v>
      </c>
      <c r="E16433" s="235">
        <v>0</v>
      </c>
      <c r="F16433" s="235">
        <v>0.00006980776768046082</v>
      </c>
    </row>
    <row r="16434" ht="14.25" customHeight="1" spans="1:6" x14ac:dyDescent="0.25">
      <c r="A16434" s="232">
        <v>43808</v>
      </c>
      <c r="B16434" s="233">
        <v>343</v>
      </c>
      <c r="C16434" s="233">
        <v>17</v>
      </c>
      <c r="D16434" s="234">
        <v>0.3333333333321207</v>
      </c>
      <c r="E16434" s="235">
        <v>6.294721728151548e-7</v>
      </c>
      <c r="F16434" s="235">
        <v>0.0000736136431063683</v>
      </c>
    </row>
    <row r="16435" ht="14.25" customHeight="1" spans="1:6" x14ac:dyDescent="0.25">
      <c r="A16435" s="232">
        <v>43808</v>
      </c>
      <c r="B16435" s="233">
        <v>343</v>
      </c>
      <c r="C16435" s="233">
        <v>18</v>
      </c>
      <c r="D16435" s="234">
        <v>0.3541666666678793</v>
      </c>
      <c r="E16435" s="235">
        <v>0.0000059916425338331395</v>
      </c>
      <c r="F16435" s="235">
        <v>0.00007281240617459832</v>
      </c>
    </row>
    <row r="16436" ht="14.25" customHeight="1" spans="1:6" x14ac:dyDescent="0.25">
      <c r="A16436" s="232">
        <v>43808</v>
      </c>
      <c r="B16436" s="233">
        <v>343</v>
      </c>
      <c r="C16436" s="233">
        <v>19</v>
      </c>
      <c r="D16436" s="234">
        <v>0.375</v>
      </c>
      <c r="E16436" s="235">
        <v>0.0000180104857405603</v>
      </c>
      <c r="F16436" s="235">
        <v>0.00007271225155812705</v>
      </c>
    </row>
    <row r="16437" ht="14.25" customHeight="1" spans="1:6" x14ac:dyDescent="0.25">
      <c r="A16437" s="232">
        <v>43808</v>
      </c>
      <c r="B16437" s="233">
        <v>343</v>
      </c>
      <c r="C16437" s="233">
        <v>20</v>
      </c>
      <c r="D16437" s="234">
        <v>0.3958333333321207</v>
      </c>
      <c r="E16437" s="235">
        <v>0.00003365668352957023</v>
      </c>
      <c r="F16437" s="235">
        <v>0.00007271225155812705</v>
      </c>
    </row>
    <row r="16438" ht="14.25" customHeight="1" spans="1:6" x14ac:dyDescent="0.25">
      <c r="A16438" s="232">
        <v>43808</v>
      </c>
      <c r="B16438" s="233">
        <v>343</v>
      </c>
      <c r="C16438" s="233">
        <v>21</v>
      </c>
      <c r="D16438" s="234">
        <v>0.4166666666678793</v>
      </c>
      <c r="E16438" s="235">
        <v>0.000050291561493206934</v>
      </c>
      <c r="F16438" s="235">
        <v>0.00007131008692752957</v>
      </c>
    </row>
    <row r="16439" ht="14.25" customHeight="1" spans="1:6" x14ac:dyDescent="0.25">
      <c r="A16439" s="232">
        <v>43808</v>
      </c>
      <c r="B16439" s="233">
        <v>343</v>
      </c>
      <c r="C16439" s="233">
        <v>22</v>
      </c>
      <c r="D16439" s="234">
        <v>0.4375</v>
      </c>
      <c r="E16439" s="235">
        <v>0.00006484626298964392</v>
      </c>
      <c r="F16439" s="235">
        <v>0.00007000807691340332</v>
      </c>
    </row>
    <row r="16440" ht="14.25" customHeight="1" spans="1:6" x14ac:dyDescent="0.25">
      <c r="A16440" s="232">
        <v>43808</v>
      </c>
      <c r="B16440" s="233">
        <v>343</v>
      </c>
      <c r="C16440" s="233">
        <v>23</v>
      </c>
      <c r="D16440" s="234">
        <v>0.4583333333321207</v>
      </c>
      <c r="E16440" s="235">
        <v>0.00007704141262789309</v>
      </c>
      <c r="F16440" s="235">
        <v>0.00007010823152987456</v>
      </c>
    </row>
    <row r="16441" ht="14.25" customHeight="1" spans="1:6" x14ac:dyDescent="0.25">
      <c r="A16441" s="232">
        <v>43808</v>
      </c>
      <c r="B16441" s="233">
        <v>343</v>
      </c>
      <c r="C16441" s="233">
        <v>24</v>
      </c>
      <c r="D16441" s="234">
        <v>0.4791666666678793</v>
      </c>
      <c r="E16441" s="235">
        <v>0.000089786809403869</v>
      </c>
      <c r="F16441" s="235">
        <v>0.00007070915922870207</v>
      </c>
    </row>
    <row r="16442" ht="14.25" customHeight="1" spans="1:6" x14ac:dyDescent="0.25">
      <c r="A16442" s="232">
        <v>43808</v>
      </c>
      <c r="B16442" s="233">
        <v>343</v>
      </c>
      <c r="C16442" s="233">
        <v>25</v>
      </c>
      <c r="D16442" s="234">
        <v>0.5</v>
      </c>
      <c r="E16442" s="235">
        <v>0.00009568899262933987</v>
      </c>
      <c r="F16442" s="235">
        <v>0.0000724117877087133</v>
      </c>
    </row>
    <row r="16443" ht="14.25" customHeight="1" spans="1:6" x14ac:dyDescent="0.25">
      <c r="A16443" s="232">
        <v>43808</v>
      </c>
      <c r="B16443" s="233">
        <v>343</v>
      </c>
      <c r="C16443" s="233">
        <v>26</v>
      </c>
      <c r="D16443" s="234">
        <v>0.5208333333321207</v>
      </c>
      <c r="E16443" s="235">
        <v>0.00009457811145082498</v>
      </c>
      <c r="F16443" s="235">
        <v>0.00007191101462635705</v>
      </c>
    </row>
    <row r="16444" ht="14.25" customHeight="1" spans="1:6" x14ac:dyDescent="0.25">
      <c r="A16444" s="232">
        <v>43808</v>
      </c>
      <c r="B16444" s="233">
        <v>343</v>
      </c>
      <c r="C16444" s="233">
        <v>27</v>
      </c>
      <c r="D16444" s="234">
        <v>0.5416666666678793</v>
      </c>
      <c r="E16444" s="235">
        <v>0.0001082126303601502</v>
      </c>
      <c r="F16444" s="235">
        <v>0.00007110977769458707</v>
      </c>
    </row>
    <row r="16445" ht="14.25" customHeight="1" spans="1:6" x14ac:dyDescent="0.25">
      <c r="A16445" s="232">
        <v>43808</v>
      </c>
      <c r="B16445" s="233">
        <v>343</v>
      </c>
      <c r="C16445" s="233">
        <v>28</v>
      </c>
      <c r="D16445" s="234">
        <v>0.5625</v>
      </c>
      <c r="E16445" s="235">
        <v>0.00009010432230465702</v>
      </c>
      <c r="F16445" s="235">
        <v>0.00006970761306398956</v>
      </c>
    </row>
    <row r="16446" ht="14.25" customHeight="1" spans="1:6" x14ac:dyDescent="0.25">
      <c r="A16446" s="232">
        <v>43808</v>
      </c>
      <c r="B16446" s="233">
        <v>343</v>
      </c>
      <c r="C16446" s="233">
        <v>29</v>
      </c>
      <c r="D16446" s="234">
        <v>0.5833333333321207</v>
      </c>
      <c r="E16446" s="235">
        <v>0.00007170227333848539</v>
      </c>
      <c r="F16446" s="235">
        <v>0.00006880622151574834</v>
      </c>
    </row>
    <row r="16447" ht="14.25" customHeight="1" spans="1:6" x14ac:dyDescent="0.25">
      <c r="A16447" s="232">
        <v>43808</v>
      </c>
      <c r="B16447" s="233">
        <v>343</v>
      </c>
      <c r="C16447" s="233">
        <v>30</v>
      </c>
      <c r="D16447" s="234">
        <v>0.6041666666678793</v>
      </c>
      <c r="E16447" s="235">
        <v>0.00005179837695989791</v>
      </c>
      <c r="F16447" s="235">
        <v>0.00007110977769458707</v>
      </c>
    </row>
    <row r="16448" ht="14.25" customHeight="1" spans="1:6" x14ac:dyDescent="0.25">
      <c r="A16448" s="232">
        <v>43808</v>
      </c>
      <c r="B16448" s="233">
        <v>343</v>
      </c>
      <c r="C16448" s="233">
        <v>31</v>
      </c>
      <c r="D16448" s="234">
        <v>0.625</v>
      </c>
      <c r="E16448" s="235">
        <v>0.00003218359948349342</v>
      </c>
      <c r="F16448" s="235">
        <v>0.0000736136431063683</v>
      </c>
    </row>
    <row r="16449" ht="14.25" customHeight="1" spans="1:6" x14ac:dyDescent="0.25">
      <c r="A16449" s="232">
        <v>43808</v>
      </c>
      <c r="B16449" s="233">
        <v>343</v>
      </c>
      <c r="C16449" s="233">
        <v>32</v>
      </c>
      <c r="D16449" s="234">
        <v>0.6458333333321207</v>
      </c>
      <c r="E16449" s="235">
        <v>0.000015493671217396296</v>
      </c>
      <c r="F16449" s="235">
        <v>0.0000805243116428845</v>
      </c>
    </row>
    <row r="16450" ht="14.25" customHeight="1" spans="1:6" x14ac:dyDescent="0.25">
      <c r="A16450" s="232">
        <v>43808</v>
      </c>
      <c r="B16450" s="233">
        <v>343</v>
      </c>
      <c r="C16450" s="233">
        <v>33</v>
      </c>
      <c r="D16450" s="234">
        <v>0.6666666666678793</v>
      </c>
      <c r="E16450" s="235">
        <v>0.0000045966349354435085</v>
      </c>
      <c r="F16450" s="235">
        <v>0.00009134101022177944</v>
      </c>
    </row>
    <row r="16451" ht="14.25" customHeight="1" spans="1:6" x14ac:dyDescent="0.25">
      <c r="A16451" s="232">
        <v>43808</v>
      </c>
      <c r="B16451" s="233">
        <v>343</v>
      </c>
      <c r="C16451" s="233">
        <v>34</v>
      </c>
      <c r="D16451" s="234">
        <v>0.6875</v>
      </c>
      <c r="E16451" s="235">
        <v>0</v>
      </c>
      <c r="F16451" s="235">
        <v>0.00010293891480915011</v>
      </c>
    </row>
    <row r="16452" ht="14.25" customHeight="1" spans="1:6" x14ac:dyDescent="0.25">
      <c r="A16452" s="232">
        <v>43808</v>
      </c>
      <c r="B16452" s="233">
        <v>343</v>
      </c>
      <c r="C16452" s="233">
        <v>35</v>
      </c>
      <c r="D16452" s="234">
        <v>0.7083333333321207</v>
      </c>
      <c r="E16452" s="235">
        <v>0</v>
      </c>
      <c r="F16452" s="235">
        <v>0.00010858763517812857</v>
      </c>
    </row>
    <row r="16453" ht="14.25" customHeight="1" spans="1:6" x14ac:dyDescent="0.25">
      <c r="A16453" s="232">
        <v>43808</v>
      </c>
      <c r="B16453" s="233">
        <v>343</v>
      </c>
      <c r="C16453" s="233">
        <v>36</v>
      </c>
      <c r="D16453" s="234">
        <v>0.7291666666678793</v>
      </c>
      <c r="E16453" s="235">
        <v>0</v>
      </c>
      <c r="F16453" s="235">
        <v>0.00011149211905579483</v>
      </c>
    </row>
    <row r="16454" ht="14.25" customHeight="1" spans="1:6" x14ac:dyDescent="0.25">
      <c r="A16454" s="232">
        <v>43808</v>
      </c>
      <c r="B16454" s="233">
        <v>343</v>
      </c>
      <c r="C16454" s="233">
        <v>37</v>
      </c>
      <c r="D16454" s="234">
        <v>0.75</v>
      </c>
      <c r="E16454" s="235">
        <v>0</v>
      </c>
      <c r="F16454" s="235">
        <v>0.00011242355698897745</v>
      </c>
    </row>
    <row r="16455" ht="14.25" customHeight="1" spans="1:6" x14ac:dyDescent="0.25">
      <c r="A16455" s="232">
        <v>43808</v>
      </c>
      <c r="B16455" s="233">
        <v>343</v>
      </c>
      <c r="C16455" s="233">
        <v>38</v>
      </c>
      <c r="D16455" s="234">
        <v>0.7708333333321207</v>
      </c>
      <c r="E16455" s="235">
        <v>0</v>
      </c>
      <c r="F16455" s="235">
        <v>0.00011113156243649833</v>
      </c>
    </row>
    <row r="16456" ht="14.25" customHeight="1" spans="1:6" x14ac:dyDescent="0.25">
      <c r="A16456" s="232">
        <v>43808</v>
      </c>
      <c r="B16456" s="233">
        <v>343</v>
      </c>
      <c r="C16456" s="233">
        <v>39</v>
      </c>
      <c r="D16456" s="234">
        <v>0.7916666666678793</v>
      </c>
      <c r="E16456" s="235">
        <v>0</v>
      </c>
      <c r="F16456" s="235">
        <v>0.00010630410992258409</v>
      </c>
    </row>
    <row r="16457" ht="14.25" customHeight="1" spans="1:6" x14ac:dyDescent="0.25">
      <c r="A16457" s="232">
        <v>43808</v>
      </c>
      <c r="B16457" s="233">
        <v>343</v>
      </c>
      <c r="C16457" s="233">
        <v>40</v>
      </c>
      <c r="D16457" s="234">
        <v>0.8125</v>
      </c>
      <c r="E16457" s="235">
        <v>0</v>
      </c>
      <c r="F16457" s="235">
        <v>0.00010068543593854701</v>
      </c>
    </row>
    <row r="16458" ht="14.25" customHeight="1" spans="1:6" x14ac:dyDescent="0.25">
      <c r="A16458" s="232">
        <v>43808</v>
      </c>
      <c r="B16458" s="233">
        <v>343</v>
      </c>
      <c r="C16458" s="233">
        <v>41</v>
      </c>
      <c r="D16458" s="234">
        <v>0.8333333333321207</v>
      </c>
      <c r="E16458" s="235">
        <v>0</v>
      </c>
      <c r="F16458" s="235">
        <v>0.00009694966874416941</v>
      </c>
    </row>
    <row r="16459" ht="14.25" customHeight="1" spans="1:6" x14ac:dyDescent="0.25">
      <c r="A16459" s="232">
        <v>43808</v>
      </c>
      <c r="B16459" s="233">
        <v>343</v>
      </c>
      <c r="C16459" s="233">
        <v>42</v>
      </c>
      <c r="D16459" s="234">
        <v>0.8541666666678793</v>
      </c>
      <c r="E16459" s="235">
        <v>0</v>
      </c>
      <c r="F16459" s="235">
        <v>0.00009344425716767569</v>
      </c>
    </row>
    <row r="16460" ht="14.25" customHeight="1" spans="1:6" x14ac:dyDescent="0.25">
      <c r="A16460" s="232">
        <v>43808</v>
      </c>
      <c r="B16460" s="233">
        <v>343</v>
      </c>
      <c r="C16460" s="233">
        <v>43</v>
      </c>
      <c r="D16460" s="234">
        <v>0.875</v>
      </c>
      <c r="E16460" s="235">
        <v>0</v>
      </c>
      <c r="F16460" s="235">
        <v>0.0000892377632758832</v>
      </c>
    </row>
    <row r="16461" ht="14.25" customHeight="1" spans="1:6" x14ac:dyDescent="0.25">
      <c r="A16461" s="232">
        <v>43808</v>
      </c>
      <c r="B16461" s="233">
        <v>343</v>
      </c>
      <c r="C16461" s="233">
        <v>44</v>
      </c>
      <c r="D16461" s="234">
        <v>0.8958333333321207</v>
      </c>
      <c r="E16461" s="235">
        <v>0</v>
      </c>
      <c r="F16461" s="235">
        <v>0.00008503126938409072</v>
      </c>
    </row>
    <row r="16462" ht="14.25" customHeight="1" spans="1:6" x14ac:dyDescent="0.25">
      <c r="A16462" s="232">
        <v>43808</v>
      </c>
      <c r="B16462" s="233">
        <v>343</v>
      </c>
      <c r="C16462" s="233">
        <v>45</v>
      </c>
      <c r="D16462" s="234">
        <v>0.9166666666678793</v>
      </c>
      <c r="E16462" s="235">
        <v>0</v>
      </c>
      <c r="F16462" s="235">
        <v>0.00008072462087582698</v>
      </c>
    </row>
    <row r="16463" ht="14.25" customHeight="1" spans="1:6" x14ac:dyDescent="0.25">
      <c r="A16463" s="232">
        <v>43808</v>
      </c>
      <c r="B16463" s="233">
        <v>343</v>
      </c>
      <c r="C16463" s="233">
        <v>46</v>
      </c>
      <c r="D16463" s="234">
        <v>0.9375</v>
      </c>
      <c r="E16463" s="235">
        <v>0</v>
      </c>
      <c r="F16463" s="235">
        <v>0.0000718108600098858</v>
      </c>
    </row>
    <row r="16464" ht="14.25" customHeight="1" spans="1:6" x14ac:dyDescent="0.25">
      <c r="A16464" s="232">
        <v>43808</v>
      </c>
      <c r="B16464" s="233">
        <v>343</v>
      </c>
      <c r="C16464" s="233">
        <v>47</v>
      </c>
      <c r="D16464" s="234">
        <v>0.9583333333321207</v>
      </c>
      <c r="E16464" s="235">
        <v>0</v>
      </c>
      <c r="F16464" s="235">
        <v>0.00006329771760982962</v>
      </c>
    </row>
    <row r="16465" ht="14.25" customHeight="1" spans="1:6" x14ac:dyDescent="0.25">
      <c r="A16465" s="232">
        <v>43808</v>
      </c>
      <c r="B16465" s="233">
        <v>343</v>
      </c>
      <c r="C16465" s="233">
        <v>48</v>
      </c>
      <c r="D16465" s="234">
        <v>0.9791666666678793</v>
      </c>
      <c r="E16465" s="235">
        <v>0</v>
      </c>
      <c r="F16465" s="235">
        <v>0.00005498488444271591</v>
      </c>
    </row>
    <row r="16466" ht="14.25" customHeight="1" spans="1:6" x14ac:dyDescent="0.25">
      <c r="A16466" s="232">
        <v>43809</v>
      </c>
      <c r="B16466" s="233">
        <v>344</v>
      </c>
      <c r="C16466" s="233">
        <v>1</v>
      </c>
      <c r="D16466" s="234">
        <v>0</v>
      </c>
      <c r="E16466" s="235">
        <v>0</v>
      </c>
      <c r="F16466" s="235">
        <v>0.000047773752056785965</v>
      </c>
    </row>
    <row r="16467" ht="14.25" customHeight="1" spans="1:6" x14ac:dyDescent="0.25">
      <c r="A16467" s="232">
        <v>43809</v>
      </c>
      <c r="B16467" s="233">
        <v>344</v>
      </c>
      <c r="C16467" s="233">
        <v>2</v>
      </c>
      <c r="D16467" s="234">
        <v>0.020833333332120674</v>
      </c>
      <c r="E16467" s="235">
        <v>0</v>
      </c>
      <c r="F16467" s="235">
        <v>0.00004226524815086724</v>
      </c>
    </row>
    <row r="16468" ht="14.25" customHeight="1" spans="1:6" x14ac:dyDescent="0.25">
      <c r="A16468" s="232">
        <v>43809</v>
      </c>
      <c r="B16468" s="233">
        <v>344</v>
      </c>
      <c r="C16468" s="233">
        <v>3</v>
      </c>
      <c r="D16468" s="234">
        <v>0.041666666667879326</v>
      </c>
      <c r="E16468" s="235">
        <v>0</v>
      </c>
      <c r="F16468" s="235">
        <v>0.000038759836574373515</v>
      </c>
    </row>
    <row r="16469" ht="14.25" customHeight="1" spans="1:6" x14ac:dyDescent="0.25">
      <c r="A16469" s="232">
        <v>43809</v>
      </c>
      <c r="B16469" s="233">
        <v>344</v>
      </c>
      <c r="C16469" s="233">
        <v>4</v>
      </c>
      <c r="D16469" s="234">
        <v>0.0625</v>
      </c>
      <c r="E16469" s="235">
        <v>0</v>
      </c>
      <c r="F16469" s="235">
        <v>0.00003565504346376478</v>
      </c>
    </row>
    <row r="16470" ht="14.25" customHeight="1" spans="1:6" x14ac:dyDescent="0.25">
      <c r="A16470" s="232">
        <v>43809</v>
      </c>
      <c r="B16470" s="233">
        <v>344</v>
      </c>
      <c r="C16470" s="233">
        <v>5</v>
      </c>
      <c r="D16470" s="234">
        <v>0.08333333333212067</v>
      </c>
      <c r="E16470" s="235">
        <v>0</v>
      </c>
      <c r="F16470" s="235">
        <v>0.00003415272421669604</v>
      </c>
    </row>
    <row r="16471" ht="14.25" customHeight="1" spans="1:6" x14ac:dyDescent="0.25">
      <c r="A16471" s="232">
        <v>43809</v>
      </c>
      <c r="B16471" s="233">
        <v>344</v>
      </c>
      <c r="C16471" s="233">
        <v>6</v>
      </c>
      <c r="D16471" s="234">
        <v>0.10416666666787933</v>
      </c>
      <c r="E16471" s="235">
        <v>0</v>
      </c>
      <c r="F16471" s="235">
        <v>0.0000326504049696273</v>
      </c>
    </row>
    <row r="16472" ht="14.25" customHeight="1" spans="1:6" x14ac:dyDescent="0.25">
      <c r="A16472" s="232">
        <v>43809</v>
      </c>
      <c r="B16472" s="233">
        <v>344</v>
      </c>
      <c r="C16472" s="233">
        <v>7</v>
      </c>
      <c r="D16472" s="234">
        <v>0.125</v>
      </c>
      <c r="E16472" s="235">
        <v>0</v>
      </c>
      <c r="F16472" s="235">
        <v>0.000032550250353156044</v>
      </c>
    </row>
    <row r="16473" ht="14.25" customHeight="1" spans="1:6" x14ac:dyDescent="0.25">
      <c r="A16473" s="232">
        <v>43809</v>
      </c>
      <c r="B16473" s="233">
        <v>344</v>
      </c>
      <c r="C16473" s="233">
        <v>8</v>
      </c>
      <c r="D16473" s="234">
        <v>0.14583333333212067</v>
      </c>
      <c r="E16473" s="235">
        <v>0</v>
      </c>
      <c r="F16473" s="235">
        <v>0.0000318491680378573</v>
      </c>
    </row>
    <row r="16474" ht="14.25" customHeight="1" spans="1:6" x14ac:dyDescent="0.25">
      <c r="A16474" s="232">
        <v>43809</v>
      </c>
      <c r="B16474" s="233">
        <v>344</v>
      </c>
      <c r="C16474" s="233">
        <v>9</v>
      </c>
      <c r="D16474" s="234">
        <v>0.16666666666787933</v>
      </c>
      <c r="E16474" s="235">
        <v>0</v>
      </c>
      <c r="F16474" s="235">
        <v>0.00003174901342138605</v>
      </c>
    </row>
    <row r="16475" ht="14.25" customHeight="1" spans="1:6" x14ac:dyDescent="0.25">
      <c r="A16475" s="232">
        <v>43809</v>
      </c>
      <c r="B16475" s="233">
        <v>344</v>
      </c>
      <c r="C16475" s="233">
        <v>10</v>
      </c>
      <c r="D16475" s="234">
        <v>0.1875</v>
      </c>
      <c r="E16475" s="235">
        <v>0</v>
      </c>
      <c r="F16475" s="235">
        <v>0.00003194932265432856</v>
      </c>
    </row>
    <row r="16476" ht="14.25" customHeight="1" spans="1:6" x14ac:dyDescent="0.25">
      <c r="A16476" s="232">
        <v>43809</v>
      </c>
      <c r="B16476" s="233">
        <v>344</v>
      </c>
      <c r="C16476" s="233">
        <v>11</v>
      </c>
      <c r="D16476" s="234">
        <v>0.20833333333212067</v>
      </c>
      <c r="E16476" s="235">
        <v>0</v>
      </c>
      <c r="F16476" s="235">
        <v>0.0000326504049696273</v>
      </c>
    </row>
    <row r="16477" ht="14.25" customHeight="1" spans="1:6" x14ac:dyDescent="0.25">
      <c r="A16477" s="232">
        <v>43809</v>
      </c>
      <c r="B16477" s="233">
        <v>344</v>
      </c>
      <c r="C16477" s="233">
        <v>12</v>
      </c>
      <c r="D16477" s="234">
        <v>0.22916666666787933</v>
      </c>
      <c r="E16477" s="235">
        <v>0</v>
      </c>
      <c r="F16477" s="235">
        <v>0.000034953961148466035</v>
      </c>
    </row>
    <row r="16478" ht="14.25" customHeight="1" spans="1:6" x14ac:dyDescent="0.25">
      <c r="A16478" s="232">
        <v>43809</v>
      </c>
      <c r="B16478" s="233">
        <v>344</v>
      </c>
      <c r="C16478" s="233">
        <v>13</v>
      </c>
      <c r="D16478" s="234">
        <v>0.25</v>
      </c>
      <c r="E16478" s="235">
        <v>0</v>
      </c>
      <c r="F16478" s="235">
        <v>0.00003916045504025851</v>
      </c>
    </row>
    <row r="16479" ht="14.25" customHeight="1" spans="1:6" x14ac:dyDescent="0.25">
      <c r="A16479" s="232">
        <v>43809</v>
      </c>
      <c r="B16479" s="233">
        <v>344</v>
      </c>
      <c r="C16479" s="233">
        <v>14</v>
      </c>
      <c r="D16479" s="234">
        <v>0.2708333333321207</v>
      </c>
      <c r="E16479" s="235">
        <v>0</v>
      </c>
      <c r="F16479" s="235">
        <v>0.00004296633046616598</v>
      </c>
    </row>
    <row r="16480" ht="14.25" customHeight="1" spans="1:6" x14ac:dyDescent="0.25">
      <c r="A16480" s="232">
        <v>43809</v>
      </c>
      <c r="B16480" s="233">
        <v>344</v>
      </c>
      <c r="C16480" s="233">
        <v>15</v>
      </c>
      <c r="D16480" s="234">
        <v>0.2916666666678793</v>
      </c>
      <c r="E16480" s="235">
        <v>0</v>
      </c>
      <c r="F16480" s="235">
        <v>0.000047773752056785965</v>
      </c>
    </row>
    <row r="16481" ht="14.25" customHeight="1" spans="1:6" x14ac:dyDescent="0.25">
      <c r="A16481" s="232">
        <v>43809</v>
      </c>
      <c r="B16481" s="233">
        <v>344</v>
      </c>
      <c r="C16481" s="233">
        <v>16</v>
      </c>
      <c r="D16481" s="234">
        <v>0.3125</v>
      </c>
      <c r="E16481" s="235">
        <v>0</v>
      </c>
      <c r="F16481" s="235">
        <v>0.00005548565752507217</v>
      </c>
    </row>
    <row r="16482" ht="14.25" customHeight="1" spans="1:6" x14ac:dyDescent="0.25">
      <c r="A16482" s="232">
        <v>43809</v>
      </c>
      <c r="B16482" s="233">
        <v>344</v>
      </c>
      <c r="C16482" s="233">
        <v>17</v>
      </c>
      <c r="D16482" s="234">
        <v>0.3333333333321207</v>
      </c>
      <c r="E16482" s="235">
        <v>4.662756835667812e-8</v>
      </c>
      <c r="F16482" s="235">
        <v>0.00006580158302161085</v>
      </c>
    </row>
    <row r="16483" ht="14.25" customHeight="1" spans="1:6" x14ac:dyDescent="0.25">
      <c r="A16483" s="232">
        <v>43809</v>
      </c>
      <c r="B16483" s="233">
        <v>344</v>
      </c>
      <c r="C16483" s="233">
        <v>18</v>
      </c>
      <c r="D16483" s="234">
        <v>0.3541666666678793</v>
      </c>
      <c r="E16483" s="235">
        <v>0.0000011942434342294828</v>
      </c>
      <c r="F16483" s="235">
        <v>0.00007431472542166704</v>
      </c>
    </row>
    <row r="16484" ht="14.25" customHeight="1" spans="1:6" x14ac:dyDescent="0.25">
      <c r="A16484" s="232">
        <v>43809</v>
      </c>
      <c r="B16484" s="233">
        <v>344</v>
      </c>
      <c r="C16484" s="233">
        <v>19</v>
      </c>
      <c r="D16484" s="234">
        <v>0.375</v>
      </c>
      <c r="E16484" s="235">
        <v>0.000005023293757248315</v>
      </c>
      <c r="F16484" s="235">
        <v>0.00007782013699816078</v>
      </c>
    </row>
    <row r="16485" ht="14.25" customHeight="1" spans="1:6" x14ac:dyDescent="0.25">
      <c r="A16485" s="232">
        <v>43809</v>
      </c>
      <c r="B16485" s="233">
        <v>344</v>
      </c>
      <c r="C16485" s="233">
        <v>20</v>
      </c>
      <c r="D16485" s="234">
        <v>0.3958333333321207</v>
      </c>
      <c r="E16485" s="235">
        <v>0.000013029761116409652</v>
      </c>
      <c r="F16485" s="235">
        <v>0.0000809249301087695</v>
      </c>
    </row>
    <row r="16486" ht="14.25" customHeight="1" spans="1:6" x14ac:dyDescent="0.25">
      <c r="A16486" s="232">
        <v>43809</v>
      </c>
      <c r="B16486" s="233">
        <v>344</v>
      </c>
      <c r="C16486" s="233">
        <v>21</v>
      </c>
      <c r="D16486" s="234">
        <v>0.4166666666678793</v>
      </c>
      <c r="E16486" s="235">
        <v>0.00002154016444886195</v>
      </c>
      <c r="F16486" s="235">
        <v>0.00007902199239581575</v>
      </c>
    </row>
    <row r="16487" ht="14.25" customHeight="1" spans="1:6" x14ac:dyDescent="0.25">
      <c r="A16487" s="232">
        <v>43809</v>
      </c>
      <c r="B16487" s="233">
        <v>344</v>
      </c>
      <c r="C16487" s="233">
        <v>22</v>
      </c>
      <c r="D16487" s="234">
        <v>0.4375</v>
      </c>
      <c r="E16487" s="235">
        <v>0.00003313498034969974</v>
      </c>
      <c r="F16487" s="235">
        <v>0.00008062446625935576</v>
      </c>
    </row>
    <row r="16488" ht="14.25" customHeight="1" spans="1:6" x14ac:dyDescent="0.25">
      <c r="A16488" s="232">
        <v>43809</v>
      </c>
      <c r="B16488" s="233">
        <v>344</v>
      </c>
      <c r="C16488" s="233">
        <v>23</v>
      </c>
      <c r="D16488" s="234">
        <v>0.4583333333321207</v>
      </c>
      <c r="E16488" s="235">
        <v>0.00005059988637161148</v>
      </c>
      <c r="F16488" s="235">
        <v>0.00007771998238168954</v>
      </c>
    </row>
    <row r="16489" ht="14.25" customHeight="1" spans="1:6" x14ac:dyDescent="0.25">
      <c r="A16489" s="232">
        <v>43809</v>
      </c>
      <c r="B16489" s="233">
        <v>344</v>
      </c>
      <c r="C16489" s="233">
        <v>24</v>
      </c>
      <c r="D16489" s="234">
        <v>0.4791666666678793</v>
      </c>
      <c r="E16489" s="235">
        <v>0.00006818898582927012</v>
      </c>
      <c r="F16489" s="235">
        <v>0.00007581704466873579</v>
      </c>
    </row>
    <row r="16490" ht="14.25" customHeight="1" spans="1:6" x14ac:dyDescent="0.25">
      <c r="A16490" s="232">
        <v>43809</v>
      </c>
      <c r="B16490" s="233">
        <v>344</v>
      </c>
      <c r="C16490" s="233">
        <v>25</v>
      </c>
      <c r="D16490" s="234">
        <v>0.5</v>
      </c>
      <c r="E16490" s="235">
        <v>0.00006573023820268725</v>
      </c>
      <c r="F16490" s="235">
        <v>0.00007782013699816078</v>
      </c>
    </row>
    <row r="16491" ht="14.25" customHeight="1" spans="1:6" x14ac:dyDescent="0.25">
      <c r="A16491" s="232">
        <v>43809</v>
      </c>
      <c r="B16491" s="233">
        <v>344</v>
      </c>
      <c r="C16491" s="233">
        <v>26</v>
      </c>
      <c r="D16491" s="234">
        <v>0.5208333333321207</v>
      </c>
      <c r="E16491" s="235">
        <v>0.000060630836230766694</v>
      </c>
      <c r="F16491" s="235">
        <v>0.00007812060084757453</v>
      </c>
    </row>
    <row r="16492" ht="14.25" customHeight="1" spans="1:6" x14ac:dyDescent="0.25">
      <c r="A16492" s="232">
        <v>43809</v>
      </c>
      <c r="B16492" s="233">
        <v>344</v>
      </c>
      <c r="C16492" s="233">
        <v>27</v>
      </c>
      <c r="D16492" s="234">
        <v>0.5416666666678793</v>
      </c>
      <c r="E16492" s="235">
        <v>0.00006359369582607201</v>
      </c>
      <c r="F16492" s="235">
        <v>0.00007852121931345951</v>
      </c>
    </row>
    <row r="16493" ht="14.25" customHeight="1" spans="1:6" x14ac:dyDescent="0.25">
      <c r="A16493" s="232">
        <v>43809</v>
      </c>
      <c r="B16493" s="233">
        <v>344</v>
      </c>
      <c r="C16493" s="233">
        <v>28</v>
      </c>
      <c r="D16493" s="234">
        <v>0.5625</v>
      </c>
      <c r="E16493" s="235">
        <v>0.0000502567864523707</v>
      </c>
      <c r="F16493" s="235">
        <v>0.00007611750851814954</v>
      </c>
    </row>
    <row r="16494" ht="14.25" customHeight="1" spans="1:6" x14ac:dyDescent="0.25">
      <c r="A16494" s="232">
        <v>43809</v>
      </c>
      <c r="B16494" s="233">
        <v>344</v>
      </c>
      <c r="C16494" s="233">
        <v>29</v>
      </c>
      <c r="D16494" s="234">
        <v>0.5833333333321207</v>
      </c>
      <c r="E16494" s="235">
        <v>0.000042448053062992914</v>
      </c>
      <c r="F16494" s="235">
        <v>0.00007491565312049453</v>
      </c>
    </row>
    <row r="16495" ht="14.25" customHeight="1" spans="1:6" x14ac:dyDescent="0.25">
      <c r="A16495" s="232">
        <v>43809</v>
      </c>
      <c r="B16495" s="233">
        <v>344</v>
      </c>
      <c r="C16495" s="233">
        <v>30</v>
      </c>
      <c r="D16495" s="234">
        <v>0.6041666666678793</v>
      </c>
      <c r="E16495" s="235">
        <v>0.000027017881191219943</v>
      </c>
      <c r="F16495" s="235">
        <v>0.00007822075546404577</v>
      </c>
    </row>
    <row r="16496" ht="14.25" customHeight="1" spans="1:6" x14ac:dyDescent="0.25">
      <c r="A16496" s="232">
        <v>43809</v>
      </c>
      <c r="B16496" s="233">
        <v>344</v>
      </c>
      <c r="C16496" s="233">
        <v>31</v>
      </c>
      <c r="D16496" s="234">
        <v>0.625</v>
      </c>
      <c r="E16496" s="235">
        <v>0.000014648126941814268</v>
      </c>
      <c r="F16496" s="235">
        <v>0.00007972307471111451</v>
      </c>
    </row>
    <row r="16497" ht="14.25" customHeight="1" spans="1:6" x14ac:dyDescent="0.25">
      <c r="A16497" s="232">
        <v>43809</v>
      </c>
      <c r="B16497" s="233">
        <v>344</v>
      </c>
      <c r="C16497" s="233">
        <v>32</v>
      </c>
      <c r="D16497" s="234">
        <v>0.6458333333321207</v>
      </c>
      <c r="E16497" s="235">
        <v>0.000007215444566545414</v>
      </c>
      <c r="F16497" s="235">
        <v>0.00008493111476761948</v>
      </c>
    </row>
    <row r="16498" ht="14.25" customHeight="1" spans="1:6" x14ac:dyDescent="0.25">
      <c r="A16498" s="232">
        <v>43809</v>
      </c>
      <c r="B16498" s="233">
        <v>344</v>
      </c>
      <c r="C16498" s="233">
        <v>33</v>
      </c>
      <c r="D16498" s="234">
        <v>0.6666666666678793</v>
      </c>
      <c r="E16498" s="235">
        <v>9.18633713102274e-7</v>
      </c>
      <c r="F16498" s="235">
        <v>0.00009244271100296316</v>
      </c>
    </row>
    <row r="16499" ht="14.25" customHeight="1" spans="1:6" x14ac:dyDescent="0.25">
      <c r="A16499" s="232">
        <v>43809</v>
      </c>
      <c r="B16499" s="233">
        <v>344</v>
      </c>
      <c r="C16499" s="233">
        <v>34</v>
      </c>
      <c r="D16499" s="234">
        <v>0.6875</v>
      </c>
      <c r="E16499" s="235">
        <v>3.976570037121113e-8</v>
      </c>
      <c r="F16499" s="235">
        <v>0.00010331950235174084</v>
      </c>
    </row>
    <row r="16500" ht="14.25" customHeight="1" spans="1:6" x14ac:dyDescent="0.25">
      <c r="A16500" s="232">
        <v>43809</v>
      </c>
      <c r="B16500" s="233">
        <v>344</v>
      </c>
      <c r="C16500" s="233">
        <v>35</v>
      </c>
      <c r="D16500" s="234">
        <v>0.7083333333321207</v>
      </c>
      <c r="E16500" s="235">
        <v>2.2194809509513187e-9</v>
      </c>
      <c r="F16500" s="235">
        <v>0.00011303450014945206</v>
      </c>
    </row>
    <row r="16501" ht="14.25" customHeight="1" spans="1:6" x14ac:dyDescent="0.25">
      <c r="A16501" s="232">
        <v>43809</v>
      </c>
      <c r="B16501" s="233">
        <v>344</v>
      </c>
      <c r="C16501" s="233">
        <v>36</v>
      </c>
      <c r="D16501" s="234">
        <v>0.7291666666678793</v>
      </c>
      <c r="E16501" s="235">
        <v>0</v>
      </c>
      <c r="F16501" s="235">
        <v>0.00011497749970899428</v>
      </c>
    </row>
    <row r="16502" ht="14.25" customHeight="1" spans="1:6" x14ac:dyDescent="0.25">
      <c r="A16502" s="232">
        <v>43809</v>
      </c>
      <c r="B16502" s="233">
        <v>344</v>
      </c>
      <c r="C16502" s="233">
        <v>37</v>
      </c>
      <c r="D16502" s="234">
        <v>0.75</v>
      </c>
      <c r="E16502" s="235">
        <v>0</v>
      </c>
      <c r="F16502" s="235">
        <v>0.0001164698034944159</v>
      </c>
    </row>
    <row r="16503" ht="14.25" customHeight="1" spans="1:6" x14ac:dyDescent="0.25">
      <c r="A16503" s="232">
        <v>43809</v>
      </c>
      <c r="B16503" s="233">
        <v>344</v>
      </c>
      <c r="C16503" s="233">
        <v>38</v>
      </c>
      <c r="D16503" s="234">
        <v>0.7708333333321207</v>
      </c>
      <c r="E16503" s="235">
        <v>0</v>
      </c>
      <c r="F16503" s="235">
        <v>0.00011148210359414767</v>
      </c>
    </row>
    <row r="16504" ht="14.25" customHeight="1" spans="1:6" x14ac:dyDescent="0.25">
      <c r="A16504" s="232">
        <v>43809</v>
      </c>
      <c r="B16504" s="233">
        <v>344</v>
      </c>
      <c r="C16504" s="233">
        <v>39</v>
      </c>
      <c r="D16504" s="234">
        <v>0.7916666666678793</v>
      </c>
      <c r="E16504" s="235">
        <v>0</v>
      </c>
      <c r="F16504" s="235">
        <v>0.00010595356876493473</v>
      </c>
    </row>
    <row r="16505" ht="14.25" customHeight="1" spans="1:6" x14ac:dyDescent="0.25">
      <c r="A16505" s="232">
        <v>43809</v>
      </c>
      <c r="B16505" s="233">
        <v>344</v>
      </c>
      <c r="C16505" s="233">
        <v>40</v>
      </c>
      <c r="D16505" s="234">
        <v>0.8125</v>
      </c>
      <c r="E16505" s="235">
        <v>0</v>
      </c>
      <c r="F16505" s="235">
        <v>0.00010163690479502388</v>
      </c>
    </row>
    <row r="16506" ht="14.25" customHeight="1" spans="1:6" x14ac:dyDescent="0.25">
      <c r="A16506" s="232">
        <v>43809</v>
      </c>
      <c r="B16506" s="233">
        <v>344</v>
      </c>
      <c r="C16506" s="233">
        <v>41</v>
      </c>
      <c r="D16506" s="234">
        <v>0.8333333333321207</v>
      </c>
      <c r="E16506" s="235">
        <v>0</v>
      </c>
      <c r="F16506" s="235">
        <v>0.00009634874104534189</v>
      </c>
    </row>
    <row r="16507" ht="14.25" customHeight="1" spans="1:6" x14ac:dyDescent="0.25">
      <c r="A16507" s="232">
        <v>43809</v>
      </c>
      <c r="B16507" s="233">
        <v>344</v>
      </c>
      <c r="C16507" s="233">
        <v>42</v>
      </c>
      <c r="D16507" s="234">
        <v>0.8541666666678793</v>
      </c>
      <c r="E16507" s="235">
        <v>0</v>
      </c>
      <c r="F16507" s="235">
        <v>0.0000906399279064807</v>
      </c>
    </row>
    <row r="16508" ht="14.25" customHeight="1" spans="1:6" x14ac:dyDescent="0.25">
      <c r="A16508" s="232">
        <v>43809</v>
      </c>
      <c r="B16508" s="233">
        <v>344</v>
      </c>
      <c r="C16508" s="233">
        <v>43</v>
      </c>
      <c r="D16508" s="234">
        <v>0.875</v>
      </c>
      <c r="E16508" s="235">
        <v>0</v>
      </c>
      <c r="F16508" s="235">
        <v>0.00008643343401468822</v>
      </c>
    </row>
    <row r="16509" ht="14.25" customHeight="1" spans="1:6" x14ac:dyDescent="0.25">
      <c r="A16509" s="232">
        <v>43809</v>
      </c>
      <c r="B16509" s="233">
        <v>344</v>
      </c>
      <c r="C16509" s="233">
        <v>44</v>
      </c>
      <c r="D16509" s="234">
        <v>0.8958333333321207</v>
      </c>
      <c r="E16509" s="235">
        <v>0</v>
      </c>
      <c r="F16509" s="235">
        <v>0.00008443034168526323</v>
      </c>
    </row>
    <row r="16510" ht="14.25" customHeight="1" spans="1:6" x14ac:dyDescent="0.25">
      <c r="A16510" s="232">
        <v>43809</v>
      </c>
      <c r="B16510" s="233">
        <v>344</v>
      </c>
      <c r="C16510" s="233">
        <v>45</v>
      </c>
      <c r="D16510" s="234">
        <v>0.9166666666678793</v>
      </c>
      <c r="E16510" s="235">
        <v>0</v>
      </c>
      <c r="F16510" s="235">
        <v>0.00007852121931345951</v>
      </c>
    </row>
    <row r="16511" ht="14.25" customHeight="1" spans="1:6" x14ac:dyDescent="0.25">
      <c r="A16511" s="232">
        <v>43809</v>
      </c>
      <c r="B16511" s="233">
        <v>344</v>
      </c>
      <c r="C16511" s="233">
        <v>46</v>
      </c>
      <c r="D16511" s="234">
        <v>0.9375</v>
      </c>
      <c r="E16511" s="235">
        <v>0</v>
      </c>
      <c r="F16511" s="235">
        <v>0.00007211132385929955</v>
      </c>
    </row>
    <row r="16512" ht="14.25" customHeight="1" spans="1:6" x14ac:dyDescent="0.25">
      <c r="A16512" s="232">
        <v>43809</v>
      </c>
      <c r="B16512" s="233">
        <v>344</v>
      </c>
      <c r="C16512" s="233">
        <v>47</v>
      </c>
      <c r="D16512" s="234">
        <v>0.9583333333321207</v>
      </c>
      <c r="E16512" s="235">
        <v>0</v>
      </c>
      <c r="F16512" s="235">
        <v>0.00006540096455572584</v>
      </c>
    </row>
    <row r="16513" ht="14.25" customHeight="1" spans="1:6" x14ac:dyDescent="0.25">
      <c r="A16513" s="232">
        <v>43809</v>
      </c>
      <c r="B16513" s="233">
        <v>344</v>
      </c>
      <c r="C16513" s="233">
        <v>48</v>
      </c>
      <c r="D16513" s="234">
        <v>0.9791666666678793</v>
      </c>
      <c r="E16513" s="235">
        <v>0</v>
      </c>
      <c r="F16513" s="235">
        <v>0.000055786121374485906</v>
      </c>
    </row>
    <row r="16514" ht="14.25" customHeight="1" spans="1:6" x14ac:dyDescent="0.25">
      <c r="A16514" s="232">
        <v>43810</v>
      </c>
      <c r="B16514" s="233">
        <v>345</v>
      </c>
      <c r="C16514" s="233">
        <v>1</v>
      </c>
      <c r="D16514" s="234">
        <v>0</v>
      </c>
      <c r="E16514" s="235">
        <v>0</v>
      </c>
      <c r="F16514" s="235">
        <v>0.000049576535153268434</v>
      </c>
    </row>
    <row r="16515" ht="14.25" customHeight="1" spans="1:6" x14ac:dyDescent="0.25">
      <c r="A16515" s="232">
        <v>43810</v>
      </c>
      <c r="B16515" s="233">
        <v>345</v>
      </c>
      <c r="C16515" s="233">
        <v>2</v>
      </c>
      <c r="D16515" s="234">
        <v>0.020833333332120674</v>
      </c>
      <c r="E16515" s="235">
        <v>0</v>
      </c>
      <c r="F16515" s="235">
        <v>0.00004426834048029223</v>
      </c>
    </row>
    <row r="16516" ht="14.25" customHeight="1" spans="1:6" x14ac:dyDescent="0.25">
      <c r="A16516" s="232">
        <v>43810</v>
      </c>
      <c r="B16516" s="233">
        <v>345</v>
      </c>
      <c r="C16516" s="233">
        <v>3</v>
      </c>
      <c r="D16516" s="234">
        <v>0.041666666667879326</v>
      </c>
      <c r="E16516" s="235">
        <v>0</v>
      </c>
      <c r="F16516" s="235">
        <v>0.00004036231043791349</v>
      </c>
    </row>
    <row r="16517" ht="14.25" customHeight="1" spans="1:6" x14ac:dyDescent="0.25">
      <c r="A16517" s="232">
        <v>43810</v>
      </c>
      <c r="B16517" s="233">
        <v>345</v>
      </c>
      <c r="C16517" s="233">
        <v>4</v>
      </c>
      <c r="D16517" s="234">
        <v>0.0625</v>
      </c>
      <c r="E16517" s="235">
        <v>0</v>
      </c>
      <c r="F16517" s="235">
        <v>0.00003795859964260352</v>
      </c>
    </row>
    <row r="16518" ht="14.25" customHeight="1" spans="1:6" x14ac:dyDescent="0.25">
      <c r="A16518" s="232">
        <v>43810</v>
      </c>
      <c r="B16518" s="233">
        <v>345</v>
      </c>
      <c r="C16518" s="233">
        <v>5</v>
      </c>
      <c r="D16518" s="234">
        <v>0.08333333333212067</v>
      </c>
      <c r="E16518" s="235">
        <v>0</v>
      </c>
      <c r="F16518" s="235">
        <v>0.00003565504346376478</v>
      </c>
    </row>
    <row r="16519" ht="14.25" customHeight="1" spans="1:6" x14ac:dyDescent="0.25">
      <c r="A16519" s="232">
        <v>43810</v>
      </c>
      <c r="B16519" s="233">
        <v>345</v>
      </c>
      <c r="C16519" s="233">
        <v>6</v>
      </c>
      <c r="D16519" s="234">
        <v>0.10416666666787933</v>
      </c>
      <c r="E16519" s="235">
        <v>0</v>
      </c>
      <c r="F16519" s="235">
        <v>0.00003435303344963854</v>
      </c>
    </row>
    <row r="16520" ht="14.25" customHeight="1" spans="1:6" x14ac:dyDescent="0.25">
      <c r="A16520" s="232">
        <v>43810</v>
      </c>
      <c r="B16520" s="233">
        <v>345</v>
      </c>
      <c r="C16520" s="233">
        <v>7</v>
      </c>
      <c r="D16520" s="234">
        <v>0.125</v>
      </c>
      <c r="E16520" s="235">
        <v>0</v>
      </c>
      <c r="F16520" s="235">
        <v>0.000033852260367282293</v>
      </c>
    </row>
    <row r="16521" ht="14.25" customHeight="1" spans="1:6" x14ac:dyDescent="0.25">
      <c r="A16521" s="232">
        <v>43810</v>
      </c>
      <c r="B16521" s="233">
        <v>345</v>
      </c>
      <c r="C16521" s="233">
        <v>8</v>
      </c>
      <c r="D16521" s="234">
        <v>0.14583333333212067</v>
      </c>
      <c r="E16521" s="235">
        <v>0</v>
      </c>
      <c r="F16521" s="235">
        <v>0.0000332513326684548</v>
      </c>
    </row>
    <row r="16522" ht="14.25" customHeight="1" spans="1:6" x14ac:dyDescent="0.25">
      <c r="A16522" s="232">
        <v>43810</v>
      </c>
      <c r="B16522" s="233">
        <v>345</v>
      </c>
      <c r="C16522" s="233">
        <v>9</v>
      </c>
      <c r="D16522" s="234">
        <v>0.16666666666787933</v>
      </c>
      <c r="E16522" s="235">
        <v>0</v>
      </c>
      <c r="F16522" s="235">
        <v>0.000032950868819041045</v>
      </c>
    </row>
    <row r="16523" ht="14.25" customHeight="1" spans="1:6" x14ac:dyDescent="0.25">
      <c r="A16523" s="232">
        <v>43810</v>
      </c>
      <c r="B16523" s="233">
        <v>345</v>
      </c>
      <c r="C16523" s="233">
        <v>10</v>
      </c>
      <c r="D16523" s="234">
        <v>0.1875</v>
      </c>
      <c r="E16523" s="235">
        <v>0</v>
      </c>
      <c r="F16523" s="235">
        <v>0.0000330510234355123</v>
      </c>
    </row>
    <row r="16524" ht="14.25" customHeight="1" spans="1:6" x14ac:dyDescent="0.25">
      <c r="A16524" s="232">
        <v>43810</v>
      </c>
      <c r="B16524" s="233">
        <v>345</v>
      </c>
      <c r="C16524" s="233">
        <v>11</v>
      </c>
      <c r="D16524" s="234">
        <v>0.20833333333212067</v>
      </c>
      <c r="E16524" s="235">
        <v>0</v>
      </c>
      <c r="F16524" s="235">
        <v>0.00003335148728492605</v>
      </c>
    </row>
    <row r="16525" ht="14.25" customHeight="1" spans="1:6" x14ac:dyDescent="0.25">
      <c r="A16525" s="232">
        <v>43810</v>
      </c>
      <c r="B16525" s="233">
        <v>345</v>
      </c>
      <c r="C16525" s="233">
        <v>12</v>
      </c>
      <c r="D16525" s="234">
        <v>0.22916666666787933</v>
      </c>
      <c r="E16525" s="235">
        <v>0</v>
      </c>
      <c r="F16525" s="235">
        <v>0.000034953961148466035</v>
      </c>
    </row>
    <row r="16526" ht="14.25" customHeight="1" spans="1:6" x14ac:dyDescent="0.25">
      <c r="A16526" s="232">
        <v>43810</v>
      </c>
      <c r="B16526" s="233">
        <v>345</v>
      </c>
      <c r="C16526" s="233">
        <v>13</v>
      </c>
      <c r="D16526" s="234">
        <v>0.25</v>
      </c>
      <c r="E16526" s="235">
        <v>0</v>
      </c>
      <c r="F16526" s="235">
        <v>0.000037057208094362266</v>
      </c>
    </row>
    <row r="16527" ht="14.25" customHeight="1" spans="1:6" x14ac:dyDescent="0.25">
      <c r="A16527" s="232">
        <v>43810</v>
      </c>
      <c r="B16527" s="233">
        <v>345</v>
      </c>
      <c r="C16527" s="233">
        <v>14</v>
      </c>
      <c r="D16527" s="234">
        <v>0.2708333333321207</v>
      </c>
      <c r="E16527" s="235">
        <v>0</v>
      </c>
      <c r="F16527" s="235">
        <v>0.00003865968195790226</v>
      </c>
    </row>
    <row r="16528" ht="14.25" customHeight="1" spans="1:6" x14ac:dyDescent="0.25">
      <c r="A16528" s="232">
        <v>43810</v>
      </c>
      <c r="B16528" s="233">
        <v>345</v>
      </c>
      <c r="C16528" s="233">
        <v>15</v>
      </c>
      <c r="D16528" s="234">
        <v>0.2916666666678793</v>
      </c>
      <c r="E16528" s="235">
        <v>0</v>
      </c>
      <c r="F16528" s="235">
        <v>0.00004426834048029223</v>
      </c>
    </row>
    <row r="16529" ht="14.25" customHeight="1" spans="1:6" x14ac:dyDescent="0.25">
      <c r="A16529" s="232">
        <v>43810</v>
      </c>
      <c r="B16529" s="233">
        <v>345</v>
      </c>
      <c r="C16529" s="233">
        <v>16</v>
      </c>
      <c r="D16529" s="234">
        <v>0.3125</v>
      </c>
      <c r="E16529" s="235">
        <v>0</v>
      </c>
      <c r="F16529" s="235">
        <v>0.00005188009133210718</v>
      </c>
    </row>
    <row r="16530" ht="14.25" customHeight="1" spans="1:6" x14ac:dyDescent="0.25">
      <c r="A16530" s="232">
        <v>43810</v>
      </c>
      <c r="B16530" s="233">
        <v>345</v>
      </c>
      <c r="C16530" s="233">
        <v>17</v>
      </c>
      <c r="D16530" s="234">
        <v>0.3333333333321207</v>
      </c>
      <c r="E16530" s="235">
        <v>1.1656892089169533e-7</v>
      </c>
      <c r="F16530" s="235">
        <v>0.00005979230603333589</v>
      </c>
    </row>
    <row r="16531" ht="14.25" customHeight="1" spans="1:6" x14ac:dyDescent="0.25">
      <c r="A16531" s="232">
        <v>43810</v>
      </c>
      <c r="B16531" s="233">
        <v>345</v>
      </c>
      <c r="C16531" s="233">
        <v>18</v>
      </c>
      <c r="D16531" s="234">
        <v>0.3541666666678793</v>
      </c>
      <c r="E16531" s="235">
        <v>0.0000020516130076938376</v>
      </c>
      <c r="F16531" s="235">
        <v>0.00006990792229693207</v>
      </c>
    </row>
    <row r="16532" ht="14.25" customHeight="1" spans="1:6" x14ac:dyDescent="0.25">
      <c r="A16532" s="232">
        <v>43810</v>
      </c>
      <c r="B16532" s="233">
        <v>345</v>
      </c>
      <c r="C16532" s="233">
        <v>19</v>
      </c>
      <c r="D16532" s="234">
        <v>0.375</v>
      </c>
      <c r="E16532" s="235">
        <v>0.000006582964458918732</v>
      </c>
      <c r="F16532" s="235">
        <v>0.00007531627158637955</v>
      </c>
    </row>
    <row r="16533" ht="14.25" customHeight="1" spans="1:6" x14ac:dyDescent="0.25">
      <c r="A16533" s="232">
        <v>43810</v>
      </c>
      <c r="B16533" s="233">
        <v>345</v>
      </c>
      <c r="C16533" s="233">
        <v>20</v>
      </c>
      <c r="D16533" s="234">
        <v>0.3958333333321207</v>
      </c>
      <c r="E16533" s="235">
        <v>0.000014590721072286468</v>
      </c>
      <c r="F16533" s="235">
        <v>0.00008022384779347077</v>
      </c>
    </row>
    <row r="16534" ht="14.25" customHeight="1" spans="1:6" x14ac:dyDescent="0.25">
      <c r="A16534" s="232">
        <v>43810</v>
      </c>
      <c r="B16534" s="233">
        <v>345</v>
      </c>
      <c r="C16534" s="233">
        <v>21</v>
      </c>
      <c r="D16534" s="234">
        <v>0.4166666666678793</v>
      </c>
      <c r="E16534" s="235">
        <v>0.000024489506145549594</v>
      </c>
      <c r="F16534" s="235">
        <v>0.00008463065091820574</v>
      </c>
    </row>
    <row r="16535" ht="14.25" customHeight="1" spans="1:6" x14ac:dyDescent="0.25">
      <c r="A16535" s="232">
        <v>43810</v>
      </c>
      <c r="B16535" s="233">
        <v>345</v>
      </c>
      <c r="C16535" s="233">
        <v>22</v>
      </c>
      <c r="D16535" s="234">
        <v>0.4375</v>
      </c>
      <c r="E16535" s="235">
        <v>0.000035153665053285155</v>
      </c>
      <c r="F16535" s="235">
        <v>0.00008423003245232074</v>
      </c>
    </row>
    <row r="16536" ht="14.25" customHeight="1" spans="1:6" x14ac:dyDescent="0.25">
      <c r="A16536" s="232">
        <v>43810</v>
      </c>
      <c r="B16536" s="233">
        <v>345</v>
      </c>
      <c r="C16536" s="233">
        <v>23</v>
      </c>
      <c r="D16536" s="234">
        <v>0.4583333333321207</v>
      </c>
      <c r="E16536" s="235">
        <v>0.000047560066530809215</v>
      </c>
      <c r="F16536" s="235">
        <v>0.00008663374324763073</v>
      </c>
    </row>
    <row r="16537" ht="14.25" customHeight="1" spans="1:6" x14ac:dyDescent="0.25">
      <c r="A16537" s="232">
        <v>43810</v>
      </c>
      <c r="B16537" s="233">
        <v>345</v>
      </c>
      <c r="C16537" s="233">
        <v>24</v>
      </c>
      <c r="D16537" s="234">
        <v>0.4791666666678793</v>
      </c>
      <c r="E16537" s="235">
        <v>0.00005537806078285433</v>
      </c>
      <c r="F16537" s="235">
        <v>0.00008813606249469946</v>
      </c>
    </row>
    <row r="16538" ht="14.25" customHeight="1" spans="1:6" x14ac:dyDescent="0.25">
      <c r="A16538" s="232">
        <v>43810</v>
      </c>
      <c r="B16538" s="233">
        <v>345</v>
      </c>
      <c r="C16538" s="233">
        <v>25</v>
      </c>
      <c r="D16538" s="234">
        <v>0.5</v>
      </c>
      <c r="E16538" s="235">
        <v>0.00005474566297889425</v>
      </c>
      <c r="F16538" s="235">
        <v>0.0000896383817417682</v>
      </c>
    </row>
    <row r="16539" ht="14.25" customHeight="1" spans="1:6" x14ac:dyDescent="0.25">
      <c r="A16539" s="232">
        <v>43810</v>
      </c>
      <c r="B16539" s="233">
        <v>345</v>
      </c>
      <c r="C16539" s="233">
        <v>26</v>
      </c>
      <c r="D16539" s="234">
        <v>0.5208333333321207</v>
      </c>
      <c r="E16539" s="235">
        <v>0.000050742461353392985</v>
      </c>
      <c r="F16539" s="235">
        <v>0.0000900390002076532</v>
      </c>
    </row>
    <row r="16540" ht="14.25" customHeight="1" spans="1:6" x14ac:dyDescent="0.25">
      <c r="A16540" s="232">
        <v>43810</v>
      </c>
      <c r="B16540" s="233">
        <v>345</v>
      </c>
      <c r="C16540" s="233">
        <v>27</v>
      </c>
      <c r="D16540" s="234">
        <v>0.5416666666678793</v>
      </c>
      <c r="E16540" s="235">
        <v>0.000046530997886236306</v>
      </c>
      <c r="F16540" s="235">
        <v>0.0000892377632758832</v>
      </c>
    </row>
    <row r="16541" ht="14.25" customHeight="1" spans="1:6" x14ac:dyDescent="0.25">
      <c r="A16541" s="232">
        <v>43810</v>
      </c>
      <c r="B16541" s="233">
        <v>345</v>
      </c>
      <c r="C16541" s="233">
        <v>28</v>
      </c>
      <c r="D16541" s="234">
        <v>0.5625</v>
      </c>
      <c r="E16541" s="235">
        <v>0.00004133174236428793</v>
      </c>
      <c r="F16541" s="235">
        <v>0.00008623312478174573</v>
      </c>
    </row>
    <row r="16542" ht="14.25" customHeight="1" spans="1:6" x14ac:dyDescent="0.25">
      <c r="A16542" s="232">
        <v>43810</v>
      </c>
      <c r="B16542" s="233">
        <v>345</v>
      </c>
      <c r="C16542" s="233">
        <v>29</v>
      </c>
      <c r="D16542" s="234">
        <v>0.5833333333321207</v>
      </c>
      <c r="E16542" s="235">
        <v>0.000033669234264669945</v>
      </c>
      <c r="F16542" s="235">
        <v>0.00008523157861703322</v>
      </c>
    </row>
    <row r="16543" ht="14.25" customHeight="1" spans="1:6" x14ac:dyDescent="0.25">
      <c r="A16543" s="232">
        <v>43810</v>
      </c>
      <c r="B16543" s="233">
        <v>345</v>
      </c>
      <c r="C16543" s="233">
        <v>30</v>
      </c>
      <c r="D16543" s="234">
        <v>0.6041666666678793</v>
      </c>
      <c r="E16543" s="235">
        <v>0.000026512780043167042</v>
      </c>
      <c r="F16543" s="235">
        <v>0.00008683405248057323</v>
      </c>
    </row>
    <row r="16544" ht="14.25" customHeight="1" spans="1:6" x14ac:dyDescent="0.25">
      <c r="A16544" s="232">
        <v>43810</v>
      </c>
      <c r="B16544" s="233">
        <v>345</v>
      </c>
      <c r="C16544" s="233">
        <v>31</v>
      </c>
      <c r="D16544" s="234">
        <v>0.625</v>
      </c>
      <c r="E16544" s="235">
        <v>0.0000180454515414154</v>
      </c>
      <c r="F16544" s="235">
        <v>0.0000892377632758832</v>
      </c>
    </row>
    <row r="16545" ht="14.25" customHeight="1" spans="1:6" x14ac:dyDescent="0.25">
      <c r="A16545" s="232">
        <v>43810</v>
      </c>
      <c r="B16545" s="233">
        <v>345</v>
      </c>
      <c r="C16545" s="233">
        <v>32</v>
      </c>
      <c r="D16545" s="234">
        <v>0.6458333333321207</v>
      </c>
      <c r="E16545" s="235">
        <v>0.000009048471831602408</v>
      </c>
      <c r="F16545" s="235">
        <v>0.00009704982336064065</v>
      </c>
    </row>
    <row r="16546" ht="14.25" customHeight="1" spans="1:6" x14ac:dyDescent="0.25">
      <c r="A16546" s="232">
        <v>43810</v>
      </c>
      <c r="B16546" s="233">
        <v>345</v>
      </c>
      <c r="C16546" s="233">
        <v>33</v>
      </c>
      <c r="D16546" s="234">
        <v>0.6666666666678793</v>
      </c>
      <c r="E16546" s="235">
        <v>0.00000354294369258354</v>
      </c>
      <c r="F16546" s="235">
        <v>0.00010540271837434285</v>
      </c>
    </row>
    <row r="16547" ht="14.25" customHeight="1" spans="1:6" x14ac:dyDescent="0.25">
      <c r="A16547" s="232">
        <v>43810</v>
      </c>
      <c r="B16547" s="233">
        <v>345</v>
      </c>
      <c r="C16547" s="233">
        <v>34</v>
      </c>
      <c r="D16547" s="234">
        <v>0.6875</v>
      </c>
      <c r="E16547" s="235">
        <v>1.9303319048412717e-7</v>
      </c>
      <c r="F16547" s="235">
        <v>0.00011285422183980381</v>
      </c>
    </row>
    <row r="16548" ht="14.25" customHeight="1" spans="1:6" x14ac:dyDescent="0.25">
      <c r="A16548" s="232">
        <v>43810</v>
      </c>
      <c r="B16548" s="233">
        <v>345</v>
      </c>
      <c r="C16548" s="233">
        <v>35</v>
      </c>
      <c r="D16548" s="234">
        <v>0.7083333333321207</v>
      </c>
      <c r="E16548" s="235">
        <v>0</v>
      </c>
      <c r="F16548" s="235">
        <v>0.00012114702408362324</v>
      </c>
    </row>
    <row r="16549" ht="14.25" customHeight="1" spans="1:6" x14ac:dyDescent="0.25">
      <c r="A16549" s="232">
        <v>43810</v>
      </c>
      <c r="B16549" s="233">
        <v>345</v>
      </c>
      <c r="C16549" s="233">
        <v>36</v>
      </c>
      <c r="D16549" s="234">
        <v>0.7291666666678793</v>
      </c>
      <c r="E16549" s="235">
        <v>0</v>
      </c>
      <c r="F16549" s="235">
        <v>0.00011914393175419827</v>
      </c>
    </row>
    <row r="16550" ht="14.25" customHeight="1" spans="1:6" x14ac:dyDescent="0.25">
      <c r="A16550" s="232">
        <v>43810</v>
      </c>
      <c r="B16550" s="233">
        <v>345</v>
      </c>
      <c r="C16550" s="233">
        <v>37</v>
      </c>
      <c r="D16550" s="234">
        <v>0.75</v>
      </c>
      <c r="E16550" s="235">
        <v>0</v>
      </c>
      <c r="F16550" s="235">
        <v>0.00011696056111512503</v>
      </c>
    </row>
    <row r="16551" ht="14.25" customHeight="1" spans="1:6" x14ac:dyDescent="0.25">
      <c r="A16551" s="232">
        <v>43810</v>
      </c>
      <c r="B16551" s="233">
        <v>345</v>
      </c>
      <c r="C16551" s="233">
        <v>38</v>
      </c>
      <c r="D16551" s="234">
        <v>0.7708333333321207</v>
      </c>
      <c r="E16551" s="235">
        <v>0</v>
      </c>
      <c r="F16551" s="235">
        <v>0.0001134551495386313</v>
      </c>
    </row>
    <row r="16552" ht="14.25" customHeight="1" spans="1:6" x14ac:dyDescent="0.25">
      <c r="A16552" s="232">
        <v>43810</v>
      </c>
      <c r="B16552" s="233">
        <v>345</v>
      </c>
      <c r="C16552" s="233">
        <v>39</v>
      </c>
      <c r="D16552" s="234">
        <v>0.7916666666678793</v>
      </c>
      <c r="E16552" s="235">
        <v>0</v>
      </c>
      <c r="F16552" s="235">
        <v>0.00010904834641389634</v>
      </c>
    </row>
    <row r="16553" ht="14.25" customHeight="1" spans="1:6" x14ac:dyDescent="0.25">
      <c r="A16553" s="232">
        <v>43810</v>
      </c>
      <c r="B16553" s="233">
        <v>345</v>
      </c>
      <c r="C16553" s="233">
        <v>40</v>
      </c>
      <c r="D16553" s="234">
        <v>0.8125</v>
      </c>
      <c r="E16553" s="235">
        <v>0</v>
      </c>
      <c r="F16553" s="235">
        <v>0.00010544278022093133</v>
      </c>
    </row>
    <row r="16554" ht="14.25" customHeight="1" spans="1:6" x14ac:dyDescent="0.25">
      <c r="A16554" s="232">
        <v>43810</v>
      </c>
      <c r="B16554" s="233">
        <v>345</v>
      </c>
      <c r="C16554" s="233">
        <v>41</v>
      </c>
      <c r="D16554" s="234">
        <v>0.8333333333321207</v>
      </c>
      <c r="E16554" s="235">
        <v>0</v>
      </c>
      <c r="F16554" s="235">
        <v>0.00010160685841008252</v>
      </c>
    </row>
    <row r="16555" ht="14.25" customHeight="1" spans="1:6" x14ac:dyDescent="0.25">
      <c r="A16555" s="232">
        <v>43810</v>
      </c>
      <c r="B16555" s="233">
        <v>345</v>
      </c>
      <c r="C16555" s="233">
        <v>42</v>
      </c>
      <c r="D16555" s="234">
        <v>0.8541666666678793</v>
      </c>
      <c r="E16555" s="235">
        <v>0</v>
      </c>
      <c r="F16555" s="235">
        <v>0.00009725013259358315</v>
      </c>
    </row>
    <row r="16556" ht="14.25" customHeight="1" spans="1:6" x14ac:dyDescent="0.25">
      <c r="A16556" s="232">
        <v>43810</v>
      </c>
      <c r="B16556" s="233">
        <v>345</v>
      </c>
      <c r="C16556" s="233">
        <v>43</v>
      </c>
      <c r="D16556" s="234">
        <v>0.875</v>
      </c>
      <c r="E16556" s="235">
        <v>0</v>
      </c>
      <c r="F16556" s="235">
        <v>0.00009244271100296316</v>
      </c>
    </row>
    <row r="16557" ht="14.25" customHeight="1" spans="1:6" x14ac:dyDescent="0.25">
      <c r="A16557" s="232">
        <v>43810</v>
      </c>
      <c r="B16557" s="233">
        <v>345</v>
      </c>
      <c r="C16557" s="233">
        <v>44</v>
      </c>
      <c r="D16557" s="234">
        <v>0.8958333333321207</v>
      </c>
      <c r="E16557" s="235">
        <v>0</v>
      </c>
      <c r="F16557" s="235">
        <v>0.00008573235169938947</v>
      </c>
    </row>
    <row r="16558" ht="14.25" customHeight="1" spans="1:6" x14ac:dyDescent="0.25">
      <c r="A16558" s="232">
        <v>43810</v>
      </c>
      <c r="B16558" s="233">
        <v>345</v>
      </c>
      <c r="C16558" s="233">
        <v>45</v>
      </c>
      <c r="D16558" s="234">
        <v>0.9166666666678793</v>
      </c>
      <c r="E16558" s="235">
        <v>0</v>
      </c>
      <c r="F16558" s="235">
        <v>0.00007962292009464326</v>
      </c>
    </row>
    <row r="16559" ht="14.25" customHeight="1" spans="1:6" x14ac:dyDescent="0.25">
      <c r="A16559" s="232">
        <v>43810</v>
      </c>
      <c r="B16559" s="233">
        <v>345</v>
      </c>
      <c r="C16559" s="233">
        <v>46</v>
      </c>
      <c r="D16559" s="234">
        <v>0.9375</v>
      </c>
      <c r="E16559" s="235">
        <v>0</v>
      </c>
      <c r="F16559" s="235">
        <v>0.00007000807691340332</v>
      </c>
    </row>
    <row r="16560" ht="14.25" customHeight="1" spans="1:6" x14ac:dyDescent="0.25">
      <c r="A16560" s="232">
        <v>43810</v>
      </c>
      <c r="B16560" s="233">
        <v>345</v>
      </c>
      <c r="C16560" s="233">
        <v>47</v>
      </c>
      <c r="D16560" s="234">
        <v>0.9583333333321207</v>
      </c>
      <c r="E16560" s="235">
        <v>0</v>
      </c>
      <c r="F16560" s="235">
        <v>0.00006029307911569213</v>
      </c>
    </row>
    <row r="16561" ht="14.25" customHeight="1" spans="1:6" x14ac:dyDescent="0.25">
      <c r="A16561" s="232">
        <v>43810</v>
      </c>
      <c r="B16561" s="233">
        <v>345</v>
      </c>
      <c r="C16561" s="233">
        <v>48</v>
      </c>
      <c r="D16561" s="234">
        <v>0.9791666666678793</v>
      </c>
      <c r="E16561" s="235">
        <v>0</v>
      </c>
      <c r="F16561" s="235">
        <v>0.00005127916363327967</v>
      </c>
    </row>
    <row r="16562" ht="14.25" customHeight="1" spans="1:6" x14ac:dyDescent="0.25">
      <c r="A16562" s="232">
        <v>43811</v>
      </c>
      <c r="B16562" s="233">
        <v>346</v>
      </c>
      <c r="C16562" s="233">
        <v>1</v>
      </c>
      <c r="D16562" s="234">
        <v>0</v>
      </c>
      <c r="E16562" s="235">
        <v>0</v>
      </c>
      <c r="F16562" s="235">
        <v>0.000043066485082637236</v>
      </c>
    </row>
    <row r="16563" ht="14.25" customHeight="1" spans="1:6" x14ac:dyDescent="0.25">
      <c r="A16563" s="232">
        <v>43811</v>
      </c>
      <c r="B16563" s="233">
        <v>346</v>
      </c>
      <c r="C16563" s="233">
        <v>2</v>
      </c>
      <c r="D16563" s="234">
        <v>0.020833333332120674</v>
      </c>
      <c r="E16563" s="235">
        <v>0</v>
      </c>
      <c r="F16563" s="235">
        <v>0.000038158908875546014</v>
      </c>
    </row>
    <row r="16564" ht="14.25" customHeight="1" spans="1:6" x14ac:dyDescent="0.25">
      <c r="A16564" s="232">
        <v>43811</v>
      </c>
      <c r="B16564" s="233">
        <v>346</v>
      </c>
      <c r="C16564" s="233">
        <v>3</v>
      </c>
      <c r="D16564" s="234">
        <v>0.041666666667879326</v>
      </c>
      <c r="E16564" s="235">
        <v>0</v>
      </c>
      <c r="F16564" s="235">
        <v>0.000035354579614351036</v>
      </c>
    </row>
    <row r="16565" ht="14.25" customHeight="1" spans="1:6" x14ac:dyDescent="0.25">
      <c r="A16565" s="232">
        <v>43811</v>
      </c>
      <c r="B16565" s="233">
        <v>346</v>
      </c>
      <c r="C16565" s="233">
        <v>4</v>
      </c>
      <c r="D16565" s="234">
        <v>0.0625</v>
      </c>
      <c r="E16565" s="235">
        <v>0</v>
      </c>
      <c r="F16565" s="235">
        <v>0.000033551796517868546</v>
      </c>
    </row>
    <row r="16566" ht="14.25" customHeight="1" spans="1:6" x14ac:dyDescent="0.25">
      <c r="A16566" s="232">
        <v>43811</v>
      </c>
      <c r="B16566" s="233">
        <v>346</v>
      </c>
      <c r="C16566" s="233">
        <v>5</v>
      </c>
      <c r="D16566" s="234">
        <v>0.08333333333212067</v>
      </c>
      <c r="E16566" s="235">
        <v>0</v>
      </c>
      <c r="F16566" s="235">
        <v>0.00003194932265432856</v>
      </c>
    </row>
    <row r="16567" ht="14.25" customHeight="1" spans="1:6" x14ac:dyDescent="0.25">
      <c r="A16567" s="232">
        <v>43811</v>
      </c>
      <c r="B16567" s="233">
        <v>346</v>
      </c>
      <c r="C16567" s="233">
        <v>6</v>
      </c>
      <c r="D16567" s="234">
        <v>0.10416666666787933</v>
      </c>
      <c r="E16567" s="235">
        <v>0</v>
      </c>
      <c r="F16567" s="235">
        <v>0.00003094777648961606</v>
      </c>
    </row>
    <row r="16568" ht="14.25" customHeight="1" spans="1:6" x14ac:dyDescent="0.25">
      <c r="A16568" s="232">
        <v>43811</v>
      </c>
      <c r="B16568" s="233">
        <v>346</v>
      </c>
      <c r="C16568" s="233">
        <v>7</v>
      </c>
      <c r="D16568" s="234">
        <v>0.125</v>
      </c>
      <c r="E16568" s="235">
        <v>0</v>
      </c>
      <c r="F16568" s="235">
        <v>0.000030847621873144815</v>
      </c>
    </row>
    <row r="16569" ht="14.25" customHeight="1" spans="1:6" x14ac:dyDescent="0.25">
      <c r="A16569" s="232">
        <v>43811</v>
      </c>
      <c r="B16569" s="233">
        <v>346</v>
      </c>
      <c r="C16569" s="233">
        <v>8</v>
      </c>
      <c r="D16569" s="234">
        <v>0.14583333333212067</v>
      </c>
      <c r="E16569" s="235">
        <v>0</v>
      </c>
      <c r="F16569" s="235">
        <v>0.00003054715802373107</v>
      </c>
    </row>
    <row r="16570" ht="14.25" customHeight="1" spans="1:6" x14ac:dyDescent="0.25">
      <c r="A16570" s="232">
        <v>43811</v>
      </c>
      <c r="B16570" s="233">
        <v>346</v>
      </c>
      <c r="C16570" s="233">
        <v>9</v>
      </c>
      <c r="D16570" s="234">
        <v>0.16666666666787933</v>
      </c>
      <c r="E16570" s="235">
        <v>0</v>
      </c>
      <c r="F16570" s="235">
        <v>0.00003054715802373107</v>
      </c>
    </row>
    <row r="16571" ht="14.25" customHeight="1" spans="1:6" x14ac:dyDescent="0.25">
      <c r="A16571" s="232">
        <v>43811</v>
      </c>
      <c r="B16571" s="233">
        <v>346</v>
      </c>
      <c r="C16571" s="233">
        <v>10</v>
      </c>
      <c r="D16571" s="234">
        <v>0.1875</v>
      </c>
      <c r="E16571" s="235">
        <v>0</v>
      </c>
      <c r="F16571" s="235">
        <v>0.00003164885880491481</v>
      </c>
    </row>
    <row r="16572" ht="14.25" customHeight="1" spans="1:6" x14ac:dyDescent="0.25">
      <c r="A16572" s="232">
        <v>43811</v>
      </c>
      <c r="B16572" s="233">
        <v>346</v>
      </c>
      <c r="C16572" s="233">
        <v>11</v>
      </c>
      <c r="D16572" s="234">
        <v>0.20833333333212067</v>
      </c>
      <c r="E16572" s="235">
        <v>0</v>
      </c>
      <c r="F16572" s="235">
        <v>0.0000330510234355123</v>
      </c>
    </row>
    <row r="16573" ht="14.25" customHeight="1" spans="1:6" x14ac:dyDescent="0.25">
      <c r="A16573" s="232">
        <v>43811</v>
      </c>
      <c r="B16573" s="233">
        <v>346</v>
      </c>
      <c r="C16573" s="233">
        <v>12</v>
      </c>
      <c r="D16573" s="234">
        <v>0.22916666666787933</v>
      </c>
      <c r="E16573" s="235">
        <v>0</v>
      </c>
      <c r="F16573" s="235">
        <v>0.00003585535269670728</v>
      </c>
    </row>
    <row r="16574" ht="14.25" customHeight="1" spans="1:6" x14ac:dyDescent="0.25">
      <c r="A16574" s="232">
        <v>43811</v>
      </c>
      <c r="B16574" s="233">
        <v>346</v>
      </c>
      <c r="C16574" s="233">
        <v>13</v>
      </c>
      <c r="D16574" s="234">
        <v>0.25</v>
      </c>
      <c r="E16574" s="235">
        <v>0</v>
      </c>
      <c r="F16574" s="235">
        <v>0.000043366948932050984</v>
      </c>
    </row>
    <row r="16575" ht="14.25" customHeight="1" spans="1:6" x14ac:dyDescent="0.25">
      <c r="A16575" s="232">
        <v>43811</v>
      </c>
      <c r="B16575" s="233">
        <v>346</v>
      </c>
      <c r="C16575" s="233">
        <v>14</v>
      </c>
      <c r="D16575" s="234">
        <v>0.2708333333321207</v>
      </c>
      <c r="E16575" s="235">
        <v>0</v>
      </c>
      <c r="F16575" s="235">
        <v>0.00005177993671563594</v>
      </c>
    </row>
    <row r="16576" ht="14.25" customHeight="1" spans="1:6" x14ac:dyDescent="0.25">
      <c r="A16576" s="232">
        <v>43811</v>
      </c>
      <c r="B16576" s="233">
        <v>346</v>
      </c>
      <c r="C16576" s="233">
        <v>15</v>
      </c>
      <c r="D16576" s="234">
        <v>0.2916666666678793</v>
      </c>
      <c r="E16576" s="235">
        <v>0</v>
      </c>
      <c r="F16576" s="235">
        <v>0.00006269678991100212</v>
      </c>
    </row>
    <row r="16577" ht="14.25" customHeight="1" spans="1:6" x14ac:dyDescent="0.25">
      <c r="A16577" s="232">
        <v>43811</v>
      </c>
      <c r="B16577" s="233">
        <v>346</v>
      </c>
      <c r="C16577" s="233">
        <v>16</v>
      </c>
      <c r="D16577" s="234">
        <v>0.3125</v>
      </c>
      <c r="E16577" s="235">
        <v>0</v>
      </c>
      <c r="F16577" s="235">
        <v>0.00007040869537928833</v>
      </c>
    </row>
    <row r="16578" ht="14.25" customHeight="1" spans="1:6" x14ac:dyDescent="0.25">
      <c r="A16578" s="232">
        <v>43811</v>
      </c>
      <c r="B16578" s="233">
        <v>346</v>
      </c>
      <c r="C16578" s="233">
        <v>17</v>
      </c>
      <c r="D16578" s="234">
        <v>0.3333333333321207</v>
      </c>
      <c r="E16578" s="235">
        <v>2.419541133385584e-7</v>
      </c>
      <c r="F16578" s="235">
        <v>0.00007351348848989705</v>
      </c>
    </row>
    <row r="16579" ht="14.25" customHeight="1" spans="1:6" x14ac:dyDescent="0.25">
      <c r="A16579" s="232">
        <v>43811</v>
      </c>
      <c r="B16579" s="233">
        <v>346</v>
      </c>
      <c r="C16579" s="233">
        <v>18</v>
      </c>
      <c r="D16579" s="234">
        <v>0.3541666666678793</v>
      </c>
      <c r="E16579" s="235">
        <v>0.000005905122973503161</v>
      </c>
      <c r="F16579" s="235">
        <v>0.00007251194232518454</v>
      </c>
    </row>
    <row r="16580" ht="14.25" customHeight="1" spans="1:6" x14ac:dyDescent="0.25">
      <c r="A16580" s="232">
        <v>43811</v>
      </c>
      <c r="B16580" s="233">
        <v>346</v>
      </c>
      <c r="C16580" s="233">
        <v>19</v>
      </c>
      <c r="D16580" s="234">
        <v>0.375</v>
      </c>
      <c r="E16580" s="235">
        <v>0.000022988650597563756</v>
      </c>
      <c r="F16580" s="235">
        <v>0.0000724117877087133</v>
      </c>
    </row>
    <row r="16581" ht="14.25" customHeight="1" spans="1:6" x14ac:dyDescent="0.25">
      <c r="A16581" s="232">
        <v>43811</v>
      </c>
      <c r="B16581" s="233">
        <v>346</v>
      </c>
      <c r="C16581" s="233">
        <v>20</v>
      </c>
      <c r="D16581" s="234">
        <v>0.3958333333321207</v>
      </c>
      <c r="E16581" s="235">
        <v>0.000045684108088961526</v>
      </c>
      <c r="F16581" s="235">
        <v>0.0000724117877087133</v>
      </c>
    </row>
    <row r="16582" ht="14.25" customHeight="1" spans="1:6" x14ac:dyDescent="0.25">
      <c r="A16582" s="232">
        <v>43811</v>
      </c>
      <c r="B16582" s="233">
        <v>346</v>
      </c>
      <c r="C16582" s="233">
        <v>21</v>
      </c>
      <c r="D16582" s="234">
        <v>0.4166666666678793</v>
      </c>
      <c r="E16582" s="235">
        <v>0.00007100005258923039</v>
      </c>
      <c r="F16582" s="235">
        <v>0.00007100962307811582</v>
      </c>
    </row>
    <row r="16583" ht="14.25" customHeight="1" spans="1:6" x14ac:dyDescent="0.25">
      <c r="A16583" s="232">
        <v>43811</v>
      </c>
      <c r="B16583" s="233">
        <v>346</v>
      </c>
      <c r="C16583" s="233">
        <v>22</v>
      </c>
      <c r="D16583" s="234">
        <v>0.4375</v>
      </c>
      <c r="E16583" s="235">
        <v>0.00009907398083413024</v>
      </c>
      <c r="F16583" s="235">
        <v>0.00007100962307811582</v>
      </c>
    </row>
    <row r="16584" ht="14.25" customHeight="1" spans="1:6" x14ac:dyDescent="0.25">
      <c r="A16584" s="232">
        <v>43811</v>
      </c>
      <c r="B16584" s="233">
        <v>346</v>
      </c>
      <c r="C16584" s="233">
        <v>23</v>
      </c>
      <c r="D16584" s="234">
        <v>0.4583333333321207</v>
      </c>
      <c r="E16584" s="235">
        <v>0.00010918121269123153</v>
      </c>
      <c r="F16584" s="235">
        <v>0.00007040869537928833</v>
      </c>
    </row>
    <row r="16585" ht="14.25" customHeight="1" spans="1:6" x14ac:dyDescent="0.25">
      <c r="A16585" s="232">
        <v>43811</v>
      </c>
      <c r="B16585" s="233">
        <v>346</v>
      </c>
      <c r="C16585" s="233">
        <v>24</v>
      </c>
      <c r="D16585" s="234">
        <v>0.4791666666678793</v>
      </c>
      <c r="E16585" s="235">
        <v>0.00011455343018574616</v>
      </c>
      <c r="F16585" s="235">
        <v>0.00007131008692752957</v>
      </c>
    </row>
    <row r="16586" ht="14.25" customHeight="1" spans="1:6" x14ac:dyDescent="0.25">
      <c r="A16586" s="232">
        <v>43811</v>
      </c>
      <c r="B16586" s="233">
        <v>346</v>
      </c>
      <c r="C16586" s="233">
        <v>25</v>
      </c>
      <c r="D16586" s="234">
        <v>0.5</v>
      </c>
      <c r="E16586" s="235">
        <v>0.00011434896091245812</v>
      </c>
      <c r="F16586" s="235">
        <v>0.00007341333387342581</v>
      </c>
    </row>
    <row r="16587" ht="14.25" customHeight="1" spans="1:6" x14ac:dyDescent="0.25">
      <c r="A16587" s="232">
        <v>43811</v>
      </c>
      <c r="B16587" s="233">
        <v>346</v>
      </c>
      <c r="C16587" s="233">
        <v>26</v>
      </c>
      <c r="D16587" s="234">
        <v>0.5208333333321207</v>
      </c>
      <c r="E16587" s="235">
        <v>0.00011171678035488496</v>
      </c>
      <c r="F16587" s="235">
        <v>0.00007341333387342581</v>
      </c>
    </row>
    <row r="16588" ht="14.25" customHeight="1" spans="1:6" x14ac:dyDescent="0.25">
      <c r="A16588" s="232">
        <v>43811</v>
      </c>
      <c r="B16588" s="233">
        <v>346</v>
      </c>
      <c r="C16588" s="233">
        <v>27</v>
      </c>
      <c r="D16588" s="234">
        <v>0.5416666666678793</v>
      </c>
      <c r="E16588" s="235">
        <v>0.00010494378871557809</v>
      </c>
      <c r="F16588" s="235">
        <v>0.00007191101462635705</v>
      </c>
    </row>
    <row r="16589" ht="14.25" customHeight="1" spans="1:6" x14ac:dyDescent="0.25">
      <c r="A16589" s="232">
        <v>43811</v>
      </c>
      <c r="B16589" s="233">
        <v>346</v>
      </c>
      <c r="C16589" s="233">
        <v>28</v>
      </c>
      <c r="D16589" s="234">
        <v>0.5625</v>
      </c>
      <c r="E16589" s="235">
        <v>0.00008988067126855439</v>
      </c>
      <c r="F16589" s="235">
        <v>0.00007080931384517331</v>
      </c>
    </row>
    <row r="16590" ht="14.25" customHeight="1" spans="1:6" x14ac:dyDescent="0.25">
      <c r="A16590" s="232">
        <v>43811</v>
      </c>
      <c r="B16590" s="233">
        <v>346</v>
      </c>
      <c r="C16590" s="233">
        <v>29</v>
      </c>
      <c r="D16590" s="234">
        <v>0.5833333333321207</v>
      </c>
      <c r="E16590" s="235">
        <v>0.00007388290682370126</v>
      </c>
      <c r="F16590" s="235">
        <v>0.00007010823152987456</v>
      </c>
    </row>
    <row r="16591" ht="14.25" customHeight="1" spans="1:6" x14ac:dyDescent="0.25">
      <c r="A16591" s="232">
        <v>43811</v>
      </c>
      <c r="B16591" s="233">
        <v>346</v>
      </c>
      <c r="C16591" s="233">
        <v>30</v>
      </c>
      <c r="D16591" s="234">
        <v>0.6041666666678793</v>
      </c>
      <c r="E16591" s="235">
        <v>0.000056491958009732136</v>
      </c>
      <c r="F16591" s="235">
        <v>0.00007251194232518454</v>
      </c>
    </row>
    <row r="16592" ht="14.25" customHeight="1" spans="1:6" x14ac:dyDescent="0.25">
      <c r="A16592" s="232">
        <v>43811</v>
      </c>
      <c r="B16592" s="233">
        <v>346</v>
      </c>
      <c r="C16592" s="233">
        <v>31</v>
      </c>
      <c r="D16592" s="234">
        <v>0.625</v>
      </c>
      <c r="E16592" s="235">
        <v>0.00003623806427153952</v>
      </c>
      <c r="F16592" s="235">
        <v>0.00007551658081932205</v>
      </c>
    </row>
    <row r="16593" ht="14.25" customHeight="1" spans="1:6" x14ac:dyDescent="0.25">
      <c r="A16593" s="232">
        <v>43811</v>
      </c>
      <c r="B16593" s="233">
        <v>346</v>
      </c>
      <c r="C16593" s="233">
        <v>32</v>
      </c>
      <c r="D16593" s="234">
        <v>0.6458333333321207</v>
      </c>
      <c r="E16593" s="235">
        <v>0.000015382437793798202</v>
      </c>
      <c r="F16593" s="235">
        <v>0.00008342879552055075</v>
      </c>
    </row>
    <row r="16594" ht="14.25" customHeight="1" spans="1:6" x14ac:dyDescent="0.25">
      <c r="A16594" s="232">
        <v>43811</v>
      </c>
      <c r="B16594" s="233">
        <v>346</v>
      </c>
      <c r="C16594" s="233">
        <v>33</v>
      </c>
      <c r="D16594" s="234">
        <v>0.6666666666678793</v>
      </c>
      <c r="E16594" s="235">
        <v>0.0000046585123375840814</v>
      </c>
      <c r="F16594" s="235">
        <v>0.00009384487563356067</v>
      </c>
    </row>
    <row r="16595" ht="14.25" customHeight="1" spans="1:6" x14ac:dyDescent="0.25">
      <c r="A16595" s="232">
        <v>43811</v>
      </c>
      <c r="B16595" s="233">
        <v>346</v>
      </c>
      <c r="C16595" s="233">
        <v>34</v>
      </c>
      <c r="D16595" s="234">
        <v>0.6875</v>
      </c>
      <c r="E16595" s="235">
        <v>9.919846805779644e-8</v>
      </c>
      <c r="F16595" s="235">
        <v>0.00010630410992258409</v>
      </c>
    </row>
    <row r="16596" ht="14.25" customHeight="1" spans="1:6" x14ac:dyDescent="0.25">
      <c r="A16596" s="232">
        <v>43811</v>
      </c>
      <c r="B16596" s="233">
        <v>346</v>
      </c>
      <c r="C16596" s="233">
        <v>35</v>
      </c>
      <c r="D16596" s="234">
        <v>0.7083333333321207</v>
      </c>
      <c r="E16596" s="235">
        <v>4.377309653265101e-9</v>
      </c>
      <c r="F16596" s="235">
        <v>0.00011531802540499654</v>
      </c>
    </row>
    <row r="16597" ht="14.25" customHeight="1" spans="1:6" x14ac:dyDescent="0.25">
      <c r="A16597" s="232">
        <v>43811</v>
      </c>
      <c r="B16597" s="233">
        <v>346</v>
      </c>
      <c r="C16597" s="233">
        <v>36</v>
      </c>
      <c r="D16597" s="234">
        <v>0.7291666666678793</v>
      </c>
      <c r="E16597" s="235">
        <v>0</v>
      </c>
      <c r="F16597" s="235">
        <v>0.00011546825732970343</v>
      </c>
    </row>
    <row r="16598" ht="14.25" customHeight="1" spans="1:6" x14ac:dyDescent="0.25">
      <c r="A16598" s="232">
        <v>43811</v>
      </c>
      <c r="B16598" s="233">
        <v>346</v>
      </c>
      <c r="C16598" s="233">
        <v>37</v>
      </c>
      <c r="D16598" s="234">
        <v>0.75</v>
      </c>
      <c r="E16598" s="235">
        <v>0</v>
      </c>
      <c r="F16598" s="235">
        <v>0.00011563852017770453</v>
      </c>
    </row>
    <row r="16599" ht="14.25" customHeight="1" spans="1:6" x14ac:dyDescent="0.25">
      <c r="A16599" s="232">
        <v>43811</v>
      </c>
      <c r="B16599" s="233">
        <v>346</v>
      </c>
      <c r="C16599" s="233">
        <v>38</v>
      </c>
      <c r="D16599" s="234">
        <v>0.7708333333321207</v>
      </c>
      <c r="E16599" s="235">
        <v>0</v>
      </c>
      <c r="F16599" s="235">
        <v>0.00011369552061816228</v>
      </c>
    </row>
    <row r="16600" ht="14.25" customHeight="1" spans="1:6" x14ac:dyDescent="0.25">
      <c r="A16600" s="232">
        <v>43811</v>
      </c>
      <c r="B16600" s="233">
        <v>346</v>
      </c>
      <c r="C16600" s="233">
        <v>39</v>
      </c>
      <c r="D16600" s="234">
        <v>0.7916666666678793</v>
      </c>
      <c r="E16600" s="235">
        <v>0</v>
      </c>
      <c r="F16600" s="235">
        <v>0.00010865774340965849</v>
      </c>
    </row>
    <row r="16601" ht="14.25" customHeight="1" spans="1:6" x14ac:dyDescent="0.25">
      <c r="A16601" s="232">
        <v>43811</v>
      </c>
      <c r="B16601" s="233">
        <v>346</v>
      </c>
      <c r="C16601" s="233">
        <v>40</v>
      </c>
      <c r="D16601" s="234">
        <v>0.8125</v>
      </c>
      <c r="E16601" s="235">
        <v>0</v>
      </c>
      <c r="F16601" s="235">
        <v>0.00010330948689009374</v>
      </c>
    </row>
    <row r="16602" ht="14.25" customHeight="1" spans="1:6" x14ac:dyDescent="0.25">
      <c r="A16602" s="232">
        <v>43811</v>
      </c>
      <c r="B16602" s="233">
        <v>346</v>
      </c>
      <c r="C16602" s="233">
        <v>41</v>
      </c>
      <c r="D16602" s="234">
        <v>0.8333333333321207</v>
      </c>
      <c r="E16602" s="235">
        <v>0</v>
      </c>
      <c r="F16602" s="235">
        <v>0.00009925322492300816</v>
      </c>
    </row>
    <row r="16603" ht="14.25" customHeight="1" spans="1:6" x14ac:dyDescent="0.25">
      <c r="A16603" s="232">
        <v>43811</v>
      </c>
      <c r="B16603" s="233">
        <v>346</v>
      </c>
      <c r="C16603" s="233">
        <v>42</v>
      </c>
      <c r="D16603" s="234">
        <v>0.8541666666678793</v>
      </c>
      <c r="E16603" s="235">
        <v>0</v>
      </c>
      <c r="F16603" s="235">
        <v>0.00009644889566181314</v>
      </c>
    </row>
    <row r="16604" ht="14.25" customHeight="1" spans="1:6" x14ac:dyDescent="0.25">
      <c r="A16604" s="232">
        <v>43811</v>
      </c>
      <c r="B16604" s="233">
        <v>346</v>
      </c>
      <c r="C16604" s="233">
        <v>43</v>
      </c>
      <c r="D16604" s="234">
        <v>0.875</v>
      </c>
      <c r="E16604" s="235">
        <v>0</v>
      </c>
      <c r="F16604" s="235">
        <v>0.00009234255638649195</v>
      </c>
    </row>
    <row r="16605" ht="14.25" customHeight="1" spans="1:6" x14ac:dyDescent="0.25">
      <c r="A16605" s="232">
        <v>43811</v>
      </c>
      <c r="B16605" s="233">
        <v>346</v>
      </c>
      <c r="C16605" s="233">
        <v>44</v>
      </c>
      <c r="D16605" s="234">
        <v>0.8958333333321207</v>
      </c>
      <c r="E16605" s="235">
        <v>0</v>
      </c>
      <c r="F16605" s="235">
        <v>0.00008683405248057323</v>
      </c>
    </row>
    <row r="16606" ht="14.25" customHeight="1" spans="1:6" x14ac:dyDescent="0.25">
      <c r="A16606" s="232">
        <v>43811</v>
      </c>
      <c r="B16606" s="233">
        <v>346</v>
      </c>
      <c r="C16606" s="233">
        <v>45</v>
      </c>
      <c r="D16606" s="234">
        <v>0.9166666666678793</v>
      </c>
      <c r="E16606" s="235">
        <v>0</v>
      </c>
      <c r="F16606" s="235">
        <v>0.000081125239341712</v>
      </c>
    </row>
    <row r="16607" ht="14.25" customHeight="1" spans="1:6" x14ac:dyDescent="0.25">
      <c r="A16607" s="232">
        <v>43811</v>
      </c>
      <c r="B16607" s="233">
        <v>346</v>
      </c>
      <c r="C16607" s="233">
        <v>46</v>
      </c>
      <c r="D16607" s="234">
        <v>0.9375</v>
      </c>
      <c r="E16607" s="235">
        <v>0</v>
      </c>
      <c r="F16607" s="235">
        <v>0.00007060900461223083</v>
      </c>
    </row>
    <row r="16608" ht="14.25" customHeight="1" spans="1:6" x14ac:dyDescent="0.25">
      <c r="A16608" s="232">
        <v>43811</v>
      </c>
      <c r="B16608" s="233">
        <v>346</v>
      </c>
      <c r="C16608" s="233">
        <v>47</v>
      </c>
      <c r="D16608" s="234">
        <v>0.9583333333321207</v>
      </c>
      <c r="E16608" s="235">
        <v>0</v>
      </c>
      <c r="F16608" s="235">
        <v>0.00006049338834863463</v>
      </c>
    </row>
    <row r="16609" ht="14.25" customHeight="1" spans="1:6" x14ac:dyDescent="0.25">
      <c r="A16609" s="232">
        <v>43811</v>
      </c>
      <c r="B16609" s="233">
        <v>346</v>
      </c>
      <c r="C16609" s="233">
        <v>48</v>
      </c>
      <c r="D16609" s="234">
        <v>0.9791666666678793</v>
      </c>
      <c r="E16609" s="235">
        <v>0</v>
      </c>
      <c r="F16609" s="235">
        <v>0.000049977153619153456</v>
      </c>
    </row>
    <row r="16610" ht="14.25" customHeight="1" spans="1:6" x14ac:dyDescent="0.25">
      <c r="A16610" s="232">
        <v>43812</v>
      </c>
      <c r="B16610" s="233">
        <v>347</v>
      </c>
      <c r="C16610" s="233">
        <v>1</v>
      </c>
      <c r="D16610" s="234">
        <v>0</v>
      </c>
      <c r="E16610" s="235">
        <v>0</v>
      </c>
      <c r="F16610" s="235">
        <v>0.00004276602123322348</v>
      </c>
    </row>
    <row r="16611" ht="14.25" customHeight="1" spans="1:6" x14ac:dyDescent="0.25">
      <c r="A16611" s="232">
        <v>43812</v>
      </c>
      <c r="B16611" s="233">
        <v>347</v>
      </c>
      <c r="C16611" s="233">
        <v>2</v>
      </c>
      <c r="D16611" s="234">
        <v>0.020833333332120674</v>
      </c>
      <c r="E16611" s="235">
        <v>0</v>
      </c>
      <c r="F16611" s="235">
        <v>0.00003775829040966103</v>
      </c>
    </row>
    <row r="16612" ht="14.25" customHeight="1" spans="1:6" x14ac:dyDescent="0.25">
      <c r="A16612" s="232">
        <v>43812</v>
      </c>
      <c r="B16612" s="233">
        <v>347</v>
      </c>
      <c r="C16612" s="233">
        <v>3</v>
      </c>
      <c r="D16612" s="234">
        <v>0.041666666667879326</v>
      </c>
      <c r="E16612" s="235">
        <v>0</v>
      </c>
      <c r="F16612" s="235">
        <v>0.000035354579614351036</v>
      </c>
    </row>
    <row r="16613" ht="14.25" customHeight="1" spans="1:6" x14ac:dyDescent="0.25">
      <c r="A16613" s="232">
        <v>43812</v>
      </c>
      <c r="B16613" s="233">
        <v>347</v>
      </c>
      <c r="C16613" s="233">
        <v>4</v>
      </c>
      <c r="D16613" s="234">
        <v>0.0625</v>
      </c>
      <c r="E16613" s="235">
        <v>0</v>
      </c>
      <c r="F16613" s="235">
        <v>0.000033852260367282293</v>
      </c>
    </row>
    <row r="16614" ht="14.25" customHeight="1" spans="1:6" x14ac:dyDescent="0.25">
      <c r="A16614" s="232">
        <v>43812</v>
      </c>
      <c r="B16614" s="233">
        <v>347</v>
      </c>
      <c r="C16614" s="233">
        <v>5</v>
      </c>
      <c r="D16614" s="234">
        <v>0.08333333333212067</v>
      </c>
      <c r="E16614" s="235">
        <v>0</v>
      </c>
      <c r="F16614" s="235">
        <v>0.0000318491680378573</v>
      </c>
    </row>
    <row r="16615" ht="14.25" customHeight="1" spans="1:6" x14ac:dyDescent="0.25">
      <c r="A16615" s="232">
        <v>43812</v>
      </c>
      <c r="B16615" s="233">
        <v>347</v>
      </c>
      <c r="C16615" s="233">
        <v>6</v>
      </c>
      <c r="D16615" s="234">
        <v>0.10416666666787933</v>
      </c>
      <c r="E16615" s="235">
        <v>0</v>
      </c>
      <c r="F16615" s="235">
        <v>0.00003074746725667356</v>
      </c>
    </row>
    <row r="16616" ht="14.25" customHeight="1" spans="1:6" x14ac:dyDescent="0.25">
      <c r="A16616" s="232">
        <v>43812</v>
      </c>
      <c r="B16616" s="233">
        <v>347</v>
      </c>
      <c r="C16616" s="233">
        <v>7</v>
      </c>
      <c r="D16616" s="234">
        <v>0.125</v>
      </c>
      <c r="E16616" s="235">
        <v>0</v>
      </c>
      <c r="F16616" s="235">
        <v>0.00003094777648961606</v>
      </c>
    </row>
    <row r="16617" ht="14.25" customHeight="1" spans="1:6" x14ac:dyDescent="0.25">
      <c r="A16617" s="232">
        <v>43812</v>
      </c>
      <c r="B16617" s="233">
        <v>347</v>
      </c>
      <c r="C16617" s="233">
        <v>8</v>
      </c>
      <c r="D16617" s="234">
        <v>0.14583333333212067</v>
      </c>
      <c r="E16617" s="235">
        <v>0</v>
      </c>
      <c r="F16617" s="235">
        <v>0.00003074746725667356</v>
      </c>
    </row>
    <row r="16618" ht="14.25" customHeight="1" spans="1:6" x14ac:dyDescent="0.25">
      <c r="A16618" s="232">
        <v>43812</v>
      </c>
      <c r="B16618" s="233">
        <v>347</v>
      </c>
      <c r="C16618" s="233">
        <v>9</v>
      </c>
      <c r="D16618" s="234">
        <v>0.16666666666787933</v>
      </c>
      <c r="E16618" s="235">
        <v>0</v>
      </c>
      <c r="F16618" s="235">
        <v>0.00003054715802373107</v>
      </c>
    </row>
    <row r="16619" ht="14.25" customHeight="1" spans="1:6" x14ac:dyDescent="0.25">
      <c r="A16619" s="232">
        <v>43812</v>
      </c>
      <c r="B16619" s="233">
        <v>347</v>
      </c>
      <c r="C16619" s="233">
        <v>10</v>
      </c>
      <c r="D16619" s="234">
        <v>0.1875</v>
      </c>
      <c r="E16619" s="235">
        <v>0</v>
      </c>
      <c r="F16619" s="235">
        <v>0.0000318491680378573</v>
      </c>
    </row>
    <row r="16620" ht="14.25" customHeight="1" spans="1:6" x14ac:dyDescent="0.25">
      <c r="A16620" s="232">
        <v>43812</v>
      </c>
      <c r="B16620" s="233">
        <v>347</v>
      </c>
      <c r="C16620" s="233">
        <v>11</v>
      </c>
      <c r="D16620" s="234">
        <v>0.20833333333212067</v>
      </c>
      <c r="E16620" s="235">
        <v>0</v>
      </c>
      <c r="F16620" s="235">
        <v>0.0000330510234355123</v>
      </c>
    </row>
    <row r="16621" ht="14.25" customHeight="1" spans="1:6" x14ac:dyDescent="0.25">
      <c r="A16621" s="232">
        <v>43812</v>
      </c>
      <c r="B16621" s="233">
        <v>347</v>
      </c>
      <c r="C16621" s="233">
        <v>12</v>
      </c>
      <c r="D16621" s="234">
        <v>0.22916666666787933</v>
      </c>
      <c r="E16621" s="235">
        <v>0</v>
      </c>
      <c r="F16621" s="235">
        <v>0.00003625597116259227</v>
      </c>
    </row>
    <row r="16622" ht="14.25" customHeight="1" spans="1:6" x14ac:dyDescent="0.25">
      <c r="A16622" s="232">
        <v>43812</v>
      </c>
      <c r="B16622" s="233">
        <v>347</v>
      </c>
      <c r="C16622" s="233">
        <v>13</v>
      </c>
      <c r="D16622" s="234">
        <v>0.25</v>
      </c>
      <c r="E16622" s="235">
        <v>0</v>
      </c>
      <c r="F16622" s="235">
        <v>0.00004316663969910849</v>
      </c>
    </row>
    <row r="16623" ht="14.25" customHeight="1" spans="1:6" x14ac:dyDescent="0.25">
      <c r="A16623" s="232">
        <v>43812</v>
      </c>
      <c r="B16623" s="233">
        <v>347</v>
      </c>
      <c r="C16623" s="233">
        <v>14</v>
      </c>
      <c r="D16623" s="234">
        <v>0.2708333333321207</v>
      </c>
      <c r="E16623" s="235">
        <v>0</v>
      </c>
      <c r="F16623" s="235">
        <v>0.00005047792670150969</v>
      </c>
    </row>
    <row r="16624" ht="14.25" customHeight="1" spans="1:6" x14ac:dyDescent="0.25">
      <c r="A16624" s="232">
        <v>43812</v>
      </c>
      <c r="B16624" s="233">
        <v>347</v>
      </c>
      <c r="C16624" s="233">
        <v>15</v>
      </c>
      <c r="D16624" s="234">
        <v>0.2916666666678793</v>
      </c>
      <c r="E16624" s="235">
        <v>0</v>
      </c>
      <c r="F16624" s="235">
        <v>0.00006099416143099088</v>
      </c>
    </row>
    <row r="16625" ht="14.25" customHeight="1" spans="1:6" x14ac:dyDescent="0.25">
      <c r="A16625" s="232">
        <v>43812</v>
      </c>
      <c r="B16625" s="233">
        <v>347</v>
      </c>
      <c r="C16625" s="233">
        <v>16</v>
      </c>
      <c r="D16625" s="234">
        <v>0.3125</v>
      </c>
      <c r="E16625" s="235">
        <v>0</v>
      </c>
      <c r="F16625" s="235">
        <v>0.00006930699459810458</v>
      </c>
    </row>
    <row r="16626" ht="14.25" customHeight="1" spans="1:6" x14ac:dyDescent="0.25">
      <c r="A16626" s="232">
        <v>43812</v>
      </c>
      <c r="B16626" s="233">
        <v>347</v>
      </c>
      <c r="C16626" s="233">
        <v>17</v>
      </c>
      <c r="D16626" s="234">
        <v>0.3333333333321207</v>
      </c>
      <c r="E16626" s="235">
        <v>4.895894677451203e-7</v>
      </c>
      <c r="F16626" s="235">
        <v>0.0000718108600098858</v>
      </c>
    </row>
    <row r="16627" ht="14.25" customHeight="1" spans="1:6" x14ac:dyDescent="0.25">
      <c r="A16627" s="232">
        <v>43812</v>
      </c>
      <c r="B16627" s="233">
        <v>347</v>
      </c>
      <c r="C16627" s="233">
        <v>18</v>
      </c>
      <c r="D16627" s="234">
        <v>0.3541666666678793</v>
      </c>
      <c r="E16627" s="235">
        <v>0.000004569501698954456</v>
      </c>
      <c r="F16627" s="235">
        <v>0.00007060900461223083</v>
      </c>
    </row>
    <row r="16628" ht="14.25" customHeight="1" spans="1:6" x14ac:dyDescent="0.25">
      <c r="A16628" s="232">
        <v>43812</v>
      </c>
      <c r="B16628" s="233">
        <v>347</v>
      </c>
      <c r="C16628" s="233">
        <v>19</v>
      </c>
      <c r="D16628" s="234">
        <v>0.375</v>
      </c>
      <c r="E16628" s="235">
        <v>0.000013532608517274573</v>
      </c>
      <c r="F16628" s="235">
        <v>0.00006980776768046082</v>
      </c>
    </row>
    <row r="16629" ht="14.25" customHeight="1" spans="1:6" x14ac:dyDescent="0.25">
      <c r="A16629" s="232">
        <v>43812</v>
      </c>
      <c r="B16629" s="233">
        <v>347</v>
      </c>
      <c r="C16629" s="233">
        <v>20</v>
      </c>
      <c r="D16629" s="234">
        <v>0.3958333333321207</v>
      </c>
      <c r="E16629" s="235">
        <v>0.000026043036064952583</v>
      </c>
      <c r="F16629" s="235">
        <v>0.00006870606689927708</v>
      </c>
    </row>
    <row r="16630" ht="14.25" customHeight="1" spans="1:6" x14ac:dyDescent="0.25">
      <c r="A16630" s="232">
        <v>43812</v>
      </c>
      <c r="B16630" s="233">
        <v>347</v>
      </c>
      <c r="C16630" s="233">
        <v>21</v>
      </c>
      <c r="D16630" s="234">
        <v>0.4166666666678793</v>
      </c>
      <c r="E16630" s="235">
        <v>0.00003895896023187084</v>
      </c>
      <c r="F16630" s="235">
        <v>0.00006580158302161085</v>
      </c>
    </row>
    <row r="16631" ht="14.25" customHeight="1" spans="1:6" x14ac:dyDescent="0.25">
      <c r="A16631" s="232">
        <v>43812</v>
      </c>
      <c r="B16631" s="233">
        <v>347</v>
      </c>
      <c r="C16631" s="233">
        <v>22</v>
      </c>
      <c r="D16631" s="234">
        <v>0.4375</v>
      </c>
      <c r="E16631" s="235">
        <v>0.00005407291118585127</v>
      </c>
      <c r="F16631" s="235">
        <v>0.00006500034608984085</v>
      </c>
    </row>
    <row r="16632" ht="14.25" customHeight="1" spans="1:6" x14ac:dyDescent="0.25">
      <c r="A16632" s="232">
        <v>43812</v>
      </c>
      <c r="B16632" s="233">
        <v>347</v>
      </c>
      <c r="C16632" s="233">
        <v>23</v>
      </c>
      <c r="D16632" s="234">
        <v>0.4583333333321207</v>
      </c>
      <c r="E16632" s="235">
        <v>0.00006779287438133107</v>
      </c>
      <c r="F16632" s="235">
        <v>0.00006459972762395585</v>
      </c>
    </row>
    <row r="16633" ht="14.25" customHeight="1" spans="1:6" x14ac:dyDescent="0.25">
      <c r="A16633" s="232">
        <v>43812</v>
      </c>
      <c r="B16633" s="233">
        <v>347</v>
      </c>
      <c r="C16633" s="233">
        <v>24</v>
      </c>
      <c r="D16633" s="234">
        <v>0.4791666666678793</v>
      </c>
      <c r="E16633" s="235">
        <v>0.00008038756291770979</v>
      </c>
      <c r="F16633" s="235">
        <v>0.00006500034608984085</v>
      </c>
    </row>
    <row r="16634" ht="14.25" customHeight="1" spans="1:6" x14ac:dyDescent="0.25">
      <c r="A16634" s="232">
        <v>43812</v>
      </c>
      <c r="B16634" s="233">
        <v>347</v>
      </c>
      <c r="C16634" s="233">
        <v>25</v>
      </c>
      <c r="D16634" s="234">
        <v>0.5</v>
      </c>
      <c r="E16634" s="235">
        <v>0.00008983327296890301</v>
      </c>
      <c r="F16634" s="235">
        <v>0.00006640251072043834</v>
      </c>
    </row>
    <row r="16635" ht="14.25" customHeight="1" spans="1:6" x14ac:dyDescent="0.25">
      <c r="A16635" s="232">
        <v>43812</v>
      </c>
      <c r="B16635" s="233">
        <v>347</v>
      </c>
      <c r="C16635" s="233">
        <v>26</v>
      </c>
      <c r="D16635" s="234">
        <v>0.5208333333321207</v>
      </c>
      <c r="E16635" s="235">
        <v>0.00007779049372505404</v>
      </c>
      <c r="F16635" s="235">
        <v>0.00006630235610396709</v>
      </c>
    </row>
    <row r="16636" ht="14.25" customHeight="1" spans="1:6" x14ac:dyDescent="0.25">
      <c r="A16636" s="232">
        <v>43812</v>
      </c>
      <c r="B16636" s="233">
        <v>347</v>
      </c>
      <c r="C16636" s="233">
        <v>27</v>
      </c>
      <c r="D16636" s="234">
        <v>0.5416666666678793</v>
      </c>
      <c r="E16636" s="235">
        <v>0.0000805843919511082</v>
      </c>
      <c r="F16636" s="235">
        <v>0.00006520065532278334</v>
      </c>
    </row>
    <row r="16637" ht="14.25" customHeight="1" spans="1:6" x14ac:dyDescent="0.25">
      <c r="A16637" s="232">
        <v>43812</v>
      </c>
      <c r="B16637" s="233">
        <v>347</v>
      </c>
      <c r="C16637" s="233">
        <v>28</v>
      </c>
      <c r="D16637" s="234">
        <v>0.5625</v>
      </c>
      <c r="E16637" s="235">
        <v>0.00006975104732469198</v>
      </c>
      <c r="F16637" s="235">
        <v>0.00006439941839101337</v>
      </c>
    </row>
    <row r="16638" ht="14.25" customHeight="1" spans="1:6" x14ac:dyDescent="0.25">
      <c r="A16638" s="232">
        <v>43812</v>
      </c>
      <c r="B16638" s="233">
        <v>347</v>
      </c>
      <c r="C16638" s="233">
        <v>29</v>
      </c>
      <c r="D16638" s="234">
        <v>0.5833333333321207</v>
      </c>
      <c r="E16638" s="235">
        <v>0.000053710216191815906</v>
      </c>
      <c r="F16638" s="235">
        <v>0.00006540096455572584</v>
      </c>
    </row>
    <row r="16639" ht="14.25" customHeight="1" spans="1:6" x14ac:dyDescent="0.25">
      <c r="A16639" s="232">
        <v>43812</v>
      </c>
      <c r="B16639" s="233">
        <v>347</v>
      </c>
      <c r="C16639" s="233">
        <v>30</v>
      </c>
      <c r="D16639" s="234">
        <v>0.6041666666678793</v>
      </c>
      <c r="E16639" s="235">
        <v>0.00004007656723594431</v>
      </c>
      <c r="F16639" s="235">
        <v>0.00006830544843339208</v>
      </c>
    </row>
    <row r="16640" ht="14.25" customHeight="1" spans="1:6" x14ac:dyDescent="0.25">
      <c r="A16640" s="232">
        <v>43812</v>
      </c>
      <c r="B16640" s="233">
        <v>347</v>
      </c>
      <c r="C16640" s="233">
        <v>31</v>
      </c>
      <c r="D16640" s="234">
        <v>0.625</v>
      </c>
      <c r="E16640" s="235">
        <v>0.000024441923118341667</v>
      </c>
      <c r="F16640" s="235">
        <v>0.00007090946846164457</v>
      </c>
    </row>
    <row r="16641" ht="14.25" customHeight="1" spans="1:6" x14ac:dyDescent="0.25">
      <c r="A16641" s="232">
        <v>43812</v>
      </c>
      <c r="B16641" s="233">
        <v>347</v>
      </c>
      <c r="C16641" s="233">
        <v>32</v>
      </c>
      <c r="D16641" s="234">
        <v>0.6458333333321207</v>
      </c>
      <c r="E16641" s="235">
        <v>0.00001159959815060392</v>
      </c>
      <c r="F16641" s="235">
        <v>0.00007842106469698827</v>
      </c>
    </row>
    <row r="16642" ht="14.25" customHeight="1" spans="1:6" x14ac:dyDescent="0.25">
      <c r="A16642" s="232">
        <v>43812</v>
      </c>
      <c r="B16642" s="233">
        <v>347</v>
      </c>
      <c r="C16642" s="233">
        <v>33</v>
      </c>
      <c r="D16642" s="234">
        <v>0.6666666666678793</v>
      </c>
      <c r="E16642" s="235">
        <v>0.0000036296854193117394</v>
      </c>
      <c r="F16642" s="235">
        <v>0.00008983869097471069</v>
      </c>
    </row>
    <row r="16643" ht="14.25" customHeight="1" spans="1:6" x14ac:dyDescent="0.25">
      <c r="A16643" s="232">
        <v>43812</v>
      </c>
      <c r="B16643" s="233">
        <v>347</v>
      </c>
      <c r="C16643" s="233">
        <v>34</v>
      </c>
      <c r="D16643" s="234">
        <v>0.6875</v>
      </c>
      <c r="E16643" s="235">
        <v>2.7645791708406446e-7</v>
      </c>
      <c r="F16643" s="235">
        <v>0.00010286880657762025</v>
      </c>
    </row>
    <row r="16644" ht="14.25" customHeight="1" spans="1:6" x14ac:dyDescent="0.25">
      <c r="A16644" s="232">
        <v>43812</v>
      </c>
      <c r="B16644" s="233">
        <v>347</v>
      </c>
      <c r="C16644" s="233">
        <v>35</v>
      </c>
      <c r="D16644" s="234">
        <v>0.7083333333321207</v>
      </c>
      <c r="E16644" s="235">
        <v>2.712698940051612e-9</v>
      </c>
      <c r="F16644" s="235">
        <v>0.00011205298490803381</v>
      </c>
    </row>
    <row r="16645" ht="14.25" customHeight="1" spans="1:6" x14ac:dyDescent="0.25">
      <c r="A16645" s="232">
        <v>43812</v>
      </c>
      <c r="B16645" s="233">
        <v>347</v>
      </c>
      <c r="C16645" s="233">
        <v>36</v>
      </c>
      <c r="D16645" s="234">
        <v>0.7291666666678793</v>
      </c>
      <c r="E16645" s="235">
        <v>0</v>
      </c>
      <c r="F16645" s="235">
        <v>0.00011478720593769893</v>
      </c>
    </row>
    <row r="16646" ht="14.25" customHeight="1" spans="1:6" x14ac:dyDescent="0.25">
      <c r="A16646" s="232">
        <v>43812</v>
      </c>
      <c r="B16646" s="233">
        <v>347</v>
      </c>
      <c r="C16646" s="233">
        <v>37</v>
      </c>
      <c r="D16646" s="234">
        <v>0.75</v>
      </c>
      <c r="E16646" s="235">
        <v>0</v>
      </c>
      <c r="F16646" s="235">
        <v>0.00011455685031981505</v>
      </c>
    </row>
    <row r="16647" ht="14.25" customHeight="1" spans="1:6" x14ac:dyDescent="0.25">
      <c r="A16647" s="232">
        <v>43812</v>
      </c>
      <c r="B16647" s="233">
        <v>347</v>
      </c>
      <c r="C16647" s="233">
        <v>38</v>
      </c>
      <c r="D16647" s="234">
        <v>0.7708333333321207</v>
      </c>
      <c r="E16647" s="235">
        <v>0</v>
      </c>
      <c r="F16647" s="235">
        <v>0.0001118927375216798</v>
      </c>
    </row>
    <row r="16648" ht="14.25" customHeight="1" spans="1:6" x14ac:dyDescent="0.25">
      <c r="A16648" s="232">
        <v>43812</v>
      </c>
      <c r="B16648" s="233">
        <v>347</v>
      </c>
      <c r="C16648" s="233">
        <v>39</v>
      </c>
      <c r="D16648" s="234">
        <v>0.7916666666678793</v>
      </c>
      <c r="E16648" s="235">
        <v>0</v>
      </c>
      <c r="F16648" s="235">
        <v>0.00010757607355176897</v>
      </c>
    </row>
    <row r="16649" ht="14.25" customHeight="1" spans="1:6" x14ac:dyDescent="0.25">
      <c r="A16649" s="232">
        <v>43812</v>
      </c>
      <c r="B16649" s="233">
        <v>347</v>
      </c>
      <c r="C16649" s="233">
        <v>40</v>
      </c>
      <c r="D16649" s="234">
        <v>0.8125</v>
      </c>
      <c r="E16649" s="235">
        <v>0</v>
      </c>
      <c r="F16649" s="235">
        <v>0.00010274862103785473</v>
      </c>
    </row>
    <row r="16650" ht="14.25" customHeight="1" spans="1:6" x14ac:dyDescent="0.25">
      <c r="A16650" s="232">
        <v>43812</v>
      </c>
      <c r="B16650" s="233">
        <v>347</v>
      </c>
      <c r="C16650" s="233">
        <v>41</v>
      </c>
      <c r="D16650" s="234">
        <v>0.8333333333321207</v>
      </c>
      <c r="E16650" s="235">
        <v>0</v>
      </c>
      <c r="F16650" s="235">
        <v>0.00009915307030653687</v>
      </c>
    </row>
    <row r="16651" ht="14.25" customHeight="1" spans="1:6" x14ac:dyDescent="0.25">
      <c r="A16651" s="232">
        <v>43812</v>
      </c>
      <c r="B16651" s="233">
        <v>347</v>
      </c>
      <c r="C16651" s="233">
        <v>42</v>
      </c>
      <c r="D16651" s="234">
        <v>0.8541666666678793</v>
      </c>
      <c r="E16651" s="235">
        <v>0</v>
      </c>
      <c r="F16651" s="235">
        <v>0.00009524704026415818</v>
      </c>
    </row>
    <row r="16652" ht="14.25" customHeight="1" spans="1:6" x14ac:dyDescent="0.25">
      <c r="A16652" s="232">
        <v>43812</v>
      </c>
      <c r="B16652" s="233">
        <v>347</v>
      </c>
      <c r="C16652" s="233">
        <v>43</v>
      </c>
      <c r="D16652" s="234">
        <v>0.875</v>
      </c>
      <c r="E16652" s="235">
        <v>0</v>
      </c>
      <c r="F16652" s="235">
        <v>0.00009114070098883693</v>
      </c>
    </row>
    <row r="16653" ht="14.25" customHeight="1" spans="1:6" x14ac:dyDescent="0.25">
      <c r="A16653" s="232">
        <v>43812</v>
      </c>
      <c r="B16653" s="233">
        <v>347</v>
      </c>
      <c r="C16653" s="233">
        <v>44</v>
      </c>
      <c r="D16653" s="234">
        <v>0.8958333333321207</v>
      </c>
      <c r="E16653" s="235">
        <v>0</v>
      </c>
      <c r="F16653" s="235">
        <v>0.00008673389786410197</v>
      </c>
    </row>
    <row r="16654" ht="14.25" customHeight="1" spans="1:6" x14ac:dyDescent="0.25">
      <c r="A16654" s="232">
        <v>43812</v>
      </c>
      <c r="B16654" s="233">
        <v>347</v>
      </c>
      <c r="C16654" s="233">
        <v>45</v>
      </c>
      <c r="D16654" s="234">
        <v>0.9166666666678793</v>
      </c>
      <c r="E16654" s="235">
        <v>0</v>
      </c>
      <c r="F16654" s="235">
        <v>0.00008082477549229825</v>
      </c>
    </row>
    <row r="16655" ht="14.25" customHeight="1" spans="1:6" x14ac:dyDescent="0.25">
      <c r="A16655" s="232">
        <v>43812</v>
      </c>
      <c r="B16655" s="233">
        <v>347</v>
      </c>
      <c r="C16655" s="233">
        <v>46</v>
      </c>
      <c r="D16655" s="234">
        <v>0.9375</v>
      </c>
      <c r="E16655" s="235">
        <v>0</v>
      </c>
      <c r="F16655" s="235">
        <v>0.00007010823152987456</v>
      </c>
    </row>
    <row r="16656" ht="14.25" customHeight="1" spans="1:6" x14ac:dyDescent="0.25">
      <c r="A16656" s="232">
        <v>43812</v>
      </c>
      <c r="B16656" s="233">
        <v>347</v>
      </c>
      <c r="C16656" s="233">
        <v>47</v>
      </c>
      <c r="D16656" s="234">
        <v>0.9583333333321207</v>
      </c>
      <c r="E16656" s="235">
        <v>0</v>
      </c>
      <c r="F16656" s="235">
        <v>0.00006019292449922087</v>
      </c>
    </row>
    <row r="16657" ht="14.25" customHeight="1" spans="1:6" x14ac:dyDescent="0.25">
      <c r="A16657" s="232">
        <v>43812</v>
      </c>
      <c r="B16657" s="233">
        <v>347</v>
      </c>
      <c r="C16657" s="233">
        <v>48</v>
      </c>
      <c r="D16657" s="234">
        <v>0.9791666666678793</v>
      </c>
      <c r="E16657" s="235">
        <v>0</v>
      </c>
      <c r="F16657" s="235">
        <v>0.00005067823593445219</v>
      </c>
    </row>
    <row r="16658" ht="14.25" customHeight="1" spans="1:6" x14ac:dyDescent="0.25">
      <c r="A16658" s="232">
        <v>43813</v>
      </c>
      <c r="B16658" s="233">
        <v>348</v>
      </c>
      <c r="C16658" s="233">
        <v>1</v>
      </c>
      <c r="D16658" s="234">
        <v>0</v>
      </c>
      <c r="E16658" s="235">
        <v>0</v>
      </c>
      <c r="F16658" s="235">
        <v>0.00004376756739793598</v>
      </c>
    </row>
    <row r="16659" ht="14.25" customHeight="1" spans="1:6" x14ac:dyDescent="0.25">
      <c r="A16659" s="232">
        <v>43813</v>
      </c>
      <c r="B16659" s="233">
        <v>348</v>
      </c>
      <c r="C16659" s="233">
        <v>2</v>
      </c>
      <c r="D16659" s="234">
        <v>0.020833333332120674</v>
      </c>
      <c r="E16659" s="235">
        <v>0</v>
      </c>
      <c r="F16659" s="235">
        <v>0.000038359218108488515</v>
      </c>
    </row>
    <row r="16660" ht="14.25" customHeight="1" spans="1:6" x14ac:dyDescent="0.25">
      <c r="A16660" s="232">
        <v>43813</v>
      </c>
      <c r="B16660" s="233">
        <v>348</v>
      </c>
      <c r="C16660" s="233">
        <v>3</v>
      </c>
      <c r="D16660" s="234">
        <v>0.041666666667879326</v>
      </c>
      <c r="E16660" s="235">
        <v>0</v>
      </c>
      <c r="F16660" s="235">
        <v>0.00003575519808023604</v>
      </c>
    </row>
    <row r="16661" ht="14.25" customHeight="1" spans="1:6" x14ac:dyDescent="0.25">
      <c r="A16661" s="232">
        <v>43813</v>
      </c>
      <c r="B16661" s="233">
        <v>348</v>
      </c>
      <c r="C16661" s="233">
        <v>4</v>
      </c>
      <c r="D16661" s="234">
        <v>0.0625</v>
      </c>
      <c r="E16661" s="235">
        <v>0</v>
      </c>
      <c r="F16661" s="235">
        <v>0.000033952414983753533</v>
      </c>
    </row>
    <row r="16662" ht="14.25" customHeight="1" spans="1:6" x14ac:dyDescent="0.25">
      <c r="A16662" s="232">
        <v>43813</v>
      </c>
      <c r="B16662" s="233">
        <v>348</v>
      </c>
      <c r="C16662" s="233">
        <v>5</v>
      </c>
      <c r="D16662" s="234">
        <v>0.08333333333212067</v>
      </c>
      <c r="E16662" s="235">
        <v>0</v>
      </c>
      <c r="F16662" s="235">
        <v>0.000032249786503742304</v>
      </c>
    </row>
    <row r="16663" ht="14.25" customHeight="1" spans="1:6" x14ac:dyDescent="0.25">
      <c r="A16663" s="232">
        <v>43813</v>
      </c>
      <c r="B16663" s="233">
        <v>348</v>
      </c>
      <c r="C16663" s="233">
        <v>6</v>
      </c>
      <c r="D16663" s="234">
        <v>0.10416666666787933</v>
      </c>
      <c r="E16663" s="235">
        <v>0</v>
      </c>
      <c r="F16663" s="235">
        <v>0.00003124824033902981</v>
      </c>
    </row>
    <row r="16664" ht="14.25" customHeight="1" spans="1:6" x14ac:dyDescent="0.25">
      <c r="A16664" s="232">
        <v>43813</v>
      </c>
      <c r="B16664" s="233">
        <v>348</v>
      </c>
      <c r="C16664" s="233">
        <v>7</v>
      </c>
      <c r="D16664" s="234">
        <v>0.125</v>
      </c>
      <c r="E16664" s="235">
        <v>0</v>
      </c>
      <c r="F16664" s="235">
        <v>0.000031047931106087315</v>
      </c>
    </row>
    <row r="16665" ht="14.25" customHeight="1" spans="1:6" x14ac:dyDescent="0.25">
      <c r="A16665" s="232">
        <v>43813</v>
      </c>
      <c r="B16665" s="233">
        <v>348</v>
      </c>
      <c r="C16665" s="233">
        <v>8</v>
      </c>
      <c r="D16665" s="234">
        <v>0.14583333333212067</v>
      </c>
      <c r="E16665" s="235">
        <v>0</v>
      </c>
      <c r="F16665" s="235">
        <v>0.00003074746725667356</v>
      </c>
    </row>
    <row r="16666" ht="14.25" customHeight="1" spans="1:6" x14ac:dyDescent="0.25">
      <c r="A16666" s="232">
        <v>43813</v>
      </c>
      <c r="B16666" s="233">
        <v>348</v>
      </c>
      <c r="C16666" s="233">
        <v>9</v>
      </c>
      <c r="D16666" s="234">
        <v>0.16666666666787933</v>
      </c>
      <c r="E16666" s="235">
        <v>0</v>
      </c>
      <c r="F16666" s="235">
        <v>0.00003054715802373107</v>
      </c>
    </row>
    <row r="16667" ht="14.25" customHeight="1" spans="1:6" x14ac:dyDescent="0.25">
      <c r="A16667" s="232">
        <v>43813</v>
      </c>
      <c r="B16667" s="233">
        <v>348</v>
      </c>
      <c r="C16667" s="233">
        <v>10</v>
      </c>
      <c r="D16667" s="234">
        <v>0.1875</v>
      </c>
      <c r="E16667" s="235">
        <v>0</v>
      </c>
      <c r="F16667" s="235">
        <v>0.0000314485495719723</v>
      </c>
    </row>
    <row r="16668" ht="14.25" customHeight="1" spans="1:6" x14ac:dyDescent="0.25">
      <c r="A16668" s="232">
        <v>43813</v>
      </c>
      <c r="B16668" s="233">
        <v>348</v>
      </c>
      <c r="C16668" s="233">
        <v>11</v>
      </c>
      <c r="D16668" s="234">
        <v>0.20833333333212067</v>
      </c>
      <c r="E16668" s="235">
        <v>0</v>
      </c>
      <c r="F16668" s="235">
        <v>0.0000332513326684548</v>
      </c>
    </row>
    <row r="16669" ht="14.25" customHeight="1" spans="1:6" x14ac:dyDescent="0.25">
      <c r="A16669" s="232">
        <v>43813</v>
      </c>
      <c r="B16669" s="233">
        <v>348</v>
      </c>
      <c r="C16669" s="233">
        <v>12</v>
      </c>
      <c r="D16669" s="234">
        <v>0.22916666666787933</v>
      </c>
      <c r="E16669" s="235">
        <v>0</v>
      </c>
      <c r="F16669" s="235">
        <v>0.000036356125779063524</v>
      </c>
    </row>
    <row r="16670" ht="14.25" customHeight="1" spans="1:6" x14ac:dyDescent="0.25">
      <c r="A16670" s="232">
        <v>43813</v>
      </c>
      <c r="B16670" s="233">
        <v>348</v>
      </c>
      <c r="C16670" s="233">
        <v>13</v>
      </c>
      <c r="D16670" s="234">
        <v>0.25</v>
      </c>
      <c r="E16670" s="235">
        <v>0</v>
      </c>
      <c r="F16670" s="235">
        <v>0.00004316663969910849</v>
      </c>
    </row>
    <row r="16671" ht="14.25" customHeight="1" spans="1:6" x14ac:dyDescent="0.25">
      <c r="A16671" s="232">
        <v>43813</v>
      </c>
      <c r="B16671" s="233">
        <v>348</v>
      </c>
      <c r="C16671" s="233">
        <v>14</v>
      </c>
      <c r="D16671" s="234">
        <v>0.2708333333321207</v>
      </c>
      <c r="E16671" s="235">
        <v>0</v>
      </c>
      <c r="F16671" s="235">
        <v>0.00005067823593445219</v>
      </c>
    </row>
    <row r="16672" ht="14.25" customHeight="1" spans="1:6" x14ac:dyDescent="0.25">
      <c r="A16672" s="232">
        <v>43813</v>
      </c>
      <c r="B16672" s="233">
        <v>348</v>
      </c>
      <c r="C16672" s="233">
        <v>15</v>
      </c>
      <c r="D16672" s="234">
        <v>0.2916666666678793</v>
      </c>
      <c r="E16672" s="235">
        <v>0</v>
      </c>
      <c r="F16672" s="235">
        <v>0.00006159508912981838</v>
      </c>
    </row>
    <row r="16673" ht="14.25" customHeight="1" spans="1:6" x14ac:dyDescent="0.25">
      <c r="A16673" s="232">
        <v>43813</v>
      </c>
      <c r="B16673" s="233">
        <v>348</v>
      </c>
      <c r="C16673" s="233">
        <v>16</v>
      </c>
      <c r="D16673" s="234">
        <v>0.3125</v>
      </c>
      <c r="E16673" s="235">
        <v>0</v>
      </c>
      <c r="F16673" s="235">
        <v>0.00007070915922870207</v>
      </c>
    </row>
    <row r="16674" ht="14.25" customHeight="1" spans="1:6" x14ac:dyDescent="0.25">
      <c r="A16674" s="232">
        <v>43813</v>
      </c>
      <c r="B16674" s="233">
        <v>348</v>
      </c>
      <c r="C16674" s="233">
        <v>17</v>
      </c>
      <c r="D16674" s="234">
        <v>0.3333333333321207</v>
      </c>
      <c r="E16674" s="235">
        <v>5.322435896089454e-8</v>
      </c>
      <c r="F16674" s="235">
        <v>0.00007221147847577081</v>
      </c>
    </row>
    <row r="16675" ht="14.25" customHeight="1" spans="1:6" x14ac:dyDescent="0.25">
      <c r="A16675" s="232">
        <v>43813</v>
      </c>
      <c r="B16675" s="233">
        <v>348</v>
      </c>
      <c r="C16675" s="233">
        <v>18</v>
      </c>
      <c r="D16675" s="234">
        <v>0.3541666666678793</v>
      </c>
      <c r="E16675" s="235">
        <v>0.0000019945015699639644</v>
      </c>
      <c r="F16675" s="235">
        <v>0.00007131008692752957</v>
      </c>
    </row>
    <row r="16676" ht="14.25" customHeight="1" spans="1:6" x14ac:dyDescent="0.25">
      <c r="A16676" s="232">
        <v>43813</v>
      </c>
      <c r="B16676" s="233">
        <v>348</v>
      </c>
      <c r="C16676" s="233">
        <v>19</v>
      </c>
      <c r="D16676" s="234">
        <v>0.375</v>
      </c>
      <c r="E16676" s="235">
        <v>0.0000058755771566395275</v>
      </c>
      <c r="F16676" s="235">
        <v>0.00007050884999575957</v>
      </c>
    </row>
    <row r="16677" ht="14.25" customHeight="1" spans="1:6" x14ac:dyDescent="0.25">
      <c r="A16677" s="232">
        <v>43813</v>
      </c>
      <c r="B16677" s="233">
        <v>348</v>
      </c>
      <c r="C16677" s="233">
        <v>20</v>
      </c>
      <c r="D16677" s="234">
        <v>0.3958333333321207</v>
      </c>
      <c r="E16677" s="235">
        <v>0.000012824205999484658</v>
      </c>
      <c r="F16677" s="235">
        <v>0.00007020838614634582</v>
      </c>
    </row>
    <row r="16678" ht="14.25" customHeight="1" spans="1:6" x14ac:dyDescent="0.25">
      <c r="A16678" s="232">
        <v>43813</v>
      </c>
      <c r="B16678" s="233">
        <v>348</v>
      </c>
      <c r="C16678" s="233">
        <v>21</v>
      </c>
      <c r="D16678" s="234">
        <v>0.4166666666678793</v>
      </c>
      <c r="E16678" s="235">
        <v>0.000019378029050457986</v>
      </c>
      <c r="F16678" s="235">
        <v>0.00006700343841926584</v>
      </c>
    </row>
    <row r="16679" ht="14.25" customHeight="1" spans="1:6" x14ac:dyDescent="0.25">
      <c r="A16679" s="232">
        <v>43813</v>
      </c>
      <c r="B16679" s="233">
        <v>348</v>
      </c>
      <c r="C16679" s="233">
        <v>22</v>
      </c>
      <c r="D16679" s="234">
        <v>0.4375</v>
      </c>
      <c r="E16679" s="235">
        <v>0.000033997603949991004</v>
      </c>
      <c r="F16679" s="235">
        <v>0.00006700343841926584</v>
      </c>
    </row>
    <row r="16680" ht="14.25" customHeight="1" spans="1:6" x14ac:dyDescent="0.25">
      <c r="A16680" s="232">
        <v>43813</v>
      </c>
      <c r="B16680" s="233">
        <v>348</v>
      </c>
      <c r="C16680" s="233">
        <v>23</v>
      </c>
      <c r="D16680" s="234">
        <v>0.4583333333321207</v>
      </c>
      <c r="E16680" s="235">
        <v>0.00003987314824847756</v>
      </c>
      <c r="F16680" s="235">
        <v>0.0000661020468710246</v>
      </c>
    </row>
    <row r="16681" ht="14.25" customHeight="1" spans="1:6" x14ac:dyDescent="0.25">
      <c r="A16681" s="232">
        <v>43813</v>
      </c>
      <c r="B16681" s="233">
        <v>348</v>
      </c>
      <c r="C16681" s="233">
        <v>24</v>
      </c>
      <c r="D16681" s="234">
        <v>0.4791666666678793</v>
      </c>
      <c r="E16681" s="235">
        <v>0.00004133944376892107</v>
      </c>
      <c r="F16681" s="235">
        <v>0.00006640251072043834</v>
      </c>
    </row>
    <row r="16682" ht="14.25" customHeight="1" spans="1:6" x14ac:dyDescent="0.25">
      <c r="A16682" s="232">
        <v>43813</v>
      </c>
      <c r="B16682" s="233">
        <v>348</v>
      </c>
      <c r="C16682" s="233">
        <v>25</v>
      </c>
      <c r="D16682" s="234">
        <v>0.5</v>
      </c>
      <c r="E16682" s="235">
        <v>0.00004661932522368437</v>
      </c>
      <c r="F16682" s="235">
        <v>0.00006850575766633457</v>
      </c>
    </row>
    <row r="16683" ht="14.25" customHeight="1" spans="1:6" x14ac:dyDescent="0.25">
      <c r="A16683" s="232">
        <v>43813</v>
      </c>
      <c r="B16683" s="233">
        <v>348</v>
      </c>
      <c r="C16683" s="233">
        <v>26</v>
      </c>
      <c r="D16683" s="234">
        <v>0.5208333333321207</v>
      </c>
      <c r="E16683" s="235">
        <v>0.00004072456904758249</v>
      </c>
      <c r="F16683" s="235">
        <v>0.00006820529381692084</v>
      </c>
    </row>
    <row r="16684" ht="14.25" customHeight="1" spans="1:6" x14ac:dyDescent="0.25">
      <c r="A16684" s="232">
        <v>43813</v>
      </c>
      <c r="B16684" s="233">
        <v>348</v>
      </c>
      <c r="C16684" s="233">
        <v>27</v>
      </c>
      <c r="D16684" s="234">
        <v>0.5416666666678793</v>
      </c>
      <c r="E16684" s="235">
        <v>0.000037652716161048004</v>
      </c>
      <c r="F16684" s="235">
        <v>0.0000667029745698521</v>
      </c>
    </row>
    <row r="16685" ht="14.25" customHeight="1" spans="1:6" x14ac:dyDescent="0.25">
      <c r="A16685" s="232">
        <v>43813</v>
      </c>
      <c r="B16685" s="233">
        <v>348</v>
      </c>
      <c r="C16685" s="233">
        <v>28</v>
      </c>
      <c r="D16685" s="234">
        <v>0.5625</v>
      </c>
      <c r="E16685" s="235">
        <v>0.00002855835848366174</v>
      </c>
      <c r="F16685" s="235">
        <v>0.00006600189225455336</v>
      </c>
    </row>
    <row r="16686" ht="14.25" customHeight="1" spans="1:6" x14ac:dyDescent="0.25">
      <c r="A16686" s="232">
        <v>43813</v>
      </c>
      <c r="B16686" s="233">
        <v>348</v>
      </c>
      <c r="C16686" s="233">
        <v>29</v>
      </c>
      <c r="D16686" s="234">
        <v>0.5833333333321207</v>
      </c>
      <c r="E16686" s="235">
        <v>0.00002089267080530012</v>
      </c>
      <c r="F16686" s="235">
        <v>0.00006560127378866834</v>
      </c>
    </row>
    <row r="16687" ht="14.25" customHeight="1" spans="1:6" x14ac:dyDescent="0.25">
      <c r="A16687" s="232">
        <v>43813</v>
      </c>
      <c r="B16687" s="233">
        <v>348</v>
      </c>
      <c r="C16687" s="233">
        <v>30</v>
      </c>
      <c r="D16687" s="234">
        <v>0.6041666666678793</v>
      </c>
      <c r="E16687" s="235">
        <v>0.000015678673875959924</v>
      </c>
      <c r="F16687" s="235">
        <v>0.00006800498458397833</v>
      </c>
    </row>
    <row r="16688" ht="14.25" customHeight="1" spans="1:6" x14ac:dyDescent="0.25">
      <c r="A16688" s="232">
        <v>43813</v>
      </c>
      <c r="B16688" s="233">
        <v>348</v>
      </c>
      <c r="C16688" s="233">
        <v>31</v>
      </c>
      <c r="D16688" s="234">
        <v>0.625</v>
      </c>
      <c r="E16688" s="235">
        <v>0.000009558999439924686</v>
      </c>
      <c r="F16688" s="235">
        <v>0.00007110977769458707</v>
      </c>
    </row>
    <row r="16689" ht="14.25" customHeight="1" spans="1:6" x14ac:dyDescent="0.25">
      <c r="A16689" s="232">
        <v>43813</v>
      </c>
      <c r="B16689" s="233">
        <v>348</v>
      </c>
      <c r="C16689" s="233">
        <v>32</v>
      </c>
      <c r="D16689" s="234">
        <v>0.6458333333321207</v>
      </c>
      <c r="E16689" s="235">
        <v>0.000004309598638584659</v>
      </c>
      <c r="F16689" s="235">
        <v>0.00007842106469698827</v>
      </c>
    </row>
    <row r="16690" ht="14.25" customHeight="1" spans="1:6" x14ac:dyDescent="0.25">
      <c r="A16690" s="232">
        <v>43813</v>
      </c>
      <c r="B16690" s="233">
        <v>348</v>
      </c>
      <c r="C16690" s="233">
        <v>33</v>
      </c>
      <c r="D16690" s="234">
        <v>0.6666666666678793</v>
      </c>
      <c r="E16690" s="235">
        <v>0.000001253886147016126</v>
      </c>
      <c r="F16690" s="235">
        <v>0.00009013915482412445</v>
      </c>
    </row>
    <row r="16691" ht="14.25" customHeight="1" spans="1:6" x14ac:dyDescent="0.25">
      <c r="A16691" s="232">
        <v>43813</v>
      </c>
      <c r="B16691" s="233">
        <v>348</v>
      </c>
      <c r="C16691" s="233">
        <v>34</v>
      </c>
      <c r="D16691" s="234">
        <v>0.6875</v>
      </c>
      <c r="E16691" s="235">
        <v>1.4919844170283866e-7</v>
      </c>
      <c r="F16691" s="235">
        <v>0.00010305910034891562</v>
      </c>
    </row>
    <row r="16692" ht="14.25" customHeight="1" spans="1:6" x14ac:dyDescent="0.25">
      <c r="A16692" s="232">
        <v>43813</v>
      </c>
      <c r="B16692" s="233">
        <v>348</v>
      </c>
      <c r="C16692" s="233">
        <v>35</v>
      </c>
      <c r="D16692" s="234">
        <v>0.7083333333321207</v>
      </c>
      <c r="E16692" s="235">
        <v>2.2009852763600578e-8</v>
      </c>
      <c r="F16692" s="235">
        <v>0.00011227332506427057</v>
      </c>
    </row>
    <row r="16693" ht="14.25" customHeight="1" spans="1:6" x14ac:dyDescent="0.25">
      <c r="A16693" s="232">
        <v>43813</v>
      </c>
      <c r="B16693" s="233">
        <v>348</v>
      </c>
      <c r="C16693" s="233">
        <v>36</v>
      </c>
      <c r="D16693" s="234">
        <v>0.7291666666678793</v>
      </c>
      <c r="E16693" s="235">
        <v>0</v>
      </c>
      <c r="F16693" s="235">
        <v>0.00011422634008545992</v>
      </c>
    </row>
    <row r="16694" ht="14.25" customHeight="1" spans="1:6" x14ac:dyDescent="0.25">
      <c r="A16694" s="232">
        <v>43813</v>
      </c>
      <c r="B16694" s="233">
        <v>348</v>
      </c>
      <c r="C16694" s="233">
        <v>37</v>
      </c>
      <c r="D16694" s="234">
        <v>0.75</v>
      </c>
      <c r="E16694" s="235">
        <v>0</v>
      </c>
      <c r="F16694" s="235">
        <v>0.0001147371286294633</v>
      </c>
    </row>
    <row r="16695" ht="14.25" customHeight="1" spans="1:6" x14ac:dyDescent="0.25">
      <c r="A16695" s="232">
        <v>43813</v>
      </c>
      <c r="B16695" s="233">
        <v>348</v>
      </c>
      <c r="C16695" s="233">
        <v>38</v>
      </c>
      <c r="D16695" s="234">
        <v>0.7708333333321207</v>
      </c>
      <c r="E16695" s="235">
        <v>0</v>
      </c>
      <c r="F16695" s="235">
        <v>0.00011240352606568319</v>
      </c>
    </row>
    <row r="16696" ht="14.25" customHeight="1" spans="1:6" x14ac:dyDescent="0.25">
      <c r="A16696" s="232">
        <v>43813</v>
      </c>
      <c r="B16696" s="233">
        <v>348</v>
      </c>
      <c r="C16696" s="233">
        <v>39</v>
      </c>
      <c r="D16696" s="234">
        <v>0.7916666666678793</v>
      </c>
      <c r="E16696" s="235">
        <v>0</v>
      </c>
      <c r="F16696" s="235">
        <v>0.00010838732594518609</v>
      </c>
    </row>
    <row r="16697" ht="14.25" customHeight="1" spans="1:6" x14ac:dyDescent="0.25">
      <c r="A16697" s="232">
        <v>43813</v>
      </c>
      <c r="B16697" s="233">
        <v>348</v>
      </c>
      <c r="C16697" s="233">
        <v>40</v>
      </c>
      <c r="D16697" s="234">
        <v>0.8125</v>
      </c>
      <c r="E16697" s="235">
        <v>0</v>
      </c>
      <c r="F16697" s="235">
        <v>0.00010404061559033388</v>
      </c>
    </row>
    <row r="16698" ht="14.25" customHeight="1" spans="1:6" x14ac:dyDescent="0.25">
      <c r="A16698" s="232">
        <v>43813</v>
      </c>
      <c r="B16698" s="233">
        <v>348</v>
      </c>
      <c r="C16698" s="233">
        <v>41</v>
      </c>
      <c r="D16698" s="234">
        <v>0.8333333333321207</v>
      </c>
      <c r="E16698" s="235">
        <v>0</v>
      </c>
      <c r="F16698" s="235">
        <v>0.00009995430723830691</v>
      </c>
    </row>
    <row r="16699" ht="14.25" customHeight="1" spans="1:6" x14ac:dyDescent="0.25">
      <c r="A16699" s="232">
        <v>43813</v>
      </c>
      <c r="B16699" s="233">
        <v>348</v>
      </c>
      <c r="C16699" s="233">
        <v>42</v>
      </c>
      <c r="D16699" s="234">
        <v>0.8541666666678793</v>
      </c>
      <c r="E16699" s="235">
        <v>0</v>
      </c>
      <c r="F16699" s="235">
        <v>0.00009604827719592816</v>
      </c>
    </row>
    <row r="16700" ht="14.25" customHeight="1" spans="1:6" x14ac:dyDescent="0.25">
      <c r="A16700" s="232">
        <v>43813</v>
      </c>
      <c r="B16700" s="233">
        <v>348</v>
      </c>
      <c r="C16700" s="233">
        <v>43</v>
      </c>
      <c r="D16700" s="234">
        <v>0.875</v>
      </c>
      <c r="E16700" s="235">
        <v>0</v>
      </c>
      <c r="F16700" s="235">
        <v>0.00009174162868766444</v>
      </c>
    </row>
    <row r="16701" ht="14.25" customHeight="1" spans="1:6" x14ac:dyDescent="0.25">
      <c r="A16701" s="232">
        <v>43813</v>
      </c>
      <c r="B16701" s="233">
        <v>348</v>
      </c>
      <c r="C16701" s="233">
        <v>44</v>
      </c>
      <c r="D16701" s="234">
        <v>0.8958333333321207</v>
      </c>
      <c r="E16701" s="235">
        <v>0</v>
      </c>
      <c r="F16701" s="235">
        <v>0.00008643343401468822</v>
      </c>
    </row>
    <row r="16702" ht="14.25" customHeight="1" spans="1:6" x14ac:dyDescent="0.25">
      <c r="A16702" s="232">
        <v>43813</v>
      </c>
      <c r="B16702" s="233">
        <v>348</v>
      </c>
      <c r="C16702" s="233">
        <v>45</v>
      </c>
      <c r="D16702" s="234">
        <v>0.9166666666678793</v>
      </c>
      <c r="E16702" s="235">
        <v>0</v>
      </c>
      <c r="F16702" s="235">
        <v>0.00008082477549229825</v>
      </c>
    </row>
    <row r="16703" ht="14.25" customHeight="1" spans="1:6" x14ac:dyDescent="0.25">
      <c r="A16703" s="232">
        <v>43813</v>
      </c>
      <c r="B16703" s="233">
        <v>348</v>
      </c>
      <c r="C16703" s="233">
        <v>46</v>
      </c>
      <c r="D16703" s="234">
        <v>0.9375</v>
      </c>
      <c r="E16703" s="235">
        <v>0</v>
      </c>
      <c r="F16703" s="235">
        <v>0.00007050884999575957</v>
      </c>
    </row>
    <row r="16704" ht="14.25" customHeight="1" spans="1:6" x14ac:dyDescent="0.25">
      <c r="A16704" s="232">
        <v>43813</v>
      </c>
      <c r="B16704" s="233">
        <v>348</v>
      </c>
      <c r="C16704" s="233">
        <v>47</v>
      </c>
      <c r="D16704" s="234">
        <v>0.9583333333321207</v>
      </c>
      <c r="E16704" s="235">
        <v>0</v>
      </c>
      <c r="F16704" s="235">
        <v>0.000060793852198048374</v>
      </c>
    </row>
    <row r="16705" ht="14.25" customHeight="1" spans="1:6" x14ac:dyDescent="0.25">
      <c r="A16705" s="232">
        <v>43813</v>
      </c>
      <c r="B16705" s="233">
        <v>348</v>
      </c>
      <c r="C16705" s="233">
        <v>48</v>
      </c>
      <c r="D16705" s="234">
        <v>0.9791666666678793</v>
      </c>
      <c r="E16705" s="235">
        <v>0</v>
      </c>
      <c r="F16705" s="235">
        <v>0.00005188009133210718</v>
      </c>
    </row>
    <row r="16706" ht="14.25" customHeight="1" spans="1:6" x14ac:dyDescent="0.25">
      <c r="A16706" s="232">
        <v>43814</v>
      </c>
      <c r="B16706" s="233">
        <v>349</v>
      </c>
      <c r="C16706" s="233">
        <v>1</v>
      </c>
      <c r="D16706" s="234">
        <v>0</v>
      </c>
      <c r="E16706" s="235">
        <v>0</v>
      </c>
      <c r="F16706" s="235">
        <v>0.00004436849509676348</v>
      </c>
    </row>
    <row r="16707" ht="14.25" customHeight="1" spans="1:6" x14ac:dyDescent="0.25">
      <c r="A16707" s="232">
        <v>43814</v>
      </c>
      <c r="B16707" s="233">
        <v>349</v>
      </c>
      <c r="C16707" s="233">
        <v>2</v>
      </c>
      <c r="D16707" s="234">
        <v>0.020833333332120674</v>
      </c>
      <c r="E16707" s="235">
        <v>0</v>
      </c>
      <c r="F16707" s="235">
        <v>0.000039260609656729756</v>
      </c>
    </row>
    <row r="16708" ht="14.25" customHeight="1" spans="1:6" x14ac:dyDescent="0.25">
      <c r="A16708" s="232">
        <v>43814</v>
      </c>
      <c r="B16708" s="233">
        <v>349</v>
      </c>
      <c r="C16708" s="233">
        <v>3</v>
      </c>
      <c r="D16708" s="234">
        <v>0.041666666667879326</v>
      </c>
      <c r="E16708" s="235">
        <v>0</v>
      </c>
      <c r="F16708" s="235">
        <v>0.00003655643501200603</v>
      </c>
    </row>
    <row r="16709" ht="14.25" customHeight="1" spans="1:6" x14ac:dyDescent="0.25">
      <c r="A16709" s="232">
        <v>43814</v>
      </c>
      <c r="B16709" s="233">
        <v>349</v>
      </c>
      <c r="C16709" s="233">
        <v>4</v>
      </c>
      <c r="D16709" s="234">
        <v>0.0625</v>
      </c>
      <c r="E16709" s="235">
        <v>0</v>
      </c>
      <c r="F16709" s="235">
        <v>0.00003425287883316729</v>
      </c>
    </row>
    <row r="16710" ht="14.25" customHeight="1" spans="1:6" x14ac:dyDescent="0.25">
      <c r="A16710" s="232">
        <v>43814</v>
      </c>
      <c r="B16710" s="233">
        <v>349</v>
      </c>
      <c r="C16710" s="233">
        <v>5</v>
      </c>
      <c r="D16710" s="234">
        <v>0.08333333333212067</v>
      </c>
      <c r="E16710" s="235">
        <v>0</v>
      </c>
      <c r="F16710" s="235">
        <v>0.000033151178051983545</v>
      </c>
    </row>
    <row r="16711" ht="14.25" customHeight="1" spans="1:6" x14ac:dyDescent="0.25">
      <c r="A16711" s="232">
        <v>43814</v>
      </c>
      <c r="B16711" s="233">
        <v>349</v>
      </c>
      <c r="C16711" s="233">
        <v>6</v>
      </c>
      <c r="D16711" s="234">
        <v>0.10416666666787933</v>
      </c>
      <c r="E16711" s="235">
        <v>0</v>
      </c>
      <c r="F16711" s="235">
        <v>0.000032049477270799804</v>
      </c>
    </row>
    <row r="16712" ht="14.25" customHeight="1" spans="1:6" x14ac:dyDescent="0.25">
      <c r="A16712" s="232">
        <v>43814</v>
      </c>
      <c r="B16712" s="233">
        <v>349</v>
      </c>
      <c r="C16712" s="233">
        <v>7</v>
      </c>
      <c r="D16712" s="234">
        <v>0.125</v>
      </c>
      <c r="E16712" s="235">
        <v>0</v>
      </c>
      <c r="F16712" s="235">
        <v>0.0000318491680378573</v>
      </c>
    </row>
    <row r="16713" ht="14.25" customHeight="1" spans="1:6" x14ac:dyDescent="0.25">
      <c r="A16713" s="232">
        <v>43814</v>
      </c>
      <c r="B16713" s="233">
        <v>349</v>
      </c>
      <c r="C16713" s="233">
        <v>8</v>
      </c>
      <c r="D16713" s="234">
        <v>0.14583333333212067</v>
      </c>
      <c r="E16713" s="235">
        <v>0</v>
      </c>
      <c r="F16713" s="235">
        <v>0.000031548704188443556</v>
      </c>
    </row>
    <row r="16714" ht="14.25" customHeight="1" spans="1:6" x14ac:dyDescent="0.25">
      <c r="A16714" s="232">
        <v>43814</v>
      </c>
      <c r="B16714" s="233">
        <v>349</v>
      </c>
      <c r="C16714" s="233">
        <v>9</v>
      </c>
      <c r="D16714" s="234">
        <v>0.16666666666787933</v>
      </c>
      <c r="E16714" s="235">
        <v>0</v>
      </c>
      <c r="F16714" s="235">
        <v>0.00003124824033902981</v>
      </c>
    </row>
    <row r="16715" ht="14.25" customHeight="1" spans="1:6" x14ac:dyDescent="0.25">
      <c r="A16715" s="232">
        <v>43814</v>
      </c>
      <c r="B16715" s="233">
        <v>349</v>
      </c>
      <c r="C16715" s="233">
        <v>10</v>
      </c>
      <c r="D16715" s="234">
        <v>0.1875</v>
      </c>
      <c r="E16715" s="235">
        <v>0</v>
      </c>
      <c r="F16715" s="235">
        <v>0.000032550250353156044</v>
      </c>
    </row>
    <row r="16716" ht="14.25" customHeight="1" spans="1:6" x14ac:dyDescent="0.25">
      <c r="A16716" s="232">
        <v>43814</v>
      </c>
      <c r="B16716" s="233">
        <v>349</v>
      </c>
      <c r="C16716" s="233">
        <v>11</v>
      </c>
      <c r="D16716" s="234">
        <v>0.20833333333212067</v>
      </c>
      <c r="E16716" s="235">
        <v>0</v>
      </c>
      <c r="F16716" s="235">
        <v>0.00003425287883316729</v>
      </c>
    </row>
    <row r="16717" ht="14.25" customHeight="1" spans="1:6" x14ac:dyDescent="0.25">
      <c r="A16717" s="232">
        <v>43814</v>
      </c>
      <c r="B16717" s="233">
        <v>349</v>
      </c>
      <c r="C16717" s="233">
        <v>12</v>
      </c>
      <c r="D16717" s="234">
        <v>0.22916666666787933</v>
      </c>
      <c r="E16717" s="235">
        <v>0</v>
      </c>
      <c r="F16717" s="235">
        <v>0.00003665658962847728</v>
      </c>
    </row>
    <row r="16718" ht="14.25" customHeight="1" spans="1:6" x14ac:dyDescent="0.25">
      <c r="A16718" s="232">
        <v>43814</v>
      </c>
      <c r="B16718" s="233">
        <v>349</v>
      </c>
      <c r="C16718" s="233">
        <v>13</v>
      </c>
      <c r="D16718" s="234">
        <v>0.25</v>
      </c>
      <c r="E16718" s="235">
        <v>0</v>
      </c>
      <c r="F16718" s="235">
        <v>0.00004436849509676348</v>
      </c>
    </row>
    <row r="16719" ht="14.25" customHeight="1" spans="1:6" x14ac:dyDescent="0.25">
      <c r="A16719" s="232">
        <v>43814</v>
      </c>
      <c r="B16719" s="233">
        <v>349</v>
      </c>
      <c r="C16719" s="233">
        <v>14</v>
      </c>
      <c r="D16719" s="234">
        <v>0.2708333333321207</v>
      </c>
      <c r="E16719" s="235">
        <v>0</v>
      </c>
      <c r="F16719" s="235">
        <v>0.000052681328263877173</v>
      </c>
    </row>
    <row r="16720" ht="14.25" customHeight="1" spans="1:6" x14ac:dyDescent="0.25">
      <c r="A16720" s="232">
        <v>43814</v>
      </c>
      <c r="B16720" s="233">
        <v>349</v>
      </c>
      <c r="C16720" s="233">
        <v>15</v>
      </c>
      <c r="D16720" s="234">
        <v>0.2916666666678793</v>
      </c>
      <c r="E16720" s="235">
        <v>0</v>
      </c>
      <c r="F16720" s="235">
        <v>0.00006309740837688711</v>
      </c>
    </row>
    <row r="16721" ht="14.25" customHeight="1" spans="1:6" x14ac:dyDescent="0.25">
      <c r="A16721" s="232">
        <v>43814</v>
      </c>
      <c r="B16721" s="233">
        <v>349</v>
      </c>
      <c r="C16721" s="233">
        <v>16</v>
      </c>
      <c r="D16721" s="234">
        <v>0.3125</v>
      </c>
      <c r="E16721" s="235">
        <v>0</v>
      </c>
      <c r="F16721" s="235">
        <v>0.0000720111692428283</v>
      </c>
    </row>
    <row r="16722" ht="14.25" customHeight="1" spans="1:6" x14ac:dyDescent="0.25">
      <c r="A16722" s="232">
        <v>43814</v>
      </c>
      <c r="B16722" s="233">
        <v>349</v>
      </c>
      <c r="C16722" s="233">
        <v>17</v>
      </c>
      <c r="D16722" s="234">
        <v>0.3333333333321207</v>
      </c>
      <c r="E16722" s="235">
        <v>0</v>
      </c>
      <c r="F16722" s="235">
        <v>0.00007351348848989705</v>
      </c>
    </row>
    <row r="16723" ht="14.25" customHeight="1" spans="1:6" x14ac:dyDescent="0.25">
      <c r="A16723" s="232">
        <v>43814</v>
      </c>
      <c r="B16723" s="233">
        <v>349</v>
      </c>
      <c r="C16723" s="233">
        <v>18</v>
      </c>
      <c r="D16723" s="234">
        <v>0.3541666666678793</v>
      </c>
      <c r="E16723" s="235">
        <v>0.000001242628228111785</v>
      </c>
      <c r="F16723" s="235">
        <v>0.00007311287002401206</v>
      </c>
    </row>
    <row r="16724" ht="14.25" customHeight="1" spans="1:6" x14ac:dyDescent="0.25">
      <c r="A16724" s="232">
        <v>43814</v>
      </c>
      <c r="B16724" s="233">
        <v>349</v>
      </c>
      <c r="C16724" s="233">
        <v>19</v>
      </c>
      <c r="D16724" s="234">
        <v>0.375</v>
      </c>
      <c r="E16724" s="235">
        <v>0.000009895800776974379</v>
      </c>
      <c r="F16724" s="235">
        <v>0.00007331317925695456</v>
      </c>
    </row>
    <row r="16725" ht="14.25" customHeight="1" spans="1:6" x14ac:dyDescent="0.25">
      <c r="A16725" s="232">
        <v>43814</v>
      </c>
      <c r="B16725" s="233">
        <v>349</v>
      </c>
      <c r="C16725" s="233">
        <v>20</v>
      </c>
      <c r="D16725" s="234">
        <v>0.3958333333321207</v>
      </c>
      <c r="E16725" s="235">
        <v>0.00002634395906784213</v>
      </c>
      <c r="F16725" s="235">
        <v>0.0000724117877087133</v>
      </c>
    </row>
    <row r="16726" ht="14.25" customHeight="1" spans="1:6" x14ac:dyDescent="0.25">
      <c r="A16726" s="232">
        <v>43814</v>
      </c>
      <c r="B16726" s="233">
        <v>349</v>
      </c>
      <c r="C16726" s="233">
        <v>21</v>
      </c>
      <c r="D16726" s="234">
        <v>0.4166666666678793</v>
      </c>
      <c r="E16726" s="235">
        <v>0.0000478315792135042</v>
      </c>
      <c r="F16726" s="235">
        <v>0.00006990792229693207</v>
      </c>
    </row>
    <row r="16727" ht="14.25" customHeight="1" spans="1:6" x14ac:dyDescent="0.25">
      <c r="A16727" s="232">
        <v>43814</v>
      </c>
      <c r="B16727" s="233">
        <v>349</v>
      </c>
      <c r="C16727" s="233">
        <v>22</v>
      </c>
      <c r="D16727" s="234">
        <v>0.4375</v>
      </c>
      <c r="E16727" s="235">
        <v>0.00006532656715212537</v>
      </c>
      <c r="F16727" s="235">
        <v>0.00006910668536516208</v>
      </c>
    </row>
    <row r="16728" ht="14.25" customHeight="1" spans="1:6" x14ac:dyDescent="0.25">
      <c r="A16728" s="232">
        <v>43814</v>
      </c>
      <c r="B16728" s="233">
        <v>349</v>
      </c>
      <c r="C16728" s="233">
        <v>23</v>
      </c>
      <c r="D16728" s="234">
        <v>0.4583333333321207</v>
      </c>
      <c r="E16728" s="235">
        <v>0.00008040253786503491</v>
      </c>
      <c r="F16728" s="235">
        <v>0.00006810513920044957</v>
      </c>
    </row>
    <row r="16729" ht="14.25" customHeight="1" spans="1:6" x14ac:dyDescent="0.25">
      <c r="A16729" s="232">
        <v>43814</v>
      </c>
      <c r="B16729" s="233">
        <v>349</v>
      </c>
      <c r="C16729" s="233">
        <v>24</v>
      </c>
      <c r="D16729" s="234">
        <v>0.4791666666678793</v>
      </c>
      <c r="E16729" s="235">
        <v>0.0000915848317628294</v>
      </c>
      <c r="F16729" s="235">
        <v>0.00006800498458397833</v>
      </c>
    </row>
    <row r="16730" ht="14.25" customHeight="1" spans="1:6" x14ac:dyDescent="0.25">
      <c r="A16730" s="232">
        <v>43814</v>
      </c>
      <c r="B16730" s="233">
        <v>349</v>
      </c>
      <c r="C16730" s="233">
        <v>25</v>
      </c>
      <c r="D16730" s="234">
        <v>0.5</v>
      </c>
      <c r="E16730" s="235">
        <v>0.00009576774832871455</v>
      </c>
      <c r="F16730" s="235">
        <v>0.00006950730383104707</v>
      </c>
    </row>
    <row r="16731" ht="14.25" customHeight="1" spans="1:6" x14ac:dyDescent="0.25">
      <c r="A16731" s="232">
        <v>43814</v>
      </c>
      <c r="B16731" s="233">
        <v>349</v>
      </c>
      <c r="C16731" s="233">
        <v>26</v>
      </c>
      <c r="D16731" s="234">
        <v>0.5208333333321207</v>
      </c>
      <c r="E16731" s="235">
        <v>0.00010037159630436972</v>
      </c>
      <c r="F16731" s="235">
        <v>0.00006960745844751831</v>
      </c>
    </row>
    <row r="16732" ht="14.25" customHeight="1" spans="1:6" x14ac:dyDescent="0.25">
      <c r="A16732" s="232">
        <v>43814</v>
      </c>
      <c r="B16732" s="233">
        <v>349</v>
      </c>
      <c r="C16732" s="233">
        <v>27</v>
      </c>
      <c r="D16732" s="234">
        <v>0.5416666666678793</v>
      </c>
      <c r="E16732" s="235">
        <v>0.00010385901849231626</v>
      </c>
      <c r="F16732" s="235">
        <v>0.00006890637613221959</v>
      </c>
    </row>
    <row r="16733" ht="14.25" customHeight="1" spans="1:6" x14ac:dyDescent="0.25">
      <c r="A16733" s="232">
        <v>43814</v>
      </c>
      <c r="B16733" s="233">
        <v>349</v>
      </c>
      <c r="C16733" s="233">
        <v>28</v>
      </c>
      <c r="D16733" s="234">
        <v>0.5625</v>
      </c>
      <c r="E16733" s="235">
        <v>0.00009577114029390522</v>
      </c>
      <c r="F16733" s="235">
        <v>0.00006800498458397833</v>
      </c>
    </row>
    <row r="16734" ht="14.25" customHeight="1" spans="1:6" x14ac:dyDescent="0.25">
      <c r="A16734" s="232">
        <v>43814</v>
      </c>
      <c r="B16734" s="233">
        <v>349</v>
      </c>
      <c r="C16734" s="233">
        <v>29</v>
      </c>
      <c r="D16734" s="234">
        <v>0.5833333333321207</v>
      </c>
      <c r="E16734" s="235">
        <v>0.000086895378139107</v>
      </c>
      <c r="F16734" s="235">
        <v>0.00006840560304986335</v>
      </c>
    </row>
    <row r="16735" ht="14.25" customHeight="1" spans="1:6" x14ac:dyDescent="0.25">
      <c r="A16735" s="232">
        <v>43814</v>
      </c>
      <c r="B16735" s="233">
        <v>349</v>
      </c>
      <c r="C16735" s="233">
        <v>30</v>
      </c>
      <c r="D16735" s="234">
        <v>0.6041666666678793</v>
      </c>
      <c r="E16735" s="235">
        <v>0.00007562612442680652</v>
      </c>
      <c r="F16735" s="235">
        <v>0.00007151039616047207</v>
      </c>
    </row>
    <row r="16736" ht="14.25" customHeight="1" spans="1:6" x14ac:dyDescent="0.25">
      <c r="A16736" s="232">
        <v>43814</v>
      </c>
      <c r="B16736" s="233">
        <v>349</v>
      </c>
      <c r="C16736" s="233">
        <v>31</v>
      </c>
      <c r="D16736" s="234">
        <v>0.625</v>
      </c>
      <c r="E16736" s="235">
        <v>0.00005680231488361567</v>
      </c>
      <c r="F16736" s="235">
        <v>0.0000738139523393108</v>
      </c>
    </row>
    <row r="16737" ht="14.25" customHeight="1" spans="1:6" x14ac:dyDescent="0.25">
      <c r="A16737" s="232">
        <v>43814</v>
      </c>
      <c r="B16737" s="233">
        <v>349</v>
      </c>
      <c r="C16737" s="233">
        <v>32</v>
      </c>
      <c r="D16737" s="234">
        <v>0.6458333333321207</v>
      </c>
      <c r="E16737" s="235">
        <v>0.00003557641124764584</v>
      </c>
      <c r="F16737" s="235">
        <v>0.00008122539395818325</v>
      </c>
    </row>
    <row r="16738" ht="14.25" customHeight="1" spans="1:6" x14ac:dyDescent="0.25">
      <c r="A16738" s="232">
        <v>43814</v>
      </c>
      <c r="B16738" s="233">
        <v>349</v>
      </c>
      <c r="C16738" s="233">
        <v>33</v>
      </c>
      <c r="D16738" s="234">
        <v>0.6666666666678793</v>
      </c>
      <c r="E16738" s="235">
        <v>0.00001767017809513708</v>
      </c>
      <c r="F16738" s="235">
        <v>0.00009244271100296316</v>
      </c>
    </row>
    <row r="16739" ht="14.25" customHeight="1" spans="1:6" x14ac:dyDescent="0.25">
      <c r="A16739" s="232">
        <v>43814</v>
      </c>
      <c r="B16739" s="233">
        <v>349</v>
      </c>
      <c r="C16739" s="233">
        <v>34</v>
      </c>
      <c r="D16739" s="234">
        <v>0.6875</v>
      </c>
      <c r="E16739" s="235">
        <v>0.000004755454115038617</v>
      </c>
      <c r="F16739" s="235">
        <v>0.00010485186798375098</v>
      </c>
    </row>
    <row r="16740" ht="14.25" customHeight="1" spans="1:6" x14ac:dyDescent="0.25">
      <c r="A16740" s="232">
        <v>43814</v>
      </c>
      <c r="B16740" s="233">
        <v>349</v>
      </c>
      <c r="C16740" s="233">
        <v>35</v>
      </c>
      <c r="D16740" s="234">
        <v>0.7083333333321207</v>
      </c>
      <c r="E16740" s="235">
        <v>3.462450025580337e-7</v>
      </c>
      <c r="F16740" s="235">
        <v>0.00011448674208828516</v>
      </c>
    </row>
    <row r="16741" ht="14.25" customHeight="1" spans="1:6" x14ac:dyDescent="0.25">
      <c r="A16741" s="232">
        <v>43814</v>
      </c>
      <c r="B16741" s="233">
        <v>349</v>
      </c>
      <c r="C16741" s="233">
        <v>36</v>
      </c>
      <c r="D16741" s="234">
        <v>0.7291666666678793</v>
      </c>
      <c r="E16741" s="235">
        <v>0</v>
      </c>
      <c r="F16741" s="235">
        <v>0.00011618937056829641</v>
      </c>
    </row>
    <row r="16742" ht="14.25" customHeight="1" spans="1:6" x14ac:dyDescent="0.25">
      <c r="A16742" s="232">
        <v>43814</v>
      </c>
      <c r="B16742" s="233">
        <v>349</v>
      </c>
      <c r="C16742" s="233">
        <v>37</v>
      </c>
      <c r="D16742" s="234">
        <v>0.75</v>
      </c>
      <c r="E16742" s="235">
        <v>0</v>
      </c>
      <c r="F16742" s="235">
        <v>0.00011636964887794464</v>
      </c>
    </row>
    <row r="16743" ht="14.25" customHeight="1" spans="1:6" x14ac:dyDescent="0.25">
      <c r="A16743" s="232">
        <v>43814</v>
      </c>
      <c r="B16743" s="233">
        <v>349</v>
      </c>
      <c r="C16743" s="233">
        <v>38</v>
      </c>
      <c r="D16743" s="234">
        <v>0.7708333333321207</v>
      </c>
      <c r="E16743" s="235">
        <v>0</v>
      </c>
      <c r="F16743" s="235">
        <v>0.00011421632462381281</v>
      </c>
    </row>
    <row r="16744" ht="14.25" customHeight="1" spans="1:6" x14ac:dyDescent="0.25">
      <c r="A16744" s="232">
        <v>43814</v>
      </c>
      <c r="B16744" s="233">
        <v>349</v>
      </c>
      <c r="C16744" s="233">
        <v>39</v>
      </c>
      <c r="D16744" s="234">
        <v>0.7916666666678793</v>
      </c>
      <c r="E16744" s="235">
        <v>0</v>
      </c>
      <c r="F16744" s="235">
        <v>0.00011037038735131684</v>
      </c>
    </row>
    <row r="16745" ht="14.25" customHeight="1" spans="1:6" x14ac:dyDescent="0.25">
      <c r="A16745" s="232">
        <v>43814</v>
      </c>
      <c r="B16745" s="233">
        <v>349</v>
      </c>
      <c r="C16745" s="233">
        <v>40</v>
      </c>
      <c r="D16745" s="234">
        <v>0.8125</v>
      </c>
      <c r="E16745" s="235">
        <v>0</v>
      </c>
      <c r="F16745" s="235">
        <v>0.00010463152782751423</v>
      </c>
    </row>
    <row r="16746" ht="14.25" customHeight="1" spans="1:6" x14ac:dyDescent="0.25">
      <c r="A16746" s="232">
        <v>43814</v>
      </c>
      <c r="B16746" s="233">
        <v>349</v>
      </c>
      <c r="C16746" s="233">
        <v>41</v>
      </c>
      <c r="D16746" s="234">
        <v>0.8333333333321207</v>
      </c>
      <c r="E16746" s="235">
        <v>0</v>
      </c>
      <c r="F16746" s="235">
        <v>0.00010125631725243313</v>
      </c>
    </row>
    <row r="16747" ht="14.25" customHeight="1" spans="1:6" x14ac:dyDescent="0.25">
      <c r="A16747" s="232">
        <v>43814</v>
      </c>
      <c r="B16747" s="233">
        <v>349</v>
      </c>
      <c r="C16747" s="233">
        <v>42</v>
      </c>
      <c r="D16747" s="234">
        <v>0.8541666666678793</v>
      </c>
      <c r="E16747" s="235">
        <v>0</v>
      </c>
      <c r="F16747" s="235">
        <v>0.00009745044182652563</v>
      </c>
    </row>
    <row r="16748" ht="14.25" customHeight="1" spans="1:6" x14ac:dyDescent="0.25">
      <c r="A16748" s="232">
        <v>43814</v>
      </c>
      <c r="B16748" s="233">
        <v>349</v>
      </c>
      <c r="C16748" s="233">
        <v>43</v>
      </c>
      <c r="D16748" s="234">
        <v>0.875</v>
      </c>
      <c r="E16748" s="235">
        <v>0</v>
      </c>
      <c r="F16748" s="235">
        <v>0.00009254286561943443</v>
      </c>
    </row>
    <row r="16749" ht="14.25" customHeight="1" spans="1:6" x14ac:dyDescent="0.25">
      <c r="A16749" s="232">
        <v>43814</v>
      </c>
      <c r="B16749" s="233">
        <v>349</v>
      </c>
      <c r="C16749" s="233">
        <v>44</v>
      </c>
      <c r="D16749" s="234">
        <v>0.8958333333321207</v>
      </c>
      <c r="E16749" s="235">
        <v>0</v>
      </c>
      <c r="F16749" s="235">
        <v>0.00008783559864528572</v>
      </c>
    </row>
    <row r="16750" ht="14.25" customHeight="1" spans="1:6" x14ac:dyDescent="0.25">
      <c r="A16750" s="232">
        <v>43814</v>
      </c>
      <c r="B16750" s="233">
        <v>349</v>
      </c>
      <c r="C16750" s="233">
        <v>45</v>
      </c>
      <c r="D16750" s="234">
        <v>0.9166666666678793</v>
      </c>
      <c r="E16750" s="235">
        <v>0</v>
      </c>
      <c r="F16750" s="235">
        <v>0.00008202663088995325</v>
      </c>
    </row>
    <row r="16751" ht="14.25" customHeight="1" spans="1:6" x14ac:dyDescent="0.25">
      <c r="A16751" s="232">
        <v>43814</v>
      </c>
      <c r="B16751" s="233">
        <v>349</v>
      </c>
      <c r="C16751" s="233">
        <v>46</v>
      </c>
      <c r="D16751" s="234">
        <v>0.9375</v>
      </c>
      <c r="E16751" s="235">
        <v>0</v>
      </c>
      <c r="F16751" s="235">
        <v>0.00007191101462635705</v>
      </c>
    </row>
    <row r="16752" ht="14.25" customHeight="1" spans="1:6" x14ac:dyDescent="0.25">
      <c r="A16752" s="232">
        <v>43814</v>
      </c>
      <c r="B16752" s="233">
        <v>349</v>
      </c>
      <c r="C16752" s="233">
        <v>47</v>
      </c>
      <c r="D16752" s="234">
        <v>0.9583333333321207</v>
      </c>
      <c r="E16752" s="235">
        <v>0</v>
      </c>
      <c r="F16752" s="235">
        <v>0.00006219601682864587</v>
      </c>
    </row>
    <row r="16753" ht="14.25" customHeight="1" spans="1:6" x14ac:dyDescent="0.25">
      <c r="A16753" s="232">
        <v>43814</v>
      </c>
      <c r="B16753" s="233">
        <v>349</v>
      </c>
      <c r="C16753" s="233">
        <v>48</v>
      </c>
      <c r="D16753" s="234">
        <v>0.9791666666678793</v>
      </c>
      <c r="E16753" s="235">
        <v>0</v>
      </c>
      <c r="F16753" s="235">
        <v>0.000052681328263877173</v>
      </c>
    </row>
    <row r="16754" ht="14.25" customHeight="1" spans="1:6" x14ac:dyDescent="0.25">
      <c r="A16754" s="232">
        <v>43815</v>
      </c>
      <c r="B16754" s="233">
        <v>350</v>
      </c>
      <c r="C16754" s="233">
        <v>1</v>
      </c>
      <c r="D16754" s="234">
        <v>0</v>
      </c>
      <c r="E16754" s="235">
        <v>0</v>
      </c>
      <c r="F16754" s="235">
        <v>0.00004506957741206223</v>
      </c>
    </row>
    <row r="16755" ht="14.25" customHeight="1" spans="1:6" x14ac:dyDescent="0.25">
      <c r="A16755" s="232">
        <v>43815</v>
      </c>
      <c r="B16755" s="233">
        <v>350</v>
      </c>
      <c r="C16755" s="233">
        <v>2</v>
      </c>
      <c r="D16755" s="234">
        <v>0.020833333332120674</v>
      </c>
      <c r="E16755" s="235">
        <v>0</v>
      </c>
      <c r="F16755" s="235">
        <v>0.00004046246505438475</v>
      </c>
    </row>
    <row r="16756" ht="14.25" customHeight="1" spans="1:6" x14ac:dyDescent="0.25">
      <c r="A16756" s="232">
        <v>43815</v>
      </c>
      <c r="B16756" s="233">
        <v>350</v>
      </c>
      <c r="C16756" s="233">
        <v>3</v>
      </c>
      <c r="D16756" s="234">
        <v>0.041666666667879326</v>
      </c>
      <c r="E16756" s="235">
        <v>0</v>
      </c>
      <c r="F16756" s="235">
        <v>0.00003775829040966103</v>
      </c>
    </row>
    <row r="16757" ht="14.25" customHeight="1" spans="1:6" x14ac:dyDescent="0.25">
      <c r="A16757" s="232">
        <v>43815</v>
      </c>
      <c r="B16757" s="233">
        <v>350</v>
      </c>
      <c r="C16757" s="233">
        <v>4</v>
      </c>
      <c r="D16757" s="234">
        <v>0.0625</v>
      </c>
      <c r="E16757" s="235">
        <v>0</v>
      </c>
      <c r="F16757" s="235">
        <v>0.000035354579614351036</v>
      </c>
    </row>
    <row r="16758" ht="14.25" customHeight="1" spans="1:6" x14ac:dyDescent="0.25">
      <c r="A16758" s="232">
        <v>43815</v>
      </c>
      <c r="B16758" s="233">
        <v>350</v>
      </c>
      <c r="C16758" s="233">
        <v>5</v>
      </c>
      <c r="D16758" s="234">
        <v>0.08333333333212067</v>
      </c>
      <c r="E16758" s="235">
        <v>0</v>
      </c>
      <c r="F16758" s="235">
        <v>0.00003375210575081104</v>
      </c>
    </row>
    <row r="16759" ht="14.25" customHeight="1" spans="1:6" x14ac:dyDescent="0.25">
      <c r="A16759" s="232">
        <v>43815</v>
      </c>
      <c r="B16759" s="233">
        <v>350</v>
      </c>
      <c r="C16759" s="233">
        <v>6</v>
      </c>
      <c r="D16759" s="234">
        <v>0.10416666666787933</v>
      </c>
      <c r="E16759" s="235">
        <v>0</v>
      </c>
      <c r="F16759" s="235">
        <v>0.000032249786503742304</v>
      </c>
    </row>
    <row r="16760" ht="14.25" customHeight="1" spans="1:6" x14ac:dyDescent="0.25">
      <c r="A16760" s="232">
        <v>43815</v>
      </c>
      <c r="B16760" s="233">
        <v>350</v>
      </c>
      <c r="C16760" s="233">
        <v>7</v>
      </c>
      <c r="D16760" s="234">
        <v>0.125</v>
      </c>
      <c r="E16760" s="235">
        <v>0</v>
      </c>
      <c r="F16760" s="235">
        <v>0.00003194932265432856</v>
      </c>
    </row>
    <row r="16761" ht="14.25" customHeight="1" spans="1:6" x14ac:dyDescent="0.25">
      <c r="A16761" s="232">
        <v>43815</v>
      </c>
      <c r="B16761" s="233">
        <v>350</v>
      </c>
      <c r="C16761" s="233">
        <v>8</v>
      </c>
      <c r="D16761" s="234">
        <v>0.14583333333212067</v>
      </c>
      <c r="E16761" s="235">
        <v>0</v>
      </c>
      <c r="F16761" s="235">
        <v>0.0000318491680378573</v>
      </c>
    </row>
    <row r="16762" ht="14.25" customHeight="1" spans="1:6" x14ac:dyDescent="0.25">
      <c r="A16762" s="232">
        <v>43815</v>
      </c>
      <c r="B16762" s="233">
        <v>350</v>
      </c>
      <c r="C16762" s="233">
        <v>9</v>
      </c>
      <c r="D16762" s="234">
        <v>0.16666666666787933</v>
      </c>
      <c r="E16762" s="235">
        <v>0</v>
      </c>
      <c r="F16762" s="235">
        <v>0.000031548704188443556</v>
      </c>
    </row>
    <row r="16763" ht="14.25" customHeight="1" spans="1:6" x14ac:dyDescent="0.25">
      <c r="A16763" s="232">
        <v>43815</v>
      </c>
      <c r="B16763" s="233">
        <v>350</v>
      </c>
      <c r="C16763" s="233">
        <v>10</v>
      </c>
      <c r="D16763" s="234">
        <v>0.1875</v>
      </c>
      <c r="E16763" s="235">
        <v>0</v>
      </c>
      <c r="F16763" s="235">
        <v>0.0000326504049696273</v>
      </c>
    </row>
    <row r="16764" ht="14.25" customHeight="1" spans="1:6" x14ac:dyDescent="0.25">
      <c r="A16764" s="232">
        <v>43815</v>
      </c>
      <c r="B16764" s="233">
        <v>350</v>
      </c>
      <c r="C16764" s="233">
        <v>11</v>
      </c>
      <c r="D16764" s="234">
        <v>0.20833333333212067</v>
      </c>
      <c r="E16764" s="235">
        <v>0</v>
      </c>
      <c r="F16764" s="235">
        <v>0.000034453188066109795</v>
      </c>
    </row>
    <row r="16765" ht="14.25" customHeight="1" spans="1:6" x14ac:dyDescent="0.25">
      <c r="A16765" s="232">
        <v>43815</v>
      </c>
      <c r="B16765" s="233">
        <v>350</v>
      </c>
      <c r="C16765" s="233">
        <v>12</v>
      </c>
      <c r="D16765" s="234">
        <v>0.22916666666787933</v>
      </c>
      <c r="E16765" s="235">
        <v>0</v>
      </c>
      <c r="F16765" s="235">
        <v>0.00003655643501200603</v>
      </c>
    </row>
    <row r="16766" ht="14.25" customHeight="1" spans="1:6" x14ac:dyDescent="0.25">
      <c r="A16766" s="232">
        <v>43815</v>
      </c>
      <c r="B16766" s="233">
        <v>350</v>
      </c>
      <c r="C16766" s="233">
        <v>13</v>
      </c>
      <c r="D16766" s="234">
        <v>0.25</v>
      </c>
      <c r="E16766" s="235">
        <v>0</v>
      </c>
      <c r="F16766" s="235">
        <v>0.00004406803124734973</v>
      </c>
    </row>
    <row r="16767" ht="14.25" customHeight="1" spans="1:6" x14ac:dyDescent="0.25">
      <c r="A16767" s="232">
        <v>43815</v>
      </c>
      <c r="B16767" s="233">
        <v>350</v>
      </c>
      <c r="C16767" s="233">
        <v>14</v>
      </c>
      <c r="D16767" s="234">
        <v>0.2708333333321207</v>
      </c>
      <c r="E16767" s="235">
        <v>0</v>
      </c>
      <c r="F16767" s="235">
        <v>0.00005188009133210718</v>
      </c>
    </row>
    <row r="16768" ht="14.25" customHeight="1" spans="1:6" x14ac:dyDescent="0.25">
      <c r="A16768" s="232">
        <v>43815</v>
      </c>
      <c r="B16768" s="233">
        <v>350</v>
      </c>
      <c r="C16768" s="233">
        <v>15</v>
      </c>
      <c r="D16768" s="234">
        <v>0.2916666666678793</v>
      </c>
      <c r="E16768" s="235">
        <v>0</v>
      </c>
      <c r="F16768" s="235">
        <v>0.00006359818145924337</v>
      </c>
    </row>
    <row r="16769" ht="14.25" customHeight="1" spans="1:6" x14ac:dyDescent="0.25">
      <c r="A16769" s="232">
        <v>43815</v>
      </c>
      <c r="B16769" s="233">
        <v>350</v>
      </c>
      <c r="C16769" s="233">
        <v>16</v>
      </c>
      <c r="D16769" s="234">
        <v>0.3125</v>
      </c>
      <c r="E16769" s="235">
        <v>0</v>
      </c>
      <c r="F16769" s="235">
        <v>0.00007131008692752957</v>
      </c>
    </row>
    <row r="16770" ht="14.25" customHeight="1" spans="1:6" x14ac:dyDescent="0.25">
      <c r="A16770" s="232">
        <v>43815</v>
      </c>
      <c r="B16770" s="233">
        <v>350</v>
      </c>
      <c r="C16770" s="233">
        <v>17</v>
      </c>
      <c r="D16770" s="234">
        <v>0.3333333333321207</v>
      </c>
      <c r="E16770" s="235">
        <v>1.1035752506119058e-8</v>
      </c>
      <c r="F16770" s="235">
        <v>0.0000750158077369658</v>
      </c>
    </row>
    <row r="16771" ht="14.25" customHeight="1" spans="1:6" x14ac:dyDescent="0.25">
      <c r="A16771" s="232">
        <v>43815</v>
      </c>
      <c r="B16771" s="233">
        <v>350</v>
      </c>
      <c r="C16771" s="233">
        <v>18</v>
      </c>
      <c r="D16771" s="234">
        <v>0.3541666666678793</v>
      </c>
      <c r="E16771" s="235">
        <v>7.586336337107939e-7</v>
      </c>
      <c r="F16771" s="235">
        <v>0.00007441488003813829</v>
      </c>
    </row>
    <row r="16772" ht="14.25" customHeight="1" spans="1:6" x14ac:dyDescent="0.25">
      <c r="A16772" s="232">
        <v>43815</v>
      </c>
      <c r="B16772" s="233">
        <v>350</v>
      </c>
      <c r="C16772" s="233">
        <v>19</v>
      </c>
      <c r="D16772" s="234">
        <v>0.375</v>
      </c>
      <c r="E16772" s="235">
        <v>0.0000067879429772355635</v>
      </c>
      <c r="F16772" s="235">
        <v>0.00007451503465460955</v>
      </c>
    </row>
    <row r="16773" ht="14.25" customHeight="1" spans="1:6" x14ac:dyDescent="0.25">
      <c r="A16773" s="232">
        <v>43815</v>
      </c>
      <c r="B16773" s="233">
        <v>350</v>
      </c>
      <c r="C16773" s="233">
        <v>20</v>
      </c>
      <c r="D16773" s="234">
        <v>0.3958333333321207</v>
      </c>
      <c r="E16773" s="235">
        <v>0.000020253641154988433</v>
      </c>
      <c r="F16773" s="235">
        <v>0.00007461518927108079</v>
      </c>
    </row>
    <row r="16774" ht="14.25" customHeight="1" spans="1:6" x14ac:dyDescent="0.25">
      <c r="A16774" s="232">
        <v>43815</v>
      </c>
      <c r="B16774" s="233">
        <v>350</v>
      </c>
      <c r="C16774" s="233">
        <v>21</v>
      </c>
      <c r="D16774" s="234">
        <v>0.4166666666678793</v>
      </c>
      <c r="E16774" s="235">
        <v>0.00004317683880743273</v>
      </c>
      <c r="F16774" s="235">
        <v>0.00007311287002401206</v>
      </c>
    </row>
    <row r="16775" ht="14.25" customHeight="1" spans="1:6" x14ac:dyDescent="0.25">
      <c r="A16775" s="232">
        <v>43815</v>
      </c>
      <c r="B16775" s="233">
        <v>350</v>
      </c>
      <c r="C16775" s="233">
        <v>22</v>
      </c>
      <c r="D16775" s="234">
        <v>0.4375</v>
      </c>
      <c r="E16775" s="235">
        <v>0.00005884975673557794</v>
      </c>
      <c r="F16775" s="235">
        <v>0.00007211132385929955</v>
      </c>
    </row>
    <row r="16776" ht="14.25" customHeight="1" spans="1:6" x14ac:dyDescent="0.25">
      <c r="A16776" s="232">
        <v>43815</v>
      </c>
      <c r="B16776" s="233">
        <v>350</v>
      </c>
      <c r="C16776" s="233">
        <v>23</v>
      </c>
      <c r="D16776" s="234">
        <v>0.4583333333321207</v>
      </c>
      <c r="E16776" s="235">
        <v>0.00007374829282266646</v>
      </c>
      <c r="F16776" s="235">
        <v>0.00007211132385929955</v>
      </c>
    </row>
    <row r="16777" ht="14.25" customHeight="1" spans="1:6" x14ac:dyDescent="0.25">
      <c r="A16777" s="232">
        <v>43815</v>
      </c>
      <c r="B16777" s="233">
        <v>350</v>
      </c>
      <c r="C16777" s="233">
        <v>24</v>
      </c>
      <c r="D16777" s="234">
        <v>0.4791666666678793</v>
      </c>
      <c r="E16777" s="235">
        <v>0.00007879338457742596</v>
      </c>
      <c r="F16777" s="235">
        <v>0.00007271225155812705</v>
      </c>
    </row>
    <row r="16778" ht="14.25" customHeight="1" spans="1:6" x14ac:dyDescent="0.25">
      <c r="A16778" s="232">
        <v>43815</v>
      </c>
      <c r="B16778" s="233">
        <v>350</v>
      </c>
      <c r="C16778" s="233">
        <v>25</v>
      </c>
      <c r="D16778" s="234">
        <v>0.5</v>
      </c>
      <c r="E16778" s="235">
        <v>0.00008675752616706365</v>
      </c>
      <c r="F16778" s="235">
        <v>0.00007441488003813829</v>
      </c>
    </row>
    <row r="16779" ht="14.25" customHeight="1" spans="1:6" x14ac:dyDescent="0.25">
      <c r="A16779" s="232">
        <v>43815</v>
      </c>
      <c r="B16779" s="233">
        <v>350</v>
      </c>
      <c r="C16779" s="233">
        <v>26</v>
      </c>
      <c r="D16779" s="234">
        <v>0.5208333333321207</v>
      </c>
      <c r="E16779" s="235">
        <v>0.00009151692331178915</v>
      </c>
      <c r="F16779" s="235">
        <v>0.0000738139523393108</v>
      </c>
    </row>
    <row r="16780" ht="14.25" customHeight="1" spans="1:6" x14ac:dyDescent="0.25">
      <c r="A16780" s="232">
        <v>43815</v>
      </c>
      <c r="B16780" s="233">
        <v>350</v>
      </c>
      <c r="C16780" s="233">
        <v>27</v>
      </c>
      <c r="D16780" s="234">
        <v>0.5416666666678793</v>
      </c>
      <c r="E16780" s="235">
        <v>0.0000948034504195952</v>
      </c>
      <c r="F16780" s="235">
        <v>0.0000730127154075408</v>
      </c>
    </row>
    <row r="16781" ht="14.25" customHeight="1" spans="1:6" x14ac:dyDescent="0.25">
      <c r="A16781" s="232">
        <v>43815</v>
      </c>
      <c r="B16781" s="233">
        <v>350</v>
      </c>
      <c r="C16781" s="233">
        <v>28</v>
      </c>
      <c r="D16781" s="234">
        <v>0.5625</v>
      </c>
      <c r="E16781" s="235">
        <v>0.00008893335568870613</v>
      </c>
      <c r="F16781" s="235">
        <v>0.00007161055077694331</v>
      </c>
    </row>
    <row r="16782" ht="14.25" customHeight="1" spans="1:6" x14ac:dyDescent="0.25">
      <c r="A16782" s="232">
        <v>43815</v>
      </c>
      <c r="B16782" s="233">
        <v>350</v>
      </c>
      <c r="C16782" s="233">
        <v>29</v>
      </c>
      <c r="D16782" s="234">
        <v>0.5833333333321207</v>
      </c>
      <c r="E16782" s="235">
        <v>0.00007550124738787284</v>
      </c>
      <c r="F16782" s="235">
        <v>0.00007070915922870207</v>
      </c>
    </row>
    <row r="16783" ht="14.25" customHeight="1" spans="1:6" x14ac:dyDescent="0.25">
      <c r="A16783" s="232">
        <v>43815</v>
      </c>
      <c r="B16783" s="233">
        <v>350</v>
      </c>
      <c r="C16783" s="233">
        <v>30</v>
      </c>
      <c r="D16783" s="234">
        <v>0.6041666666678793</v>
      </c>
      <c r="E16783" s="235">
        <v>0.00006093224202399411</v>
      </c>
      <c r="F16783" s="235">
        <v>0.00007311287002401206</v>
      </c>
    </row>
    <row r="16784" ht="14.25" customHeight="1" spans="1:6" x14ac:dyDescent="0.25">
      <c r="A16784" s="232">
        <v>43815</v>
      </c>
      <c r="B16784" s="233">
        <v>350</v>
      </c>
      <c r="C16784" s="233">
        <v>31</v>
      </c>
      <c r="D16784" s="234">
        <v>0.625</v>
      </c>
      <c r="E16784" s="235">
        <v>0.00004792883522641156</v>
      </c>
      <c r="F16784" s="235">
        <v>0.00007551658081932205</v>
      </c>
    </row>
    <row r="16785" ht="14.25" customHeight="1" spans="1:6" x14ac:dyDescent="0.25">
      <c r="A16785" s="232">
        <v>43815</v>
      </c>
      <c r="B16785" s="233">
        <v>350</v>
      </c>
      <c r="C16785" s="233">
        <v>32</v>
      </c>
      <c r="D16785" s="234">
        <v>0.6458333333321207</v>
      </c>
      <c r="E16785" s="235">
        <v>0.000032889887643885034</v>
      </c>
      <c r="F16785" s="235">
        <v>0.00008242724935583825</v>
      </c>
    </row>
    <row r="16786" ht="14.25" customHeight="1" spans="1:6" x14ac:dyDescent="0.25">
      <c r="A16786" s="232">
        <v>43815</v>
      </c>
      <c r="B16786" s="233">
        <v>350</v>
      </c>
      <c r="C16786" s="233">
        <v>33</v>
      </c>
      <c r="D16786" s="234">
        <v>0.6666666666678793</v>
      </c>
      <c r="E16786" s="235">
        <v>0.000013683622849646858</v>
      </c>
      <c r="F16786" s="235">
        <v>0.00009324394793473318</v>
      </c>
    </row>
    <row r="16787" ht="14.25" customHeight="1" spans="1:6" x14ac:dyDescent="0.25">
      <c r="A16787" s="232">
        <v>43815</v>
      </c>
      <c r="B16787" s="233">
        <v>350</v>
      </c>
      <c r="C16787" s="233">
        <v>34</v>
      </c>
      <c r="D16787" s="234">
        <v>0.6875</v>
      </c>
      <c r="E16787" s="235">
        <v>0.000004697313057468607</v>
      </c>
      <c r="F16787" s="235">
        <v>0.00010470163605904411</v>
      </c>
    </row>
    <row r="16788" ht="14.25" customHeight="1" spans="1:6" x14ac:dyDescent="0.25">
      <c r="A16788" s="232">
        <v>43815</v>
      </c>
      <c r="B16788" s="233">
        <v>350</v>
      </c>
      <c r="C16788" s="233">
        <v>35</v>
      </c>
      <c r="D16788" s="234">
        <v>0.7083333333321207</v>
      </c>
      <c r="E16788" s="235">
        <v>1.7268794843374012e-7</v>
      </c>
      <c r="F16788" s="235">
        <v>0.00011054065019931795</v>
      </c>
    </row>
    <row r="16789" ht="14.25" customHeight="1" spans="1:6" x14ac:dyDescent="0.25">
      <c r="A16789" s="232">
        <v>43815</v>
      </c>
      <c r="B16789" s="233">
        <v>350</v>
      </c>
      <c r="C16789" s="233">
        <v>36</v>
      </c>
      <c r="D16789" s="234">
        <v>0.7291666666678793</v>
      </c>
      <c r="E16789" s="235">
        <v>1.4623913376823686e-7</v>
      </c>
      <c r="F16789" s="235">
        <v>0.00011369552061816228</v>
      </c>
    </row>
    <row r="16790" ht="14.25" customHeight="1" spans="1:6" x14ac:dyDescent="0.25">
      <c r="A16790" s="232">
        <v>43815</v>
      </c>
      <c r="B16790" s="233">
        <v>350</v>
      </c>
      <c r="C16790" s="233">
        <v>37</v>
      </c>
      <c r="D16790" s="234">
        <v>0.75</v>
      </c>
      <c r="E16790" s="235">
        <v>1.4623913376823686e-7</v>
      </c>
      <c r="F16790" s="235">
        <v>0.00011455685031981505</v>
      </c>
    </row>
    <row r="16791" ht="14.25" customHeight="1" spans="1:6" x14ac:dyDescent="0.25">
      <c r="A16791" s="232">
        <v>43815</v>
      </c>
      <c r="B16791" s="233">
        <v>350</v>
      </c>
      <c r="C16791" s="233">
        <v>38</v>
      </c>
      <c r="D16791" s="234">
        <v>0.7708333333321207</v>
      </c>
      <c r="E16791" s="235">
        <v>1.137483987362551e-7</v>
      </c>
      <c r="F16791" s="235">
        <v>0.00011334497946051294</v>
      </c>
    </row>
    <row r="16792" ht="14.25" customHeight="1" spans="1:6" x14ac:dyDescent="0.25">
      <c r="A16792" s="232">
        <v>43815</v>
      </c>
      <c r="B16792" s="233">
        <v>350</v>
      </c>
      <c r="C16792" s="233">
        <v>39</v>
      </c>
      <c r="D16792" s="234">
        <v>0.7916666666678793</v>
      </c>
      <c r="E16792" s="235">
        <v>0</v>
      </c>
      <c r="F16792" s="235">
        <v>0.0001083172177136562</v>
      </c>
    </row>
    <row r="16793" ht="14.25" customHeight="1" spans="1:6" x14ac:dyDescent="0.25">
      <c r="A16793" s="232">
        <v>43815</v>
      </c>
      <c r="B16793" s="233">
        <v>350</v>
      </c>
      <c r="C16793" s="233">
        <v>40</v>
      </c>
      <c r="D16793" s="234">
        <v>0.8125</v>
      </c>
      <c r="E16793" s="235">
        <v>0</v>
      </c>
      <c r="F16793" s="235">
        <v>0.000102608404574795</v>
      </c>
    </row>
    <row r="16794" ht="14.25" customHeight="1" spans="1:6" x14ac:dyDescent="0.25">
      <c r="A16794" s="232">
        <v>43815</v>
      </c>
      <c r="B16794" s="233">
        <v>350</v>
      </c>
      <c r="C16794" s="233">
        <v>41</v>
      </c>
      <c r="D16794" s="234">
        <v>0.8333333333321207</v>
      </c>
      <c r="E16794" s="235">
        <v>0</v>
      </c>
      <c r="F16794" s="235">
        <v>0.00009885260645712315</v>
      </c>
    </row>
    <row r="16795" ht="14.25" customHeight="1" spans="1:6" x14ac:dyDescent="0.25">
      <c r="A16795" s="232">
        <v>43815</v>
      </c>
      <c r="B16795" s="233">
        <v>350</v>
      </c>
      <c r="C16795" s="233">
        <v>42</v>
      </c>
      <c r="D16795" s="234">
        <v>0.8541666666678793</v>
      </c>
      <c r="E16795" s="235">
        <v>0</v>
      </c>
      <c r="F16795" s="235">
        <v>0.00009534719488062941</v>
      </c>
    </row>
    <row r="16796" ht="14.25" customHeight="1" spans="1:6" x14ac:dyDescent="0.25">
      <c r="A16796" s="232">
        <v>43815</v>
      </c>
      <c r="B16796" s="233">
        <v>350</v>
      </c>
      <c r="C16796" s="233">
        <v>43</v>
      </c>
      <c r="D16796" s="234">
        <v>0.875</v>
      </c>
      <c r="E16796" s="235">
        <v>0</v>
      </c>
      <c r="F16796" s="235">
        <v>0.0000910405463723657</v>
      </c>
    </row>
    <row r="16797" ht="14.25" customHeight="1" spans="1:6" x14ac:dyDescent="0.25">
      <c r="A16797" s="232">
        <v>43815</v>
      </c>
      <c r="B16797" s="233">
        <v>350</v>
      </c>
      <c r="C16797" s="233">
        <v>44</v>
      </c>
      <c r="D16797" s="234">
        <v>0.8958333333321207</v>
      </c>
      <c r="E16797" s="235">
        <v>0</v>
      </c>
      <c r="F16797" s="235">
        <v>0.00008663374324763073</v>
      </c>
    </row>
    <row r="16798" ht="14.25" customHeight="1" spans="1:6" x14ac:dyDescent="0.25">
      <c r="A16798" s="232">
        <v>43815</v>
      </c>
      <c r="B16798" s="233">
        <v>350</v>
      </c>
      <c r="C16798" s="233">
        <v>45</v>
      </c>
      <c r="D16798" s="234">
        <v>0.9166666666678793</v>
      </c>
      <c r="E16798" s="235">
        <v>0</v>
      </c>
      <c r="F16798" s="235">
        <v>0.000082327094739367</v>
      </c>
    </row>
    <row r="16799" ht="14.25" customHeight="1" spans="1:6" x14ac:dyDescent="0.25">
      <c r="A16799" s="232">
        <v>43815</v>
      </c>
      <c r="B16799" s="233">
        <v>350</v>
      </c>
      <c r="C16799" s="233">
        <v>46</v>
      </c>
      <c r="D16799" s="234">
        <v>0.9375</v>
      </c>
      <c r="E16799" s="235">
        <v>0</v>
      </c>
      <c r="F16799" s="235">
        <v>0.0000732130246404833</v>
      </c>
    </row>
    <row r="16800" ht="14.25" customHeight="1" spans="1:6" x14ac:dyDescent="0.25">
      <c r="A16800" s="232">
        <v>43815</v>
      </c>
      <c r="B16800" s="233">
        <v>350</v>
      </c>
      <c r="C16800" s="233">
        <v>47</v>
      </c>
      <c r="D16800" s="234">
        <v>0.9583333333321207</v>
      </c>
      <c r="E16800" s="235">
        <v>0</v>
      </c>
      <c r="F16800" s="235">
        <v>0.0000646998822404271</v>
      </c>
    </row>
    <row r="16801" ht="14.25" customHeight="1" spans="1:6" x14ac:dyDescent="0.25">
      <c r="A16801" s="232">
        <v>43815</v>
      </c>
      <c r="B16801" s="233">
        <v>350</v>
      </c>
      <c r="C16801" s="233">
        <v>48</v>
      </c>
      <c r="D16801" s="234">
        <v>0.9791666666678793</v>
      </c>
      <c r="E16801" s="235">
        <v>0</v>
      </c>
      <c r="F16801" s="235">
        <v>0.000056186739840370906</v>
      </c>
    </row>
    <row r="16802" ht="14.25" customHeight="1" spans="1:6" x14ac:dyDescent="0.25">
      <c r="A16802" s="232">
        <v>43816</v>
      </c>
      <c r="B16802" s="233">
        <v>351</v>
      </c>
      <c r="C16802" s="233">
        <v>1</v>
      </c>
      <c r="D16802" s="234">
        <v>0</v>
      </c>
      <c r="E16802" s="235">
        <v>0</v>
      </c>
      <c r="F16802" s="235">
        <v>0.00004887545283796971</v>
      </c>
    </row>
    <row r="16803" ht="14.25" customHeight="1" spans="1:6" x14ac:dyDescent="0.25">
      <c r="A16803" s="232">
        <v>43816</v>
      </c>
      <c r="B16803" s="233">
        <v>351</v>
      </c>
      <c r="C16803" s="233">
        <v>2</v>
      </c>
      <c r="D16803" s="234">
        <v>0.020833333332120674</v>
      </c>
      <c r="E16803" s="235">
        <v>0</v>
      </c>
      <c r="F16803" s="235">
        <v>0.000043366948932050984</v>
      </c>
    </row>
    <row r="16804" ht="14.25" customHeight="1" spans="1:6" x14ac:dyDescent="0.25">
      <c r="A16804" s="232">
        <v>43816</v>
      </c>
      <c r="B16804" s="233">
        <v>351</v>
      </c>
      <c r="C16804" s="233">
        <v>3</v>
      </c>
      <c r="D16804" s="234">
        <v>0.041666666667879326</v>
      </c>
      <c r="E16804" s="235">
        <v>0</v>
      </c>
      <c r="F16804" s="235">
        <v>0.00003966122812261476</v>
      </c>
    </row>
    <row r="16805" ht="14.25" customHeight="1" spans="1:6" x14ac:dyDescent="0.25">
      <c r="A16805" s="232">
        <v>43816</v>
      </c>
      <c r="B16805" s="233">
        <v>351</v>
      </c>
      <c r="C16805" s="233">
        <v>4</v>
      </c>
      <c r="D16805" s="234">
        <v>0.0625</v>
      </c>
      <c r="E16805" s="235">
        <v>0</v>
      </c>
      <c r="F16805" s="235">
        <v>0.00003665658962847728</v>
      </c>
    </row>
    <row r="16806" ht="14.25" customHeight="1" spans="1:6" x14ac:dyDescent="0.25">
      <c r="A16806" s="232">
        <v>43816</v>
      </c>
      <c r="B16806" s="233">
        <v>351</v>
      </c>
      <c r="C16806" s="233">
        <v>5</v>
      </c>
      <c r="D16806" s="234">
        <v>0.08333333333212067</v>
      </c>
      <c r="E16806" s="235">
        <v>0</v>
      </c>
      <c r="F16806" s="235">
        <v>0.00003505411576493728</v>
      </c>
    </row>
    <row r="16807" ht="14.25" customHeight="1" spans="1:6" x14ac:dyDescent="0.25">
      <c r="A16807" s="232">
        <v>43816</v>
      </c>
      <c r="B16807" s="233">
        <v>351</v>
      </c>
      <c r="C16807" s="233">
        <v>6</v>
      </c>
      <c r="D16807" s="234">
        <v>0.10416666666787933</v>
      </c>
      <c r="E16807" s="235">
        <v>0</v>
      </c>
      <c r="F16807" s="235">
        <v>0.0000334516419013973</v>
      </c>
    </row>
    <row r="16808" ht="14.25" customHeight="1" spans="1:6" x14ac:dyDescent="0.25">
      <c r="A16808" s="232">
        <v>43816</v>
      </c>
      <c r="B16808" s="233">
        <v>351</v>
      </c>
      <c r="C16808" s="233">
        <v>7</v>
      </c>
      <c r="D16808" s="234">
        <v>0.125</v>
      </c>
      <c r="E16808" s="235">
        <v>0</v>
      </c>
      <c r="F16808" s="235">
        <v>0.0000334516419013973</v>
      </c>
    </row>
    <row r="16809" ht="14.25" customHeight="1" spans="1:6" x14ac:dyDescent="0.25">
      <c r="A16809" s="232">
        <v>43816</v>
      </c>
      <c r="B16809" s="233">
        <v>351</v>
      </c>
      <c r="C16809" s="233">
        <v>8</v>
      </c>
      <c r="D16809" s="234">
        <v>0.14583333333212067</v>
      </c>
      <c r="E16809" s="235">
        <v>0</v>
      </c>
      <c r="F16809" s="235">
        <v>0.0000326504049696273</v>
      </c>
    </row>
    <row r="16810" ht="14.25" customHeight="1" spans="1:6" x14ac:dyDescent="0.25">
      <c r="A16810" s="232">
        <v>43816</v>
      </c>
      <c r="B16810" s="233">
        <v>351</v>
      </c>
      <c r="C16810" s="233">
        <v>9</v>
      </c>
      <c r="D16810" s="234">
        <v>0.16666666666787933</v>
      </c>
      <c r="E16810" s="235">
        <v>0</v>
      </c>
      <c r="F16810" s="235">
        <v>0.0000326504049696273</v>
      </c>
    </row>
    <row r="16811" ht="14.25" customHeight="1" spans="1:6" x14ac:dyDescent="0.25">
      <c r="A16811" s="232">
        <v>43816</v>
      </c>
      <c r="B16811" s="233">
        <v>351</v>
      </c>
      <c r="C16811" s="233">
        <v>10</v>
      </c>
      <c r="D16811" s="234">
        <v>0.1875</v>
      </c>
      <c r="E16811" s="235">
        <v>0</v>
      </c>
      <c r="F16811" s="235">
        <v>0.00003275055958609855</v>
      </c>
    </row>
    <row r="16812" ht="14.25" customHeight="1" spans="1:6" x14ac:dyDescent="0.25">
      <c r="A16812" s="232">
        <v>43816</v>
      </c>
      <c r="B16812" s="233">
        <v>351</v>
      </c>
      <c r="C16812" s="233">
        <v>11</v>
      </c>
      <c r="D16812" s="234">
        <v>0.20833333333212067</v>
      </c>
      <c r="E16812" s="235">
        <v>0</v>
      </c>
      <c r="F16812" s="235">
        <v>0.00003335148728492605</v>
      </c>
    </row>
    <row r="16813" ht="14.25" customHeight="1" spans="1:6" x14ac:dyDescent="0.25">
      <c r="A16813" s="232">
        <v>43816</v>
      </c>
      <c r="B16813" s="233">
        <v>351</v>
      </c>
      <c r="C16813" s="233">
        <v>12</v>
      </c>
      <c r="D16813" s="234">
        <v>0.22916666666787933</v>
      </c>
      <c r="E16813" s="235">
        <v>0</v>
      </c>
      <c r="F16813" s="235">
        <v>0.00003575519808023604</v>
      </c>
    </row>
    <row r="16814" ht="14.25" customHeight="1" spans="1:6" x14ac:dyDescent="0.25">
      <c r="A16814" s="232">
        <v>43816</v>
      </c>
      <c r="B16814" s="233">
        <v>351</v>
      </c>
      <c r="C16814" s="233">
        <v>13</v>
      </c>
      <c r="D16814" s="234">
        <v>0.25</v>
      </c>
      <c r="E16814" s="235">
        <v>0</v>
      </c>
      <c r="F16814" s="235">
        <v>0.00003996169197202851</v>
      </c>
    </row>
    <row r="16815" ht="14.25" customHeight="1" spans="1:6" x14ac:dyDescent="0.25">
      <c r="A16815" s="232">
        <v>43816</v>
      </c>
      <c r="B16815" s="233">
        <v>351</v>
      </c>
      <c r="C16815" s="233">
        <v>14</v>
      </c>
      <c r="D16815" s="234">
        <v>0.2708333333321207</v>
      </c>
      <c r="E16815" s="235">
        <v>0</v>
      </c>
      <c r="F16815" s="235">
        <v>0.000043967876630878485</v>
      </c>
    </row>
    <row r="16816" ht="14.25" customHeight="1" spans="1:6" x14ac:dyDescent="0.25">
      <c r="A16816" s="232">
        <v>43816</v>
      </c>
      <c r="B16816" s="233">
        <v>351</v>
      </c>
      <c r="C16816" s="233">
        <v>15</v>
      </c>
      <c r="D16816" s="234">
        <v>0.2916666666678793</v>
      </c>
      <c r="E16816" s="235">
        <v>0</v>
      </c>
      <c r="F16816" s="235">
        <v>0.000048975607454440954</v>
      </c>
    </row>
    <row r="16817" ht="14.25" customHeight="1" spans="1:6" x14ac:dyDescent="0.25">
      <c r="A16817" s="232">
        <v>43816</v>
      </c>
      <c r="B16817" s="233">
        <v>351</v>
      </c>
      <c r="C16817" s="233">
        <v>16</v>
      </c>
      <c r="D16817" s="234">
        <v>0.3125</v>
      </c>
      <c r="E16817" s="235">
        <v>0</v>
      </c>
      <c r="F16817" s="235">
        <v>0.000056487203689784654</v>
      </c>
    </row>
    <row r="16818" ht="14.25" customHeight="1" spans="1:6" x14ac:dyDescent="0.25">
      <c r="A16818" s="232">
        <v>43816</v>
      </c>
      <c r="B16818" s="233">
        <v>351</v>
      </c>
      <c r="C16818" s="233">
        <v>17</v>
      </c>
      <c r="D16818" s="234">
        <v>0.3333333333321207</v>
      </c>
      <c r="E16818" s="235">
        <v>3.526508622067096e-8</v>
      </c>
      <c r="F16818" s="235">
        <v>0.00006730390226867957</v>
      </c>
    </row>
    <row r="16819" ht="14.25" customHeight="1" spans="1:6" x14ac:dyDescent="0.25">
      <c r="A16819" s="232">
        <v>43816</v>
      </c>
      <c r="B16819" s="233">
        <v>351</v>
      </c>
      <c r="C16819" s="233">
        <v>18</v>
      </c>
      <c r="D16819" s="234">
        <v>0.3541666666678793</v>
      </c>
      <c r="E16819" s="235">
        <v>3.616089066458528e-7</v>
      </c>
      <c r="F16819" s="235">
        <v>0.00007631781775109203</v>
      </c>
    </row>
    <row r="16820" ht="14.25" customHeight="1" spans="1:6" x14ac:dyDescent="0.25">
      <c r="A16820" s="232">
        <v>43816</v>
      </c>
      <c r="B16820" s="233">
        <v>351</v>
      </c>
      <c r="C16820" s="233">
        <v>19</v>
      </c>
      <c r="D16820" s="234">
        <v>0.375</v>
      </c>
      <c r="E16820" s="235">
        <v>0.000004224204845769859</v>
      </c>
      <c r="F16820" s="235">
        <v>0.00007992338394405702</v>
      </c>
    </row>
    <row r="16821" ht="14.25" customHeight="1" spans="1:6" x14ac:dyDescent="0.25">
      <c r="A16821" s="232">
        <v>43816</v>
      </c>
      <c r="B16821" s="233">
        <v>351</v>
      </c>
      <c r="C16821" s="233">
        <v>20</v>
      </c>
      <c r="D16821" s="234">
        <v>0.3958333333321207</v>
      </c>
      <c r="E16821" s="235">
        <v>0.00000918648515099525</v>
      </c>
      <c r="F16821" s="235">
        <v>0.00008322848628760824</v>
      </c>
    </row>
    <row r="16822" ht="14.25" customHeight="1" spans="1:6" x14ac:dyDescent="0.25">
      <c r="A16822" s="232">
        <v>43816</v>
      </c>
      <c r="B16822" s="233">
        <v>351</v>
      </c>
      <c r="C16822" s="233">
        <v>21</v>
      </c>
      <c r="D16822" s="234">
        <v>0.4166666666678793</v>
      </c>
      <c r="E16822" s="235">
        <v>0.000019753678657316676</v>
      </c>
      <c r="F16822" s="235">
        <v>0.00008162601242406827</v>
      </c>
    </row>
    <row r="16823" ht="14.25" customHeight="1" spans="1:6" x14ac:dyDescent="0.25">
      <c r="A16823" s="232">
        <v>43816</v>
      </c>
      <c r="B16823" s="233">
        <v>351</v>
      </c>
      <c r="C16823" s="233">
        <v>22</v>
      </c>
      <c r="D16823" s="234">
        <v>0.4375</v>
      </c>
      <c r="E16823" s="235">
        <v>0.00003430520087701529</v>
      </c>
      <c r="F16823" s="235">
        <v>0.000082727713205252</v>
      </c>
    </row>
    <row r="16824" ht="14.25" customHeight="1" spans="1:6" x14ac:dyDescent="0.25">
      <c r="A16824" s="232">
        <v>43816</v>
      </c>
      <c r="B16824" s="233">
        <v>351</v>
      </c>
      <c r="C16824" s="233">
        <v>23</v>
      </c>
      <c r="D16824" s="234">
        <v>0.4583333333321207</v>
      </c>
      <c r="E16824" s="235">
        <v>0.00004063220204526738</v>
      </c>
      <c r="F16824" s="235">
        <v>0.00007962292009464326</v>
      </c>
    </row>
    <row r="16825" ht="14.25" customHeight="1" spans="1:6" x14ac:dyDescent="0.25">
      <c r="A16825" s="232">
        <v>43816</v>
      </c>
      <c r="B16825" s="233">
        <v>351</v>
      </c>
      <c r="C16825" s="233">
        <v>24</v>
      </c>
      <c r="D16825" s="234">
        <v>0.4791666666678793</v>
      </c>
      <c r="E16825" s="235">
        <v>0.00003988965773829863</v>
      </c>
      <c r="F16825" s="235">
        <v>0.00007802044623110327</v>
      </c>
    </row>
    <row r="16826" ht="14.25" customHeight="1" spans="1:6" x14ac:dyDescent="0.25">
      <c r="A16826" s="232">
        <v>43816</v>
      </c>
      <c r="B16826" s="233">
        <v>351</v>
      </c>
      <c r="C16826" s="233">
        <v>25</v>
      </c>
      <c r="D16826" s="234">
        <v>0.5</v>
      </c>
      <c r="E16826" s="235">
        <v>0.00003399942308608099</v>
      </c>
      <c r="F16826" s="235">
        <v>0.00008042415702641325</v>
      </c>
    </row>
    <row r="16827" ht="14.25" customHeight="1" spans="1:6" x14ac:dyDescent="0.25">
      <c r="A16827" s="232">
        <v>43816</v>
      </c>
      <c r="B16827" s="233">
        <v>351</v>
      </c>
      <c r="C16827" s="233">
        <v>26</v>
      </c>
      <c r="D16827" s="234">
        <v>0.5208333333321207</v>
      </c>
      <c r="E16827" s="235">
        <v>0.000030453623011521063</v>
      </c>
      <c r="F16827" s="235">
        <v>0.00008032400240994201</v>
      </c>
    </row>
    <row r="16828" ht="14.25" customHeight="1" spans="1:6" x14ac:dyDescent="0.25">
      <c r="A16828" s="232">
        <v>43816</v>
      </c>
      <c r="B16828" s="233">
        <v>351</v>
      </c>
      <c r="C16828" s="233">
        <v>27</v>
      </c>
      <c r="D16828" s="234">
        <v>0.5416666666678793</v>
      </c>
      <c r="E16828" s="235">
        <v>0.000028827893684585248</v>
      </c>
      <c r="F16828" s="235">
        <v>0.00008122539395818325</v>
      </c>
    </row>
    <row r="16829" ht="14.25" customHeight="1" spans="1:6" x14ac:dyDescent="0.25">
      <c r="A16829" s="232">
        <v>43816</v>
      </c>
      <c r="B16829" s="233">
        <v>351</v>
      </c>
      <c r="C16829" s="233">
        <v>28</v>
      </c>
      <c r="D16829" s="234">
        <v>0.5625</v>
      </c>
      <c r="E16829" s="235">
        <v>0.000029147844685296644</v>
      </c>
      <c r="F16829" s="235">
        <v>0.00007812060084757453</v>
      </c>
    </row>
    <row r="16830" ht="14.25" customHeight="1" spans="1:6" x14ac:dyDescent="0.25">
      <c r="A16830" s="232">
        <v>43816</v>
      </c>
      <c r="B16830" s="233">
        <v>351</v>
      </c>
      <c r="C16830" s="233">
        <v>29</v>
      </c>
      <c r="D16830" s="234">
        <v>0.5833333333321207</v>
      </c>
      <c r="E16830" s="235">
        <v>0.000025585837680828125</v>
      </c>
      <c r="F16830" s="235">
        <v>0.00007691874544991952</v>
      </c>
    </row>
    <row r="16831" ht="14.25" customHeight="1" spans="1:6" x14ac:dyDescent="0.25">
      <c r="A16831" s="232">
        <v>43816</v>
      </c>
      <c r="B16831" s="233">
        <v>351</v>
      </c>
      <c r="C16831" s="233">
        <v>30</v>
      </c>
      <c r="D16831" s="234">
        <v>0.6041666666678793</v>
      </c>
      <c r="E16831" s="235">
        <v>0.000020173157282499573</v>
      </c>
      <c r="F16831" s="235">
        <v>0.0000809249301087695</v>
      </c>
    </row>
    <row r="16832" ht="14.25" customHeight="1" spans="1:6" x14ac:dyDescent="0.25">
      <c r="A16832" s="232">
        <v>43816</v>
      </c>
      <c r="B16832" s="233">
        <v>351</v>
      </c>
      <c r="C16832" s="233">
        <v>31</v>
      </c>
      <c r="D16832" s="234">
        <v>0.625</v>
      </c>
      <c r="E16832" s="235">
        <v>0.000012975348519048216</v>
      </c>
      <c r="F16832" s="235">
        <v>0.0000821267855064245</v>
      </c>
    </row>
    <row r="16833" ht="14.25" customHeight="1" spans="1:6" x14ac:dyDescent="0.25">
      <c r="A16833" s="232">
        <v>43816</v>
      </c>
      <c r="B16833" s="233">
        <v>351</v>
      </c>
      <c r="C16833" s="233">
        <v>32</v>
      </c>
      <c r="D16833" s="234">
        <v>0.6458333333321207</v>
      </c>
      <c r="E16833" s="235">
        <v>0.000006763790777051535</v>
      </c>
      <c r="F16833" s="235">
        <v>0.00008753513479587196</v>
      </c>
    </row>
    <row r="16834" ht="14.25" customHeight="1" spans="1:6" x14ac:dyDescent="0.25">
      <c r="A16834" s="232">
        <v>43816</v>
      </c>
      <c r="B16834" s="233">
        <v>351</v>
      </c>
      <c r="C16834" s="233">
        <v>33</v>
      </c>
      <c r="D16834" s="234">
        <v>0.6666666666678793</v>
      </c>
      <c r="E16834" s="235">
        <v>0.000003137394928166915</v>
      </c>
      <c r="F16834" s="235">
        <v>0.00009484642179827317</v>
      </c>
    </row>
    <row r="16835" ht="14.25" customHeight="1" spans="1:6" x14ac:dyDescent="0.25">
      <c r="A16835" s="232">
        <v>43816</v>
      </c>
      <c r="B16835" s="233">
        <v>351</v>
      </c>
      <c r="C16835" s="233">
        <v>34</v>
      </c>
      <c r="D16835" s="234">
        <v>0.6875</v>
      </c>
      <c r="E16835" s="235">
        <v>4.272036392124695e-7</v>
      </c>
      <c r="F16835" s="235">
        <v>0.00010556296576069685</v>
      </c>
    </row>
    <row r="16836" ht="14.25" customHeight="1" spans="1:6" x14ac:dyDescent="0.25">
      <c r="A16836" s="232">
        <v>43816</v>
      </c>
      <c r="B16836" s="233">
        <v>351</v>
      </c>
      <c r="C16836" s="233">
        <v>35</v>
      </c>
      <c r="D16836" s="234">
        <v>0.7083333333321207</v>
      </c>
      <c r="E16836" s="235">
        <v>1.9852024061286797e-8</v>
      </c>
      <c r="F16836" s="235">
        <v>0.00011517780894193682</v>
      </c>
    </row>
    <row r="16837" ht="14.25" customHeight="1" spans="1:6" x14ac:dyDescent="0.25">
      <c r="A16837" s="232">
        <v>43816</v>
      </c>
      <c r="B16837" s="233">
        <v>351</v>
      </c>
      <c r="C16837" s="233">
        <v>36</v>
      </c>
      <c r="D16837" s="234">
        <v>0.7291666666678793</v>
      </c>
      <c r="E16837" s="235">
        <v>0</v>
      </c>
      <c r="F16837" s="235">
        <v>0.00011708074665489053</v>
      </c>
    </row>
    <row r="16838" ht="14.25" customHeight="1" spans="1:6" x14ac:dyDescent="0.25">
      <c r="A16838" s="232">
        <v>43816</v>
      </c>
      <c r="B16838" s="233">
        <v>351</v>
      </c>
      <c r="C16838" s="233">
        <v>37</v>
      </c>
      <c r="D16838" s="234">
        <v>0.75</v>
      </c>
      <c r="E16838" s="235">
        <v>0</v>
      </c>
      <c r="F16838" s="235">
        <v>0.00011927413275561089</v>
      </c>
    </row>
    <row r="16839" ht="14.25" customHeight="1" spans="1:6" x14ac:dyDescent="0.25">
      <c r="A16839" s="232">
        <v>43816</v>
      </c>
      <c r="B16839" s="233">
        <v>351</v>
      </c>
      <c r="C16839" s="233">
        <v>38</v>
      </c>
      <c r="D16839" s="234">
        <v>0.7708333333321207</v>
      </c>
      <c r="E16839" s="235">
        <v>0</v>
      </c>
      <c r="F16839" s="235">
        <v>0.00011406609269910592</v>
      </c>
    </row>
    <row r="16840" ht="14.25" customHeight="1" spans="1:6" x14ac:dyDescent="0.25">
      <c r="A16840" s="232">
        <v>43816</v>
      </c>
      <c r="B16840" s="233">
        <v>351</v>
      </c>
      <c r="C16840" s="233">
        <v>39</v>
      </c>
      <c r="D16840" s="234">
        <v>0.7916666666678793</v>
      </c>
      <c r="E16840" s="235">
        <v>0</v>
      </c>
      <c r="F16840" s="235">
        <v>0.00010853755786989296</v>
      </c>
    </row>
    <row r="16841" ht="14.25" customHeight="1" spans="1:6" x14ac:dyDescent="0.25">
      <c r="A16841" s="232">
        <v>43816</v>
      </c>
      <c r="B16841" s="233">
        <v>351</v>
      </c>
      <c r="C16841" s="233">
        <v>40</v>
      </c>
      <c r="D16841" s="234">
        <v>0.8125</v>
      </c>
      <c r="E16841" s="235">
        <v>0</v>
      </c>
      <c r="F16841" s="235">
        <v>0.00010388036820397987</v>
      </c>
    </row>
    <row r="16842" ht="14.25" customHeight="1" spans="1:6" x14ac:dyDescent="0.25">
      <c r="A16842" s="232">
        <v>43816</v>
      </c>
      <c r="B16842" s="233">
        <v>351</v>
      </c>
      <c r="C16842" s="233">
        <v>41</v>
      </c>
      <c r="D16842" s="234">
        <v>0.8333333333321207</v>
      </c>
      <c r="E16842" s="235">
        <v>0</v>
      </c>
      <c r="F16842" s="235">
        <v>0.00009835183337476691</v>
      </c>
    </row>
    <row r="16843" ht="14.25" customHeight="1" spans="1:6" x14ac:dyDescent="0.25">
      <c r="A16843" s="232">
        <v>43816</v>
      </c>
      <c r="B16843" s="233">
        <v>351</v>
      </c>
      <c r="C16843" s="233">
        <v>42</v>
      </c>
      <c r="D16843" s="234">
        <v>0.8541666666678793</v>
      </c>
      <c r="E16843" s="235">
        <v>0</v>
      </c>
      <c r="F16843" s="235">
        <v>0.00009234255638649195</v>
      </c>
    </row>
    <row r="16844" ht="14.25" customHeight="1" spans="1:6" x14ac:dyDescent="0.25">
      <c r="A16844" s="232">
        <v>43816</v>
      </c>
      <c r="B16844" s="233">
        <v>351</v>
      </c>
      <c r="C16844" s="233">
        <v>43</v>
      </c>
      <c r="D16844" s="234">
        <v>0.875</v>
      </c>
      <c r="E16844" s="235">
        <v>0</v>
      </c>
      <c r="F16844" s="235">
        <v>0.00008823621711117072</v>
      </c>
    </row>
    <row r="16845" ht="14.25" customHeight="1" spans="1:6" x14ac:dyDescent="0.25">
      <c r="A16845" s="232">
        <v>43816</v>
      </c>
      <c r="B16845" s="233">
        <v>351</v>
      </c>
      <c r="C16845" s="233">
        <v>44</v>
      </c>
      <c r="D16845" s="234">
        <v>0.8958333333321207</v>
      </c>
      <c r="E16845" s="235">
        <v>0</v>
      </c>
      <c r="F16845" s="235">
        <v>0.00008603281554880323</v>
      </c>
    </row>
    <row r="16846" ht="14.25" customHeight="1" spans="1:6" x14ac:dyDescent="0.25">
      <c r="A16846" s="232">
        <v>43816</v>
      </c>
      <c r="B16846" s="233">
        <v>351</v>
      </c>
      <c r="C16846" s="233">
        <v>45</v>
      </c>
      <c r="D16846" s="234">
        <v>0.9166666666678793</v>
      </c>
      <c r="E16846" s="235">
        <v>0</v>
      </c>
      <c r="F16846" s="235">
        <v>0.00008022384779347077</v>
      </c>
    </row>
    <row r="16847" ht="14.25" customHeight="1" spans="1:6" x14ac:dyDescent="0.25">
      <c r="A16847" s="232">
        <v>43816</v>
      </c>
      <c r="B16847" s="233">
        <v>351</v>
      </c>
      <c r="C16847" s="233">
        <v>46</v>
      </c>
      <c r="D16847" s="234">
        <v>0.9375</v>
      </c>
      <c r="E16847" s="235">
        <v>0</v>
      </c>
      <c r="F16847" s="235">
        <v>0.00007371379772283956</v>
      </c>
    </row>
    <row r="16848" ht="14.25" customHeight="1" spans="1:6" x14ac:dyDescent="0.25">
      <c r="A16848" s="232">
        <v>43816</v>
      </c>
      <c r="B16848" s="233">
        <v>351</v>
      </c>
      <c r="C16848" s="233">
        <v>47</v>
      </c>
      <c r="D16848" s="234">
        <v>0.9583333333321207</v>
      </c>
      <c r="E16848" s="235">
        <v>0</v>
      </c>
      <c r="F16848" s="235">
        <v>0.00006680312918632335</v>
      </c>
    </row>
    <row r="16849" ht="14.25" customHeight="1" spans="1:6" x14ac:dyDescent="0.25">
      <c r="A16849" s="232">
        <v>43816</v>
      </c>
      <c r="B16849" s="233">
        <v>351</v>
      </c>
      <c r="C16849" s="233">
        <v>48</v>
      </c>
      <c r="D16849" s="234">
        <v>0.9791666666678793</v>
      </c>
      <c r="E16849" s="235">
        <v>0</v>
      </c>
      <c r="F16849" s="235">
        <v>0.00005728844062155465</v>
      </c>
    </row>
    <row r="16850" ht="14.25" customHeight="1" spans="1:6" x14ac:dyDescent="0.25">
      <c r="A16850" s="232">
        <v>43817</v>
      </c>
      <c r="B16850" s="233">
        <v>352</v>
      </c>
      <c r="C16850" s="233">
        <v>1</v>
      </c>
      <c r="D16850" s="234">
        <v>0</v>
      </c>
      <c r="E16850" s="235">
        <v>0</v>
      </c>
      <c r="F16850" s="235">
        <v>0.00005117900901680845</v>
      </c>
    </row>
    <row r="16851" ht="14.25" customHeight="1" spans="1:6" x14ac:dyDescent="0.25">
      <c r="A16851" s="232">
        <v>43817</v>
      </c>
      <c r="B16851" s="233">
        <v>352</v>
      </c>
      <c r="C16851" s="233">
        <v>2</v>
      </c>
      <c r="D16851" s="234">
        <v>0.020833333332120674</v>
      </c>
      <c r="E16851" s="235">
        <v>0</v>
      </c>
      <c r="F16851" s="235">
        <v>0.00004567050511088972</v>
      </c>
    </row>
    <row r="16852" ht="14.25" customHeight="1" spans="1:6" x14ac:dyDescent="0.25">
      <c r="A16852" s="232">
        <v>43817</v>
      </c>
      <c r="B16852" s="233">
        <v>352</v>
      </c>
      <c r="C16852" s="233">
        <v>3</v>
      </c>
      <c r="D16852" s="234">
        <v>0.041666666667879326</v>
      </c>
      <c r="E16852" s="235">
        <v>0</v>
      </c>
      <c r="F16852" s="235">
        <v>0.000041764475068510994</v>
      </c>
    </row>
    <row r="16853" ht="14.25" customHeight="1" spans="1:6" x14ac:dyDescent="0.25">
      <c r="A16853" s="232">
        <v>43817</v>
      </c>
      <c r="B16853" s="233">
        <v>352</v>
      </c>
      <c r="C16853" s="233">
        <v>4</v>
      </c>
      <c r="D16853" s="234">
        <v>0.0625</v>
      </c>
      <c r="E16853" s="235">
        <v>0</v>
      </c>
      <c r="F16853" s="235">
        <v>0.00003896014580731601</v>
      </c>
    </row>
    <row r="16854" ht="14.25" customHeight="1" spans="1:6" x14ac:dyDescent="0.25">
      <c r="A16854" s="232">
        <v>43817</v>
      </c>
      <c r="B16854" s="233">
        <v>352</v>
      </c>
      <c r="C16854" s="233">
        <v>5</v>
      </c>
      <c r="D16854" s="234">
        <v>0.08333333333212067</v>
      </c>
      <c r="E16854" s="235">
        <v>0</v>
      </c>
      <c r="F16854" s="235">
        <v>0.00003665658962847728</v>
      </c>
    </row>
    <row r="16855" ht="14.25" customHeight="1" spans="1:6" x14ac:dyDescent="0.25">
      <c r="A16855" s="232">
        <v>43817</v>
      </c>
      <c r="B16855" s="233">
        <v>352</v>
      </c>
      <c r="C16855" s="233">
        <v>6</v>
      </c>
      <c r="D16855" s="234">
        <v>0.10416666666787933</v>
      </c>
      <c r="E16855" s="235">
        <v>0</v>
      </c>
      <c r="F16855" s="235">
        <v>0.00003525442499787978</v>
      </c>
    </row>
    <row r="16856" ht="14.25" customHeight="1" spans="1:6" x14ac:dyDescent="0.25">
      <c r="A16856" s="232">
        <v>43817</v>
      </c>
      <c r="B16856" s="233">
        <v>352</v>
      </c>
      <c r="C16856" s="233">
        <v>7</v>
      </c>
      <c r="D16856" s="234">
        <v>0.125</v>
      </c>
      <c r="E16856" s="235">
        <v>0</v>
      </c>
      <c r="F16856" s="235">
        <v>0.000034753651915523535</v>
      </c>
    </row>
    <row r="16857" ht="14.25" customHeight="1" spans="1:6" x14ac:dyDescent="0.25">
      <c r="A16857" s="232">
        <v>43817</v>
      </c>
      <c r="B16857" s="233">
        <v>352</v>
      </c>
      <c r="C16857" s="233">
        <v>8</v>
      </c>
      <c r="D16857" s="234">
        <v>0.14583333333212067</v>
      </c>
      <c r="E16857" s="235">
        <v>0</v>
      </c>
      <c r="F16857" s="235">
        <v>0.00003435303344963854</v>
      </c>
    </row>
    <row r="16858" ht="14.25" customHeight="1" spans="1:6" x14ac:dyDescent="0.25">
      <c r="A16858" s="232">
        <v>43817</v>
      </c>
      <c r="B16858" s="233">
        <v>352</v>
      </c>
      <c r="C16858" s="233">
        <v>9</v>
      </c>
      <c r="D16858" s="234">
        <v>0.16666666666787933</v>
      </c>
      <c r="E16858" s="235">
        <v>0</v>
      </c>
      <c r="F16858" s="235">
        <v>0.00003405256960022479</v>
      </c>
    </row>
    <row r="16859" ht="14.25" customHeight="1" spans="1:6" x14ac:dyDescent="0.25">
      <c r="A16859" s="232">
        <v>43817</v>
      </c>
      <c r="B16859" s="233">
        <v>352</v>
      </c>
      <c r="C16859" s="233">
        <v>10</v>
      </c>
      <c r="D16859" s="234">
        <v>0.1875</v>
      </c>
      <c r="E16859" s="235">
        <v>0</v>
      </c>
      <c r="F16859" s="235">
        <v>0.000033952414983753533</v>
      </c>
    </row>
    <row r="16860" ht="14.25" customHeight="1" spans="1:6" x14ac:dyDescent="0.25">
      <c r="A16860" s="232">
        <v>43817</v>
      </c>
      <c r="B16860" s="233">
        <v>352</v>
      </c>
      <c r="C16860" s="233">
        <v>11</v>
      </c>
      <c r="D16860" s="234">
        <v>0.20833333333212067</v>
      </c>
      <c r="E16860" s="235">
        <v>0</v>
      </c>
      <c r="F16860" s="235">
        <v>0.00003435303344963854</v>
      </c>
    </row>
    <row r="16861" ht="14.25" customHeight="1" spans="1:6" x14ac:dyDescent="0.25">
      <c r="A16861" s="232">
        <v>43817</v>
      </c>
      <c r="B16861" s="233">
        <v>352</v>
      </c>
      <c r="C16861" s="233">
        <v>12</v>
      </c>
      <c r="D16861" s="234">
        <v>0.22916666666787933</v>
      </c>
      <c r="E16861" s="235">
        <v>0</v>
      </c>
      <c r="F16861" s="235">
        <v>0.00003605566192964978</v>
      </c>
    </row>
    <row r="16862" ht="14.25" customHeight="1" spans="1:6" x14ac:dyDescent="0.25">
      <c r="A16862" s="232">
        <v>43817</v>
      </c>
      <c r="B16862" s="233">
        <v>352</v>
      </c>
      <c r="C16862" s="233">
        <v>13</v>
      </c>
      <c r="D16862" s="234">
        <v>0.25</v>
      </c>
      <c r="E16862" s="235">
        <v>0</v>
      </c>
      <c r="F16862" s="235">
        <v>0.00003795859964260352</v>
      </c>
    </row>
    <row r="16863" ht="14.25" customHeight="1" spans="1:6" x14ac:dyDescent="0.25">
      <c r="A16863" s="232">
        <v>43817</v>
      </c>
      <c r="B16863" s="233">
        <v>352</v>
      </c>
      <c r="C16863" s="233">
        <v>14</v>
      </c>
      <c r="D16863" s="234">
        <v>0.2708333333321207</v>
      </c>
      <c r="E16863" s="235">
        <v>0</v>
      </c>
      <c r="F16863" s="235">
        <v>0.000039360764273201</v>
      </c>
    </row>
    <row r="16864" ht="14.25" customHeight="1" spans="1:6" x14ac:dyDescent="0.25">
      <c r="A16864" s="232">
        <v>43817</v>
      </c>
      <c r="B16864" s="233">
        <v>352</v>
      </c>
      <c r="C16864" s="233">
        <v>15</v>
      </c>
      <c r="D16864" s="234">
        <v>0.2916666666678793</v>
      </c>
      <c r="E16864" s="235">
        <v>0</v>
      </c>
      <c r="F16864" s="235">
        <v>0.00004476911356264847</v>
      </c>
    </row>
    <row r="16865" ht="14.25" customHeight="1" spans="1:6" x14ac:dyDescent="0.25">
      <c r="A16865" s="232">
        <v>43817</v>
      </c>
      <c r="B16865" s="233">
        <v>352</v>
      </c>
      <c r="C16865" s="233">
        <v>16</v>
      </c>
      <c r="D16865" s="234">
        <v>0.3125</v>
      </c>
      <c r="E16865" s="235">
        <v>0</v>
      </c>
      <c r="F16865" s="235">
        <v>0.00005278148288034843</v>
      </c>
    </row>
    <row r="16866" ht="14.25" customHeight="1" spans="1:6" x14ac:dyDescent="0.25">
      <c r="A16866" s="232">
        <v>43817</v>
      </c>
      <c r="B16866" s="233">
        <v>352</v>
      </c>
      <c r="C16866" s="233">
        <v>17</v>
      </c>
      <c r="D16866" s="234">
        <v>0.3333333333321207</v>
      </c>
      <c r="E16866" s="235">
        <v>0</v>
      </c>
      <c r="F16866" s="235">
        <v>0.00006059354296510588</v>
      </c>
    </row>
    <row r="16867" ht="14.25" customHeight="1" spans="1:6" x14ac:dyDescent="0.25">
      <c r="A16867" s="232">
        <v>43817</v>
      </c>
      <c r="B16867" s="233">
        <v>352</v>
      </c>
      <c r="C16867" s="233">
        <v>18</v>
      </c>
      <c r="D16867" s="234">
        <v>0.3541666666678793</v>
      </c>
      <c r="E16867" s="235">
        <v>1.7809786503195688e-7</v>
      </c>
      <c r="F16867" s="235">
        <v>0.00007131008692752957</v>
      </c>
    </row>
    <row r="16868" ht="14.25" customHeight="1" spans="1:6" x14ac:dyDescent="0.25">
      <c r="A16868" s="232">
        <v>43817</v>
      </c>
      <c r="B16868" s="233">
        <v>352</v>
      </c>
      <c r="C16868" s="233">
        <v>19</v>
      </c>
      <c r="D16868" s="234">
        <v>0.375</v>
      </c>
      <c r="E16868" s="235">
        <v>0.000002999824591739151</v>
      </c>
      <c r="F16868" s="235">
        <v>0.00007691874544991952</v>
      </c>
    </row>
    <row r="16869" ht="14.25" customHeight="1" spans="1:6" x14ac:dyDescent="0.25">
      <c r="A16869" s="232">
        <v>43817</v>
      </c>
      <c r="B16869" s="233">
        <v>352</v>
      </c>
      <c r="C16869" s="233">
        <v>20</v>
      </c>
      <c r="D16869" s="234">
        <v>0.3958333333321207</v>
      </c>
      <c r="E16869" s="235">
        <v>0.000010306328710885484</v>
      </c>
      <c r="F16869" s="235">
        <v>0.00008192647627348199</v>
      </c>
    </row>
    <row r="16870" ht="14.25" customHeight="1" spans="1:6" x14ac:dyDescent="0.25">
      <c r="A16870" s="232">
        <v>43817</v>
      </c>
      <c r="B16870" s="233">
        <v>352</v>
      </c>
      <c r="C16870" s="233">
        <v>21</v>
      </c>
      <c r="D16870" s="234">
        <v>0.4166666666678793</v>
      </c>
      <c r="E16870" s="235">
        <v>0.000020622468817739868</v>
      </c>
      <c r="F16870" s="235">
        <v>0.00008703436171351571</v>
      </c>
    </row>
    <row r="16871" ht="14.25" customHeight="1" spans="1:6" x14ac:dyDescent="0.25">
      <c r="A16871" s="232">
        <v>43817</v>
      </c>
      <c r="B16871" s="233">
        <v>352</v>
      </c>
      <c r="C16871" s="233">
        <v>22</v>
      </c>
      <c r="D16871" s="234">
        <v>0.4375</v>
      </c>
      <c r="E16871" s="235">
        <v>0.00003368407589835726</v>
      </c>
      <c r="F16871" s="235">
        <v>0.00008723467094645821</v>
      </c>
    </row>
    <row r="16872" ht="14.25" customHeight="1" spans="1:6" x14ac:dyDescent="0.25">
      <c r="A16872" s="232">
        <v>43817</v>
      </c>
      <c r="B16872" s="233">
        <v>352</v>
      </c>
      <c r="C16872" s="233">
        <v>23</v>
      </c>
      <c r="D16872" s="234">
        <v>0.4583333333321207</v>
      </c>
      <c r="E16872" s="235">
        <v>0.00004299570777548254</v>
      </c>
      <c r="F16872" s="235">
        <v>0.00008943807250882569</v>
      </c>
    </row>
    <row r="16873" ht="14.25" customHeight="1" spans="1:6" x14ac:dyDescent="0.25">
      <c r="A16873" s="232">
        <v>43817</v>
      </c>
      <c r="B16873" s="233">
        <v>352</v>
      </c>
      <c r="C16873" s="233">
        <v>24</v>
      </c>
      <c r="D16873" s="234">
        <v>0.4791666666678793</v>
      </c>
      <c r="E16873" s="235">
        <v>0.000052466414129633</v>
      </c>
      <c r="F16873" s="235">
        <v>0.00009154131945472191</v>
      </c>
    </row>
    <row r="16874" ht="14.25" customHeight="1" spans="1:6" x14ac:dyDescent="0.25">
      <c r="A16874" s="232">
        <v>43817</v>
      </c>
      <c r="B16874" s="233">
        <v>352</v>
      </c>
      <c r="C16874" s="233">
        <v>25</v>
      </c>
      <c r="D16874" s="234">
        <v>0.5</v>
      </c>
      <c r="E16874" s="235">
        <v>0.00005582750567542198</v>
      </c>
      <c r="F16874" s="235">
        <v>0.00009254286561943443</v>
      </c>
    </row>
    <row r="16875" ht="14.25" customHeight="1" spans="1:6" x14ac:dyDescent="0.25">
      <c r="A16875" s="232">
        <v>43817</v>
      </c>
      <c r="B16875" s="233">
        <v>352</v>
      </c>
      <c r="C16875" s="233">
        <v>26</v>
      </c>
      <c r="D16875" s="234">
        <v>0.5208333333321207</v>
      </c>
      <c r="E16875" s="235">
        <v>0.000051896342655861854</v>
      </c>
      <c r="F16875" s="235">
        <v>0.00009294348408531943</v>
      </c>
    </row>
    <row r="16876" ht="14.25" customHeight="1" spans="1:6" x14ac:dyDescent="0.25">
      <c r="A16876" s="232">
        <v>43817</v>
      </c>
      <c r="B16876" s="233">
        <v>352</v>
      </c>
      <c r="C16876" s="233">
        <v>27</v>
      </c>
      <c r="D16876" s="234">
        <v>0.5416666666678793</v>
      </c>
      <c r="E16876" s="235">
        <v>0.0000556925203965008</v>
      </c>
      <c r="F16876" s="235">
        <v>0.00009264302023590568</v>
      </c>
    </row>
    <row r="16877" ht="14.25" customHeight="1" spans="1:6" x14ac:dyDescent="0.25">
      <c r="A16877" s="232">
        <v>43817</v>
      </c>
      <c r="B16877" s="233">
        <v>352</v>
      </c>
      <c r="C16877" s="233">
        <v>28</v>
      </c>
      <c r="D16877" s="234">
        <v>0.5625</v>
      </c>
      <c r="E16877" s="235">
        <v>0.00004938500378016515</v>
      </c>
      <c r="F16877" s="235">
        <v>0.0000896383817417682</v>
      </c>
    </row>
    <row r="16878" ht="14.25" customHeight="1" spans="1:6" x14ac:dyDescent="0.25">
      <c r="A16878" s="232">
        <v>43817</v>
      </c>
      <c r="B16878" s="233">
        <v>352</v>
      </c>
      <c r="C16878" s="233">
        <v>29</v>
      </c>
      <c r="D16878" s="234">
        <v>0.5833333333321207</v>
      </c>
      <c r="E16878" s="235">
        <v>0.000041722864229644464</v>
      </c>
      <c r="F16878" s="235">
        <v>0.00008873699019352696</v>
      </c>
    </row>
    <row r="16879" ht="14.25" customHeight="1" spans="1:6" x14ac:dyDescent="0.25">
      <c r="A16879" s="232">
        <v>43817</v>
      </c>
      <c r="B16879" s="233">
        <v>352</v>
      </c>
      <c r="C16879" s="233">
        <v>30</v>
      </c>
      <c r="D16879" s="234">
        <v>0.6041666666678793</v>
      </c>
      <c r="E16879" s="235">
        <v>0.00003381251409050359</v>
      </c>
      <c r="F16879" s="235">
        <v>0.0000900390002076532</v>
      </c>
    </row>
    <row r="16880" ht="14.25" customHeight="1" spans="1:6" x14ac:dyDescent="0.25">
      <c r="A16880" s="232">
        <v>43817</v>
      </c>
      <c r="B16880" s="233">
        <v>352</v>
      </c>
      <c r="C16880" s="233">
        <v>31</v>
      </c>
      <c r="D16880" s="234">
        <v>0.625</v>
      </c>
      <c r="E16880" s="235">
        <v>0.000022708219779744656</v>
      </c>
      <c r="F16880" s="235">
        <v>0.00009244271100296316</v>
      </c>
    </row>
    <row r="16881" ht="14.25" customHeight="1" spans="1:6" x14ac:dyDescent="0.25">
      <c r="A16881" s="232">
        <v>43817</v>
      </c>
      <c r="B16881" s="233">
        <v>352</v>
      </c>
      <c r="C16881" s="233">
        <v>32</v>
      </c>
      <c r="D16881" s="234">
        <v>0.6458333333321207</v>
      </c>
      <c r="E16881" s="235">
        <v>0.000014617648169417001</v>
      </c>
      <c r="F16881" s="235">
        <v>0.00009995430723830691</v>
      </c>
    </row>
    <row r="16882" ht="14.25" customHeight="1" spans="1:6" x14ac:dyDescent="0.25">
      <c r="A16882" s="232">
        <v>43817</v>
      </c>
      <c r="B16882" s="233">
        <v>352</v>
      </c>
      <c r="C16882" s="233">
        <v>33</v>
      </c>
      <c r="D16882" s="234">
        <v>0.6666666666678793</v>
      </c>
      <c r="E16882" s="235">
        <v>0.000006592492854877499</v>
      </c>
      <c r="F16882" s="235">
        <v>0.00010792661470941835</v>
      </c>
    </row>
    <row r="16883" ht="14.25" customHeight="1" spans="1:6" x14ac:dyDescent="0.25">
      <c r="A16883" s="232">
        <v>43817</v>
      </c>
      <c r="B16883" s="233">
        <v>352</v>
      </c>
      <c r="C16883" s="233">
        <v>34</v>
      </c>
      <c r="D16883" s="234">
        <v>0.6875</v>
      </c>
      <c r="E16883" s="235">
        <v>0.0000024930675505349285</v>
      </c>
      <c r="F16883" s="235">
        <v>0.0001148973760158173</v>
      </c>
    </row>
    <row r="16884" ht="14.25" customHeight="1" spans="1:6" x14ac:dyDescent="0.25">
      <c r="A16884" s="232">
        <v>43817</v>
      </c>
      <c r="B16884" s="233">
        <v>352</v>
      </c>
      <c r="C16884" s="233">
        <v>35</v>
      </c>
      <c r="D16884" s="234">
        <v>0.7083333333321207</v>
      </c>
      <c r="E16884" s="235">
        <v>1.5413062159384162e-8</v>
      </c>
      <c r="F16884" s="235">
        <v>0.00012336044110763787</v>
      </c>
    </row>
    <row r="16885" ht="14.25" customHeight="1" spans="1:6" x14ac:dyDescent="0.25">
      <c r="A16885" s="232">
        <v>43817</v>
      </c>
      <c r="B16885" s="233">
        <v>352</v>
      </c>
      <c r="C16885" s="233">
        <v>36</v>
      </c>
      <c r="D16885" s="234">
        <v>0.7291666666678793</v>
      </c>
      <c r="E16885" s="235">
        <v>0</v>
      </c>
      <c r="F16885" s="235">
        <v>0.00012169787447421512</v>
      </c>
    </row>
    <row r="16886" ht="14.25" customHeight="1" spans="1:6" x14ac:dyDescent="0.25">
      <c r="A16886" s="232">
        <v>43817</v>
      </c>
      <c r="B16886" s="233">
        <v>352</v>
      </c>
      <c r="C16886" s="233">
        <v>37</v>
      </c>
      <c r="D16886" s="234">
        <v>0.75</v>
      </c>
      <c r="E16886" s="235">
        <v>0</v>
      </c>
      <c r="F16886" s="235">
        <v>0.00011913391629255117</v>
      </c>
    </row>
    <row r="16887" ht="14.25" customHeight="1" spans="1:6" x14ac:dyDescent="0.25">
      <c r="A16887" s="232">
        <v>43817</v>
      </c>
      <c r="B16887" s="233">
        <v>352</v>
      </c>
      <c r="C16887" s="233">
        <v>38</v>
      </c>
      <c r="D16887" s="234">
        <v>0.7708333333321207</v>
      </c>
      <c r="E16887" s="235">
        <v>0</v>
      </c>
      <c r="F16887" s="235">
        <v>0.00011525793263511379</v>
      </c>
    </row>
    <row r="16888" ht="14.25" customHeight="1" spans="1:6" x14ac:dyDescent="0.25">
      <c r="A16888" s="232">
        <v>43817</v>
      </c>
      <c r="B16888" s="233">
        <v>352</v>
      </c>
      <c r="C16888" s="233">
        <v>39</v>
      </c>
      <c r="D16888" s="234">
        <v>0.7916666666678793</v>
      </c>
      <c r="E16888" s="235">
        <v>0</v>
      </c>
      <c r="F16888" s="235">
        <v>0.00011065082027743633</v>
      </c>
    </row>
    <row r="16889" ht="14.25" customHeight="1" spans="1:6" x14ac:dyDescent="0.25">
      <c r="A16889" s="232">
        <v>43817</v>
      </c>
      <c r="B16889" s="233">
        <v>352</v>
      </c>
      <c r="C16889" s="233">
        <v>40</v>
      </c>
      <c r="D16889" s="234">
        <v>0.8125</v>
      </c>
      <c r="E16889" s="235">
        <v>0</v>
      </c>
      <c r="F16889" s="235">
        <v>0.00010710534685435409</v>
      </c>
    </row>
    <row r="16890" ht="14.25" customHeight="1" spans="1:6" x14ac:dyDescent="0.25">
      <c r="A16890" s="232">
        <v>43817</v>
      </c>
      <c r="B16890" s="233">
        <v>352</v>
      </c>
      <c r="C16890" s="233">
        <v>41</v>
      </c>
      <c r="D16890" s="234">
        <v>0.8333333333321207</v>
      </c>
      <c r="E16890" s="235">
        <v>0</v>
      </c>
      <c r="F16890" s="235">
        <v>0.00010330948689009374</v>
      </c>
    </row>
    <row r="16891" ht="14.25" customHeight="1" spans="1:6" x14ac:dyDescent="0.25">
      <c r="A16891" s="232">
        <v>43817</v>
      </c>
      <c r="B16891" s="233">
        <v>352</v>
      </c>
      <c r="C16891" s="233">
        <v>42</v>
      </c>
      <c r="D16891" s="234">
        <v>0.8541666666678793</v>
      </c>
      <c r="E16891" s="235">
        <v>0</v>
      </c>
      <c r="F16891" s="235">
        <v>0.0000987524518406519</v>
      </c>
    </row>
    <row r="16892" ht="14.25" customHeight="1" spans="1:6" x14ac:dyDescent="0.25">
      <c r="A16892" s="232">
        <v>43817</v>
      </c>
      <c r="B16892" s="233">
        <v>352</v>
      </c>
      <c r="C16892" s="233">
        <v>43</v>
      </c>
      <c r="D16892" s="234">
        <v>0.875</v>
      </c>
      <c r="E16892" s="235">
        <v>0</v>
      </c>
      <c r="F16892" s="235">
        <v>0.00009404518486650317</v>
      </c>
    </row>
    <row r="16893" ht="14.25" customHeight="1" spans="1:6" x14ac:dyDescent="0.25">
      <c r="A16893" s="232">
        <v>43817</v>
      </c>
      <c r="B16893" s="233">
        <v>352</v>
      </c>
      <c r="C16893" s="233">
        <v>44</v>
      </c>
      <c r="D16893" s="234">
        <v>0.8958333333321207</v>
      </c>
      <c r="E16893" s="235">
        <v>0</v>
      </c>
      <c r="F16893" s="235">
        <v>0.00008743498017940072</v>
      </c>
    </row>
    <row r="16894" ht="14.25" customHeight="1" spans="1:6" x14ac:dyDescent="0.25">
      <c r="A16894" s="232">
        <v>43817</v>
      </c>
      <c r="B16894" s="233">
        <v>352</v>
      </c>
      <c r="C16894" s="233">
        <v>45</v>
      </c>
      <c r="D16894" s="234">
        <v>0.9166666666678793</v>
      </c>
      <c r="E16894" s="235">
        <v>0</v>
      </c>
      <c r="F16894" s="235">
        <v>0.000081125239341712</v>
      </c>
    </row>
    <row r="16895" ht="14.25" customHeight="1" spans="1:6" x14ac:dyDescent="0.25">
      <c r="A16895" s="232">
        <v>43817</v>
      </c>
      <c r="B16895" s="233">
        <v>352</v>
      </c>
      <c r="C16895" s="233">
        <v>46</v>
      </c>
      <c r="D16895" s="234">
        <v>0.9375</v>
      </c>
      <c r="E16895" s="235">
        <v>0</v>
      </c>
      <c r="F16895" s="235">
        <v>0.00007141024154400082</v>
      </c>
    </row>
    <row r="16896" ht="14.25" customHeight="1" spans="1:6" x14ac:dyDescent="0.25">
      <c r="A16896" s="232">
        <v>43817</v>
      </c>
      <c r="B16896" s="233">
        <v>352</v>
      </c>
      <c r="C16896" s="233">
        <v>47</v>
      </c>
      <c r="D16896" s="234">
        <v>0.9583333333321207</v>
      </c>
      <c r="E16896" s="235">
        <v>0</v>
      </c>
      <c r="F16896" s="235">
        <v>0.00006159508912981838</v>
      </c>
    </row>
    <row r="16897" ht="14.25" customHeight="1" spans="1:6" x14ac:dyDescent="0.25">
      <c r="A16897" s="232">
        <v>43817</v>
      </c>
      <c r="B16897" s="233">
        <v>352</v>
      </c>
      <c r="C16897" s="233">
        <v>48</v>
      </c>
      <c r="D16897" s="234">
        <v>0.9791666666678793</v>
      </c>
      <c r="E16897" s="235">
        <v>0</v>
      </c>
      <c r="F16897" s="235">
        <v>0.00005218055518152093</v>
      </c>
    </row>
    <row r="16898" ht="14.25" customHeight="1" spans="1:6" x14ac:dyDescent="0.25">
      <c r="A16898" s="232">
        <v>43818</v>
      </c>
      <c r="B16898" s="233">
        <v>353</v>
      </c>
      <c r="C16898" s="233">
        <v>1</v>
      </c>
      <c r="D16898" s="234">
        <v>0</v>
      </c>
      <c r="E16898" s="235">
        <v>0</v>
      </c>
      <c r="F16898" s="235">
        <v>0.000043867722014407224</v>
      </c>
    </row>
    <row r="16899" ht="14.25" customHeight="1" spans="1:6" x14ac:dyDescent="0.25">
      <c r="A16899" s="232">
        <v>43818</v>
      </c>
      <c r="B16899" s="233">
        <v>353</v>
      </c>
      <c r="C16899" s="233">
        <v>2</v>
      </c>
      <c r="D16899" s="234">
        <v>0.020833333332120674</v>
      </c>
      <c r="E16899" s="235">
        <v>0</v>
      </c>
      <c r="F16899" s="235">
        <v>0.000038759836574373515</v>
      </c>
    </row>
    <row r="16900" ht="14.25" customHeight="1" spans="1:6" x14ac:dyDescent="0.25">
      <c r="A16900" s="232">
        <v>43818</v>
      </c>
      <c r="B16900" s="233">
        <v>353</v>
      </c>
      <c r="C16900" s="233">
        <v>3</v>
      </c>
      <c r="D16900" s="234">
        <v>0.041666666667879326</v>
      </c>
      <c r="E16900" s="235">
        <v>0</v>
      </c>
      <c r="F16900" s="235">
        <v>0.00003605566192964978</v>
      </c>
    </row>
    <row r="16901" ht="14.25" customHeight="1" spans="1:6" x14ac:dyDescent="0.25">
      <c r="A16901" s="232">
        <v>43818</v>
      </c>
      <c r="B16901" s="233">
        <v>353</v>
      </c>
      <c r="C16901" s="233">
        <v>4</v>
      </c>
      <c r="D16901" s="234">
        <v>0.0625</v>
      </c>
      <c r="E16901" s="235">
        <v>0</v>
      </c>
      <c r="F16901" s="235">
        <v>0.00003415272421669604</v>
      </c>
    </row>
    <row r="16902" ht="14.25" customHeight="1" spans="1:6" x14ac:dyDescent="0.25">
      <c r="A16902" s="232">
        <v>43818</v>
      </c>
      <c r="B16902" s="233">
        <v>353</v>
      </c>
      <c r="C16902" s="233">
        <v>5</v>
      </c>
      <c r="D16902" s="234">
        <v>0.08333333333212067</v>
      </c>
      <c r="E16902" s="235">
        <v>0</v>
      </c>
      <c r="F16902" s="235">
        <v>0.000032450095736684804</v>
      </c>
    </row>
    <row r="16903" ht="14.25" customHeight="1" spans="1:6" x14ac:dyDescent="0.25">
      <c r="A16903" s="232">
        <v>43818</v>
      </c>
      <c r="B16903" s="233">
        <v>353</v>
      </c>
      <c r="C16903" s="233">
        <v>6</v>
      </c>
      <c r="D16903" s="234">
        <v>0.10416666666787933</v>
      </c>
      <c r="E16903" s="235">
        <v>0</v>
      </c>
      <c r="F16903" s="235">
        <v>0.0000314485495719723</v>
      </c>
    </row>
    <row r="16904" ht="14.25" customHeight="1" spans="1:6" x14ac:dyDescent="0.25">
      <c r="A16904" s="232">
        <v>43818</v>
      </c>
      <c r="B16904" s="233">
        <v>353</v>
      </c>
      <c r="C16904" s="233">
        <v>7</v>
      </c>
      <c r="D16904" s="234">
        <v>0.125</v>
      </c>
      <c r="E16904" s="235">
        <v>0</v>
      </c>
      <c r="F16904" s="235">
        <v>0.0000314485495719723</v>
      </c>
    </row>
    <row r="16905" ht="14.25" customHeight="1" spans="1:6" x14ac:dyDescent="0.25">
      <c r="A16905" s="232">
        <v>43818</v>
      </c>
      <c r="B16905" s="233">
        <v>353</v>
      </c>
      <c r="C16905" s="233">
        <v>8</v>
      </c>
      <c r="D16905" s="234">
        <v>0.14583333333212067</v>
      </c>
      <c r="E16905" s="235">
        <v>0</v>
      </c>
      <c r="F16905" s="235">
        <v>0.000031148085722558555</v>
      </c>
    </row>
    <row r="16906" ht="14.25" customHeight="1" spans="1:6" x14ac:dyDescent="0.25">
      <c r="A16906" s="232">
        <v>43818</v>
      </c>
      <c r="B16906" s="233">
        <v>353</v>
      </c>
      <c r="C16906" s="233">
        <v>9</v>
      </c>
      <c r="D16906" s="234">
        <v>0.16666666666787933</v>
      </c>
      <c r="E16906" s="235">
        <v>0</v>
      </c>
      <c r="F16906" s="235">
        <v>0.00003124824033902981</v>
      </c>
    </row>
    <row r="16907" ht="14.25" customHeight="1" spans="1:6" x14ac:dyDescent="0.25">
      <c r="A16907" s="232">
        <v>43818</v>
      </c>
      <c r="B16907" s="233">
        <v>353</v>
      </c>
      <c r="C16907" s="233">
        <v>10</v>
      </c>
      <c r="D16907" s="234">
        <v>0.1875</v>
      </c>
      <c r="E16907" s="235">
        <v>0</v>
      </c>
      <c r="F16907" s="235">
        <v>0.000032249786503742304</v>
      </c>
    </row>
    <row r="16908" ht="14.25" customHeight="1" spans="1:6" x14ac:dyDescent="0.25">
      <c r="A16908" s="232">
        <v>43818</v>
      </c>
      <c r="B16908" s="233">
        <v>353</v>
      </c>
      <c r="C16908" s="233">
        <v>11</v>
      </c>
      <c r="D16908" s="234">
        <v>0.20833333333212067</v>
      </c>
      <c r="E16908" s="235">
        <v>0</v>
      </c>
      <c r="F16908" s="235">
        <v>0.00003375210575081104</v>
      </c>
    </row>
    <row r="16909" ht="14.25" customHeight="1" spans="1:6" x14ac:dyDescent="0.25">
      <c r="A16909" s="232">
        <v>43818</v>
      </c>
      <c r="B16909" s="233">
        <v>353</v>
      </c>
      <c r="C16909" s="233">
        <v>12</v>
      </c>
      <c r="D16909" s="234">
        <v>0.22916666666787933</v>
      </c>
      <c r="E16909" s="235">
        <v>0</v>
      </c>
      <c r="F16909" s="235">
        <v>0.00003665658962847728</v>
      </c>
    </row>
    <row r="16910" ht="14.25" customHeight="1" spans="1:6" x14ac:dyDescent="0.25">
      <c r="A16910" s="232">
        <v>43818</v>
      </c>
      <c r="B16910" s="233">
        <v>353</v>
      </c>
      <c r="C16910" s="233">
        <v>13</v>
      </c>
      <c r="D16910" s="234">
        <v>0.25</v>
      </c>
      <c r="E16910" s="235">
        <v>0</v>
      </c>
      <c r="F16910" s="235">
        <v>0.00004416818586382098</v>
      </c>
    </row>
    <row r="16911" ht="14.25" customHeight="1" spans="1:6" x14ac:dyDescent="0.25">
      <c r="A16911" s="232">
        <v>43818</v>
      </c>
      <c r="B16911" s="233">
        <v>353</v>
      </c>
      <c r="C16911" s="233">
        <v>14</v>
      </c>
      <c r="D16911" s="234">
        <v>0.2708333333321207</v>
      </c>
      <c r="E16911" s="235">
        <v>0</v>
      </c>
      <c r="F16911" s="235">
        <v>0.00005258117364740593</v>
      </c>
    </row>
    <row r="16912" ht="14.25" customHeight="1" spans="1:6" x14ac:dyDescent="0.25">
      <c r="A16912" s="232">
        <v>43818</v>
      </c>
      <c r="B16912" s="233">
        <v>353</v>
      </c>
      <c r="C16912" s="233">
        <v>15</v>
      </c>
      <c r="D16912" s="234">
        <v>0.2916666666678793</v>
      </c>
      <c r="E16912" s="235">
        <v>0</v>
      </c>
      <c r="F16912" s="235">
        <v>0.0000636983360757146</v>
      </c>
    </row>
    <row r="16913" ht="14.25" customHeight="1" spans="1:6" x14ac:dyDescent="0.25">
      <c r="A16913" s="232">
        <v>43818</v>
      </c>
      <c r="B16913" s="233">
        <v>353</v>
      </c>
      <c r="C16913" s="233">
        <v>16</v>
      </c>
      <c r="D16913" s="234">
        <v>0.3125</v>
      </c>
      <c r="E16913" s="235">
        <v>0</v>
      </c>
      <c r="F16913" s="235">
        <v>0.00007161055077694331</v>
      </c>
    </row>
    <row r="16914" ht="14.25" customHeight="1" spans="1:6" x14ac:dyDescent="0.25">
      <c r="A16914" s="232">
        <v>43818</v>
      </c>
      <c r="B16914" s="233">
        <v>353</v>
      </c>
      <c r="C16914" s="233">
        <v>17</v>
      </c>
      <c r="D16914" s="234">
        <v>0.3333333333321207</v>
      </c>
      <c r="E16914" s="235">
        <v>4.377309653265101e-9</v>
      </c>
      <c r="F16914" s="235">
        <v>0.00007471534388755204</v>
      </c>
    </row>
    <row r="16915" ht="14.25" customHeight="1" spans="1:6" x14ac:dyDescent="0.25">
      <c r="A16915" s="232">
        <v>43818</v>
      </c>
      <c r="B16915" s="233">
        <v>353</v>
      </c>
      <c r="C16915" s="233">
        <v>18</v>
      </c>
      <c r="D16915" s="234">
        <v>0.3541666666678793</v>
      </c>
      <c r="E16915" s="235">
        <v>5.911524496215658e-7</v>
      </c>
      <c r="F16915" s="235">
        <v>0.00007371379772283956</v>
      </c>
    </row>
    <row r="16916" ht="14.25" customHeight="1" spans="1:6" x14ac:dyDescent="0.25">
      <c r="A16916" s="232">
        <v>43818</v>
      </c>
      <c r="B16916" s="233">
        <v>353</v>
      </c>
      <c r="C16916" s="233">
        <v>19</v>
      </c>
      <c r="D16916" s="234">
        <v>0.375</v>
      </c>
      <c r="E16916" s="235">
        <v>0.00001003699502494223</v>
      </c>
      <c r="F16916" s="235">
        <v>0.00007391410695578205</v>
      </c>
    </row>
    <row r="16917" ht="14.25" customHeight="1" spans="1:6" x14ac:dyDescent="0.25">
      <c r="A16917" s="232">
        <v>43818</v>
      </c>
      <c r="B16917" s="233">
        <v>353</v>
      </c>
      <c r="C16917" s="233">
        <v>20</v>
      </c>
      <c r="D16917" s="234">
        <v>0.3958333333321207</v>
      </c>
      <c r="E16917" s="235">
        <v>0.000036670455962957244</v>
      </c>
      <c r="F16917" s="235">
        <v>0.00007391410695578205</v>
      </c>
    </row>
    <row r="16918" ht="14.25" customHeight="1" spans="1:6" x14ac:dyDescent="0.25">
      <c r="A16918" s="232">
        <v>43818</v>
      </c>
      <c r="B16918" s="233">
        <v>353</v>
      </c>
      <c r="C16918" s="233">
        <v>21</v>
      </c>
      <c r="D16918" s="234">
        <v>0.4166666666678793</v>
      </c>
      <c r="E16918" s="235">
        <v>0.00008175196823914185</v>
      </c>
      <c r="F16918" s="235">
        <v>0.0000724117877087133</v>
      </c>
    </row>
    <row r="16919" ht="14.25" customHeight="1" spans="1:6" x14ac:dyDescent="0.25">
      <c r="A16919" s="232">
        <v>43818</v>
      </c>
      <c r="B16919" s="233">
        <v>353</v>
      </c>
      <c r="C16919" s="233">
        <v>22</v>
      </c>
      <c r="D16919" s="234">
        <v>0.4375</v>
      </c>
      <c r="E16919" s="235">
        <v>0.00011816081688001678</v>
      </c>
      <c r="F16919" s="235">
        <v>0.00007271225155812705</v>
      </c>
    </row>
    <row r="16920" ht="14.25" customHeight="1" spans="1:6" x14ac:dyDescent="0.25">
      <c r="A16920" s="232">
        <v>43818</v>
      </c>
      <c r="B16920" s="233">
        <v>353</v>
      </c>
      <c r="C16920" s="233">
        <v>23</v>
      </c>
      <c r="D16920" s="234">
        <v>0.4583333333321207</v>
      </c>
      <c r="E16920" s="235">
        <v>0.00014201440209668273</v>
      </c>
      <c r="F16920" s="235">
        <v>0.00007211132385929955</v>
      </c>
    </row>
    <row r="16921" ht="14.25" customHeight="1" spans="1:6" x14ac:dyDescent="0.25">
      <c r="A16921" s="232">
        <v>43818</v>
      </c>
      <c r="B16921" s="233">
        <v>353</v>
      </c>
      <c r="C16921" s="233">
        <v>24</v>
      </c>
      <c r="D16921" s="234">
        <v>0.4791666666678793</v>
      </c>
      <c r="E16921" s="235">
        <v>0.00016404061657388438</v>
      </c>
      <c r="F16921" s="235">
        <v>0.00007281240617459832</v>
      </c>
    </row>
    <row r="16922" ht="14.25" customHeight="1" spans="1:6" x14ac:dyDescent="0.25">
      <c r="A16922" s="232">
        <v>43818</v>
      </c>
      <c r="B16922" s="233">
        <v>353</v>
      </c>
      <c r="C16922" s="233">
        <v>25</v>
      </c>
      <c r="D16922" s="234">
        <v>0.5</v>
      </c>
      <c r="E16922" s="235">
        <v>0.0001551502028685913</v>
      </c>
      <c r="F16922" s="235">
        <v>0.0000750158077369658</v>
      </c>
    </row>
    <row r="16923" ht="14.25" customHeight="1" spans="1:6" x14ac:dyDescent="0.25">
      <c r="A16923" s="232">
        <v>43818</v>
      </c>
      <c r="B16923" s="233">
        <v>353</v>
      </c>
      <c r="C16923" s="233">
        <v>26</v>
      </c>
      <c r="D16923" s="234">
        <v>0.5208333333321207</v>
      </c>
      <c r="E16923" s="235">
        <v>0.00012458200114131646</v>
      </c>
      <c r="F16923" s="235">
        <v>0.0000750158077369658</v>
      </c>
    </row>
    <row r="16924" ht="14.25" customHeight="1" spans="1:6" x14ac:dyDescent="0.25">
      <c r="A16924" s="232">
        <v>43818</v>
      </c>
      <c r="B16924" s="233">
        <v>353</v>
      </c>
      <c r="C16924" s="233">
        <v>27</v>
      </c>
      <c r="D16924" s="234">
        <v>0.5416666666678793</v>
      </c>
      <c r="E16924" s="235">
        <v>0.0001641706368001984</v>
      </c>
      <c r="F16924" s="235">
        <v>0.00007351348848989705</v>
      </c>
    </row>
    <row r="16925" ht="14.25" customHeight="1" spans="1:6" x14ac:dyDescent="0.25">
      <c r="A16925" s="232">
        <v>43818</v>
      </c>
      <c r="B16925" s="233">
        <v>353</v>
      </c>
      <c r="C16925" s="233">
        <v>28</v>
      </c>
      <c r="D16925" s="234">
        <v>0.5625</v>
      </c>
      <c r="E16925" s="235">
        <v>0.00015399881834575281</v>
      </c>
      <c r="F16925" s="235">
        <v>0.0000724117877087133</v>
      </c>
    </row>
    <row r="16926" ht="14.25" customHeight="1" spans="1:6" x14ac:dyDescent="0.25">
      <c r="A16926" s="232">
        <v>43818</v>
      </c>
      <c r="B16926" s="233">
        <v>353</v>
      </c>
      <c r="C16926" s="233">
        <v>29</v>
      </c>
      <c r="D16926" s="234">
        <v>0.5833333333321207</v>
      </c>
      <c r="E16926" s="235">
        <v>0.00012540099779858474</v>
      </c>
      <c r="F16926" s="235">
        <v>0.00007161055077694331</v>
      </c>
    </row>
    <row r="16927" ht="14.25" customHeight="1" spans="1:6" x14ac:dyDescent="0.25">
      <c r="A16927" s="232">
        <v>43818</v>
      </c>
      <c r="B16927" s="233">
        <v>353</v>
      </c>
      <c r="C16927" s="233">
        <v>30</v>
      </c>
      <c r="D16927" s="234">
        <v>0.6041666666678793</v>
      </c>
      <c r="E16927" s="235">
        <v>0.00010056889768971308</v>
      </c>
      <c r="F16927" s="235">
        <v>0.00007411441618872453</v>
      </c>
    </row>
    <row r="16928" ht="14.25" customHeight="1" spans="1:6" x14ac:dyDescent="0.25">
      <c r="A16928" s="232">
        <v>43818</v>
      </c>
      <c r="B16928" s="233">
        <v>353</v>
      </c>
      <c r="C16928" s="233">
        <v>31</v>
      </c>
      <c r="D16928" s="234">
        <v>0.625</v>
      </c>
      <c r="E16928" s="235">
        <v>0.00006052198054642199</v>
      </c>
      <c r="F16928" s="235">
        <v>0.00007701890006639078</v>
      </c>
    </row>
    <row r="16929" ht="14.25" customHeight="1" spans="1:6" x14ac:dyDescent="0.25">
      <c r="A16929" s="232">
        <v>43818</v>
      </c>
      <c r="B16929" s="233">
        <v>353</v>
      </c>
      <c r="C16929" s="233">
        <v>32</v>
      </c>
      <c r="D16929" s="234">
        <v>0.6458333333321207</v>
      </c>
      <c r="E16929" s="235">
        <v>0.000036085598260658886</v>
      </c>
      <c r="F16929" s="235">
        <v>0.00008483096015114823</v>
      </c>
    </row>
    <row r="16930" ht="14.25" customHeight="1" spans="1:6" x14ac:dyDescent="0.25">
      <c r="A16930" s="232">
        <v>43818</v>
      </c>
      <c r="B16930" s="233">
        <v>353</v>
      </c>
      <c r="C16930" s="233">
        <v>33</v>
      </c>
      <c r="D16930" s="234">
        <v>0.6666666666678793</v>
      </c>
      <c r="E16930" s="235">
        <v>0.000014050194352989671</v>
      </c>
      <c r="F16930" s="235">
        <v>0.00009514688564768693</v>
      </c>
    </row>
    <row r="16931" ht="14.25" customHeight="1" spans="1:6" x14ac:dyDescent="0.25">
      <c r="A16931" s="232">
        <v>43818</v>
      </c>
      <c r="B16931" s="233">
        <v>353</v>
      </c>
      <c r="C16931" s="233">
        <v>34</v>
      </c>
      <c r="D16931" s="234">
        <v>0.6875</v>
      </c>
      <c r="E16931" s="235">
        <v>0.000004305244952890997</v>
      </c>
      <c r="F16931" s="235">
        <v>0.00010745588801200347</v>
      </c>
    </row>
    <row r="16932" ht="14.25" customHeight="1" spans="1:6" x14ac:dyDescent="0.25">
      <c r="A16932" s="232">
        <v>43818</v>
      </c>
      <c r="B16932" s="233">
        <v>353</v>
      </c>
      <c r="C16932" s="233">
        <v>35</v>
      </c>
      <c r="D16932" s="234">
        <v>0.7083333333321207</v>
      </c>
      <c r="E16932" s="235">
        <v>2.644881466550321e-8</v>
      </c>
      <c r="F16932" s="235">
        <v>0.00011680031372877104</v>
      </c>
    </row>
    <row r="16933" ht="14.25" customHeight="1" spans="1:6" x14ac:dyDescent="0.25">
      <c r="A16933" s="232">
        <v>43818</v>
      </c>
      <c r="B16933" s="233">
        <v>353</v>
      </c>
      <c r="C16933" s="233">
        <v>36</v>
      </c>
      <c r="D16933" s="234">
        <v>0.7291666666678793</v>
      </c>
      <c r="E16933" s="235">
        <v>0</v>
      </c>
      <c r="F16933" s="235">
        <v>0.00011728105588783301</v>
      </c>
    </row>
    <row r="16934" ht="14.25" customHeight="1" spans="1:6" x14ac:dyDescent="0.25">
      <c r="A16934" s="232">
        <v>43818</v>
      </c>
      <c r="B16934" s="233">
        <v>353</v>
      </c>
      <c r="C16934" s="233">
        <v>37</v>
      </c>
      <c r="D16934" s="234">
        <v>0.75</v>
      </c>
      <c r="E16934" s="235">
        <v>0</v>
      </c>
      <c r="F16934" s="235">
        <v>0.00011740124142759853</v>
      </c>
    </row>
    <row r="16935" ht="14.25" customHeight="1" spans="1:6" x14ac:dyDescent="0.25">
      <c r="A16935" s="232">
        <v>43818</v>
      </c>
      <c r="B16935" s="233">
        <v>353</v>
      </c>
      <c r="C16935" s="233">
        <v>38</v>
      </c>
      <c r="D16935" s="234">
        <v>0.7708333333321207</v>
      </c>
      <c r="E16935" s="235">
        <v>0</v>
      </c>
      <c r="F16935" s="235">
        <v>0.00011546825732970343</v>
      </c>
    </row>
    <row r="16936" ht="14.25" customHeight="1" spans="1:6" x14ac:dyDescent="0.25">
      <c r="A16936" s="232">
        <v>43818</v>
      </c>
      <c r="B16936" s="233">
        <v>353</v>
      </c>
      <c r="C16936" s="233">
        <v>39</v>
      </c>
      <c r="D16936" s="234">
        <v>0.7916666666678793</v>
      </c>
      <c r="E16936" s="235">
        <v>0</v>
      </c>
      <c r="F16936" s="235">
        <v>0.00011027023273484558</v>
      </c>
    </row>
    <row r="16937" ht="14.25" customHeight="1" spans="1:6" x14ac:dyDescent="0.25">
      <c r="A16937" s="232">
        <v>43818</v>
      </c>
      <c r="B16937" s="233">
        <v>353</v>
      </c>
      <c r="C16937" s="233">
        <v>40</v>
      </c>
      <c r="D16937" s="234">
        <v>0.8125</v>
      </c>
      <c r="E16937" s="235">
        <v>0</v>
      </c>
      <c r="F16937" s="235">
        <v>0.00010482182159880961</v>
      </c>
    </row>
    <row r="16938" ht="14.25" customHeight="1" spans="1:6" x14ac:dyDescent="0.25">
      <c r="A16938" s="232">
        <v>43818</v>
      </c>
      <c r="B16938" s="233">
        <v>353</v>
      </c>
      <c r="C16938" s="233">
        <v>41</v>
      </c>
      <c r="D16938" s="234">
        <v>0.8333333333321207</v>
      </c>
      <c r="E16938" s="235">
        <v>0</v>
      </c>
      <c r="F16938" s="235">
        <v>0.00010071548232348839</v>
      </c>
    </row>
    <row r="16939" ht="14.25" customHeight="1" spans="1:6" x14ac:dyDescent="0.25">
      <c r="A16939" s="232">
        <v>43818</v>
      </c>
      <c r="B16939" s="233">
        <v>353</v>
      </c>
      <c r="C16939" s="233">
        <v>42</v>
      </c>
      <c r="D16939" s="234">
        <v>0.8541666666678793</v>
      </c>
      <c r="E16939" s="235">
        <v>0</v>
      </c>
      <c r="F16939" s="235">
        <v>0.00009785106029241065</v>
      </c>
    </row>
    <row r="16940" ht="14.25" customHeight="1" spans="1:6" x14ac:dyDescent="0.25">
      <c r="A16940" s="232">
        <v>43818</v>
      </c>
      <c r="B16940" s="233">
        <v>353</v>
      </c>
      <c r="C16940" s="233">
        <v>43</v>
      </c>
      <c r="D16940" s="234">
        <v>0.875</v>
      </c>
      <c r="E16940" s="235">
        <v>0</v>
      </c>
      <c r="F16940" s="235">
        <v>0.00009374472101708942</v>
      </c>
    </row>
    <row r="16941" ht="14.25" customHeight="1" spans="1:6" x14ac:dyDescent="0.25">
      <c r="A16941" s="232">
        <v>43818</v>
      </c>
      <c r="B16941" s="233">
        <v>353</v>
      </c>
      <c r="C16941" s="233">
        <v>44</v>
      </c>
      <c r="D16941" s="234">
        <v>0.8958333333321207</v>
      </c>
      <c r="E16941" s="235">
        <v>0</v>
      </c>
      <c r="F16941" s="235">
        <v>0.00008813606249469946</v>
      </c>
    </row>
    <row r="16942" ht="14.25" customHeight="1" spans="1:6" x14ac:dyDescent="0.25">
      <c r="A16942" s="232">
        <v>43818</v>
      </c>
      <c r="B16942" s="233">
        <v>353</v>
      </c>
      <c r="C16942" s="233">
        <v>45</v>
      </c>
      <c r="D16942" s="234">
        <v>0.9166666666678793</v>
      </c>
      <c r="E16942" s="235">
        <v>0</v>
      </c>
      <c r="F16942" s="235">
        <v>0.000082327094739367</v>
      </c>
    </row>
    <row r="16943" ht="14.25" customHeight="1" spans="1:6" x14ac:dyDescent="0.25">
      <c r="A16943" s="232">
        <v>43818</v>
      </c>
      <c r="B16943" s="233">
        <v>353</v>
      </c>
      <c r="C16943" s="233">
        <v>46</v>
      </c>
      <c r="D16943" s="234">
        <v>0.9375</v>
      </c>
      <c r="E16943" s="235">
        <v>0</v>
      </c>
      <c r="F16943" s="235">
        <v>0.00007171070539341455</v>
      </c>
    </row>
    <row r="16944" ht="14.25" customHeight="1" spans="1:6" x14ac:dyDescent="0.25">
      <c r="A16944" s="232">
        <v>43818</v>
      </c>
      <c r="B16944" s="233">
        <v>353</v>
      </c>
      <c r="C16944" s="233">
        <v>47</v>
      </c>
      <c r="D16944" s="234">
        <v>0.9583333333321207</v>
      </c>
      <c r="E16944" s="235">
        <v>0</v>
      </c>
      <c r="F16944" s="235">
        <v>0.00006159508912981838</v>
      </c>
    </row>
    <row r="16945" ht="14.25" customHeight="1" spans="1:6" x14ac:dyDescent="0.25">
      <c r="A16945" s="232">
        <v>43818</v>
      </c>
      <c r="B16945" s="233">
        <v>353</v>
      </c>
      <c r="C16945" s="233">
        <v>48</v>
      </c>
      <c r="D16945" s="234">
        <v>0.9791666666678793</v>
      </c>
      <c r="E16945" s="235">
        <v>0</v>
      </c>
      <c r="F16945" s="235">
        <v>0.0000508785451673947</v>
      </c>
    </row>
    <row r="16946" ht="14.25" customHeight="1" spans="1:6" x14ac:dyDescent="0.25">
      <c r="A16946" s="232">
        <v>43819</v>
      </c>
      <c r="B16946" s="233">
        <v>354</v>
      </c>
      <c r="C16946" s="233">
        <v>1</v>
      </c>
      <c r="D16946" s="234">
        <v>0</v>
      </c>
      <c r="E16946" s="235">
        <v>0</v>
      </c>
      <c r="F16946" s="235">
        <v>0.000043366948932050984</v>
      </c>
    </row>
    <row r="16947" ht="14.25" customHeight="1" spans="1:6" x14ac:dyDescent="0.25">
      <c r="A16947" s="232">
        <v>43819</v>
      </c>
      <c r="B16947" s="233">
        <v>354</v>
      </c>
      <c r="C16947" s="233">
        <v>2</v>
      </c>
      <c r="D16947" s="234">
        <v>0.020833333332120674</v>
      </c>
      <c r="E16947" s="235">
        <v>0</v>
      </c>
      <c r="F16947" s="235">
        <v>0.00003825906349201726</v>
      </c>
    </row>
    <row r="16948" ht="14.25" customHeight="1" spans="1:6" x14ac:dyDescent="0.25">
      <c r="A16948" s="232">
        <v>43819</v>
      </c>
      <c r="B16948" s="233">
        <v>354</v>
      </c>
      <c r="C16948" s="233">
        <v>3</v>
      </c>
      <c r="D16948" s="234">
        <v>0.041666666667879326</v>
      </c>
      <c r="E16948" s="235">
        <v>0</v>
      </c>
      <c r="F16948" s="235">
        <v>0.00003585535269670728</v>
      </c>
    </row>
    <row r="16949" ht="14.25" customHeight="1" spans="1:6" x14ac:dyDescent="0.25">
      <c r="A16949" s="232">
        <v>43819</v>
      </c>
      <c r="B16949" s="233">
        <v>354</v>
      </c>
      <c r="C16949" s="233">
        <v>4</v>
      </c>
      <c r="D16949" s="234">
        <v>0.0625</v>
      </c>
      <c r="E16949" s="235">
        <v>0</v>
      </c>
      <c r="F16949" s="235">
        <v>0.00003425287883316729</v>
      </c>
    </row>
    <row r="16950" ht="14.25" customHeight="1" spans="1:6" x14ac:dyDescent="0.25">
      <c r="A16950" s="232">
        <v>43819</v>
      </c>
      <c r="B16950" s="233">
        <v>354</v>
      </c>
      <c r="C16950" s="233">
        <v>5</v>
      </c>
      <c r="D16950" s="234">
        <v>0.08333333333212067</v>
      </c>
      <c r="E16950" s="235">
        <v>0</v>
      </c>
      <c r="F16950" s="235">
        <v>0.000032249786503742304</v>
      </c>
    </row>
    <row r="16951" ht="14.25" customHeight="1" spans="1:6" x14ac:dyDescent="0.25">
      <c r="A16951" s="232">
        <v>43819</v>
      </c>
      <c r="B16951" s="233">
        <v>354</v>
      </c>
      <c r="C16951" s="233">
        <v>6</v>
      </c>
      <c r="D16951" s="234">
        <v>0.10416666666787933</v>
      </c>
      <c r="E16951" s="235">
        <v>0</v>
      </c>
      <c r="F16951" s="235">
        <v>0.000031148085722558555</v>
      </c>
    </row>
    <row r="16952" ht="14.25" customHeight="1" spans="1:6" x14ac:dyDescent="0.25">
      <c r="A16952" s="232">
        <v>43819</v>
      </c>
      <c r="B16952" s="233">
        <v>354</v>
      </c>
      <c r="C16952" s="233">
        <v>7</v>
      </c>
      <c r="D16952" s="234">
        <v>0.125</v>
      </c>
      <c r="E16952" s="235">
        <v>0</v>
      </c>
      <c r="F16952" s="235">
        <v>0.00003134839495550106</v>
      </c>
    </row>
    <row r="16953" ht="14.25" customHeight="1" spans="1:6" x14ac:dyDescent="0.25">
      <c r="A16953" s="232">
        <v>43819</v>
      </c>
      <c r="B16953" s="233">
        <v>354</v>
      </c>
      <c r="C16953" s="233">
        <v>8</v>
      </c>
      <c r="D16953" s="234">
        <v>0.14583333333212067</v>
      </c>
      <c r="E16953" s="235">
        <v>0</v>
      </c>
      <c r="F16953" s="235">
        <v>0.00003124824033902981</v>
      </c>
    </row>
    <row r="16954" ht="14.25" customHeight="1" spans="1:6" x14ac:dyDescent="0.25">
      <c r="A16954" s="232">
        <v>43819</v>
      </c>
      <c r="B16954" s="233">
        <v>354</v>
      </c>
      <c r="C16954" s="233">
        <v>9</v>
      </c>
      <c r="D16954" s="234">
        <v>0.16666666666787933</v>
      </c>
      <c r="E16954" s="235">
        <v>0</v>
      </c>
      <c r="F16954" s="235">
        <v>0.000031047931106087315</v>
      </c>
    </row>
    <row r="16955" ht="14.25" customHeight="1" spans="1:6" x14ac:dyDescent="0.25">
      <c r="A16955" s="232">
        <v>43819</v>
      </c>
      <c r="B16955" s="233">
        <v>354</v>
      </c>
      <c r="C16955" s="233">
        <v>10</v>
      </c>
      <c r="D16955" s="234">
        <v>0.1875</v>
      </c>
      <c r="E16955" s="235">
        <v>0</v>
      </c>
      <c r="F16955" s="235">
        <v>0.00003234994112021355</v>
      </c>
    </row>
    <row r="16956" ht="14.25" customHeight="1" spans="1:6" x14ac:dyDescent="0.25">
      <c r="A16956" s="232">
        <v>43819</v>
      </c>
      <c r="B16956" s="233">
        <v>354</v>
      </c>
      <c r="C16956" s="233">
        <v>11</v>
      </c>
      <c r="D16956" s="234">
        <v>0.20833333333212067</v>
      </c>
      <c r="E16956" s="235">
        <v>0</v>
      </c>
      <c r="F16956" s="235">
        <v>0.000033551796517868546</v>
      </c>
    </row>
    <row r="16957" ht="14.25" customHeight="1" spans="1:6" x14ac:dyDescent="0.25">
      <c r="A16957" s="232">
        <v>43819</v>
      </c>
      <c r="B16957" s="233">
        <v>354</v>
      </c>
      <c r="C16957" s="233">
        <v>12</v>
      </c>
      <c r="D16957" s="234">
        <v>0.22916666666787933</v>
      </c>
      <c r="E16957" s="235">
        <v>0</v>
      </c>
      <c r="F16957" s="235">
        <v>0.00003685689886141978</v>
      </c>
    </row>
    <row r="16958" ht="14.25" customHeight="1" spans="1:6" x14ac:dyDescent="0.25">
      <c r="A16958" s="232">
        <v>43819</v>
      </c>
      <c r="B16958" s="233">
        <v>354</v>
      </c>
      <c r="C16958" s="233">
        <v>13</v>
      </c>
      <c r="D16958" s="234">
        <v>0.25</v>
      </c>
      <c r="E16958" s="235">
        <v>0</v>
      </c>
      <c r="F16958" s="235">
        <v>0.00004376756739793598</v>
      </c>
    </row>
    <row r="16959" ht="14.25" customHeight="1" spans="1:6" x14ac:dyDescent="0.25">
      <c r="A16959" s="232">
        <v>43819</v>
      </c>
      <c r="B16959" s="233">
        <v>354</v>
      </c>
      <c r="C16959" s="233">
        <v>14</v>
      </c>
      <c r="D16959" s="234">
        <v>0.2708333333321207</v>
      </c>
      <c r="E16959" s="235">
        <v>0</v>
      </c>
      <c r="F16959" s="235">
        <v>0.000051078854400337184</v>
      </c>
    </row>
    <row r="16960" ht="14.25" customHeight="1" spans="1:6" x14ac:dyDescent="0.25">
      <c r="A16960" s="232">
        <v>43819</v>
      </c>
      <c r="B16960" s="233">
        <v>354</v>
      </c>
      <c r="C16960" s="233">
        <v>15</v>
      </c>
      <c r="D16960" s="234">
        <v>0.2916666666678793</v>
      </c>
      <c r="E16960" s="235">
        <v>0</v>
      </c>
      <c r="F16960" s="235">
        <v>0.00006159508912981838</v>
      </c>
    </row>
    <row r="16961" ht="14.25" customHeight="1" spans="1:6" x14ac:dyDescent="0.25">
      <c r="A16961" s="232">
        <v>43819</v>
      </c>
      <c r="B16961" s="233">
        <v>354</v>
      </c>
      <c r="C16961" s="233">
        <v>16</v>
      </c>
      <c r="D16961" s="234">
        <v>0.3125</v>
      </c>
      <c r="E16961" s="235">
        <v>0</v>
      </c>
      <c r="F16961" s="235">
        <v>0.00007010823152987456</v>
      </c>
    </row>
    <row r="16962" ht="14.25" customHeight="1" spans="1:6" x14ac:dyDescent="0.25">
      <c r="A16962" s="232">
        <v>43819</v>
      </c>
      <c r="B16962" s="233">
        <v>354</v>
      </c>
      <c r="C16962" s="233">
        <v>17</v>
      </c>
      <c r="D16962" s="234">
        <v>0.3333333333321207</v>
      </c>
      <c r="E16962" s="235">
        <v>6.387172958848796e-8</v>
      </c>
      <c r="F16962" s="235">
        <v>0.00007261209694165581</v>
      </c>
    </row>
    <row r="16963" ht="14.25" customHeight="1" spans="1:6" x14ac:dyDescent="0.25">
      <c r="A16963" s="232">
        <v>43819</v>
      </c>
      <c r="B16963" s="233">
        <v>354</v>
      </c>
      <c r="C16963" s="233">
        <v>18</v>
      </c>
      <c r="D16963" s="234">
        <v>0.3541666666678793</v>
      </c>
      <c r="E16963" s="235">
        <v>0.0000014583929028353714</v>
      </c>
      <c r="F16963" s="235">
        <v>0.00007151039616047207</v>
      </c>
    </row>
    <row r="16964" ht="14.25" customHeight="1" spans="1:6" x14ac:dyDescent="0.25">
      <c r="A16964" s="232">
        <v>43819</v>
      </c>
      <c r="B16964" s="233">
        <v>354</v>
      </c>
      <c r="C16964" s="233">
        <v>19</v>
      </c>
      <c r="D16964" s="234">
        <v>0.375</v>
      </c>
      <c r="E16964" s="235">
        <v>0.000011333739810470427</v>
      </c>
      <c r="F16964" s="235">
        <v>0.00007090946846164457</v>
      </c>
    </row>
    <row r="16965" ht="14.25" customHeight="1" spans="1:6" x14ac:dyDescent="0.25">
      <c r="A16965" s="232">
        <v>43819</v>
      </c>
      <c r="B16965" s="233">
        <v>354</v>
      </c>
      <c r="C16965" s="233">
        <v>20</v>
      </c>
      <c r="D16965" s="234">
        <v>0.3958333333321207</v>
      </c>
      <c r="E16965" s="235">
        <v>0.000030477790707550152</v>
      </c>
      <c r="F16965" s="235">
        <v>0.00006980776768046082</v>
      </c>
    </row>
    <row r="16966" ht="14.25" customHeight="1" spans="1:6" x14ac:dyDescent="0.25">
      <c r="A16966" s="232">
        <v>43819</v>
      </c>
      <c r="B16966" s="233">
        <v>354</v>
      </c>
      <c r="C16966" s="233">
        <v>21</v>
      </c>
      <c r="D16966" s="234">
        <v>0.4166666666678793</v>
      </c>
      <c r="E16966" s="235">
        <v>0.000033804560950429346</v>
      </c>
      <c r="F16966" s="235">
        <v>0.00006680312918632335</v>
      </c>
    </row>
    <row r="16967" ht="14.25" customHeight="1" spans="1:6" x14ac:dyDescent="0.25">
      <c r="A16967" s="232">
        <v>43819</v>
      </c>
      <c r="B16967" s="233">
        <v>354</v>
      </c>
      <c r="C16967" s="233">
        <v>22</v>
      </c>
      <c r="D16967" s="234">
        <v>0.4375</v>
      </c>
      <c r="E16967" s="235">
        <v>0.000046122088392071674</v>
      </c>
      <c r="F16967" s="235">
        <v>0.00006630235610396709</v>
      </c>
    </row>
    <row r="16968" ht="14.25" customHeight="1" spans="1:6" x14ac:dyDescent="0.25">
      <c r="A16968" s="232">
        <v>43819</v>
      </c>
      <c r="B16968" s="233">
        <v>354</v>
      </c>
      <c r="C16968" s="233">
        <v>23</v>
      </c>
      <c r="D16968" s="234">
        <v>0.4583333333321207</v>
      </c>
      <c r="E16968" s="235">
        <v>0.0000582525020777358</v>
      </c>
      <c r="F16968" s="235">
        <v>0.00006590173763808209</v>
      </c>
    </row>
    <row r="16969" ht="14.25" customHeight="1" spans="1:6" x14ac:dyDescent="0.25">
      <c r="A16969" s="232">
        <v>43819</v>
      </c>
      <c r="B16969" s="233">
        <v>354</v>
      </c>
      <c r="C16969" s="233">
        <v>24</v>
      </c>
      <c r="D16969" s="234">
        <v>0.4791666666678793</v>
      </c>
      <c r="E16969" s="235">
        <v>0.00006870545096566386</v>
      </c>
      <c r="F16969" s="235">
        <v>0.00006620220148749584</v>
      </c>
    </row>
    <row r="16970" ht="14.25" customHeight="1" spans="1:6" x14ac:dyDescent="0.25">
      <c r="A16970" s="232">
        <v>43819</v>
      </c>
      <c r="B16970" s="233">
        <v>354</v>
      </c>
      <c r="C16970" s="233">
        <v>25</v>
      </c>
      <c r="D16970" s="234">
        <v>0.5</v>
      </c>
      <c r="E16970" s="235">
        <v>0.00007347307827626414</v>
      </c>
      <c r="F16970" s="235">
        <v>0.00006760436611809333</v>
      </c>
    </row>
    <row r="16971" ht="14.25" customHeight="1" spans="1:6" x14ac:dyDescent="0.25">
      <c r="A16971" s="232">
        <v>43819</v>
      </c>
      <c r="B16971" s="233">
        <v>354</v>
      </c>
      <c r="C16971" s="233">
        <v>26</v>
      </c>
      <c r="D16971" s="234">
        <v>0.5208333333321207</v>
      </c>
      <c r="E16971" s="235">
        <v>0.0000698335917721293</v>
      </c>
      <c r="F16971" s="235">
        <v>0.00006750421150162208</v>
      </c>
    </row>
    <row r="16972" ht="14.25" customHeight="1" spans="1:6" x14ac:dyDescent="0.25">
      <c r="A16972" s="232">
        <v>43819</v>
      </c>
      <c r="B16972" s="233">
        <v>354</v>
      </c>
      <c r="C16972" s="233">
        <v>27</v>
      </c>
      <c r="D16972" s="234">
        <v>0.5416666666678793</v>
      </c>
      <c r="E16972" s="235">
        <v>0.00007049882062644394</v>
      </c>
      <c r="F16972" s="235">
        <v>0.00006640251072043834</v>
      </c>
    </row>
    <row r="16973" ht="14.25" customHeight="1" spans="1:6" x14ac:dyDescent="0.25">
      <c r="A16973" s="232">
        <v>43819</v>
      </c>
      <c r="B16973" s="233">
        <v>354</v>
      </c>
      <c r="C16973" s="233">
        <v>28</v>
      </c>
      <c r="D16973" s="234">
        <v>0.5625</v>
      </c>
      <c r="E16973" s="235">
        <v>0.00006141362523726618</v>
      </c>
      <c r="F16973" s="235">
        <v>0.00006560127378866834</v>
      </c>
    </row>
    <row r="16974" ht="14.25" customHeight="1" spans="1:6" x14ac:dyDescent="0.25">
      <c r="A16974" s="232">
        <v>43819</v>
      </c>
      <c r="B16974" s="233">
        <v>354</v>
      </c>
      <c r="C16974" s="233">
        <v>29</v>
      </c>
      <c r="D16974" s="234">
        <v>0.5833333333321207</v>
      </c>
      <c r="E16974" s="235">
        <v>0.00006965523973030925</v>
      </c>
      <c r="F16974" s="235">
        <v>0.0000665026653369096</v>
      </c>
    </row>
    <row r="16975" ht="14.25" customHeight="1" spans="1:6" x14ac:dyDescent="0.25">
      <c r="A16975" s="232">
        <v>43819</v>
      </c>
      <c r="B16975" s="233">
        <v>354</v>
      </c>
      <c r="C16975" s="233">
        <v>30</v>
      </c>
      <c r="D16975" s="234">
        <v>0.6041666666678793</v>
      </c>
      <c r="E16975" s="235">
        <v>0.00006305669708526646</v>
      </c>
      <c r="F16975" s="235">
        <v>0.00006950730383104707</v>
      </c>
    </row>
    <row r="16976" ht="14.25" customHeight="1" spans="1:6" x14ac:dyDescent="0.25">
      <c r="A16976" s="232">
        <v>43819</v>
      </c>
      <c r="B16976" s="233">
        <v>354</v>
      </c>
      <c r="C16976" s="233">
        <v>31</v>
      </c>
      <c r="D16976" s="234">
        <v>0.625</v>
      </c>
      <c r="E16976" s="235">
        <v>0.0000384707111156824</v>
      </c>
      <c r="F16976" s="235">
        <v>0.0000720111692428283</v>
      </c>
    </row>
    <row r="16977" ht="14.25" customHeight="1" spans="1:6" x14ac:dyDescent="0.25">
      <c r="A16977" s="232">
        <v>43819</v>
      </c>
      <c r="B16977" s="233">
        <v>354</v>
      </c>
      <c r="C16977" s="233">
        <v>32</v>
      </c>
      <c r="D16977" s="234">
        <v>0.6458333333321207</v>
      </c>
      <c r="E16977" s="235">
        <v>0.000023240998967131087</v>
      </c>
      <c r="F16977" s="235">
        <v>0.00007932245624522951</v>
      </c>
    </row>
    <row r="16978" ht="14.25" customHeight="1" spans="1:6" x14ac:dyDescent="0.25">
      <c r="A16978" s="232">
        <v>43819</v>
      </c>
      <c r="B16978" s="233">
        <v>354</v>
      </c>
      <c r="C16978" s="233">
        <v>33</v>
      </c>
      <c r="D16978" s="234">
        <v>0.6666666666678793</v>
      </c>
      <c r="E16978" s="235">
        <v>0.0000090007092615372</v>
      </c>
      <c r="F16978" s="235">
        <v>0.0000906399279064807</v>
      </c>
    </row>
    <row r="16979" ht="14.25" customHeight="1" spans="1:6" x14ac:dyDescent="0.25">
      <c r="A16979" s="232">
        <v>43819</v>
      </c>
      <c r="B16979" s="233">
        <v>354</v>
      </c>
      <c r="C16979" s="233">
        <v>34</v>
      </c>
      <c r="D16979" s="234">
        <v>0.6875</v>
      </c>
      <c r="E16979" s="235">
        <v>0.000002457861129458081</v>
      </c>
      <c r="F16979" s="235">
        <v>0.00010359993527786038</v>
      </c>
    </row>
    <row r="16980" ht="14.25" customHeight="1" spans="1:6" x14ac:dyDescent="0.25">
      <c r="A16980" s="232">
        <v>43819</v>
      </c>
      <c r="B16980" s="233">
        <v>354</v>
      </c>
      <c r="C16980" s="233">
        <v>35</v>
      </c>
      <c r="D16980" s="234">
        <v>0.7083333333321207</v>
      </c>
      <c r="E16980" s="235">
        <v>4.316580823962586e-8</v>
      </c>
      <c r="F16980" s="235">
        <v>0.00011310460838098194</v>
      </c>
    </row>
    <row r="16981" ht="14.25" customHeight="1" spans="1:6" x14ac:dyDescent="0.25">
      <c r="A16981" s="232">
        <v>43819</v>
      </c>
      <c r="B16981" s="233">
        <v>354</v>
      </c>
      <c r="C16981" s="233">
        <v>36</v>
      </c>
      <c r="D16981" s="234">
        <v>0.7291666666678793</v>
      </c>
      <c r="E16981" s="235">
        <v>0</v>
      </c>
      <c r="F16981" s="235">
        <v>0.00011612927779841365</v>
      </c>
    </row>
    <row r="16982" ht="14.25" customHeight="1" spans="1:6" x14ac:dyDescent="0.25">
      <c r="A16982" s="232">
        <v>43819</v>
      </c>
      <c r="B16982" s="233">
        <v>354</v>
      </c>
      <c r="C16982" s="233">
        <v>37</v>
      </c>
      <c r="D16982" s="234">
        <v>0.75</v>
      </c>
      <c r="E16982" s="235">
        <v>0</v>
      </c>
      <c r="F16982" s="235">
        <v>0.0001158688757955884</v>
      </c>
    </row>
    <row r="16983" ht="14.25" customHeight="1" spans="1:6" x14ac:dyDescent="0.25">
      <c r="A16983" s="232">
        <v>43819</v>
      </c>
      <c r="B16983" s="233">
        <v>354</v>
      </c>
      <c r="C16983" s="233">
        <v>38</v>
      </c>
      <c r="D16983" s="234">
        <v>0.7708333333321207</v>
      </c>
      <c r="E16983" s="235">
        <v>0</v>
      </c>
      <c r="F16983" s="235">
        <v>0.00011319474753580606</v>
      </c>
    </row>
    <row r="16984" ht="14.25" customHeight="1" spans="1:6" x14ac:dyDescent="0.25">
      <c r="A16984" s="232">
        <v>43819</v>
      </c>
      <c r="B16984" s="233">
        <v>354</v>
      </c>
      <c r="C16984" s="233">
        <v>39</v>
      </c>
      <c r="D16984" s="234">
        <v>0.7916666666678793</v>
      </c>
      <c r="E16984" s="235">
        <v>0</v>
      </c>
      <c r="F16984" s="235">
        <v>0.00010873786710283546</v>
      </c>
    </row>
    <row r="16985" ht="14.25" customHeight="1" spans="1:6" x14ac:dyDescent="0.25">
      <c r="A16985" s="232">
        <v>43819</v>
      </c>
      <c r="B16985" s="233">
        <v>354</v>
      </c>
      <c r="C16985" s="233">
        <v>40</v>
      </c>
      <c r="D16985" s="234">
        <v>0.8125</v>
      </c>
      <c r="E16985" s="235">
        <v>0</v>
      </c>
      <c r="F16985" s="235">
        <v>0.0001038503218190385</v>
      </c>
    </row>
    <row r="16986" ht="14.25" customHeight="1" spans="1:6" x14ac:dyDescent="0.25">
      <c r="A16986" s="232">
        <v>43819</v>
      </c>
      <c r="B16986" s="233">
        <v>354</v>
      </c>
      <c r="C16986" s="233">
        <v>41</v>
      </c>
      <c r="D16986" s="234">
        <v>0.8333333333321207</v>
      </c>
      <c r="E16986" s="235">
        <v>0</v>
      </c>
      <c r="F16986" s="235">
        <v>0.00010020469377948501</v>
      </c>
    </row>
    <row r="16987" ht="14.25" customHeight="1" spans="1:6" x14ac:dyDescent="0.25">
      <c r="A16987" s="232">
        <v>43819</v>
      </c>
      <c r="B16987" s="233">
        <v>354</v>
      </c>
      <c r="C16987" s="233">
        <v>42</v>
      </c>
      <c r="D16987" s="234">
        <v>0.8541666666678793</v>
      </c>
      <c r="E16987" s="235">
        <v>0</v>
      </c>
      <c r="F16987" s="235">
        <v>0.00009624858642887066</v>
      </c>
    </row>
    <row r="16988" ht="14.25" customHeight="1" spans="1:6" x14ac:dyDescent="0.25">
      <c r="A16988" s="232">
        <v>43819</v>
      </c>
      <c r="B16988" s="233">
        <v>354</v>
      </c>
      <c r="C16988" s="233">
        <v>43</v>
      </c>
      <c r="D16988" s="234">
        <v>0.875</v>
      </c>
      <c r="E16988" s="235">
        <v>0</v>
      </c>
      <c r="F16988" s="235">
        <v>0.00009204209253707818</v>
      </c>
    </row>
    <row r="16989" ht="14.25" customHeight="1" spans="1:6" x14ac:dyDescent="0.25">
      <c r="A16989" s="232">
        <v>43819</v>
      </c>
      <c r="B16989" s="233">
        <v>354</v>
      </c>
      <c r="C16989" s="233">
        <v>44</v>
      </c>
      <c r="D16989" s="234">
        <v>0.8958333333321207</v>
      </c>
      <c r="E16989" s="235">
        <v>0</v>
      </c>
      <c r="F16989" s="235">
        <v>0.00008763528941234321</v>
      </c>
    </row>
    <row r="16990" ht="14.25" customHeight="1" spans="1:6" x14ac:dyDescent="0.25">
      <c r="A16990" s="232">
        <v>43819</v>
      </c>
      <c r="B16990" s="233">
        <v>354</v>
      </c>
      <c r="C16990" s="233">
        <v>45</v>
      </c>
      <c r="D16990" s="234">
        <v>0.9166666666678793</v>
      </c>
      <c r="E16990" s="235">
        <v>0</v>
      </c>
      <c r="F16990" s="235">
        <v>0.0000817261670405395</v>
      </c>
    </row>
    <row r="16991" ht="14.25" customHeight="1" spans="1:6" x14ac:dyDescent="0.25">
      <c r="A16991" s="232">
        <v>43819</v>
      </c>
      <c r="B16991" s="233">
        <v>354</v>
      </c>
      <c r="C16991" s="233">
        <v>46</v>
      </c>
      <c r="D16991" s="234">
        <v>0.9375</v>
      </c>
      <c r="E16991" s="235">
        <v>0</v>
      </c>
      <c r="F16991" s="235">
        <v>0.00007090946846164457</v>
      </c>
    </row>
    <row r="16992" ht="14.25" customHeight="1" spans="1:6" x14ac:dyDescent="0.25">
      <c r="A16992" s="232">
        <v>43819</v>
      </c>
      <c r="B16992" s="233">
        <v>354</v>
      </c>
      <c r="C16992" s="233">
        <v>47</v>
      </c>
      <c r="D16992" s="234">
        <v>0.9583333333321207</v>
      </c>
      <c r="E16992" s="235">
        <v>0</v>
      </c>
      <c r="F16992" s="235">
        <v>0.00006099416143099088</v>
      </c>
    </row>
    <row r="16993" ht="14.25" customHeight="1" spans="1:6" x14ac:dyDescent="0.25">
      <c r="A16993" s="232">
        <v>43819</v>
      </c>
      <c r="B16993" s="233">
        <v>354</v>
      </c>
      <c r="C16993" s="233">
        <v>48</v>
      </c>
      <c r="D16993" s="234">
        <v>0.9791666666678793</v>
      </c>
      <c r="E16993" s="235">
        <v>0</v>
      </c>
      <c r="F16993" s="235">
        <v>0.00005137931824975094</v>
      </c>
    </row>
    <row r="16994" ht="14.25" customHeight="1" spans="1:6" x14ac:dyDescent="0.25">
      <c r="A16994" s="232">
        <v>43820</v>
      </c>
      <c r="B16994" s="233">
        <v>355</v>
      </c>
      <c r="C16994" s="233">
        <v>1</v>
      </c>
      <c r="D16994" s="234">
        <v>0</v>
      </c>
      <c r="E16994" s="235">
        <v>0</v>
      </c>
      <c r="F16994" s="235">
        <v>0.000043867722014407224</v>
      </c>
    </row>
    <row r="16995" ht="14.25" customHeight="1" spans="1:6" x14ac:dyDescent="0.25">
      <c r="A16995" s="232">
        <v>43820</v>
      </c>
      <c r="B16995" s="233">
        <v>355</v>
      </c>
      <c r="C16995" s="233">
        <v>2</v>
      </c>
      <c r="D16995" s="234">
        <v>0.020833333332120674</v>
      </c>
      <c r="E16995" s="235">
        <v>0</v>
      </c>
      <c r="F16995" s="235">
        <v>0.00003845937272495976</v>
      </c>
    </row>
    <row r="16996" ht="14.25" customHeight="1" spans="1:6" x14ac:dyDescent="0.25">
      <c r="A16996" s="232">
        <v>43820</v>
      </c>
      <c r="B16996" s="233">
        <v>355</v>
      </c>
      <c r="C16996" s="233">
        <v>3</v>
      </c>
      <c r="D16996" s="234">
        <v>0.041666666667879326</v>
      </c>
      <c r="E16996" s="235">
        <v>0</v>
      </c>
      <c r="F16996" s="235">
        <v>0.00003585535269670728</v>
      </c>
    </row>
    <row r="16997" ht="14.25" customHeight="1" spans="1:6" x14ac:dyDescent="0.25">
      <c r="A16997" s="232">
        <v>43820</v>
      </c>
      <c r="B16997" s="233">
        <v>355</v>
      </c>
      <c r="C16997" s="233">
        <v>4</v>
      </c>
      <c r="D16997" s="234">
        <v>0.0625</v>
      </c>
      <c r="E16997" s="235">
        <v>0</v>
      </c>
      <c r="F16997" s="235">
        <v>0.00003405256960022479</v>
      </c>
    </row>
    <row r="16998" ht="14.25" customHeight="1" spans="1:6" x14ac:dyDescent="0.25">
      <c r="A16998" s="232">
        <v>43820</v>
      </c>
      <c r="B16998" s="233">
        <v>355</v>
      </c>
      <c r="C16998" s="233">
        <v>5</v>
      </c>
      <c r="D16998" s="234">
        <v>0.08333333333212067</v>
      </c>
      <c r="E16998" s="235">
        <v>0</v>
      </c>
      <c r="F16998" s="235">
        <v>0.00003234994112021355</v>
      </c>
    </row>
    <row r="16999" ht="14.25" customHeight="1" spans="1:6" x14ac:dyDescent="0.25">
      <c r="A16999" s="232">
        <v>43820</v>
      </c>
      <c r="B16999" s="233">
        <v>355</v>
      </c>
      <c r="C16999" s="233">
        <v>6</v>
      </c>
      <c r="D16999" s="234">
        <v>0.10416666666787933</v>
      </c>
      <c r="E16999" s="235">
        <v>0</v>
      </c>
      <c r="F16999" s="235">
        <v>0.00003134839495550106</v>
      </c>
    </row>
    <row r="17000" ht="14.25" customHeight="1" spans="1:6" x14ac:dyDescent="0.25">
      <c r="A17000" s="232">
        <v>43820</v>
      </c>
      <c r="B17000" s="233">
        <v>355</v>
      </c>
      <c r="C17000" s="233">
        <v>7</v>
      </c>
      <c r="D17000" s="234">
        <v>0.125</v>
      </c>
      <c r="E17000" s="235">
        <v>0</v>
      </c>
      <c r="F17000" s="235">
        <v>0.00003124824033902981</v>
      </c>
    </row>
    <row r="17001" ht="14.25" customHeight="1" spans="1:6" x14ac:dyDescent="0.25">
      <c r="A17001" s="232">
        <v>43820</v>
      </c>
      <c r="B17001" s="233">
        <v>355</v>
      </c>
      <c r="C17001" s="233">
        <v>8</v>
      </c>
      <c r="D17001" s="234">
        <v>0.14583333333212067</v>
      </c>
      <c r="E17001" s="235">
        <v>0</v>
      </c>
      <c r="F17001" s="235">
        <v>0.000030847621873144815</v>
      </c>
    </row>
    <row r="17002" ht="14.25" customHeight="1" spans="1:6" x14ac:dyDescent="0.25">
      <c r="A17002" s="232">
        <v>43820</v>
      </c>
      <c r="B17002" s="233">
        <v>355</v>
      </c>
      <c r="C17002" s="233">
        <v>9</v>
      </c>
      <c r="D17002" s="234">
        <v>0.16666666666787933</v>
      </c>
      <c r="E17002" s="235">
        <v>0</v>
      </c>
      <c r="F17002" s="235">
        <v>0.00003074746725667356</v>
      </c>
    </row>
    <row r="17003" ht="14.25" customHeight="1" spans="1:6" x14ac:dyDescent="0.25">
      <c r="A17003" s="232">
        <v>43820</v>
      </c>
      <c r="B17003" s="233">
        <v>355</v>
      </c>
      <c r="C17003" s="233">
        <v>10</v>
      </c>
      <c r="D17003" s="234">
        <v>0.1875</v>
      </c>
      <c r="E17003" s="235">
        <v>0</v>
      </c>
      <c r="F17003" s="235">
        <v>0.00003164885880491481</v>
      </c>
    </row>
    <row r="17004" ht="14.25" customHeight="1" spans="1:6" x14ac:dyDescent="0.25">
      <c r="A17004" s="232">
        <v>43820</v>
      </c>
      <c r="B17004" s="233">
        <v>355</v>
      </c>
      <c r="C17004" s="233">
        <v>11</v>
      </c>
      <c r="D17004" s="234">
        <v>0.20833333333212067</v>
      </c>
      <c r="E17004" s="235">
        <v>0</v>
      </c>
      <c r="F17004" s="235">
        <v>0.00003335148728492605</v>
      </c>
    </row>
    <row r="17005" ht="14.25" customHeight="1" spans="1:6" x14ac:dyDescent="0.25">
      <c r="A17005" s="232">
        <v>43820</v>
      </c>
      <c r="B17005" s="233">
        <v>355</v>
      </c>
      <c r="C17005" s="233">
        <v>12</v>
      </c>
      <c r="D17005" s="234">
        <v>0.22916666666787933</v>
      </c>
      <c r="E17005" s="235">
        <v>0</v>
      </c>
      <c r="F17005" s="235">
        <v>0.00003655643501200603</v>
      </c>
    </row>
    <row r="17006" ht="14.25" customHeight="1" spans="1:6" x14ac:dyDescent="0.25">
      <c r="A17006" s="232">
        <v>43820</v>
      </c>
      <c r="B17006" s="233">
        <v>355</v>
      </c>
      <c r="C17006" s="233">
        <v>13</v>
      </c>
      <c r="D17006" s="234">
        <v>0.25</v>
      </c>
      <c r="E17006" s="235">
        <v>0</v>
      </c>
      <c r="F17006" s="235">
        <v>0.00004326679431557974</v>
      </c>
    </row>
    <row r="17007" ht="14.25" customHeight="1" spans="1:6" x14ac:dyDescent="0.25">
      <c r="A17007" s="232">
        <v>43820</v>
      </c>
      <c r="B17007" s="233">
        <v>355</v>
      </c>
      <c r="C17007" s="233">
        <v>14</v>
      </c>
      <c r="D17007" s="234">
        <v>0.2708333333321207</v>
      </c>
      <c r="E17007" s="235">
        <v>0</v>
      </c>
      <c r="F17007" s="235">
        <v>0.00005077839055092343</v>
      </c>
    </row>
    <row r="17008" ht="14.25" customHeight="1" spans="1:6" x14ac:dyDescent="0.25">
      <c r="A17008" s="232">
        <v>43820</v>
      </c>
      <c r="B17008" s="233">
        <v>355</v>
      </c>
      <c r="C17008" s="233">
        <v>15</v>
      </c>
      <c r="D17008" s="234">
        <v>0.2916666666678793</v>
      </c>
      <c r="E17008" s="235">
        <v>0</v>
      </c>
      <c r="F17008" s="235">
        <v>0.00006159508912981838</v>
      </c>
    </row>
    <row r="17009" ht="14.25" customHeight="1" spans="1:6" x14ac:dyDescent="0.25">
      <c r="A17009" s="232">
        <v>43820</v>
      </c>
      <c r="B17009" s="233">
        <v>355</v>
      </c>
      <c r="C17009" s="233">
        <v>16</v>
      </c>
      <c r="D17009" s="234">
        <v>0.3125</v>
      </c>
      <c r="E17009" s="235">
        <v>2.2194809509513187e-9</v>
      </c>
      <c r="F17009" s="235">
        <v>0.00007070915922870207</v>
      </c>
    </row>
    <row r="17010" ht="14.25" customHeight="1" spans="1:6" x14ac:dyDescent="0.25">
      <c r="A17010" s="232">
        <v>43820</v>
      </c>
      <c r="B17010" s="233">
        <v>355</v>
      </c>
      <c r="C17010" s="233">
        <v>17</v>
      </c>
      <c r="D17010" s="234">
        <v>0.3333333333321207</v>
      </c>
      <c r="E17010" s="235">
        <v>6.83106914903906e-8</v>
      </c>
      <c r="F17010" s="235">
        <v>0.00007221147847577081</v>
      </c>
    </row>
    <row r="17011" ht="14.25" customHeight="1" spans="1:6" x14ac:dyDescent="0.25">
      <c r="A17011" s="232">
        <v>43820</v>
      </c>
      <c r="B17011" s="233">
        <v>355</v>
      </c>
      <c r="C17011" s="233">
        <v>18</v>
      </c>
      <c r="D17011" s="234">
        <v>0.3541666666678793</v>
      </c>
      <c r="E17011" s="235">
        <v>9.229526304906237e-7</v>
      </c>
      <c r="F17011" s="235">
        <v>0.00007161055077694331</v>
      </c>
    </row>
    <row r="17012" ht="14.25" customHeight="1" spans="1:6" x14ac:dyDescent="0.25">
      <c r="A17012" s="232">
        <v>43820</v>
      </c>
      <c r="B17012" s="233">
        <v>355</v>
      </c>
      <c r="C17012" s="233">
        <v>19</v>
      </c>
      <c r="D17012" s="234">
        <v>0.375</v>
      </c>
      <c r="E17012" s="235">
        <v>0.000004419222856629643</v>
      </c>
      <c r="F17012" s="235">
        <v>0.00007080931384517331</v>
      </c>
    </row>
    <row r="17013" ht="14.25" customHeight="1" spans="1:6" x14ac:dyDescent="0.25">
      <c r="A17013" s="232">
        <v>43820</v>
      </c>
      <c r="B17013" s="233">
        <v>355</v>
      </c>
      <c r="C17013" s="233">
        <v>20</v>
      </c>
      <c r="D17013" s="234">
        <v>0.3958333333321207</v>
      </c>
      <c r="E17013" s="235">
        <v>0.000008920088498858362</v>
      </c>
      <c r="F17013" s="235">
        <v>0.00007040869537928833</v>
      </c>
    </row>
    <row r="17014" ht="14.25" customHeight="1" spans="1:6" x14ac:dyDescent="0.25">
      <c r="A17014" s="232">
        <v>43820</v>
      </c>
      <c r="B17014" s="233">
        <v>355</v>
      </c>
      <c r="C17014" s="233">
        <v>21</v>
      </c>
      <c r="D17014" s="234">
        <v>0.4166666666678793</v>
      </c>
      <c r="E17014" s="235">
        <v>0.000013088570841642418</v>
      </c>
      <c r="F17014" s="235">
        <v>0.00006720374765220833</v>
      </c>
    </row>
    <row r="17015" ht="14.25" customHeight="1" spans="1:6" x14ac:dyDescent="0.25">
      <c r="A17015" s="232">
        <v>43820</v>
      </c>
      <c r="B17015" s="233">
        <v>355</v>
      </c>
      <c r="C17015" s="233">
        <v>22</v>
      </c>
      <c r="D17015" s="234">
        <v>0.4375</v>
      </c>
      <c r="E17015" s="235">
        <v>0.000018615390734811664</v>
      </c>
      <c r="F17015" s="235">
        <v>0.00006730390226867957</v>
      </c>
    </row>
    <row r="17016" ht="14.25" customHeight="1" spans="1:6" x14ac:dyDescent="0.25">
      <c r="A17016" s="232">
        <v>43820</v>
      </c>
      <c r="B17016" s="233">
        <v>355</v>
      </c>
      <c r="C17016" s="233">
        <v>23</v>
      </c>
      <c r="D17016" s="234">
        <v>0.4583333333321207</v>
      </c>
      <c r="E17016" s="235">
        <v>0.00002843009763677825</v>
      </c>
      <c r="F17016" s="235">
        <v>0.00006640251072043834</v>
      </c>
    </row>
    <row r="17017" ht="14.25" customHeight="1" spans="1:6" x14ac:dyDescent="0.25">
      <c r="A17017" s="232">
        <v>43820</v>
      </c>
      <c r="B17017" s="233">
        <v>355</v>
      </c>
      <c r="C17017" s="233">
        <v>24</v>
      </c>
      <c r="D17017" s="234">
        <v>0.4791666666678793</v>
      </c>
      <c r="E17017" s="235">
        <v>0.000032407492504212336</v>
      </c>
      <c r="F17017" s="235">
        <v>0.00006660281995338085</v>
      </c>
    </row>
    <row r="17018" ht="14.25" customHeight="1" spans="1:6" x14ac:dyDescent="0.25">
      <c r="A17018" s="232">
        <v>43820</v>
      </c>
      <c r="B17018" s="233">
        <v>355</v>
      </c>
      <c r="C17018" s="233">
        <v>25</v>
      </c>
      <c r="D17018" s="234">
        <v>0.5</v>
      </c>
      <c r="E17018" s="235">
        <v>0.00003336336905818569</v>
      </c>
      <c r="F17018" s="235">
        <v>0.00006870606689927708</v>
      </c>
    </row>
    <row r="17019" ht="14.25" customHeight="1" spans="1:6" x14ac:dyDescent="0.25">
      <c r="A17019" s="232">
        <v>43820</v>
      </c>
      <c r="B17019" s="233">
        <v>355</v>
      </c>
      <c r="C17019" s="233">
        <v>26</v>
      </c>
      <c r="D17019" s="234">
        <v>0.5208333333321207</v>
      </c>
      <c r="E17019" s="235">
        <v>0.000036313843602676934</v>
      </c>
      <c r="F17019" s="235">
        <v>0.00006850575766633457</v>
      </c>
    </row>
    <row r="17020" ht="14.25" customHeight="1" spans="1:6" x14ac:dyDescent="0.25">
      <c r="A17020" s="232">
        <v>43820</v>
      </c>
      <c r="B17020" s="233">
        <v>355</v>
      </c>
      <c r="C17020" s="233">
        <v>27</v>
      </c>
      <c r="D17020" s="234">
        <v>0.5416666666678793</v>
      </c>
      <c r="E17020" s="235">
        <v>0.000036859466275998044</v>
      </c>
      <c r="F17020" s="235">
        <v>0.00006700343841926584</v>
      </c>
    </row>
    <row r="17021" ht="14.25" customHeight="1" spans="1:6" x14ac:dyDescent="0.25">
      <c r="A17021" s="232">
        <v>43820</v>
      </c>
      <c r="B17021" s="233">
        <v>355</v>
      </c>
      <c r="C17021" s="233">
        <v>28</v>
      </c>
      <c r="D17021" s="234">
        <v>0.5625</v>
      </c>
      <c r="E17021" s="235">
        <v>0.000033813568986139945</v>
      </c>
      <c r="F17021" s="235">
        <v>0.00006620220148749584</v>
      </c>
    </row>
    <row r="17022" ht="14.25" customHeight="1" spans="1:6" x14ac:dyDescent="0.25">
      <c r="A17022" s="232">
        <v>43820</v>
      </c>
      <c r="B17022" s="233">
        <v>355</v>
      </c>
      <c r="C17022" s="233">
        <v>29</v>
      </c>
      <c r="D17022" s="234">
        <v>0.5833333333321207</v>
      </c>
      <c r="E17022" s="235">
        <v>0.000029600836355873847</v>
      </c>
      <c r="F17022" s="235">
        <v>0.00006570142840513958</v>
      </c>
    </row>
    <row r="17023" ht="14.25" customHeight="1" spans="1:6" x14ac:dyDescent="0.25">
      <c r="A17023" s="232">
        <v>43820</v>
      </c>
      <c r="B17023" s="233">
        <v>355</v>
      </c>
      <c r="C17023" s="233">
        <v>30</v>
      </c>
      <c r="D17023" s="234">
        <v>0.6041666666678793</v>
      </c>
      <c r="E17023" s="235">
        <v>0.00002282158470842273</v>
      </c>
      <c r="F17023" s="235">
        <v>0.00006820529381692084</v>
      </c>
    </row>
    <row r="17024" ht="14.25" customHeight="1" spans="1:6" x14ac:dyDescent="0.25">
      <c r="A17024" s="232">
        <v>43820</v>
      </c>
      <c r="B17024" s="233">
        <v>355</v>
      </c>
      <c r="C17024" s="233">
        <v>31</v>
      </c>
      <c r="D17024" s="234">
        <v>0.625</v>
      </c>
      <c r="E17024" s="235">
        <v>0.000013957836311989005</v>
      </c>
      <c r="F17024" s="235">
        <v>0.00007120993231105831</v>
      </c>
    </row>
    <row r="17025" ht="14.25" customHeight="1" spans="1:6" x14ac:dyDescent="0.25">
      <c r="A17025" s="232">
        <v>43820</v>
      </c>
      <c r="B17025" s="233">
        <v>355</v>
      </c>
      <c r="C17025" s="233">
        <v>32</v>
      </c>
      <c r="D17025" s="234">
        <v>0.6458333333321207</v>
      </c>
      <c r="E17025" s="235">
        <v>0.000007791367819237874</v>
      </c>
      <c r="F17025" s="235">
        <v>0.00007832091008051702</v>
      </c>
    </row>
    <row r="17026" ht="14.25" customHeight="1" spans="1:6" x14ac:dyDescent="0.25">
      <c r="A17026" s="232">
        <v>43820</v>
      </c>
      <c r="B17026" s="233">
        <v>355</v>
      </c>
      <c r="C17026" s="233">
        <v>33</v>
      </c>
      <c r="D17026" s="234">
        <v>0.6666666666678793</v>
      </c>
      <c r="E17026" s="235">
        <v>0.000005334998837924167</v>
      </c>
      <c r="F17026" s="235">
        <v>0.00008973853635823944</v>
      </c>
    </row>
    <row r="17027" ht="14.25" customHeight="1" spans="1:6" x14ac:dyDescent="0.25">
      <c r="A17027" s="232">
        <v>43820</v>
      </c>
      <c r="B17027" s="233">
        <v>355</v>
      </c>
      <c r="C17027" s="233">
        <v>34</v>
      </c>
      <c r="D17027" s="234">
        <v>0.6875</v>
      </c>
      <c r="E17027" s="235">
        <v>8.77437516835327e-7</v>
      </c>
      <c r="F17027" s="235">
        <v>0.000102608404574795</v>
      </c>
    </row>
    <row r="17028" ht="14.25" customHeight="1" spans="1:6" x14ac:dyDescent="0.25">
      <c r="A17028" s="232">
        <v>43820</v>
      </c>
      <c r="B17028" s="233">
        <v>355</v>
      </c>
      <c r="C17028" s="233">
        <v>35</v>
      </c>
      <c r="D17028" s="234">
        <v>0.7083333333321207</v>
      </c>
      <c r="E17028" s="235">
        <v>2.4229333714551894e-8</v>
      </c>
      <c r="F17028" s="235">
        <v>0.00011223326321768205</v>
      </c>
    </row>
    <row r="17029" ht="14.25" customHeight="1" spans="1:6" x14ac:dyDescent="0.25">
      <c r="A17029" s="232">
        <v>43820</v>
      </c>
      <c r="B17029" s="233">
        <v>355</v>
      </c>
      <c r="C17029" s="233">
        <v>36</v>
      </c>
      <c r="D17029" s="234">
        <v>0.7291666666678793</v>
      </c>
      <c r="E17029" s="235">
        <v>0</v>
      </c>
      <c r="F17029" s="235">
        <v>0.00011451678847322656</v>
      </c>
    </row>
    <row r="17030" ht="14.25" customHeight="1" spans="1:6" x14ac:dyDescent="0.25">
      <c r="A17030" s="232">
        <v>43820</v>
      </c>
      <c r="B17030" s="233">
        <v>355</v>
      </c>
      <c r="C17030" s="233">
        <v>37</v>
      </c>
      <c r="D17030" s="234">
        <v>0.75</v>
      </c>
      <c r="E17030" s="235">
        <v>0</v>
      </c>
      <c r="F17030" s="235">
        <v>0.00011504760794052419</v>
      </c>
    </row>
    <row r="17031" ht="14.25" customHeight="1" spans="1:6" x14ac:dyDescent="0.25">
      <c r="A17031" s="232">
        <v>43820</v>
      </c>
      <c r="B17031" s="233">
        <v>355</v>
      </c>
      <c r="C17031" s="233">
        <v>38</v>
      </c>
      <c r="D17031" s="234">
        <v>0.7708333333321207</v>
      </c>
      <c r="E17031" s="235">
        <v>0</v>
      </c>
      <c r="F17031" s="235">
        <v>0.00011261385076027282</v>
      </c>
    </row>
    <row r="17032" ht="14.25" customHeight="1" spans="1:6" x14ac:dyDescent="0.25">
      <c r="A17032" s="232">
        <v>43820</v>
      </c>
      <c r="B17032" s="233">
        <v>355</v>
      </c>
      <c r="C17032" s="233">
        <v>39</v>
      </c>
      <c r="D17032" s="234">
        <v>0.7916666666678793</v>
      </c>
      <c r="E17032" s="235">
        <v>0</v>
      </c>
      <c r="F17032" s="235">
        <v>0.00010855758879318719</v>
      </c>
    </row>
    <row r="17033" ht="14.25" customHeight="1" spans="1:6" x14ac:dyDescent="0.25">
      <c r="A17033" s="232">
        <v>43820</v>
      </c>
      <c r="B17033" s="233">
        <v>355</v>
      </c>
      <c r="C17033" s="233">
        <v>40</v>
      </c>
      <c r="D17033" s="234">
        <v>0.8125</v>
      </c>
      <c r="E17033" s="235">
        <v>0</v>
      </c>
      <c r="F17033" s="235">
        <v>0.00010414077020680512</v>
      </c>
    </row>
    <row r="17034" ht="14.25" customHeight="1" spans="1:6" x14ac:dyDescent="0.25">
      <c r="A17034" s="232">
        <v>43820</v>
      </c>
      <c r="B17034" s="233">
        <v>355</v>
      </c>
      <c r="C17034" s="233">
        <v>41</v>
      </c>
      <c r="D17034" s="234">
        <v>0.8333333333321207</v>
      </c>
      <c r="E17034" s="235">
        <v>0</v>
      </c>
      <c r="F17034" s="235">
        <v>0.00010005446185477816</v>
      </c>
    </row>
    <row r="17035" ht="14.25" customHeight="1" spans="1:6" x14ac:dyDescent="0.25">
      <c r="A17035" s="232">
        <v>43820</v>
      </c>
      <c r="B17035" s="233">
        <v>355</v>
      </c>
      <c r="C17035" s="233">
        <v>42</v>
      </c>
      <c r="D17035" s="234">
        <v>0.8541666666678793</v>
      </c>
      <c r="E17035" s="235">
        <v>0</v>
      </c>
      <c r="F17035" s="235">
        <v>0.00009604827719592816</v>
      </c>
    </row>
    <row r="17036" ht="14.25" customHeight="1" spans="1:6" x14ac:dyDescent="0.25">
      <c r="A17036" s="232">
        <v>43820</v>
      </c>
      <c r="B17036" s="233">
        <v>355</v>
      </c>
      <c r="C17036" s="233">
        <v>43</v>
      </c>
      <c r="D17036" s="234">
        <v>0.875</v>
      </c>
      <c r="E17036" s="235">
        <v>0</v>
      </c>
      <c r="F17036" s="235">
        <v>0.00009174162868766444</v>
      </c>
    </row>
    <row r="17037" ht="14.25" customHeight="1" spans="1:6" x14ac:dyDescent="0.25">
      <c r="A17037" s="232">
        <v>43820</v>
      </c>
      <c r="B17037" s="233">
        <v>355</v>
      </c>
      <c r="C17037" s="233">
        <v>44</v>
      </c>
      <c r="D17037" s="234">
        <v>0.8958333333321207</v>
      </c>
      <c r="E17037" s="235">
        <v>0</v>
      </c>
      <c r="F17037" s="235">
        <v>0.00008643343401468822</v>
      </c>
    </row>
    <row r="17038" ht="14.25" customHeight="1" spans="1:6" x14ac:dyDescent="0.25">
      <c r="A17038" s="232">
        <v>43820</v>
      </c>
      <c r="B17038" s="233">
        <v>355</v>
      </c>
      <c r="C17038" s="233">
        <v>45</v>
      </c>
      <c r="D17038" s="234">
        <v>0.9166666666678793</v>
      </c>
      <c r="E17038" s="235">
        <v>0</v>
      </c>
      <c r="F17038" s="235">
        <v>0.00008082477549229825</v>
      </c>
    </row>
    <row r="17039" ht="14.25" customHeight="1" spans="1:6" x14ac:dyDescent="0.25">
      <c r="A17039" s="232">
        <v>43820</v>
      </c>
      <c r="B17039" s="233">
        <v>355</v>
      </c>
      <c r="C17039" s="233">
        <v>46</v>
      </c>
      <c r="D17039" s="234">
        <v>0.9375</v>
      </c>
      <c r="E17039" s="235">
        <v>0</v>
      </c>
      <c r="F17039" s="235">
        <v>0.00007050884999575957</v>
      </c>
    </row>
    <row r="17040" ht="14.25" customHeight="1" spans="1:6" x14ac:dyDescent="0.25">
      <c r="A17040" s="232">
        <v>43820</v>
      </c>
      <c r="B17040" s="233">
        <v>355</v>
      </c>
      <c r="C17040" s="233">
        <v>47</v>
      </c>
      <c r="D17040" s="234">
        <v>0.9583333333321207</v>
      </c>
      <c r="E17040" s="235">
        <v>0</v>
      </c>
      <c r="F17040" s="235">
        <v>0.000060793852198048374</v>
      </c>
    </row>
    <row r="17041" ht="14.25" customHeight="1" spans="1:6" x14ac:dyDescent="0.25">
      <c r="A17041" s="232">
        <v>43820</v>
      </c>
      <c r="B17041" s="233">
        <v>355</v>
      </c>
      <c r="C17041" s="233">
        <v>48</v>
      </c>
      <c r="D17041" s="234">
        <v>0.9791666666678793</v>
      </c>
      <c r="E17041" s="235">
        <v>0</v>
      </c>
      <c r="F17041" s="235">
        <v>0.000051980245948578425</v>
      </c>
    </row>
    <row r="17042" ht="14.25" customHeight="1" spans="1:6" x14ac:dyDescent="0.25">
      <c r="A17042" s="232">
        <v>43821</v>
      </c>
      <c r="B17042" s="233">
        <v>356</v>
      </c>
      <c r="C17042" s="233">
        <v>1</v>
      </c>
      <c r="D17042" s="234">
        <v>0</v>
      </c>
      <c r="E17042" s="235">
        <v>0</v>
      </c>
      <c r="F17042" s="235">
        <v>0.000043700797653621815</v>
      </c>
    </row>
    <row r="17043" ht="14.25" customHeight="1" spans="1:6" x14ac:dyDescent="0.25">
      <c r="A17043" s="232">
        <v>43821</v>
      </c>
      <c r="B17043" s="233">
        <v>356</v>
      </c>
      <c r="C17043" s="233">
        <v>2</v>
      </c>
      <c r="D17043" s="234">
        <v>0.020833333332120674</v>
      </c>
      <c r="E17043" s="235">
        <v>0</v>
      </c>
      <c r="F17043" s="235">
        <v>0.000038492757597116846</v>
      </c>
    </row>
    <row r="17044" ht="14.25" customHeight="1" spans="1:6" x14ac:dyDescent="0.25">
      <c r="A17044" s="232">
        <v>43821</v>
      </c>
      <c r="B17044" s="233">
        <v>356</v>
      </c>
      <c r="C17044" s="233">
        <v>3</v>
      </c>
      <c r="D17044" s="234">
        <v>0.041666666667879326</v>
      </c>
      <c r="E17044" s="235">
        <v>0</v>
      </c>
      <c r="F17044" s="235">
        <v>0.00003592212244102145</v>
      </c>
    </row>
    <row r="17045" ht="14.25" customHeight="1" spans="1:6" x14ac:dyDescent="0.25">
      <c r="A17045" s="232">
        <v>43821</v>
      </c>
      <c r="B17045" s="233">
        <v>356</v>
      </c>
      <c r="C17045" s="233">
        <v>4</v>
      </c>
      <c r="D17045" s="234">
        <v>0.0625</v>
      </c>
      <c r="E17045" s="235">
        <v>0</v>
      </c>
      <c r="F17045" s="235">
        <v>0.00003415272421669604</v>
      </c>
    </row>
    <row r="17046" ht="14.25" customHeight="1" spans="1:6" x14ac:dyDescent="0.25">
      <c r="A17046" s="232">
        <v>43821</v>
      </c>
      <c r="B17046" s="233">
        <v>356</v>
      </c>
      <c r="C17046" s="233">
        <v>5</v>
      </c>
      <c r="D17046" s="234">
        <v>0.08333333333212067</v>
      </c>
      <c r="E17046" s="235">
        <v>0</v>
      </c>
      <c r="F17046" s="235">
        <v>0.00003234994112021355</v>
      </c>
    </row>
    <row r="17047" ht="14.25" customHeight="1" spans="1:6" x14ac:dyDescent="0.25">
      <c r="A17047" s="232">
        <v>43821</v>
      </c>
      <c r="B17047" s="233">
        <v>356</v>
      </c>
      <c r="C17047" s="233">
        <v>6</v>
      </c>
      <c r="D17047" s="234">
        <v>0.10416666666787933</v>
      </c>
      <c r="E17047" s="235">
        <v>0</v>
      </c>
      <c r="F17047" s="235">
        <v>0.00003131501008334398</v>
      </c>
    </row>
    <row r="17048" ht="14.25" customHeight="1" spans="1:6" x14ac:dyDescent="0.25">
      <c r="A17048" s="232">
        <v>43821</v>
      </c>
      <c r="B17048" s="233">
        <v>356</v>
      </c>
      <c r="C17048" s="233">
        <v>7</v>
      </c>
      <c r="D17048" s="234">
        <v>0.125</v>
      </c>
      <c r="E17048" s="235">
        <v>0</v>
      </c>
      <c r="F17048" s="235">
        <v>0.00003134839495550106</v>
      </c>
    </row>
    <row r="17049" ht="14.25" customHeight="1" spans="1:6" x14ac:dyDescent="0.25">
      <c r="A17049" s="232">
        <v>43821</v>
      </c>
      <c r="B17049" s="233">
        <v>356</v>
      </c>
      <c r="C17049" s="233">
        <v>8</v>
      </c>
      <c r="D17049" s="234">
        <v>0.14583333333212067</v>
      </c>
      <c r="E17049" s="235">
        <v>0</v>
      </c>
      <c r="F17049" s="235">
        <v>0.00003108131597824439</v>
      </c>
    </row>
    <row r="17050" ht="14.25" customHeight="1" spans="1:6" x14ac:dyDescent="0.25">
      <c r="A17050" s="232">
        <v>43821</v>
      </c>
      <c r="B17050" s="233">
        <v>356</v>
      </c>
      <c r="C17050" s="233">
        <v>9</v>
      </c>
      <c r="D17050" s="234">
        <v>0.16666666666787933</v>
      </c>
      <c r="E17050" s="235">
        <v>0</v>
      </c>
      <c r="F17050" s="235">
        <v>0.00003101454623393022</v>
      </c>
    </row>
    <row r="17051" ht="14.25" customHeight="1" spans="1:6" x14ac:dyDescent="0.25">
      <c r="A17051" s="232">
        <v>43821</v>
      </c>
      <c r="B17051" s="233">
        <v>356</v>
      </c>
      <c r="C17051" s="233">
        <v>10</v>
      </c>
      <c r="D17051" s="234">
        <v>0.1875</v>
      </c>
      <c r="E17051" s="235">
        <v>0</v>
      </c>
      <c r="F17051" s="235">
        <v>0.000032082862142956895</v>
      </c>
    </row>
    <row r="17052" ht="14.25" customHeight="1" spans="1:6" x14ac:dyDescent="0.25">
      <c r="A17052" s="232">
        <v>43821</v>
      </c>
      <c r="B17052" s="233">
        <v>356</v>
      </c>
      <c r="C17052" s="233">
        <v>11</v>
      </c>
      <c r="D17052" s="234">
        <v>0.20833333333212067</v>
      </c>
      <c r="E17052" s="235">
        <v>0</v>
      </c>
      <c r="F17052" s="235">
        <v>0.000033551796517868546</v>
      </c>
    </row>
    <row r="17053" ht="14.25" customHeight="1" spans="1:6" x14ac:dyDescent="0.25">
      <c r="A17053" s="232">
        <v>43821</v>
      </c>
      <c r="B17053" s="233">
        <v>356</v>
      </c>
      <c r="C17053" s="233">
        <v>12</v>
      </c>
      <c r="D17053" s="234">
        <v>0.22916666666787933</v>
      </c>
      <c r="E17053" s="235">
        <v>0</v>
      </c>
      <c r="F17053" s="235">
        <v>0.00003668997450063435</v>
      </c>
    </row>
    <row r="17054" ht="14.25" customHeight="1" spans="1:6" x14ac:dyDescent="0.25">
      <c r="A17054" s="232">
        <v>43821</v>
      </c>
      <c r="B17054" s="233">
        <v>356</v>
      </c>
      <c r="C17054" s="233">
        <v>13</v>
      </c>
      <c r="D17054" s="234">
        <v>0.25</v>
      </c>
      <c r="E17054" s="235">
        <v>0</v>
      </c>
      <c r="F17054" s="235">
        <v>0.00004373418252577889</v>
      </c>
    </row>
    <row r="17055" ht="14.25" customHeight="1" spans="1:6" x14ac:dyDescent="0.25">
      <c r="A17055" s="232">
        <v>43821</v>
      </c>
      <c r="B17055" s="233">
        <v>356</v>
      </c>
      <c r="C17055" s="233">
        <v>14</v>
      </c>
      <c r="D17055" s="234">
        <v>0.2708333333321207</v>
      </c>
      <c r="E17055" s="235">
        <v>0</v>
      </c>
      <c r="F17055" s="235">
        <v>0.000051479472866222185</v>
      </c>
    </row>
    <row r="17056" ht="14.25" customHeight="1" spans="1:6" x14ac:dyDescent="0.25">
      <c r="A17056" s="232">
        <v>43821</v>
      </c>
      <c r="B17056" s="233">
        <v>356</v>
      </c>
      <c r="C17056" s="233">
        <v>15</v>
      </c>
      <c r="D17056" s="234">
        <v>0.2916666666678793</v>
      </c>
      <c r="E17056" s="235">
        <v>0</v>
      </c>
      <c r="F17056" s="235">
        <v>0.00006229617144511712</v>
      </c>
    </row>
    <row r="17057" ht="14.25" customHeight="1" spans="1:6" x14ac:dyDescent="0.25">
      <c r="A17057" s="232">
        <v>43821</v>
      </c>
      <c r="B17057" s="233">
        <v>356</v>
      </c>
      <c r="C17057" s="233">
        <v>16</v>
      </c>
      <c r="D17057" s="234">
        <v>0.3125</v>
      </c>
      <c r="E17057" s="235">
        <v>0</v>
      </c>
      <c r="F17057" s="235">
        <v>0.00007080931384517331</v>
      </c>
    </row>
    <row r="17058" ht="14.25" customHeight="1" spans="1:6" x14ac:dyDescent="0.25">
      <c r="A17058" s="232">
        <v>43821</v>
      </c>
      <c r="B17058" s="233">
        <v>356</v>
      </c>
      <c r="C17058" s="233">
        <v>17</v>
      </c>
      <c r="D17058" s="234">
        <v>0.3333333333321207</v>
      </c>
      <c r="E17058" s="235">
        <v>0</v>
      </c>
      <c r="F17058" s="235">
        <v>0.00007317963976832622</v>
      </c>
    </row>
    <row r="17059" ht="14.25" customHeight="1" spans="1:6" x14ac:dyDescent="0.25">
      <c r="A17059" s="232">
        <v>43821</v>
      </c>
      <c r="B17059" s="233">
        <v>356</v>
      </c>
      <c r="C17059" s="233">
        <v>18</v>
      </c>
      <c r="D17059" s="234">
        <v>0.3541666666678793</v>
      </c>
      <c r="E17059" s="235">
        <v>1.6337845888947212e-7</v>
      </c>
      <c r="F17059" s="235">
        <v>0.00007227824822008498</v>
      </c>
    </row>
    <row r="17060" ht="14.25" customHeight="1" spans="1:6" x14ac:dyDescent="0.25">
      <c r="A17060" s="232">
        <v>43821</v>
      </c>
      <c r="B17060" s="233">
        <v>356</v>
      </c>
      <c r="C17060" s="233">
        <v>19</v>
      </c>
      <c r="D17060" s="234">
        <v>0.375</v>
      </c>
      <c r="E17060" s="235">
        <v>0.00000793707599417006</v>
      </c>
      <c r="F17060" s="235">
        <v>0.00007187762975419996</v>
      </c>
    </row>
    <row r="17061" ht="14.25" customHeight="1" spans="1:6" x14ac:dyDescent="0.25">
      <c r="A17061" s="232">
        <v>43821</v>
      </c>
      <c r="B17061" s="233">
        <v>356</v>
      </c>
      <c r="C17061" s="233">
        <v>20</v>
      </c>
      <c r="D17061" s="234">
        <v>0.3958333333321207</v>
      </c>
      <c r="E17061" s="235">
        <v>0.00003322322374620776</v>
      </c>
      <c r="F17061" s="235">
        <v>0.00007137685667184374</v>
      </c>
    </row>
    <row r="17062" ht="14.25" customHeight="1" spans="1:6" x14ac:dyDescent="0.25">
      <c r="A17062" s="232">
        <v>43821</v>
      </c>
      <c r="B17062" s="233">
        <v>356</v>
      </c>
      <c r="C17062" s="233">
        <v>21</v>
      </c>
      <c r="D17062" s="234">
        <v>0.4166666666678793</v>
      </c>
      <c r="E17062" s="235">
        <v>0.00004405227279175314</v>
      </c>
      <c r="F17062" s="235">
        <v>0.00006880622151574834</v>
      </c>
    </row>
    <row r="17063" ht="14.25" customHeight="1" spans="1:6" x14ac:dyDescent="0.25">
      <c r="A17063" s="232">
        <v>43821</v>
      </c>
      <c r="B17063" s="233">
        <v>356</v>
      </c>
      <c r="C17063" s="233">
        <v>22</v>
      </c>
      <c r="D17063" s="234">
        <v>0.4375</v>
      </c>
      <c r="E17063" s="235">
        <v>0.0000744306404089371</v>
      </c>
      <c r="F17063" s="235">
        <v>0.00006877283664359125</v>
      </c>
    </row>
    <row r="17064" ht="14.25" customHeight="1" spans="1:6" x14ac:dyDescent="0.25">
      <c r="A17064" s="232">
        <v>43821</v>
      </c>
      <c r="B17064" s="233">
        <v>356</v>
      </c>
      <c r="C17064" s="233">
        <v>23</v>
      </c>
      <c r="D17064" s="234">
        <v>0.4583333333321207</v>
      </c>
      <c r="E17064" s="235">
        <v>0.00013625982199505954</v>
      </c>
      <c r="F17064" s="235">
        <v>0.00006813852407260666</v>
      </c>
    </row>
    <row r="17065" ht="14.25" customHeight="1" spans="1:6" x14ac:dyDescent="0.25">
      <c r="A17065" s="232">
        <v>43821</v>
      </c>
      <c r="B17065" s="233">
        <v>356</v>
      </c>
      <c r="C17065" s="233">
        <v>24</v>
      </c>
      <c r="D17065" s="234">
        <v>0.4791666666678793</v>
      </c>
      <c r="E17065" s="235">
        <v>0.00015852043750294437</v>
      </c>
      <c r="F17065" s="235">
        <v>0.00006853914253849166</v>
      </c>
    </row>
    <row r="17066" ht="14.25" customHeight="1" spans="1:6" x14ac:dyDescent="0.25">
      <c r="A17066" s="232">
        <v>43821</v>
      </c>
      <c r="B17066" s="233">
        <v>356</v>
      </c>
      <c r="C17066" s="233">
        <v>25</v>
      </c>
      <c r="D17066" s="234">
        <v>0.5</v>
      </c>
      <c r="E17066" s="235">
        <v>0.0001561057595294706</v>
      </c>
      <c r="F17066" s="235">
        <v>0.00007044208025144538</v>
      </c>
    </row>
    <row r="17067" ht="14.25" customHeight="1" spans="1:6" x14ac:dyDescent="0.25">
      <c r="A17067" s="232">
        <v>43821</v>
      </c>
      <c r="B17067" s="233">
        <v>356</v>
      </c>
      <c r="C17067" s="233">
        <v>26</v>
      </c>
      <c r="D17067" s="234">
        <v>0.5208333333321207</v>
      </c>
      <c r="E17067" s="235">
        <v>0.00014147832842704877</v>
      </c>
      <c r="F17067" s="235">
        <v>0.00007034192563497414</v>
      </c>
    </row>
    <row r="17068" ht="14.25" customHeight="1" spans="1:6" x14ac:dyDescent="0.25">
      <c r="A17068" s="232">
        <v>43821</v>
      </c>
      <c r="B17068" s="233">
        <v>356</v>
      </c>
      <c r="C17068" s="233">
        <v>27</v>
      </c>
      <c r="D17068" s="234">
        <v>0.5416666666678793</v>
      </c>
      <c r="E17068" s="235">
        <v>0.0001650593550558241</v>
      </c>
      <c r="F17068" s="235">
        <v>0.00006897314587653373</v>
      </c>
    </row>
    <row r="17069" ht="14.25" customHeight="1" spans="1:6" x14ac:dyDescent="0.25">
      <c r="A17069" s="232">
        <v>43821</v>
      </c>
      <c r="B17069" s="233">
        <v>356</v>
      </c>
      <c r="C17069" s="233">
        <v>28</v>
      </c>
      <c r="D17069" s="234">
        <v>0.5625</v>
      </c>
      <c r="E17069" s="235">
        <v>0.00013568736176493637</v>
      </c>
      <c r="F17069" s="235">
        <v>0.00006807175432829249</v>
      </c>
    </row>
    <row r="17070" ht="14.25" customHeight="1" spans="1:6" x14ac:dyDescent="0.25">
      <c r="A17070" s="232">
        <v>43821</v>
      </c>
      <c r="B17070" s="233">
        <v>356</v>
      </c>
      <c r="C17070" s="233">
        <v>29</v>
      </c>
      <c r="D17070" s="234">
        <v>0.5833333333321207</v>
      </c>
      <c r="E17070" s="235">
        <v>0.00013307272359157132</v>
      </c>
      <c r="F17070" s="235">
        <v>0.00006793821483966416</v>
      </c>
    </row>
    <row r="17071" ht="14.25" customHeight="1" spans="1:6" x14ac:dyDescent="0.25">
      <c r="A17071" s="232">
        <v>43821</v>
      </c>
      <c r="B17071" s="233">
        <v>356</v>
      </c>
      <c r="C17071" s="233">
        <v>30</v>
      </c>
      <c r="D17071" s="234">
        <v>0.6041666666678793</v>
      </c>
      <c r="E17071" s="235">
        <v>0.00011309561093810368</v>
      </c>
      <c r="F17071" s="235">
        <v>0.00007060900461223083</v>
      </c>
    </row>
    <row r="17072" ht="14.25" customHeight="1" spans="1:6" x14ac:dyDescent="0.25">
      <c r="A17072" s="232">
        <v>43821</v>
      </c>
      <c r="B17072" s="233">
        <v>356</v>
      </c>
      <c r="C17072" s="233">
        <v>31</v>
      </c>
      <c r="D17072" s="234">
        <v>0.625</v>
      </c>
      <c r="E17072" s="235">
        <v>0.00008328894406221459</v>
      </c>
      <c r="F17072" s="235">
        <v>0.0000734133338734258</v>
      </c>
    </row>
    <row r="17073" ht="14.25" customHeight="1" spans="1:6" x14ac:dyDescent="0.25">
      <c r="A17073" s="232">
        <v>43821</v>
      </c>
      <c r="B17073" s="233">
        <v>356</v>
      </c>
      <c r="C17073" s="233">
        <v>32</v>
      </c>
      <c r="D17073" s="234">
        <v>0.6458333333321207</v>
      </c>
      <c r="E17073" s="235">
        <v>0.00006062148672996515</v>
      </c>
      <c r="F17073" s="235">
        <v>0.00008082477549229825</v>
      </c>
    </row>
    <row r="17074" ht="14.25" customHeight="1" spans="1:6" x14ac:dyDescent="0.25">
      <c r="A17074" s="232">
        <v>43821</v>
      </c>
      <c r="B17074" s="233">
        <v>356</v>
      </c>
      <c r="C17074" s="233">
        <v>33</v>
      </c>
      <c r="D17074" s="234">
        <v>0.6666666666678793</v>
      </c>
      <c r="E17074" s="235">
        <v>0.00003376845905635009</v>
      </c>
      <c r="F17074" s="235">
        <v>0.0000918417833041357</v>
      </c>
    </row>
    <row r="17075" ht="14.25" customHeight="1" spans="1:6" x14ac:dyDescent="0.25">
      <c r="A17075" s="232">
        <v>43821</v>
      </c>
      <c r="B17075" s="233">
        <v>356</v>
      </c>
      <c r="C17075" s="233">
        <v>34</v>
      </c>
      <c r="D17075" s="234">
        <v>0.6875</v>
      </c>
      <c r="E17075" s="235">
        <v>0.000016970055159609212</v>
      </c>
      <c r="F17075" s="235">
        <v>0.00010455474262155294</v>
      </c>
    </row>
    <row r="17076" ht="14.25" customHeight="1" spans="1:6" x14ac:dyDescent="0.25">
      <c r="A17076" s="232">
        <v>43821</v>
      </c>
      <c r="B17076" s="233">
        <v>356</v>
      </c>
      <c r="C17076" s="233">
        <v>35</v>
      </c>
      <c r="D17076" s="234">
        <v>0.7083333333321207</v>
      </c>
      <c r="E17076" s="235">
        <v>0.000004612667507194082</v>
      </c>
      <c r="F17076" s="235">
        <v>0.0001140460617758117</v>
      </c>
    </row>
    <row r="17077" ht="14.25" customHeight="1" spans="1:6" x14ac:dyDescent="0.25">
      <c r="A17077" s="232">
        <v>43821</v>
      </c>
      <c r="B17077" s="233">
        <v>356</v>
      </c>
      <c r="C17077" s="233">
        <v>36</v>
      </c>
      <c r="D17077" s="234">
        <v>0.7291666666678793</v>
      </c>
      <c r="E17077" s="235">
        <v>3.263929784967469e-7</v>
      </c>
      <c r="F17077" s="235">
        <v>0.00011597570738649109</v>
      </c>
    </row>
    <row r="17078" ht="14.25" customHeight="1" spans="1:6" x14ac:dyDescent="0.25">
      <c r="A17078" s="232">
        <v>43821</v>
      </c>
      <c r="B17078" s="233">
        <v>356</v>
      </c>
      <c r="C17078" s="233">
        <v>37</v>
      </c>
      <c r="D17078" s="234">
        <v>0.75</v>
      </c>
      <c r="E17078" s="235">
        <v>0</v>
      </c>
      <c r="F17078" s="235">
        <v>0.0001161059083879037</v>
      </c>
    </row>
    <row r="17079" ht="14.25" customHeight="1" spans="1:6" x14ac:dyDescent="0.25">
      <c r="A17079" s="232">
        <v>43821</v>
      </c>
      <c r="B17079" s="233">
        <v>356</v>
      </c>
      <c r="C17079" s="233">
        <v>38</v>
      </c>
      <c r="D17079" s="234">
        <v>0.7708333333321207</v>
      </c>
      <c r="E17079" s="235">
        <v>0</v>
      </c>
      <c r="F17079" s="235">
        <v>0.00011375895187526073</v>
      </c>
    </row>
    <row r="17080" ht="14.25" customHeight="1" spans="1:6" x14ac:dyDescent="0.25">
      <c r="A17080" s="232">
        <v>43821</v>
      </c>
      <c r="B17080" s="233">
        <v>356</v>
      </c>
      <c r="C17080" s="233">
        <v>39</v>
      </c>
      <c r="D17080" s="234">
        <v>0.7916666666678793</v>
      </c>
      <c r="E17080" s="235">
        <v>0</v>
      </c>
      <c r="F17080" s="235">
        <v>0.00010918856287695608</v>
      </c>
    </row>
    <row r="17081" ht="14.25" customHeight="1" spans="1:6" x14ac:dyDescent="0.25">
      <c r="A17081" s="232">
        <v>43821</v>
      </c>
      <c r="B17081" s="233">
        <v>356</v>
      </c>
      <c r="C17081" s="233">
        <v>40</v>
      </c>
      <c r="D17081" s="234">
        <v>0.8125</v>
      </c>
      <c r="E17081" s="235">
        <v>0</v>
      </c>
      <c r="F17081" s="235">
        <v>0.00010427097120821772</v>
      </c>
    </row>
    <row r="17082" ht="14.25" customHeight="1" spans="1:6" x14ac:dyDescent="0.25">
      <c r="A17082" s="232">
        <v>43821</v>
      </c>
      <c r="B17082" s="233">
        <v>356</v>
      </c>
      <c r="C17082" s="233">
        <v>41</v>
      </c>
      <c r="D17082" s="234">
        <v>0.8333333333321207</v>
      </c>
      <c r="E17082" s="235">
        <v>0</v>
      </c>
      <c r="F17082" s="235">
        <v>0.00010032487931925052</v>
      </c>
    </row>
    <row r="17083" ht="14.25" customHeight="1" spans="1:6" x14ac:dyDescent="0.25">
      <c r="A17083" s="232">
        <v>43821</v>
      </c>
      <c r="B17083" s="233">
        <v>356</v>
      </c>
      <c r="C17083" s="233">
        <v>42</v>
      </c>
      <c r="D17083" s="234">
        <v>0.8541666666678793</v>
      </c>
      <c r="E17083" s="235">
        <v>0</v>
      </c>
      <c r="F17083" s="235">
        <v>0.00009671597463906982</v>
      </c>
    </row>
    <row r="17084" ht="14.25" customHeight="1" spans="1:6" x14ac:dyDescent="0.25">
      <c r="A17084" s="232">
        <v>43821</v>
      </c>
      <c r="B17084" s="233">
        <v>356</v>
      </c>
      <c r="C17084" s="233">
        <v>43</v>
      </c>
      <c r="D17084" s="234">
        <v>0.875</v>
      </c>
      <c r="E17084" s="235">
        <v>0</v>
      </c>
      <c r="F17084" s="235">
        <v>0.00009250948074727736</v>
      </c>
    </row>
    <row r="17085" ht="14.25" customHeight="1" spans="1:6" x14ac:dyDescent="0.25">
      <c r="A17085" s="232">
        <v>43821</v>
      </c>
      <c r="B17085" s="233">
        <v>356</v>
      </c>
      <c r="C17085" s="233">
        <v>44</v>
      </c>
      <c r="D17085" s="234">
        <v>0.8958333333321207</v>
      </c>
      <c r="E17085" s="235">
        <v>0</v>
      </c>
      <c r="F17085" s="235">
        <v>0.00008740159530724363</v>
      </c>
    </row>
    <row r="17086" ht="14.25" customHeight="1" spans="1:6" x14ac:dyDescent="0.25">
      <c r="A17086" s="232">
        <v>43821</v>
      </c>
      <c r="B17086" s="233">
        <v>356</v>
      </c>
      <c r="C17086" s="233">
        <v>45</v>
      </c>
      <c r="D17086" s="234">
        <v>0.9166666666678793</v>
      </c>
      <c r="E17086" s="235">
        <v>0</v>
      </c>
      <c r="F17086" s="235">
        <v>0.00008162601242406827</v>
      </c>
    </row>
    <row r="17087" ht="14.25" customHeight="1" spans="1:6" x14ac:dyDescent="0.25">
      <c r="A17087" s="232">
        <v>43821</v>
      </c>
      <c r="B17087" s="233">
        <v>356</v>
      </c>
      <c r="C17087" s="233">
        <v>46</v>
      </c>
      <c r="D17087" s="234">
        <v>0.9375</v>
      </c>
      <c r="E17087" s="235">
        <v>0</v>
      </c>
      <c r="F17087" s="235">
        <v>0.00007104300795027289</v>
      </c>
    </row>
    <row r="17088" ht="14.25" customHeight="1" spans="1:6" x14ac:dyDescent="0.25">
      <c r="A17088" s="232">
        <v>43821</v>
      </c>
      <c r="B17088" s="233">
        <v>356</v>
      </c>
      <c r="C17088" s="233">
        <v>47</v>
      </c>
      <c r="D17088" s="234">
        <v>0.9583333333321207</v>
      </c>
      <c r="E17088" s="235">
        <v>0</v>
      </c>
      <c r="F17088" s="235">
        <v>0.0000611277009196192</v>
      </c>
    </row>
    <row r="17089" ht="14.25" customHeight="1" spans="1:6" x14ac:dyDescent="0.25">
      <c r="A17089" s="232">
        <v>43821</v>
      </c>
      <c r="B17089" s="233">
        <v>356</v>
      </c>
      <c r="C17089" s="233">
        <v>48</v>
      </c>
      <c r="D17089" s="234">
        <v>0.9791666666678793</v>
      </c>
      <c r="E17089" s="235">
        <v>0</v>
      </c>
      <c r="F17089" s="235">
        <v>0.00005141270312190802</v>
      </c>
    </row>
    <row r="17090" ht="14.25" customHeight="1" spans="1:6" x14ac:dyDescent="0.25">
      <c r="A17090" s="232">
        <v>43822</v>
      </c>
      <c r="B17090" s="233">
        <v>357</v>
      </c>
      <c r="C17090" s="233">
        <v>1</v>
      </c>
      <c r="D17090" s="234">
        <v>0</v>
      </c>
      <c r="E17090" s="235">
        <v>0</v>
      </c>
      <c r="F17090" s="235">
        <v>0.000043645156200026674</v>
      </c>
    </row>
    <row r="17091" ht="14.25" customHeight="1" spans="1:6" x14ac:dyDescent="0.25">
      <c r="A17091" s="232">
        <v>43822</v>
      </c>
      <c r="B17091" s="233">
        <v>357</v>
      </c>
      <c r="C17091" s="233">
        <v>2</v>
      </c>
      <c r="D17091" s="234">
        <v>0.020833333332120674</v>
      </c>
      <c r="E17091" s="235">
        <v>0</v>
      </c>
      <c r="F17091" s="235">
        <v>0.00003840373127136462</v>
      </c>
    </row>
    <row r="17092" ht="14.25" customHeight="1" spans="1:6" x14ac:dyDescent="0.25">
      <c r="A17092" s="232">
        <v>43822</v>
      </c>
      <c r="B17092" s="233">
        <v>357</v>
      </c>
      <c r="C17092" s="233">
        <v>3</v>
      </c>
      <c r="D17092" s="234">
        <v>0.041666666667879326</v>
      </c>
      <c r="E17092" s="235">
        <v>0</v>
      </c>
      <c r="F17092" s="235">
        <v>0.00003587760927814535</v>
      </c>
    </row>
    <row r="17093" ht="14.25" customHeight="1" spans="1:6" x14ac:dyDescent="0.25">
      <c r="A17093" s="232">
        <v>43822</v>
      </c>
      <c r="B17093" s="233">
        <v>357</v>
      </c>
      <c r="C17093" s="233">
        <v>4</v>
      </c>
      <c r="D17093" s="234">
        <v>0.0625</v>
      </c>
      <c r="E17093" s="235">
        <v>0</v>
      </c>
      <c r="F17093" s="235">
        <v>0.00003415272421669604</v>
      </c>
    </row>
    <row r="17094" ht="14.25" customHeight="1" spans="1:6" x14ac:dyDescent="0.25">
      <c r="A17094" s="232">
        <v>43822</v>
      </c>
      <c r="B17094" s="233">
        <v>357</v>
      </c>
      <c r="C17094" s="233">
        <v>5</v>
      </c>
      <c r="D17094" s="234">
        <v>0.08333333333212067</v>
      </c>
      <c r="E17094" s="235">
        <v>0</v>
      </c>
      <c r="F17094" s="235">
        <v>0.000032316556248056466</v>
      </c>
    </row>
    <row r="17095" ht="14.25" customHeight="1" spans="1:6" x14ac:dyDescent="0.25">
      <c r="A17095" s="232">
        <v>43822</v>
      </c>
      <c r="B17095" s="233">
        <v>357</v>
      </c>
      <c r="C17095" s="233">
        <v>6</v>
      </c>
      <c r="D17095" s="234">
        <v>0.10416666666787933</v>
      </c>
      <c r="E17095" s="235">
        <v>0</v>
      </c>
      <c r="F17095" s="235">
        <v>0.000031270496920467865</v>
      </c>
    </row>
    <row r="17096" ht="14.25" customHeight="1" spans="1:6" x14ac:dyDescent="0.25">
      <c r="A17096" s="232">
        <v>43822</v>
      </c>
      <c r="B17096" s="233">
        <v>357</v>
      </c>
      <c r="C17096" s="233">
        <v>7</v>
      </c>
      <c r="D17096" s="234">
        <v>0.125</v>
      </c>
      <c r="E17096" s="235">
        <v>0</v>
      </c>
      <c r="F17096" s="235">
        <v>0.00003131501008334398</v>
      </c>
    </row>
    <row r="17097" ht="14.25" customHeight="1" spans="1:6" x14ac:dyDescent="0.25">
      <c r="A17097" s="232">
        <v>43822</v>
      </c>
      <c r="B17097" s="233">
        <v>357</v>
      </c>
      <c r="C17097" s="233">
        <v>8</v>
      </c>
      <c r="D17097" s="234">
        <v>0.14583333333212067</v>
      </c>
      <c r="E17097" s="235">
        <v>0</v>
      </c>
      <c r="F17097" s="235">
        <v>0.000031059059396806337</v>
      </c>
    </row>
    <row r="17098" ht="14.25" customHeight="1" spans="1:6" x14ac:dyDescent="0.25">
      <c r="A17098" s="232">
        <v>43822</v>
      </c>
      <c r="B17098" s="233">
        <v>357</v>
      </c>
      <c r="C17098" s="233">
        <v>9</v>
      </c>
      <c r="D17098" s="234">
        <v>0.16666666666787933</v>
      </c>
      <c r="E17098" s="235">
        <v>0</v>
      </c>
      <c r="F17098" s="235">
        <v>0.00003093664819889704</v>
      </c>
    </row>
    <row r="17099" ht="14.25" customHeight="1" spans="1:6" x14ac:dyDescent="0.25">
      <c r="A17099" s="232">
        <v>43822</v>
      </c>
      <c r="B17099" s="233">
        <v>357</v>
      </c>
      <c r="C17099" s="233">
        <v>10</v>
      </c>
      <c r="D17099" s="234">
        <v>0.1875</v>
      </c>
      <c r="E17099" s="235">
        <v>0</v>
      </c>
      <c r="F17099" s="235">
        <v>0.000032027220689361754</v>
      </c>
    </row>
    <row r="17100" ht="14.25" customHeight="1" spans="1:6" x14ac:dyDescent="0.25">
      <c r="A17100" s="232">
        <v>43822</v>
      </c>
      <c r="B17100" s="233">
        <v>357</v>
      </c>
      <c r="C17100" s="233">
        <v>11</v>
      </c>
      <c r="D17100" s="234">
        <v>0.20833333333212067</v>
      </c>
      <c r="E17100" s="235">
        <v>0</v>
      </c>
      <c r="F17100" s="235">
        <v>0.00003348502677355437</v>
      </c>
    </row>
    <row r="17101" ht="14.25" customHeight="1" spans="1:6" x14ac:dyDescent="0.25">
      <c r="A17101" s="232">
        <v>43822</v>
      </c>
      <c r="B17101" s="233">
        <v>357</v>
      </c>
      <c r="C17101" s="233">
        <v>12</v>
      </c>
      <c r="D17101" s="234">
        <v>0.22916666666787933</v>
      </c>
      <c r="E17101" s="235">
        <v>0</v>
      </c>
      <c r="F17101" s="235">
        <v>0.000036701102791353384</v>
      </c>
    </row>
    <row r="17102" ht="14.25" customHeight="1" spans="1:6" x14ac:dyDescent="0.25">
      <c r="A17102" s="232">
        <v>43822</v>
      </c>
      <c r="B17102" s="233">
        <v>357</v>
      </c>
      <c r="C17102" s="233">
        <v>13</v>
      </c>
      <c r="D17102" s="234">
        <v>0.25</v>
      </c>
      <c r="E17102" s="235">
        <v>0</v>
      </c>
      <c r="F17102" s="235">
        <v>0.00004358951474643154</v>
      </c>
    </row>
    <row r="17103" ht="14.25" customHeight="1" spans="1:6" x14ac:dyDescent="0.25">
      <c r="A17103" s="232">
        <v>43822</v>
      </c>
      <c r="B17103" s="233">
        <v>357</v>
      </c>
      <c r="C17103" s="233">
        <v>14</v>
      </c>
      <c r="D17103" s="234">
        <v>0.2708333333321207</v>
      </c>
      <c r="E17103" s="235">
        <v>0</v>
      </c>
      <c r="F17103" s="235">
        <v>0.00005111223927249426</v>
      </c>
    </row>
    <row r="17104" ht="14.25" customHeight="1" spans="1:6" x14ac:dyDescent="0.25">
      <c r="A17104" s="232">
        <v>43822</v>
      </c>
      <c r="B17104" s="233">
        <v>357</v>
      </c>
      <c r="C17104" s="233">
        <v>15</v>
      </c>
      <c r="D17104" s="234">
        <v>0.2916666666678793</v>
      </c>
      <c r="E17104" s="235">
        <v>0</v>
      </c>
      <c r="F17104" s="235">
        <v>0.00006182878323491795</v>
      </c>
    </row>
    <row r="17105" ht="14.25" customHeight="1" spans="1:6" x14ac:dyDescent="0.25">
      <c r="A17105" s="232">
        <v>43822</v>
      </c>
      <c r="B17105" s="233">
        <v>357</v>
      </c>
      <c r="C17105" s="233">
        <v>16</v>
      </c>
      <c r="D17105" s="234">
        <v>0.3125</v>
      </c>
      <c r="E17105" s="235">
        <v>0</v>
      </c>
      <c r="F17105" s="235">
        <v>0.00007054223486791665</v>
      </c>
    </row>
    <row r="17106" ht="14.25" customHeight="1" spans="1:6" x14ac:dyDescent="0.25">
      <c r="A17106" s="232">
        <v>43822</v>
      </c>
      <c r="B17106" s="233">
        <v>357</v>
      </c>
      <c r="C17106" s="233">
        <v>17</v>
      </c>
      <c r="D17106" s="234">
        <v>0.3333333333321207</v>
      </c>
      <c r="E17106" s="235">
        <v>6.59679060421642e-9</v>
      </c>
      <c r="F17106" s="235">
        <v>0.00007266773839525096</v>
      </c>
    </row>
    <row r="17107" ht="14.25" customHeight="1" spans="1:6" x14ac:dyDescent="0.25">
      <c r="A17107" s="232">
        <v>43822</v>
      </c>
      <c r="B17107" s="233">
        <v>357</v>
      </c>
      <c r="C17107" s="233">
        <v>18</v>
      </c>
      <c r="D17107" s="234">
        <v>0.3541666666678793</v>
      </c>
      <c r="E17107" s="235">
        <v>4.6485795472702626e-8</v>
      </c>
      <c r="F17107" s="235">
        <v>0.00007179973171916678</v>
      </c>
    </row>
    <row r="17108" ht="14.25" customHeight="1" spans="1:6" x14ac:dyDescent="0.25">
      <c r="A17108" s="232">
        <v>43822</v>
      </c>
      <c r="B17108" s="233">
        <v>357</v>
      </c>
      <c r="C17108" s="233">
        <v>19</v>
      </c>
      <c r="D17108" s="234">
        <v>0.375</v>
      </c>
      <c r="E17108" s="235">
        <v>0.0000010511735534959053</v>
      </c>
      <c r="F17108" s="235">
        <v>0.00007119880402033928</v>
      </c>
    </row>
    <row r="17109" ht="14.25" customHeight="1" spans="1:6" x14ac:dyDescent="0.25">
      <c r="A17109" s="232">
        <v>43822</v>
      </c>
      <c r="B17109" s="233">
        <v>357</v>
      </c>
      <c r="C17109" s="233">
        <v>20</v>
      </c>
      <c r="D17109" s="234">
        <v>0.3958333333321207</v>
      </c>
      <c r="E17109" s="235">
        <v>0.000008308965603372228</v>
      </c>
      <c r="F17109" s="235">
        <v>0.00007053110657719762</v>
      </c>
    </row>
    <row r="17110" ht="14.25" customHeight="1" spans="1:6" x14ac:dyDescent="0.25">
      <c r="A17110" s="232">
        <v>43822</v>
      </c>
      <c r="B17110" s="233">
        <v>357</v>
      </c>
      <c r="C17110" s="233">
        <v>21</v>
      </c>
      <c r="D17110" s="234">
        <v>0.4166666666678793</v>
      </c>
      <c r="E17110" s="235">
        <v>0.00002266775825488845</v>
      </c>
      <c r="F17110" s="235">
        <v>0.00006760436611809333</v>
      </c>
    </row>
    <row r="17111" ht="14.25" customHeight="1" spans="1:6" x14ac:dyDescent="0.25">
      <c r="A17111" s="232">
        <v>43822</v>
      </c>
      <c r="B17111" s="233">
        <v>357</v>
      </c>
      <c r="C17111" s="233">
        <v>22</v>
      </c>
      <c r="D17111" s="234">
        <v>0.4375</v>
      </c>
      <c r="E17111" s="235">
        <v>0.00003950865331799657</v>
      </c>
      <c r="F17111" s="235">
        <v>0.00006745969833874598</v>
      </c>
    </row>
    <row r="17112" ht="14.25" customHeight="1" spans="1:6" x14ac:dyDescent="0.25">
      <c r="A17112" s="232">
        <v>43822</v>
      </c>
      <c r="B17112" s="233">
        <v>357</v>
      </c>
      <c r="C17112" s="233">
        <v>23</v>
      </c>
      <c r="D17112" s="234">
        <v>0.4583333333321207</v>
      </c>
      <c r="E17112" s="235">
        <v>0.00005602626870472468</v>
      </c>
      <c r="F17112" s="235">
        <v>0.00006681425747704237</v>
      </c>
    </row>
    <row r="17113" ht="14.25" customHeight="1" spans="1:6" x14ac:dyDescent="0.25">
      <c r="A17113" s="232">
        <v>43822</v>
      </c>
      <c r="B17113" s="233">
        <v>357</v>
      </c>
      <c r="C17113" s="233">
        <v>24</v>
      </c>
      <c r="D17113" s="234">
        <v>0.4791666666678793</v>
      </c>
      <c r="E17113" s="235">
        <v>0.00007056944123066645</v>
      </c>
      <c r="F17113" s="235">
        <v>0.00006711472132645612</v>
      </c>
    </row>
    <row r="17114" ht="14.25" customHeight="1" spans="1:6" x14ac:dyDescent="0.25">
      <c r="A17114" s="232">
        <v>43822</v>
      </c>
      <c r="B17114" s="233">
        <v>357</v>
      </c>
      <c r="C17114" s="233">
        <v>25</v>
      </c>
      <c r="D17114" s="234">
        <v>0.5</v>
      </c>
      <c r="E17114" s="235">
        <v>0.00008148956071484271</v>
      </c>
      <c r="F17114" s="235">
        <v>0.0000689175044229386</v>
      </c>
    </row>
    <row r="17115" ht="14.25" customHeight="1" spans="1:6" x14ac:dyDescent="0.25">
      <c r="A17115" s="232">
        <v>43822</v>
      </c>
      <c r="B17115" s="233">
        <v>357</v>
      </c>
      <c r="C17115" s="233">
        <v>26</v>
      </c>
      <c r="D17115" s="234">
        <v>0.5208333333321207</v>
      </c>
      <c r="E17115" s="235">
        <v>0.00009285986573720702</v>
      </c>
      <c r="F17115" s="235">
        <v>0.00006878396493431028</v>
      </c>
    </row>
    <row r="17116" ht="14.25" customHeight="1" spans="1:6" x14ac:dyDescent="0.25">
      <c r="A17116" s="232">
        <v>43822</v>
      </c>
      <c r="B17116" s="233">
        <v>357</v>
      </c>
      <c r="C17116" s="233">
        <v>27</v>
      </c>
      <c r="D17116" s="234">
        <v>0.5416666666678793</v>
      </c>
      <c r="E17116" s="235">
        <v>0.00010374336569584494</v>
      </c>
      <c r="F17116" s="235">
        <v>0.00006745969833874597</v>
      </c>
    </row>
    <row r="17117" ht="14.25" customHeight="1" spans="1:6" x14ac:dyDescent="0.25">
      <c r="A17117" s="232">
        <v>43822</v>
      </c>
      <c r="B17117" s="233">
        <v>357</v>
      </c>
      <c r="C17117" s="233">
        <v>28</v>
      </c>
      <c r="D17117" s="234">
        <v>0.5625</v>
      </c>
      <c r="E17117" s="235">
        <v>0.00009630055197326048</v>
      </c>
      <c r="F17117" s="235">
        <v>0.00006662507653481891</v>
      </c>
    </row>
    <row r="17118" ht="14.25" customHeight="1" spans="1:6" x14ac:dyDescent="0.25">
      <c r="A17118" s="232">
        <v>43822</v>
      </c>
      <c r="B17118" s="233">
        <v>357</v>
      </c>
      <c r="C17118" s="233">
        <v>29</v>
      </c>
      <c r="D17118" s="234">
        <v>0.5833333333321207</v>
      </c>
      <c r="E17118" s="235">
        <v>0.0001152609003811393</v>
      </c>
      <c r="F17118" s="235">
        <v>0.00006671410286057112</v>
      </c>
    </row>
    <row r="17119" ht="14.25" customHeight="1" spans="1:6" x14ac:dyDescent="0.25">
      <c r="A17119" s="232">
        <v>43822</v>
      </c>
      <c r="B17119" s="233">
        <v>357</v>
      </c>
      <c r="C17119" s="233">
        <v>30</v>
      </c>
      <c r="D17119" s="234">
        <v>0.6041666666678793</v>
      </c>
      <c r="E17119" s="235">
        <v>0.00010807632269599079</v>
      </c>
      <c r="F17119" s="235">
        <v>0.00006944053408673291</v>
      </c>
    </row>
    <row r="17120" ht="14.25" customHeight="1" spans="1:6" x14ac:dyDescent="0.25">
      <c r="A17120" s="232">
        <v>43822</v>
      </c>
      <c r="B17120" s="233">
        <v>357</v>
      </c>
      <c r="C17120" s="233">
        <v>31</v>
      </c>
      <c r="D17120" s="234">
        <v>0.625</v>
      </c>
      <c r="E17120" s="235">
        <v>0.00008992310220532024</v>
      </c>
      <c r="F17120" s="235">
        <v>0.00007221147847577081</v>
      </c>
    </row>
    <row r="17121" ht="14.25" customHeight="1" spans="1:6" x14ac:dyDescent="0.25">
      <c r="A17121" s="232">
        <v>43822</v>
      </c>
      <c r="B17121" s="233">
        <v>357</v>
      </c>
      <c r="C17121" s="233">
        <v>32</v>
      </c>
      <c r="D17121" s="234">
        <v>0.6458333333321207</v>
      </c>
      <c r="E17121" s="235">
        <v>0.00005615971868076588</v>
      </c>
      <c r="F17121" s="235">
        <v>0.00007948938060601494</v>
      </c>
    </row>
    <row r="17122" ht="14.25" customHeight="1" spans="1:6" x14ac:dyDescent="0.25">
      <c r="A17122" s="232">
        <v>43822</v>
      </c>
      <c r="B17122" s="233">
        <v>357</v>
      </c>
      <c r="C17122" s="233">
        <v>33</v>
      </c>
      <c r="D17122" s="234">
        <v>0.6666666666678793</v>
      </c>
      <c r="E17122" s="235">
        <v>0.000027856351456121993</v>
      </c>
      <c r="F17122" s="235">
        <v>0.00009074008252295195</v>
      </c>
    </row>
    <row r="17123" ht="14.25" customHeight="1" spans="1:6" x14ac:dyDescent="0.25">
      <c r="A17123" s="232">
        <v>43822</v>
      </c>
      <c r="B17123" s="233">
        <v>357</v>
      </c>
      <c r="C17123" s="233">
        <v>34</v>
      </c>
      <c r="D17123" s="234">
        <v>0.6875</v>
      </c>
      <c r="E17123" s="235">
        <v>0.00001291475765688814</v>
      </c>
      <c r="F17123" s="235">
        <v>0.00010358769415806943</v>
      </c>
    </row>
    <row r="17124" ht="14.25" customHeight="1" spans="1:6" x14ac:dyDescent="0.25">
      <c r="A17124" s="232">
        <v>43822</v>
      </c>
      <c r="B17124" s="233">
        <v>357</v>
      </c>
      <c r="C17124" s="233">
        <v>35</v>
      </c>
      <c r="D17124" s="234">
        <v>0.7083333333321207</v>
      </c>
      <c r="E17124" s="235">
        <v>0.0000044947237684456615</v>
      </c>
      <c r="F17124" s="235">
        <v>0.00011312797779149189</v>
      </c>
    </row>
    <row r="17125" ht="14.25" customHeight="1" spans="1:6" x14ac:dyDescent="0.25">
      <c r="A17125" s="232">
        <v>43822</v>
      </c>
      <c r="B17125" s="233">
        <v>357</v>
      </c>
      <c r="C17125" s="233">
        <v>36</v>
      </c>
      <c r="D17125" s="234">
        <v>0.7291666666678793</v>
      </c>
      <c r="E17125" s="235">
        <v>4.377309653265101e-9</v>
      </c>
      <c r="F17125" s="235">
        <v>0.00011554059121937709</v>
      </c>
    </row>
    <row r="17126" ht="14.25" customHeight="1" spans="1:6" x14ac:dyDescent="0.25">
      <c r="A17126" s="232">
        <v>43822</v>
      </c>
      <c r="B17126" s="233">
        <v>357</v>
      </c>
      <c r="C17126" s="233">
        <v>37</v>
      </c>
      <c r="D17126" s="234">
        <v>0.75</v>
      </c>
      <c r="E17126" s="235">
        <v>0</v>
      </c>
      <c r="F17126" s="235">
        <v>0.00011567413070800544</v>
      </c>
    </row>
    <row r="17127" ht="14.25" customHeight="1" spans="1:6" x14ac:dyDescent="0.25">
      <c r="A17127" s="232">
        <v>43822</v>
      </c>
      <c r="B17127" s="233">
        <v>357</v>
      </c>
      <c r="C17127" s="233">
        <v>38</v>
      </c>
      <c r="D17127" s="234">
        <v>0.7708333333321207</v>
      </c>
      <c r="E17127" s="235">
        <v>0</v>
      </c>
      <c r="F17127" s="235">
        <v>0.00011318918339044654</v>
      </c>
    </row>
    <row r="17128" ht="14.25" customHeight="1" spans="1:6" x14ac:dyDescent="0.25">
      <c r="A17128" s="232">
        <v>43822</v>
      </c>
      <c r="B17128" s="233">
        <v>357</v>
      </c>
      <c r="C17128" s="233">
        <v>39</v>
      </c>
      <c r="D17128" s="234">
        <v>0.7916666666678793</v>
      </c>
      <c r="E17128" s="235">
        <v>0</v>
      </c>
      <c r="F17128" s="235">
        <v>0.00010882800625765956</v>
      </c>
    </row>
    <row r="17129" ht="14.25" customHeight="1" spans="1:6" x14ac:dyDescent="0.25">
      <c r="A17129" s="232">
        <v>43822</v>
      </c>
      <c r="B17129" s="233">
        <v>357</v>
      </c>
      <c r="C17129" s="233">
        <v>40</v>
      </c>
      <c r="D17129" s="234">
        <v>0.8125</v>
      </c>
      <c r="E17129" s="235">
        <v>0</v>
      </c>
      <c r="F17129" s="235">
        <v>0.00010408735441135377</v>
      </c>
    </row>
    <row r="17130" ht="14.25" customHeight="1" spans="1:6" x14ac:dyDescent="0.25">
      <c r="A17130" s="232">
        <v>43822</v>
      </c>
      <c r="B17130" s="233">
        <v>357</v>
      </c>
      <c r="C17130" s="233">
        <v>41</v>
      </c>
      <c r="D17130" s="234">
        <v>0.8333333333321207</v>
      </c>
      <c r="E17130" s="235">
        <v>0</v>
      </c>
      <c r="F17130" s="235">
        <v>0.00010019467831783789</v>
      </c>
    </row>
    <row r="17131" ht="14.25" customHeight="1" spans="1:6" x14ac:dyDescent="0.25">
      <c r="A17131" s="232">
        <v>43822</v>
      </c>
      <c r="B17131" s="233">
        <v>357</v>
      </c>
      <c r="C17131" s="233">
        <v>42</v>
      </c>
      <c r="D17131" s="234">
        <v>0.8541666666678793</v>
      </c>
      <c r="E17131" s="235">
        <v>0</v>
      </c>
      <c r="F17131" s="235">
        <v>0.00009633761275462289</v>
      </c>
    </row>
    <row r="17132" ht="14.25" customHeight="1" spans="1:6" x14ac:dyDescent="0.25">
      <c r="A17132" s="232">
        <v>43822</v>
      </c>
      <c r="B17132" s="233">
        <v>357</v>
      </c>
      <c r="C17132" s="233">
        <v>43</v>
      </c>
      <c r="D17132" s="234">
        <v>0.875</v>
      </c>
      <c r="E17132" s="235">
        <v>0</v>
      </c>
      <c r="F17132" s="235">
        <v>0.00009209773399067334</v>
      </c>
    </row>
    <row r="17133" ht="14.25" customHeight="1" spans="1:6" x14ac:dyDescent="0.25">
      <c r="A17133" s="232">
        <v>43822</v>
      </c>
      <c r="B17133" s="233">
        <v>357</v>
      </c>
      <c r="C17133" s="233">
        <v>44</v>
      </c>
      <c r="D17133" s="234">
        <v>0.8958333333321207</v>
      </c>
      <c r="E17133" s="235">
        <v>0</v>
      </c>
      <c r="F17133" s="235">
        <v>0.00008715677291142502</v>
      </c>
    </row>
    <row r="17134" ht="14.25" customHeight="1" spans="1:6" x14ac:dyDescent="0.25">
      <c r="A17134" s="232">
        <v>43822</v>
      </c>
      <c r="B17134" s="233">
        <v>357</v>
      </c>
      <c r="C17134" s="233">
        <v>45</v>
      </c>
      <c r="D17134" s="234">
        <v>0.9166666666678793</v>
      </c>
      <c r="E17134" s="235">
        <v>0</v>
      </c>
      <c r="F17134" s="235">
        <v>0.00008139231831896869</v>
      </c>
    </row>
    <row r="17135" ht="14.25" customHeight="1" spans="1:6" x14ac:dyDescent="0.25">
      <c r="A17135" s="232">
        <v>43822</v>
      </c>
      <c r="B17135" s="233">
        <v>357</v>
      </c>
      <c r="C17135" s="233">
        <v>46</v>
      </c>
      <c r="D17135" s="234">
        <v>0.9375</v>
      </c>
      <c r="E17135" s="235">
        <v>0</v>
      </c>
      <c r="F17135" s="235">
        <v>0.00007082044213589235</v>
      </c>
    </row>
    <row r="17136" ht="14.25" customHeight="1" spans="1:6" x14ac:dyDescent="0.25">
      <c r="A17136" s="232">
        <v>43822</v>
      </c>
      <c r="B17136" s="233">
        <v>357</v>
      </c>
      <c r="C17136" s="233">
        <v>47</v>
      </c>
      <c r="D17136" s="234">
        <v>0.9583333333321207</v>
      </c>
      <c r="E17136" s="235">
        <v>0</v>
      </c>
      <c r="F17136" s="235">
        <v>0.000060971904849552825</v>
      </c>
    </row>
    <row r="17137" ht="14.25" customHeight="1" spans="1:6" x14ac:dyDescent="0.25">
      <c r="A17137" s="232">
        <v>43822</v>
      </c>
      <c r="B17137" s="233">
        <v>357</v>
      </c>
      <c r="C17137" s="233">
        <v>48</v>
      </c>
      <c r="D17137" s="234">
        <v>0.9791666666678793</v>
      </c>
      <c r="E17137" s="235">
        <v>0</v>
      </c>
      <c r="F17137" s="235">
        <v>0.00005159075577341246</v>
      </c>
    </row>
    <row r="17138" ht="14.25" customHeight="1" spans="1:6" x14ac:dyDescent="0.25">
      <c r="A17138" s="232">
        <v>43823</v>
      </c>
      <c r="B17138" s="233">
        <v>358</v>
      </c>
      <c r="C17138" s="233">
        <v>1</v>
      </c>
      <c r="D17138" s="234">
        <v>0</v>
      </c>
      <c r="E17138" s="235">
        <v>0</v>
      </c>
      <c r="F17138" s="235">
        <v>0.00005298179211329092</v>
      </c>
    </row>
    <row r="17139" ht="14.25" customHeight="1" spans="1:6" x14ac:dyDescent="0.25">
      <c r="A17139" s="232">
        <v>43823</v>
      </c>
      <c r="B17139" s="233">
        <v>358</v>
      </c>
      <c r="C17139" s="233">
        <v>2</v>
      </c>
      <c r="D17139" s="234">
        <v>0.020833333332120674</v>
      </c>
      <c r="E17139" s="235">
        <v>0</v>
      </c>
      <c r="F17139" s="235">
        <v>0.00004597096896030346</v>
      </c>
    </row>
    <row r="17140" ht="14.25" customHeight="1" spans="1:6" x14ac:dyDescent="0.25">
      <c r="A17140" s="232">
        <v>43823</v>
      </c>
      <c r="B17140" s="233">
        <v>358</v>
      </c>
      <c r="C17140" s="233">
        <v>3</v>
      </c>
      <c r="D17140" s="234">
        <v>0.041666666667879326</v>
      </c>
      <c r="E17140" s="235">
        <v>0</v>
      </c>
      <c r="F17140" s="235">
        <v>0.000043066485082637236</v>
      </c>
    </row>
    <row r="17141" ht="14.25" customHeight="1" spans="1:6" x14ac:dyDescent="0.25">
      <c r="A17141" s="232">
        <v>43823</v>
      </c>
      <c r="B17141" s="233">
        <v>358</v>
      </c>
      <c r="C17141" s="233">
        <v>4</v>
      </c>
      <c r="D17141" s="234">
        <v>0.0625</v>
      </c>
      <c r="E17141" s="235">
        <v>0</v>
      </c>
      <c r="F17141" s="235">
        <v>0.00003986153735555726</v>
      </c>
    </row>
    <row r="17142" ht="14.25" customHeight="1" spans="1:6" x14ac:dyDescent="0.25">
      <c r="A17142" s="232">
        <v>43823</v>
      </c>
      <c r="B17142" s="233">
        <v>358</v>
      </c>
      <c r="C17142" s="233">
        <v>5</v>
      </c>
      <c r="D17142" s="234">
        <v>0.08333333333212067</v>
      </c>
      <c r="E17142" s="235">
        <v>0</v>
      </c>
      <c r="F17142" s="235">
        <v>0.000036957053477891026</v>
      </c>
    </row>
    <row r="17143" ht="14.25" customHeight="1" spans="1:6" x14ac:dyDescent="0.25">
      <c r="A17143" s="232">
        <v>43823</v>
      </c>
      <c r="B17143" s="233">
        <v>358</v>
      </c>
      <c r="C17143" s="233">
        <v>6</v>
      </c>
      <c r="D17143" s="234">
        <v>0.10416666666787933</v>
      </c>
      <c r="E17143" s="235">
        <v>0</v>
      </c>
      <c r="F17143" s="235">
        <v>0.000034453188066109795</v>
      </c>
    </row>
    <row r="17144" ht="14.25" customHeight="1" spans="1:6" x14ac:dyDescent="0.25">
      <c r="A17144" s="232">
        <v>43823</v>
      </c>
      <c r="B17144" s="233">
        <v>358</v>
      </c>
      <c r="C17144" s="233">
        <v>7</v>
      </c>
      <c r="D17144" s="234">
        <v>0.125</v>
      </c>
      <c r="E17144" s="235">
        <v>0</v>
      </c>
      <c r="F17144" s="235">
        <v>0.00003465349729905229</v>
      </c>
    </row>
    <row r="17145" ht="14.25" customHeight="1" spans="1:6" x14ac:dyDescent="0.25">
      <c r="A17145" s="232">
        <v>43823</v>
      </c>
      <c r="B17145" s="233">
        <v>358</v>
      </c>
      <c r="C17145" s="233">
        <v>8</v>
      </c>
      <c r="D17145" s="234">
        <v>0.14583333333212067</v>
      </c>
      <c r="E17145" s="235">
        <v>0</v>
      </c>
      <c r="F17145" s="235">
        <v>0.000033852260367282293</v>
      </c>
    </row>
    <row r="17146" ht="14.25" customHeight="1" spans="1:6" x14ac:dyDescent="0.25">
      <c r="A17146" s="232">
        <v>43823</v>
      </c>
      <c r="B17146" s="233">
        <v>358</v>
      </c>
      <c r="C17146" s="233">
        <v>9</v>
      </c>
      <c r="D17146" s="234">
        <v>0.16666666666787933</v>
      </c>
      <c r="E17146" s="235">
        <v>0</v>
      </c>
      <c r="F17146" s="235">
        <v>0.000033151178051983545</v>
      </c>
    </row>
    <row r="17147" ht="14.25" customHeight="1" spans="1:6" x14ac:dyDescent="0.25">
      <c r="A17147" s="232">
        <v>43823</v>
      </c>
      <c r="B17147" s="233">
        <v>358</v>
      </c>
      <c r="C17147" s="233">
        <v>10</v>
      </c>
      <c r="D17147" s="234">
        <v>0.1875</v>
      </c>
      <c r="E17147" s="235">
        <v>0</v>
      </c>
      <c r="F17147" s="235">
        <v>0.00003285071420256979</v>
      </c>
    </row>
    <row r="17148" ht="14.25" customHeight="1" spans="1:6" x14ac:dyDescent="0.25">
      <c r="A17148" s="232">
        <v>43823</v>
      </c>
      <c r="B17148" s="233">
        <v>358</v>
      </c>
      <c r="C17148" s="233">
        <v>11</v>
      </c>
      <c r="D17148" s="234">
        <v>0.20833333333212067</v>
      </c>
      <c r="E17148" s="235">
        <v>0</v>
      </c>
      <c r="F17148" s="235">
        <v>0.00003455334268258104</v>
      </c>
    </row>
    <row r="17149" ht="14.25" customHeight="1" spans="1:6" x14ac:dyDescent="0.25">
      <c r="A17149" s="232">
        <v>43823</v>
      </c>
      <c r="B17149" s="233">
        <v>358</v>
      </c>
      <c r="C17149" s="233">
        <v>12</v>
      </c>
      <c r="D17149" s="234">
        <v>0.22916666666787933</v>
      </c>
      <c r="E17149" s="235">
        <v>0</v>
      </c>
      <c r="F17149" s="235">
        <v>0.000036356125779063524</v>
      </c>
    </row>
    <row r="17150" ht="14.25" customHeight="1" spans="1:6" x14ac:dyDescent="0.25">
      <c r="A17150" s="232">
        <v>43823</v>
      </c>
      <c r="B17150" s="233">
        <v>358</v>
      </c>
      <c r="C17150" s="233">
        <v>13</v>
      </c>
      <c r="D17150" s="234">
        <v>0.25</v>
      </c>
      <c r="E17150" s="235">
        <v>0</v>
      </c>
      <c r="F17150" s="235">
        <v>0.000040562619670856</v>
      </c>
    </row>
    <row r="17151" ht="14.25" customHeight="1" spans="1:6" x14ac:dyDescent="0.25">
      <c r="A17151" s="232">
        <v>43823</v>
      </c>
      <c r="B17151" s="233">
        <v>358</v>
      </c>
      <c r="C17151" s="233">
        <v>14</v>
      </c>
      <c r="D17151" s="234">
        <v>0.2708333333321207</v>
      </c>
      <c r="E17151" s="235">
        <v>0</v>
      </c>
      <c r="F17151" s="235">
        <v>0.00004326679431557974</v>
      </c>
    </row>
    <row r="17152" ht="14.25" customHeight="1" spans="1:6" x14ac:dyDescent="0.25">
      <c r="A17152" s="232">
        <v>43823</v>
      </c>
      <c r="B17152" s="233">
        <v>358</v>
      </c>
      <c r="C17152" s="233">
        <v>15</v>
      </c>
      <c r="D17152" s="234">
        <v>0.2916666666678793</v>
      </c>
      <c r="E17152" s="235">
        <v>0</v>
      </c>
      <c r="F17152" s="235">
        <v>0.000047573442823843464</v>
      </c>
    </row>
    <row r="17153" ht="14.25" customHeight="1" spans="1:6" x14ac:dyDescent="0.25">
      <c r="A17153" s="232">
        <v>43823</v>
      </c>
      <c r="B17153" s="233">
        <v>358</v>
      </c>
      <c r="C17153" s="233">
        <v>16</v>
      </c>
      <c r="D17153" s="234">
        <v>0.3125</v>
      </c>
      <c r="E17153" s="235">
        <v>6.59679060421642e-9</v>
      </c>
      <c r="F17153" s="235">
        <v>0.00005668751292272716</v>
      </c>
    </row>
    <row r="17154" ht="14.25" customHeight="1" spans="1:6" x14ac:dyDescent="0.25">
      <c r="A17154" s="232">
        <v>43823</v>
      </c>
      <c r="B17154" s="233">
        <v>358</v>
      </c>
      <c r="C17154" s="233">
        <v>17</v>
      </c>
      <c r="D17154" s="234">
        <v>0.3333333333321207</v>
      </c>
      <c r="E17154" s="235">
        <v>1.2774345917697592e-7</v>
      </c>
      <c r="F17154" s="235">
        <v>0.00006219601682864587</v>
      </c>
    </row>
    <row r="17155" ht="14.25" customHeight="1" spans="1:6" x14ac:dyDescent="0.25">
      <c r="A17155" s="232">
        <v>43823</v>
      </c>
      <c r="B17155" s="233">
        <v>358</v>
      </c>
      <c r="C17155" s="233">
        <v>18</v>
      </c>
      <c r="D17155" s="234">
        <v>0.3541666666678793</v>
      </c>
      <c r="E17155" s="235">
        <v>8.586308667749728e-7</v>
      </c>
      <c r="F17155" s="235">
        <v>0.00006950730383104707</v>
      </c>
    </row>
    <row r="17156" ht="14.25" customHeight="1" spans="1:6" x14ac:dyDescent="0.25">
      <c r="A17156" s="232">
        <v>43823</v>
      </c>
      <c r="B17156" s="233">
        <v>358</v>
      </c>
      <c r="C17156" s="233">
        <v>19</v>
      </c>
      <c r="D17156" s="234">
        <v>0.375</v>
      </c>
      <c r="E17156" s="235">
        <v>0.0000011667872738520811</v>
      </c>
      <c r="F17156" s="235">
        <v>0.00007591719928520704</v>
      </c>
    </row>
    <row r="17157" ht="14.25" customHeight="1" spans="1:6" x14ac:dyDescent="0.25">
      <c r="A17157" s="232">
        <v>43823</v>
      </c>
      <c r="B17157" s="233">
        <v>358</v>
      </c>
      <c r="C17157" s="233">
        <v>20</v>
      </c>
      <c r="D17157" s="234">
        <v>0.3958333333321207</v>
      </c>
      <c r="E17157" s="235">
        <v>0.00000612549854150285</v>
      </c>
      <c r="F17157" s="235">
        <v>0.00008062446625935576</v>
      </c>
    </row>
    <row r="17158" ht="14.25" customHeight="1" spans="1:6" x14ac:dyDescent="0.25">
      <c r="A17158" s="232">
        <v>43823</v>
      </c>
      <c r="B17158" s="233">
        <v>358</v>
      </c>
      <c r="C17158" s="233">
        <v>21</v>
      </c>
      <c r="D17158" s="234">
        <v>0.4166666666678793</v>
      </c>
      <c r="E17158" s="235">
        <v>0.00001471712341952275</v>
      </c>
      <c r="F17158" s="235">
        <v>0.0000817261670405395</v>
      </c>
    </row>
    <row r="17159" ht="14.25" customHeight="1" spans="1:6" x14ac:dyDescent="0.25">
      <c r="A17159" s="232">
        <v>43823</v>
      </c>
      <c r="B17159" s="233">
        <v>358</v>
      </c>
      <c r="C17159" s="233">
        <v>22</v>
      </c>
      <c r="D17159" s="234">
        <v>0.4375</v>
      </c>
      <c r="E17159" s="235">
        <v>0.000022707129628297867</v>
      </c>
      <c r="F17159" s="235">
        <v>0.00008302817705466573</v>
      </c>
    </row>
    <row r="17160" ht="14.25" customHeight="1" spans="1:6" x14ac:dyDescent="0.25">
      <c r="A17160" s="232">
        <v>43823</v>
      </c>
      <c r="B17160" s="233">
        <v>358</v>
      </c>
      <c r="C17160" s="233">
        <v>23</v>
      </c>
      <c r="D17160" s="234">
        <v>0.4583333333321207</v>
      </c>
      <c r="E17160" s="235">
        <v>0.00002687647482968394</v>
      </c>
      <c r="F17160" s="235">
        <v>0.00008132554857465449</v>
      </c>
    </row>
    <row r="17161" ht="14.25" customHeight="1" spans="1:6" x14ac:dyDescent="0.25">
      <c r="A17161" s="232">
        <v>43823</v>
      </c>
      <c r="B17161" s="233">
        <v>358</v>
      </c>
      <c r="C17161" s="233">
        <v>24</v>
      </c>
      <c r="D17161" s="234">
        <v>0.4791666666678793</v>
      </c>
      <c r="E17161" s="235">
        <v>0.00003428892548744852</v>
      </c>
      <c r="F17161" s="235">
        <v>0.00008202663088995325</v>
      </c>
    </row>
    <row r="17162" ht="14.25" customHeight="1" spans="1:6" x14ac:dyDescent="0.25">
      <c r="A17162" s="232">
        <v>43823</v>
      </c>
      <c r="B17162" s="233">
        <v>358</v>
      </c>
      <c r="C17162" s="233">
        <v>25</v>
      </c>
      <c r="D17162" s="234">
        <v>0.5</v>
      </c>
      <c r="E17162" s="235">
        <v>0.00003712196499246233</v>
      </c>
      <c r="F17162" s="235">
        <v>0.00008292802243819447</v>
      </c>
    </row>
    <row r="17163" ht="14.25" customHeight="1" spans="1:6" x14ac:dyDescent="0.25">
      <c r="A17163" s="232">
        <v>43823</v>
      </c>
      <c r="B17163" s="233">
        <v>358</v>
      </c>
      <c r="C17163" s="233">
        <v>26</v>
      </c>
      <c r="D17163" s="234">
        <v>0.5208333333321207</v>
      </c>
      <c r="E17163" s="235">
        <v>0.00003296878244560728</v>
      </c>
      <c r="F17163" s="235">
        <v>0.00008162601242406827</v>
      </c>
    </row>
    <row r="17164" ht="14.25" customHeight="1" spans="1:6" x14ac:dyDescent="0.25">
      <c r="A17164" s="232">
        <v>43823</v>
      </c>
      <c r="B17164" s="233">
        <v>358</v>
      </c>
      <c r="C17164" s="233">
        <v>27</v>
      </c>
      <c r="D17164" s="234">
        <v>0.5416666666678793</v>
      </c>
      <c r="E17164" s="235">
        <v>0.000034099490386950434</v>
      </c>
      <c r="F17164" s="235">
        <v>0.000081525857807597</v>
      </c>
    </row>
    <row r="17165" ht="14.25" customHeight="1" spans="1:6" x14ac:dyDescent="0.25">
      <c r="A17165" s="232">
        <v>43823</v>
      </c>
      <c r="B17165" s="233">
        <v>358</v>
      </c>
      <c r="C17165" s="233">
        <v>28</v>
      </c>
      <c r="D17165" s="234">
        <v>0.5625</v>
      </c>
      <c r="E17165" s="235">
        <v>0.000029235969918317107</v>
      </c>
      <c r="F17165" s="235">
        <v>0.00007962292009464326</v>
      </c>
    </row>
    <row r="17166" ht="14.25" customHeight="1" spans="1:6" x14ac:dyDescent="0.25">
      <c r="A17166" s="232">
        <v>43823</v>
      </c>
      <c r="B17166" s="233">
        <v>358</v>
      </c>
      <c r="C17166" s="233">
        <v>29</v>
      </c>
      <c r="D17166" s="234">
        <v>0.5833333333321207</v>
      </c>
      <c r="E17166" s="235">
        <v>0.00002396202744339889</v>
      </c>
      <c r="F17166" s="235">
        <v>0.00007761982776521827</v>
      </c>
    </row>
    <row r="17167" ht="14.25" customHeight="1" spans="1:6" x14ac:dyDescent="0.25">
      <c r="A17167" s="232">
        <v>43823</v>
      </c>
      <c r="B17167" s="233">
        <v>358</v>
      </c>
      <c r="C17167" s="233">
        <v>30</v>
      </c>
      <c r="D17167" s="234">
        <v>0.6041666666678793</v>
      </c>
      <c r="E17167" s="235">
        <v>0.00002057221516937501</v>
      </c>
      <c r="F17167" s="235">
        <v>0.0000809249301087695</v>
      </c>
    </row>
    <row r="17168" ht="14.25" customHeight="1" spans="1:6" x14ac:dyDescent="0.25">
      <c r="A17168" s="232">
        <v>43823</v>
      </c>
      <c r="B17168" s="233">
        <v>358</v>
      </c>
      <c r="C17168" s="233">
        <v>31</v>
      </c>
      <c r="D17168" s="234">
        <v>0.625</v>
      </c>
      <c r="E17168" s="235">
        <v>0.0000168117533822838</v>
      </c>
      <c r="F17168" s="235">
        <v>0.000082727713205252</v>
      </c>
    </row>
    <row r="17169" ht="14.25" customHeight="1" spans="1:6" x14ac:dyDescent="0.25">
      <c r="A17169" s="232">
        <v>43823</v>
      </c>
      <c r="B17169" s="233">
        <v>358</v>
      </c>
      <c r="C17169" s="233">
        <v>32</v>
      </c>
      <c r="D17169" s="234">
        <v>0.6458333333321207</v>
      </c>
      <c r="E17169" s="235">
        <v>0.00001173490527646098</v>
      </c>
      <c r="F17169" s="235">
        <v>0.00008753513479587196</v>
      </c>
    </row>
    <row r="17170" ht="14.25" customHeight="1" spans="1:6" x14ac:dyDescent="0.25">
      <c r="A17170" s="232">
        <v>43823</v>
      </c>
      <c r="B17170" s="233">
        <v>358</v>
      </c>
      <c r="C17170" s="233">
        <v>33</v>
      </c>
      <c r="D17170" s="234">
        <v>0.6666666666678793</v>
      </c>
      <c r="E17170" s="235">
        <v>0.000006892705628952624</v>
      </c>
      <c r="F17170" s="235">
        <v>0.00009444580333238818</v>
      </c>
    </row>
    <row r="17171" ht="14.25" customHeight="1" spans="1:6" x14ac:dyDescent="0.25">
      <c r="A17171" s="232">
        <v>43823</v>
      </c>
      <c r="B17171" s="233">
        <v>358</v>
      </c>
      <c r="C17171" s="233">
        <v>34</v>
      </c>
      <c r="D17171" s="234">
        <v>0.6875</v>
      </c>
      <c r="E17171" s="235">
        <v>0.0000033030545202559763</v>
      </c>
      <c r="F17171" s="235">
        <v>0.00010590349145669911</v>
      </c>
    </row>
    <row r="17172" ht="14.25" customHeight="1" spans="1:6" x14ac:dyDescent="0.25">
      <c r="A17172" s="232">
        <v>43823</v>
      </c>
      <c r="B17172" s="233">
        <v>358</v>
      </c>
      <c r="C17172" s="233">
        <v>35</v>
      </c>
      <c r="D17172" s="234">
        <v>0.7083333333321207</v>
      </c>
      <c r="E17172" s="235">
        <v>4.029126532492801e-7</v>
      </c>
      <c r="F17172" s="235">
        <v>0.00011380569069628069</v>
      </c>
    </row>
    <row r="17173" ht="14.25" customHeight="1" spans="1:6" x14ac:dyDescent="0.25">
      <c r="A17173" s="232">
        <v>43823</v>
      </c>
      <c r="B17173" s="233">
        <v>358</v>
      </c>
      <c r="C17173" s="233">
        <v>36</v>
      </c>
      <c r="D17173" s="234">
        <v>0.7291666666678793</v>
      </c>
      <c r="E17173" s="235">
        <v>0</v>
      </c>
      <c r="F17173" s="235">
        <v>0.00011724099404124454</v>
      </c>
    </row>
    <row r="17174" ht="14.25" customHeight="1" spans="1:6" x14ac:dyDescent="0.25">
      <c r="A17174" s="232">
        <v>43823</v>
      </c>
      <c r="B17174" s="233">
        <v>358</v>
      </c>
      <c r="C17174" s="233">
        <v>37</v>
      </c>
      <c r="D17174" s="234">
        <v>0.75</v>
      </c>
      <c r="E17174" s="235">
        <v>0</v>
      </c>
      <c r="F17174" s="235">
        <v>0.00011724099404124454</v>
      </c>
    </row>
    <row r="17175" ht="14.25" customHeight="1" spans="1:6" x14ac:dyDescent="0.25">
      <c r="A17175" s="232">
        <v>43823</v>
      </c>
      <c r="B17175" s="233">
        <v>358</v>
      </c>
      <c r="C17175" s="233">
        <v>38</v>
      </c>
      <c r="D17175" s="234">
        <v>0.7708333333321207</v>
      </c>
      <c r="E17175" s="235">
        <v>0</v>
      </c>
      <c r="F17175" s="235">
        <v>0.00011425638647040131</v>
      </c>
    </row>
    <row r="17176" ht="14.25" customHeight="1" spans="1:6" x14ac:dyDescent="0.25">
      <c r="A17176" s="232">
        <v>43823</v>
      </c>
      <c r="B17176" s="233">
        <v>358</v>
      </c>
      <c r="C17176" s="233">
        <v>39</v>
      </c>
      <c r="D17176" s="234">
        <v>0.7916666666678793</v>
      </c>
      <c r="E17176" s="235">
        <v>0</v>
      </c>
      <c r="F17176" s="235">
        <v>0.00010728562516400234</v>
      </c>
    </row>
    <row r="17177" ht="14.25" customHeight="1" spans="1:6" x14ac:dyDescent="0.25">
      <c r="A17177" s="232">
        <v>43823</v>
      </c>
      <c r="B17177" s="233">
        <v>358</v>
      </c>
      <c r="C17177" s="233">
        <v>40</v>
      </c>
      <c r="D17177" s="234">
        <v>0.8125</v>
      </c>
      <c r="E17177" s="235">
        <v>0</v>
      </c>
      <c r="F17177" s="235">
        <v>0.00010238806441855825</v>
      </c>
    </row>
    <row r="17178" ht="14.25" customHeight="1" spans="1:6" x14ac:dyDescent="0.25">
      <c r="A17178" s="232">
        <v>43823</v>
      </c>
      <c r="B17178" s="233">
        <v>358</v>
      </c>
      <c r="C17178" s="233">
        <v>41</v>
      </c>
      <c r="D17178" s="234">
        <v>0.8333333333321207</v>
      </c>
      <c r="E17178" s="235">
        <v>0</v>
      </c>
      <c r="F17178" s="235">
        <v>0.00009915307030653687</v>
      </c>
    </row>
    <row r="17179" ht="14.25" customHeight="1" spans="1:6" x14ac:dyDescent="0.25">
      <c r="A17179" s="232">
        <v>43823</v>
      </c>
      <c r="B17179" s="233">
        <v>358</v>
      </c>
      <c r="C17179" s="233">
        <v>42</v>
      </c>
      <c r="D17179" s="234">
        <v>0.8541666666678793</v>
      </c>
      <c r="E17179" s="235">
        <v>0</v>
      </c>
      <c r="F17179" s="235">
        <v>0.00009384487563356067</v>
      </c>
    </row>
    <row r="17180" ht="14.25" customHeight="1" spans="1:6" x14ac:dyDescent="0.25">
      <c r="A17180" s="232">
        <v>43823</v>
      </c>
      <c r="B17180" s="233">
        <v>358</v>
      </c>
      <c r="C17180" s="233">
        <v>43</v>
      </c>
      <c r="D17180" s="234">
        <v>0.875</v>
      </c>
      <c r="E17180" s="235">
        <v>0</v>
      </c>
      <c r="F17180" s="235">
        <v>0.00009013915482412445</v>
      </c>
    </row>
    <row r="17181" ht="14.25" customHeight="1" spans="1:6" x14ac:dyDescent="0.25">
      <c r="A17181" s="232">
        <v>43823</v>
      </c>
      <c r="B17181" s="233">
        <v>358</v>
      </c>
      <c r="C17181" s="233">
        <v>44</v>
      </c>
      <c r="D17181" s="234">
        <v>0.8958333333321207</v>
      </c>
      <c r="E17181" s="235">
        <v>0</v>
      </c>
      <c r="F17181" s="235">
        <v>0.00008613297016527447</v>
      </c>
    </row>
    <row r="17182" ht="14.25" customHeight="1" spans="1:6" x14ac:dyDescent="0.25">
      <c r="A17182" s="232">
        <v>43823</v>
      </c>
      <c r="B17182" s="233">
        <v>358</v>
      </c>
      <c r="C17182" s="233">
        <v>45</v>
      </c>
      <c r="D17182" s="234">
        <v>0.9166666666678793</v>
      </c>
      <c r="E17182" s="235">
        <v>0</v>
      </c>
      <c r="F17182" s="235">
        <v>0.00008082477549229825</v>
      </c>
    </row>
    <row r="17183" ht="14.25" customHeight="1" spans="1:6" x14ac:dyDescent="0.25">
      <c r="A17183" s="232">
        <v>43823</v>
      </c>
      <c r="B17183" s="233">
        <v>358</v>
      </c>
      <c r="C17183" s="233">
        <v>46</v>
      </c>
      <c r="D17183" s="234">
        <v>0.9375</v>
      </c>
      <c r="E17183" s="235">
        <v>0</v>
      </c>
      <c r="F17183" s="235">
        <v>0.00007211132385929955</v>
      </c>
    </row>
    <row r="17184" ht="14.25" customHeight="1" spans="1:6" x14ac:dyDescent="0.25">
      <c r="A17184" s="232">
        <v>43823</v>
      </c>
      <c r="B17184" s="233">
        <v>358</v>
      </c>
      <c r="C17184" s="233">
        <v>47</v>
      </c>
      <c r="D17184" s="234">
        <v>0.9583333333321207</v>
      </c>
      <c r="E17184" s="235">
        <v>0</v>
      </c>
      <c r="F17184" s="235">
        <v>0.00006620220148749584</v>
      </c>
    </row>
    <row r="17185" ht="14.25" customHeight="1" spans="1:6" x14ac:dyDescent="0.25">
      <c r="A17185" s="232">
        <v>43823</v>
      </c>
      <c r="B17185" s="233">
        <v>358</v>
      </c>
      <c r="C17185" s="233">
        <v>48</v>
      </c>
      <c r="D17185" s="234">
        <v>0.9791666666678793</v>
      </c>
      <c r="E17185" s="235">
        <v>0</v>
      </c>
      <c r="F17185" s="235">
        <v>0.000060092769882749627</v>
      </c>
    </row>
    <row r="17186" ht="14.25" customHeight="1" spans="1:6" x14ac:dyDescent="0.25">
      <c r="A17186" s="232">
        <v>43824</v>
      </c>
      <c r="B17186" s="233">
        <v>359</v>
      </c>
      <c r="C17186" s="233">
        <v>1</v>
      </c>
      <c r="D17186" s="234">
        <v>0</v>
      </c>
      <c r="E17186" s="235">
        <v>0</v>
      </c>
      <c r="F17186" s="235">
        <v>0.00005548565752507217</v>
      </c>
    </row>
    <row r="17187" ht="14.25" customHeight="1" spans="1:6" x14ac:dyDescent="0.25">
      <c r="A17187" s="232">
        <v>43824</v>
      </c>
      <c r="B17187" s="233">
        <v>359</v>
      </c>
      <c r="C17187" s="233">
        <v>2</v>
      </c>
      <c r="D17187" s="234">
        <v>0.020833333332120674</v>
      </c>
      <c r="E17187" s="235">
        <v>0</v>
      </c>
      <c r="F17187" s="235">
        <v>0.000047573442823843464</v>
      </c>
    </row>
    <row r="17188" ht="14.25" customHeight="1" spans="1:6" x14ac:dyDescent="0.25">
      <c r="A17188" s="232">
        <v>43824</v>
      </c>
      <c r="B17188" s="233">
        <v>359</v>
      </c>
      <c r="C17188" s="233">
        <v>3</v>
      </c>
      <c r="D17188" s="234">
        <v>0.041666666667879326</v>
      </c>
      <c r="E17188" s="235">
        <v>0</v>
      </c>
      <c r="F17188" s="235">
        <v>0.00004416818586382098</v>
      </c>
    </row>
    <row r="17189" ht="14.25" customHeight="1" spans="1:6" x14ac:dyDescent="0.25">
      <c r="A17189" s="232">
        <v>43824</v>
      </c>
      <c r="B17189" s="233">
        <v>359</v>
      </c>
      <c r="C17189" s="233">
        <v>4</v>
      </c>
      <c r="D17189" s="234">
        <v>0.0625</v>
      </c>
      <c r="E17189" s="235">
        <v>0</v>
      </c>
      <c r="F17189" s="235">
        <v>0.00003896014580731601</v>
      </c>
    </row>
    <row r="17190" ht="14.25" customHeight="1" spans="1:6" x14ac:dyDescent="0.25">
      <c r="A17190" s="232">
        <v>43824</v>
      </c>
      <c r="B17190" s="233">
        <v>359</v>
      </c>
      <c r="C17190" s="233">
        <v>5</v>
      </c>
      <c r="D17190" s="234">
        <v>0.08333333333212067</v>
      </c>
      <c r="E17190" s="235">
        <v>0</v>
      </c>
      <c r="F17190" s="235">
        <v>0.00003685689886141978</v>
      </c>
    </row>
    <row r="17191" ht="14.25" customHeight="1" spans="1:6" x14ac:dyDescent="0.25">
      <c r="A17191" s="232">
        <v>43824</v>
      </c>
      <c r="B17191" s="233">
        <v>359</v>
      </c>
      <c r="C17191" s="233">
        <v>6</v>
      </c>
      <c r="D17191" s="234">
        <v>0.10416666666787933</v>
      </c>
      <c r="E17191" s="235">
        <v>0</v>
      </c>
      <c r="F17191" s="235">
        <v>0.00003465349729905229</v>
      </c>
    </row>
    <row r="17192" ht="14.25" customHeight="1" spans="1:6" x14ac:dyDescent="0.25">
      <c r="A17192" s="232">
        <v>43824</v>
      </c>
      <c r="B17192" s="233">
        <v>359</v>
      </c>
      <c r="C17192" s="233">
        <v>7</v>
      </c>
      <c r="D17192" s="234">
        <v>0.125</v>
      </c>
      <c r="E17192" s="235">
        <v>0</v>
      </c>
      <c r="F17192" s="235">
        <v>0.000035955507313178524</v>
      </c>
    </row>
    <row r="17193" ht="14.25" customHeight="1" spans="1:6" x14ac:dyDescent="0.25">
      <c r="A17193" s="232">
        <v>43824</v>
      </c>
      <c r="B17193" s="233">
        <v>359</v>
      </c>
      <c r="C17193" s="233">
        <v>8</v>
      </c>
      <c r="D17193" s="234">
        <v>0.14583333333212067</v>
      </c>
      <c r="E17193" s="235">
        <v>0</v>
      </c>
      <c r="F17193" s="235">
        <v>0.00003615581654612103</v>
      </c>
    </row>
    <row r="17194" ht="14.25" customHeight="1" spans="1:6" x14ac:dyDescent="0.25">
      <c r="A17194" s="232">
        <v>43824</v>
      </c>
      <c r="B17194" s="233">
        <v>359</v>
      </c>
      <c r="C17194" s="233">
        <v>9</v>
      </c>
      <c r="D17194" s="234">
        <v>0.16666666666787933</v>
      </c>
      <c r="E17194" s="235">
        <v>0</v>
      </c>
      <c r="F17194" s="235">
        <v>0.00003515427038140853</v>
      </c>
    </row>
    <row r="17195" ht="14.25" customHeight="1" spans="1:6" x14ac:dyDescent="0.25">
      <c r="A17195" s="232">
        <v>43824</v>
      </c>
      <c r="B17195" s="233">
        <v>359</v>
      </c>
      <c r="C17195" s="233">
        <v>10</v>
      </c>
      <c r="D17195" s="234">
        <v>0.1875</v>
      </c>
      <c r="E17195" s="235">
        <v>0</v>
      </c>
      <c r="F17195" s="235">
        <v>0.000033651951134339786</v>
      </c>
    </row>
    <row r="17196" ht="14.25" customHeight="1" spans="1:6" x14ac:dyDescent="0.25">
      <c r="A17196" s="232">
        <v>43824</v>
      </c>
      <c r="B17196" s="233">
        <v>359</v>
      </c>
      <c r="C17196" s="233">
        <v>11</v>
      </c>
      <c r="D17196" s="234">
        <v>0.20833333333212067</v>
      </c>
      <c r="E17196" s="235">
        <v>0</v>
      </c>
      <c r="F17196" s="235">
        <v>0.000035354579614351036</v>
      </c>
    </row>
    <row r="17197" ht="14.25" customHeight="1" spans="1:6" x14ac:dyDescent="0.25">
      <c r="A17197" s="232">
        <v>43824</v>
      </c>
      <c r="B17197" s="233">
        <v>359</v>
      </c>
      <c r="C17197" s="233">
        <v>12</v>
      </c>
      <c r="D17197" s="234">
        <v>0.22916666666787933</v>
      </c>
      <c r="E17197" s="235">
        <v>0</v>
      </c>
      <c r="F17197" s="235">
        <v>0.00003575519808023604</v>
      </c>
    </row>
    <row r="17198" ht="14.25" customHeight="1" spans="1:6" x14ac:dyDescent="0.25">
      <c r="A17198" s="232">
        <v>43824</v>
      </c>
      <c r="B17198" s="233">
        <v>359</v>
      </c>
      <c r="C17198" s="233">
        <v>13</v>
      </c>
      <c r="D17198" s="234">
        <v>0.25</v>
      </c>
      <c r="E17198" s="235">
        <v>0</v>
      </c>
      <c r="F17198" s="235">
        <v>0.00003966122812261476</v>
      </c>
    </row>
    <row r="17199" ht="14.25" customHeight="1" spans="1:6" x14ac:dyDescent="0.25">
      <c r="A17199" s="232">
        <v>43824</v>
      </c>
      <c r="B17199" s="233">
        <v>359</v>
      </c>
      <c r="C17199" s="233">
        <v>14</v>
      </c>
      <c r="D17199" s="234">
        <v>0.2708333333321207</v>
      </c>
      <c r="E17199" s="235">
        <v>0</v>
      </c>
      <c r="F17199" s="235">
        <v>0.000041964784301453494</v>
      </c>
    </row>
    <row r="17200" ht="14.25" customHeight="1" spans="1:6" x14ac:dyDescent="0.25">
      <c r="A17200" s="232">
        <v>43824</v>
      </c>
      <c r="B17200" s="233">
        <v>359</v>
      </c>
      <c r="C17200" s="233">
        <v>15</v>
      </c>
      <c r="D17200" s="234">
        <v>0.2916666666678793</v>
      </c>
      <c r="E17200" s="235">
        <v>0</v>
      </c>
      <c r="F17200" s="235">
        <v>0.00004837467975561345</v>
      </c>
    </row>
    <row r="17201" ht="14.25" customHeight="1" spans="1:6" x14ac:dyDescent="0.25">
      <c r="A17201" s="232">
        <v>43824</v>
      </c>
      <c r="B17201" s="233">
        <v>359</v>
      </c>
      <c r="C17201" s="233">
        <v>16</v>
      </c>
      <c r="D17201" s="234">
        <v>0.3125</v>
      </c>
      <c r="E17201" s="235">
        <v>0</v>
      </c>
      <c r="F17201" s="235">
        <v>0.000056387049073313414</v>
      </c>
    </row>
    <row r="17202" ht="14.25" customHeight="1" spans="1:6" x14ac:dyDescent="0.25">
      <c r="A17202" s="232">
        <v>43824</v>
      </c>
      <c r="B17202" s="233">
        <v>359</v>
      </c>
      <c r="C17202" s="233">
        <v>17</v>
      </c>
      <c r="D17202" s="234">
        <v>0.3333333333321207</v>
      </c>
      <c r="E17202" s="235">
        <v>1.9852024061286797e-8</v>
      </c>
      <c r="F17202" s="235">
        <v>0.00007141024154400082</v>
      </c>
    </row>
    <row r="17203" ht="14.25" customHeight="1" spans="1:6" x14ac:dyDescent="0.25">
      <c r="A17203" s="232">
        <v>43824</v>
      </c>
      <c r="B17203" s="233">
        <v>359</v>
      </c>
      <c r="C17203" s="233">
        <v>18</v>
      </c>
      <c r="D17203" s="234">
        <v>0.3541666666678793</v>
      </c>
      <c r="E17203" s="235">
        <v>2.175707854418668e-7</v>
      </c>
      <c r="F17203" s="235">
        <v>0.00008663374324763073</v>
      </c>
    </row>
    <row r="17204" ht="14.25" customHeight="1" spans="1:6" x14ac:dyDescent="0.25">
      <c r="A17204" s="232">
        <v>43824</v>
      </c>
      <c r="B17204" s="233">
        <v>359</v>
      </c>
      <c r="C17204" s="233">
        <v>19</v>
      </c>
      <c r="D17204" s="234">
        <v>0.375</v>
      </c>
      <c r="E17204" s="235">
        <v>0.000001123966663629044</v>
      </c>
      <c r="F17204" s="235">
        <v>0.00009204209253707818</v>
      </c>
    </row>
    <row r="17205" ht="14.25" customHeight="1" spans="1:6" x14ac:dyDescent="0.25">
      <c r="A17205" s="232">
        <v>43824</v>
      </c>
      <c r="B17205" s="233">
        <v>359</v>
      </c>
      <c r="C17205" s="233">
        <v>20</v>
      </c>
      <c r="D17205" s="234">
        <v>0.3958333333321207</v>
      </c>
      <c r="E17205" s="235">
        <v>0.0000042217721597351275</v>
      </c>
      <c r="F17205" s="235">
        <v>0.00010133644094561012</v>
      </c>
    </row>
    <row r="17206" ht="14.25" customHeight="1" spans="1:6" x14ac:dyDescent="0.25">
      <c r="A17206" s="232">
        <v>43824</v>
      </c>
      <c r="B17206" s="233">
        <v>359</v>
      </c>
      <c r="C17206" s="233">
        <v>21</v>
      </c>
      <c r="D17206" s="234">
        <v>0.4166666666678793</v>
      </c>
      <c r="E17206" s="235">
        <v>0.00001084418292799935</v>
      </c>
      <c r="F17206" s="235">
        <v>0.00011226330960262344</v>
      </c>
    </row>
    <row r="17207" ht="14.25" customHeight="1" spans="1:6" x14ac:dyDescent="0.25">
      <c r="A17207" s="232">
        <v>43824</v>
      </c>
      <c r="B17207" s="233">
        <v>359</v>
      </c>
      <c r="C17207" s="233">
        <v>22</v>
      </c>
      <c r="D17207" s="234">
        <v>0.4375</v>
      </c>
      <c r="E17207" s="235">
        <v>0.000022151567888448043</v>
      </c>
      <c r="F17207" s="235">
        <v>0.00010827715586706771</v>
      </c>
    </row>
    <row r="17208" ht="14.25" customHeight="1" spans="1:6" x14ac:dyDescent="0.25">
      <c r="A17208" s="232">
        <v>43824</v>
      </c>
      <c r="B17208" s="233">
        <v>359</v>
      </c>
      <c r="C17208" s="233">
        <v>23</v>
      </c>
      <c r="D17208" s="234">
        <v>0.4583333333321207</v>
      </c>
      <c r="E17208" s="235">
        <v>0.00003153740625304687</v>
      </c>
      <c r="F17208" s="235">
        <v>0.00010743585708870923</v>
      </c>
    </row>
    <row r="17209" ht="14.25" customHeight="1" spans="1:6" x14ac:dyDescent="0.25">
      <c r="A17209" s="232">
        <v>43824</v>
      </c>
      <c r="B17209" s="233">
        <v>359</v>
      </c>
      <c r="C17209" s="233">
        <v>24</v>
      </c>
      <c r="D17209" s="234">
        <v>0.4791666666678793</v>
      </c>
      <c r="E17209" s="235">
        <v>0.00004203541235070427</v>
      </c>
      <c r="F17209" s="235">
        <v>0.00011616933964500218</v>
      </c>
    </row>
    <row r="17210" ht="14.25" customHeight="1" spans="1:6" x14ac:dyDescent="0.25">
      <c r="A17210" s="232">
        <v>43824</v>
      </c>
      <c r="B17210" s="233">
        <v>359</v>
      </c>
      <c r="C17210" s="233">
        <v>25</v>
      </c>
      <c r="D17210" s="234">
        <v>0.5</v>
      </c>
      <c r="E17210" s="235">
        <v>0.00005149878208726688</v>
      </c>
      <c r="F17210" s="235">
        <v>0.00011058071204590645</v>
      </c>
    </row>
    <row r="17211" ht="14.25" customHeight="1" spans="1:6" x14ac:dyDescent="0.25">
      <c r="A17211" s="232">
        <v>43824</v>
      </c>
      <c r="B17211" s="233">
        <v>359</v>
      </c>
      <c r="C17211" s="233">
        <v>26</v>
      </c>
      <c r="D17211" s="234">
        <v>0.5208333333321207</v>
      </c>
      <c r="E17211" s="235">
        <v>0.000055401858550828427</v>
      </c>
      <c r="F17211" s="235">
        <v>0.00010495202260022224</v>
      </c>
    </row>
    <row r="17212" ht="14.25" customHeight="1" spans="1:6" x14ac:dyDescent="0.25">
      <c r="A17212" s="232">
        <v>43824</v>
      </c>
      <c r="B17212" s="233">
        <v>359</v>
      </c>
      <c r="C17212" s="233">
        <v>27</v>
      </c>
      <c r="D17212" s="234">
        <v>0.5416666666678793</v>
      </c>
      <c r="E17212" s="235">
        <v>0.00006321150315280623</v>
      </c>
      <c r="F17212" s="235">
        <v>0.000105893475995052</v>
      </c>
    </row>
    <row r="17213" ht="14.25" customHeight="1" spans="1:6" x14ac:dyDescent="0.25">
      <c r="A17213" s="232">
        <v>43824</v>
      </c>
      <c r="B17213" s="233">
        <v>359</v>
      </c>
      <c r="C17213" s="233">
        <v>28</v>
      </c>
      <c r="D17213" s="234">
        <v>0.5625</v>
      </c>
      <c r="E17213" s="235">
        <v>0.00005597414786827707</v>
      </c>
      <c r="F17213" s="235">
        <v>0.00010103597709619638</v>
      </c>
    </row>
    <row r="17214" ht="14.25" customHeight="1" spans="1:6" x14ac:dyDescent="0.25">
      <c r="A17214" s="232">
        <v>43824</v>
      </c>
      <c r="B17214" s="233">
        <v>359</v>
      </c>
      <c r="C17214" s="233">
        <v>29</v>
      </c>
      <c r="D17214" s="234">
        <v>0.5833333333321207</v>
      </c>
      <c r="E17214" s="235">
        <v>0.00004998691468361343</v>
      </c>
      <c r="F17214" s="235">
        <v>0.00009554750411357193</v>
      </c>
    </row>
    <row r="17215" ht="14.25" customHeight="1" spans="1:6" x14ac:dyDescent="0.25">
      <c r="A17215" s="232">
        <v>43824</v>
      </c>
      <c r="B17215" s="233">
        <v>359</v>
      </c>
      <c r="C17215" s="233">
        <v>30</v>
      </c>
      <c r="D17215" s="234">
        <v>0.6041666666678793</v>
      </c>
      <c r="E17215" s="235">
        <v>0.00004293451587211797</v>
      </c>
      <c r="F17215" s="235">
        <v>0.00009624858642887066</v>
      </c>
    </row>
    <row r="17216" ht="14.25" customHeight="1" spans="1:6" x14ac:dyDescent="0.25">
      <c r="A17216" s="232">
        <v>43824</v>
      </c>
      <c r="B17216" s="233">
        <v>359</v>
      </c>
      <c r="C17216" s="233">
        <v>31</v>
      </c>
      <c r="D17216" s="234">
        <v>0.625</v>
      </c>
      <c r="E17216" s="235">
        <v>0.00003496547279227416</v>
      </c>
      <c r="F17216" s="235">
        <v>0.0000904396186735382</v>
      </c>
    </row>
    <row r="17217" ht="14.25" customHeight="1" spans="1:6" x14ac:dyDescent="0.25">
      <c r="A17217" s="232">
        <v>43824</v>
      </c>
      <c r="B17217" s="233">
        <v>359</v>
      </c>
      <c r="C17217" s="233">
        <v>32</v>
      </c>
      <c r="D17217" s="234">
        <v>0.6458333333321207</v>
      </c>
      <c r="E17217" s="235">
        <v>0.000023008281273863542</v>
      </c>
      <c r="F17217" s="235">
        <v>0.00009204209253707818</v>
      </c>
    </row>
    <row r="17218" ht="14.25" customHeight="1" spans="1:6" x14ac:dyDescent="0.25">
      <c r="A17218" s="232">
        <v>43824</v>
      </c>
      <c r="B17218" s="233">
        <v>359</v>
      </c>
      <c r="C17218" s="233">
        <v>33</v>
      </c>
      <c r="D17218" s="234">
        <v>0.6666666666678793</v>
      </c>
      <c r="E17218" s="235">
        <v>0.000014037685466483694</v>
      </c>
      <c r="F17218" s="235">
        <v>0.0000910405463723657</v>
      </c>
    </row>
    <row r="17219" ht="14.25" customHeight="1" spans="1:6" x14ac:dyDescent="0.25">
      <c r="A17219" s="232">
        <v>43824</v>
      </c>
      <c r="B17219" s="233">
        <v>359</v>
      </c>
      <c r="C17219" s="233">
        <v>34</v>
      </c>
      <c r="D17219" s="234">
        <v>0.6875</v>
      </c>
      <c r="E17219" s="235">
        <v>0.000007054144892675373</v>
      </c>
      <c r="F17219" s="235">
        <v>0.00009244271100296316</v>
      </c>
    </row>
    <row r="17220" ht="14.25" customHeight="1" spans="1:6" x14ac:dyDescent="0.25">
      <c r="A17220" s="232">
        <v>43824</v>
      </c>
      <c r="B17220" s="233">
        <v>359</v>
      </c>
      <c r="C17220" s="233">
        <v>35</v>
      </c>
      <c r="D17220" s="234">
        <v>0.7083333333321207</v>
      </c>
      <c r="E17220" s="235">
        <v>0.000002507679133462025</v>
      </c>
      <c r="F17220" s="235">
        <v>0.00009274317485237694</v>
      </c>
    </row>
    <row r="17221" ht="14.25" customHeight="1" spans="1:6" x14ac:dyDescent="0.25">
      <c r="A17221" s="232">
        <v>43824</v>
      </c>
      <c r="B17221" s="233">
        <v>359</v>
      </c>
      <c r="C17221" s="233">
        <v>36</v>
      </c>
      <c r="D17221" s="234">
        <v>0.7291666666678793</v>
      </c>
      <c r="E17221" s="235">
        <v>0</v>
      </c>
      <c r="F17221" s="235">
        <v>0.00008883714480999821</v>
      </c>
    </row>
    <row r="17222" ht="14.25" customHeight="1" spans="1:6" x14ac:dyDescent="0.25">
      <c r="A17222" s="232">
        <v>43824</v>
      </c>
      <c r="B17222" s="233">
        <v>359</v>
      </c>
      <c r="C17222" s="233">
        <v>37</v>
      </c>
      <c r="D17222" s="234">
        <v>0.75</v>
      </c>
      <c r="E17222" s="235">
        <v>0</v>
      </c>
      <c r="F17222" s="235">
        <v>0.00008893729942646948</v>
      </c>
    </row>
    <row r="17223" ht="14.25" customHeight="1" spans="1:6" x14ac:dyDescent="0.25">
      <c r="A17223" s="232">
        <v>43824</v>
      </c>
      <c r="B17223" s="233">
        <v>359</v>
      </c>
      <c r="C17223" s="233">
        <v>38</v>
      </c>
      <c r="D17223" s="234">
        <v>0.7708333333321207</v>
      </c>
      <c r="E17223" s="235">
        <v>0</v>
      </c>
      <c r="F17223" s="235">
        <v>0.00008773544402881445</v>
      </c>
    </row>
    <row r="17224" ht="14.25" customHeight="1" spans="1:6" x14ac:dyDescent="0.25">
      <c r="A17224" s="232">
        <v>43824</v>
      </c>
      <c r="B17224" s="233">
        <v>359</v>
      </c>
      <c r="C17224" s="233">
        <v>39</v>
      </c>
      <c r="D17224" s="234">
        <v>0.7916666666678793</v>
      </c>
      <c r="E17224" s="235">
        <v>0</v>
      </c>
      <c r="F17224" s="235">
        <v>0.0000841298778358495</v>
      </c>
    </row>
    <row r="17225" ht="14.25" customHeight="1" spans="1:6" x14ac:dyDescent="0.25">
      <c r="A17225" s="232">
        <v>43824</v>
      </c>
      <c r="B17225" s="233">
        <v>359</v>
      </c>
      <c r="C17225" s="233">
        <v>40</v>
      </c>
      <c r="D17225" s="234">
        <v>0.8125</v>
      </c>
      <c r="E17225" s="235">
        <v>0</v>
      </c>
      <c r="F17225" s="235">
        <v>0.00008643343401468822</v>
      </c>
    </row>
    <row r="17226" ht="14.25" customHeight="1" spans="1:6" x14ac:dyDescent="0.25">
      <c r="A17226" s="232">
        <v>43824</v>
      </c>
      <c r="B17226" s="233">
        <v>359</v>
      </c>
      <c r="C17226" s="233">
        <v>41</v>
      </c>
      <c r="D17226" s="234">
        <v>0.8333333333321207</v>
      </c>
      <c r="E17226" s="235">
        <v>0</v>
      </c>
      <c r="F17226" s="235">
        <v>0.00008573235169938947</v>
      </c>
    </row>
    <row r="17227" ht="14.25" customHeight="1" spans="1:6" x14ac:dyDescent="0.25">
      <c r="A17227" s="232">
        <v>43824</v>
      </c>
      <c r="B17227" s="233">
        <v>359</v>
      </c>
      <c r="C17227" s="233">
        <v>42</v>
      </c>
      <c r="D17227" s="234">
        <v>0.8541666666678793</v>
      </c>
      <c r="E17227" s="235">
        <v>0</v>
      </c>
      <c r="F17227" s="235">
        <v>0.00008332864090407948</v>
      </c>
    </row>
    <row r="17228" ht="14.25" customHeight="1" spans="1:6" x14ac:dyDescent="0.25">
      <c r="A17228" s="232">
        <v>43824</v>
      </c>
      <c r="B17228" s="233">
        <v>359</v>
      </c>
      <c r="C17228" s="233">
        <v>43</v>
      </c>
      <c r="D17228" s="234">
        <v>0.875</v>
      </c>
      <c r="E17228" s="235">
        <v>0</v>
      </c>
      <c r="F17228" s="235">
        <v>0.00008342879552055075</v>
      </c>
    </row>
    <row r="17229" ht="14.25" customHeight="1" spans="1:6" x14ac:dyDescent="0.25">
      <c r="A17229" s="232">
        <v>43824</v>
      </c>
      <c r="B17229" s="233">
        <v>359</v>
      </c>
      <c r="C17229" s="233">
        <v>44</v>
      </c>
      <c r="D17229" s="234">
        <v>0.8958333333321207</v>
      </c>
      <c r="E17229" s="235">
        <v>0</v>
      </c>
      <c r="F17229" s="235">
        <v>0.00008032400240994201</v>
      </c>
    </row>
    <row r="17230" ht="14.25" customHeight="1" spans="1:6" x14ac:dyDescent="0.25">
      <c r="A17230" s="232">
        <v>43824</v>
      </c>
      <c r="B17230" s="233">
        <v>359</v>
      </c>
      <c r="C17230" s="233">
        <v>45</v>
      </c>
      <c r="D17230" s="234">
        <v>0.9166666666678793</v>
      </c>
      <c r="E17230" s="235">
        <v>0</v>
      </c>
      <c r="F17230" s="235">
        <v>0.00007411441618872453</v>
      </c>
    </row>
    <row r="17231" ht="14.25" customHeight="1" spans="1:6" x14ac:dyDescent="0.25">
      <c r="A17231" s="232">
        <v>43824</v>
      </c>
      <c r="B17231" s="233">
        <v>359</v>
      </c>
      <c r="C17231" s="233">
        <v>46</v>
      </c>
      <c r="D17231" s="234">
        <v>0.9375</v>
      </c>
      <c r="E17231" s="235">
        <v>0</v>
      </c>
      <c r="F17231" s="235">
        <v>0.00007211132385929955</v>
      </c>
    </row>
    <row r="17232" ht="14.25" customHeight="1" spans="1:6" x14ac:dyDescent="0.25">
      <c r="A17232" s="232">
        <v>43824</v>
      </c>
      <c r="B17232" s="233">
        <v>359</v>
      </c>
      <c r="C17232" s="233">
        <v>47</v>
      </c>
      <c r="D17232" s="234">
        <v>0.9583333333321207</v>
      </c>
      <c r="E17232" s="235">
        <v>0</v>
      </c>
      <c r="F17232" s="235">
        <v>0.00006399879992512835</v>
      </c>
    </row>
    <row r="17233" ht="14.25" customHeight="1" spans="1:6" x14ac:dyDescent="0.25">
      <c r="A17233" s="232">
        <v>43824</v>
      </c>
      <c r="B17233" s="233">
        <v>359</v>
      </c>
      <c r="C17233" s="233">
        <v>48</v>
      </c>
      <c r="D17233" s="234">
        <v>0.9791666666678793</v>
      </c>
      <c r="E17233" s="235">
        <v>0</v>
      </c>
      <c r="F17233" s="235">
        <v>0.00006269678991100212</v>
      </c>
    </row>
    <row r="17234" ht="14.25" customHeight="1" spans="1:6" x14ac:dyDescent="0.25">
      <c r="A17234" s="232">
        <v>43825</v>
      </c>
      <c r="B17234" s="233">
        <v>360</v>
      </c>
      <c r="C17234" s="233">
        <v>1</v>
      </c>
      <c r="D17234" s="234">
        <v>0</v>
      </c>
      <c r="E17234" s="235">
        <v>0</v>
      </c>
      <c r="F17234" s="235">
        <v>0.00005418364751094592</v>
      </c>
    </row>
    <row r="17235" ht="14.25" customHeight="1" spans="1:6" x14ac:dyDescent="0.25">
      <c r="A17235" s="232">
        <v>43825</v>
      </c>
      <c r="B17235" s="233">
        <v>360</v>
      </c>
      <c r="C17235" s="233">
        <v>2</v>
      </c>
      <c r="D17235" s="234">
        <v>0.020833333332120674</v>
      </c>
      <c r="E17235" s="235">
        <v>0</v>
      </c>
      <c r="F17235" s="235">
        <v>0.000047573442823843464</v>
      </c>
    </row>
    <row r="17236" ht="14.25" customHeight="1" spans="1:6" x14ac:dyDescent="0.25">
      <c r="A17236" s="232">
        <v>43825</v>
      </c>
      <c r="B17236" s="233">
        <v>360</v>
      </c>
      <c r="C17236" s="233">
        <v>3</v>
      </c>
      <c r="D17236" s="234">
        <v>0.041666666667879326</v>
      </c>
      <c r="E17236" s="235">
        <v>0</v>
      </c>
      <c r="F17236" s="235">
        <v>0.000042866175849694736</v>
      </c>
    </row>
    <row r="17237" ht="14.25" customHeight="1" spans="1:6" x14ac:dyDescent="0.25">
      <c r="A17237" s="232">
        <v>43825</v>
      </c>
      <c r="B17237" s="233">
        <v>360</v>
      </c>
      <c r="C17237" s="233">
        <v>4</v>
      </c>
      <c r="D17237" s="234">
        <v>0.0625</v>
      </c>
      <c r="E17237" s="235">
        <v>0</v>
      </c>
      <c r="F17237" s="235">
        <v>0.00004106339275321225</v>
      </c>
    </row>
    <row r="17238" ht="14.25" customHeight="1" spans="1:6" x14ac:dyDescent="0.25">
      <c r="A17238" s="232">
        <v>43825</v>
      </c>
      <c r="B17238" s="233">
        <v>360</v>
      </c>
      <c r="C17238" s="233">
        <v>5</v>
      </c>
      <c r="D17238" s="234">
        <v>0.08333333333212067</v>
      </c>
      <c r="E17238" s="235">
        <v>0</v>
      </c>
      <c r="F17238" s="235">
        <v>0.00003966122812261476</v>
      </c>
    </row>
    <row r="17239" ht="14.25" customHeight="1" spans="1:6" x14ac:dyDescent="0.25">
      <c r="A17239" s="232">
        <v>43825</v>
      </c>
      <c r="B17239" s="233">
        <v>360</v>
      </c>
      <c r="C17239" s="233">
        <v>6</v>
      </c>
      <c r="D17239" s="234">
        <v>0.10416666666787933</v>
      </c>
      <c r="E17239" s="235">
        <v>0</v>
      </c>
      <c r="F17239" s="235">
        <v>0.000039260609656729756</v>
      </c>
    </row>
    <row r="17240" ht="14.25" customHeight="1" spans="1:6" x14ac:dyDescent="0.25">
      <c r="A17240" s="232">
        <v>43825</v>
      </c>
      <c r="B17240" s="233">
        <v>360</v>
      </c>
      <c r="C17240" s="233">
        <v>7</v>
      </c>
      <c r="D17240" s="234">
        <v>0.125</v>
      </c>
      <c r="E17240" s="235">
        <v>0</v>
      </c>
      <c r="F17240" s="235">
        <v>0.00003515427038140853</v>
      </c>
    </row>
    <row r="17241" ht="14.25" customHeight="1" spans="1:6" x14ac:dyDescent="0.25">
      <c r="A17241" s="232">
        <v>43825</v>
      </c>
      <c r="B17241" s="233">
        <v>360</v>
      </c>
      <c r="C17241" s="233">
        <v>8</v>
      </c>
      <c r="D17241" s="234">
        <v>0.14583333333212067</v>
      </c>
      <c r="E17241" s="235">
        <v>0</v>
      </c>
      <c r="F17241" s="235">
        <v>0.00003335148728492605</v>
      </c>
    </row>
    <row r="17242" ht="14.25" customHeight="1" spans="1:6" x14ac:dyDescent="0.25">
      <c r="A17242" s="232">
        <v>43825</v>
      </c>
      <c r="B17242" s="233">
        <v>360</v>
      </c>
      <c r="C17242" s="233">
        <v>9</v>
      </c>
      <c r="D17242" s="234">
        <v>0.16666666666787933</v>
      </c>
      <c r="E17242" s="235">
        <v>0</v>
      </c>
      <c r="F17242" s="235">
        <v>0.00003234994112021355</v>
      </c>
    </row>
    <row r="17243" ht="14.25" customHeight="1" spans="1:6" x14ac:dyDescent="0.25">
      <c r="A17243" s="232">
        <v>43825</v>
      </c>
      <c r="B17243" s="233">
        <v>360</v>
      </c>
      <c r="C17243" s="233">
        <v>10</v>
      </c>
      <c r="D17243" s="234">
        <v>0.1875</v>
      </c>
      <c r="E17243" s="235">
        <v>0</v>
      </c>
      <c r="F17243" s="235">
        <v>0.00003275055958609855</v>
      </c>
    </row>
    <row r="17244" ht="14.25" customHeight="1" spans="1:6" x14ac:dyDescent="0.25">
      <c r="A17244" s="232">
        <v>43825</v>
      </c>
      <c r="B17244" s="233">
        <v>360</v>
      </c>
      <c r="C17244" s="233">
        <v>11</v>
      </c>
      <c r="D17244" s="234">
        <v>0.20833333333212067</v>
      </c>
      <c r="E17244" s="235">
        <v>0</v>
      </c>
      <c r="F17244" s="235">
        <v>0.00003194932265432856</v>
      </c>
    </row>
    <row r="17245" ht="14.25" customHeight="1" spans="1:6" x14ac:dyDescent="0.25">
      <c r="A17245" s="232">
        <v>43825</v>
      </c>
      <c r="B17245" s="233">
        <v>360</v>
      </c>
      <c r="C17245" s="233">
        <v>12</v>
      </c>
      <c r="D17245" s="234">
        <v>0.22916666666787933</v>
      </c>
      <c r="E17245" s="235">
        <v>0</v>
      </c>
      <c r="F17245" s="235">
        <v>0.00003375210575081104</v>
      </c>
    </row>
    <row r="17246" ht="14.25" customHeight="1" spans="1:6" x14ac:dyDescent="0.25">
      <c r="A17246" s="232">
        <v>43825</v>
      </c>
      <c r="B17246" s="233">
        <v>360</v>
      </c>
      <c r="C17246" s="233">
        <v>13</v>
      </c>
      <c r="D17246" s="234">
        <v>0.25</v>
      </c>
      <c r="E17246" s="235">
        <v>0</v>
      </c>
      <c r="F17246" s="235">
        <v>0.00003455334268258104</v>
      </c>
    </row>
    <row r="17247" ht="14.25" customHeight="1" spans="1:6" x14ac:dyDescent="0.25">
      <c r="A17247" s="232">
        <v>43825</v>
      </c>
      <c r="B17247" s="233">
        <v>360</v>
      </c>
      <c r="C17247" s="233">
        <v>14</v>
      </c>
      <c r="D17247" s="234">
        <v>0.2708333333321207</v>
      </c>
      <c r="E17247" s="235">
        <v>0</v>
      </c>
      <c r="F17247" s="235">
        <v>0.00003645628039553478</v>
      </c>
    </row>
    <row r="17248" ht="14.25" customHeight="1" spans="1:6" x14ac:dyDescent="0.25">
      <c r="A17248" s="232">
        <v>43825</v>
      </c>
      <c r="B17248" s="233">
        <v>360</v>
      </c>
      <c r="C17248" s="233">
        <v>15</v>
      </c>
      <c r="D17248" s="234">
        <v>0.2916666666678793</v>
      </c>
      <c r="E17248" s="235">
        <v>0</v>
      </c>
      <c r="F17248" s="235">
        <v>0.000039561073506143503</v>
      </c>
    </row>
    <row r="17249" ht="14.25" customHeight="1" spans="1:6" x14ac:dyDescent="0.25">
      <c r="A17249" s="232">
        <v>43825</v>
      </c>
      <c r="B17249" s="233">
        <v>360</v>
      </c>
      <c r="C17249" s="233">
        <v>16</v>
      </c>
      <c r="D17249" s="234">
        <v>0.3125</v>
      </c>
      <c r="E17249" s="235">
        <v>0</v>
      </c>
      <c r="F17249" s="235">
        <v>0.00004567050511088972</v>
      </c>
    </row>
    <row r="17250" ht="14.25" customHeight="1" spans="1:6" x14ac:dyDescent="0.25">
      <c r="A17250" s="232">
        <v>43825</v>
      </c>
      <c r="B17250" s="233">
        <v>360</v>
      </c>
      <c r="C17250" s="233">
        <v>17</v>
      </c>
      <c r="D17250" s="234">
        <v>0.3333333333321207</v>
      </c>
      <c r="E17250" s="235">
        <v>6.59679060421642e-9</v>
      </c>
      <c r="F17250" s="235">
        <v>0.00005157962748269343</v>
      </c>
    </row>
    <row r="17251" ht="14.25" customHeight="1" spans="1:6" x14ac:dyDescent="0.25">
      <c r="A17251" s="232">
        <v>43825</v>
      </c>
      <c r="B17251" s="233">
        <v>360</v>
      </c>
      <c r="C17251" s="233">
        <v>18</v>
      </c>
      <c r="D17251" s="234">
        <v>0.3541666666678793</v>
      </c>
      <c r="E17251" s="235">
        <v>1.450677410441237e-7</v>
      </c>
      <c r="F17251" s="235">
        <v>0.00006019292449922087</v>
      </c>
    </row>
    <row r="17252" ht="14.25" customHeight="1" spans="1:6" x14ac:dyDescent="0.25">
      <c r="A17252" s="232">
        <v>43825</v>
      </c>
      <c r="B17252" s="233">
        <v>360</v>
      </c>
      <c r="C17252" s="233">
        <v>19</v>
      </c>
      <c r="D17252" s="234">
        <v>0.375</v>
      </c>
      <c r="E17252" s="235">
        <v>0.000005866488756541025</v>
      </c>
      <c r="F17252" s="235">
        <v>0.00007010823152987456</v>
      </c>
    </row>
    <row r="17253" ht="14.25" customHeight="1" spans="1:6" x14ac:dyDescent="0.25">
      <c r="A17253" s="232">
        <v>43825</v>
      </c>
      <c r="B17253" s="233">
        <v>360</v>
      </c>
      <c r="C17253" s="233">
        <v>20</v>
      </c>
      <c r="D17253" s="234">
        <v>0.3958333333321207</v>
      </c>
      <c r="E17253" s="235">
        <v>0.00003812144384679927</v>
      </c>
      <c r="F17253" s="235">
        <v>0.0000718108600098858</v>
      </c>
    </row>
    <row r="17254" ht="14.25" customHeight="1" spans="1:6" x14ac:dyDescent="0.25">
      <c r="A17254" s="232">
        <v>43825</v>
      </c>
      <c r="B17254" s="233">
        <v>360</v>
      </c>
      <c r="C17254" s="233">
        <v>21</v>
      </c>
      <c r="D17254" s="234">
        <v>0.4166666666678793</v>
      </c>
      <c r="E17254" s="235">
        <v>0.00006731606249771485</v>
      </c>
      <c r="F17254" s="235">
        <v>0.00007511596235343704</v>
      </c>
    </row>
    <row r="17255" ht="14.25" customHeight="1" spans="1:6" x14ac:dyDescent="0.25">
      <c r="A17255" s="232">
        <v>43825</v>
      </c>
      <c r="B17255" s="233">
        <v>360</v>
      </c>
      <c r="C17255" s="233">
        <v>22</v>
      </c>
      <c r="D17255" s="234">
        <v>0.4375</v>
      </c>
      <c r="E17255" s="235">
        <v>0.00009662397026448296</v>
      </c>
      <c r="F17255" s="235">
        <v>0.00008202663088995325</v>
      </c>
    </row>
    <row r="17256" ht="14.25" customHeight="1" spans="1:6" x14ac:dyDescent="0.25">
      <c r="A17256" s="232">
        <v>43825</v>
      </c>
      <c r="B17256" s="233">
        <v>360</v>
      </c>
      <c r="C17256" s="233">
        <v>23</v>
      </c>
      <c r="D17256" s="234">
        <v>0.4583333333321207</v>
      </c>
      <c r="E17256" s="235">
        <v>0.0001275214161384053</v>
      </c>
      <c r="F17256" s="235">
        <v>0.00008282786782172324</v>
      </c>
    </row>
    <row r="17257" ht="14.25" customHeight="1" spans="1:6" x14ac:dyDescent="0.25">
      <c r="A17257" s="232">
        <v>43825</v>
      </c>
      <c r="B17257" s="233">
        <v>360</v>
      </c>
      <c r="C17257" s="233">
        <v>24</v>
      </c>
      <c r="D17257" s="234">
        <v>0.4791666666678793</v>
      </c>
      <c r="E17257" s="235">
        <v>0.00015757037416840866</v>
      </c>
      <c r="F17257" s="235">
        <v>0.00008352895013702199</v>
      </c>
    </row>
    <row r="17258" ht="14.25" customHeight="1" spans="1:6" x14ac:dyDescent="0.25">
      <c r="A17258" s="232">
        <v>43825</v>
      </c>
      <c r="B17258" s="233">
        <v>360</v>
      </c>
      <c r="C17258" s="233">
        <v>25</v>
      </c>
      <c r="D17258" s="234">
        <v>0.5</v>
      </c>
      <c r="E17258" s="235">
        <v>0.000177412496085377</v>
      </c>
      <c r="F17258" s="235">
        <v>0.0000892377632758832</v>
      </c>
    </row>
    <row r="17259" ht="14.25" customHeight="1" spans="1:6" x14ac:dyDescent="0.25">
      <c r="A17259" s="232">
        <v>43825</v>
      </c>
      <c r="B17259" s="233">
        <v>360</v>
      </c>
      <c r="C17259" s="233">
        <v>26</v>
      </c>
      <c r="D17259" s="234">
        <v>0.5208333333321207</v>
      </c>
      <c r="E17259" s="235">
        <v>0.00015929841276591928</v>
      </c>
      <c r="F17259" s="235">
        <v>0.0000892377632758832</v>
      </c>
    </row>
    <row r="17260" ht="14.25" customHeight="1" spans="1:6" x14ac:dyDescent="0.25">
      <c r="A17260" s="232">
        <v>43825</v>
      </c>
      <c r="B17260" s="233">
        <v>360</v>
      </c>
      <c r="C17260" s="233">
        <v>27</v>
      </c>
      <c r="D17260" s="234">
        <v>0.5416666666678793</v>
      </c>
      <c r="E17260" s="235">
        <v>0.00012190709502967964</v>
      </c>
      <c r="F17260" s="235">
        <v>0.00008533173323350447</v>
      </c>
    </row>
    <row r="17261" ht="14.25" customHeight="1" spans="1:6" x14ac:dyDescent="0.25">
      <c r="A17261" s="232">
        <v>43825</v>
      </c>
      <c r="B17261" s="233">
        <v>360</v>
      </c>
      <c r="C17261" s="233">
        <v>28</v>
      </c>
      <c r="D17261" s="234">
        <v>0.5625</v>
      </c>
      <c r="E17261" s="235">
        <v>0.00011008879107736217</v>
      </c>
      <c r="F17261" s="235">
        <v>0.00008292802243819447</v>
      </c>
    </row>
    <row r="17262" ht="14.25" customHeight="1" spans="1:6" x14ac:dyDescent="0.25">
      <c r="A17262" s="232">
        <v>43825</v>
      </c>
      <c r="B17262" s="233">
        <v>360</v>
      </c>
      <c r="C17262" s="233">
        <v>29</v>
      </c>
      <c r="D17262" s="234">
        <v>0.5833333333321207</v>
      </c>
      <c r="E17262" s="235">
        <v>0.00011013157882943225</v>
      </c>
      <c r="F17262" s="235">
        <v>0.00008202663088995325</v>
      </c>
    </row>
    <row r="17263" ht="14.25" customHeight="1" spans="1:6" x14ac:dyDescent="0.25">
      <c r="A17263" s="232">
        <v>43825</v>
      </c>
      <c r="B17263" s="233">
        <v>360</v>
      </c>
      <c r="C17263" s="233">
        <v>30</v>
      </c>
      <c r="D17263" s="234">
        <v>0.6041666666678793</v>
      </c>
      <c r="E17263" s="235">
        <v>0.00008722093161008242</v>
      </c>
      <c r="F17263" s="235">
        <v>0.00008022384779347077</v>
      </c>
    </row>
    <row r="17264" ht="14.25" customHeight="1" spans="1:6" x14ac:dyDescent="0.25">
      <c r="A17264" s="232">
        <v>43825</v>
      </c>
      <c r="B17264" s="233">
        <v>360</v>
      </c>
      <c r="C17264" s="233">
        <v>31</v>
      </c>
      <c r="D17264" s="234">
        <v>0.625</v>
      </c>
      <c r="E17264" s="235">
        <v>0.0000742142260078794</v>
      </c>
      <c r="F17264" s="235">
        <v>0.00008162601242406827</v>
      </c>
    </row>
    <row r="17265" ht="14.25" customHeight="1" spans="1:6" x14ac:dyDescent="0.25">
      <c r="A17265" s="232">
        <v>43825</v>
      </c>
      <c r="B17265" s="233">
        <v>360</v>
      </c>
      <c r="C17265" s="233">
        <v>32</v>
      </c>
      <c r="D17265" s="234">
        <v>0.6458333333321207</v>
      </c>
      <c r="E17265" s="235">
        <v>0.00005137130719464425</v>
      </c>
      <c r="F17265" s="235">
        <v>0.000081125239341712</v>
      </c>
    </row>
    <row r="17266" ht="14.25" customHeight="1" spans="1:6" x14ac:dyDescent="0.25">
      <c r="A17266" s="232">
        <v>43825</v>
      </c>
      <c r="B17266" s="233">
        <v>360</v>
      </c>
      <c r="C17266" s="233">
        <v>33</v>
      </c>
      <c r="D17266" s="234">
        <v>0.6666666666678793</v>
      </c>
      <c r="E17266" s="235">
        <v>0.000031012419677021915</v>
      </c>
      <c r="F17266" s="235">
        <v>0.00009254286561943443</v>
      </c>
    </row>
    <row r="17267" ht="14.25" customHeight="1" spans="1:6" x14ac:dyDescent="0.25">
      <c r="A17267" s="232">
        <v>43825</v>
      </c>
      <c r="B17267" s="233">
        <v>360</v>
      </c>
      <c r="C17267" s="233">
        <v>34</v>
      </c>
      <c r="D17267" s="234">
        <v>0.6875</v>
      </c>
      <c r="E17267" s="235">
        <v>0.000013665730930485992</v>
      </c>
      <c r="F17267" s="235">
        <v>0.0000987524518406519</v>
      </c>
    </row>
    <row r="17268" ht="14.25" customHeight="1" spans="1:6" x14ac:dyDescent="0.25">
      <c r="A17268" s="232">
        <v>43825</v>
      </c>
      <c r="B17268" s="233">
        <v>360</v>
      </c>
      <c r="C17268" s="233">
        <v>35</v>
      </c>
      <c r="D17268" s="234">
        <v>0.7083333333321207</v>
      </c>
      <c r="E17268" s="235">
        <v>0.0000042367493046546935</v>
      </c>
      <c r="F17268" s="235">
        <v>0.0001010760389427849</v>
      </c>
    </row>
    <row r="17269" ht="14.25" customHeight="1" spans="1:6" x14ac:dyDescent="0.25">
      <c r="A17269" s="232">
        <v>43825</v>
      </c>
      <c r="B17269" s="233">
        <v>360</v>
      </c>
      <c r="C17269" s="233">
        <v>36</v>
      </c>
      <c r="D17269" s="234">
        <v>0.7291666666678793</v>
      </c>
      <c r="E17269" s="235">
        <v>0</v>
      </c>
      <c r="F17269" s="235">
        <v>0.00010238806441855825</v>
      </c>
    </row>
    <row r="17270" ht="14.25" customHeight="1" spans="1:6" x14ac:dyDescent="0.25">
      <c r="A17270" s="232">
        <v>43825</v>
      </c>
      <c r="B17270" s="233">
        <v>360</v>
      </c>
      <c r="C17270" s="233">
        <v>37</v>
      </c>
      <c r="D17270" s="234">
        <v>0.75</v>
      </c>
      <c r="E17270" s="235">
        <v>0</v>
      </c>
      <c r="F17270" s="235">
        <v>0.00010711536231600122</v>
      </c>
    </row>
    <row r="17271" ht="14.25" customHeight="1" spans="1:6" x14ac:dyDescent="0.25">
      <c r="A17271" s="232">
        <v>43825</v>
      </c>
      <c r="B17271" s="233">
        <v>360</v>
      </c>
      <c r="C17271" s="233">
        <v>38</v>
      </c>
      <c r="D17271" s="234">
        <v>0.7708333333321207</v>
      </c>
      <c r="E17271" s="235">
        <v>0</v>
      </c>
      <c r="F17271" s="235">
        <v>0.00009775090567593941</v>
      </c>
    </row>
    <row r="17272" ht="14.25" customHeight="1" spans="1:6" x14ac:dyDescent="0.25">
      <c r="A17272" s="232">
        <v>43825</v>
      </c>
      <c r="B17272" s="233">
        <v>360</v>
      </c>
      <c r="C17272" s="233">
        <v>39</v>
      </c>
      <c r="D17272" s="234">
        <v>0.7916666666678793</v>
      </c>
      <c r="E17272" s="235">
        <v>0</v>
      </c>
      <c r="F17272" s="235">
        <v>0.00009694966874416941</v>
      </c>
    </row>
    <row r="17273" ht="14.25" customHeight="1" spans="1:6" x14ac:dyDescent="0.25">
      <c r="A17273" s="232">
        <v>43825</v>
      </c>
      <c r="B17273" s="233">
        <v>360</v>
      </c>
      <c r="C17273" s="233">
        <v>40</v>
      </c>
      <c r="D17273" s="234">
        <v>0.8125</v>
      </c>
      <c r="E17273" s="235">
        <v>0</v>
      </c>
      <c r="F17273" s="235">
        <v>0.00009474626718180191</v>
      </c>
    </row>
    <row r="17274" ht="14.25" customHeight="1" spans="1:6" x14ac:dyDescent="0.25">
      <c r="A17274" s="232">
        <v>43825</v>
      </c>
      <c r="B17274" s="233">
        <v>360</v>
      </c>
      <c r="C17274" s="233">
        <v>41</v>
      </c>
      <c r="D17274" s="234">
        <v>0.8333333333321207</v>
      </c>
      <c r="E17274" s="235">
        <v>0</v>
      </c>
      <c r="F17274" s="235">
        <v>0.00009344425716767569</v>
      </c>
    </row>
    <row r="17275" ht="14.25" customHeight="1" spans="1:6" x14ac:dyDescent="0.25">
      <c r="A17275" s="232">
        <v>43825</v>
      </c>
      <c r="B17275" s="233">
        <v>360</v>
      </c>
      <c r="C17275" s="233">
        <v>42</v>
      </c>
      <c r="D17275" s="234">
        <v>0.8541666666678793</v>
      </c>
      <c r="E17275" s="235">
        <v>0</v>
      </c>
      <c r="F17275" s="235">
        <v>0.00008973853635823944</v>
      </c>
    </row>
    <row r="17276" ht="14.25" customHeight="1" spans="1:6" x14ac:dyDescent="0.25">
      <c r="A17276" s="232">
        <v>43825</v>
      </c>
      <c r="B17276" s="233">
        <v>360</v>
      </c>
      <c r="C17276" s="233">
        <v>43</v>
      </c>
      <c r="D17276" s="234">
        <v>0.875</v>
      </c>
      <c r="E17276" s="235">
        <v>0</v>
      </c>
      <c r="F17276" s="235">
        <v>0.00008773544402881445</v>
      </c>
    </row>
    <row r="17277" ht="14.25" customHeight="1" spans="1:6" x14ac:dyDescent="0.25">
      <c r="A17277" s="232">
        <v>43825</v>
      </c>
      <c r="B17277" s="233">
        <v>360</v>
      </c>
      <c r="C17277" s="233">
        <v>44</v>
      </c>
      <c r="D17277" s="234">
        <v>0.8958333333321207</v>
      </c>
      <c r="E17277" s="235">
        <v>0</v>
      </c>
      <c r="F17277" s="235">
        <v>0.00008352895013702199</v>
      </c>
    </row>
    <row r="17278" ht="14.25" customHeight="1" spans="1:6" x14ac:dyDescent="0.25">
      <c r="A17278" s="232">
        <v>43825</v>
      </c>
      <c r="B17278" s="233">
        <v>360</v>
      </c>
      <c r="C17278" s="233">
        <v>45</v>
      </c>
      <c r="D17278" s="234">
        <v>0.9166666666678793</v>
      </c>
      <c r="E17278" s="235">
        <v>0</v>
      </c>
      <c r="F17278" s="235">
        <v>0.00008102508472524076</v>
      </c>
    </row>
    <row r="17279" ht="14.25" customHeight="1" spans="1:6" x14ac:dyDescent="0.25">
      <c r="A17279" s="232">
        <v>43825</v>
      </c>
      <c r="B17279" s="233">
        <v>360</v>
      </c>
      <c r="C17279" s="233">
        <v>46</v>
      </c>
      <c r="D17279" s="234">
        <v>0.9375</v>
      </c>
      <c r="E17279" s="235">
        <v>0</v>
      </c>
      <c r="F17279" s="235">
        <v>0.00007491565312049453</v>
      </c>
    </row>
    <row r="17280" ht="14.25" customHeight="1" spans="1:6" x14ac:dyDescent="0.25">
      <c r="A17280" s="232">
        <v>43825</v>
      </c>
      <c r="B17280" s="233">
        <v>360</v>
      </c>
      <c r="C17280" s="233">
        <v>47</v>
      </c>
      <c r="D17280" s="234">
        <v>0.9583333333321207</v>
      </c>
      <c r="E17280" s="235">
        <v>0</v>
      </c>
      <c r="F17280" s="235">
        <v>0.00006600189225455336</v>
      </c>
    </row>
    <row r="17281" ht="14.25" customHeight="1" spans="1:6" x14ac:dyDescent="0.25">
      <c r="A17281" s="232">
        <v>43825</v>
      </c>
      <c r="B17281" s="233">
        <v>360</v>
      </c>
      <c r="C17281" s="233">
        <v>48</v>
      </c>
      <c r="D17281" s="234">
        <v>0.9791666666678793</v>
      </c>
      <c r="E17281" s="235">
        <v>0</v>
      </c>
      <c r="F17281" s="235">
        <v>0.00005828998678626714</v>
      </c>
    </row>
    <row r="17282" ht="14.25" customHeight="1" spans="1:6" x14ac:dyDescent="0.25">
      <c r="A17282" s="232">
        <v>43826</v>
      </c>
      <c r="B17282" s="233">
        <v>361</v>
      </c>
      <c r="C17282" s="233">
        <v>1</v>
      </c>
      <c r="D17282" s="234">
        <v>0</v>
      </c>
      <c r="E17282" s="235">
        <v>0</v>
      </c>
      <c r="F17282" s="235">
        <v>0.00005288163749681968</v>
      </c>
    </row>
    <row r="17283" ht="14.25" customHeight="1" spans="1:6" x14ac:dyDescent="0.25">
      <c r="A17283" s="232">
        <v>43826</v>
      </c>
      <c r="B17283" s="233">
        <v>361</v>
      </c>
      <c r="C17283" s="233">
        <v>2</v>
      </c>
      <c r="D17283" s="234">
        <v>0.020833333332120674</v>
      </c>
      <c r="E17283" s="235">
        <v>0</v>
      </c>
      <c r="F17283" s="235">
        <v>0.00004587081434383222</v>
      </c>
    </row>
    <row r="17284" ht="14.25" customHeight="1" spans="1:6" x14ac:dyDescent="0.25">
      <c r="A17284" s="232">
        <v>43826</v>
      </c>
      <c r="B17284" s="233">
        <v>361</v>
      </c>
      <c r="C17284" s="233">
        <v>3</v>
      </c>
      <c r="D17284" s="234">
        <v>0.041666666667879326</v>
      </c>
      <c r="E17284" s="235">
        <v>0</v>
      </c>
      <c r="F17284" s="235">
        <v>0.00004296633046616598</v>
      </c>
    </row>
    <row r="17285" ht="14.25" customHeight="1" spans="1:6" x14ac:dyDescent="0.25">
      <c r="A17285" s="232">
        <v>43826</v>
      </c>
      <c r="B17285" s="233">
        <v>361</v>
      </c>
      <c r="C17285" s="233">
        <v>4</v>
      </c>
      <c r="D17285" s="234">
        <v>0.0625</v>
      </c>
      <c r="E17285" s="235">
        <v>0</v>
      </c>
      <c r="F17285" s="235">
        <v>0.00003966122812261476</v>
      </c>
    </row>
    <row r="17286" ht="14.25" customHeight="1" spans="1:6" x14ac:dyDescent="0.25">
      <c r="A17286" s="232">
        <v>43826</v>
      </c>
      <c r="B17286" s="233">
        <v>361</v>
      </c>
      <c r="C17286" s="233">
        <v>5</v>
      </c>
      <c r="D17286" s="234">
        <v>0.08333333333212067</v>
      </c>
      <c r="E17286" s="235">
        <v>0</v>
      </c>
      <c r="F17286" s="235">
        <v>0.000036756744244948525</v>
      </c>
    </row>
    <row r="17287" ht="14.25" customHeight="1" spans="1:6" x14ac:dyDescent="0.25">
      <c r="A17287" s="232">
        <v>43826</v>
      </c>
      <c r="B17287" s="233">
        <v>361</v>
      </c>
      <c r="C17287" s="233">
        <v>6</v>
      </c>
      <c r="D17287" s="234">
        <v>0.10416666666787933</v>
      </c>
      <c r="E17287" s="235">
        <v>0</v>
      </c>
      <c r="F17287" s="235">
        <v>0.00003425287883316729</v>
      </c>
    </row>
    <row r="17288" ht="14.25" customHeight="1" spans="1:6" x14ac:dyDescent="0.25">
      <c r="A17288" s="232">
        <v>43826</v>
      </c>
      <c r="B17288" s="233">
        <v>361</v>
      </c>
      <c r="C17288" s="233">
        <v>7</v>
      </c>
      <c r="D17288" s="234">
        <v>0.125</v>
      </c>
      <c r="E17288" s="235">
        <v>0</v>
      </c>
      <c r="F17288" s="235">
        <v>0.00003455334268258104</v>
      </c>
    </row>
    <row r="17289" ht="14.25" customHeight="1" spans="1:6" x14ac:dyDescent="0.25">
      <c r="A17289" s="232">
        <v>43826</v>
      </c>
      <c r="B17289" s="233">
        <v>361</v>
      </c>
      <c r="C17289" s="233">
        <v>8</v>
      </c>
      <c r="D17289" s="234">
        <v>0.14583333333212067</v>
      </c>
      <c r="E17289" s="235">
        <v>0</v>
      </c>
      <c r="F17289" s="235">
        <v>0.00003375210575081104</v>
      </c>
    </row>
    <row r="17290" ht="14.25" customHeight="1" spans="1:6" x14ac:dyDescent="0.25">
      <c r="A17290" s="232">
        <v>43826</v>
      </c>
      <c r="B17290" s="233">
        <v>361</v>
      </c>
      <c r="C17290" s="233">
        <v>9</v>
      </c>
      <c r="D17290" s="234">
        <v>0.16666666666787933</v>
      </c>
      <c r="E17290" s="235">
        <v>0</v>
      </c>
      <c r="F17290" s="235">
        <v>0.000033151178051983545</v>
      </c>
    </row>
    <row r="17291" ht="14.25" customHeight="1" spans="1:6" x14ac:dyDescent="0.25">
      <c r="A17291" s="232">
        <v>43826</v>
      </c>
      <c r="B17291" s="233">
        <v>361</v>
      </c>
      <c r="C17291" s="233">
        <v>10</v>
      </c>
      <c r="D17291" s="234">
        <v>0.1875</v>
      </c>
      <c r="E17291" s="235">
        <v>0</v>
      </c>
      <c r="F17291" s="235">
        <v>0.00003285071420256979</v>
      </c>
    </row>
    <row r="17292" ht="14.25" customHeight="1" spans="1:6" x14ac:dyDescent="0.25">
      <c r="A17292" s="232">
        <v>43826</v>
      </c>
      <c r="B17292" s="233">
        <v>361</v>
      </c>
      <c r="C17292" s="233">
        <v>11</v>
      </c>
      <c r="D17292" s="234">
        <v>0.20833333333212067</v>
      </c>
      <c r="E17292" s="235">
        <v>0</v>
      </c>
      <c r="F17292" s="235">
        <v>0.000034453188066109795</v>
      </c>
    </row>
    <row r="17293" ht="14.25" customHeight="1" spans="1:6" x14ac:dyDescent="0.25">
      <c r="A17293" s="232">
        <v>43826</v>
      </c>
      <c r="B17293" s="233">
        <v>361</v>
      </c>
      <c r="C17293" s="233">
        <v>12</v>
      </c>
      <c r="D17293" s="234">
        <v>0.22916666666787933</v>
      </c>
      <c r="E17293" s="235">
        <v>0</v>
      </c>
      <c r="F17293" s="235">
        <v>0.00003625597116259227</v>
      </c>
    </row>
    <row r="17294" ht="14.25" customHeight="1" spans="1:6" x14ac:dyDescent="0.25">
      <c r="A17294" s="232">
        <v>43826</v>
      </c>
      <c r="B17294" s="233">
        <v>361</v>
      </c>
      <c r="C17294" s="233">
        <v>13</v>
      </c>
      <c r="D17294" s="234">
        <v>0.25</v>
      </c>
      <c r="E17294" s="235">
        <v>0</v>
      </c>
      <c r="F17294" s="235">
        <v>0.000040562619670856</v>
      </c>
    </row>
    <row r="17295" ht="14.25" customHeight="1" spans="1:6" x14ac:dyDescent="0.25">
      <c r="A17295" s="232">
        <v>43826</v>
      </c>
      <c r="B17295" s="233">
        <v>361</v>
      </c>
      <c r="C17295" s="233">
        <v>14</v>
      </c>
      <c r="D17295" s="234">
        <v>0.2708333333321207</v>
      </c>
      <c r="E17295" s="235">
        <v>0</v>
      </c>
      <c r="F17295" s="235">
        <v>0.00004326679431557974</v>
      </c>
    </row>
    <row r="17296" ht="14.25" customHeight="1" spans="1:6" x14ac:dyDescent="0.25">
      <c r="A17296" s="232">
        <v>43826</v>
      </c>
      <c r="B17296" s="233">
        <v>361</v>
      </c>
      <c r="C17296" s="233">
        <v>15</v>
      </c>
      <c r="D17296" s="234">
        <v>0.2916666666678793</v>
      </c>
      <c r="E17296" s="235">
        <v>0</v>
      </c>
      <c r="F17296" s="235">
        <v>0.00004747328820737221</v>
      </c>
    </row>
    <row r="17297" ht="14.25" customHeight="1" spans="1:6" x14ac:dyDescent="0.25">
      <c r="A17297" s="232">
        <v>43826</v>
      </c>
      <c r="B17297" s="233">
        <v>361</v>
      </c>
      <c r="C17297" s="233">
        <v>16</v>
      </c>
      <c r="D17297" s="234">
        <v>0.3125</v>
      </c>
      <c r="E17297" s="235">
        <v>2.2194809509513187e-9</v>
      </c>
      <c r="F17297" s="235">
        <v>0.000056587358306255894</v>
      </c>
    </row>
    <row r="17298" ht="14.25" customHeight="1" spans="1:6" x14ac:dyDescent="0.25">
      <c r="A17298" s="232">
        <v>43826</v>
      </c>
      <c r="B17298" s="233">
        <v>361</v>
      </c>
      <c r="C17298" s="233">
        <v>17</v>
      </c>
      <c r="D17298" s="234">
        <v>0.3333333333321207</v>
      </c>
      <c r="E17298" s="235">
        <v>1.1892718762180816e-7</v>
      </c>
      <c r="F17298" s="235">
        <v>0.00006219601682864587</v>
      </c>
    </row>
    <row r="17299" ht="14.25" customHeight="1" spans="1:6" x14ac:dyDescent="0.25">
      <c r="A17299" s="232">
        <v>43826</v>
      </c>
      <c r="B17299" s="233">
        <v>361</v>
      </c>
      <c r="C17299" s="233">
        <v>18</v>
      </c>
      <c r="D17299" s="234">
        <v>0.3541666666678793</v>
      </c>
      <c r="E17299" s="235">
        <v>4.031440538408521e-7</v>
      </c>
      <c r="F17299" s="235">
        <v>0.00006940714921457582</v>
      </c>
    </row>
    <row r="17300" ht="14.25" customHeight="1" spans="1:6" x14ac:dyDescent="0.25">
      <c r="A17300" s="232">
        <v>43826</v>
      </c>
      <c r="B17300" s="233">
        <v>361</v>
      </c>
      <c r="C17300" s="233">
        <v>19</v>
      </c>
      <c r="D17300" s="234">
        <v>0.375</v>
      </c>
      <c r="E17300" s="235">
        <v>0.0000024866291056122075</v>
      </c>
      <c r="F17300" s="235">
        <v>0.00007581704466873579</v>
      </c>
    </row>
    <row r="17301" ht="14.25" customHeight="1" spans="1:6" x14ac:dyDescent="0.25">
      <c r="A17301" s="232">
        <v>43826</v>
      </c>
      <c r="B17301" s="233">
        <v>361</v>
      </c>
      <c r="C17301" s="233">
        <v>20</v>
      </c>
      <c r="D17301" s="234">
        <v>0.3958333333321207</v>
      </c>
      <c r="E17301" s="235">
        <v>0.00001069218651114822</v>
      </c>
      <c r="F17301" s="235">
        <v>0.00008062446625935576</v>
      </c>
    </row>
    <row r="17302" ht="14.25" customHeight="1" spans="1:6" x14ac:dyDescent="0.25">
      <c r="A17302" s="232">
        <v>43826</v>
      </c>
      <c r="B17302" s="233">
        <v>361</v>
      </c>
      <c r="C17302" s="233">
        <v>21</v>
      </c>
      <c r="D17302" s="234">
        <v>0.4166666666678793</v>
      </c>
      <c r="E17302" s="235">
        <v>0.00002607551189358685</v>
      </c>
      <c r="F17302" s="235">
        <v>0.0000817261670405395</v>
      </c>
    </row>
    <row r="17303" ht="14.25" customHeight="1" spans="1:6" x14ac:dyDescent="0.25">
      <c r="A17303" s="232">
        <v>43826</v>
      </c>
      <c r="B17303" s="233">
        <v>361</v>
      </c>
      <c r="C17303" s="233">
        <v>22</v>
      </c>
      <c r="D17303" s="234">
        <v>0.4375</v>
      </c>
      <c r="E17303" s="235">
        <v>0.00004192323731226336</v>
      </c>
      <c r="F17303" s="235">
        <v>0.00008322848628760824</v>
      </c>
    </row>
    <row r="17304" ht="14.25" customHeight="1" spans="1:6" x14ac:dyDescent="0.25">
      <c r="A17304" s="232">
        <v>43826</v>
      </c>
      <c r="B17304" s="233">
        <v>361</v>
      </c>
      <c r="C17304" s="233">
        <v>23</v>
      </c>
      <c r="D17304" s="234">
        <v>0.4583333333321207</v>
      </c>
      <c r="E17304" s="235">
        <v>0.00005754242762519168</v>
      </c>
      <c r="F17304" s="235">
        <v>0.00008132554857465449</v>
      </c>
    </row>
    <row r="17305" ht="14.25" customHeight="1" spans="1:6" x14ac:dyDescent="0.25">
      <c r="A17305" s="232">
        <v>43826</v>
      </c>
      <c r="B17305" s="233">
        <v>361</v>
      </c>
      <c r="C17305" s="233">
        <v>24</v>
      </c>
      <c r="D17305" s="234">
        <v>0.4791666666678793</v>
      </c>
      <c r="E17305" s="235">
        <v>0.0000663532376352163</v>
      </c>
      <c r="F17305" s="235">
        <v>0.00008222694012289575</v>
      </c>
    </row>
    <row r="17306" ht="14.25" customHeight="1" spans="1:6" x14ac:dyDescent="0.25">
      <c r="A17306" s="232">
        <v>43826</v>
      </c>
      <c r="B17306" s="233">
        <v>361</v>
      </c>
      <c r="C17306" s="233">
        <v>25</v>
      </c>
      <c r="D17306" s="234">
        <v>0.5</v>
      </c>
      <c r="E17306" s="235">
        <v>0.00007925754158122146</v>
      </c>
      <c r="F17306" s="235">
        <v>0.00008312833167113699</v>
      </c>
    </row>
    <row r="17307" ht="14.25" customHeight="1" spans="1:6" x14ac:dyDescent="0.25">
      <c r="A17307" s="232">
        <v>43826</v>
      </c>
      <c r="B17307" s="233">
        <v>361</v>
      </c>
      <c r="C17307" s="233">
        <v>26</v>
      </c>
      <c r="D17307" s="234">
        <v>0.5208333333321207</v>
      </c>
      <c r="E17307" s="235">
        <v>0.00008304835066440858</v>
      </c>
      <c r="F17307" s="235">
        <v>0.00008192647627348199</v>
      </c>
    </row>
    <row r="17308" ht="14.25" customHeight="1" spans="1:6" x14ac:dyDescent="0.25">
      <c r="A17308" s="232">
        <v>43826</v>
      </c>
      <c r="B17308" s="233">
        <v>361</v>
      </c>
      <c r="C17308" s="233">
        <v>27</v>
      </c>
      <c r="D17308" s="234">
        <v>0.5416666666678793</v>
      </c>
      <c r="E17308" s="235">
        <v>0.00007802372309013422</v>
      </c>
      <c r="F17308" s="235">
        <v>0.00008182632165701075</v>
      </c>
    </row>
    <row r="17309" ht="14.25" customHeight="1" spans="1:6" x14ac:dyDescent="0.25">
      <c r="A17309" s="232">
        <v>43826</v>
      </c>
      <c r="B17309" s="233">
        <v>361</v>
      </c>
      <c r="C17309" s="233">
        <v>28</v>
      </c>
      <c r="D17309" s="234">
        <v>0.5625</v>
      </c>
      <c r="E17309" s="235">
        <v>0.00007147267954592247</v>
      </c>
      <c r="F17309" s="235">
        <v>0.00007982322932758575</v>
      </c>
    </row>
    <row r="17310" ht="14.25" customHeight="1" spans="1:6" x14ac:dyDescent="0.25">
      <c r="A17310" s="232">
        <v>43826</v>
      </c>
      <c r="B17310" s="233">
        <v>361</v>
      </c>
      <c r="C17310" s="233">
        <v>29</v>
      </c>
      <c r="D17310" s="234">
        <v>0.5833333333321207</v>
      </c>
      <c r="E17310" s="235">
        <v>0.0000630170152675826</v>
      </c>
      <c r="F17310" s="235">
        <v>0.00007771998238168954</v>
      </c>
    </row>
    <row r="17311" ht="14.25" customHeight="1" spans="1:6" x14ac:dyDescent="0.25">
      <c r="A17311" s="232">
        <v>43826</v>
      </c>
      <c r="B17311" s="233">
        <v>361</v>
      </c>
      <c r="C17311" s="233">
        <v>30</v>
      </c>
      <c r="D17311" s="234">
        <v>0.6041666666678793</v>
      </c>
      <c r="E17311" s="235">
        <v>0.00005645802103920679</v>
      </c>
      <c r="F17311" s="235">
        <v>0.0000809249301087695</v>
      </c>
    </row>
    <row r="17312" ht="14.25" customHeight="1" spans="1:6" x14ac:dyDescent="0.25">
      <c r="A17312" s="232">
        <v>43826</v>
      </c>
      <c r="B17312" s="233">
        <v>361</v>
      </c>
      <c r="C17312" s="233">
        <v>31</v>
      </c>
      <c r="D17312" s="234">
        <v>0.625</v>
      </c>
      <c r="E17312" s="235">
        <v>0.00004573679252777193</v>
      </c>
      <c r="F17312" s="235">
        <v>0.000082727713205252</v>
      </c>
    </row>
    <row r="17313" ht="14.25" customHeight="1" spans="1:6" x14ac:dyDescent="0.25">
      <c r="A17313" s="232">
        <v>43826</v>
      </c>
      <c r="B17313" s="233">
        <v>361</v>
      </c>
      <c r="C17313" s="233">
        <v>32</v>
      </c>
      <c r="D17313" s="234">
        <v>0.6458333333321207</v>
      </c>
      <c r="E17313" s="235">
        <v>0.000029331874995643067</v>
      </c>
      <c r="F17313" s="235">
        <v>0.00008723467094645821</v>
      </c>
    </row>
    <row r="17314" ht="14.25" customHeight="1" spans="1:6" x14ac:dyDescent="0.25">
      <c r="A17314" s="232">
        <v>43826</v>
      </c>
      <c r="B17314" s="233">
        <v>361</v>
      </c>
      <c r="C17314" s="233">
        <v>33</v>
      </c>
      <c r="D17314" s="234">
        <v>0.6666666666678793</v>
      </c>
      <c r="E17314" s="235">
        <v>0.00001707306140443737</v>
      </c>
      <c r="F17314" s="235">
        <v>0.00009394503025003191</v>
      </c>
    </row>
    <row r="17315" ht="14.25" customHeight="1" spans="1:6" x14ac:dyDescent="0.25">
      <c r="A17315" s="232">
        <v>43826</v>
      </c>
      <c r="B17315" s="233">
        <v>361</v>
      </c>
      <c r="C17315" s="233">
        <v>34</v>
      </c>
      <c r="D17315" s="234">
        <v>0.6875</v>
      </c>
      <c r="E17315" s="235">
        <v>0.000007651449800104713</v>
      </c>
      <c r="F17315" s="235">
        <v>0.00010551288845246122</v>
      </c>
    </row>
    <row r="17316" ht="14.25" customHeight="1" spans="1:6" x14ac:dyDescent="0.25">
      <c r="A17316" s="232">
        <v>43826</v>
      </c>
      <c r="B17316" s="233">
        <v>361</v>
      </c>
      <c r="C17316" s="233">
        <v>35</v>
      </c>
      <c r="D17316" s="234">
        <v>0.7083333333321207</v>
      </c>
      <c r="E17316" s="235">
        <v>0.000002336776113133959</v>
      </c>
      <c r="F17316" s="235">
        <v>0.00011370553607980945</v>
      </c>
    </row>
    <row r="17317" ht="14.25" customHeight="1" spans="1:6" x14ac:dyDescent="0.25">
      <c r="A17317" s="232">
        <v>43826</v>
      </c>
      <c r="B17317" s="233">
        <v>361</v>
      </c>
      <c r="C17317" s="233">
        <v>36</v>
      </c>
      <c r="D17317" s="234">
        <v>0.7291666666678793</v>
      </c>
      <c r="E17317" s="235">
        <v>3.213005573350681e-8</v>
      </c>
      <c r="F17317" s="235">
        <v>0.00011757150427559965</v>
      </c>
    </row>
    <row r="17318" ht="14.25" customHeight="1" spans="1:6" x14ac:dyDescent="0.25">
      <c r="A17318" s="232">
        <v>43826</v>
      </c>
      <c r="B17318" s="233">
        <v>361</v>
      </c>
      <c r="C17318" s="233">
        <v>37</v>
      </c>
      <c r="D17318" s="234">
        <v>0.75</v>
      </c>
      <c r="E17318" s="235">
        <v>0</v>
      </c>
      <c r="F17318" s="235">
        <v>0.00011739122596595142</v>
      </c>
    </row>
    <row r="17319" ht="14.25" customHeight="1" spans="1:6" x14ac:dyDescent="0.25">
      <c r="A17319" s="232">
        <v>43826</v>
      </c>
      <c r="B17319" s="233">
        <v>361</v>
      </c>
      <c r="C17319" s="233">
        <v>38</v>
      </c>
      <c r="D17319" s="234">
        <v>0.7708333333321207</v>
      </c>
      <c r="E17319" s="235">
        <v>0</v>
      </c>
      <c r="F17319" s="235">
        <v>0.00011423635554710706</v>
      </c>
    </row>
    <row r="17320" ht="14.25" customHeight="1" spans="1:6" x14ac:dyDescent="0.25">
      <c r="A17320" s="232">
        <v>43826</v>
      </c>
      <c r="B17320" s="233">
        <v>361</v>
      </c>
      <c r="C17320" s="233">
        <v>39</v>
      </c>
      <c r="D17320" s="234">
        <v>0.7916666666678793</v>
      </c>
      <c r="E17320" s="235">
        <v>0</v>
      </c>
      <c r="F17320" s="235">
        <v>0.00010716543962423684</v>
      </c>
    </row>
    <row r="17321" ht="14.25" customHeight="1" spans="1:6" x14ac:dyDescent="0.25">
      <c r="A17321" s="232">
        <v>43826</v>
      </c>
      <c r="B17321" s="233">
        <v>361</v>
      </c>
      <c r="C17321" s="233">
        <v>40</v>
      </c>
      <c r="D17321" s="234">
        <v>0.8125</v>
      </c>
      <c r="E17321" s="235">
        <v>0</v>
      </c>
      <c r="F17321" s="235">
        <v>0.00010220778610891</v>
      </c>
    </row>
    <row r="17322" ht="14.25" customHeight="1" spans="1:6" x14ac:dyDescent="0.25">
      <c r="A17322" s="232">
        <v>43826</v>
      </c>
      <c r="B17322" s="233">
        <v>361</v>
      </c>
      <c r="C17322" s="233">
        <v>41</v>
      </c>
      <c r="D17322" s="234">
        <v>0.8333333333321207</v>
      </c>
      <c r="E17322" s="235">
        <v>0</v>
      </c>
      <c r="F17322" s="235">
        <v>0.00009885260645712315</v>
      </c>
    </row>
    <row r="17323" ht="14.25" customHeight="1" spans="1:6" x14ac:dyDescent="0.25">
      <c r="A17323" s="232">
        <v>43826</v>
      </c>
      <c r="B17323" s="233">
        <v>361</v>
      </c>
      <c r="C17323" s="233">
        <v>42</v>
      </c>
      <c r="D17323" s="234">
        <v>0.8541666666678793</v>
      </c>
      <c r="E17323" s="235">
        <v>0</v>
      </c>
      <c r="F17323" s="235">
        <v>0.00009354441178414693</v>
      </c>
    </row>
    <row r="17324" ht="14.25" customHeight="1" spans="1:6" x14ac:dyDescent="0.25">
      <c r="A17324" s="232">
        <v>43826</v>
      </c>
      <c r="B17324" s="233">
        <v>361</v>
      </c>
      <c r="C17324" s="233">
        <v>43</v>
      </c>
      <c r="D17324" s="234">
        <v>0.875</v>
      </c>
      <c r="E17324" s="235">
        <v>0</v>
      </c>
      <c r="F17324" s="235">
        <v>0.00008973853635823944</v>
      </c>
    </row>
    <row r="17325" ht="14.25" customHeight="1" spans="1:6" x14ac:dyDescent="0.25">
      <c r="A17325" s="232">
        <v>43826</v>
      </c>
      <c r="B17325" s="233">
        <v>361</v>
      </c>
      <c r="C17325" s="233">
        <v>44</v>
      </c>
      <c r="D17325" s="234">
        <v>0.8958333333321207</v>
      </c>
      <c r="E17325" s="235">
        <v>0</v>
      </c>
      <c r="F17325" s="235">
        <v>0.00008593266093233197</v>
      </c>
    </row>
    <row r="17326" ht="14.25" customHeight="1" spans="1:6" x14ac:dyDescent="0.25">
      <c r="A17326" s="232">
        <v>43826</v>
      </c>
      <c r="B17326" s="233">
        <v>361</v>
      </c>
      <c r="C17326" s="233">
        <v>45</v>
      </c>
      <c r="D17326" s="234">
        <v>0.9166666666678793</v>
      </c>
      <c r="E17326" s="235">
        <v>0</v>
      </c>
      <c r="F17326" s="235">
        <v>0.00008062446625935576</v>
      </c>
    </row>
    <row r="17327" ht="14.25" customHeight="1" spans="1:6" x14ac:dyDescent="0.25">
      <c r="A17327" s="232">
        <v>43826</v>
      </c>
      <c r="B17327" s="233">
        <v>361</v>
      </c>
      <c r="C17327" s="233">
        <v>46</v>
      </c>
      <c r="D17327" s="234">
        <v>0.9375</v>
      </c>
      <c r="E17327" s="235">
        <v>0</v>
      </c>
      <c r="F17327" s="235">
        <v>0.00007211132385929955</v>
      </c>
    </row>
    <row r="17328" ht="14.25" customHeight="1" spans="1:6" x14ac:dyDescent="0.25">
      <c r="A17328" s="232">
        <v>43826</v>
      </c>
      <c r="B17328" s="233">
        <v>361</v>
      </c>
      <c r="C17328" s="233">
        <v>47</v>
      </c>
      <c r="D17328" s="234">
        <v>0.9583333333321207</v>
      </c>
      <c r="E17328" s="235">
        <v>0</v>
      </c>
      <c r="F17328" s="235">
        <v>0.0000661020468710246</v>
      </c>
    </row>
    <row r="17329" ht="14.25" customHeight="1" spans="1:6" x14ac:dyDescent="0.25">
      <c r="A17329" s="232">
        <v>43826</v>
      </c>
      <c r="B17329" s="233">
        <v>361</v>
      </c>
      <c r="C17329" s="233">
        <v>48</v>
      </c>
      <c r="D17329" s="234">
        <v>0.9791666666678793</v>
      </c>
      <c r="E17329" s="235">
        <v>0</v>
      </c>
      <c r="F17329" s="235">
        <v>0.00005989246064980713</v>
      </c>
    </row>
    <row r="17330" ht="14.25" customHeight="1" spans="1:6" x14ac:dyDescent="0.25">
      <c r="A17330" s="232">
        <v>43827</v>
      </c>
      <c r="B17330" s="233">
        <v>362</v>
      </c>
      <c r="C17330" s="233">
        <v>1</v>
      </c>
      <c r="D17330" s="234">
        <v>0</v>
      </c>
      <c r="E17330" s="235">
        <v>0</v>
      </c>
      <c r="F17330" s="235">
        <v>0.00005318210134623342</v>
      </c>
    </row>
    <row r="17331" ht="14.25" customHeight="1" spans="1:6" x14ac:dyDescent="0.25">
      <c r="A17331" s="232">
        <v>43827</v>
      </c>
      <c r="B17331" s="233">
        <v>362</v>
      </c>
      <c r="C17331" s="233">
        <v>2</v>
      </c>
      <c r="D17331" s="234">
        <v>0.020833333332120674</v>
      </c>
      <c r="E17331" s="235">
        <v>0</v>
      </c>
      <c r="F17331" s="235">
        <v>0.000046071123576774715</v>
      </c>
    </row>
    <row r="17332" ht="14.25" customHeight="1" spans="1:6" x14ac:dyDescent="0.25">
      <c r="A17332" s="232">
        <v>43827</v>
      </c>
      <c r="B17332" s="233">
        <v>362</v>
      </c>
      <c r="C17332" s="233">
        <v>3</v>
      </c>
      <c r="D17332" s="234">
        <v>0.041666666667879326</v>
      </c>
      <c r="E17332" s="235">
        <v>0</v>
      </c>
      <c r="F17332" s="235">
        <v>0.00004326679431557974</v>
      </c>
    </row>
    <row r="17333" ht="14.25" customHeight="1" spans="1:6" x14ac:dyDescent="0.25">
      <c r="A17333" s="232">
        <v>43827</v>
      </c>
      <c r="B17333" s="233">
        <v>362</v>
      </c>
      <c r="C17333" s="233">
        <v>4</v>
      </c>
      <c r="D17333" s="234">
        <v>0.0625</v>
      </c>
      <c r="E17333" s="235">
        <v>0</v>
      </c>
      <c r="F17333" s="235">
        <v>0.00003986153735555726</v>
      </c>
    </row>
    <row r="17334" ht="14.25" customHeight="1" spans="1:6" x14ac:dyDescent="0.25">
      <c r="A17334" s="232">
        <v>43827</v>
      </c>
      <c r="B17334" s="233">
        <v>362</v>
      </c>
      <c r="C17334" s="233">
        <v>5</v>
      </c>
      <c r="D17334" s="234">
        <v>0.08333333333212067</v>
      </c>
      <c r="E17334" s="235">
        <v>0</v>
      </c>
      <c r="F17334" s="235">
        <v>0.000036957053477891026</v>
      </c>
    </row>
    <row r="17335" ht="14.25" customHeight="1" spans="1:6" x14ac:dyDescent="0.25">
      <c r="A17335" s="232">
        <v>43827</v>
      </c>
      <c r="B17335" s="233">
        <v>362</v>
      </c>
      <c r="C17335" s="233">
        <v>6</v>
      </c>
      <c r="D17335" s="234">
        <v>0.10416666666787933</v>
      </c>
      <c r="E17335" s="235">
        <v>0</v>
      </c>
      <c r="F17335" s="235">
        <v>0.000034453188066109795</v>
      </c>
    </row>
    <row r="17336" ht="14.25" customHeight="1" spans="1:6" x14ac:dyDescent="0.25">
      <c r="A17336" s="232">
        <v>43827</v>
      </c>
      <c r="B17336" s="233">
        <v>362</v>
      </c>
      <c r="C17336" s="233">
        <v>7</v>
      </c>
      <c r="D17336" s="234">
        <v>0.125</v>
      </c>
      <c r="E17336" s="235">
        <v>0</v>
      </c>
      <c r="F17336" s="235">
        <v>0.000034753651915523535</v>
      </c>
    </row>
    <row r="17337" ht="14.25" customHeight="1" spans="1:6" x14ac:dyDescent="0.25">
      <c r="A17337" s="232">
        <v>43827</v>
      </c>
      <c r="B17337" s="233">
        <v>362</v>
      </c>
      <c r="C17337" s="233">
        <v>8</v>
      </c>
      <c r="D17337" s="234">
        <v>0.14583333333212067</v>
      </c>
      <c r="E17337" s="235">
        <v>0</v>
      </c>
      <c r="F17337" s="235">
        <v>0.000033952414983753533</v>
      </c>
    </row>
    <row r="17338" ht="14.25" customHeight="1" spans="1:6" x14ac:dyDescent="0.25">
      <c r="A17338" s="232">
        <v>43827</v>
      </c>
      <c r="B17338" s="233">
        <v>362</v>
      </c>
      <c r="C17338" s="233">
        <v>9</v>
      </c>
      <c r="D17338" s="234">
        <v>0.16666666666787933</v>
      </c>
      <c r="E17338" s="235">
        <v>0</v>
      </c>
      <c r="F17338" s="235">
        <v>0.00003335148728492605</v>
      </c>
    </row>
    <row r="17339" ht="14.25" customHeight="1" spans="1:6" x14ac:dyDescent="0.25">
      <c r="A17339" s="232">
        <v>43827</v>
      </c>
      <c r="B17339" s="233">
        <v>362</v>
      </c>
      <c r="C17339" s="233">
        <v>10</v>
      </c>
      <c r="D17339" s="234">
        <v>0.1875</v>
      </c>
      <c r="E17339" s="235">
        <v>0</v>
      </c>
      <c r="F17339" s="235">
        <v>0.000032950868819041045</v>
      </c>
    </row>
    <row r="17340" ht="14.25" customHeight="1" spans="1:6" x14ac:dyDescent="0.25">
      <c r="A17340" s="232">
        <v>43827</v>
      </c>
      <c r="B17340" s="233">
        <v>362</v>
      </c>
      <c r="C17340" s="233">
        <v>11</v>
      </c>
      <c r="D17340" s="234">
        <v>0.20833333333212067</v>
      </c>
      <c r="E17340" s="235">
        <v>0</v>
      </c>
      <c r="F17340" s="235">
        <v>0.00003465349729905229</v>
      </c>
    </row>
    <row r="17341" ht="14.25" customHeight="1" spans="1:6" x14ac:dyDescent="0.25">
      <c r="A17341" s="232">
        <v>43827</v>
      </c>
      <c r="B17341" s="233">
        <v>362</v>
      </c>
      <c r="C17341" s="233">
        <v>12</v>
      </c>
      <c r="D17341" s="234">
        <v>0.22916666666787933</v>
      </c>
      <c r="E17341" s="235">
        <v>0</v>
      </c>
      <c r="F17341" s="235">
        <v>0.00003645628039553478</v>
      </c>
    </row>
    <row r="17342" ht="14.25" customHeight="1" spans="1:6" x14ac:dyDescent="0.25">
      <c r="A17342" s="232">
        <v>43827</v>
      </c>
      <c r="B17342" s="233">
        <v>362</v>
      </c>
      <c r="C17342" s="233">
        <v>13</v>
      </c>
      <c r="D17342" s="234">
        <v>0.25</v>
      </c>
      <c r="E17342" s="235">
        <v>0</v>
      </c>
      <c r="F17342" s="235">
        <v>0.000040662774287327245</v>
      </c>
    </row>
    <row r="17343" ht="14.25" customHeight="1" spans="1:6" x14ac:dyDescent="0.25">
      <c r="A17343" s="232">
        <v>43827</v>
      </c>
      <c r="B17343" s="233">
        <v>362</v>
      </c>
      <c r="C17343" s="233">
        <v>14</v>
      </c>
      <c r="D17343" s="234">
        <v>0.2708333333321207</v>
      </c>
      <c r="E17343" s="235">
        <v>0</v>
      </c>
      <c r="F17343" s="235">
        <v>0.000043366948932050984</v>
      </c>
    </row>
    <row r="17344" ht="14.25" customHeight="1" spans="1:6" x14ac:dyDescent="0.25">
      <c r="A17344" s="232">
        <v>43827</v>
      </c>
      <c r="B17344" s="233">
        <v>362</v>
      </c>
      <c r="C17344" s="233">
        <v>15</v>
      </c>
      <c r="D17344" s="234">
        <v>0.2916666666678793</v>
      </c>
      <c r="E17344" s="235">
        <v>0</v>
      </c>
      <c r="F17344" s="235">
        <v>0.000047573442823843464</v>
      </c>
    </row>
    <row r="17345" ht="14.25" customHeight="1" spans="1:6" x14ac:dyDescent="0.25">
      <c r="A17345" s="232">
        <v>43827</v>
      </c>
      <c r="B17345" s="233">
        <v>362</v>
      </c>
      <c r="C17345" s="233">
        <v>16</v>
      </c>
      <c r="D17345" s="234">
        <v>0.3125</v>
      </c>
      <c r="E17345" s="235">
        <v>2.2009852763600578e-8</v>
      </c>
      <c r="F17345" s="235">
        <v>0.0000567876675391984</v>
      </c>
    </row>
    <row r="17346" ht="14.25" customHeight="1" spans="1:6" x14ac:dyDescent="0.25">
      <c r="A17346" s="232">
        <v>43827</v>
      </c>
      <c r="B17346" s="233">
        <v>362</v>
      </c>
      <c r="C17346" s="233">
        <v>17</v>
      </c>
      <c r="D17346" s="234">
        <v>0.3333333333321207</v>
      </c>
      <c r="E17346" s="235">
        <v>6.244139742009709e-7</v>
      </c>
      <c r="F17346" s="235">
        <v>0.00006239632606158836</v>
      </c>
    </row>
    <row r="17347" ht="14.25" customHeight="1" spans="1:6" x14ac:dyDescent="0.25">
      <c r="A17347" s="232">
        <v>43827</v>
      </c>
      <c r="B17347" s="233">
        <v>362</v>
      </c>
      <c r="C17347" s="233">
        <v>18</v>
      </c>
      <c r="D17347" s="234">
        <v>0.3541666666678793</v>
      </c>
      <c r="E17347" s="235">
        <v>0.0000012448822044891395</v>
      </c>
      <c r="F17347" s="235">
        <v>0.00006970761306398956</v>
      </c>
    </row>
    <row r="17348" ht="14.25" customHeight="1" spans="1:6" x14ac:dyDescent="0.25">
      <c r="A17348" s="232">
        <v>43827</v>
      </c>
      <c r="B17348" s="233">
        <v>362</v>
      </c>
      <c r="C17348" s="233">
        <v>19</v>
      </c>
      <c r="D17348" s="234">
        <v>0.375</v>
      </c>
      <c r="E17348" s="235">
        <v>0.000004904639804248652</v>
      </c>
      <c r="F17348" s="235">
        <v>0.00007611750851814954</v>
      </c>
    </row>
    <row r="17349" ht="14.25" customHeight="1" spans="1:6" x14ac:dyDescent="0.25">
      <c r="A17349" s="232">
        <v>43827</v>
      </c>
      <c r="B17349" s="233">
        <v>362</v>
      </c>
      <c r="C17349" s="233">
        <v>20</v>
      </c>
      <c r="D17349" s="234">
        <v>0.3958333333321207</v>
      </c>
      <c r="E17349" s="235">
        <v>0.00002376902770051506</v>
      </c>
      <c r="F17349" s="235">
        <v>0.0000809249301087695</v>
      </c>
    </row>
    <row r="17350" ht="14.25" customHeight="1" spans="1:6" x14ac:dyDescent="0.25">
      <c r="A17350" s="232">
        <v>43827</v>
      </c>
      <c r="B17350" s="233">
        <v>362</v>
      </c>
      <c r="C17350" s="233">
        <v>21</v>
      </c>
      <c r="D17350" s="234">
        <v>0.4166666666678793</v>
      </c>
      <c r="E17350" s="235">
        <v>0.00004035046650652316</v>
      </c>
      <c r="F17350" s="235">
        <v>0.0000821267855064245</v>
      </c>
    </row>
    <row r="17351" ht="14.25" customHeight="1" spans="1:6" x14ac:dyDescent="0.25">
      <c r="A17351" s="232">
        <v>43827</v>
      </c>
      <c r="B17351" s="233">
        <v>362</v>
      </c>
      <c r="C17351" s="233">
        <v>22</v>
      </c>
      <c r="D17351" s="234">
        <v>0.4375</v>
      </c>
      <c r="E17351" s="235">
        <v>0.00007555290289823269</v>
      </c>
      <c r="F17351" s="235">
        <v>0.00008372925936996448</v>
      </c>
    </row>
    <row r="17352" ht="14.25" customHeight="1" spans="1:6" x14ac:dyDescent="0.25">
      <c r="A17352" s="232">
        <v>43827</v>
      </c>
      <c r="B17352" s="233">
        <v>362</v>
      </c>
      <c r="C17352" s="233">
        <v>23</v>
      </c>
      <c r="D17352" s="234">
        <v>0.4583333333321207</v>
      </c>
      <c r="E17352" s="235">
        <v>0.00009797804927271296</v>
      </c>
      <c r="F17352" s="235">
        <v>0.00008182632165701075</v>
      </c>
    </row>
    <row r="17353" ht="14.25" customHeight="1" spans="1:6" x14ac:dyDescent="0.25">
      <c r="A17353" s="232">
        <v>43827</v>
      </c>
      <c r="B17353" s="233">
        <v>362</v>
      </c>
      <c r="C17353" s="233">
        <v>24</v>
      </c>
      <c r="D17353" s="234">
        <v>0.4791666666678793</v>
      </c>
      <c r="E17353" s="235">
        <v>0.00010226242616739526</v>
      </c>
      <c r="F17353" s="235">
        <v>0.00008282786782172324</v>
      </c>
    </row>
    <row r="17354" ht="14.25" customHeight="1" spans="1:6" x14ac:dyDescent="0.25">
      <c r="A17354" s="232">
        <v>43827</v>
      </c>
      <c r="B17354" s="233">
        <v>362</v>
      </c>
      <c r="C17354" s="233">
        <v>25</v>
      </c>
      <c r="D17354" s="234">
        <v>0.5</v>
      </c>
      <c r="E17354" s="235">
        <v>0.00010806367950627357</v>
      </c>
      <c r="F17354" s="235">
        <v>0.00008362910475349323</v>
      </c>
    </row>
    <row r="17355" ht="14.25" customHeight="1" spans="1:6" x14ac:dyDescent="0.25">
      <c r="A17355" s="232">
        <v>43827</v>
      </c>
      <c r="B17355" s="233">
        <v>362</v>
      </c>
      <c r="C17355" s="233">
        <v>26</v>
      </c>
      <c r="D17355" s="234">
        <v>0.5208333333321207</v>
      </c>
      <c r="E17355" s="235">
        <v>0.00010907892717568492</v>
      </c>
      <c r="F17355" s="235">
        <v>0.00008242724935583825</v>
      </c>
    </row>
    <row r="17356" ht="14.25" customHeight="1" spans="1:6" x14ac:dyDescent="0.25">
      <c r="A17356" s="232">
        <v>43827</v>
      </c>
      <c r="B17356" s="233">
        <v>362</v>
      </c>
      <c r="C17356" s="233">
        <v>27</v>
      </c>
      <c r="D17356" s="234">
        <v>0.5416666666678793</v>
      </c>
      <c r="E17356" s="235">
        <v>0.00010759919443758003</v>
      </c>
      <c r="F17356" s="235">
        <v>0.00008242724935583825</v>
      </c>
    </row>
    <row r="17357" ht="14.25" customHeight="1" spans="1:6" x14ac:dyDescent="0.25">
      <c r="A17357" s="232">
        <v>43827</v>
      </c>
      <c r="B17357" s="233">
        <v>362</v>
      </c>
      <c r="C17357" s="233">
        <v>28</v>
      </c>
      <c r="D17357" s="234">
        <v>0.5625</v>
      </c>
      <c r="E17357" s="235">
        <v>0.00007276129692059749</v>
      </c>
      <c r="F17357" s="235">
        <v>0.00008042415702641325</v>
      </c>
    </row>
    <row r="17358" ht="14.25" customHeight="1" spans="1:6" x14ac:dyDescent="0.25">
      <c r="A17358" s="232">
        <v>43827</v>
      </c>
      <c r="B17358" s="233">
        <v>362</v>
      </c>
      <c r="C17358" s="233">
        <v>29</v>
      </c>
      <c r="D17358" s="234">
        <v>0.5833333333321207</v>
      </c>
      <c r="E17358" s="235">
        <v>0.00004020228325120469</v>
      </c>
      <c r="F17358" s="235">
        <v>0.00007832091008051702</v>
      </c>
    </row>
    <row r="17359" ht="14.25" customHeight="1" spans="1:6" x14ac:dyDescent="0.25">
      <c r="A17359" s="232">
        <v>43827</v>
      </c>
      <c r="B17359" s="233">
        <v>362</v>
      </c>
      <c r="C17359" s="233">
        <v>30</v>
      </c>
      <c r="D17359" s="234">
        <v>0.6041666666678793</v>
      </c>
      <c r="E17359" s="235">
        <v>0.00003379158630476177</v>
      </c>
      <c r="F17359" s="235">
        <v>0.000081525857807597</v>
      </c>
    </row>
    <row r="17360" ht="14.25" customHeight="1" spans="1:6" x14ac:dyDescent="0.25">
      <c r="A17360" s="232">
        <v>43827</v>
      </c>
      <c r="B17360" s="233">
        <v>362</v>
      </c>
      <c r="C17360" s="233">
        <v>31</v>
      </c>
      <c r="D17360" s="234">
        <v>0.625</v>
      </c>
      <c r="E17360" s="235">
        <v>0.000022948896601859246</v>
      </c>
      <c r="F17360" s="235">
        <v>0.00008332864090407948</v>
      </c>
    </row>
    <row r="17361" ht="14.25" customHeight="1" spans="1:6" x14ac:dyDescent="0.25">
      <c r="A17361" s="232">
        <v>43827</v>
      </c>
      <c r="B17361" s="233">
        <v>362</v>
      </c>
      <c r="C17361" s="233">
        <v>32</v>
      </c>
      <c r="D17361" s="234">
        <v>0.6458333333321207</v>
      </c>
      <c r="E17361" s="235">
        <v>0.000013966282670052348</v>
      </c>
      <c r="F17361" s="235">
        <v>0.00008773544402881445</v>
      </c>
    </row>
    <row r="17362" ht="14.25" customHeight="1" spans="1:6" x14ac:dyDescent="0.25">
      <c r="A17362" s="232">
        <v>43827</v>
      </c>
      <c r="B17362" s="233">
        <v>362</v>
      </c>
      <c r="C17362" s="233">
        <v>33</v>
      </c>
      <c r="D17362" s="234">
        <v>0.6666666666678793</v>
      </c>
      <c r="E17362" s="235">
        <v>0.000006262638662021516</v>
      </c>
      <c r="F17362" s="235">
        <v>0.00009444580333238818</v>
      </c>
    </row>
    <row r="17363" ht="14.25" customHeight="1" spans="1:6" x14ac:dyDescent="0.25">
      <c r="A17363" s="232">
        <v>43827</v>
      </c>
      <c r="B17363" s="233">
        <v>362</v>
      </c>
      <c r="C17363" s="233">
        <v>34</v>
      </c>
      <c r="D17363" s="234">
        <v>0.6875</v>
      </c>
      <c r="E17363" s="235">
        <v>0.0000027011531238799647</v>
      </c>
      <c r="F17363" s="235">
        <v>0.00010588346053340484</v>
      </c>
    </row>
    <row r="17364" ht="14.25" customHeight="1" spans="1:6" x14ac:dyDescent="0.25">
      <c r="A17364" s="232">
        <v>43827</v>
      </c>
      <c r="B17364" s="233">
        <v>362</v>
      </c>
      <c r="C17364" s="233">
        <v>35</v>
      </c>
      <c r="D17364" s="234">
        <v>0.7083333333321207</v>
      </c>
      <c r="E17364" s="235">
        <v>6.914943349445167e-7</v>
      </c>
      <c r="F17364" s="235">
        <v>0.0001140961390840473</v>
      </c>
    </row>
    <row r="17365" ht="14.25" customHeight="1" spans="1:6" x14ac:dyDescent="0.25">
      <c r="A17365" s="232">
        <v>43827</v>
      </c>
      <c r="B17365" s="233">
        <v>362</v>
      </c>
      <c r="C17365" s="233">
        <v>36</v>
      </c>
      <c r="D17365" s="234">
        <v>0.7291666666678793</v>
      </c>
      <c r="E17365" s="235">
        <v>1.9852024061286797e-8</v>
      </c>
      <c r="F17365" s="235">
        <v>0.00011799215366477889</v>
      </c>
    </row>
    <row r="17366" ht="14.25" customHeight="1" spans="1:6" x14ac:dyDescent="0.25">
      <c r="A17366" s="232">
        <v>43827</v>
      </c>
      <c r="B17366" s="233">
        <v>362</v>
      </c>
      <c r="C17366" s="233">
        <v>37</v>
      </c>
      <c r="D17366" s="234">
        <v>0.75</v>
      </c>
      <c r="E17366" s="235">
        <v>0</v>
      </c>
      <c r="F17366" s="235">
        <v>0.0001177517825852479</v>
      </c>
    </row>
    <row r="17367" ht="14.25" customHeight="1" spans="1:6" x14ac:dyDescent="0.25">
      <c r="A17367" s="232">
        <v>43827</v>
      </c>
      <c r="B17367" s="233">
        <v>362</v>
      </c>
      <c r="C17367" s="233">
        <v>38</v>
      </c>
      <c r="D17367" s="234">
        <v>0.7708333333321207</v>
      </c>
      <c r="E17367" s="235">
        <v>0</v>
      </c>
      <c r="F17367" s="235">
        <v>0.00011455685031981505</v>
      </c>
    </row>
    <row r="17368" ht="14.25" customHeight="1" spans="1:6" x14ac:dyDescent="0.25">
      <c r="A17368" s="232">
        <v>43827</v>
      </c>
      <c r="B17368" s="233">
        <v>362</v>
      </c>
      <c r="C17368" s="233">
        <v>39</v>
      </c>
      <c r="D17368" s="234">
        <v>0.7916666666678793</v>
      </c>
      <c r="E17368" s="235">
        <v>0</v>
      </c>
      <c r="F17368" s="235">
        <v>0.00010744587255035636</v>
      </c>
    </row>
    <row r="17369" ht="14.25" customHeight="1" spans="1:6" x14ac:dyDescent="0.25">
      <c r="A17369" s="232">
        <v>43827</v>
      </c>
      <c r="B17369" s="233">
        <v>362</v>
      </c>
      <c r="C17369" s="233">
        <v>40</v>
      </c>
      <c r="D17369" s="234">
        <v>0.8125</v>
      </c>
      <c r="E17369" s="235">
        <v>0</v>
      </c>
      <c r="F17369" s="235">
        <v>0.00010250824995832373</v>
      </c>
    </row>
    <row r="17370" ht="14.25" customHeight="1" spans="1:6" x14ac:dyDescent="0.25">
      <c r="A17370" s="232">
        <v>43827</v>
      </c>
      <c r="B17370" s="233">
        <v>362</v>
      </c>
      <c r="C17370" s="233">
        <v>41</v>
      </c>
      <c r="D17370" s="234">
        <v>0.8333333333321207</v>
      </c>
      <c r="E17370" s="235">
        <v>0</v>
      </c>
      <c r="F17370" s="235">
        <v>0.00009915307030653687</v>
      </c>
    </row>
    <row r="17371" ht="14.25" customHeight="1" spans="1:6" x14ac:dyDescent="0.25">
      <c r="A17371" s="232">
        <v>43827</v>
      </c>
      <c r="B17371" s="233">
        <v>362</v>
      </c>
      <c r="C17371" s="233">
        <v>42</v>
      </c>
      <c r="D17371" s="234">
        <v>0.8541666666678793</v>
      </c>
      <c r="E17371" s="235">
        <v>0</v>
      </c>
      <c r="F17371" s="235">
        <v>0.00009374472101708942</v>
      </c>
    </row>
    <row r="17372" ht="14.25" customHeight="1" spans="1:6" x14ac:dyDescent="0.25">
      <c r="A17372" s="232">
        <v>43827</v>
      </c>
      <c r="B17372" s="233">
        <v>362</v>
      </c>
      <c r="C17372" s="233">
        <v>43</v>
      </c>
      <c r="D17372" s="234">
        <v>0.875</v>
      </c>
      <c r="E17372" s="235">
        <v>0</v>
      </c>
      <c r="F17372" s="235">
        <v>0.0000900390002076532</v>
      </c>
    </row>
    <row r="17373" ht="14.25" customHeight="1" spans="1:6" x14ac:dyDescent="0.25">
      <c r="A17373" s="232">
        <v>43827</v>
      </c>
      <c r="B17373" s="233">
        <v>362</v>
      </c>
      <c r="C17373" s="233">
        <v>44</v>
      </c>
      <c r="D17373" s="234">
        <v>0.8958333333321207</v>
      </c>
      <c r="E17373" s="235">
        <v>0</v>
      </c>
      <c r="F17373" s="235">
        <v>0.00008623312478174573</v>
      </c>
    </row>
    <row r="17374" ht="14.25" customHeight="1" spans="1:6" x14ac:dyDescent="0.25">
      <c r="A17374" s="232">
        <v>43827</v>
      </c>
      <c r="B17374" s="233">
        <v>362</v>
      </c>
      <c r="C17374" s="233">
        <v>45</v>
      </c>
      <c r="D17374" s="234">
        <v>0.9166666666678793</v>
      </c>
      <c r="E17374" s="235">
        <v>0</v>
      </c>
      <c r="F17374" s="235">
        <v>0.0000809249301087695</v>
      </c>
    </row>
    <row r="17375" ht="14.25" customHeight="1" spans="1:6" x14ac:dyDescent="0.25">
      <c r="A17375" s="232">
        <v>43827</v>
      </c>
      <c r="B17375" s="233">
        <v>362</v>
      </c>
      <c r="C17375" s="233">
        <v>46</v>
      </c>
      <c r="D17375" s="234">
        <v>0.9375</v>
      </c>
      <c r="E17375" s="235">
        <v>0</v>
      </c>
      <c r="F17375" s="235">
        <v>0.00007231163309224206</v>
      </c>
    </row>
    <row r="17376" ht="14.25" customHeight="1" spans="1:6" x14ac:dyDescent="0.25">
      <c r="A17376" s="232">
        <v>43827</v>
      </c>
      <c r="B17376" s="233">
        <v>362</v>
      </c>
      <c r="C17376" s="233">
        <v>47</v>
      </c>
      <c r="D17376" s="234">
        <v>0.9583333333321207</v>
      </c>
      <c r="E17376" s="235">
        <v>0</v>
      </c>
      <c r="F17376" s="235">
        <v>0.00006630235610396709</v>
      </c>
    </row>
    <row r="17377" ht="14.25" customHeight="1" spans="1:6" x14ac:dyDescent="0.25">
      <c r="A17377" s="232">
        <v>43827</v>
      </c>
      <c r="B17377" s="233">
        <v>362</v>
      </c>
      <c r="C17377" s="233">
        <v>48</v>
      </c>
      <c r="D17377" s="234">
        <v>0.9791666666678793</v>
      </c>
      <c r="E17377" s="235">
        <v>0</v>
      </c>
      <c r="F17377" s="235">
        <v>0.000060092769882749627</v>
      </c>
    </row>
    <row r="17378" ht="14.25" customHeight="1" spans="1:6" x14ac:dyDescent="0.25">
      <c r="A17378" s="232">
        <v>43828</v>
      </c>
      <c r="B17378" s="233">
        <v>363</v>
      </c>
      <c r="C17378" s="233">
        <v>1</v>
      </c>
      <c r="D17378" s="234">
        <v>0</v>
      </c>
      <c r="E17378" s="235">
        <v>0</v>
      </c>
      <c r="F17378" s="235">
        <v>0.00005288163749681968</v>
      </c>
    </row>
    <row r="17379" ht="14.25" customHeight="1" spans="1:6" x14ac:dyDescent="0.25">
      <c r="A17379" s="232">
        <v>43828</v>
      </c>
      <c r="B17379" s="233">
        <v>363</v>
      </c>
      <c r="C17379" s="233">
        <v>2</v>
      </c>
      <c r="D17379" s="234">
        <v>0.020833333332120674</v>
      </c>
      <c r="E17379" s="235">
        <v>0</v>
      </c>
      <c r="F17379" s="235">
        <v>0.00004587081434383222</v>
      </c>
    </row>
    <row r="17380" ht="14.25" customHeight="1" spans="1:6" x14ac:dyDescent="0.25">
      <c r="A17380" s="232">
        <v>43828</v>
      </c>
      <c r="B17380" s="233">
        <v>363</v>
      </c>
      <c r="C17380" s="233">
        <v>3</v>
      </c>
      <c r="D17380" s="234">
        <v>0.041666666667879326</v>
      </c>
      <c r="E17380" s="235">
        <v>0</v>
      </c>
      <c r="F17380" s="235">
        <v>0.00004296633046616598</v>
      </c>
    </row>
    <row r="17381" ht="14.25" customHeight="1" spans="1:6" x14ac:dyDescent="0.25">
      <c r="A17381" s="232">
        <v>43828</v>
      </c>
      <c r="B17381" s="233">
        <v>363</v>
      </c>
      <c r="C17381" s="233">
        <v>4</v>
      </c>
      <c r="D17381" s="234">
        <v>0.0625</v>
      </c>
      <c r="E17381" s="235">
        <v>0</v>
      </c>
      <c r="F17381" s="235">
        <v>0.00003966122812261476</v>
      </c>
    </row>
    <row r="17382" ht="14.25" customHeight="1" spans="1:6" x14ac:dyDescent="0.25">
      <c r="A17382" s="232">
        <v>43828</v>
      </c>
      <c r="B17382" s="233">
        <v>363</v>
      </c>
      <c r="C17382" s="233">
        <v>5</v>
      </c>
      <c r="D17382" s="234">
        <v>0.08333333333212067</v>
      </c>
      <c r="E17382" s="235">
        <v>0</v>
      </c>
      <c r="F17382" s="235">
        <v>0.000036756744244948525</v>
      </c>
    </row>
    <row r="17383" ht="14.25" customHeight="1" spans="1:6" x14ac:dyDescent="0.25">
      <c r="A17383" s="232">
        <v>43828</v>
      </c>
      <c r="B17383" s="233">
        <v>363</v>
      </c>
      <c r="C17383" s="233">
        <v>6</v>
      </c>
      <c r="D17383" s="234">
        <v>0.10416666666787933</v>
      </c>
      <c r="E17383" s="235">
        <v>0</v>
      </c>
      <c r="F17383" s="235">
        <v>0.00003425287883316729</v>
      </c>
    </row>
    <row r="17384" ht="14.25" customHeight="1" spans="1:6" x14ac:dyDescent="0.25">
      <c r="A17384" s="232">
        <v>43828</v>
      </c>
      <c r="B17384" s="233">
        <v>363</v>
      </c>
      <c r="C17384" s="233">
        <v>7</v>
      </c>
      <c r="D17384" s="234">
        <v>0.125</v>
      </c>
      <c r="E17384" s="235">
        <v>0</v>
      </c>
      <c r="F17384" s="235">
        <v>0.00003455334268258104</v>
      </c>
    </row>
    <row r="17385" ht="14.25" customHeight="1" spans="1:6" x14ac:dyDescent="0.25">
      <c r="A17385" s="232">
        <v>43828</v>
      </c>
      <c r="B17385" s="233">
        <v>363</v>
      </c>
      <c r="C17385" s="233">
        <v>8</v>
      </c>
      <c r="D17385" s="234">
        <v>0.14583333333212067</v>
      </c>
      <c r="E17385" s="235">
        <v>0</v>
      </c>
      <c r="F17385" s="235">
        <v>0.00003375210575081104</v>
      </c>
    </row>
    <row r="17386" ht="14.25" customHeight="1" spans="1:6" x14ac:dyDescent="0.25">
      <c r="A17386" s="232">
        <v>43828</v>
      </c>
      <c r="B17386" s="233">
        <v>363</v>
      </c>
      <c r="C17386" s="233">
        <v>9</v>
      </c>
      <c r="D17386" s="234">
        <v>0.16666666666787933</v>
      </c>
      <c r="E17386" s="235">
        <v>0</v>
      </c>
      <c r="F17386" s="235">
        <v>0.000033151178051983545</v>
      </c>
    </row>
    <row r="17387" ht="14.25" customHeight="1" spans="1:6" x14ac:dyDescent="0.25">
      <c r="A17387" s="232">
        <v>43828</v>
      </c>
      <c r="B17387" s="233">
        <v>363</v>
      </c>
      <c r="C17387" s="233">
        <v>10</v>
      </c>
      <c r="D17387" s="234">
        <v>0.1875</v>
      </c>
      <c r="E17387" s="235">
        <v>0</v>
      </c>
      <c r="F17387" s="235">
        <v>0.00003285071420256979</v>
      </c>
    </row>
    <row r="17388" ht="14.25" customHeight="1" spans="1:6" x14ac:dyDescent="0.25">
      <c r="A17388" s="232">
        <v>43828</v>
      </c>
      <c r="B17388" s="233">
        <v>363</v>
      </c>
      <c r="C17388" s="233">
        <v>11</v>
      </c>
      <c r="D17388" s="234">
        <v>0.20833333333212067</v>
      </c>
      <c r="E17388" s="235">
        <v>0</v>
      </c>
      <c r="F17388" s="235">
        <v>0.000034453188066109795</v>
      </c>
    </row>
    <row r="17389" ht="14.25" customHeight="1" spans="1:6" x14ac:dyDescent="0.25">
      <c r="A17389" s="232">
        <v>43828</v>
      </c>
      <c r="B17389" s="233">
        <v>363</v>
      </c>
      <c r="C17389" s="233">
        <v>12</v>
      </c>
      <c r="D17389" s="234">
        <v>0.22916666666787933</v>
      </c>
      <c r="E17389" s="235">
        <v>0</v>
      </c>
      <c r="F17389" s="235">
        <v>0.00003625597116259227</v>
      </c>
    </row>
    <row r="17390" ht="14.25" customHeight="1" spans="1:6" x14ac:dyDescent="0.25">
      <c r="A17390" s="232">
        <v>43828</v>
      </c>
      <c r="B17390" s="233">
        <v>363</v>
      </c>
      <c r="C17390" s="233">
        <v>13</v>
      </c>
      <c r="D17390" s="234">
        <v>0.25</v>
      </c>
      <c r="E17390" s="235">
        <v>0</v>
      </c>
      <c r="F17390" s="235">
        <v>0.000040562619670856</v>
      </c>
    </row>
    <row r="17391" ht="14.25" customHeight="1" spans="1:6" x14ac:dyDescent="0.25">
      <c r="A17391" s="232">
        <v>43828</v>
      </c>
      <c r="B17391" s="233">
        <v>363</v>
      </c>
      <c r="C17391" s="233">
        <v>14</v>
      </c>
      <c r="D17391" s="234">
        <v>0.2708333333321207</v>
      </c>
      <c r="E17391" s="235">
        <v>0</v>
      </c>
      <c r="F17391" s="235">
        <v>0.00004326679431557974</v>
      </c>
    </row>
    <row r="17392" ht="14.25" customHeight="1" spans="1:6" x14ac:dyDescent="0.25">
      <c r="A17392" s="232">
        <v>43828</v>
      </c>
      <c r="B17392" s="233">
        <v>363</v>
      </c>
      <c r="C17392" s="233">
        <v>15</v>
      </c>
      <c r="D17392" s="234">
        <v>0.2916666666678793</v>
      </c>
      <c r="E17392" s="235">
        <v>0</v>
      </c>
      <c r="F17392" s="235">
        <v>0.00004747328820737221</v>
      </c>
    </row>
    <row r="17393" ht="14.25" customHeight="1" spans="1:6" x14ac:dyDescent="0.25">
      <c r="A17393" s="232">
        <v>43828</v>
      </c>
      <c r="B17393" s="233">
        <v>363</v>
      </c>
      <c r="C17393" s="233">
        <v>16</v>
      </c>
      <c r="D17393" s="234">
        <v>0.3125</v>
      </c>
      <c r="E17393" s="235">
        <v>3.0826124318768324e-8</v>
      </c>
      <c r="F17393" s="235">
        <v>0.000056587358306255894</v>
      </c>
    </row>
    <row r="17394" ht="14.25" customHeight="1" spans="1:6" x14ac:dyDescent="0.25">
      <c r="A17394" s="232">
        <v>43828</v>
      </c>
      <c r="B17394" s="233">
        <v>363</v>
      </c>
      <c r="C17394" s="233">
        <v>17</v>
      </c>
      <c r="D17394" s="234">
        <v>0.3333333333321207</v>
      </c>
      <c r="E17394" s="235">
        <v>6.512327023582995e-7</v>
      </c>
      <c r="F17394" s="235">
        <v>0.00006219601682864587</v>
      </c>
    </row>
    <row r="17395" ht="14.25" customHeight="1" spans="1:6" x14ac:dyDescent="0.25">
      <c r="A17395" s="232">
        <v>43828</v>
      </c>
      <c r="B17395" s="233">
        <v>363</v>
      </c>
      <c r="C17395" s="233">
        <v>18</v>
      </c>
      <c r="D17395" s="234">
        <v>0.3541666666678793</v>
      </c>
      <c r="E17395" s="235">
        <v>0.00000207928373754956</v>
      </c>
      <c r="F17395" s="235">
        <v>0.00006940714921457582</v>
      </c>
    </row>
    <row r="17396" ht="14.25" customHeight="1" spans="1:6" x14ac:dyDescent="0.25">
      <c r="A17396" s="232">
        <v>43828</v>
      </c>
      <c r="B17396" s="233">
        <v>363</v>
      </c>
      <c r="C17396" s="233">
        <v>19</v>
      </c>
      <c r="D17396" s="234">
        <v>0.375</v>
      </c>
      <c r="E17396" s="235">
        <v>0.000005445188251915874</v>
      </c>
      <c r="F17396" s="235">
        <v>0.00007581704466873579</v>
      </c>
    </row>
    <row r="17397" ht="14.25" customHeight="1" spans="1:6" x14ac:dyDescent="0.25">
      <c r="A17397" s="232">
        <v>43828</v>
      </c>
      <c r="B17397" s="233">
        <v>363</v>
      </c>
      <c r="C17397" s="233">
        <v>20</v>
      </c>
      <c r="D17397" s="234">
        <v>0.3958333333321207</v>
      </c>
      <c r="E17397" s="235">
        <v>0.000011022709386230136</v>
      </c>
      <c r="F17397" s="235">
        <v>0.00008062446625935576</v>
      </c>
    </row>
    <row r="17398" ht="14.25" customHeight="1" spans="1:6" x14ac:dyDescent="0.25">
      <c r="A17398" s="232">
        <v>43828</v>
      </c>
      <c r="B17398" s="233">
        <v>363</v>
      </c>
      <c r="C17398" s="233">
        <v>21</v>
      </c>
      <c r="D17398" s="234">
        <v>0.4166666666678793</v>
      </c>
      <c r="E17398" s="235">
        <v>0.000021991293784924055</v>
      </c>
      <c r="F17398" s="235">
        <v>0.0000817261670405395</v>
      </c>
    </row>
    <row r="17399" ht="14.25" customHeight="1" spans="1:6" x14ac:dyDescent="0.25">
      <c r="A17399" s="232">
        <v>43828</v>
      </c>
      <c r="B17399" s="233">
        <v>363</v>
      </c>
      <c r="C17399" s="233">
        <v>22</v>
      </c>
      <c r="D17399" s="234">
        <v>0.4375</v>
      </c>
      <c r="E17399" s="235">
        <v>0.00003959666478271836</v>
      </c>
      <c r="F17399" s="235">
        <v>0.00008332864090407948</v>
      </c>
    </row>
    <row r="17400" ht="14.25" customHeight="1" spans="1:6" x14ac:dyDescent="0.25">
      <c r="A17400" s="232">
        <v>43828</v>
      </c>
      <c r="B17400" s="233">
        <v>363</v>
      </c>
      <c r="C17400" s="233">
        <v>23</v>
      </c>
      <c r="D17400" s="234">
        <v>0.4583333333321207</v>
      </c>
      <c r="E17400" s="235">
        <v>0.00006231202780774834</v>
      </c>
      <c r="F17400" s="235">
        <v>0.00008142570319112574</v>
      </c>
    </row>
    <row r="17401" ht="14.25" customHeight="1" spans="1:6" x14ac:dyDescent="0.25">
      <c r="A17401" s="232">
        <v>43828</v>
      </c>
      <c r="B17401" s="233">
        <v>363</v>
      </c>
      <c r="C17401" s="233">
        <v>24</v>
      </c>
      <c r="D17401" s="234">
        <v>0.4791666666678793</v>
      </c>
      <c r="E17401" s="235">
        <v>0.00007463944757006848</v>
      </c>
      <c r="F17401" s="235">
        <v>0.00008242724935583825</v>
      </c>
    </row>
    <row r="17402" ht="14.25" customHeight="1" spans="1:6" x14ac:dyDescent="0.25">
      <c r="A17402" s="232">
        <v>43828</v>
      </c>
      <c r="B17402" s="233">
        <v>363</v>
      </c>
      <c r="C17402" s="233">
        <v>25</v>
      </c>
      <c r="D17402" s="234">
        <v>0.5</v>
      </c>
      <c r="E17402" s="235">
        <v>0.00008382830671282826</v>
      </c>
      <c r="F17402" s="235">
        <v>0.00008332864090407948</v>
      </c>
    </row>
    <row r="17403" ht="14.25" customHeight="1" spans="1:6" x14ac:dyDescent="0.25">
      <c r="A17403" s="232">
        <v>43828</v>
      </c>
      <c r="B17403" s="233">
        <v>363</v>
      </c>
      <c r="C17403" s="233">
        <v>26</v>
      </c>
      <c r="D17403" s="234">
        <v>0.5208333333321207</v>
      </c>
      <c r="E17403" s="235">
        <v>0.0000948776167103116</v>
      </c>
      <c r="F17403" s="235">
        <v>0.00008202663088995325</v>
      </c>
    </row>
    <row r="17404" ht="14.25" customHeight="1" spans="1:6" x14ac:dyDescent="0.25">
      <c r="A17404" s="232">
        <v>43828</v>
      </c>
      <c r="B17404" s="233">
        <v>363</v>
      </c>
      <c r="C17404" s="233">
        <v>27</v>
      </c>
      <c r="D17404" s="234">
        <v>0.5416666666678793</v>
      </c>
      <c r="E17404" s="235">
        <v>0.00010389148017493683</v>
      </c>
      <c r="F17404" s="235">
        <v>0.00008192647627348199</v>
      </c>
    </row>
    <row r="17405" ht="14.25" customHeight="1" spans="1:6" x14ac:dyDescent="0.25">
      <c r="A17405" s="232">
        <v>43828</v>
      </c>
      <c r="B17405" s="233">
        <v>363</v>
      </c>
      <c r="C17405" s="233">
        <v>28</v>
      </c>
      <c r="D17405" s="234">
        <v>0.5625</v>
      </c>
      <c r="E17405" s="235">
        <v>0.00010392819122377195</v>
      </c>
      <c r="F17405" s="235">
        <v>0.00007992338394405702</v>
      </c>
    </row>
    <row r="17406" ht="14.25" customHeight="1" spans="1:6" x14ac:dyDescent="0.25">
      <c r="A17406" s="232">
        <v>43828</v>
      </c>
      <c r="B17406" s="233">
        <v>363</v>
      </c>
      <c r="C17406" s="233">
        <v>29</v>
      </c>
      <c r="D17406" s="234">
        <v>0.5833333333321207</v>
      </c>
      <c r="E17406" s="235">
        <v>0.00009845957620888944</v>
      </c>
      <c r="F17406" s="235">
        <v>0.00007782013699816078</v>
      </c>
    </row>
    <row r="17407" ht="14.25" customHeight="1" spans="1:6" x14ac:dyDescent="0.25">
      <c r="A17407" s="232">
        <v>43828</v>
      </c>
      <c r="B17407" s="233">
        <v>363</v>
      </c>
      <c r="C17407" s="233">
        <v>30</v>
      </c>
      <c r="D17407" s="234">
        <v>0.6041666666678793</v>
      </c>
      <c r="E17407" s="235">
        <v>0.00008995912116259601</v>
      </c>
      <c r="F17407" s="235">
        <v>0.0000809249301087695</v>
      </c>
    </row>
    <row r="17408" ht="14.25" customHeight="1" spans="1:6" x14ac:dyDescent="0.25">
      <c r="A17408" s="232">
        <v>43828</v>
      </c>
      <c r="B17408" s="233">
        <v>363</v>
      </c>
      <c r="C17408" s="233">
        <v>31</v>
      </c>
      <c r="D17408" s="234">
        <v>0.625</v>
      </c>
      <c r="E17408" s="235">
        <v>0.00007986036335157497</v>
      </c>
      <c r="F17408" s="235">
        <v>0.00008282786782172324</v>
      </c>
    </row>
    <row r="17409" ht="14.25" customHeight="1" spans="1:6" x14ac:dyDescent="0.25">
      <c r="A17409" s="232">
        <v>43828</v>
      </c>
      <c r="B17409" s="233">
        <v>363</v>
      </c>
      <c r="C17409" s="233">
        <v>32</v>
      </c>
      <c r="D17409" s="234">
        <v>0.6458333333321207</v>
      </c>
      <c r="E17409" s="235">
        <v>0.0000661016534915394</v>
      </c>
      <c r="F17409" s="235">
        <v>0.00008713451632998697</v>
      </c>
    </row>
    <row r="17410" ht="14.25" customHeight="1" spans="1:6" x14ac:dyDescent="0.25">
      <c r="A17410" s="232">
        <v>43828</v>
      </c>
      <c r="B17410" s="233">
        <v>363</v>
      </c>
      <c r="C17410" s="233">
        <v>33</v>
      </c>
      <c r="D17410" s="234">
        <v>0.6666666666678793</v>
      </c>
      <c r="E17410" s="235">
        <v>0.00005021464881219761</v>
      </c>
      <c r="F17410" s="235">
        <v>0.00009384487563356067</v>
      </c>
    </row>
    <row r="17411" ht="14.25" customHeight="1" spans="1:6" x14ac:dyDescent="0.25">
      <c r="A17411" s="232">
        <v>43828</v>
      </c>
      <c r="B17411" s="233">
        <v>363</v>
      </c>
      <c r="C17411" s="233">
        <v>34</v>
      </c>
      <c r="D17411" s="234">
        <v>0.6875</v>
      </c>
      <c r="E17411" s="235">
        <v>0.000032599409117685114</v>
      </c>
      <c r="F17411" s="235">
        <v>0.00010541273383598998</v>
      </c>
    </row>
    <row r="17412" ht="14.25" customHeight="1" spans="1:6" x14ac:dyDescent="0.25">
      <c r="A17412" s="232">
        <v>43828</v>
      </c>
      <c r="B17412" s="233">
        <v>363</v>
      </c>
      <c r="C17412" s="233">
        <v>35</v>
      </c>
      <c r="D17412" s="234">
        <v>0.7083333333321207</v>
      </c>
      <c r="E17412" s="235">
        <v>0.00001696339671675636</v>
      </c>
      <c r="F17412" s="235">
        <v>0.00011370553607980945</v>
      </c>
    </row>
    <row r="17413" ht="14.25" customHeight="1" spans="1:6" x14ac:dyDescent="0.25">
      <c r="A17413" s="232">
        <v>43828</v>
      </c>
      <c r="B17413" s="233">
        <v>363</v>
      </c>
      <c r="C17413" s="233">
        <v>36</v>
      </c>
      <c r="D17413" s="234">
        <v>0.7291666666678793</v>
      </c>
      <c r="E17413" s="235">
        <v>0.000004610448026243131</v>
      </c>
      <c r="F17413" s="235">
        <v>0.00011771172073865939</v>
      </c>
    </row>
    <row r="17414" ht="14.25" customHeight="1" spans="1:6" x14ac:dyDescent="0.25">
      <c r="A17414" s="232">
        <v>43828</v>
      </c>
      <c r="B17414" s="233">
        <v>363</v>
      </c>
      <c r="C17414" s="233">
        <v>37</v>
      </c>
      <c r="D17414" s="234">
        <v>0.75</v>
      </c>
      <c r="E17414" s="235">
        <v>3.263929784967469e-7</v>
      </c>
      <c r="F17414" s="235">
        <v>0.0001174613341974813</v>
      </c>
    </row>
    <row r="17415" ht="14.25" customHeight="1" spans="1:6" x14ac:dyDescent="0.25">
      <c r="A17415" s="232">
        <v>43828</v>
      </c>
      <c r="B17415" s="233">
        <v>363</v>
      </c>
      <c r="C17415" s="233">
        <v>38</v>
      </c>
      <c r="D17415" s="234">
        <v>0.7708333333321207</v>
      </c>
      <c r="E17415" s="235">
        <v>0</v>
      </c>
      <c r="F17415" s="235">
        <v>0.00011425638647040131</v>
      </c>
    </row>
    <row r="17416" ht="14.25" customHeight="1" spans="1:6" x14ac:dyDescent="0.25">
      <c r="A17416" s="232">
        <v>43828</v>
      </c>
      <c r="B17416" s="233">
        <v>363</v>
      </c>
      <c r="C17416" s="233">
        <v>39</v>
      </c>
      <c r="D17416" s="234">
        <v>0.7916666666678793</v>
      </c>
      <c r="E17416" s="235">
        <v>0</v>
      </c>
      <c r="F17416" s="235">
        <v>0.00010714540870094259</v>
      </c>
    </row>
    <row r="17417" ht="14.25" customHeight="1" spans="1:6" x14ac:dyDescent="0.25">
      <c r="A17417" s="232">
        <v>43828</v>
      </c>
      <c r="B17417" s="233">
        <v>363</v>
      </c>
      <c r="C17417" s="233">
        <v>40</v>
      </c>
      <c r="D17417" s="234">
        <v>0.8125</v>
      </c>
      <c r="E17417" s="235">
        <v>0</v>
      </c>
      <c r="F17417" s="235">
        <v>0.00010217773972396864</v>
      </c>
    </row>
    <row r="17418" ht="14.25" customHeight="1" spans="1:6" x14ac:dyDescent="0.25">
      <c r="A17418" s="232">
        <v>43828</v>
      </c>
      <c r="B17418" s="233">
        <v>363</v>
      </c>
      <c r="C17418" s="233">
        <v>41</v>
      </c>
      <c r="D17418" s="234">
        <v>0.8333333333321207</v>
      </c>
      <c r="E17418" s="235">
        <v>0</v>
      </c>
      <c r="F17418" s="235">
        <v>0.00009885260645712315</v>
      </c>
    </row>
    <row r="17419" ht="14.25" customHeight="1" spans="1:6" x14ac:dyDescent="0.25">
      <c r="A17419" s="232">
        <v>43828</v>
      </c>
      <c r="B17419" s="233">
        <v>363</v>
      </c>
      <c r="C17419" s="233">
        <v>42</v>
      </c>
      <c r="D17419" s="234">
        <v>0.8541666666678793</v>
      </c>
      <c r="E17419" s="235">
        <v>0</v>
      </c>
      <c r="F17419" s="235">
        <v>0.00009344425716767569</v>
      </c>
    </row>
    <row r="17420" ht="14.25" customHeight="1" spans="1:6" x14ac:dyDescent="0.25">
      <c r="A17420" s="232">
        <v>43828</v>
      </c>
      <c r="B17420" s="233">
        <v>363</v>
      </c>
      <c r="C17420" s="233">
        <v>43</v>
      </c>
      <c r="D17420" s="234">
        <v>0.875</v>
      </c>
      <c r="E17420" s="235">
        <v>0</v>
      </c>
      <c r="F17420" s="235">
        <v>0.0000896383817417682</v>
      </c>
    </row>
    <row r="17421" ht="14.25" customHeight="1" spans="1:6" x14ac:dyDescent="0.25">
      <c r="A17421" s="232">
        <v>43828</v>
      </c>
      <c r="B17421" s="233">
        <v>363</v>
      </c>
      <c r="C17421" s="233">
        <v>44</v>
      </c>
      <c r="D17421" s="234">
        <v>0.8958333333321207</v>
      </c>
      <c r="E17421" s="235">
        <v>0</v>
      </c>
      <c r="F17421" s="235">
        <v>0.00008583250631586071</v>
      </c>
    </row>
    <row r="17422" ht="14.25" customHeight="1" spans="1:6" x14ac:dyDescent="0.25">
      <c r="A17422" s="232">
        <v>43828</v>
      </c>
      <c r="B17422" s="233">
        <v>363</v>
      </c>
      <c r="C17422" s="233">
        <v>45</v>
      </c>
      <c r="D17422" s="234">
        <v>0.9166666666678793</v>
      </c>
      <c r="E17422" s="235">
        <v>0</v>
      </c>
      <c r="F17422" s="235">
        <v>0.00008062446625935576</v>
      </c>
    </row>
    <row r="17423" ht="14.25" customHeight="1" spans="1:6" x14ac:dyDescent="0.25">
      <c r="A17423" s="232">
        <v>43828</v>
      </c>
      <c r="B17423" s="233">
        <v>363</v>
      </c>
      <c r="C17423" s="233">
        <v>46</v>
      </c>
      <c r="D17423" s="234">
        <v>0.9375</v>
      </c>
      <c r="E17423" s="235">
        <v>0</v>
      </c>
      <c r="F17423" s="235">
        <v>0.00007211132385929955</v>
      </c>
    </row>
    <row r="17424" ht="14.25" customHeight="1" spans="1:6" x14ac:dyDescent="0.25">
      <c r="A17424" s="232">
        <v>43828</v>
      </c>
      <c r="B17424" s="233">
        <v>363</v>
      </c>
      <c r="C17424" s="233">
        <v>47</v>
      </c>
      <c r="D17424" s="234">
        <v>0.9583333333321207</v>
      </c>
      <c r="E17424" s="235">
        <v>0</v>
      </c>
      <c r="F17424" s="235">
        <v>0.0000661020468710246</v>
      </c>
    </row>
    <row r="17425" ht="14.25" customHeight="1" spans="1:6" x14ac:dyDescent="0.25">
      <c r="A17425" s="232">
        <v>43828</v>
      </c>
      <c r="B17425" s="233">
        <v>363</v>
      </c>
      <c r="C17425" s="233">
        <v>48</v>
      </c>
      <c r="D17425" s="234">
        <v>0.9791666666678793</v>
      </c>
      <c r="E17425" s="235">
        <v>0</v>
      </c>
      <c r="F17425" s="235">
        <v>0.00005989246064980713</v>
      </c>
    </row>
    <row r="17426" ht="14.25" customHeight="1" spans="1:6" x14ac:dyDescent="0.25">
      <c r="A17426" s="232">
        <v>43829</v>
      </c>
      <c r="B17426" s="233">
        <v>364</v>
      </c>
      <c r="C17426" s="233">
        <v>1</v>
      </c>
      <c r="D17426" s="234">
        <v>0</v>
      </c>
      <c r="E17426" s="235">
        <v>0</v>
      </c>
      <c r="F17426" s="235">
        <v>0.00005218055518152093</v>
      </c>
    </row>
    <row r="17427" ht="14.25" customHeight="1" spans="1:6" x14ac:dyDescent="0.25">
      <c r="A17427" s="232">
        <v>43829</v>
      </c>
      <c r="B17427" s="233">
        <v>364</v>
      </c>
      <c r="C17427" s="233">
        <v>2</v>
      </c>
      <c r="D17427" s="234">
        <v>0.020833333332120674</v>
      </c>
      <c r="E17427" s="235">
        <v>0</v>
      </c>
      <c r="F17427" s="235">
        <v>0.00004526988664500473</v>
      </c>
    </row>
    <row r="17428" ht="14.25" customHeight="1" spans="1:6" x14ac:dyDescent="0.25">
      <c r="A17428" s="232">
        <v>43829</v>
      </c>
      <c r="B17428" s="233">
        <v>364</v>
      </c>
      <c r="C17428" s="233">
        <v>3</v>
      </c>
      <c r="D17428" s="234">
        <v>0.041666666667879326</v>
      </c>
      <c r="E17428" s="235">
        <v>0</v>
      </c>
      <c r="F17428" s="235">
        <v>0.00004236540276733849</v>
      </c>
    </row>
    <row r="17429" ht="14.25" customHeight="1" spans="1:6" x14ac:dyDescent="0.25">
      <c r="A17429" s="232">
        <v>43829</v>
      </c>
      <c r="B17429" s="233">
        <v>364</v>
      </c>
      <c r="C17429" s="233">
        <v>4</v>
      </c>
      <c r="D17429" s="234">
        <v>0.0625</v>
      </c>
      <c r="E17429" s="235">
        <v>0</v>
      </c>
      <c r="F17429" s="235">
        <v>0.00003916045504025851</v>
      </c>
    </row>
    <row r="17430" ht="14.25" customHeight="1" spans="1:6" x14ac:dyDescent="0.25">
      <c r="A17430" s="232">
        <v>43829</v>
      </c>
      <c r="B17430" s="233">
        <v>364</v>
      </c>
      <c r="C17430" s="233">
        <v>5</v>
      </c>
      <c r="D17430" s="234">
        <v>0.08333333333212067</v>
      </c>
      <c r="E17430" s="235">
        <v>0</v>
      </c>
      <c r="F17430" s="235">
        <v>0.000036356125779063524</v>
      </c>
    </row>
    <row r="17431" ht="14.25" customHeight="1" spans="1:6" x14ac:dyDescent="0.25">
      <c r="A17431" s="232">
        <v>43829</v>
      </c>
      <c r="B17431" s="233">
        <v>364</v>
      </c>
      <c r="C17431" s="233">
        <v>6</v>
      </c>
      <c r="D17431" s="234">
        <v>0.10416666666787933</v>
      </c>
      <c r="E17431" s="235">
        <v>0</v>
      </c>
      <c r="F17431" s="235">
        <v>0.000033852260367282293</v>
      </c>
    </row>
    <row r="17432" ht="14.25" customHeight="1" spans="1:6" x14ac:dyDescent="0.25">
      <c r="A17432" s="232">
        <v>43829</v>
      </c>
      <c r="B17432" s="233">
        <v>364</v>
      </c>
      <c r="C17432" s="233">
        <v>7</v>
      </c>
      <c r="D17432" s="234">
        <v>0.125</v>
      </c>
      <c r="E17432" s="235">
        <v>0</v>
      </c>
      <c r="F17432" s="235">
        <v>0.00003415272421669604</v>
      </c>
    </row>
    <row r="17433" ht="14.25" customHeight="1" spans="1:6" x14ac:dyDescent="0.25">
      <c r="A17433" s="232">
        <v>43829</v>
      </c>
      <c r="B17433" s="233">
        <v>364</v>
      </c>
      <c r="C17433" s="233">
        <v>8</v>
      </c>
      <c r="D17433" s="234">
        <v>0.14583333333212067</v>
      </c>
      <c r="E17433" s="235">
        <v>0</v>
      </c>
      <c r="F17433" s="235">
        <v>0.00003335148728492605</v>
      </c>
    </row>
    <row r="17434" ht="14.25" customHeight="1" spans="1:6" x14ac:dyDescent="0.25">
      <c r="A17434" s="232">
        <v>43829</v>
      </c>
      <c r="B17434" s="233">
        <v>364</v>
      </c>
      <c r="C17434" s="233">
        <v>9</v>
      </c>
      <c r="D17434" s="234">
        <v>0.16666666666787933</v>
      </c>
      <c r="E17434" s="235">
        <v>0</v>
      </c>
      <c r="F17434" s="235">
        <v>0.0000326504049696273</v>
      </c>
    </row>
    <row r="17435" ht="14.25" customHeight="1" spans="1:6" x14ac:dyDescent="0.25">
      <c r="A17435" s="232">
        <v>43829</v>
      </c>
      <c r="B17435" s="233">
        <v>364</v>
      </c>
      <c r="C17435" s="233">
        <v>10</v>
      </c>
      <c r="D17435" s="234">
        <v>0.1875</v>
      </c>
      <c r="E17435" s="235">
        <v>0</v>
      </c>
      <c r="F17435" s="235">
        <v>0.000032450095736684804</v>
      </c>
    </row>
    <row r="17436" ht="14.25" customHeight="1" spans="1:6" x14ac:dyDescent="0.25">
      <c r="A17436" s="232">
        <v>43829</v>
      </c>
      <c r="B17436" s="233">
        <v>364</v>
      </c>
      <c r="C17436" s="233">
        <v>11</v>
      </c>
      <c r="D17436" s="234">
        <v>0.20833333333212067</v>
      </c>
      <c r="E17436" s="235">
        <v>0</v>
      </c>
      <c r="F17436" s="235">
        <v>0.00003405256960022479</v>
      </c>
    </row>
    <row r="17437" ht="14.25" customHeight="1" spans="1:6" x14ac:dyDescent="0.25">
      <c r="A17437" s="232">
        <v>43829</v>
      </c>
      <c r="B17437" s="233">
        <v>364</v>
      </c>
      <c r="C17437" s="233">
        <v>12</v>
      </c>
      <c r="D17437" s="234">
        <v>0.22916666666787933</v>
      </c>
      <c r="E17437" s="235">
        <v>0</v>
      </c>
      <c r="F17437" s="235">
        <v>0.00003585535269670728</v>
      </c>
    </row>
    <row r="17438" ht="14.25" customHeight="1" spans="1:6" x14ac:dyDescent="0.25">
      <c r="A17438" s="232">
        <v>43829</v>
      </c>
      <c r="B17438" s="233">
        <v>364</v>
      </c>
      <c r="C17438" s="233">
        <v>13</v>
      </c>
      <c r="D17438" s="234">
        <v>0.25</v>
      </c>
      <c r="E17438" s="235">
        <v>0</v>
      </c>
      <c r="F17438" s="235">
        <v>0.000040162001204971005</v>
      </c>
    </row>
    <row r="17439" ht="14.25" customHeight="1" spans="1:6" x14ac:dyDescent="0.25">
      <c r="A17439" s="232">
        <v>43829</v>
      </c>
      <c r="B17439" s="233">
        <v>364</v>
      </c>
      <c r="C17439" s="233">
        <v>14</v>
      </c>
      <c r="D17439" s="234">
        <v>0.2708333333321207</v>
      </c>
      <c r="E17439" s="235">
        <v>0</v>
      </c>
      <c r="F17439" s="235">
        <v>0.00004296633046616598</v>
      </c>
    </row>
    <row r="17440" ht="14.25" customHeight="1" spans="1:6" x14ac:dyDescent="0.25">
      <c r="A17440" s="232">
        <v>43829</v>
      </c>
      <c r="B17440" s="233">
        <v>364</v>
      </c>
      <c r="C17440" s="233">
        <v>15</v>
      </c>
      <c r="D17440" s="234">
        <v>0.2916666666678793</v>
      </c>
      <c r="E17440" s="235">
        <v>0</v>
      </c>
      <c r="F17440" s="235">
        <v>0.00004727297897442971</v>
      </c>
    </row>
    <row r="17441" ht="14.25" customHeight="1" spans="1:6" x14ac:dyDescent="0.25">
      <c r="A17441" s="232">
        <v>43829</v>
      </c>
      <c r="B17441" s="233">
        <v>364</v>
      </c>
      <c r="C17441" s="233">
        <v>16</v>
      </c>
      <c r="D17441" s="234">
        <v>0.3125</v>
      </c>
      <c r="E17441" s="235">
        <v>7.928479174787212e-8</v>
      </c>
      <c r="F17441" s="235">
        <v>0.000056286894456842146</v>
      </c>
    </row>
    <row r="17442" ht="14.25" customHeight="1" spans="1:6" x14ac:dyDescent="0.25">
      <c r="A17442" s="232">
        <v>43829</v>
      </c>
      <c r="B17442" s="233">
        <v>364</v>
      </c>
      <c r="C17442" s="233">
        <v>17</v>
      </c>
      <c r="D17442" s="234">
        <v>0.3333333333321207</v>
      </c>
      <c r="E17442" s="235">
        <v>7.294077536306958e-7</v>
      </c>
      <c r="F17442" s="235">
        <v>0.00006189555297923212</v>
      </c>
    </row>
    <row r="17443" ht="14.25" customHeight="1" spans="1:6" x14ac:dyDescent="0.25">
      <c r="A17443" s="232">
        <v>43829</v>
      </c>
      <c r="B17443" s="233">
        <v>364</v>
      </c>
      <c r="C17443" s="233">
        <v>18</v>
      </c>
      <c r="D17443" s="234">
        <v>0.3541666666678793</v>
      </c>
      <c r="E17443" s="235">
        <v>0.0000015987044594199626</v>
      </c>
      <c r="F17443" s="235">
        <v>0.00006890637613221959</v>
      </c>
    </row>
    <row r="17444" ht="14.25" customHeight="1" spans="1:6" x14ac:dyDescent="0.25">
      <c r="A17444" s="232">
        <v>43829</v>
      </c>
      <c r="B17444" s="233">
        <v>364</v>
      </c>
      <c r="C17444" s="233">
        <v>19</v>
      </c>
      <c r="D17444" s="234">
        <v>0.375</v>
      </c>
      <c r="E17444" s="235">
        <v>0.000004804929649815056</v>
      </c>
      <c r="F17444" s="235">
        <v>0.00007521611696990828</v>
      </c>
    </row>
    <row r="17445" ht="14.25" customHeight="1" spans="1:6" x14ac:dyDescent="0.25">
      <c r="A17445" s="232">
        <v>43829</v>
      </c>
      <c r="B17445" s="233">
        <v>364</v>
      </c>
      <c r="C17445" s="233">
        <v>20</v>
      </c>
      <c r="D17445" s="234">
        <v>0.3958333333321207</v>
      </c>
      <c r="E17445" s="235">
        <v>0.000026929150048864155</v>
      </c>
      <c r="F17445" s="235">
        <v>0.00007992338394405702</v>
      </c>
    </row>
    <row r="17446" ht="14.25" customHeight="1" spans="1:6" x14ac:dyDescent="0.25">
      <c r="A17446" s="232">
        <v>43829</v>
      </c>
      <c r="B17446" s="233">
        <v>364</v>
      </c>
      <c r="C17446" s="233">
        <v>21</v>
      </c>
      <c r="D17446" s="234">
        <v>0.4166666666678793</v>
      </c>
      <c r="E17446" s="235">
        <v>0.000049262211587839606</v>
      </c>
      <c r="F17446" s="235">
        <v>0.00008082477549229825</v>
      </c>
    </row>
    <row r="17447" ht="14.25" customHeight="1" spans="1:6" x14ac:dyDescent="0.25">
      <c r="A17447" s="232">
        <v>43829</v>
      </c>
      <c r="B17447" s="233">
        <v>364</v>
      </c>
      <c r="C17447" s="233">
        <v>22</v>
      </c>
      <c r="D17447" s="234">
        <v>0.4375</v>
      </c>
      <c r="E17447" s="235">
        <v>0.0000879282047439369</v>
      </c>
      <c r="F17447" s="235">
        <v>0.00008222694012289575</v>
      </c>
    </row>
    <row r="17448" ht="14.25" customHeight="1" spans="1:6" x14ac:dyDescent="0.25">
      <c r="A17448" s="232">
        <v>43829</v>
      </c>
      <c r="B17448" s="233">
        <v>364</v>
      </c>
      <c r="C17448" s="233">
        <v>23</v>
      </c>
      <c r="D17448" s="234">
        <v>0.4583333333321207</v>
      </c>
      <c r="E17448" s="235">
        <v>0.00010791620049099674</v>
      </c>
      <c r="F17448" s="235">
        <v>0.00008032400240994201</v>
      </c>
    </row>
    <row r="17449" ht="14.25" customHeight="1" spans="1:6" x14ac:dyDescent="0.25">
      <c r="A17449" s="232">
        <v>43829</v>
      </c>
      <c r="B17449" s="233">
        <v>364</v>
      </c>
      <c r="C17449" s="233">
        <v>24</v>
      </c>
      <c r="D17449" s="234">
        <v>0.4791666666678793</v>
      </c>
      <c r="E17449" s="235">
        <v>0.00008973512886528691</v>
      </c>
      <c r="F17449" s="235">
        <v>0.000081125239341712</v>
      </c>
    </row>
    <row r="17450" ht="14.25" customHeight="1" spans="1:6" x14ac:dyDescent="0.25">
      <c r="A17450" s="232">
        <v>43829</v>
      </c>
      <c r="B17450" s="233">
        <v>364</v>
      </c>
      <c r="C17450" s="233">
        <v>25</v>
      </c>
      <c r="D17450" s="234">
        <v>0.5</v>
      </c>
      <c r="E17450" s="235">
        <v>0.00008206764725381566</v>
      </c>
      <c r="F17450" s="235">
        <v>0.00008222694012289575</v>
      </c>
    </row>
    <row r="17451" ht="14.25" customHeight="1" spans="1:6" x14ac:dyDescent="0.25">
      <c r="A17451" s="232">
        <v>43829</v>
      </c>
      <c r="B17451" s="233">
        <v>364</v>
      </c>
      <c r="C17451" s="233">
        <v>26</v>
      </c>
      <c r="D17451" s="234">
        <v>0.5208333333321207</v>
      </c>
      <c r="E17451" s="235">
        <v>0.00008635503287281982</v>
      </c>
      <c r="F17451" s="235">
        <v>0.00008102508472524076</v>
      </c>
    </row>
    <row r="17452" ht="14.25" customHeight="1" spans="1:6" x14ac:dyDescent="0.25">
      <c r="A17452" s="232">
        <v>43829</v>
      </c>
      <c r="B17452" s="233">
        <v>364</v>
      </c>
      <c r="C17452" s="233">
        <v>27</v>
      </c>
      <c r="D17452" s="234">
        <v>0.5416666666678793</v>
      </c>
      <c r="E17452" s="235">
        <v>0.00009670721266118386</v>
      </c>
      <c r="F17452" s="235">
        <v>0.00008082477549229825</v>
      </c>
    </row>
    <row r="17453" ht="14.25" customHeight="1" spans="1:6" x14ac:dyDescent="0.25">
      <c r="A17453" s="232">
        <v>43829</v>
      </c>
      <c r="B17453" s="233">
        <v>364</v>
      </c>
      <c r="C17453" s="233">
        <v>28</v>
      </c>
      <c r="D17453" s="234">
        <v>0.5625</v>
      </c>
      <c r="E17453" s="235">
        <v>0.00009476864786167873</v>
      </c>
      <c r="F17453" s="235">
        <v>0.000078721528546402</v>
      </c>
    </row>
    <row r="17454" ht="14.25" customHeight="1" spans="1:6" x14ac:dyDescent="0.25">
      <c r="A17454" s="232">
        <v>43829</v>
      </c>
      <c r="B17454" s="233">
        <v>364</v>
      </c>
      <c r="C17454" s="233">
        <v>29</v>
      </c>
      <c r="D17454" s="234">
        <v>0.5833333333321207</v>
      </c>
      <c r="E17454" s="235">
        <v>0.00009292650936207401</v>
      </c>
      <c r="F17454" s="235">
        <v>0.00007651812698403452</v>
      </c>
    </row>
    <row r="17455" ht="14.25" customHeight="1" spans="1:6" x14ac:dyDescent="0.25">
      <c r="A17455" s="232">
        <v>43829</v>
      </c>
      <c r="B17455" s="233">
        <v>364</v>
      </c>
      <c r="C17455" s="233">
        <v>30</v>
      </c>
      <c r="D17455" s="234">
        <v>0.6041666666678793</v>
      </c>
      <c r="E17455" s="235">
        <v>0.00008386541754620335</v>
      </c>
      <c r="F17455" s="235">
        <v>0.00007972307471111451</v>
      </c>
    </row>
    <row r="17456" ht="14.25" customHeight="1" spans="1:6" x14ac:dyDescent="0.25">
      <c r="A17456" s="232">
        <v>43829</v>
      </c>
      <c r="B17456" s="233">
        <v>364</v>
      </c>
      <c r="C17456" s="233">
        <v>31</v>
      </c>
      <c r="D17456" s="234">
        <v>0.625</v>
      </c>
      <c r="E17456" s="235">
        <v>0.00007084810557420339</v>
      </c>
      <c r="F17456" s="235">
        <v>0.000081525857807597</v>
      </c>
    </row>
    <row r="17457" ht="14.25" customHeight="1" spans="1:6" x14ac:dyDescent="0.25">
      <c r="A17457" s="232">
        <v>43829</v>
      </c>
      <c r="B17457" s="233">
        <v>364</v>
      </c>
      <c r="C17457" s="233">
        <v>32</v>
      </c>
      <c r="D17457" s="234">
        <v>0.6458333333321207</v>
      </c>
      <c r="E17457" s="235">
        <v>0.00005477681986777382</v>
      </c>
      <c r="F17457" s="235">
        <v>0.00008583250631586071</v>
      </c>
    </row>
    <row r="17458" ht="14.25" customHeight="1" spans="1:6" x14ac:dyDescent="0.25">
      <c r="A17458" s="232">
        <v>43829</v>
      </c>
      <c r="B17458" s="233">
        <v>364</v>
      </c>
      <c r="C17458" s="233">
        <v>33</v>
      </c>
      <c r="D17458" s="234">
        <v>0.6666666666678793</v>
      </c>
      <c r="E17458" s="235">
        <v>0.00004159147728446189</v>
      </c>
      <c r="F17458" s="235">
        <v>0.00009264302023590568</v>
      </c>
    </row>
    <row r="17459" ht="14.25" customHeight="1" spans="1:6" x14ac:dyDescent="0.25">
      <c r="A17459" s="232">
        <v>43829</v>
      </c>
      <c r="B17459" s="233">
        <v>364</v>
      </c>
      <c r="C17459" s="233">
        <v>34</v>
      </c>
      <c r="D17459" s="234">
        <v>0.6875</v>
      </c>
      <c r="E17459" s="235">
        <v>0.000025798276092103745</v>
      </c>
      <c r="F17459" s="235">
        <v>0.00010443121859457174</v>
      </c>
    </row>
    <row r="17460" ht="14.25" customHeight="1" spans="1:6" x14ac:dyDescent="0.25">
      <c r="A17460" s="232">
        <v>43829</v>
      </c>
      <c r="B17460" s="233">
        <v>364</v>
      </c>
      <c r="C17460" s="233">
        <v>35</v>
      </c>
      <c r="D17460" s="234">
        <v>0.7083333333321207</v>
      </c>
      <c r="E17460" s="235">
        <v>0.000012751009284506842</v>
      </c>
      <c r="F17460" s="235">
        <v>0.00011278411360827393</v>
      </c>
    </row>
    <row r="17461" ht="14.25" customHeight="1" spans="1:6" x14ac:dyDescent="0.25">
      <c r="A17461" s="232">
        <v>43829</v>
      </c>
      <c r="B17461" s="233">
        <v>364</v>
      </c>
      <c r="C17461" s="233">
        <v>36</v>
      </c>
      <c r="D17461" s="234">
        <v>0.7291666666678793</v>
      </c>
      <c r="E17461" s="235">
        <v>0.000004431838474835373</v>
      </c>
      <c r="F17461" s="235">
        <v>0.00011686040649865379</v>
      </c>
    </row>
    <row r="17462" ht="14.25" customHeight="1" spans="1:6" x14ac:dyDescent="0.25">
      <c r="A17462" s="232">
        <v>43829</v>
      </c>
      <c r="B17462" s="233">
        <v>364</v>
      </c>
      <c r="C17462" s="233">
        <v>37</v>
      </c>
      <c r="D17462" s="234">
        <v>0.75</v>
      </c>
      <c r="E17462" s="235">
        <v>0</v>
      </c>
      <c r="F17462" s="235">
        <v>0.00011668012818900553</v>
      </c>
    </row>
    <row r="17463" ht="14.25" customHeight="1" spans="1:6" x14ac:dyDescent="0.25">
      <c r="A17463" s="232">
        <v>43829</v>
      </c>
      <c r="B17463" s="233">
        <v>364</v>
      </c>
      <c r="C17463" s="233">
        <v>38</v>
      </c>
      <c r="D17463" s="234">
        <v>0.7708333333321207</v>
      </c>
      <c r="E17463" s="235">
        <v>0</v>
      </c>
      <c r="F17463" s="235">
        <v>0.00011354528869345542</v>
      </c>
    </row>
    <row r="17464" ht="14.25" customHeight="1" spans="1:6" x14ac:dyDescent="0.25">
      <c r="A17464" s="232">
        <v>43829</v>
      </c>
      <c r="B17464" s="233">
        <v>364</v>
      </c>
      <c r="C17464" s="233">
        <v>39</v>
      </c>
      <c r="D17464" s="234">
        <v>0.7916666666678793</v>
      </c>
      <c r="E17464" s="235">
        <v>0</v>
      </c>
      <c r="F17464" s="235">
        <v>0.00010645434184729097</v>
      </c>
    </row>
    <row r="17465" ht="14.25" customHeight="1" spans="1:6" x14ac:dyDescent="0.25">
      <c r="A17465" s="232">
        <v>43829</v>
      </c>
      <c r="B17465" s="233">
        <v>364</v>
      </c>
      <c r="C17465" s="233">
        <v>40</v>
      </c>
      <c r="D17465" s="234">
        <v>0.8125</v>
      </c>
      <c r="E17465" s="235">
        <v>0</v>
      </c>
      <c r="F17465" s="235">
        <v>0.00010143659556208138</v>
      </c>
    </row>
    <row r="17466" ht="14.25" customHeight="1" spans="1:6" x14ac:dyDescent="0.25">
      <c r="A17466" s="232">
        <v>43829</v>
      </c>
      <c r="B17466" s="233">
        <v>364</v>
      </c>
      <c r="C17466" s="233">
        <v>41</v>
      </c>
      <c r="D17466" s="234">
        <v>0.8333333333321207</v>
      </c>
      <c r="E17466" s="235">
        <v>0</v>
      </c>
      <c r="F17466" s="235">
        <v>0.00009805136952535313</v>
      </c>
    </row>
    <row r="17467" ht="14.25" customHeight="1" spans="1:6" x14ac:dyDescent="0.25">
      <c r="A17467" s="232">
        <v>43829</v>
      </c>
      <c r="B17467" s="233">
        <v>364</v>
      </c>
      <c r="C17467" s="233">
        <v>42</v>
      </c>
      <c r="D17467" s="234">
        <v>0.8541666666678793</v>
      </c>
      <c r="E17467" s="235">
        <v>0</v>
      </c>
      <c r="F17467" s="235">
        <v>0.00009264302023590568</v>
      </c>
    </row>
    <row r="17468" ht="14.25" customHeight="1" spans="1:6" x14ac:dyDescent="0.25">
      <c r="A17468" s="232">
        <v>43829</v>
      </c>
      <c r="B17468" s="233">
        <v>364</v>
      </c>
      <c r="C17468" s="233">
        <v>43</v>
      </c>
      <c r="D17468" s="234">
        <v>0.875</v>
      </c>
      <c r="E17468" s="235">
        <v>0</v>
      </c>
      <c r="F17468" s="235">
        <v>0.00008893729942646948</v>
      </c>
    </row>
    <row r="17469" ht="14.25" customHeight="1" spans="1:6" x14ac:dyDescent="0.25">
      <c r="A17469" s="232">
        <v>43829</v>
      </c>
      <c r="B17469" s="233">
        <v>364</v>
      </c>
      <c r="C17469" s="233">
        <v>44</v>
      </c>
      <c r="D17469" s="234">
        <v>0.8958333333321207</v>
      </c>
      <c r="E17469" s="235">
        <v>0</v>
      </c>
      <c r="F17469" s="235">
        <v>0.00008513142400056198</v>
      </c>
    </row>
    <row r="17470" ht="14.25" customHeight="1" spans="1:6" x14ac:dyDescent="0.25">
      <c r="A17470" s="232">
        <v>43829</v>
      </c>
      <c r="B17470" s="233">
        <v>364</v>
      </c>
      <c r="C17470" s="233">
        <v>45</v>
      </c>
      <c r="D17470" s="234">
        <v>0.9166666666678793</v>
      </c>
      <c r="E17470" s="235">
        <v>0</v>
      </c>
      <c r="F17470" s="235">
        <v>0.00007992338394405702</v>
      </c>
    </row>
    <row r="17471" ht="14.25" customHeight="1" spans="1:6" x14ac:dyDescent="0.25">
      <c r="A17471" s="232">
        <v>43829</v>
      </c>
      <c r="B17471" s="233">
        <v>364</v>
      </c>
      <c r="C17471" s="233">
        <v>46</v>
      </c>
      <c r="D17471" s="234">
        <v>0.9375</v>
      </c>
      <c r="E17471" s="235">
        <v>0</v>
      </c>
      <c r="F17471" s="235">
        <v>0.00007151039616047207</v>
      </c>
    </row>
    <row r="17472" ht="14.25" customHeight="1" spans="1:6" x14ac:dyDescent="0.25">
      <c r="A17472" s="232">
        <v>43829</v>
      </c>
      <c r="B17472" s="233">
        <v>364</v>
      </c>
      <c r="C17472" s="233">
        <v>47</v>
      </c>
      <c r="D17472" s="234">
        <v>0.9583333333321207</v>
      </c>
      <c r="E17472" s="235">
        <v>0</v>
      </c>
      <c r="F17472" s="235">
        <v>0.0000655011191721971</v>
      </c>
    </row>
    <row r="17473" ht="14.25" customHeight="1" spans="1:6" x14ac:dyDescent="0.25">
      <c r="A17473" s="232">
        <v>43829</v>
      </c>
      <c r="B17473" s="233">
        <v>364</v>
      </c>
      <c r="C17473" s="233">
        <v>48</v>
      </c>
      <c r="D17473" s="234">
        <v>0.9791666666678793</v>
      </c>
      <c r="E17473" s="235">
        <v>0</v>
      </c>
      <c r="F17473" s="235">
        <v>0.000059391687567450885</v>
      </c>
    </row>
    <row r="17474" ht="14.25" customHeight="1" spans="1:6" x14ac:dyDescent="0.25">
      <c r="A17474" s="232">
        <v>43830</v>
      </c>
      <c r="B17474" s="233">
        <v>365</v>
      </c>
      <c r="C17474" s="233">
        <v>1</v>
      </c>
      <c r="D17474" s="234">
        <v>0</v>
      </c>
      <c r="E17474" s="235">
        <v>0</v>
      </c>
      <c r="F17474" s="235">
        <v>0.00004747328820737221</v>
      </c>
    </row>
    <row r="17475" ht="14.25" customHeight="1" spans="1:6" x14ac:dyDescent="0.25">
      <c r="A17475" s="232">
        <v>43830</v>
      </c>
      <c r="B17475" s="233">
        <v>365</v>
      </c>
      <c r="C17475" s="233">
        <v>2</v>
      </c>
      <c r="D17475" s="234">
        <v>0.020833333332120674</v>
      </c>
      <c r="E17475" s="235">
        <v>0</v>
      </c>
      <c r="F17475" s="235">
        <v>0.00004206493891792475</v>
      </c>
    </row>
    <row r="17476" ht="14.25" customHeight="1" spans="1:6" x14ac:dyDescent="0.25">
      <c r="A17476" s="232">
        <v>43830</v>
      </c>
      <c r="B17476" s="233">
        <v>365</v>
      </c>
      <c r="C17476" s="233">
        <v>3</v>
      </c>
      <c r="D17476" s="234">
        <v>0.041666666667879326</v>
      </c>
      <c r="E17476" s="235">
        <v>0</v>
      </c>
      <c r="F17476" s="235">
        <v>0.00003885999119084477</v>
      </c>
    </row>
    <row r="17477" ht="14.25" customHeight="1" spans="1:6" x14ac:dyDescent="0.25">
      <c r="A17477" s="232">
        <v>43830</v>
      </c>
      <c r="B17477" s="233">
        <v>365</v>
      </c>
      <c r="C17477" s="233">
        <v>4</v>
      </c>
      <c r="D17477" s="234">
        <v>0.0625</v>
      </c>
      <c r="E17477" s="235">
        <v>0</v>
      </c>
      <c r="F17477" s="235">
        <v>0.000035955507313178524</v>
      </c>
    </row>
    <row r="17478" ht="14.25" customHeight="1" spans="1:6" x14ac:dyDescent="0.25">
      <c r="A17478" s="232">
        <v>43830</v>
      </c>
      <c r="B17478" s="233">
        <v>365</v>
      </c>
      <c r="C17478" s="233">
        <v>5</v>
      </c>
      <c r="D17478" s="234">
        <v>0.08333333333212067</v>
      </c>
      <c r="E17478" s="235">
        <v>0</v>
      </c>
      <c r="F17478" s="235">
        <v>0.00003425287883316729</v>
      </c>
    </row>
    <row r="17479" ht="14.25" customHeight="1" spans="1:6" x14ac:dyDescent="0.25">
      <c r="A17479" s="232">
        <v>43830</v>
      </c>
      <c r="B17479" s="233">
        <v>365</v>
      </c>
      <c r="C17479" s="233">
        <v>6</v>
      </c>
      <c r="D17479" s="234">
        <v>0.10416666666787933</v>
      </c>
      <c r="E17479" s="235">
        <v>0</v>
      </c>
      <c r="F17479" s="235">
        <v>0.000032550250353156044</v>
      </c>
    </row>
    <row r="17480" ht="14.25" customHeight="1" spans="1:6" x14ac:dyDescent="0.25">
      <c r="A17480" s="232">
        <v>43830</v>
      </c>
      <c r="B17480" s="233">
        <v>365</v>
      </c>
      <c r="C17480" s="233">
        <v>7</v>
      </c>
      <c r="D17480" s="234">
        <v>0.125</v>
      </c>
      <c r="E17480" s="235">
        <v>0</v>
      </c>
      <c r="F17480" s="235">
        <v>0.000032450095736684804</v>
      </c>
    </row>
    <row r="17481" ht="14.25" customHeight="1" spans="1:6" x14ac:dyDescent="0.25">
      <c r="A17481" s="232">
        <v>43830</v>
      </c>
      <c r="B17481" s="233">
        <v>365</v>
      </c>
      <c r="C17481" s="233">
        <v>8</v>
      </c>
      <c r="D17481" s="234">
        <v>0.14583333333212067</v>
      </c>
      <c r="E17481" s="235">
        <v>0</v>
      </c>
      <c r="F17481" s="235">
        <v>0.00003174901342138605</v>
      </c>
    </row>
    <row r="17482" ht="14.25" customHeight="1" spans="1:6" x14ac:dyDescent="0.25">
      <c r="A17482" s="232">
        <v>43830</v>
      </c>
      <c r="B17482" s="233">
        <v>365</v>
      </c>
      <c r="C17482" s="233">
        <v>9</v>
      </c>
      <c r="D17482" s="234">
        <v>0.16666666666787933</v>
      </c>
      <c r="E17482" s="235">
        <v>0</v>
      </c>
      <c r="F17482" s="235">
        <v>0.00003164885880491481</v>
      </c>
    </row>
    <row r="17483" ht="14.25" customHeight="1" spans="1:6" x14ac:dyDescent="0.25">
      <c r="A17483" s="232">
        <v>43830</v>
      </c>
      <c r="B17483" s="233">
        <v>365</v>
      </c>
      <c r="C17483" s="233">
        <v>10</v>
      </c>
      <c r="D17483" s="234">
        <v>0.1875</v>
      </c>
      <c r="E17483" s="235">
        <v>0</v>
      </c>
      <c r="F17483" s="235">
        <v>0.00003194932265432856</v>
      </c>
    </row>
    <row r="17484" ht="14.25" customHeight="1" spans="1:6" x14ac:dyDescent="0.25">
      <c r="A17484" s="232">
        <v>43830</v>
      </c>
      <c r="B17484" s="233">
        <v>365</v>
      </c>
      <c r="C17484" s="233">
        <v>11</v>
      </c>
      <c r="D17484" s="234">
        <v>0.20833333333212067</v>
      </c>
      <c r="E17484" s="235">
        <v>0</v>
      </c>
      <c r="F17484" s="235">
        <v>0.00003275055958609855</v>
      </c>
    </row>
    <row r="17485" ht="14.25" customHeight="1" spans="1:6" x14ac:dyDescent="0.25">
      <c r="A17485" s="232">
        <v>43830</v>
      </c>
      <c r="B17485" s="233">
        <v>365</v>
      </c>
      <c r="C17485" s="233">
        <v>12</v>
      </c>
      <c r="D17485" s="234">
        <v>0.22916666666787933</v>
      </c>
      <c r="E17485" s="235">
        <v>0</v>
      </c>
      <c r="F17485" s="235">
        <v>0.000034953961148466035</v>
      </c>
    </row>
    <row r="17486" ht="14.25" customHeight="1" spans="1:6" x14ac:dyDescent="0.25">
      <c r="A17486" s="232">
        <v>43830</v>
      </c>
      <c r="B17486" s="233">
        <v>365</v>
      </c>
      <c r="C17486" s="233">
        <v>13</v>
      </c>
      <c r="D17486" s="234">
        <v>0.25</v>
      </c>
      <c r="E17486" s="235">
        <v>0</v>
      </c>
      <c r="F17486" s="235">
        <v>0.000038759836574373515</v>
      </c>
    </row>
    <row r="17487" ht="14.25" customHeight="1" spans="1:6" x14ac:dyDescent="0.25">
      <c r="A17487" s="232">
        <v>43830</v>
      </c>
      <c r="B17487" s="233">
        <v>365</v>
      </c>
      <c r="C17487" s="233">
        <v>14</v>
      </c>
      <c r="D17487" s="234">
        <v>0.2708333333321207</v>
      </c>
      <c r="E17487" s="235">
        <v>0</v>
      </c>
      <c r="F17487" s="235">
        <v>0.00004246555738380974</v>
      </c>
    </row>
    <row r="17488" ht="14.25" customHeight="1" spans="1:6" x14ac:dyDescent="0.25">
      <c r="A17488" s="232">
        <v>43830</v>
      </c>
      <c r="B17488" s="233">
        <v>365</v>
      </c>
      <c r="C17488" s="233">
        <v>15</v>
      </c>
      <c r="D17488" s="234">
        <v>0.2916666666678793</v>
      </c>
      <c r="E17488" s="235">
        <v>0</v>
      </c>
      <c r="F17488" s="235">
        <v>0.000047573442823843464</v>
      </c>
    </row>
    <row r="17489" ht="14.25" customHeight="1" spans="1:6" x14ac:dyDescent="0.25">
      <c r="A17489" s="232">
        <v>43830</v>
      </c>
      <c r="B17489" s="233">
        <v>365</v>
      </c>
      <c r="C17489" s="233">
        <v>16</v>
      </c>
      <c r="D17489" s="234">
        <v>0.3125</v>
      </c>
      <c r="E17489" s="235">
        <v>0</v>
      </c>
      <c r="F17489" s="235">
        <v>0.000055085039059187164</v>
      </c>
    </row>
    <row r="17490" ht="14.25" customHeight="1" spans="1:6" x14ac:dyDescent="0.25">
      <c r="A17490" s="232">
        <v>43830</v>
      </c>
      <c r="B17490" s="233">
        <v>365</v>
      </c>
      <c r="C17490" s="233">
        <v>17</v>
      </c>
      <c r="D17490" s="234">
        <v>0.3333333333321207</v>
      </c>
      <c r="E17490" s="235">
        <v>8.057948896926038e-8</v>
      </c>
      <c r="F17490" s="235">
        <v>0.00006490019147336961</v>
      </c>
    </row>
    <row r="17491" ht="14.25" customHeight="1" spans="1:6" x14ac:dyDescent="0.25">
      <c r="A17491" s="232">
        <v>43830</v>
      </c>
      <c r="B17491" s="233">
        <v>365</v>
      </c>
      <c r="C17491" s="233">
        <v>18</v>
      </c>
      <c r="D17491" s="234">
        <v>0.3541666666678793</v>
      </c>
      <c r="E17491" s="235">
        <v>9.387787900037704e-7</v>
      </c>
      <c r="F17491" s="235">
        <v>0.00007341333387342581</v>
      </c>
    </row>
    <row r="17492" ht="14.25" customHeight="1" spans="1:6" x14ac:dyDescent="0.25">
      <c r="A17492" s="232">
        <v>43830</v>
      </c>
      <c r="B17492" s="233">
        <v>365</v>
      </c>
      <c r="C17492" s="233">
        <v>19</v>
      </c>
      <c r="D17492" s="234">
        <v>0.375</v>
      </c>
      <c r="E17492" s="235">
        <v>0.000003454375491161179</v>
      </c>
      <c r="F17492" s="235">
        <v>0.00007691874544991952</v>
      </c>
    </row>
    <row r="17493" ht="14.25" customHeight="1" spans="1:6" x14ac:dyDescent="0.25">
      <c r="A17493" s="232">
        <v>43830</v>
      </c>
      <c r="B17493" s="233">
        <v>365</v>
      </c>
      <c r="C17493" s="233">
        <v>20</v>
      </c>
      <c r="D17493" s="234">
        <v>0.3958333333321207</v>
      </c>
      <c r="E17493" s="235">
        <v>0.000008000630774079827</v>
      </c>
      <c r="F17493" s="235">
        <v>0.00008002353856052826</v>
      </c>
    </row>
    <row r="17494" ht="14.25" customHeight="1" spans="1:6" x14ac:dyDescent="0.25">
      <c r="A17494" s="232">
        <v>43830</v>
      </c>
      <c r="B17494" s="233">
        <v>365</v>
      </c>
      <c r="C17494" s="233">
        <v>21</v>
      </c>
      <c r="D17494" s="234">
        <v>0.4166666666678793</v>
      </c>
      <c r="E17494" s="235">
        <v>0.00001453474195116557</v>
      </c>
      <c r="F17494" s="235">
        <v>0.00007882168316287326</v>
      </c>
    </row>
    <row r="17495" ht="14.25" customHeight="1" spans="1:6" x14ac:dyDescent="0.25">
      <c r="A17495" s="232">
        <v>43830</v>
      </c>
      <c r="B17495" s="233">
        <v>365</v>
      </c>
      <c r="C17495" s="233">
        <v>22</v>
      </c>
      <c r="D17495" s="234">
        <v>0.4375</v>
      </c>
      <c r="E17495" s="235">
        <v>0.000020739808284426426</v>
      </c>
      <c r="F17495" s="235">
        <v>0.00007982322932758575</v>
      </c>
    </row>
    <row r="17496" ht="14.25" customHeight="1" spans="1:6" x14ac:dyDescent="0.25">
      <c r="A17496" s="232">
        <v>43830</v>
      </c>
      <c r="B17496" s="233">
        <v>365</v>
      </c>
      <c r="C17496" s="233">
        <v>23</v>
      </c>
      <c r="D17496" s="234">
        <v>0.4583333333321207</v>
      </c>
      <c r="E17496" s="235">
        <v>0.000026945906678874426</v>
      </c>
      <c r="F17496" s="235">
        <v>0.00007731936391580452</v>
      </c>
    </row>
    <row r="17497" ht="14.25" customHeight="1" spans="1:6" x14ac:dyDescent="0.25">
      <c r="A17497" s="232">
        <v>43830</v>
      </c>
      <c r="B17497" s="233">
        <v>365</v>
      </c>
      <c r="C17497" s="233">
        <v>24</v>
      </c>
      <c r="D17497" s="234">
        <v>0.4791666666678793</v>
      </c>
      <c r="E17497" s="235">
        <v>0.00002977733643257732</v>
      </c>
      <c r="F17497" s="235">
        <v>0.0000756167354357933</v>
      </c>
    </row>
    <row r="17498" ht="14.25" customHeight="1" spans="1:6" x14ac:dyDescent="0.25">
      <c r="A17498" s="232">
        <v>43830</v>
      </c>
      <c r="B17498" s="233">
        <v>365</v>
      </c>
      <c r="C17498" s="233">
        <v>25</v>
      </c>
      <c r="D17498" s="234">
        <v>0.5</v>
      </c>
      <c r="E17498" s="235">
        <v>0.00003931364540365638</v>
      </c>
      <c r="F17498" s="235">
        <v>0.00007731936391580452</v>
      </c>
    </row>
    <row r="17499" ht="14.25" customHeight="1" spans="1:6" x14ac:dyDescent="0.25">
      <c r="A17499" s="232">
        <v>43830</v>
      </c>
      <c r="B17499" s="233">
        <v>365</v>
      </c>
      <c r="C17499" s="233">
        <v>26</v>
      </c>
      <c r="D17499" s="234">
        <v>0.5208333333321207</v>
      </c>
      <c r="E17499" s="235">
        <v>0.00004049594595140017</v>
      </c>
      <c r="F17499" s="235">
        <v>0.00007771998238168954</v>
      </c>
    </row>
    <row r="17500" ht="14.25" customHeight="1" spans="1:6" x14ac:dyDescent="0.25">
      <c r="A17500" s="232">
        <v>43830</v>
      </c>
      <c r="B17500" s="233">
        <v>365</v>
      </c>
      <c r="C17500" s="233">
        <v>27</v>
      </c>
      <c r="D17500" s="234">
        <v>0.5416666666678793</v>
      </c>
      <c r="E17500" s="235">
        <v>0.000041739554641280516</v>
      </c>
      <c r="F17500" s="235">
        <v>0.00007761982776521827</v>
      </c>
    </row>
    <row r="17501" ht="14.25" customHeight="1" spans="1:6" x14ac:dyDescent="0.25">
      <c r="A17501" s="232">
        <v>43830</v>
      </c>
      <c r="B17501" s="233">
        <v>365</v>
      </c>
      <c r="C17501" s="233">
        <v>28</v>
      </c>
      <c r="D17501" s="234">
        <v>0.5625</v>
      </c>
      <c r="E17501" s="235">
        <v>0.00004435928769171744</v>
      </c>
      <c r="F17501" s="235">
        <v>0.00007541642620285079</v>
      </c>
    </row>
    <row r="17502" ht="14.25" customHeight="1" spans="1:6" x14ac:dyDescent="0.25">
      <c r="A17502" s="232">
        <v>43830</v>
      </c>
      <c r="B17502" s="233">
        <v>365</v>
      </c>
      <c r="C17502" s="233">
        <v>29</v>
      </c>
      <c r="D17502" s="234">
        <v>0.5833333333321207</v>
      </c>
      <c r="E17502" s="235">
        <v>0.00004127233841982338</v>
      </c>
      <c r="F17502" s="235">
        <v>0.00007421457080519578</v>
      </c>
    </row>
    <row r="17503" ht="14.25" customHeight="1" spans="1:6" x14ac:dyDescent="0.25">
      <c r="A17503" s="232">
        <v>43830</v>
      </c>
      <c r="B17503" s="233">
        <v>365</v>
      </c>
      <c r="C17503" s="233">
        <v>30</v>
      </c>
      <c r="D17503" s="234">
        <v>0.6041666666678793</v>
      </c>
      <c r="E17503" s="235">
        <v>0.00003123742434836867</v>
      </c>
      <c r="F17503" s="235">
        <v>0.00007731936391580452</v>
      </c>
    </row>
    <row r="17504" ht="14.25" customHeight="1" spans="1:6" x14ac:dyDescent="0.25">
      <c r="A17504" s="232">
        <v>43830</v>
      </c>
      <c r="B17504" s="233">
        <v>365</v>
      </c>
      <c r="C17504" s="233">
        <v>31</v>
      </c>
      <c r="D17504" s="234">
        <v>0.625</v>
      </c>
      <c r="E17504" s="235">
        <v>0.000024405320423916574</v>
      </c>
      <c r="F17504" s="235">
        <v>0.000078721528546402</v>
      </c>
    </row>
    <row r="17505" ht="14.25" customHeight="1" spans="1:6" x14ac:dyDescent="0.25">
      <c r="A17505" s="232">
        <v>43830</v>
      </c>
      <c r="B17505" s="233">
        <v>365</v>
      </c>
      <c r="C17505" s="233">
        <v>32</v>
      </c>
      <c r="D17505" s="234">
        <v>0.6458333333321207</v>
      </c>
      <c r="E17505" s="235">
        <v>0.00001603061939204621</v>
      </c>
      <c r="F17505" s="235">
        <v>0.00008322848628760824</v>
      </c>
    </row>
    <row r="17506" ht="14.25" customHeight="1" spans="1:6" x14ac:dyDescent="0.25">
      <c r="A17506" s="232">
        <v>43830</v>
      </c>
      <c r="B17506" s="233">
        <v>365</v>
      </c>
      <c r="C17506" s="233">
        <v>33</v>
      </c>
      <c r="D17506" s="234">
        <v>0.6666666666678793</v>
      </c>
      <c r="E17506" s="235">
        <v>0.000012843659315958438</v>
      </c>
      <c r="F17506" s="235">
        <v>0.00008983869097471069</v>
      </c>
    </row>
    <row r="17507" ht="14.25" customHeight="1" spans="1:6" x14ac:dyDescent="0.25">
      <c r="A17507" s="232">
        <v>43830</v>
      </c>
      <c r="B17507" s="233">
        <v>365</v>
      </c>
      <c r="C17507" s="233">
        <v>34</v>
      </c>
      <c r="D17507" s="234">
        <v>0.6875</v>
      </c>
      <c r="E17507" s="235">
        <v>0.000007531299620340229</v>
      </c>
      <c r="F17507" s="235">
        <v>0.00010074552870842974</v>
      </c>
    </row>
    <row r="17508" ht="14.25" customHeight="1" spans="1:6" x14ac:dyDescent="0.25">
      <c r="A17508" s="232">
        <v>43830</v>
      </c>
      <c r="B17508" s="233">
        <v>365</v>
      </c>
      <c r="C17508" s="233">
        <v>35</v>
      </c>
      <c r="D17508" s="234">
        <v>0.7083333333321207</v>
      </c>
      <c r="E17508" s="235">
        <v>0.0000032026846594740668</v>
      </c>
      <c r="F17508" s="235">
        <v>0.00011124173251461671</v>
      </c>
    </row>
    <row r="17509" ht="14.25" customHeight="1" spans="1:6" x14ac:dyDescent="0.25">
      <c r="A17509" s="232">
        <v>43830</v>
      </c>
      <c r="B17509" s="233">
        <v>365</v>
      </c>
      <c r="C17509" s="233">
        <v>36</v>
      </c>
      <c r="D17509" s="234">
        <v>0.7291666666678793</v>
      </c>
      <c r="E17509" s="235">
        <v>3.654280860776578e-7</v>
      </c>
      <c r="F17509" s="235">
        <v>0.00011460692762805067</v>
      </c>
    </row>
    <row r="17510" ht="14.25" customHeight="1" spans="1:6" x14ac:dyDescent="0.25">
      <c r="A17510" s="232">
        <v>43830</v>
      </c>
      <c r="B17510" s="233">
        <v>365</v>
      </c>
      <c r="C17510" s="233">
        <v>37</v>
      </c>
      <c r="D17510" s="234">
        <v>0.75</v>
      </c>
      <c r="E17510" s="235">
        <v>0</v>
      </c>
      <c r="F17510" s="235">
        <v>0.00011600909225864814</v>
      </c>
    </row>
    <row r="17511" ht="14.25" customHeight="1" spans="1:6" x14ac:dyDescent="0.25">
      <c r="A17511" s="232">
        <v>43830</v>
      </c>
      <c r="B17511" s="233">
        <v>365</v>
      </c>
      <c r="C17511" s="233">
        <v>38</v>
      </c>
      <c r="D17511" s="234">
        <v>0.7708333333321207</v>
      </c>
      <c r="E17511" s="235">
        <v>0</v>
      </c>
      <c r="F17511" s="235">
        <v>0.00011146207267085345</v>
      </c>
    </row>
    <row r="17512" ht="14.25" customHeight="1" spans="1:6" x14ac:dyDescent="0.25">
      <c r="A17512" s="232">
        <v>43830</v>
      </c>
      <c r="B17512" s="233">
        <v>365</v>
      </c>
      <c r="C17512" s="233">
        <v>39</v>
      </c>
      <c r="D17512" s="234">
        <v>0.7916666666678793</v>
      </c>
      <c r="E17512" s="235">
        <v>0</v>
      </c>
      <c r="F17512" s="235">
        <v>0.00010578330591693359</v>
      </c>
    </row>
    <row r="17513" ht="14.25" customHeight="1" spans="1:6" x14ac:dyDescent="0.25">
      <c r="A17513" s="232">
        <v>43830</v>
      </c>
      <c r="B17513" s="233">
        <v>365</v>
      </c>
      <c r="C17513" s="233">
        <v>40</v>
      </c>
      <c r="D17513" s="234">
        <v>0.8125</v>
      </c>
      <c r="E17513" s="235">
        <v>0</v>
      </c>
      <c r="F17513" s="235">
        <v>0.00010062534316866428</v>
      </c>
    </row>
    <row r="17514" ht="14.25" customHeight="1" spans="1:6" x14ac:dyDescent="0.25">
      <c r="A17514" s="232">
        <v>43830</v>
      </c>
      <c r="B17514" s="233">
        <v>365</v>
      </c>
      <c r="C17514" s="233">
        <v>41</v>
      </c>
      <c r="D17514" s="234">
        <v>0.8333333333321207</v>
      </c>
      <c r="E17514" s="235">
        <v>0</v>
      </c>
      <c r="F17514" s="235">
        <v>0.00009544734949710066</v>
      </c>
    </row>
    <row r="17515" ht="14.25" customHeight="1" spans="1:6" x14ac:dyDescent="0.25">
      <c r="A17515" s="232">
        <v>43830</v>
      </c>
      <c r="B17515" s="233">
        <v>365</v>
      </c>
      <c r="C17515" s="233">
        <v>42</v>
      </c>
      <c r="D17515" s="234">
        <v>0.8541666666678793</v>
      </c>
      <c r="E17515" s="235">
        <v>0</v>
      </c>
      <c r="F17515" s="235">
        <v>0.0000900390002076532</v>
      </c>
    </row>
    <row r="17516" ht="14.25" customHeight="1" spans="1:6" x14ac:dyDescent="0.25">
      <c r="A17516" s="232">
        <v>43830</v>
      </c>
      <c r="B17516" s="233">
        <v>365</v>
      </c>
      <c r="C17516" s="233">
        <v>43</v>
      </c>
      <c r="D17516" s="234">
        <v>0.875</v>
      </c>
      <c r="E17516" s="235">
        <v>0</v>
      </c>
      <c r="F17516" s="235">
        <v>0.00008583250631586071</v>
      </c>
    </row>
    <row r="17517" ht="14.25" customHeight="1" spans="1:6" x14ac:dyDescent="0.25">
      <c r="A17517" s="232">
        <v>43830</v>
      </c>
      <c r="B17517" s="233">
        <v>365</v>
      </c>
      <c r="C17517" s="233">
        <v>44</v>
      </c>
      <c r="D17517" s="234">
        <v>0.8958333333321207</v>
      </c>
      <c r="E17517" s="235">
        <v>0</v>
      </c>
      <c r="F17517" s="235">
        <v>0.00008292802243819447</v>
      </c>
    </row>
    <row r="17518" ht="14.25" customHeight="1" spans="1:6" x14ac:dyDescent="0.25">
      <c r="A17518" s="232">
        <v>43830</v>
      </c>
      <c r="B17518" s="233">
        <v>365</v>
      </c>
      <c r="C17518" s="233">
        <v>45</v>
      </c>
      <c r="D17518" s="234">
        <v>0.9166666666678793</v>
      </c>
      <c r="E17518" s="235">
        <v>0</v>
      </c>
      <c r="F17518" s="235">
        <v>0.00007771998238168954</v>
      </c>
    </row>
    <row r="17519" ht="14.25" customHeight="1" spans="1:6" x14ac:dyDescent="0.25">
      <c r="A17519" s="232">
        <v>43830</v>
      </c>
      <c r="B17519" s="233">
        <v>365</v>
      </c>
      <c r="C17519" s="233">
        <v>46</v>
      </c>
      <c r="D17519" s="234">
        <v>0.9375</v>
      </c>
      <c r="E17519" s="235">
        <v>0</v>
      </c>
      <c r="F17519" s="235">
        <v>0.00007131008692752957</v>
      </c>
    </row>
    <row r="17520" ht="14.25" customHeight="1" spans="1:6" x14ac:dyDescent="0.25">
      <c r="A17520" s="232">
        <v>43830</v>
      </c>
      <c r="B17520" s="233">
        <v>365</v>
      </c>
      <c r="C17520" s="233">
        <v>47</v>
      </c>
      <c r="D17520" s="234">
        <v>0.9583333333321207</v>
      </c>
      <c r="E17520" s="235">
        <v>0</v>
      </c>
      <c r="F17520" s="235">
        <v>0.0000646998822404271</v>
      </c>
    </row>
    <row r="17521" ht="14.25" customHeight="1" spans="1:6" x14ac:dyDescent="0.25">
      <c r="A17521" s="232">
        <v>43830</v>
      </c>
      <c r="B17521" s="233">
        <v>365</v>
      </c>
      <c r="C17521" s="233">
        <v>48</v>
      </c>
      <c r="D17521" s="234">
        <v>0.9791666666678793</v>
      </c>
      <c r="E17521" s="235">
        <v>0</v>
      </c>
      <c r="F17521" s="235">
        <v>0.00005568596675801466</v>
      </c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N375"/>
  <sheetViews>
    <sheetView workbookViewId="0" zoomScale="100" zoomScaleNormal="100">
      <pane ySplit="10" topLeftCell="A11" activePane="bottomLeft" state="frozen"/>
      <selection pane="bottomLeft" activeCell="B12" sqref="B12"/>
    </sheetView>
  </sheetViews>
  <sheetFormatPr defaultRowHeight="15" outlineLevelRow="0" outlineLevelCol="1" x14ac:dyDescent="0" defaultColWidth="12.63"/>
  <cols>
    <col min="1" max="1" width="6.88" customWidth="1"/>
    <col min="2" max="2" width="10.75" customWidth="1"/>
    <col min="3" max="3" width="11" customWidth="1"/>
    <col min="4" max="4" width="12" customWidth="1"/>
    <col min="5" max="52" width="7.75" hidden="1" outlineLevel="1" collapsed="1" customWidth="1"/>
    <col min="53" max="53" width="12" customWidth="1"/>
    <col min="54" max="101" width="7.75" hidden="1" outlineLevel="1" collapsed="1" customWidth="1"/>
    <col min="102" max="102" width="12" customWidth="1"/>
    <col min="103" max="150" width="7.75" hidden="1" outlineLevel="1" collapsed="1" customWidth="1"/>
    <col min="151" max="151" width="12" customWidth="1"/>
    <col min="152" max="199" width="7.75" hidden="1" outlineLevel="1" collapsed="1" customWidth="1"/>
    <col min="200" max="200" width="11.88" customWidth="1"/>
    <col min="201" max="248" width="7.75" hidden="1" outlineLevel="1" collapsed="1" customWidth="1"/>
    <col min="249" max="249" width="7.75" customWidth="1"/>
    <col min="250" max="297" width="7.75" hidden="1" outlineLevel="1" collapsed="1" customWidth="1"/>
    <col min="298" max="298" width="10.5" customWidth="1"/>
    <col min="299" max="310" width="7.75" customWidth="1"/>
    <col min="311" max="311" width="8.13" customWidth="1"/>
    <col min="312" max="326" width="7.75" customWidth="1"/>
  </cols>
  <sheetData>
    <row r="1" ht="14.25" customHeight="1" spans="1:3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>
        <v>1</v>
      </c>
      <c r="KN1" s="1">
        <v>2</v>
      </c>
      <c r="KO1" s="1">
        <v>3</v>
      </c>
      <c r="KP1" s="1">
        <v>4</v>
      </c>
      <c r="KQ1" s="1">
        <v>5</v>
      </c>
      <c r="KR1" s="1">
        <v>6</v>
      </c>
      <c r="KS1" s="1">
        <v>7</v>
      </c>
      <c r="KT1" s="1">
        <v>8</v>
      </c>
      <c r="KU1" s="1">
        <v>9</v>
      </c>
      <c r="KV1" s="1">
        <v>10</v>
      </c>
      <c r="KW1" s="1">
        <v>11</v>
      </c>
      <c r="KX1" s="1">
        <v>12</v>
      </c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</row>
    <row r="2" ht="35.25" customHeight="1" spans="1:3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230" t="s">
        <v>102</v>
      </c>
      <c r="KN2" s="230" t="s">
        <v>103</v>
      </c>
      <c r="KO2" s="230" t="s">
        <v>104</v>
      </c>
      <c r="KP2" s="230" t="s">
        <v>105</v>
      </c>
      <c r="KQ2" s="230" t="s">
        <v>106</v>
      </c>
      <c r="KR2" s="230" t="s">
        <v>107</v>
      </c>
      <c r="KS2" s="230" t="s">
        <v>108</v>
      </c>
      <c r="KT2" s="230" t="s">
        <v>109</v>
      </c>
      <c r="KU2" s="230" t="s">
        <v>110</v>
      </c>
      <c r="KV2" s="230" t="s">
        <v>111</v>
      </c>
      <c r="KW2" s="230" t="s">
        <v>112</v>
      </c>
      <c r="KX2" s="230" t="s">
        <v>113</v>
      </c>
      <c r="KY2" s="230" t="s">
        <v>40</v>
      </c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</row>
    <row r="3" ht="35.25" customHeight="1" spans="1:3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230" t="s">
        <v>228</v>
      </c>
      <c r="KM3" s="162">
        <f t="shared" ref="KM3:KX3" si="0">SUMIF($A$11:$A$375,KM$1,$D$11:$D$375)</f>
        <v>0</v>
      </c>
      <c r="KN3" s="162">
        <f t="shared" si="0"/>
        <v>0</v>
      </c>
      <c r="KO3" s="162">
        <f t="shared" si="0"/>
        <v>0</v>
      </c>
      <c r="KP3" s="162">
        <f t="shared" si="0"/>
        <v>0</v>
      </c>
      <c r="KQ3" s="162">
        <f t="shared" si="0"/>
        <v>0</v>
      </c>
      <c r="KR3" s="162">
        <f t="shared" si="0"/>
        <v>0</v>
      </c>
      <c r="KS3" s="162">
        <f t="shared" si="0"/>
        <v>0</v>
      </c>
      <c r="KT3" s="162">
        <f t="shared" si="0"/>
        <v>0</v>
      </c>
      <c r="KU3" s="162">
        <f t="shared" si="0"/>
        <v>0</v>
      </c>
      <c r="KV3" s="162">
        <f t="shared" si="0"/>
        <v>0</v>
      </c>
      <c r="KW3" s="162">
        <f t="shared" si="0"/>
        <v>0</v>
      </c>
      <c r="KX3" s="162">
        <f t="shared" si="0"/>
        <v>0</v>
      </c>
      <c r="KY3" s="236">
        <f t="shared" ref="KY3:KY10" si="1">SUM(KM3:KX3)</f>
        <v>0</v>
      </c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</row>
    <row r="4" ht="35.25" customHeight="1" spans="1:3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230" t="s">
        <v>229</v>
      </c>
      <c r="KM4" s="162">
        <f t="shared" ref="KM4:KX4" si="2">SUMIF($A$11:$A$375,KM$1,$BA$11:$BA$375)</f>
        <v>0</v>
      </c>
      <c r="KN4" s="162">
        <f t="shared" si="2"/>
        <v>0</v>
      </c>
      <c r="KO4" s="162">
        <f t="shared" si="2"/>
        <v>0</v>
      </c>
      <c r="KP4" s="162">
        <f t="shared" si="2"/>
        <v>0</v>
      </c>
      <c r="KQ4" s="162">
        <f t="shared" si="2"/>
        <v>0</v>
      </c>
      <c r="KR4" s="162">
        <f t="shared" si="2"/>
        <v>0</v>
      </c>
      <c r="KS4" s="162">
        <f t="shared" si="2"/>
        <v>0</v>
      </c>
      <c r="KT4" s="162">
        <f t="shared" si="2"/>
        <v>0</v>
      </c>
      <c r="KU4" s="162">
        <f t="shared" si="2"/>
        <v>0</v>
      </c>
      <c r="KV4" s="162">
        <f t="shared" si="2"/>
        <v>0</v>
      </c>
      <c r="KW4" s="162">
        <f t="shared" si="2"/>
        <v>0</v>
      </c>
      <c r="KX4" s="162">
        <f t="shared" si="2"/>
        <v>0</v>
      </c>
      <c r="KY4" s="236">
        <f t="shared" si="1"/>
        <v>0</v>
      </c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</row>
    <row r="5" ht="35.25" customHeight="1" spans="1:3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237" t="s">
        <v>230</v>
      </c>
      <c r="BB5" s="230"/>
      <c r="BC5" s="230"/>
      <c r="BD5" s="230"/>
      <c r="BE5" s="230"/>
      <c r="BF5" s="230"/>
      <c r="BG5" s="230"/>
      <c r="BH5" s="230"/>
      <c r="BI5" s="230"/>
      <c r="BJ5" s="230"/>
      <c r="BK5" s="230"/>
      <c r="BL5" s="230"/>
      <c r="BM5" s="230"/>
      <c r="BN5" s="230"/>
      <c r="BO5" s="230"/>
      <c r="BP5" s="230"/>
      <c r="BQ5" s="230"/>
      <c r="BR5" s="230"/>
      <c r="BS5" s="230"/>
      <c r="BT5" s="230"/>
      <c r="BU5" s="230"/>
      <c r="BV5" s="230"/>
      <c r="BW5" s="230"/>
      <c r="BX5" s="230"/>
      <c r="BY5" s="230"/>
      <c r="BZ5" s="230"/>
      <c r="CA5" s="230"/>
      <c r="CB5" s="230"/>
      <c r="CC5" s="230"/>
      <c r="CD5" s="230"/>
      <c r="CE5" s="230"/>
      <c r="CF5" s="230"/>
      <c r="CG5" s="230"/>
      <c r="CH5" s="230"/>
      <c r="CI5" s="230"/>
      <c r="CJ5" s="230"/>
      <c r="CK5" s="230"/>
      <c r="CL5" s="230"/>
      <c r="CM5" s="230"/>
      <c r="CN5" s="230"/>
      <c r="CO5" s="230"/>
      <c r="CP5" s="230"/>
      <c r="CQ5" s="230"/>
      <c r="CR5" s="230"/>
      <c r="CS5" s="230"/>
      <c r="CT5" s="230"/>
      <c r="CU5" s="230"/>
      <c r="CV5" s="230"/>
      <c r="CW5" s="230"/>
      <c r="CX5" s="238">
        <f>EU8</f>
        <v>0</v>
      </c>
      <c r="CY5" s="230"/>
      <c r="CZ5" s="230"/>
      <c r="DA5" s="230"/>
      <c r="DB5" s="230"/>
      <c r="DC5" s="230"/>
      <c r="DD5" s="230"/>
      <c r="DE5" s="230"/>
      <c r="DF5" s="230"/>
      <c r="DG5" s="230"/>
      <c r="DH5" s="230"/>
      <c r="DI5" s="230"/>
      <c r="DJ5" s="230"/>
      <c r="DK5" s="230"/>
      <c r="DL5" s="230"/>
      <c r="DM5" s="230"/>
      <c r="DN5" s="230"/>
      <c r="DO5" s="230"/>
      <c r="DP5" s="230"/>
      <c r="DQ5" s="230"/>
      <c r="DR5" s="230"/>
      <c r="DS5" s="230"/>
      <c r="DT5" s="230"/>
      <c r="DU5" s="230"/>
      <c r="DV5" s="230"/>
      <c r="DW5" s="230"/>
      <c r="DX5" s="230"/>
      <c r="DY5" s="230"/>
      <c r="DZ5" s="230"/>
      <c r="EA5" s="230"/>
      <c r="EB5" s="230"/>
      <c r="EC5" s="230"/>
      <c r="ED5" s="230"/>
      <c r="EE5" s="230"/>
      <c r="EF5" s="230"/>
      <c r="EG5" s="230"/>
      <c r="EH5" s="230"/>
      <c r="EI5" s="230"/>
      <c r="EJ5" s="230"/>
      <c r="EK5" s="230"/>
      <c r="EL5" s="230"/>
      <c r="EM5" s="230"/>
      <c r="EN5" s="230"/>
      <c r="EO5" s="230"/>
      <c r="EP5" s="230"/>
      <c r="EQ5" s="230"/>
      <c r="ER5" s="230"/>
      <c r="ES5" s="230"/>
      <c r="ET5" s="230"/>
      <c r="EU5" s="239" t="str">
        <f>CX5/BA8</f>
        <v>#DIV/0!</v>
      </c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230" t="s">
        <v>231</v>
      </c>
      <c r="KM5" s="162">
        <f t="shared" ref="KM5:KX5" si="3">SUMIF($A$11:$A$375,KM$1,$CX$11:$CX$375)</f>
        <v>0</v>
      </c>
      <c r="KN5" s="162">
        <f t="shared" si="3"/>
        <v>0</v>
      </c>
      <c r="KO5" s="162">
        <f t="shared" si="3"/>
        <v>0</v>
      </c>
      <c r="KP5" s="162">
        <f t="shared" si="3"/>
        <v>0</v>
      </c>
      <c r="KQ5" s="162">
        <f t="shared" si="3"/>
        <v>0</v>
      </c>
      <c r="KR5" s="162">
        <f t="shared" si="3"/>
        <v>0</v>
      </c>
      <c r="KS5" s="162">
        <f t="shared" si="3"/>
        <v>0</v>
      </c>
      <c r="KT5" s="162">
        <f t="shared" si="3"/>
        <v>0</v>
      </c>
      <c r="KU5" s="162">
        <f t="shared" si="3"/>
        <v>0</v>
      </c>
      <c r="KV5" s="162">
        <f t="shared" si="3"/>
        <v>0</v>
      </c>
      <c r="KW5" s="162">
        <f t="shared" si="3"/>
        <v>0</v>
      </c>
      <c r="KX5" s="162">
        <f t="shared" si="3"/>
        <v>0</v>
      </c>
      <c r="KY5" s="236">
        <f t="shared" si="1"/>
        <v>0</v>
      </c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</row>
    <row r="6" ht="35.25" customHeight="1" spans="1:326" x14ac:dyDescent="0.25">
      <c r="A6" s="1"/>
      <c r="B6" s="240" t="s">
        <v>232</v>
      </c>
      <c r="C6" s="238">
        <f>Input!D5</f>
      </c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7" t="s">
        <v>233</v>
      </c>
      <c r="BB6" s="230"/>
      <c r="BC6" s="230"/>
      <c r="BD6" s="230"/>
      <c r="BE6" s="230"/>
      <c r="BF6" s="230"/>
      <c r="BG6" s="230"/>
      <c r="BH6" s="230"/>
      <c r="BI6" s="230"/>
      <c r="BJ6" s="230"/>
      <c r="BK6" s="230"/>
      <c r="BL6" s="230"/>
      <c r="BM6" s="230"/>
      <c r="BN6" s="230"/>
      <c r="BO6" s="230"/>
      <c r="BP6" s="230"/>
      <c r="BQ6" s="230"/>
      <c r="BR6" s="230"/>
      <c r="BS6" s="230"/>
      <c r="BT6" s="230"/>
      <c r="BU6" s="230"/>
      <c r="BV6" s="230"/>
      <c r="BW6" s="230"/>
      <c r="BX6" s="230"/>
      <c r="BY6" s="230"/>
      <c r="BZ6" s="230"/>
      <c r="CA6" s="230"/>
      <c r="CB6" s="230"/>
      <c r="CC6" s="230"/>
      <c r="CD6" s="230"/>
      <c r="CE6" s="230"/>
      <c r="CF6" s="230"/>
      <c r="CG6" s="230"/>
      <c r="CH6" s="230"/>
      <c r="CI6" s="230"/>
      <c r="CJ6" s="230"/>
      <c r="CK6" s="230"/>
      <c r="CL6" s="230"/>
      <c r="CM6" s="230"/>
      <c r="CN6" s="230"/>
      <c r="CO6" s="230"/>
      <c r="CP6" s="230"/>
      <c r="CQ6" s="230"/>
      <c r="CR6" s="230"/>
      <c r="CS6" s="230"/>
      <c r="CT6" s="230"/>
      <c r="CU6" s="230"/>
      <c r="CV6" s="230"/>
      <c r="CW6" s="230"/>
      <c r="CX6" s="238">
        <f>CX5+IO8</f>
        <v>0</v>
      </c>
      <c r="CY6" s="230"/>
      <c r="CZ6" s="230"/>
      <c r="DA6" s="230"/>
      <c r="DB6" s="230"/>
      <c r="DC6" s="230"/>
      <c r="DD6" s="230"/>
      <c r="DE6" s="230"/>
      <c r="DF6" s="230"/>
      <c r="DG6" s="230"/>
      <c r="DH6" s="230"/>
      <c r="DI6" s="230"/>
      <c r="DJ6" s="230"/>
      <c r="DK6" s="230"/>
      <c r="DL6" s="230"/>
      <c r="DM6" s="230"/>
      <c r="DN6" s="230"/>
      <c r="DO6" s="230"/>
      <c r="DP6" s="230"/>
      <c r="DQ6" s="230"/>
      <c r="DR6" s="230"/>
      <c r="DS6" s="230"/>
      <c r="DT6" s="230"/>
      <c r="DU6" s="230"/>
      <c r="DV6" s="230"/>
      <c r="DW6" s="230"/>
      <c r="DX6" s="230"/>
      <c r="DY6" s="230"/>
      <c r="DZ6" s="230"/>
      <c r="EA6" s="230"/>
      <c r="EB6" s="230"/>
      <c r="EC6" s="230"/>
      <c r="ED6" s="230"/>
      <c r="EE6" s="230"/>
      <c r="EF6" s="230"/>
      <c r="EG6" s="230"/>
      <c r="EH6" s="230"/>
      <c r="EI6" s="230"/>
      <c r="EJ6" s="230"/>
      <c r="EK6" s="230"/>
      <c r="EL6" s="230"/>
      <c r="EM6" s="230"/>
      <c r="EN6" s="230"/>
      <c r="EO6" s="230"/>
      <c r="EP6" s="230"/>
      <c r="EQ6" s="230"/>
      <c r="ER6" s="230"/>
      <c r="ES6" s="230"/>
      <c r="ET6" s="230"/>
      <c r="EU6" s="239" t="str">
        <f>CX6/BA8</f>
        <v>#DIV/0!</v>
      </c>
      <c r="EV6" s="230"/>
      <c r="EW6" s="230"/>
      <c r="EX6" s="230"/>
      <c r="EY6" s="230"/>
      <c r="EZ6" s="230"/>
      <c r="FA6" s="230"/>
      <c r="FB6" s="230"/>
      <c r="FC6" s="230"/>
      <c r="FD6" s="230"/>
      <c r="FE6" s="230"/>
      <c r="FF6" s="230"/>
      <c r="FG6" s="230"/>
      <c r="FH6" s="230"/>
      <c r="FI6" s="230"/>
      <c r="FJ6" s="230"/>
      <c r="FK6" s="230"/>
      <c r="FL6" s="230"/>
      <c r="FM6" s="230"/>
      <c r="FN6" s="230"/>
      <c r="FO6" s="230"/>
      <c r="FP6" s="230"/>
      <c r="FQ6" s="230"/>
      <c r="FR6" s="230"/>
      <c r="FS6" s="230"/>
      <c r="FT6" s="230"/>
      <c r="FU6" s="230"/>
      <c r="FV6" s="230"/>
      <c r="FW6" s="230"/>
      <c r="FX6" s="230"/>
      <c r="FY6" s="230"/>
      <c r="FZ6" s="230"/>
      <c r="GA6" s="230"/>
      <c r="GB6" s="230"/>
      <c r="GC6" s="230"/>
      <c r="GD6" s="230"/>
      <c r="GE6" s="230"/>
      <c r="GF6" s="230"/>
      <c r="GG6" s="230"/>
      <c r="GH6" s="230"/>
      <c r="GI6" s="230"/>
      <c r="GJ6" s="230"/>
      <c r="GK6" s="230"/>
      <c r="GL6" s="230"/>
      <c r="GM6" s="230"/>
      <c r="GN6" s="230"/>
      <c r="GO6" s="230"/>
      <c r="GP6" s="230"/>
      <c r="GQ6" s="230"/>
      <c r="GR6" s="231"/>
      <c r="GS6" s="230"/>
      <c r="GT6" s="230"/>
      <c r="GU6" s="230"/>
      <c r="GV6" s="230"/>
      <c r="GW6" s="230"/>
      <c r="GX6" s="230"/>
      <c r="GY6" s="230"/>
      <c r="GZ6" s="230"/>
      <c r="HA6" s="230"/>
      <c r="HB6" s="230"/>
      <c r="HC6" s="230"/>
      <c r="HD6" s="230"/>
      <c r="HE6" s="230"/>
      <c r="HF6" s="230"/>
      <c r="HG6" s="230"/>
      <c r="HH6" s="230"/>
      <c r="HI6" s="230"/>
      <c r="HJ6" s="230"/>
      <c r="HK6" s="230"/>
      <c r="HL6" s="230"/>
      <c r="HM6" s="230"/>
      <c r="HN6" s="230"/>
      <c r="HO6" s="230"/>
      <c r="HP6" s="230"/>
      <c r="HQ6" s="230"/>
      <c r="HR6" s="230"/>
      <c r="HS6" s="230"/>
      <c r="HT6" s="230"/>
      <c r="HU6" s="230"/>
      <c r="HV6" s="230"/>
      <c r="HW6" s="230"/>
      <c r="HX6" s="230"/>
      <c r="HY6" s="230"/>
      <c r="HZ6" s="230"/>
      <c r="IA6" s="230"/>
      <c r="IB6" s="230"/>
      <c r="IC6" s="230"/>
      <c r="ID6" s="230"/>
      <c r="IE6" s="230"/>
      <c r="IF6" s="230"/>
      <c r="IG6" s="230"/>
      <c r="IH6" s="230"/>
      <c r="II6" s="230"/>
      <c r="IJ6" s="230"/>
      <c r="IK6" s="230"/>
      <c r="IL6" s="230"/>
      <c r="IM6" s="230"/>
      <c r="IN6" s="230"/>
      <c r="IO6" s="230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241" t="s">
        <v>234</v>
      </c>
      <c r="KM6" s="162">
        <f t="shared" ref="KM6:KX6" si="4">SUMIF($A$11:$A$375,KM$1,$EU$11:$EU$375)</f>
        <v>0</v>
      </c>
      <c r="KN6" s="162">
        <f t="shared" si="4"/>
        <v>0</v>
      </c>
      <c r="KO6" s="162">
        <f t="shared" si="4"/>
        <v>0</v>
      </c>
      <c r="KP6" s="162">
        <f t="shared" si="4"/>
        <v>0</v>
      </c>
      <c r="KQ6" s="162">
        <f t="shared" si="4"/>
        <v>0</v>
      </c>
      <c r="KR6" s="162">
        <f t="shared" si="4"/>
        <v>0</v>
      </c>
      <c r="KS6" s="162">
        <f t="shared" si="4"/>
        <v>0</v>
      </c>
      <c r="KT6" s="162">
        <f t="shared" si="4"/>
        <v>0</v>
      </c>
      <c r="KU6" s="162">
        <f t="shared" si="4"/>
        <v>0</v>
      </c>
      <c r="KV6" s="162">
        <f t="shared" si="4"/>
        <v>0</v>
      </c>
      <c r="KW6" s="162">
        <f t="shared" si="4"/>
        <v>0</v>
      </c>
      <c r="KX6" s="162">
        <f t="shared" si="4"/>
        <v>0</v>
      </c>
      <c r="KY6" s="236">
        <f t="shared" si="1"/>
        <v>0</v>
      </c>
      <c r="KZ6" s="180" t="str">
        <f>KY6/KY4</f>
        <v>#DIV/0!</v>
      </c>
      <c r="LA6" s="242"/>
      <c r="LB6" s="242"/>
      <c r="LC6" s="242"/>
      <c r="LD6" s="242"/>
      <c r="LE6" s="242"/>
      <c r="LF6" s="242"/>
      <c r="LG6" s="242"/>
      <c r="LH6" s="242"/>
      <c r="LI6" s="242"/>
      <c r="LJ6" s="242"/>
      <c r="LK6" s="242"/>
      <c r="LL6" s="242"/>
      <c r="LM6" s="242"/>
      <c r="LN6" s="242"/>
    </row>
    <row r="7" ht="35.25" customHeight="1" spans="1:326" x14ac:dyDescent="0.25">
      <c r="A7" s="1"/>
      <c r="B7" s="237" t="s">
        <v>99</v>
      </c>
      <c r="C7" s="236">
        <f>Input!D12</f>
        <v>2.7</v>
      </c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0"/>
      <c r="V7" s="230"/>
      <c r="W7" s="230"/>
      <c r="X7" s="230"/>
      <c r="Y7" s="230"/>
      <c r="Z7" s="230"/>
      <c r="AA7" s="230"/>
      <c r="AB7" s="230"/>
      <c r="AC7" s="230"/>
      <c r="AD7" s="230"/>
      <c r="AE7" s="230"/>
      <c r="AF7" s="230"/>
      <c r="AG7" s="230"/>
      <c r="AH7" s="230"/>
      <c r="AI7" s="230"/>
      <c r="AJ7" s="230"/>
      <c r="AK7" s="230"/>
      <c r="AL7" s="230"/>
      <c r="AM7" s="230"/>
      <c r="AN7" s="230"/>
      <c r="AO7" s="230"/>
      <c r="AP7" s="230"/>
      <c r="AQ7" s="230"/>
      <c r="AR7" s="230"/>
      <c r="AS7" s="230"/>
      <c r="AT7" s="230"/>
      <c r="AU7" s="230"/>
      <c r="AV7" s="230"/>
      <c r="AW7" s="230"/>
      <c r="AX7" s="230"/>
      <c r="AY7" s="230"/>
      <c r="AZ7" s="230"/>
      <c r="BA7" s="231" t="s">
        <v>235</v>
      </c>
      <c r="BB7" s="230"/>
      <c r="BC7" s="230"/>
      <c r="BD7" s="230"/>
      <c r="BE7" s="230"/>
      <c r="BF7" s="230"/>
      <c r="BG7" s="230"/>
      <c r="BH7" s="230"/>
      <c r="BI7" s="230"/>
      <c r="BJ7" s="230"/>
      <c r="BK7" s="230"/>
      <c r="BL7" s="230"/>
      <c r="BM7" s="230"/>
      <c r="BN7" s="230"/>
      <c r="BO7" s="230"/>
      <c r="BP7" s="230"/>
      <c r="BQ7" s="230"/>
      <c r="BR7" s="230"/>
      <c r="BS7" s="230"/>
      <c r="BT7" s="230"/>
      <c r="BU7" s="230"/>
      <c r="BV7" s="230"/>
      <c r="BW7" s="230"/>
      <c r="BX7" s="230"/>
      <c r="BY7" s="230"/>
      <c r="BZ7" s="230"/>
      <c r="CA7" s="230"/>
      <c r="CB7" s="230"/>
      <c r="CC7" s="230"/>
      <c r="CD7" s="230"/>
      <c r="CE7" s="230"/>
      <c r="CF7" s="230"/>
      <c r="CG7" s="230"/>
      <c r="CH7" s="230"/>
      <c r="CI7" s="230"/>
      <c r="CJ7" s="230"/>
      <c r="CK7" s="230"/>
      <c r="CL7" s="230"/>
      <c r="CM7" s="230"/>
      <c r="CN7" s="230"/>
      <c r="CO7" s="230"/>
      <c r="CP7" s="230"/>
      <c r="CQ7" s="230"/>
      <c r="CR7" s="230"/>
      <c r="CS7" s="230"/>
      <c r="CT7" s="230"/>
      <c r="CU7" s="230"/>
      <c r="CV7" s="230"/>
      <c r="CW7" s="230"/>
      <c r="CX7" s="238">
        <f>IO8</f>
        <v>0</v>
      </c>
      <c r="CY7" s="230"/>
      <c r="CZ7" s="230"/>
      <c r="DA7" s="230"/>
      <c r="DB7" s="230"/>
      <c r="DC7" s="230"/>
      <c r="DD7" s="230"/>
      <c r="DE7" s="230"/>
      <c r="DF7" s="230"/>
      <c r="DG7" s="230"/>
      <c r="DH7" s="230"/>
      <c r="DI7" s="230"/>
      <c r="DJ7" s="230"/>
      <c r="DK7" s="230"/>
      <c r="DL7" s="230"/>
      <c r="DM7" s="230"/>
      <c r="DN7" s="230"/>
      <c r="DO7" s="230"/>
      <c r="DP7" s="230"/>
      <c r="DQ7" s="230"/>
      <c r="DR7" s="230"/>
      <c r="DS7" s="230"/>
      <c r="DT7" s="230"/>
      <c r="DU7" s="230"/>
      <c r="DV7" s="230"/>
      <c r="DW7" s="230"/>
      <c r="DX7" s="230"/>
      <c r="DY7" s="230"/>
      <c r="DZ7" s="230"/>
      <c r="EA7" s="230"/>
      <c r="EB7" s="230"/>
      <c r="EC7" s="230"/>
      <c r="ED7" s="230"/>
      <c r="EE7" s="230"/>
      <c r="EF7" s="230"/>
      <c r="EG7" s="230"/>
      <c r="EH7" s="230"/>
      <c r="EI7" s="230"/>
      <c r="EJ7" s="230"/>
      <c r="EK7" s="230"/>
      <c r="EL7" s="230"/>
      <c r="EM7" s="230"/>
      <c r="EN7" s="230"/>
      <c r="EO7" s="230"/>
      <c r="EP7" s="230"/>
      <c r="EQ7" s="230"/>
      <c r="ER7" s="230"/>
      <c r="ES7" s="230"/>
      <c r="ET7" s="230"/>
      <c r="EU7" s="239" t="str">
        <f>CX7/BA8</f>
        <v>#DIV/0!</v>
      </c>
      <c r="EV7" s="230"/>
      <c r="EW7" s="230"/>
      <c r="EX7" s="230"/>
      <c r="EY7" s="230"/>
      <c r="EZ7" s="230"/>
      <c r="FA7" s="230"/>
      <c r="FB7" s="230"/>
      <c r="FC7" s="230"/>
      <c r="FD7" s="230"/>
      <c r="FE7" s="230"/>
      <c r="FF7" s="230"/>
      <c r="FG7" s="230"/>
      <c r="FH7" s="230"/>
      <c r="FI7" s="230"/>
      <c r="FJ7" s="230"/>
      <c r="FK7" s="230"/>
      <c r="FL7" s="230"/>
      <c r="FM7" s="230"/>
      <c r="FN7" s="230"/>
      <c r="FO7" s="230"/>
      <c r="FP7" s="230"/>
      <c r="FQ7" s="230"/>
      <c r="FR7" s="230"/>
      <c r="FS7" s="230"/>
      <c r="FT7" s="230"/>
      <c r="FU7" s="230"/>
      <c r="FV7" s="230"/>
      <c r="FW7" s="230"/>
      <c r="FX7" s="230"/>
      <c r="FY7" s="230"/>
      <c r="FZ7" s="230"/>
      <c r="GA7" s="230"/>
      <c r="GB7" s="230"/>
      <c r="GC7" s="230"/>
      <c r="GD7" s="230"/>
      <c r="GE7" s="230"/>
      <c r="GF7" s="230"/>
      <c r="GG7" s="230"/>
      <c r="GH7" s="230"/>
      <c r="GI7" s="230"/>
      <c r="GJ7" s="230"/>
      <c r="GK7" s="230"/>
      <c r="GL7" s="230"/>
      <c r="GM7" s="230"/>
      <c r="GN7" s="230"/>
      <c r="GO7" s="230"/>
      <c r="GP7" s="230"/>
      <c r="GQ7" s="230"/>
      <c r="GR7" s="230" t="s">
        <v>167</v>
      </c>
      <c r="GS7" s="230"/>
      <c r="GT7" s="230"/>
      <c r="GU7" s="230"/>
      <c r="GV7" s="230"/>
      <c r="GW7" s="230"/>
      <c r="GX7" s="230"/>
      <c r="GY7" s="230"/>
      <c r="GZ7" s="230"/>
      <c r="HA7" s="230"/>
      <c r="HB7" s="230"/>
      <c r="HC7" s="230"/>
      <c r="HD7" s="230"/>
      <c r="HE7" s="230"/>
      <c r="HF7" s="230"/>
      <c r="HG7" s="230"/>
      <c r="HH7" s="230"/>
      <c r="HI7" s="230"/>
      <c r="HJ7" s="230"/>
      <c r="HK7" s="230"/>
      <c r="HL7" s="230"/>
      <c r="HM7" s="230"/>
      <c r="HN7" s="230"/>
      <c r="HO7" s="230"/>
      <c r="HP7" s="230"/>
      <c r="HQ7" s="230"/>
      <c r="HR7" s="230"/>
      <c r="HS7" s="230"/>
      <c r="HT7" s="230"/>
      <c r="HU7" s="230"/>
      <c r="HV7" s="230"/>
      <c r="HW7" s="230"/>
      <c r="HX7" s="230"/>
      <c r="HY7" s="230"/>
      <c r="HZ7" s="230"/>
      <c r="IA7" s="230"/>
      <c r="IB7" s="230"/>
      <c r="IC7" s="230"/>
      <c r="ID7" s="230"/>
      <c r="IE7" s="230"/>
      <c r="IF7" s="230"/>
      <c r="IG7" s="230"/>
      <c r="IH7" s="230"/>
      <c r="II7" s="230"/>
      <c r="IJ7" s="230"/>
      <c r="IK7" s="230"/>
      <c r="IL7" s="230"/>
      <c r="IM7" s="230"/>
      <c r="IN7" s="230"/>
      <c r="IO7" s="236">
        <f>Input!D21</f>
        <v>0</v>
      </c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241" t="s">
        <v>236</v>
      </c>
      <c r="KM7" s="162">
        <f t="shared" ref="KM7:KX7" si="5">SUMIF($A$11:$A$375,KM$1,$GR$11:$GR$375)</f>
        <v>0</v>
      </c>
      <c r="KN7" s="162">
        <f t="shared" si="5"/>
        <v>0</v>
      </c>
      <c r="KO7" s="162">
        <f t="shared" si="5"/>
        <v>0</v>
      </c>
      <c r="KP7" s="162">
        <f t="shared" si="5"/>
        <v>0</v>
      </c>
      <c r="KQ7" s="162">
        <f t="shared" si="5"/>
        <v>0</v>
      </c>
      <c r="KR7" s="162">
        <f t="shared" si="5"/>
        <v>0</v>
      </c>
      <c r="KS7" s="162">
        <f t="shared" si="5"/>
        <v>0</v>
      </c>
      <c r="KT7" s="162">
        <f t="shared" si="5"/>
        <v>0</v>
      </c>
      <c r="KU7" s="162">
        <f t="shared" si="5"/>
        <v>0</v>
      </c>
      <c r="KV7" s="162">
        <f t="shared" si="5"/>
        <v>0</v>
      </c>
      <c r="KW7" s="162">
        <f t="shared" si="5"/>
        <v>0</v>
      </c>
      <c r="KX7" s="162">
        <f t="shared" si="5"/>
        <v>0</v>
      </c>
      <c r="KY7" s="236">
        <f t="shared" si="1"/>
        <v>0</v>
      </c>
      <c r="KZ7" s="1"/>
      <c r="LA7" s="242"/>
      <c r="LB7" s="242"/>
      <c r="LC7" s="242"/>
      <c r="LD7" s="242"/>
      <c r="LE7" s="242"/>
      <c r="LF7" s="242"/>
      <c r="LG7" s="242"/>
      <c r="LH7" s="242"/>
      <c r="LI7" s="242"/>
      <c r="LJ7" s="242"/>
      <c r="LK7" s="242"/>
      <c r="LL7" s="242"/>
      <c r="LM7" s="242"/>
      <c r="LN7" s="242"/>
    </row>
    <row r="8" ht="35.25" customHeight="1" spans="1:326" x14ac:dyDescent="0.25">
      <c r="A8" s="1"/>
      <c r="B8" s="237" t="s">
        <v>237</v>
      </c>
      <c r="C8" s="236">
        <f>Input!D13</f>
      </c>
      <c r="D8" s="238">
        <f>SUM(D11:D375)</f>
        <v>0</v>
      </c>
      <c r="E8" s="230">
        <v>1</v>
      </c>
      <c r="F8" s="230">
        <v>2</v>
      </c>
      <c r="G8" s="230">
        <v>3</v>
      </c>
      <c r="H8" s="230">
        <v>4</v>
      </c>
      <c r="I8" s="230">
        <v>5</v>
      </c>
      <c r="J8" s="230">
        <v>6</v>
      </c>
      <c r="K8" s="230">
        <v>7</v>
      </c>
      <c r="L8" s="230">
        <v>8</v>
      </c>
      <c r="M8" s="230">
        <v>9</v>
      </c>
      <c r="N8" s="230">
        <v>10</v>
      </c>
      <c r="O8" s="230">
        <v>11</v>
      </c>
      <c r="P8" s="230">
        <v>12</v>
      </c>
      <c r="Q8" s="230">
        <v>13</v>
      </c>
      <c r="R8" s="230">
        <v>14</v>
      </c>
      <c r="S8" s="230">
        <v>15</v>
      </c>
      <c r="T8" s="230">
        <v>16</v>
      </c>
      <c r="U8" s="230">
        <v>17</v>
      </c>
      <c r="V8" s="230">
        <v>18</v>
      </c>
      <c r="W8" s="230">
        <v>19</v>
      </c>
      <c r="X8" s="230">
        <v>20</v>
      </c>
      <c r="Y8" s="230">
        <v>21</v>
      </c>
      <c r="Z8" s="230">
        <v>22</v>
      </c>
      <c r="AA8" s="230">
        <v>23</v>
      </c>
      <c r="AB8" s="230">
        <v>24</v>
      </c>
      <c r="AC8" s="230">
        <v>25</v>
      </c>
      <c r="AD8" s="230">
        <v>26</v>
      </c>
      <c r="AE8" s="230">
        <v>27</v>
      </c>
      <c r="AF8" s="230">
        <v>28</v>
      </c>
      <c r="AG8" s="230">
        <v>29</v>
      </c>
      <c r="AH8" s="230">
        <v>30</v>
      </c>
      <c r="AI8" s="230">
        <v>31</v>
      </c>
      <c r="AJ8" s="230">
        <v>32</v>
      </c>
      <c r="AK8" s="230">
        <v>33</v>
      </c>
      <c r="AL8" s="230">
        <v>34</v>
      </c>
      <c r="AM8" s="230">
        <v>35</v>
      </c>
      <c r="AN8" s="230">
        <v>36</v>
      </c>
      <c r="AO8" s="230">
        <v>37</v>
      </c>
      <c r="AP8" s="230">
        <v>38</v>
      </c>
      <c r="AQ8" s="230">
        <v>39</v>
      </c>
      <c r="AR8" s="230">
        <v>40</v>
      </c>
      <c r="AS8" s="230">
        <v>41</v>
      </c>
      <c r="AT8" s="230">
        <v>42</v>
      </c>
      <c r="AU8" s="230">
        <v>43</v>
      </c>
      <c r="AV8" s="230">
        <v>44</v>
      </c>
      <c r="AW8" s="230">
        <v>45</v>
      </c>
      <c r="AX8" s="230">
        <v>46</v>
      </c>
      <c r="AY8" s="230">
        <v>47</v>
      </c>
      <c r="AZ8" s="230">
        <v>48</v>
      </c>
      <c r="BA8" s="238">
        <f>SUM(BA11:BA375)</f>
        <v>0</v>
      </c>
      <c r="BB8" s="230">
        <v>1</v>
      </c>
      <c r="BC8" s="230">
        <v>2</v>
      </c>
      <c r="BD8" s="230">
        <v>3</v>
      </c>
      <c r="BE8" s="230">
        <v>4</v>
      </c>
      <c r="BF8" s="230">
        <v>5</v>
      </c>
      <c r="BG8" s="230">
        <v>6</v>
      </c>
      <c r="BH8" s="230">
        <v>7</v>
      </c>
      <c r="BI8" s="230">
        <v>8</v>
      </c>
      <c r="BJ8" s="230">
        <v>9</v>
      </c>
      <c r="BK8" s="230">
        <v>10</v>
      </c>
      <c r="BL8" s="230">
        <v>11</v>
      </c>
      <c r="BM8" s="230">
        <v>12</v>
      </c>
      <c r="BN8" s="230">
        <v>13</v>
      </c>
      <c r="BO8" s="230">
        <v>14</v>
      </c>
      <c r="BP8" s="230">
        <v>15</v>
      </c>
      <c r="BQ8" s="230">
        <v>16</v>
      </c>
      <c r="BR8" s="230">
        <v>17</v>
      </c>
      <c r="BS8" s="230">
        <v>18</v>
      </c>
      <c r="BT8" s="230">
        <v>19</v>
      </c>
      <c r="BU8" s="230">
        <v>20</v>
      </c>
      <c r="BV8" s="230">
        <v>21</v>
      </c>
      <c r="BW8" s="230">
        <v>22</v>
      </c>
      <c r="BX8" s="230">
        <v>23</v>
      </c>
      <c r="BY8" s="230">
        <v>24</v>
      </c>
      <c r="BZ8" s="230">
        <v>25</v>
      </c>
      <c r="CA8" s="230">
        <v>26</v>
      </c>
      <c r="CB8" s="230">
        <v>27</v>
      </c>
      <c r="CC8" s="230">
        <v>28</v>
      </c>
      <c r="CD8" s="230">
        <v>29</v>
      </c>
      <c r="CE8" s="230">
        <v>30</v>
      </c>
      <c r="CF8" s="230">
        <v>31</v>
      </c>
      <c r="CG8" s="230">
        <v>32</v>
      </c>
      <c r="CH8" s="230">
        <v>33</v>
      </c>
      <c r="CI8" s="230">
        <v>34</v>
      </c>
      <c r="CJ8" s="230">
        <v>35</v>
      </c>
      <c r="CK8" s="230">
        <v>36</v>
      </c>
      <c r="CL8" s="230">
        <v>37</v>
      </c>
      <c r="CM8" s="230">
        <v>38</v>
      </c>
      <c r="CN8" s="230">
        <v>39</v>
      </c>
      <c r="CO8" s="230">
        <v>40</v>
      </c>
      <c r="CP8" s="230">
        <v>41</v>
      </c>
      <c r="CQ8" s="230">
        <v>42</v>
      </c>
      <c r="CR8" s="230">
        <v>43</v>
      </c>
      <c r="CS8" s="230">
        <v>44</v>
      </c>
      <c r="CT8" s="230">
        <v>45</v>
      </c>
      <c r="CU8" s="230">
        <v>46</v>
      </c>
      <c r="CV8" s="230">
        <v>47</v>
      </c>
      <c r="CW8" s="230">
        <v>48</v>
      </c>
      <c r="CX8" s="238">
        <f>SUM(CX11:CX375)</f>
        <v>0</v>
      </c>
      <c r="CY8" s="230">
        <v>1</v>
      </c>
      <c r="CZ8" s="230">
        <v>2</v>
      </c>
      <c r="DA8" s="230">
        <v>3</v>
      </c>
      <c r="DB8" s="230">
        <v>4</v>
      </c>
      <c r="DC8" s="230">
        <v>5</v>
      </c>
      <c r="DD8" s="230">
        <v>6</v>
      </c>
      <c r="DE8" s="230">
        <v>7</v>
      </c>
      <c r="DF8" s="230">
        <v>8</v>
      </c>
      <c r="DG8" s="230">
        <v>9</v>
      </c>
      <c r="DH8" s="230">
        <v>10</v>
      </c>
      <c r="DI8" s="230">
        <v>11</v>
      </c>
      <c r="DJ8" s="230">
        <v>12</v>
      </c>
      <c r="DK8" s="230">
        <v>13</v>
      </c>
      <c r="DL8" s="230">
        <v>14</v>
      </c>
      <c r="DM8" s="230">
        <v>15</v>
      </c>
      <c r="DN8" s="230">
        <v>16</v>
      </c>
      <c r="DO8" s="230">
        <v>17</v>
      </c>
      <c r="DP8" s="230">
        <v>18</v>
      </c>
      <c r="DQ8" s="230">
        <v>19</v>
      </c>
      <c r="DR8" s="230">
        <v>20</v>
      </c>
      <c r="DS8" s="230">
        <v>21</v>
      </c>
      <c r="DT8" s="230">
        <v>22</v>
      </c>
      <c r="DU8" s="230">
        <v>23</v>
      </c>
      <c r="DV8" s="230">
        <v>24</v>
      </c>
      <c r="DW8" s="230">
        <v>25</v>
      </c>
      <c r="DX8" s="230">
        <v>26</v>
      </c>
      <c r="DY8" s="230">
        <v>27</v>
      </c>
      <c r="DZ8" s="230">
        <v>28</v>
      </c>
      <c r="EA8" s="230">
        <v>29</v>
      </c>
      <c r="EB8" s="230">
        <v>30</v>
      </c>
      <c r="EC8" s="230">
        <v>31</v>
      </c>
      <c r="ED8" s="230">
        <v>32</v>
      </c>
      <c r="EE8" s="230">
        <v>33</v>
      </c>
      <c r="EF8" s="230">
        <v>34</v>
      </c>
      <c r="EG8" s="230">
        <v>35</v>
      </c>
      <c r="EH8" s="230">
        <v>36</v>
      </c>
      <c r="EI8" s="230">
        <v>37</v>
      </c>
      <c r="EJ8" s="230">
        <v>38</v>
      </c>
      <c r="EK8" s="230">
        <v>39</v>
      </c>
      <c r="EL8" s="230">
        <v>40</v>
      </c>
      <c r="EM8" s="230">
        <v>41</v>
      </c>
      <c r="EN8" s="230">
        <v>42</v>
      </c>
      <c r="EO8" s="230">
        <v>43</v>
      </c>
      <c r="EP8" s="230">
        <v>44</v>
      </c>
      <c r="EQ8" s="230">
        <v>45</v>
      </c>
      <c r="ER8" s="230">
        <v>46</v>
      </c>
      <c r="ES8" s="230">
        <v>47</v>
      </c>
      <c r="ET8" s="230">
        <v>48</v>
      </c>
      <c r="EU8" s="238">
        <f>SUM(EU11:EU375)</f>
        <v>0</v>
      </c>
      <c r="EV8" s="230">
        <v>1</v>
      </c>
      <c r="EW8" s="230">
        <v>2</v>
      </c>
      <c r="EX8" s="230">
        <v>3</v>
      </c>
      <c r="EY8" s="230">
        <v>4</v>
      </c>
      <c r="EZ8" s="230">
        <v>5</v>
      </c>
      <c r="FA8" s="230">
        <v>6</v>
      </c>
      <c r="FB8" s="230">
        <v>7</v>
      </c>
      <c r="FC8" s="230">
        <v>8</v>
      </c>
      <c r="FD8" s="230">
        <v>9</v>
      </c>
      <c r="FE8" s="230">
        <v>10</v>
      </c>
      <c r="FF8" s="230">
        <v>11</v>
      </c>
      <c r="FG8" s="230">
        <v>12</v>
      </c>
      <c r="FH8" s="230">
        <v>13</v>
      </c>
      <c r="FI8" s="230">
        <v>14</v>
      </c>
      <c r="FJ8" s="230">
        <v>15</v>
      </c>
      <c r="FK8" s="230">
        <v>16</v>
      </c>
      <c r="FL8" s="230">
        <v>17</v>
      </c>
      <c r="FM8" s="230">
        <v>18</v>
      </c>
      <c r="FN8" s="230">
        <v>19</v>
      </c>
      <c r="FO8" s="230">
        <v>20</v>
      </c>
      <c r="FP8" s="230">
        <v>21</v>
      </c>
      <c r="FQ8" s="230">
        <v>22</v>
      </c>
      <c r="FR8" s="230">
        <v>23</v>
      </c>
      <c r="FS8" s="230">
        <v>24</v>
      </c>
      <c r="FT8" s="230">
        <v>25</v>
      </c>
      <c r="FU8" s="230">
        <v>26</v>
      </c>
      <c r="FV8" s="230">
        <v>27</v>
      </c>
      <c r="FW8" s="230">
        <v>28</v>
      </c>
      <c r="FX8" s="230">
        <v>29</v>
      </c>
      <c r="FY8" s="230">
        <v>30</v>
      </c>
      <c r="FZ8" s="230">
        <v>31</v>
      </c>
      <c r="GA8" s="230">
        <v>32</v>
      </c>
      <c r="GB8" s="230">
        <v>33</v>
      </c>
      <c r="GC8" s="230">
        <v>34</v>
      </c>
      <c r="GD8" s="230">
        <v>35</v>
      </c>
      <c r="GE8" s="230">
        <v>36</v>
      </c>
      <c r="GF8" s="230">
        <v>37</v>
      </c>
      <c r="GG8" s="230">
        <v>38</v>
      </c>
      <c r="GH8" s="230">
        <v>39</v>
      </c>
      <c r="GI8" s="230">
        <v>40</v>
      </c>
      <c r="GJ8" s="230">
        <v>41</v>
      </c>
      <c r="GK8" s="230">
        <v>42</v>
      </c>
      <c r="GL8" s="230">
        <v>43</v>
      </c>
      <c r="GM8" s="230">
        <v>44</v>
      </c>
      <c r="GN8" s="230">
        <v>45</v>
      </c>
      <c r="GO8" s="230">
        <v>46</v>
      </c>
      <c r="GP8" s="230">
        <v>47</v>
      </c>
      <c r="GQ8" s="230">
        <v>48</v>
      </c>
      <c r="GR8" s="238">
        <f>SUM(GR11:GR375)</f>
        <v>0</v>
      </c>
      <c r="GS8" s="230">
        <v>1</v>
      </c>
      <c r="GT8" s="230">
        <v>2</v>
      </c>
      <c r="GU8" s="230">
        <v>3</v>
      </c>
      <c r="GV8" s="230">
        <v>4</v>
      </c>
      <c r="GW8" s="230">
        <v>5</v>
      </c>
      <c r="GX8" s="230">
        <v>6</v>
      </c>
      <c r="GY8" s="230">
        <v>7</v>
      </c>
      <c r="GZ8" s="230">
        <v>8</v>
      </c>
      <c r="HA8" s="230">
        <v>9</v>
      </c>
      <c r="HB8" s="230">
        <v>10</v>
      </c>
      <c r="HC8" s="230">
        <v>11</v>
      </c>
      <c r="HD8" s="230">
        <v>12</v>
      </c>
      <c r="HE8" s="230">
        <v>13</v>
      </c>
      <c r="HF8" s="230">
        <v>14</v>
      </c>
      <c r="HG8" s="230">
        <v>15</v>
      </c>
      <c r="HH8" s="230">
        <v>16</v>
      </c>
      <c r="HI8" s="230">
        <v>17</v>
      </c>
      <c r="HJ8" s="230">
        <v>18</v>
      </c>
      <c r="HK8" s="230">
        <v>19</v>
      </c>
      <c r="HL8" s="230">
        <v>20</v>
      </c>
      <c r="HM8" s="230">
        <v>21</v>
      </c>
      <c r="HN8" s="230">
        <v>22</v>
      </c>
      <c r="HO8" s="230">
        <v>23</v>
      </c>
      <c r="HP8" s="230">
        <v>24</v>
      </c>
      <c r="HQ8" s="230">
        <v>25</v>
      </c>
      <c r="HR8" s="230">
        <v>26</v>
      </c>
      <c r="HS8" s="230">
        <v>27</v>
      </c>
      <c r="HT8" s="230">
        <v>28</v>
      </c>
      <c r="HU8" s="230">
        <v>29</v>
      </c>
      <c r="HV8" s="230">
        <v>30</v>
      </c>
      <c r="HW8" s="230">
        <v>31</v>
      </c>
      <c r="HX8" s="230">
        <v>32</v>
      </c>
      <c r="HY8" s="230">
        <v>33</v>
      </c>
      <c r="HZ8" s="230">
        <v>34</v>
      </c>
      <c r="IA8" s="230">
        <v>35</v>
      </c>
      <c r="IB8" s="230">
        <v>36</v>
      </c>
      <c r="IC8" s="230">
        <v>37</v>
      </c>
      <c r="ID8" s="230">
        <v>38</v>
      </c>
      <c r="IE8" s="230">
        <v>39</v>
      </c>
      <c r="IF8" s="230">
        <v>40</v>
      </c>
      <c r="IG8" s="230">
        <v>41</v>
      </c>
      <c r="IH8" s="230">
        <v>42</v>
      </c>
      <c r="II8" s="230">
        <v>43</v>
      </c>
      <c r="IJ8" s="230">
        <v>44</v>
      </c>
      <c r="IK8" s="230">
        <v>45</v>
      </c>
      <c r="IL8" s="230">
        <v>46</v>
      </c>
      <c r="IM8" s="230">
        <v>47</v>
      </c>
      <c r="IN8" s="230">
        <v>48</v>
      </c>
      <c r="IO8" s="236">
        <f>SUM(IO11:IO375)</f>
        <v>0</v>
      </c>
      <c r="IP8" s="1">
        <v>1</v>
      </c>
      <c r="IQ8" s="1">
        <v>2</v>
      </c>
      <c r="IR8" s="1">
        <v>3</v>
      </c>
      <c r="IS8" s="1">
        <v>4</v>
      </c>
      <c r="IT8" s="1">
        <v>5</v>
      </c>
      <c r="IU8" s="1">
        <v>6</v>
      </c>
      <c r="IV8" s="1">
        <v>7</v>
      </c>
      <c r="IW8" s="1">
        <v>8</v>
      </c>
      <c r="IX8" s="1">
        <v>9</v>
      </c>
      <c r="IY8" s="1">
        <v>10</v>
      </c>
      <c r="IZ8" s="1">
        <v>11</v>
      </c>
      <c r="JA8" s="1">
        <v>12</v>
      </c>
      <c r="JB8" s="1">
        <v>13</v>
      </c>
      <c r="JC8" s="1">
        <v>14</v>
      </c>
      <c r="JD8" s="1">
        <v>15</v>
      </c>
      <c r="JE8" s="1">
        <v>16</v>
      </c>
      <c r="JF8" s="1">
        <v>17</v>
      </c>
      <c r="JG8" s="1">
        <v>18</v>
      </c>
      <c r="JH8" s="1">
        <v>19</v>
      </c>
      <c r="JI8" s="1">
        <v>20</v>
      </c>
      <c r="JJ8" s="1">
        <v>21</v>
      </c>
      <c r="JK8" s="1">
        <v>22</v>
      </c>
      <c r="JL8" s="1">
        <v>23</v>
      </c>
      <c r="JM8" s="1">
        <v>24</v>
      </c>
      <c r="JN8" s="1">
        <v>25</v>
      </c>
      <c r="JO8" s="1">
        <v>26</v>
      </c>
      <c r="JP8" s="1">
        <v>27</v>
      </c>
      <c r="JQ8" s="1">
        <v>28</v>
      </c>
      <c r="JR8" s="1">
        <v>29</v>
      </c>
      <c r="JS8" s="1">
        <v>30</v>
      </c>
      <c r="JT8" s="1">
        <v>31</v>
      </c>
      <c r="JU8" s="1">
        <v>32</v>
      </c>
      <c r="JV8" s="1">
        <v>33</v>
      </c>
      <c r="JW8" s="1">
        <v>34</v>
      </c>
      <c r="JX8" s="1">
        <v>35</v>
      </c>
      <c r="JY8" s="1">
        <v>36</v>
      </c>
      <c r="JZ8" s="1">
        <v>37</v>
      </c>
      <c r="KA8" s="1">
        <v>38</v>
      </c>
      <c r="KB8" s="1">
        <v>39</v>
      </c>
      <c r="KC8" s="1">
        <v>40</v>
      </c>
      <c r="KD8" s="1">
        <v>41</v>
      </c>
      <c r="KE8" s="1">
        <v>42</v>
      </c>
      <c r="KF8" s="1">
        <v>43</v>
      </c>
      <c r="KG8" s="1">
        <v>44</v>
      </c>
      <c r="KH8" s="1">
        <v>45</v>
      </c>
      <c r="KI8" s="1">
        <v>46</v>
      </c>
      <c r="KJ8" s="1">
        <v>47</v>
      </c>
      <c r="KK8" s="1">
        <v>48</v>
      </c>
      <c r="KL8" s="231" t="s">
        <v>235</v>
      </c>
      <c r="KM8" s="162">
        <f t="shared" ref="KM8:KX8" si="6">SUMIF($A$11:$A$375,KM$1,$IO$11:$IO$375)</f>
        <v>0</v>
      </c>
      <c r="KN8" s="162">
        <f t="shared" si="6"/>
        <v>0</v>
      </c>
      <c r="KO8" s="162">
        <f t="shared" si="6"/>
        <v>0</v>
      </c>
      <c r="KP8" s="162">
        <f t="shared" si="6"/>
        <v>0</v>
      </c>
      <c r="KQ8" s="162">
        <f t="shared" si="6"/>
        <v>0</v>
      </c>
      <c r="KR8" s="162">
        <f t="shared" si="6"/>
        <v>0</v>
      </c>
      <c r="KS8" s="162">
        <f t="shared" si="6"/>
        <v>0</v>
      </c>
      <c r="KT8" s="162">
        <f t="shared" si="6"/>
        <v>0</v>
      </c>
      <c r="KU8" s="162">
        <f t="shared" si="6"/>
        <v>0</v>
      </c>
      <c r="KV8" s="162">
        <f t="shared" si="6"/>
        <v>0</v>
      </c>
      <c r="KW8" s="162">
        <f t="shared" si="6"/>
        <v>0</v>
      </c>
      <c r="KX8" s="162">
        <f t="shared" si="6"/>
        <v>0</v>
      </c>
      <c r="KY8" s="236">
        <f t="shared" si="1"/>
        <v>0</v>
      </c>
      <c r="KZ8" s="1"/>
      <c r="LA8" s="242"/>
      <c r="LB8" s="242"/>
      <c r="LC8" s="242"/>
      <c r="LD8" s="242"/>
      <c r="LE8" s="242"/>
      <c r="LF8" s="242"/>
      <c r="LG8" s="242"/>
      <c r="LH8" s="242"/>
      <c r="LI8" s="242"/>
      <c r="LJ8" s="242"/>
      <c r="LK8" s="242"/>
      <c r="LL8" s="242"/>
      <c r="LM8" s="242"/>
      <c r="LN8" s="242"/>
    </row>
    <row r="9" ht="35.25" customHeight="1" spans="1:326" x14ac:dyDescent="0.25">
      <c r="A9" s="1"/>
      <c r="B9" s="237" t="s">
        <v>238</v>
      </c>
      <c r="C9" s="236">
        <f>Input!D14</f>
        <v>0</v>
      </c>
      <c r="D9" s="230" t="s">
        <v>40</v>
      </c>
      <c r="E9" s="243">
        <v>0.020833333332120674</v>
      </c>
      <c r="F9" s="243">
        <v>0.041666666667879326</v>
      </c>
      <c r="G9" s="243">
        <v>0.0625</v>
      </c>
      <c r="H9" s="243">
        <v>0.08333333333212067</v>
      </c>
      <c r="I9" s="243">
        <v>0.10416666666787933</v>
      </c>
      <c r="J9" s="243">
        <v>0.125</v>
      </c>
      <c r="K9" s="243">
        <v>0.14583333333212067</v>
      </c>
      <c r="L9" s="243">
        <v>0.16666666666787933</v>
      </c>
      <c r="M9" s="243">
        <v>0.1875</v>
      </c>
      <c r="N9" s="243">
        <v>0.20833333333212067</v>
      </c>
      <c r="O9" s="243">
        <v>0.22916666666787933</v>
      </c>
      <c r="P9" s="243">
        <v>0.25</v>
      </c>
      <c r="Q9" s="243">
        <v>0.2708333333321207</v>
      </c>
      <c r="R9" s="243">
        <v>0.2916666666678793</v>
      </c>
      <c r="S9" s="243">
        <v>0.3125</v>
      </c>
      <c r="T9" s="243">
        <v>0.3333333333321207</v>
      </c>
      <c r="U9" s="243">
        <v>0.3541666666678793</v>
      </c>
      <c r="V9" s="243">
        <v>0.375</v>
      </c>
      <c r="W9" s="243">
        <v>0.3958333333321207</v>
      </c>
      <c r="X9" s="243">
        <v>0.4166666666678793</v>
      </c>
      <c r="Y9" s="243">
        <v>0.4375</v>
      </c>
      <c r="Z9" s="243">
        <v>0.4583333333321207</v>
      </c>
      <c r="AA9" s="243">
        <v>0.4791666666678793</v>
      </c>
      <c r="AB9" s="243">
        <v>0.5</v>
      </c>
      <c r="AC9" s="243">
        <v>0.5208333333321207</v>
      </c>
      <c r="AD9" s="243">
        <v>0.5416666666678793</v>
      </c>
      <c r="AE9" s="243">
        <v>0.5625</v>
      </c>
      <c r="AF9" s="243">
        <v>0.5833333333321207</v>
      </c>
      <c r="AG9" s="243">
        <v>0.6041666666678793</v>
      </c>
      <c r="AH9" s="243">
        <v>0.625</v>
      </c>
      <c r="AI9" s="243">
        <v>0.6458333333321207</v>
      </c>
      <c r="AJ9" s="243">
        <v>0.6666666666678793</v>
      </c>
      <c r="AK9" s="243">
        <v>0.6875</v>
      </c>
      <c r="AL9" s="243">
        <v>0.7083333333321207</v>
      </c>
      <c r="AM9" s="243">
        <v>0.7291666666678793</v>
      </c>
      <c r="AN9" s="243">
        <v>0.75</v>
      </c>
      <c r="AO9" s="243">
        <v>0.7708333333321207</v>
      </c>
      <c r="AP9" s="243">
        <v>0.7916666666678793</v>
      </c>
      <c r="AQ9" s="243">
        <v>0.8125</v>
      </c>
      <c r="AR9" s="243">
        <v>0.8333333333321207</v>
      </c>
      <c r="AS9" s="243">
        <v>0.8541666666678793</v>
      </c>
      <c r="AT9" s="243">
        <v>0.875</v>
      </c>
      <c r="AU9" s="243">
        <v>0.8958333333321207</v>
      </c>
      <c r="AV9" s="243">
        <v>0.9166666666678793</v>
      </c>
      <c r="AW9" s="243">
        <v>0.9375</v>
      </c>
      <c r="AX9" s="243">
        <v>0.9583333333321207</v>
      </c>
      <c r="AY9" s="243">
        <v>0.9791666666678793</v>
      </c>
      <c r="AZ9" s="243">
        <v>1</v>
      </c>
      <c r="BA9" s="230" t="s">
        <v>40</v>
      </c>
      <c r="BB9" s="243">
        <v>0.020833333332120674</v>
      </c>
      <c r="BC9" s="243">
        <v>0.041666666667879326</v>
      </c>
      <c r="BD9" s="243">
        <v>0.0625</v>
      </c>
      <c r="BE9" s="243">
        <v>0.08333333333212067</v>
      </c>
      <c r="BF9" s="243">
        <v>0.10416666666787933</v>
      </c>
      <c r="BG9" s="243">
        <v>0.125</v>
      </c>
      <c r="BH9" s="243">
        <v>0.14583333333212067</v>
      </c>
      <c r="BI9" s="243">
        <v>0.16666666666787933</v>
      </c>
      <c r="BJ9" s="243">
        <v>0.1875</v>
      </c>
      <c r="BK9" s="243">
        <v>0.20833333333212067</v>
      </c>
      <c r="BL9" s="243">
        <v>0.22916666666787933</v>
      </c>
      <c r="BM9" s="243">
        <v>0.25</v>
      </c>
      <c r="BN9" s="243">
        <v>0.2708333333321207</v>
      </c>
      <c r="BO9" s="243">
        <v>0.2916666666678793</v>
      </c>
      <c r="BP9" s="243">
        <v>0.3125</v>
      </c>
      <c r="BQ9" s="243">
        <v>0.3333333333321207</v>
      </c>
      <c r="BR9" s="243">
        <v>0.3541666666678793</v>
      </c>
      <c r="BS9" s="243">
        <v>0.375</v>
      </c>
      <c r="BT9" s="243">
        <v>0.3958333333321207</v>
      </c>
      <c r="BU9" s="243">
        <v>0.4166666666678793</v>
      </c>
      <c r="BV9" s="243">
        <v>0.4375</v>
      </c>
      <c r="BW9" s="243">
        <v>0.4583333333321207</v>
      </c>
      <c r="BX9" s="243">
        <v>0.4791666666678793</v>
      </c>
      <c r="BY9" s="243">
        <v>0.5</v>
      </c>
      <c r="BZ9" s="243">
        <v>0.5208333333321207</v>
      </c>
      <c r="CA9" s="243">
        <v>0.5416666666678793</v>
      </c>
      <c r="CB9" s="243">
        <v>0.5625</v>
      </c>
      <c r="CC9" s="243">
        <v>0.5833333333321207</v>
      </c>
      <c r="CD9" s="243">
        <v>0.6041666666678793</v>
      </c>
      <c r="CE9" s="243">
        <v>0.625</v>
      </c>
      <c r="CF9" s="243">
        <v>0.6458333333321207</v>
      </c>
      <c r="CG9" s="243">
        <v>0.6666666666678793</v>
      </c>
      <c r="CH9" s="243">
        <v>0.6875</v>
      </c>
      <c r="CI9" s="243">
        <v>0.7083333333321207</v>
      </c>
      <c r="CJ9" s="243">
        <v>0.7291666666678793</v>
      </c>
      <c r="CK9" s="243">
        <v>0.75</v>
      </c>
      <c r="CL9" s="243">
        <v>0.7708333333321207</v>
      </c>
      <c r="CM9" s="243">
        <v>0.7916666666678793</v>
      </c>
      <c r="CN9" s="243">
        <v>0.8125</v>
      </c>
      <c r="CO9" s="243">
        <v>0.8333333333321207</v>
      </c>
      <c r="CP9" s="243">
        <v>0.8541666666678793</v>
      </c>
      <c r="CQ9" s="243">
        <v>0.875</v>
      </c>
      <c r="CR9" s="243">
        <v>0.8958333333321207</v>
      </c>
      <c r="CS9" s="243">
        <v>0.9166666666678793</v>
      </c>
      <c r="CT9" s="243">
        <v>0.9375</v>
      </c>
      <c r="CU9" s="243">
        <v>0.9583333333321207</v>
      </c>
      <c r="CV9" s="243">
        <v>0.9791666666678793</v>
      </c>
      <c r="CW9" s="243">
        <v>1</v>
      </c>
      <c r="CX9" s="230" t="s">
        <v>40</v>
      </c>
      <c r="CY9" s="243">
        <v>0.020833333332120674</v>
      </c>
      <c r="CZ9" s="243">
        <v>0.041666666667879326</v>
      </c>
      <c r="DA9" s="243">
        <v>0.0625</v>
      </c>
      <c r="DB9" s="243">
        <v>0.08333333333212067</v>
      </c>
      <c r="DC9" s="243">
        <v>0.10416666666787933</v>
      </c>
      <c r="DD9" s="243">
        <v>0.125</v>
      </c>
      <c r="DE9" s="243">
        <v>0.14583333333212067</v>
      </c>
      <c r="DF9" s="243">
        <v>0.16666666666787933</v>
      </c>
      <c r="DG9" s="243">
        <v>0.1875</v>
      </c>
      <c r="DH9" s="243">
        <v>0.20833333333212067</v>
      </c>
      <c r="DI9" s="243">
        <v>0.22916666666787933</v>
      </c>
      <c r="DJ9" s="243">
        <v>0.25</v>
      </c>
      <c r="DK9" s="243">
        <v>0.2708333333321207</v>
      </c>
      <c r="DL9" s="243">
        <v>0.2916666666678793</v>
      </c>
      <c r="DM9" s="243">
        <v>0.3125</v>
      </c>
      <c r="DN9" s="243">
        <v>0.3333333333321207</v>
      </c>
      <c r="DO9" s="243">
        <v>0.3541666666678793</v>
      </c>
      <c r="DP9" s="243">
        <v>0.375</v>
      </c>
      <c r="DQ9" s="243">
        <v>0.3958333333321207</v>
      </c>
      <c r="DR9" s="243">
        <v>0.4166666666678793</v>
      </c>
      <c r="DS9" s="243">
        <v>0.4375</v>
      </c>
      <c r="DT9" s="243">
        <v>0.4583333333321207</v>
      </c>
      <c r="DU9" s="243">
        <v>0.4791666666678793</v>
      </c>
      <c r="DV9" s="243">
        <v>0.5</v>
      </c>
      <c r="DW9" s="243">
        <v>0.5208333333321207</v>
      </c>
      <c r="DX9" s="243">
        <v>0.5416666666678793</v>
      </c>
      <c r="DY9" s="243">
        <v>0.5625</v>
      </c>
      <c r="DZ9" s="243">
        <v>0.5833333333321207</v>
      </c>
      <c r="EA9" s="243">
        <v>0.6041666666678793</v>
      </c>
      <c r="EB9" s="243">
        <v>0.625</v>
      </c>
      <c r="EC9" s="243">
        <v>0.6458333333321207</v>
      </c>
      <c r="ED9" s="243">
        <v>0.6666666666678793</v>
      </c>
      <c r="EE9" s="243">
        <v>0.6875</v>
      </c>
      <c r="EF9" s="243">
        <v>0.7083333333321207</v>
      </c>
      <c r="EG9" s="243">
        <v>0.7291666666678793</v>
      </c>
      <c r="EH9" s="243">
        <v>0.75</v>
      </c>
      <c r="EI9" s="243">
        <v>0.7708333333321207</v>
      </c>
      <c r="EJ9" s="243">
        <v>0.7916666666678793</v>
      </c>
      <c r="EK9" s="243">
        <v>0.8125</v>
      </c>
      <c r="EL9" s="243">
        <v>0.8333333333321207</v>
      </c>
      <c r="EM9" s="243">
        <v>0.8541666666678793</v>
      </c>
      <c r="EN9" s="243">
        <v>0.875</v>
      </c>
      <c r="EO9" s="243">
        <v>0.8958333333321207</v>
      </c>
      <c r="EP9" s="243">
        <v>0.9166666666678793</v>
      </c>
      <c r="EQ9" s="243">
        <v>0.9375</v>
      </c>
      <c r="ER9" s="243">
        <v>0.9583333333321207</v>
      </c>
      <c r="ES9" s="243">
        <v>0.9791666666678793</v>
      </c>
      <c r="ET9" s="243">
        <v>1</v>
      </c>
      <c r="EU9" s="230" t="s">
        <v>40</v>
      </c>
      <c r="EV9" s="243">
        <v>0.020833333332120674</v>
      </c>
      <c r="EW9" s="243">
        <v>0.041666666667879326</v>
      </c>
      <c r="EX9" s="243">
        <v>0.0625</v>
      </c>
      <c r="EY9" s="243">
        <v>0.08333333333212067</v>
      </c>
      <c r="EZ9" s="243">
        <v>0.10416666666787933</v>
      </c>
      <c r="FA9" s="243">
        <v>0.125</v>
      </c>
      <c r="FB9" s="243">
        <v>0.14583333333212067</v>
      </c>
      <c r="FC9" s="243">
        <v>0.16666666666787933</v>
      </c>
      <c r="FD9" s="243">
        <v>0.1875</v>
      </c>
      <c r="FE9" s="243">
        <v>0.20833333333212067</v>
      </c>
      <c r="FF9" s="243">
        <v>0.22916666666787933</v>
      </c>
      <c r="FG9" s="243">
        <v>0.25</v>
      </c>
      <c r="FH9" s="243">
        <v>0.2708333333321207</v>
      </c>
      <c r="FI9" s="243">
        <v>0.2916666666678793</v>
      </c>
      <c r="FJ9" s="243">
        <v>0.3125</v>
      </c>
      <c r="FK9" s="243">
        <v>0.3333333333321207</v>
      </c>
      <c r="FL9" s="243">
        <v>0.3541666666678793</v>
      </c>
      <c r="FM9" s="243">
        <v>0.375</v>
      </c>
      <c r="FN9" s="243">
        <v>0.3958333333321207</v>
      </c>
      <c r="FO9" s="243">
        <v>0.4166666666678793</v>
      </c>
      <c r="FP9" s="243">
        <v>0.4375</v>
      </c>
      <c r="FQ9" s="243">
        <v>0.4583333333321207</v>
      </c>
      <c r="FR9" s="243">
        <v>0.4791666666678793</v>
      </c>
      <c r="FS9" s="243">
        <v>0.5</v>
      </c>
      <c r="FT9" s="243">
        <v>0.5208333333321207</v>
      </c>
      <c r="FU9" s="243">
        <v>0.5416666666678793</v>
      </c>
      <c r="FV9" s="243">
        <v>0.5625</v>
      </c>
      <c r="FW9" s="243">
        <v>0.5833333333321207</v>
      </c>
      <c r="FX9" s="243">
        <v>0.6041666666678793</v>
      </c>
      <c r="FY9" s="243">
        <v>0.625</v>
      </c>
      <c r="FZ9" s="243">
        <v>0.6458333333321207</v>
      </c>
      <c r="GA9" s="243">
        <v>0.6666666666678793</v>
      </c>
      <c r="GB9" s="243">
        <v>0.6875</v>
      </c>
      <c r="GC9" s="243">
        <v>0.7083333333321207</v>
      </c>
      <c r="GD9" s="243">
        <v>0.7291666666678793</v>
      </c>
      <c r="GE9" s="243">
        <v>0.75</v>
      </c>
      <c r="GF9" s="243">
        <v>0.7708333333321207</v>
      </c>
      <c r="GG9" s="243">
        <v>0.7916666666678793</v>
      </c>
      <c r="GH9" s="243">
        <v>0.8125</v>
      </c>
      <c r="GI9" s="243">
        <v>0.8333333333321207</v>
      </c>
      <c r="GJ9" s="243">
        <v>0.8541666666678793</v>
      </c>
      <c r="GK9" s="243">
        <v>0.875</v>
      </c>
      <c r="GL9" s="243">
        <v>0.8958333333321207</v>
      </c>
      <c r="GM9" s="243">
        <v>0.9166666666678793</v>
      </c>
      <c r="GN9" s="243">
        <v>0.9375</v>
      </c>
      <c r="GO9" s="243">
        <v>0.9583333333321207</v>
      </c>
      <c r="GP9" s="243">
        <v>0.9791666666678793</v>
      </c>
      <c r="GQ9" s="243">
        <v>1</v>
      </c>
      <c r="GR9" s="230" t="s">
        <v>40</v>
      </c>
      <c r="GS9" s="243">
        <v>0.020833333332120674</v>
      </c>
      <c r="GT9" s="243">
        <v>0.041666666667879326</v>
      </c>
      <c r="GU9" s="243">
        <v>0.0625</v>
      </c>
      <c r="GV9" s="243">
        <v>0.08333333333212067</v>
      </c>
      <c r="GW9" s="243">
        <v>0.10416666666787933</v>
      </c>
      <c r="GX9" s="243">
        <v>0.125</v>
      </c>
      <c r="GY9" s="243">
        <v>0.14583333333212067</v>
      </c>
      <c r="GZ9" s="243">
        <v>0.16666666666787933</v>
      </c>
      <c r="HA9" s="243">
        <v>0.1875</v>
      </c>
      <c r="HB9" s="243">
        <v>0.20833333333212067</v>
      </c>
      <c r="HC9" s="243">
        <v>0.22916666666787933</v>
      </c>
      <c r="HD9" s="243">
        <v>0.25</v>
      </c>
      <c r="HE9" s="243">
        <v>0.2708333333321207</v>
      </c>
      <c r="HF9" s="243">
        <v>0.2916666666678793</v>
      </c>
      <c r="HG9" s="243">
        <v>0.3125</v>
      </c>
      <c r="HH9" s="243">
        <v>0.3333333333321207</v>
      </c>
      <c r="HI9" s="243">
        <v>0.3541666666678793</v>
      </c>
      <c r="HJ9" s="243">
        <v>0.375</v>
      </c>
      <c r="HK9" s="243">
        <v>0.3958333333321207</v>
      </c>
      <c r="HL9" s="243">
        <v>0.4166666666678793</v>
      </c>
      <c r="HM9" s="243">
        <v>0.4375</v>
      </c>
      <c r="HN9" s="243">
        <v>0.4583333333321207</v>
      </c>
      <c r="HO9" s="243">
        <v>0.4791666666678793</v>
      </c>
      <c r="HP9" s="243">
        <v>0.5</v>
      </c>
      <c r="HQ9" s="243">
        <v>0.5208333333321207</v>
      </c>
      <c r="HR9" s="243">
        <v>0.5416666666678793</v>
      </c>
      <c r="HS9" s="243">
        <v>0.5625</v>
      </c>
      <c r="HT9" s="243">
        <v>0.5833333333321207</v>
      </c>
      <c r="HU9" s="243">
        <v>0.6041666666678793</v>
      </c>
      <c r="HV9" s="243">
        <v>0.625</v>
      </c>
      <c r="HW9" s="243">
        <v>0.6458333333321207</v>
      </c>
      <c r="HX9" s="243">
        <v>0.6666666666678793</v>
      </c>
      <c r="HY9" s="243">
        <v>0.6875</v>
      </c>
      <c r="HZ9" s="243">
        <v>0.7083333333321207</v>
      </c>
      <c r="IA9" s="243">
        <v>0.7291666666678793</v>
      </c>
      <c r="IB9" s="243">
        <v>0.75</v>
      </c>
      <c r="IC9" s="243">
        <v>0.7708333333321207</v>
      </c>
      <c r="ID9" s="243">
        <v>0.7916666666678793</v>
      </c>
      <c r="IE9" s="243">
        <v>0.8125</v>
      </c>
      <c r="IF9" s="243">
        <v>0.8333333333321207</v>
      </c>
      <c r="IG9" s="243">
        <v>0.8541666666678793</v>
      </c>
      <c r="IH9" s="243">
        <v>0.875</v>
      </c>
      <c r="II9" s="243">
        <v>0.8958333333321207</v>
      </c>
      <c r="IJ9" s="243">
        <v>0.9166666666678793</v>
      </c>
      <c r="IK9" s="243">
        <v>0.9375</v>
      </c>
      <c r="IL9" s="243">
        <v>0.9583333333321207</v>
      </c>
      <c r="IM9" s="243">
        <v>0.9791666666678793</v>
      </c>
      <c r="IN9" s="243">
        <v>1</v>
      </c>
      <c r="IO9" s="230" t="s">
        <v>40</v>
      </c>
      <c r="IP9" s="234">
        <v>0.020833333332120674</v>
      </c>
      <c r="IQ9" s="234">
        <v>0.041666666667879326</v>
      </c>
      <c r="IR9" s="234">
        <v>0.0625</v>
      </c>
      <c r="IS9" s="234">
        <v>0.08333333333212067</v>
      </c>
      <c r="IT9" s="234">
        <v>0.10416666666787933</v>
      </c>
      <c r="IU9" s="234">
        <v>0.125</v>
      </c>
      <c r="IV9" s="234">
        <v>0.14583333333212067</v>
      </c>
      <c r="IW9" s="234">
        <v>0.16666666666787933</v>
      </c>
      <c r="IX9" s="234">
        <v>0.1875</v>
      </c>
      <c r="IY9" s="234">
        <v>0.20833333333212067</v>
      </c>
      <c r="IZ9" s="234">
        <v>0.22916666666787933</v>
      </c>
      <c r="JA9" s="234">
        <v>0.25</v>
      </c>
      <c r="JB9" s="234">
        <v>0.2708333333321207</v>
      </c>
      <c r="JC9" s="234">
        <v>0.2916666666678793</v>
      </c>
      <c r="JD9" s="234">
        <v>0.3125</v>
      </c>
      <c r="JE9" s="234">
        <v>0.3333333333321207</v>
      </c>
      <c r="JF9" s="234">
        <v>0.3541666666678793</v>
      </c>
      <c r="JG9" s="234">
        <v>0.375</v>
      </c>
      <c r="JH9" s="234">
        <v>0.3958333333321207</v>
      </c>
      <c r="JI9" s="234">
        <v>0.4166666666678793</v>
      </c>
      <c r="JJ9" s="234">
        <v>0.4375</v>
      </c>
      <c r="JK9" s="234">
        <v>0.4583333333321207</v>
      </c>
      <c r="JL9" s="234">
        <v>0.4791666666678793</v>
      </c>
      <c r="JM9" s="234">
        <v>0.5</v>
      </c>
      <c r="JN9" s="234">
        <v>0.5208333333321207</v>
      </c>
      <c r="JO9" s="234">
        <v>0.5416666666678793</v>
      </c>
      <c r="JP9" s="234">
        <v>0.5625</v>
      </c>
      <c r="JQ9" s="234">
        <v>0.5833333333321207</v>
      </c>
      <c r="JR9" s="234">
        <v>0.6041666666678793</v>
      </c>
      <c r="JS9" s="234">
        <v>0.625</v>
      </c>
      <c r="JT9" s="234">
        <v>0.6458333333321207</v>
      </c>
      <c r="JU9" s="234">
        <v>0.6666666666678793</v>
      </c>
      <c r="JV9" s="234">
        <v>0.6875</v>
      </c>
      <c r="JW9" s="234">
        <v>0.7083333333321207</v>
      </c>
      <c r="JX9" s="234">
        <v>0.7291666666678793</v>
      </c>
      <c r="JY9" s="234">
        <v>0.75</v>
      </c>
      <c r="JZ9" s="234">
        <v>0.7708333333321207</v>
      </c>
      <c r="KA9" s="234">
        <v>0.7916666666678793</v>
      </c>
      <c r="KB9" s="234">
        <v>0.8125</v>
      </c>
      <c r="KC9" s="234">
        <v>0.8333333333321207</v>
      </c>
      <c r="KD9" s="234">
        <v>0.8541666666678793</v>
      </c>
      <c r="KE9" s="234">
        <v>0.875</v>
      </c>
      <c r="KF9" s="234">
        <v>0.8958333333321207</v>
      </c>
      <c r="KG9" s="234">
        <v>0.9166666666678793</v>
      </c>
      <c r="KH9" s="234">
        <v>0.9375</v>
      </c>
      <c r="KI9" s="234">
        <v>0.9583333333321207</v>
      </c>
      <c r="KJ9" s="234">
        <v>0.9791666666678793</v>
      </c>
      <c r="KK9" s="234">
        <v>1</v>
      </c>
      <c r="KL9" s="241" t="s">
        <v>233</v>
      </c>
      <c r="KM9" s="162">
        <f t="shared" ref="KM9:KX9" si="7">SUMIF($A$11:$A$375,KM$1,$IO$11:$IO$375)+KM6</f>
        <v>0</v>
      </c>
      <c r="KN9" s="162">
        <f t="shared" si="7"/>
        <v>0</v>
      </c>
      <c r="KO9" s="162">
        <f t="shared" si="7"/>
        <v>0</v>
      </c>
      <c r="KP9" s="162">
        <f t="shared" si="7"/>
        <v>0</v>
      </c>
      <c r="KQ9" s="162">
        <f t="shared" si="7"/>
        <v>0</v>
      </c>
      <c r="KR9" s="162">
        <f t="shared" si="7"/>
        <v>0</v>
      </c>
      <c r="KS9" s="162">
        <f t="shared" si="7"/>
        <v>0</v>
      </c>
      <c r="KT9" s="162">
        <f t="shared" si="7"/>
        <v>0</v>
      </c>
      <c r="KU9" s="162">
        <f t="shared" si="7"/>
        <v>0</v>
      </c>
      <c r="KV9" s="162">
        <f t="shared" si="7"/>
        <v>0</v>
      </c>
      <c r="KW9" s="162">
        <f t="shared" si="7"/>
        <v>0</v>
      </c>
      <c r="KX9" s="162">
        <f t="shared" si="7"/>
        <v>0</v>
      </c>
      <c r="KY9" s="236">
        <f t="shared" si="1"/>
        <v>0</v>
      </c>
      <c r="KZ9" s="180" t="str">
        <f>KY9/KY4</f>
        <v>#DIV/0!</v>
      </c>
      <c r="LA9" s="242"/>
      <c r="LB9" s="242"/>
      <c r="LC9" s="242"/>
      <c r="LD9" s="242"/>
      <c r="LE9" s="242"/>
      <c r="LF9" s="242"/>
      <c r="LG9" s="242"/>
      <c r="LH9" s="242"/>
      <c r="LI9" s="242"/>
      <c r="LJ9" s="242"/>
      <c r="LK9" s="242"/>
      <c r="LL9" s="242"/>
      <c r="LM9" s="242"/>
      <c r="LN9" s="242"/>
    </row>
    <row r="10" ht="35.25" customHeight="1" spans="1:326" x14ac:dyDescent="0.25">
      <c r="A10" s="231" t="s">
        <v>239</v>
      </c>
      <c r="B10" s="230" t="s">
        <v>240</v>
      </c>
      <c r="C10" s="230" t="s">
        <v>5</v>
      </c>
      <c r="D10" s="231" t="s">
        <v>228</v>
      </c>
      <c r="E10" s="231" t="s">
        <v>228</v>
      </c>
      <c r="F10" s="231" t="s">
        <v>228</v>
      </c>
      <c r="G10" s="231" t="s">
        <v>228</v>
      </c>
      <c r="H10" s="231" t="s">
        <v>228</v>
      </c>
      <c r="I10" s="231" t="s">
        <v>228</v>
      </c>
      <c r="J10" s="231" t="s">
        <v>228</v>
      </c>
      <c r="K10" s="231" t="s">
        <v>228</v>
      </c>
      <c r="L10" s="231" t="s">
        <v>228</v>
      </c>
      <c r="M10" s="231" t="s">
        <v>228</v>
      </c>
      <c r="N10" s="231" t="s">
        <v>228</v>
      </c>
      <c r="O10" s="231" t="s">
        <v>228</v>
      </c>
      <c r="P10" s="231" t="s">
        <v>228</v>
      </c>
      <c r="Q10" s="231" t="s">
        <v>228</v>
      </c>
      <c r="R10" s="231" t="s">
        <v>228</v>
      </c>
      <c r="S10" s="231" t="s">
        <v>228</v>
      </c>
      <c r="T10" s="231" t="s">
        <v>228</v>
      </c>
      <c r="U10" s="231" t="s">
        <v>228</v>
      </c>
      <c r="V10" s="231" t="s">
        <v>228</v>
      </c>
      <c r="W10" s="231" t="s">
        <v>228</v>
      </c>
      <c r="X10" s="231" t="s">
        <v>228</v>
      </c>
      <c r="Y10" s="231" t="s">
        <v>228</v>
      </c>
      <c r="Z10" s="231" t="s">
        <v>228</v>
      </c>
      <c r="AA10" s="231" t="s">
        <v>228</v>
      </c>
      <c r="AB10" s="231" t="s">
        <v>228</v>
      </c>
      <c r="AC10" s="231" t="s">
        <v>228</v>
      </c>
      <c r="AD10" s="231" t="s">
        <v>228</v>
      </c>
      <c r="AE10" s="231" t="s">
        <v>228</v>
      </c>
      <c r="AF10" s="231" t="s">
        <v>228</v>
      </c>
      <c r="AG10" s="231" t="s">
        <v>228</v>
      </c>
      <c r="AH10" s="231" t="s">
        <v>228</v>
      </c>
      <c r="AI10" s="231" t="s">
        <v>228</v>
      </c>
      <c r="AJ10" s="231" t="s">
        <v>228</v>
      </c>
      <c r="AK10" s="231" t="s">
        <v>228</v>
      </c>
      <c r="AL10" s="231" t="s">
        <v>228</v>
      </c>
      <c r="AM10" s="231" t="s">
        <v>228</v>
      </c>
      <c r="AN10" s="231" t="s">
        <v>228</v>
      </c>
      <c r="AO10" s="231" t="s">
        <v>228</v>
      </c>
      <c r="AP10" s="231" t="s">
        <v>228</v>
      </c>
      <c r="AQ10" s="231" t="s">
        <v>228</v>
      </c>
      <c r="AR10" s="231" t="s">
        <v>228</v>
      </c>
      <c r="AS10" s="231" t="s">
        <v>228</v>
      </c>
      <c r="AT10" s="231" t="s">
        <v>228</v>
      </c>
      <c r="AU10" s="231" t="s">
        <v>228</v>
      </c>
      <c r="AV10" s="231" t="s">
        <v>228</v>
      </c>
      <c r="AW10" s="231" t="s">
        <v>228</v>
      </c>
      <c r="AX10" s="231" t="s">
        <v>228</v>
      </c>
      <c r="AY10" s="231" t="s">
        <v>228</v>
      </c>
      <c r="AZ10" s="231" t="s">
        <v>228</v>
      </c>
      <c r="BA10" s="231" t="s">
        <v>229</v>
      </c>
      <c r="BB10" s="231" t="s">
        <v>229</v>
      </c>
      <c r="BC10" s="231" t="s">
        <v>229</v>
      </c>
      <c r="BD10" s="231" t="s">
        <v>229</v>
      </c>
      <c r="BE10" s="231" t="s">
        <v>229</v>
      </c>
      <c r="BF10" s="231" t="s">
        <v>229</v>
      </c>
      <c r="BG10" s="231" t="s">
        <v>229</v>
      </c>
      <c r="BH10" s="231" t="s">
        <v>229</v>
      </c>
      <c r="BI10" s="231" t="s">
        <v>229</v>
      </c>
      <c r="BJ10" s="231" t="s">
        <v>229</v>
      </c>
      <c r="BK10" s="231" t="s">
        <v>229</v>
      </c>
      <c r="BL10" s="231" t="s">
        <v>229</v>
      </c>
      <c r="BM10" s="231" t="s">
        <v>229</v>
      </c>
      <c r="BN10" s="231" t="s">
        <v>229</v>
      </c>
      <c r="BO10" s="231" t="s">
        <v>229</v>
      </c>
      <c r="BP10" s="231" t="s">
        <v>229</v>
      </c>
      <c r="BQ10" s="231" t="s">
        <v>229</v>
      </c>
      <c r="BR10" s="231" t="s">
        <v>229</v>
      </c>
      <c r="BS10" s="231" t="s">
        <v>229</v>
      </c>
      <c r="BT10" s="231" t="s">
        <v>229</v>
      </c>
      <c r="BU10" s="231" t="s">
        <v>229</v>
      </c>
      <c r="BV10" s="231" t="s">
        <v>229</v>
      </c>
      <c r="BW10" s="231" t="s">
        <v>229</v>
      </c>
      <c r="BX10" s="231" t="s">
        <v>229</v>
      </c>
      <c r="BY10" s="231" t="s">
        <v>229</v>
      </c>
      <c r="BZ10" s="231" t="s">
        <v>229</v>
      </c>
      <c r="CA10" s="231" t="s">
        <v>229</v>
      </c>
      <c r="CB10" s="231" t="s">
        <v>229</v>
      </c>
      <c r="CC10" s="231" t="s">
        <v>229</v>
      </c>
      <c r="CD10" s="231" t="s">
        <v>229</v>
      </c>
      <c r="CE10" s="231" t="s">
        <v>229</v>
      </c>
      <c r="CF10" s="231" t="s">
        <v>229</v>
      </c>
      <c r="CG10" s="231" t="s">
        <v>229</v>
      </c>
      <c r="CH10" s="231" t="s">
        <v>229</v>
      </c>
      <c r="CI10" s="231" t="s">
        <v>229</v>
      </c>
      <c r="CJ10" s="231" t="s">
        <v>229</v>
      </c>
      <c r="CK10" s="231" t="s">
        <v>229</v>
      </c>
      <c r="CL10" s="231" t="s">
        <v>229</v>
      </c>
      <c r="CM10" s="231" t="s">
        <v>229</v>
      </c>
      <c r="CN10" s="231" t="s">
        <v>229</v>
      </c>
      <c r="CO10" s="231" t="s">
        <v>229</v>
      </c>
      <c r="CP10" s="231" t="s">
        <v>229</v>
      </c>
      <c r="CQ10" s="231" t="s">
        <v>229</v>
      </c>
      <c r="CR10" s="231" t="s">
        <v>229</v>
      </c>
      <c r="CS10" s="231" t="s">
        <v>229</v>
      </c>
      <c r="CT10" s="231" t="s">
        <v>229</v>
      </c>
      <c r="CU10" s="231" t="s">
        <v>229</v>
      </c>
      <c r="CV10" s="231" t="s">
        <v>229</v>
      </c>
      <c r="CW10" s="231" t="s">
        <v>229</v>
      </c>
      <c r="CX10" s="231" t="s">
        <v>231</v>
      </c>
      <c r="CY10" s="231" t="s">
        <v>231</v>
      </c>
      <c r="CZ10" s="231" t="s">
        <v>231</v>
      </c>
      <c r="DA10" s="231" t="s">
        <v>231</v>
      </c>
      <c r="DB10" s="231" t="s">
        <v>231</v>
      </c>
      <c r="DC10" s="231" t="s">
        <v>231</v>
      </c>
      <c r="DD10" s="231" t="s">
        <v>231</v>
      </c>
      <c r="DE10" s="231" t="s">
        <v>231</v>
      </c>
      <c r="DF10" s="231" t="s">
        <v>231</v>
      </c>
      <c r="DG10" s="231" t="s">
        <v>231</v>
      </c>
      <c r="DH10" s="231" t="s">
        <v>231</v>
      </c>
      <c r="DI10" s="231" t="s">
        <v>231</v>
      </c>
      <c r="DJ10" s="231" t="s">
        <v>231</v>
      </c>
      <c r="DK10" s="231" t="s">
        <v>231</v>
      </c>
      <c r="DL10" s="231" t="s">
        <v>231</v>
      </c>
      <c r="DM10" s="231" t="s">
        <v>231</v>
      </c>
      <c r="DN10" s="231" t="s">
        <v>231</v>
      </c>
      <c r="DO10" s="231" t="s">
        <v>231</v>
      </c>
      <c r="DP10" s="231" t="s">
        <v>231</v>
      </c>
      <c r="DQ10" s="231" t="s">
        <v>231</v>
      </c>
      <c r="DR10" s="231" t="s">
        <v>231</v>
      </c>
      <c r="DS10" s="231" t="s">
        <v>231</v>
      </c>
      <c r="DT10" s="231" t="s">
        <v>231</v>
      </c>
      <c r="DU10" s="231" t="s">
        <v>231</v>
      </c>
      <c r="DV10" s="231" t="s">
        <v>231</v>
      </c>
      <c r="DW10" s="231" t="s">
        <v>231</v>
      </c>
      <c r="DX10" s="231" t="s">
        <v>231</v>
      </c>
      <c r="DY10" s="231" t="s">
        <v>231</v>
      </c>
      <c r="DZ10" s="231" t="s">
        <v>231</v>
      </c>
      <c r="EA10" s="231" t="s">
        <v>231</v>
      </c>
      <c r="EB10" s="231" t="s">
        <v>231</v>
      </c>
      <c r="EC10" s="231" t="s">
        <v>231</v>
      </c>
      <c r="ED10" s="231" t="s">
        <v>231</v>
      </c>
      <c r="EE10" s="231" t="s">
        <v>231</v>
      </c>
      <c r="EF10" s="231" t="s">
        <v>231</v>
      </c>
      <c r="EG10" s="231" t="s">
        <v>231</v>
      </c>
      <c r="EH10" s="231" t="s">
        <v>231</v>
      </c>
      <c r="EI10" s="231" t="s">
        <v>231</v>
      </c>
      <c r="EJ10" s="231" t="s">
        <v>231</v>
      </c>
      <c r="EK10" s="231" t="s">
        <v>231</v>
      </c>
      <c r="EL10" s="231" t="s">
        <v>231</v>
      </c>
      <c r="EM10" s="231" t="s">
        <v>231</v>
      </c>
      <c r="EN10" s="231" t="s">
        <v>231</v>
      </c>
      <c r="EO10" s="231" t="s">
        <v>231</v>
      </c>
      <c r="EP10" s="231" t="s">
        <v>231</v>
      </c>
      <c r="EQ10" s="231" t="s">
        <v>231</v>
      </c>
      <c r="ER10" s="231" t="s">
        <v>231</v>
      </c>
      <c r="ES10" s="231" t="s">
        <v>231</v>
      </c>
      <c r="ET10" s="231" t="s">
        <v>231</v>
      </c>
      <c r="EU10" s="241" t="s">
        <v>241</v>
      </c>
      <c r="EV10" s="241" t="s">
        <v>241</v>
      </c>
      <c r="EW10" s="241" t="s">
        <v>241</v>
      </c>
      <c r="EX10" s="241" t="s">
        <v>241</v>
      </c>
      <c r="EY10" s="241" t="s">
        <v>241</v>
      </c>
      <c r="EZ10" s="241" t="s">
        <v>241</v>
      </c>
      <c r="FA10" s="241" t="s">
        <v>241</v>
      </c>
      <c r="FB10" s="241" t="s">
        <v>241</v>
      </c>
      <c r="FC10" s="241" t="s">
        <v>241</v>
      </c>
      <c r="FD10" s="241" t="s">
        <v>241</v>
      </c>
      <c r="FE10" s="241" t="s">
        <v>241</v>
      </c>
      <c r="FF10" s="241" t="s">
        <v>241</v>
      </c>
      <c r="FG10" s="241" t="s">
        <v>241</v>
      </c>
      <c r="FH10" s="241" t="s">
        <v>241</v>
      </c>
      <c r="FI10" s="241" t="s">
        <v>241</v>
      </c>
      <c r="FJ10" s="241" t="s">
        <v>241</v>
      </c>
      <c r="FK10" s="241" t="s">
        <v>241</v>
      </c>
      <c r="FL10" s="241" t="s">
        <v>241</v>
      </c>
      <c r="FM10" s="241" t="s">
        <v>241</v>
      </c>
      <c r="FN10" s="241" t="s">
        <v>241</v>
      </c>
      <c r="FO10" s="241" t="s">
        <v>241</v>
      </c>
      <c r="FP10" s="241" t="s">
        <v>241</v>
      </c>
      <c r="FQ10" s="241" t="s">
        <v>241</v>
      </c>
      <c r="FR10" s="241" t="s">
        <v>241</v>
      </c>
      <c r="FS10" s="241" t="s">
        <v>241</v>
      </c>
      <c r="FT10" s="241" t="s">
        <v>241</v>
      </c>
      <c r="FU10" s="241" t="s">
        <v>241</v>
      </c>
      <c r="FV10" s="241" t="s">
        <v>241</v>
      </c>
      <c r="FW10" s="241" t="s">
        <v>241</v>
      </c>
      <c r="FX10" s="241" t="s">
        <v>241</v>
      </c>
      <c r="FY10" s="241" t="s">
        <v>241</v>
      </c>
      <c r="FZ10" s="241" t="s">
        <v>241</v>
      </c>
      <c r="GA10" s="241" t="s">
        <v>241</v>
      </c>
      <c r="GB10" s="241" t="s">
        <v>241</v>
      </c>
      <c r="GC10" s="241" t="s">
        <v>241</v>
      </c>
      <c r="GD10" s="241" t="s">
        <v>241</v>
      </c>
      <c r="GE10" s="241" t="s">
        <v>241</v>
      </c>
      <c r="GF10" s="241" t="s">
        <v>241</v>
      </c>
      <c r="GG10" s="241" t="s">
        <v>241</v>
      </c>
      <c r="GH10" s="241" t="s">
        <v>241</v>
      </c>
      <c r="GI10" s="241" t="s">
        <v>241</v>
      </c>
      <c r="GJ10" s="241" t="s">
        <v>241</v>
      </c>
      <c r="GK10" s="241" t="s">
        <v>241</v>
      </c>
      <c r="GL10" s="241" t="s">
        <v>241</v>
      </c>
      <c r="GM10" s="241" t="s">
        <v>241</v>
      </c>
      <c r="GN10" s="241" t="s">
        <v>241</v>
      </c>
      <c r="GO10" s="241" t="s">
        <v>241</v>
      </c>
      <c r="GP10" s="241" t="s">
        <v>241</v>
      </c>
      <c r="GQ10" s="241" t="s">
        <v>241</v>
      </c>
      <c r="GR10" s="244" t="s">
        <v>236</v>
      </c>
      <c r="GS10" s="244" t="s">
        <v>242</v>
      </c>
      <c r="GT10" s="244" t="s">
        <v>242</v>
      </c>
      <c r="GU10" s="244" t="s">
        <v>242</v>
      </c>
      <c r="GV10" s="244" t="s">
        <v>242</v>
      </c>
      <c r="GW10" s="244" t="s">
        <v>242</v>
      </c>
      <c r="GX10" s="244" t="s">
        <v>242</v>
      </c>
      <c r="GY10" s="244" t="s">
        <v>242</v>
      </c>
      <c r="GZ10" s="244" t="s">
        <v>242</v>
      </c>
      <c r="HA10" s="244" t="s">
        <v>242</v>
      </c>
      <c r="HB10" s="244" t="s">
        <v>242</v>
      </c>
      <c r="HC10" s="244" t="s">
        <v>242</v>
      </c>
      <c r="HD10" s="244" t="s">
        <v>242</v>
      </c>
      <c r="HE10" s="244" t="s">
        <v>242</v>
      </c>
      <c r="HF10" s="244" t="s">
        <v>242</v>
      </c>
      <c r="HG10" s="244" t="s">
        <v>242</v>
      </c>
      <c r="HH10" s="244" t="s">
        <v>242</v>
      </c>
      <c r="HI10" s="244" t="s">
        <v>242</v>
      </c>
      <c r="HJ10" s="244" t="s">
        <v>242</v>
      </c>
      <c r="HK10" s="244" t="s">
        <v>242</v>
      </c>
      <c r="HL10" s="244" t="s">
        <v>242</v>
      </c>
      <c r="HM10" s="244" t="s">
        <v>242</v>
      </c>
      <c r="HN10" s="244" t="s">
        <v>242</v>
      </c>
      <c r="HO10" s="244" t="s">
        <v>242</v>
      </c>
      <c r="HP10" s="244" t="s">
        <v>242</v>
      </c>
      <c r="HQ10" s="244" t="s">
        <v>242</v>
      </c>
      <c r="HR10" s="244" t="s">
        <v>242</v>
      </c>
      <c r="HS10" s="244" t="s">
        <v>242</v>
      </c>
      <c r="HT10" s="244" t="s">
        <v>242</v>
      </c>
      <c r="HU10" s="244" t="s">
        <v>242</v>
      </c>
      <c r="HV10" s="244" t="s">
        <v>242</v>
      </c>
      <c r="HW10" s="244" t="s">
        <v>242</v>
      </c>
      <c r="HX10" s="244" t="s">
        <v>242</v>
      </c>
      <c r="HY10" s="244" t="s">
        <v>242</v>
      </c>
      <c r="HZ10" s="244" t="s">
        <v>242</v>
      </c>
      <c r="IA10" s="244" t="s">
        <v>242</v>
      </c>
      <c r="IB10" s="244" t="s">
        <v>242</v>
      </c>
      <c r="IC10" s="244" t="s">
        <v>242</v>
      </c>
      <c r="ID10" s="244" t="s">
        <v>242</v>
      </c>
      <c r="IE10" s="244" t="s">
        <v>242</v>
      </c>
      <c r="IF10" s="244" t="s">
        <v>242</v>
      </c>
      <c r="IG10" s="244" t="s">
        <v>242</v>
      </c>
      <c r="IH10" s="244" t="s">
        <v>242</v>
      </c>
      <c r="II10" s="244" t="s">
        <v>242</v>
      </c>
      <c r="IJ10" s="244" t="s">
        <v>242</v>
      </c>
      <c r="IK10" s="244" t="s">
        <v>242</v>
      </c>
      <c r="IL10" s="244" t="s">
        <v>242</v>
      </c>
      <c r="IM10" s="244" t="s">
        <v>242</v>
      </c>
      <c r="IN10" s="244" t="s">
        <v>242</v>
      </c>
      <c r="IO10" s="245" t="s">
        <v>243</v>
      </c>
      <c r="IP10" s="246" t="s">
        <v>244</v>
      </c>
      <c r="IQ10" s="246" t="s">
        <v>244</v>
      </c>
      <c r="IR10" s="246" t="s">
        <v>244</v>
      </c>
      <c r="IS10" s="246" t="s">
        <v>244</v>
      </c>
      <c r="IT10" s="246" t="s">
        <v>244</v>
      </c>
      <c r="IU10" s="246" t="s">
        <v>244</v>
      </c>
      <c r="IV10" s="246" t="s">
        <v>244</v>
      </c>
      <c r="IW10" s="246" t="s">
        <v>244</v>
      </c>
      <c r="IX10" s="246" t="s">
        <v>244</v>
      </c>
      <c r="IY10" s="246" t="s">
        <v>244</v>
      </c>
      <c r="IZ10" s="246" t="s">
        <v>244</v>
      </c>
      <c r="JA10" s="246" t="s">
        <v>244</v>
      </c>
      <c r="JB10" s="246" t="s">
        <v>244</v>
      </c>
      <c r="JC10" s="246" t="s">
        <v>244</v>
      </c>
      <c r="JD10" s="246" t="s">
        <v>244</v>
      </c>
      <c r="JE10" s="246" t="s">
        <v>244</v>
      </c>
      <c r="JF10" s="246" t="s">
        <v>244</v>
      </c>
      <c r="JG10" s="246" t="s">
        <v>244</v>
      </c>
      <c r="JH10" s="246" t="s">
        <v>244</v>
      </c>
      <c r="JI10" s="246" t="s">
        <v>244</v>
      </c>
      <c r="JJ10" s="246" t="s">
        <v>244</v>
      </c>
      <c r="JK10" s="246" t="s">
        <v>244</v>
      </c>
      <c r="JL10" s="246" t="s">
        <v>244</v>
      </c>
      <c r="JM10" s="246" t="s">
        <v>244</v>
      </c>
      <c r="JN10" s="246" t="s">
        <v>244</v>
      </c>
      <c r="JO10" s="246" t="s">
        <v>244</v>
      </c>
      <c r="JP10" s="246" t="s">
        <v>244</v>
      </c>
      <c r="JQ10" s="246" t="s">
        <v>244</v>
      </c>
      <c r="JR10" s="246" t="s">
        <v>244</v>
      </c>
      <c r="JS10" s="246" t="s">
        <v>244</v>
      </c>
      <c r="JT10" s="246" t="s">
        <v>244</v>
      </c>
      <c r="JU10" s="246" t="s">
        <v>244</v>
      </c>
      <c r="JV10" s="246" t="s">
        <v>244</v>
      </c>
      <c r="JW10" s="246" t="s">
        <v>244</v>
      </c>
      <c r="JX10" s="246" t="s">
        <v>244</v>
      </c>
      <c r="JY10" s="246" t="s">
        <v>244</v>
      </c>
      <c r="JZ10" s="246" t="s">
        <v>244</v>
      </c>
      <c r="KA10" s="246" t="s">
        <v>244</v>
      </c>
      <c r="KB10" s="246" t="s">
        <v>244</v>
      </c>
      <c r="KC10" s="246" t="s">
        <v>244</v>
      </c>
      <c r="KD10" s="246" t="s">
        <v>244</v>
      </c>
      <c r="KE10" s="246" t="s">
        <v>244</v>
      </c>
      <c r="KF10" s="246" t="s">
        <v>244</v>
      </c>
      <c r="KG10" s="246" t="s">
        <v>244</v>
      </c>
      <c r="KH10" s="246" t="s">
        <v>244</v>
      </c>
      <c r="KI10" s="246" t="s">
        <v>244</v>
      </c>
      <c r="KJ10" s="246" t="s">
        <v>244</v>
      </c>
      <c r="KK10" s="246" t="s">
        <v>244</v>
      </c>
      <c r="KL10" s="237" t="s">
        <v>245</v>
      </c>
      <c r="KM10" s="162">
        <f t="shared" ref="KM10:KX10" si="8">KM3-KM9</f>
        <v>0</v>
      </c>
      <c r="KN10" s="162">
        <f t="shared" si="8"/>
        <v>0</v>
      </c>
      <c r="KO10" s="162">
        <f t="shared" si="8"/>
        <v>0</v>
      </c>
      <c r="KP10" s="162">
        <f t="shared" si="8"/>
        <v>0</v>
      </c>
      <c r="KQ10" s="162">
        <f t="shared" si="8"/>
        <v>0</v>
      </c>
      <c r="KR10" s="162">
        <f t="shared" si="8"/>
        <v>0</v>
      </c>
      <c r="KS10" s="162">
        <f t="shared" si="8"/>
        <v>0</v>
      </c>
      <c r="KT10" s="162">
        <f t="shared" si="8"/>
        <v>0</v>
      </c>
      <c r="KU10" s="162">
        <f t="shared" si="8"/>
        <v>0</v>
      </c>
      <c r="KV10" s="162">
        <f t="shared" si="8"/>
        <v>0</v>
      </c>
      <c r="KW10" s="162">
        <f t="shared" si="8"/>
        <v>0</v>
      </c>
      <c r="KX10" s="162">
        <f t="shared" si="8"/>
        <v>0</v>
      </c>
      <c r="KY10" s="236">
        <f t="shared" si="1"/>
        <v>0</v>
      </c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</row>
    <row r="11" ht="14.25" customHeight="1" spans="1:326" x14ac:dyDescent="0.25">
      <c r="A11" s="1">
        <v>1</v>
      </c>
      <c r="B11" s="1">
        <f>VLOOKUP(C11,Profile!A2:B17521,2,0)</f>
        <v>1</v>
      </c>
      <c r="C11" s="232">
        <v>43466</v>
      </c>
      <c r="D11" s="162">
        <f t="shared" ref="D11:D375" si="9">SUM(E11:AZ11)</f>
        <v>0</v>
      </c>
      <c r="E11" s="162">
        <f>(SUMIFS(Profile!$F$2:$F$17521,Profile!$B$2:$B$17521,$B11,Profile!$C$2:$C$17521,E$8))*$C$6</f>
        <v>0</v>
      </c>
      <c r="F11" s="162">
        <f>(SUMIFS(Profile!$F$2:$F$17521,Profile!$B$2:$B$17521,$B11,Profile!$C$2:$C$17521,F$8))*$C$6</f>
        <v>0</v>
      </c>
      <c r="G11" s="162">
        <f>(SUMIFS(Profile!$F$2:$F$17521,Profile!$B$2:$B$17521,$B11,Profile!$C$2:$C$17521,G$8))*$C$6</f>
        <v>0</v>
      </c>
      <c r="H11" s="162">
        <f>(SUMIFS(Profile!$F$2:$F$17521,Profile!$B$2:$B$17521,$B11,Profile!$C$2:$C$17521,H$8))*$C$6</f>
        <v>0</v>
      </c>
      <c r="I11" s="162">
        <f>(SUMIFS(Profile!$F$2:$F$17521,Profile!$B$2:$B$17521,$B11,Profile!$C$2:$C$17521,I$8))*$C$6</f>
        <v>0</v>
      </c>
      <c r="J11" s="162">
        <f>(SUMIFS(Profile!$F$2:$F$17521,Profile!$B$2:$B$17521,$B11,Profile!$C$2:$C$17521,J$8))*$C$6</f>
        <v>0</v>
      </c>
      <c r="K11" s="162">
        <f>(SUMIFS(Profile!$F$2:$F$17521,Profile!$B$2:$B$17521,$B11,Profile!$C$2:$C$17521,K$8))*$C$6</f>
        <v>0</v>
      </c>
      <c r="L11" s="162">
        <f>(SUMIFS(Profile!$F$2:$F$17521,Profile!$B$2:$B$17521,$B11,Profile!$C$2:$C$17521,L$8))*$C$6</f>
        <v>0</v>
      </c>
      <c r="M11" s="162">
        <f>(SUMIFS(Profile!$F$2:$F$17521,Profile!$B$2:$B$17521,$B11,Profile!$C$2:$C$17521,M$8))*$C$6</f>
        <v>0</v>
      </c>
      <c r="N11" s="162">
        <f>(SUMIFS(Profile!$F$2:$F$17521,Profile!$B$2:$B$17521,$B11,Profile!$C$2:$C$17521,N$8))*$C$6</f>
        <v>0</v>
      </c>
      <c r="O11" s="162">
        <f>(SUMIFS(Profile!$F$2:$F$17521,Profile!$B$2:$B$17521,$B11,Profile!$C$2:$C$17521,O$8))*$C$6</f>
        <v>0</v>
      </c>
      <c r="P11" s="162">
        <f>(SUMIFS(Profile!$F$2:$F$17521,Profile!$B$2:$B$17521,$B11,Profile!$C$2:$C$17521,P$8))*$C$6</f>
        <v>0</v>
      </c>
      <c r="Q11" s="162">
        <f>(SUMIFS(Profile!$F$2:$F$17521,Profile!$B$2:$B$17521,$B11,Profile!$C$2:$C$17521,Q$8))*$C$6</f>
        <v>0</v>
      </c>
      <c r="R11" s="162">
        <f>(SUMIFS(Profile!$F$2:$F$17521,Profile!$B$2:$B$17521,$B11,Profile!$C$2:$C$17521,R$8))*$C$6</f>
        <v>0</v>
      </c>
      <c r="S11" s="162">
        <f>(SUMIFS(Profile!$F$2:$F$17521,Profile!$B$2:$B$17521,$B11,Profile!$C$2:$C$17521,S$8))*$C$6</f>
        <v>0</v>
      </c>
      <c r="T11" s="162">
        <f>(SUMIFS(Profile!$F$2:$F$17521,Profile!$B$2:$B$17521,$B11,Profile!$C$2:$C$17521,T$8))*$C$6</f>
        <v>0</v>
      </c>
      <c r="U11" s="162">
        <f>(SUMIFS(Profile!$F$2:$F$17521,Profile!$B$2:$B$17521,$B11,Profile!$C$2:$C$17521,U$8))*$C$6</f>
        <v>0</v>
      </c>
      <c r="V11" s="162">
        <f>(SUMIFS(Profile!$F$2:$F$17521,Profile!$B$2:$B$17521,$B11,Profile!$C$2:$C$17521,V$8))*$C$6</f>
        <v>0</v>
      </c>
      <c r="W11" s="162">
        <f>(SUMIFS(Profile!$F$2:$F$17521,Profile!$B$2:$B$17521,$B11,Profile!$C$2:$C$17521,W$8))*$C$6</f>
        <v>0</v>
      </c>
      <c r="X11" s="162">
        <f>(SUMIFS(Profile!$F$2:$F$17521,Profile!$B$2:$B$17521,$B11,Profile!$C$2:$C$17521,X$8))*$C$6</f>
        <v>0</v>
      </c>
      <c r="Y11" s="162">
        <f>(SUMIFS(Profile!$F$2:$F$17521,Profile!$B$2:$B$17521,$B11,Profile!$C$2:$C$17521,Y$8))*$C$6</f>
        <v>0</v>
      </c>
      <c r="Z11" s="162">
        <f>(SUMIFS(Profile!$F$2:$F$17521,Profile!$B$2:$B$17521,$B11,Profile!$C$2:$C$17521,Z$8))*$C$6</f>
        <v>0</v>
      </c>
      <c r="AA11" s="162">
        <f>(SUMIFS(Profile!$F$2:$F$17521,Profile!$B$2:$B$17521,$B11,Profile!$C$2:$C$17521,AA$8))*$C$6</f>
        <v>0</v>
      </c>
      <c r="AB11" s="162">
        <f>(SUMIFS(Profile!$F$2:$F$17521,Profile!$B$2:$B$17521,$B11,Profile!$C$2:$C$17521,AB$8))*$C$6</f>
        <v>0</v>
      </c>
      <c r="AC11" s="162">
        <f>(SUMIFS(Profile!$F$2:$F$17521,Profile!$B$2:$B$17521,$B11,Profile!$C$2:$C$17521,AC$8))*$C$6</f>
        <v>0</v>
      </c>
      <c r="AD11" s="162">
        <f>(SUMIFS(Profile!$F$2:$F$17521,Profile!$B$2:$B$17521,$B11,Profile!$C$2:$C$17521,AD$8))*$C$6</f>
        <v>0</v>
      </c>
      <c r="AE11" s="162">
        <f>(SUMIFS(Profile!$F$2:$F$17521,Profile!$B$2:$B$17521,$B11,Profile!$C$2:$C$17521,AE$8))*$C$6</f>
        <v>0</v>
      </c>
      <c r="AF11" s="162">
        <f>(SUMIFS(Profile!$F$2:$F$17521,Profile!$B$2:$B$17521,$B11,Profile!$C$2:$C$17521,AF$8))*$C$6</f>
        <v>0</v>
      </c>
      <c r="AG11" s="162">
        <f>(SUMIFS(Profile!$F$2:$F$17521,Profile!$B$2:$B$17521,$B11,Profile!$C$2:$C$17521,AG$8))*$C$6</f>
        <v>0</v>
      </c>
      <c r="AH11" s="162">
        <f>(SUMIFS(Profile!$F$2:$F$17521,Profile!$B$2:$B$17521,$B11,Profile!$C$2:$C$17521,AH$8))*$C$6</f>
        <v>0</v>
      </c>
      <c r="AI11" s="162">
        <f>(SUMIFS(Profile!$F$2:$F$17521,Profile!$B$2:$B$17521,$B11,Profile!$C$2:$C$17521,AI$8))*$C$6</f>
        <v>0</v>
      </c>
      <c r="AJ11" s="162">
        <f>(SUMIFS(Profile!$F$2:$F$17521,Profile!$B$2:$B$17521,$B11,Profile!$C$2:$C$17521,AJ$8))*$C$6</f>
        <v>0</v>
      </c>
      <c r="AK11" s="162">
        <f>(SUMIFS(Profile!$F$2:$F$17521,Profile!$B$2:$B$17521,$B11,Profile!$C$2:$C$17521,AK$8))*$C$6</f>
        <v>0</v>
      </c>
      <c r="AL11" s="162">
        <f>(SUMIFS(Profile!$F$2:$F$17521,Profile!$B$2:$B$17521,$B11,Profile!$C$2:$C$17521,AL$8))*$C$6</f>
        <v>0</v>
      </c>
      <c r="AM11" s="162">
        <f>(SUMIFS(Profile!$F$2:$F$17521,Profile!$B$2:$B$17521,$B11,Profile!$C$2:$C$17521,AM$8))*$C$6</f>
        <v>0</v>
      </c>
      <c r="AN11" s="162">
        <f>(SUMIFS(Profile!$F$2:$F$17521,Profile!$B$2:$B$17521,$B11,Profile!$C$2:$C$17521,AN$8))*$C$6</f>
        <v>0</v>
      </c>
      <c r="AO11" s="162">
        <f>(SUMIFS(Profile!$F$2:$F$17521,Profile!$B$2:$B$17521,$B11,Profile!$C$2:$C$17521,AO$8))*$C$6</f>
        <v>0</v>
      </c>
      <c r="AP11" s="162">
        <f>(SUMIFS(Profile!$F$2:$F$17521,Profile!$B$2:$B$17521,$B11,Profile!$C$2:$C$17521,AP$8))*$C$6</f>
        <v>0</v>
      </c>
      <c r="AQ11" s="162">
        <f>(SUMIFS(Profile!$F$2:$F$17521,Profile!$B$2:$B$17521,$B11,Profile!$C$2:$C$17521,AQ$8))*$C$6</f>
        <v>0</v>
      </c>
      <c r="AR11" s="162">
        <f>(SUMIFS(Profile!$F$2:$F$17521,Profile!$B$2:$B$17521,$B11,Profile!$C$2:$C$17521,AR$8))*$C$6</f>
        <v>0</v>
      </c>
      <c r="AS11" s="162">
        <f>(SUMIFS(Profile!$F$2:$F$17521,Profile!$B$2:$B$17521,$B11,Profile!$C$2:$C$17521,AS$8))*$C$6</f>
        <v>0</v>
      </c>
      <c r="AT11" s="162">
        <f>(SUMIFS(Profile!$F$2:$F$17521,Profile!$B$2:$B$17521,$B11,Profile!$C$2:$C$17521,AT$8))*$C$6</f>
        <v>0</v>
      </c>
      <c r="AU11" s="162">
        <f>(SUMIFS(Profile!$F$2:$F$17521,Profile!$B$2:$B$17521,$B11,Profile!$C$2:$C$17521,AU$8))*$C$6</f>
        <v>0</v>
      </c>
      <c r="AV11" s="162">
        <f>(SUMIFS(Profile!$F$2:$F$17521,Profile!$B$2:$B$17521,$B11,Profile!$C$2:$C$17521,AV$8))*$C$6</f>
        <v>0</v>
      </c>
      <c r="AW11" s="162">
        <f>(SUMIFS(Profile!$F$2:$F$17521,Profile!$B$2:$B$17521,$B11,Profile!$C$2:$C$17521,AW$8))*$C$6</f>
        <v>0</v>
      </c>
      <c r="AX11" s="162">
        <f>(SUMIFS(Profile!$F$2:$F$17521,Profile!$B$2:$B$17521,$B11,Profile!$C$2:$C$17521,AX$8))*$C$6</f>
        <v>0</v>
      </c>
      <c r="AY11" s="162">
        <f>(SUMIFS(Profile!$F$2:$F$17521,Profile!$B$2:$B$17521,$B11,Profile!$C$2:$C$17521,AY$8))*$C$6</f>
        <v>0</v>
      </c>
      <c r="AZ11" s="162">
        <f>(SUMIFS(Profile!$F$2:$F$17521,Profile!$B$2:$B$17521,$B11,Profile!$C$2:$C$17521,AZ$8))*$C$6</f>
        <v>0</v>
      </c>
      <c r="BA11" s="162">
        <f t="shared" ref="BA11:BA375" si="10">SUM(BB11:CW11)</f>
        <v>0</v>
      </c>
      <c r="BB11" s="162">
        <f>(SUMIFS(Profile!$E$2:$E$17521,Profile!$B$2:$B$17521,$B11,Profile!$C$2:$C$17521,BB$8))*$C$9</f>
        <v>0</v>
      </c>
      <c r="BC11" s="162">
        <f>(SUMIFS(Profile!$E$2:$E$17521,Profile!$B$2:$B$17521,$B11,Profile!$C$2:$C$17521,BC$8))*$C$9</f>
        <v>0</v>
      </c>
      <c r="BD11" s="162">
        <f>(SUMIFS(Profile!$E$2:$E$17521,Profile!$B$2:$B$17521,$B11,Profile!$C$2:$C$17521,BD$8))*$C$9</f>
        <v>0</v>
      </c>
      <c r="BE11" s="162">
        <f>(SUMIFS(Profile!$E$2:$E$17521,Profile!$B$2:$B$17521,$B11,Profile!$C$2:$C$17521,BE$8))*$C$9</f>
        <v>0</v>
      </c>
      <c r="BF11" s="162">
        <f>(SUMIFS(Profile!$E$2:$E$17521,Profile!$B$2:$B$17521,$B11,Profile!$C$2:$C$17521,BF$8))*$C$9</f>
        <v>0</v>
      </c>
      <c r="BG11" s="162">
        <f>(SUMIFS(Profile!$E$2:$E$17521,Profile!$B$2:$B$17521,$B11,Profile!$C$2:$C$17521,BG$8))*$C$9</f>
        <v>0</v>
      </c>
      <c r="BH11" s="162">
        <f>(SUMIFS(Profile!$E$2:$E$17521,Profile!$B$2:$B$17521,$B11,Profile!$C$2:$C$17521,BH$8))*$C$9</f>
        <v>0</v>
      </c>
      <c r="BI11" s="162">
        <f>(SUMIFS(Profile!$E$2:$E$17521,Profile!$B$2:$B$17521,$B11,Profile!$C$2:$C$17521,BI$8))*$C$9</f>
        <v>0</v>
      </c>
      <c r="BJ11" s="162">
        <f>(SUMIFS(Profile!$E$2:$E$17521,Profile!$B$2:$B$17521,$B11,Profile!$C$2:$C$17521,BJ$8))*$C$9</f>
        <v>0</v>
      </c>
      <c r="BK11" s="162">
        <f>(SUMIFS(Profile!$E$2:$E$17521,Profile!$B$2:$B$17521,$B11,Profile!$C$2:$C$17521,BK$8))*$C$9</f>
        <v>0</v>
      </c>
      <c r="BL11" s="162">
        <f>(SUMIFS(Profile!$E$2:$E$17521,Profile!$B$2:$B$17521,$B11,Profile!$C$2:$C$17521,BL$8))*$C$9</f>
        <v>0</v>
      </c>
      <c r="BM11" s="162">
        <f>(SUMIFS(Profile!$E$2:$E$17521,Profile!$B$2:$B$17521,$B11,Profile!$C$2:$C$17521,BM$8))*$C$9</f>
        <v>0</v>
      </c>
      <c r="BN11" s="162">
        <f>(SUMIFS(Profile!$E$2:$E$17521,Profile!$B$2:$B$17521,$B11,Profile!$C$2:$C$17521,BN$8))*$C$9</f>
        <v>0</v>
      </c>
      <c r="BO11" s="162">
        <f>(SUMIFS(Profile!$E$2:$E$17521,Profile!$B$2:$B$17521,$B11,Profile!$C$2:$C$17521,BO$8))*$C$9</f>
        <v>0</v>
      </c>
      <c r="BP11" s="162">
        <f>(SUMIFS(Profile!$E$2:$E$17521,Profile!$B$2:$B$17521,$B11,Profile!$C$2:$C$17521,BP$8))*$C$9</f>
        <v>0</v>
      </c>
      <c r="BQ11" s="162">
        <f>(SUMIFS(Profile!$E$2:$E$17521,Profile!$B$2:$B$17521,$B11,Profile!$C$2:$C$17521,BQ$8))*$C$9</f>
        <v>0</v>
      </c>
      <c r="BR11" s="162">
        <f>(SUMIFS(Profile!$E$2:$E$17521,Profile!$B$2:$B$17521,$B11,Profile!$C$2:$C$17521,BR$8))*$C$9</f>
        <v>0</v>
      </c>
      <c r="BS11" s="162">
        <f>(SUMIFS(Profile!$E$2:$E$17521,Profile!$B$2:$B$17521,$B11,Profile!$C$2:$C$17521,BS$8))*$C$9</f>
        <v>0</v>
      </c>
      <c r="BT11" s="162">
        <f>(SUMIFS(Profile!$E$2:$E$17521,Profile!$B$2:$B$17521,$B11,Profile!$C$2:$C$17521,BT$8))*$C$9</f>
        <v>0</v>
      </c>
      <c r="BU11" s="162">
        <f>(SUMIFS(Profile!$E$2:$E$17521,Profile!$B$2:$B$17521,$B11,Profile!$C$2:$C$17521,BU$8))*$C$9</f>
        <v>0</v>
      </c>
      <c r="BV11" s="162">
        <f>(SUMIFS(Profile!$E$2:$E$17521,Profile!$B$2:$B$17521,$B11,Profile!$C$2:$C$17521,BV$8))*$C$9</f>
        <v>0</v>
      </c>
      <c r="BW11" s="162">
        <f>(SUMIFS(Profile!$E$2:$E$17521,Profile!$B$2:$B$17521,$B11,Profile!$C$2:$C$17521,BW$8))*$C$9</f>
        <v>0</v>
      </c>
      <c r="BX11" s="162">
        <f>(SUMIFS(Profile!$E$2:$E$17521,Profile!$B$2:$B$17521,$B11,Profile!$C$2:$C$17521,BX$8))*$C$9</f>
        <v>0</v>
      </c>
      <c r="BY11" s="162">
        <f>(SUMIFS(Profile!$E$2:$E$17521,Profile!$B$2:$B$17521,$B11,Profile!$C$2:$C$17521,BY$8))*$C$9</f>
        <v>0</v>
      </c>
      <c r="BZ11" s="162">
        <f>(SUMIFS(Profile!$E$2:$E$17521,Profile!$B$2:$B$17521,$B11,Profile!$C$2:$C$17521,BZ$8))*$C$9</f>
        <v>0</v>
      </c>
      <c r="CA11" s="162">
        <f>(SUMIFS(Profile!$E$2:$E$17521,Profile!$B$2:$B$17521,$B11,Profile!$C$2:$C$17521,CA$8))*$C$9</f>
        <v>0</v>
      </c>
      <c r="CB11" s="162">
        <f>(SUMIFS(Profile!$E$2:$E$17521,Profile!$B$2:$B$17521,$B11,Profile!$C$2:$C$17521,CB$8))*$C$9</f>
        <v>0</v>
      </c>
      <c r="CC11" s="162">
        <f>(SUMIFS(Profile!$E$2:$E$17521,Profile!$B$2:$B$17521,$B11,Profile!$C$2:$C$17521,CC$8))*$C$9</f>
        <v>0</v>
      </c>
      <c r="CD11" s="162">
        <f>(SUMIFS(Profile!$E$2:$E$17521,Profile!$B$2:$B$17521,$B11,Profile!$C$2:$C$17521,CD$8))*$C$9</f>
        <v>0</v>
      </c>
      <c r="CE11" s="162">
        <f>(SUMIFS(Profile!$E$2:$E$17521,Profile!$B$2:$B$17521,$B11,Profile!$C$2:$C$17521,CE$8))*$C$9</f>
        <v>0</v>
      </c>
      <c r="CF11" s="162">
        <f>(SUMIFS(Profile!$E$2:$E$17521,Profile!$B$2:$B$17521,$B11,Profile!$C$2:$C$17521,CF$8))*$C$9</f>
        <v>0</v>
      </c>
      <c r="CG11" s="162">
        <f>(SUMIFS(Profile!$E$2:$E$17521,Profile!$B$2:$B$17521,$B11,Profile!$C$2:$C$17521,CG$8))*$C$9</f>
        <v>0</v>
      </c>
      <c r="CH11" s="162">
        <f>(SUMIFS(Profile!$E$2:$E$17521,Profile!$B$2:$B$17521,$B11,Profile!$C$2:$C$17521,CH$8))*$C$9</f>
        <v>0</v>
      </c>
      <c r="CI11" s="162">
        <f>(SUMIFS(Profile!$E$2:$E$17521,Profile!$B$2:$B$17521,$B11,Profile!$C$2:$C$17521,CI$8))*$C$9</f>
        <v>0</v>
      </c>
      <c r="CJ11" s="162">
        <f>(SUMIFS(Profile!$E$2:$E$17521,Profile!$B$2:$B$17521,$B11,Profile!$C$2:$C$17521,CJ$8))*$C$9</f>
        <v>0</v>
      </c>
      <c r="CK11" s="162">
        <f>(SUMIFS(Profile!$E$2:$E$17521,Profile!$B$2:$B$17521,$B11,Profile!$C$2:$C$17521,CK$8))*$C$9</f>
        <v>0</v>
      </c>
      <c r="CL11" s="162">
        <f>(SUMIFS(Profile!$E$2:$E$17521,Profile!$B$2:$B$17521,$B11,Profile!$C$2:$C$17521,CL$8))*$C$9</f>
        <v>0</v>
      </c>
      <c r="CM11" s="162">
        <f>(SUMIFS(Profile!$E$2:$E$17521,Profile!$B$2:$B$17521,$B11,Profile!$C$2:$C$17521,CM$8))*$C$9</f>
        <v>0</v>
      </c>
      <c r="CN11" s="162">
        <f>(SUMIFS(Profile!$E$2:$E$17521,Profile!$B$2:$B$17521,$B11,Profile!$C$2:$C$17521,CN$8))*$C$9</f>
        <v>0</v>
      </c>
      <c r="CO11" s="162">
        <f>(SUMIFS(Profile!$E$2:$E$17521,Profile!$B$2:$B$17521,$B11,Profile!$C$2:$C$17521,CO$8))*$C$9</f>
        <v>0</v>
      </c>
      <c r="CP11" s="162">
        <f>(SUMIFS(Profile!$E$2:$E$17521,Profile!$B$2:$B$17521,$B11,Profile!$C$2:$C$17521,CP$8))*$C$9</f>
        <v>0</v>
      </c>
      <c r="CQ11" s="162">
        <f>(SUMIFS(Profile!$E$2:$E$17521,Profile!$B$2:$B$17521,$B11,Profile!$C$2:$C$17521,CQ$8))*$C$9</f>
        <v>0</v>
      </c>
      <c r="CR11" s="162">
        <f>(SUMIFS(Profile!$E$2:$E$17521,Profile!$B$2:$B$17521,$B11,Profile!$C$2:$C$17521,CR$8))*$C$9</f>
        <v>0</v>
      </c>
      <c r="CS11" s="162">
        <f>(SUMIFS(Profile!$E$2:$E$17521,Profile!$B$2:$B$17521,$B11,Profile!$C$2:$C$17521,CS$8))*$C$9</f>
        <v>0</v>
      </c>
      <c r="CT11" s="162">
        <f>(SUMIFS(Profile!$E$2:$E$17521,Profile!$B$2:$B$17521,$B11,Profile!$C$2:$C$17521,CT$8))*$C$9</f>
        <v>0</v>
      </c>
      <c r="CU11" s="162">
        <f>(SUMIFS(Profile!$E$2:$E$17521,Profile!$B$2:$B$17521,$B11,Profile!$C$2:$C$17521,CU$8))*$C$9</f>
        <v>0</v>
      </c>
      <c r="CV11" s="162">
        <f>(SUMIFS(Profile!$E$2:$E$17521,Profile!$B$2:$B$17521,$B11,Profile!$C$2:$C$17521,CV$8))*$C$9</f>
        <v>0</v>
      </c>
      <c r="CW11" s="162">
        <f>(SUMIFS(Profile!$E$2:$E$17521,Profile!$B$2:$B$17521,$B11,Profile!$C$2:$C$17521,CW$8))*$C$9</f>
        <v>0</v>
      </c>
      <c r="CX11" s="162">
        <f t="shared" ref="CX11:CX375" si="11">SUM(CY11:ET11)</f>
        <v>0</v>
      </c>
      <c r="CY11" s="162">
        <f t="shared" ref="CY11:ET11" si="12">MAX(BB11-E11,0)</f>
        <v>0</v>
      </c>
      <c r="CZ11" s="162">
        <f t="shared" si="12"/>
        <v>0</v>
      </c>
      <c r="DA11" s="162">
        <f t="shared" si="12"/>
        <v>0</v>
      </c>
      <c r="DB11" s="162">
        <f t="shared" si="12"/>
        <v>0</v>
      </c>
      <c r="DC11" s="162">
        <f t="shared" si="12"/>
        <v>0</v>
      </c>
      <c r="DD11" s="162">
        <f t="shared" si="12"/>
        <v>0</v>
      </c>
      <c r="DE11" s="162">
        <f t="shared" si="12"/>
        <v>0</v>
      </c>
      <c r="DF11" s="162">
        <f t="shared" si="12"/>
        <v>0</v>
      </c>
      <c r="DG11" s="162">
        <f t="shared" si="12"/>
        <v>0</v>
      </c>
      <c r="DH11" s="162">
        <f t="shared" si="12"/>
        <v>0</v>
      </c>
      <c r="DI11" s="162">
        <f t="shared" si="12"/>
        <v>0</v>
      </c>
      <c r="DJ11" s="162">
        <f t="shared" si="12"/>
        <v>0</v>
      </c>
      <c r="DK11" s="162">
        <f t="shared" si="12"/>
        <v>0</v>
      </c>
      <c r="DL11" s="162">
        <f t="shared" si="12"/>
        <v>0</v>
      </c>
      <c r="DM11" s="162">
        <f t="shared" si="12"/>
        <v>0</v>
      </c>
      <c r="DN11" s="162">
        <f t="shared" si="12"/>
        <v>0</v>
      </c>
      <c r="DO11" s="162">
        <f t="shared" si="12"/>
        <v>0</v>
      </c>
      <c r="DP11" s="162">
        <f t="shared" si="12"/>
        <v>0</v>
      </c>
      <c r="DQ11" s="162">
        <f t="shared" si="12"/>
        <v>0</v>
      </c>
      <c r="DR11" s="162">
        <f t="shared" si="12"/>
        <v>0</v>
      </c>
      <c r="DS11" s="162">
        <f t="shared" si="12"/>
        <v>0</v>
      </c>
      <c r="DT11" s="162">
        <f t="shared" si="12"/>
        <v>0</v>
      </c>
      <c r="DU11" s="162">
        <f t="shared" si="12"/>
        <v>0</v>
      </c>
      <c r="DV11" s="162">
        <f t="shared" si="12"/>
        <v>0</v>
      </c>
      <c r="DW11" s="162">
        <f t="shared" si="12"/>
        <v>0</v>
      </c>
      <c r="DX11" s="162">
        <f t="shared" si="12"/>
        <v>0</v>
      </c>
      <c r="DY11" s="162">
        <f t="shared" si="12"/>
        <v>0</v>
      </c>
      <c r="DZ11" s="162">
        <f t="shared" si="12"/>
        <v>0</v>
      </c>
      <c r="EA11" s="162">
        <f t="shared" si="12"/>
        <v>0</v>
      </c>
      <c r="EB11" s="162">
        <f t="shared" si="12"/>
        <v>0</v>
      </c>
      <c r="EC11" s="162">
        <f t="shared" si="12"/>
        <v>0</v>
      </c>
      <c r="ED11" s="162">
        <f t="shared" si="12"/>
        <v>0</v>
      </c>
      <c r="EE11" s="162">
        <f t="shared" si="12"/>
        <v>0</v>
      </c>
      <c r="EF11" s="162">
        <f t="shared" si="12"/>
        <v>0</v>
      </c>
      <c r="EG11" s="162">
        <f t="shared" si="12"/>
        <v>0</v>
      </c>
      <c r="EH11" s="162">
        <f t="shared" si="12"/>
        <v>0</v>
      </c>
      <c r="EI11" s="162">
        <f t="shared" si="12"/>
        <v>0</v>
      </c>
      <c r="EJ11" s="162">
        <f t="shared" si="12"/>
        <v>0</v>
      </c>
      <c r="EK11" s="162">
        <f t="shared" si="12"/>
        <v>0</v>
      </c>
      <c r="EL11" s="162">
        <f t="shared" si="12"/>
        <v>0</v>
      </c>
      <c r="EM11" s="162">
        <f t="shared" si="12"/>
        <v>0</v>
      </c>
      <c r="EN11" s="162">
        <f t="shared" si="12"/>
        <v>0</v>
      </c>
      <c r="EO11" s="162">
        <f t="shared" si="12"/>
        <v>0</v>
      </c>
      <c r="EP11" s="162">
        <f t="shared" si="12"/>
        <v>0</v>
      </c>
      <c r="EQ11" s="162">
        <f t="shared" si="12"/>
        <v>0</v>
      </c>
      <c r="ER11" s="162">
        <f t="shared" si="12"/>
        <v>0</v>
      </c>
      <c r="ES11" s="162">
        <f t="shared" si="12"/>
        <v>0</v>
      </c>
      <c r="ET11" s="162">
        <f t="shared" si="12"/>
        <v>0</v>
      </c>
      <c r="EU11" s="162">
        <f t="shared" ref="EU11:EU375" si="13">SUM(EV11:GQ11)</f>
        <v>0</v>
      </c>
      <c r="EV11" s="162">
        <f t="shared" ref="EV11:GQ11" si="14">BB11-CY11</f>
        <v>0</v>
      </c>
      <c r="EW11" s="162">
        <f t="shared" si="14"/>
        <v>0</v>
      </c>
      <c r="EX11" s="162">
        <f t="shared" si="14"/>
        <v>0</v>
      </c>
      <c r="EY11" s="162">
        <f t="shared" si="14"/>
        <v>0</v>
      </c>
      <c r="EZ11" s="162">
        <f t="shared" si="14"/>
        <v>0</v>
      </c>
      <c r="FA11" s="162">
        <f t="shared" si="14"/>
        <v>0</v>
      </c>
      <c r="FB11" s="162">
        <f t="shared" si="14"/>
        <v>0</v>
      </c>
      <c r="FC11" s="162">
        <f t="shared" si="14"/>
        <v>0</v>
      </c>
      <c r="FD11" s="162">
        <f t="shared" si="14"/>
        <v>0</v>
      </c>
      <c r="FE11" s="162">
        <f t="shared" si="14"/>
        <v>0</v>
      </c>
      <c r="FF11" s="162">
        <f t="shared" si="14"/>
        <v>0</v>
      </c>
      <c r="FG11" s="162">
        <f t="shared" si="14"/>
        <v>0</v>
      </c>
      <c r="FH11" s="162">
        <f t="shared" si="14"/>
        <v>0</v>
      </c>
      <c r="FI11" s="162">
        <f t="shared" si="14"/>
        <v>0</v>
      </c>
      <c r="FJ11" s="162">
        <f t="shared" si="14"/>
        <v>0</v>
      </c>
      <c r="FK11" s="162">
        <f t="shared" si="14"/>
        <v>0</v>
      </c>
      <c r="FL11" s="162">
        <f t="shared" si="14"/>
        <v>0</v>
      </c>
      <c r="FM11" s="162">
        <f t="shared" si="14"/>
        <v>0</v>
      </c>
      <c r="FN11" s="162">
        <f t="shared" si="14"/>
        <v>0</v>
      </c>
      <c r="FO11" s="162">
        <f t="shared" si="14"/>
        <v>0</v>
      </c>
      <c r="FP11" s="162">
        <f t="shared" si="14"/>
        <v>0</v>
      </c>
      <c r="FQ11" s="162">
        <f t="shared" si="14"/>
        <v>0</v>
      </c>
      <c r="FR11" s="162">
        <f t="shared" si="14"/>
        <v>0</v>
      </c>
      <c r="FS11" s="162">
        <f t="shared" si="14"/>
        <v>0</v>
      </c>
      <c r="FT11" s="162">
        <f t="shared" si="14"/>
        <v>0</v>
      </c>
      <c r="FU11" s="162">
        <f t="shared" si="14"/>
        <v>0</v>
      </c>
      <c r="FV11" s="162">
        <f t="shared" si="14"/>
        <v>0</v>
      </c>
      <c r="FW11" s="162">
        <f t="shared" si="14"/>
        <v>0</v>
      </c>
      <c r="FX11" s="162">
        <f t="shared" si="14"/>
        <v>0</v>
      </c>
      <c r="FY11" s="162">
        <f t="shared" si="14"/>
        <v>0</v>
      </c>
      <c r="FZ11" s="162">
        <f t="shared" si="14"/>
        <v>0</v>
      </c>
      <c r="GA11" s="162">
        <f t="shared" si="14"/>
        <v>0</v>
      </c>
      <c r="GB11" s="162">
        <f t="shared" si="14"/>
        <v>0</v>
      </c>
      <c r="GC11" s="162">
        <f t="shared" si="14"/>
        <v>0</v>
      </c>
      <c r="GD11" s="162">
        <f t="shared" si="14"/>
        <v>0</v>
      </c>
      <c r="GE11" s="162">
        <f t="shared" si="14"/>
        <v>0</v>
      </c>
      <c r="GF11" s="162">
        <f t="shared" si="14"/>
        <v>0</v>
      </c>
      <c r="GG11" s="162">
        <f t="shared" si="14"/>
        <v>0</v>
      </c>
      <c r="GH11" s="162">
        <f t="shared" si="14"/>
        <v>0</v>
      </c>
      <c r="GI11" s="162">
        <f t="shared" si="14"/>
        <v>0</v>
      </c>
      <c r="GJ11" s="162">
        <f t="shared" si="14"/>
        <v>0</v>
      </c>
      <c r="GK11" s="162">
        <f t="shared" si="14"/>
        <v>0</v>
      </c>
      <c r="GL11" s="162">
        <f t="shared" si="14"/>
        <v>0</v>
      </c>
      <c r="GM11" s="162">
        <f t="shared" si="14"/>
        <v>0</v>
      </c>
      <c r="GN11" s="162">
        <f t="shared" si="14"/>
        <v>0</v>
      </c>
      <c r="GO11" s="162">
        <f t="shared" si="14"/>
        <v>0</v>
      </c>
      <c r="GP11" s="162">
        <f t="shared" si="14"/>
        <v>0</v>
      </c>
      <c r="GQ11" s="162">
        <f t="shared" si="14"/>
        <v>0</v>
      </c>
      <c r="GR11" s="162">
        <f t="shared" ref="GR11:GR375" si="15">SUM(GS11:IN11)</f>
        <v>0</v>
      </c>
      <c r="GS11" s="162">
        <f t="shared" ref="GS11:IN11" si="16">E11-EV11</f>
        <v>0</v>
      </c>
      <c r="GT11" s="162">
        <f t="shared" si="16"/>
        <v>0</v>
      </c>
      <c r="GU11" s="162">
        <f t="shared" si="16"/>
        <v>0</v>
      </c>
      <c r="GV11" s="162">
        <f t="shared" si="16"/>
        <v>0</v>
      </c>
      <c r="GW11" s="162">
        <f t="shared" si="16"/>
        <v>0</v>
      </c>
      <c r="GX11" s="162">
        <f t="shared" si="16"/>
        <v>0</v>
      </c>
      <c r="GY11" s="162">
        <f t="shared" si="16"/>
        <v>0</v>
      </c>
      <c r="GZ11" s="162">
        <f t="shared" si="16"/>
        <v>0</v>
      </c>
      <c r="HA11" s="162">
        <f t="shared" si="16"/>
        <v>0</v>
      </c>
      <c r="HB11" s="162">
        <f t="shared" si="16"/>
        <v>0</v>
      </c>
      <c r="HC11" s="162">
        <f t="shared" si="16"/>
        <v>0</v>
      </c>
      <c r="HD11" s="162">
        <f t="shared" si="16"/>
        <v>0</v>
      </c>
      <c r="HE11" s="162">
        <f t="shared" si="16"/>
        <v>0</v>
      </c>
      <c r="HF11" s="162">
        <f t="shared" si="16"/>
        <v>0</v>
      </c>
      <c r="HG11" s="162">
        <f t="shared" si="16"/>
        <v>0</v>
      </c>
      <c r="HH11" s="162">
        <f t="shared" si="16"/>
        <v>0</v>
      </c>
      <c r="HI11" s="162">
        <f t="shared" si="16"/>
        <v>0</v>
      </c>
      <c r="HJ11" s="162">
        <f t="shared" si="16"/>
        <v>0</v>
      </c>
      <c r="HK11" s="162">
        <f t="shared" si="16"/>
        <v>0</v>
      </c>
      <c r="HL11" s="162">
        <f t="shared" si="16"/>
        <v>0</v>
      </c>
      <c r="HM11" s="162">
        <f t="shared" si="16"/>
        <v>0</v>
      </c>
      <c r="HN11" s="162">
        <f t="shared" si="16"/>
        <v>0</v>
      </c>
      <c r="HO11" s="162">
        <f t="shared" si="16"/>
        <v>0</v>
      </c>
      <c r="HP11" s="162">
        <f t="shared" si="16"/>
        <v>0</v>
      </c>
      <c r="HQ11" s="162">
        <f t="shared" si="16"/>
        <v>0</v>
      </c>
      <c r="HR11" s="162">
        <f t="shared" si="16"/>
        <v>0</v>
      </c>
      <c r="HS11" s="162">
        <f t="shared" si="16"/>
        <v>0</v>
      </c>
      <c r="HT11" s="162">
        <f t="shared" si="16"/>
        <v>0</v>
      </c>
      <c r="HU11" s="162">
        <f t="shared" si="16"/>
        <v>0</v>
      </c>
      <c r="HV11" s="162">
        <f t="shared" si="16"/>
        <v>0</v>
      </c>
      <c r="HW11" s="162">
        <f t="shared" si="16"/>
        <v>0</v>
      </c>
      <c r="HX11" s="162">
        <f t="shared" si="16"/>
        <v>0</v>
      </c>
      <c r="HY11" s="162">
        <f t="shared" si="16"/>
        <v>0</v>
      </c>
      <c r="HZ11" s="162">
        <f t="shared" si="16"/>
        <v>0</v>
      </c>
      <c r="IA11" s="162">
        <f t="shared" si="16"/>
        <v>0</v>
      </c>
      <c r="IB11" s="162">
        <f t="shared" si="16"/>
        <v>0</v>
      </c>
      <c r="IC11" s="162">
        <f t="shared" si="16"/>
        <v>0</v>
      </c>
      <c r="ID11" s="162">
        <f t="shared" si="16"/>
        <v>0</v>
      </c>
      <c r="IE11" s="162">
        <f t="shared" si="16"/>
        <v>0</v>
      </c>
      <c r="IF11" s="162">
        <f t="shared" si="16"/>
        <v>0</v>
      </c>
      <c r="IG11" s="162">
        <f t="shared" si="16"/>
        <v>0</v>
      </c>
      <c r="IH11" s="162">
        <f t="shared" si="16"/>
        <v>0</v>
      </c>
      <c r="II11" s="162">
        <f t="shared" si="16"/>
        <v>0</v>
      </c>
      <c r="IJ11" s="162">
        <f t="shared" si="16"/>
        <v>0</v>
      </c>
      <c r="IK11" s="162">
        <f t="shared" si="16"/>
        <v>0</v>
      </c>
      <c r="IL11" s="162">
        <f t="shared" si="16"/>
        <v>0</v>
      </c>
      <c r="IM11" s="162">
        <f t="shared" si="16"/>
        <v>0</v>
      </c>
      <c r="IN11" s="162">
        <f t="shared" si="16"/>
        <v>0</v>
      </c>
      <c r="IO11" s="162">
        <f t="shared" ref="IO11:IO375" si="17">MAX(IP11:KK11)-IF(KK11&lt;&gt;0,KK11,MIN(IP11:KK11))</f>
        <v>0</v>
      </c>
      <c r="IP11" s="162">
        <f>MIN(CY11,$IO$7)</f>
        <v>0</v>
      </c>
      <c r="IQ11" s="162">
        <f t="shared" ref="IQ11:KK11" si="18">MAX((MIN(CZ11+IP11,$IO$7))-GT11,0)</f>
        <v>0</v>
      </c>
      <c r="IR11" s="162">
        <f t="shared" si="18"/>
        <v>0</v>
      </c>
      <c r="IS11" s="162">
        <f t="shared" si="18"/>
        <v>0</v>
      </c>
      <c r="IT11" s="162">
        <f t="shared" si="18"/>
        <v>0</v>
      </c>
      <c r="IU11" s="162">
        <f t="shared" si="18"/>
        <v>0</v>
      </c>
      <c r="IV11" s="162">
        <f t="shared" si="18"/>
        <v>0</v>
      </c>
      <c r="IW11" s="162">
        <f t="shared" si="18"/>
        <v>0</v>
      </c>
      <c r="IX11" s="162">
        <f t="shared" si="18"/>
        <v>0</v>
      </c>
      <c r="IY11" s="162">
        <f t="shared" si="18"/>
        <v>0</v>
      </c>
      <c r="IZ11" s="162">
        <f t="shared" si="18"/>
        <v>0</v>
      </c>
      <c r="JA11" s="162">
        <f t="shared" si="18"/>
        <v>0</v>
      </c>
      <c r="JB11" s="162">
        <f t="shared" si="18"/>
        <v>0</v>
      </c>
      <c r="JC11" s="162">
        <f t="shared" si="18"/>
        <v>0</v>
      </c>
      <c r="JD11" s="162">
        <f t="shared" si="18"/>
        <v>0</v>
      </c>
      <c r="JE11" s="162">
        <f t="shared" si="18"/>
        <v>0</v>
      </c>
      <c r="JF11" s="162">
        <f t="shared" si="18"/>
        <v>0</v>
      </c>
      <c r="JG11" s="162">
        <f t="shared" si="18"/>
        <v>0</v>
      </c>
      <c r="JH11" s="162">
        <f t="shared" si="18"/>
        <v>0</v>
      </c>
      <c r="JI11" s="162">
        <f t="shared" si="18"/>
        <v>0</v>
      </c>
      <c r="JJ11" s="162">
        <f t="shared" si="18"/>
        <v>0</v>
      </c>
      <c r="JK11" s="162">
        <f t="shared" si="18"/>
        <v>0</v>
      </c>
      <c r="JL11" s="162">
        <f t="shared" si="18"/>
        <v>0</v>
      </c>
      <c r="JM11" s="162">
        <f t="shared" si="18"/>
        <v>0</v>
      </c>
      <c r="JN11" s="162">
        <f t="shared" si="18"/>
        <v>0</v>
      </c>
      <c r="JO11" s="162">
        <f t="shared" si="18"/>
        <v>0</v>
      </c>
      <c r="JP11" s="162">
        <f t="shared" si="18"/>
        <v>0</v>
      </c>
      <c r="JQ11" s="162">
        <f t="shared" si="18"/>
        <v>0</v>
      </c>
      <c r="JR11" s="162">
        <f t="shared" si="18"/>
        <v>0</v>
      </c>
      <c r="JS11" s="162">
        <f t="shared" si="18"/>
        <v>0</v>
      </c>
      <c r="JT11" s="162">
        <f t="shared" si="18"/>
        <v>0</v>
      </c>
      <c r="JU11" s="162">
        <f t="shared" si="18"/>
        <v>0</v>
      </c>
      <c r="JV11" s="162">
        <f t="shared" si="18"/>
        <v>0</v>
      </c>
      <c r="JW11" s="162">
        <f t="shared" si="18"/>
        <v>0</v>
      </c>
      <c r="JX11" s="162">
        <f t="shared" si="18"/>
        <v>0</v>
      </c>
      <c r="JY11" s="162">
        <f t="shared" si="18"/>
        <v>0</v>
      </c>
      <c r="JZ11" s="162">
        <f t="shared" si="18"/>
        <v>0</v>
      </c>
      <c r="KA11" s="162">
        <f t="shared" si="18"/>
        <v>0</v>
      </c>
      <c r="KB11" s="162">
        <f t="shared" si="18"/>
        <v>0</v>
      </c>
      <c r="KC11" s="162">
        <f t="shared" si="18"/>
        <v>0</v>
      </c>
      <c r="KD11" s="162">
        <f t="shared" si="18"/>
        <v>0</v>
      </c>
      <c r="KE11" s="162">
        <f t="shared" si="18"/>
        <v>0</v>
      </c>
      <c r="KF11" s="162">
        <f t="shared" si="18"/>
        <v>0</v>
      </c>
      <c r="KG11" s="162">
        <f t="shared" si="18"/>
        <v>0</v>
      </c>
      <c r="KH11" s="162">
        <f t="shared" si="18"/>
        <v>0</v>
      </c>
      <c r="KI11" s="162">
        <f t="shared" si="18"/>
        <v>0</v>
      </c>
      <c r="KJ11" s="162">
        <f t="shared" si="18"/>
        <v>0</v>
      </c>
      <c r="KK11" s="162">
        <f t="shared" si="18"/>
        <v>0</v>
      </c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</row>
    <row r="12" ht="14.25" customHeight="1" spans="1:326" x14ac:dyDescent="0.25">
      <c r="A12" s="1">
        <v>1</v>
      </c>
      <c r="B12" s="1">
        <f t="shared" ref="B12:C12" si="19">B11+1</f>
        <v>2</v>
      </c>
      <c r="C12" s="232">
        <f t="shared" si="19"/>
        <v>43467</v>
      </c>
      <c r="D12" s="162">
        <f t="shared" si="9"/>
        <v>0</v>
      </c>
      <c r="E12" s="162">
        <f>(SUMIFS(Profile!$F$2:$F$17521,Profile!$B$2:$B$17521,$B12,Profile!$C$2:$C$17521,E$8))*$C$6</f>
        <v>0</v>
      </c>
      <c r="F12" s="162">
        <f>(SUMIFS(Profile!$F$2:$F$17521,Profile!$B$2:$B$17521,$B12,Profile!$C$2:$C$17521,F$8))*$C$6</f>
        <v>0</v>
      </c>
      <c r="G12" s="162">
        <f>(SUMIFS(Profile!$F$2:$F$17521,Profile!$B$2:$B$17521,$B12,Profile!$C$2:$C$17521,G$8))*$C$6</f>
        <v>0</v>
      </c>
      <c r="H12" s="162">
        <f>(SUMIFS(Profile!$F$2:$F$17521,Profile!$B$2:$B$17521,$B12,Profile!$C$2:$C$17521,H$8))*$C$6</f>
        <v>0</v>
      </c>
      <c r="I12" s="162">
        <f>(SUMIFS(Profile!$F$2:$F$17521,Profile!$B$2:$B$17521,$B12,Profile!$C$2:$C$17521,I$8))*$C$6</f>
        <v>0</v>
      </c>
      <c r="J12" s="162">
        <f>(SUMIFS(Profile!$F$2:$F$17521,Profile!$B$2:$B$17521,$B12,Profile!$C$2:$C$17521,J$8))*$C$6</f>
        <v>0</v>
      </c>
      <c r="K12" s="162">
        <f>(SUMIFS(Profile!$F$2:$F$17521,Profile!$B$2:$B$17521,$B12,Profile!$C$2:$C$17521,K$8))*$C$6</f>
        <v>0</v>
      </c>
      <c r="L12" s="162">
        <f>(SUMIFS(Profile!$F$2:$F$17521,Profile!$B$2:$B$17521,$B12,Profile!$C$2:$C$17521,L$8))*$C$6</f>
        <v>0</v>
      </c>
      <c r="M12" s="162">
        <f>(SUMIFS(Profile!$F$2:$F$17521,Profile!$B$2:$B$17521,$B12,Profile!$C$2:$C$17521,M$8))*$C$6</f>
        <v>0</v>
      </c>
      <c r="N12" s="162">
        <f>(SUMIFS(Profile!$F$2:$F$17521,Profile!$B$2:$B$17521,$B12,Profile!$C$2:$C$17521,N$8))*$C$6</f>
        <v>0</v>
      </c>
      <c r="O12" s="162">
        <f>(SUMIFS(Profile!$F$2:$F$17521,Profile!$B$2:$B$17521,$B12,Profile!$C$2:$C$17521,O$8))*$C$6</f>
        <v>0</v>
      </c>
      <c r="P12" s="162">
        <f>(SUMIFS(Profile!$F$2:$F$17521,Profile!$B$2:$B$17521,$B12,Profile!$C$2:$C$17521,P$8))*$C$6</f>
        <v>0</v>
      </c>
      <c r="Q12" s="162">
        <f>(SUMIFS(Profile!$F$2:$F$17521,Profile!$B$2:$B$17521,$B12,Profile!$C$2:$C$17521,Q$8))*$C$6</f>
        <v>0</v>
      </c>
      <c r="R12" s="162">
        <f>(SUMIFS(Profile!$F$2:$F$17521,Profile!$B$2:$B$17521,$B12,Profile!$C$2:$C$17521,R$8))*$C$6</f>
        <v>0</v>
      </c>
      <c r="S12" s="162">
        <f>(SUMIFS(Profile!$F$2:$F$17521,Profile!$B$2:$B$17521,$B12,Profile!$C$2:$C$17521,S$8))*$C$6</f>
        <v>0</v>
      </c>
      <c r="T12" s="162">
        <f>(SUMIFS(Profile!$F$2:$F$17521,Profile!$B$2:$B$17521,$B12,Profile!$C$2:$C$17521,T$8))*$C$6</f>
        <v>0</v>
      </c>
      <c r="U12" s="162">
        <f>(SUMIFS(Profile!$F$2:$F$17521,Profile!$B$2:$B$17521,$B12,Profile!$C$2:$C$17521,U$8))*$C$6</f>
        <v>0</v>
      </c>
      <c r="V12" s="162">
        <f>(SUMIFS(Profile!$F$2:$F$17521,Profile!$B$2:$B$17521,$B12,Profile!$C$2:$C$17521,V$8))*$C$6</f>
        <v>0</v>
      </c>
      <c r="W12" s="162">
        <f>(SUMIFS(Profile!$F$2:$F$17521,Profile!$B$2:$B$17521,$B12,Profile!$C$2:$C$17521,W$8))*$C$6</f>
        <v>0</v>
      </c>
      <c r="X12" s="162">
        <f>(SUMIFS(Profile!$F$2:$F$17521,Profile!$B$2:$B$17521,$B12,Profile!$C$2:$C$17521,X$8))*$C$6</f>
        <v>0</v>
      </c>
      <c r="Y12" s="162">
        <f>(SUMIFS(Profile!$F$2:$F$17521,Profile!$B$2:$B$17521,$B12,Profile!$C$2:$C$17521,Y$8))*$C$6</f>
        <v>0</v>
      </c>
      <c r="Z12" s="162">
        <f>(SUMIFS(Profile!$F$2:$F$17521,Profile!$B$2:$B$17521,$B12,Profile!$C$2:$C$17521,Z$8))*$C$6</f>
        <v>0</v>
      </c>
      <c r="AA12" s="162">
        <f>(SUMIFS(Profile!$F$2:$F$17521,Profile!$B$2:$B$17521,$B12,Profile!$C$2:$C$17521,AA$8))*$C$6</f>
        <v>0</v>
      </c>
      <c r="AB12" s="162">
        <f>(SUMIFS(Profile!$F$2:$F$17521,Profile!$B$2:$B$17521,$B12,Profile!$C$2:$C$17521,AB$8))*$C$6</f>
        <v>0</v>
      </c>
      <c r="AC12" s="162">
        <f>(SUMIFS(Profile!$F$2:$F$17521,Profile!$B$2:$B$17521,$B12,Profile!$C$2:$C$17521,AC$8))*$C$6</f>
        <v>0</v>
      </c>
      <c r="AD12" s="162">
        <f>(SUMIFS(Profile!$F$2:$F$17521,Profile!$B$2:$B$17521,$B12,Profile!$C$2:$C$17521,AD$8))*$C$6</f>
        <v>0</v>
      </c>
      <c r="AE12" s="162">
        <f>(SUMIFS(Profile!$F$2:$F$17521,Profile!$B$2:$B$17521,$B12,Profile!$C$2:$C$17521,AE$8))*$C$6</f>
        <v>0</v>
      </c>
      <c r="AF12" s="162">
        <f>(SUMIFS(Profile!$F$2:$F$17521,Profile!$B$2:$B$17521,$B12,Profile!$C$2:$C$17521,AF$8))*$C$6</f>
        <v>0</v>
      </c>
      <c r="AG12" s="162">
        <f>(SUMIFS(Profile!$F$2:$F$17521,Profile!$B$2:$B$17521,$B12,Profile!$C$2:$C$17521,AG$8))*$C$6</f>
        <v>0</v>
      </c>
      <c r="AH12" s="162">
        <f>(SUMIFS(Profile!$F$2:$F$17521,Profile!$B$2:$B$17521,$B12,Profile!$C$2:$C$17521,AH$8))*$C$6</f>
        <v>0</v>
      </c>
      <c r="AI12" s="162">
        <f>(SUMIFS(Profile!$F$2:$F$17521,Profile!$B$2:$B$17521,$B12,Profile!$C$2:$C$17521,AI$8))*$C$6</f>
        <v>0</v>
      </c>
      <c r="AJ12" s="162">
        <f>(SUMIFS(Profile!$F$2:$F$17521,Profile!$B$2:$B$17521,$B12,Profile!$C$2:$C$17521,AJ$8))*$C$6</f>
        <v>0</v>
      </c>
      <c r="AK12" s="162">
        <f>(SUMIFS(Profile!$F$2:$F$17521,Profile!$B$2:$B$17521,$B12,Profile!$C$2:$C$17521,AK$8))*$C$6</f>
        <v>0</v>
      </c>
      <c r="AL12" s="162">
        <f>(SUMIFS(Profile!$F$2:$F$17521,Profile!$B$2:$B$17521,$B12,Profile!$C$2:$C$17521,AL$8))*$C$6</f>
        <v>0</v>
      </c>
      <c r="AM12" s="162">
        <f>(SUMIFS(Profile!$F$2:$F$17521,Profile!$B$2:$B$17521,$B12,Profile!$C$2:$C$17521,AM$8))*$C$6</f>
        <v>0</v>
      </c>
      <c r="AN12" s="162">
        <f>(SUMIFS(Profile!$F$2:$F$17521,Profile!$B$2:$B$17521,$B12,Profile!$C$2:$C$17521,AN$8))*$C$6</f>
        <v>0</v>
      </c>
      <c r="AO12" s="162">
        <f>(SUMIFS(Profile!$F$2:$F$17521,Profile!$B$2:$B$17521,$B12,Profile!$C$2:$C$17521,AO$8))*$C$6</f>
        <v>0</v>
      </c>
      <c r="AP12" s="162">
        <f>(SUMIFS(Profile!$F$2:$F$17521,Profile!$B$2:$B$17521,$B12,Profile!$C$2:$C$17521,AP$8))*$C$6</f>
        <v>0</v>
      </c>
      <c r="AQ12" s="162">
        <f>(SUMIFS(Profile!$F$2:$F$17521,Profile!$B$2:$B$17521,$B12,Profile!$C$2:$C$17521,AQ$8))*$C$6</f>
        <v>0</v>
      </c>
      <c r="AR12" s="162">
        <f>(SUMIFS(Profile!$F$2:$F$17521,Profile!$B$2:$B$17521,$B12,Profile!$C$2:$C$17521,AR$8))*$C$6</f>
        <v>0</v>
      </c>
      <c r="AS12" s="162">
        <f>(SUMIFS(Profile!$F$2:$F$17521,Profile!$B$2:$B$17521,$B12,Profile!$C$2:$C$17521,AS$8))*$C$6</f>
        <v>0</v>
      </c>
      <c r="AT12" s="162">
        <f>(SUMIFS(Profile!$F$2:$F$17521,Profile!$B$2:$B$17521,$B12,Profile!$C$2:$C$17521,AT$8))*$C$6</f>
        <v>0</v>
      </c>
      <c r="AU12" s="162">
        <f>(SUMIFS(Profile!$F$2:$F$17521,Profile!$B$2:$B$17521,$B12,Profile!$C$2:$C$17521,AU$8))*$C$6</f>
        <v>0</v>
      </c>
      <c r="AV12" s="162">
        <f>(SUMIFS(Profile!$F$2:$F$17521,Profile!$B$2:$B$17521,$B12,Profile!$C$2:$C$17521,AV$8))*$C$6</f>
        <v>0</v>
      </c>
      <c r="AW12" s="162">
        <f>(SUMIFS(Profile!$F$2:$F$17521,Profile!$B$2:$B$17521,$B12,Profile!$C$2:$C$17521,AW$8))*$C$6</f>
        <v>0</v>
      </c>
      <c r="AX12" s="162">
        <f>(SUMIFS(Profile!$F$2:$F$17521,Profile!$B$2:$B$17521,$B12,Profile!$C$2:$C$17521,AX$8))*$C$6</f>
        <v>0</v>
      </c>
      <c r="AY12" s="162">
        <f>(SUMIFS(Profile!$F$2:$F$17521,Profile!$B$2:$B$17521,$B12,Profile!$C$2:$C$17521,AY$8))*$C$6</f>
        <v>0</v>
      </c>
      <c r="AZ12" s="162">
        <f>(SUMIFS(Profile!$F$2:$F$17521,Profile!$B$2:$B$17521,$B12,Profile!$C$2:$C$17521,AZ$8))*$C$6</f>
        <v>0</v>
      </c>
      <c r="BA12" s="162">
        <f t="shared" si="10"/>
        <v>0</v>
      </c>
      <c r="BB12" s="162">
        <f>(SUMIFS(Profile!$E$2:$E$17521,Profile!$B$2:$B$17521,$B12,Profile!$C$2:$C$17521,BB$8))*$C$9</f>
        <v>0</v>
      </c>
      <c r="BC12" s="162">
        <f>(SUMIFS(Profile!$E$2:$E$17521,Profile!$B$2:$B$17521,$B12,Profile!$C$2:$C$17521,BC$8))*$C$9</f>
        <v>0</v>
      </c>
      <c r="BD12" s="162">
        <f>(SUMIFS(Profile!$E$2:$E$17521,Profile!$B$2:$B$17521,$B12,Profile!$C$2:$C$17521,BD$8))*$C$9</f>
        <v>0</v>
      </c>
      <c r="BE12" s="162">
        <f>(SUMIFS(Profile!$E$2:$E$17521,Profile!$B$2:$B$17521,$B12,Profile!$C$2:$C$17521,BE$8))*$C$9</f>
        <v>0</v>
      </c>
      <c r="BF12" s="162">
        <f>(SUMIFS(Profile!$E$2:$E$17521,Profile!$B$2:$B$17521,$B12,Profile!$C$2:$C$17521,BF$8))*$C$9</f>
        <v>0</v>
      </c>
      <c r="BG12" s="162">
        <f>(SUMIFS(Profile!$E$2:$E$17521,Profile!$B$2:$B$17521,$B12,Profile!$C$2:$C$17521,BG$8))*$C$9</f>
        <v>0</v>
      </c>
      <c r="BH12" s="162">
        <f>(SUMIFS(Profile!$E$2:$E$17521,Profile!$B$2:$B$17521,$B12,Profile!$C$2:$C$17521,BH$8))*$C$9</f>
        <v>0</v>
      </c>
      <c r="BI12" s="162">
        <f>(SUMIFS(Profile!$E$2:$E$17521,Profile!$B$2:$B$17521,$B12,Profile!$C$2:$C$17521,BI$8))*$C$9</f>
        <v>0</v>
      </c>
      <c r="BJ12" s="162">
        <f>(SUMIFS(Profile!$E$2:$E$17521,Profile!$B$2:$B$17521,$B12,Profile!$C$2:$C$17521,BJ$8))*$C$9</f>
        <v>0</v>
      </c>
      <c r="BK12" s="162">
        <f>(SUMIFS(Profile!$E$2:$E$17521,Profile!$B$2:$B$17521,$B12,Profile!$C$2:$C$17521,BK$8))*$C$9</f>
        <v>0</v>
      </c>
      <c r="BL12" s="162">
        <f>(SUMIFS(Profile!$E$2:$E$17521,Profile!$B$2:$B$17521,$B12,Profile!$C$2:$C$17521,BL$8))*$C$9</f>
        <v>0</v>
      </c>
      <c r="BM12" s="162">
        <f>(SUMIFS(Profile!$E$2:$E$17521,Profile!$B$2:$B$17521,$B12,Profile!$C$2:$C$17521,BM$8))*$C$9</f>
        <v>0</v>
      </c>
      <c r="BN12" s="162">
        <f>(SUMIFS(Profile!$E$2:$E$17521,Profile!$B$2:$B$17521,$B12,Profile!$C$2:$C$17521,BN$8))*$C$9</f>
        <v>0</v>
      </c>
      <c r="BO12" s="162">
        <f>(SUMIFS(Profile!$E$2:$E$17521,Profile!$B$2:$B$17521,$B12,Profile!$C$2:$C$17521,BO$8))*$C$9</f>
        <v>0</v>
      </c>
      <c r="BP12" s="162">
        <f>(SUMIFS(Profile!$E$2:$E$17521,Profile!$B$2:$B$17521,$B12,Profile!$C$2:$C$17521,BP$8))*$C$9</f>
        <v>0</v>
      </c>
      <c r="BQ12" s="162">
        <f>(SUMIFS(Profile!$E$2:$E$17521,Profile!$B$2:$B$17521,$B12,Profile!$C$2:$C$17521,BQ$8))*$C$9</f>
        <v>0</v>
      </c>
      <c r="BR12" s="162">
        <f>(SUMIFS(Profile!$E$2:$E$17521,Profile!$B$2:$B$17521,$B12,Profile!$C$2:$C$17521,BR$8))*$C$9</f>
        <v>0</v>
      </c>
      <c r="BS12" s="162">
        <f>(SUMIFS(Profile!$E$2:$E$17521,Profile!$B$2:$B$17521,$B12,Profile!$C$2:$C$17521,BS$8))*$C$9</f>
        <v>0</v>
      </c>
      <c r="BT12" s="162">
        <f>(SUMIFS(Profile!$E$2:$E$17521,Profile!$B$2:$B$17521,$B12,Profile!$C$2:$C$17521,BT$8))*$C$9</f>
        <v>0</v>
      </c>
      <c r="BU12" s="162">
        <f>(SUMIFS(Profile!$E$2:$E$17521,Profile!$B$2:$B$17521,$B12,Profile!$C$2:$C$17521,BU$8))*$C$9</f>
        <v>0</v>
      </c>
      <c r="BV12" s="162">
        <f>(SUMIFS(Profile!$E$2:$E$17521,Profile!$B$2:$B$17521,$B12,Profile!$C$2:$C$17521,BV$8))*$C$9</f>
        <v>0</v>
      </c>
      <c r="BW12" s="162">
        <f>(SUMIFS(Profile!$E$2:$E$17521,Profile!$B$2:$B$17521,$B12,Profile!$C$2:$C$17521,BW$8))*$C$9</f>
        <v>0</v>
      </c>
      <c r="BX12" s="162">
        <f>(SUMIFS(Profile!$E$2:$E$17521,Profile!$B$2:$B$17521,$B12,Profile!$C$2:$C$17521,BX$8))*$C$9</f>
        <v>0</v>
      </c>
      <c r="BY12" s="162">
        <f>(SUMIFS(Profile!$E$2:$E$17521,Profile!$B$2:$B$17521,$B12,Profile!$C$2:$C$17521,BY$8))*$C$9</f>
        <v>0</v>
      </c>
      <c r="BZ12" s="162">
        <f>(SUMIFS(Profile!$E$2:$E$17521,Profile!$B$2:$B$17521,$B12,Profile!$C$2:$C$17521,BZ$8))*$C$9</f>
        <v>0</v>
      </c>
      <c r="CA12" s="162">
        <f>(SUMIFS(Profile!$E$2:$E$17521,Profile!$B$2:$B$17521,$B12,Profile!$C$2:$C$17521,CA$8))*$C$9</f>
        <v>0</v>
      </c>
      <c r="CB12" s="162">
        <f>(SUMIFS(Profile!$E$2:$E$17521,Profile!$B$2:$B$17521,$B12,Profile!$C$2:$C$17521,CB$8))*$C$9</f>
        <v>0</v>
      </c>
      <c r="CC12" s="162">
        <f>(SUMIFS(Profile!$E$2:$E$17521,Profile!$B$2:$B$17521,$B12,Profile!$C$2:$C$17521,CC$8))*$C$9</f>
        <v>0</v>
      </c>
      <c r="CD12" s="162">
        <f>(SUMIFS(Profile!$E$2:$E$17521,Profile!$B$2:$B$17521,$B12,Profile!$C$2:$C$17521,CD$8))*$C$9</f>
        <v>0</v>
      </c>
      <c r="CE12" s="162">
        <f>(SUMIFS(Profile!$E$2:$E$17521,Profile!$B$2:$B$17521,$B12,Profile!$C$2:$C$17521,CE$8))*$C$9</f>
        <v>0</v>
      </c>
      <c r="CF12" s="162">
        <f>(SUMIFS(Profile!$E$2:$E$17521,Profile!$B$2:$B$17521,$B12,Profile!$C$2:$C$17521,CF$8))*$C$9</f>
        <v>0</v>
      </c>
      <c r="CG12" s="162">
        <f>(SUMIFS(Profile!$E$2:$E$17521,Profile!$B$2:$B$17521,$B12,Profile!$C$2:$C$17521,CG$8))*$C$9</f>
        <v>0</v>
      </c>
      <c r="CH12" s="162">
        <f>(SUMIFS(Profile!$E$2:$E$17521,Profile!$B$2:$B$17521,$B12,Profile!$C$2:$C$17521,CH$8))*$C$9</f>
        <v>0</v>
      </c>
      <c r="CI12" s="162">
        <f>(SUMIFS(Profile!$E$2:$E$17521,Profile!$B$2:$B$17521,$B12,Profile!$C$2:$C$17521,CI$8))*$C$9</f>
        <v>0</v>
      </c>
      <c r="CJ12" s="162">
        <f>(SUMIFS(Profile!$E$2:$E$17521,Profile!$B$2:$B$17521,$B12,Profile!$C$2:$C$17521,CJ$8))*$C$9</f>
        <v>0</v>
      </c>
      <c r="CK12" s="162">
        <f>(SUMIFS(Profile!$E$2:$E$17521,Profile!$B$2:$B$17521,$B12,Profile!$C$2:$C$17521,CK$8))*$C$9</f>
        <v>0</v>
      </c>
      <c r="CL12" s="162">
        <f>(SUMIFS(Profile!$E$2:$E$17521,Profile!$B$2:$B$17521,$B12,Profile!$C$2:$C$17521,CL$8))*$C$9</f>
        <v>0</v>
      </c>
      <c r="CM12" s="162">
        <f>(SUMIFS(Profile!$E$2:$E$17521,Profile!$B$2:$B$17521,$B12,Profile!$C$2:$C$17521,CM$8))*$C$9</f>
        <v>0</v>
      </c>
      <c r="CN12" s="162">
        <f>(SUMIFS(Profile!$E$2:$E$17521,Profile!$B$2:$B$17521,$B12,Profile!$C$2:$C$17521,CN$8))*$C$9</f>
        <v>0</v>
      </c>
      <c r="CO12" s="162">
        <f>(SUMIFS(Profile!$E$2:$E$17521,Profile!$B$2:$B$17521,$B12,Profile!$C$2:$C$17521,CO$8))*$C$9</f>
        <v>0</v>
      </c>
      <c r="CP12" s="162">
        <f>(SUMIFS(Profile!$E$2:$E$17521,Profile!$B$2:$B$17521,$B12,Profile!$C$2:$C$17521,CP$8))*$C$9</f>
        <v>0</v>
      </c>
      <c r="CQ12" s="162">
        <f>(SUMIFS(Profile!$E$2:$E$17521,Profile!$B$2:$B$17521,$B12,Profile!$C$2:$C$17521,CQ$8))*$C$9</f>
        <v>0</v>
      </c>
      <c r="CR12" s="162">
        <f>(SUMIFS(Profile!$E$2:$E$17521,Profile!$B$2:$B$17521,$B12,Profile!$C$2:$C$17521,CR$8))*$C$9</f>
        <v>0</v>
      </c>
      <c r="CS12" s="162">
        <f>(SUMIFS(Profile!$E$2:$E$17521,Profile!$B$2:$B$17521,$B12,Profile!$C$2:$C$17521,CS$8))*$C$9</f>
        <v>0</v>
      </c>
      <c r="CT12" s="162">
        <f>(SUMIFS(Profile!$E$2:$E$17521,Profile!$B$2:$B$17521,$B12,Profile!$C$2:$C$17521,CT$8))*$C$9</f>
        <v>0</v>
      </c>
      <c r="CU12" s="162">
        <f>(SUMIFS(Profile!$E$2:$E$17521,Profile!$B$2:$B$17521,$B12,Profile!$C$2:$C$17521,CU$8))*$C$9</f>
        <v>0</v>
      </c>
      <c r="CV12" s="162">
        <f>(SUMIFS(Profile!$E$2:$E$17521,Profile!$B$2:$B$17521,$B12,Profile!$C$2:$C$17521,CV$8))*$C$9</f>
        <v>0</v>
      </c>
      <c r="CW12" s="162">
        <f>(SUMIFS(Profile!$E$2:$E$17521,Profile!$B$2:$B$17521,$B12,Profile!$C$2:$C$17521,CW$8))*$C$9</f>
        <v>0</v>
      </c>
      <c r="CX12" s="162">
        <f t="shared" si="11"/>
        <v>0</v>
      </c>
      <c r="CY12" s="162">
        <f t="shared" ref="CY12:ET12" si="20">MAX(BB12-E12,0)</f>
        <v>0</v>
      </c>
      <c r="CZ12" s="162">
        <f t="shared" si="20"/>
        <v>0</v>
      </c>
      <c r="DA12" s="162">
        <f t="shared" si="20"/>
        <v>0</v>
      </c>
      <c r="DB12" s="162">
        <f t="shared" si="20"/>
        <v>0</v>
      </c>
      <c r="DC12" s="162">
        <f t="shared" si="20"/>
        <v>0</v>
      </c>
      <c r="DD12" s="162">
        <f t="shared" si="20"/>
        <v>0</v>
      </c>
      <c r="DE12" s="162">
        <f t="shared" si="20"/>
        <v>0</v>
      </c>
      <c r="DF12" s="162">
        <f t="shared" si="20"/>
        <v>0</v>
      </c>
      <c r="DG12" s="162">
        <f t="shared" si="20"/>
        <v>0</v>
      </c>
      <c r="DH12" s="162">
        <f t="shared" si="20"/>
        <v>0</v>
      </c>
      <c r="DI12" s="162">
        <f t="shared" si="20"/>
        <v>0</v>
      </c>
      <c r="DJ12" s="162">
        <f t="shared" si="20"/>
        <v>0</v>
      </c>
      <c r="DK12" s="162">
        <f t="shared" si="20"/>
        <v>0</v>
      </c>
      <c r="DL12" s="162">
        <f t="shared" si="20"/>
        <v>0</v>
      </c>
      <c r="DM12" s="162">
        <f t="shared" si="20"/>
        <v>0</v>
      </c>
      <c r="DN12" s="162">
        <f t="shared" si="20"/>
        <v>0</v>
      </c>
      <c r="DO12" s="162">
        <f t="shared" si="20"/>
        <v>0</v>
      </c>
      <c r="DP12" s="162">
        <f t="shared" si="20"/>
        <v>0</v>
      </c>
      <c r="DQ12" s="162">
        <f t="shared" si="20"/>
        <v>0</v>
      </c>
      <c r="DR12" s="162">
        <f t="shared" si="20"/>
        <v>0</v>
      </c>
      <c r="DS12" s="162">
        <f t="shared" si="20"/>
        <v>0</v>
      </c>
      <c r="DT12" s="162">
        <f t="shared" si="20"/>
        <v>0</v>
      </c>
      <c r="DU12" s="162">
        <f t="shared" si="20"/>
        <v>0</v>
      </c>
      <c r="DV12" s="162">
        <f t="shared" si="20"/>
        <v>0</v>
      </c>
      <c r="DW12" s="162">
        <f t="shared" si="20"/>
        <v>0</v>
      </c>
      <c r="DX12" s="162">
        <f t="shared" si="20"/>
        <v>0</v>
      </c>
      <c r="DY12" s="162">
        <f t="shared" si="20"/>
        <v>0</v>
      </c>
      <c r="DZ12" s="162">
        <f t="shared" si="20"/>
        <v>0</v>
      </c>
      <c r="EA12" s="162">
        <f t="shared" si="20"/>
        <v>0</v>
      </c>
      <c r="EB12" s="162">
        <f t="shared" si="20"/>
        <v>0</v>
      </c>
      <c r="EC12" s="162">
        <f t="shared" si="20"/>
        <v>0</v>
      </c>
      <c r="ED12" s="162">
        <f t="shared" si="20"/>
        <v>0</v>
      </c>
      <c r="EE12" s="162">
        <f t="shared" si="20"/>
        <v>0</v>
      </c>
      <c r="EF12" s="162">
        <f t="shared" si="20"/>
        <v>0</v>
      </c>
      <c r="EG12" s="162">
        <f t="shared" si="20"/>
        <v>0</v>
      </c>
      <c r="EH12" s="162">
        <f t="shared" si="20"/>
        <v>0</v>
      </c>
      <c r="EI12" s="162">
        <f t="shared" si="20"/>
        <v>0</v>
      </c>
      <c r="EJ12" s="162">
        <f t="shared" si="20"/>
        <v>0</v>
      </c>
      <c r="EK12" s="162">
        <f t="shared" si="20"/>
        <v>0</v>
      </c>
      <c r="EL12" s="162">
        <f t="shared" si="20"/>
        <v>0</v>
      </c>
      <c r="EM12" s="162">
        <f t="shared" si="20"/>
        <v>0</v>
      </c>
      <c r="EN12" s="162">
        <f t="shared" si="20"/>
        <v>0</v>
      </c>
      <c r="EO12" s="162">
        <f t="shared" si="20"/>
        <v>0</v>
      </c>
      <c r="EP12" s="162">
        <f t="shared" si="20"/>
        <v>0</v>
      </c>
      <c r="EQ12" s="162">
        <f t="shared" si="20"/>
        <v>0</v>
      </c>
      <c r="ER12" s="162">
        <f t="shared" si="20"/>
        <v>0</v>
      </c>
      <c r="ES12" s="162">
        <f t="shared" si="20"/>
        <v>0</v>
      </c>
      <c r="ET12" s="162">
        <f t="shared" si="20"/>
        <v>0</v>
      </c>
      <c r="EU12" s="162">
        <f t="shared" si="13"/>
        <v>0</v>
      </c>
      <c r="EV12" s="162">
        <f t="shared" ref="EV12:GQ12" si="21">BB12-CY12</f>
        <v>0</v>
      </c>
      <c r="EW12" s="162">
        <f t="shared" si="21"/>
        <v>0</v>
      </c>
      <c r="EX12" s="162">
        <f t="shared" si="21"/>
        <v>0</v>
      </c>
      <c r="EY12" s="162">
        <f t="shared" si="21"/>
        <v>0</v>
      </c>
      <c r="EZ12" s="162">
        <f t="shared" si="21"/>
        <v>0</v>
      </c>
      <c r="FA12" s="162">
        <f t="shared" si="21"/>
        <v>0</v>
      </c>
      <c r="FB12" s="162">
        <f t="shared" si="21"/>
        <v>0</v>
      </c>
      <c r="FC12" s="162">
        <f t="shared" si="21"/>
        <v>0</v>
      </c>
      <c r="FD12" s="162">
        <f t="shared" si="21"/>
        <v>0</v>
      </c>
      <c r="FE12" s="162">
        <f t="shared" si="21"/>
        <v>0</v>
      </c>
      <c r="FF12" s="162">
        <f t="shared" si="21"/>
        <v>0</v>
      </c>
      <c r="FG12" s="162">
        <f t="shared" si="21"/>
        <v>0</v>
      </c>
      <c r="FH12" s="162">
        <f t="shared" si="21"/>
        <v>0</v>
      </c>
      <c r="FI12" s="162">
        <f t="shared" si="21"/>
        <v>0</v>
      </c>
      <c r="FJ12" s="162">
        <f t="shared" si="21"/>
        <v>0</v>
      </c>
      <c r="FK12" s="162">
        <f t="shared" si="21"/>
        <v>0</v>
      </c>
      <c r="FL12" s="162">
        <f t="shared" si="21"/>
        <v>0</v>
      </c>
      <c r="FM12" s="162">
        <f t="shared" si="21"/>
        <v>0</v>
      </c>
      <c r="FN12" s="162">
        <f t="shared" si="21"/>
        <v>0</v>
      </c>
      <c r="FO12" s="162">
        <f t="shared" si="21"/>
        <v>0</v>
      </c>
      <c r="FP12" s="162">
        <f t="shared" si="21"/>
        <v>0</v>
      </c>
      <c r="FQ12" s="162">
        <f t="shared" si="21"/>
        <v>0</v>
      </c>
      <c r="FR12" s="162">
        <f t="shared" si="21"/>
        <v>0</v>
      </c>
      <c r="FS12" s="162">
        <f t="shared" si="21"/>
        <v>0</v>
      </c>
      <c r="FT12" s="162">
        <f t="shared" si="21"/>
        <v>0</v>
      </c>
      <c r="FU12" s="162">
        <f t="shared" si="21"/>
        <v>0</v>
      </c>
      <c r="FV12" s="162">
        <f t="shared" si="21"/>
        <v>0</v>
      </c>
      <c r="FW12" s="162">
        <f t="shared" si="21"/>
        <v>0</v>
      </c>
      <c r="FX12" s="162">
        <f t="shared" si="21"/>
        <v>0</v>
      </c>
      <c r="FY12" s="162">
        <f t="shared" si="21"/>
        <v>0</v>
      </c>
      <c r="FZ12" s="162">
        <f t="shared" si="21"/>
        <v>0</v>
      </c>
      <c r="GA12" s="162">
        <f t="shared" si="21"/>
        <v>0</v>
      </c>
      <c r="GB12" s="162">
        <f t="shared" si="21"/>
        <v>0</v>
      </c>
      <c r="GC12" s="162">
        <f t="shared" si="21"/>
        <v>0</v>
      </c>
      <c r="GD12" s="162">
        <f t="shared" si="21"/>
        <v>0</v>
      </c>
      <c r="GE12" s="162">
        <f t="shared" si="21"/>
        <v>0</v>
      </c>
      <c r="GF12" s="162">
        <f t="shared" si="21"/>
        <v>0</v>
      </c>
      <c r="GG12" s="162">
        <f t="shared" si="21"/>
        <v>0</v>
      </c>
      <c r="GH12" s="162">
        <f t="shared" si="21"/>
        <v>0</v>
      </c>
      <c r="GI12" s="162">
        <f t="shared" si="21"/>
        <v>0</v>
      </c>
      <c r="GJ12" s="162">
        <f t="shared" si="21"/>
        <v>0</v>
      </c>
      <c r="GK12" s="162">
        <f t="shared" si="21"/>
        <v>0</v>
      </c>
      <c r="GL12" s="162">
        <f t="shared" si="21"/>
        <v>0</v>
      </c>
      <c r="GM12" s="162">
        <f t="shared" si="21"/>
        <v>0</v>
      </c>
      <c r="GN12" s="162">
        <f t="shared" si="21"/>
        <v>0</v>
      </c>
      <c r="GO12" s="162">
        <f t="shared" si="21"/>
        <v>0</v>
      </c>
      <c r="GP12" s="162">
        <f t="shared" si="21"/>
        <v>0</v>
      </c>
      <c r="GQ12" s="162">
        <f t="shared" si="21"/>
        <v>0</v>
      </c>
      <c r="GR12" s="162">
        <f t="shared" si="15"/>
        <v>0</v>
      </c>
      <c r="GS12" s="162">
        <f t="shared" ref="GS12:IN12" si="22">E12-EV12</f>
        <v>0</v>
      </c>
      <c r="GT12" s="162">
        <f t="shared" si="22"/>
        <v>0</v>
      </c>
      <c r="GU12" s="162">
        <f t="shared" si="22"/>
        <v>0</v>
      </c>
      <c r="GV12" s="162">
        <f t="shared" si="22"/>
        <v>0</v>
      </c>
      <c r="GW12" s="162">
        <f t="shared" si="22"/>
        <v>0</v>
      </c>
      <c r="GX12" s="162">
        <f t="shared" si="22"/>
        <v>0</v>
      </c>
      <c r="GY12" s="162">
        <f t="shared" si="22"/>
        <v>0</v>
      </c>
      <c r="GZ12" s="162">
        <f t="shared" si="22"/>
        <v>0</v>
      </c>
      <c r="HA12" s="162">
        <f t="shared" si="22"/>
        <v>0</v>
      </c>
      <c r="HB12" s="162">
        <f t="shared" si="22"/>
        <v>0</v>
      </c>
      <c r="HC12" s="162">
        <f t="shared" si="22"/>
        <v>0</v>
      </c>
      <c r="HD12" s="162">
        <f t="shared" si="22"/>
        <v>0</v>
      </c>
      <c r="HE12" s="162">
        <f t="shared" si="22"/>
        <v>0</v>
      </c>
      <c r="HF12" s="162">
        <f t="shared" si="22"/>
        <v>0</v>
      </c>
      <c r="HG12" s="162">
        <f t="shared" si="22"/>
        <v>0</v>
      </c>
      <c r="HH12" s="162">
        <f t="shared" si="22"/>
        <v>0</v>
      </c>
      <c r="HI12" s="162">
        <f t="shared" si="22"/>
        <v>0</v>
      </c>
      <c r="HJ12" s="162">
        <f t="shared" si="22"/>
        <v>0</v>
      </c>
      <c r="HK12" s="162">
        <f t="shared" si="22"/>
        <v>0</v>
      </c>
      <c r="HL12" s="162">
        <f t="shared" si="22"/>
        <v>0</v>
      </c>
      <c r="HM12" s="162">
        <f t="shared" si="22"/>
        <v>0</v>
      </c>
      <c r="HN12" s="162">
        <f t="shared" si="22"/>
        <v>0</v>
      </c>
      <c r="HO12" s="162">
        <f t="shared" si="22"/>
        <v>0</v>
      </c>
      <c r="HP12" s="162">
        <f t="shared" si="22"/>
        <v>0</v>
      </c>
      <c r="HQ12" s="162">
        <f t="shared" si="22"/>
        <v>0</v>
      </c>
      <c r="HR12" s="162">
        <f t="shared" si="22"/>
        <v>0</v>
      </c>
      <c r="HS12" s="162">
        <f t="shared" si="22"/>
        <v>0</v>
      </c>
      <c r="HT12" s="162">
        <f t="shared" si="22"/>
        <v>0</v>
      </c>
      <c r="HU12" s="162">
        <f t="shared" si="22"/>
        <v>0</v>
      </c>
      <c r="HV12" s="162">
        <f t="shared" si="22"/>
        <v>0</v>
      </c>
      <c r="HW12" s="162">
        <f t="shared" si="22"/>
        <v>0</v>
      </c>
      <c r="HX12" s="162">
        <f t="shared" si="22"/>
        <v>0</v>
      </c>
      <c r="HY12" s="162">
        <f t="shared" si="22"/>
        <v>0</v>
      </c>
      <c r="HZ12" s="162">
        <f t="shared" si="22"/>
        <v>0</v>
      </c>
      <c r="IA12" s="162">
        <f t="shared" si="22"/>
        <v>0</v>
      </c>
      <c r="IB12" s="162">
        <f t="shared" si="22"/>
        <v>0</v>
      </c>
      <c r="IC12" s="162">
        <f t="shared" si="22"/>
        <v>0</v>
      </c>
      <c r="ID12" s="162">
        <f t="shared" si="22"/>
        <v>0</v>
      </c>
      <c r="IE12" s="162">
        <f t="shared" si="22"/>
        <v>0</v>
      </c>
      <c r="IF12" s="162">
        <f t="shared" si="22"/>
        <v>0</v>
      </c>
      <c r="IG12" s="162">
        <f t="shared" si="22"/>
        <v>0</v>
      </c>
      <c r="IH12" s="162">
        <f t="shared" si="22"/>
        <v>0</v>
      </c>
      <c r="II12" s="162">
        <f t="shared" si="22"/>
        <v>0</v>
      </c>
      <c r="IJ12" s="162">
        <f t="shared" si="22"/>
        <v>0</v>
      </c>
      <c r="IK12" s="162">
        <f t="shared" si="22"/>
        <v>0</v>
      </c>
      <c r="IL12" s="162">
        <f t="shared" si="22"/>
        <v>0</v>
      </c>
      <c r="IM12" s="162">
        <f t="shared" si="22"/>
        <v>0</v>
      </c>
      <c r="IN12" s="162">
        <f t="shared" si="22"/>
        <v>0</v>
      </c>
      <c r="IO12" s="162">
        <f t="shared" si="17"/>
        <v>0</v>
      </c>
      <c r="IP12" s="162">
        <f t="shared" ref="IP12:IP375" si="23">MAX((MIN(CY12+KK11,$IO$7))-GS12,0)</f>
        <v>0</v>
      </c>
      <c r="IQ12" s="162">
        <f t="shared" ref="IQ12:KK12" si="24">MAX((MIN(CZ12+IP12,$IO$7))-GT12,0)</f>
        <v>0</v>
      </c>
      <c r="IR12" s="162">
        <f t="shared" si="24"/>
        <v>0</v>
      </c>
      <c r="IS12" s="162">
        <f t="shared" si="24"/>
        <v>0</v>
      </c>
      <c r="IT12" s="162">
        <f t="shared" si="24"/>
        <v>0</v>
      </c>
      <c r="IU12" s="162">
        <f t="shared" si="24"/>
        <v>0</v>
      </c>
      <c r="IV12" s="162">
        <f t="shared" si="24"/>
        <v>0</v>
      </c>
      <c r="IW12" s="162">
        <f t="shared" si="24"/>
        <v>0</v>
      </c>
      <c r="IX12" s="162">
        <f t="shared" si="24"/>
        <v>0</v>
      </c>
      <c r="IY12" s="162">
        <f t="shared" si="24"/>
        <v>0</v>
      </c>
      <c r="IZ12" s="162">
        <f t="shared" si="24"/>
        <v>0</v>
      </c>
      <c r="JA12" s="162">
        <f t="shared" si="24"/>
        <v>0</v>
      </c>
      <c r="JB12" s="162">
        <f t="shared" si="24"/>
        <v>0</v>
      </c>
      <c r="JC12" s="162">
        <f t="shared" si="24"/>
        <v>0</v>
      </c>
      <c r="JD12" s="162">
        <f t="shared" si="24"/>
        <v>0</v>
      </c>
      <c r="JE12" s="162">
        <f t="shared" si="24"/>
        <v>0</v>
      </c>
      <c r="JF12" s="162">
        <f t="shared" si="24"/>
        <v>0</v>
      </c>
      <c r="JG12" s="162">
        <f t="shared" si="24"/>
        <v>0</v>
      </c>
      <c r="JH12" s="162">
        <f t="shared" si="24"/>
        <v>0</v>
      </c>
      <c r="JI12" s="162">
        <f t="shared" si="24"/>
        <v>0</v>
      </c>
      <c r="JJ12" s="162">
        <f t="shared" si="24"/>
        <v>0</v>
      </c>
      <c r="JK12" s="162">
        <f t="shared" si="24"/>
        <v>0</v>
      </c>
      <c r="JL12" s="162">
        <f t="shared" si="24"/>
        <v>0</v>
      </c>
      <c r="JM12" s="162">
        <f t="shared" si="24"/>
        <v>0</v>
      </c>
      <c r="JN12" s="162">
        <f t="shared" si="24"/>
        <v>0</v>
      </c>
      <c r="JO12" s="162">
        <f t="shared" si="24"/>
        <v>0</v>
      </c>
      <c r="JP12" s="162">
        <f t="shared" si="24"/>
        <v>0</v>
      </c>
      <c r="JQ12" s="162">
        <f t="shared" si="24"/>
        <v>0</v>
      </c>
      <c r="JR12" s="162">
        <f t="shared" si="24"/>
        <v>0</v>
      </c>
      <c r="JS12" s="162">
        <f t="shared" si="24"/>
        <v>0</v>
      </c>
      <c r="JT12" s="162">
        <f t="shared" si="24"/>
        <v>0</v>
      </c>
      <c r="JU12" s="162">
        <f t="shared" si="24"/>
        <v>0</v>
      </c>
      <c r="JV12" s="162">
        <f t="shared" si="24"/>
        <v>0</v>
      </c>
      <c r="JW12" s="162">
        <f t="shared" si="24"/>
        <v>0</v>
      </c>
      <c r="JX12" s="162">
        <f t="shared" si="24"/>
        <v>0</v>
      </c>
      <c r="JY12" s="162">
        <f t="shared" si="24"/>
        <v>0</v>
      </c>
      <c r="JZ12" s="162">
        <f t="shared" si="24"/>
        <v>0</v>
      </c>
      <c r="KA12" s="162">
        <f t="shared" si="24"/>
        <v>0</v>
      </c>
      <c r="KB12" s="162">
        <f t="shared" si="24"/>
        <v>0</v>
      </c>
      <c r="KC12" s="162">
        <f t="shared" si="24"/>
        <v>0</v>
      </c>
      <c r="KD12" s="162">
        <f t="shared" si="24"/>
        <v>0</v>
      </c>
      <c r="KE12" s="162">
        <f t="shared" si="24"/>
        <v>0</v>
      </c>
      <c r="KF12" s="162">
        <f t="shared" si="24"/>
        <v>0</v>
      </c>
      <c r="KG12" s="162">
        <f t="shared" si="24"/>
        <v>0</v>
      </c>
      <c r="KH12" s="162">
        <f t="shared" si="24"/>
        <v>0</v>
      </c>
      <c r="KI12" s="162">
        <f t="shared" si="24"/>
        <v>0</v>
      </c>
      <c r="KJ12" s="162">
        <f t="shared" si="24"/>
        <v>0</v>
      </c>
      <c r="KK12" s="162">
        <f t="shared" si="24"/>
        <v>0</v>
      </c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</row>
    <row r="13" ht="14.25" customHeight="1" spans="1:326" x14ac:dyDescent="0.25">
      <c r="A13" s="1">
        <v>1</v>
      </c>
      <c r="B13" s="1">
        <f t="shared" ref="B13:C13" si="25">B12+1</f>
        <v>3</v>
      </c>
      <c r="C13" s="232">
        <f t="shared" si="25"/>
        <v>43468</v>
      </c>
      <c r="D13" s="162">
        <f t="shared" si="9"/>
        <v>0</v>
      </c>
      <c r="E13" s="162">
        <f>(SUMIFS(Profile!$F$2:$F$17521,Profile!$B$2:$B$17521,$B13,Profile!$C$2:$C$17521,E$8))*$C$6</f>
        <v>0</v>
      </c>
      <c r="F13" s="162">
        <f>(SUMIFS(Profile!$F$2:$F$17521,Profile!$B$2:$B$17521,$B13,Profile!$C$2:$C$17521,F$8))*$C$6</f>
        <v>0</v>
      </c>
      <c r="G13" s="162">
        <f>(SUMIFS(Profile!$F$2:$F$17521,Profile!$B$2:$B$17521,$B13,Profile!$C$2:$C$17521,G$8))*$C$6</f>
        <v>0</v>
      </c>
      <c r="H13" s="162">
        <f>(SUMIFS(Profile!$F$2:$F$17521,Profile!$B$2:$B$17521,$B13,Profile!$C$2:$C$17521,H$8))*$C$6</f>
        <v>0</v>
      </c>
      <c r="I13" s="162">
        <f>(SUMIFS(Profile!$F$2:$F$17521,Profile!$B$2:$B$17521,$B13,Profile!$C$2:$C$17521,I$8))*$C$6</f>
        <v>0</v>
      </c>
      <c r="J13" s="162">
        <f>(SUMIFS(Profile!$F$2:$F$17521,Profile!$B$2:$B$17521,$B13,Profile!$C$2:$C$17521,J$8))*$C$6</f>
        <v>0</v>
      </c>
      <c r="K13" s="162">
        <f>(SUMIFS(Profile!$F$2:$F$17521,Profile!$B$2:$B$17521,$B13,Profile!$C$2:$C$17521,K$8))*$C$6</f>
        <v>0</v>
      </c>
      <c r="L13" s="162">
        <f>(SUMIFS(Profile!$F$2:$F$17521,Profile!$B$2:$B$17521,$B13,Profile!$C$2:$C$17521,L$8))*$C$6</f>
        <v>0</v>
      </c>
      <c r="M13" s="162">
        <f>(SUMIFS(Profile!$F$2:$F$17521,Profile!$B$2:$B$17521,$B13,Profile!$C$2:$C$17521,M$8))*$C$6</f>
        <v>0</v>
      </c>
      <c r="N13" s="162">
        <f>(SUMIFS(Profile!$F$2:$F$17521,Profile!$B$2:$B$17521,$B13,Profile!$C$2:$C$17521,N$8))*$C$6</f>
        <v>0</v>
      </c>
      <c r="O13" s="162">
        <f>(SUMIFS(Profile!$F$2:$F$17521,Profile!$B$2:$B$17521,$B13,Profile!$C$2:$C$17521,O$8))*$C$6</f>
        <v>0</v>
      </c>
      <c r="P13" s="162">
        <f>(SUMIFS(Profile!$F$2:$F$17521,Profile!$B$2:$B$17521,$B13,Profile!$C$2:$C$17521,P$8))*$C$6</f>
        <v>0</v>
      </c>
      <c r="Q13" s="162">
        <f>(SUMIFS(Profile!$F$2:$F$17521,Profile!$B$2:$B$17521,$B13,Profile!$C$2:$C$17521,Q$8))*$C$6</f>
        <v>0</v>
      </c>
      <c r="R13" s="162">
        <f>(SUMIFS(Profile!$F$2:$F$17521,Profile!$B$2:$B$17521,$B13,Profile!$C$2:$C$17521,R$8))*$C$6</f>
        <v>0</v>
      </c>
      <c r="S13" s="162">
        <f>(SUMIFS(Profile!$F$2:$F$17521,Profile!$B$2:$B$17521,$B13,Profile!$C$2:$C$17521,S$8))*$C$6</f>
        <v>0</v>
      </c>
      <c r="T13" s="162">
        <f>(SUMIFS(Profile!$F$2:$F$17521,Profile!$B$2:$B$17521,$B13,Profile!$C$2:$C$17521,T$8))*$C$6</f>
        <v>0</v>
      </c>
      <c r="U13" s="162">
        <f>(SUMIFS(Profile!$F$2:$F$17521,Profile!$B$2:$B$17521,$B13,Profile!$C$2:$C$17521,U$8))*$C$6</f>
        <v>0</v>
      </c>
      <c r="V13" s="162">
        <f>(SUMIFS(Profile!$F$2:$F$17521,Profile!$B$2:$B$17521,$B13,Profile!$C$2:$C$17521,V$8))*$C$6</f>
        <v>0</v>
      </c>
      <c r="W13" s="162">
        <f>(SUMIFS(Profile!$F$2:$F$17521,Profile!$B$2:$B$17521,$B13,Profile!$C$2:$C$17521,W$8))*$C$6</f>
        <v>0</v>
      </c>
      <c r="X13" s="162">
        <f>(SUMIFS(Profile!$F$2:$F$17521,Profile!$B$2:$B$17521,$B13,Profile!$C$2:$C$17521,X$8))*$C$6</f>
        <v>0</v>
      </c>
      <c r="Y13" s="162">
        <f>(SUMIFS(Profile!$F$2:$F$17521,Profile!$B$2:$B$17521,$B13,Profile!$C$2:$C$17521,Y$8))*$C$6</f>
        <v>0</v>
      </c>
      <c r="Z13" s="162">
        <f>(SUMIFS(Profile!$F$2:$F$17521,Profile!$B$2:$B$17521,$B13,Profile!$C$2:$C$17521,Z$8))*$C$6</f>
        <v>0</v>
      </c>
      <c r="AA13" s="162">
        <f>(SUMIFS(Profile!$F$2:$F$17521,Profile!$B$2:$B$17521,$B13,Profile!$C$2:$C$17521,AA$8))*$C$6</f>
        <v>0</v>
      </c>
      <c r="AB13" s="162">
        <f>(SUMIFS(Profile!$F$2:$F$17521,Profile!$B$2:$B$17521,$B13,Profile!$C$2:$C$17521,AB$8))*$C$6</f>
        <v>0</v>
      </c>
      <c r="AC13" s="162">
        <f>(SUMIFS(Profile!$F$2:$F$17521,Profile!$B$2:$B$17521,$B13,Profile!$C$2:$C$17521,AC$8))*$C$6</f>
        <v>0</v>
      </c>
      <c r="AD13" s="162">
        <f>(SUMIFS(Profile!$F$2:$F$17521,Profile!$B$2:$B$17521,$B13,Profile!$C$2:$C$17521,AD$8))*$C$6</f>
        <v>0</v>
      </c>
      <c r="AE13" s="162">
        <f>(SUMIFS(Profile!$F$2:$F$17521,Profile!$B$2:$B$17521,$B13,Profile!$C$2:$C$17521,AE$8))*$C$6</f>
        <v>0</v>
      </c>
      <c r="AF13" s="162">
        <f>(SUMIFS(Profile!$F$2:$F$17521,Profile!$B$2:$B$17521,$B13,Profile!$C$2:$C$17521,AF$8))*$C$6</f>
        <v>0</v>
      </c>
      <c r="AG13" s="162">
        <f>(SUMIFS(Profile!$F$2:$F$17521,Profile!$B$2:$B$17521,$B13,Profile!$C$2:$C$17521,AG$8))*$C$6</f>
        <v>0</v>
      </c>
      <c r="AH13" s="162">
        <f>(SUMIFS(Profile!$F$2:$F$17521,Profile!$B$2:$B$17521,$B13,Profile!$C$2:$C$17521,AH$8))*$C$6</f>
        <v>0</v>
      </c>
      <c r="AI13" s="162">
        <f>(SUMIFS(Profile!$F$2:$F$17521,Profile!$B$2:$B$17521,$B13,Profile!$C$2:$C$17521,AI$8))*$C$6</f>
        <v>0</v>
      </c>
      <c r="AJ13" s="162">
        <f>(SUMIFS(Profile!$F$2:$F$17521,Profile!$B$2:$B$17521,$B13,Profile!$C$2:$C$17521,AJ$8))*$C$6</f>
        <v>0</v>
      </c>
      <c r="AK13" s="162">
        <f>(SUMIFS(Profile!$F$2:$F$17521,Profile!$B$2:$B$17521,$B13,Profile!$C$2:$C$17521,AK$8))*$C$6</f>
        <v>0</v>
      </c>
      <c r="AL13" s="162">
        <f>(SUMIFS(Profile!$F$2:$F$17521,Profile!$B$2:$B$17521,$B13,Profile!$C$2:$C$17521,AL$8))*$C$6</f>
        <v>0</v>
      </c>
      <c r="AM13" s="162">
        <f>(SUMIFS(Profile!$F$2:$F$17521,Profile!$B$2:$B$17521,$B13,Profile!$C$2:$C$17521,AM$8))*$C$6</f>
        <v>0</v>
      </c>
      <c r="AN13" s="162">
        <f>(SUMIFS(Profile!$F$2:$F$17521,Profile!$B$2:$B$17521,$B13,Profile!$C$2:$C$17521,AN$8))*$C$6</f>
        <v>0</v>
      </c>
      <c r="AO13" s="162">
        <f>(SUMIFS(Profile!$F$2:$F$17521,Profile!$B$2:$B$17521,$B13,Profile!$C$2:$C$17521,AO$8))*$C$6</f>
        <v>0</v>
      </c>
      <c r="AP13" s="162">
        <f>(SUMIFS(Profile!$F$2:$F$17521,Profile!$B$2:$B$17521,$B13,Profile!$C$2:$C$17521,AP$8))*$C$6</f>
        <v>0</v>
      </c>
      <c r="AQ13" s="162">
        <f>(SUMIFS(Profile!$F$2:$F$17521,Profile!$B$2:$B$17521,$B13,Profile!$C$2:$C$17521,AQ$8))*$C$6</f>
        <v>0</v>
      </c>
      <c r="AR13" s="162">
        <f>(SUMIFS(Profile!$F$2:$F$17521,Profile!$B$2:$B$17521,$B13,Profile!$C$2:$C$17521,AR$8))*$C$6</f>
        <v>0</v>
      </c>
      <c r="AS13" s="162">
        <f>(SUMIFS(Profile!$F$2:$F$17521,Profile!$B$2:$B$17521,$B13,Profile!$C$2:$C$17521,AS$8))*$C$6</f>
        <v>0</v>
      </c>
      <c r="AT13" s="162">
        <f>(SUMIFS(Profile!$F$2:$F$17521,Profile!$B$2:$B$17521,$B13,Profile!$C$2:$C$17521,AT$8))*$C$6</f>
        <v>0</v>
      </c>
      <c r="AU13" s="162">
        <f>(SUMIFS(Profile!$F$2:$F$17521,Profile!$B$2:$B$17521,$B13,Profile!$C$2:$C$17521,AU$8))*$C$6</f>
        <v>0</v>
      </c>
      <c r="AV13" s="162">
        <f>(SUMIFS(Profile!$F$2:$F$17521,Profile!$B$2:$B$17521,$B13,Profile!$C$2:$C$17521,AV$8))*$C$6</f>
        <v>0</v>
      </c>
      <c r="AW13" s="162">
        <f>(SUMIFS(Profile!$F$2:$F$17521,Profile!$B$2:$B$17521,$B13,Profile!$C$2:$C$17521,AW$8))*$C$6</f>
        <v>0</v>
      </c>
      <c r="AX13" s="162">
        <f>(SUMIFS(Profile!$F$2:$F$17521,Profile!$B$2:$B$17521,$B13,Profile!$C$2:$C$17521,AX$8))*$C$6</f>
        <v>0</v>
      </c>
      <c r="AY13" s="162">
        <f>(SUMIFS(Profile!$F$2:$F$17521,Profile!$B$2:$B$17521,$B13,Profile!$C$2:$C$17521,AY$8))*$C$6</f>
        <v>0</v>
      </c>
      <c r="AZ13" s="162">
        <f>(SUMIFS(Profile!$F$2:$F$17521,Profile!$B$2:$B$17521,$B13,Profile!$C$2:$C$17521,AZ$8))*$C$6</f>
        <v>0</v>
      </c>
      <c r="BA13" s="162">
        <f t="shared" si="10"/>
        <v>0</v>
      </c>
      <c r="BB13" s="162">
        <f>(SUMIFS(Profile!$E$2:$E$17521,Profile!$B$2:$B$17521,$B13,Profile!$C$2:$C$17521,BB$8))*$C$9</f>
        <v>0</v>
      </c>
      <c r="BC13" s="162">
        <f>(SUMIFS(Profile!$E$2:$E$17521,Profile!$B$2:$B$17521,$B13,Profile!$C$2:$C$17521,BC$8))*$C$9</f>
        <v>0</v>
      </c>
      <c r="BD13" s="162">
        <f>(SUMIFS(Profile!$E$2:$E$17521,Profile!$B$2:$B$17521,$B13,Profile!$C$2:$C$17521,BD$8))*$C$9</f>
        <v>0</v>
      </c>
      <c r="BE13" s="162">
        <f>(SUMIFS(Profile!$E$2:$E$17521,Profile!$B$2:$B$17521,$B13,Profile!$C$2:$C$17521,BE$8))*$C$9</f>
        <v>0</v>
      </c>
      <c r="BF13" s="162">
        <f>(SUMIFS(Profile!$E$2:$E$17521,Profile!$B$2:$B$17521,$B13,Profile!$C$2:$C$17521,BF$8))*$C$9</f>
        <v>0</v>
      </c>
      <c r="BG13" s="162">
        <f>(SUMIFS(Profile!$E$2:$E$17521,Profile!$B$2:$B$17521,$B13,Profile!$C$2:$C$17521,BG$8))*$C$9</f>
        <v>0</v>
      </c>
      <c r="BH13" s="162">
        <f>(SUMIFS(Profile!$E$2:$E$17521,Profile!$B$2:$B$17521,$B13,Profile!$C$2:$C$17521,BH$8))*$C$9</f>
        <v>0</v>
      </c>
      <c r="BI13" s="162">
        <f>(SUMIFS(Profile!$E$2:$E$17521,Profile!$B$2:$B$17521,$B13,Profile!$C$2:$C$17521,BI$8))*$C$9</f>
        <v>0</v>
      </c>
      <c r="BJ13" s="162">
        <f>(SUMIFS(Profile!$E$2:$E$17521,Profile!$B$2:$B$17521,$B13,Profile!$C$2:$C$17521,BJ$8))*$C$9</f>
        <v>0</v>
      </c>
      <c r="BK13" s="162">
        <f>(SUMIFS(Profile!$E$2:$E$17521,Profile!$B$2:$B$17521,$B13,Profile!$C$2:$C$17521,BK$8))*$C$9</f>
        <v>0</v>
      </c>
      <c r="BL13" s="162">
        <f>(SUMIFS(Profile!$E$2:$E$17521,Profile!$B$2:$B$17521,$B13,Profile!$C$2:$C$17521,BL$8))*$C$9</f>
        <v>0</v>
      </c>
      <c r="BM13" s="162">
        <f>(SUMIFS(Profile!$E$2:$E$17521,Profile!$B$2:$B$17521,$B13,Profile!$C$2:$C$17521,BM$8))*$C$9</f>
        <v>0</v>
      </c>
      <c r="BN13" s="162">
        <f>(SUMIFS(Profile!$E$2:$E$17521,Profile!$B$2:$B$17521,$B13,Profile!$C$2:$C$17521,BN$8))*$C$9</f>
        <v>0</v>
      </c>
      <c r="BO13" s="162">
        <f>(SUMIFS(Profile!$E$2:$E$17521,Profile!$B$2:$B$17521,$B13,Profile!$C$2:$C$17521,BO$8))*$C$9</f>
        <v>0</v>
      </c>
      <c r="BP13" s="162">
        <f>(SUMIFS(Profile!$E$2:$E$17521,Profile!$B$2:$B$17521,$B13,Profile!$C$2:$C$17521,BP$8))*$C$9</f>
        <v>0</v>
      </c>
      <c r="BQ13" s="162">
        <f>(SUMIFS(Profile!$E$2:$E$17521,Profile!$B$2:$B$17521,$B13,Profile!$C$2:$C$17521,BQ$8))*$C$9</f>
        <v>0</v>
      </c>
      <c r="BR13" s="162">
        <f>(SUMIFS(Profile!$E$2:$E$17521,Profile!$B$2:$B$17521,$B13,Profile!$C$2:$C$17521,BR$8))*$C$9</f>
        <v>0</v>
      </c>
      <c r="BS13" s="162">
        <f>(SUMIFS(Profile!$E$2:$E$17521,Profile!$B$2:$B$17521,$B13,Profile!$C$2:$C$17521,BS$8))*$C$9</f>
        <v>0</v>
      </c>
      <c r="BT13" s="162">
        <f>(SUMIFS(Profile!$E$2:$E$17521,Profile!$B$2:$B$17521,$B13,Profile!$C$2:$C$17521,BT$8))*$C$9</f>
        <v>0</v>
      </c>
      <c r="BU13" s="162">
        <f>(SUMIFS(Profile!$E$2:$E$17521,Profile!$B$2:$B$17521,$B13,Profile!$C$2:$C$17521,BU$8))*$C$9</f>
        <v>0</v>
      </c>
      <c r="BV13" s="162">
        <f>(SUMIFS(Profile!$E$2:$E$17521,Profile!$B$2:$B$17521,$B13,Profile!$C$2:$C$17521,BV$8))*$C$9</f>
        <v>0</v>
      </c>
      <c r="BW13" s="162">
        <f>(SUMIFS(Profile!$E$2:$E$17521,Profile!$B$2:$B$17521,$B13,Profile!$C$2:$C$17521,BW$8))*$C$9</f>
        <v>0</v>
      </c>
      <c r="BX13" s="162">
        <f>(SUMIFS(Profile!$E$2:$E$17521,Profile!$B$2:$B$17521,$B13,Profile!$C$2:$C$17521,BX$8))*$C$9</f>
        <v>0</v>
      </c>
      <c r="BY13" s="162">
        <f>(SUMIFS(Profile!$E$2:$E$17521,Profile!$B$2:$B$17521,$B13,Profile!$C$2:$C$17521,BY$8))*$C$9</f>
        <v>0</v>
      </c>
      <c r="BZ13" s="162">
        <f>(SUMIFS(Profile!$E$2:$E$17521,Profile!$B$2:$B$17521,$B13,Profile!$C$2:$C$17521,BZ$8))*$C$9</f>
        <v>0</v>
      </c>
      <c r="CA13" s="162">
        <f>(SUMIFS(Profile!$E$2:$E$17521,Profile!$B$2:$B$17521,$B13,Profile!$C$2:$C$17521,CA$8))*$C$9</f>
        <v>0</v>
      </c>
      <c r="CB13" s="162">
        <f>(SUMIFS(Profile!$E$2:$E$17521,Profile!$B$2:$B$17521,$B13,Profile!$C$2:$C$17521,CB$8))*$C$9</f>
        <v>0</v>
      </c>
      <c r="CC13" s="162">
        <f>(SUMIFS(Profile!$E$2:$E$17521,Profile!$B$2:$B$17521,$B13,Profile!$C$2:$C$17521,CC$8))*$C$9</f>
        <v>0</v>
      </c>
      <c r="CD13" s="162">
        <f>(SUMIFS(Profile!$E$2:$E$17521,Profile!$B$2:$B$17521,$B13,Profile!$C$2:$C$17521,CD$8))*$C$9</f>
        <v>0</v>
      </c>
      <c r="CE13" s="162">
        <f>(SUMIFS(Profile!$E$2:$E$17521,Profile!$B$2:$B$17521,$B13,Profile!$C$2:$C$17521,CE$8))*$C$9</f>
        <v>0</v>
      </c>
      <c r="CF13" s="162">
        <f>(SUMIFS(Profile!$E$2:$E$17521,Profile!$B$2:$B$17521,$B13,Profile!$C$2:$C$17521,CF$8))*$C$9</f>
        <v>0</v>
      </c>
      <c r="CG13" s="162">
        <f>(SUMIFS(Profile!$E$2:$E$17521,Profile!$B$2:$B$17521,$B13,Profile!$C$2:$C$17521,CG$8))*$C$9</f>
        <v>0</v>
      </c>
      <c r="CH13" s="162">
        <f>(SUMIFS(Profile!$E$2:$E$17521,Profile!$B$2:$B$17521,$B13,Profile!$C$2:$C$17521,CH$8))*$C$9</f>
        <v>0</v>
      </c>
      <c r="CI13" s="162">
        <f>(SUMIFS(Profile!$E$2:$E$17521,Profile!$B$2:$B$17521,$B13,Profile!$C$2:$C$17521,CI$8))*$C$9</f>
        <v>0</v>
      </c>
      <c r="CJ13" s="162">
        <f>(SUMIFS(Profile!$E$2:$E$17521,Profile!$B$2:$B$17521,$B13,Profile!$C$2:$C$17521,CJ$8))*$C$9</f>
        <v>0</v>
      </c>
      <c r="CK13" s="162">
        <f>(SUMIFS(Profile!$E$2:$E$17521,Profile!$B$2:$B$17521,$B13,Profile!$C$2:$C$17521,CK$8))*$C$9</f>
        <v>0</v>
      </c>
      <c r="CL13" s="162">
        <f>(SUMIFS(Profile!$E$2:$E$17521,Profile!$B$2:$B$17521,$B13,Profile!$C$2:$C$17521,CL$8))*$C$9</f>
        <v>0</v>
      </c>
      <c r="CM13" s="162">
        <f>(SUMIFS(Profile!$E$2:$E$17521,Profile!$B$2:$B$17521,$B13,Profile!$C$2:$C$17521,CM$8))*$C$9</f>
        <v>0</v>
      </c>
      <c r="CN13" s="162">
        <f>(SUMIFS(Profile!$E$2:$E$17521,Profile!$B$2:$B$17521,$B13,Profile!$C$2:$C$17521,CN$8))*$C$9</f>
        <v>0</v>
      </c>
      <c r="CO13" s="162">
        <f>(SUMIFS(Profile!$E$2:$E$17521,Profile!$B$2:$B$17521,$B13,Profile!$C$2:$C$17521,CO$8))*$C$9</f>
        <v>0</v>
      </c>
      <c r="CP13" s="162">
        <f>(SUMIFS(Profile!$E$2:$E$17521,Profile!$B$2:$B$17521,$B13,Profile!$C$2:$C$17521,CP$8))*$C$9</f>
        <v>0</v>
      </c>
      <c r="CQ13" s="162">
        <f>(SUMIFS(Profile!$E$2:$E$17521,Profile!$B$2:$B$17521,$B13,Profile!$C$2:$C$17521,CQ$8))*$C$9</f>
        <v>0</v>
      </c>
      <c r="CR13" s="162">
        <f>(SUMIFS(Profile!$E$2:$E$17521,Profile!$B$2:$B$17521,$B13,Profile!$C$2:$C$17521,CR$8))*$C$9</f>
        <v>0</v>
      </c>
      <c r="CS13" s="162">
        <f>(SUMIFS(Profile!$E$2:$E$17521,Profile!$B$2:$B$17521,$B13,Profile!$C$2:$C$17521,CS$8))*$C$9</f>
        <v>0</v>
      </c>
      <c r="CT13" s="162">
        <f>(SUMIFS(Profile!$E$2:$E$17521,Profile!$B$2:$B$17521,$B13,Profile!$C$2:$C$17521,CT$8))*$C$9</f>
        <v>0</v>
      </c>
      <c r="CU13" s="162">
        <f>(SUMIFS(Profile!$E$2:$E$17521,Profile!$B$2:$B$17521,$B13,Profile!$C$2:$C$17521,CU$8))*$C$9</f>
        <v>0</v>
      </c>
      <c r="CV13" s="162">
        <f>(SUMIFS(Profile!$E$2:$E$17521,Profile!$B$2:$B$17521,$B13,Profile!$C$2:$C$17521,CV$8))*$C$9</f>
        <v>0</v>
      </c>
      <c r="CW13" s="162">
        <f>(SUMIFS(Profile!$E$2:$E$17521,Profile!$B$2:$B$17521,$B13,Profile!$C$2:$C$17521,CW$8))*$C$9</f>
        <v>0</v>
      </c>
      <c r="CX13" s="162">
        <f t="shared" si="11"/>
        <v>0</v>
      </c>
      <c r="CY13" s="162">
        <f t="shared" ref="CY13:ET13" si="26">MAX(BB13-E13,0)</f>
        <v>0</v>
      </c>
      <c r="CZ13" s="162">
        <f t="shared" si="26"/>
        <v>0</v>
      </c>
      <c r="DA13" s="162">
        <f t="shared" si="26"/>
        <v>0</v>
      </c>
      <c r="DB13" s="162">
        <f t="shared" si="26"/>
        <v>0</v>
      </c>
      <c r="DC13" s="162">
        <f t="shared" si="26"/>
        <v>0</v>
      </c>
      <c r="DD13" s="162">
        <f t="shared" si="26"/>
        <v>0</v>
      </c>
      <c r="DE13" s="162">
        <f t="shared" si="26"/>
        <v>0</v>
      </c>
      <c r="DF13" s="162">
        <f t="shared" si="26"/>
        <v>0</v>
      </c>
      <c r="DG13" s="162">
        <f t="shared" si="26"/>
        <v>0</v>
      </c>
      <c r="DH13" s="162">
        <f t="shared" si="26"/>
        <v>0</v>
      </c>
      <c r="DI13" s="162">
        <f t="shared" si="26"/>
        <v>0</v>
      </c>
      <c r="DJ13" s="162">
        <f t="shared" si="26"/>
        <v>0</v>
      </c>
      <c r="DK13" s="162">
        <f t="shared" si="26"/>
        <v>0</v>
      </c>
      <c r="DL13" s="162">
        <f t="shared" si="26"/>
        <v>0</v>
      </c>
      <c r="DM13" s="162">
        <f t="shared" si="26"/>
        <v>0</v>
      </c>
      <c r="DN13" s="162">
        <f t="shared" si="26"/>
        <v>0</v>
      </c>
      <c r="DO13" s="162">
        <f t="shared" si="26"/>
        <v>0</v>
      </c>
      <c r="DP13" s="162">
        <f t="shared" si="26"/>
        <v>0</v>
      </c>
      <c r="DQ13" s="162">
        <f t="shared" si="26"/>
        <v>0</v>
      </c>
      <c r="DR13" s="162">
        <f t="shared" si="26"/>
        <v>0</v>
      </c>
      <c r="DS13" s="162">
        <f t="shared" si="26"/>
        <v>0</v>
      </c>
      <c r="DT13" s="162">
        <f t="shared" si="26"/>
        <v>0</v>
      </c>
      <c r="DU13" s="162">
        <f t="shared" si="26"/>
        <v>0</v>
      </c>
      <c r="DV13" s="162">
        <f t="shared" si="26"/>
        <v>0</v>
      </c>
      <c r="DW13" s="162">
        <f t="shared" si="26"/>
        <v>0</v>
      </c>
      <c r="DX13" s="162">
        <f t="shared" si="26"/>
        <v>0</v>
      </c>
      <c r="DY13" s="162">
        <f t="shared" si="26"/>
        <v>0</v>
      </c>
      <c r="DZ13" s="162">
        <f t="shared" si="26"/>
        <v>0</v>
      </c>
      <c r="EA13" s="162">
        <f t="shared" si="26"/>
        <v>0</v>
      </c>
      <c r="EB13" s="162">
        <f t="shared" si="26"/>
        <v>0</v>
      </c>
      <c r="EC13" s="162">
        <f t="shared" si="26"/>
        <v>0</v>
      </c>
      <c r="ED13" s="162">
        <f t="shared" si="26"/>
        <v>0</v>
      </c>
      <c r="EE13" s="162">
        <f t="shared" si="26"/>
        <v>0</v>
      </c>
      <c r="EF13" s="162">
        <f t="shared" si="26"/>
        <v>0</v>
      </c>
      <c r="EG13" s="162">
        <f t="shared" si="26"/>
        <v>0</v>
      </c>
      <c r="EH13" s="162">
        <f t="shared" si="26"/>
        <v>0</v>
      </c>
      <c r="EI13" s="162">
        <f t="shared" si="26"/>
        <v>0</v>
      </c>
      <c r="EJ13" s="162">
        <f t="shared" si="26"/>
        <v>0</v>
      </c>
      <c r="EK13" s="162">
        <f t="shared" si="26"/>
        <v>0</v>
      </c>
      <c r="EL13" s="162">
        <f t="shared" si="26"/>
        <v>0</v>
      </c>
      <c r="EM13" s="162">
        <f t="shared" si="26"/>
        <v>0</v>
      </c>
      <c r="EN13" s="162">
        <f t="shared" si="26"/>
        <v>0</v>
      </c>
      <c r="EO13" s="162">
        <f t="shared" si="26"/>
        <v>0</v>
      </c>
      <c r="EP13" s="162">
        <f t="shared" si="26"/>
        <v>0</v>
      </c>
      <c r="EQ13" s="162">
        <f t="shared" si="26"/>
        <v>0</v>
      </c>
      <c r="ER13" s="162">
        <f t="shared" si="26"/>
        <v>0</v>
      </c>
      <c r="ES13" s="162">
        <f t="shared" si="26"/>
        <v>0</v>
      </c>
      <c r="ET13" s="162">
        <f t="shared" si="26"/>
        <v>0</v>
      </c>
      <c r="EU13" s="162">
        <f t="shared" si="13"/>
        <v>0</v>
      </c>
      <c r="EV13" s="162">
        <f t="shared" ref="EV13:GQ13" si="27">BB13-CY13</f>
        <v>0</v>
      </c>
      <c r="EW13" s="162">
        <f t="shared" si="27"/>
        <v>0</v>
      </c>
      <c r="EX13" s="162">
        <f t="shared" si="27"/>
        <v>0</v>
      </c>
      <c r="EY13" s="162">
        <f t="shared" si="27"/>
        <v>0</v>
      </c>
      <c r="EZ13" s="162">
        <f t="shared" si="27"/>
        <v>0</v>
      </c>
      <c r="FA13" s="162">
        <f t="shared" si="27"/>
        <v>0</v>
      </c>
      <c r="FB13" s="162">
        <f t="shared" si="27"/>
        <v>0</v>
      </c>
      <c r="FC13" s="162">
        <f t="shared" si="27"/>
        <v>0</v>
      </c>
      <c r="FD13" s="162">
        <f t="shared" si="27"/>
        <v>0</v>
      </c>
      <c r="FE13" s="162">
        <f t="shared" si="27"/>
        <v>0</v>
      </c>
      <c r="FF13" s="162">
        <f t="shared" si="27"/>
        <v>0</v>
      </c>
      <c r="FG13" s="162">
        <f t="shared" si="27"/>
        <v>0</v>
      </c>
      <c r="FH13" s="162">
        <f t="shared" si="27"/>
        <v>0</v>
      </c>
      <c r="FI13" s="162">
        <f t="shared" si="27"/>
        <v>0</v>
      </c>
      <c r="FJ13" s="162">
        <f t="shared" si="27"/>
        <v>0</v>
      </c>
      <c r="FK13" s="162">
        <f t="shared" si="27"/>
        <v>0</v>
      </c>
      <c r="FL13" s="162">
        <f t="shared" si="27"/>
        <v>0</v>
      </c>
      <c r="FM13" s="162">
        <f t="shared" si="27"/>
        <v>0</v>
      </c>
      <c r="FN13" s="162">
        <f t="shared" si="27"/>
        <v>0</v>
      </c>
      <c r="FO13" s="162">
        <f t="shared" si="27"/>
        <v>0</v>
      </c>
      <c r="FP13" s="162">
        <f t="shared" si="27"/>
        <v>0</v>
      </c>
      <c r="FQ13" s="162">
        <f t="shared" si="27"/>
        <v>0</v>
      </c>
      <c r="FR13" s="162">
        <f t="shared" si="27"/>
        <v>0</v>
      </c>
      <c r="FS13" s="162">
        <f t="shared" si="27"/>
        <v>0</v>
      </c>
      <c r="FT13" s="162">
        <f t="shared" si="27"/>
        <v>0</v>
      </c>
      <c r="FU13" s="162">
        <f t="shared" si="27"/>
        <v>0</v>
      </c>
      <c r="FV13" s="162">
        <f t="shared" si="27"/>
        <v>0</v>
      </c>
      <c r="FW13" s="162">
        <f t="shared" si="27"/>
        <v>0</v>
      </c>
      <c r="FX13" s="162">
        <f t="shared" si="27"/>
        <v>0</v>
      </c>
      <c r="FY13" s="162">
        <f t="shared" si="27"/>
        <v>0</v>
      </c>
      <c r="FZ13" s="162">
        <f t="shared" si="27"/>
        <v>0</v>
      </c>
      <c r="GA13" s="162">
        <f t="shared" si="27"/>
        <v>0</v>
      </c>
      <c r="GB13" s="162">
        <f t="shared" si="27"/>
        <v>0</v>
      </c>
      <c r="GC13" s="162">
        <f t="shared" si="27"/>
        <v>0</v>
      </c>
      <c r="GD13" s="162">
        <f t="shared" si="27"/>
        <v>0</v>
      </c>
      <c r="GE13" s="162">
        <f t="shared" si="27"/>
        <v>0</v>
      </c>
      <c r="GF13" s="162">
        <f t="shared" si="27"/>
        <v>0</v>
      </c>
      <c r="GG13" s="162">
        <f t="shared" si="27"/>
        <v>0</v>
      </c>
      <c r="GH13" s="162">
        <f t="shared" si="27"/>
        <v>0</v>
      </c>
      <c r="GI13" s="162">
        <f t="shared" si="27"/>
        <v>0</v>
      </c>
      <c r="GJ13" s="162">
        <f t="shared" si="27"/>
        <v>0</v>
      </c>
      <c r="GK13" s="162">
        <f t="shared" si="27"/>
        <v>0</v>
      </c>
      <c r="GL13" s="162">
        <f t="shared" si="27"/>
        <v>0</v>
      </c>
      <c r="GM13" s="162">
        <f t="shared" si="27"/>
        <v>0</v>
      </c>
      <c r="GN13" s="162">
        <f t="shared" si="27"/>
        <v>0</v>
      </c>
      <c r="GO13" s="162">
        <f t="shared" si="27"/>
        <v>0</v>
      </c>
      <c r="GP13" s="162">
        <f t="shared" si="27"/>
        <v>0</v>
      </c>
      <c r="GQ13" s="162">
        <f t="shared" si="27"/>
        <v>0</v>
      </c>
      <c r="GR13" s="162">
        <f t="shared" si="15"/>
        <v>0</v>
      </c>
      <c r="GS13" s="162">
        <f t="shared" ref="GS13:IN13" si="28">E13-EV13</f>
        <v>0</v>
      </c>
      <c r="GT13" s="162">
        <f t="shared" si="28"/>
        <v>0</v>
      </c>
      <c r="GU13" s="162">
        <f t="shared" si="28"/>
        <v>0</v>
      </c>
      <c r="GV13" s="162">
        <f t="shared" si="28"/>
        <v>0</v>
      </c>
      <c r="GW13" s="162">
        <f t="shared" si="28"/>
        <v>0</v>
      </c>
      <c r="GX13" s="162">
        <f t="shared" si="28"/>
        <v>0</v>
      </c>
      <c r="GY13" s="162">
        <f t="shared" si="28"/>
        <v>0</v>
      </c>
      <c r="GZ13" s="162">
        <f t="shared" si="28"/>
        <v>0</v>
      </c>
      <c r="HA13" s="162">
        <f t="shared" si="28"/>
        <v>0</v>
      </c>
      <c r="HB13" s="162">
        <f t="shared" si="28"/>
        <v>0</v>
      </c>
      <c r="HC13" s="162">
        <f t="shared" si="28"/>
        <v>0</v>
      </c>
      <c r="HD13" s="162">
        <f t="shared" si="28"/>
        <v>0</v>
      </c>
      <c r="HE13" s="162">
        <f t="shared" si="28"/>
        <v>0</v>
      </c>
      <c r="HF13" s="162">
        <f t="shared" si="28"/>
        <v>0</v>
      </c>
      <c r="HG13" s="162">
        <f t="shared" si="28"/>
        <v>0</v>
      </c>
      <c r="HH13" s="162">
        <f t="shared" si="28"/>
        <v>0</v>
      </c>
      <c r="HI13" s="162">
        <f t="shared" si="28"/>
        <v>0</v>
      </c>
      <c r="HJ13" s="162">
        <f t="shared" si="28"/>
        <v>0</v>
      </c>
      <c r="HK13" s="162">
        <f t="shared" si="28"/>
        <v>0</v>
      </c>
      <c r="HL13" s="162">
        <f t="shared" si="28"/>
        <v>0</v>
      </c>
      <c r="HM13" s="162">
        <f t="shared" si="28"/>
        <v>0</v>
      </c>
      <c r="HN13" s="162">
        <f t="shared" si="28"/>
        <v>0</v>
      </c>
      <c r="HO13" s="162">
        <f t="shared" si="28"/>
        <v>0</v>
      </c>
      <c r="HP13" s="162">
        <f t="shared" si="28"/>
        <v>0</v>
      </c>
      <c r="HQ13" s="162">
        <f t="shared" si="28"/>
        <v>0</v>
      </c>
      <c r="HR13" s="162">
        <f t="shared" si="28"/>
        <v>0</v>
      </c>
      <c r="HS13" s="162">
        <f t="shared" si="28"/>
        <v>0</v>
      </c>
      <c r="HT13" s="162">
        <f t="shared" si="28"/>
        <v>0</v>
      </c>
      <c r="HU13" s="162">
        <f t="shared" si="28"/>
        <v>0</v>
      </c>
      <c r="HV13" s="162">
        <f t="shared" si="28"/>
        <v>0</v>
      </c>
      <c r="HW13" s="162">
        <f t="shared" si="28"/>
        <v>0</v>
      </c>
      <c r="HX13" s="162">
        <f t="shared" si="28"/>
        <v>0</v>
      </c>
      <c r="HY13" s="162">
        <f t="shared" si="28"/>
        <v>0</v>
      </c>
      <c r="HZ13" s="162">
        <f t="shared" si="28"/>
        <v>0</v>
      </c>
      <c r="IA13" s="162">
        <f t="shared" si="28"/>
        <v>0</v>
      </c>
      <c r="IB13" s="162">
        <f t="shared" si="28"/>
        <v>0</v>
      </c>
      <c r="IC13" s="162">
        <f t="shared" si="28"/>
        <v>0</v>
      </c>
      <c r="ID13" s="162">
        <f t="shared" si="28"/>
        <v>0</v>
      </c>
      <c r="IE13" s="162">
        <f t="shared" si="28"/>
        <v>0</v>
      </c>
      <c r="IF13" s="162">
        <f t="shared" si="28"/>
        <v>0</v>
      </c>
      <c r="IG13" s="162">
        <f t="shared" si="28"/>
        <v>0</v>
      </c>
      <c r="IH13" s="162">
        <f t="shared" si="28"/>
        <v>0</v>
      </c>
      <c r="II13" s="162">
        <f t="shared" si="28"/>
        <v>0</v>
      </c>
      <c r="IJ13" s="162">
        <f t="shared" si="28"/>
        <v>0</v>
      </c>
      <c r="IK13" s="162">
        <f t="shared" si="28"/>
        <v>0</v>
      </c>
      <c r="IL13" s="162">
        <f t="shared" si="28"/>
        <v>0</v>
      </c>
      <c r="IM13" s="162">
        <f t="shared" si="28"/>
        <v>0</v>
      </c>
      <c r="IN13" s="162">
        <f t="shared" si="28"/>
        <v>0</v>
      </c>
      <c r="IO13" s="162">
        <f t="shared" si="17"/>
        <v>0</v>
      </c>
      <c r="IP13" s="162">
        <f t="shared" si="23"/>
        <v>0</v>
      </c>
      <c r="IQ13" s="162">
        <f t="shared" ref="IQ13:KK13" si="29">MAX((MIN(CZ13+IP13,$IO$7))-GT13,0)</f>
        <v>0</v>
      </c>
      <c r="IR13" s="162">
        <f t="shared" si="29"/>
        <v>0</v>
      </c>
      <c r="IS13" s="162">
        <f t="shared" si="29"/>
        <v>0</v>
      </c>
      <c r="IT13" s="162">
        <f t="shared" si="29"/>
        <v>0</v>
      </c>
      <c r="IU13" s="162">
        <f t="shared" si="29"/>
        <v>0</v>
      </c>
      <c r="IV13" s="162">
        <f t="shared" si="29"/>
        <v>0</v>
      </c>
      <c r="IW13" s="162">
        <f t="shared" si="29"/>
        <v>0</v>
      </c>
      <c r="IX13" s="162">
        <f t="shared" si="29"/>
        <v>0</v>
      </c>
      <c r="IY13" s="162">
        <f t="shared" si="29"/>
        <v>0</v>
      </c>
      <c r="IZ13" s="162">
        <f t="shared" si="29"/>
        <v>0</v>
      </c>
      <c r="JA13" s="162">
        <f t="shared" si="29"/>
        <v>0</v>
      </c>
      <c r="JB13" s="162">
        <f t="shared" si="29"/>
        <v>0</v>
      </c>
      <c r="JC13" s="162">
        <f t="shared" si="29"/>
        <v>0</v>
      </c>
      <c r="JD13" s="162">
        <f t="shared" si="29"/>
        <v>0</v>
      </c>
      <c r="JE13" s="162">
        <f t="shared" si="29"/>
        <v>0</v>
      </c>
      <c r="JF13" s="162">
        <f t="shared" si="29"/>
        <v>0</v>
      </c>
      <c r="JG13" s="162">
        <f t="shared" si="29"/>
        <v>0</v>
      </c>
      <c r="JH13" s="162">
        <f t="shared" si="29"/>
        <v>0</v>
      </c>
      <c r="JI13" s="162">
        <f t="shared" si="29"/>
        <v>0</v>
      </c>
      <c r="JJ13" s="162">
        <f t="shared" si="29"/>
        <v>0</v>
      </c>
      <c r="JK13" s="162">
        <f t="shared" si="29"/>
        <v>0</v>
      </c>
      <c r="JL13" s="162">
        <f t="shared" si="29"/>
        <v>0</v>
      </c>
      <c r="JM13" s="162">
        <f t="shared" si="29"/>
        <v>0</v>
      </c>
      <c r="JN13" s="162">
        <f t="shared" si="29"/>
        <v>0</v>
      </c>
      <c r="JO13" s="162">
        <f t="shared" si="29"/>
        <v>0</v>
      </c>
      <c r="JP13" s="162">
        <f t="shared" si="29"/>
        <v>0</v>
      </c>
      <c r="JQ13" s="162">
        <f t="shared" si="29"/>
        <v>0</v>
      </c>
      <c r="JR13" s="162">
        <f t="shared" si="29"/>
        <v>0</v>
      </c>
      <c r="JS13" s="162">
        <f t="shared" si="29"/>
        <v>0</v>
      </c>
      <c r="JT13" s="162">
        <f t="shared" si="29"/>
        <v>0</v>
      </c>
      <c r="JU13" s="162">
        <f t="shared" si="29"/>
        <v>0</v>
      </c>
      <c r="JV13" s="162">
        <f t="shared" si="29"/>
        <v>0</v>
      </c>
      <c r="JW13" s="162">
        <f t="shared" si="29"/>
        <v>0</v>
      </c>
      <c r="JX13" s="162">
        <f t="shared" si="29"/>
        <v>0</v>
      </c>
      <c r="JY13" s="162">
        <f t="shared" si="29"/>
        <v>0</v>
      </c>
      <c r="JZ13" s="162">
        <f t="shared" si="29"/>
        <v>0</v>
      </c>
      <c r="KA13" s="162">
        <f t="shared" si="29"/>
        <v>0</v>
      </c>
      <c r="KB13" s="162">
        <f t="shared" si="29"/>
        <v>0</v>
      </c>
      <c r="KC13" s="162">
        <f t="shared" si="29"/>
        <v>0</v>
      </c>
      <c r="KD13" s="162">
        <f t="shared" si="29"/>
        <v>0</v>
      </c>
      <c r="KE13" s="162">
        <f t="shared" si="29"/>
        <v>0</v>
      </c>
      <c r="KF13" s="162">
        <f t="shared" si="29"/>
        <v>0</v>
      </c>
      <c r="KG13" s="162">
        <f t="shared" si="29"/>
        <v>0</v>
      </c>
      <c r="KH13" s="162">
        <f t="shared" si="29"/>
        <v>0</v>
      </c>
      <c r="KI13" s="162">
        <f t="shared" si="29"/>
        <v>0</v>
      </c>
      <c r="KJ13" s="162">
        <f t="shared" si="29"/>
        <v>0</v>
      </c>
      <c r="KK13" s="162">
        <f t="shared" si="29"/>
        <v>0</v>
      </c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</row>
    <row r="14" ht="14.25" customHeight="1" spans="1:326" x14ac:dyDescent="0.25">
      <c r="A14" s="1">
        <v>1</v>
      </c>
      <c r="B14" s="1">
        <f t="shared" ref="B14:C14" si="30">B13+1</f>
        <v>4</v>
      </c>
      <c r="C14" s="232">
        <f t="shared" si="30"/>
        <v>43469</v>
      </c>
      <c r="D14" s="162">
        <f t="shared" si="9"/>
        <v>0</v>
      </c>
      <c r="E14" s="162">
        <f>(SUMIFS(Profile!$F$2:$F$17521,Profile!$B$2:$B$17521,$B14,Profile!$C$2:$C$17521,E$8))*$C$6</f>
        <v>0</v>
      </c>
      <c r="F14" s="162">
        <f>(SUMIFS(Profile!$F$2:$F$17521,Profile!$B$2:$B$17521,$B14,Profile!$C$2:$C$17521,F$8))*$C$6</f>
        <v>0</v>
      </c>
      <c r="G14" s="162">
        <f>(SUMIFS(Profile!$F$2:$F$17521,Profile!$B$2:$B$17521,$B14,Profile!$C$2:$C$17521,G$8))*$C$6</f>
        <v>0</v>
      </c>
      <c r="H14" s="162">
        <f>(SUMIFS(Profile!$F$2:$F$17521,Profile!$B$2:$B$17521,$B14,Profile!$C$2:$C$17521,H$8))*$C$6</f>
        <v>0</v>
      </c>
      <c r="I14" s="162">
        <f>(SUMIFS(Profile!$F$2:$F$17521,Profile!$B$2:$B$17521,$B14,Profile!$C$2:$C$17521,I$8))*$C$6</f>
        <v>0</v>
      </c>
      <c r="J14" s="162">
        <f>(SUMIFS(Profile!$F$2:$F$17521,Profile!$B$2:$B$17521,$B14,Profile!$C$2:$C$17521,J$8))*$C$6</f>
        <v>0</v>
      </c>
      <c r="K14" s="162">
        <f>(SUMIFS(Profile!$F$2:$F$17521,Profile!$B$2:$B$17521,$B14,Profile!$C$2:$C$17521,K$8))*$C$6</f>
        <v>0</v>
      </c>
      <c r="L14" s="162">
        <f>(SUMIFS(Profile!$F$2:$F$17521,Profile!$B$2:$B$17521,$B14,Profile!$C$2:$C$17521,L$8))*$C$6</f>
        <v>0</v>
      </c>
      <c r="M14" s="162">
        <f>(SUMIFS(Profile!$F$2:$F$17521,Profile!$B$2:$B$17521,$B14,Profile!$C$2:$C$17521,M$8))*$C$6</f>
        <v>0</v>
      </c>
      <c r="N14" s="162">
        <f>(SUMIFS(Profile!$F$2:$F$17521,Profile!$B$2:$B$17521,$B14,Profile!$C$2:$C$17521,N$8))*$C$6</f>
        <v>0</v>
      </c>
      <c r="O14" s="162">
        <f>(SUMIFS(Profile!$F$2:$F$17521,Profile!$B$2:$B$17521,$B14,Profile!$C$2:$C$17521,O$8))*$C$6</f>
        <v>0</v>
      </c>
      <c r="P14" s="162">
        <f>(SUMIFS(Profile!$F$2:$F$17521,Profile!$B$2:$B$17521,$B14,Profile!$C$2:$C$17521,P$8))*$C$6</f>
        <v>0</v>
      </c>
      <c r="Q14" s="162">
        <f>(SUMIFS(Profile!$F$2:$F$17521,Profile!$B$2:$B$17521,$B14,Profile!$C$2:$C$17521,Q$8))*$C$6</f>
        <v>0</v>
      </c>
      <c r="R14" s="162">
        <f>(SUMIFS(Profile!$F$2:$F$17521,Profile!$B$2:$B$17521,$B14,Profile!$C$2:$C$17521,R$8))*$C$6</f>
        <v>0</v>
      </c>
      <c r="S14" s="162">
        <f>(SUMIFS(Profile!$F$2:$F$17521,Profile!$B$2:$B$17521,$B14,Profile!$C$2:$C$17521,S$8))*$C$6</f>
        <v>0</v>
      </c>
      <c r="T14" s="162">
        <f>(SUMIFS(Profile!$F$2:$F$17521,Profile!$B$2:$B$17521,$B14,Profile!$C$2:$C$17521,T$8))*$C$6</f>
        <v>0</v>
      </c>
      <c r="U14" s="162">
        <f>(SUMIFS(Profile!$F$2:$F$17521,Profile!$B$2:$B$17521,$B14,Profile!$C$2:$C$17521,U$8))*$C$6</f>
        <v>0</v>
      </c>
      <c r="V14" s="162">
        <f>(SUMIFS(Profile!$F$2:$F$17521,Profile!$B$2:$B$17521,$B14,Profile!$C$2:$C$17521,V$8))*$C$6</f>
        <v>0</v>
      </c>
      <c r="W14" s="162">
        <f>(SUMIFS(Profile!$F$2:$F$17521,Profile!$B$2:$B$17521,$B14,Profile!$C$2:$C$17521,W$8))*$C$6</f>
        <v>0</v>
      </c>
      <c r="X14" s="162">
        <f>(SUMIFS(Profile!$F$2:$F$17521,Profile!$B$2:$B$17521,$B14,Profile!$C$2:$C$17521,X$8))*$C$6</f>
        <v>0</v>
      </c>
      <c r="Y14" s="162">
        <f>(SUMIFS(Profile!$F$2:$F$17521,Profile!$B$2:$B$17521,$B14,Profile!$C$2:$C$17521,Y$8))*$C$6</f>
        <v>0</v>
      </c>
      <c r="Z14" s="162">
        <f>(SUMIFS(Profile!$F$2:$F$17521,Profile!$B$2:$B$17521,$B14,Profile!$C$2:$C$17521,Z$8))*$C$6</f>
        <v>0</v>
      </c>
      <c r="AA14" s="162">
        <f>(SUMIFS(Profile!$F$2:$F$17521,Profile!$B$2:$B$17521,$B14,Profile!$C$2:$C$17521,AA$8))*$C$6</f>
        <v>0</v>
      </c>
      <c r="AB14" s="162">
        <f>(SUMIFS(Profile!$F$2:$F$17521,Profile!$B$2:$B$17521,$B14,Profile!$C$2:$C$17521,AB$8))*$C$6</f>
        <v>0</v>
      </c>
      <c r="AC14" s="162">
        <f>(SUMIFS(Profile!$F$2:$F$17521,Profile!$B$2:$B$17521,$B14,Profile!$C$2:$C$17521,AC$8))*$C$6</f>
        <v>0</v>
      </c>
      <c r="AD14" s="162">
        <f>(SUMIFS(Profile!$F$2:$F$17521,Profile!$B$2:$B$17521,$B14,Profile!$C$2:$C$17521,AD$8))*$C$6</f>
        <v>0</v>
      </c>
      <c r="AE14" s="162">
        <f>(SUMIFS(Profile!$F$2:$F$17521,Profile!$B$2:$B$17521,$B14,Profile!$C$2:$C$17521,AE$8))*$C$6</f>
        <v>0</v>
      </c>
      <c r="AF14" s="162">
        <f>(SUMIFS(Profile!$F$2:$F$17521,Profile!$B$2:$B$17521,$B14,Profile!$C$2:$C$17521,AF$8))*$C$6</f>
        <v>0</v>
      </c>
      <c r="AG14" s="162">
        <f>(SUMIFS(Profile!$F$2:$F$17521,Profile!$B$2:$B$17521,$B14,Profile!$C$2:$C$17521,AG$8))*$C$6</f>
        <v>0</v>
      </c>
      <c r="AH14" s="162">
        <f>(SUMIFS(Profile!$F$2:$F$17521,Profile!$B$2:$B$17521,$B14,Profile!$C$2:$C$17521,AH$8))*$C$6</f>
        <v>0</v>
      </c>
      <c r="AI14" s="162">
        <f>(SUMIFS(Profile!$F$2:$F$17521,Profile!$B$2:$B$17521,$B14,Profile!$C$2:$C$17521,AI$8))*$C$6</f>
        <v>0</v>
      </c>
      <c r="AJ14" s="162">
        <f>(SUMIFS(Profile!$F$2:$F$17521,Profile!$B$2:$B$17521,$B14,Profile!$C$2:$C$17521,AJ$8))*$C$6</f>
        <v>0</v>
      </c>
      <c r="AK14" s="162">
        <f>(SUMIFS(Profile!$F$2:$F$17521,Profile!$B$2:$B$17521,$B14,Profile!$C$2:$C$17521,AK$8))*$C$6</f>
        <v>0</v>
      </c>
      <c r="AL14" s="162">
        <f>(SUMIFS(Profile!$F$2:$F$17521,Profile!$B$2:$B$17521,$B14,Profile!$C$2:$C$17521,AL$8))*$C$6</f>
        <v>0</v>
      </c>
      <c r="AM14" s="162">
        <f>(SUMIFS(Profile!$F$2:$F$17521,Profile!$B$2:$B$17521,$B14,Profile!$C$2:$C$17521,AM$8))*$C$6</f>
        <v>0</v>
      </c>
      <c r="AN14" s="162">
        <f>(SUMIFS(Profile!$F$2:$F$17521,Profile!$B$2:$B$17521,$B14,Profile!$C$2:$C$17521,AN$8))*$C$6</f>
        <v>0</v>
      </c>
      <c r="AO14" s="162">
        <f>(SUMIFS(Profile!$F$2:$F$17521,Profile!$B$2:$B$17521,$B14,Profile!$C$2:$C$17521,AO$8))*$C$6</f>
        <v>0</v>
      </c>
      <c r="AP14" s="162">
        <f>(SUMIFS(Profile!$F$2:$F$17521,Profile!$B$2:$B$17521,$B14,Profile!$C$2:$C$17521,AP$8))*$C$6</f>
        <v>0</v>
      </c>
      <c r="AQ14" s="162">
        <f>(SUMIFS(Profile!$F$2:$F$17521,Profile!$B$2:$B$17521,$B14,Profile!$C$2:$C$17521,AQ$8))*$C$6</f>
        <v>0</v>
      </c>
      <c r="AR14" s="162">
        <f>(SUMIFS(Profile!$F$2:$F$17521,Profile!$B$2:$B$17521,$B14,Profile!$C$2:$C$17521,AR$8))*$C$6</f>
        <v>0</v>
      </c>
      <c r="AS14" s="162">
        <f>(SUMIFS(Profile!$F$2:$F$17521,Profile!$B$2:$B$17521,$B14,Profile!$C$2:$C$17521,AS$8))*$C$6</f>
        <v>0</v>
      </c>
      <c r="AT14" s="162">
        <f>(SUMIFS(Profile!$F$2:$F$17521,Profile!$B$2:$B$17521,$B14,Profile!$C$2:$C$17521,AT$8))*$C$6</f>
        <v>0</v>
      </c>
      <c r="AU14" s="162">
        <f>(SUMIFS(Profile!$F$2:$F$17521,Profile!$B$2:$B$17521,$B14,Profile!$C$2:$C$17521,AU$8))*$C$6</f>
        <v>0</v>
      </c>
      <c r="AV14" s="162">
        <f>(SUMIFS(Profile!$F$2:$F$17521,Profile!$B$2:$B$17521,$B14,Profile!$C$2:$C$17521,AV$8))*$C$6</f>
        <v>0</v>
      </c>
      <c r="AW14" s="162">
        <f>(SUMIFS(Profile!$F$2:$F$17521,Profile!$B$2:$B$17521,$B14,Profile!$C$2:$C$17521,AW$8))*$C$6</f>
        <v>0</v>
      </c>
      <c r="AX14" s="162">
        <f>(SUMIFS(Profile!$F$2:$F$17521,Profile!$B$2:$B$17521,$B14,Profile!$C$2:$C$17521,AX$8))*$C$6</f>
        <v>0</v>
      </c>
      <c r="AY14" s="162">
        <f>(SUMIFS(Profile!$F$2:$F$17521,Profile!$B$2:$B$17521,$B14,Profile!$C$2:$C$17521,AY$8))*$C$6</f>
        <v>0</v>
      </c>
      <c r="AZ14" s="162">
        <f>(SUMIFS(Profile!$F$2:$F$17521,Profile!$B$2:$B$17521,$B14,Profile!$C$2:$C$17521,AZ$8))*$C$6</f>
        <v>0</v>
      </c>
      <c r="BA14" s="162">
        <f t="shared" si="10"/>
        <v>0</v>
      </c>
      <c r="BB14" s="162">
        <f>(SUMIFS(Profile!$E$2:$E$17521,Profile!$B$2:$B$17521,$B14,Profile!$C$2:$C$17521,BB$8))*$C$9</f>
        <v>0</v>
      </c>
      <c r="BC14" s="162">
        <f>(SUMIFS(Profile!$E$2:$E$17521,Profile!$B$2:$B$17521,$B14,Profile!$C$2:$C$17521,BC$8))*$C$9</f>
        <v>0</v>
      </c>
      <c r="BD14" s="162">
        <f>(SUMIFS(Profile!$E$2:$E$17521,Profile!$B$2:$B$17521,$B14,Profile!$C$2:$C$17521,BD$8))*$C$9</f>
        <v>0</v>
      </c>
      <c r="BE14" s="162">
        <f>(SUMIFS(Profile!$E$2:$E$17521,Profile!$B$2:$B$17521,$B14,Profile!$C$2:$C$17521,BE$8))*$C$9</f>
        <v>0</v>
      </c>
      <c r="BF14" s="162">
        <f>(SUMIFS(Profile!$E$2:$E$17521,Profile!$B$2:$B$17521,$B14,Profile!$C$2:$C$17521,BF$8))*$C$9</f>
        <v>0</v>
      </c>
      <c r="BG14" s="162">
        <f>(SUMIFS(Profile!$E$2:$E$17521,Profile!$B$2:$B$17521,$B14,Profile!$C$2:$C$17521,BG$8))*$C$9</f>
        <v>0</v>
      </c>
      <c r="BH14" s="162">
        <f>(SUMIFS(Profile!$E$2:$E$17521,Profile!$B$2:$B$17521,$B14,Profile!$C$2:$C$17521,BH$8))*$C$9</f>
        <v>0</v>
      </c>
      <c r="BI14" s="162">
        <f>(SUMIFS(Profile!$E$2:$E$17521,Profile!$B$2:$B$17521,$B14,Profile!$C$2:$C$17521,BI$8))*$C$9</f>
        <v>0</v>
      </c>
      <c r="BJ14" s="162">
        <f>(SUMIFS(Profile!$E$2:$E$17521,Profile!$B$2:$B$17521,$B14,Profile!$C$2:$C$17521,BJ$8))*$C$9</f>
        <v>0</v>
      </c>
      <c r="BK14" s="162">
        <f>(SUMIFS(Profile!$E$2:$E$17521,Profile!$B$2:$B$17521,$B14,Profile!$C$2:$C$17521,BK$8))*$C$9</f>
        <v>0</v>
      </c>
      <c r="BL14" s="162">
        <f>(SUMIFS(Profile!$E$2:$E$17521,Profile!$B$2:$B$17521,$B14,Profile!$C$2:$C$17521,BL$8))*$C$9</f>
        <v>0</v>
      </c>
      <c r="BM14" s="162">
        <f>(SUMIFS(Profile!$E$2:$E$17521,Profile!$B$2:$B$17521,$B14,Profile!$C$2:$C$17521,BM$8))*$C$9</f>
        <v>0</v>
      </c>
      <c r="BN14" s="162">
        <f>(SUMIFS(Profile!$E$2:$E$17521,Profile!$B$2:$B$17521,$B14,Profile!$C$2:$C$17521,BN$8))*$C$9</f>
        <v>0</v>
      </c>
      <c r="BO14" s="162">
        <f>(SUMIFS(Profile!$E$2:$E$17521,Profile!$B$2:$B$17521,$B14,Profile!$C$2:$C$17521,BO$8))*$C$9</f>
        <v>0</v>
      </c>
      <c r="BP14" s="162">
        <f>(SUMIFS(Profile!$E$2:$E$17521,Profile!$B$2:$B$17521,$B14,Profile!$C$2:$C$17521,BP$8))*$C$9</f>
        <v>0</v>
      </c>
      <c r="BQ14" s="162">
        <f>(SUMIFS(Profile!$E$2:$E$17521,Profile!$B$2:$B$17521,$B14,Profile!$C$2:$C$17521,BQ$8))*$C$9</f>
        <v>0</v>
      </c>
      <c r="BR14" s="162">
        <f>(SUMIFS(Profile!$E$2:$E$17521,Profile!$B$2:$B$17521,$B14,Profile!$C$2:$C$17521,BR$8))*$C$9</f>
        <v>0</v>
      </c>
      <c r="BS14" s="162">
        <f>(SUMIFS(Profile!$E$2:$E$17521,Profile!$B$2:$B$17521,$B14,Profile!$C$2:$C$17521,BS$8))*$C$9</f>
        <v>0</v>
      </c>
      <c r="BT14" s="162">
        <f>(SUMIFS(Profile!$E$2:$E$17521,Profile!$B$2:$B$17521,$B14,Profile!$C$2:$C$17521,BT$8))*$C$9</f>
        <v>0</v>
      </c>
      <c r="BU14" s="162">
        <f>(SUMIFS(Profile!$E$2:$E$17521,Profile!$B$2:$B$17521,$B14,Profile!$C$2:$C$17521,BU$8))*$C$9</f>
        <v>0</v>
      </c>
      <c r="BV14" s="162">
        <f>(SUMIFS(Profile!$E$2:$E$17521,Profile!$B$2:$B$17521,$B14,Profile!$C$2:$C$17521,BV$8))*$C$9</f>
        <v>0</v>
      </c>
      <c r="BW14" s="162">
        <f>(SUMIFS(Profile!$E$2:$E$17521,Profile!$B$2:$B$17521,$B14,Profile!$C$2:$C$17521,BW$8))*$C$9</f>
        <v>0</v>
      </c>
      <c r="BX14" s="162">
        <f>(SUMIFS(Profile!$E$2:$E$17521,Profile!$B$2:$B$17521,$B14,Profile!$C$2:$C$17521,BX$8))*$C$9</f>
        <v>0</v>
      </c>
      <c r="BY14" s="162">
        <f>(SUMIFS(Profile!$E$2:$E$17521,Profile!$B$2:$B$17521,$B14,Profile!$C$2:$C$17521,BY$8))*$C$9</f>
        <v>0</v>
      </c>
      <c r="BZ14" s="162">
        <f>(SUMIFS(Profile!$E$2:$E$17521,Profile!$B$2:$B$17521,$B14,Profile!$C$2:$C$17521,BZ$8))*$C$9</f>
        <v>0</v>
      </c>
      <c r="CA14" s="162">
        <f>(SUMIFS(Profile!$E$2:$E$17521,Profile!$B$2:$B$17521,$B14,Profile!$C$2:$C$17521,CA$8))*$C$9</f>
        <v>0</v>
      </c>
      <c r="CB14" s="162">
        <f>(SUMIFS(Profile!$E$2:$E$17521,Profile!$B$2:$B$17521,$B14,Profile!$C$2:$C$17521,CB$8))*$C$9</f>
        <v>0</v>
      </c>
      <c r="CC14" s="162">
        <f>(SUMIFS(Profile!$E$2:$E$17521,Profile!$B$2:$B$17521,$B14,Profile!$C$2:$C$17521,CC$8))*$C$9</f>
        <v>0</v>
      </c>
      <c r="CD14" s="162">
        <f>(SUMIFS(Profile!$E$2:$E$17521,Profile!$B$2:$B$17521,$B14,Profile!$C$2:$C$17521,CD$8))*$C$9</f>
        <v>0</v>
      </c>
      <c r="CE14" s="162">
        <f>(SUMIFS(Profile!$E$2:$E$17521,Profile!$B$2:$B$17521,$B14,Profile!$C$2:$C$17521,CE$8))*$C$9</f>
        <v>0</v>
      </c>
      <c r="CF14" s="162">
        <f>(SUMIFS(Profile!$E$2:$E$17521,Profile!$B$2:$B$17521,$B14,Profile!$C$2:$C$17521,CF$8))*$C$9</f>
        <v>0</v>
      </c>
      <c r="CG14" s="162">
        <f>(SUMIFS(Profile!$E$2:$E$17521,Profile!$B$2:$B$17521,$B14,Profile!$C$2:$C$17521,CG$8))*$C$9</f>
        <v>0</v>
      </c>
      <c r="CH14" s="162">
        <f>(SUMIFS(Profile!$E$2:$E$17521,Profile!$B$2:$B$17521,$B14,Profile!$C$2:$C$17521,CH$8))*$C$9</f>
        <v>0</v>
      </c>
      <c r="CI14" s="162">
        <f>(SUMIFS(Profile!$E$2:$E$17521,Profile!$B$2:$B$17521,$B14,Profile!$C$2:$C$17521,CI$8))*$C$9</f>
        <v>0</v>
      </c>
      <c r="CJ14" s="162">
        <f>(SUMIFS(Profile!$E$2:$E$17521,Profile!$B$2:$B$17521,$B14,Profile!$C$2:$C$17521,CJ$8))*$C$9</f>
        <v>0</v>
      </c>
      <c r="CK14" s="162">
        <f>(SUMIFS(Profile!$E$2:$E$17521,Profile!$B$2:$B$17521,$B14,Profile!$C$2:$C$17521,CK$8))*$C$9</f>
        <v>0</v>
      </c>
      <c r="CL14" s="162">
        <f>(SUMIFS(Profile!$E$2:$E$17521,Profile!$B$2:$B$17521,$B14,Profile!$C$2:$C$17521,CL$8))*$C$9</f>
        <v>0</v>
      </c>
      <c r="CM14" s="162">
        <f>(SUMIFS(Profile!$E$2:$E$17521,Profile!$B$2:$B$17521,$B14,Profile!$C$2:$C$17521,CM$8))*$C$9</f>
        <v>0</v>
      </c>
      <c r="CN14" s="162">
        <f>(SUMIFS(Profile!$E$2:$E$17521,Profile!$B$2:$B$17521,$B14,Profile!$C$2:$C$17521,CN$8))*$C$9</f>
        <v>0</v>
      </c>
      <c r="CO14" s="162">
        <f>(SUMIFS(Profile!$E$2:$E$17521,Profile!$B$2:$B$17521,$B14,Profile!$C$2:$C$17521,CO$8))*$C$9</f>
        <v>0</v>
      </c>
      <c r="CP14" s="162">
        <f>(SUMIFS(Profile!$E$2:$E$17521,Profile!$B$2:$B$17521,$B14,Profile!$C$2:$C$17521,CP$8))*$C$9</f>
        <v>0</v>
      </c>
      <c r="CQ14" s="162">
        <f>(SUMIFS(Profile!$E$2:$E$17521,Profile!$B$2:$B$17521,$B14,Profile!$C$2:$C$17521,CQ$8))*$C$9</f>
        <v>0</v>
      </c>
      <c r="CR14" s="162">
        <f>(SUMIFS(Profile!$E$2:$E$17521,Profile!$B$2:$B$17521,$B14,Profile!$C$2:$C$17521,CR$8))*$C$9</f>
        <v>0</v>
      </c>
      <c r="CS14" s="162">
        <f>(SUMIFS(Profile!$E$2:$E$17521,Profile!$B$2:$B$17521,$B14,Profile!$C$2:$C$17521,CS$8))*$C$9</f>
        <v>0</v>
      </c>
      <c r="CT14" s="162">
        <f>(SUMIFS(Profile!$E$2:$E$17521,Profile!$B$2:$B$17521,$B14,Profile!$C$2:$C$17521,CT$8))*$C$9</f>
        <v>0</v>
      </c>
      <c r="CU14" s="162">
        <f>(SUMIFS(Profile!$E$2:$E$17521,Profile!$B$2:$B$17521,$B14,Profile!$C$2:$C$17521,CU$8))*$C$9</f>
        <v>0</v>
      </c>
      <c r="CV14" s="162">
        <f>(SUMIFS(Profile!$E$2:$E$17521,Profile!$B$2:$B$17521,$B14,Profile!$C$2:$C$17521,CV$8))*$C$9</f>
        <v>0</v>
      </c>
      <c r="CW14" s="162">
        <f>(SUMIFS(Profile!$E$2:$E$17521,Profile!$B$2:$B$17521,$B14,Profile!$C$2:$C$17521,CW$8))*$C$9</f>
        <v>0</v>
      </c>
      <c r="CX14" s="162">
        <f t="shared" si="11"/>
        <v>0</v>
      </c>
      <c r="CY14" s="162">
        <f t="shared" ref="CY14:ET14" si="31">MAX(BB14-E14,0)</f>
        <v>0</v>
      </c>
      <c r="CZ14" s="162">
        <f t="shared" si="31"/>
        <v>0</v>
      </c>
      <c r="DA14" s="162">
        <f t="shared" si="31"/>
        <v>0</v>
      </c>
      <c r="DB14" s="162">
        <f t="shared" si="31"/>
        <v>0</v>
      </c>
      <c r="DC14" s="162">
        <f t="shared" si="31"/>
        <v>0</v>
      </c>
      <c r="DD14" s="162">
        <f t="shared" si="31"/>
        <v>0</v>
      </c>
      <c r="DE14" s="162">
        <f t="shared" si="31"/>
        <v>0</v>
      </c>
      <c r="DF14" s="162">
        <f t="shared" si="31"/>
        <v>0</v>
      </c>
      <c r="DG14" s="162">
        <f t="shared" si="31"/>
        <v>0</v>
      </c>
      <c r="DH14" s="162">
        <f t="shared" si="31"/>
        <v>0</v>
      </c>
      <c r="DI14" s="162">
        <f t="shared" si="31"/>
        <v>0</v>
      </c>
      <c r="DJ14" s="162">
        <f t="shared" si="31"/>
        <v>0</v>
      </c>
      <c r="DK14" s="162">
        <f t="shared" si="31"/>
        <v>0</v>
      </c>
      <c r="DL14" s="162">
        <f t="shared" si="31"/>
        <v>0</v>
      </c>
      <c r="DM14" s="162">
        <f t="shared" si="31"/>
        <v>0</v>
      </c>
      <c r="DN14" s="162">
        <f t="shared" si="31"/>
        <v>0</v>
      </c>
      <c r="DO14" s="162">
        <f t="shared" si="31"/>
        <v>0</v>
      </c>
      <c r="DP14" s="162">
        <f t="shared" si="31"/>
        <v>0</v>
      </c>
      <c r="DQ14" s="162">
        <f t="shared" si="31"/>
        <v>0</v>
      </c>
      <c r="DR14" s="162">
        <f t="shared" si="31"/>
        <v>0</v>
      </c>
      <c r="DS14" s="162">
        <f t="shared" si="31"/>
        <v>0</v>
      </c>
      <c r="DT14" s="162">
        <f t="shared" si="31"/>
        <v>0</v>
      </c>
      <c r="DU14" s="162">
        <f t="shared" si="31"/>
        <v>0</v>
      </c>
      <c r="DV14" s="162">
        <f t="shared" si="31"/>
        <v>0</v>
      </c>
      <c r="DW14" s="162">
        <f t="shared" si="31"/>
        <v>0</v>
      </c>
      <c r="DX14" s="162">
        <f t="shared" si="31"/>
        <v>0</v>
      </c>
      <c r="DY14" s="162">
        <f t="shared" si="31"/>
        <v>0</v>
      </c>
      <c r="DZ14" s="162">
        <f t="shared" si="31"/>
        <v>0</v>
      </c>
      <c r="EA14" s="162">
        <f t="shared" si="31"/>
        <v>0</v>
      </c>
      <c r="EB14" s="162">
        <f t="shared" si="31"/>
        <v>0</v>
      </c>
      <c r="EC14" s="162">
        <f t="shared" si="31"/>
        <v>0</v>
      </c>
      <c r="ED14" s="162">
        <f t="shared" si="31"/>
        <v>0</v>
      </c>
      <c r="EE14" s="162">
        <f t="shared" si="31"/>
        <v>0</v>
      </c>
      <c r="EF14" s="162">
        <f t="shared" si="31"/>
        <v>0</v>
      </c>
      <c r="EG14" s="162">
        <f t="shared" si="31"/>
        <v>0</v>
      </c>
      <c r="EH14" s="162">
        <f t="shared" si="31"/>
        <v>0</v>
      </c>
      <c r="EI14" s="162">
        <f t="shared" si="31"/>
        <v>0</v>
      </c>
      <c r="EJ14" s="162">
        <f t="shared" si="31"/>
        <v>0</v>
      </c>
      <c r="EK14" s="162">
        <f t="shared" si="31"/>
        <v>0</v>
      </c>
      <c r="EL14" s="162">
        <f t="shared" si="31"/>
        <v>0</v>
      </c>
      <c r="EM14" s="162">
        <f t="shared" si="31"/>
        <v>0</v>
      </c>
      <c r="EN14" s="162">
        <f t="shared" si="31"/>
        <v>0</v>
      </c>
      <c r="EO14" s="162">
        <f t="shared" si="31"/>
        <v>0</v>
      </c>
      <c r="EP14" s="162">
        <f t="shared" si="31"/>
        <v>0</v>
      </c>
      <c r="EQ14" s="162">
        <f t="shared" si="31"/>
        <v>0</v>
      </c>
      <c r="ER14" s="162">
        <f t="shared" si="31"/>
        <v>0</v>
      </c>
      <c r="ES14" s="162">
        <f t="shared" si="31"/>
        <v>0</v>
      </c>
      <c r="ET14" s="162">
        <f t="shared" si="31"/>
        <v>0</v>
      </c>
      <c r="EU14" s="162">
        <f t="shared" si="13"/>
        <v>0</v>
      </c>
      <c r="EV14" s="162">
        <f t="shared" ref="EV14:GQ14" si="32">BB14-CY14</f>
        <v>0</v>
      </c>
      <c r="EW14" s="162">
        <f t="shared" si="32"/>
        <v>0</v>
      </c>
      <c r="EX14" s="162">
        <f t="shared" si="32"/>
        <v>0</v>
      </c>
      <c r="EY14" s="162">
        <f t="shared" si="32"/>
        <v>0</v>
      </c>
      <c r="EZ14" s="162">
        <f t="shared" si="32"/>
        <v>0</v>
      </c>
      <c r="FA14" s="162">
        <f t="shared" si="32"/>
        <v>0</v>
      </c>
      <c r="FB14" s="162">
        <f t="shared" si="32"/>
        <v>0</v>
      </c>
      <c r="FC14" s="162">
        <f t="shared" si="32"/>
        <v>0</v>
      </c>
      <c r="FD14" s="162">
        <f t="shared" si="32"/>
        <v>0</v>
      </c>
      <c r="FE14" s="162">
        <f t="shared" si="32"/>
        <v>0</v>
      </c>
      <c r="FF14" s="162">
        <f t="shared" si="32"/>
        <v>0</v>
      </c>
      <c r="FG14" s="162">
        <f t="shared" si="32"/>
        <v>0</v>
      </c>
      <c r="FH14" s="162">
        <f t="shared" si="32"/>
        <v>0</v>
      </c>
      <c r="FI14" s="162">
        <f t="shared" si="32"/>
        <v>0</v>
      </c>
      <c r="FJ14" s="162">
        <f t="shared" si="32"/>
        <v>0</v>
      </c>
      <c r="FK14" s="162">
        <f t="shared" si="32"/>
        <v>0</v>
      </c>
      <c r="FL14" s="162">
        <f t="shared" si="32"/>
        <v>0</v>
      </c>
      <c r="FM14" s="162">
        <f t="shared" si="32"/>
        <v>0</v>
      </c>
      <c r="FN14" s="162">
        <f t="shared" si="32"/>
        <v>0</v>
      </c>
      <c r="FO14" s="162">
        <f t="shared" si="32"/>
        <v>0</v>
      </c>
      <c r="FP14" s="162">
        <f t="shared" si="32"/>
        <v>0</v>
      </c>
      <c r="FQ14" s="162">
        <f t="shared" si="32"/>
        <v>0</v>
      </c>
      <c r="FR14" s="162">
        <f t="shared" si="32"/>
        <v>0</v>
      </c>
      <c r="FS14" s="162">
        <f t="shared" si="32"/>
        <v>0</v>
      </c>
      <c r="FT14" s="162">
        <f t="shared" si="32"/>
        <v>0</v>
      </c>
      <c r="FU14" s="162">
        <f t="shared" si="32"/>
        <v>0</v>
      </c>
      <c r="FV14" s="162">
        <f t="shared" si="32"/>
        <v>0</v>
      </c>
      <c r="FW14" s="162">
        <f t="shared" si="32"/>
        <v>0</v>
      </c>
      <c r="FX14" s="162">
        <f t="shared" si="32"/>
        <v>0</v>
      </c>
      <c r="FY14" s="162">
        <f t="shared" si="32"/>
        <v>0</v>
      </c>
      <c r="FZ14" s="162">
        <f t="shared" si="32"/>
        <v>0</v>
      </c>
      <c r="GA14" s="162">
        <f t="shared" si="32"/>
        <v>0</v>
      </c>
      <c r="GB14" s="162">
        <f t="shared" si="32"/>
        <v>0</v>
      </c>
      <c r="GC14" s="162">
        <f t="shared" si="32"/>
        <v>0</v>
      </c>
      <c r="GD14" s="162">
        <f t="shared" si="32"/>
        <v>0</v>
      </c>
      <c r="GE14" s="162">
        <f t="shared" si="32"/>
        <v>0</v>
      </c>
      <c r="GF14" s="162">
        <f t="shared" si="32"/>
        <v>0</v>
      </c>
      <c r="GG14" s="162">
        <f t="shared" si="32"/>
        <v>0</v>
      </c>
      <c r="GH14" s="162">
        <f t="shared" si="32"/>
        <v>0</v>
      </c>
      <c r="GI14" s="162">
        <f t="shared" si="32"/>
        <v>0</v>
      </c>
      <c r="GJ14" s="162">
        <f t="shared" si="32"/>
        <v>0</v>
      </c>
      <c r="GK14" s="162">
        <f t="shared" si="32"/>
        <v>0</v>
      </c>
      <c r="GL14" s="162">
        <f t="shared" si="32"/>
        <v>0</v>
      </c>
      <c r="GM14" s="162">
        <f t="shared" si="32"/>
        <v>0</v>
      </c>
      <c r="GN14" s="162">
        <f t="shared" si="32"/>
        <v>0</v>
      </c>
      <c r="GO14" s="162">
        <f t="shared" si="32"/>
        <v>0</v>
      </c>
      <c r="GP14" s="162">
        <f t="shared" si="32"/>
        <v>0</v>
      </c>
      <c r="GQ14" s="162">
        <f t="shared" si="32"/>
        <v>0</v>
      </c>
      <c r="GR14" s="162">
        <f t="shared" si="15"/>
        <v>0</v>
      </c>
      <c r="GS14" s="162">
        <f t="shared" ref="GS14:IN14" si="33">E14-EV14</f>
        <v>0</v>
      </c>
      <c r="GT14" s="162">
        <f t="shared" si="33"/>
        <v>0</v>
      </c>
      <c r="GU14" s="162">
        <f t="shared" si="33"/>
        <v>0</v>
      </c>
      <c r="GV14" s="162">
        <f t="shared" si="33"/>
        <v>0</v>
      </c>
      <c r="GW14" s="162">
        <f t="shared" si="33"/>
        <v>0</v>
      </c>
      <c r="GX14" s="162">
        <f t="shared" si="33"/>
        <v>0</v>
      </c>
      <c r="GY14" s="162">
        <f t="shared" si="33"/>
        <v>0</v>
      </c>
      <c r="GZ14" s="162">
        <f t="shared" si="33"/>
        <v>0</v>
      </c>
      <c r="HA14" s="162">
        <f t="shared" si="33"/>
        <v>0</v>
      </c>
      <c r="HB14" s="162">
        <f t="shared" si="33"/>
        <v>0</v>
      </c>
      <c r="HC14" s="162">
        <f t="shared" si="33"/>
        <v>0</v>
      </c>
      <c r="HD14" s="162">
        <f t="shared" si="33"/>
        <v>0</v>
      </c>
      <c r="HE14" s="162">
        <f t="shared" si="33"/>
        <v>0</v>
      </c>
      <c r="HF14" s="162">
        <f t="shared" si="33"/>
        <v>0</v>
      </c>
      <c r="HG14" s="162">
        <f t="shared" si="33"/>
        <v>0</v>
      </c>
      <c r="HH14" s="162">
        <f t="shared" si="33"/>
        <v>0</v>
      </c>
      <c r="HI14" s="162">
        <f t="shared" si="33"/>
        <v>0</v>
      </c>
      <c r="HJ14" s="162">
        <f t="shared" si="33"/>
        <v>0</v>
      </c>
      <c r="HK14" s="162">
        <f t="shared" si="33"/>
        <v>0</v>
      </c>
      <c r="HL14" s="162">
        <f t="shared" si="33"/>
        <v>0</v>
      </c>
      <c r="HM14" s="162">
        <f t="shared" si="33"/>
        <v>0</v>
      </c>
      <c r="HN14" s="162">
        <f t="shared" si="33"/>
        <v>0</v>
      </c>
      <c r="HO14" s="162">
        <f t="shared" si="33"/>
        <v>0</v>
      </c>
      <c r="HP14" s="162">
        <f t="shared" si="33"/>
        <v>0</v>
      </c>
      <c r="HQ14" s="162">
        <f t="shared" si="33"/>
        <v>0</v>
      </c>
      <c r="HR14" s="162">
        <f t="shared" si="33"/>
        <v>0</v>
      </c>
      <c r="HS14" s="162">
        <f t="shared" si="33"/>
        <v>0</v>
      </c>
      <c r="HT14" s="162">
        <f t="shared" si="33"/>
        <v>0</v>
      </c>
      <c r="HU14" s="162">
        <f t="shared" si="33"/>
        <v>0</v>
      </c>
      <c r="HV14" s="162">
        <f t="shared" si="33"/>
        <v>0</v>
      </c>
      <c r="HW14" s="162">
        <f t="shared" si="33"/>
        <v>0</v>
      </c>
      <c r="HX14" s="162">
        <f t="shared" si="33"/>
        <v>0</v>
      </c>
      <c r="HY14" s="162">
        <f t="shared" si="33"/>
        <v>0</v>
      </c>
      <c r="HZ14" s="162">
        <f t="shared" si="33"/>
        <v>0</v>
      </c>
      <c r="IA14" s="162">
        <f t="shared" si="33"/>
        <v>0</v>
      </c>
      <c r="IB14" s="162">
        <f t="shared" si="33"/>
        <v>0</v>
      </c>
      <c r="IC14" s="162">
        <f t="shared" si="33"/>
        <v>0</v>
      </c>
      <c r="ID14" s="162">
        <f t="shared" si="33"/>
        <v>0</v>
      </c>
      <c r="IE14" s="162">
        <f t="shared" si="33"/>
        <v>0</v>
      </c>
      <c r="IF14" s="162">
        <f t="shared" si="33"/>
        <v>0</v>
      </c>
      <c r="IG14" s="162">
        <f t="shared" si="33"/>
        <v>0</v>
      </c>
      <c r="IH14" s="162">
        <f t="shared" si="33"/>
        <v>0</v>
      </c>
      <c r="II14" s="162">
        <f t="shared" si="33"/>
        <v>0</v>
      </c>
      <c r="IJ14" s="162">
        <f t="shared" si="33"/>
        <v>0</v>
      </c>
      <c r="IK14" s="162">
        <f t="shared" si="33"/>
        <v>0</v>
      </c>
      <c r="IL14" s="162">
        <f t="shared" si="33"/>
        <v>0</v>
      </c>
      <c r="IM14" s="162">
        <f t="shared" si="33"/>
        <v>0</v>
      </c>
      <c r="IN14" s="162">
        <f t="shared" si="33"/>
        <v>0</v>
      </c>
      <c r="IO14" s="162">
        <f t="shared" si="17"/>
        <v>0</v>
      </c>
      <c r="IP14" s="162">
        <f t="shared" si="23"/>
        <v>0</v>
      </c>
      <c r="IQ14" s="162">
        <f t="shared" ref="IQ14:KK14" si="34">MAX((MIN(CZ14+IP14,$IO$7))-GT14,0)</f>
        <v>0</v>
      </c>
      <c r="IR14" s="162">
        <f t="shared" si="34"/>
        <v>0</v>
      </c>
      <c r="IS14" s="162">
        <f t="shared" si="34"/>
        <v>0</v>
      </c>
      <c r="IT14" s="162">
        <f t="shared" si="34"/>
        <v>0</v>
      </c>
      <c r="IU14" s="162">
        <f t="shared" si="34"/>
        <v>0</v>
      </c>
      <c r="IV14" s="162">
        <f t="shared" si="34"/>
        <v>0</v>
      </c>
      <c r="IW14" s="162">
        <f t="shared" si="34"/>
        <v>0</v>
      </c>
      <c r="IX14" s="162">
        <f t="shared" si="34"/>
        <v>0</v>
      </c>
      <c r="IY14" s="162">
        <f t="shared" si="34"/>
        <v>0</v>
      </c>
      <c r="IZ14" s="162">
        <f t="shared" si="34"/>
        <v>0</v>
      </c>
      <c r="JA14" s="162">
        <f t="shared" si="34"/>
        <v>0</v>
      </c>
      <c r="JB14" s="162">
        <f t="shared" si="34"/>
        <v>0</v>
      </c>
      <c r="JC14" s="162">
        <f t="shared" si="34"/>
        <v>0</v>
      </c>
      <c r="JD14" s="162">
        <f t="shared" si="34"/>
        <v>0</v>
      </c>
      <c r="JE14" s="162">
        <f t="shared" si="34"/>
        <v>0</v>
      </c>
      <c r="JF14" s="162">
        <f t="shared" si="34"/>
        <v>0</v>
      </c>
      <c r="JG14" s="162">
        <f t="shared" si="34"/>
        <v>0</v>
      </c>
      <c r="JH14" s="162">
        <f t="shared" si="34"/>
        <v>0</v>
      </c>
      <c r="JI14" s="162">
        <f t="shared" si="34"/>
        <v>0</v>
      </c>
      <c r="JJ14" s="162">
        <f t="shared" si="34"/>
        <v>0</v>
      </c>
      <c r="JK14" s="162">
        <f t="shared" si="34"/>
        <v>0</v>
      </c>
      <c r="JL14" s="162">
        <f t="shared" si="34"/>
        <v>0</v>
      </c>
      <c r="JM14" s="162">
        <f t="shared" si="34"/>
        <v>0</v>
      </c>
      <c r="JN14" s="162">
        <f t="shared" si="34"/>
        <v>0</v>
      </c>
      <c r="JO14" s="162">
        <f t="shared" si="34"/>
        <v>0</v>
      </c>
      <c r="JP14" s="162">
        <f t="shared" si="34"/>
        <v>0</v>
      </c>
      <c r="JQ14" s="162">
        <f t="shared" si="34"/>
        <v>0</v>
      </c>
      <c r="JR14" s="162">
        <f t="shared" si="34"/>
        <v>0</v>
      </c>
      <c r="JS14" s="162">
        <f t="shared" si="34"/>
        <v>0</v>
      </c>
      <c r="JT14" s="162">
        <f t="shared" si="34"/>
        <v>0</v>
      </c>
      <c r="JU14" s="162">
        <f t="shared" si="34"/>
        <v>0</v>
      </c>
      <c r="JV14" s="162">
        <f t="shared" si="34"/>
        <v>0</v>
      </c>
      <c r="JW14" s="162">
        <f t="shared" si="34"/>
        <v>0</v>
      </c>
      <c r="JX14" s="162">
        <f t="shared" si="34"/>
        <v>0</v>
      </c>
      <c r="JY14" s="162">
        <f t="shared" si="34"/>
        <v>0</v>
      </c>
      <c r="JZ14" s="162">
        <f t="shared" si="34"/>
        <v>0</v>
      </c>
      <c r="KA14" s="162">
        <f t="shared" si="34"/>
        <v>0</v>
      </c>
      <c r="KB14" s="162">
        <f t="shared" si="34"/>
        <v>0</v>
      </c>
      <c r="KC14" s="162">
        <f t="shared" si="34"/>
        <v>0</v>
      </c>
      <c r="KD14" s="162">
        <f t="shared" si="34"/>
        <v>0</v>
      </c>
      <c r="KE14" s="162">
        <f t="shared" si="34"/>
        <v>0</v>
      </c>
      <c r="KF14" s="162">
        <f t="shared" si="34"/>
        <v>0</v>
      </c>
      <c r="KG14" s="162">
        <f t="shared" si="34"/>
        <v>0</v>
      </c>
      <c r="KH14" s="162">
        <f t="shared" si="34"/>
        <v>0</v>
      </c>
      <c r="KI14" s="162">
        <f t="shared" si="34"/>
        <v>0</v>
      </c>
      <c r="KJ14" s="162">
        <f t="shared" si="34"/>
        <v>0</v>
      </c>
      <c r="KK14" s="162">
        <f t="shared" si="34"/>
        <v>0</v>
      </c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</row>
    <row r="15" ht="14.25" customHeight="1" spans="1:326" x14ac:dyDescent="0.25">
      <c r="A15" s="1">
        <v>1</v>
      </c>
      <c r="B15" s="1">
        <f t="shared" ref="B15:C15" si="35">B14+1</f>
        <v>5</v>
      </c>
      <c r="C15" s="232">
        <f t="shared" si="35"/>
        <v>43470</v>
      </c>
      <c r="D15" s="162">
        <f t="shared" si="9"/>
        <v>0</v>
      </c>
      <c r="E15" s="162">
        <f>(SUMIFS(Profile!$F$2:$F$17521,Profile!$B$2:$B$17521,$B15,Profile!$C$2:$C$17521,E$8))*$C$6</f>
        <v>0</v>
      </c>
      <c r="F15" s="162">
        <f>(SUMIFS(Profile!$F$2:$F$17521,Profile!$B$2:$B$17521,$B15,Profile!$C$2:$C$17521,F$8))*$C$6</f>
        <v>0</v>
      </c>
      <c r="G15" s="162">
        <f>(SUMIFS(Profile!$F$2:$F$17521,Profile!$B$2:$B$17521,$B15,Profile!$C$2:$C$17521,G$8))*$C$6</f>
        <v>0</v>
      </c>
      <c r="H15" s="162">
        <f>(SUMIFS(Profile!$F$2:$F$17521,Profile!$B$2:$B$17521,$B15,Profile!$C$2:$C$17521,H$8))*$C$6</f>
        <v>0</v>
      </c>
      <c r="I15" s="162">
        <f>(SUMIFS(Profile!$F$2:$F$17521,Profile!$B$2:$B$17521,$B15,Profile!$C$2:$C$17521,I$8))*$C$6</f>
        <v>0</v>
      </c>
      <c r="J15" s="162">
        <f>(SUMIFS(Profile!$F$2:$F$17521,Profile!$B$2:$B$17521,$B15,Profile!$C$2:$C$17521,J$8))*$C$6</f>
        <v>0</v>
      </c>
      <c r="K15" s="162">
        <f>(SUMIFS(Profile!$F$2:$F$17521,Profile!$B$2:$B$17521,$B15,Profile!$C$2:$C$17521,K$8))*$C$6</f>
        <v>0</v>
      </c>
      <c r="L15" s="162">
        <f>(SUMIFS(Profile!$F$2:$F$17521,Profile!$B$2:$B$17521,$B15,Profile!$C$2:$C$17521,L$8))*$C$6</f>
        <v>0</v>
      </c>
      <c r="M15" s="162">
        <f>(SUMIFS(Profile!$F$2:$F$17521,Profile!$B$2:$B$17521,$B15,Profile!$C$2:$C$17521,M$8))*$C$6</f>
        <v>0</v>
      </c>
      <c r="N15" s="162">
        <f>(SUMIFS(Profile!$F$2:$F$17521,Profile!$B$2:$B$17521,$B15,Profile!$C$2:$C$17521,N$8))*$C$6</f>
        <v>0</v>
      </c>
      <c r="O15" s="162">
        <f>(SUMIFS(Profile!$F$2:$F$17521,Profile!$B$2:$B$17521,$B15,Profile!$C$2:$C$17521,O$8))*$C$6</f>
        <v>0</v>
      </c>
      <c r="P15" s="162">
        <f>(SUMIFS(Profile!$F$2:$F$17521,Profile!$B$2:$B$17521,$B15,Profile!$C$2:$C$17521,P$8))*$C$6</f>
        <v>0</v>
      </c>
      <c r="Q15" s="162">
        <f>(SUMIFS(Profile!$F$2:$F$17521,Profile!$B$2:$B$17521,$B15,Profile!$C$2:$C$17521,Q$8))*$C$6</f>
        <v>0</v>
      </c>
      <c r="R15" s="162">
        <f>(SUMIFS(Profile!$F$2:$F$17521,Profile!$B$2:$B$17521,$B15,Profile!$C$2:$C$17521,R$8))*$C$6</f>
        <v>0</v>
      </c>
      <c r="S15" s="162">
        <f>(SUMIFS(Profile!$F$2:$F$17521,Profile!$B$2:$B$17521,$B15,Profile!$C$2:$C$17521,S$8))*$C$6</f>
        <v>0</v>
      </c>
      <c r="T15" s="162">
        <f>(SUMIFS(Profile!$F$2:$F$17521,Profile!$B$2:$B$17521,$B15,Profile!$C$2:$C$17521,T$8))*$C$6</f>
        <v>0</v>
      </c>
      <c r="U15" s="162">
        <f>(SUMIFS(Profile!$F$2:$F$17521,Profile!$B$2:$B$17521,$B15,Profile!$C$2:$C$17521,U$8))*$C$6</f>
        <v>0</v>
      </c>
      <c r="V15" s="162">
        <f>(SUMIFS(Profile!$F$2:$F$17521,Profile!$B$2:$B$17521,$B15,Profile!$C$2:$C$17521,V$8))*$C$6</f>
        <v>0</v>
      </c>
      <c r="W15" s="162">
        <f>(SUMIFS(Profile!$F$2:$F$17521,Profile!$B$2:$B$17521,$B15,Profile!$C$2:$C$17521,W$8))*$C$6</f>
        <v>0</v>
      </c>
      <c r="X15" s="162">
        <f>(SUMIFS(Profile!$F$2:$F$17521,Profile!$B$2:$B$17521,$B15,Profile!$C$2:$C$17521,X$8))*$C$6</f>
        <v>0</v>
      </c>
      <c r="Y15" s="162">
        <f>(SUMIFS(Profile!$F$2:$F$17521,Profile!$B$2:$B$17521,$B15,Profile!$C$2:$C$17521,Y$8))*$C$6</f>
        <v>0</v>
      </c>
      <c r="Z15" s="162">
        <f>(SUMIFS(Profile!$F$2:$F$17521,Profile!$B$2:$B$17521,$B15,Profile!$C$2:$C$17521,Z$8))*$C$6</f>
        <v>0</v>
      </c>
      <c r="AA15" s="162">
        <f>(SUMIFS(Profile!$F$2:$F$17521,Profile!$B$2:$B$17521,$B15,Profile!$C$2:$C$17521,AA$8))*$C$6</f>
        <v>0</v>
      </c>
      <c r="AB15" s="162">
        <f>(SUMIFS(Profile!$F$2:$F$17521,Profile!$B$2:$B$17521,$B15,Profile!$C$2:$C$17521,AB$8))*$C$6</f>
        <v>0</v>
      </c>
      <c r="AC15" s="162">
        <f>(SUMIFS(Profile!$F$2:$F$17521,Profile!$B$2:$B$17521,$B15,Profile!$C$2:$C$17521,AC$8))*$C$6</f>
        <v>0</v>
      </c>
      <c r="AD15" s="162">
        <f>(SUMIFS(Profile!$F$2:$F$17521,Profile!$B$2:$B$17521,$B15,Profile!$C$2:$C$17521,AD$8))*$C$6</f>
        <v>0</v>
      </c>
      <c r="AE15" s="162">
        <f>(SUMIFS(Profile!$F$2:$F$17521,Profile!$B$2:$B$17521,$B15,Profile!$C$2:$C$17521,AE$8))*$C$6</f>
        <v>0</v>
      </c>
      <c r="AF15" s="162">
        <f>(SUMIFS(Profile!$F$2:$F$17521,Profile!$B$2:$B$17521,$B15,Profile!$C$2:$C$17521,AF$8))*$C$6</f>
        <v>0</v>
      </c>
      <c r="AG15" s="162">
        <f>(SUMIFS(Profile!$F$2:$F$17521,Profile!$B$2:$B$17521,$B15,Profile!$C$2:$C$17521,AG$8))*$C$6</f>
        <v>0</v>
      </c>
      <c r="AH15" s="162">
        <f>(SUMIFS(Profile!$F$2:$F$17521,Profile!$B$2:$B$17521,$B15,Profile!$C$2:$C$17521,AH$8))*$C$6</f>
        <v>0</v>
      </c>
      <c r="AI15" s="162">
        <f>(SUMIFS(Profile!$F$2:$F$17521,Profile!$B$2:$B$17521,$B15,Profile!$C$2:$C$17521,AI$8))*$C$6</f>
        <v>0</v>
      </c>
      <c r="AJ15" s="162">
        <f>(SUMIFS(Profile!$F$2:$F$17521,Profile!$B$2:$B$17521,$B15,Profile!$C$2:$C$17521,AJ$8))*$C$6</f>
        <v>0</v>
      </c>
      <c r="AK15" s="162">
        <f>(SUMIFS(Profile!$F$2:$F$17521,Profile!$B$2:$B$17521,$B15,Profile!$C$2:$C$17521,AK$8))*$C$6</f>
        <v>0</v>
      </c>
      <c r="AL15" s="162">
        <f>(SUMIFS(Profile!$F$2:$F$17521,Profile!$B$2:$B$17521,$B15,Profile!$C$2:$C$17521,AL$8))*$C$6</f>
        <v>0</v>
      </c>
      <c r="AM15" s="162">
        <f>(SUMIFS(Profile!$F$2:$F$17521,Profile!$B$2:$B$17521,$B15,Profile!$C$2:$C$17521,AM$8))*$C$6</f>
        <v>0</v>
      </c>
      <c r="AN15" s="162">
        <f>(SUMIFS(Profile!$F$2:$F$17521,Profile!$B$2:$B$17521,$B15,Profile!$C$2:$C$17521,AN$8))*$C$6</f>
        <v>0</v>
      </c>
      <c r="AO15" s="162">
        <f>(SUMIFS(Profile!$F$2:$F$17521,Profile!$B$2:$B$17521,$B15,Profile!$C$2:$C$17521,AO$8))*$C$6</f>
        <v>0</v>
      </c>
      <c r="AP15" s="162">
        <f>(SUMIFS(Profile!$F$2:$F$17521,Profile!$B$2:$B$17521,$B15,Profile!$C$2:$C$17521,AP$8))*$C$6</f>
        <v>0</v>
      </c>
      <c r="AQ15" s="162">
        <f>(SUMIFS(Profile!$F$2:$F$17521,Profile!$B$2:$B$17521,$B15,Profile!$C$2:$C$17521,AQ$8))*$C$6</f>
        <v>0</v>
      </c>
      <c r="AR15" s="162">
        <f>(SUMIFS(Profile!$F$2:$F$17521,Profile!$B$2:$B$17521,$B15,Profile!$C$2:$C$17521,AR$8))*$C$6</f>
        <v>0</v>
      </c>
      <c r="AS15" s="162">
        <f>(SUMIFS(Profile!$F$2:$F$17521,Profile!$B$2:$B$17521,$B15,Profile!$C$2:$C$17521,AS$8))*$C$6</f>
        <v>0</v>
      </c>
      <c r="AT15" s="162">
        <f>(SUMIFS(Profile!$F$2:$F$17521,Profile!$B$2:$B$17521,$B15,Profile!$C$2:$C$17521,AT$8))*$C$6</f>
        <v>0</v>
      </c>
      <c r="AU15" s="162">
        <f>(SUMIFS(Profile!$F$2:$F$17521,Profile!$B$2:$B$17521,$B15,Profile!$C$2:$C$17521,AU$8))*$C$6</f>
        <v>0</v>
      </c>
      <c r="AV15" s="162">
        <f>(SUMIFS(Profile!$F$2:$F$17521,Profile!$B$2:$B$17521,$B15,Profile!$C$2:$C$17521,AV$8))*$C$6</f>
        <v>0</v>
      </c>
      <c r="AW15" s="162">
        <f>(SUMIFS(Profile!$F$2:$F$17521,Profile!$B$2:$B$17521,$B15,Profile!$C$2:$C$17521,AW$8))*$C$6</f>
        <v>0</v>
      </c>
      <c r="AX15" s="162">
        <f>(SUMIFS(Profile!$F$2:$F$17521,Profile!$B$2:$B$17521,$B15,Profile!$C$2:$C$17521,AX$8))*$C$6</f>
        <v>0</v>
      </c>
      <c r="AY15" s="162">
        <f>(SUMIFS(Profile!$F$2:$F$17521,Profile!$B$2:$B$17521,$B15,Profile!$C$2:$C$17521,AY$8))*$C$6</f>
        <v>0</v>
      </c>
      <c r="AZ15" s="162">
        <f>(SUMIFS(Profile!$F$2:$F$17521,Profile!$B$2:$B$17521,$B15,Profile!$C$2:$C$17521,AZ$8))*$C$6</f>
        <v>0</v>
      </c>
      <c r="BA15" s="162">
        <f t="shared" si="10"/>
        <v>0</v>
      </c>
      <c r="BB15" s="162">
        <f>(SUMIFS(Profile!$E$2:$E$17521,Profile!$B$2:$B$17521,$B15,Profile!$C$2:$C$17521,BB$8))*$C$9</f>
        <v>0</v>
      </c>
      <c r="BC15" s="162">
        <f>(SUMIFS(Profile!$E$2:$E$17521,Profile!$B$2:$B$17521,$B15,Profile!$C$2:$C$17521,BC$8))*$C$9</f>
        <v>0</v>
      </c>
      <c r="BD15" s="162">
        <f>(SUMIFS(Profile!$E$2:$E$17521,Profile!$B$2:$B$17521,$B15,Profile!$C$2:$C$17521,BD$8))*$C$9</f>
        <v>0</v>
      </c>
      <c r="BE15" s="162">
        <f>(SUMIFS(Profile!$E$2:$E$17521,Profile!$B$2:$B$17521,$B15,Profile!$C$2:$C$17521,BE$8))*$C$9</f>
        <v>0</v>
      </c>
      <c r="BF15" s="162">
        <f>(SUMIFS(Profile!$E$2:$E$17521,Profile!$B$2:$B$17521,$B15,Profile!$C$2:$C$17521,BF$8))*$C$9</f>
        <v>0</v>
      </c>
      <c r="BG15" s="162">
        <f>(SUMIFS(Profile!$E$2:$E$17521,Profile!$B$2:$B$17521,$B15,Profile!$C$2:$C$17521,BG$8))*$C$9</f>
        <v>0</v>
      </c>
      <c r="BH15" s="162">
        <f>(SUMIFS(Profile!$E$2:$E$17521,Profile!$B$2:$B$17521,$B15,Profile!$C$2:$C$17521,BH$8))*$C$9</f>
        <v>0</v>
      </c>
      <c r="BI15" s="162">
        <f>(SUMIFS(Profile!$E$2:$E$17521,Profile!$B$2:$B$17521,$B15,Profile!$C$2:$C$17521,BI$8))*$C$9</f>
        <v>0</v>
      </c>
      <c r="BJ15" s="162">
        <f>(SUMIFS(Profile!$E$2:$E$17521,Profile!$B$2:$B$17521,$B15,Profile!$C$2:$C$17521,BJ$8))*$C$9</f>
        <v>0</v>
      </c>
      <c r="BK15" s="162">
        <f>(SUMIFS(Profile!$E$2:$E$17521,Profile!$B$2:$B$17521,$B15,Profile!$C$2:$C$17521,BK$8))*$C$9</f>
        <v>0</v>
      </c>
      <c r="BL15" s="162">
        <f>(SUMIFS(Profile!$E$2:$E$17521,Profile!$B$2:$B$17521,$B15,Profile!$C$2:$C$17521,BL$8))*$C$9</f>
        <v>0</v>
      </c>
      <c r="BM15" s="162">
        <f>(SUMIFS(Profile!$E$2:$E$17521,Profile!$B$2:$B$17521,$B15,Profile!$C$2:$C$17521,BM$8))*$C$9</f>
        <v>0</v>
      </c>
      <c r="BN15" s="162">
        <f>(SUMIFS(Profile!$E$2:$E$17521,Profile!$B$2:$B$17521,$B15,Profile!$C$2:$C$17521,BN$8))*$C$9</f>
        <v>0</v>
      </c>
      <c r="BO15" s="162">
        <f>(SUMIFS(Profile!$E$2:$E$17521,Profile!$B$2:$B$17521,$B15,Profile!$C$2:$C$17521,BO$8))*$C$9</f>
        <v>0</v>
      </c>
      <c r="BP15" s="162">
        <f>(SUMIFS(Profile!$E$2:$E$17521,Profile!$B$2:$B$17521,$B15,Profile!$C$2:$C$17521,BP$8))*$C$9</f>
        <v>0</v>
      </c>
      <c r="BQ15" s="162">
        <f>(SUMIFS(Profile!$E$2:$E$17521,Profile!$B$2:$B$17521,$B15,Profile!$C$2:$C$17521,BQ$8))*$C$9</f>
        <v>0</v>
      </c>
      <c r="BR15" s="162">
        <f>(SUMIFS(Profile!$E$2:$E$17521,Profile!$B$2:$B$17521,$B15,Profile!$C$2:$C$17521,BR$8))*$C$9</f>
        <v>0</v>
      </c>
      <c r="BS15" s="162">
        <f>(SUMIFS(Profile!$E$2:$E$17521,Profile!$B$2:$B$17521,$B15,Profile!$C$2:$C$17521,BS$8))*$C$9</f>
        <v>0</v>
      </c>
      <c r="BT15" s="162">
        <f>(SUMIFS(Profile!$E$2:$E$17521,Profile!$B$2:$B$17521,$B15,Profile!$C$2:$C$17521,BT$8))*$C$9</f>
        <v>0</v>
      </c>
      <c r="BU15" s="162">
        <f>(SUMIFS(Profile!$E$2:$E$17521,Profile!$B$2:$B$17521,$B15,Profile!$C$2:$C$17521,BU$8))*$C$9</f>
        <v>0</v>
      </c>
      <c r="BV15" s="162">
        <f>(SUMIFS(Profile!$E$2:$E$17521,Profile!$B$2:$B$17521,$B15,Profile!$C$2:$C$17521,BV$8))*$C$9</f>
        <v>0</v>
      </c>
      <c r="BW15" s="162">
        <f>(SUMIFS(Profile!$E$2:$E$17521,Profile!$B$2:$B$17521,$B15,Profile!$C$2:$C$17521,BW$8))*$C$9</f>
        <v>0</v>
      </c>
      <c r="BX15" s="162">
        <f>(SUMIFS(Profile!$E$2:$E$17521,Profile!$B$2:$B$17521,$B15,Profile!$C$2:$C$17521,BX$8))*$C$9</f>
        <v>0</v>
      </c>
      <c r="BY15" s="162">
        <f>(SUMIFS(Profile!$E$2:$E$17521,Profile!$B$2:$B$17521,$B15,Profile!$C$2:$C$17521,BY$8))*$C$9</f>
        <v>0</v>
      </c>
      <c r="BZ15" s="162">
        <f>(SUMIFS(Profile!$E$2:$E$17521,Profile!$B$2:$B$17521,$B15,Profile!$C$2:$C$17521,BZ$8))*$C$9</f>
        <v>0</v>
      </c>
      <c r="CA15" s="162">
        <f>(SUMIFS(Profile!$E$2:$E$17521,Profile!$B$2:$B$17521,$B15,Profile!$C$2:$C$17521,CA$8))*$C$9</f>
        <v>0</v>
      </c>
      <c r="CB15" s="162">
        <f>(SUMIFS(Profile!$E$2:$E$17521,Profile!$B$2:$B$17521,$B15,Profile!$C$2:$C$17521,CB$8))*$C$9</f>
        <v>0</v>
      </c>
      <c r="CC15" s="162">
        <f>(SUMIFS(Profile!$E$2:$E$17521,Profile!$B$2:$B$17521,$B15,Profile!$C$2:$C$17521,CC$8))*$C$9</f>
        <v>0</v>
      </c>
      <c r="CD15" s="162">
        <f>(SUMIFS(Profile!$E$2:$E$17521,Profile!$B$2:$B$17521,$B15,Profile!$C$2:$C$17521,CD$8))*$C$9</f>
        <v>0</v>
      </c>
      <c r="CE15" s="162">
        <f>(SUMIFS(Profile!$E$2:$E$17521,Profile!$B$2:$B$17521,$B15,Profile!$C$2:$C$17521,CE$8))*$C$9</f>
        <v>0</v>
      </c>
      <c r="CF15" s="162">
        <f>(SUMIFS(Profile!$E$2:$E$17521,Profile!$B$2:$B$17521,$B15,Profile!$C$2:$C$17521,CF$8))*$C$9</f>
        <v>0</v>
      </c>
      <c r="CG15" s="162">
        <f>(SUMIFS(Profile!$E$2:$E$17521,Profile!$B$2:$B$17521,$B15,Profile!$C$2:$C$17521,CG$8))*$C$9</f>
        <v>0</v>
      </c>
      <c r="CH15" s="162">
        <f>(SUMIFS(Profile!$E$2:$E$17521,Profile!$B$2:$B$17521,$B15,Profile!$C$2:$C$17521,CH$8))*$C$9</f>
        <v>0</v>
      </c>
      <c r="CI15" s="162">
        <f>(SUMIFS(Profile!$E$2:$E$17521,Profile!$B$2:$B$17521,$B15,Profile!$C$2:$C$17521,CI$8))*$C$9</f>
        <v>0</v>
      </c>
      <c r="CJ15" s="162">
        <f>(SUMIFS(Profile!$E$2:$E$17521,Profile!$B$2:$B$17521,$B15,Profile!$C$2:$C$17521,CJ$8))*$C$9</f>
        <v>0</v>
      </c>
      <c r="CK15" s="162">
        <f>(SUMIFS(Profile!$E$2:$E$17521,Profile!$B$2:$B$17521,$B15,Profile!$C$2:$C$17521,CK$8))*$C$9</f>
        <v>0</v>
      </c>
      <c r="CL15" s="162">
        <f>(SUMIFS(Profile!$E$2:$E$17521,Profile!$B$2:$B$17521,$B15,Profile!$C$2:$C$17521,CL$8))*$C$9</f>
        <v>0</v>
      </c>
      <c r="CM15" s="162">
        <f>(SUMIFS(Profile!$E$2:$E$17521,Profile!$B$2:$B$17521,$B15,Profile!$C$2:$C$17521,CM$8))*$C$9</f>
        <v>0</v>
      </c>
      <c r="CN15" s="162">
        <f>(SUMIFS(Profile!$E$2:$E$17521,Profile!$B$2:$B$17521,$B15,Profile!$C$2:$C$17521,CN$8))*$C$9</f>
        <v>0</v>
      </c>
      <c r="CO15" s="162">
        <f>(SUMIFS(Profile!$E$2:$E$17521,Profile!$B$2:$B$17521,$B15,Profile!$C$2:$C$17521,CO$8))*$C$9</f>
        <v>0</v>
      </c>
      <c r="CP15" s="162">
        <f>(SUMIFS(Profile!$E$2:$E$17521,Profile!$B$2:$B$17521,$B15,Profile!$C$2:$C$17521,CP$8))*$C$9</f>
        <v>0</v>
      </c>
      <c r="CQ15" s="162">
        <f>(SUMIFS(Profile!$E$2:$E$17521,Profile!$B$2:$B$17521,$B15,Profile!$C$2:$C$17521,CQ$8))*$C$9</f>
        <v>0</v>
      </c>
      <c r="CR15" s="162">
        <f>(SUMIFS(Profile!$E$2:$E$17521,Profile!$B$2:$B$17521,$B15,Profile!$C$2:$C$17521,CR$8))*$C$9</f>
        <v>0</v>
      </c>
      <c r="CS15" s="162">
        <f>(SUMIFS(Profile!$E$2:$E$17521,Profile!$B$2:$B$17521,$B15,Profile!$C$2:$C$17521,CS$8))*$C$9</f>
        <v>0</v>
      </c>
      <c r="CT15" s="162">
        <f>(SUMIFS(Profile!$E$2:$E$17521,Profile!$B$2:$B$17521,$B15,Profile!$C$2:$C$17521,CT$8))*$C$9</f>
        <v>0</v>
      </c>
      <c r="CU15" s="162">
        <f>(SUMIFS(Profile!$E$2:$E$17521,Profile!$B$2:$B$17521,$B15,Profile!$C$2:$C$17521,CU$8))*$C$9</f>
        <v>0</v>
      </c>
      <c r="CV15" s="162">
        <f>(SUMIFS(Profile!$E$2:$E$17521,Profile!$B$2:$B$17521,$B15,Profile!$C$2:$C$17521,CV$8))*$C$9</f>
        <v>0</v>
      </c>
      <c r="CW15" s="162">
        <f>(SUMIFS(Profile!$E$2:$E$17521,Profile!$B$2:$B$17521,$B15,Profile!$C$2:$C$17521,CW$8))*$C$9</f>
        <v>0</v>
      </c>
      <c r="CX15" s="162">
        <f t="shared" si="11"/>
        <v>0</v>
      </c>
      <c r="CY15" s="162">
        <f t="shared" ref="CY15:ET15" si="36">MAX(BB15-E15,0)</f>
        <v>0</v>
      </c>
      <c r="CZ15" s="162">
        <f t="shared" si="36"/>
        <v>0</v>
      </c>
      <c r="DA15" s="162">
        <f t="shared" si="36"/>
        <v>0</v>
      </c>
      <c r="DB15" s="162">
        <f t="shared" si="36"/>
        <v>0</v>
      </c>
      <c r="DC15" s="162">
        <f t="shared" si="36"/>
        <v>0</v>
      </c>
      <c r="DD15" s="162">
        <f t="shared" si="36"/>
        <v>0</v>
      </c>
      <c r="DE15" s="162">
        <f t="shared" si="36"/>
        <v>0</v>
      </c>
      <c r="DF15" s="162">
        <f t="shared" si="36"/>
        <v>0</v>
      </c>
      <c r="DG15" s="162">
        <f t="shared" si="36"/>
        <v>0</v>
      </c>
      <c r="DH15" s="162">
        <f t="shared" si="36"/>
        <v>0</v>
      </c>
      <c r="DI15" s="162">
        <f t="shared" si="36"/>
        <v>0</v>
      </c>
      <c r="DJ15" s="162">
        <f t="shared" si="36"/>
        <v>0</v>
      </c>
      <c r="DK15" s="162">
        <f t="shared" si="36"/>
        <v>0</v>
      </c>
      <c r="DL15" s="162">
        <f t="shared" si="36"/>
        <v>0</v>
      </c>
      <c r="DM15" s="162">
        <f t="shared" si="36"/>
        <v>0</v>
      </c>
      <c r="DN15" s="162">
        <f t="shared" si="36"/>
        <v>0</v>
      </c>
      <c r="DO15" s="162">
        <f t="shared" si="36"/>
        <v>0</v>
      </c>
      <c r="DP15" s="162">
        <f t="shared" si="36"/>
        <v>0</v>
      </c>
      <c r="DQ15" s="162">
        <f t="shared" si="36"/>
        <v>0</v>
      </c>
      <c r="DR15" s="162">
        <f t="shared" si="36"/>
        <v>0</v>
      </c>
      <c r="DS15" s="162">
        <f t="shared" si="36"/>
        <v>0</v>
      </c>
      <c r="DT15" s="162">
        <f t="shared" si="36"/>
        <v>0</v>
      </c>
      <c r="DU15" s="162">
        <f t="shared" si="36"/>
        <v>0</v>
      </c>
      <c r="DV15" s="162">
        <f t="shared" si="36"/>
        <v>0</v>
      </c>
      <c r="DW15" s="162">
        <f t="shared" si="36"/>
        <v>0</v>
      </c>
      <c r="DX15" s="162">
        <f t="shared" si="36"/>
        <v>0</v>
      </c>
      <c r="DY15" s="162">
        <f t="shared" si="36"/>
        <v>0</v>
      </c>
      <c r="DZ15" s="162">
        <f t="shared" si="36"/>
        <v>0</v>
      </c>
      <c r="EA15" s="162">
        <f t="shared" si="36"/>
        <v>0</v>
      </c>
      <c r="EB15" s="162">
        <f t="shared" si="36"/>
        <v>0</v>
      </c>
      <c r="EC15" s="162">
        <f t="shared" si="36"/>
        <v>0</v>
      </c>
      <c r="ED15" s="162">
        <f t="shared" si="36"/>
        <v>0</v>
      </c>
      <c r="EE15" s="162">
        <f t="shared" si="36"/>
        <v>0</v>
      </c>
      <c r="EF15" s="162">
        <f t="shared" si="36"/>
        <v>0</v>
      </c>
      <c r="EG15" s="162">
        <f t="shared" si="36"/>
        <v>0</v>
      </c>
      <c r="EH15" s="162">
        <f t="shared" si="36"/>
        <v>0</v>
      </c>
      <c r="EI15" s="162">
        <f t="shared" si="36"/>
        <v>0</v>
      </c>
      <c r="EJ15" s="162">
        <f t="shared" si="36"/>
        <v>0</v>
      </c>
      <c r="EK15" s="162">
        <f t="shared" si="36"/>
        <v>0</v>
      </c>
      <c r="EL15" s="162">
        <f t="shared" si="36"/>
        <v>0</v>
      </c>
      <c r="EM15" s="162">
        <f t="shared" si="36"/>
        <v>0</v>
      </c>
      <c r="EN15" s="162">
        <f t="shared" si="36"/>
        <v>0</v>
      </c>
      <c r="EO15" s="162">
        <f t="shared" si="36"/>
        <v>0</v>
      </c>
      <c r="EP15" s="162">
        <f t="shared" si="36"/>
        <v>0</v>
      </c>
      <c r="EQ15" s="162">
        <f t="shared" si="36"/>
        <v>0</v>
      </c>
      <c r="ER15" s="162">
        <f t="shared" si="36"/>
        <v>0</v>
      </c>
      <c r="ES15" s="162">
        <f t="shared" si="36"/>
        <v>0</v>
      </c>
      <c r="ET15" s="162">
        <f t="shared" si="36"/>
        <v>0</v>
      </c>
      <c r="EU15" s="162">
        <f t="shared" si="13"/>
        <v>0</v>
      </c>
      <c r="EV15" s="162">
        <f t="shared" ref="EV15:GQ15" si="37">BB15-CY15</f>
        <v>0</v>
      </c>
      <c r="EW15" s="162">
        <f t="shared" si="37"/>
        <v>0</v>
      </c>
      <c r="EX15" s="162">
        <f t="shared" si="37"/>
        <v>0</v>
      </c>
      <c r="EY15" s="162">
        <f t="shared" si="37"/>
        <v>0</v>
      </c>
      <c r="EZ15" s="162">
        <f t="shared" si="37"/>
        <v>0</v>
      </c>
      <c r="FA15" s="162">
        <f t="shared" si="37"/>
        <v>0</v>
      </c>
      <c r="FB15" s="162">
        <f t="shared" si="37"/>
        <v>0</v>
      </c>
      <c r="FC15" s="162">
        <f t="shared" si="37"/>
        <v>0</v>
      </c>
      <c r="FD15" s="162">
        <f t="shared" si="37"/>
        <v>0</v>
      </c>
      <c r="FE15" s="162">
        <f t="shared" si="37"/>
        <v>0</v>
      </c>
      <c r="FF15" s="162">
        <f t="shared" si="37"/>
        <v>0</v>
      </c>
      <c r="FG15" s="162">
        <f t="shared" si="37"/>
        <v>0</v>
      </c>
      <c r="FH15" s="162">
        <f t="shared" si="37"/>
        <v>0</v>
      </c>
      <c r="FI15" s="162">
        <f t="shared" si="37"/>
        <v>0</v>
      </c>
      <c r="FJ15" s="162">
        <f t="shared" si="37"/>
        <v>0</v>
      </c>
      <c r="FK15" s="162">
        <f t="shared" si="37"/>
        <v>0</v>
      </c>
      <c r="FL15" s="162">
        <f t="shared" si="37"/>
        <v>0</v>
      </c>
      <c r="FM15" s="162">
        <f t="shared" si="37"/>
        <v>0</v>
      </c>
      <c r="FN15" s="162">
        <f t="shared" si="37"/>
        <v>0</v>
      </c>
      <c r="FO15" s="162">
        <f t="shared" si="37"/>
        <v>0</v>
      </c>
      <c r="FP15" s="162">
        <f t="shared" si="37"/>
        <v>0</v>
      </c>
      <c r="FQ15" s="162">
        <f t="shared" si="37"/>
        <v>0</v>
      </c>
      <c r="FR15" s="162">
        <f t="shared" si="37"/>
        <v>0</v>
      </c>
      <c r="FS15" s="162">
        <f t="shared" si="37"/>
        <v>0</v>
      </c>
      <c r="FT15" s="162">
        <f t="shared" si="37"/>
        <v>0</v>
      </c>
      <c r="FU15" s="162">
        <f t="shared" si="37"/>
        <v>0</v>
      </c>
      <c r="FV15" s="162">
        <f t="shared" si="37"/>
        <v>0</v>
      </c>
      <c r="FW15" s="162">
        <f t="shared" si="37"/>
        <v>0</v>
      </c>
      <c r="FX15" s="162">
        <f t="shared" si="37"/>
        <v>0</v>
      </c>
      <c r="FY15" s="162">
        <f t="shared" si="37"/>
        <v>0</v>
      </c>
      <c r="FZ15" s="162">
        <f t="shared" si="37"/>
        <v>0</v>
      </c>
      <c r="GA15" s="162">
        <f t="shared" si="37"/>
        <v>0</v>
      </c>
      <c r="GB15" s="162">
        <f t="shared" si="37"/>
        <v>0</v>
      </c>
      <c r="GC15" s="162">
        <f t="shared" si="37"/>
        <v>0</v>
      </c>
      <c r="GD15" s="162">
        <f t="shared" si="37"/>
        <v>0</v>
      </c>
      <c r="GE15" s="162">
        <f t="shared" si="37"/>
        <v>0</v>
      </c>
      <c r="GF15" s="162">
        <f t="shared" si="37"/>
        <v>0</v>
      </c>
      <c r="GG15" s="162">
        <f t="shared" si="37"/>
        <v>0</v>
      </c>
      <c r="GH15" s="162">
        <f t="shared" si="37"/>
        <v>0</v>
      </c>
      <c r="GI15" s="162">
        <f t="shared" si="37"/>
        <v>0</v>
      </c>
      <c r="GJ15" s="162">
        <f t="shared" si="37"/>
        <v>0</v>
      </c>
      <c r="GK15" s="162">
        <f t="shared" si="37"/>
        <v>0</v>
      </c>
      <c r="GL15" s="162">
        <f t="shared" si="37"/>
        <v>0</v>
      </c>
      <c r="GM15" s="162">
        <f t="shared" si="37"/>
        <v>0</v>
      </c>
      <c r="GN15" s="162">
        <f t="shared" si="37"/>
        <v>0</v>
      </c>
      <c r="GO15" s="162">
        <f t="shared" si="37"/>
        <v>0</v>
      </c>
      <c r="GP15" s="162">
        <f t="shared" si="37"/>
        <v>0</v>
      </c>
      <c r="GQ15" s="162">
        <f t="shared" si="37"/>
        <v>0</v>
      </c>
      <c r="GR15" s="162">
        <f t="shared" si="15"/>
        <v>0</v>
      </c>
      <c r="GS15" s="162">
        <f t="shared" ref="GS15:IN15" si="38">E15-EV15</f>
        <v>0</v>
      </c>
      <c r="GT15" s="162">
        <f t="shared" si="38"/>
        <v>0</v>
      </c>
      <c r="GU15" s="162">
        <f t="shared" si="38"/>
        <v>0</v>
      </c>
      <c r="GV15" s="162">
        <f t="shared" si="38"/>
        <v>0</v>
      </c>
      <c r="GW15" s="162">
        <f t="shared" si="38"/>
        <v>0</v>
      </c>
      <c r="GX15" s="162">
        <f t="shared" si="38"/>
        <v>0</v>
      </c>
      <c r="GY15" s="162">
        <f t="shared" si="38"/>
        <v>0</v>
      </c>
      <c r="GZ15" s="162">
        <f t="shared" si="38"/>
        <v>0</v>
      </c>
      <c r="HA15" s="162">
        <f t="shared" si="38"/>
        <v>0</v>
      </c>
      <c r="HB15" s="162">
        <f t="shared" si="38"/>
        <v>0</v>
      </c>
      <c r="HC15" s="162">
        <f t="shared" si="38"/>
        <v>0</v>
      </c>
      <c r="HD15" s="162">
        <f t="shared" si="38"/>
        <v>0</v>
      </c>
      <c r="HE15" s="162">
        <f t="shared" si="38"/>
        <v>0</v>
      </c>
      <c r="HF15" s="162">
        <f t="shared" si="38"/>
        <v>0</v>
      </c>
      <c r="HG15" s="162">
        <f t="shared" si="38"/>
        <v>0</v>
      </c>
      <c r="HH15" s="162">
        <f t="shared" si="38"/>
        <v>0</v>
      </c>
      <c r="HI15" s="162">
        <f t="shared" si="38"/>
        <v>0</v>
      </c>
      <c r="HJ15" s="162">
        <f t="shared" si="38"/>
        <v>0</v>
      </c>
      <c r="HK15" s="162">
        <f t="shared" si="38"/>
        <v>0</v>
      </c>
      <c r="HL15" s="162">
        <f t="shared" si="38"/>
        <v>0</v>
      </c>
      <c r="HM15" s="162">
        <f t="shared" si="38"/>
        <v>0</v>
      </c>
      <c r="HN15" s="162">
        <f t="shared" si="38"/>
        <v>0</v>
      </c>
      <c r="HO15" s="162">
        <f t="shared" si="38"/>
        <v>0</v>
      </c>
      <c r="HP15" s="162">
        <f t="shared" si="38"/>
        <v>0</v>
      </c>
      <c r="HQ15" s="162">
        <f t="shared" si="38"/>
        <v>0</v>
      </c>
      <c r="HR15" s="162">
        <f t="shared" si="38"/>
        <v>0</v>
      </c>
      <c r="HS15" s="162">
        <f t="shared" si="38"/>
        <v>0</v>
      </c>
      <c r="HT15" s="162">
        <f t="shared" si="38"/>
        <v>0</v>
      </c>
      <c r="HU15" s="162">
        <f t="shared" si="38"/>
        <v>0</v>
      </c>
      <c r="HV15" s="162">
        <f t="shared" si="38"/>
        <v>0</v>
      </c>
      <c r="HW15" s="162">
        <f t="shared" si="38"/>
        <v>0</v>
      </c>
      <c r="HX15" s="162">
        <f t="shared" si="38"/>
        <v>0</v>
      </c>
      <c r="HY15" s="162">
        <f t="shared" si="38"/>
        <v>0</v>
      </c>
      <c r="HZ15" s="162">
        <f t="shared" si="38"/>
        <v>0</v>
      </c>
      <c r="IA15" s="162">
        <f t="shared" si="38"/>
        <v>0</v>
      </c>
      <c r="IB15" s="162">
        <f t="shared" si="38"/>
        <v>0</v>
      </c>
      <c r="IC15" s="162">
        <f t="shared" si="38"/>
        <v>0</v>
      </c>
      <c r="ID15" s="162">
        <f t="shared" si="38"/>
        <v>0</v>
      </c>
      <c r="IE15" s="162">
        <f t="shared" si="38"/>
        <v>0</v>
      </c>
      <c r="IF15" s="162">
        <f t="shared" si="38"/>
        <v>0</v>
      </c>
      <c r="IG15" s="162">
        <f t="shared" si="38"/>
        <v>0</v>
      </c>
      <c r="IH15" s="162">
        <f t="shared" si="38"/>
        <v>0</v>
      </c>
      <c r="II15" s="162">
        <f t="shared" si="38"/>
        <v>0</v>
      </c>
      <c r="IJ15" s="162">
        <f t="shared" si="38"/>
        <v>0</v>
      </c>
      <c r="IK15" s="162">
        <f t="shared" si="38"/>
        <v>0</v>
      </c>
      <c r="IL15" s="162">
        <f t="shared" si="38"/>
        <v>0</v>
      </c>
      <c r="IM15" s="162">
        <f t="shared" si="38"/>
        <v>0</v>
      </c>
      <c r="IN15" s="162">
        <f t="shared" si="38"/>
        <v>0</v>
      </c>
      <c r="IO15" s="162">
        <f t="shared" si="17"/>
        <v>0</v>
      </c>
      <c r="IP15" s="162">
        <f t="shared" si="23"/>
        <v>0</v>
      </c>
      <c r="IQ15" s="162">
        <f t="shared" ref="IQ15:KK15" si="39">MAX((MIN(CZ15+IP15,$IO$7))-GT15,0)</f>
        <v>0</v>
      </c>
      <c r="IR15" s="162">
        <f t="shared" si="39"/>
        <v>0</v>
      </c>
      <c r="IS15" s="162">
        <f t="shared" si="39"/>
        <v>0</v>
      </c>
      <c r="IT15" s="162">
        <f t="shared" si="39"/>
        <v>0</v>
      </c>
      <c r="IU15" s="162">
        <f t="shared" si="39"/>
        <v>0</v>
      </c>
      <c r="IV15" s="162">
        <f t="shared" si="39"/>
        <v>0</v>
      </c>
      <c r="IW15" s="162">
        <f t="shared" si="39"/>
        <v>0</v>
      </c>
      <c r="IX15" s="162">
        <f t="shared" si="39"/>
        <v>0</v>
      </c>
      <c r="IY15" s="162">
        <f t="shared" si="39"/>
        <v>0</v>
      </c>
      <c r="IZ15" s="162">
        <f t="shared" si="39"/>
        <v>0</v>
      </c>
      <c r="JA15" s="162">
        <f t="shared" si="39"/>
        <v>0</v>
      </c>
      <c r="JB15" s="162">
        <f t="shared" si="39"/>
        <v>0</v>
      </c>
      <c r="JC15" s="162">
        <f t="shared" si="39"/>
        <v>0</v>
      </c>
      <c r="JD15" s="162">
        <f t="shared" si="39"/>
        <v>0</v>
      </c>
      <c r="JE15" s="162">
        <f t="shared" si="39"/>
        <v>0</v>
      </c>
      <c r="JF15" s="162">
        <f t="shared" si="39"/>
        <v>0</v>
      </c>
      <c r="JG15" s="162">
        <f t="shared" si="39"/>
        <v>0</v>
      </c>
      <c r="JH15" s="162">
        <f t="shared" si="39"/>
        <v>0</v>
      </c>
      <c r="JI15" s="162">
        <f t="shared" si="39"/>
        <v>0</v>
      </c>
      <c r="JJ15" s="162">
        <f t="shared" si="39"/>
        <v>0</v>
      </c>
      <c r="JK15" s="162">
        <f t="shared" si="39"/>
        <v>0</v>
      </c>
      <c r="JL15" s="162">
        <f t="shared" si="39"/>
        <v>0</v>
      </c>
      <c r="JM15" s="162">
        <f t="shared" si="39"/>
        <v>0</v>
      </c>
      <c r="JN15" s="162">
        <f t="shared" si="39"/>
        <v>0</v>
      </c>
      <c r="JO15" s="162">
        <f t="shared" si="39"/>
        <v>0</v>
      </c>
      <c r="JP15" s="162">
        <f t="shared" si="39"/>
        <v>0</v>
      </c>
      <c r="JQ15" s="162">
        <f t="shared" si="39"/>
        <v>0</v>
      </c>
      <c r="JR15" s="162">
        <f t="shared" si="39"/>
        <v>0</v>
      </c>
      <c r="JS15" s="162">
        <f t="shared" si="39"/>
        <v>0</v>
      </c>
      <c r="JT15" s="162">
        <f t="shared" si="39"/>
        <v>0</v>
      </c>
      <c r="JU15" s="162">
        <f t="shared" si="39"/>
        <v>0</v>
      </c>
      <c r="JV15" s="162">
        <f t="shared" si="39"/>
        <v>0</v>
      </c>
      <c r="JW15" s="162">
        <f t="shared" si="39"/>
        <v>0</v>
      </c>
      <c r="JX15" s="162">
        <f t="shared" si="39"/>
        <v>0</v>
      </c>
      <c r="JY15" s="162">
        <f t="shared" si="39"/>
        <v>0</v>
      </c>
      <c r="JZ15" s="162">
        <f t="shared" si="39"/>
        <v>0</v>
      </c>
      <c r="KA15" s="162">
        <f t="shared" si="39"/>
        <v>0</v>
      </c>
      <c r="KB15" s="162">
        <f t="shared" si="39"/>
        <v>0</v>
      </c>
      <c r="KC15" s="162">
        <f t="shared" si="39"/>
        <v>0</v>
      </c>
      <c r="KD15" s="162">
        <f t="shared" si="39"/>
        <v>0</v>
      </c>
      <c r="KE15" s="162">
        <f t="shared" si="39"/>
        <v>0</v>
      </c>
      <c r="KF15" s="162">
        <f t="shared" si="39"/>
        <v>0</v>
      </c>
      <c r="KG15" s="162">
        <f t="shared" si="39"/>
        <v>0</v>
      </c>
      <c r="KH15" s="162">
        <f t="shared" si="39"/>
        <v>0</v>
      </c>
      <c r="KI15" s="162">
        <f t="shared" si="39"/>
        <v>0</v>
      </c>
      <c r="KJ15" s="162">
        <f t="shared" si="39"/>
        <v>0</v>
      </c>
      <c r="KK15" s="162">
        <f t="shared" si="39"/>
        <v>0</v>
      </c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</row>
    <row r="16" ht="14.25" customHeight="1" spans="1:326" x14ac:dyDescent="0.25">
      <c r="A16" s="1">
        <v>1</v>
      </c>
      <c r="B16" s="1">
        <f t="shared" ref="B16:C16" si="40">B15+1</f>
        <v>6</v>
      </c>
      <c r="C16" s="232">
        <f t="shared" si="40"/>
        <v>43471</v>
      </c>
      <c r="D16" s="162">
        <f t="shared" si="9"/>
        <v>0</v>
      </c>
      <c r="E16" s="162">
        <f>(SUMIFS(Profile!$F$2:$F$17521,Profile!$B$2:$B$17521,$B16,Profile!$C$2:$C$17521,E$8))*$C$6</f>
        <v>0</v>
      </c>
      <c r="F16" s="162">
        <f>(SUMIFS(Profile!$F$2:$F$17521,Profile!$B$2:$B$17521,$B16,Profile!$C$2:$C$17521,F$8))*$C$6</f>
        <v>0</v>
      </c>
      <c r="G16" s="162">
        <f>(SUMIFS(Profile!$F$2:$F$17521,Profile!$B$2:$B$17521,$B16,Profile!$C$2:$C$17521,G$8))*$C$6</f>
        <v>0</v>
      </c>
      <c r="H16" s="162">
        <f>(SUMIFS(Profile!$F$2:$F$17521,Profile!$B$2:$B$17521,$B16,Profile!$C$2:$C$17521,H$8))*$C$6</f>
        <v>0</v>
      </c>
      <c r="I16" s="162">
        <f>(SUMIFS(Profile!$F$2:$F$17521,Profile!$B$2:$B$17521,$B16,Profile!$C$2:$C$17521,I$8))*$C$6</f>
        <v>0</v>
      </c>
      <c r="J16" s="162">
        <f>(SUMIFS(Profile!$F$2:$F$17521,Profile!$B$2:$B$17521,$B16,Profile!$C$2:$C$17521,J$8))*$C$6</f>
        <v>0</v>
      </c>
      <c r="K16" s="162">
        <f>(SUMIFS(Profile!$F$2:$F$17521,Profile!$B$2:$B$17521,$B16,Profile!$C$2:$C$17521,K$8))*$C$6</f>
        <v>0</v>
      </c>
      <c r="L16" s="162">
        <f>(SUMIFS(Profile!$F$2:$F$17521,Profile!$B$2:$B$17521,$B16,Profile!$C$2:$C$17521,L$8))*$C$6</f>
        <v>0</v>
      </c>
      <c r="M16" s="162">
        <f>(SUMIFS(Profile!$F$2:$F$17521,Profile!$B$2:$B$17521,$B16,Profile!$C$2:$C$17521,M$8))*$C$6</f>
        <v>0</v>
      </c>
      <c r="N16" s="162">
        <f>(SUMIFS(Profile!$F$2:$F$17521,Profile!$B$2:$B$17521,$B16,Profile!$C$2:$C$17521,N$8))*$C$6</f>
        <v>0</v>
      </c>
      <c r="O16" s="162">
        <f>(SUMIFS(Profile!$F$2:$F$17521,Profile!$B$2:$B$17521,$B16,Profile!$C$2:$C$17521,O$8))*$C$6</f>
        <v>0</v>
      </c>
      <c r="P16" s="162">
        <f>(SUMIFS(Profile!$F$2:$F$17521,Profile!$B$2:$B$17521,$B16,Profile!$C$2:$C$17521,P$8))*$C$6</f>
        <v>0</v>
      </c>
      <c r="Q16" s="162">
        <f>(SUMIFS(Profile!$F$2:$F$17521,Profile!$B$2:$B$17521,$B16,Profile!$C$2:$C$17521,Q$8))*$C$6</f>
        <v>0</v>
      </c>
      <c r="R16" s="162">
        <f>(SUMIFS(Profile!$F$2:$F$17521,Profile!$B$2:$B$17521,$B16,Profile!$C$2:$C$17521,R$8))*$C$6</f>
        <v>0</v>
      </c>
      <c r="S16" s="162">
        <f>(SUMIFS(Profile!$F$2:$F$17521,Profile!$B$2:$B$17521,$B16,Profile!$C$2:$C$17521,S$8))*$C$6</f>
        <v>0</v>
      </c>
      <c r="T16" s="162">
        <f>(SUMIFS(Profile!$F$2:$F$17521,Profile!$B$2:$B$17521,$B16,Profile!$C$2:$C$17521,T$8))*$C$6</f>
        <v>0</v>
      </c>
      <c r="U16" s="162">
        <f>(SUMIFS(Profile!$F$2:$F$17521,Profile!$B$2:$B$17521,$B16,Profile!$C$2:$C$17521,U$8))*$C$6</f>
        <v>0</v>
      </c>
      <c r="V16" s="162">
        <f>(SUMIFS(Profile!$F$2:$F$17521,Profile!$B$2:$B$17521,$B16,Profile!$C$2:$C$17521,V$8))*$C$6</f>
        <v>0</v>
      </c>
      <c r="W16" s="162">
        <f>(SUMIFS(Profile!$F$2:$F$17521,Profile!$B$2:$B$17521,$B16,Profile!$C$2:$C$17521,W$8))*$C$6</f>
        <v>0</v>
      </c>
      <c r="X16" s="162">
        <f>(SUMIFS(Profile!$F$2:$F$17521,Profile!$B$2:$B$17521,$B16,Profile!$C$2:$C$17521,X$8))*$C$6</f>
        <v>0</v>
      </c>
      <c r="Y16" s="162">
        <f>(SUMIFS(Profile!$F$2:$F$17521,Profile!$B$2:$B$17521,$B16,Profile!$C$2:$C$17521,Y$8))*$C$6</f>
        <v>0</v>
      </c>
      <c r="Z16" s="162">
        <f>(SUMIFS(Profile!$F$2:$F$17521,Profile!$B$2:$B$17521,$B16,Profile!$C$2:$C$17521,Z$8))*$C$6</f>
        <v>0</v>
      </c>
      <c r="AA16" s="162">
        <f>(SUMIFS(Profile!$F$2:$F$17521,Profile!$B$2:$B$17521,$B16,Profile!$C$2:$C$17521,AA$8))*$C$6</f>
        <v>0</v>
      </c>
      <c r="AB16" s="162">
        <f>(SUMIFS(Profile!$F$2:$F$17521,Profile!$B$2:$B$17521,$B16,Profile!$C$2:$C$17521,AB$8))*$C$6</f>
        <v>0</v>
      </c>
      <c r="AC16" s="162">
        <f>(SUMIFS(Profile!$F$2:$F$17521,Profile!$B$2:$B$17521,$B16,Profile!$C$2:$C$17521,AC$8))*$C$6</f>
        <v>0</v>
      </c>
      <c r="AD16" s="162">
        <f>(SUMIFS(Profile!$F$2:$F$17521,Profile!$B$2:$B$17521,$B16,Profile!$C$2:$C$17521,AD$8))*$C$6</f>
        <v>0</v>
      </c>
      <c r="AE16" s="162">
        <f>(SUMIFS(Profile!$F$2:$F$17521,Profile!$B$2:$B$17521,$B16,Profile!$C$2:$C$17521,AE$8))*$C$6</f>
        <v>0</v>
      </c>
      <c r="AF16" s="162">
        <f>(SUMIFS(Profile!$F$2:$F$17521,Profile!$B$2:$B$17521,$B16,Profile!$C$2:$C$17521,AF$8))*$C$6</f>
        <v>0</v>
      </c>
      <c r="AG16" s="162">
        <f>(SUMIFS(Profile!$F$2:$F$17521,Profile!$B$2:$B$17521,$B16,Profile!$C$2:$C$17521,AG$8))*$C$6</f>
        <v>0</v>
      </c>
      <c r="AH16" s="162">
        <f>(SUMIFS(Profile!$F$2:$F$17521,Profile!$B$2:$B$17521,$B16,Profile!$C$2:$C$17521,AH$8))*$C$6</f>
        <v>0</v>
      </c>
      <c r="AI16" s="162">
        <f>(SUMIFS(Profile!$F$2:$F$17521,Profile!$B$2:$B$17521,$B16,Profile!$C$2:$C$17521,AI$8))*$C$6</f>
        <v>0</v>
      </c>
      <c r="AJ16" s="162">
        <f>(SUMIFS(Profile!$F$2:$F$17521,Profile!$B$2:$B$17521,$B16,Profile!$C$2:$C$17521,AJ$8))*$C$6</f>
        <v>0</v>
      </c>
      <c r="AK16" s="162">
        <f>(SUMIFS(Profile!$F$2:$F$17521,Profile!$B$2:$B$17521,$B16,Profile!$C$2:$C$17521,AK$8))*$C$6</f>
        <v>0</v>
      </c>
      <c r="AL16" s="162">
        <f>(SUMIFS(Profile!$F$2:$F$17521,Profile!$B$2:$B$17521,$B16,Profile!$C$2:$C$17521,AL$8))*$C$6</f>
        <v>0</v>
      </c>
      <c r="AM16" s="162">
        <f>(SUMIFS(Profile!$F$2:$F$17521,Profile!$B$2:$B$17521,$B16,Profile!$C$2:$C$17521,AM$8))*$C$6</f>
        <v>0</v>
      </c>
      <c r="AN16" s="162">
        <f>(SUMIFS(Profile!$F$2:$F$17521,Profile!$B$2:$B$17521,$B16,Profile!$C$2:$C$17521,AN$8))*$C$6</f>
        <v>0</v>
      </c>
      <c r="AO16" s="162">
        <f>(SUMIFS(Profile!$F$2:$F$17521,Profile!$B$2:$B$17521,$B16,Profile!$C$2:$C$17521,AO$8))*$C$6</f>
        <v>0</v>
      </c>
      <c r="AP16" s="162">
        <f>(SUMIFS(Profile!$F$2:$F$17521,Profile!$B$2:$B$17521,$B16,Profile!$C$2:$C$17521,AP$8))*$C$6</f>
        <v>0</v>
      </c>
      <c r="AQ16" s="162">
        <f>(SUMIFS(Profile!$F$2:$F$17521,Profile!$B$2:$B$17521,$B16,Profile!$C$2:$C$17521,AQ$8))*$C$6</f>
        <v>0</v>
      </c>
      <c r="AR16" s="162">
        <f>(SUMIFS(Profile!$F$2:$F$17521,Profile!$B$2:$B$17521,$B16,Profile!$C$2:$C$17521,AR$8))*$C$6</f>
        <v>0</v>
      </c>
      <c r="AS16" s="162">
        <f>(SUMIFS(Profile!$F$2:$F$17521,Profile!$B$2:$B$17521,$B16,Profile!$C$2:$C$17521,AS$8))*$C$6</f>
        <v>0</v>
      </c>
      <c r="AT16" s="162">
        <f>(SUMIFS(Profile!$F$2:$F$17521,Profile!$B$2:$B$17521,$B16,Profile!$C$2:$C$17521,AT$8))*$C$6</f>
        <v>0</v>
      </c>
      <c r="AU16" s="162">
        <f>(SUMIFS(Profile!$F$2:$F$17521,Profile!$B$2:$B$17521,$B16,Profile!$C$2:$C$17521,AU$8))*$C$6</f>
        <v>0</v>
      </c>
      <c r="AV16" s="162">
        <f>(SUMIFS(Profile!$F$2:$F$17521,Profile!$B$2:$B$17521,$B16,Profile!$C$2:$C$17521,AV$8))*$C$6</f>
        <v>0</v>
      </c>
      <c r="AW16" s="162">
        <f>(SUMIFS(Profile!$F$2:$F$17521,Profile!$B$2:$B$17521,$B16,Profile!$C$2:$C$17521,AW$8))*$C$6</f>
        <v>0</v>
      </c>
      <c r="AX16" s="162">
        <f>(SUMIFS(Profile!$F$2:$F$17521,Profile!$B$2:$B$17521,$B16,Profile!$C$2:$C$17521,AX$8))*$C$6</f>
        <v>0</v>
      </c>
      <c r="AY16" s="162">
        <f>(SUMIFS(Profile!$F$2:$F$17521,Profile!$B$2:$B$17521,$B16,Profile!$C$2:$C$17521,AY$8))*$C$6</f>
        <v>0</v>
      </c>
      <c r="AZ16" s="162">
        <f>(SUMIFS(Profile!$F$2:$F$17521,Profile!$B$2:$B$17521,$B16,Profile!$C$2:$C$17521,AZ$8))*$C$6</f>
        <v>0</v>
      </c>
      <c r="BA16" s="162">
        <f t="shared" si="10"/>
        <v>0</v>
      </c>
      <c r="BB16" s="162">
        <f>(SUMIFS(Profile!$E$2:$E$17521,Profile!$B$2:$B$17521,$B16,Profile!$C$2:$C$17521,BB$8))*$C$9</f>
        <v>0</v>
      </c>
      <c r="BC16" s="162">
        <f>(SUMIFS(Profile!$E$2:$E$17521,Profile!$B$2:$B$17521,$B16,Profile!$C$2:$C$17521,BC$8))*$C$9</f>
        <v>0</v>
      </c>
      <c r="BD16" s="162">
        <f>(SUMIFS(Profile!$E$2:$E$17521,Profile!$B$2:$B$17521,$B16,Profile!$C$2:$C$17521,BD$8))*$C$9</f>
        <v>0</v>
      </c>
      <c r="BE16" s="162">
        <f>(SUMIFS(Profile!$E$2:$E$17521,Profile!$B$2:$B$17521,$B16,Profile!$C$2:$C$17521,BE$8))*$C$9</f>
        <v>0</v>
      </c>
      <c r="BF16" s="162">
        <f>(SUMIFS(Profile!$E$2:$E$17521,Profile!$B$2:$B$17521,$B16,Profile!$C$2:$C$17521,BF$8))*$C$9</f>
        <v>0</v>
      </c>
      <c r="BG16" s="162">
        <f>(SUMIFS(Profile!$E$2:$E$17521,Profile!$B$2:$B$17521,$B16,Profile!$C$2:$C$17521,BG$8))*$C$9</f>
        <v>0</v>
      </c>
      <c r="BH16" s="162">
        <f>(SUMIFS(Profile!$E$2:$E$17521,Profile!$B$2:$B$17521,$B16,Profile!$C$2:$C$17521,BH$8))*$C$9</f>
        <v>0</v>
      </c>
      <c r="BI16" s="162">
        <f>(SUMIFS(Profile!$E$2:$E$17521,Profile!$B$2:$B$17521,$B16,Profile!$C$2:$C$17521,BI$8))*$C$9</f>
        <v>0</v>
      </c>
      <c r="BJ16" s="162">
        <f>(SUMIFS(Profile!$E$2:$E$17521,Profile!$B$2:$B$17521,$B16,Profile!$C$2:$C$17521,BJ$8))*$C$9</f>
        <v>0</v>
      </c>
      <c r="BK16" s="162">
        <f>(SUMIFS(Profile!$E$2:$E$17521,Profile!$B$2:$B$17521,$B16,Profile!$C$2:$C$17521,BK$8))*$C$9</f>
        <v>0</v>
      </c>
      <c r="BL16" s="162">
        <f>(SUMIFS(Profile!$E$2:$E$17521,Profile!$B$2:$B$17521,$B16,Profile!$C$2:$C$17521,BL$8))*$C$9</f>
        <v>0</v>
      </c>
      <c r="BM16" s="162">
        <f>(SUMIFS(Profile!$E$2:$E$17521,Profile!$B$2:$B$17521,$B16,Profile!$C$2:$C$17521,BM$8))*$C$9</f>
        <v>0</v>
      </c>
      <c r="BN16" s="162">
        <f>(SUMIFS(Profile!$E$2:$E$17521,Profile!$B$2:$B$17521,$B16,Profile!$C$2:$C$17521,BN$8))*$C$9</f>
        <v>0</v>
      </c>
      <c r="BO16" s="162">
        <f>(SUMIFS(Profile!$E$2:$E$17521,Profile!$B$2:$B$17521,$B16,Profile!$C$2:$C$17521,BO$8))*$C$9</f>
        <v>0</v>
      </c>
      <c r="BP16" s="162">
        <f>(SUMIFS(Profile!$E$2:$E$17521,Profile!$B$2:$B$17521,$B16,Profile!$C$2:$C$17521,BP$8))*$C$9</f>
        <v>0</v>
      </c>
      <c r="BQ16" s="162">
        <f>(SUMIFS(Profile!$E$2:$E$17521,Profile!$B$2:$B$17521,$B16,Profile!$C$2:$C$17521,BQ$8))*$C$9</f>
        <v>0</v>
      </c>
      <c r="BR16" s="162">
        <f>(SUMIFS(Profile!$E$2:$E$17521,Profile!$B$2:$B$17521,$B16,Profile!$C$2:$C$17521,BR$8))*$C$9</f>
        <v>0</v>
      </c>
      <c r="BS16" s="162">
        <f>(SUMIFS(Profile!$E$2:$E$17521,Profile!$B$2:$B$17521,$B16,Profile!$C$2:$C$17521,BS$8))*$C$9</f>
        <v>0</v>
      </c>
      <c r="BT16" s="162">
        <f>(SUMIFS(Profile!$E$2:$E$17521,Profile!$B$2:$B$17521,$B16,Profile!$C$2:$C$17521,BT$8))*$C$9</f>
        <v>0</v>
      </c>
      <c r="BU16" s="162">
        <f>(SUMIFS(Profile!$E$2:$E$17521,Profile!$B$2:$B$17521,$B16,Profile!$C$2:$C$17521,BU$8))*$C$9</f>
        <v>0</v>
      </c>
      <c r="BV16" s="162">
        <f>(SUMIFS(Profile!$E$2:$E$17521,Profile!$B$2:$B$17521,$B16,Profile!$C$2:$C$17521,BV$8))*$C$9</f>
        <v>0</v>
      </c>
      <c r="BW16" s="162">
        <f>(SUMIFS(Profile!$E$2:$E$17521,Profile!$B$2:$B$17521,$B16,Profile!$C$2:$C$17521,BW$8))*$C$9</f>
        <v>0</v>
      </c>
      <c r="BX16" s="162">
        <f>(SUMIFS(Profile!$E$2:$E$17521,Profile!$B$2:$B$17521,$B16,Profile!$C$2:$C$17521,BX$8))*$C$9</f>
        <v>0</v>
      </c>
      <c r="BY16" s="162">
        <f>(SUMIFS(Profile!$E$2:$E$17521,Profile!$B$2:$B$17521,$B16,Profile!$C$2:$C$17521,BY$8))*$C$9</f>
        <v>0</v>
      </c>
      <c r="BZ16" s="162">
        <f>(SUMIFS(Profile!$E$2:$E$17521,Profile!$B$2:$B$17521,$B16,Profile!$C$2:$C$17521,BZ$8))*$C$9</f>
        <v>0</v>
      </c>
      <c r="CA16" s="162">
        <f>(SUMIFS(Profile!$E$2:$E$17521,Profile!$B$2:$B$17521,$B16,Profile!$C$2:$C$17521,CA$8))*$C$9</f>
        <v>0</v>
      </c>
      <c r="CB16" s="162">
        <f>(SUMIFS(Profile!$E$2:$E$17521,Profile!$B$2:$B$17521,$B16,Profile!$C$2:$C$17521,CB$8))*$C$9</f>
        <v>0</v>
      </c>
      <c r="CC16" s="162">
        <f>(SUMIFS(Profile!$E$2:$E$17521,Profile!$B$2:$B$17521,$B16,Profile!$C$2:$C$17521,CC$8))*$C$9</f>
        <v>0</v>
      </c>
      <c r="CD16" s="162">
        <f>(SUMIFS(Profile!$E$2:$E$17521,Profile!$B$2:$B$17521,$B16,Profile!$C$2:$C$17521,CD$8))*$C$9</f>
        <v>0</v>
      </c>
      <c r="CE16" s="162">
        <f>(SUMIFS(Profile!$E$2:$E$17521,Profile!$B$2:$B$17521,$B16,Profile!$C$2:$C$17521,CE$8))*$C$9</f>
        <v>0</v>
      </c>
      <c r="CF16" s="162">
        <f>(SUMIFS(Profile!$E$2:$E$17521,Profile!$B$2:$B$17521,$B16,Profile!$C$2:$C$17521,CF$8))*$C$9</f>
        <v>0</v>
      </c>
      <c r="CG16" s="162">
        <f>(SUMIFS(Profile!$E$2:$E$17521,Profile!$B$2:$B$17521,$B16,Profile!$C$2:$C$17521,CG$8))*$C$9</f>
        <v>0</v>
      </c>
      <c r="CH16" s="162">
        <f>(SUMIFS(Profile!$E$2:$E$17521,Profile!$B$2:$B$17521,$B16,Profile!$C$2:$C$17521,CH$8))*$C$9</f>
        <v>0</v>
      </c>
      <c r="CI16" s="162">
        <f>(SUMIFS(Profile!$E$2:$E$17521,Profile!$B$2:$B$17521,$B16,Profile!$C$2:$C$17521,CI$8))*$C$9</f>
        <v>0</v>
      </c>
      <c r="CJ16" s="162">
        <f>(SUMIFS(Profile!$E$2:$E$17521,Profile!$B$2:$B$17521,$B16,Profile!$C$2:$C$17521,CJ$8))*$C$9</f>
        <v>0</v>
      </c>
      <c r="CK16" s="162">
        <f>(SUMIFS(Profile!$E$2:$E$17521,Profile!$B$2:$B$17521,$B16,Profile!$C$2:$C$17521,CK$8))*$C$9</f>
        <v>0</v>
      </c>
      <c r="CL16" s="162">
        <f>(SUMIFS(Profile!$E$2:$E$17521,Profile!$B$2:$B$17521,$B16,Profile!$C$2:$C$17521,CL$8))*$C$9</f>
        <v>0</v>
      </c>
      <c r="CM16" s="162">
        <f>(SUMIFS(Profile!$E$2:$E$17521,Profile!$B$2:$B$17521,$B16,Profile!$C$2:$C$17521,CM$8))*$C$9</f>
        <v>0</v>
      </c>
      <c r="CN16" s="162">
        <f>(SUMIFS(Profile!$E$2:$E$17521,Profile!$B$2:$B$17521,$B16,Profile!$C$2:$C$17521,CN$8))*$C$9</f>
        <v>0</v>
      </c>
      <c r="CO16" s="162">
        <f>(SUMIFS(Profile!$E$2:$E$17521,Profile!$B$2:$B$17521,$B16,Profile!$C$2:$C$17521,CO$8))*$C$9</f>
        <v>0</v>
      </c>
      <c r="CP16" s="162">
        <f>(SUMIFS(Profile!$E$2:$E$17521,Profile!$B$2:$B$17521,$B16,Profile!$C$2:$C$17521,CP$8))*$C$9</f>
        <v>0</v>
      </c>
      <c r="CQ16" s="162">
        <f>(SUMIFS(Profile!$E$2:$E$17521,Profile!$B$2:$B$17521,$B16,Profile!$C$2:$C$17521,CQ$8))*$C$9</f>
        <v>0</v>
      </c>
      <c r="CR16" s="162">
        <f>(SUMIFS(Profile!$E$2:$E$17521,Profile!$B$2:$B$17521,$B16,Profile!$C$2:$C$17521,CR$8))*$C$9</f>
        <v>0</v>
      </c>
      <c r="CS16" s="162">
        <f>(SUMIFS(Profile!$E$2:$E$17521,Profile!$B$2:$B$17521,$B16,Profile!$C$2:$C$17521,CS$8))*$C$9</f>
        <v>0</v>
      </c>
      <c r="CT16" s="162">
        <f>(SUMIFS(Profile!$E$2:$E$17521,Profile!$B$2:$B$17521,$B16,Profile!$C$2:$C$17521,CT$8))*$C$9</f>
        <v>0</v>
      </c>
      <c r="CU16" s="162">
        <f>(SUMIFS(Profile!$E$2:$E$17521,Profile!$B$2:$B$17521,$B16,Profile!$C$2:$C$17521,CU$8))*$C$9</f>
        <v>0</v>
      </c>
      <c r="CV16" s="162">
        <f>(SUMIFS(Profile!$E$2:$E$17521,Profile!$B$2:$B$17521,$B16,Profile!$C$2:$C$17521,CV$8))*$C$9</f>
        <v>0</v>
      </c>
      <c r="CW16" s="162">
        <f>(SUMIFS(Profile!$E$2:$E$17521,Profile!$B$2:$B$17521,$B16,Profile!$C$2:$C$17521,CW$8))*$C$9</f>
        <v>0</v>
      </c>
      <c r="CX16" s="162">
        <f t="shared" si="11"/>
        <v>0</v>
      </c>
      <c r="CY16" s="162">
        <f t="shared" ref="CY16:ET16" si="41">MAX(BB16-E16,0)</f>
        <v>0</v>
      </c>
      <c r="CZ16" s="162">
        <f t="shared" si="41"/>
        <v>0</v>
      </c>
      <c r="DA16" s="162">
        <f t="shared" si="41"/>
        <v>0</v>
      </c>
      <c r="DB16" s="162">
        <f t="shared" si="41"/>
        <v>0</v>
      </c>
      <c r="DC16" s="162">
        <f t="shared" si="41"/>
        <v>0</v>
      </c>
      <c r="DD16" s="162">
        <f t="shared" si="41"/>
        <v>0</v>
      </c>
      <c r="DE16" s="162">
        <f t="shared" si="41"/>
        <v>0</v>
      </c>
      <c r="DF16" s="162">
        <f t="shared" si="41"/>
        <v>0</v>
      </c>
      <c r="DG16" s="162">
        <f t="shared" si="41"/>
        <v>0</v>
      </c>
      <c r="DH16" s="162">
        <f t="shared" si="41"/>
        <v>0</v>
      </c>
      <c r="DI16" s="162">
        <f t="shared" si="41"/>
        <v>0</v>
      </c>
      <c r="DJ16" s="162">
        <f t="shared" si="41"/>
        <v>0</v>
      </c>
      <c r="DK16" s="162">
        <f t="shared" si="41"/>
        <v>0</v>
      </c>
      <c r="DL16" s="162">
        <f t="shared" si="41"/>
        <v>0</v>
      </c>
      <c r="DM16" s="162">
        <f t="shared" si="41"/>
        <v>0</v>
      </c>
      <c r="DN16" s="162">
        <f t="shared" si="41"/>
        <v>0</v>
      </c>
      <c r="DO16" s="162">
        <f t="shared" si="41"/>
        <v>0</v>
      </c>
      <c r="DP16" s="162">
        <f t="shared" si="41"/>
        <v>0</v>
      </c>
      <c r="DQ16" s="162">
        <f t="shared" si="41"/>
        <v>0</v>
      </c>
      <c r="DR16" s="162">
        <f t="shared" si="41"/>
        <v>0</v>
      </c>
      <c r="DS16" s="162">
        <f t="shared" si="41"/>
        <v>0</v>
      </c>
      <c r="DT16" s="162">
        <f t="shared" si="41"/>
        <v>0</v>
      </c>
      <c r="DU16" s="162">
        <f t="shared" si="41"/>
        <v>0</v>
      </c>
      <c r="DV16" s="162">
        <f t="shared" si="41"/>
        <v>0</v>
      </c>
      <c r="DW16" s="162">
        <f t="shared" si="41"/>
        <v>0</v>
      </c>
      <c r="DX16" s="162">
        <f t="shared" si="41"/>
        <v>0</v>
      </c>
      <c r="DY16" s="162">
        <f t="shared" si="41"/>
        <v>0</v>
      </c>
      <c r="DZ16" s="162">
        <f t="shared" si="41"/>
        <v>0</v>
      </c>
      <c r="EA16" s="162">
        <f t="shared" si="41"/>
        <v>0</v>
      </c>
      <c r="EB16" s="162">
        <f t="shared" si="41"/>
        <v>0</v>
      </c>
      <c r="EC16" s="162">
        <f t="shared" si="41"/>
        <v>0</v>
      </c>
      <c r="ED16" s="162">
        <f t="shared" si="41"/>
        <v>0</v>
      </c>
      <c r="EE16" s="162">
        <f t="shared" si="41"/>
        <v>0</v>
      </c>
      <c r="EF16" s="162">
        <f t="shared" si="41"/>
        <v>0</v>
      </c>
      <c r="EG16" s="162">
        <f t="shared" si="41"/>
        <v>0</v>
      </c>
      <c r="EH16" s="162">
        <f t="shared" si="41"/>
        <v>0</v>
      </c>
      <c r="EI16" s="162">
        <f t="shared" si="41"/>
        <v>0</v>
      </c>
      <c r="EJ16" s="162">
        <f t="shared" si="41"/>
        <v>0</v>
      </c>
      <c r="EK16" s="162">
        <f t="shared" si="41"/>
        <v>0</v>
      </c>
      <c r="EL16" s="162">
        <f t="shared" si="41"/>
        <v>0</v>
      </c>
      <c r="EM16" s="162">
        <f t="shared" si="41"/>
        <v>0</v>
      </c>
      <c r="EN16" s="162">
        <f t="shared" si="41"/>
        <v>0</v>
      </c>
      <c r="EO16" s="162">
        <f t="shared" si="41"/>
        <v>0</v>
      </c>
      <c r="EP16" s="162">
        <f t="shared" si="41"/>
        <v>0</v>
      </c>
      <c r="EQ16" s="162">
        <f t="shared" si="41"/>
        <v>0</v>
      </c>
      <c r="ER16" s="162">
        <f t="shared" si="41"/>
        <v>0</v>
      </c>
      <c r="ES16" s="162">
        <f t="shared" si="41"/>
        <v>0</v>
      </c>
      <c r="ET16" s="162">
        <f t="shared" si="41"/>
        <v>0</v>
      </c>
      <c r="EU16" s="162">
        <f t="shared" si="13"/>
        <v>0</v>
      </c>
      <c r="EV16" s="162">
        <f t="shared" ref="EV16:GQ16" si="42">BB16-CY16</f>
        <v>0</v>
      </c>
      <c r="EW16" s="162">
        <f t="shared" si="42"/>
        <v>0</v>
      </c>
      <c r="EX16" s="162">
        <f t="shared" si="42"/>
        <v>0</v>
      </c>
      <c r="EY16" s="162">
        <f t="shared" si="42"/>
        <v>0</v>
      </c>
      <c r="EZ16" s="162">
        <f t="shared" si="42"/>
        <v>0</v>
      </c>
      <c r="FA16" s="162">
        <f t="shared" si="42"/>
        <v>0</v>
      </c>
      <c r="FB16" s="162">
        <f t="shared" si="42"/>
        <v>0</v>
      </c>
      <c r="FC16" s="162">
        <f t="shared" si="42"/>
        <v>0</v>
      </c>
      <c r="FD16" s="162">
        <f t="shared" si="42"/>
        <v>0</v>
      </c>
      <c r="FE16" s="162">
        <f t="shared" si="42"/>
        <v>0</v>
      </c>
      <c r="FF16" s="162">
        <f t="shared" si="42"/>
        <v>0</v>
      </c>
      <c r="FG16" s="162">
        <f t="shared" si="42"/>
        <v>0</v>
      </c>
      <c r="FH16" s="162">
        <f t="shared" si="42"/>
        <v>0</v>
      </c>
      <c r="FI16" s="162">
        <f t="shared" si="42"/>
        <v>0</v>
      </c>
      <c r="FJ16" s="162">
        <f t="shared" si="42"/>
        <v>0</v>
      </c>
      <c r="FK16" s="162">
        <f t="shared" si="42"/>
        <v>0</v>
      </c>
      <c r="FL16" s="162">
        <f t="shared" si="42"/>
        <v>0</v>
      </c>
      <c r="FM16" s="162">
        <f t="shared" si="42"/>
        <v>0</v>
      </c>
      <c r="FN16" s="162">
        <f t="shared" si="42"/>
        <v>0</v>
      </c>
      <c r="FO16" s="162">
        <f t="shared" si="42"/>
        <v>0</v>
      </c>
      <c r="FP16" s="162">
        <f t="shared" si="42"/>
        <v>0</v>
      </c>
      <c r="FQ16" s="162">
        <f t="shared" si="42"/>
        <v>0</v>
      </c>
      <c r="FR16" s="162">
        <f t="shared" si="42"/>
        <v>0</v>
      </c>
      <c r="FS16" s="162">
        <f t="shared" si="42"/>
        <v>0</v>
      </c>
      <c r="FT16" s="162">
        <f t="shared" si="42"/>
        <v>0</v>
      </c>
      <c r="FU16" s="162">
        <f t="shared" si="42"/>
        <v>0</v>
      </c>
      <c r="FV16" s="162">
        <f t="shared" si="42"/>
        <v>0</v>
      </c>
      <c r="FW16" s="162">
        <f t="shared" si="42"/>
        <v>0</v>
      </c>
      <c r="FX16" s="162">
        <f t="shared" si="42"/>
        <v>0</v>
      </c>
      <c r="FY16" s="162">
        <f t="shared" si="42"/>
        <v>0</v>
      </c>
      <c r="FZ16" s="162">
        <f t="shared" si="42"/>
        <v>0</v>
      </c>
      <c r="GA16" s="162">
        <f t="shared" si="42"/>
        <v>0</v>
      </c>
      <c r="GB16" s="162">
        <f t="shared" si="42"/>
        <v>0</v>
      </c>
      <c r="GC16" s="162">
        <f t="shared" si="42"/>
        <v>0</v>
      </c>
      <c r="GD16" s="162">
        <f t="shared" si="42"/>
        <v>0</v>
      </c>
      <c r="GE16" s="162">
        <f t="shared" si="42"/>
        <v>0</v>
      </c>
      <c r="GF16" s="162">
        <f t="shared" si="42"/>
        <v>0</v>
      </c>
      <c r="GG16" s="162">
        <f t="shared" si="42"/>
        <v>0</v>
      </c>
      <c r="GH16" s="162">
        <f t="shared" si="42"/>
        <v>0</v>
      </c>
      <c r="GI16" s="162">
        <f t="shared" si="42"/>
        <v>0</v>
      </c>
      <c r="GJ16" s="162">
        <f t="shared" si="42"/>
        <v>0</v>
      </c>
      <c r="GK16" s="162">
        <f t="shared" si="42"/>
        <v>0</v>
      </c>
      <c r="GL16" s="162">
        <f t="shared" si="42"/>
        <v>0</v>
      </c>
      <c r="GM16" s="162">
        <f t="shared" si="42"/>
        <v>0</v>
      </c>
      <c r="GN16" s="162">
        <f t="shared" si="42"/>
        <v>0</v>
      </c>
      <c r="GO16" s="162">
        <f t="shared" si="42"/>
        <v>0</v>
      </c>
      <c r="GP16" s="162">
        <f t="shared" si="42"/>
        <v>0</v>
      </c>
      <c r="GQ16" s="162">
        <f t="shared" si="42"/>
        <v>0</v>
      </c>
      <c r="GR16" s="162">
        <f t="shared" si="15"/>
        <v>0</v>
      </c>
      <c r="GS16" s="162">
        <f t="shared" ref="GS16:IN16" si="43">E16-EV16</f>
        <v>0</v>
      </c>
      <c r="GT16" s="162">
        <f t="shared" si="43"/>
        <v>0</v>
      </c>
      <c r="GU16" s="162">
        <f t="shared" si="43"/>
        <v>0</v>
      </c>
      <c r="GV16" s="162">
        <f t="shared" si="43"/>
        <v>0</v>
      </c>
      <c r="GW16" s="162">
        <f t="shared" si="43"/>
        <v>0</v>
      </c>
      <c r="GX16" s="162">
        <f t="shared" si="43"/>
        <v>0</v>
      </c>
      <c r="GY16" s="162">
        <f t="shared" si="43"/>
        <v>0</v>
      </c>
      <c r="GZ16" s="162">
        <f t="shared" si="43"/>
        <v>0</v>
      </c>
      <c r="HA16" s="162">
        <f t="shared" si="43"/>
        <v>0</v>
      </c>
      <c r="HB16" s="162">
        <f t="shared" si="43"/>
        <v>0</v>
      </c>
      <c r="HC16" s="162">
        <f t="shared" si="43"/>
        <v>0</v>
      </c>
      <c r="HD16" s="162">
        <f t="shared" si="43"/>
        <v>0</v>
      </c>
      <c r="HE16" s="162">
        <f t="shared" si="43"/>
        <v>0</v>
      </c>
      <c r="HF16" s="162">
        <f t="shared" si="43"/>
        <v>0</v>
      </c>
      <c r="HG16" s="162">
        <f t="shared" si="43"/>
        <v>0</v>
      </c>
      <c r="HH16" s="162">
        <f t="shared" si="43"/>
        <v>0</v>
      </c>
      <c r="HI16" s="162">
        <f t="shared" si="43"/>
        <v>0</v>
      </c>
      <c r="HJ16" s="162">
        <f t="shared" si="43"/>
        <v>0</v>
      </c>
      <c r="HK16" s="162">
        <f t="shared" si="43"/>
        <v>0</v>
      </c>
      <c r="HL16" s="162">
        <f t="shared" si="43"/>
        <v>0</v>
      </c>
      <c r="HM16" s="162">
        <f t="shared" si="43"/>
        <v>0</v>
      </c>
      <c r="HN16" s="162">
        <f t="shared" si="43"/>
        <v>0</v>
      </c>
      <c r="HO16" s="162">
        <f t="shared" si="43"/>
        <v>0</v>
      </c>
      <c r="HP16" s="162">
        <f t="shared" si="43"/>
        <v>0</v>
      </c>
      <c r="HQ16" s="162">
        <f t="shared" si="43"/>
        <v>0</v>
      </c>
      <c r="HR16" s="162">
        <f t="shared" si="43"/>
        <v>0</v>
      </c>
      <c r="HS16" s="162">
        <f t="shared" si="43"/>
        <v>0</v>
      </c>
      <c r="HT16" s="162">
        <f t="shared" si="43"/>
        <v>0</v>
      </c>
      <c r="HU16" s="162">
        <f t="shared" si="43"/>
        <v>0</v>
      </c>
      <c r="HV16" s="162">
        <f t="shared" si="43"/>
        <v>0</v>
      </c>
      <c r="HW16" s="162">
        <f t="shared" si="43"/>
        <v>0</v>
      </c>
      <c r="HX16" s="162">
        <f t="shared" si="43"/>
        <v>0</v>
      </c>
      <c r="HY16" s="162">
        <f t="shared" si="43"/>
        <v>0</v>
      </c>
      <c r="HZ16" s="162">
        <f t="shared" si="43"/>
        <v>0</v>
      </c>
      <c r="IA16" s="162">
        <f t="shared" si="43"/>
        <v>0</v>
      </c>
      <c r="IB16" s="162">
        <f t="shared" si="43"/>
        <v>0</v>
      </c>
      <c r="IC16" s="162">
        <f t="shared" si="43"/>
        <v>0</v>
      </c>
      <c r="ID16" s="162">
        <f t="shared" si="43"/>
        <v>0</v>
      </c>
      <c r="IE16" s="162">
        <f t="shared" si="43"/>
        <v>0</v>
      </c>
      <c r="IF16" s="162">
        <f t="shared" si="43"/>
        <v>0</v>
      </c>
      <c r="IG16" s="162">
        <f t="shared" si="43"/>
        <v>0</v>
      </c>
      <c r="IH16" s="162">
        <f t="shared" si="43"/>
        <v>0</v>
      </c>
      <c r="II16" s="162">
        <f t="shared" si="43"/>
        <v>0</v>
      </c>
      <c r="IJ16" s="162">
        <f t="shared" si="43"/>
        <v>0</v>
      </c>
      <c r="IK16" s="162">
        <f t="shared" si="43"/>
        <v>0</v>
      </c>
      <c r="IL16" s="162">
        <f t="shared" si="43"/>
        <v>0</v>
      </c>
      <c r="IM16" s="162">
        <f t="shared" si="43"/>
        <v>0</v>
      </c>
      <c r="IN16" s="162">
        <f t="shared" si="43"/>
        <v>0</v>
      </c>
      <c r="IO16" s="162">
        <f t="shared" si="17"/>
        <v>0</v>
      </c>
      <c r="IP16" s="162">
        <f t="shared" si="23"/>
        <v>0</v>
      </c>
      <c r="IQ16" s="162">
        <f t="shared" ref="IQ16:KK16" si="44">MAX((MIN(CZ16+IP16,$IO$7))-GT16,0)</f>
        <v>0</v>
      </c>
      <c r="IR16" s="162">
        <f t="shared" si="44"/>
        <v>0</v>
      </c>
      <c r="IS16" s="162">
        <f t="shared" si="44"/>
        <v>0</v>
      </c>
      <c r="IT16" s="162">
        <f t="shared" si="44"/>
        <v>0</v>
      </c>
      <c r="IU16" s="162">
        <f t="shared" si="44"/>
        <v>0</v>
      </c>
      <c r="IV16" s="162">
        <f t="shared" si="44"/>
        <v>0</v>
      </c>
      <c r="IW16" s="162">
        <f t="shared" si="44"/>
        <v>0</v>
      </c>
      <c r="IX16" s="162">
        <f t="shared" si="44"/>
        <v>0</v>
      </c>
      <c r="IY16" s="162">
        <f t="shared" si="44"/>
        <v>0</v>
      </c>
      <c r="IZ16" s="162">
        <f t="shared" si="44"/>
        <v>0</v>
      </c>
      <c r="JA16" s="162">
        <f t="shared" si="44"/>
        <v>0</v>
      </c>
      <c r="JB16" s="162">
        <f t="shared" si="44"/>
        <v>0</v>
      </c>
      <c r="JC16" s="162">
        <f t="shared" si="44"/>
        <v>0</v>
      </c>
      <c r="JD16" s="162">
        <f t="shared" si="44"/>
        <v>0</v>
      </c>
      <c r="JE16" s="162">
        <f t="shared" si="44"/>
        <v>0</v>
      </c>
      <c r="JF16" s="162">
        <f t="shared" si="44"/>
        <v>0</v>
      </c>
      <c r="JG16" s="162">
        <f t="shared" si="44"/>
        <v>0</v>
      </c>
      <c r="JH16" s="162">
        <f t="shared" si="44"/>
        <v>0</v>
      </c>
      <c r="JI16" s="162">
        <f t="shared" si="44"/>
        <v>0</v>
      </c>
      <c r="JJ16" s="162">
        <f t="shared" si="44"/>
        <v>0</v>
      </c>
      <c r="JK16" s="162">
        <f t="shared" si="44"/>
        <v>0</v>
      </c>
      <c r="JL16" s="162">
        <f t="shared" si="44"/>
        <v>0</v>
      </c>
      <c r="JM16" s="162">
        <f t="shared" si="44"/>
        <v>0</v>
      </c>
      <c r="JN16" s="162">
        <f t="shared" si="44"/>
        <v>0</v>
      </c>
      <c r="JO16" s="162">
        <f t="shared" si="44"/>
        <v>0</v>
      </c>
      <c r="JP16" s="162">
        <f t="shared" si="44"/>
        <v>0</v>
      </c>
      <c r="JQ16" s="162">
        <f t="shared" si="44"/>
        <v>0</v>
      </c>
      <c r="JR16" s="162">
        <f t="shared" si="44"/>
        <v>0</v>
      </c>
      <c r="JS16" s="162">
        <f t="shared" si="44"/>
        <v>0</v>
      </c>
      <c r="JT16" s="162">
        <f t="shared" si="44"/>
        <v>0</v>
      </c>
      <c r="JU16" s="162">
        <f t="shared" si="44"/>
        <v>0</v>
      </c>
      <c r="JV16" s="162">
        <f t="shared" si="44"/>
        <v>0</v>
      </c>
      <c r="JW16" s="162">
        <f t="shared" si="44"/>
        <v>0</v>
      </c>
      <c r="JX16" s="162">
        <f t="shared" si="44"/>
        <v>0</v>
      </c>
      <c r="JY16" s="162">
        <f t="shared" si="44"/>
        <v>0</v>
      </c>
      <c r="JZ16" s="162">
        <f t="shared" si="44"/>
        <v>0</v>
      </c>
      <c r="KA16" s="162">
        <f t="shared" si="44"/>
        <v>0</v>
      </c>
      <c r="KB16" s="162">
        <f t="shared" si="44"/>
        <v>0</v>
      </c>
      <c r="KC16" s="162">
        <f t="shared" si="44"/>
        <v>0</v>
      </c>
      <c r="KD16" s="162">
        <f t="shared" si="44"/>
        <v>0</v>
      </c>
      <c r="KE16" s="162">
        <f t="shared" si="44"/>
        <v>0</v>
      </c>
      <c r="KF16" s="162">
        <f t="shared" si="44"/>
        <v>0</v>
      </c>
      <c r="KG16" s="162">
        <f t="shared" si="44"/>
        <v>0</v>
      </c>
      <c r="KH16" s="162">
        <f t="shared" si="44"/>
        <v>0</v>
      </c>
      <c r="KI16" s="162">
        <f t="shared" si="44"/>
        <v>0</v>
      </c>
      <c r="KJ16" s="162">
        <f t="shared" si="44"/>
        <v>0</v>
      </c>
      <c r="KK16" s="162">
        <f t="shared" si="44"/>
        <v>0</v>
      </c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</row>
    <row r="17" ht="14.25" customHeight="1" spans="1:326" x14ac:dyDescent="0.25">
      <c r="A17" s="1">
        <v>1</v>
      </c>
      <c r="B17" s="1">
        <f t="shared" ref="B17:C17" si="45">B16+1</f>
        <v>7</v>
      </c>
      <c r="C17" s="232">
        <f t="shared" si="45"/>
        <v>43472</v>
      </c>
      <c r="D17" s="162">
        <f t="shared" si="9"/>
        <v>0</v>
      </c>
      <c r="E17" s="162">
        <f>(SUMIFS(Profile!$F$2:$F$17521,Profile!$B$2:$B$17521,$B17,Profile!$C$2:$C$17521,E$8))*$C$6</f>
        <v>0</v>
      </c>
      <c r="F17" s="162">
        <f>(SUMIFS(Profile!$F$2:$F$17521,Profile!$B$2:$B$17521,$B17,Profile!$C$2:$C$17521,F$8))*$C$6</f>
        <v>0</v>
      </c>
      <c r="G17" s="162">
        <f>(SUMIFS(Profile!$F$2:$F$17521,Profile!$B$2:$B$17521,$B17,Profile!$C$2:$C$17521,G$8))*$C$6</f>
        <v>0</v>
      </c>
      <c r="H17" s="162">
        <f>(SUMIFS(Profile!$F$2:$F$17521,Profile!$B$2:$B$17521,$B17,Profile!$C$2:$C$17521,H$8))*$C$6</f>
        <v>0</v>
      </c>
      <c r="I17" s="162">
        <f>(SUMIFS(Profile!$F$2:$F$17521,Profile!$B$2:$B$17521,$B17,Profile!$C$2:$C$17521,I$8))*$C$6</f>
        <v>0</v>
      </c>
      <c r="J17" s="162">
        <f>(SUMIFS(Profile!$F$2:$F$17521,Profile!$B$2:$B$17521,$B17,Profile!$C$2:$C$17521,J$8))*$C$6</f>
        <v>0</v>
      </c>
      <c r="K17" s="162">
        <f>(SUMIFS(Profile!$F$2:$F$17521,Profile!$B$2:$B$17521,$B17,Profile!$C$2:$C$17521,K$8))*$C$6</f>
        <v>0</v>
      </c>
      <c r="L17" s="162">
        <f>(SUMIFS(Profile!$F$2:$F$17521,Profile!$B$2:$B$17521,$B17,Profile!$C$2:$C$17521,L$8))*$C$6</f>
        <v>0</v>
      </c>
      <c r="M17" s="162">
        <f>(SUMIFS(Profile!$F$2:$F$17521,Profile!$B$2:$B$17521,$B17,Profile!$C$2:$C$17521,M$8))*$C$6</f>
        <v>0</v>
      </c>
      <c r="N17" s="162">
        <f>(SUMIFS(Profile!$F$2:$F$17521,Profile!$B$2:$B$17521,$B17,Profile!$C$2:$C$17521,N$8))*$C$6</f>
        <v>0</v>
      </c>
      <c r="O17" s="162">
        <f>(SUMIFS(Profile!$F$2:$F$17521,Profile!$B$2:$B$17521,$B17,Profile!$C$2:$C$17521,O$8))*$C$6</f>
        <v>0</v>
      </c>
      <c r="P17" s="162">
        <f>(SUMIFS(Profile!$F$2:$F$17521,Profile!$B$2:$B$17521,$B17,Profile!$C$2:$C$17521,P$8))*$C$6</f>
        <v>0</v>
      </c>
      <c r="Q17" s="162">
        <f>(SUMIFS(Profile!$F$2:$F$17521,Profile!$B$2:$B$17521,$B17,Profile!$C$2:$C$17521,Q$8))*$C$6</f>
        <v>0</v>
      </c>
      <c r="R17" s="162">
        <f>(SUMIFS(Profile!$F$2:$F$17521,Profile!$B$2:$B$17521,$B17,Profile!$C$2:$C$17521,R$8))*$C$6</f>
        <v>0</v>
      </c>
      <c r="S17" s="162">
        <f>(SUMIFS(Profile!$F$2:$F$17521,Profile!$B$2:$B$17521,$B17,Profile!$C$2:$C$17521,S$8))*$C$6</f>
        <v>0</v>
      </c>
      <c r="T17" s="162">
        <f>(SUMIFS(Profile!$F$2:$F$17521,Profile!$B$2:$B$17521,$B17,Profile!$C$2:$C$17521,T$8))*$C$6</f>
        <v>0</v>
      </c>
      <c r="U17" s="162">
        <f>(SUMIFS(Profile!$F$2:$F$17521,Profile!$B$2:$B$17521,$B17,Profile!$C$2:$C$17521,U$8))*$C$6</f>
        <v>0</v>
      </c>
      <c r="V17" s="162">
        <f>(SUMIFS(Profile!$F$2:$F$17521,Profile!$B$2:$B$17521,$B17,Profile!$C$2:$C$17521,V$8))*$C$6</f>
        <v>0</v>
      </c>
      <c r="W17" s="162">
        <f>(SUMIFS(Profile!$F$2:$F$17521,Profile!$B$2:$B$17521,$B17,Profile!$C$2:$C$17521,W$8))*$C$6</f>
        <v>0</v>
      </c>
      <c r="X17" s="162">
        <f>(SUMIFS(Profile!$F$2:$F$17521,Profile!$B$2:$B$17521,$B17,Profile!$C$2:$C$17521,X$8))*$C$6</f>
        <v>0</v>
      </c>
      <c r="Y17" s="162">
        <f>(SUMIFS(Profile!$F$2:$F$17521,Profile!$B$2:$B$17521,$B17,Profile!$C$2:$C$17521,Y$8))*$C$6</f>
        <v>0</v>
      </c>
      <c r="Z17" s="162">
        <f>(SUMIFS(Profile!$F$2:$F$17521,Profile!$B$2:$B$17521,$B17,Profile!$C$2:$C$17521,Z$8))*$C$6</f>
        <v>0</v>
      </c>
      <c r="AA17" s="162">
        <f>(SUMIFS(Profile!$F$2:$F$17521,Profile!$B$2:$B$17521,$B17,Profile!$C$2:$C$17521,AA$8))*$C$6</f>
        <v>0</v>
      </c>
      <c r="AB17" s="162">
        <f>(SUMIFS(Profile!$F$2:$F$17521,Profile!$B$2:$B$17521,$B17,Profile!$C$2:$C$17521,AB$8))*$C$6</f>
        <v>0</v>
      </c>
      <c r="AC17" s="162">
        <f>(SUMIFS(Profile!$F$2:$F$17521,Profile!$B$2:$B$17521,$B17,Profile!$C$2:$C$17521,AC$8))*$C$6</f>
        <v>0</v>
      </c>
      <c r="AD17" s="162">
        <f>(SUMIFS(Profile!$F$2:$F$17521,Profile!$B$2:$B$17521,$B17,Profile!$C$2:$C$17521,AD$8))*$C$6</f>
        <v>0</v>
      </c>
      <c r="AE17" s="162">
        <f>(SUMIFS(Profile!$F$2:$F$17521,Profile!$B$2:$B$17521,$B17,Profile!$C$2:$C$17521,AE$8))*$C$6</f>
        <v>0</v>
      </c>
      <c r="AF17" s="162">
        <f>(SUMIFS(Profile!$F$2:$F$17521,Profile!$B$2:$B$17521,$B17,Profile!$C$2:$C$17521,AF$8))*$C$6</f>
        <v>0</v>
      </c>
      <c r="AG17" s="162">
        <f>(SUMIFS(Profile!$F$2:$F$17521,Profile!$B$2:$B$17521,$B17,Profile!$C$2:$C$17521,AG$8))*$C$6</f>
        <v>0</v>
      </c>
      <c r="AH17" s="162">
        <f>(SUMIFS(Profile!$F$2:$F$17521,Profile!$B$2:$B$17521,$B17,Profile!$C$2:$C$17521,AH$8))*$C$6</f>
        <v>0</v>
      </c>
      <c r="AI17" s="162">
        <f>(SUMIFS(Profile!$F$2:$F$17521,Profile!$B$2:$B$17521,$B17,Profile!$C$2:$C$17521,AI$8))*$C$6</f>
        <v>0</v>
      </c>
      <c r="AJ17" s="162">
        <f>(SUMIFS(Profile!$F$2:$F$17521,Profile!$B$2:$B$17521,$B17,Profile!$C$2:$C$17521,AJ$8))*$C$6</f>
        <v>0</v>
      </c>
      <c r="AK17" s="162">
        <f>(SUMIFS(Profile!$F$2:$F$17521,Profile!$B$2:$B$17521,$B17,Profile!$C$2:$C$17521,AK$8))*$C$6</f>
        <v>0</v>
      </c>
      <c r="AL17" s="162">
        <f>(SUMIFS(Profile!$F$2:$F$17521,Profile!$B$2:$B$17521,$B17,Profile!$C$2:$C$17521,AL$8))*$C$6</f>
        <v>0</v>
      </c>
      <c r="AM17" s="162">
        <f>(SUMIFS(Profile!$F$2:$F$17521,Profile!$B$2:$B$17521,$B17,Profile!$C$2:$C$17521,AM$8))*$C$6</f>
        <v>0</v>
      </c>
      <c r="AN17" s="162">
        <f>(SUMIFS(Profile!$F$2:$F$17521,Profile!$B$2:$B$17521,$B17,Profile!$C$2:$C$17521,AN$8))*$C$6</f>
        <v>0</v>
      </c>
      <c r="AO17" s="162">
        <f>(SUMIFS(Profile!$F$2:$F$17521,Profile!$B$2:$B$17521,$B17,Profile!$C$2:$C$17521,AO$8))*$C$6</f>
        <v>0</v>
      </c>
      <c r="AP17" s="162">
        <f>(SUMIFS(Profile!$F$2:$F$17521,Profile!$B$2:$B$17521,$B17,Profile!$C$2:$C$17521,AP$8))*$C$6</f>
        <v>0</v>
      </c>
      <c r="AQ17" s="162">
        <f>(SUMIFS(Profile!$F$2:$F$17521,Profile!$B$2:$B$17521,$B17,Profile!$C$2:$C$17521,AQ$8))*$C$6</f>
        <v>0</v>
      </c>
      <c r="AR17" s="162">
        <f>(SUMIFS(Profile!$F$2:$F$17521,Profile!$B$2:$B$17521,$B17,Profile!$C$2:$C$17521,AR$8))*$C$6</f>
        <v>0</v>
      </c>
      <c r="AS17" s="162">
        <f>(SUMIFS(Profile!$F$2:$F$17521,Profile!$B$2:$B$17521,$B17,Profile!$C$2:$C$17521,AS$8))*$C$6</f>
        <v>0</v>
      </c>
      <c r="AT17" s="162">
        <f>(SUMIFS(Profile!$F$2:$F$17521,Profile!$B$2:$B$17521,$B17,Profile!$C$2:$C$17521,AT$8))*$C$6</f>
        <v>0</v>
      </c>
      <c r="AU17" s="162">
        <f>(SUMIFS(Profile!$F$2:$F$17521,Profile!$B$2:$B$17521,$B17,Profile!$C$2:$C$17521,AU$8))*$C$6</f>
        <v>0</v>
      </c>
      <c r="AV17" s="162">
        <f>(SUMIFS(Profile!$F$2:$F$17521,Profile!$B$2:$B$17521,$B17,Profile!$C$2:$C$17521,AV$8))*$C$6</f>
        <v>0</v>
      </c>
      <c r="AW17" s="162">
        <f>(SUMIFS(Profile!$F$2:$F$17521,Profile!$B$2:$B$17521,$B17,Profile!$C$2:$C$17521,AW$8))*$C$6</f>
        <v>0</v>
      </c>
      <c r="AX17" s="162">
        <f>(SUMIFS(Profile!$F$2:$F$17521,Profile!$B$2:$B$17521,$B17,Profile!$C$2:$C$17521,AX$8))*$C$6</f>
        <v>0</v>
      </c>
      <c r="AY17" s="162">
        <f>(SUMIFS(Profile!$F$2:$F$17521,Profile!$B$2:$B$17521,$B17,Profile!$C$2:$C$17521,AY$8))*$C$6</f>
        <v>0</v>
      </c>
      <c r="AZ17" s="162">
        <f>(SUMIFS(Profile!$F$2:$F$17521,Profile!$B$2:$B$17521,$B17,Profile!$C$2:$C$17521,AZ$8))*$C$6</f>
        <v>0</v>
      </c>
      <c r="BA17" s="162">
        <f t="shared" si="10"/>
        <v>0</v>
      </c>
      <c r="BB17" s="162">
        <f>(SUMIFS(Profile!$E$2:$E$17521,Profile!$B$2:$B$17521,$B17,Profile!$C$2:$C$17521,BB$8))*$C$9</f>
        <v>0</v>
      </c>
      <c r="BC17" s="162">
        <f>(SUMIFS(Profile!$E$2:$E$17521,Profile!$B$2:$B$17521,$B17,Profile!$C$2:$C$17521,BC$8))*$C$9</f>
        <v>0</v>
      </c>
      <c r="BD17" s="162">
        <f>(SUMIFS(Profile!$E$2:$E$17521,Profile!$B$2:$B$17521,$B17,Profile!$C$2:$C$17521,BD$8))*$C$9</f>
        <v>0</v>
      </c>
      <c r="BE17" s="162">
        <f>(SUMIFS(Profile!$E$2:$E$17521,Profile!$B$2:$B$17521,$B17,Profile!$C$2:$C$17521,BE$8))*$C$9</f>
        <v>0</v>
      </c>
      <c r="BF17" s="162">
        <f>(SUMIFS(Profile!$E$2:$E$17521,Profile!$B$2:$B$17521,$B17,Profile!$C$2:$C$17521,BF$8))*$C$9</f>
        <v>0</v>
      </c>
      <c r="BG17" s="162">
        <f>(SUMIFS(Profile!$E$2:$E$17521,Profile!$B$2:$B$17521,$B17,Profile!$C$2:$C$17521,BG$8))*$C$9</f>
        <v>0</v>
      </c>
      <c r="BH17" s="162">
        <f>(SUMIFS(Profile!$E$2:$E$17521,Profile!$B$2:$B$17521,$B17,Profile!$C$2:$C$17521,BH$8))*$C$9</f>
        <v>0</v>
      </c>
      <c r="BI17" s="162">
        <f>(SUMIFS(Profile!$E$2:$E$17521,Profile!$B$2:$B$17521,$B17,Profile!$C$2:$C$17521,BI$8))*$C$9</f>
        <v>0</v>
      </c>
      <c r="BJ17" s="162">
        <f>(SUMIFS(Profile!$E$2:$E$17521,Profile!$B$2:$B$17521,$B17,Profile!$C$2:$C$17521,BJ$8))*$C$9</f>
        <v>0</v>
      </c>
      <c r="BK17" s="162">
        <f>(SUMIFS(Profile!$E$2:$E$17521,Profile!$B$2:$B$17521,$B17,Profile!$C$2:$C$17521,BK$8))*$C$9</f>
        <v>0</v>
      </c>
      <c r="BL17" s="162">
        <f>(SUMIFS(Profile!$E$2:$E$17521,Profile!$B$2:$B$17521,$B17,Profile!$C$2:$C$17521,BL$8))*$C$9</f>
        <v>0</v>
      </c>
      <c r="BM17" s="162">
        <f>(SUMIFS(Profile!$E$2:$E$17521,Profile!$B$2:$B$17521,$B17,Profile!$C$2:$C$17521,BM$8))*$C$9</f>
        <v>0</v>
      </c>
      <c r="BN17" s="162">
        <f>(SUMIFS(Profile!$E$2:$E$17521,Profile!$B$2:$B$17521,$B17,Profile!$C$2:$C$17521,BN$8))*$C$9</f>
        <v>0</v>
      </c>
      <c r="BO17" s="162">
        <f>(SUMIFS(Profile!$E$2:$E$17521,Profile!$B$2:$B$17521,$B17,Profile!$C$2:$C$17521,BO$8))*$C$9</f>
        <v>0</v>
      </c>
      <c r="BP17" s="162">
        <f>(SUMIFS(Profile!$E$2:$E$17521,Profile!$B$2:$B$17521,$B17,Profile!$C$2:$C$17521,BP$8))*$C$9</f>
        <v>0</v>
      </c>
      <c r="BQ17" s="162">
        <f>(SUMIFS(Profile!$E$2:$E$17521,Profile!$B$2:$B$17521,$B17,Profile!$C$2:$C$17521,BQ$8))*$C$9</f>
        <v>0</v>
      </c>
      <c r="BR17" s="162">
        <f>(SUMIFS(Profile!$E$2:$E$17521,Profile!$B$2:$B$17521,$B17,Profile!$C$2:$C$17521,BR$8))*$C$9</f>
        <v>0</v>
      </c>
      <c r="BS17" s="162">
        <f>(SUMIFS(Profile!$E$2:$E$17521,Profile!$B$2:$B$17521,$B17,Profile!$C$2:$C$17521,BS$8))*$C$9</f>
        <v>0</v>
      </c>
      <c r="BT17" s="162">
        <f>(SUMIFS(Profile!$E$2:$E$17521,Profile!$B$2:$B$17521,$B17,Profile!$C$2:$C$17521,BT$8))*$C$9</f>
        <v>0</v>
      </c>
      <c r="BU17" s="162">
        <f>(SUMIFS(Profile!$E$2:$E$17521,Profile!$B$2:$B$17521,$B17,Profile!$C$2:$C$17521,BU$8))*$C$9</f>
        <v>0</v>
      </c>
      <c r="BV17" s="162">
        <f>(SUMIFS(Profile!$E$2:$E$17521,Profile!$B$2:$B$17521,$B17,Profile!$C$2:$C$17521,BV$8))*$C$9</f>
        <v>0</v>
      </c>
      <c r="BW17" s="162">
        <f>(SUMIFS(Profile!$E$2:$E$17521,Profile!$B$2:$B$17521,$B17,Profile!$C$2:$C$17521,BW$8))*$C$9</f>
        <v>0</v>
      </c>
      <c r="BX17" s="162">
        <f>(SUMIFS(Profile!$E$2:$E$17521,Profile!$B$2:$B$17521,$B17,Profile!$C$2:$C$17521,BX$8))*$C$9</f>
        <v>0</v>
      </c>
      <c r="BY17" s="162">
        <f>(SUMIFS(Profile!$E$2:$E$17521,Profile!$B$2:$B$17521,$B17,Profile!$C$2:$C$17521,BY$8))*$C$9</f>
        <v>0</v>
      </c>
      <c r="BZ17" s="162">
        <f>(SUMIFS(Profile!$E$2:$E$17521,Profile!$B$2:$B$17521,$B17,Profile!$C$2:$C$17521,BZ$8))*$C$9</f>
        <v>0</v>
      </c>
      <c r="CA17" s="162">
        <f>(SUMIFS(Profile!$E$2:$E$17521,Profile!$B$2:$B$17521,$B17,Profile!$C$2:$C$17521,CA$8))*$C$9</f>
        <v>0</v>
      </c>
      <c r="CB17" s="162">
        <f>(SUMIFS(Profile!$E$2:$E$17521,Profile!$B$2:$B$17521,$B17,Profile!$C$2:$C$17521,CB$8))*$C$9</f>
        <v>0</v>
      </c>
      <c r="CC17" s="162">
        <f>(SUMIFS(Profile!$E$2:$E$17521,Profile!$B$2:$B$17521,$B17,Profile!$C$2:$C$17521,CC$8))*$C$9</f>
        <v>0</v>
      </c>
      <c r="CD17" s="162">
        <f>(SUMIFS(Profile!$E$2:$E$17521,Profile!$B$2:$B$17521,$B17,Profile!$C$2:$C$17521,CD$8))*$C$9</f>
        <v>0</v>
      </c>
      <c r="CE17" s="162">
        <f>(SUMIFS(Profile!$E$2:$E$17521,Profile!$B$2:$B$17521,$B17,Profile!$C$2:$C$17521,CE$8))*$C$9</f>
        <v>0</v>
      </c>
      <c r="CF17" s="162">
        <f>(SUMIFS(Profile!$E$2:$E$17521,Profile!$B$2:$B$17521,$B17,Profile!$C$2:$C$17521,CF$8))*$C$9</f>
        <v>0</v>
      </c>
      <c r="CG17" s="162">
        <f>(SUMIFS(Profile!$E$2:$E$17521,Profile!$B$2:$B$17521,$B17,Profile!$C$2:$C$17521,CG$8))*$C$9</f>
        <v>0</v>
      </c>
      <c r="CH17" s="162">
        <f>(SUMIFS(Profile!$E$2:$E$17521,Profile!$B$2:$B$17521,$B17,Profile!$C$2:$C$17521,CH$8))*$C$9</f>
        <v>0</v>
      </c>
      <c r="CI17" s="162">
        <f>(SUMIFS(Profile!$E$2:$E$17521,Profile!$B$2:$B$17521,$B17,Profile!$C$2:$C$17521,CI$8))*$C$9</f>
        <v>0</v>
      </c>
      <c r="CJ17" s="162">
        <f>(SUMIFS(Profile!$E$2:$E$17521,Profile!$B$2:$B$17521,$B17,Profile!$C$2:$C$17521,CJ$8))*$C$9</f>
        <v>0</v>
      </c>
      <c r="CK17" s="162">
        <f>(SUMIFS(Profile!$E$2:$E$17521,Profile!$B$2:$B$17521,$B17,Profile!$C$2:$C$17521,CK$8))*$C$9</f>
        <v>0</v>
      </c>
      <c r="CL17" s="162">
        <f>(SUMIFS(Profile!$E$2:$E$17521,Profile!$B$2:$B$17521,$B17,Profile!$C$2:$C$17521,CL$8))*$C$9</f>
        <v>0</v>
      </c>
      <c r="CM17" s="162">
        <f>(SUMIFS(Profile!$E$2:$E$17521,Profile!$B$2:$B$17521,$B17,Profile!$C$2:$C$17521,CM$8))*$C$9</f>
        <v>0</v>
      </c>
      <c r="CN17" s="162">
        <f>(SUMIFS(Profile!$E$2:$E$17521,Profile!$B$2:$B$17521,$B17,Profile!$C$2:$C$17521,CN$8))*$C$9</f>
        <v>0</v>
      </c>
      <c r="CO17" s="162">
        <f>(SUMIFS(Profile!$E$2:$E$17521,Profile!$B$2:$B$17521,$B17,Profile!$C$2:$C$17521,CO$8))*$C$9</f>
        <v>0</v>
      </c>
      <c r="CP17" s="162">
        <f>(SUMIFS(Profile!$E$2:$E$17521,Profile!$B$2:$B$17521,$B17,Profile!$C$2:$C$17521,CP$8))*$C$9</f>
        <v>0</v>
      </c>
      <c r="CQ17" s="162">
        <f>(SUMIFS(Profile!$E$2:$E$17521,Profile!$B$2:$B$17521,$B17,Profile!$C$2:$C$17521,CQ$8))*$C$9</f>
        <v>0</v>
      </c>
      <c r="CR17" s="162">
        <f>(SUMIFS(Profile!$E$2:$E$17521,Profile!$B$2:$B$17521,$B17,Profile!$C$2:$C$17521,CR$8))*$C$9</f>
        <v>0</v>
      </c>
      <c r="CS17" s="162">
        <f>(SUMIFS(Profile!$E$2:$E$17521,Profile!$B$2:$B$17521,$B17,Profile!$C$2:$C$17521,CS$8))*$C$9</f>
        <v>0</v>
      </c>
      <c r="CT17" s="162">
        <f>(SUMIFS(Profile!$E$2:$E$17521,Profile!$B$2:$B$17521,$B17,Profile!$C$2:$C$17521,CT$8))*$C$9</f>
        <v>0</v>
      </c>
      <c r="CU17" s="162">
        <f>(SUMIFS(Profile!$E$2:$E$17521,Profile!$B$2:$B$17521,$B17,Profile!$C$2:$C$17521,CU$8))*$C$9</f>
        <v>0</v>
      </c>
      <c r="CV17" s="162">
        <f>(SUMIFS(Profile!$E$2:$E$17521,Profile!$B$2:$B$17521,$B17,Profile!$C$2:$C$17521,CV$8))*$C$9</f>
        <v>0</v>
      </c>
      <c r="CW17" s="162">
        <f>(SUMIFS(Profile!$E$2:$E$17521,Profile!$B$2:$B$17521,$B17,Profile!$C$2:$C$17521,CW$8))*$C$9</f>
        <v>0</v>
      </c>
      <c r="CX17" s="162">
        <f t="shared" si="11"/>
        <v>0</v>
      </c>
      <c r="CY17" s="162">
        <f t="shared" ref="CY17:ET17" si="46">MAX(BB17-E17,0)</f>
        <v>0</v>
      </c>
      <c r="CZ17" s="162">
        <f t="shared" si="46"/>
        <v>0</v>
      </c>
      <c r="DA17" s="162">
        <f t="shared" si="46"/>
        <v>0</v>
      </c>
      <c r="DB17" s="162">
        <f t="shared" si="46"/>
        <v>0</v>
      </c>
      <c r="DC17" s="162">
        <f t="shared" si="46"/>
        <v>0</v>
      </c>
      <c r="DD17" s="162">
        <f t="shared" si="46"/>
        <v>0</v>
      </c>
      <c r="DE17" s="162">
        <f t="shared" si="46"/>
        <v>0</v>
      </c>
      <c r="DF17" s="162">
        <f t="shared" si="46"/>
        <v>0</v>
      </c>
      <c r="DG17" s="162">
        <f t="shared" si="46"/>
        <v>0</v>
      </c>
      <c r="DH17" s="162">
        <f t="shared" si="46"/>
        <v>0</v>
      </c>
      <c r="DI17" s="162">
        <f t="shared" si="46"/>
        <v>0</v>
      </c>
      <c r="DJ17" s="162">
        <f t="shared" si="46"/>
        <v>0</v>
      </c>
      <c r="DK17" s="162">
        <f t="shared" si="46"/>
        <v>0</v>
      </c>
      <c r="DL17" s="162">
        <f t="shared" si="46"/>
        <v>0</v>
      </c>
      <c r="DM17" s="162">
        <f t="shared" si="46"/>
        <v>0</v>
      </c>
      <c r="DN17" s="162">
        <f t="shared" si="46"/>
        <v>0</v>
      </c>
      <c r="DO17" s="162">
        <f t="shared" si="46"/>
        <v>0</v>
      </c>
      <c r="DP17" s="162">
        <f t="shared" si="46"/>
        <v>0</v>
      </c>
      <c r="DQ17" s="162">
        <f t="shared" si="46"/>
        <v>0</v>
      </c>
      <c r="DR17" s="162">
        <f t="shared" si="46"/>
        <v>0</v>
      </c>
      <c r="DS17" s="162">
        <f t="shared" si="46"/>
        <v>0</v>
      </c>
      <c r="DT17" s="162">
        <f t="shared" si="46"/>
        <v>0</v>
      </c>
      <c r="DU17" s="162">
        <f t="shared" si="46"/>
        <v>0</v>
      </c>
      <c r="DV17" s="162">
        <f t="shared" si="46"/>
        <v>0</v>
      </c>
      <c r="DW17" s="162">
        <f t="shared" si="46"/>
        <v>0</v>
      </c>
      <c r="DX17" s="162">
        <f t="shared" si="46"/>
        <v>0</v>
      </c>
      <c r="DY17" s="162">
        <f t="shared" si="46"/>
        <v>0</v>
      </c>
      <c r="DZ17" s="162">
        <f t="shared" si="46"/>
        <v>0</v>
      </c>
      <c r="EA17" s="162">
        <f t="shared" si="46"/>
        <v>0</v>
      </c>
      <c r="EB17" s="162">
        <f t="shared" si="46"/>
        <v>0</v>
      </c>
      <c r="EC17" s="162">
        <f t="shared" si="46"/>
        <v>0</v>
      </c>
      <c r="ED17" s="162">
        <f t="shared" si="46"/>
        <v>0</v>
      </c>
      <c r="EE17" s="162">
        <f t="shared" si="46"/>
        <v>0</v>
      </c>
      <c r="EF17" s="162">
        <f t="shared" si="46"/>
        <v>0</v>
      </c>
      <c r="EG17" s="162">
        <f t="shared" si="46"/>
        <v>0</v>
      </c>
      <c r="EH17" s="162">
        <f t="shared" si="46"/>
        <v>0</v>
      </c>
      <c r="EI17" s="162">
        <f t="shared" si="46"/>
        <v>0</v>
      </c>
      <c r="EJ17" s="162">
        <f t="shared" si="46"/>
        <v>0</v>
      </c>
      <c r="EK17" s="162">
        <f t="shared" si="46"/>
        <v>0</v>
      </c>
      <c r="EL17" s="162">
        <f t="shared" si="46"/>
        <v>0</v>
      </c>
      <c r="EM17" s="162">
        <f t="shared" si="46"/>
        <v>0</v>
      </c>
      <c r="EN17" s="162">
        <f t="shared" si="46"/>
        <v>0</v>
      </c>
      <c r="EO17" s="162">
        <f t="shared" si="46"/>
        <v>0</v>
      </c>
      <c r="EP17" s="162">
        <f t="shared" si="46"/>
        <v>0</v>
      </c>
      <c r="EQ17" s="162">
        <f t="shared" si="46"/>
        <v>0</v>
      </c>
      <c r="ER17" s="162">
        <f t="shared" si="46"/>
        <v>0</v>
      </c>
      <c r="ES17" s="162">
        <f t="shared" si="46"/>
        <v>0</v>
      </c>
      <c r="ET17" s="162">
        <f t="shared" si="46"/>
        <v>0</v>
      </c>
      <c r="EU17" s="162">
        <f t="shared" si="13"/>
        <v>0</v>
      </c>
      <c r="EV17" s="162">
        <f t="shared" ref="EV17:GQ17" si="47">BB17-CY17</f>
        <v>0</v>
      </c>
      <c r="EW17" s="162">
        <f t="shared" si="47"/>
        <v>0</v>
      </c>
      <c r="EX17" s="162">
        <f t="shared" si="47"/>
        <v>0</v>
      </c>
      <c r="EY17" s="162">
        <f t="shared" si="47"/>
        <v>0</v>
      </c>
      <c r="EZ17" s="162">
        <f t="shared" si="47"/>
        <v>0</v>
      </c>
      <c r="FA17" s="162">
        <f t="shared" si="47"/>
        <v>0</v>
      </c>
      <c r="FB17" s="162">
        <f t="shared" si="47"/>
        <v>0</v>
      </c>
      <c r="FC17" s="162">
        <f t="shared" si="47"/>
        <v>0</v>
      </c>
      <c r="FD17" s="162">
        <f t="shared" si="47"/>
        <v>0</v>
      </c>
      <c r="FE17" s="162">
        <f t="shared" si="47"/>
        <v>0</v>
      </c>
      <c r="FF17" s="162">
        <f t="shared" si="47"/>
        <v>0</v>
      </c>
      <c r="FG17" s="162">
        <f t="shared" si="47"/>
        <v>0</v>
      </c>
      <c r="FH17" s="162">
        <f t="shared" si="47"/>
        <v>0</v>
      </c>
      <c r="FI17" s="162">
        <f t="shared" si="47"/>
        <v>0</v>
      </c>
      <c r="FJ17" s="162">
        <f t="shared" si="47"/>
        <v>0</v>
      </c>
      <c r="FK17" s="162">
        <f t="shared" si="47"/>
        <v>0</v>
      </c>
      <c r="FL17" s="162">
        <f t="shared" si="47"/>
        <v>0</v>
      </c>
      <c r="FM17" s="162">
        <f t="shared" si="47"/>
        <v>0</v>
      </c>
      <c r="FN17" s="162">
        <f t="shared" si="47"/>
        <v>0</v>
      </c>
      <c r="FO17" s="162">
        <f t="shared" si="47"/>
        <v>0</v>
      </c>
      <c r="FP17" s="162">
        <f t="shared" si="47"/>
        <v>0</v>
      </c>
      <c r="FQ17" s="162">
        <f t="shared" si="47"/>
        <v>0</v>
      </c>
      <c r="FR17" s="162">
        <f t="shared" si="47"/>
        <v>0</v>
      </c>
      <c r="FS17" s="162">
        <f t="shared" si="47"/>
        <v>0</v>
      </c>
      <c r="FT17" s="162">
        <f t="shared" si="47"/>
        <v>0</v>
      </c>
      <c r="FU17" s="162">
        <f t="shared" si="47"/>
        <v>0</v>
      </c>
      <c r="FV17" s="162">
        <f t="shared" si="47"/>
        <v>0</v>
      </c>
      <c r="FW17" s="162">
        <f t="shared" si="47"/>
        <v>0</v>
      </c>
      <c r="FX17" s="162">
        <f t="shared" si="47"/>
        <v>0</v>
      </c>
      <c r="FY17" s="162">
        <f t="shared" si="47"/>
        <v>0</v>
      </c>
      <c r="FZ17" s="162">
        <f t="shared" si="47"/>
        <v>0</v>
      </c>
      <c r="GA17" s="162">
        <f t="shared" si="47"/>
        <v>0</v>
      </c>
      <c r="GB17" s="162">
        <f t="shared" si="47"/>
        <v>0</v>
      </c>
      <c r="GC17" s="162">
        <f t="shared" si="47"/>
        <v>0</v>
      </c>
      <c r="GD17" s="162">
        <f t="shared" si="47"/>
        <v>0</v>
      </c>
      <c r="GE17" s="162">
        <f t="shared" si="47"/>
        <v>0</v>
      </c>
      <c r="GF17" s="162">
        <f t="shared" si="47"/>
        <v>0</v>
      </c>
      <c r="GG17" s="162">
        <f t="shared" si="47"/>
        <v>0</v>
      </c>
      <c r="GH17" s="162">
        <f t="shared" si="47"/>
        <v>0</v>
      </c>
      <c r="GI17" s="162">
        <f t="shared" si="47"/>
        <v>0</v>
      </c>
      <c r="GJ17" s="162">
        <f t="shared" si="47"/>
        <v>0</v>
      </c>
      <c r="GK17" s="162">
        <f t="shared" si="47"/>
        <v>0</v>
      </c>
      <c r="GL17" s="162">
        <f t="shared" si="47"/>
        <v>0</v>
      </c>
      <c r="GM17" s="162">
        <f t="shared" si="47"/>
        <v>0</v>
      </c>
      <c r="GN17" s="162">
        <f t="shared" si="47"/>
        <v>0</v>
      </c>
      <c r="GO17" s="162">
        <f t="shared" si="47"/>
        <v>0</v>
      </c>
      <c r="GP17" s="162">
        <f t="shared" si="47"/>
        <v>0</v>
      </c>
      <c r="GQ17" s="162">
        <f t="shared" si="47"/>
        <v>0</v>
      </c>
      <c r="GR17" s="162">
        <f t="shared" si="15"/>
        <v>0</v>
      </c>
      <c r="GS17" s="162">
        <f t="shared" ref="GS17:IN17" si="48">E17-EV17</f>
        <v>0</v>
      </c>
      <c r="GT17" s="162">
        <f t="shared" si="48"/>
        <v>0</v>
      </c>
      <c r="GU17" s="162">
        <f t="shared" si="48"/>
        <v>0</v>
      </c>
      <c r="GV17" s="162">
        <f t="shared" si="48"/>
        <v>0</v>
      </c>
      <c r="GW17" s="162">
        <f t="shared" si="48"/>
        <v>0</v>
      </c>
      <c r="GX17" s="162">
        <f t="shared" si="48"/>
        <v>0</v>
      </c>
      <c r="GY17" s="162">
        <f t="shared" si="48"/>
        <v>0</v>
      </c>
      <c r="GZ17" s="162">
        <f t="shared" si="48"/>
        <v>0</v>
      </c>
      <c r="HA17" s="162">
        <f t="shared" si="48"/>
        <v>0</v>
      </c>
      <c r="HB17" s="162">
        <f t="shared" si="48"/>
        <v>0</v>
      </c>
      <c r="HC17" s="162">
        <f t="shared" si="48"/>
        <v>0</v>
      </c>
      <c r="HD17" s="162">
        <f t="shared" si="48"/>
        <v>0</v>
      </c>
      <c r="HE17" s="162">
        <f t="shared" si="48"/>
        <v>0</v>
      </c>
      <c r="HF17" s="162">
        <f t="shared" si="48"/>
        <v>0</v>
      </c>
      <c r="HG17" s="162">
        <f t="shared" si="48"/>
        <v>0</v>
      </c>
      <c r="HH17" s="162">
        <f t="shared" si="48"/>
        <v>0</v>
      </c>
      <c r="HI17" s="162">
        <f t="shared" si="48"/>
        <v>0</v>
      </c>
      <c r="HJ17" s="162">
        <f t="shared" si="48"/>
        <v>0</v>
      </c>
      <c r="HK17" s="162">
        <f t="shared" si="48"/>
        <v>0</v>
      </c>
      <c r="HL17" s="162">
        <f t="shared" si="48"/>
        <v>0</v>
      </c>
      <c r="HM17" s="162">
        <f t="shared" si="48"/>
        <v>0</v>
      </c>
      <c r="HN17" s="162">
        <f t="shared" si="48"/>
        <v>0</v>
      </c>
      <c r="HO17" s="162">
        <f t="shared" si="48"/>
        <v>0</v>
      </c>
      <c r="HP17" s="162">
        <f t="shared" si="48"/>
        <v>0</v>
      </c>
      <c r="HQ17" s="162">
        <f t="shared" si="48"/>
        <v>0</v>
      </c>
      <c r="HR17" s="162">
        <f t="shared" si="48"/>
        <v>0</v>
      </c>
      <c r="HS17" s="162">
        <f t="shared" si="48"/>
        <v>0</v>
      </c>
      <c r="HT17" s="162">
        <f t="shared" si="48"/>
        <v>0</v>
      </c>
      <c r="HU17" s="162">
        <f t="shared" si="48"/>
        <v>0</v>
      </c>
      <c r="HV17" s="162">
        <f t="shared" si="48"/>
        <v>0</v>
      </c>
      <c r="HW17" s="162">
        <f t="shared" si="48"/>
        <v>0</v>
      </c>
      <c r="HX17" s="162">
        <f t="shared" si="48"/>
        <v>0</v>
      </c>
      <c r="HY17" s="162">
        <f t="shared" si="48"/>
        <v>0</v>
      </c>
      <c r="HZ17" s="162">
        <f t="shared" si="48"/>
        <v>0</v>
      </c>
      <c r="IA17" s="162">
        <f t="shared" si="48"/>
        <v>0</v>
      </c>
      <c r="IB17" s="162">
        <f t="shared" si="48"/>
        <v>0</v>
      </c>
      <c r="IC17" s="162">
        <f t="shared" si="48"/>
        <v>0</v>
      </c>
      <c r="ID17" s="162">
        <f t="shared" si="48"/>
        <v>0</v>
      </c>
      <c r="IE17" s="162">
        <f t="shared" si="48"/>
        <v>0</v>
      </c>
      <c r="IF17" s="162">
        <f t="shared" si="48"/>
        <v>0</v>
      </c>
      <c r="IG17" s="162">
        <f t="shared" si="48"/>
        <v>0</v>
      </c>
      <c r="IH17" s="162">
        <f t="shared" si="48"/>
        <v>0</v>
      </c>
      <c r="II17" s="162">
        <f t="shared" si="48"/>
        <v>0</v>
      </c>
      <c r="IJ17" s="162">
        <f t="shared" si="48"/>
        <v>0</v>
      </c>
      <c r="IK17" s="162">
        <f t="shared" si="48"/>
        <v>0</v>
      </c>
      <c r="IL17" s="162">
        <f t="shared" si="48"/>
        <v>0</v>
      </c>
      <c r="IM17" s="162">
        <f t="shared" si="48"/>
        <v>0</v>
      </c>
      <c r="IN17" s="162">
        <f t="shared" si="48"/>
        <v>0</v>
      </c>
      <c r="IO17" s="162">
        <f t="shared" si="17"/>
        <v>0</v>
      </c>
      <c r="IP17" s="162">
        <f t="shared" si="23"/>
        <v>0</v>
      </c>
      <c r="IQ17" s="162">
        <f t="shared" ref="IQ17:KK17" si="49">MAX((MIN(CZ17+IP17,$IO$7))-GT17,0)</f>
        <v>0</v>
      </c>
      <c r="IR17" s="162">
        <f t="shared" si="49"/>
        <v>0</v>
      </c>
      <c r="IS17" s="162">
        <f t="shared" si="49"/>
        <v>0</v>
      </c>
      <c r="IT17" s="162">
        <f t="shared" si="49"/>
        <v>0</v>
      </c>
      <c r="IU17" s="162">
        <f t="shared" si="49"/>
        <v>0</v>
      </c>
      <c r="IV17" s="162">
        <f t="shared" si="49"/>
        <v>0</v>
      </c>
      <c r="IW17" s="162">
        <f t="shared" si="49"/>
        <v>0</v>
      </c>
      <c r="IX17" s="162">
        <f t="shared" si="49"/>
        <v>0</v>
      </c>
      <c r="IY17" s="162">
        <f t="shared" si="49"/>
        <v>0</v>
      </c>
      <c r="IZ17" s="162">
        <f t="shared" si="49"/>
        <v>0</v>
      </c>
      <c r="JA17" s="162">
        <f t="shared" si="49"/>
        <v>0</v>
      </c>
      <c r="JB17" s="162">
        <f t="shared" si="49"/>
        <v>0</v>
      </c>
      <c r="JC17" s="162">
        <f t="shared" si="49"/>
        <v>0</v>
      </c>
      <c r="JD17" s="162">
        <f t="shared" si="49"/>
        <v>0</v>
      </c>
      <c r="JE17" s="162">
        <f t="shared" si="49"/>
        <v>0</v>
      </c>
      <c r="JF17" s="162">
        <f t="shared" si="49"/>
        <v>0</v>
      </c>
      <c r="JG17" s="162">
        <f t="shared" si="49"/>
        <v>0</v>
      </c>
      <c r="JH17" s="162">
        <f t="shared" si="49"/>
        <v>0</v>
      </c>
      <c r="JI17" s="162">
        <f t="shared" si="49"/>
        <v>0</v>
      </c>
      <c r="JJ17" s="162">
        <f t="shared" si="49"/>
        <v>0</v>
      </c>
      <c r="JK17" s="162">
        <f t="shared" si="49"/>
        <v>0</v>
      </c>
      <c r="JL17" s="162">
        <f t="shared" si="49"/>
        <v>0</v>
      </c>
      <c r="JM17" s="162">
        <f t="shared" si="49"/>
        <v>0</v>
      </c>
      <c r="JN17" s="162">
        <f t="shared" si="49"/>
        <v>0</v>
      </c>
      <c r="JO17" s="162">
        <f t="shared" si="49"/>
        <v>0</v>
      </c>
      <c r="JP17" s="162">
        <f t="shared" si="49"/>
        <v>0</v>
      </c>
      <c r="JQ17" s="162">
        <f t="shared" si="49"/>
        <v>0</v>
      </c>
      <c r="JR17" s="162">
        <f t="shared" si="49"/>
        <v>0</v>
      </c>
      <c r="JS17" s="162">
        <f t="shared" si="49"/>
        <v>0</v>
      </c>
      <c r="JT17" s="162">
        <f t="shared" si="49"/>
        <v>0</v>
      </c>
      <c r="JU17" s="162">
        <f t="shared" si="49"/>
        <v>0</v>
      </c>
      <c r="JV17" s="162">
        <f t="shared" si="49"/>
        <v>0</v>
      </c>
      <c r="JW17" s="162">
        <f t="shared" si="49"/>
        <v>0</v>
      </c>
      <c r="JX17" s="162">
        <f t="shared" si="49"/>
        <v>0</v>
      </c>
      <c r="JY17" s="162">
        <f t="shared" si="49"/>
        <v>0</v>
      </c>
      <c r="JZ17" s="162">
        <f t="shared" si="49"/>
        <v>0</v>
      </c>
      <c r="KA17" s="162">
        <f t="shared" si="49"/>
        <v>0</v>
      </c>
      <c r="KB17" s="162">
        <f t="shared" si="49"/>
        <v>0</v>
      </c>
      <c r="KC17" s="162">
        <f t="shared" si="49"/>
        <v>0</v>
      </c>
      <c r="KD17" s="162">
        <f t="shared" si="49"/>
        <v>0</v>
      </c>
      <c r="KE17" s="162">
        <f t="shared" si="49"/>
        <v>0</v>
      </c>
      <c r="KF17" s="162">
        <f t="shared" si="49"/>
        <v>0</v>
      </c>
      <c r="KG17" s="162">
        <f t="shared" si="49"/>
        <v>0</v>
      </c>
      <c r="KH17" s="162">
        <f t="shared" si="49"/>
        <v>0</v>
      </c>
      <c r="KI17" s="162">
        <f t="shared" si="49"/>
        <v>0</v>
      </c>
      <c r="KJ17" s="162">
        <f t="shared" si="49"/>
        <v>0</v>
      </c>
      <c r="KK17" s="162">
        <f t="shared" si="49"/>
        <v>0</v>
      </c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</row>
    <row r="18" ht="14.25" customHeight="1" spans="1:326" x14ac:dyDescent="0.25">
      <c r="A18" s="1">
        <v>1</v>
      </c>
      <c r="B18" s="1">
        <f t="shared" ref="B18:C18" si="50">B17+1</f>
        <v>8</v>
      </c>
      <c r="C18" s="232">
        <f t="shared" si="50"/>
        <v>43473</v>
      </c>
      <c r="D18" s="162">
        <f t="shared" si="9"/>
        <v>0</v>
      </c>
      <c r="E18" s="162">
        <f>(SUMIFS(Profile!$F$2:$F$17521,Profile!$B$2:$B$17521,$B18,Profile!$C$2:$C$17521,E$8))*$C$6</f>
        <v>0</v>
      </c>
      <c r="F18" s="162">
        <f>(SUMIFS(Profile!$F$2:$F$17521,Profile!$B$2:$B$17521,$B18,Profile!$C$2:$C$17521,F$8))*$C$6</f>
        <v>0</v>
      </c>
      <c r="G18" s="162">
        <f>(SUMIFS(Profile!$F$2:$F$17521,Profile!$B$2:$B$17521,$B18,Profile!$C$2:$C$17521,G$8))*$C$6</f>
        <v>0</v>
      </c>
      <c r="H18" s="162">
        <f>(SUMIFS(Profile!$F$2:$F$17521,Profile!$B$2:$B$17521,$B18,Profile!$C$2:$C$17521,H$8))*$C$6</f>
        <v>0</v>
      </c>
      <c r="I18" s="162">
        <f>(SUMIFS(Profile!$F$2:$F$17521,Profile!$B$2:$B$17521,$B18,Profile!$C$2:$C$17521,I$8))*$C$6</f>
        <v>0</v>
      </c>
      <c r="J18" s="162">
        <f>(SUMIFS(Profile!$F$2:$F$17521,Profile!$B$2:$B$17521,$B18,Profile!$C$2:$C$17521,J$8))*$C$6</f>
        <v>0</v>
      </c>
      <c r="K18" s="162">
        <f>(SUMIFS(Profile!$F$2:$F$17521,Profile!$B$2:$B$17521,$B18,Profile!$C$2:$C$17521,K$8))*$C$6</f>
        <v>0</v>
      </c>
      <c r="L18" s="162">
        <f>(SUMIFS(Profile!$F$2:$F$17521,Profile!$B$2:$B$17521,$B18,Profile!$C$2:$C$17521,L$8))*$C$6</f>
        <v>0</v>
      </c>
      <c r="M18" s="162">
        <f>(SUMIFS(Profile!$F$2:$F$17521,Profile!$B$2:$B$17521,$B18,Profile!$C$2:$C$17521,M$8))*$C$6</f>
        <v>0</v>
      </c>
      <c r="N18" s="162">
        <f>(SUMIFS(Profile!$F$2:$F$17521,Profile!$B$2:$B$17521,$B18,Profile!$C$2:$C$17521,N$8))*$C$6</f>
        <v>0</v>
      </c>
      <c r="O18" s="162">
        <f>(SUMIFS(Profile!$F$2:$F$17521,Profile!$B$2:$B$17521,$B18,Profile!$C$2:$C$17521,O$8))*$C$6</f>
        <v>0</v>
      </c>
      <c r="P18" s="162">
        <f>(SUMIFS(Profile!$F$2:$F$17521,Profile!$B$2:$B$17521,$B18,Profile!$C$2:$C$17521,P$8))*$C$6</f>
        <v>0</v>
      </c>
      <c r="Q18" s="162">
        <f>(SUMIFS(Profile!$F$2:$F$17521,Profile!$B$2:$B$17521,$B18,Profile!$C$2:$C$17521,Q$8))*$C$6</f>
        <v>0</v>
      </c>
      <c r="R18" s="162">
        <f>(SUMIFS(Profile!$F$2:$F$17521,Profile!$B$2:$B$17521,$B18,Profile!$C$2:$C$17521,R$8))*$C$6</f>
        <v>0</v>
      </c>
      <c r="S18" s="162">
        <f>(SUMIFS(Profile!$F$2:$F$17521,Profile!$B$2:$B$17521,$B18,Profile!$C$2:$C$17521,S$8))*$C$6</f>
        <v>0</v>
      </c>
      <c r="T18" s="162">
        <f>(SUMIFS(Profile!$F$2:$F$17521,Profile!$B$2:$B$17521,$B18,Profile!$C$2:$C$17521,T$8))*$C$6</f>
        <v>0</v>
      </c>
      <c r="U18" s="162">
        <f>(SUMIFS(Profile!$F$2:$F$17521,Profile!$B$2:$B$17521,$B18,Profile!$C$2:$C$17521,U$8))*$C$6</f>
        <v>0</v>
      </c>
      <c r="V18" s="162">
        <f>(SUMIFS(Profile!$F$2:$F$17521,Profile!$B$2:$B$17521,$B18,Profile!$C$2:$C$17521,V$8))*$C$6</f>
        <v>0</v>
      </c>
      <c r="W18" s="162">
        <f>(SUMIFS(Profile!$F$2:$F$17521,Profile!$B$2:$B$17521,$B18,Profile!$C$2:$C$17521,W$8))*$C$6</f>
        <v>0</v>
      </c>
      <c r="X18" s="162">
        <f>(SUMIFS(Profile!$F$2:$F$17521,Profile!$B$2:$B$17521,$B18,Profile!$C$2:$C$17521,X$8))*$C$6</f>
        <v>0</v>
      </c>
      <c r="Y18" s="162">
        <f>(SUMIFS(Profile!$F$2:$F$17521,Profile!$B$2:$B$17521,$B18,Profile!$C$2:$C$17521,Y$8))*$C$6</f>
        <v>0</v>
      </c>
      <c r="Z18" s="162">
        <f>(SUMIFS(Profile!$F$2:$F$17521,Profile!$B$2:$B$17521,$B18,Profile!$C$2:$C$17521,Z$8))*$C$6</f>
        <v>0</v>
      </c>
      <c r="AA18" s="162">
        <f>(SUMIFS(Profile!$F$2:$F$17521,Profile!$B$2:$B$17521,$B18,Profile!$C$2:$C$17521,AA$8))*$C$6</f>
        <v>0</v>
      </c>
      <c r="AB18" s="162">
        <f>(SUMIFS(Profile!$F$2:$F$17521,Profile!$B$2:$B$17521,$B18,Profile!$C$2:$C$17521,AB$8))*$C$6</f>
        <v>0</v>
      </c>
      <c r="AC18" s="162">
        <f>(SUMIFS(Profile!$F$2:$F$17521,Profile!$B$2:$B$17521,$B18,Profile!$C$2:$C$17521,AC$8))*$C$6</f>
        <v>0</v>
      </c>
      <c r="AD18" s="162">
        <f>(SUMIFS(Profile!$F$2:$F$17521,Profile!$B$2:$B$17521,$B18,Profile!$C$2:$C$17521,AD$8))*$C$6</f>
        <v>0</v>
      </c>
      <c r="AE18" s="162">
        <f>(SUMIFS(Profile!$F$2:$F$17521,Profile!$B$2:$B$17521,$B18,Profile!$C$2:$C$17521,AE$8))*$C$6</f>
        <v>0</v>
      </c>
      <c r="AF18" s="162">
        <f>(SUMIFS(Profile!$F$2:$F$17521,Profile!$B$2:$B$17521,$B18,Profile!$C$2:$C$17521,AF$8))*$C$6</f>
        <v>0</v>
      </c>
      <c r="AG18" s="162">
        <f>(SUMIFS(Profile!$F$2:$F$17521,Profile!$B$2:$B$17521,$B18,Profile!$C$2:$C$17521,AG$8))*$C$6</f>
        <v>0</v>
      </c>
      <c r="AH18" s="162">
        <f>(SUMIFS(Profile!$F$2:$F$17521,Profile!$B$2:$B$17521,$B18,Profile!$C$2:$C$17521,AH$8))*$C$6</f>
        <v>0</v>
      </c>
      <c r="AI18" s="162">
        <f>(SUMIFS(Profile!$F$2:$F$17521,Profile!$B$2:$B$17521,$B18,Profile!$C$2:$C$17521,AI$8))*$C$6</f>
        <v>0</v>
      </c>
      <c r="AJ18" s="162">
        <f>(SUMIFS(Profile!$F$2:$F$17521,Profile!$B$2:$B$17521,$B18,Profile!$C$2:$C$17521,AJ$8))*$C$6</f>
        <v>0</v>
      </c>
      <c r="AK18" s="162">
        <f>(SUMIFS(Profile!$F$2:$F$17521,Profile!$B$2:$B$17521,$B18,Profile!$C$2:$C$17521,AK$8))*$C$6</f>
        <v>0</v>
      </c>
      <c r="AL18" s="162">
        <f>(SUMIFS(Profile!$F$2:$F$17521,Profile!$B$2:$B$17521,$B18,Profile!$C$2:$C$17521,AL$8))*$C$6</f>
        <v>0</v>
      </c>
      <c r="AM18" s="162">
        <f>(SUMIFS(Profile!$F$2:$F$17521,Profile!$B$2:$B$17521,$B18,Profile!$C$2:$C$17521,AM$8))*$C$6</f>
        <v>0</v>
      </c>
      <c r="AN18" s="162">
        <f>(SUMIFS(Profile!$F$2:$F$17521,Profile!$B$2:$B$17521,$B18,Profile!$C$2:$C$17521,AN$8))*$C$6</f>
        <v>0</v>
      </c>
      <c r="AO18" s="162">
        <f>(SUMIFS(Profile!$F$2:$F$17521,Profile!$B$2:$B$17521,$B18,Profile!$C$2:$C$17521,AO$8))*$C$6</f>
        <v>0</v>
      </c>
      <c r="AP18" s="162">
        <f>(SUMIFS(Profile!$F$2:$F$17521,Profile!$B$2:$B$17521,$B18,Profile!$C$2:$C$17521,AP$8))*$C$6</f>
        <v>0</v>
      </c>
      <c r="AQ18" s="162">
        <f>(SUMIFS(Profile!$F$2:$F$17521,Profile!$B$2:$B$17521,$B18,Profile!$C$2:$C$17521,AQ$8))*$C$6</f>
        <v>0</v>
      </c>
      <c r="AR18" s="162">
        <f>(SUMIFS(Profile!$F$2:$F$17521,Profile!$B$2:$B$17521,$B18,Profile!$C$2:$C$17521,AR$8))*$C$6</f>
        <v>0</v>
      </c>
      <c r="AS18" s="162">
        <f>(SUMIFS(Profile!$F$2:$F$17521,Profile!$B$2:$B$17521,$B18,Profile!$C$2:$C$17521,AS$8))*$C$6</f>
        <v>0</v>
      </c>
      <c r="AT18" s="162">
        <f>(SUMIFS(Profile!$F$2:$F$17521,Profile!$B$2:$B$17521,$B18,Profile!$C$2:$C$17521,AT$8))*$C$6</f>
        <v>0</v>
      </c>
      <c r="AU18" s="162">
        <f>(SUMIFS(Profile!$F$2:$F$17521,Profile!$B$2:$B$17521,$B18,Profile!$C$2:$C$17521,AU$8))*$C$6</f>
        <v>0</v>
      </c>
      <c r="AV18" s="162">
        <f>(SUMIFS(Profile!$F$2:$F$17521,Profile!$B$2:$B$17521,$B18,Profile!$C$2:$C$17521,AV$8))*$C$6</f>
        <v>0</v>
      </c>
      <c r="AW18" s="162">
        <f>(SUMIFS(Profile!$F$2:$F$17521,Profile!$B$2:$B$17521,$B18,Profile!$C$2:$C$17521,AW$8))*$C$6</f>
        <v>0</v>
      </c>
      <c r="AX18" s="162">
        <f>(SUMIFS(Profile!$F$2:$F$17521,Profile!$B$2:$B$17521,$B18,Profile!$C$2:$C$17521,AX$8))*$C$6</f>
        <v>0</v>
      </c>
      <c r="AY18" s="162">
        <f>(SUMIFS(Profile!$F$2:$F$17521,Profile!$B$2:$B$17521,$B18,Profile!$C$2:$C$17521,AY$8))*$C$6</f>
        <v>0</v>
      </c>
      <c r="AZ18" s="162">
        <f>(SUMIFS(Profile!$F$2:$F$17521,Profile!$B$2:$B$17521,$B18,Profile!$C$2:$C$17521,AZ$8))*$C$6</f>
        <v>0</v>
      </c>
      <c r="BA18" s="162">
        <f t="shared" si="10"/>
        <v>0</v>
      </c>
      <c r="BB18" s="162">
        <f>(SUMIFS(Profile!$E$2:$E$17521,Profile!$B$2:$B$17521,$B18,Profile!$C$2:$C$17521,BB$8))*$C$9</f>
        <v>0</v>
      </c>
      <c r="BC18" s="162">
        <f>(SUMIFS(Profile!$E$2:$E$17521,Profile!$B$2:$B$17521,$B18,Profile!$C$2:$C$17521,BC$8))*$C$9</f>
        <v>0</v>
      </c>
      <c r="BD18" s="162">
        <f>(SUMIFS(Profile!$E$2:$E$17521,Profile!$B$2:$B$17521,$B18,Profile!$C$2:$C$17521,BD$8))*$C$9</f>
        <v>0</v>
      </c>
      <c r="BE18" s="162">
        <f>(SUMIFS(Profile!$E$2:$E$17521,Profile!$B$2:$B$17521,$B18,Profile!$C$2:$C$17521,BE$8))*$C$9</f>
        <v>0</v>
      </c>
      <c r="BF18" s="162">
        <f>(SUMIFS(Profile!$E$2:$E$17521,Profile!$B$2:$B$17521,$B18,Profile!$C$2:$C$17521,BF$8))*$C$9</f>
        <v>0</v>
      </c>
      <c r="BG18" s="162">
        <f>(SUMIFS(Profile!$E$2:$E$17521,Profile!$B$2:$B$17521,$B18,Profile!$C$2:$C$17521,BG$8))*$C$9</f>
        <v>0</v>
      </c>
      <c r="BH18" s="162">
        <f>(SUMIFS(Profile!$E$2:$E$17521,Profile!$B$2:$B$17521,$B18,Profile!$C$2:$C$17521,BH$8))*$C$9</f>
        <v>0</v>
      </c>
      <c r="BI18" s="162">
        <f>(SUMIFS(Profile!$E$2:$E$17521,Profile!$B$2:$B$17521,$B18,Profile!$C$2:$C$17521,BI$8))*$C$9</f>
        <v>0</v>
      </c>
      <c r="BJ18" s="162">
        <f>(SUMIFS(Profile!$E$2:$E$17521,Profile!$B$2:$B$17521,$B18,Profile!$C$2:$C$17521,BJ$8))*$C$9</f>
        <v>0</v>
      </c>
      <c r="BK18" s="162">
        <f>(SUMIFS(Profile!$E$2:$E$17521,Profile!$B$2:$B$17521,$B18,Profile!$C$2:$C$17521,BK$8))*$C$9</f>
        <v>0</v>
      </c>
      <c r="BL18" s="162">
        <f>(SUMIFS(Profile!$E$2:$E$17521,Profile!$B$2:$B$17521,$B18,Profile!$C$2:$C$17521,BL$8))*$C$9</f>
        <v>0</v>
      </c>
      <c r="BM18" s="162">
        <f>(SUMIFS(Profile!$E$2:$E$17521,Profile!$B$2:$B$17521,$B18,Profile!$C$2:$C$17521,BM$8))*$C$9</f>
        <v>0</v>
      </c>
      <c r="BN18" s="162">
        <f>(SUMIFS(Profile!$E$2:$E$17521,Profile!$B$2:$B$17521,$B18,Profile!$C$2:$C$17521,BN$8))*$C$9</f>
        <v>0</v>
      </c>
      <c r="BO18" s="162">
        <f>(SUMIFS(Profile!$E$2:$E$17521,Profile!$B$2:$B$17521,$B18,Profile!$C$2:$C$17521,BO$8))*$C$9</f>
        <v>0</v>
      </c>
      <c r="BP18" s="162">
        <f>(SUMIFS(Profile!$E$2:$E$17521,Profile!$B$2:$B$17521,$B18,Profile!$C$2:$C$17521,BP$8))*$C$9</f>
        <v>0</v>
      </c>
      <c r="BQ18" s="162">
        <f>(SUMIFS(Profile!$E$2:$E$17521,Profile!$B$2:$B$17521,$B18,Profile!$C$2:$C$17521,BQ$8))*$C$9</f>
        <v>0</v>
      </c>
      <c r="BR18" s="162">
        <f>(SUMIFS(Profile!$E$2:$E$17521,Profile!$B$2:$B$17521,$B18,Profile!$C$2:$C$17521,BR$8))*$C$9</f>
        <v>0</v>
      </c>
      <c r="BS18" s="162">
        <f>(SUMIFS(Profile!$E$2:$E$17521,Profile!$B$2:$B$17521,$B18,Profile!$C$2:$C$17521,BS$8))*$C$9</f>
        <v>0</v>
      </c>
      <c r="BT18" s="162">
        <f>(SUMIFS(Profile!$E$2:$E$17521,Profile!$B$2:$B$17521,$B18,Profile!$C$2:$C$17521,BT$8))*$C$9</f>
        <v>0</v>
      </c>
      <c r="BU18" s="162">
        <f>(SUMIFS(Profile!$E$2:$E$17521,Profile!$B$2:$B$17521,$B18,Profile!$C$2:$C$17521,BU$8))*$C$9</f>
        <v>0</v>
      </c>
      <c r="BV18" s="162">
        <f>(SUMIFS(Profile!$E$2:$E$17521,Profile!$B$2:$B$17521,$B18,Profile!$C$2:$C$17521,BV$8))*$C$9</f>
        <v>0</v>
      </c>
      <c r="BW18" s="162">
        <f>(SUMIFS(Profile!$E$2:$E$17521,Profile!$B$2:$B$17521,$B18,Profile!$C$2:$C$17521,BW$8))*$C$9</f>
        <v>0</v>
      </c>
      <c r="BX18" s="162">
        <f>(SUMIFS(Profile!$E$2:$E$17521,Profile!$B$2:$B$17521,$B18,Profile!$C$2:$C$17521,BX$8))*$C$9</f>
        <v>0</v>
      </c>
      <c r="BY18" s="162">
        <f>(SUMIFS(Profile!$E$2:$E$17521,Profile!$B$2:$B$17521,$B18,Profile!$C$2:$C$17521,BY$8))*$C$9</f>
        <v>0</v>
      </c>
      <c r="BZ18" s="162">
        <f>(SUMIFS(Profile!$E$2:$E$17521,Profile!$B$2:$B$17521,$B18,Profile!$C$2:$C$17521,BZ$8))*$C$9</f>
        <v>0</v>
      </c>
      <c r="CA18" s="162">
        <f>(SUMIFS(Profile!$E$2:$E$17521,Profile!$B$2:$B$17521,$B18,Profile!$C$2:$C$17521,CA$8))*$C$9</f>
        <v>0</v>
      </c>
      <c r="CB18" s="162">
        <f>(SUMIFS(Profile!$E$2:$E$17521,Profile!$B$2:$B$17521,$B18,Profile!$C$2:$C$17521,CB$8))*$C$9</f>
        <v>0</v>
      </c>
      <c r="CC18" s="162">
        <f>(SUMIFS(Profile!$E$2:$E$17521,Profile!$B$2:$B$17521,$B18,Profile!$C$2:$C$17521,CC$8))*$C$9</f>
        <v>0</v>
      </c>
      <c r="CD18" s="162">
        <f>(SUMIFS(Profile!$E$2:$E$17521,Profile!$B$2:$B$17521,$B18,Profile!$C$2:$C$17521,CD$8))*$C$9</f>
        <v>0</v>
      </c>
      <c r="CE18" s="162">
        <f>(SUMIFS(Profile!$E$2:$E$17521,Profile!$B$2:$B$17521,$B18,Profile!$C$2:$C$17521,CE$8))*$C$9</f>
        <v>0</v>
      </c>
      <c r="CF18" s="162">
        <f>(SUMIFS(Profile!$E$2:$E$17521,Profile!$B$2:$B$17521,$B18,Profile!$C$2:$C$17521,CF$8))*$C$9</f>
        <v>0</v>
      </c>
      <c r="CG18" s="162">
        <f>(SUMIFS(Profile!$E$2:$E$17521,Profile!$B$2:$B$17521,$B18,Profile!$C$2:$C$17521,CG$8))*$C$9</f>
        <v>0</v>
      </c>
      <c r="CH18" s="162">
        <f>(SUMIFS(Profile!$E$2:$E$17521,Profile!$B$2:$B$17521,$B18,Profile!$C$2:$C$17521,CH$8))*$C$9</f>
        <v>0</v>
      </c>
      <c r="CI18" s="162">
        <f>(SUMIFS(Profile!$E$2:$E$17521,Profile!$B$2:$B$17521,$B18,Profile!$C$2:$C$17521,CI$8))*$C$9</f>
        <v>0</v>
      </c>
      <c r="CJ18" s="162">
        <f>(SUMIFS(Profile!$E$2:$E$17521,Profile!$B$2:$B$17521,$B18,Profile!$C$2:$C$17521,CJ$8))*$C$9</f>
        <v>0</v>
      </c>
      <c r="CK18" s="162">
        <f>(SUMIFS(Profile!$E$2:$E$17521,Profile!$B$2:$B$17521,$B18,Profile!$C$2:$C$17521,CK$8))*$C$9</f>
        <v>0</v>
      </c>
      <c r="CL18" s="162">
        <f>(SUMIFS(Profile!$E$2:$E$17521,Profile!$B$2:$B$17521,$B18,Profile!$C$2:$C$17521,CL$8))*$C$9</f>
        <v>0</v>
      </c>
      <c r="CM18" s="162">
        <f>(SUMIFS(Profile!$E$2:$E$17521,Profile!$B$2:$B$17521,$B18,Profile!$C$2:$C$17521,CM$8))*$C$9</f>
        <v>0</v>
      </c>
      <c r="CN18" s="162">
        <f>(SUMIFS(Profile!$E$2:$E$17521,Profile!$B$2:$B$17521,$B18,Profile!$C$2:$C$17521,CN$8))*$C$9</f>
        <v>0</v>
      </c>
      <c r="CO18" s="162">
        <f>(SUMIFS(Profile!$E$2:$E$17521,Profile!$B$2:$B$17521,$B18,Profile!$C$2:$C$17521,CO$8))*$C$9</f>
        <v>0</v>
      </c>
      <c r="CP18" s="162">
        <f>(SUMIFS(Profile!$E$2:$E$17521,Profile!$B$2:$B$17521,$B18,Profile!$C$2:$C$17521,CP$8))*$C$9</f>
        <v>0</v>
      </c>
      <c r="CQ18" s="162">
        <f>(SUMIFS(Profile!$E$2:$E$17521,Profile!$B$2:$B$17521,$B18,Profile!$C$2:$C$17521,CQ$8))*$C$9</f>
        <v>0</v>
      </c>
      <c r="CR18" s="162">
        <f>(SUMIFS(Profile!$E$2:$E$17521,Profile!$B$2:$B$17521,$B18,Profile!$C$2:$C$17521,CR$8))*$C$9</f>
        <v>0</v>
      </c>
      <c r="CS18" s="162">
        <f>(SUMIFS(Profile!$E$2:$E$17521,Profile!$B$2:$B$17521,$B18,Profile!$C$2:$C$17521,CS$8))*$C$9</f>
        <v>0</v>
      </c>
      <c r="CT18" s="162">
        <f>(SUMIFS(Profile!$E$2:$E$17521,Profile!$B$2:$B$17521,$B18,Profile!$C$2:$C$17521,CT$8))*$C$9</f>
        <v>0</v>
      </c>
      <c r="CU18" s="162">
        <f>(SUMIFS(Profile!$E$2:$E$17521,Profile!$B$2:$B$17521,$B18,Profile!$C$2:$C$17521,CU$8))*$C$9</f>
        <v>0</v>
      </c>
      <c r="CV18" s="162">
        <f>(SUMIFS(Profile!$E$2:$E$17521,Profile!$B$2:$B$17521,$B18,Profile!$C$2:$C$17521,CV$8))*$C$9</f>
        <v>0</v>
      </c>
      <c r="CW18" s="162">
        <f>(SUMIFS(Profile!$E$2:$E$17521,Profile!$B$2:$B$17521,$B18,Profile!$C$2:$C$17521,CW$8))*$C$9</f>
        <v>0</v>
      </c>
      <c r="CX18" s="162">
        <f t="shared" si="11"/>
        <v>0</v>
      </c>
      <c r="CY18" s="162">
        <f t="shared" ref="CY18:ET18" si="51">MAX(BB18-E18,0)</f>
        <v>0</v>
      </c>
      <c r="CZ18" s="162">
        <f t="shared" si="51"/>
        <v>0</v>
      </c>
      <c r="DA18" s="162">
        <f t="shared" si="51"/>
        <v>0</v>
      </c>
      <c r="DB18" s="162">
        <f t="shared" si="51"/>
        <v>0</v>
      </c>
      <c r="DC18" s="162">
        <f t="shared" si="51"/>
        <v>0</v>
      </c>
      <c r="DD18" s="162">
        <f t="shared" si="51"/>
        <v>0</v>
      </c>
      <c r="DE18" s="162">
        <f t="shared" si="51"/>
        <v>0</v>
      </c>
      <c r="DF18" s="162">
        <f t="shared" si="51"/>
        <v>0</v>
      </c>
      <c r="DG18" s="162">
        <f t="shared" si="51"/>
        <v>0</v>
      </c>
      <c r="DH18" s="162">
        <f t="shared" si="51"/>
        <v>0</v>
      </c>
      <c r="DI18" s="162">
        <f t="shared" si="51"/>
        <v>0</v>
      </c>
      <c r="DJ18" s="162">
        <f t="shared" si="51"/>
        <v>0</v>
      </c>
      <c r="DK18" s="162">
        <f t="shared" si="51"/>
        <v>0</v>
      </c>
      <c r="DL18" s="162">
        <f t="shared" si="51"/>
        <v>0</v>
      </c>
      <c r="DM18" s="162">
        <f t="shared" si="51"/>
        <v>0</v>
      </c>
      <c r="DN18" s="162">
        <f t="shared" si="51"/>
        <v>0</v>
      </c>
      <c r="DO18" s="162">
        <f t="shared" si="51"/>
        <v>0</v>
      </c>
      <c r="DP18" s="162">
        <f t="shared" si="51"/>
        <v>0</v>
      </c>
      <c r="DQ18" s="162">
        <f t="shared" si="51"/>
        <v>0</v>
      </c>
      <c r="DR18" s="162">
        <f t="shared" si="51"/>
        <v>0</v>
      </c>
      <c r="DS18" s="162">
        <f t="shared" si="51"/>
        <v>0</v>
      </c>
      <c r="DT18" s="162">
        <f t="shared" si="51"/>
        <v>0</v>
      </c>
      <c r="DU18" s="162">
        <f t="shared" si="51"/>
        <v>0</v>
      </c>
      <c r="DV18" s="162">
        <f t="shared" si="51"/>
        <v>0</v>
      </c>
      <c r="DW18" s="162">
        <f t="shared" si="51"/>
        <v>0</v>
      </c>
      <c r="DX18" s="162">
        <f t="shared" si="51"/>
        <v>0</v>
      </c>
      <c r="DY18" s="162">
        <f t="shared" si="51"/>
        <v>0</v>
      </c>
      <c r="DZ18" s="162">
        <f t="shared" si="51"/>
        <v>0</v>
      </c>
      <c r="EA18" s="162">
        <f t="shared" si="51"/>
        <v>0</v>
      </c>
      <c r="EB18" s="162">
        <f t="shared" si="51"/>
        <v>0</v>
      </c>
      <c r="EC18" s="162">
        <f t="shared" si="51"/>
        <v>0</v>
      </c>
      <c r="ED18" s="162">
        <f t="shared" si="51"/>
        <v>0</v>
      </c>
      <c r="EE18" s="162">
        <f t="shared" si="51"/>
        <v>0</v>
      </c>
      <c r="EF18" s="162">
        <f t="shared" si="51"/>
        <v>0</v>
      </c>
      <c r="EG18" s="162">
        <f t="shared" si="51"/>
        <v>0</v>
      </c>
      <c r="EH18" s="162">
        <f t="shared" si="51"/>
        <v>0</v>
      </c>
      <c r="EI18" s="162">
        <f t="shared" si="51"/>
        <v>0</v>
      </c>
      <c r="EJ18" s="162">
        <f t="shared" si="51"/>
        <v>0</v>
      </c>
      <c r="EK18" s="162">
        <f t="shared" si="51"/>
        <v>0</v>
      </c>
      <c r="EL18" s="162">
        <f t="shared" si="51"/>
        <v>0</v>
      </c>
      <c r="EM18" s="162">
        <f t="shared" si="51"/>
        <v>0</v>
      </c>
      <c r="EN18" s="162">
        <f t="shared" si="51"/>
        <v>0</v>
      </c>
      <c r="EO18" s="162">
        <f t="shared" si="51"/>
        <v>0</v>
      </c>
      <c r="EP18" s="162">
        <f t="shared" si="51"/>
        <v>0</v>
      </c>
      <c r="EQ18" s="162">
        <f t="shared" si="51"/>
        <v>0</v>
      </c>
      <c r="ER18" s="162">
        <f t="shared" si="51"/>
        <v>0</v>
      </c>
      <c r="ES18" s="162">
        <f t="shared" si="51"/>
        <v>0</v>
      </c>
      <c r="ET18" s="162">
        <f t="shared" si="51"/>
        <v>0</v>
      </c>
      <c r="EU18" s="162">
        <f t="shared" si="13"/>
        <v>0</v>
      </c>
      <c r="EV18" s="162">
        <f t="shared" ref="EV18:GQ18" si="52">BB18-CY18</f>
        <v>0</v>
      </c>
      <c r="EW18" s="162">
        <f t="shared" si="52"/>
        <v>0</v>
      </c>
      <c r="EX18" s="162">
        <f t="shared" si="52"/>
        <v>0</v>
      </c>
      <c r="EY18" s="162">
        <f t="shared" si="52"/>
        <v>0</v>
      </c>
      <c r="EZ18" s="162">
        <f t="shared" si="52"/>
        <v>0</v>
      </c>
      <c r="FA18" s="162">
        <f t="shared" si="52"/>
        <v>0</v>
      </c>
      <c r="FB18" s="162">
        <f t="shared" si="52"/>
        <v>0</v>
      </c>
      <c r="FC18" s="162">
        <f t="shared" si="52"/>
        <v>0</v>
      </c>
      <c r="FD18" s="162">
        <f t="shared" si="52"/>
        <v>0</v>
      </c>
      <c r="FE18" s="162">
        <f t="shared" si="52"/>
        <v>0</v>
      </c>
      <c r="FF18" s="162">
        <f t="shared" si="52"/>
        <v>0</v>
      </c>
      <c r="FG18" s="162">
        <f t="shared" si="52"/>
        <v>0</v>
      </c>
      <c r="FH18" s="162">
        <f t="shared" si="52"/>
        <v>0</v>
      </c>
      <c r="FI18" s="162">
        <f t="shared" si="52"/>
        <v>0</v>
      </c>
      <c r="FJ18" s="162">
        <f t="shared" si="52"/>
        <v>0</v>
      </c>
      <c r="FK18" s="162">
        <f t="shared" si="52"/>
        <v>0</v>
      </c>
      <c r="FL18" s="162">
        <f t="shared" si="52"/>
        <v>0</v>
      </c>
      <c r="FM18" s="162">
        <f t="shared" si="52"/>
        <v>0</v>
      </c>
      <c r="FN18" s="162">
        <f t="shared" si="52"/>
        <v>0</v>
      </c>
      <c r="FO18" s="162">
        <f t="shared" si="52"/>
        <v>0</v>
      </c>
      <c r="FP18" s="162">
        <f t="shared" si="52"/>
        <v>0</v>
      </c>
      <c r="FQ18" s="162">
        <f t="shared" si="52"/>
        <v>0</v>
      </c>
      <c r="FR18" s="162">
        <f t="shared" si="52"/>
        <v>0</v>
      </c>
      <c r="FS18" s="162">
        <f t="shared" si="52"/>
        <v>0</v>
      </c>
      <c r="FT18" s="162">
        <f t="shared" si="52"/>
        <v>0</v>
      </c>
      <c r="FU18" s="162">
        <f t="shared" si="52"/>
        <v>0</v>
      </c>
      <c r="FV18" s="162">
        <f t="shared" si="52"/>
        <v>0</v>
      </c>
      <c r="FW18" s="162">
        <f t="shared" si="52"/>
        <v>0</v>
      </c>
      <c r="FX18" s="162">
        <f t="shared" si="52"/>
        <v>0</v>
      </c>
      <c r="FY18" s="162">
        <f t="shared" si="52"/>
        <v>0</v>
      </c>
      <c r="FZ18" s="162">
        <f t="shared" si="52"/>
        <v>0</v>
      </c>
      <c r="GA18" s="162">
        <f t="shared" si="52"/>
        <v>0</v>
      </c>
      <c r="GB18" s="162">
        <f t="shared" si="52"/>
        <v>0</v>
      </c>
      <c r="GC18" s="162">
        <f t="shared" si="52"/>
        <v>0</v>
      </c>
      <c r="GD18" s="162">
        <f t="shared" si="52"/>
        <v>0</v>
      </c>
      <c r="GE18" s="162">
        <f t="shared" si="52"/>
        <v>0</v>
      </c>
      <c r="GF18" s="162">
        <f t="shared" si="52"/>
        <v>0</v>
      </c>
      <c r="GG18" s="162">
        <f t="shared" si="52"/>
        <v>0</v>
      </c>
      <c r="GH18" s="162">
        <f t="shared" si="52"/>
        <v>0</v>
      </c>
      <c r="GI18" s="162">
        <f t="shared" si="52"/>
        <v>0</v>
      </c>
      <c r="GJ18" s="162">
        <f t="shared" si="52"/>
        <v>0</v>
      </c>
      <c r="GK18" s="162">
        <f t="shared" si="52"/>
        <v>0</v>
      </c>
      <c r="GL18" s="162">
        <f t="shared" si="52"/>
        <v>0</v>
      </c>
      <c r="GM18" s="162">
        <f t="shared" si="52"/>
        <v>0</v>
      </c>
      <c r="GN18" s="162">
        <f t="shared" si="52"/>
        <v>0</v>
      </c>
      <c r="GO18" s="162">
        <f t="shared" si="52"/>
        <v>0</v>
      </c>
      <c r="GP18" s="162">
        <f t="shared" si="52"/>
        <v>0</v>
      </c>
      <c r="GQ18" s="162">
        <f t="shared" si="52"/>
        <v>0</v>
      </c>
      <c r="GR18" s="162">
        <f t="shared" si="15"/>
        <v>0</v>
      </c>
      <c r="GS18" s="162">
        <f t="shared" ref="GS18:IN18" si="53">E18-EV18</f>
        <v>0</v>
      </c>
      <c r="GT18" s="162">
        <f t="shared" si="53"/>
        <v>0</v>
      </c>
      <c r="GU18" s="162">
        <f t="shared" si="53"/>
        <v>0</v>
      </c>
      <c r="GV18" s="162">
        <f t="shared" si="53"/>
        <v>0</v>
      </c>
      <c r="GW18" s="162">
        <f t="shared" si="53"/>
        <v>0</v>
      </c>
      <c r="GX18" s="162">
        <f t="shared" si="53"/>
        <v>0</v>
      </c>
      <c r="GY18" s="162">
        <f t="shared" si="53"/>
        <v>0</v>
      </c>
      <c r="GZ18" s="162">
        <f t="shared" si="53"/>
        <v>0</v>
      </c>
      <c r="HA18" s="162">
        <f t="shared" si="53"/>
        <v>0</v>
      </c>
      <c r="HB18" s="162">
        <f t="shared" si="53"/>
        <v>0</v>
      </c>
      <c r="HC18" s="162">
        <f t="shared" si="53"/>
        <v>0</v>
      </c>
      <c r="HD18" s="162">
        <f t="shared" si="53"/>
        <v>0</v>
      </c>
      <c r="HE18" s="162">
        <f t="shared" si="53"/>
        <v>0</v>
      </c>
      <c r="HF18" s="162">
        <f t="shared" si="53"/>
        <v>0</v>
      </c>
      <c r="HG18" s="162">
        <f t="shared" si="53"/>
        <v>0</v>
      </c>
      <c r="HH18" s="162">
        <f t="shared" si="53"/>
        <v>0</v>
      </c>
      <c r="HI18" s="162">
        <f t="shared" si="53"/>
        <v>0</v>
      </c>
      <c r="HJ18" s="162">
        <f t="shared" si="53"/>
        <v>0</v>
      </c>
      <c r="HK18" s="162">
        <f t="shared" si="53"/>
        <v>0</v>
      </c>
      <c r="HL18" s="162">
        <f t="shared" si="53"/>
        <v>0</v>
      </c>
      <c r="HM18" s="162">
        <f t="shared" si="53"/>
        <v>0</v>
      </c>
      <c r="HN18" s="162">
        <f t="shared" si="53"/>
        <v>0</v>
      </c>
      <c r="HO18" s="162">
        <f t="shared" si="53"/>
        <v>0</v>
      </c>
      <c r="HP18" s="162">
        <f t="shared" si="53"/>
        <v>0</v>
      </c>
      <c r="HQ18" s="162">
        <f t="shared" si="53"/>
        <v>0</v>
      </c>
      <c r="HR18" s="162">
        <f t="shared" si="53"/>
        <v>0</v>
      </c>
      <c r="HS18" s="162">
        <f t="shared" si="53"/>
        <v>0</v>
      </c>
      <c r="HT18" s="162">
        <f t="shared" si="53"/>
        <v>0</v>
      </c>
      <c r="HU18" s="162">
        <f t="shared" si="53"/>
        <v>0</v>
      </c>
      <c r="HV18" s="162">
        <f t="shared" si="53"/>
        <v>0</v>
      </c>
      <c r="HW18" s="162">
        <f t="shared" si="53"/>
        <v>0</v>
      </c>
      <c r="HX18" s="162">
        <f t="shared" si="53"/>
        <v>0</v>
      </c>
      <c r="HY18" s="162">
        <f t="shared" si="53"/>
        <v>0</v>
      </c>
      <c r="HZ18" s="162">
        <f t="shared" si="53"/>
        <v>0</v>
      </c>
      <c r="IA18" s="162">
        <f t="shared" si="53"/>
        <v>0</v>
      </c>
      <c r="IB18" s="162">
        <f t="shared" si="53"/>
        <v>0</v>
      </c>
      <c r="IC18" s="162">
        <f t="shared" si="53"/>
        <v>0</v>
      </c>
      <c r="ID18" s="162">
        <f t="shared" si="53"/>
        <v>0</v>
      </c>
      <c r="IE18" s="162">
        <f t="shared" si="53"/>
        <v>0</v>
      </c>
      <c r="IF18" s="162">
        <f t="shared" si="53"/>
        <v>0</v>
      </c>
      <c r="IG18" s="162">
        <f t="shared" si="53"/>
        <v>0</v>
      </c>
      <c r="IH18" s="162">
        <f t="shared" si="53"/>
        <v>0</v>
      </c>
      <c r="II18" s="162">
        <f t="shared" si="53"/>
        <v>0</v>
      </c>
      <c r="IJ18" s="162">
        <f t="shared" si="53"/>
        <v>0</v>
      </c>
      <c r="IK18" s="162">
        <f t="shared" si="53"/>
        <v>0</v>
      </c>
      <c r="IL18" s="162">
        <f t="shared" si="53"/>
        <v>0</v>
      </c>
      <c r="IM18" s="162">
        <f t="shared" si="53"/>
        <v>0</v>
      </c>
      <c r="IN18" s="162">
        <f t="shared" si="53"/>
        <v>0</v>
      </c>
      <c r="IO18" s="162">
        <f t="shared" si="17"/>
        <v>0</v>
      </c>
      <c r="IP18" s="162">
        <f t="shared" si="23"/>
        <v>0</v>
      </c>
      <c r="IQ18" s="162">
        <f t="shared" ref="IQ18:KK18" si="54">MAX((MIN(CZ18+IP18,$IO$7))-GT18,0)</f>
        <v>0</v>
      </c>
      <c r="IR18" s="162">
        <f t="shared" si="54"/>
        <v>0</v>
      </c>
      <c r="IS18" s="162">
        <f t="shared" si="54"/>
        <v>0</v>
      </c>
      <c r="IT18" s="162">
        <f t="shared" si="54"/>
        <v>0</v>
      </c>
      <c r="IU18" s="162">
        <f t="shared" si="54"/>
        <v>0</v>
      </c>
      <c r="IV18" s="162">
        <f t="shared" si="54"/>
        <v>0</v>
      </c>
      <c r="IW18" s="162">
        <f t="shared" si="54"/>
        <v>0</v>
      </c>
      <c r="IX18" s="162">
        <f t="shared" si="54"/>
        <v>0</v>
      </c>
      <c r="IY18" s="162">
        <f t="shared" si="54"/>
        <v>0</v>
      </c>
      <c r="IZ18" s="162">
        <f t="shared" si="54"/>
        <v>0</v>
      </c>
      <c r="JA18" s="162">
        <f t="shared" si="54"/>
        <v>0</v>
      </c>
      <c r="JB18" s="162">
        <f t="shared" si="54"/>
        <v>0</v>
      </c>
      <c r="JC18" s="162">
        <f t="shared" si="54"/>
        <v>0</v>
      </c>
      <c r="JD18" s="162">
        <f t="shared" si="54"/>
        <v>0</v>
      </c>
      <c r="JE18" s="162">
        <f t="shared" si="54"/>
        <v>0</v>
      </c>
      <c r="JF18" s="162">
        <f t="shared" si="54"/>
        <v>0</v>
      </c>
      <c r="JG18" s="162">
        <f t="shared" si="54"/>
        <v>0</v>
      </c>
      <c r="JH18" s="162">
        <f t="shared" si="54"/>
        <v>0</v>
      </c>
      <c r="JI18" s="162">
        <f t="shared" si="54"/>
        <v>0</v>
      </c>
      <c r="JJ18" s="162">
        <f t="shared" si="54"/>
        <v>0</v>
      </c>
      <c r="JK18" s="162">
        <f t="shared" si="54"/>
        <v>0</v>
      </c>
      <c r="JL18" s="162">
        <f t="shared" si="54"/>
        <v>0</v>
      </c>
      <c r="JM18" s="162">
        <f t="shared" si="54"/>
        <v>0</v>
      </c>
      <c r="JN18" s="162">
        <f t="shared" si="54"/>
        <v>0</v>
      </c>
      <c r="JO18" s="162">
        <f t="shared" si="54"/>
        <v>0</v>
      </c>
      <c r="JP18" s="162">
        <f t="shared" si="54"/>
        <v>0</v>
      </c>
      <c r="JQ18" s="162">
        <f t="shared" si="54"/>
        <v>0</v>
      </c>
      <c r="JR18" s="162">
        <f t="shared" si="54"/>
        <v>0</v>
      </c>
      <c r="JS18" s="162">
        <f t="shared" si="54"/>
        <v>0</v>
      </c>
      <c r="JT18" s="162">
        <f t="shared" si="54"/>
        <v>0</v>
      </c>
      <c r="JU18" s="162">
        <f t="shared" si="54"/>
        <v>0</v>
      </c>
      <c r="JV18" s="162">
        <f t="shared" si="54"/>
        <v>0</v>
      </c>
      <c r="JW18" s="162">
        <f t="shared" si="54"/>
        <v>0</v>
      </c>
      <c r="JX18" s="162">
        <f t="shared" si="54"/>
        <v>0</v>
      </c>
      <c r="JY18" s="162">
        <f t="shared" si="54"/>
        <v>0</v>
      </c>
      <c r="JZ18" s="162">
        <f t="shared" si="54"/>
        <v>0</v>
      </c>
      <c r="KA18" s="162">
        <f t="shared" si="54"/>
        <v>0</v>
      </c>
      <c r="KB18" s="162">
        <f t="shared" si="54"/>
        <v>0</v>
      </c>
      <c r="KC18" s="162">
        <f t="shared" si="54"/>
        <v>0</v>
      </c>
      <c r="KD18" s="162">
        <f t="shared" si="54"/>
        <v>0</v>
      </c>
      <c r="KE18" s="162">
        <f t="shared" si="54"/>
        <v>0</v>
      </c>
      <c r="KF18" s="162">
        <f t="shared" si="54"/>
        <v>0</v>
      </c>
      <c r="KG18" s="162">
        <f t="shared" si="54"/>
        <v>0</v>
      </c>
      <c r="KH18" s="162">
        <f t="shared" si="54"/>
        <v>0</v>
      </c>
      <c r="KI18" s="162">
        <f t="shared" si="54"/>
        <v>0</v>
      </c>
      <c r="KJ18" s="162">
        <f t="shared" si="54"/>
        <v>0</v>
      </c>
      <c r="KK18" s="162">
        <f t="shared" si="54"/>
        <v>0</v>
      </c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</row>
    <row r="19" ht="14.25" customHeight="1" spans="1:326" x14ac:dyDescent="0.25">
      <c r="A19" s="1">
        <v>1</v>
      </c>
      <c r="B19" s="1">
        <f t="shared" ref="B19:C19" si="55">B18+1</f>
        <v>9</v>
      </c>
      <c r="C19" s="232">
        <f t="shared" si="55"/>
        <v>43474</v>
      </c>
      <c r="D19" s="162">
        <f t="shared" si="9"/>
        <v>0</v>
      </c>
      <c r="E19" s="162">
        <f>(SUMIFS(Profile!$F$2:$F$17521,Profile!$B$2:$B$17521,$B19,Profile!$C$2:$C$17521,E$8))*$C$6</f>
        <v>0</v>
      </c>
      <c r="F19" s="162">
        <f>(SUMIFS(Profile!$F$2:$F$17521,Profile!$B$2:$B$17521,$B19,Profile!$C$2:$C$17521,F$8))*$C$6</f>
        <v>0</v>
      </c>
      <c r="G19" s="162">
        <f>(SUMIFS(Profile!$F$2:$F$17521,Profile!$B$2:$B$17521,$B19,Profile!$C$2:$C$17521,G$8))*$C$6</f>
        <v>0</v>
      </c>
      <c r="H19" s="162">
        <f>(SUMIFS(Profile!$F$2:$F$17521,Profile!$B$2:$B$17521,$B19,Profile!$C$2:$C$17521,H$8))*$C$6</f>
        <v>0</v>
      </c>
      <c r="I19" s="162">
        <f>(SUMIFS(Profile!$F$2:$F$17521,Profile!$B$2:$B$17521,$B19,Profile!$C$2:$C$17521,I$8))*$C$6</f>
        <v>0</v>
      </c>
      <c r="J19" s="162">
        <f>(SUMIFS(Profile!$F$2:$F$17521,Profile!$B$2:$B$17521,$B19,Profile!$C$2:$C$17521,J$8))*$C$6</f>
        <v>0</v>
      </c>
      <c r="K19" s="162">
        <f>(SUMIFS(Profile!$F$2:$F$17521,Profile!$B$2:$B$17521,$B19,Profile!$C$2:$C$17521,K$8))*$C$6</f>
        <v>0</v>
      </c>
      <c r="L19" s="162">
        <f>(SUMIFS(Profile!$F$2:$F$17521,Profile!$B$2:$B$17521,$B19,Profile!$C$2:$C$17521,L$8))*$C$6</f>
        <v>0</v>
      </c>
      <c r="M19" s="162">
        <f>(SUMIFS(Profile!$F$2:$F$17521,Profile!$B$2:$B$17521,$B19,Profile!$C$2:$C$17521,M$8))*$C$6</f>
        <v>0</v>
      </c>
      <c r="N19" s="162">
        <f>(SUMIFS(Profile!$F$2:$F$17521,Profile!$B$2:$B$17521,$B19,Profile!$C$2:$C$17521,N$8))*$C$6</f>
        <v>0</v>
      </c>
      <c r="O19" s="162">
        <f>(SUMIFS(Profile!$F$2:$F$17521,Profile!$B$2:$B$17521,$B19,Profile!$C$2:$C$17521,O$8))*$C$6</f>
        <v>0</v>
      </c>
      <c r="P19" s="162">
        <f>(SUMIFS(Profile!$F$2:$F$17521,Profile!$B$2:$B$17521,$B19,Profile!$C$2:$C$17521,P$8))*$C$6</f>
        <v>0</v>
      </c>
      <c r="Q19" s="162">
        <f>(SUMIFS(Profile!$F$2:$F$17521,Profile!$B$2:$B$17521,$B19,Profile!$C$2:$C$17521,Q$8))*$C$6</f>
        <v>0</v>
      </c>
      <c r="R19" s="162">
        <f>(SUMIFS(Profile!$F$2:$F$17521,Profile!$B$2:$B$17521,$B19,Profile!$C$2:$C$17521,R$8))*$C$6</f>
        <v>0</v>
      </c>
      <c r="S19" s="162">
        <f>(SUMIFS(Profile!$F$2:$F$17521,Profile!$B$2:$B$17521,$B19,Profile!$C$2:$C$17521,S$8))*$C$6</f>
        <v>0</v>
      </c>
      <c r="T19" s="162">
        <f>(SUMIFS(Profile!$F$2:$F$17521,Profile!$B$2:$B$17521,$B19,Profile!$C$2:$C$17521,T$8))*$C$6</f>
        <v>0</v>
      </c>
      <c r="U19" s="162">
        <f>(SUMIFS(Profile!$F$2:$F$17521,Profile!$B$2:$B$17521,$B19,Profile!$C$2:$C$17521,U$8))*$C$6</f>
        <v>0</v>
      </c>
      <c r="V19" s="162">
        <f>(SUMIFS(Profile!$F$2:$F$17521,Profile!$B$2:$B$17521,$B19,Profile!$C$2:$C$17521,V$8))*$C$6</f>
        <v>0</v>
      </c>
      <c r="W19" s="162">
        <f>(SUMIFS(Profile!$F$2:$F$17521,Profile!$B$2:$B$17521,$B19,Profile!$C$2:$C$17521,W$8))*$C$6</f>
        <v>0</v>
      </c>
      <c r="X19" s="162">
        <f>(SUMIFS(Profile!$F$2:$F$17521,Profile!$B$2:$B$17521,$B19,Profile!$C$2:$C$17521,X$8))*$C$6</f>
        <v>0</v>
      </c>
      <c r="Y19" s="162">
        <f>(SUMIFS(Profile!$F$2:$F$17521,Profile!$B$2:$B$17521,$B19,Profile!$C$2:$C$17521,Y$8))*$C$6</f>
        <v>0</v>
      </c>
      <c r="Z19" s="162">
        <f>(SUMIFS(Profile!$F$2:$F$17521,Profile!$B$2:$B$17521,$B19,Profile!$C$2:$C$17521,Z$8))*$C$6</f>
        <v>0</v>
      </c>
      <c r="AA19" s="162">
        <f>(SUMIFS(Profile!$F$2:$F$17521,Profile!$B$2:$B$17521,$B19,Profile!$C$2:$C$17521,AA$8))*$C$6</f>
        <v>0</v>
      </c>
      <c r="AB19" s="162">
        <f>(SUMIFS(Profile!$F$2:$F$17521,Profile!$B$2:$B$17521,$B19,Profile!$C$2:$C$17521,AB$8))*$C$6</f>
        <v>0</v>
      </c>
      <c r="AC19" s="162">
        <f>(SUMIFS(Profile!$F$2:$F$17521,Profile!$B$2:$B$17521,$B19,Profile!$C$2:$C$17521,AC$8))*$C$6</f>
        <v>0</v>
      </c>
      <c r="AD19" s="162">
        <f>(SUMIFS(Profile!$F$2:$F$17521,Profile!$B$2:$B$17521,$B19,Profile!$C$2:$C$17521,AD$8))*$C$6</f>
        <v>0</v>
      </c>
      <c r="AE19" s="162">
        <f>(SUMIFS(Profile!$F$2:$F$17521,Profile!$B$2:$B$17521,$B19,Profile!$C$2:$C$17521,AE$8))*$C$6</f>
        <v>0</v>
      </c>
      <c r="AF19" s="162">
        <f>(SUMIFS(Profile!$F$2:$F$17521,Profile!$B$2:$B$17521,$B19,Profile!$C$2:$C$17521,AF$8))*$C$6</f>
        <v>0</v>
      </c>
      <c r="AG19" s="162">
        <f>(SUMIFS(Profile!$F$2:$F$17521,Profile!$B$2:$B$17521,$B19,Profile!$C$2:$C$17521,AG$8))*$C$6</f>
        <v>0</v>
      </c>
      <c r="AH19" s="162">
        <f>(SUMIFS(Profile!$F$2:$F$17521,Profile!$B$2:$B$17521,$B19,Profile!$C$2:$C$17521,AH$8))*$C$6</f>
        <v>0</v>
      </c>
      <c r="AI19" s="162">
        <f>(SUMIFS(Profile!$F$2:$F$17521,Profile!$B$2:$B$17521,$B19,Profile!$C$2:$C$17521,AI$8))*$C$6</f>
        <v>0</v>
      </c>
      <c r="AJ19" s="162">
        <f>(SUMIFS(Profile!$F$2:$F$17521,Profile!$B$2:$B$17521,$B19,Profile!$C$2:$C$17521,AJ$8))*$C$6</f>
        <v>0</v>
      </c>
      <c r="AK19" s="162">
        <f>(SUMIFS(Profile!$F$2:$F$17521,Profile!$B$2:$B$17521,$B19,Profile!$C$2:$C$17521,AK$8))*$C$6</f>
        <v>0</v>
      </c>
      <c r="AL19" s="162">
        <f>(SUMIFS(Profile!$F$2:$F$17521,Profile!$B$2:$B$17521,$B19,Profile!$C$2:$C$17521,AL$8))*$C$6</f>
        <v>0</v>
      </c>
      <c r="AM19" s="162">
        <f>(SUMIFS(Profile!$F$2:$F$17521,Profile!$B$2:$B$17521,$B19,Profile!$C$2:$C$17521,AM$8))*$C$6</f>
        <v>0</v>
      </c>
      <c r="AN19" s="162">
        <f>(SUMIFS(Profile!$F$2:$F$17521,Profile!$B$2:$B$17521,$B19,Profile!$C$2:$C$17521,AN$8))*$C$6</f>
        <v>0</v>
      </c>
      <c r="AO19" s="162">
        <f>(SUMIFS(Profile!$F$2:$F$17521,Profile!$B$2:$B$17521,$B19,Profile!$C$2:$C$17521,AO$8))*$C$6</f>
        <v>0</v>
      </c>
      <c r="AP19" s="162">
        <f>(SUMIFS(Profile!$F$2:$F$17521,Profile!$B$2:$B$17521,$B19,Profile!$C$2:$C$17521,AP$8))*$C$6</f>
        <v>0</v>
      </c>
      <c r="AQ19" s="162">
        <f>(SUMIFS(Profile!$F$2:$F$17521,Profile!$B$2:$B$17521,$B19,Profile!$C$2:$C$17521,AQ$8))*$C$6</f>
        <v>0</v>
      </c>
      <c r="AR19" s="162">
        <f>(SUMIFS(Profile!$F$2:$F$17521,Profile!$B$2:$B$17521,$B19,Profile!$C$2:$C$17521,AR$8))*$C$6</f>
        <v>0</v>
      </c>
      <c r="AS19" s="162">
        <f>(SUMIFS(Profile!$F$2:$F$17521,Profile!$B$2:$B$17521,$B19,Profile!$C$2:$C$17521,AS$8))*$C$6</f>
        <v>0</v>
      </c>
      <c r="AT19" s="162">
        <f>(SUMIFS(Profile!$F$2:$F$17521,Profile!$B$2:$B$17521,$B19,Profile!$C$2:$C$17521,AT$8))*$C$6</f>
        <v>0</v>
      </c>
      <c r="AU19" s="162">
        <f>(SUMIFS(Profile!$F$2:$F$17521,Profile!$B$2:$B$17521,$B19,Profile!$C$2:$C$17521,AU$8))*$C$6</f>
        <v>0</v>
      </c>
      <c r="AV19" s="162">
        <f>(SUMIFS(Profile!$F$2:$F$17521,Profile!$B$2:$B$17521,$B19,Profile!$C$2:$C$17521,AV$8))*$C$6</f>
        <v>0</v>
      </c>
      <c r="AW19" s="162">
        <f>(SUMIFS(Profile!$F$2:$F$17521,Profile!$B$2:$B$17521,$B19,Profile!$C$2:$C$17521,AW$8))*$C$6</f>
        <v>0</v>
      </c>
      <c r="AX19" s="162">
        <f>(SUMIFS(Profile!$F$2:$F$17521,Profile!$B$2:$B$17521,$B19,Profile!$C$2:$C$17521,AX$8))*$C$6</f>
        <v>0</v>
      </c>
      <c r="AY19" s="162">
        <f>(SUMIFS(Profile!$F$2:$F$17521,Profile!$B$2:$B$17521,$B19,Profile!$C$2:$C$17521,AY$8))*$C$6</f>
        <v>0</v>
      </c>
      <c r="AZ19" s="162">
        <f>(SUMIFS(Profile!$F$2:$F$17521,Profile!$B$2:$B$17521,$B19,Profile!$C$2:$C$17521,AZ$8))*$C$6</f>
        <v>0</v>
      </c>
      <c r="BA19" s="162">
        <f t="shared" si="10"/>
        <v>0</v>
      </c>
      <c r="BB19" s="162">
        <f>(SUMIFS(Profile!$E$2:$E$17521,Profile!$B$2:$B$17521,$B19,Profile!$C$2:$C$17521,BB$8))*$C$9</f>
        <v>0</v>
      </c>
      <c r="BC19" s="162">
        <f>(SUMIFS(Profile!$E$2:$E$17521,Profile!$B$2:$B$17521,$B19,Profile!$C$2:$C$17521,BC$8))*$C$9</f>
        <v>0</v>
      </c>
      <c r="BD19" s="162">
        <f>(SUMIFS(Profile!$E$2:$E$17521,Profile!$B$2:$B$17521,$B19,Profile!$C$2:$C$17521,BD$8))*$C$9</f>
        <v>0</v>
      </c>
      <c r="BE19" s="162">
        <f>(SUMIFS(Profile!$E$2:$E$17521,Profile!$B$2:$B$17521,$B19,Profile!$C$2:$C$17521,BE$8))*$C$9</f>
        <v>0</v>
      </c>
      <c r="BF19" s="162">
        <f>(SUMIFS(Profile!$E$2:$E$17521,Profile!$B$2:$B$17521,$B19,Profile!$C$2:$C$17521,BF$8))*$C$9</f>
        <v>0</v>
      </c>
      <c r="BG19" s="162">
        <f>(SUMIFS(Profile!$E$2:$E$17521,Profile!$B$2:$B$17521,$B19,Profile!$C$2:$C$17521,BG$8))*$C$9</f>
        <v>0</v>
      </c>
      <c r="BH19" s="162">
        <f>(SUMIFS(Profile!$E$2:$E$17521,Profile!$B$2:$B$17521,$B19,Profile!$C$2:$C$17521,BH$8))*$C$9</f>
        <v>0</v>
      </c>
      <c r="BI19" s="162">
        <f>(SUMIFS(Profile!$E$2:$E$17521,Profile!$B$2:$B$17521,$B19,Profile!$C$2:$C$17521,BI$8))*$C$9</f>
        <v>0</v>
      </c>
      <c r="BJ19" s="162">
        <f>(SUMIFS(Profile!$E$2:$E$17521,Profile!$B$2:$B$17521,$B19,Profile!$C$2:$C$17521,BJ$8))*$C$9</f>
        <v>0</v>
      </c>
      <c r="BK19" s="162">
        <f>(SUMIFS(Profile!$E$2:$E$17521,Profile!$B$2:$B$17521,$B19,Profile!$C$2:$C$17521,BK$8))*$C$9</f>
        <v>0</v>
      </c>
      <c r="BL19" s="162">
        <f>(SUMIFS(Profile!$E$2:$E$17521,Profile!$B$2:$B$17521,$B19,Profile!$C$2:$C$17521,BL$8))*$C$9</f>
        <v>0</v>
      </c>
      <c r="BM19" s="162">
        <f>(SUMIFS(Profile!$E$2:$E$17521,Profile!$B$2:$B$17521,$B19,Profile!$C$2:$C$17521,BM$8))*$C$9</f>
        <v>0</v>
      </c>
      <c r="BN19" s="162">
        <f>(SUMIFS(Profile!$E$2:$E$17521,Profile!$B$2:$B$17521,$B19,Profile!$C$2:$C$17521,BN$8))*$C$9</f>
        <v>0</v>
      </c>
      <c r="BO19" s="162">
        <f>(SUMIFS(Profile!$E$2:$E$17521,Profile!$B$2:$B$17521,$B19,Profile!$C$2:$C$17521,BO$8))*$C$9</f>
        <v>0</v>
      </c>
      <c r="BP19" s="162">
        <f>(SUMIFS(Profile!$E$2:$E$17521,Profile!$B$2:$B$17521,$B19,Profile!$C$2:$C$17521,BP$8))*$C$9</f>
        <v>0</v>
      </c>
      <c r="BQ19" s="162">
        <f>(SUMIFS(Profile!$E$2:$E$17521,Profile!$B$2:$B$17521,$B19,Profile!$C$2:$C$17521,BQ$8))*$C$9</f>
        <v>0</v>
      </c>
      <c r="BR19" s="162">
        <f>(SUMIFS(Profile!$E$2:$E$17521,Profile!$B$2:$B$17521,$B19,Profile!$C$2:$C$17521,BR$8))*$C$9</f>
        <v>0</v>
      </c>
      <c r="BS19" s="162">
        <f>(SUMIFS(Profile!$E$2:$E$17521,Profile!$B$2:$B$17521,$B19,Profile!$C$2:$C$17521,BS$8))*$C$9</f>
        <v>0</v>
      </c>
      <c r="BT19" s="162">
        <f>(SUMIFS(Profile!$E$2:$E$17521,Profile!$B$2:$B$17521,$B19,Profile!$C$2:$C$17521,BT$8))*$C$9</f>
        <v>0</v>
      </c>
      <c r="BU19" s="162">
        <f>(SUMIFS(Profile!$E$2:$E$17521,Profile!$B$2:$B$17521,$B19,Profile!$C$2:$C$17521,BU$8))*$C$9</f>
        <v>0</v>
      </c>
      <c r="BV19" s="162">
        <f>(SUMIFS(Profile!$E$2:$E$17521,Profile!$B$2:$B$17521,$B19,Profile!$C$2:$C$17521,BV$8))*$C$9</f>
        <v>0</v>
      </c>
      <c r="BW19" s="162">
        <f>(SUMIFS(Profile!$E$2:$E$17521,Profile!$B$2:$B$17521,$B19,Profile!$C$2:$C$17521,BW$8))*$C$9</f>
        <v>0</v>
      </c>
      <c r="BX19" s="162">
        <f>(SUMIFS(Profile!$E$2:$E$17521,Profile!$B$2:$B$17521,$B19,Profile!$C$2:$C$17521,BX$8))*$C$9</f>
        <v>0</v>
      </c>
      <c r="BY19" s="162">
        <f>(SUMIFS(Profile!$E$2:$E$17521,Profile!$B$2:$B$17521,$B19,Profile!$C$2:$C$17521,BY$8))*$C$9</f>
        <v>0</v>
      </c>
      <c r="BZ19" s="162">
        <f>(SUMIFS(Profile!$E$2:$E$17521,Profile!$B$2:$B$17521,$B19,Profile!$C$2:$C$17521,BZ$8))*$C$9</f>
        <v>0</v>
      </c>
      <c r="CA19" s="162">
        <f>(SUMIFS(Profile!$E$2:$E$17521,Profile!$B$2:$B$17521,$B19,Profile!$C$2:$C$17521,CA$8))*$C$9</f>
        <v>0</v>
      </c>
      <c r="CB19" s="162">
        <f>(SUMIFS(Profile!$E$2:$E$17521,Profile!$B$2:$B$17521,$B19,Profile!$C$2:$C$17521,CB$8))*$C$9</f>
        <v>0</v>
      </c>
      <c r="CC19" s="162">
        <f>(SUMIFS(Profile!$E$2:$E$17521,Profile!$B$2:$B$17521,$B19,Profile!$C$2:$C$17521,CC$8))*$C$9</f>
        <v>0</v>
      </c>
      <c r="CD19" s="162">
        <f>(SUMIFS(Profile!$E$2:$E$17521,Profile!$B$2:$B$17521,$B19,Profile!$C$2:$C$17521,CD$8))*$C$9</f>
        <v>0</v>
      </c>
      <c r="CE19" s="162">
        <f>(SUMIFS(Profile!$E$2:$E$17521,Profile!$B$2:$B$17521,$B19,Profile!$C$2:$C$17521,CE$8))*$C$9</f>
        <v>0</v>
      </c>
      <c r="CF19" s="162">
        <f>(SUMIFS(Profile!$E$2:$E$17521,Profile!$B$2:$B$17521,$B19,Profile!$C$2:$C$17521,CF$8))*$C$9</f>
        <v>0</v>
      </c>
      <c r="CG19" s="162">
        <f>(SUMIFS(Profile!$E$2:$E$17521,Profile!$B$2:$B$17521,$B19,Profile!$C$2:$C$17521,CG$8))*$C$9</f>
        <v>0</v>
      </c>
      <c r="CH19" s="162">
        <f>(SUMIFS(Profile!$E$2:$E$17521,Profile!$B$2:$B$17521,$B19,Profile!$C$2:$C$17521,CH$8))*$C$9</f>
        <v>0</v>
      </c>
      <c r="CI19" s="162">
        <f>(SUMIFS(Profile!$E$2:$E$17521,Profile!$B$2:$B$17521,$B19,Profile!$C$2:$C$17521,CI$8))*$C$9</f>
        <v>0</v>
      </c>
      <c r="CJ19" s="162">
        <f>(SUMIFS(Profile!$E$2:$E$17521,Profile!$B$2:$B$17521,$B19,Profile!$C$2:$C$17521,CJ$8))*$C$9</f>
        <v>0</v>
      </c>
      <c r="CK19" s="162">
        <f>(SUMIFS(Profile!$E$2:$E$17521,Profile!$B$2:$B$17521,$B19,Profile!$C$2:$C$17521,CK$8))*$C$9</f>
        <v>0</v>
      </c>
      <c r="CL19" s="162">
        <f>(SUMIFS(Profile!$E$2:$E$17521,Profile!$B$2:$B$17521,$B19,Profile!$C$2:$C$17521,CL$8))*$C$9</f>
        <v>0</v>
      </c>
      <c r="CM19" s="162">
        <f>(SUMIFS(Profile!$E$2:$E$17521,Profile!$B$2:$B$17521,$B19,Profile!$C$2:$C$17521,CM$8))*$C$9</f>
        <v>0</v>
      </c>
      <c r="CN19" s="162">
        <f>(SUMIFS(Profile!$E$2:$E$17521,Profile!$B$2:$B$17521,$B19,Profile!$C$2:$C$17521,CN$8))*$C$9</f>
        <v>0</v>
      </c>
      <c r="CO19" s="162">
        <f>(SUMIFS(Profile!$E$2:$E$17521,Profile!$B$2:$B$17521,$B19,Profile!$C$2:$C$17521,CO$8))*$C$9</f>
        <v>0</v>
      </c>
      <c r="CP19" s="162">
        <f>(SUMIFS(Profile!$E$2:$E$17521,Profile!$B$2:$B$17521,$B19,Profile!$C$2:$C$17521,CP$8))*$C$9</f>
        <v>0</v>
      </c>
      <c r="CQ19" s="162">
        <f>(SUMIFS(Profile!$E$2:$E$17521,Profile!$B$2:$B$17521,$B19,Profile!$C$2:$C$17521,CQ$8))*$C$9</f>
        <v>0</v>
      </c>
      <c r="CR19" s="162">
        <f>(SUMIFS(Profile!$E$2:$E$17521,Profile!$B$2:$B$17521,$B19,Profile!$C$2:$C$17521,CR$8))*$C$9</f>
        <v>0</v>
      </c>
      <c r="CS19" s="162">
        <f>(SUMIFS(Profile!$E$2:$E$17521,Profile!$B$2:$B$17521,$B19,Profile!$C$2:$C$17521,CS$8))*$C$9</f>
        <v>0</v>
      </c>
      <c r="CT19" s="162">
        <f>(SUMIFS(Profile!$E$2:$E$17521,Profile!$B$2:$B$17521,$B19,Profile!$C$2:$C$17521,CT$8))*$C$9</f>
        <v>0</v>
      </c>
      <c r="CU19" s="162">
        <f>(SUMIFS(Profile!$E$2:$E$17521,Profile!$B$2:$B$17521,$B19,Profile!$C$2:$C$17521,CU$8))*$C$9</f>
        <v>0</v>
      </c>
      <c r="CV19" s="162">
        <f>(SUMIFS(Profile!$E$2:$E$17521,Profile!$B$2:$B$17521,$B19,Profile!$C$2:$C$17521,CV$8))*$C$9</f>
        <v>0</v>
      </c>
      <c r="CW19" s="162">
        <f>(SUMIFS(Profile!$E$2:$E$17521,Profile!$B$2:$B$17521,$B19,Profile!$C$2:$C$17521,CW$8))*$C$9</f>
        <v>0</v>
      </c>
      <c r="CX19" s="162">
        <f t="shared" si="11"/>
        <v>0</v>
      </c>
      <c r="CY19" s="162">
        <f t="shared" ref="CY19:ET19" si="56">MAX(BB19-E19,0)</f>
        <v>0</v>
      </c>
      <c r="CZ19" s="162">
        <f t="shared" si="56"/>
        <v>0</v>
      </c>
      <c r="DA19" s="162">
        <f t="shared" si="56"/>
        <v>0</v>
      </c>
      <c r="DB19" s="162">
        <f t="shared" si="56"/>
        <v>0</v>
      </c>
      <c r="DC19" s="162">
        <f t="shared" si="56"/>
        <v>0</v>
      </c>
      <c r="DD19" s="162">
        <f t="shared" si="56"/>
        <v>0</v>
      </c>
      <c r="DE19" s="162">
        <f t="shared" si="56"/>
        <v>0</v>
      </c>
      <c r="DF19" s="162">
        <f t="shared" si="56"/>
        <v>0</v>
      </c>
      <c r="DG19" s="162">
        <f t="shared" si="56"/>
        <v>0</v>
      </c>
      <c r="DH19" s="162">
        <f t="shared" si="56"/>
        <v>0</v>
      </c>
      <c r="DI19" s="162">
        <f t="shared" si="56"/>
        <v>0</v>
      </c>
      <c r="DJ19" s="162">
        <f t="shared" si="56"/>
        <v>0</v>
      </c>
      <c r="DK19" s="162">
        <f t="shared" si="56"/>
        <v>0</v>
      </c>
      <c r="DL19" s="162">
        <f t="shared" si="56"/>
        <v>0</v>
      </c>
      <c r="DM19" s="162">
        <f t="shared" si="56"/>
        <v>0</v>
      </c>
      <c r="DN19" s="162">
        <f t="shared" si="56"/>
        <v>0</v>
      </c>
      <c r="DO19" s="162">
        <f t="shared" si="56"/>
        <v>0</v>
      </c>
      <c r="DP19" s="162">
        <f t="shared" si="56"/>
        <v>0</v>
      </c>
      <c r="DQ19" s="162">
        <f t="shared" si="56"/>
        <v>0</v>
      </c>
      <c r="DR19" s="162">
        <f t="shared" si="56"/>
        <v>0</v>
      </c>
      <c r="DS19" s="162">
        <f t="shared" si="56"/>
        <v>0</v>
      </c>
      <c r="DT19" s="162">
        <f t="shared" si="56"/>
        <v>0</v>
      </c>
      <c r="DU19" s="162">
        <f t="shared" si="56"/>
        <v>0</v>
      </c>
      <c r="DV19" s="162">
        <f t="shared" si="56"/>
        <v>0</v>
      </c>
      <c r="DW19" s="162">
        <f t="shared" si="56"/>
        <v>0</v>
      </c>
      <c r="DX19" s="162">
        <f t="shared" si="56"/>
        <v>0</v>
      </c>
      <c r="DY19" s="162">
        <f t="shared" si="56"/>
        <v>0</v>
      </c>
      <c r="DZ19" s="162">
        <f t="shared" si="56"/>
        <v>0</v>
      </c>
      <c r="EA19" s="162">
        <f t="shared" si="56"/>
        <v>0</v>
      </c>
      <c r="EB19" s="162">
        <f t="shared" si="56"/>
        <v>0</v>
      </c>
      <c r="EC19" s="162">
        <f t="shared" si="56"/>
        <v>0</v>
      </c>
      <c r="ED19" s="162">
        <f t="shared" si="56"/>
        <v>0</v>
      </c>
      <c r="EE19" s="162">
        <f t="shared" si="56"/>
        <v>0</v>
      </c>
      <c r="EF19" s="162">
        <f t="shared" si="56"/>
        <v>0</v>
      </c>
      <c r="EG19" s="162">
        <f t="shared" si="56"/>
        <v>0</v>
      </c>
      <c r="EH19" s="162">
        <f t="shared" si="56"/>
        <v>0</v>
      </c>
      <c r="EI19" s="162">
        <f t="shared" si="56"/>
        <v>0</v>
      </c>
      <c r="EJ19" s="162">
        <f t="shared" si="56"/>
        <v>0</v>
      </c>
      <c r="EK19" s="162">
        <f t="shared" si="56"/>
        <v>0</v>
      </c>
      <c r="EL19" s="162">
        <f t="shared" si="56"/>
        <v>0</v>
      </c>
      <c r="EM19" s="162">
        <f t="shared" si="56"/>
        <v>0</v>
      </c>
      <c r="EN19" s="162">
        <f t="shared" si="56"/>
        <v>0</v>
      </c>
      <c r="EO19" s="162">
        <f t="shared" si="56"/>
        <v>0</v>
      </c>
      <c r="EP19" s="162">
        <f t="shared" si="56"/>
        <v>0</v>
      </c>
      <c r="EQ19" s="162">
        <f t="shared" si="56"/>
        <v>0</v>
      </c>
      <c r="ER19" s="162">
        <f t="shared" si="56"/>
        <v>0</v>
      </c>
      <c r="ES19" s="162">
        <f t="shared" si="56"/>
        <v>0</v>
      </c>
      <c r="ET19" s="162">
        <f t="shared" si="56"/>
        <v>0</v>
      </c>
      <c r="EU19" s="162">
        <f t="shared" si="13"/>
        <v>0</v>
      </c>
      <c r="EV19" s="162">
        <f t="shared" ref="EV19:GQ19" si="57">BB19-CY19</f>
        <v>0</v>
      </c>
      <c r="EW19" s="162">
        <f t="shared" si="57"/>
        <v>0</v>
      </c>
      <c r="EX19" s="162">
        <f t="shared" si="57"/>
        <v>0</v>
      </c>
      <c r="EY19" s="162">
        <f t="shared" si="57"/>
        <v>0</v>
      </c>
      <c r="EZ19" s="162">
        <f t="shared" si="57"/>
        <v>0</v>
      </c>
      <c r="FA19" s="162">
        <f t="shared" si="57"/>
        <v>0</v>
      </c>
      <c r="FB19" s="162">
        <f t="shared" si="57"/>
        <v>0</v>
      </c>
      <c r="FC19" s="162">
        <f t="shared" si="57"/>
        <v>0</v>
      </c>
      <c r="FD19" s="162">
        <f t="shared" si="57"/>
        <v>0</v>
      </c>
      <c r="FE19" s="162">
        <f t="shared" si="57"/>
        <v>0</v>
      </c>
      <c r="FF19" s="162">
        <f t="shared" si="57"/>
        <v>0</v>
      </c>
      <c r="FG19" s="162">
        <f t="shared" si="57"/>
        <v>0</v>
      </c>
      <c r="FH19" s="162">
        <f t="shared" si="57"/>
        <v>0</v>
      </c>
      <c r="FI19" s="162">
        <f t="shared" si="57"/>
        <v>0</v>
      </c>
      <c r="FJ19" s="162">
        <f t="shared" si="57"/>
        <v>0</v>
      </c>
      <c r="FK19" s="162">
        <f t="shared" si="57"/>
        <v>0</v>
      </c>
      <c r="FL19" s="162">
        <f t="shared" si="57"/>
        <v>0</v>
      </c>
      <c r="FM19" s="162">
        <f t="shared" si="57"/>
        <v>0</v>
      </c>
      <c r="FN19" s="162">
        <f t="shared" si="57"/>
        <v>0</v>
      </c>
      <c r="FO19" s="162">
        <f t="shared" si="57"/>
        <v>0</v>
      </c>
      <c r="FP19" s="162">
        <f t="shared" si="57"/>
        <v>0</v>
      </c>
      <c r="FQ19" s="162">
        <f t="shared" si="57"/>
        <v>0</v>
      </c>
      <c r="FR19" s="162">
        <f t="shared" si="57"/>
        <v>0</v>
      </c>
      <c r="FS19" s="162">
        <f t="shared" si="57"/>
        <v>0</v>
      </c>
      <c r="FT19" s="162">
        <f t="shared" si="57"/>
        <v>0</v>
      </c>
      <c r="FU19" s="162">
        <f t="shared" si="57"/>
        <v>0</v>
      </c>
      <c r="FV19" s="162">
        <f t="shared" si="57"/>
        <v>0</v>
      </c>
      <c r="FW19" s="162">
        <f t="shared" si="57"/>
        <v>0</v>
      </c>
      <c r="FX19" s="162">
        <f t="shared" si="57"/>
        <v>0</v>
      </c>
      <c r="FY19" s="162">
        <f t="shared" si="57"/>
        <v>0</v>
      </c>
      <c r="FZ19" s="162">
        <f t="shared" si="57"/>
        <v>0</v>
      </c>
      <c r="GA19" s="162">
        <f t="shared" si="57"/>
        <v>0</v>
      </c>
      <c r="GB19" s="162">
        <f t="shared" si="57"/>
        <v>0</v>
      </c>
      <c r="GC19" s="162">
        <f t="shared" si="57"/>
        <v>0</v>
      </c>
      <c r="GD19" s="162">
        <f t="shared" si="57"/>
        <v>0</v>
      </c>
      <c r="GE19" s="162">
        <f t="shared" si="57"/>
        <v>0</v>
      </c>
      <c r="GF19" s="162">
        <f t="shared" si="57"/>
        <v>0</v>
      </c>
      <c r="GG19" s="162">
        <f t="shared" si="57"/>
        <v>0</v>
      </c>
      <c r="GH19" s="162">
        <f t="shared" si="57"/>
        <v>0</v>
      </c>
      <c r="GI19" s="162">
        <f t="shared" si="57"/>
        <v>0</v>
      </c>
      <c r="GJ19" s="162">
        <f t="shared" si="57"/>
        <v>0</v>
      </c>
      <c r="GK19" s="162">
        <f t="shared" si="57"/>
        <v>0</v>
      </c>
      <c r="GL19" s="162">
        <f t="shared" si="57"/>
        <v>0</v>
      </c>
      <c r="GM19" s="162">
        <f t="shared" si="57"/>
        <v>0</v>
      </c>
      <c r="GN19" s="162">
        <f t="shared" si="57"/>
        <v>0</v>
      </c>
      <c r="GO19" s="162">
        <f t="shared" si="57"/>
        <v>0</v>
      </c>
      <c r="GP19" s="162">
        <f t="shared" si="57"/>
        <v>0</v>
      </c>
      <c r="GQ19" s="162">
        <f t="shared" si="57"/>
        <v>0</v>
      </c>
      <c r="GR19" s="162">
        <f t="shared" si="15"/>
        <v>0</v>
      </c>
      <c r="GS19" s="162">
        <f t="shared" ref="GS19:IN19" si="58">E19-EV19</f>
        <v>0</v>
      </c>
      <c r="GT19" s="162">
        <f t="shared" si="58"/>
        <v>0</v>
      </c>
      <c r="GU19" s="162">
        <f t="shared" si="58"/>
        <v>0</v>
      </c>
      <c r="GV19" s="162">
        <f t="shared" si="58"/>
        <v>0</v>
      </c>
      <c r="GW19" s="162">
        <f t="shared" si="58"/>
        <v>0</v>
      </c>
      <c r="GX19" s="162">
        <f t="shared" si="58"/>
        <v>0</v>
      </c>
      <c r="GY19" s="162">
        <f t="shared" si="58"/>
        <v>0</v>
      </c>
      <c r="GZ19" s="162">
        <f t="shared" si="58"/>
        <v>0</v>
      </c>
      <c r="HA19" s="162">
        <f t="shared" si="58"/>
        <v>0</v>
      </c>
      <c r="HB19" s="162">
        <f t="shared" si="58"/>
        <v>0</v>
      </c>
      <c r="HC19" s="162">
        <f t="shared" si="58"/>
        <v>0</v>
      </c>
      <c r="HD19" s="162">
        <f t="shared" si="58"/>
        <v>0</v>
      </c>
      <c r="HE19" s="162">
        <f t="shared" si="58"/>
        <v>0</v>
      </c>
      <c r="HF19" s="162">
        <f t="shared" si="58"/>
        <v>0</v>
      </c>
      <c r="HG19" s="162">
        <f t="shared" si="58"/>
        <v>0</v>
      </c>
      <c r="HH19" s="162">
        <f t="shared" si="58"/>
        <v>0</v>
      </c>
      <c r="HI19" s="162">
        <f t="shared" si="58"/>
        <v>0</v>
      </c>
      <c r="HJ19" s="162">
        <f t="shared" si="58"/>
        <v>0</v>
      </c>
      <c r="HK19" s="162">
        <f t="shared" si="58"/>
        <v>0</v>
      </c>
      <c r="HL19" s="162">
        <f t="shared" si="58"/>
        <v>0</v>
      </c>
      <c r="HM19" s="162">
        <f t="shared" si="58"/>
        <v>0</v>
      </c>
      <c r="HN19" s="162">
        <f t="shared" si="58"/>
        <v>0</v>
      </c>
      <c r="HO19" s="162">
        <f t="shared" si="58"/>
        <v>0</v>
      </c>
      <c r="HP19" s="162">
        <f t="shared" si="58"/>
        <v>0</v>
      </c>
      <c r="HQ19" s="162">
        <f t="shared" si="58"/>
        <v>0</v>
      </c>
      <c r="HR19" s="162">
        <f t="shared" si="58"/>
        <v>0</v>
      </c>
      <c r="HS19" s="162">
        <f t="shared" si="58"/>
        <v>0</v>
      </c>
      <c r="HT19" s="162">
        <f t="shared" si="58"/>
        <v>0</v>
      </c>
      <c r="HU19" s="162">
        <f t="shared" si="58"/>
        <v>0</v>
      </c>
      <c r="HV19" s="162">
        <f t="shared" si="58"/>
        <v>0</v>
      </c>
      <c r="HW19" s="162">
        <f t="shared" si="58"/>
        <v>0</v>
      </c>
      <c r="HX19" s="162">
        <f t="shared" si="58"/>
        <v>0</v>
      </c>
      <c r="HY19" s="162">
        <f t="shared" si="58"/>
        <v>0</v>
      </c>
      <c r="HZ19" s="162">
        <f t="shared" si="58"/>
        <v>0</v>
      </c>
      <c r="IA19" s="162">
        <f t="shared" si="58"/>
        <v>0</v>
      </c>
      <c r="IB19" s="162">
        <f t="shared" si="58"/>
        <v>0</v>
      </c>
      <c r="IC19" s="162">
        <f t="shared" si="58"/>
        <v>0</v>
      </c>
      <c r="ID19" s="162">
        <f t="shared" si="58"/>
        <v>0</v>
      </c>
      <c r="IE19" s="162">
        <f t="shared" si="58"/>
        <v>0</v>
      </c>
      <c r="IF19" s="162">
        <f t="shared" si="58"/>
        <v>0</v>
      </c>
      <c r="IG19" s="162">
        <f t="shared" si="58"/>
        <v>0</v>
      </c>
      <c r="IH19" s="162">
        <f t="shared" si="58"/>
        <v>0</v>
      </c>
      <c r="II19" s="162">
        <f t="shared" si="58"/>
        <v>0</v>
      </c>
      <c r="IJ19" s="162">
        <f t="shared" si="58"/>
        <v>0</v>
      </c>
      <c r="IK19" s="162">
        <f t="shared" si="58"/>
        <v>0</v>
      </c>
      <c r="IL19" s="162">
        <f t="shared" si="58"/>
        <v>0</v>
      </c>
      <c r="IM19" s="162">
        <f t="shared" si="58"/>
        <v>0</v>
      </c>
      <c r="IN19" s="162">
        <f t="shared" si="58"/>
        <v>0</v>
      </c>
      <c r="IO19" s="162">
        <f t="shared" si="17"/>
        <v>0</v>
      </c>
      <c r="IP19" s="162">
        <f t="shared" si="23"/>
        <v>0</v>
      </c>
      <c r="IQ19" s="162">
        <f t="shared" ref="IQ19:KK19" si="59">MAX((MIN(CZ19+IP19,$IO$7))-GT19,0)</f>
        <v>0</v>
      </c>
      <c r="IR19" s="162">
        <f t="shared" si="59"/>
        <v>0</v>
      </c>
      <c r="IS19" s="162">
        <f t="shared" si="59"/>
        <v>0</v>
      </c>
      <c r="IT19" s="162">
        <f t="shared" si="59"/>
        <v>0</v>
      </c>
      <c r="IU19" s="162">
        <f t="shared" si="59"/>
        <v>0</v>
      </c>
      <c r="IV19" s="162">
        <f t="shared" si="59"/>
        <v>0</v>
      </c>
      <c r="IW19" s="162">
        <f t="shared" si="59"/>
        <v>0</v>
      </c>
      <c r="IX19" s="162">
        <f t="shared" si="59"/>
        <v>0</v>
      </c>
      <c r="IY19" s="162">
        <f t="shared" si="59"/>
        <v>0</v>
      </c>
      <c r="IZ19" s="162">
        <f t="shared" si="59"/>
        <v>0</v>
      </c>
      <c r="JA19" s="162">
        <f t="shared" si="59"/>
        <v>0</v>
      </c>
      <c r="JB19" s="162">
        <f t="shared" si="59"/>
        <v>0</v>
      </c>
      <c r="JC19" s="162">
        <f t="shared" si="59"/>
        <v>0</v>
      </c>
      <c r="JD19" s="162">
        <f t="shared" si="59"/>
        <v>0</v>
      </c>
      <c r="JE19" s="162">
        <f t="shared" si="59"/>
        <v>0</v>
      </c>
      <c r="JF19" s="162">
        <f t="shared" si="59"/>
        <v>0</v>
      </c>
      <c r="JG19" s="162">
        <f t="shared" si="59"/>
        <v>0</v>
      </c>
      <c r="JH19" s="162">
        <f t="shared" si="59"/>
        <v>0</v>
      </c>
      <c r="JI19" s="162">
        <f t="shared" si="59"/>
        <v>0</v>
      </c>
      <c r="JJ19" s="162">
        <f t="shared" si="59"/>
        <v>0</v>
      </c>
      <c r="JK19" s="162">
        <f t="shared" si="59"/>
        <v>0</v>
      </c>
      <c r="JL19" s="162">
        <f t="shared" si="59"/>
        <v>0</v>
      </c>
      <c r="JM19" s="162">
        <f t="shared" si="59"/>
        <v>0</v>
      </c>
      <c r="JN19" s="162">
        <f t="shared" si="59"/>
        <v>0</v>
      </c>
      <c r="JO19" s="162">
        <f t="shared" si="59"/>
        <v>0</v>
      </c>
      <c r="JP19" s="162">
        <f t="shared" si="59"/>
        <v>0</v>
      </c>
      <c r="JQ19" s="162">
        <f t="shared" si="59"/>
        <v>0</v>
      </c>
      <c r="JR19" s="162">
        <f t="shared" si="59"/>
        <v>0</v>
      </c>
      <c r="JS19" s="162">
        <f t="shared" si="59"/>
        <v>0</v>
      </c>
      <c r="JT19" s="162">
        <f t="shared" si="59"/>
        <v>0</v>
      </c>
      <c r="JU19" s="162">
        <f t="shared" si="59"/>
        <v>0</v>
      </c>
      <c r="JV19" s="162">
        <f t="shared" si="59"/>
        <v>0</v>
      </c>
      <c r="JW19" s="162">
        <f t="shared" si="59"/>
        <v>0</v>
      </c>
      <c r="JX19" s="162">
        <f t="shared" si="59"/>
        <v>0</v>
      </c>
      <c r="JY19" s="162">
        <f t="shared" si="59"/>
        <v>0</v>
      </c>
      <c r="JZ19" s="162">
        <f t="shared" si="59"/>
        <v>0</v>
      </c>
      <c r="KA19" s="162">
        <f t="shared" si="59"/>
        <v>0</v>
      </c>
      <c r="KB19" s="162">
        <f t="shared" si="59"/>
        <v>0</v>
      </c>
      <c r="KC19" s="162">
        <f t="shared" si="59"/>
        <v>0</v>
      </c>
      <c r="KD19" s="162">
        <f t="shared" si="59"/>
        <v>0</v>
      </c>
      <c r="KE19" s="162">
        <f t="shared" si="59"/>
        <v>0</v>
      </c>
      <c r="KF19" s="162">
        <f t="shared" si="59"/>
        <v>0</v>
      </c>
      <c r="KG19" s="162">
        <f t="shared" si="59"/>
        <v>0</v>
      </c>
      <c r="KH19" s="162">
        <f t="shared" si="59"/>
        <v>0</v>
      </c>
      <c r="KI19" s="162">
        <f t="shared" si="59"/>
        <v>0</v>
      </c>
      <c r="KJ19" s="162">
        <f t="shared" si="59"/>
        <v>0</v>
      </c>
      <c r="KK19" s="162">
        <f t="shared" si="59"/>
        <v>0</v>
      </c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</row>
    <row r="20" ht="14.25" customHeight="1" spans="1:326" x14ac:dyDescent="0.25">
      <c r="A20" s="1">
        <v>1</v>
      </c>
      <c r="B20" s="1">
        <f t="shared" ref="B20:C20" si="60">B19+1</f>
        <v>10</v>
      </c>
      <c r="C20" s="232">
        <f t="shared" si="60"/>
        <v>43475</v>
      </c>
      <c r="D20" s="162">
        <f t="shared" si="9"/>
        <v>0</v>
      </c>
      <c r="E20" s="162">
        <f>(SUMIFS(Profile!$F$2:$F$17521,Profile!$B$2:$B$17521,$B20,Profile!$C$2:$C$17521,E$8))*$C$6</f>
        <v>0</v>
      </c>
      <c r="F20" s="162">
        <f>(SUMIFS(Profile!$F$2:$F$17521,Profile!$B$2:$B$17521,$B20,Profile!$C$2:$C$17521,F$8))*$C$6</f>
        <v>0</v>
      </c>
      <c r="G20" s="162">
        <f>(SUMIFS(Profile!$F$2:$F$17521,Profile!$B$2:$B$17521,$B20,Profile!$C$2:$C$17521,G$8))*$C$6</f>
        <v>0</v>
      </c>
      <c r="H20" s="162">
        <f>(SUMIFS(Profile!$F$2:$F$17521,Profile!$B$2:$B$17521,$B20,Profile!$C$2:$C$17521,H$8))*$C$6</f>
        <v>0</v>
      </c>
      <c r="I20" s="162">
        <f>(SUMIFS(Profile!$F$2:$F$17521,Profile!$B$2:$B$17521,$B20,Profile!$C$2:$C$17521,I$8))*$C$6</f>
        <v>0</v>
      </c>
      <c r="J20" s="162">
        <f>(SUMIFS(Profile!$F$2:$F$17521,Profile!$B$2:$B$17521,$B20,Profile!$C$2:$C$17521,J$8))*$C$6</f>
        <v>0</v>
      </c>
      <c r="K20" s="162">
        <f>(SUMIFS(Profile!$F$2:$F$17521,Profile!$B$2:$B$17521,$B20,Profile!$C$2:$C$17521,K$8))*$C$6</f>
        <v>0</v>
      </c>
      <c r="L20" s="162">
        <f>(SUMIFS(Profile!$F$2:$F$17521,Profile!$B$2:$B$17521,$B20,Profile!$C$2:$C$17521,L$8))*$C$6</f>
        <v>0</v>
      </c>
      <c r="M20" s="162">
        <f>(SUMIFS(Profile!$F$2:$F$17521,Profile!$B$2:$B$17521,$B20,Profile!$C$2:$C$17521,M$8))*$C$6</f>
        <v>0</v>
      </c>
      <c r="N20" s="162">
        <f>(SUMIFS(Profile!$F$2:$F$17521,Profile!$B$2:$B$17521,$B20,Profile!$C$2:$C$17521,N$8))*$C$6</f>
        <v>0</v>
      </c>
      <c r="O20" s="162">
        <f>(SUMIFS(Profile!$F$2:$F$17521,Profile!$B$2:$B$17521,$B20,Profile!$C$2:$C$17521,O$8))*$C$6</f>
        <v>0</v>
      </c>
      <c r="P20" s="162">
        <f>(SUMIFS(Profile!$F$2:$F$17521,Profile!$B$2:$B$17521,$B20,Profile!$C$2:$C$17521,P$8))*$C$6</f>
        <v>0</v>
      </c>
      <c r="Q20" s="162">
        <f>(SUMIFS(Profile!$F$2:$F$17521,Profile!$B$2:$B$17521,$B20,Profile!$C$2:$C$17521,Q$8))*$C$6</f>
        <v>0</v>
      </c>
      <c r="R20" s="162">
        <f>(SUMIFS(Profile!$F$2:$F$17521,Profile!$B$2:$B$17521,$B20,Profile!$C$2:$C$17521,R$8))*$C$6</f>
        <v>0</v>
      </c>
      <c r="S20" s="162">
        <f>(SUMIFS(Profile!$F$2:$F$17521,Profile!$B$2:$B$17521,$B20,Profile!$C$2:$C$17521,S$8))*$C$6</f>
        <v>0</v>
      </c>
      <c r="T20" s="162">
        <f>(SUMIFS(Profile!$F$2:$F$17521,Profile!$B$2:$B$17521,$B20,Profile!$C$2:$C$17521,T$8))*$C$6</f>
        <v>0</v>
      </c>
      <c r="U20" s="162">
        <f>(SUMIFS(Profile!$F$2:$F$17521,Profile!$B$2:$B$17521,$B20,Profile!$C$2:$C$17521,U$8))*$C$6</f>
        <v>0</v>
      </c>
      <c r="V20" s="162">
        <f>(SUMIFS(Profile!$F$2:$F$17521,Profile!$B$2:$B$17521,$B20,Profile!$C$2:$C$17521,V$8))*$C$6</f>
        <v>0</v>
      </c>
      <c r="W20" s="162">
        <f>(SUMIFS(Profile!$F$2:$F$17521,Profile!$B$2:$B$17521,$B20,Profile!$C$2:$C$17521,W$8))*$C$6</f>
        <v>0</v>
      </c>
      <c r="X20" s="162">
        <f>(SUMIFS(Profile!$F$2:$F$17521,Profile!$B$2:$B$17521,$B20,Profile!$C$2:$C$17521,X$8))*$C$6</f>
        <v>0</v>
      </c>
      <c r="Y20" s="162">
        <f>(SUMIFS(Profile!$F$2:$F$17521,Profile!$B$2:$B$17521,$B20,Profile!$C$2:$C$17521,Y$8))*$C$6</f>
        <v>0</v>
      </c>
      <c r="Z20" s="162">
        <f>(SUMIFS(Profile!$F$2:$F$17521,Profile!$B$2:$B$17521,$B20,Profile!$C$2:$C$17521,Z$8))*$C$6</f>
        <v>0</v>
      </c>
      <c r="AA20" s="162">
        <f>(SUMIFS(Profile!$F$2:$F$17521,Profile!$B$2:$B$17521,$B20,Profile!$C$2:$C$17521,AA$8))*$C$6</f>
        <v>0</v>
      </c>
      <c r="AB20" s="162">
        <f>(SUMIFS(Profile!$F$2:$F$17521,Profile!$B$2:$B$17521,$B20,Profile!$C$2:$C$17521,AB$8))*$C$6</f>
        <v>0</v>
      </c>
      <c r="AC20" s="162">
        <f>(SUMIFS(Profile!$F$2:$F$17521,Profile!$B$2:$B$17521,$B20,Profile!$C$2:$C$17521,AC$8))*$C$6</f>
        <v>0</v>
      </c>
      <c r="AD20" s="162">
        <f>(SUMIFS(Profile!$F$2:$F$17521,Profile!$B$2:$B$17521,$B20,Profile!$C$2:$C$17521,AD$8))*$C$6</f>
        <v>0</v>
      </c>
      <c r="AE20" s="162">
        <f>(SUMIFS(Profile!$F$2:$F$17521,Profile!$B$2:$B$17521,$B20,Profile!$C$2:$C$17521,AE$8))*$C$6</f>
        <v>0</v>
      </c>
      <c r="AF20" s="162">
        <f>(SUMIFS(Profile!$F$2:$F$17521,Profile!$B$2:$B$17521,$B20,Profile!$C$2:$C$17521,AF$8))*$C$6</f>
        <v>0</v>
      </c>
      <c r="AG20" s="162">
        <f>(SUMIFS(Profile!$F$2:$F$17521,Profile!$B$2:$B$17521,$B20,Profile!$C$2:$C$17521,AG$8))*$C$6</f>
        <v>0</v>
      </c>
      <c r="AH20" s="162">
        <f>(SUMIFS(Profile!$F$2:$F$17521,Profile!$B$2:$B$17521,$B20,Profile!$C$2:$C$17521,AH$8))*$C$6</f>
        <v>0</v>
      </c>
      <c r="AI20" s="162">
        <f>(SUMIFS(Profile!$F$2:$F$17521,Profile!$B$2:$B$17521,$B20,Profile!$C$2:$C$17521,AI$8))*$C$6</f>
        <v>0</v>
      </c>
      <c r="AJ20" s="162">
        <f>(SUMIFS(Profile!$F$2:$F$17521,Profile!$B$2:$B$17521,$B20,Profile!$C$2:$C$17521,AJ$8))*$C$6</f>
        <v>0</v>
      </c>
      <c r="AK20" s="162">
        <f>(SUMIFS(Profile!$F$2:$F$17521,Profile!$B$2:$B$17521,$B20,Profile!$C$2:$C$17521,AK$8))*$C$6</f>
        <v>0</v>
      </c>
      <c r="AL20" s="162">
        <f>(SUMIFS(Profile!$F$2:$F$17521,Profile!$B$2:$B$17521,$B20,Profile!$C$2:$C$17521,AL$8))*$C$6</f>
        <v>0</v>
      </c>
      <c r="AM20" s="162">
        <f>(SUMIFS(Profile!$F$2:$F$17521,Profile!$B$2:$B$17521,$B20,Profile!$C$2:$C$17521,AM$8))*$C$6</f>
        <v>0</v>
      </c>
      <c r="AN20" s="162">
        <f>(SUMIFS(Profile!$F$2:$F$17521,Profile!$B$2:$B$17521,$B20,Profile!$C$2:$C$17521,AN$8))*$C$6</f>
        <v>0</v>
      </c>
      <c r="AO20" s="162">
        <f>(SUMIFS(Profile!$F$2:$F$17521,Profile!$B$2:$B$17521,$B20,Profile!$C$2:$C$17521,AO$8))*$C$6</f>
        <v>0</v>
      </c>
      <c r="AP20" s="162">
        <f>(SUMIFS(Profile!$F$2:$F$17521,Profile!$B$2:$B$17521,$B20,Profile!$C$2:$C$17521,AP$8))*$C$6</f>
        <v>0</v>
      </c>
      <c r="AQ20" s="162">
        <f>(SUMIFS(Profile!$F$2:$F$17521,Profile!$B$2:$B$17521,$B20,Profile!$C$2:$C$17521,AQ$8))*$C$6</f>
        <v>0</v>
      </c>
      <c r="AR20" s="162">
        <f>(SUMIFS(Profile!$F$2:$F$17521,Profile!$B$2:$B$17521,$B20,Profile!$C$2:$C$17521,AR$8))*$C$6</f>
        <v>0</v>
      </c>
      <c r="AS20" s="162">
        <f>(SUMIFS(Profile!$F$2:$F$17521,Profile!$B$2:$B$17521,$B20,Profile!$C$2:$C$17521,AS$8))*$C$6</f>
        <v>0</v>
      </c>
      <c r="AT20" s="162">
        <f>(SUMIFS(Profile!$F$2:$F$17521,Profile!$B$2:$B$17521,$B20,Profile!$C$2:$C$17521,AT$8))*$C$6</f>
        <v>0</v>
      </c>
      <c r="AU20" s="162">
        <f>(SUMIFS(Profile!$F$2:$F$17521,Profile!$B$2:$B$17521,$B20,Profile!$C$2:$C$17521,AU$8))*$C$6</f>
        <v>0</v>
      </c>
      <c r="AV20" s="162">
        <f>(SUMIFS(Profile!$F$2:$F$17521,Profile!$B$2:$B$17521,$B20,Profile!$C$2:$C$17521,AV$8))*$C$6</f>
        <v>0</v>
      </c>
      <c r="AW20" s="162">
        <f>(SUMIFS(Profile!$F$2:$F$17521,Profile!$B$2:$B$17521,$B20,Profile!$C$2:$C$17521,AW$8))*$C$6</f>
        <v>0</v>
      </c>
      <c r="AX20" s="162">
        <f>(SUMIFS(Profile!$F$2:$F$17521,Profile!$B$2:$B$17521,$B20,Profile!$C$2:$C$17521,AX$8))*$C$6</f>
        <v>0</v>
      </c>
      <c r="AY20" s="162">
        <f>(SUMIFS(Profile!$F$2:$F$17521,Profile!$B$2:$B$17521,$B20,Profile!$C$2:$C$17521,AY$8))*$C$6</f>
        <v>0</v>
      </c>
      <c r="AZ20" s="162">
        <f>(SUMIFS(Profile!$F$2:$F$17521,Profile!$B$2:$B$17521,$B20,Profile!$C$2:$C$17521,AZ$8))*$C$6</f>
        <v>0</v>
      </c>
      <c r="BA20" s="162">
        <f t="shared" si="10"/>
        <v>0</v>
      </c>
      <c r="BB20" s="162">
        <f>(SUMIFS(Profile!$E$2:$E$17521,Profile!$B$2:$B$17521,$B20,Profile!$C$2:$C$17521,BB$8))*$C$9</f>
        <v>0</v>
      </c>
      <c r="BC20" s="162">
        <f>(SUMIFS(Profile!$E$2:$E$17521,Profile!$B$2:$B$17521,$B20,Profile!$C$2:$C$17521,BC$8))*$C$9</f>
        <v>0</v>
      </c>
      <c r="BD20" s="162">
        <f>(SUMIFS(Profile!$E$2:$E$17521,Profile!$B$2:$B$17521,$B20,Profile!$C$2:$C$17521,BD$8))*$C$9</f>
        <v>0</v>
      </c>
      <c r="BE20" s="162">
        <f>(SUMIFS(Profile!$E$2:$E$17521,Profile!$B$2:$B$17521,$B20,Profile!$C$2:$C$17521,BE$8))*$C$9</f>
        <v>0</v>
      </c>
      <c r="BF20" s="162">
        <f>(SUMIFS(Profile!$E$2:$E$17521,Profile!$B$2:$B$17521,$B20,Profile!$C$2:$C$17521,BF$8))*$C$9</f>
        <v>0</v>
      </c>
      <c r="BG20" s="162">
        <f>(SUMIFS(Profile!$E$2:$E$17521,Profile!$B$2:$B$17521,$B20,Profile!$C$2:$C$17521,BG$8))*$C$9</f>
        <v>0</v>
      </c>
      <c r="BH20" s="162">
        <f>(SUMIFS(Profile!$E$2:$E$17521,Profile!$B$2:$B$17521,$B20,Profile!$C$2:$C$17521,BH$8))*$C$9</f>
        <v>0</v>
      </c>
      <c r="BI20" s="162">
        <f>(SUMIFS(Profile!$E$2:$E$17521,Profile!$B$2:$B$17521,$B20,Profile!$C$2:$C$17521,BI$8))*$C$9</f>
        <v>0</v>
      </c>
      <c r="BJ20" s="162">
        <f>(SUMIFS(Profile!$E$2:$E$17521,Profile!$B$2:$B$17521,$B20,Profile!$C$2:$C$17521,BJ$8))*$C$9</f>
        <v>0</v>
      </c>
      <c r="BK20" s="162">
        <f>(SUMIFS(Profile!$E$2:$E$17521,Profile!$B$2:$B$17521,$B20,Profile!$C$2:$C$17521,BK$8))*$C$9</f>
        <v>0</v>
      </c>
      <c r="BL20" s="162">
        <f>(SUMIFS(Profile!$E$2:$E$17521,Profile!$B$2:$B$17521,$B20,Profile!$C$2:$C$17521,BL$8))*$C$9</f>
        <v>0</v>
      </c>
      <c r="BM20" s="162">
        <f>(SUMIFS(Profile!$E$2:$E$17521,Profile!$B$2:$B$17521,$B20,Profile!$C$2:$C$17521,BM$8))*$C$9</f>
        <v>0</v>
      </c>
      <c r="BN20" s="162">
        <f>(SUMIFS(Profile!$E$2:$E$17521,Profile!$B$2:$B$17521,$B20,Profile!$C$2:$C$17521,BN$8))*$C$9</f>
        <v>0</v>
      </c>
      <c r="BO20" s="162">
        <f>(SUMIFS(Profile!$E$2:$E$17521,Profile!$B$2:$B$17521,$B20,Profile!$C$2:$C$17521,BO$8))*$C$9</f>
        <v>0</v>
      </c>
      <c r="BP20" s="162">
        <f>(SUMIFS(Profile!$E$2:$E$17521,Profile!$B$2:$B$17521,$B20,Profile!$C$2:$C$17521,BP$8))*$C$9</f>
        <v>0</v>
      </c>
      <c r="BQ20" s="162">
        <f>(SUMIFS(Profile!$E$2:$E$17521,Profile!$B$2:$B$17521,$B20,Profile!$C$2:$C$17521,BQ$8))*$C$9</f>
        <v>0</v>
      </c>
      <c r="BR20" s="162">
        <f>(SUMIFS(Profile!$E$2:$E$17521,Profile!$B$2:$B$17521,$B20,Profile!$C$2:$C$17521,BR$8))*$C$9</f>
        <v>0</v>
      </c>
      <c r="BS20" s="162">
        <f>(SUMIFS(Profile!$E$2:$E$17521,Profile!$B$2:$B$17521,$B20,Profile!$C$2:$C$17521,BS$8))*$C$9</f>
        <v>0</v>
      </c>
      <c r="BT20" s="162">
        <f>(SUMIFS(Profile!$E$2:$E$17521,Profile!$B$2:$B$17521,$B20,Profile!$C$2:$C$17521,BT$8))*$C$9</f>
        <v>0</v>
      </c>
      <c r="BU20" s="162">
        <f>(SUMIFS(Profile!$E$2:$E$17521,Profile!$B$2:$B$17521,$B20,Profile!$C$2:$C$17521,BU$8))*$C$9</f>
        <v>0</v>
      </c>
      <c r="BV20" s="162">
        <f>(SUMIFS(Profile!$E$2:$E$17521,Profile!$B$2:$B$17521,$B20,Profile!$C$2:$C$17521,BV$8))*$C$9</f>
        <v>0</v>
      </c>
      <c r="BW20" s="162">
        <f>(SUMIFS(Profile!$E$2:$E$17521,Profile!$B$2:$B$17521,$B20,Profile!$C$2:$C$17521,BW$8))*$C$9</f>
        <v>0</v>
      </c>
      <c r="BX20" s="162">
        <f>(SUMIFS(Profile!$E$2:$E$17521,Profile!$B$2:$B$17521,$B20,Profile!$C$2:$C$17521,BX$8))*$C$9</f>
        <v>0</v>
      </c>
      <c r="BY20" s="162">
        <f>(SUMIFS(Profile!$E$2:$E$17521,Profile!$B$2:$B$17521,$B20,Profile!$C$2:$C$17521,BY$8))*$C$9</f>
        <v>0</v>
      </c>
      <c r="BZ20" s="162">
        <f>(SUMIFS(Profile!$E$2:$E$17521,Profile!$B$2:$B$17521,$B20,Profile!$C$2:$C$17521,BZ$8))*$C$9</f>
        <v>0</v>
      </c>
      <c r="CA20" s="162">
        <f>(SUMIFS(Profile!$E$2:$E$17521,Profile!$B$2:$B$17521,$B20,Profile!$C$2:$C$17521,CA$8))*$C$9</f>
        <v>0</v>
      </c>
      <c r="CB20" s="162">
        <f>(SUMIFS(Profile!$E$2:$E$17521,Profile!$B$2:$B$17521,$B20,Profile!$C$2:$C$17521,CB$8))*$C$9</f>
        <v>0</v>
      </c>
      <c r="CC20" s="162">
        <f>(SUMIFS(Profile!$E$2:$E$17521,Profile!$B$2:$B$17521,$B20,Profile!$C$2:$C$17521,CC$8))*$C$9</f>
        <v>0</v>
      </c>
      <c r="CD20" s="162">
        <f>(SUMIFS(Profile!$E$2:$E$17521,Profile!$B$2:$B$17521,$B20,Profile!$C$2:$C$17521,CD$8))*$C$9</f>
        <v>0</v>
      </c>
      <c r="CE20" s="162">
        <f>(SUMIFS(Profile!$E$2:$E$17521,Profile!$B$2:$B$17521,$B20,Profile!$C$2:$C$17521,CE$8))*$C$9</f>
        <v>0</v>
      </c>
      <c r="CF20" s="162">
        <f>(SUMIFS(Profile!$E$2:$E$17521,Profile!$B$2:$B$17521,$B20,Profile!$C$2:$C$17521,CF$8))*$C$9</f>
        <v>0</v>
      </c>
      <c r="CG20" s="162">
        <f>(SUMIFS(Profile!$E$2:$E$17521,Profile!$B$2:$B$17521,$B20,Profile!$C$2:$C$17521,CG$8))*$C$9</f>
        <v>0</v>
      </c>
      <c r="CH20" s="162">
        <f>(SUMIFS(Profile!$E$2:$E$17521,Profile!$B$2:$B$17521,$B20,Profile!$C$2:$C$17521,CH$8))*$C$9</f>
        <v>0</v>
      </c>
      <c r="CI20" s="162">
        <f>(SUMIFS(Profile!$E$2:$E$17521,Profile!$B$2:$B$17521,$B20,Profile!$C$2:$C$17521,CI$8))*$C$9</f>
        <v>0</v>
      </c>
      <c r="CJ20" s="162">
        <f>(SUMIFS(Profile!$E$2:$E$17521,Profile!$B$2:$B$17521,$B20,Profile!$C$2:$C$17521,CJ$8))*$C$9</f>
        <v>0</v>
      </c>
      <c r="CK20" s="162">
        <f>(SUMIFS(Profile!$E$2:$E$17521,Profile!$B$2:$B$17521,$B20,Profile!$C$2:$C$17521,CK$8))*$C$9</f>
        <v>0</v>
      </c>
      <c r="CL20" s="162">
        <f>(SUMIFS(Profile!$E$2:$E$17521,Profile!$B$2:$B$17521,$B20,Profile!$C$2:$C$17521,CL$8))*$C$9</f>
        <v>0</v>
      </c>
      <c r="CM20" s="162">
        <f>(SUMIFS(Profile!$E$2:$E$17521,Profile!$B$2:$B$17521,$B20,Profile!$C$2:$C$17521,CM$8))*$C$9</f>
        <v>0</v>
      </c>
      <c r="CN20" s="162">
        <f>(SUMIFS(Profile!$E$2:$E$17521,Profile!$B$2:$B$17521,$B20,Profile!$C$2:$C$17521,CN$8))*$C$9</f>
        <v>0</v>
      </c>
      <c r="CO20" s="162">
        <f>(SUMIFS(Profile!$E$2:$E$17521,Profile!$B$2:$B$17521,$B20,Profile!$C$2:$C$17521,CO$8))*$C$9</f>
        <v>0</v>
      </c>
      <c r="CP20" s="162">
        <f>(SUMIFS(Profile!$E$2:$E$17521,Profile!$B$2:$B$17521,$B20,Profile!$C$2:$C$17521,CP$8))*$C$9</f>
        <v>0</v>
      </c>
      <c r="CQ20" s="162">
        <f>(SUMIFS(Profile!$E$2:$E$17521,Profile!$B$2:$B$17521,$B20,Profile!$C$2:$C$17521,CQ$8))*$C$9</f>
        <v>0</v>
      </c>
      <c r="CR20" s="162">
        <f>(SUMIFS(Profile!$E$2:$E$17521,Profile!$B$2:$B$17521,$B20,Profile!$C$2:$C$17521,CR$8))*$C$9</f>
        <v>0</v>
      </c>
      <c r="CS20" s="162">
        <f>(SUMIFS(Profile!$E$2:$E$17521,Profile!$B$2:$B$17521,$B20,Profile!$C$2:$C$17521,CS$8))*$C$9</f>
        <v>0</v>
      </c>
      <c r="CT20" s="162">
        <f>(SUMIFS(Profile!$E$2:$E$17521,Profile!$B$2:$B$17521,$B20,Profile!$C$2:$C$17521,CT$8))*$C$9</f>
        <v>0</v>
      </c>
      <c r="CU20" s="162">
        <f>(SUMIFS(Profile!$E$2:$E$17521,Profile!$B$2:$B$17521,$B20,Profile!$C$2:$C$17521,CU$8))*$C$9</f>
        <v>0</v>
      </c>
      <c r="CV20" s="162">
        <f>(SUMIFS(Profile!$E$2:$E$17521,Profile!$B$2:$B$17521,$B20,Profile!$C$2:$C$17521,CV$8))*$C$9</f>
        <v>0</v>
      </c>
      <c r="CW20" s="162">
        <f>(SUMIFS(Profile!$E$2:$E$17521,Profile!$B$2:$B$17521,$B20,Profile!$C$2:$C$17521,CW$8))*$C$9</f>
        <v>0</v>
      </c>
      <c r="CX20" s="162">
        <f t="shared" si="11"/>
        <v>0</v>
      </c>
      <c r="CY20" s="162">
        <f t="shared" ref="CY20:ET20" si="61">MAX(BB20-E20,0)</f>
        <v>0</v>
      </c>
      <c r="CZ20" s="162">
        <f t="shared" si="61"/>
        <v>0</v>
      </c>
      <c r="DA20" s="162">
        <f t="shared" si="61"/>
        <v>0</v>
      </c>
      <c r="DB20" s="162">
        <f t="shared" si="61"/>
        <v>0</v>
      </c>
      <c r="DC20" s="162">
        <f t="shared" si="61"/>
        <v>0</v>
      </c>
      <c r="DD20" s="162">
        <f t="shared" si="61"/>
        <v>0</v>
      </c>
      <c r="DE20" s="162">
        <f t="shared" si="61"/>
        <v>0</v>
      </c>
      <c r="DF20" s="162">
        <f t="shared" si="61"/>
        <v>0</v>
      </c>
      <c r="DG20" s="162">
        <f t="shared" si="61"/>
        <v>0</v>
      </c>
      <c r="DH20" s="162">
        <f t="shared" si="61"/>
        <v>0</v>
      </c>
      <c r="DI20" s="162">
        <f t="shared" si="61"/>
        <v>0</v>
      </c>
      <c r="DJ20" s="162">
        <f t="shared" si="61"/>
        <v>0</v>
      </c>
      <c r="DK20" s="162">
        <f t="shared" si="61"/>
        <v>0</v>
      </c>
      <c r="DL20" s="162">
        <f t="shared" si="61"/>
        <v>0</v>
      </c>
      <c r="DM20" s="162">
        <f t="shared" si="61"/>
        <v>0</v>
      </c>
      <c r="DN20" s="162">
        <f t="shared" si="61"/>
        <v>0</v>
      </c>
      <c r="DO20" s="162">
        <f t="shared" si="61"/>
        <v>0</v>
      </c>
      <c r="DP20" s="162">
        <f t="shared" si="61"/>
        <v>0</v>
      </c>
      <c r="DQ20" s="162">
        <f t="shared" si="61"/>
        <v>0</v>
      </c>
      <c r="DR20" s="162">
        <f t="shared" si="61"/>
        <v>0</v>
      </c>
      <c r="DS20" s="162">
        <f t="shared" si="61"/>
        <v>0</v>
      </c>
      <c r="DT20" s="162">
        <f t="shared" si="61"/>
        <v>0</v>
      </c>
      <c r="DU20" s="162">
        <f t="shared" si="61"/>
        <v>0</v>
      </c>
      <c r="DV20" s="162">
        <f t="shared" si="61"/>
        <v>0</v>
      </c>
      <c r="DW20" s="162">
        <f t="shared" si="61"/>
        <v>0</v>
      </c>
      <c r="DX20" s="162">
        <f t="shared" si="61"/>
        <v>0</v>
      </c>
      <c r="DY20" s="162">
        <f t="shared" si="61"/>
        <v>0</v>
      </c>
      <c r="DZ20" s="162">
        <f t="shared" si="61"/>
        <v>0</v>
      </c>
      <c r="EA20" s="162">
        <f t="shared" si="61"/>
        <v>0</v>
      </c>
      <c r="EB20" s="162">
        <f t="shared" si="61"/>
        <v>0</v>
      </c>
      <c r="EC20" s="162">
        <f t="shared" si="61"/>
        <v>0</v>
      </c>
      <c r="ED20" s="162">
        <f t="shared" si="61"/>
        <v>0</v>
      </c>
      <c r="EE20" s="162">
        <f t="shared" si="61"/>
        <v>0</v>
      </c>
      <c r="EF20" s="162">
        <f t="shared" si="61"/>
        <v>0</v>
      </c>
      <c r="EG20" s="162">
        <f t="shared" si="61"/>
        <v>0</v>
      </c>
      <c r="EH20" s="162">
        <f t="shared" si="61"/>
        <v>0</v>
      </c>
      <c r="EI20" s="162">
        <f t="shared" si="61"/>
        <v>0</v>
      </c>
      <c r="EJ20" s="162">
        <f t="shared" si="61"/>
        <v>0</v>
      </c>
      <c r="EK20" s="162">
        <f t="shared" si="61"/>
        <v>0</v>
      </c>
      <c r="EL20" s="162">
        <f t="shared" si="61"/>
        <v>0</v>
      </c>
      <c r="EM20" s="162">
        <f t="shared" si="61"/>
        <v>0</v>
      </c>
      <c r="EN20" s="162">
        <f t="shared" si="61"/>
        <v>0</v>
      </c>
      <c r="EO20" s="162">
        <f t="shared" si="61"/>
        <v>0</v>
      </c>
      <c r="EP20" s="162">
        <f t="shared" si="61"/>
        <v>0</v>
      </c>
      <c r="EQ20" s="162">
        <f t="shared" si="61"/>
        <v>0</v>
      </c>
      <c r="ER20" s="162">
        <f t="shared" si="61"/>
        <v>0</v>
      </c>
      <c r="ES20" s="162">
        <f t="shared" si="61"/>
        <v>0</v>
      </c>
      <c r="ET20" s="162">
        <f t="shared" si="61"/>
        <v>0</v>
      </c>
      <c r="EU20" s="162">
        <f t="shared" si="13"/>
        <v>0</v>
      </c>
      <c r="EV20" s="162">
        <f t="shared" ref="EV20:GQ20" si="62">BB20-CY20</f>
        <v>0</v>
      </c>
      <c r="EW20" s="162">
        <f t="shared" si="62"/>
        <v>0</v>
      </c>
      <c r="EX20" s="162">
        <f t="shared" si="62"/>
        <v>0</v>
      </c>
      <c r="EY20" s="162">
        <f t="shared" si="62"/>
        <v>0</v>
      </c>
      <c r="EZ20" s="162">
        <f t="shared" si="62"/>
        <v>0</v>
      </c>
      <c r="FA20" s="162">
        <f t="shared" si="62"/>
        <v>0</v>
      </c>
      <c r="FB20" s="162">
        <f t="shared" si="62"/>
        <v>0</v>
      </c>
      <c r="FC20" s="162">
        <f t="shared" si="62"/>
        <v>0</v>
      </c>
      <c r="FD20" s="162">
        <f t="shared" si="62"/>
        <v>0</v>
      </c>
      <c r="FE20" s="162">
        <f t="shared" si="62"/>
        <v>0</v>
      </c>
      <c r="FF20" s="162">
        <f t="shared" si="62"/>
        <v>0</v>
      </c>
      <c r="FG20" s="162">
        <f t="shared" si="62"/>
        <v>0</v>
      </c>
      <c r="FH20" s="162">
        <f t="shared" si="62"/>
        <v>0</v>
      </c>
      <c r="FI20" s="162">
        <f t="shared" si="62"/>
        <v>0</v>
      </c>
      <c r="FJ20" s="162">
        <f t="shared" si="62"/>
        <v>0</v>
      </c>
      <c r="FK20" s="162">
        <f t="shared" si="62"/>
        <v>0</v>
      </c>
      <c r="FL20" s="162">
        <f t="shared" si="62"/>
        <v>0</v>
      </c>
      <c r="FM20" s="162">
        <f t="shared" si="62"/>
        <v>0</v>
      </c>
      <c r="FN20" s="162">
        <f t="shared" si="62"/>
        <v>0</v>
      </c>
      <c r="FO20" s="162">
        <f t="shared" si="62"/>
        <v>0</v>
      </c>
      <c r="FP20" s="162">
        <f t="shared" si="62"/>
        <v>0</v>
      </c>
      <c r="FQ20" s="162">
        <f t="shared" si="62"/>
        <v>0</v>
      </c>
      <c r="FR20" s="162">
        <f t="shared" si="62"/>
        <v>0</v>
      </c>
      <c r="FS20" s="162">
        <f t="shared" si="62"/>
        <v>0</v>
      </c>
      <c r="FT20" s="162">
        <f t="shared" si="62"/>
        <v>0</v>
      </c>
      <c r="FU20" s="162">
        <f t="shared" si="62"/>
        <v>0</v>
      </c>
      <c r="FV20" s="162">
        <f t="shared" si="62"/>
        <v>0</v>
      </c>
      <c r="FW20" s="162">
        <f t="shared" si="62"/>
        <v>0</v>
      </c>
      <c r="FX20" s="162">
        <f t="shared" si="62"/>
        <v>0</v>
      </c>
      <c r="FY20" s="162">
        <f t="shared" si="62"/>
        <v>0</v>
      </c>
      <c r="FZ20" s="162">
        <f t="shared" si="62"/>
        <v>0</v>
      </c>
      <c r="GA20" s="162">
        <f t="shared" si="62"/>
        <v>0</v>
      </c>
      <c r="GB20" s="162">
        <f t="shared" si="62"/>
        <v>0</v>
      </c>
      <c r="GC20" s="162">
        <f t="shared" si="62"/>
        <v>0</v>
      </c>
      <c r="GD20" s="162">
        <f t="shared" si="62"/>
        <v>0</v>
      </c>
      <c r="GE20" s="162">
        <f t="shared" si="62"/>
        <v>0</v>
      </c>
      <c r="GF20" s="162">
        <f t="shared" si="62"/>
        <v>0</v>
      </c>
      <c r="GG20" s="162">
        <f t="shared" si="62"/>
        <v>0</v>
      </c>
      <c r="GH20" s="162">
        <f t="shared" si="62"/>
        <v>0</v>
      </c>
      <c r="GI20" s="162">
        <f t="shared" si="62"/>
        <v>0</v>
      </c>
      <c r="GJ20" s="162">
        <f t="shared" si="62"/>
        <v>0</v>
      </c>
      <c r="GK20" s="162">
        <f t="shared" si="62"/>
        <v>0</v>
      </c>
      <c r="GL20" s="162">
        <f t="shared" si="62"/>
        <v>0</v>
      </c>
      <c r="GM20" s="162">
        <f t="shared" si="62"/>
        <v>0</v>
      </c>
      <c r="GN20" s="162">
        <f t="shared" si="62"/>
        <v>0</v>
      </c>
      <c r="GO20" s="162">
        <f t="shared" si="62"/>
        <v>0</v>
      </c>
      <c r="GP20" s="162">
        <f t="shared" si="62"/>
        <v>0</v>
      </c>
      <c r="GQ20" s="162">
        <f t="shared" si="62"/>
        <v>0</v>
      </c>
      <c r="GR20" s="162">
        <f t="shared" si="15"/>
        <v>0</v>
      </c>
      <c r="GS20" s="162">
        <f t="shared" ref="GS20:IN20" si="63">E20-EV20</f>
        <v>0</v>
      </c>
      <c r="GT20" s="162">
        <f t="shared" si="63"/>
        <v>0</v>
      </c>
      <c r="GU20" s="162">
        <f t="shared" si="63"/>
        <v>0</v>
      </c>
      <c r="GV20" s="162">
        <f t="shared" si="63"/>
        <v>0</v>
      </c>
      <c r="GW20" s="162">
        <f t="shared" si="63"/>
        <v>0</v>
      </c>
      <c r="GX20" s="162">
        <f t="shared" si="63"/>
        <v>0</v>
      </c>
      <c r="GY20" s="162">
        <f t="shared" si="63"/>
        <v>0</v>
      </c>
      <c r="GZ20" s="162">
        <f t="shared" si="63"/>
        <v>0</v>
      </c>
      <c r="HA20" s="162">
        <f t="shared" si="63"/>
        <v>0</v>
      </c>
      <c r="HB20" s="162">
        <f t="shared" si="63"/>
        <v>0</v>
      </c>
      <c r="HC20" s="162">
        <f t="shared" si="63"/>
        <v>0</v>
      </c>
      <c r="HD20" s="162">
        <f t="shared" si="63"/>
        <v>0</v>
      </c>
      <c r="HE20" s="162">
        <f t="shared" si="63"/>
        <v>0</v>
      </c>
      <c r="HF20" s="162">
        <f t="shared" si="63"/>
        <v>0</v>
      </c>
      <c r="HG20" s="162">
        <f t="shared" si="63"/>
        <v>0</v>
      </c>
      <c r="HH20" s="162">
        <f t="shared" si="63"/>
        <v>0</v>
      </c>
      <c r="HI20" s="162">
        <f t="shared" si="63"/>
        <v>0</v>
      </c>
      <c r="HJ20" s="162">
        <f t="shared" si="63"/>
        <v>0</v>
      </c>
      <c r="HK20" s="162">
        <f t="shared" si="63"/>
        <v>0</v>
      </c>
      <c r="HL20" s="162">
        <f t="shared" si="63"/>
        <v>0</v>
      </c>
      <c r="HM20" s="162">
        <f t="shared" si="63"/>
        <v>0</v>
      </c>
      <c r="HN20" s="162">
        <f t="shared" si="63"/>
        <v>0</v>
      </c>
      <c r="HO20" s="162">
        <f t="shared" si="63"/>
        <v>0</v>
      </c>
      <c r="HP20" s="162">
        <f t="shared" si="63"/>
        <v>0</v>
      </c>
      <c r="HQ20" s="162">
        <f t="shared" si="63"/>
        <v>0</v>
      </c>
      <c r="HR20" s="162">
        <f t="shared" si="63"/>
        <v>0</v>
      </c>
      <c r="HS20" s="162">
        <f t="shared" si="63"/>
        <v>0</v>
      </c>
      <c r="HT20" s="162">
        <f t="shared" si="63"/>
        <v>0</v>
      </c>
      <c r="HU20" s="162">
        <f t="shared" si="63"/>
        <v>0</v>
      </c>
      <c r="HV20" s="162">
        <f t="shared" si="63"/>
        <v>0</v>
      </c>
      <c r="HW20" s="162">
        <f t="shared" si="63"/>
        <v>0</v>
      </c>
      <c r="HX20" s="162">
        <f t="shared" si="63"/>
        <v>0</v>
      </c>
      <c r="HY20" s="162">
        <f t="shared" si="63"/>
        <v>0</v>
      </c>
      <c r="HZ20" s="162">
        <f t="shared" si="63"/>
        <v>0</v>
      </c>
      <c r="IA20" s="162">
        <f t="shared" si="63"/>
        <v>0</v>
      </c>
      <c r="IB20" s="162">
        <f t="shared" si="63"/>
        <v>0</v>
      </c>
      <c r="IC20" s="162">
        <f t="shared" si="63"/>
        <v>0</v>
      </c>
      <c r="ID20" s="162">
        <f t="shared" si="63"/>
        <v>0</v>
      </c>
      <c r="IE20" s="162">
        <f t="shared" si="63"/>
        <v>0</v>
      </c>
      <c r="IF20" s="162">
        <f t="shared" si="63"/>
        <v>0</v>
      </c>
      <c r="IG20" s="162">
        <f t="shared" si="63"/>
        <v>0</v>
      </c>
      <c r="IH20" s="162">
        <f t="shared" si="63"/>
        <v>0</v>
      </c>
      <c r="II20" s="162">
        <f t="shared" si="63"/>
        <v>0</v>
      </c>
      <c r="IJ20" s="162">
        <f t="shared" si="63"/>
        <v>0</v>
      </c>
      <c r="IK20" s="162">
        <f t="shared" si="63"/>
        <v>0</v>
      </c>
      <c r="IL20" s="162">
        <f t="shared" si="63"/>
        <v>0</v>
      </c>
      <c r="IM20" s="162">
        <f t="shared" si="63"/>
        <v>0</v>
      </c>
      <c r="IN20" s="162">
        <f t="shared" si="63"/>
        <v>0</v>
      </c>
      <c r="IO20" s="162">
        <f t="shared" si="17"/>
        <v>0</v>
      </c>
      <c r="IP20" s="162">
        <f t="shared" si="23"/>
        <v>0</v>
      </c>
      <c r="IQ20" s="162">
        <f t="shared" ref="IQ20:KK20" si="64">MAX((MIN(CZ20+IP20,$IO$7))-GT20,0)</f>
        <v>0</v>
      </c>
      <c r="IR20" s="162">
        <f t="shared" si="64"/>
        <v>0</v>
      </c>
      <c r="IS20" s="162">
        <f t="shared" si="64"/>
        <v>0</v>
      </c>
      <c r="IT20" s="162">
        <f t="shared" si="64"/>
        <v>0</v>
      </c>
      <c r="IU20" s="162">
        <f t="shared" si="64"/>
        <v>0</v>
      </c>
      <c r="IV20" s="162">
        <f t="shared" si="64"/>
        <v>0</v>
      </c>
      <c r="IW20" s="162">
        <f t="shared" si="64"/>
        <v>0</v>
      </c>
      <c r="IX20" s="162">
        <f t="shared" si="64"/>
        <v>0</v>
      </c>
      <c r="IY20" s="162">
        <f t="shared" si="64"/>
        <v>0</v>
      </c>
      <c r="IZ20" s="162">
        <f t="shared" si="64"/>
        <v>0</v>
      </c>
      <c r="JA20" s="162">
        <f t="shared" si="64"/>
        <v>0</v>
      </c>
      <c r="JB20" s="162">
        <f t="shared" si="64"/>
        <v>0</v>
      </c>
      <c r="JC20" s="162">
        <f t="shared" si="64"/>
        <v>0</v>
      </c>
      <c r="JD20" s="162">
        <f t="shared" si="64"/>
        <v>0</v>
      </c>
      <c r="JE20" s="162">
        <f t="shared" si="64"/>
        <v>0</v>
      </c>
      <c r="JF20" s="162">
        <f t="shared" si="64"/>
        <v>0</v>
      </c>
      <c r="JG20" s="162">
        <f t="shared" si="64"/>
        <v>0</v>
      </c>
      <c r="JH20" s="162">
        <f t="shared" si="64"/>
        <v>0</v>
      </c>
      <c r="JI20" s="162">
        <f t="shared" si="64"/>
        <v>0</v>
      </c>
      <c r="JJ20" s="162">
        <f t="shared" si="64"/>
        <v>0</v>
      </c>
      <c r="JK20" s="162">
        <f t="shared" si="64"/>
        <v>0</v>
      </c>
      <c r="JL20" s="162">
        <f t="shared" si="64"/>
        <v>0</v>
      </c>
      <c r="JM20" s="162">
        <f t="shared" si="64"/>
        <v>0</v>
      </c>
      <c r="JN20" s="162">
        <f t="shared" si="64"/>
        <v>0</v>
      </c>
      <c r="JO20" s="162">
        <f t="shared" si="64"/>
        <v>0</v>
      </c>
      <c r="JP20" s="162">
        <f t="shared" si="64"/>
        <v>0</v>
      </c>
      <c r="JQ20" s="162">
        <f t="shared" si="64"/>
        <v>0</v>
      </c>
      <c r="JR20" s="162">
        <f t="shared" si="64"/>
        <v>0</v>
      </c>
      <c r="JS20" s="162">
        <f t="shared" si="64"/>
        <v>0</v>
      </c>
      <c r="JT20" s="162">
        <f t="shared" si="64"/>
        <v>0</v>
      </c>
      <c r="JU20" s="162">
        <f t="shared" si="64"/>
        <v>0</v>
      </c>
      <c r="JV20" s="162">
        <f t="shared" si="64"/>
        <v>0</v>
      </c>
      <c r="JW20" s="162">
        <f t="shared" si="64"/>
        <v>0</v>
      </c>
      <c r="JX20" s="162">
        <f t="shared" si="64"/>
        <v>0</v>
      </c>
      <c r="JY20" s="162">
        <f t="shared" si="64"/>
        <v>0</v>
      </c>
      <c r="JZ20" s="162">
        <f t="shared" si="64"/>
        <v>0</v>
      </c>
      <c r="KA20" s="162">
        <f t="shared" si="64"/>
        <v>0</v>
      </c>
      <c r="KB20" s="162">
        <f t="shared" si="64"/>
        <v>0</v>
      </c>
      <c r="KC20" s="162">
        <f t="shared" si="64"/>
        <v>0</v>
      </c>
      <c r="KD20" s="162">
        <f t="shared" si="64"/>
        <v>0</v>
      </c>
      <c r="KE20" s="162">
        <f t="shared" si="64"/>
        <v>0</v>
      </c>
      <c r="KF20" s="162">
        <f t="shared" si="64"/>
        <v>0</v>
      </c>
      <c r="KG20" s="162">
        <f t="shared" si="64"/>
        <v>0</v>
      </c>
      <c r="KH20" s="162">
        <f t="shared" si="64"/>
        <v>0</v>
      </c>
      <c r="KI20" s="162">
        <f t="shared" si="64"/>
        <v>0</v>
      </c>
      <c r="KJ20" s="162">
        <f t="shared" si="64"/>
        <v>0</v>
      </c>
      <c r="KK20" s="162">
        <f t="shared" si="64"/>
        <v>0</v>
      </c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</row>
    <row r="21" ht="14.25" customHeight="1" spans="1:326" x14ac:dyDescent="0.25">
      <c r="A21" s="1">
        <v>1</v>
      </c>
      <c r="B21" s="1">
        <f t="shared" ref="B21:C21" si="65">B20+1</f>
        <v>11</v>
      </c>
      <c r="C21" s="232">
        <f t="shared" si="65"/>
        <v>43476</v>
      </c>
      <c r="D21" s="162">
        <f t="shared" si="9"/>
        <v>0</v>
      </c>
      <c r="E21" s="162">
        <f>(SUMIFS(Profile!$F$2:$F$17521,Profile!$B$2:$B$17521,$B21,Profile!$C$2:$C$17521,E$8))*$C$6</f>
        <v>0</v>
      </c>
      <c r="F21" s="162">
        <f>(SUMIFS(Profile!$F$2:$F$17521,Profile!$B$2:$B$17521,$B21,Profile!$C$2:$C$17521,F$8))*$C$6</f>
        <v>0</v>
      </c>
      <c r="G21" s="162">
        <f>(SUMIFS(Profile!$F$2:$F$17521,Profile!$B$2:$B$17521,$B21,Profile!$C$2:$C$17521,G$8))*$C$6</f>
        <v>0</v>
      </c>
      <c r="H21" s="162">
        <f>(SUMIFS(Profile!$F$2:$F$17521,Profile!$B$2:$B$17521,$B21,Profile!$C$2:$C$17521,H$8))*$C$6</f>
        <v>0</v>
      </c>
      <c r="I21" s="162">
        <f>(SUMIFS(Profile!$F$2:$F$17521,Profile!$B$2:$B$17521,$B21,Profile!$C$2:$C$17521,I$8))*$C$6</f>
        <v>0</v>
      </c>
      <c r="J21" s="162">
        <f>(SUMIFS(Profile!$F$2:$F$17521,Profile!$B$2:$B$17521,$B21,Profile!$C$2:$C$17521,J$8))*$C$6</f>
        <v>0</v>
      </c>
      <c r="K21" s="162">
        <f>(SUMIFS(Profile!$F$2:$F$17521,Profile!$B$2:$B$17521,$B21,Profile!$C$2:$C$17521,K$8))*$C$6</f>
        <v>0</v>
      </c>
      <c r="L21" s="162">
        <f>(SUMIFS(Profile!$F$2:$F$17521,Profile!$B$2:$B$17521,$B21,Profile!$C$2:$C$17521,L$8))*$C$6</f>
        <v>0</v>
      </c>
      <c r="M21" s="162">
        <f>(SUMIFS(Profile!$F$2:$F$17521,Profile!$B$2:$B$17521,$B21,Profile!$C$2:$C$17521,M$8))*$C$6</f>
        <v>0</v>
      </c>
      <c r="N21" s="162">
        <f>(SUMIFS(Profile!$F$2:$F$17521,Profile!$B$2:$B$17521,$B21,Profile!$C$2:$C$17521,N$8))*$C$6</f>
        <v>0</v>
      </c>
      <c r="O21" s="162">
        <f>(SUMIFS(Profile!$F$2:$F$17521,Profile!$B$2:$B$17521,$B21,Profile!$C$2:$C$17521,O$8))*$C$6</f>
        <v>0</v>
      </c>
      <c r="P21" s="162">
        <f>(SUMIFS(Profile!$F$2:$F$17521,Profile!$B$2:$B$17521,$B21,Profile!$C$2:$C$17521,P$8))*$C$6</f>
        <v>0</v>
      </c>
      <c r="Q21" s="162">
        <f>(SUMIFS(Profile!$F$2:$F$17521,Profile!$B$2:$B$17521,$B21,Profile!$C$2:$C$17521,Q$8))*$C$6</f>
        <v>0</v>
      </c>
      <c r="R21" s="162">
        <f>(SUMIFS(Profile!$F$2:$F$17521,Profile!$B$2:$B$17521,$B21,Profile!$C$2:$C$17521,R$8))*$C$6</f>
        <v>0</v>
      </c>
      <c r="S21" s="162">
        <f>(SUMIFS(Profile!$F$2:$F$17521,Profile!$B$2:$B$17521,$B21,Profile!$C$2:$C$17521,S$8))*$C$6</f>
        <v>0</v>
      </c>
      <c r="T21" s="162">
        <f>(SUMIFS(Profile!$F$2:$F$17521,Profile!$B$2:$B$17521,$B21,Profile!$C$2:$C$17521,T$8))*$C$6</f>
        <v>0</v>
      </c>
      <c r="U21" s="162">
        <f>(SUMIFS(Profile!$F$2:$F$17521,Profile!$B$2:$B$17521,$B21,Profile!$C$2:$C$17521,U$8))*$C$6</f>
        <v>0</v>
      </c>
      <c r="V21" s="162">
        <f>(SUMIFS(Profile!$F$2:$F$17521,Profile!$B$2:$B$17521,$B21,Profile!$C$2:$C$17521,V$8))*$C$6</f>
        <v>0</v>
      </c>
      <c r="W21" s="162">
        <f>(SUMIFS(Profile!$F$2:$F$17521,Profile!$B$2:$B$17521,$B21,Profile!$C$2:$C$17521,W$8))*$C$6</f>
        <v>0</v>
      </c>
      <c r="X21" s="162">
        <f>(SUMIFS(Profile!$F$2:$F$17521,Profile!$B$2:$B$17521,$B21,Profile!$C$2:$C$17521,X$8))*$C$6</f>
        <v>0</v>
      </c>
      <c r="Y21" s="162">
        <f>(SUMIFS(Profile!$F$2:$F$17521,Profile!$B$2:$B$17521,$B21,Profile!$C$2:$C$17521,Y$8))*$C$6</f>
        <v>0</v>
      </c>
      <c r="Z21" s="162">
        <f>(SUMIFS(Profile!$F$2:$F$17521,Profile!$B$2:$B$17521,$B21,Profile!$C$2:$C$17521,Z$8))*$C$6</f>
        <v>0</v>
      </c>
      <c r="AA21" s="162">
        <f>(SUMIFS(Profile!$F$2:$F$17521,Profile!$B$2:$B$17521,$B21,Profile!$C$2:$C$17521,AA$8))*$C$6</f>
        <v>0</v>
      </c>
      <c r="AB21" s="162">
        <f>(SUMIFS(Profile!$F$2:$F$17521,Profile!$B$2:$B$17521,$B21,Profile!$C$2:$C$17521,AB$8))*$C$6</f>
        <v>0</v>
      </c>
      <c r="AC21" s="162">
        <f>(SUMIFS(Profile!$F$2:$F$17521,Profile!$B$2:$B$17521,$B21,Profile!$C$2:$C$17521,AC$8))*$C$6</f>
        <v>0</v>
      </c>
      <c r="AD21" s="162">
        <f>(SUMIFS(Profile!$F$2:$F$17521,Profile!$B$2:$B$17521,$B21,Profile!$C$2:$C$17521,AD$8))*$C$6</f>
        <v>0</v>
      </c>
      <c r="AE21" s="162">
        <f>(SUMIFS(Profile!$F$2:$F$17521,Profile!$B$2:$B$17521,$B21,Profile!$C$2:$C$17521,AE$8))*$C$6</f>
        <v>0</v>
      </c>
      <c r="AF21" s="162">
        <f>(SUMIFS(Profile!$F$2:$F$17521,Profile!$B$2:$B$17521,$B21,Profile!$C$2:$C$17521,AF$8))*$C$6</f>
        <v>0</v>
      </c>
      <c r="AG21" s="162">
        <f>(SUMIFS(Profile!$F$2:$F$17521,Profile!$B$2:$B$17521,$B21,Profile!$C$2:$C$17521,AG$8))*$C$6</f>
        <v>0</v>
      </c>
      <c r="AH21" s="162">
        <f>(SUMIFS(Profile!$F$2:$F$17521,Profile!$B$2:$B$17521,$B21,Profile!$C$2:$C$17521,AH$8))*$C$6</f>
        <v>0</v>
      </c>
      <c r="AI21" s="162">
        <f>(SUMIFS(Profile!$F$2:$F$17521,Profile!$B$2:$B$17521,$B21,Profile!$C$2:$C$17521,AI$8))*$C$6</f>
        <v>0</v>
      </c>
      <c r="AJ21" s="162">
        <f>(SUMIFS(Profile!$F$2:$F$17521,Profile!$B$2:$B$17521,$B21,Profile!$C$2:$C$17521,AJ$8))*$C$6</f>
        <v>0</v>
      </c>
      <c r="AK21" s="162">
        <f>(SUMIFS(Profile!$F$2:$F$17521,Profile!$B$2:$B$17521,$B21,Profile!$C$2:$C$17521,AK$8))*$C$6</f>
        <v>0</v>
      </c>
      <c r="AL21" s="162">
        <f>(SUMIFS(Profile!$F$2:$F$17521,Profile!$B$2:$B$17521,$B21,Profile!$C$2:$C$17521,AL$8))*$C$6</f>
        <v>0</v>
      </c>
      <c r="AM21" s="162">
        <f>(SUMIFS(Profile!$F$2:$F$17521,Profile!$B$2:$B$17521,$B21,Profile!$C$2:$C$17521,AM$8))*$C$6</f>
        <v>0</v>
      </c>
      <c r="AN21" s="162">
        <f>(SUMIFS(Profile!$F$2:$F$17521,Profile!$B$2:$B$17521,$B21,Profile!$C$2:$C$17521,AN$8))*$C$6</f>
        <v>0</v>
      </c>
      <c r="AO21" s="162">
        <f>(SUMIFS(Profile!$F$2:$F$17521,Profile!$B$2:$B$17521,$B21,Profile!$C$2:$C$17521,AO$8))*$C$6</f>
        <v>0</v>
      </c>
      <c r="AP21" s="162">
        <f>(SUMIFS(Profile!$F$2:$F$17521,Profile!$B$2:$B$17521,$B21,Profile!$C$2:$C$17521,AP$8))*$C$6</f>
        <v>0</v>
      </c>
      <c r="AQ21" s="162">
        <f>(SUMIFS(Profile!$F$2:$F$17521,Profile!$B$2:$B$17521,$B21,Profile!$C$2:$C$17521,AQ$8))*$C$6</f>
        <v>0</v>
      </c>
      <c r="AR21" s="162">
        <f>(SUMIFS(Profile!$F$2:$F$17521,Profile!$B$2:$B$17521,$B21,Profile!$C$2:$C$17521,AR$8))*$C$6</f>
        <v>0</v>
      </c>
      <c r="AS21" s="162">
        <f>(SUMIFS(Profile!$F$2:$F$17521,Profile!$B$2:$B$17521,$B21,Profile!$C$2:$C$17521,AS$8))*$C$6</f>
        <v>0</v>
      </c>
      <c r="AT21" s="162">
        <f>(SUMIFS(Profile!$F$2:$F$17521,Profile!$B$2:$B$17521,$B21,Profile!$C$2:$C$17521,AT$8))*$C$6</f>
        <v>0</v>
      </c>
      <c r="AU21" s="162">
        <f>(SUMIFS(Profile!$F$2:$F$17521,Profile!$B$2:$B$17521,$B21,Profile!$C$2:$C$17521,AU$8))*$C$6</f>
        <v>0</v>
      </c>
      <c r="AV21" s="162">
        <f>(SUMIFS(Profile!$F$2:$F$17521,Profile!$B$2:$B$17521,$B21,Profile!$C$2:$C$17521,AV$8))*$C$6</f>
        <v>0</v>
      </c>
      <c r="AW21" s="162">
        <f>(SUMIFS(Profile!$F$2:$F$17521,Profile!$B$2:$B$17521,$B21,Profile!$C$2:$C$17521,AW$8))*$C$6</f>
        <v>0</v>
      </c>
      <c r="AX21" s="162">
        <f>(SUMIFS(Profile!$F$2:$F$17521,Profile!$B$2:$B$17521,$B21,Profile!$C$2:$C$17521,AX$8))*$C$6</f>
        <v>0</v>
      </c>
      <c r="AY21" s="162">
        <f>(SUMIFS(Profile!$F$2:$F$17521,Profile!$B$2:$B$17521,$B21,Profile!$C$2:$C$17521,AY$8))*$C$6</f>
        <v>0</v>
      </c>
      <c r="AZ21" s="162">
        <f>(SUMIFS(Profile!$F$2:$F$17521,Profile!$B$2:$B$17521,$B21,Profile!$C$2:$C$17521,AZ$8))*$C$6</f>
        <v>0</v>
      </c>
      <c r="BA21" s="162">
        <f t="shared" si="10"/>
        <v>0</v>
      </c>
      <c r="BB21" s="162">
        <f>(SUMIFS(Profile!$E$2:$E$17521,Profile!$B$2:$B$17521,$B21,Profile!$C$2:$C$17521,BB$8))*$C$9</f>
        <v>0</v>
      </c>
      <c r="BC21" s="162">
        <f>(SUMIFS(Profile!$E$2:$E$17521,Profile!$B$2:$B$17521,$B21,Profile!$C$2:$C$17521,BC$8))*$C$9</f>
        <v>0</v>
      </c>
      <c r="BD21" s="162">
        <f>(SUMIFS(Profile!$E$2:$E$17521,Profile!$B$2:$B$17521,$B21,Profile!$C$2:$C$17521,BD$8))*$C$9</f>
        <v>0</v>
      </c>
      <c r="BE21" s="162">
        <f>(SUMIFS(Profile!$E$2:$E$17521,Profile!$B$2:$B$17521,$B21,Profile!$C$2:$C$17521,BE$8))*$C$9</f>
        <v>0</v>
      </c>
      <c r="BF21" s="162">
        <f>(SUMIFS(Profile!$E$2:$E$17521,Profile!$B$2:$B$17521,$B21,Profile!$C$2:$C$17521,BF$8))*$C$9</f>
        <v>0</v>
      </c>
      <c r="BG21" s="162">
        <f>(SUMIFS(Profile!$E$2:$E$17521,Profile!$B$2:$B$17521,$B21,Profile!$C$2:$C$17521,BG$8))*$C$9</f>
        <v>0</v>
      </c>
      <c r="BH21" s="162">
        <f>(SUMIFS(Profile!$E$2:$E$17521,Profile!$B$2:$B$17521,$B21,Profile!$C$2:$C$17521,BH$8))*$C$9</f>
        <v>0</v>
      </c>
      <c r="BI21" s="162">
        <f>(SUMIFS(Profile!$E$2:$E$17521,Profile!$B$2:$B$17521,$B21,Profile!$C$2:$C$17521,BI$8))*$C$9</f>
        <v>0</v>
      </c>
      <c r="BJ21" s="162">
        <f>(SUMIFS(Profile!$E$2:$E$17521,Profile!$B$2:$B$17521,$B21,Profile!$C$2:$C$17521,BJ$8))*$C$9</f>
        <v>0</v>
      </c>
      <c r="BK21" s="162">
        <f>(SUMIFS(Profile!$E$2:$E$17521,Profile!$B$2:$B$17521,$B21,Profile!$C$2:$C$17521,BK$8))*$C$9</f>
        <v>0</v>
      </c>
      <c r="BL21" s="162">
        <f>(SUMIFS(Profile!$E$2:$E$17521,Profile!$B$2:$B$17521,$B21,Profile!$C$2:$C$17521,BL$8))*$C$9</f>
        <v>0</v>
      </c>
      <c r="BM21" s="162">
        <f>(SUMIFS(Profile!$E$2:$E$17521,Profile!$B$2:$B$17521,$B21,Profile!$C$2:$C$17521,BM$8))*$C$9</f>
        <v>0</v>
      </c>
      <c r="BN21" s="162">
        <f>(SUMIFS(Profile!$E$2:$E$17521,Profile!$B$2:$B$17521,$B21,Profile!$C$2:$C$17521,BN$8))*$C$9</f>
        <v>0</v>
      </c>
      <c r="BO21" s="162">
        <f>(SUMIFS(Profile!$E$2:$E$17521,Profile!$B$2:$B$17521,$B21,Profile!$C$2:$C$17521,BO$8))*$C$9</f>
        <v>0</v>
      </c>
      <c r="BP21" s="162">
        <f>(SUMIFS(Profile!$E$2:$E$17521,Profile!$B$2:$B$17521,$B21,Profile!$C$2:$C$17521,BP$8))*$C$9</f>
        <v>0</v>
      </c>
      <c r="BQ21" s="162">
        <f>(SUMIFS(Profile!$E$2:$E$17521,Profile!$B$2:$B$17521,$B21,Profile!$C$2:$C$17521,BQ$8))*$C$9</f>
        <v>0</v>
      </c>
      <c r="BR21" s="162">
        <f>(SUMIFS(Profile!$E$2:$E$17521,Profile!$B$2:$B$17521,$B21,Profile!$C$2:$C$17521,BR$8))*$C$9</f>
        <v>0</v>
      </c>
      <c r="BS21" s="162">
        <f>(SUMIFS(Profile!$E$2:$E$17521,Profile!$B$2:$B$17521,$B21,Profile!$C$2:$C$17521,BS$8))*$C$9</f>
        <v>0</v>
      </c>
      <c r="BT21" s="162">
        <f>(SUMIFS(Profile!$E$2:$E$17521,Profile!$B$2:$B$17521,$B21,Profile!$C$2:$C$17521,BT$8))*$C$9</f>
        <v>0</v>
      </c>
      <c r="BU21" s="162">
        <f>(SUMIFS(Profile!$E$2:$E$17521,Profile!$B$2:$B$17521,$B21,Profile!$C$2:$C$17521,BU$8))*$C$9</f>
        <v>0</v>
      </c>
      <c r="BV21" s="162">
        <f>(SUMIFS(Profile!$E$2:$E$17521,Profile!$B$2:$B$17521,$B21,Profile!$C$2:$C$17521,BV$8))*$C$9</f>
        <v>0</v>
      </c>
      <c r="BW21" s="162">
        <f>(SUMIFS(Profile!$E$2:$E$17521,Profile!$B$2:$B$17521,$B21,Profile!$C$2:$C$17521,BW$8))*$C$9</f>
        <v>0</v>
      </c>
      <c r="BX21" s="162">
        <f>(SUMIFS(Profile!$E$2:$E$17521,Profile!$B$2:$B$17521,$B21,Profile!$C$2:$C$17521,BX$8))*$C$9</f>
        <v>0</v>
      </c>
      <c r="BY21" s="162">
        <f>(SUMIFS(Profile!$E$2:$E$17521,Profile!$B$2:$B$17521,$B21,Profile!$C$2:$C$17521,BY$8))*$C$9</f>
        <v>0</v>
      </c>
      <c r="BZ21" s="162">
        <f>(SUMIFS(Profile!$E$2:$E$17521,Profile!$B$2:$B$17521,$B21,Profile!$C$2:$C$17521,BZ$8))*$C$9</f>
        <v>0</v>
      </c>
      <c r="CA21" s="162">
        <f>(SUMIFS(Profile!$E$2:$E$17521,Profile!$B$2:$B$17521,$B21,Profile!$C$2:$C$17521,CA$8))*$C$9</f>
        <v>0</v>
      </c>
      <c r="CB21" s="162">
        <f>(SUMIFS(Profile!$E$2:$E$17521,Profile!$B$2:$B$17521,$B21,Profile!$C$2:$C$17521,CB$8))*$C$9</f>
        <v>0</v>
      </c>
      <c r="CC21" s="162">
        <f>(SUMIFS(Profile!$E$2:$E$17521,Profile!$B$2:$B$17521,$B21,Profile!$C$2:$C$17521,CC$8))*$C$9</f>
        <v>0</v>
      </c>
      <c r="CD21" s="162">
        <f>(SUMIFS(Profile!$E$2:$E$17521,Profile!$B$2:$B$17521,$B21,Profile!$C$2:$C$17521,CD$8))*$C$9</f>
        <v>0</v>
      </c>
      <c r="CE21" s="162">
        <f>(SUMIFS(Profile!$E$2:$E$17521,Profile!$B$2:$B$17521,$B21,Profile!$C$2:$C$17521,CE$8))*$C$9</f>
        <v>0</v>
      </c>
      <c r="CF21" s="162">
        <f>(SUMIFS(Profile!$E$2:$E$17521,Profile!$B$2:$B$17521,$B21,Profile!$C$2:$C$17521,CF$8))*$C$9</f>
        <v>0</v>
      </c>
      <c r="CG21" s="162">
        <f>(SUMIFS(Profile!$E$2:$E$17521,Profile!$B$2:$B$17521,$B21,Profile!$C$2:$C$17521,CG$8))*$C$9</f>
        <v>0</v>
      </c>
      <c r="CH21" s="162">
        <f>(SUMIFS(Profile!$E$2:$E$17521,Profile!$B$2:$B$17521,$B21,Profile!$C$2:$C$17521,CH$8))*$C$9</f>
        <v>0</v>
      </c>
      <c r="CI21" s="162">
        <f>(SUMIFS(Profile!$E$2:$E$17521,Profile!$B$2:$B$17521,$B21,Profile!$C$2:$C$17521,CI$8))*$C$9</f>
        <v>0</v>
      </c>
      <c r="CJ21" s="162">
        <f>(SUMIFS(Profile!$E$2:$E$17521,Profile!$B$2:$B$17521,$B21,Profile!$C$2:$C$17521,CJ$8))*$C$9</f>
        <v>0</v>
      </c>
      <c r="CK21" s="162">
        <f>(SUMIFS(Profile!$E$2:$E$17521,Profile!$B$2:$B$17521,$B21,Profile!$C$2:$C$17521,CK$8))*$C$9</f>
        <v>0</v>
      </c>
      <c r="CL21" s="162">
        <f>(SUMIFS(Profile!$E$2:$E$17521,Profile!$B$2:$B$17521,$B21,Profile!$C$2:$C$17521,CL$8))*$C$9</f>
        <v>0</v>
      </c>
      <c r="CM21" s="162">
        <f>(SUMIFS(Profile!$E$2:$E$17521,Profile!$B$2:$B$17521,$B21,Profile!$C$2:$C$17521,CM$8))*$C$9</f>
        <v>0</v>
      </c>
      <c r="CN21" s="162">
        <f>(SUMIFS(Profile!$E$2:$E$17521,Profile!$B$2:$B$17521,$B21,Profile!$C$2:$C$17521,CN$8))*$C$9</f>
        <v>0</v>
      </c>
      <c r="CO21" s="162">
        <f>(SUMIFS(Profile!$E$2:$E$17521,Profile!$B$2:$B$17521,$B21,Profile!$C$2:$C$17521,CO$8))*$C$9</f>
        <v>0</v>
      </c>
      <c r="CP21" s="162">
        <f>(SUMIFS(Profile!$E$2:$E$17521,Profile!$B$2:$B$17521,$B21,Profile!$C$2:$C$17521,CP$8))*$C$9</f>
        <v>0</v>
      </c>
      <c r="CQ21" s="162">
        <f>(SUMIFS(Profile!$E$2:$E$17521,Profile!$B$2:$B$17521,$B21,Profile!$C$2:$C$17521,CQ$8))*$C$9</f>
        <v>0</v>
      </c>
      <c r="CR21" s="162">
        <f>(SUMIFS(Profile!$E$2:$E$17521,Profile!$B$2:$B$17521,$B21,Profile!$C$2:$C$17521,CR$8))*$C$9</f>
        <v>0</v>
      </c>
      <c r="CS21" s="162">
        <f>(SUMIFS(Profile!$E$2:$E$17521,Profile!$B$2:$B$17521,$B21,Profile!$C$2:$C$17521,CS$8))*$C$9</f>
        <v>0</v>
      </c>
      <c r="CT21" s="162">
        <f>(SUMIFS(Profile!$E$2:$E$17521,Profile!$B$2:$B$17521,$B21,Profile!$C$2:$C$17521,CT$8))*$C$9</f>
        <v>0</v>
      </c>
      <c r="CU21" s="162">
        <f>(SUMIFS(Profile!$E$2:$E$17521,Profile!$B$2:$B$17521,$B21,Profile!$C$2:$C$17521,CU$8))*$C$9</f>
        <v>0</v>
      </c>
      <c r="CV21" s="162">
        <f>(SUMIFS(Profile!$E$2:$E$17521,Profile!$B$2:$B$17521,$B21,Profile!$C$2:$C$17521,CV$8))*$C$9</f>
        <v>0</v>
      </c>
      <c r="CW21" s="162">
        <f>(SUMIFS(Profile!$E$2:$E$17521,Profile!$B$2:$B$17521,$B21,Profile!$C$2:$C$17521,CW$8))*$C$9</f>
        <v>0</v>
      </c>
      <c r="CX21" s="162">
        <f t="shared" si="11"/>
        <v>0</v>
      </c>
      <c r="CY21" s="162">
        <f t="shared" ref="CY21:ET21" si="66">MAX(BB21-E21,0)</f>
        <v>0</v>
      </c>
      <c r="CZ21" s="162">
        <f t="shared" si="66"/>
        <v>0</v>
      </c>
      <c r="DA21" s="162">
        <f t="shared" si="66"/>
        <v>0</v>
      </c>
      <c r="DB21" s="162">
        <f t="shared" si="66"/>
        <v>0</v>
      </c>
      <c r="DC21" s="162">
        <f t="shared" si="66"/>
        <v>0</v>
      </c>
      <c r="DD21" s="162">
        <f t="shared" si="66"/>
        <v>0</v>
      </c>
      <c r="DE21" s="162">
        <f t="shared" si="66"/>
        <v>0</v>
      </c>
      <c r="DF21" s="162">
        <f t="shared" si="66"/>
        <v>0</v>
      </c>
      <c r="DG21" s="162">
        <f t="shared" si="66"/>
        <v>0</v>
      </c>
      <c r="DH21" s="162">
        <f t="shared" si="66"/>
        <v>0</v>
      </c>
      <c r="DI21" s="162">
        <f t="shared" si="66"/>
        <v>0</v>
      </c>
      <c r="DJ21" s="162">
        <f t="shared" si="66"/>
        <v>0</v>
      </c>
      <c r="DK21" s="162">
        <f t="shared" si="66"/>
        <v>0</v>
      </c>
      <c r="DL21" s="162">
        <f t="shared" si="66"/>
        <v>0</v>
      </c>
      <c r="DM21" s="162">
        <f t="shared" si="66"/>
        <v>0</v>
      </c>
      <c r="DN21" s="162">
        <f t="shared" si="66"/>
        <v>0</v>
      </c>
      <c r="DO21" s="162">
        <f t="shared" si="66"/>
        <v>0</v>
      </c>
      <c r="DP21" s="162">
        <f t="shared" si="66"/>
        <v>0</v>
      </c>
      <c r="DQ21" s="162">
        <f t="shared" si="66"/>
        <v>0</v>
      </c>
      <c r="DR21" s="162">
        <f t="shared" si="66"/>
        <v>0</v>
      </c>
      <c r="DS21" s="162">
        <f t="shared" si="66"/>
        <v>0</v>
      </c>
      <c r="DT21" s="162">
        <f t="shared" si="66"/>
        <v>0</v>
      </c>
      <c r="DU21" s="162">
        <f t="shared" si="66"/>
        <v>0</v>
      </c>
      <c r="DV21" s="162">
        <f t="shared" si="66"/>
        <v>0</v>
      </c>
      <c r="DW21" s="162">
        <f t="shared" si="66"/>
        <v>0</v>
      </c>
      <c r="DX21" s="162">
        <f t="shared" si="66"/>
        <v>0</v>
      </c>
      <c r="DY21" s="162">
        <f t="shared" si="66"/>
        <v>0</v>
      </c>
      <c r="DZ21" s="162">
        <f t="shared" si="66"/>
        <v>0</v>
      </c>
      <c r="EA21" s="162">
        <f t="shared" si="66"/>
        <v>0</v>
      </c>
      <c r="EB21" s="162">
        <f t="shared" si="66"/>
        <v>0</v>
      </c>
      <c r="EC21" s="162">
        <f t="shared" si="66"/>
        <v>0</v>
      </c>
      <c r="ED21" s="162">
        <f t="shared" si="66"/>
        <v>0</v>
      </c>
      <c r="EE21" s="162">
        <f t="shared" si="66"/>
        <v>0</v>
      </c>
      <c r="EF21" s="162">
        <f t="shared" si="66"/>
        <v>0</v>
      </c>
      <c r="EG21" s="162">
        <f t="shared" si="66"/>
        <v>0</v>
      </c>
      <c r="EH21" s="162">
        <f t="shared" si="66"/>
        <v>0</v>
      </c>
      <c r="EI21" s="162">
        <f t="shared" si="66"/>
        <v>0</v>
      </c>
      <c r="EJ21" s="162">
        <f t="shared" si="66"/>
        <v>0</v>
      </c>
      <c r="EK21" s="162">
        <f t="shared" si="66"/>
        <v>0</v>
      </c>
      <c r="EL21" s="162">
        <f t="shared" si="66"/>
        <v>0</v>
      </c>
      <c r="EM21" s="162">
        <f t="shared" si="66"/>
        <v>0</v>
      </c>
      <c r="EN21" s="162">
        <f t="shared" si="66"/>
        <v>0</v>
      </c>
      <c r="EO21" s="162">
        <f t="shared" si="66"/>
        <v>0</v>
      </c>
      <c r="EP21" s="162">
        <f t="shared" si="66"/>
        <v>0</v>
      </c>
      <c r="EQ21" s="162">
        <f t="shared" si="66"/>
        <v>0</v>
      </c>
      <c r="ER21" s="162">
        <f t="shared" si="66"/>
        <v>0</v>
      </c>
      <c r="ES21" s="162">
        <f t="shared" si="66"/>
        <v>0</v>
      </c>
      <c r="ET21" s="162">
        <f t="shared" si="66"/>
        <v>0</v>
      </c>
      <c r="EU21" s="162">
        <f t="shared" si="13"/>
        <v>0</v>
      </c>
      <c r="EV21" s="162">
        <f t="shared" ref="EV21:GQ21" si="67">BB21-CY21</f>
        <v>0</v>
      </c>
      <c r="EW21" s="162">
        <f t="shared" si="67"/>
        <v>0</v>
      </c>
      <c r="EX21" s="162">
        <f t="shared" si="67"/>
        <v>0</v>
      </c>
      <c r="EY21" s="162">
        <f t="shared" si="67"/>
        <v>0</v>
      </c>
      <c r="EZ21" s="162">
        <f t="shared" si="67"/>
        <v>0</v>
      </c>
      <c r="FA21" s="162">
        <f t="shared" si="67"/>
        <v>0</v>
      </c>
      <c r="FB21" s="162">
        <f t="shared" si="67"/>
        <v>0</v>
      </c>
      <c r="FC21" s="162">
        <f t="shared" si="67"/>
        <v>0</v>
      </c>
      <c r="FD21" s="162">
        <f t="shared" si="67"/>
        <v>0</v>
      </c>
      <c r="FE21" s="162">
        <f t="shared" si="67"/>
        <v>0</v>
      </c>
      <c r="FF21" s="162">
        <f t="shared" si="67"/>
        <v>0</v>
      </c>
      <c r="FG21" s="162">
        <f t="shared" si="67"/>
        <v>0</v>
      </c>
      <c r="FH21" s="162">
        <f t="shared" si="67"/>
        <v>0</v>
      </c>
      <c r="FI21" s="162">
        <f t="shared" si="67"/>
        <v>0</v>
      </c>
      <c r="FJ21" s="162">
        <f t="shared" si="67"/>
        <v>0</v>
      </c>
      <c r="FK21" s="162">
        <f t="shared" si="67"/>
        <v>0</v>
      </c>
      <c r="FL21" s="162">
        <f t="shared" si="67"/>
        <v>0</v>
      </c>
      <c r="FM21" s="162">
        <f t="shared" si="67"/>
        <v>0</v>
      </c>
      <c r="FN21" s="162">
        <f t="shared" si="67"/>
        <v>0</v>
      </c>
      <c r="FO21" s="162">
        <f t="shared" si="67"/>
        <v>0</v>
      </c>
      <c r="FP21" s="162">
        <f t="shared" si="67"/>
        <v>0</v>
      </c>
      <c r="FQ21" s="162">
        <f t="shared" si="67"/>
        <v>0</v>
      </c>
      <c r="FR21" s="162">
        <f t="shared" si="67"/>
        <v>0</v>
      </c>
      <c r="FS21" s="162">
        <f t="shared" si="67"/>
        <v>0</v>
      </c>
      <c r="FT21" s="162">
        <f t="shared" si="67"/>
        <v>0</v>
      </c>
      <c r="FU21" s="162">
        <f t="shared" si="67"/>
        <v>0</v>
      </c>
      <c r="FV21" s="162">
        <f t="shared" si="67"/>
        <v>0</v>
      </c>
      <c r="FW21" s="162">
        <f t="shared" si="67"/>
        <v>0</v>
      </c>
      <c r="FX21" s="162">
        <f t="shared" si="67"/>
        <v>0</v>
      </c>
      <c r="FY21" s="162">
        <f t="shared" si="67"/>
        <v>0</v>
      </c>
      <c r="FZ21" s="162">
        <f t="shared" si="67"/>
        <v>0</v>
      </c>
      <c r="GA21" s="162">
        <f t="shared" si="67"/>
        <v>0</v>
      </c>
      <c r="GB21" s="162">
        <f t="shared" si="67"/>
        <v>0</v>
      </c>
      <c r="GC21" s="162">
        <f t="shared" si="67"/>
        <v>0</v>
      </c>
      <c r="GD21" s="162">
        <f t="shared" si="67"/>
        <v>0</v>
      </c>
      <c r="GE21" s="162">
        <f t="shared" si="67"/>
        <v>0</v>
      </c>
      <c r="GF21" s="162">
        <f t="shared" si="67"/>
        <v>0</v>
      </c>
      <c r="GG21" s="162">
        <f t="shared" si="67"/>
        <v>0</v>
      </c>
      <c r="GH21" s="162">
        <f t="shared" si="67"/>
        <v>0</v>
      </c>
      <c r="GI21" s="162">
        <f t="shared" si="67"/>
        <v>0</v>
      </c>
      <c r="GJ21" s="162">
        <f t="shared" si="67"/>
        <v>0</v>
      </c>
      <c r="GK21" s="162">
        <f t="shared" si="67"/>
        <v>0</v>
      </c>
      <c r="GL21" s="162">
        <f t="shared" si="67"/>
        <v>0</v>
      </c>
      <c r="GM21" s="162">
        <f t="shared" si="67"/>
        <v>0</v>
      </c>
      <c r="GN21" s="162">
        <f t="shared" si="67"/>
        <v>0</v>
      </c>
      <c r="GO21" s="162">
        <f t="shared" si="67"/>
        <v>0</v>
      </c>
      <c r="GP21" s="162">
        <f t="shared" si="67"/>
        <v>0</v>
      </c>
      <c r="GQ21" s="162">
        <f t="shared" si="67"/>
        <v>0</v>
      </c>
      <c r="GR21" s="162">
        <f t="shared" si="15"/>
        <v>0</v>
      </c>
      <c r="GS21" s="162">
        <f t="shared" ref="GS21:IN21" si="68">E21-EV21</f>
        <v>0</v>
      </c>
      <c r="GT21" s="162">
        <f t="shared" si="68"/>
        <v>0</v>
      </c>
      <c r="GU21" s="162">
        <f t="shared" si="68"/>
        <v>0</v>
      </c>
      <c r="GV21" s="162">
        <f t="shared" si="68"/>
        <v>0</v>
      </c>
      <c r="GW21" s="162">
        <f t="shared" si="68"/>
        <v>0</v>
      </c>
      <c r="GX21" s="162">
        <f t="shared" si="68"/>
        <v>0</v>
      </c>
      <c r="GY21" s="162">
        <f t="shared" si="68"/>
        <v>0</v>
      </c>
      <c r="GZ21" s="162">
        <f t="shared" si="68"/>
        <v>0</v>
      </c>
      <c r="HA21" s="162">
        <f t="shared" si="68"/>
        <v>0</v>
      </c>
      <c r="HB21" s="162">
        <f t="shared" si="68"/>
        <v>0</v>
      </c>
      <c r="HC21" s="162">
        <f t="shared" si="68"/>
        <v>0</v>
      </c>
      <c r="HD21" s="162">
        <f t="shared" si="68"/>
        <v>0</v>
      </c>
      <c r="HE21" s="162">
        <f t="shared" si="68"/>
        <v>0</v>
      </c>
      <c r="HF21" s="162">
        <f t="shared" si="68"/>
        <v>0</v>
      </c>
      <c r="HG21" s="162">
        <f t="shared" si="68"/>
        <v>0</v>
      </c>
      <c r="HH21" s="162">
        <f t="shared" si="68"/>
        <v>0</v>
      </c>
      <c r="HI21" s="162">
        <f t="shared" si="68"/>
        <v>0</v>
      </c>
      <c r="HJ21" s="162">
        <f t="shared" si="68"/>
        <v>0</v>
      </c>
      <c r="HK21" s="162">
        <f t="shared" si="68"/>
        <v>0</v>
      </c>
      <c r="HL21" s="162">
        <f t="shared" si="68"/>
        <v>0</v>
      </c>
      <c r="HM21" s="162">
        <f t="shared" si="68"/>
        <v>0</v>
      </c>
      <c r="HN21" s="162">
        <f t="shared" si="68"/>
        <v>0</v>
      </c>
      <c r="HO21" s="162">
        <f t="shared" si="68"/>
        <v>0</v>
      </c>
      <c r="HP21" s="162">
        <f t="shared" si="68"/>
        <v>0</v>
      </c>
      <c r="HQ21" s="162">
        <f t="shared" si="68"/>
        <v>0</v>
      </c>
      <c r="HR21" s="162">
        <f t="shared" si="68"/>
        <v>0</v>
      </c>
      <c r="HS21" s="162">
        <f t="shared" si="68"/>
        <v>0</v>
      </c>
      <c r="HT21" s="162">
        <f t="shared" si="68"/>
        <v>0</v>
      </c>
      <c r="HU21" s="162">
        <f t="shared" si="68"/>
        <v>0</v>
      </c>
      <c r="HV21" s="162">
        <f t="shared" si="68"/>
        <v>0</v>
      </c>
      <c r="HW21" s="162">
        <f t="shared" si="68"/>
        <v>0</v>
      </c>
      <c r="HX21" s="162">
        <f t="shared" si="68"/>
        <v>0</v>
      </c>
      <c r="HY21" s="162">
        <f t="shared" si="68"/>
        <v>0</v>
      </c>
      <c r="HZ21" s="162">
        <f t="shared" si="68"/>
        <v>0</v>
      </c>
      <c r="IA21" s="162">
        <f t="shared" si="68"/>
        <v>0</v>
      </c>
      <c r="IB21" s="162">
        <f t="shared" si="68"/>
        <v>0</v>
      </c>
      <c r="IC21" s="162">
        <f t="shared" si="68"/>
        <v>0</v>
      </c>
      <c r="ID21" s="162">
        <f t="shared" si="68"/>
        <v>0</v>
      </c>
      <c r="IE21" s="162">
        <f t="shared" si="68"/>
        <v>0</v>
      </c>
      <c r="IF21" s="162">
        <f t="shared" si="68"/>
        <v>0</v>
      </c>
      <c r="IG21" s="162">
        <f t="shared" si="68"/>
        <v>0</v>
      </c>
      <c r="IH21" s="162">
        <f t="shared" si="68"/>
        <v>0</v>
      </c>
      <c r="II21" s="162">
        <f t="shared" si="68"/>
        <v>0</v>
      </c>
      <c r="IJ21" s="162">
        <f t="shared" si="68"/>
        <v>0</v>
      </c>
      <c r="IK21" s="162">
        <f t="shared" si="68"/>
        <v>0</v>
      </c>
      <c r="IL21" s="162">
        <f t="shared" si="68"/>
        <v>0</v>
      </c>
      <c r="IM21" s="162">
        <f t="shared" si="68"/>
        <v>0</v>
      </c>
      <c r="IN21" s="162">
        <f t="shared" si="68"/>
        <v>0</v>
      </c>
      <c r="IO21" s="162">
        <f t="shared" si="17"/>
        <v>0</v>
      </c>
      <c r="IP21" s="162">
        <f t="shared" si="23"/>
        <v>0</v>
      </c>
      <c r="IQ21" s="162">
        <f t="shared" ref="IQ21:KK21" si="69">MAX((MIN(CZ21+IP21,$IO$7))-GT21,0)</f>
        <v>0</v>
      </c>
      <c r="IR21" s="162">
        <f t="shared" si="69"/>
        <v>0</v>
      </c>
      <c r="IS21" s="162">
        <f t="shared" si="69"/>
        <v>0</v>
      </c>
      <c r="IT21" s="162">
        <f t="shared" si="69"/>
        <v>0</v>
      </c>
      <c r="IU21" s="162">
        <f t="shared" si="69"/>
        <v>0</v>
      </c>
      <c r="IV21" s="162">
        <f t="shared" si="69"/>
        <v>0</v>
      </c>
      <c r="IW21" s="162">
        <f t="shared" si="69"/>
        <v>0</v>
      </c>
      <c r="IX21" s="162">
        <f t="shared" si="69"/>
        <v>0</v>
      </c>
      <c r="IY21" s="162">
        <f t="shared" si="69"/>
        <v>0</v>
      </c>
      <c r="IZ21" s="162">
        <f t="shared" si="69"/>
        <v>0</v>
      </c>
      <c r="JA21" s="162">
        <f t="shared" si="69"/>
        <v>0</v>
      </c>
      <c r="JB21" s="162">
        <f t="shared" si="69"/>
        <v>0</v>
      </c>
      <c r="JC21" s="162">
        <f t="shared" si="69"/>
        <v>0</v>
      </c>
      <c r="JD21" s="162">
        <f t="shared" si="69"/>
        <v>0</v>
      </c>
      <c r="JE21" s="162">
        <f t="shared" si="69"/>
        <v>0</v>
      </c>
      <c r="JF21" s="162">
        <f t="shared" si="69"/>
        <v>0</v>
      </c>
      <c r="JG21" s="162">
        <f t="shared" si="69"/>
        <v>0</v>
      </c>
      <c r="JH21" s="162">
        <f t="shared" si="69"/>
        <v>0</v>
      </c>
      <c r="JI21" s="162">
        <f t="shared" si="69"/>
        <v>0</v>
      </c>
      <c r="JJ21" s="162">
        <f t="shared" si="69"/>
        <v>0</v>
      </c>
      <c r="JK21" s="162">
        <f t="shared" si="69"/>
        <v>0</v>
      </c>
      <c r="JL21" s="162">
        <f t="shared" si="69"/>
        <v>0</v>
      </c>
      <c r="JM21" s="162">
        <f t="shared" si="69"/>
        <v>0</v>
      </c>
      <c r="JN21" s="162">
        <f t="shared" si="69"/>
        <v>0</v>
      </c>
      <c r="JO21" s="162">
        <f t="shared" si="69"/>
        <v>0</v>
      </c>
      <c r="JP21" s="162">
        <f t="shared" si="69"/>
        <v>0</v>
      </c>
      <c r="JQ21" s="162">
        <f t="shared" si="69"/>
        <v>0</v>
      </c>
      <c r="JR21" s="162">
        <f t="shared" si="69"/>
        <v>0</v>
      </c>
      <c r="JS21" s="162">
        <f t="shared" si="69"/>
        <v>0</v>
      </c>
      <c r="JT21" s="162">
        <f t="shared" si="69"/>
        <v>0</v>
      </c>
      <c r="JU21" s="162">
        <f t="shared" si="69"/>
        <v>0</v>
      </c>
      <c r="JV21" s="162">
        <f t="shared" si="69"/>
        <v>0</v>
      </c>
      <c r="JW21" s="162">
        <f t="shared" si="69"/>
        <v>0</v>
      </c>
      <c r="JX21" s="162">
        <f t="shared" si="69"/>
        <v>0</v>
      </c>
      <c r="JY21" s="162">
        <f t="shared" si="69"/>
        <v>0</v>
      </c>
      <c r="JZ21" s="162">
        <f t="shared" si="69"/>
        <v>0</v>
      </c>
      <c r="KA21" s="162">
        <f t="shared" si="69"/>
        <v>0</v>
      </c>
      <c r="KB21" s="162">
        <f t="shared" si="69"/>
        <v>0</v>
      </c>
      <c r="KC21" s="162">
        <f t="shared" si="69"/>
        <v>0</v>
      </c>
      <c r="KD21" s="162">
        <f t="shared" si="69"/>
        <v>0</v>
      </c>
      <c r="KE21" s="162">
        <f t="shared" si="69"/>
        <v>0</v>
      </c>
      <c r="KF21" s="162">
        <f t="shared" si="69"/>
        <v>0</v>
      </c>
      <c r="KG21" s="162">
        <f t="shared" si="69"/>
        <v>0</v>
      </c>
      <c r="KH21" s="162">
        <f t="shared" si="69"/>
        <v>0</v>
      </c>
      <c r="KI21" s="162">
        <f t="shared" si="69"/>
        <v>0</v>
      </c>
      <c r="KJ21" s="162">
        <f t="shared" si="69"/>
        <v>0</v>
      </c>
      <c r="KK21" s="162">
        <f t="shared" si="69"/>
        <v>0</v>
      </c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</row>
    <row r="22" ht="14.25" customHeight="1" spans="1:326" x14ac:dyDescent="0.25">
      <c r="A22" s="1">
        <v>1</v>
      </c>
      <c r="B22" s="1">
        <f t="shared" ref="B22:C22" si="70">B21+1</f>
        <v>12</v>
      </c>
      <c r="C22" s="232">
        <f t="shared" si="70"/>
        <v>43477</v>
      </c>
      <c r="D22" s="162">
        <f t="shared" si="9"/>
        <v>0</v>
      </c>
      <c r="E22" s="162">
        <f>(SUMIFS(Profile!$F$2:$F$17521,Profile!$B$2:$B$17521,$B22,Profile!$C$2:$C$17521,E$8))*$C$6</f>
        <v>0</v>
      </c>
      <c r="F22" s="162">
        <f>(SUMIFS(Profile!$F$2:$F$17521,Profile!$B$2:$B$17521,$B22,Profile!$C$2:$C$17521,F$8))*$C$6</f>
        <v>0</v>
      </c>
      <c r="G22" s="162">
        <f>(SUMIFS(Profile!$F$2:$F$17521,Profile!$B$2:$B$17521,$B22,Profile!$C$2:$C$17521,G$8))*$C$6</f>
        <v>0</v>
      </c>
      <c r="H22" s="162">
        <f>(SUMIFS(Profile!$F$2:$F$17521,Profile!$B$2:$B$17521,$B22,Profile!$C$2:$C$17521,H$8))*$C$6</f>
        <v>0</v>
      </c>
      <c r="I22" s="162">
        <f>(SUMIFS(Profile!$F$2:$F$17521,Profile!$B$2:$B$17521,$B22,Profile!$C$2:$C$17521,I$8))*$C$6</f>
        <v>0</v>
      </c>
      <c r="J22" s="162">
        <f>(SUMIFS(Profile!$F$2:$F$17521,Profile!$B$2:$B$17521,$B22,Profile!$C$2:$C$17521,J$8))*$C$6</f>
        <v>0</v>
      </c>
      <c r="K22" s="162">
        <f>(SUMIFS(Profile!$F$2:$F$17521,Profile!$B$2:$B$17521,$B22,Profile!$C$2:$C$17521,K$8))*$C$6</f>
        <v>0</v>
      </c>
      <c r="L22" s="162">
        <f>(SUMIFS(Profile!$F$2:$F$17521,Profile!$B$2:$B$17521,$B22,Profile!$C$2:$C$17521,L$8))*$C$6</f>
        <v>0</v>
      </c>
      <c r="M22" s="162">
        <f>(SUMIFS(Profile!$F$2:$F$17521,Profile!$B$2:$B$17521,$B22,Profile!$C$2:$C$17521,M$8))*$C$6</f>
        <v>0</v>
      </c>
      <c r="N22" s="162">
        <f>(SUMIFS(Profile!$F$2:$F$17521,Profile!$B$2:$B$17521,$B22,Profile!$C$2:$C$17521,N$8))*$C$6</f>
        <v>0</v>
      </c>
      <c r="O22" s="162">
        <f>(SUMIFS(Profile!$F$2:$F$17521,Profile!$B$2:$B$17521,$B22,Profile!$C$2:$C$17521,O$8))*$C$6</f>
        <v>0</v>
      </c>
      <c r="P22" s="162">
        <f>(SUMIFS(Profile!$F$2:$F$17521,Profile!$B$2:$B$17521,$B22,Profile!$C$2:$C$17521,P$8))*$C$6</f>
        <v>0</v>
      </c>
      <c r="Q22" s="162">
        <f>(SUMIFS(Profile!$F$2:$F$17521,Profile!$B$2:$B$17521,$B22,Profile!$C$2:$C$17521,Q$8))*$C$6</f>
        <v>0</v>
      </c>
      <c r="R22" s="162">
        <f>(SUMIFS(Profile!$F$2:$F$17521,Profile!$B$2:$B$17521,$B22,Profile!$C$2:$C$17521,R$8))*$C$6</f>
        <v>0</v>
      </c>
      <c r="S22" s="162">
        <f>(SUMIFS(Profile!$F$2:$F$17521,Profile!$B$2:$B$17521,$B22,Profile!$C$2:$C$17521,S$8))*$C$6</f>
        <v>0</v>
      </c>
      <c r="T22" s="162">
        <f>(SUMIFS(Profile!$F$2:$F$17521,Profile!$B$2:$B$17521,$B22,Profile!$C$2:$C$17521,T$8))*$C$6</f>
        <v>0</v>
      </c>
      <c r="U22" s="162">
        <f>(SUMIFS(Profile!$F$2:$F$17521,Profile!$B$2:$B$17521,$B22,Profile!$C$2:$C$17521,U$8))*$C$6</f>
        <v>0</v>
      </c>
      <c r="V22" s="162">
        <f>(SUMIFS(Profile!$F$2:$F$17521,Profile!$B$2:$B$17521,$B22,Profile!$C$2:$C$17521,V$8))*$C$6</f>
        <v>0</v>
      </c>
      <c r="W22" s="162">
        <f>(SUMIFS(Profile!$F$2:$F$17521,Profile!$B$2:$B$17521,$B22,Profile!$C$2:$C$17521,W$8))*$C$6</f>
        <v>0</v>
      </c>
      <c r="X22" s="162">
        <f>(SUMIFS(Profile!$F$2:$F$17521,Profile!$B$2:$B$17521,$B22,Profile!$C$2:$C$17521,X$8))*$C$6</f>
        <v>0</v>
      </c>
      <c r="Y22" s="162">
        <f>(SUMIFS(Profile!$F$2:$F$17521,Profile!$B$2:$B$17521,$B22,Profile!$C$2:$C$17521,Y$8))*$C$6</f>
        <v>0</v>
      </c>
      <c r="Z22" s="162">
        <f>(SUMIFS(Profile!$F$2:$F$17521,Profile!$B$2:$B$17521,$B22,Profile!$C$2:$C$17521,Z$8))*$C$6</f>
        <v>0</v>
      </c>
      <c r="AA22" s="162">
        <f>(SUMIFS(Profile!$F$2:$F$17521,Profile!$B$2:$B$17521,$B22,Profile!$C$2:$C$17521,AA$8))*$C$6</f>
        <v>0</v>
      </c>
      <c r="AB22" s="162">
        <f>(SUMIFS(Profile!$F$2:$F$17521,Profile!$B$2:$B$17521,$B22,Profile!$C$2:$C$17521,AB$8))*$C$6</f>
        <v>0</v>
      </c>
      <c r="AC22" s="162">
        <f>(SUMIFS(Profile!$F$2:$F$17521,Profile!$B$2:$B$17521,$B22,Profile!$C$2:$C$17521,AC$8))*$C$6</f>
        <v>0</v>
      </c>
      <c r="AD22" s="162">
        <f>(SUMIFS(Profile!$F$2:$F$17521,Profile!$B$2:$B$17521,$B22,Profile!$C$2:$C$17521,AD$8))*$C$6</f>
        <v>0</v>
      </c>
      <c r="AE22" s="162">
        <f>(SUMIFS(Profile!$F$2:$F$17521,Profile!$B$2:$B$17521,$B22,Profile!$C$2:$C$17521,AE$8))*$C$6</f>
        <v>0</v>
      </c>
      <c r="AF22" s="162">
        <f>(SUMIFS(Profile!$F$2:$F$17521,Profile!$B$2:$B$17521,$B22,Profile!$C$2:$C$17521,AF$8))*$C$6</f>
        <v>0</v>
      </c>
      <c r="AG22" s="162">
        <f>(SUMIFS(Profile!$F$2:$F$17521,Profile!$B$2:$B$17521,$B22,Profile!$C$2:$C$17521,AG$8))*$C$6</f>
        <v>0</v>
      </c>
      <c r="AH22" s="162">
        <f>(SUMIFS(Profile!$F$2:$F$17521,Profile!$B$2:$B$17521,$B22,Profile!$C$2:$C$17521,AH$8))*$C$6</f>
        <v>0</v>
      </c>
      <c r="AI22" s="162">
        <f>(SUMIFS(Profile!$F$2:$F$17521,Profile!$B$2:$B$17521,$B22,Profile!$C$2:$C$17521,AI$8))*$C$6</f>
        <v>0</v>
      </c>
      <c r="AJ22" s="162">
        <f>(SUMIFS(Profile!$F$2:$F$17521,Profile!$B$2:$B$17521,$B22,Profile!$C$2:$C$17521,AJ$8))*$C$6</f>
        <v>0</v>
      </c>
      <c r="AK22" s="162">
        <f>(SUMIFS(Profile!$F$2:$F$17521,Profile!$B$2:$B$17521,$B22,Profile!$C$2:$C$17521,AK$8))*$C$6</f>
        <v>0</v>
      </c>
      <c r="AL22" s="162">
        <f>(SUMIFS(Profile!$F$2:$F$17521,Profile!$B$2:$B$17521,$B22,Profile!$C$2:$C$17521,AL$8))*$C$6</f>
        <v>0</v>
      </c>
      <c r="AM22" s="162">
        <f>(SUMIFS(Profile!$F$2:$F$17521,Profile!$B$2:$B$17521,$B22,Profile!$C$2:$C$17521,AM$8))*$C$6</f>
        <v>0</v>
      </c>
      <c r="AN22" s="162">
        <f>(SUMIFS(Profile!$F$2:$F$17521,Profile!$B$2:$B$17521,$B22,Profile!$C$2:$C$17521,AN$8))*$C$6</f>
        <v>0</v>
      </c>
      <c r="AO22" s="162">
        <f>(SUMIFS(Profile!$F$2:$F$17521,Profile!$B$2:$B$17521,$B22,Profile!$C$2:$C$17521,AO$8))*$C$6</f>
        <v>0</v>
      </c>
      <c r="AP22" s="162">
        <f>(SUMIFS(Profile!$F$2:$F$17521,Profile!$B$2:$B$17521,$B22,Profile!$C$2:$C$17521,AP$8))*$C$6</f>
        <v>0</v>
      </c>
      <c r="AQ22" s="162">
        <f>(SUMIFS(Profile!$F$2:$F$17521,Profile!$B$2:$B$17521,$B22,Profile!$C$2:$C$17521,AQ$8))*$C$6</f>
        <v>0</v>
      </c>
      <c r="AR22" s="162">
        <f>(SUMIFS(Profile!$F$2:$F$17521,Profile!$B$2:$B$17521,$B22,Profile!$C$2:$C$17521,AR$8))*$C$6</f>
        <v>0</v>
      </c>
      <c r="AS22" s="162">
        <f>(SUMIFS(Profile!$F$2:$F$17521,Profile!$B$2:$B$17521,$B22,Profile!$C$2:$C$17521,AS$8))*$C$6</f>
        <v>0</v>
      </c>
      <c r="AT22" s="162">
        <f>(SUMIFS(Profile!$F$2:$F$17521,Profile!$B$2:$B$17521,$B22,Profile!$C$2:$C$17521,AT$8))*$C$6</f>
        <v>0</v>
      </c>
      <c r="AU22" s="162">
        <f>(SUMIFS(Profile!$F$2:$F$17521,Profile!$B$2:$B$17521,$B22,Profile!$C$2:$C$17521,AU$8))*$C$6</f>
        <v>0</v>
      </c>
      <c r="AV22" s="162">
        <f>(SUMIFS(Profile!$F$2:$F$17521,Profile!$B$2:$B$17521,$B22,Profile!$C$2:$C$17521,AV$8))*$C$6</f>
        <v>0</v>
      </c>
      <c r="AW22" s="162">
        <f>(SUMIFS(Profile!$F$2:$F$17521,Profile!$B$2:$B$17521,$B22,Profile!$C$2:$C$17521,AW$8))*$C$6</f>
        <v>0</v>
      </c>
      <c r="AX22" s="162">
        <f>(SUMIFS(Profile!$F$2:$F$17521,Profile!$B$2:$B$17521,$B22,Profile!$C$2:$C$17521,AX$8))*$C$6</f>
        <v>0</v>
      </c>
      <c r="AY22" s="162">
        <f>(SUMIFS(Profile!$F$2:$F$17521,Profile!$B$2:$B$17521,$B22,Profile!$C$2:$C$17521,AY$8))*$C$6</f>
        <v>0</v>
      </c>
      <c r="AZ22" s="162">
        <f>(SUMIFS(Profile!$F$2:$F$17521,Profile!$B$2:$B$17521,$B22,Profile!$C$2:$C$17521,AZ$8))*$C$6</f>
        <v>0</v>
      </c>
      <c r="BA22" s="162">
        <f t="shared" si="10"/>
        <v>0</v>
      </c>
      <c r="BB22" s="162">
        <f>(SUMIFS(Profile!$E$2:$E$17521,Profile!$B$2:$B$17521,$B22,Profile!$C$2:$C$17521,BB$8))*$C$9</f>
        <v>0</v>
      </c>
      <c r="BC22" s="162">
        <f>(SUMIFS(Profile!$E$2:$E$17521,Profile!$B$2:$B$17521,$B22,Profile!$C$2:$C$17521,BC$8))*$C$9</f>
        <v>0</v>
      </c>
      <c r="BD22" s="162">
        <f>(SUMIFS(Profile!$E$2:$E$17521,Profile!$B$2:$B$17521,$B22,Profile!$C$2:$C$17521,BD$8))*$C$9</f>
        <v>0</v>
      </c>
      <c r="BE22" s="162">
        <f>(SUMIFS(Profile!$E$2:$E$17521,Profile!$B$2:$B$17521,$B22,Profile!$C$2:$C$17521,BE$8))*$C$9</f>
        <v>0</v>
      </c>
      <c r="BF22" s="162">
        <f>(SUMIFS(Profile!$E$2:$E$17521,Profile!$B$2:$B$17521,$B22,Profile!$C$2:$C$17521,BF$8))*$C$9</f>
        <v>0</v>
      </c>
      <c r="BG22" s="162">
        <f>(SUMIFS(Profile!$E$2:$E$17521,Profile!$B$2:$B$17521,$B22,Profile!$C$2:$C$17521,BG$8))*$C$9</f>
        <v>0</v>
      </c>
      <c r="BH22" s="162">
        <f>(SUMIFS(Profile!$E$2:$E$17521,Profile!$B$2:$B$17521,$B22,Profile!$C$2:$C$17521,BH$8))*$C$9</f>
        <v>0</v>
      </c>
      <c r="BI22" s="162">
        <f>(SUMIFS(Profile!$E$2:$E$17521,Profile!$B$2:$B$17521,$B22,Profile!$C$2:$C$17521,BI$8))*$C$9</f>
        <v>0</v>
      </c>
      <c r="BJ22" s="162">
        <f>(SUMIFS(Profile!$E$2:$E$17521,Profile!$B$2:$B$17521,$B22,Profile!$C$2:$C$17521,BJ$8))*$C$9</f>
        <v>0</v>
      </c>
      <c r="BK22" s="162">
        <f>(SUMIFS(Profile!$E$2:$E$17521,Profile!$B$2:$B$17521,$B22,Profile!$C$2:$C$17521,BK$8))*$C$9</f>
        <v>0</v>
      </c>
      <c r="BL22" s="162">
        <f>(SUMIFS(Profile!$E$2:$E$17521,Profile!$B$2:$B$17521,$B22,Profile!$C$2:$C$17521,BL$8))*$C$9</f>
        <v>0</v>
      </c>
      <c r="BM22" s="162">
        <f>(SUMIFS(Profile!$E$2:$E$17521,Profile!$B$2:$B$17521,$B22,Profile!$C$2:$C$17521,BM$8))*$C$9</f>
        <v>0</v>
      </c>
      <c r="BN22" s="162">
        <f>(SUMIFS(Profile!$E$2:$E$17521,Profile!$B$2:$B$17521,$B22,Profile!$C$2:$C$17521,BN$8))*$C$9</f>
        <v>0</v>
      </c>
      <c r="BO22" s="162">
        <f>(SUMIFS(Profile!$E$2:$E$17521,Profile!$B$2:$B$17521,$B22,Profile!$C$2:$C$17521,BO$8))*$C$9</f>
        <v>0</v>
      </c>
      <c r="BP22" s="162">
        <f>(SUMIFS(Profile!$E$2:$E$17521,Profile!$B$2:$B$17521,$B22,Profile!$C$2:$C$17521,BP$8))*$C$9</f>
        <v>0</v>
      </c>
      <c r="BQ22" s="162">
        <f>(SUMIFS(Profile!$E$2:$E$17521,Profile!$B$2:$B$17521,$B22,Profile!$C$2:$C$17521,BQ$8))*$C$9</f>
        <v>0</v>
      </c>
      <c r="BR22" s="162">
        <f>(SUMIFS(Profile!$E$2:$E$17521,Profile!$B$2:$B$17521,$B22,Profile!$C$2:$C$17521,BR$8))*$C$9</f>
        <v>0</v>
      </c>
      <c r="BS22" s="162">
        <f>(SUMIFS(Profile!$E$2:$E$17521,Profile!$B$2:$B$17521,$B22,Profile!$C$2:$C$17521,BS$8))*$C$9</f>
        <v>0</v>
      </c>
      <c r="BT22" s="162">
        <f>(SUMIFS(Profile!$E$2:$E$17521,Profile!$B$2:$B$17521,$B22,Profile!$C$2:$C$17521,BT$8))*$C$9</f>
        <v>0</v>
      </c>
      <c r="BU22" s="162">
        <f>(SUMIFS(Profile!$E$2:$E$17521,Profile!$B$2:$B$17521,$B22,Profile!$C$2:$C$17521,BU$8))*$C$9</f>
        <v>0</v>
      </c>
      <c r="BV22" s="162">
        <f>(SUMIFS(Profile!$E$2:$E$17521,Profile!$B$2:$B$17521,$B22,Profile!$C$2:$C$17521,BV$8))*$C$9</f>
        <v>0</v>
      </c>
      <c r="BW22" s="162">
        <f>(SUMIFS(Profile!$E$2:$E$17521,Profile!$B$2:$B$17521,$B22,Profile!$C$2:$C$17521,BW$8))*$C$9</f>
        <v>0</v>
      </c>
      <c r="BX22" s="162">
        <f>(SUMIFS(Profile!$E$2:$E$17521,Profile!$B$2:$B$17521,$B22,Profile!$C$2:$C$17521,BX$8))*$C$9</f>
        <v>0</v>
      </c>
      <c r="BY22" s="162">
        <f>(SUMIFS(Profile!$E$2:$E$17521,Profile!$B$2:$B$17521,$B22,Profile!$C$2:$C$17521,BY$8))*$C$9</f>
        <v>0</v>
      </c>
      <c r="BZ22" s="162">
        <f>(SUMIFS(Profile!$E$2:$E$17521,Profile!$B$2:$B$17521,$B22,Profile!$C$2:$C$17521,BZ$8))*$C$9</f>
        <v>0</v>
      </c>
      <c r="CA22" s="162">
        <f>(SUMIFS(Profile!$E$2:$E$17521,Profile!$B$2:$B$17521,$B22,Profile!$C$2:$C$17521,CA$8))*$C$9</f>
        <v>0</v>
      </c>
      <c r="CB22" s="162">
        <f>(SUMIFS(Profile!$E$2:$E$17521,Profile!$B$2:$B$17521,$B22,Profile!$C$2:$C$17521,CB$8))*$C$9</f>
        <v>0</v>
      </c>
      <c r="CC22" s="162">
        <f>(SUMIFS(Profile!$E$2:$E$17521,Profile!$B$2:$B$17521,$B22,Profile!$C$2:$C$17521,CC$8))*$C$9</f>
        <v>0</v>
      </c>
      <c r="CD22" s="162">
        <f>(SUMIFS(Profile!$E$2:$E$17521,Profile!$B$2:$B$17521,$B22,Profile!$C$2:$C$17521,CD$8))*$C$9</f>
        <v>0</v>
      </c>
      <c r="CE22" s="162">
        <f>(SUMIFS(Profile!$E$2:$E$17521,Profile!$B$2:$B$17521,$B22,Profile!$C$2:$C$17521,CE$8))*$C$9</f>
        <v>0</v>
      </c>
      <c r="CF22" s="162">
        <f>(SUMIFS(Profile!$E$2:$E$17521,Profile!$B$2:$B$17521,$B22,Profile!$C$2:$C$17521,CF$8))*$C$9</f>
        <v>0</v>
      </c>
      <c r="CG22" s="162">
        <f>(SUMIFS(Profile!$E$2:$E$17521,Profile!$B$2:$B$17521,$B22,Profile!$C$2:$C$17521,CG$8))*$C$9</f>
        <v>0</v>
      </c>
      <c r="CH22" s="162">
        <f>(SUMIFS(Profile!$E$2:$E$17521,Profile!$B$2:$B$17521,$B22,Profile!$C$2:$C$17521,CH$8))*$C$9</f>
        <v>0</v>
      </c>
      <c r="CI22" s="162">
        <f>(SUMIFS(Profile!$E$2:$E$17521,Profile!$B$2:$B$17521,$B22,Profile!$C$2:$C$17521,CI$8))*$C$9</f>
        <v>0</v>
      </c>
      <c r="CJ22" s="162">
        <f>(SUMIFS(Profile!$E$2:$E$17521,Profile!$B$2:$B$17521,$B22,Profile!$C$2:$C$17521,CJ$8))*$C$9</f>
        <v>0</v>
      </c>
      <c r="CK22" s="162">
        <f>(SUMIFS(Profile!$E$2:$E$17521,Profile!$B$2:$B$17521,$B22,Profile!$C$2:$C$17521,CK$8))*$C$9</f>
        <v>0</v>
      </c>
      <c r="CL22" s="162">
        <f>(SUMIFS(Profile!$E$2:$E$17521,Profile!$B$2:$B$17521,$B22,Profile!$C$2:$C$17521,CL$8))*$C$9</f>
        <v>0</v>
      </c>
      <c r="CM22" s="162">
        <f>(SUMIFS(Profile!$E$2:$E$17521,Profile!$B$2:$B$17521,$B22,Profile!$C$2:$C$17521,CM$8))*$C$9</f>
        <v>0</v>
      </c>
      <c r="CN22" s="162">
        <f>(SUMIFS(Profile!$E$2:$E$17521,Profile!$B$2:$B$17521,$B22,Profile!$C$2:$C$17521,CN$8))*$C$9</f>
        <v>0</v>
      </c>
      <c r="CO22" s="162">
        <f>(SUMIFS(Profile!$E$2:$E$17521,Profile!$B$2:$B$17521,$B22,Profile!$C$2:$C$17521,CO$8))*$C$9</f>
        <v>0</v>
      </c>
      <c r="CP22" s="162">
        <f>(SUMIFS(Profile!$E$2:$E$17521,Profile!$B$2:$B$17521,$B22,Profile!$C$2:$C$17521,CP$8))*$C$9</f>
        <v>0</v>
      </c>
      <c r="CQ22" s="162">
        <f>(SUMIFS(Profile!$E$2:$E$17521,Profile!$B$2:$B$17521,$B22,Profile!$C$2:$C$17521,CQ$8))*$C$9</f>
        <v>0</v>
      </c>
      <c r="CR22" s="162">
        <f>(SUMIFS(Profile!$E$2:$E$17521,Profile!$B$2:$B$17521,$B22,Profile!$C$2:$C$17521,CR$8))*$C$9</f>
        <v>0</v>
      </c>
      <c r="CS22" s="162">
        <f>(SUMIFS(Profile!$E$2:$E$17521,Profile!$B$2:$B$17521,$B22,Profile!$C$2:$C$17521,CS$8))*$C$9</f>
        <v>0</v>
      </c>
      <c r="CT22" s="162">
        <f>(SUMIFS(Profile!$E$2:$E$17521,Profile!$B$2:$B$17521,$B22,Profile!$C$2:$C$17521,CT$8))*$C$9</f>
        <v>0</v>
      </c>
      <c r="CU22" s="162">
        <f>(SUMIFS(Profile!$E$2:$E$17521,Profile!$B$2:$B$17521,$B22,Profile!$C$2:$C$17521,CU$8))*$C$9</f>
        <v>0</v>
      </c>
      <c r="CV22" s="162">
        <f>(SUMIFS(Profile!$E$2:$E$17521,Profile!$B$2:$B$17521,$B22,Profile!$C$2:$C$17521,CV$8))*$C$9</f>
        <v>0</v>
      </c>
      <c r="CW22" s="162">
        <f>(SUMIFS(Profile!$E$2:$E$17521,Profile!$B$2:$B$17521,$B22,Profile!$C$2:$C$17521,CW$8))*$C$9</f>
        <v>0</v>
      </c>
      <c r="CX22" s="162">
        <f t="shared" si="11"/>
        <v>0</v>
      </c>
      <c r="CY22" s="162">
        <f t="shared" ref="CY22:ET22" si="71">MAX(BB22-E22,0)</f>
        <v>0</v>
      </c>
      <c r="CZ22" s="162">
        <f t="shared" si="71"/>
        <v>0</v>
      </c>
      <c r="DA22" s="162">
        <f t="shared" si="71"/>
        <v>0</v>
      </c>
      <c r="DB22" s="162">
        <f t="shared" si="71"/>
        <v>0</v>
      </c>
      <c r="DC22" s="162">
        <f t="shared" si="71"/>
        <v>0</v>
      </c>
      <c r="DD22" s="162">
        <f t="shared" si="71"/>
        <v>0</v>
      </c>
      <c r="DE22" s="162">
        <f t="shared" si="71"/>
        <v>0</v>
      </c>
      <c r="DF22" s="162">
        <f t="shared" si="71"/>
        <v>0</v>
      </c>
      <c r="DG22" s="162">
        <f t="shared" si="71"/>
        <v>0</v>
      </c>
      <c r="DH22" s="162">
        <f t="shared" si="71"/>
        <v>0</v>
      </c>
      <c r="DI22" s="162">
        <f t="shared" si="71"/>
        <v>0</v>
      </c>
      <c r="DJ22" s="162">
        <f t="shared" si="71"/>
        <v>0</v>
      </c>
      <c r="DK22" s="162">
        <f t="shared" si="71"/>
        <v>0</v>
      </c>
      <c r="DL22" s="162">
        <f t="shared" si="71"/>
        <v>0</v>
      </c>
      <c r="DM22" s="162">
        <f t="shared" si="71"/>
        <v>0</v>
      </c>
      <c r="DN22" s="162">
        <f t="shared" si="71"/>
        <v>0</v>
      </c>
      <c r="DO22" s="162">
        <f t="shared" si="71"/>
        <v>0</v>
      </c>
      <c r="DP22" s="162">
        <f t="shared" si="71"/>
        <v>0</v>
      </c>
      <c r="DQ22" s="162">
        <f t="shared" si="71"/>
        <v>0</v>
      </c>
      <c r="DR22" s="162">
        <f t="shared" si="71"/>
        <v>0</v>
      </c>
      <c r="DS22" s="162">
        <f t="shared" si="71"/>
        <v>0</v>
      </c>
      <c r="DT22" s="162">
        <f t="shared" si="71"/>
        <v>0</v>
      </c>
      <c r="DU22" s="162">
        <f t="shared" si="71"/>
        <v>0</v>
      </c>
      <c r="DV22" s="162">
        <f t="shared" si="71"/>
        <v>0</v>
      </c>
      <c r="DW22" s="162">
        <f t="shared" si="71"/>
        <v>0</v>
      </c>
      <c r="DX22" s="162">
        <f t="shared" si="71"/>
        <v>0</v>
      </c>
      <c r="DY22" s="162">
        <f t="shared" si="71"/>
        <v>0</v>
      </c>
      <c r="DZ22" s="162">
        <f t="shared" si="71"/>
        <v>0</v>
      </c>
      <c r="EA22" s="162">
        <f t="shared" si="71"/>
        <v>0</v>
      </c>
      <c r="EB22" s="162">
        <f t="shared" si="71"/>
        <v>0</v>
      </c>
      <c r="EC22" s="162">
        <f t="shared" si="71"/>
        <v>0</v>
      </c>
      <c r="ED22" s="162">
        <f t="shared" si="71"/>
        <v>0</v>
      </c>
      <c r="EE22" s="162">
        <f t="shared" si="71"/>
        <v>0</v>
      </c>
      <c r="EF22" s="162">
        <f t="shared" si="71"/>
        <v>0</v>
      </c>
      <c r="EG22" s="162">
        <f t="shared" si="71"/>
        <v>0</v>
      </c>
      <c r="EH22" s="162">
        <f t="shared" si="71"/>
        <v>0</v>
      </c>
      <c r="EI22" s="162">
        <f t="shared" si="71"/>
        <v>0</v>
      </c>
      <c r="EJ22" s="162">
        <f t="shared" si="71"/>
        <v>0</v>
      </c>
      <c r="EK22" s="162">
        <f t="shared" si="71"/>
        <v>0</v>
      </c>
      <c r="EL22" s="162">
        <f t="shared" si="71"/>
        <v>0</v>
      </c>
      <c r="EM22" s="162">
        <f t="shared" si="71"/>
        <v>0</v>
      </c>
      <c r="EN22" s="162">
        <f t="shared" si="71"/>
        <v>0</v>
      </c>
      <c r="EO22" s="162">
        <f t="shared" si="71"/>
        <v>0</v>
      </c>
      <c r="EP22" s="162">
        <f t="shared" si="71"/>
        <v>0</v>
      </c>
      <c r="EQ22" s="162">
        <f t="shared" si="71"/>
        <v>0</v>
      </c>
      <c r="ER22" s="162">
        <f t="shared" si="71"/>
        <v>0</v>
      </c>
      <c r="ES22" s="162">
        <f t="shared" si="71"/>
        <v>0</v>
      </c>
      <c r="ET22" s="162">
        <f t="shared" si="71"/>
        <v>0</v>
      </c>
      <c r="EU22" s="162">
        <f t="shared" si="13"/>
        <v>0</v>
      </c>
      <c r="EV22" s="162">
        <f t="shared" ref="EV22:GQ22" si="72">BB22-CY22</f>
        <v>0</v>
      </c>
      <c r="EW22" s="162">
        <f t="shared" si="72"/>
        <v>0</v>
      </c>
      <c r="EX22" s="162">
        <f t="shared" si="72"/>
        <v>0</v>
      </c>
      <c r="EY22" s="162">
        <f t="shared" si="72"/>
        <v>0</v>
      </c>
      <c r="EZ22" s="162">
        <f t="shared" si="72"/>
        <v>0</v>
      </c>
      <c r="FA22" s="162">
        <f t="shared" si="72"/>
        <v>0</v>
      </c>
      <c r="FB22" s="162">
        <f t="shared" si="72"/>
        <v>0</v>
      </c>
      <c r="FC22" s="162">
        <f t="shared" si="72"/>
        <v>0</v>
      </c>
      <c r="FD22" s="162">
        <f t="shared" si="72"/>
        <v>0</v>
      </c>
      <c r="FE22" s="162">
        <f t="shared" si="72"/>
        <v>0</v>
      </c>
      <c r="FF22" s="162">
        <f t="shared" si="72"/>
        <v>0</v>
      </c>
      <c r="FG22" s="162">
        <f t="shared" si="72"/>
        <v>0</v>
      </c>
      <c r="FH22" s="162">
        <f t="shared" si="72"/>
        <v>0</v>
      </c>
      <c r="FI22" s="162">
        <f t="shared" si="72"/>
        <v>0</v>
      </c>
      <c r="FJ22" s="162">
        <f t="shared" si="72"/>
        <v>0</v>
      </c>
      <c r="FK22" s="162">
        <f t="shared" si="72"/>
        <v>0</v>
      </c>
      <c r="FL22" s="162">
        <f t="shared" si="72"/>
        <v>0</v>
      </c>
      <c r="FM22" s="162">
        <f t="shared" si="72"/>
        <v>0</v>
      </c>
      <c r="FN22" s="162">
        <f t="shared" si="72"/>
        <v>0</v>
      </c>
      <c r="FO22" s="162">
        <f t="shared" si="72"/>
        <v>0</v>
      </c>
      <c r="FP22" s="162">
        <f t="shared" si="72"/>
        <v>0</v>
      </c>
      <c r="FQ22" s="162">
        <f t="shared" si="72"/>
        <v>0</v>
      </c>
      <c r="FR22" s="162">
        <f t="shared" si="72"/>
        <v>0</v>
      </c>
      <c r="FS22" s="162">
        <f t="shared" si="72"/>
        <v>0</v>
      </c>
      <c r="FT22" s="162">
        <f t="shared" si="72"/>
        <v>0</v>
      </c>
      <c r="FU22" s="162">
        <f t="shared" si="72"/>
        <v>0</v>
      </c>
      <c r="FV22" s="162">
        <f t="shared" si="72"/>
        <v>0</v>
      </c>
      <c r="FW22" s="162">
        <f t="shared" si="72"/>
        <v>0</v>
      </c>
      <c r="FX22" s="162">
        <f t="shared" si="72"/>
        <v>0</v>
      </c>
      <c r="FY22" s="162">
        <f t="shared" si="72"/>
        <v>0</v>
      </c>
      <c r="FZ22" s="162">
        <f t="shared" si="72"/>
        <v>0</v>
      </c>
      <c r="GA22" s="162">
        <f t="shared" si="72"/>
        <v>0</v>
      </c>
      <c r="GB22" s="162">
        <f t="shared" si="72"/>
        <v>0</v>
      </c>
      <c r="GC22" s="162">
        <f t="shared" si="72"/>
        <v>0</v>
      </c>
      <c r="GD22" s="162">
        <f t="shared" si="72"/>
        <v>0</v>
      </c>
      <c r="GE22" s="162">
        <f t="shared" si="72"/>
        <v>0</v>
      </c>
      <c r="GF22" s="162">
        <f t="shared" si="72"/>
        <v>0</v>
      </c>
      <c r="GG22" s="162">
        <f t="shared" si="72"/>
        <v>0</v>
      </c>
      <c r="GH22" s="162">
        <f t="shared" si="72"/>
        <v>0</v>
      </c>
      <c r="GI22" s="162">
        <f t="shared" si="72"/>
        <v>0</v>
      </c>
      <c r="GJ22" s="162">
        <f t="shared" si="72"/>
        <v>0</v>
      </c>
      <c r="GK22" s="162">
        <f t="shared" si="72"/>
        <v>0</v>
      </c>
      <c r="GL22" s="162">
        <f t="shared" si="72"/>
        <v>0</v>
      </c>
      <c r="GM22" s="162">
        <f t="shared" si="72"/>
        <v>0</v>
      </c>
      <c r="GN22" s="162">
        <f t="shared" si="72"/>
        <v>0</v>
      </c>
      <c r="GO22" s="162">
        <f t="shared" si="72"/>
        <v>0</v>
      </c>
      <c r="GP22" s="162">
        <f t="shared" si="72"/>
        <v>0</v>
      </c>
      <c r="GQ22" s="162">
        <f t="shared" si="72"/>
        <v>0</v>
      </c>
      <c r="GR22" s="162">
        <f t="shared" si="15"/>
        <v>0</v>
      </c>
      <c r="GS22" s="162">
        <f t="shared" ref="GS22:IN22" si="73">E22-EV22</f>
        <v>0</v>
      </c>
      <c r="GT22" s="162">
        <f t="shared" si="73"/>
        <v>0</v>
      </c>
      <c r="GU22" s="162">
        <f t="shared" si="73"/>
        <v>0</v>
      </c>
      <c r="GV22" s="162">
        <f t="shared" si="73"/>
        <v>0</v>
      </c>
      <c r="GW22" s="162">
        <f t="shared" si="73"/>
        <v>0</v>
      </c>
      <c r="GX22" s="162">
        <f t="shared" si="73"/>
        <v>0</v>
      </c>
      <c r="GY22" s="162">
        <f t="shared" si="73"/>
        <v>0</v>
      </c>
      <c r="GZ22" s="162">
        <f t="shared" si="73"/>
        <v>0</v>
      </c>
      <c r="HA22" s="162">
        <f t="shared" si="73"/>
        <v>0</v>
      </c>
      <c r="HB22" s="162">
        <f t="shared" si="73"/>
        <v>0</v>
      </c>
      <c r="HC22" s="162">
        <f t="shared" si="73"/>
        <v>0</v>
      </c>
      <c r="HD22" s="162">
        <f t="shared" si="73"/>
        <v>0</v>
      </c>
      <c r="HE22" s="162">
        <f t="shared" si="73"/>
        <v>0</v>
      </c>
      <c r="HF22" s="162">
        <f t="shared" si="73"/>
        <v>0</v>
      </c>
      <c r="HG22" s="162">
        <f t="shared" si="73"/>
        <v>0</v>
      </c>
      <c r="HH22" s="162">
        <f t="shared" si="73"/>
        <v>0</v>
      </c>
      <c r="HI22" s="162">
        <f t="shared" si="73"/>
        <v>0</v>
      </c>
      <c r="HJ22" s="162">
        <f t="shared" si="73"/>
        <v>0</v>
      </c>
      <c r="HK22" s="162">
        <f t="shared" si="73"/>
        <v>0</v>
      </c>
      <c r="HL22" s="162">
        <f t="shared" si="73"/>
        <v>0</v>
      </c>
      <c r="HM22" s="162">
        <f t="shared" si="73"/>
        <v>0</v>
      </c>
      <c r="HN22" s="162">
        <f t="shared" si="73"/>
        <v>0</v>
      </c>
      <c r="HO22" s="162">
        <f t="shared" si="73"/>
        <v>0</v>
      </c>
      <c r="HP22" s="162">
        <f t="shared" si="73"/>
        <v>0</v>
      </c>
      <c r="HQ22" s="162">
        <f t="shared" si="73"/>
        <v>0</v>
      </c>
      <c r="HR22" s="162">
        <f t="shared" si="73"/>
        <v>0</v>
      </c>
      <c r="HS22" s="162">
        <f t="shared" si="73"/>
        <v>0</v>
      </c>
      <c r="HT22" s="162">
        <f t="shared" si="73"/>
        <v>0</v>
      </c>
      <c r="HU22" s="162">
        <f t="shared" si="73"/>
        <v>0</v>
      </c>
      <c r="HV22" s="162">
        <f t="shared" si="73"/>
        <v>0</v>
      </c>
      <c r="HW22" s="162">
        <f t="shared" si="73"/>
        <v>0</v>
      </c>
      <c r="HX22" s="162">
        <f t="shared" si="73"/>
        <v>0</v>
      </c>
      <c r="HY22" s="162">
        <f t="shared" si="73"/>
        <v>0</v>
      </c>
      <c r="HZ22" s="162">
        <f t="shared" si="73"/>
        <v>0</v>
      </c>
      <c r="IA22" s="162">
        <f t="shared" si="73"/>
        <v>0</v>
      </c>
      <c r="IB22" s="162">
        <f t="shared" si="73"/>
        <v>0</v>
      </c>
      <c r="IC22" s="162">
        <f t="shared" si="73"/>
        <v>0</v>
      </c>
      <c r="ID22" s="162">
        <f t="shared" si="73"/>
        <v>0</v>
      </c>
      <c r="IE22" s="162">
        <f t="shared" si="73"/>
        <v>0</v>
      </c>
      <c r="IF22" s="162">
        <f t="shared" si="73"/>
        <v>0</v>
      </c>
      <c r="IG22" s="162">
        <f t="shared" si="73"/>
        <v>0</v>
      </c>
      <c r="IH22" s="162">
        <f t="shared" si="73"/>
        <v>0</v>
      </c>
      <c r="II22" s="162">
        <f t="shared" si="73"/>
        <v>0</v>
      </c>
      <c r="IJ22" s="162">
        <f t="shared" si="73"/>
        <v>0</v>
      </c>
      <c r="IK22" s="162">
        <f t="shared" si="73"/>
        <v>0</v>
      </c>
      <c r="IL22" s="162">
        <f t="shared" si="73"/>
        <v>0</v>
      </c>
      <c r="IM22" s="162">
        <f t="shared" si="73"/>
        <v>0</v>
      </c>
      <c r="IN22" s="162">
        <f t="shared" si="73"/>
        <v>0</v>
      </c>
      <c r="IO22" s="162">
        <f t="shared" si="17"/>
        <v>0</v>
      </c>
      <c r="IP22" s="162">
        <f t="shared" si="23"/>
        <v>0</v>
      </c>
      <c r="IQ22" s="162">
        <f t="shared" ref="IQ22:KK22" si="74">MAX((MIN(CZ22+IP22,$IO$7))-GT22,0)</f>
        <v>0</v>
      </c>
      <c r="IR22" s="162">
        <f t="shared" si="74"/>
        <v>0</v>
      </c>
      <c r="IS22" s="162">
        <f t="shared" si="74"/>
        <v>0</v>
      </c>
      <c r="IT22" s="162">
        <f t="shared" si="74"/>
        <v>0</v>
      </c>
      <c r="IU22" s="162">
        <f t="shared" si="74"/>
        <v>0</v>
      </c>
      <c r="IV22" s="162">
        <f t="shared" si="74"/>
        <v>0</v>
      </c>
      <c r="IW22" s="162">
        <f t="shared" si="74"/>
        <v>0</v>
      </c>
      <c r="IX22" s="162">
        <f t="shared" si="74"/>
        <v>0</v>
      </c>
      <c r="IY22" s="162">
        <f t="shared" si="74"/>
        <v>0</v>
      </c>
      <c r="IZ22" s="162">
        <f t="shared" si="74"/>
        <v>0</v>
      </c>
      <c r="JA22" s="162">
        <f t="shared" si="74"/>
        <v>0</v>
      </c>
      <c r="JB22" s="162">
        <f t="shared" si="74"/>
        <v>0</v>
      </c>
      <c r="JC22" s="162">
        <f t="shared" si="74"/>
        <v>0</v>
      </c>
      <c r="JD22" s="162">
        <f t="shared" si="74"/>
        <v>0</v>
      </c>
      <c r="JE22" s="162">
        <f t="shared" si="74"/>
        <v>0</v>
      </c>
      <c r="JF22" s="162">
        <f t="shared" si="74"/>
        <v>0</v>
      </c>
      <c r="JG22" s="162">
        <f t="shared" si="74"/>
        <v>0</v>
      </c>
      <c r="JH22" s="162">
        <f t="shared" si="74"/>
        <v>0</v>
      </c>
      <c r="JI22" s="162">
        <f t="shared" si="74"/>
        <v>0</v>
      </c>
      <c r="JJ22" s="162">
        <f t="shared" si="74"/>
        <v>0</v>
      </c>
      <c r="JK22" s="162">
        <f t="shared" si="74"/>
        <v>0</v>
      </c>
      <c r="JL22" s="162">
        <f t="shared" si="74"/>
        <v>0</v>
      </c>
      <c r="JM22" s="162">
        <f t="shared" si="74"/>
        <v>0</v>
      </c>
      <c r="JN22" s="162">
        <f t="shared" si="74"/>
        <v>0</v>
      </c>
      <c r="JO22" s="162">
        <f t="shared" si="74"/>
        <v>0</v>
      </c>
      <c r="JP22" s="162">
        <f t="shared" si="74"/>
        <v>0</v>
      </c>
      <c r="JQ22" s="162">
        <f t="shared" si="74"/>
        <v>0</v>
      </c>
      <c r="JR22" s="162">
        <f t="shared" si="74"/>
        <v>0</v>
      </c>
      <c r="JS22" s="162">
        <f t="shared" si="74"/>
        <v>0</v>
      </c>
      <c r="JT22" s="162">
        <f t="shared" si="74"/>
        <v>0</v>
      </c>
      <c r="JU22" s="162">
        <f t="shared" si="74"/>
        <v>0</v>
      </c>
      <c r="JV22" s="162">
        <f t="shared" si="74"/>
        <v>0</v>
      </c>
      <c r="JW22" s="162">
        <f t="shared" si="74"/>
        <v>0</v>
      </c>
      <c r="JX22" s="162">
        <f t="shared" si="74"/>
        <v>0</v>
      </c>
      <c r="JY22" s="162">
        <f t="shared" si="74"/>
        <v>0</v>
      </c>
      <c r="JZ22" s="162">
        <f t="shared" si="74"/>
        <v>0</v>
      </c>
      <c r="KA22" s="162">
        <f t="shared" si="74"/>
        <v>0</v>
      </c>
      <c r="KB22" s="162">
        <f t="shared" si="74"/>
        <v>0</v>
      </c>
      <c r="KC22" s="162">
        <f t="shared" si="74"/>
        <v>0</v>
      </c>
      <c r="KD22" s="162">
        <f t="shared" si="74"/>
        <v>0</v>
      </c>
      <c r="KE22" s="162">
        <f t="shared" si="74"/>
        <v>0</v>
      </c>
      <c r="KF22" s="162">
        <f t="shared" si="74"/>
        <v>0</v>
      </c>
      <c r="KG22" s="162">
        <f t="shared" si="74"/>
        <v>0</v>
      </c>
      <c r="KH22" s="162">
        <f t="shared" si="74"/>
        <v>0</v>
      </c>
      <c r="KI22" s="162">
        <f t="shared" si="74"/>
        <v>0</v>
      </c>
      <c r="KJ22" s="162">
        <f t="shared" si="74"/>
        <v>0</v>
      </c>
      <c r="KK22" s="162">
        <f t="shared" si="74"/>
        <v>0</v>
      </c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</row>
    <row r="23" ht="14.25" customHeight="1" spans="1:326" x14ac:dyDescent="0.25">
      <c r="A23" s="1">
        <v>1</v>
      </c>
      <c r="B23" s="1">
        <f t="shared" ref="B23:C23" si="75">B22+1</f>
        <v>13</v>
      </c>
      <c r="C23" s="232">
        <f t="shared" si="75"/>
        <v>43478</v>
      </c>
      <c r="D23" s="162">
        <f t="shared" si="9"/>
        <v>0</v>
      </c>
      <c r="E23" s="162">
        <f>(SUMIFS(Profile!$F$2:$F$17521,Profile!$B$2:$B$17521,$B23,Profile!$C$2:$C$17521,E$8))*$C$6</f>
        <v>0</v>
      </c>
      <c r="F23" s="162">
        <f>(SUMIFS(Profile!$F$2:$F$17521,Profile!$B$2:$B$17521,$B23,Profile!$C$2:$C$17521,F$8))*$C$6</f>
        <v>0</v>
      </c>
      <c r="G23" s="162">
        <f>(SUMIFS(Profile!$F$2:$F$17521,Profile!$B$2:$B$17521,$B23,Profile!$C$2:$C$17521,G$8))*$C$6</f>
        <v>0</v>
      </c>
      <c r="H23" s="162">
        <f>(SUMIFS(Profile!$F$2:$F$17521,Profile!$B$2:$B$17521,$B23,Profile!$C$2:$C$17521,H$8))*$C$6</f>
        <v>0</v>
      </c>
      <c r="I23" s="162">
        <f>(SUMIFS(Profile!$F$2:$F$17521,Profile!$B$2:$B$17521,$B23,Profile!$C$2:$C$17521,I$8))*$C$6</f>
        <v>0</v>
      </c>
      <c r="J23" s="162">
        <f>(SUMIFS(Profile!$F$2:$F$17521,Profile!$B$2:$B$17521,$B23,Profile!$C$2:$C$17521,J$8))*$C$6</f>
        <v>0</v>
      </c>
      <c r="K23" s="162">
        <f>(SUMIFS(Profile!$F$2:$F$17521,Profile!$B$2:$B$17521,$B23,Profile!$C$2:$C$17521,K$8))*$C$6</f>
        <v>0</v>
      </c>
      <c r="L23" s="162">
        <f>(SUMIFS(Profile!$F$2:$F$17521,Profile!$B$2:$B$17521,$B23,Profile!$C$2:$C$17521,L$8))*$C$6</f>
        <v>0</v>
      </c>
      <c r="M23" s="162">
        <f>(SUMIFS(Profile!$F$2:$F$17521,Profile!$B$2:$B$17521,$B23,Profile!$C$2:$C$17521,M$8))*$C$6</f>
        <v>0</v>
      </c>
      <c r="N23" s="162">
        <f>(SUMIFS(Profile!$F$2:$F$17521,Profile!$B$2:$B$17521,$B23,Profile!$C$2:$C$17521,N$8))*$C$6</f>
        <v>0</v>
      </c>
      <c r="O23" s="162">
        <f>(SUMIFS(Profile!$F$2:$F$17521,Profile!$B$2:$B$17521,$B23,Profile!$C$2:$C$17521,O$8))*$C$6</f>
        <v>0</v>
      </c>
      <c r="P23" s="162">
        <f>(SUMIFS(Profile!$F$2:$F$17521,Profile!$B$2:$B$17521,$B23,Profile!$C$2:$C$17521,P$8))*$C$6</f>
        <v>0</v>
      </c>
      <c r="Q23" s="162">
        <f>(SUMIFS(Profile!$F$2:$F$17521,Profile!$B$2:$B$17521,$B23,Profile!$C$2:$C$17521,Q$8))*$C$6</f>
        <v>0</v>
      </c>
      <c r="R23" s="162">
        <f>(SUMIFS(Profile!$F$2:$F$17521,Profile!$B$2:$B$17521,$B23,Profile!$C$2:$C$17521,R$8))*$C$6</f>
        <v>0</v>
      </c>
      <c r="S23" s="162">
        <f>(SUMIFS(Profile!$F$2:$F$17521,Profile!$B$2:$B$17521,$B23,Profile!$C$2:$C$17521,S$8))*$C$6</f>
        <v>0</v>
      </c>
      <c r="T23" s="162">
        <f>(SUMIFS(Profile!$F$2:$F$17521,Profile!$B$2:$B$17521,$B23,Profile!$C$2:$C$17521,T$8))*$C$6</f>
        <v>0</v>
      </c>
      <c r="U23" s="162">
        <f>(SUMIFS(Profile!$F$2:$F$17521,Profile!$B$2:$B$17521,$B23,Profile!$C$2:$C$17521,U$8))*$C$6</f>
        <v>0</v>
      </c>
      <c r="V23" s="162">
        <f>(SUMIFS(Profile!$F$2:$F$17521,Profile!$B$2:$B$17521,$B23,Profile!$C$2:$C$17521,V$8))*$C$6</f>
        <v>0</v>
      </c>
      <c r="W23" s="162">
        <f>(SUMIFS(Profile!$F$2:$F$17521,Profile!$B$2:$B$17521,$B23,Profile!$C$2:$C$17521,W$8))*$C$6</f>
        <v>0</v>
      </c>
      <c r="X23" s="162">
        <f>(SUMIFS(Profile!$F$2:$F$17521,Profile!$B$2:$B$17521,$B23,Profile!$C$2:$C$17521,X$8))*$C$6</f>
        <v>0</v>
      </c>
      <c r="Y23" s="162">
        <f>(SUMIFS(Profile!$F$2:$F$17521,Profile!$B$2:$B$17521,$B23,Profile!$C$2:$C$17521,Y$8))*$C$6</f>
        <v>0</v>
      </c>
      <c r="Z23" s="162">
        <f>(SUMIFS(Profile!$F$2:$F$17521,Profile!$B$2:$B$17521,$B23,Profile!$C$2:$C$17521,Z$8))*$C$6</f>
        <v>0</v>
      </c>
      <c r="AA23" s="162">
        <f>(SUMIFS(Profile!$F$2:$F$17521,Profile!$B$2:$B$17521,$B23,Profile!$C$2:$C$17521,AA$8))*$C$6</f>
        <v>0</v>
      </c>
      <c r="AB23" s="162">
        <f>(SUMIFS(Profile!$F$2:$F$17521,Profile!$B$2:$B$17521,$B23,Profile!$C$2:$C$17521,AB$8))*$C$6</f>
        <v>0</v>
      </c>
      <c r="AC23" s="162">
        <f>(SUMIFS(Profile!$F$2:$F$17521,Profile!$B$2:$B$17521,$B23,Profile!$C$2:$C$17521,AC$8))*$C$6</f>
        <v>0</v>
      </c>
      <c r="AD23" s="162">
        <f>(SUMIFS(Profile!$F$2:$F$17521,Profile!$B$2:$B$17521,$B23,Profile!$C$2:$C$17521,AD$8))*$C$6</f>
        <v>0</v>
      </c>
      <c r="AE23" s="162">
        <f>(SUMIFS(Profile!$F$2:$F$17521,Profile!$B$2:$B$17521,$B23,Profile!$C$2:$C$17521,AE$8))*$C$6</f>
        <v>0</v>
      </c>
      <c r="AF23" s="162">
        <f>(SUMIFS(Profile!$F$2:$F$17521,Profile!$B$2:$B$17521,$B23,Profile!$C$2:$C$17521,AF$8))*$C$6</f>
        <v>0</v>
      </c>
      <c r="AG23" s="162">
        <f>(SUMIFS(Profile!$F$2:$F$17521,Profile!$B$2:$B$17521,$B23,Profile!$C$2:$C$17521,AG$8))*$C$6</f>
        <v>0</v>
      </c>
      <c r="AH23" s="162">
        <f>(SUMIFS(Profile!$F$2:$F$17521,Profile!$B$2:$B$17521,$B23,Profile!$C$2:$C$17521,AH$8))*$C$6</f>
        <v>0</v>
      </c>
      <c r="AI23" s="162">
        <f>(SUMIFS(Profile!$F$2:$F$17521,Profile!$B$2:$B$17521,$B23,Profile!$C$2:$C$17521,AI$8))*$C$6</f>
        <v>0</v>
      </c>
      <c r="AJ23" s="162">
        <f>(SUMIFS(Profile!$F$2:$F$17521,Profile!$B$2:$B$17521,$B23,Profile!$C$2:$C$17521,AJ$8))*$C$6</f>
        <v>0</v>
      </c>
      <c r="AK23" s="162">
        <f>(SUMIFS(Profile!$F$2:$F$17521,Profile!$B$2:$B$17521,$B23,Profile!$C$2:$C$17521,AK$8))*$C$6</f>
        <v>0</v>
      </c>
      <c r="AL23" s="162">
        <f>(SUMIFS(Profile!$F$2:$F$17521,Profile!$B$2:$B$17521,$B23,Profile!$C$2:$C$17521,AL$8))*$C$6</f>
        <v>0</v>
      </c>
      <c r="AM23" s="162">
        <f>(SUMIFS(Profile!$F$2:$F$17521,Profile!$B$2:$B$17521,$B23,Profile!$C$2:$C$17521,AM$8))*$C$6</f>
        <v>0</v>
      </c>
      <c r="AN23" s="162">
        <f>(SUMIFS(Profile!$F$2:$F$17521,Profile!$B$2:$B$17521,$B23,Profile!$C$2:$C$17521,AN$8))*$C$6</f>
        <v>0</v>
      </c>
      <c r="AO23" s="162">
        <f>(SUMIFS(Profile!$F$2:$F$17521,Profile!$B$2:$B$17521,$B23,Profile!$C$2:$C$17521,AO$8))*$C$6</f>
        <v>0</v>
      </c>
      <c r="AP23" s="162">
        <f>(SUMIFS(Profile!$F$2:$F$17521,Profile!$B$2:$B$17521,$B23,Profile!$C$2:$C$17521,AP$8))*$C$6</f>
        <v>0</v>
      </c>
      <c r="AQ23" s="162">
        <f>(SUMIFS(Profile!$F$2:$F$17521,Profile!$B$2:$B$17521,$B23,Profile!$C$2:$C$17521,AQ$8))*$C$6</f>
        <v>0</v>
      </c>
      <c r="AR23" s="162">
        <f>(SUMIFS(Profile!$F$2:$F$17521,Profile!$B$2:$B$17521,$B23,Profile!$C$2:$C$17521,AR$8))*$C$6</f>
        <v>0</v>
      </c>
      <c r="AS23" s="162">
        <f>(SUMIFS(Profile!$F$2:$F$17521,Profile!$B$2:$B$17521,$B23,Profile!$C$2:$C$17521,AS$8))*$C$6</f>
        <v>0</v>
      </c>
      <c r="AT23" s="162">
        <f>(SUMIFS(Profile!$F$2:$F$17521,Profile!$B$2:$B$17521,$B23,Profile!$C$2:$C$17521,AT$8))*$C$6</f>
        <v>0</v>
      </c>
      <c r="AU23" s="162">
        <f>(SUMIFS(Profile!$F$2:$F$17521,Profile!$B$2:$B$17521,$B23,Profile!$C$2:$C$17521,AU$8))*$C$6</f>
        <v>0</v>
      </c>
      <c r="AV23" s="162">
        <f>(SUMIFS(Profile!$F$2:$F$17521,Profile!$B$2:$B$17521,$B23,Profile!$C$2:$C$17521,AV$8))*$C$6</f>
        <v>0</v>
      </c>
      <c r="AW23" s="162">
        <f>(SUMIFS(Profile!$F$2:$F$17521,Profile!$B$2:$B$17521,$B23,Profile!$C$2:$C$17521,AW$8))*$C$6</f>
        <v>0</v>
      </c>
      <c r="AX23" s="162">
        <f>(SUMIFS(Profile!$F$2:$F$17521,Profile!$B$2:$B$17521,$B23,Profile!$C$2:$C$17521,AX$8))*$C$6</f>
        <v>0</v>
      </c>
      <c r="AY23" s="162">
        <f>(SUMIFS(Profile!$F$2:$F$17521,Profile!$B$2:$B$17521,$B23,Profile!$C$2:$C$17521,AY$8))*$C$6</f>
        <v>0</v>
      </c>
      <c r="AZ23" s="162">
        <f>(SUMIFS(Profile!$F$2:$F$17521,Profile!$B$2:$B$17521,$B23,Profile!$C$2:$C$17521,AZ$8))*$C$6</f>
        <v>0</v>
      </c>
      <c r="BA23" s="162">
        <f t="shared" si="10"/>
        <v>0</v>
      </c>
      <c r="BB23" s="162">
        <f>(SUMIFS(Profile!$E$2:$E$17521,Profile!$B$2:$B$17521,$B23,Profile!$C$2:$C$17521,BB$8))*$C$9</f>
        <v>0</v>
      </c>
      <c r="BC23" s="162">
        <f>(SUMIFS(Profile!$E$2:$E$17521,Profile!$B$2:$B$17521,$B23,Profile!$C$2:$C$17521,BC$8))*$C$9</f>
        <v>0</v>
      </c>
      <c r="BD23" s="162">
        <f>(SUMIFS(Profile!$E$2:$E$17521,Profile!$B$2:$B$17521,$B23,Profile!$C$2:$C$17521,BD$8))*$C$9</f>
        <v>0</v>
      </c>
      <c r="BE23" s="162">
        <f>(SUMIFS(Profile!$E$2:$E$17521,Profile!$B$2:$B$17521,$B23,Profile!$C$2:$C$17521,BE$8))*$C$9</f>
        <v>0</v>
      </c>
      <c r="BF23" s="162">
        <f>(SUMIFS(Profile!$E$2:$E$17521,Profile!$B$2:$B$17521,$B23,Profile!$C$2:$C$17521,BF$8))*$C$9</f>
        <v>0</v>
      </c>
      <c r="BG23" s="162">
        <f>(SUMIFS(Profile!$E$2:$E$17521,Profile!$B$2:$B$17521,$B23,Profile!$C$2:$C$17521,BG$8))*$C$9</f>
        <v>0</v>
      </c>
      <c r="BH23" s="162">
        <f>(SUMIFS(Profile!$E$2:$E$17521,Profile!$B$2:$B$17521,$B23,Profile!$C$2:$C$17521,BH$8))*$C$9</f>
        <v>0</v>
      </c>
      <c r="BI23" s="162">
        <f>(SUMIFS(Profile!$E$2:$E$17521,Profile!$B$2:$B$17521,$B23,Profile!$C$2:$C$17521,BI$8))*$C$9</f>
        <v>0</v>
      </c>
      <c r="BJ23" s="162">
        <f>(SUMIFS(Profile!$E$2:$E$17521,Profile!$B$2:$B$17521,$B23,Profile!$C$2:$C$17521,BJ$8))*$C$9</f>
        <v>0</v>
      </c>
      <c r="BK23" s="162">
        <f>(SUMIFS(Profile!$E$2:$E$17521,Profile!$B$2:$B$17521,$B23,Profile!$C$2:$C$17521,BK$8))*$C$9</f>
        <v>0</v>
      </c>
      <c r="BL23" s="162">
        <f>(SUMIFS(Profile!$E$2:$E$17521,Profile!$B$2:$B$17521,$B23,Profile!$C$2:$C$17521,BL$8))*$C$9</f>
        <v>0</v>
      </c>
      <c r="BM23" s="162">
        <f>(SUMIFS(Profile!$E$2:$E$17521,Profile!$B$2:$B$17521,$B23,Profile!$C$2:$C$17521,BM$8))*$C$9</f>
        <v>0</v>
      </c>
      <c r="BN23" s="162">
        <f>(SUMIFS(Profile!$E$2:$E$17521,Profile!$B$2:$B$17521,$B23,Profile!$C$2:$C$17521,BN$8))*$C$9</f>
        <v>0</v>
      </c>
      <c r="BO23" s="162">
        <f>(SUMIFS(Profile!$E$2:$E$17521,Profile!$B$2:$B$17521,$B23,Profile!$C$2:$C$17521,BO$8))*$C$9</f>
        <v>0</v>
      </c>
      <c r="BP23" s="162">
        <f>(SUMIFS(Profile!$E$2:$E$17521,Profile!$B$2:$B$17521,$B23,Profile!$C$2:$C$17521,BP$8))*$C$9</f>
        <v>0</v>
      </c>
      <c r="BQ23" s="162">
        <f>(SUMIFS(Profile!$E$2:$E$17521,Profile!$B$2:$B$17521,$B23,Profile!$C$2:$C$17521,BQ$8))*$C$9</f>
        <v>0</v>
      </c>
      <c r="BR23" s="162">
        <f>(SUMIFS(Profile!$E$2:$E$17521,Profile!$B$2:$B$17521,$B23,Profile!$C$2:$C$17521,BR$8))*$C$9</f>
        <v>0</v>
      </c>
      <c r="BS23" s="162">
        <f>(SUMIFS(Profile!$E$2:$E$17521,Profile!$B$2:$B$17521,$B23,Profile!$C$2:$C$17521,BS$8))*$C$9</f>
        <v>0</v>
      </c>
      <c r="BT23" s="162">
        <f>(SUMIFS(Profile!$E$2:$E$17521,Profile!$B$2:$B$17521,$B23,Profile!$C$2:$C$17521,BT$8))*$C$9</f>
        <v>0</v>
      </c>
      <c r="BU23" s="162">
        <f>(SUMIFS(Profile!$E$2:$E$17521,Profile!$B$2:$B$17521,$B23,Profile!$C$2:$C$17521,BU$8))*$C$9</f>
        <v>0</v>
      </c>
      <c r="BV23" s="162">
        <f>(SUMIFS(Profile!$E$2:$E$17521,Profile!$B$2:$B$17521,$B23,Profile!$C$2:$C$17521,BV$8))*$C$9</f>
        <v>0</v>
      </c>
      <c r="BW23" s="162">
        <f>(SUMIFS(Profile!$E$2:$E$17521,Profile!$B$2:$B$17521,$B23,Profile!$C$2:$C$17521,BW$8))*$C$9</f>
        <v>0</v>
      </c>
      <c r="BX23" s="162">
        <f>(SUMIFS(Profile!$E$2:$E$17521,Profile!$B$2:$B$17521,$B23,Profile!$C$2:$C$17521,BX$8))*$C$9</f>
        <v>0</v>
      </c>
      <c r="BY23" s="162">
        <f>(SUMIFS(Profile!$E$2:$E$17521,Profile!$B$2:$B$17521,$B23,Profile!$C$2:$C$17521,BY$8))*$C$9</f>
        <v>0</v>
      </c>
      <c r="BZ23" s="162">
        <f>(SUMIFS(Profile!$E$2:$E$17521,Profile!$B$2:$B$17521,$B23,Profile!$C$2:$C$17521,BZ$8))*$C$9</f>
        <v>0</v>
      </c>
      <c r="CA23" s="162">
        <f>(SUMIFS(Profile!$E$2:$E$17521,Profile!$B$2:$B$17521,$B23,Profile!$C$2:$C$17521,CA$8))*$C$9</f>
        <v>0</v>
      </c>
      <c r="CB23" s="162">
        <f>(SUMIFS(Profile!$E$2:$E$17521,Profile!$B$2:$B$17521,$B23,Profile!$C$2:$C$17521,CB$8))*$C$9</f>
        <v>0</v>
      </c>
      <c r="CC23" s="162">
        <f>(SUMIFS(Profile!$E$2:$E$17521,Profile!$B$2:$B$17521,$B23,Profile!$C$2:$C$17521,CC$8))*$C$9</f>
        <v>0</v>
      </c>
      <c r="CD23" s="162">
        <f>(SUMIFS(Profile!$E$2:$E$17521,Profile!$B$2:$B$17521,$B23,Profile!$C$2:$C$17521,CD$8))*$C$9</f>
        <v>0</v>
      </c>
      <c r="CE23" s="162">
        <f>(SUMIFS(Profile!$E$2:$E$17521,Profile!$B$2:$B$17521,$B23,Profile!$C$2:$C$17521,CE$8))*$C$9</f>
        <v>0</v>
      </c>
      <c r="CF23" s="162">
        <f>(SUMIFS(Profile!$E$2:$E$17521,Profile!$B$2:$B$17521,$B23,Profile!$C$2:$C$17521,CF$8))*$C$9</f>
        <v>0</v>
      </c>
      <c r="CG23" s="162">
        <f>(SUMIFS(Profile!$E$2:$E$17521,Profile!$B$2:$B$17521,$B23,Profile!$C$2:$C$17521,CG$8))*$C$9</f>
        <v>0</v>
      </c>
      <c r="CH23" s="162">
        <f>(SUMIFS(Profile!$E$2:$E$17521,Profile!$B$2:$B$17521,$B23,Profile!$C$2:$C$17521,CH$8))*$C$9</f>
        <v>0</v>
      </c>
      <c r="CI23" s="162">
        <f>(SUMIFS(Profile!$E$2:$E$17521,Profile!$B$2:$B$17521,$B23,Profile!$C$2:$C$17521,CI$8))*$C$9</f>
        <v>0</v>
      </c>
      <c r="CJ23" s="162">
        <f>(SUMIFS(Profile!$E$2:$E$17521,Profile!$B$2:$B$17521,$B23,Profile!$C$2:$C$17521,CJ$8))*$C$9</f>
        <v>0</v>
      </c>
      <c r="CK23" s="162">
        <f>(SUMIFS(Profile!$E$2:$E$17521,Profile!$B$2:$B$17521,$B23,Profile!$C$2:$C$17521,CK$8))*$C$9</f>
        <v>0</v>
      </c>
      <c r="CL23" s="162">
        <f>(SUMIFS(Profile!$E$2:$E$17521,Profile!$B$2:$B$17521,$B23,Profile!$C$2:$C$17521,CL$8))*$C$9</f>
        <v>0</v>
      </c>
      <c r="CM23" s="162">
        <f>(SUMIFS(Profile!$E$2:$E$17521,Profile!$B$2:$B$17521,$B23,Profile!$C$2:$C$17521,CM$8))*$C$9</f>
        <v>0</v>
      </c>
      <c r="CN23" s="162">
        <f>(SUMIFS(Profile!$E$2:$E$17521,Profile!$B$2:$B$17521,$B23,Profile!$C$2:$C$17521,CN$8))*$C$9</f>
        <v>0</v>
      </c>
      <c r="CO23" s="162">
        <f>(SUMIFS(Profile!$E$2:$E$17521,Profile!$B$2:$B$17521,$B23,Profile!$C$2:$C$17521,CO$8))*$C$9</f>
        <v>0</v>
      </c>
      <c r="CP23" s="162">
        <f>(SUMIFS(Profile!$E$2:$E$17521,Profile!$B$2:$B$17521,$B23,Profile!$C$2:$C$17521,CP$8))*$C$9</f>
        <v>0</v>
      </c>
      <c r="CQ23" s="162">
        <f>(SUMIFS(Profile!$E$2:$E$17521,Profile!$B$2:$B$17521,$B23,Profile!$C$2:$C$17521,CQ$8))*$C$9</f>
        <v>0</v>
      </c>
      <c r="CR23" s="162">
        <f>(SUMIFS(Profile!$E$2:$E$17521,Profile!$B$2:$B$17521,$B23,Profile!$C$2:$C$17521,CR$8))*$C$9</f>
        <v>0</v>
      </c>
      <c r="CS23" s="162">
        <f>(SUMIFS(Profile!$E$2:$E$17521,Profile!$B$2:$B$17521,$B23,Profile!$C$2:$C$17521,CS$8))*$C$9</f>
        <v>0</v>
      </c>
      <c r="CT23" s="162">
        <f>(SUMIFS(Profile!$E$2:$E$17521,Profile!$B$2:$B$17521,$B23,Profile!$C$2:$C$17521,CT$8))*$C$9</f>
        <v>0</v>
      </c>
      <c r="CU23" s="162">
        <f>(SUMIFS(Profile!$E$2:$E$17521,Profile!$B$2:$B$17521,$B23,Profile!$C$2:$C$17521,CU$8))*$C$9</f>
        <v>0</v>
      </c>
      <c r="CV23" s="162">
        <f>(SUMIFS(Profile!$E$2:$E$17521,Profile!$B$2:$B$17521,$B23,Profile!$C$2:$C$17521,CV$8))*$C$9</f>
        <v>0</v>
      </c>
      <c r="CW23" s="162">
        <f>(SUMIFS(Profile!$E$2:$E$17521,Profile!$B$2:$B$17521,$B23,Profile!$C$2:$C$17521,CW$8))*$C$9</f>
        <v>0</v>
      </c>
      <c r="CX23" s="162">
        <f t="shared" si="11"/>
        <v>0</v>
      </c>
      <c r="CY23" s="162">
        <f t="shared" ref="CY23:ET23" si="76">MAX(BB23-E23,0)</f>
        <v>0</v>
      </c>
      <c r="CZ23" s="162">
        <f t="shared" si="76"/>
        <v>0</v>
      </c>
      <c r="DA23" s="162">
        <f t="shared" si="76"/>
        <v>0</v>
      </c>
      <c r="DB23" s="162">
        <f t="shared" si="76"/>
        <v>0</v>
      </c>
      <c r="DC23" s="162">
        <f t="shared" si="76"/>
        <v>0</v>
      </c>
      <c r="DD23" s="162">
        <f t="shared" si="76"/>
        <v>0</v>
      </c>
      <c r="DE23" s="162">
        <f t="shared" si="76"/>
        <v>0</v>
      </c>
      <c r="DF23" s="162">
        <f t="shared" si="76"/>
        <v>0</v>
      </c>
      <c r="DG23" s="162">
        <f t="shared" si="76"/>
        <v>0</v>
      </c>
      <c r="DH23" s="162">
        <f t="shared" si="76"/>
        <v>0</v>
      </c>
      <c r="DI23" s="162">
        <f t="shared" si="76"/>
        <v>0</v>
      </c>
      <c r="DJ23" s="162">
        <f t="shared" si="76"/>
        <v>0</v>
      </c>
      <c r="DK23" s="162">
        <f t="shared" si="76"/>
        <v>0</v>
      </c>
      <c r="DL23" s="162">
        <f t="shared" si="76"/>
        <v>0</v>
      </c>
      <c r="DM23" s="162">
        <f t="shared" si="76"/>
        <v>0</v>
      </c>
      <c r="DN23" s="162">
        <f t="shared" si="76"/>
        <v>0</v>
      </c>
      <c r="DO23" s="162">
        <f t="shared" si="76"/>
        <v>0</v>
      </c>
      <c r="DP23" s="162">
        <f t="shared" si="76"/>
        <v>0</v>
      </c>
      <c r="DQ23" s="162">
        <f t="shared" si="76"/>
        <v>0</v>
      </c>
      <c r="DR23" s="162">
        <f t="shared" si="76"/>
        <v>0</v>
      </c>
      <c r="DS23" s="162">
        <f t="shared" si="76"/>
        <v>0</v>
      </c>
      <c r="DT23" s="162">
        <f t="shared" si="76"/>
        <v>0</v>
      </c>
      <c r="DU23" s="162">
        <f t="shared" si="76"/>
        <v>0</v>
      </c>
      <c r="DV23" s="162">
        <f t="shared" si="76"/>
        <v>0</v>
      </c>
      <c r="DW23" s="162">
        <f t="shared" si="76"/>
        <v>0</v>
      </c>
      <c r="DX23" s="162">
        <f t="shared" si="76"/>
        <v>0</v>
      </c>
      <c r="DY23" s="162">
        <f t="shared" si="76"/>
        <v>0</v>
      </c>
      <c r="DZ23" s="162">
        <f t="shared" si="76"/>
        <v>0</v>
      </c>
      <c r="EA23" s="162">
        <f t="shared" si="76"/>
        <v>0</v>
      </c>
      <c r="EB23" s="162">
        <f t="shared" si="76"/>
        <v>0</v>
      </c>
      <c r="EC23" s="162">
        <f t="shared" si="76"/>
        <v>0</v>
      </c>
      <c r="ED23" s="162">
        <f t="shared" si="76"/>
        <v>0</v>
      </c>
      <c r="EE23" s="162">
        <f t="shared" si="76"/>
        <v>0</v>
      </c>
      <c r="EF23" s="162">
        <f t="shared" si="76"/>
        <v>0</v>
      </c>
      <c r="EG23" s="162">
        <f t="shared" si="76"/>
        <v>0</v>
      </c>
      <c r="EH23" s="162">
        <f t="shared" si="76"/>
        <v>0</v>
      </c>
      <c r="EI23" s="162">
        <f t="shared" si="76"/>
        <v>0</v>
      </c>
      <c r="EJ23" s="162">
        <f t="shared" si="76"/>
        <v>0</v>
      </c>
      <c r="EK23" s="162">
        <f t="shared" si="76"/>
        <v>0</v>
      </c>
      <c r="EL23" s="162">
        <f t="shared" si="76"/>
        <v>0</v>
      </c>
      <c r="EM23" s="162">
        <f t="shared" si="76"/>
        <v>0</v>
      </c>
      <c r="EN23" s="162">
        <f t="shared" si="76"/>
        <v>0</v>
      </c>
      <c r="EO23" s="162">
        <f t="shared" si="76"/>
        <v>0</v>
      </c>
      <c r="EP23" s="162">
        <f t="shared" si="76"/>
        <v>0</v>
      </c>
      <c r="EQ23" s="162">
        <f t="shared" si="76"/>
        <v>0</v>
      </c>
      <c r="ER23" s="162">
        <f t="shared" si="76"/>
        <v>0</v>
      </c>
      <c r="ES23" s="162">
        <f t="shared" si="76"/>
        <v>0</v>
      </c>
      <c r="ET23" s="162">
        <f t="shared" si="76"/>
        <v>0</v>
      </c>
      <c r="EU23" s="162">
        <f t="shared" si="13"/>
        <v>0</v>
      </c>
      <c r="EV23" s="162">
        <f t="shared" ref="EV23:GQ23" si="77">BB23-CY23</f>
        <v>0</v>
      </c>
      <c r="EW23" s="162">
        <f t="shared" si="77"/>
        <v>0</v>
      </c>
      <c r="EX23" s="162">
        <f t="shared" si="77"/>
        <v>0</v>
      </c>
      <c r="EY23" s="162">
        <f t="shared" si="77"/>
        <v>0</v>
      </c>
      <c r="EZ23" s="162">
        <f t="shared" si="77"/>
        <v>0</v>
      </c>
      <c r="FA23" s="162">
        <f t="shared" si="77"/>
        <v>0</v>
      </c>
      <c r="FB23" s="162">
        <f t="shared" si="77"/>
        <v>0</v>
      </c>
      <c r="FC23" s="162">
        <f t="shared" si="77"/>
        <v>0</v>
      </c>
      <c r="FD23" s="162">
        <f t="shared" si="77"/>
        <v>0</v>
      </c>
      <c r="FE23" s="162">
        <f t="shared" si="77"/>
        <v>0</v>
      </c>
      <c r="FF23" s="162">
        <f t="shared" si="77"/>
        <v>0</v>
      </c>
      <c r="FG23" s="162">
        <f t="shared" si="77"/>
        <v>0</v>
      </c>
      <c r="FH23" s="162">
        <f t="shared" si="77"/>
        <v>0</v>
      </c>
      <c r="FI23" s="162">
        <f t="shared" si="77"/>
        <v>0</v>
      </c>
      <c r="FJ23" s="162">
        <f t="shared" si="77"/>
        <v>0</v>
      </c>
      <c r="FK23" s="162">
        <f t="shared" si="77"/>
        <v>0</v>
      </c>
      <c r="FL23" s="162">
        <f t="shared" si="77"/>
        <v>0</v>
      </c>
      <c r="FM23" s="162">
        <f t="shared" si="77"/>
        <v>0</v>
      </c>
      <c r="FN23" s="162">
        <f t="shared" si="77"/>
        <v>0</v>
      </c>
      <c r="FO23" s="162">
        <f t="shared" si="77"/>
        <v>0</v>
      </c>
      <c r="FP23" s="162">
        <f t="shared" si="77"/>
        <v>0</v>
      </c>
      <c r="FQ23" s="162">
        <f t="shared" si="77"/>
        <v>0</v>
      </c>
      <c r="FR23" s="162">
        <f t="shared" si="77"/>
        <v>0</v>
      </c>
      <c r="FS23" s="162">
        <f t="shared" si="77"/>
        <v>0</v>
      </c>
      <c r="FT23" s="162">
        <f t="shared" si="77"/>
        <v>0</v>
      </c>
      <c r="FU23" s="162">
        <f t="shared" si="77"/>
        <v>0</v>
      </c>
      <c r="FV23" s="162">
        <f t="shared" si="77"/>
        <v>0</v>
      </c>
      <c r="FW23" s="162">
        <f t="shared" si="77"/>
        <v>0</v>
      </c>
      <c r="FX23" s="162">
        <f t="shared" si="77"/>
        <v>0</v>
      </c>
      <c r="FY23" s="162">
        <f t="shared" si="77"/>
        <v>0</v>
      </c>
      <c r="FZ23" s="162">
        <f t="shared" si="77"/>
        <v>0</v>
      </c>
      <c r="GA23" s="162">
        <f t="shared" si="77"/>
        <v>0</v>
      </c>
      <c r="GB23" s="162">
        <f t="shared" si="77"/>
        <v>0</v>
      </c>
      <c r="GC23" s="162">
        <f t="shared" si="77"/>
        <v>0</v>
      </c>
      <c r="GD23" s="162">
        <f t="shared" si="77"/>
        <v>0</v>
      </c>
      <c r="GE23" s="162">
        <f t="shared" si="77"/>
        <v>0</v>
      </c>
      <c r="GF23" s="162">
        <f t="shared" si="77"/>
        <v>0</v>
      </c>
      <c r="GG23" s="162">
        <f t="shared" si="77"/>
        <v>0</v>
      </c>
      <c r="GH23" s="162">
        <f t="shared" si="77"/>
        <v>0</v>
      </c>
      <c r="GI23" s="162">
        <f t="shared" si="77"/>
        <v>0</v>
      </c>
      <c r="GJ23" s="162">
        <f t="shared" si="77"/>
        <v>0</v>
      </c>
      <c r="GK23" s="162">
        <f t="shared" si="77"/>
        <v>0</v>
      </c>
      <c r="GL23" s="162">
        <f t="shared" si="77"/>
        <v>0</v>
      </c>
      <c r="GM23" s="162">
        <f t="shared" si="77"/>
        <v>0</v>
      </c>
      <c r="GN23" s="162">
        <f t="shared" si="77"/>
        <v>0</v>
      </c>
      <c r="GO23" s="162">
        <f t="shared" si="77"/>
        <v>0</v>
      </c>
      <c r="GP23" s="162">
        <f t="shared" si="77"/>
        <v>0</v>
      </c>
      <c r="GQ23" s="162">
        <f t="shared" si="77"/>
        <v>0</v>
      </c>
      <c r="GR23" s="162">
        <f t="shared" si="15"/>
        <v>0</v>
      </c>
      <c r="GS23" s="162">
        <f t="shared" ref="GS23:IN23" si="78">E23-EV23</f>
        <v>0</v>
      </c>
      <c r="GT23" s="162">
        <f t="shared" si="78"/>
        <v>0</v>
      </c>
      <c r="GU23" s="162">
        <f t="shared" si="78"/>
        <v>0</v>
      </c>
      <c r="GV23" s="162">
        <f t="shared" si="78"/>
        <v>0</v>
      </c>
      <c r="GW23" s="162">
        <f t="shared" si="78"/>
        <v>0</v>
      </c>
      <c r="GX23" s="162">
        <f t="shared" si="78"/>
        <v>0</v>
      </c>
      <c r="GY23" s="162">
        <f t="shared" si="78"/>
        <v>0</v>
      </c>
      <c r="GZ23" s="162">
        <f t="shared" si="78"/>
        <v>0</v>
      </c>
      <c r="HA23" s="162">
        <f t="shared" si="78"/>
        <v>0</v>
      </c>
      <c r="HB23" s="162">
        <f t="shared" si="78"/>
        <v>0</v>
      </c>
      <c r="HC23" s="162">
        <f t="shared" si="78"/>
        <v>0</v>
      </c>
      <c r="HD23" s="162">
        <f t="shared" si="78"/>
        <v>0</v>
      </c>
      <c r="HE23" s="162">
        <f t="shared" si="78"/>
        <v>0</v>
      </c>
      <c r="HF23" s="162">
        <f t="shared" si="78"/>
        <v>0</v>
      </c>
      <c r="HG23" s="162">
        <f t="shared" si="78"/>
        <v>0</v>
      </c>
      <c r="HH23" s="162">
        <f t="shared" si="78"/>
        <v>0</v>
      </c>
      <c r="HI23" s="162">
        <f t="shared" si="78"/>
        <v>0</v>
      </c>
      <c r="HJ23" s="162">
        <f t="shared" si="78"/>
        <v>0</v>
      </c>
      <c r="HK23" s="162">
        <f t="shared" si="78"/>
        <v>0</v>
      </c>
      <c r="HL23" s="162">
        <f t="shared" si="78"/>
        <v>0</v>
      </c>
      <c r="HM23" s="162">
        <f t="shared" si="78"/>
        <v>0</v>
      </c>
      <c r="HN23" s="162">
        <f t="shared" si="78"/>
        <v>0</v>
      </c>
      <c r="HO23" s="162">
        <f t="shared" si="78"/>
        <v>0</v>
      </c>
      <c r="HP23" s="162">
        <f t="shared" si="78"/>
        <v>0</v>
      </c>
      <c r="HQ23" s="162">
        <f t="shared" si="78"/>
        <v>0</v>
      </c>
      <c r="HR23" s="162">
        <f t="shared" si="78"/>
        <v>0</v>
      </c>
      <c r="HS23" s="162">
        <f t="shared" si="78"/>
        <v>0</v>
      </c>
      <c r="HT23" s="162">
        <f t="shared" si="78"/>
        <v>0</v>
      </c>
      <c r="HU23" s="162">
        <f t="shared" si="78"/>
        <v>0</v>
      </c>
      <c r="HV23" s="162">
        <f t="shared" si="78"/>
        <v>0</v>
      </c>
      <c r="HW23" s="162">
        <f t="shared" si="78"/>
        <v>0</v>
      </c>
      <c r="HX23" s="162">
        <f t="shared" si="78"/>
        <v>0</v>
      </c>
      <c r="HY23" s="162">
        <f t="shared" si="78"/>
        <v>0</v>
      </c>
      <c r="HZ23" s="162">
        <f t="shared" si="78"/>
        <v>0</v>
      </c>
      <c r="IA23" s="162">
        <f t="shared" si="78"/>
        <v>0</v>
      </c>
      <c r="IB23" s="162">
        <f t="shared" si="78"/>
        <v>0</v>
      </c>
      <c r="IC23" s="162">
        <f t="shared" si="78"/>
        <v>0</v>
      </c>
      <c r="ID23" s="162">
        <f t="shared" si="78"/>
        <v>0</v>
      </c>
      <c r="IE23" s="162">
        <f t="shared" si="78"/>
        <v>0</v>
      </c>
      <c r="IF23" s="162">
        <f t="shared" si="78"/>
        <v>0</v>
      </c>
      <c r="IG23" s="162">
        <f t="shared" si="78"/>
        <v>0</v>
      </c>
      <c r="IH23" s="162">
        <f t="shared" si="78"/>
        <v>0</v>
      </c>
      <c r="II23" s="162">
        <f t="shared" si="78"/>
        <v>0</v>
      </c>
      <c r="IJ23" s="162">
        <f t="shared" si="78"/>
        <v>0</v>
      </c>
      <c r="IK23" s="162">
        <f t="shared" si="78"/>
        <v>0</v>
      </c>
      <c r="IL23" s="162">
        <f t="shared" si="78"/>
        <v>0</v>
      </c>
      <c r="IM23" s="162">
        <f t="shared" si="78"/>
        <v>0</v>
      </c>
      <c r="IN23" s="162">
        <f t="shared" si="78"/>
        <v>0</v>
      </c>
      <c r="IO23" s="162">
        <f t="shared" si="17"/>
        <v>0</v>
      </c>
      <c r="IP23" s="162">
        <f t="shared" si="23"/>
        <v>0</v>
      </c>
      <c r="IQ23" s="162">
        <f t="shared" ref="IQ23:KK23" si="79">MAX((MIN(CZ23+IP23,$IO$7))-GT23,0)</f>
        <v>0</v>
      </c>
      <c r="IR23" s="162">
        <f t="shared" si="79"/>
        <v>0</v>
      </c>
      <c r="IS23" s="162">
        <f t="shared" si="79"/>
        <v>0</v>
      </c>
      <c r="IT23" s="162">
        <f t="shared" si="79"/>
        <v>0</v>
      </c>
      <c r="IU23" s="162">
        <f t="shared" si="79"/>
        <v>0</v>
      </c>
      <c r="IV23" s="162">
        <f t="shared" si="79"/>
        <v>0</v>
      </c>
      <c r="IW23" s="162">
        <f t="shared" si="79"/>
        <v>0</v>
      </c>
      <c r="IX23" s="162">
        <f t="shared" si="79"/>
        <v>0</v>
      </c>
      <c r="IY23" s="162">
        <f t="shared" si="79"/>
        <v>0</v>
      </c>
      <c r="IZ23" s="162">
        <f t="shared" si="79"/>
        <v>0</v>
      </c>
      <c r="JA23" s="162">
        <f t="shared" si="79"/>
        <v>0</v>
      </c>
      <c r="JB23" s="162">
        <f t="shared" si="79"/>
        <v>0</v>
      </c>
      <c r="JC23" s="162">
        <f t="shared" si="79"/>
        <v>0</v>
      </c>
      <c r="JD23" s="162">
        <f t="shared" si="79"/>
        <v>0</v>
      </c>
      <c r="JE23" s="162">
        <f t="shared" si="79"/>
        <v>0</v>
      </c>
      <c r="JF23" s="162">
        <f t="shared" si="79"/>
        <v>0</v>
      </c>
      <c r="JG23" s="162">
        <f t="shared" si="79"/>
        <v>0</v>
      </c>
      <c r="JH23" s="162">
        <f t="shared" si="79"/>
        <v>0</v>
      </c>
      <c r="JI23" s="162">
        <f t="shared" si="79"/>
        <v>0</v>
      </c>
      <c r="JJ23" s="162">
        <f t="shared" si="79"/>
        <v>0</v>
      </c>
      <c r="JK23" s="162">
        <f t="shared" si="79"/>
        <v>0</v>
      </c>
      <c r="JL23" s="162">
        <f t="shared" si="79"/>
        <v>0</v>
      </c>
      <c r="JM23" s="162">
        <f t="shared" si="79"/>
        <v>0</v>
      </c>
      <c r="JN23" s="162">
        <f t="shared" si="79"/>
        <v>0</v>
      </c>
      <c r="JO23" s="162">
        <f t="shared" si="79"/>
        <v>0</v>
      </c>
      <c r="JP23" s="162">
        <f t="shared" si="79"/>
        <v>0</v>
      </c>
      <c r="JQ23" s="162">
        <f t="shared" si="79"/>
        <v>0</v>
      </c>
      <c r="JR23" s="162">
        <f t="shared" si="79"/>
        <v>0</v>
      </c>
      <c r="JS23" s="162">
        <f t="shared" si="79"/>
        <v>0</v>
      </c>
      <c r="JT23" s="162">
        <f t="shared" si="79"/>
        <v>0</v>
      </c>
      <c r="JU23" s="162">
        <f t="shared" si="79"/>
        <v>0</v>
      </c>
      <c r="JV23" s="162">
        <f t="shared" si="79"/>
        <v>0</v>
      </c>
      <c r="JW23" s="162">
        <f t="shared" si="79"/>
        <v>0</v>
      </c>
      <c r="JX23" s="162">
        <f t="shared" si="79"/>
        <v>0</v>
      </c>
      <c r="JY23" s="162">
        <f t="shared" si="79"/>
        <v>0</v>
      </c>
      <c r="JZ23" s="162">
        <f t="shared" si="79"/>
        <v>0</v>
      </c>
      <c r="KA23" s="162">
        <f t="shared" si="79"/>
        <v>0</v>
      </c>
      <c r="KB23" s="162">
        <f t="shared" si="79"/>
        <v>0</v>
      </c>
      <c r="KC23" s="162">
        <f t="shared" si="79"/>
        <v>0</v>
      </c>
      <c r="KD23" s="162">
        <f t="shared" si="79"/>
        <v>0</v>
      </c>
      <c r="KE23" s="162">
        <f t="shared" si="79"/>
        <v>0</v>
      </c>
      <c r="KF23" s="162">
        <f t="shared" si="79"/>
        <v>0</v>
      </c>
      <c r="KG23" s="162">
        <f t="shared" si="79"/>
        <v>0</v>
      </c>
      <c r="KH23" s="162">
        <f t="shared" si="79"/>
        <v>0</v>
      </c>
      <c r="KI23" s="162">
        <f t="shared" si="79"/>
        <v>0</v>
      </c>
      <c r="KJ23" s="162">
        <f t="shared" si="79"/>
        <v>0</v>
      </c>
      <c r="KK23" s="162">
        <f t="shared" si="79"/>
        <v>0</v>
      </c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</row>
    <row r="24" ht="14.25" customHeight="1" spans="1:326" x14ac:dyDescent="0.25">
      <c r="A24" s="1">
        <v>1</v>
      </c>
      <c r="B24" s="1">
        <f t="shared" ref="B24:C24" si="80">B23+1</f>
        <v>14</v>
      </c>
      <c r="C24" s="232">
        <f t="shared" si="80"/>
        <v>43479</v>
      </c>
      <c r="D24" s="162">
        <f t="shared" si="9"/>
        <v>0</v>
      </c>
      <c r="E24" s="162">
        <f>(SUMIFS(Profile!$F$2:$F$17521,Profile!$B$2:$B$17521,$B24,Profile!$C$2:$C$17521,E$8))*$C$6</f>
        <v>0</v>
      </c>
      <c r="F24" s="162">
        <f>(SUMIFS(Profile!$F$2:$F$17521,Profile!$B$2:$B$17521,$B24,Profile!$C$2:$C$17521,F$8))*$C$6</f>
        <v>0</v>
      </c>
      <c r="G24" s="162">
        <f>(SUMIFS(Profile!$F$2:$F$17521,Profile!$B$2:$B$17521,$B24,Profile!$C$2:$C$17521,G$8))*$C$6</f>
        <v>0</v>
      </c>
      <c r="H24" s="162">
        <f>(SUMIFS(Profile!$F$2:$F$17521,Profile!$B$2:$B$17521,$B24,Profile!$C$2:$C$17521,H$8))*$C$6</f>
        <v>0</v>
      </c>
      <c r="I24" s="162">
        <f>(SUMIFS(Profile!$F$2:$F$17521,Profile!$B$2:$B$17521,$B24,Profile!$C$2:$C$17521,I$8))*$C$6</f>
        <v>0</v>
      </c>
      <c r="J24" s="162">
        <f>(SUMIFS(Profile!$F$2:$F$17521,Profile!$B$2:$B$17521,$B24,Profile!$C$2:$C$17521,J$8))*$C$6</f>
        <v>0</v>
      </c>
      <c r="K24" s="162">
        <f>(SUMIFS(Profile!$F$2:$F$17521,Profile!$B$2:$B$17521,$B24,Profile!$C$2:$C$17521,K$8))*$C$6</f>
        <v>0</v>
      </c>
      <c r="L24" s="162">
        <f>(SUMIFS(Profile!$F$2:$F$17521,Profile!$B$2:$B$17521,$B24,Profile!$C$2:$C$17521,L$8))*$C$6</f>
        <v>0</v>
      </c>
      <c r="M24" s="162">
        <f>(SUMIFS(Profile!$F$2:$F$17521,Profile!$B$2:$B$17521,$B24,Profile!$C$2:$C$17521,M$8))*$C$6</f>
        <v>0</v>
      </c>
      <c r="N24" s="162">
        <f>(SUMIFS(Profile!$F$2:$F$17521,Profile!$B$2:$B$17521,$B24,Profile!$C$2:$C$17521,N$8))*$C$6</f>
        <v>0</v>
      </c>
      <c r="O24" s="162">
        <f>(SUMIFS(Profile!$F$2:$F$17521,Profile!$B$2:$B$17521,$B24,Profile!$C$2:$C$17521,O$8))*$C$6</f>
        <v>0</v>
      </c>
      <c r="P24" s="162">
        <f>(SUMIFS(Profile!$F$2:$F$17521,Profile!$B$2:$B$17521,$B24,Profile!$C$2:$C$17521,P$8))*$C$6</f>
        <v>0</v>
      </c>
      <c r="Q24" s="162">
        <f>(SUMIFS(Profile!$F$2:$F$17521,Profile!$B$2:$B$17521,$B24,Profile!$C$2:$C$17521,Q$8))*$C$6</f>
        <v>0</v>
      </c>
      <c r="R24" s="162">
        <f>(SUMIFS(Profile!$F$2:$F$17521,Profile!$B$2:$B$17521,$B24,Profile!$C$2:$C$17521,R$8))*$C$6</f>
        <v>0</v>
      </c>
      <c r="S24" s="162">
        <f>(SUMIFS(Profile!$F$2:$F$17521,Profile!$B$2:$B$17521,$B24,Profile!$C$2:$C$17521,S$8))*$C$6</f>
        <v>0</v>
      </c>
      <c r="T24" s="162">
        <f>(SUMIFS(Profile!$F$2:$F$17521,Profile!$B$2:$B$17521,$B24,Profile!$C$2:$C$17521,T$8))*$C$6</f>
        <v>0</v>
      </c>
      <c r="U24" s="162">
        <f>(SUMIFS(Profile!$F$2:$F$17521,Profile!$B$2:$B$17521,$B24,Profile!$C$2:$C$17521,U$8))*$C$6</f>
        <v>0</v>
      </c>
      <c r="V24" s="162">
        <f>(SUMIFS(Profile!$F$2:$F$17521,Profile!$B$2:$B$17521,$B24,Profile!$C$2:$C$17521,V$8))*$C$6</f>
        <v>0</v>
      </c>
      <c r="W24" s="162">
        <f>(SUMIFS(Profile!$F$2:$F$17521,Profile!$B$2:$B$17521,$B24,Profile!$C$2:$C$17521,W$8))*$C$6</f>
        <v>0</v>
      </c>
      <c r="X24" s="162">
        <f>(SUMIFS(Profile!$F$2:$F$17521,Profile!$B$2:$B$17521,$B24,Profile!$C$2:$C$17521,X$8))*$C$6</f>
        <v>0</v>
      </c>
      <c r="Y24" s="162">
        <f>(SUMIFS(Profile!$F$2:$F$17521,Profile!$B$2:$B$17521,$B24,Profile!$C$2:$C$17521,Y$8))*$C$6</f>
        <v>0</v>
      </c>
      <c r="Z24" s="162">
        <f>(SUMIFS(Profile!$F$2:$F$17521,Profile!$B$2:$B$17521,$B24,Profile!$C$2:$C$17521,Z$8))*$C$6</f>
        <v>0</v>
      </c>
      <c r="AA24" s="162">
        <f>(SUMIFS(Profile!$F$2:$F$17521,Profile!$B$2:$B$17521,$B24,Profile!$C$2:$C$17521,AA$8))*$C$6</f>
        <v>0</v>
      </c>
      <c r="AB24" s="162">
        <f>(SUMIFS(Profile!$F$2:$F$17521,Profile!$B$2:$B$17521,$B24,Profile!$C$2:$C$17521,AB$8))*$C$6</f>
        <v>0</v>
      </c>
      <c r="AC24" s="162">
        <f>(SUMIFS(Profile!$F$2:$F$17521,Profile!$B$2:$B$17521,$B24,Profile!$C$2:$C$17521,AC$8))*$C$6</f>
        <v>0</v>
      </c>
      <c r="AD24" s="162">
        <f>(SUMIFS(Profile!$F$2:$F$17521,Profile!$B$2:$B$17521,$B24,Profile!$C$2:$C$17521,AD$8))*$C$6</f>
        <v>0</v>
      </c>
      <c r="AE24" s="162">
        <f>(SUMIFS(Profile!$F$2:$F$17521,Profile!$B$2:$B$17521,$B24,Profile!$C$2:$C$17521,AE$8))*$C$6</f>
        <v>0</v>
      </c>
      <c r="AF24" s="162">
        <f>(SUMIFS(Profile!$F$2:$F$17521,Profile!$B$2:$B$17521,$B24,Profile!$C$2:$C$17521,AF$8))*$C$6</f>
        <v>0</v>
      </c>
      <c r="AG24" s="162">
        <f>(SUMIFS(Profile!$F$2:$F$17521,Profile!$B$2:$B$17521,$B24,Profile!$C$2:$C$17521,AG$8))*$C$6</f>
        <v>0</v>
      </c>
      <c r="AH24" s="162">
        <f>(SUMIFS(Profile!$F$2:$F$17521,Profile!$B$2:$B$17521,$B24,Profile!$C$2:$C$17521,AH$8))*$C$6</f>
        <v>0</v>
      </c>
      <c r="AI24" s="162">
        <f>(SUMIFS(Profile!$F$2:$F$17521,Profile!$B$2:$B$17521,$B24,Profile!$C$2:$C$17521,AI$8))*$C$6</f>
        <v>0</v>
      </c>
      <c r="AJ24" s="162">
        <f>(SUMIFS(Profile!$F$2:$F$17521,Profile!$B$2:$B$17521,$B24,Profile!$C$2:$C$17521,AJ$8))*$C$6</f>
        <v>0</v>
      </c>
      <c r="AK24" s="162">
        <f>(SUMIFS(Profile!$F$2:$F$17521,Profile!$B$2:$B$17521,$B24,Profile!$C$2:$C$17521,AK$8))*$C$6</f>
        <v>0</v>
      </c>
      <c r="AL24" s="162">
        <f>(SUMIFS(Profile!$F$2:$F$17521,Profile!$B$2:$B$17521,$B24,Profile!$C$2:$C$17521,AL$8))*$C$6</f>
        <v>0</v>
      </c>
      <c r="AM24" s="162">
        <f>(SUMIFS(Profile!$F$2:$F$17521,Profile!$B$2:$B$17521,$B24,Profile!$C$2:$C$17521,AM$8))*$C$6</f>
        <v>0</v>
      </c>
      <c r="AN24" s="162">
        <f>(SUMIFS(Profile!$F$2:$F$17521,Profile!$B$2:$B$17521,$B24,Profile!$C$2:$C$17521,AN$8))*$C$6</f>
        <v>0</v>
      </c>
      <c r="AO24" s="162">
        <f>(SUMIFS(Profile!$F$2:$F$17521,Profile!$B$2:$B$17521,$B24,Profile!$C$2:$C$17521,AO$8))*$C$6</f>
        <v>0</v>
      </c>
      <c r="AP24" s="162">
        <f>(SUMIFS(Profile!$F$2:$F$17521,Profile!$B$2:$B$17521,$B24,Profile!$C$2:$C$17521,AP$8))*$C$6</f>
        <v>0</v>
      </c>
      <c r="AQ24" s="162">
        <f>(SUMIFS(Profile!$F$2:$F$17521,Profile!$B$2:$B$17521,$B24,Profile!$C$2:$C$17521,AQ$8))*$C$6</f>
        <v>0</v>
      </c>
      <c r="AR24" s="162">
        <f>(SUMIFS(Profile!$F$2:$F$17521,Profile!$B$2:$B$17521,$B24,Profile!$C$2:$C$17521,AR$8))*$C$6</f>
        <v>0</v>
      </c>
      <c r="AS24" s="162">
        <f>(SUMIFS(Profile!$F$2:$F$17521,Profile!$B$2:$B$17521,$B24,Profile!$C$2:$C$17521,AS$8))*$C$6</f>
        <v>0</v>
      </c>
      <c r="AT24" s="162">
        <f>(SUMIFS(Profile!$F$2:$F$17521,Profile!$B$2:$B$17521,$B24,Profile!$C$2:$C$17521,AT$8))*$C$6</f>
        <v>0</v>
      </c>
      <c r="AU24" s="162">
        <f>(SUMIFS(Profile!$F$2:$F$17521,Profile!$B$2:$B$17521,$B24,Profile!$C$2:$C$17521,AU$8))*$C$6</f>
        <v>0</v>
      </c>
      <c r="AV24" s="162">
        <f>(SUMIFS(Profile!$F$2:$F$17521,Profile!$B$2:$B$17521,$B24,Profile!$C$2:$C$17521,AV$8))*$C$6</f>
        <v>0</v>
      </c>
      <c r="AW24" s="162">
        <f>(SUMIFS(Profile!$F$2:$F$17521,Profile!$B$2:$B$17521,$B24,Profile!$C$2:$C$17521,AW$8))*$C$6</f>
        <v>0</v>
      </c>
      <c r="AX24" s="162">
        <f>(SUMIFS(Profile!$F$2:$F$17521,Profile!$B$2:$B$17521,$B24,Profile!$C$2:$C$17521,AX$8))*$C$6</f>
        <v>0</v>
      </c>
      <c r="AY24" s="162">
        <f>(SUMIFS(Profile!$F$2:$F$17521,Profile!$B$2:$B$17521,$B24,Profile!$C$2:$C$17521,AY$8))*$C$6</f>
        <v>0</v>
      </c>
      <c r="AZ24" s="162">
        <f>(SUMIFS(Profile!$F$2:$F$17521,Profile!$B$2:$B$17521,$B24,Profile!$C$2:$C$17521,AZ$8))*$C$6</f>
        <v>0</v>
      </c>
      <c r="BA24" s="162">
        <f t="shared" si="10"/>
        <v>0</v>
      </c>
      <c r="BB24" s="162">
        <f>(SUMIFS(Profile!$E$2:$E$17521,Profile!$B$2:$B$17521,$B24,Profile!$C$2:$C$17521,BB$8))*$C$9</f>
        <v>0</v>
      </c>
      <c r="BC24" s="162">
        <f>(SUMIFS(Profile!$E$2:$E$17521,Profile!$B$2:$B$17521,$B24,Profile!$C$2:$C$17521,BC$8))*$C$9</f>
        <v>0</v>
      </c>
      <c r="BD24" s="162">
        <f>(SUMIFS(Profile!$E$2:$E$17521,Profile!$B$2:$B$17521,$B24,Profile!$C$2:$C$17521,BD$8))*$C$9</f>
        <v>0</v>
      </c>
      <c r="BE24" s="162">
        <f>(SUMIFS(Profile!$E$2:$E$17521,Profile!$B$2:$B$17521,$B24,Profile!$C$2:$C$17521,BE$8))*$C$9</f>
        <v>0</v>
      </c>
      <c r="BF24" s="162">
        <f>(SUMIFS(Profile!$E$2:$E$17521,Profile!$B$2:$B$17521,$B24,Profile!$C$2:$C$17521,BF$8))*$C$9</f>
        <v>0</v>
      </c>
      <c r="BG24" s="162">
        <f>(SUMIFS(Profile!$E$2:$E$17521,Profile!$B$2:$B$17521,$B24,Profile!$C$2:$C$17521,BG$8))*$C$9</f>
        <v>0</v>
      </c>
      <c r="BH24" s="162">
        <f>(SUMIFS(Profile!$E$2:$E$17521,Profile!$B$2:$B$17521,$B24,Profile!$C$2:$C$17521,BH$8))*$C$9</f>
        <v>0</v>
      </c>
      <c r="BI24" s="162">
        <f>(SUMIFS(Profile!$E$2:$E$17521,Profile!$B$2:$B$17521,$B24,Profile!$C$2:$C$17521,BI$8))*$C$9</f>
        <v>0</v>
      </c>
      <c r="BJ24" s="162">
        <f>(SUMIFS(Profile!$E$2:$E$17521,Profile!$B$2:$B$17521,$B24,Profile!$C$2:$C$17521,BJ$8))*$C$9</f>
        <v>0</v>
      </c>
      <c r="BK24" s="162">
        <f>(SUMIFS(Profile!$E$2:$E$17521,Profile!$B$2:$B$17521,$B24,Profile!$C$2:$C$17521,BK$8))*$C$9</f>
        <v>0</v>
      </c>
      <c r="BL24" s="162">
        <f>(SUMIFS(Profile!$E$2:$E$17521,Profile!$B$2:$B$17521,$B24,Profile!$C$2:$C$17521,BL$8))*$C$9</f>
        <v>0</v>
      </c>
      <c r="BM24" s="162">
        <f>(SUMIFS(Profile!$E$2:$E$17521,Profile!$B$2:$B$17521,$B24,Profile!$C$2:$C$17521,BM$8))*$C$9</f>
        <v>0</v>
      </c>
      <c r="BN24" s="162">
        <f>(SUMIFS(Profile!$E$2:$E$17521,Profile!$B$2:$B$17521,$B24,Profile!$C$2:$C$17521,BN$8))*$C$9</f>
        <v>0</v>
      </c>
      <c r="BO24" s="162">
        <f>(SUMIFS(Profile!$E$2:$E$17521,Profile!$B$2:$B$17521,$B24,Profile!$C$2:$C$17521,BO$8))*$C$9</f>
        <v>0</v>
      </c>
      <c r="BP24" s="162">
        <f>(SUMIFS(Profile!$E$2:$E$17521,Profile!$B$2:$B$17521,$B24,Profile!$C$2:$C$17521,BP$8))*$C$9</f>
        <v>0</v>
      </c>
      <c r="BQ24" s="162">
        <f>(SUMIFS(Profile!$E$2:$E$17521,Profile!$B$2:$B$17521,$B24,Profile!$C$2:$C$17521,BQ$8))*$C$9</f>
        <v>0</v>
      </c>
      <c r="BR24" s="162">
        <f>(SUMIFS(Profile!$E$2:$E$17521,Profile!$B$2:$B$17521,$B24,Profile!$C$2:$C$17521,BR$8))*$C$9</f>
        <v>0</v>
      </c>
      <c r="BS24" s="162">
        <f>(SUMIFS(Profile!$E$2:$E$17521,Profile!$B$2:$B$17521,$B24,Profile!$C$2:$C$17521,BS$8))*$C$9</f>
        <v>0</v>
      </c>
      <c r="BT24" s="162">
        <f>(SUMIFS(Profile!$E$2:$E$17521,Profile!$B$2:$B$17521,$B24,Profile!$C$2:$C$17521,BT$8))*$C$9</f>
        <v>0</v>
      </c>
      <c r="BU24" s="162">
        <f>(SUMIFS(Profile!$E$2:$E$17521,Profile!$B$2:$B$17521,$B24,Profile!$C$2:$C$17521,BU$8))*$C$9</f>
        <v>0</v>
      </c>
      <c r="BV24" s="162">
        <f>(SUMIFS(Profile!$E$2:$E$17521,Profile!$B$2:$B$17521,$B24,Profile!$C$2:$C$17521,BV$8))*$C$9</f>
        <v>0</v>
      </c>
      <c r="BW24" s="162">
        <f>(SUMIFS(Profile!$E$2:$E$17521,Profile!$B$2:$B$17521,$B24,Profile!$C$2:$C$17521,BW$8))*$C$9</f>
        <v>0</v>
      </c>
      <c r="BX24" s="162">
        <f>(SUMIFS(Profile!$E$2:$E$17521,Profile!$B$2:$B$17521,$B24,Profile!$C$2:$C$17521,BX$8))*$C$9</f>
        <v>0</v>
      </c>
      <c r="BY24" s="162">
        <f>(SUMIFS(Profile!$E$2:$E$17521,Profile!$B$2:$B$17521,$B24,Profile!$C$2:$C$17521,BY$8))*$C$9</f>
        <v>0</v>
      </c>
      <c r="BZ24" s="162">
        <f>(SUMIFS(Profile!$E$2:$E$17521,Profile!$B$2:$B$17521,$B24,Profile!$C$2:$C$17521,BZ$8))*$C$9</f>
        <v>0</v>
      </c>
      <c r="CA24" s="162">
        <f>(SUMIFS(Profile!$E$2:$E$17521,Profile!$B$2:$B$17521,$B24,Profile!$C$2:$C$17521,CA$8))*$C$9</f>
        <v>0</v>
      </c>
      <c r="CB24" s="162">
        <f>(SUMIFS(Profile!$E$2:$E$17521,Profile!$B$2:$B$17521,$B24,Profile!$C$2:$C$17521,CB$8))*$C$9</f>
        <v>0</v>
      </c>
      <c r="CC24" s="162">
        <f>(SUMIFS(Profile!$E$2:$E$17521,Profile!$B$2:$B$17521,$B24,Profile!$C$2:$C$17521,CC$8))*$C$9</f>
        <v>0</v>
      </c>
      <c r="CD24" s="162">
        <f>(SUMIFS(Profile!$E$2:$E$17521,Profile!$B$2:$B$17521,$B24,Profile!$C$2:$C$17521,CD$8))*$C$9</f>
        <v>0</v>
      </c>
      <c r="CE24" s="162">
        <f>(SUMIFS(Profile!$E$2:$E$17521,Profile!$B$2:$B$17521,$B24,Profile!$C$2:$C$17521,CE$8))*$C$9</f>
        <v>0</v>
      </c>
      <c r="CF24" s="162">
        <f>(SUMIFS(Profile!$E$2:$E$17521,Profile!$B$2:$B$17521,$B24,Profile!$C$2:$C$17521,CF$8))*$C$9</f>
        <v>0</v>
      </c>
      <c r="CG24" s="162">
        <f>(SUMIFS(Profile!$E$2:$E$17521,Profile!$B$2:$B$17521,$B24,Profile!$C$2:$C$17521,CG$8))*$C$9</f>
        <v>0</v>
      </c>
      <c r="CH24" s="162">
        <f>(SUMIFS(Profile!$E$2:$E$17521,Profile!$B$2:$B$17521,$B24,Profile!$C$2:$C$17521,CH$8))*$C$9</f>
        <v>0</v>
      </c>
      <c r="CI24" s="162">
        <f>(SUMIFS(Profile!$E$2:$E$17521,Profile!$B$2:$B$17521,$B24,Profile!$C$2:$C$17521,CI$8))*$C$9</f>
        <v>0</v>
      </c>
      <c r="CJ24" s="162">
        <f>(SUMIFS(Profile!$E$2:$E$17521,Profile!$B$2:$B$17521,$B24,Profile!$C$2:$C$17521,CJ$8))*$C$9</f>
        <v>0</v>
      </c>
      <c r="CK24" s="162">
        <f>(SUMIFS(Profile!$E$2:$E$17521,Profile!$B$2:$B$17521,$B24,Profile!$C$2:$C$17521,CK$8))*$C$9</f>
        <v>0</v>
      </c>
      <c r="CL24" s="162">
        <f>(SUMIFS(Profile!$E$2:$E$17521,Profile!$B$2:$B$17521,$B24,Profile!$C$2:$C$17521,CL$8))*$C$9</f>
        <v>0</v>
      </c>
      <c r="CM24" s="162">
        <f>(SUMIFS(Profile!$E$2:$E$17521,Profile!$B$2:$B$17521,$B24,Profile!$C$2:$C$17521,CM$8))*$C$9</f>
        <v>0</v>
      </c>
      <c r="CN24" s="162">
        <f>(SUMIFS(Profile!$E$2:$E$17521,Profile!$B$2:$B$17521,$B24,Profile!$C$2:$C$17521,CN$8))*$C$9</f>
        <v>0</v>
      </c>
      <c r="CO24" s="162">
        <f>(SUMIFS(Profile!$E$2:$E$17521,Profile!$B$2:$B$17521,$B24,Profile!$C$2:$C$17521,CO$8))*$C$9</f>
        <v>0</v>
      </c>
      <c r="CP24" s="162">
        <f>(SUMIFS(Profile!$E$2:$E$17521,Profile!$B$2:$B$17521,$B24,Profile!$C$2:$C$17521,CP$8))*$C$9</f>
        <v>0</v>
      </c>
      <c r="CQ24" s="162">
        <f>(SUMIFS(Profile!$E$2:$E$17521,Profile!$B$2:$B$17521,$B24,Profile!$C$2:$C$17521,CQ$8))*$C$9</f>
        <v>0</v>
      </c>
      <c r="CR24" s="162">
        <f>(SUMIFS(Profile!$E$2:$E$17521,Profile!$B$2:$B$17521,$B24,Profile!$C$2:$C$17521,CR$8))*$C$9</f>
        <v>0</v>
      </c>
      <c r="CS24" s="162">
        <f>(SUMIFS(Profile!$E$2:$E$17521,Profile!$B$2:$B$17521,$B24,Profile!$C$2:$C$17521,CS$8))*$C$9</f>
        <v>0</v>
      </c>
      <c r="CT24" s="162">
        <f>(SUMIFS(Profile!$E$2:$E$17521,Profile!$B$2:$B$17521,$B24,Profile!$C$2:$C$17521,CT$8))*$C$9</f>
        <v>0</v>
      </c>
      <c r="CU24" s="162">
        <f>(SUMIFS(Profile!$E$2:$E$17521,Profile!$B$2:$B$17521,$B24,Profile!$C$2:$C$17521,CU$8))*$C$9</f>
        <v>0</v>
      </c>
      <c r="CV24" s="162">
        <f>(SUMIFS(Profile!$E$2:$E$17521,Profile!$B$2:$B$17521,$B24,Profile!$C$2:$C$17521,CV$8))*$C$9</f>
        <v>0</v>
      </c>
      <c r="CW24" s="162">
        <f>(SUMIFS(Profile!$E$2:$E$17521,Profile!$B$2:$B$17521,$B24,Profile!$C$2:$C$17521,CW$8))*$C$9</f>
        <v>0</v>
      </c>
      <c r="CX24" s="162">
        <f t="shared" si="11"/>
        <v>0</v>
      </c>
      <c r="CY24" s="162">
        <f t="shared" ref="CY24:ET24" si="81">MAX(BB24-E24,0)</f>
        <v>0</v>
      </c>
      <c r="CZ24" s="162">
        <f t="shared" si="81"/>
        <v>0</v>
      </c>
      <c r="DA24" s="162">
        <f t="shared" si="81"/>
        <v>0</v>
      </c>
      <c r="DB24" s="162">
        <f t="shared" si="81"/>
        <v>0</v>
      </c>
      <c r="DC24" s="162">
        <f t="shared" si="81"/>
        <v>0</v>
      </c>
      <c r="DD24" s="162">
        <f t="shared" si="81"/>
        <v>0</v>
      </c>
      <c r="DE24" s="162">
        <f t="shared" si="81"/>
        <v>0</v>
      </c>
      <c r="DF24" s="162">
        <f t="shared" si="81"/>
        <v>0</v>
      </c>
      <c r="DG24" s="162">
        <f t="shared" si="81"/>
        <v>0</v>
      </c>
      <c r="DH24" s="162">
        <f t="shared" si="81"/>
        <v>0</v>
      </c>
      <c r="DI24" s="162">
        <f t="shared" si="81"/>
        <v>0</v>
      </c>
      <c r="DJ24" s="162">
        <f t="shared" si="81"/>
        <v>0</v>
      </c>
      <c r="DK24" s="162">
        <f t="shared" si="81"/>
        <v>0</v>
      </c>
      <c r="DL24" s="162">
        <f t="shared" si="81"/>
        <v>0</v>
      </c>
      <c r="DM24" s="162">
        <f t="shared" si="81"/>
        <v>0</v>
      </c>
      <c r="DN24" s="162">
        <f t="shared" si="81"/>
        <v>0</v>
      </c>
      <c r="DO24" s="162">
        <f t="shared" si="81"/>
        <v>0</v>
      </c>
      <c r="DP24" s="162">
        <f t="shared" si="81"/>
        <v>0</v>
      </c>
      <c r="DQ24" s="162">
        <f t="shared" si="81"/>
        <v>0</v>
      </c>
      <c r="DR24" s="162">
        <f t="shared" si="81"/>
        <v>0</v>
      </c>
      <c r="DS24" s="162">
        <f t="shared" si="81"/>
        <v>0</v>
      </c>
      <c r="DT24" s="162">
        <f t="shared" si="81"/>
        <v>0</v>
      </c>
      <c r="DU24" s="162">
        <f t="shared" si="81"/>
        <v>0</v>
      </c>
      <c r="DV24" s="162">
        <f t="shared" si="81"/>
        <v>0</v>
      </c>
      <c r="DW24" s="162">
        <f t="shared" si="81"/>
        <v>0</v>
      </c>
      <c r="DX24" s="162">
        <f t="shared" si="81"/>
        <v>0</v>
      </c>
      <c r="DY24" s="162">
        <f t="shared" si="81"/>
        <v>0</v>
      </c>
      <c r="DZ24" s="162">
        <f t="shared" si="81"/>
        <v>0</v>
      </c>
      <c r="EA24" s="162">
        <f t="shared" si="81"/>
        <v>0</v>
      </c>
      <c r="EB24" s="162">
        <f t="shared" si="81"/>
        <v>0</v>
      </c>
      <c r="EC24" s="162">
        <f t="shared" si="81"/>
        <v>0</v>
      </c>
      <c r="ED24" s="162">
        <f t="shared" si="81"/>
        <v>0</v>
      </c>
      <c r="EE24" s="162">
        <f t="shared" si="81"/>
        <v>0</v>
      </c>
      <c r="EF24" s="162">
        <f t="shared" si="81"/>
        <v>0</v>
      </c>
      <c r="EG24" s="162">
        <f t="shared" si="81"/>
        <v>0</v>
      </c>
      <c r="EH24" s="162">
        <f t="shared" si="81"/>
        <v>0</v>
      </c>
      <c r="EI24" s="162">
        <f t="shared" si="81"/>
        <v>0</v>
      </c>
      <c r="EJ24" s="162">
        <f t="shared" si="81"/>
        <v>0</v>
      </c>
      <c r="EK24" s="162">
        <f t="shared" si="81"/>
        <v>0</v>
      </c>
      <c r="EL24" s="162">
        <f t="shared" si="81"/>
        <v>0</v>
      </c>
      <c r="EM24" s="162">
        <f t="shared" si="81"/>
        <v>0</v>
      </c>
      <c r="EN24" s="162">
        <f t="shared" si="81"/>
        <v>0</v>
      </c>
      <c r="EO24" s="162">
        <f t="shared" si="81"/>
        <v>0</v>
      </c>
      <c r="EP24" s="162">
        <f t="shared" si="81"/>
        <v>0</v>
      </c>
      <c r="EQ24" s="162">
        <f t="shared" si="81"/>
        <v>0</v>
      </c>
      <c r="ER24" s="162">
        <f t="shared" si="81"/>
        <v>0</v>
      </c>
      <c r="ES24" s="162">
        <f t="shared" si="81"/>
        <v>0</v>
      </c>
      <c r="ET24" s="162">
        <f t="shared" si="81"/>
        <v>0</v>
      </c>
      <c r="EU24" s="162">
        <f t="shared" si="13"/>
        <v>0</v>
      </c>
      <c r="EV24" s="162">
        <f t="shared" ref="EV24:GQ24" si="82">BB24-CY24</f>
        <v>0</v>
      </c>
      <c r="EW24" s="162">
        <f t="shared" si="82"/>
        <v>0</v>
      </c>
      <c r="EX24" s="162">
        <f t="shared" si="82"/>
        <v>0</v>
      </c>
      <c r="EY24" s="162">
        <f t="shared" si="82"/>
        <v>0</v>
      </c>
      <c r="EZ24" s="162">
        <f t="shared" si="82"/>
        <v>0</v>
      </c>
      <c r="FA24" s="162">
        <f t="shared" si="82"/>
        <v>0</v>
      </c>
      <c r="FB24" s="162">
        <f t="shared" si="82"/>
        <v>0</v>
      </c>
      <c r="FC24" s="162">
        <f t="shared" si="82"/>
        <v>0</v>
      </c>
      <c r="FD24" s="162">
        <f t="shared" si="82"/>
        <v>0</v>
      </c>
      <c r="FE24" s="162">
        <f t="shared" si="82"/>
        <v>0</v>
      </c>
      <c r="FF24" s="162">
        <f t="shared" si="82"/>
        <v>0</v>
      </c>
      <c r="FG24" s="162">
        <f t="shared" si="82"/>
        <v>0</v>
      </c>
      <c r="FH24" s="162">
        <f t="shared" si="82"/>
        <v>0</v>
      </c>
      <c r="FI24" s="162">
        <f t="shared" si="82"/>
        <v>0</v>
      </c>
      <c r="FJ24" s="162">
        <f t="shared" si="82"/>
        <v>0</v>
      </c>
      <c r="FK24" s="162">
        <f t="shared" si="82"/>
        <v>0</v>
      </c>
      <c r="FL24" s="162">
        <f t="shared" si="82"/>
        <v>0</v>
      </c>
      <c r="FM24" s="162">
        <f t="shared" si="82"/>
        <v>0</v>
      </c>
      <c r="FN24" s="162">
        <f t="shared" si="82"/>
        <v>0</v>
      </c>
      <c r="FO24" s="162">
        <f t="shared" si="82"/>
        <v>0</v>
      </c>
      <c r="FP24" s="162">
        <f t="shared" si="82"/>
        <v>0</v>
      </c>
      <c r="FQ24" s="162">
        <f t="shared" si="82"/>
        <v>0</v>
      </c>
      <c r="FR24" s="162">
        <f t="shared" si="82"/>
        <v>0</v>
      </c>
      <c r="FS24" s="162">
        <f t="shared" si="82"/>
        <v>0</v>
      </c>
      <c r="FT24" s="162">
        <f t="shared" si="82"/>
        <v>0</v>
      </c>
      <c r="FU24" s="162">
        <f t="shared" si="82"/>
        <v>0</v>
      </c>
      <c r="FV24" s="162">
        <f t="shared" si="82"/>
        <v>0</v>
      </c>
      <c r="FW24" s="162">
        <f t="shared" si="82"/>
        <v>0</v>
      </c>
      <c r="FX24" s="162">
        <f t="shared" si="82"/>
        <v>0</v>
      </c>
      <c r="FY24" s="162">
        <f t="shared" si="82"/>
        <v>0</v>
      </c>
      <c r="FZ24" s="162">
        <f t="shared" si="82"/>
        <v>0</v>
      </c>
      <c r="GA24" s="162">
        <f t="shared" si="82"/>
        <v>0</v>
      </c>
      <c r="GB24" s="162">
        <f t="shared" si="82"/>
        <v>0</v>
      </c>
      <c r="GC24" s="162">
        <f t="shared" si="82"/>
        <v>0</v>
      </c>
      <c r="GD24" s="162">
        <f t="shared" si="82"/>
        <v>0</v>
      </c>
      <c r="GE24" s="162">
        <f t="shared" si="82"/>
        <v>0</v>
      </c>
      <c r="GF24" s="162">
        <f t="shared" si="82"/>
        <v>0</v>
      </c>
      <c r="GG24" s="162">
        <f t="shared" si="82"/>
        <v>0</v>
      </c>
      <c r="GH24" s="162">
        <f t="shared" si="82"/>
        <v>0</v>
      </c>
      <c r="GI24" s="162">
        <f t="shared" si="82"/>
        <v>0</v>
      </c>
      <c r="GJ24" s="162">
        <f t="shared" si="82"/>
        <v>0</v>
      </c>
      <c r="GK24" s="162">
        <f t="shared" si="82"/>
        <v>0</v>
      </c>
      <c r="GL24" s="162">
        <f t="shared" si="82"/>
        <v>0</v>
      </c>
      <c r="GM24" s="162">
        <f t="shared" si="82"/>
        <v>0</v>
      </c>
      <c r="GN24" s="162">
        <f t="shared" si="82"/>
        <v>0</v>
      </c>
      <c r="GO24" s="162">
        <f t="shared" si="82"/>
        <v>0</v>
      </c>
      <c r="GP24" s="162">
        <f t="shared" si="82"/>
        <v>0</v>
      </c>
      <c r="GQ24" s="162">
        <f t="shared" si="82"/>
        <v>0</v>
      </c>
      <c r="GR24" s="162">
        <f t="shared" si="15"/>
        <v>0</v>
      </c>
      <c r="GS24" s="162">
        <f t="shared" ref="GS24:IN24" si="83">E24-EV24</f>
        <v>0</v>
      </c>
      <c r="GT24" s="162">
        <f t="shared" si="83"/>
        <v>0</v>
      </c>
      <c r="GU24" s="162">
        <f t="shared" si="83"/>
        <v>0</v>
      </c>
      <c r="GV24" s="162">
        <f t="shared" si="83"/>
        <v>0</v>
      </c>
      <c r="GW24" s="162">
        <f t="shared" si="83"/>
        <v>0</v>
      </c>
      <c r="GX24" s="162">
        <f t="shared" si="83"/>
        <v>0</v>
      </c>
      <c r="GY24" s="162">
        <f t="shared" si="83"/>
        <v>0</v>
      </c>
      <c r="GZ24" s="162">
        <f t="shared" si="83"/>
        <v>0</v>
      </c>
      <c r="HA24" s="162">
        <f t="shared" si="83"/>
        <v>0</v>
      </c>
      <c r="HB24" s="162">
        <f t="shared" si="83"/>
        <v>0</v>
      </c>
      <c r="HC24" s="162">
        <f t="shared" si="83"/>
        <v>0</v>
      </c>
      <c r="HD24" s="162">
        <f t="shared" si="83"/>
        <v>0</v>
      </c>
      <c r="HE24" s="162">
        <f t="shared" si="83"/>
        <v>0</v>
      </c>
      <c r="HF24" s="162">
        <f t="shared" si="83"/>
        <v>0</v>
      </c>
      <c r="HG24" s="162">
        <f t="shared" si="83"/>
        <v>0</v>
      </c>
      <c r="HH24" s="162">
        <f t="shared" si="83"/>
        <v>0</v>
      </c>
      <c r="HI24" s="162">
        <f t="shared" si="83"/>
        <v>0</v>
      </c>
      <c r="HJ24" s="162">
        <f t="shared" si="83"/>
        <v>0</v>
      </c>
      <c r="HK24" s="162">
        <f t="shared" si="83"/>
        <v>0</v>
      </c>
      <c r="HL24" s="162">
        <f t="shared" si="83"/>
        <v>0</v>
      </c>
      <c r="HM24" s="162">
        <f t="shared" si="83"/>
        <v>0</v>
      </c>
      <c r="HN24" s="162">
        <f t="shared" si="83"/>
        <v>0</v>
      </c>
      <c r="HO24" s="162">
        <f t="shared" si="83"/>
        <v>0</v>
      </c>
      <c r="HP24" s="162">
        <f t="shared" si="83"/>
        <v>0</v>
      </c>
      <c r="HQ24" s="162">
        <f t="shared" si="83"/>
        <v>0</v>
      </c>
      <c r="HR24" s="162">
        <f t="shared" si="83"/>
        <v>0</v>
      </c>
      <c r="HS24" s="162">
        <f t="shared" si="83"/>
        <v>0</v>
      </c>
      <c r="HT24" s="162">
        <f t="shared" si="83"/>
        <v>0</v>
      </c>
      <c r="HU24" s="162">
        <f t="shared" si="83"/>
        <v>0</v>
      </c>
      <c r="HV24" s="162">
        <f t="shared" si="83"/>
        <v>0</v>
      </c>
      <c r="HW24" s="162">
        <f t="shared" si="83"/>
        <v>0</v>
      </c>
      <c r="HX24" s="162">
        <f t="shared" si="83"/>
        <v>0</v>
      </c>
      <c r="HY24" s="162">
        <f t="shared" si="83"/>
        <v>0</v>
      </c>
      <c r="HZ24" s="162">
        <f t="shared" si="83"/>
        <v>0</v>
      </c>
      <c r="IA24" s="162">
        <f t="shared" si="83"/>
        <v>0</v>
      </c>
      <c r="IB24" s="162">
        <f t="shared" si="83"/>
        <v>0</v>
      </c>
      <c r="IC24" s="162">
        <f t="shared" si="83"/>
        <v>0</v>
      </c>
      <c r="ID24" s="162">
        <f t="shared" si="83"/>
        <v>0</v>
      </c>
      <c r="IE24" s="162">
        <f t="shared" si="83"/>
        <v>0</v>
      </c>
      <c r="IF24" s="162">
        <f t="shared" si="83"/>
        <v>0</v>
      </c>
      <c r="IG24" s="162">
        <f t="shared" si="83"/>
        <v>0</v>
      </c>
      <c r="IH24" s="162">
        <f t="shared" si="83"/>
        <v>0</v>
      </c>
      <c r="II24" s="162">
        <f t="shared" si="83"/>
        <v>0</v>
      </c>
      <c r="IJ24" s="162">
        <f t="shared" si="83"/>
        <v>0</v>
      </c>
      <c r="IK24" s="162">
        <f t="shared" si="83"/>
        <v>0</v>
      </c>
      <c r="IL24" s="162">
        <f t="shared" si="83"/>
        <v>0</v>
      </c>
      <c r="IM24" s="162">
        <f t="shared" si="83"/>
        <v>0</v>
      </c>
      <c r="IN24" s="162">
        <f t="shared" si="83"/>
        <v>0</v>
      </c>
      <c r="IO24" s="162">
        <f t="shared" si="17"/>
        <v>0</v>
      </c>
      <c r="IP24" s="162">
        <f t="shared" si="23"/>
        <v>0</v>
      </c>
      <c r="IQ24" s="162">
        <f t="shared" ref="IQ24:KK24" si="84">MAX((MIN(CZ24+IP24,$IO$7))-GT24,0)</f>
        <v>0</v>
      </c>
      <c r="IR24" s="162">
        <f t="shared" si="84"/>
        <v>0</v>
      </c>
      <c r="IS24" s="162">
        <f t="shared" si="84"/>
        <v>0</v>
      </c>
      <c r="IT24" s="162">
        <f t="shared" si="84"/>
        <v>0</v>
      </c>
      <c r="IU24" s="162">
        <f t="shared" si="84"/>
        <v>0</v>
      </c>
      <c r="IV24" s="162">
        <f t="shared" si="84"/>
        <v>0</v>
      </c>
      <c r="IW24" s="162">
        <f t="shared" si="84"/>
        <v>0</v>
      </c>
      <c r="IX24" s="162">
        <f t="shared" si="84"/>
        <v>0</v>
      </c>
      <c r="IY24" s="162">
        <f t="shared" si="84"/>
        <v>0</v>
      </c>
      <c r="IZ24" s="162">
        <f t="shared" si="84"/>
        <v>0</v>
      </c>
      <c r="JA24" s="162">
        <f t="shared" si="84"/>
        <v>0</v>
      </c>
      <c r="JB24" s="162">
        <f t="shared" si="84"/>
        <v>0</v>
      </c>
      <c r="JC24" s="162">
        <f t="shared" si="84"/>
        <v>0</v>
      </c>
      <c r="JD24" s="162">
        <f t="shared" si="84"/>
        <v>0</v>
      </c>
      <c r="JE24" s="162">
        <f t="shared" si="84"/>
        <v>0</v>
      </c>
      <c r="JF24" s="162">
        <f t="shared" si="84"/>
        <v>0</v>
      </c>
      <c r="JG24" s="162">
        <f t="shared" si="84"/>
        <v>0</v>
      </c>
      <c r="JH24" s="162">
        <f t="shared" si="84"/>
        <v>0</v>
      </c>
      <c r="JI24" s="162">
        <f t="shared" si="84"/>
        <v>0</v>
      </c>
      <c r="JJ24" s="162">
        <f t="shared" si="84"/>
        <v>0</v>
      </c>
      <c r="JK24" s="162">
        <f t="shared" si="84"/>
        <v>0</v>
      </c>
      <c r="JL24" s="162">
        <f t="shared" si="84"/>
        <v>0</v>
      </c>
      <c r="JM24" s="162">
        <f t="shared" si="84"/>
        <v>0</v>
      </c>
      <c r="JN24" s="162">
        <f t="shared" si="84"/>
        <v>0</v>
      </c>
      <c r="JO24" s="162">
        <f t="shared" si="84"/>
        <v>0</v>
      </c>
      <c r="JP24" s="162">
        <f t="shared" si="84"/>
        <v>0</v>
      </c>
      <c r="JQ24" s="162">
        <f t="shared" si="84"/>
        <v>0</v>
      </c>
      <c r="JR24" s="162">
        <f t="shared" si="84"/>
        <v>0</v>
      </c>
      <c r="JS24" s="162">
        <f t="shared" si="84"/>
        <v>0</v>
      </c>
      <c r="JT24" s="162">
        <f t="shared" si="84"/>
        <v>0</v>
      </c>
      <c r="JU24" s="162">
        <f t="shared" si="84"/>
        <v>0</v>
      </c>
      <c r="JV24" s="162">
        <f t="shared" si="84"/>
        <v>0</v>
      </c>
      <c r="JW24" s="162">
        <f t="shared" si="84"/>
        <v>0</v>
      </c>
      <c r="JX24" s="162">
        <f t="shared" si="84"/>
        <v>0</v>
      </c>
      <c r="JY24" s="162">
        <f t="shared" si="84"/>
        <v>0</v>
      </c>
      <c r="JZ24" s="162">
        <f t="shared" si="84"/>
        <v>0</v>
      </c>
      <c r="KA24" s="162">
        <f t="shared" si="84"/>
        <v>0</v>
      </c>
      <c r="KB24" s="162">
        <f t="shared" si="84"/>
        <v>0</v>
      </c>
      <c r="KC24" s="162">
        <f t="shared" si="84"/>
        <v>0</v>
      </c>
      <c r="KD24" s="162">
        <f t="shared" si="84"/>
        <v>0</v>
      </c>
      <c r="KE24" s="162">
        <f t="shared" si="84"/>
        <v>0</v>
      </c>
      <c r="KF24" s="162">
        <f t="shared" si="84"/>
        <v>0</v>
      </c>
      <c r="KG24" s="162">
        <f t="shared" si="84"/>
        <v>0</v>
      </c>
      <c r="KH24" s="162">
        <f t="shared" si="84"/>
        <v>0</v>
      </c>
      <c r="KI24" s="162">
        <f t="shared" si="84"/>
        <v>0</v>
      </c>
      <c r="KJ24" s="162">
        <f t="shared" si="84"/>
        <v>0</v>
      </c>
      <c r="KK24" s="162">
        <f t="shared" si="84"/>
        <v>0</v>
      </c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</row>
    <row r="25" ht="14.25" customHeight="1" spans="1:326" x14ac:dyDescent="0.25">
      <c r="A25" s="1">
        <v>1</v>
      </c>
      <c r="B25" s="1">
        <f t="shared" ref="B25:C25" si="85">B24+1</f>
        <v>15</v>
      </c>
      <c r="C25" s="232">
        <f t="shared" si="85"/>
        <v>43480</v>
      </c>
      <c r="D25" s="162">
        <f t="shared" si="9"/>
        <v>0</v>
      </c>
      <c r="E25" s="162">
        <f>(SUMIFS(Profile!$F$2:$F$17521,Profile!$B$2:$B$17521,$B25,Profile!$C$2:$C$17521,E$8))*$C$6</f>
        <v>0</v>
      </c>
      <c r="F25" s="162">
        <f>(SUMIFS(Profile!$F$2:$F$17521,Profile!$B$2:$B$17521,$B25,Profile!$C$2:$C$17521,F$8))*$C$6</f>
        <v>0</v>
      </c>
      <c r="G25" s="162">
        <f>(SUMIFS(Profile!$F$2:$F$17521,Profile!$B$2:$B$17521,$B25,Profile!$C$2:$C$17521,G$8))*$C$6</f>
        <v>0</v>
      </c>
      <c r="H25" s="162">
        <f>(SUMIFS(Profile!$F$2:$F$17521,Profile!$B$2:$B$17521,$B25,Profile!$C$2:$C$17521,H$8))*$C$6</f>
        <v>0</v>
      </c>
      <c r="I25" s="162">
        <f>(SUMIFS(Profile!$F$2:$F$17521,Profile!$B$2:$B$17521,$B25,Profile!$C$2:$C$17521,I$8))*$C$6</f>
        <v>0</v>
      </c>
      <c r="J25" s="162">
        <f>(SUMIFS(Profile!$F$2:$F$17521,Profile!$B$2:$B$17521,$B25,Profile!$C$2:$C$17521,J$8))*$C$6</f>
        <v>0</v>
      </c>
      <c r="K25" s="162">
        <f>(SUMIFS(Profile!$F$2:$F$17521,Profile!$B$2:$B$17521,$B25,Profile!$C$2:$C$17521,K$8))*$C$6</f>
        <v>0</v>
      </c>
      <c r="L25" s="162">
        <f>(SUMIFS(Profile!$F$2:$F$17521,Profile!$B$2:$B$17521,$B25,Profile!$C$2:$C$17521,L$8))*$C$6</f>
        <v>0</v>
      </c>
      <c r="M25" s="162">
        <f>(SUMIFS(Profile!$F$2:$F$17521,Profile!$B$2:$B$17521,$B25,Profile!$C$2:$C$17521,M$8))*$C$6</f>
        <v>0</v>
      </c>
      <c r="N25" s="162">
        <f>(SUMIFS(Profile!$F$2:$F$17521,Profile!$B$2:$B$17521,$B25,Profile!$C$2:$C$17521,N$8))*$C$6</f>
        <v>0</v>
      </c>
      <c r="O25" s="162">
        <f>(SUMIFS(Profile!$F$2:$F$17521,Profile!$B$2:$B$17521,$B25,Profile!$C$2:$C$17521,O$8))*$C$6</f>
        <v>0</v>
      </c>
      <c r="P25" s="162">
        <f>(SUMIFS(Profile!$F$2:$F$17521,Profile!$B$2:$B$17521,$B25,Profile!$C$2:$C$17521,P$8))*$C$6</f>
        <v>0</v>
      </c>
      <c r="Q25" s="162">
        <f>(SUMIFS(Profile!$F$2:$F$17521,Profile!$B$2:$B$17521,$B25,Profile!$C$2:$C$17521,Q$8))*$C$6</f>
        <v>0</v>
      </c>
      <c r="R25" s="162">
        <f>(SUMIFS(Profile!$F$2:$F$17521,Profile!$B$2:$B$17521,$B25,Profile!$C$2:$C$17521,R$8))*$C$6</f>
        <v>0</v>
      </c>
      <c r="S25" s="162">
        <f>(SUMIFS(Profile!$F$2:$F$17521,Profile!$B$2:$B$17521,$B25,Profile!$C$2:$C$17521,S$8))*$C$6</f>
        <v>0</v>
      </c>
      <c r="T25" s="162">
        <f>(SUMIFS(Profile!$F$2:$F$17521,Profile!$B$2:$B$17521,$B25,Profile!$C$2:$C$17521,T$8))*$C$6</f>
        <v>0</v>
      </c>
      <c r="U25" s="162">
        <f>(SUMIFS(Profile!$F$2:$F$17521,Profile!$B$2:$B$17521,$B25,Profile!$C$2:$C$17521,U$8))*$C$6</f>
        <v>0</v>
      </c>
      <c r="V25" s="162">
        <f>(SUMIFS(Profile!$F$2:$F$17521,Profile!$B$2:$B$17521,$B25,Profile!$C$2:$C$17521,V$8))*$C$6</f>
        <v>0</v>
      </c>
      <c r="W25" s="162">
        <f>(SUMIFS(Profile!$F$2:$F$17521,Profile!$B$2:$B$17521,$B25,Profile!$C$2:$C$17521,W$8))*$C$6</f>
        <v>0</v>
      </c>
      <c r="X25" s="162">
        <f>(SUMIFS(Profile!$F$2:$F$17521,Profile!$B$2:$B$17521,$B25,Profile!$C$2:$C$17521,X$8))*$C$6</f>
        <v>0</v>
      </c>
      <c r="Y25" s="162">
        <f>(SUMIFS(Profile!$F$2:$F$17521,Profile!$B$2:$B$17521,$B25,Profile!$C$2:$C$17521,Y$8))*$C$6</f>
        <v>0</v>
      </c>
      <c r="Z25" s="162">
        <f>(SUMIFS(Profile!$F$2:$F$17521,Profile!$B$2:$B$17521,$B25,Profile!$C$2:$C$17521,Z$8))*$C$6</f>
        <v>0</v>
      </c>
      <c r="AA25" s="162">
        <f>(SUMIFS(Profile!$F$2:$F$17521,Profile!$B$2:$B$17521,$B25,Profile!$C$2:$C$17521,AA$8))*$C$6</f>
        <v>0</v>
      </c>
      <c r="AB25" s="162">
        <f>(SUMIFS(Profile!$F$2:$F$17521,Profile!$B$2:$B$17521,$B25,Profile!$C$2:$C$17521,AB$8))*$C$6</f>
        <v>0</v>
      </c>
      <c r="AC25" s="162">
        <f>(SUMIFS(Profile!$F$2:$F$17521,Profile!$B$2:$B$17521,$B25,Profile!$C$2:$C$17521,AC$8))*$C$6</f>
        <v>0</v>
      </c>
      <c r="AD25" s="162">
        <f>(SUMIFS(Profile!$F$2:$F$17521,Profile!$B$2:$B$17521,$B25,Profile!$C$2:$C$17521,AD$8))*$C$6</f>
        <v>0</v>
      </c>
      <c r="AE25" s="162">
        <f>(SUMIFS(Profile!$F$2:$F$17521,Profile!$B$2:$B$17521,$B25,Profile!$C$2:$C$17521,AE$8))*$C$6</f>
        <v>0</v>
      </c>
      <c r="AF25" s="162">
        <f>(SUMIFS(Profile!$F$2:$F$17521,Profile!$B$2:$B$17521,$B25,Profile!$C$2:$C$17521,AF$8))*$C$6</f>
        <v>0</v>
      </c>
      <c r="AG25" s="162">
        <f>(SUMIFS(Profile!$F$2:$F$17521,Profile!$B$2:$B$17521,$B25,Profile!$C$2:$C$17521,AG$8))*$C$6</f>
        <v>0</v>
      </c>
      <c r="AH25" s="162">
        <f>(SUMIFS(Profile!$F$2:$F$17521,Profile!$B$2:$B$17521,$B25,Profile!$C$2:$C$17521,AH$8))*$C$6</f>
        <v>0</v>
      </c>
      <c r="AI25" s="162">
        <f>(SUMIFS(Profile!$F$2:$F$17521,Profile!$B$2:$B$17521,$B25,Profile!$C$2:$C$17521,AI$8))*$C$6</f>
        <v>0</v>
      </c>
      <c r="AJ25" s="162">
        <f>(SUMIFS(Profile!$F$2:$F$17521,Profile!$B$2:$B$17521,$B25,Profile!$C$2:$C$17521,AJ$8))*$C$6</f>
        <v>0</v>
      </c>
      <c r="AK25" s="162">
        <f>(SUMIFS(Profile!$F$2:$F$17521,Profile!$B$2:$B$17521,$B25,Profile!$C$2:$C$17521,AK$8))*$C$6</f>
        <v>0</v>
      </c>
      <c r="AL25" s="162">
        <f>(SUMIFS(Profile!$F$2:$F$17521,Profile!$B$2:$B$17521,$B25,Profile!$C$2:$C$17521,AL$8))*$C$6</f>
        <v>0</v>
      </c>
      <c r="AM25" s="162">
        <f>(SUMIFS(Profile!$F$2:$F$17521,Profile!$B$2:$B$17521,$B25,Profile!$C$2:$C$17521,AM$8))*$C$6</f>
        <v>0</v>
      </c>
      <c r="AN25" s="162">
        <f>(SUMIFS(Profile!$F$2:$F$17521,Profile!$B$2:$B$17521,$B25,Profile!$C$2:$C$17521,AN$8))*$C$6</f>
        <v>0</v>
      </c>
      <c r="AO25" s="162">
        <f>(SUMIFS(Profile!$F$2:$F$17521,Profile!$B$2:$B$17521,$B25,Profile!$C$2:$C$17521,AO$8))*$C$6</f>
        <v>0</v>
      </c>
      <c r="AP25" s="162">
        <f>(SUMIFS(Profile!$F$2:$F$17521,Profile!$B$2:$B$17521,$B25,Profile!$C$2:$C$17521,AP$8))*$C$6</f>
        <v>0</v>
      </c>
      <c r="AQ25" s="162">
        <f>(SUMIFS(Profile!$F$2:$F$17521,Profile!$B$2:$B$17521,$B25,Profile!$C$2:$C$17521,AQ$8))*$C$6</f>
        <v>0</v>
      </c>
      <c r="AR25" s="162">
        <f>(SUMIFS(Profile!$F$2:$F$17521,Profile!$B$2:$B$17521,$B25,Profile!$C$2:$C$17521,AR$8))*$C$6</f>
        <v>0</v>
      </c>
      <c r="AS25" s="162">
        <f>(SUMIFS(Profile!$F$2:$F$17521,Profile!$B$2:$B$17521,$B25,Profile!$C$2:$C$17521,AS$8))*$C$6</f>
        <v>0</v>
      </c>
      <c r="AT25" s="162">
        <f>(SUMIFS(Profile!$F$2:$F$17521,Profile!$B$2:$B$17521,$B25,Profile!$C$2:$C$17521,AT$8))*$C$6</f>
        <v>0</v>
      </c>
      <c r="AU25" s="162">
        <f>(SUMIFS(Profile!$F$2:$F$17521,Profile!$B$2:$B$17521,$B25,Profile!$C$2:$C$17521,AU$8))*$C$6</f>
        <v>0</v>
      </c>
      <c r="AV25" s="162">
        <f>(SUMIFS(Profile!$F$2:$F$17521,Profile!$B$2:$B$17521,$B25,Profile!$C$2:$C$17521,AV$8))*$C$6</f>
        <v>0</v>
      </c>
      <c r="AW25" s="162">
        <f>(SUMIFS(Profile!$F$2:$F$17521,Profile!$B$2:$B$17521,$B25,Profile!$C$2:$C$17521,AW$8))*$C$6</f>
        <v>0</v>
      </c>
      <c r="AX25" s="162">
        <f>(SUMIFS(Profile!$F$2:$F$17521,Profile!$B$2:$B$17521,$B25,Profile!$C$2:$C$17521,AX$8))*$C$6</f>
        <v>0</v>
      </c>
      <c r="AY25" s="162">
        <f>(SUMIFS(Profile!$F$2:$F$17521,Profile!$B$2:$B$17521,$B25,Profile!$C$2:$C$17521,AY$8))*$C$6</f>
        <v>0</v>
      </c>
      <c r="AZ25" s="162">
        <f>(SUMIFS(Profile!$F$2:$F$17521,Profile!$B$2:$B$17521,$B25,Profile!$C$2:$C$17521,AZ$8))*$C$6</f>
        <v>0</v>
      </c>
      <c r="BA25" s="162">
        <f t="shared" si="10"/>
        <v>0</v>
      </c>
      <c r="BB25" s="162">
        <f>(SUMIFS(Profile!$E$2:$E$17521,Profile!$B$2:$B$17521,$B25,Profile!$C$2:$C$17521,BB$8))*$C$9</f>
        <v>0</v>
      </c>
      <c r="BC25" s="162">
        <f>(SUMIFS(Profile!$E$2:$E$17521,Profile!$B$2:$B$17521,$B25,Profile!$C$2:$C$17521,BC$8))*$C$9</f>
        <v>0</v>
      </c>
      <c r="BD25" s="162">
        <f>(SUMIFS(Profile!$E$2:$E$17521,Profile!$B$2:$B$17521,$B25,Profile!$C$2:$C$17521,BD$8))*$C$9</f>
        <v>0</v>
      </c>
      <c r="BE25" s="162">
        <f>(SUMIFS(Profile!$E$2:$E$17521,Profile!$B$2:$B$17521,$B25,Profile!$C$2:$C$17521,BE$8))*$C$9</f>
        <v>0</v>
      </c>
      <c r="BF25" s="162">
        <f>(SUMIFS(Profile!$E$2:$E$17521,Profile!$B$2:$B$17521,$B25,Profile!$C$2:$C$17521,BF$8))*$C$9</f>
        <v>0</v>
      </c>
      <c r="BG25" s="162">
        <f>(SUMIFS(Profile!$E$2:$E$17521,Profile!$B$2:$B$17521,$B25,Profile!$C$2:$C$17521,BG$8))*$C$9</f>
        <v>0</v>
      </c>
      <c r="BH25" s="162">
        <f>(SUMIFS(Profile!$E$2:$E$17521,Profile!$B$2:$B$17521,$B25,Profile!$C$2:$C$17521,BH$8))*$C$9</f>
        <v>0</v>
      </c>
      <c r="BI25" s="162">
        <f>(SUMIFS(Profile!$E$2:$E$17521,Profile!$B$2:$B$17521,$B25,Profile!$C$2:$C$17521,BI$8))*$C$9</f>
        <v>0</v>
      </c>
      <c r="BJ25" s="162">
        <f>(SUMIFS(Profile!$E$2:$E$17521,Profile!$B$2:$B$17521,$B25,Profile!$C$2:$C$17521,BJ$8))*$C$9</f>
        <v>0</v>
      </c>
      <c r="BK25" s="162">
        <f>(SUMIFS(Profile!$E$2:$E$17521,Profile!$B$2:$B$17521,$B25,Profile!$C$2:$C$17521,BK$8))*$C$9</f>
        <v>0</v>
      </c>
      <c r="BL25" s="162">
        <f>(SUMIFS(Profile!$E$2:$E$17521,Profile!$B$2:$B$17521,$B25,Profile!$C$2:$C$17521,BL$8))*$C$9</f>
        <v>0</v>
      </c>
      <c r="BM25" s="162">
        <f>(SUMIFS(Profile!$E$2:$E$17521,Profile!$B$2:$B$17521,$B25,Profile!$C$2:$C$17521,BM$8))*$C$9</f>
        <v>0</v>
      </c>
      <c r="BN25" s="162">
        <f>(SUMIFS(Profile!$E$2:$E$17521,Profile!$B$2:$B$17521,$B25,Profile!$C$2:$C$17521,BN$8))*$C$9</f>
        <v>0</v>
      </c>
      <c r="BO25" s="162">
        <f>(SUMIFS(Profile!$E$2:$E$17521,Profile!$B$2:$B$17521,$B25,Profile!$C$2:$C$17521,BO$8))*$C$9</f>
        <v>0</v>
      </c>
      <c r="BP25" s="162">
        <f>(SUMIFS(Profile!$E$2:$E$17521,Profile!$B$2:$B$17521,$B25,Profile!$C$2:$C$17521,BP$8))*$C$9</f>
        <v>0</v>
      </c>
      <c r="BQ25" s="162">
        <f>(SUMIFS(Profile!$E$2:$E$17521,Profile!$B$2:$B$17521,$B25,Profile!$C$2:$C$17521,BQ$8))*$C$9</f>
        <v>0</v>
      </c>
      <c r="BR25" s="162">
        <f>(SUMIFS(Profile!$E$2:$E$17521,Profile!$B$2:$B$17521,$B25,Profile!$C$2:$C$17521,BR$8))*$C$9</f>
        <v>0</v>
      </c>
      <c r="BS25" s="162">
        <f>(SUMIFS(Profile!$E$2:$E$17521,Profile!$B$2:$B$17521,$B25,Profile!$C$2:$C$17521,BS$8))*$C$9</f>
        <v>0</v>
      </c>
      <c r="BT25" s="162">
        <f>(SUMIFS(Profile!$E$2:$E$17521,Profile!$B$2:$B$17521,$B25,Profile!$C$2:$C$17521,BT$8))*$C$9</f>
        <v>0</v>
      </c>
      <c r="BU25" s="162">
        <f>(SUMIFS(Profile!$E$2:$E$17521,Profile!$B$2:$B$17521,$B25,Profile!$C$2:$C$17521,BU$8))*$C$9</f>
        <v>0</v>
      </c>
      <c r="BV25" s="162">
        <f>(SUMIFS(Profile!$E$2:$E$17521,Profile!$B$2:$B$17521,$B25,Profile!$C$2:$C$17521,BV$8))*$C$9</f>
        <v>0</v>
      </c>
      <c r="BW25" s="162">
        <f>(SUMIFS(Profile!$E$2:$E$17521,Profile!$B$2:$B$17521,$B25,Profile!$C$2:$C$17521,BW$8))*$C$9</f>
        <v>0</v>
      </c>
      <c r="BX25" s="162">
        <f>(SUMIFS(Profile!$E$2:$E$17521,Profile!$B$2:$B$17521,$B25,Profile!$C$2:$C$17521,BX$8))*$C$9</f>
        <v>0</v>
      </c>
      <c r="BY25" s="162">
        <f>(SUMIFS(Profile!$E$2:$E$17521,Profile!$B$2:$B$17521,$B25,Profile!$C$2:$C$17521,BY$8))*$C$9</f>
        <v>0</v>
      </c>
      <c r="BZ25" s="162">
        <f>(SUMIFS(Profile!$E$2:$E$17521,Profile!$B$2:$B$17521,$B25,Profile!$C$2:$C$17521,BZ$8))*$C$9</f>
        <v>0</v>
      </c>
      <c r="CA25" s="162">
        <f>(SUMIFS(Profile!$E$2:$E$17521,Profile!$B$2:$B$17521,$B25,Profile!$C$2:$C$17521,CA$8))*$C$9</f>
        <v>0</v>
      </c>
      <c r="CB25" s="162">
        <f>(SUMIFS(Profile!$E$2:$E$17521,Profile!$B$2:$B$17521,$B25,Profile!$C$2:$C$17521,CB$8))*$C$9</f>
        <v>0</v>
      </c>
      <c r="CC25" s="162">
        <f>(SUMIFS(Profile!$E$2:$E$17521,Profile!$B$2:$B$17521,$B25,Profile!$C$2:$C$17521,CC$8))*$C$9</f>
        <v>0</v>
      </c>
      <c r="CD25" s="162">
        <f>(SUMIFS(Profile!$E$2:$E$17521,Profile!$B$2:$B$17521,$B25,Profile!$C$2:$C$17521,CD$8))*$C$9</f>
        <v>0</v>
      </c>
      <c r="CE25" s="162">
        <f>(SUMIFS(Profile!$E$2:$E$17521,Profile!$B$2:$B$17521,$B25,Profile!$C$2:$C$17521,CE$8))*$C$9</f>
        <v>0</v>
      </c>
      <c r="CF25" s="162">
        <f>(SUMIFS(Profile!$E$2:$E$17521,Profile!$B$2:$B$17521,$B25,Profile!$C$2:$C$17521,CF$8))*$C$9</f>
        <v>0</v>
      </c>
      <c r="CG25" s="162">
        <f>(SUMIFS(Profile!$E$2:$E$17521,Profile!$B$2:$B$17521,$B25,Profile!$C$2:$C$17521,CG$8))*$C$9</f>
        <v>0</v>
      </c>
      <c r="CH25" s="162">
        <f>(SUMIFS(Profile!$E$2:$E$17521,Profile!$B$2:$B$17521,$B25,Profile!$C$2:$C$17521,CH$8))*$C$9</f>
        <v>0</v>
      </c>
      <c r="CI25" s="162">
        <f>(SUMIFS(Profile!$E$2:$E$17521,Profile!$B$2:$B$17521,$B25,Profile!$C$2:$C$17521,CI$8))*$C$9</f>
        <v>0</v>
      </c>
      <c r="CJ25" s="162">
        <f>(SUMIFS(Profile!$E$2:$E$17521,Profile!$B$2:$B$17521,$B25,Profile!$C$2:$C$17521,CJ$8))*$C$9</f>
        <v>0</v>
      </c>
      <c r="CK25" s="162">
        <f>(SUMIFS(Profile!$E$2:$E$17521,Profile!$B$2:$B$17521,$B25,Profile!$C$2:$C$17521,CK$8))*$C$9</f>
        <v>0</v>
      </c>
      <c r="CL25" s="162">
        <f>(SUMIFS(Profile!$E$2:$E$17521,Profile!$B$2:$B$17521,$B25,Profile!$C$2:$C$17521,CL$8))*$C$9</f>
        <v>0</v>
      </c>
      <c r="CM25" s="162">
        <f>(SUMIFS(Profile!$E$2:$E$17521,Profile!$B$2:$B$17521,$B25,Profile!$C$2:$C$17521,CM$8))*$C$9</f>
        <v>0</v>
      </c>
      <c r="CN25" s="162">
        <f>(SUMIFS(Profile!$E$2:$E$17521,Profile!$B$2:$B$17521,$B25,Profile!$C$2:$C$17521,CN$8))*$C$9</f>
        <v>0</v>
      </c>
      <c r="CO25" s="162">
        <f>(SUMIFS(Profile!$E$2:$E$17521,Profile!$B$2:$B$17521,$B25,Profile!$C$2:$C$17521,CO$8))*$C$9</f>
        <v>0</v>
      </c>
      <c r="CP25" s="162">
        <f>(SUMIFS(Profile!$E$2:$E$17521,Profile!$B$2:$B$17521,$B25,Profile!$C$2:$C$17521,CP$8))*$C$9</f>
        <v>0</v>
      </c>
      <c r="CQ25" s="162">
        <f>(SUMIFS(Profile!$E$2:$E$17521,Profile!$B$2:$B$17521,$B25,Profile!$C$2:$C$17521,CQ$8))*$C$9</f>
        <v>0</v>
      </c>
      <c r="CR25" s="162">
        <f>(SUMIFS(Profile!$E$2:$E$17521,Profile!$B$2:$B$17521,$B25,Profile!$C$2:$C$17521,CR$8))*$C$9</f>
        <v>0</v>
      </c>
      <c r="CS25" s="162">
        <f>(SUMIFS(Profile!$E$2:$E$17521,Profile!$B$2:$B$17521,$B25,Profile!$C$2:$C$17521,CS$8))*$C$9</f>
        <v>0</v>
      </c>
      <c r="CT25" s="162">
        <f>(SUMIFS(Profile!$E$2:$E$17521,Profile!$B$2:$B$17521,$B25,Profile!$C$2:$C$17521,CT$8))*$C$9</f>
        <v>0</v>
      </c>
      <c r="CU25" s="162">
        <f>(SUMIFS(Profile!$E$2:$E$17521,Profile!$B$2:$B$17521,$B25,Profile!$C$2:$C$17521,CU$8))*$C$9</f>
        <v>0</v>
      </c>
      <c r="CV25" s="162">
        <f>(SUMIFS(Profile!$E$2:$E$17521,Profile!$B$2:$B$17521,$B25,Profile!$C$2:$C$17521,CV$8))*$C$9</f>
        <v>0</v>
      </c>
      <c r="CW25" s="162">
        <f>(SUMIFS(Profile!$E$2:$E$17521,Profile!$B$2:$B$17521,$B25,Profile!$C$2:$C$17521,CW$8))*$C$9</f>
        <v>0</v>
      </c>
      <c r="CX25" s="162">
        <f t="shared" si="11"/>
        <v>0</v>
      </c>
      <c r="CY25" s="162">
        <f t="shared" ref="CY25:ET25" si="86">MAX(BB25-E25,0)</f>
        <v>0</v>
      </c>
      <c r="CZ25" s="162">
        <f t="shared" si="86"/>
        <v>0</v>
      </c>
      <c r="DA25" s="162">
        <f t="shared" si="86"/>
        <v>0</v>
      </c>
      <c r="DB25" s="162">
        <f t="shared" si="86"/>
        <v>0</v>
      </c>
      <c r="DC25" s="162">
        <f t="shared" si="86"/>
        <v>0</v>
      </c>
      <c r="DD25" s="162">
        <f t="shared" si="86"/>
        <v>0</v>
      </c>
      <c r="DE25" s="162">
        <f t="shared" si="86"/>
        <v>0</v>
      </c>
      <c r="DF25" s="162">
        <f t="shared" si="86"/>
        <v>0</v>
      </c>
      <c r="DG25" s="162">
        <f t="shared" si="86"/>
        <v>0</v>
      </c>
      <c r="DH25" s="162">
        <f t="shared" si="86"/>
        <v>0</v>
      </c>
      <c r="DI25" s="162">
        <f t="shared" si="86"/>
        <v>0</v>
      </c>
      <c r="DJ25" s="162">
        <f t="shared" si="86"/>
        <v>0</v>
      </c>
      <c r="DK25" s="162">
        <f t="shared" si="86"/>
        <v>0</v>
      </c>
      <c r="DL25" s="162">
        <f t="shared" si="86"/>
        <v>0</v>
      </c>
      <c r="DM25" s="162">
        <f t="shared" si="86"/>
        <v>0</v>
      </c>
      <c r="DN25" s="162">
        <f t="shared" si="86"/>
        <v>0</v>
      </c>
      <c r="DO25" s="162">
        <f t="shared" si="86"/>
        <v>0</v>
      </c>
      <c r="DP25" s="162">
        <f t="shared" si="86"/>
        <v>0</v>
      </c>
      <c r="DQ25" s="162">
        <f t="shared" si="86"/>
        <v>0</v>
      </c>
      <c r="DR25" s="162">
        <f t="shared" si="86"/>
        <v>0</v>
      </c>
      <c r="DS25" s="162">
        <f t="shared" si="86"/>
        <v>0</v>
      </c>
      <c r="DT25" s="162">
        <f t="shared" si="86"/>
        <v>0</v>
      </c>
      <c r="DU25" s="162">
        <f t="shared" si="86"/>
        <v>0</v>
      </c>
      <c r="DV25" s="162">
        <f t="shared" si="86"/>
        <v>0</v>
      </c>
      <c r="DW25" s="162">
        <f t="shared" si="86"/>
        <v>0</v>
      </c>
      <c r="DX25" s="162">
        <f t="shared" si="86"/>
        <v>0</v>
      </c>
      <c r="DY25" s="162">
        <f t="shared" si="86"/>
        <v>0</v>
      </c>
      <c r="DZ25" s="162">
        <f t="shared" si="86"/>
        <v>0</v>
      </c>
      <c r="EA25" s="162">
        <f t="shared" si="86"/>
        <v>0</v>
      </c>
      <c r="EB25" s="162">
        <f t="shared" si="86"/>
        <v>0</v>
      </c>
      <c r="EC25" s="162">
        <f t="shared" si="86"/>
        <v>0</v>
      </c>
      <c r="ED25" s="162">
        <f t="shared" si="86"/>
        <v>0</v>
      </c>
      <c r="EE25" s="162">
        <f t="shared" si="86"/>
        <v>0</v>
      </c>
      <c r="EF25" s="162">
        <f t="shared" si="86"/>
        <v>0</v>
      </c>
      <c r="EG25" s="162">
        <f t="shared" si="86"/>
        <v>0</v>
      </c>
      <c r="EH25" s="162">
        <f t="shared" si="86"/>
        <v>0</v>
      </c>
      <c r="EI25" s="162">
        <f t="shared" si="86"/>
        <v>0</v>
      </c>
      <c r="EJ25" s="162">
        <f t="shared" si="86"/>
        <v>0</v>
      </c>
      <c r="EK25" s="162">
        <f t="shared" si="86"/>
        <v>0</v>
      </c>
      <c r="EL25" s="162">
        <f t="shared" si="86"/>
        <v>0</v>
      </c>
      <c r="EM25" s="162">
        <f t="shared" si="86"/>
        <v>0</v>
      </c>
      <c r="EN25" s="162">
        <f t="shared" si="86"/>
        <v>0</v>
      </c>
      <c r="EO25" s="162">
        <f t="shared" si="86"/>
        <v>0</v>
      </c>
      <c r="EP25" s="162">
        <f t="shared" si="86"/>
        <v>0</v>
      </c>
      <c r="EQ25" s="162">
        <f t="shared" si="86"/>
        <v>0</v>
      </c>
      <c r="ER25" s="162">
        <f t="shared" si="86"/>
        <v>0</v>
      </c>
      <c r="ES25" s="162">
        <f t="shared" si="86"/>
        <v>0</v>
      </c>
      <c r="ET25" s="162">
        <f t="shared" si="86"/>
        <v>0</v>
      </c>
      <c r="EU25" s="162">
        <f t="shared" si="13"/>
        <v>0</v>
      </c>
      <c r="EV25" s="162">
        <f t="shared" ref="EV25:GQ25" si="87">BB25-CY25</f>
        <v>0</v>
      </c>
      <c r="EW25" s="162">
        <f t="shared" si="87"/>
        <v>0</v>
      </c>
      <c r="EX25" s="162">
        <f t="shared" si="87"/>
        <v>0</v>
      </c>
      <c r="EY25" s="162">
        <f t="shared" si="87"/>
        <v>0</v>
      </c>
      <c r="EZ25" s="162">
        <f t="shared" si="87"/>
        <v>0</v>
      </c>
      <c r="FA25" s="162">
        <f t="shared" si="87"/>
        <v>0</v>
      </c>
      <c r="FB25" s="162">
        <f t="shared" si="87"/>
        <v>0</v>
      </c>
      <c r="FC25" s="162">
        <f t="shared" si="87"/>
        <v>0</v>
      </c>
      <c r="FD25" s="162">
        <f t="shared" si="87"/>
        <v>0</v>
      </c>
      <c r="FE25" s="162">
        <f t="shared" si="87"/>
        <v>0</v>
      </c>
      <c r="FF25" s="162">
        <f t="shared" si="87"/>
        <v>0</v>
      </c>
      <c r="FG25" s="162">
        <f t="shared" si="87"/>
        <v>0</v>
      </c>
      <c r="FH25" s="162">
        <f t="shared" si="87"/>
        <v>0</v>
      </c>
      <c r="FI25" s="162">
        <f t="shared" si="87"/>
        <v>0</v>
      </c>
      <c r="FJ25" s="162">
        <f t="shared" si="87"/>
        <v>0</v>
      </c>
      <c r="FK25" s="162">
        <f t="shared" si="87"/>
        <v>0</v>
      </c>
      <c r="FL25" s="162">
        <f t="shared" si="87"/>
        <v>0</v>
      </c>
      <c r="FM25" s="162">
        <f t="shared" si="87"/>
        <v>0</v>
      </c>
      <c r="FN25" s="162">
        <f t="shared" si="87"/>
        <v>0</v>
      </c>
      <c r="FO25" s="162">
        <f t="shared" si="87"/>
        <v>0</v>
      </c>
      <c r="FP25" s="162">
        <f t="shared" si="87"/>
        <v>0</v>
      </c>
      <c r="FQ25" s="162">
        <f t="shared" si="87"/>
        <v>0</v>
      </c>
      <c r="FR25" s="162">
        <f t="shared" si="87"/>
        <v>0</v>
      </c>
      <c r="FS25" s="162">
        <f t="shared" si="87"/>
        <v>0</v>
      </c>
      <c r="FT25" s="162">
        <f t="shared" si="87"/>
        <v>0</v>
      </c>
      <c r="FU25" s="162">
        <f t="shared" si="87"/>
        <v>0</v>
      </c>
      <c r="FV25" s="162">
        <f t="shared" si="87"/>
        <v>0</v>
      </c>
      <c r="FW25" s="162">
        <f t="shared" si="87"/>
        <v>0</v>
      </c>
      <c r="FX25" s="162">
        <f t="shared" si="87"/>
        <v>0</v>
      </c>
      <c r="FY25" s="162">
        <f t="shared" si="87"/>
        <v>0</v>
      </c>
      <c r="FZ25" s="162">
        <f t="shared" si="87"/>
        <v>0</v>
      </c>
      <c r="GA25" s="162">
        <f t="shared" si="87"/>
        <v>0</v>
      </c>
      <c r="GB25" s="162">
        <f t="shared" si="87"/>
        <v>0</v>
      </c>
      <c r="GC25" s="162">
        <f t="shared" si="87"/>
        <v>0</v>
      </c>
      <c r="GD25" s="162">
        <f t="shared" si="87"/>
        <v>0</v>
      </c>
      <c r="GE25" s="162">
        <f t="shared" si="87"/>
        <v>0</v>
      </c>
      <c r="GF25" s="162">
        <f t="shared" si="87"/>
        <v>0</v>
      </c>
      <c r="GG25" s="162">
        <f t="shared" si="87"/>
        <v>0</v>
      </c>
      <c r="GH25" s="162">
        <f t="shared" si="87"/>
        <v>0</v>
      </c>
      <c r="GI25" s="162">
        <f t="shared" si="87"/>
        <v>0</v>
      </c>
      <c r="GJ25" s="162">
        <f t="shared" si="87"/>
        <v>0</v>
      </c>
      <c r="GK25" s="162">
        <f t="shared" si="87"/>
        <v>0</v>
      </c>
      <c r="GL25" s="162">
        <f t="shared" si="87"/>
        <v>0</v>
      </c>
      <c r="GM25" s="162">
        <f t="shared" si="87"/>
        <v>0</v>
      </c>
      <c r="GN25" s="162">
        <f t="shared" si="87"/>
        <v>0</v>
      </c>
      <c r="GO25" s="162">
        <f t="shared" si="87"/>
        <v>0</v>
      </c>
      <c r="GP25" s="162">
        <f t="shared" si="87"/>
        <v>0</v>
      </c>
      <c r="GQ25" s="162">
        <f t="shared" si="87"/>
        <v>0</v>
      </c>
      <c r="GR25" s="162">
        <f t="shared" si="15"/>
        <v>0</v>
      </c>
      <c r="GS25" s="162">
        <f t="shared" ref="GS25:IN25" si="88">E25-EV25</f>
        <v>0</v>
      </c>
      <c r="GT25" s="162">
        <f t="shared" si="88"/>
        <v>0</v>
      </c>
      <c r="GU25" s="162">
        <f t="shared" si="88"/>
        <v>0</v>
      </c>
      <c r="GV25" s="162">
        <f t="shared" si="88"/>
        <v>0</v>
      </c>
      <c r="GW25" s="162">
        <f t="shared" si="88"/>
        <v>0</v>
      </c>
      <c r="GX25" s="162">
        <f t="shared" si="88"/>
        <v>0</v>
      </c>
      <c r="GY25" s="162">
        <f t="shared" si="88"/>
        <v>0</v>
      </c>
      <c r="GZ25" s="162">
        <f t="shared" si="88"/>
        <v>0</v>
      </c>
      <c r="HA25" s="162">
        <f t="shared" si="88"/>
        <v>0</v>
      </c>
      <c r="HB25" s="162">
        <f t="shared" si="88"/>
        <v>0</v>
      </c>
      <c r="HC25" s="162">
        <f t="shared" si="88"/>
        <v>0</v>
      </c>
      <c r="HD25" s="162">
        <f t="shared" si="88"/>
        <v>0</v>
      </c>
      <c r="HE25" s="162">
        <f t="shared" si="88"/>
        <v>0</v>
      </c>
      <c r="HF25" s="162">
        <f t="shared" si="88"/>
        <v>0</v>
      </c>
      <c r="HG25" s="162">
        <f t="shared" si="88"/>
        <v>0</v>
      </c>
      <c r="HH25" s="162">
        <f t="shared" si="88"/>
        <v>0</v>
      </c>
      <c r="HI25" s="162">
        <f t="shared" si="88"/>
        <v>0</v>
      </c>
      <c r="HJ25" s="162">
        <f t="shared" si="88"/>
        <v>0</v>
      </c>
      <c r="HK25" s="162">
        <f t="shared" si="88"/>
        <v>0</v>
      </c>
      <c r="HL25" s="162">
        <f t="shared" si="88"/>
        <v>0</v>
      </c>
      <c r="HM25" s="162">
        <f t="shared" si="88"/>
        <v>0</v>
      </c>
      <c r="HN25" s="162">
        <f t="shared" si="88"/>
        <v>0</v>
      </c>
      <c r="HO25" s="162">
        <f t="shared" si="88"/>
        <v>0</v>
      </c>
      <c r="HP25" s="162">
        <f t="shared" si="88"/>
        <v>0</v>
      </c>
      <c r="HQ25" s="162">
        <f t="shared" si="88"/>
        <v>0</v>
      </c>
      <c r="HR25" s="162">
        <f t="shared" si="88"/>
        <v>0</v>
      </c>
      <c r="HS25" s="162">
        <f t="shared" si="88"/>
        <v>0</v>
      </c>
      <c r="HT25" s="162">
        <f t="shared" si="88"/>
        <v>0</v>
      </c>
      <c r="HU25" s="162">
        <f t="shared" si="88"/>
        <v>0</v>
      </c>
      <c r="HV25" s="162">
        <f t="shared" si="88"/>
        <v>0</v>
      </c>
      <c r="HW25" s="162">
        <f t="shared" si="88"/>
        <v>0</v>
      </c>
      <c r="HX25" s="162">
        <f t="shared" si="88"/>
        <v>0</v>
      </c>
      <c r="HY25" s="162">
        <f t="shared" si="88"/>
        <v>0</v>
      </c>
      <c r="HZ25" s="162">
        <f t="shared" si="88"/>
        <v>0</v>
      </c>
      <c r="IA25" s="162">
        <f t="shared" si="88"/>
        <v>0</v>
      </c>
      <c r="IB25" s="162">
        <f t="shared" si="88"/>
        <v>0</v>
      </c>
      <c r="IC25" s="162">
        <f t="shared" si="88"/>
        <v>0</v>
      </c>
      <c r="ID25" s="162">
        <f t="shared" si="88"/>
        <v>0</v>
      </c>
      <c r="IE25" s="162">
        <f t="shared" si="88"/>
        <v>0</v>
      </c>
      <c r="IF25" s="162">
        <f t="shared" si="88"/>
        <v>0</v>
      </c>
      <c r="IG25" s="162">
        <f t="shared" si="88"/>
        <v>0</v>
      </c>
      <c r="IH25" s="162">
        <f t="shared" si="88"/>
        <v>0</v>
      </c>
      <c r="II25" s="162">
        <f t="shared" si="88"/>
        <v>0</v>
      </c>
      <c r="IJ25" s="162">
        <f t="shared" si="88"/>
        <v>0</v>
      </c>
      <c r="IK25" s="162">
        <f t="shared" si="88"/>
        <v>0</v>
      </c>
      <c r="IL25" s="162">
        <f t="shared" si="88"/>
        <v>0</v>
      </c>
      <c r="IM25" s="162">
        <f t="shared" si="88"/>
        <v>0</v>
      </c>
      <c r="IN25" s="162">
        <f t="shared" si="88"/>
        <v>0</v>
      </c>
      <c r="IO25" s="162">
        <f t="shared" si="17"/>
        <v>0</v>
      </c>
      <c r="IP25" s="162">
        <f t="shared" si="23"/>
        <v>0</v>
      </c>
      <c r="IQ25" s="162">
        <f t="shared" ref="IQ25:KK25" si="89">MAX((MIN(CZ25+IP25,$IO$7))-GT25,0)</f>
        <v>0</v>
      </c>
      <c r="IR25" s="162">
        <f t="shared" si="89"/>
        <v>0</v>
      </c>
      <c r="IS25" s="162">
        <f t="shared" si="89"/>
        <v>0</v>
      </c>
      <c r="IT25" s="162">
        <f t="shared" si="89"/>
        <v>0</v>
      </c>
      <c r="IU25" s="162">
        <f t="shared" si="89"/>
        <v>0</v>
      </c>
      <c r="IV25" s="162">
        <f t="shared" si="89"/>
        <v>0</v>
      </c>
      <c r="IW25" s="162">
        <f t="shared" si="89"/>
        <v>0</v>
      </c>
      <c r="IX25" s="162">
        <f t="shared" si="89"/>
        <v>0</v>
      </c>
      <c r="IY25" s="162">
        <f t="shared" si="89"/>
        <v>0</v>
      </c>
      <c r="IZ25" s="162">
        <f t="shared" si="89"/>
        <v>0</v>
      </c>
      <c r="JA25" s="162">
        <f t="shared" si="89"/>
        <v>0</v>
      </c>
      <c r="JB25" s="162">
        <f t="shared" si="89"/>
        <v>0</v>
      </c>
      <c r="JC25" s="162">
        <f t="shared" si="89"/>
        <v>0</v>
      </c>
      <c r="JD25" s="162">
        <f t="shared" si="89"/>
        <v>0</v>
      </c>
      <c r="JE25" s="162">
        <f t="shared" si="89"/>
        <v>0</v>
      </c>
      <c r="JF25" s="162">
        <f t="shared" si="89"/>
        <v>0</v>
      </c>
      <c r="JG25" s="162">
        <f t="shared" si="89"/>
        <v>0</v>
      </c>
      <c r="JH25" s="162">
        <f t="shared" si="89"/>
        <v>0</v>
      </c>
      <c r="JI25" s="162">
        <f t="shared" si="89"/>
        <v>0</v>
      </c>
      <c r="JJ25" s="162">
        <f t="shared" si="89"/>
        <v>0</v>
      </c>
      <c r="JK25" s="162">
        <f t="shared" si="89"/>
        <v>0</v>
      </c>
      <c r="JL25" s="162">
        <f t="shared" si="89"/>
        <v>0</v>
      </c>
      <c r="JM25" s="162">
        <f t="shared" si="89"/>
        <v>0</v>
      </c>
      <c r="JN25" s="162">
        <f t="shared" si="89"/>
        <v>0</v>
      </c>
      <c r="JO25" s="162">
        <f t="shared" si="89"/>
        <v>0</v>
      </c>
      <c r="JP25" s="162">
        <f t="shared" si="89"/>
        <v>0</v>
      </c>
      <c r="JQ25" s="162">
        <f t="shared" si="89"/>
        <v>0</v>
      </c>
      <c r="JR25" s="162">
        <f t="shared" si="89"/>
        <v>0</v>
      </c>
      <c r="JS25" s="162">
        <f t="shared" si="89"/>
        <v>0</v>
      </c>
      <c r="JT25" s="162">
        <f t="shared" si="89"/>
        <v>0</v>
      </c>
      <c r="JU25" s="162">
        <f t="shared" si="89"/>
        <v>0</v>
      </c>
      <c r="JV25" s="162">
        <f t="shared" si="89"/>
        <v>0</v>
      </c>
      <c r="JW25" s="162">
        <f t="shared" si="89"/>
        <v>0</v>
      </c>
      <c r="JX25" s="162">
        <f t="shared" si="89"/>
        <v>0</v>
      </c>
      <c r="JY25" s="162">
        <f t="shared" si="89"/>
        <v>0</v>
      </c>
      <c r="JZ25" s="162">
        <f t="shared" si="89"/>
        <v>0</v>
      </c>
      <c r="KA25" s="162">
        <f t="shared" si="89"/>
        <v>0</v>
      </c>
      <c r="KB25" s="162">
        <f t="shared" si="89"/>
        <v>0</v>
      </c>
      <c r="KC25" s="162">
        <f t="shared" si="89"/>
        <v>0</v>
      </c>
      <c r="KD25" s="162">
        <f t="shared" si="89"/>
        <v>0</v>
      </c>
      <c r="KE25" s="162">
        <f t="shared" si="89"/>
        <v>0</v>
      </c>
      <c r="KF25" s="162">
        <f t="shared" si="89"/>
        <v>0</v>
      </c>
      <c r="KG25" s="162">
        <f t="shared" si="89"/>
        <v>0</v>
      </c>
      <c r="KH25" s="162">
        <f t="shared" si="89"/>
        <v>0</v>
      </c>
      <c r="KI25" s="162">
        <f t="shared" si="89"/>
        <v>0</v>
      </c>
      <c r="KJ25" s="162">
        <f t="shared" si="89"/>
        <v>0</v>
      </c>
      <c r="KK25" s="162">
        <f t="shared" si="89"/>
        <v>0</v>
      </c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</row>
    <row r="26" ht="14.25" customHeight="1" spans="1:326" x14ac:dyDescent="0.25">
      <c r="A26" s="1">
        <v>1</v>
      </c>
      <c r="B26" s="1">
        <f t="shared" ref="B26:C26" si="90">B25+1</f>
        <v>16</v>
      </c>
      <c r="C26" s="232">
        <f t="shared" si="90"/>
        <v>43481</v>
      </c>
      <c r="D26" s="162">
        <f t="shared" si="9"/>
        <v>0</v>
      </c>
      <c r="E26" s="162">
        <f>(SUMIFS(Profile!$F$2:$F$17521,Profile!$B$2:$B$17521,$B26,Profile!$C$2:$C$17521,E$8))*$C$6</f>
        <v>0</v>
      </c>
      <c r="F26" s="162">
        <f>(SUMIFS(Profile!$F$2:$F$17521,Profile!$B$2:$B$17521,$B26,Profile!$C$2:$C$17521,F$8))*$C$6</f>
        <v>0</v>
      </c>
      <c r="G26" s="162">
        <f>(SUMIFS(Profile!$F$2:$F$17521,Profile!$B$2:$B$17521,$B26,Profile!$C$2:$C$17521,G$8))*$C$6</f>
        <v>0</v>
      </c>
      <c r="H26" s="162">
        <f>(SUMIFS(Profile!$F$2:$F$17521,Profile!$B$2:$B$17521,$B26,Profile!$C$2:$C$17521,H$8))*$C$6</f>
        <v>0</v>
      </c>
      <c r="I26" s="162">
        <f>(SUMIFS(Profile!$F$2:$F$17521,Profile!$B$2:$B$17521,$B26,Profile!$C$2:$C$17521,I$8))*$C$6</f>
        <v>0</v>
      </c>
      <c r="J26" s="162">
        <f>(SUMIFS(Profile!$F$2:$F$17521,Profile!$B$2:$B$17521,$B26,Profile!$C$2:$C$17521,J$8))*$C$6</f>
        <v>0</v>
      </c>
      <c r="K26" s="162">
        <f>(SUMIFS(Profile!$F$2:$F$17521,Profile!$B$2:$B$17521,$B26,Profile!$C$2:$C$17521,K$8))*$C$6</f>
        <v>0</v>
      </c>
      <c r="L26" s="162">
        <f>(SUMIFS(Profile!$F$2:$F$17521,Profile!$B$2:$B$17521,$B26,Profile!$C$2:$C$17521,L$8))*$C$6</f>
        <v>0</v>
      </c>
      <c r="M26" s="162">
        <f>(SUMIFS(Profile!$F$2:$F$17521,Profile!$B$2:$B$17521,$B26,Profile!$C$2:$C$17521,M$8))*$C$6</f>
        <v>0</v>
      </c>
      <c r="N26" s="162">
        <f>(SUMIFS(Profile!$F$2:$F$17521,Profile!$B$2:$B$17521,$B26,Profile!$C$2:$C$17521,N$8))*$C$6</f>
        <v>0</v>
      </c>
      <c r="O26" s="162">
        <f>(SUMIFS(Profile!$F$2:$F$17521,Profile!$B$2:$B$17521,$B26,Profile!$C$2:$C$17521,O$8))*$C$6</f>
        <v>0</v>
      </c>
      <c r="P26" s="162">
        <f>(SUMIFS(Profile!$F$2:$F$17521,Profile!$B$2:$B$17521,$B26,Profile!$C$2:$C$17521,P$8))*$C$6</f>
        <v>0</v>
      </c>
      <c r="Q26" s="162">
        <f>(SUMIFS(Profile!$F$2:$F$17521,Profile!$B$2:$B$17521,$B26,Profile!$C$2:$C$17521,Q$8))*$C$6</f>
        <v>0</v>
      </c>
      <c r="R26" s="162">
        <f>(SUMIFS(Profile!$F$2:$F$17521,Profile!$B$2:$B$17521,$B26,Profile!$C$2:$C$17521,R$8))*$C$6</f>
        <v>0</v>
      </c>
      <c r="S26" s="162">
        <f>(SUMIFS(Profile!$F$2:$F$17521,Profile!$B$2:$B$17521,$B26,Profile!$C$2:$C$17521,S$8))*$C$6</f>
        <v>0</v>
      </c>
      <c r="T26" s="162">
        <f>(SUMIFS(Profile!$F$2:$F$17521,Profile!$B$2:$B$17521,$B26,Profile!$C$2:$C$17521,T$8))*$C$6</f>
        <v>0</v>
      </c>
      <c r="U26" s="162">
        <f>(SUMIFS(Profile!$F$2:$F$17521,Profile!$B$2:$B$17521,$B26,Profile!$C$2:$C$17521,U$8))*$C$6</f>
        <v>0</v>
      </c>
      <c r="V26" s="162">
        <f>(SUMIFS(Profile!$F$2:$F$17521,Profile!$B$2:$B$17521,$B26,Profile!$C$2:$C$17521,V$8))*$C$6</f>
        <v>0</v>
      </c>
      <c r="W26" s="162">
        <f>(SUMIFS(Profile!$F$2:$F$17521,Profile!$B$2:$B$17521,$B26,Profile!$C$2:$C$17521,W$8))*$C$6</f>
        <v>0</v>
      </c>
      <c r="X26" s="162">
        <f>(SUMIFS(Profile!$F$2:$F$17521,Profile!$B$2:$B$17521,$B26,Profile!$C$2:$C$17521,X$8))*$C$6</f>
        <v>0</v>
      </c>
      <c r="Y26" s="162">
        <f>(SUMIFS(Profile!$F$2:$F$17521,Profile!$B$2:$B$17521,$B26,Profile!$C$2:$C$17521,Y$8))*$C$6</f>
        <v>0</v>
      </c>
      <c r="Z26" s="162">
        <f>(SUMIFS(Profile!$F$2:$F$17521,Profile!$B$2:$B$17521,$B26,Profile!$C$2:$C$17521,Z$8))*$C$6</f>
        <v>0</v>
      </c>
      <c r="AA26" s="162">
        <f>(SUMIFS(Profile!$F$2:$F$17521,Profile!$B$2:$B$17521,$B26,Profile!$C$2:$C$17521,AA$8))*$C$6</f>
        <v>0</v>
      </c>
      <c r="AB26" s="162">
        <f>(SUMIFS(Profile!$F$2:$F$17521,Profile!$B$2:$B$17521,$B26,Profile!$C$2:$C$17521,AB$8))*$C$6</f>
        <v>0</v>
      </c>
      <c r="AC26" s="162">
        <f>(SUMIFS(Profile!$F$2:$F$17521,Profile!$B$2:$B$17521,$B26,Profile!$C$2:$C$17521,AC$8))*$C$6</f>
        <v>0</v>
      </c>
      <c r="AD26" s="162">
        <f>(SUMIFS(Profile!$F$2:$F$17521,Profile!$B$2:$B$17521,$B26,Profile!$C$2:$C$17521,AD$8))*$C$6</f>
        <v>0</v>
      </c>
      <c r="AE26" s="162">
        <f>(SUMIFS(Profile!$F$2:$F$17521,Profile!$B$2:$B$17521,$B26,Profile!$C$2:$C$17521,AE$8))*$C$6</f>
        <v>0</v>
      </c>
      <c r="AF26" s="162">
        <f>(SUMIFS(Profile!$F$2:$F$17521,Profile!$B$2:$B$17521,$B26,Profile!$C$2:$C$17521,AF$8))*$C$6</f>
        <v>0</v>
      </c>
      <c r="AG26" s="162">
        <f>(SUMIFS(Profile!$F$2:$F$17521,Profile!$B$2:$B$17521,$B26,Profile!$C$2:$C$17521,AG$8))*$C$6</f>
        <v>0</v>
      </c>
      <c r="AH26" s="162">
        <f>(SUMIFS(Profile!$F$2:$F$17521,Profile!$B$2:$B$17521,$B26,Profile!$C$2:$C$17521,AH$8))*$C$6</f>
        <v>0</v>
      </c>
      <c r="AI26" s="162">
        <f>(SUMIFS(Profile!$F$2:$F$17521,Profile!$B$2:$B$17521,$B26,Profile!$C$2:$C$17521,AI$8))*$C$6</f>
        <v>0</v>
      </c>
      <c r="AJ26" s="162">
        <f>(SUMIFS(Profile!$F$2:$F$17521,Profile!$B$2:$B$17521,$B26,Profile!$C$2:$C$17521,AJ$8))*$C$6</f>
        <v>0</v>
      </c>
      <c r="AK26" s="162">
        <f>(SUMIFS(Profile!$F$2:$F$17521,Profile!$B$2:$B$17521,$B26,Profile!$C$2:$C$17521,AK$8))*$C$6</f>
        <v>0</v>
      </c>
      <c r="AL26" s="162">
        <f>(SUMIFS(Profile!$F$2:$F$17521,Profile!$B$2:$B$17521,$B26,Profile!$C$2:$C$17521,AL$8))*$C$6</f>
        <v>0</v>
      </c>
      <c r="AM26" s="162">
        <f>(SUMIFS(Profile!$F$2:$F$17521,Profile!$B$2:$B$17521,$B26,Profile!$C$2:$C$17521,AM$8))*$C$6</f>
        <v>0</v>
      </c>
      <c r="AN26" s="162">
        <f>(SUMIFS(Profile!$F$2:$F$17521,Profile!$B$2:$B$17521,$B26,Profile!$C$2:$C$17521,AN$8))*$C$6</f>
        <v>0</v>
      </c>
      <c r="AO26" s="162">
        <f>(SUMIFS(Profile!$F$2:$F$17521,Profile!$B$2:$B$17521,$B26,Profile!$C$2:$C$17521,AO$8))*$C$6</f>
        <v>0</v>
      </c>
      <c r="AP26" s="162">
        <f>(SUMIFS(Profile!$F$2:$F$17521,Profile!$B$2:$B$17521,$B26,Profile!$C$2:$C$17521,AP$8))*$C$6</f>
        <v>0</v>
      </c>
      <c r="AQ26" s="162">
        <f>(SUMIFS(Profile!$F$2:$F$17521,Profile!$B$2:$B$17521,$B26,Profile!$C$2:$C$17521,AQ$8))*$C$6</f>
        <v>0</v>
      </c>
      <c r="AR26" s="162">
        <f>(SUMIFS(Profile!$F$2:$F$17521,Profile!$B$2:$B$17521,$B26,Profile!$C$2:$C$17521,AR$8))*$C$6</f>
        <v>0</v>
      </c>
      <c r="AS26" s="162">
        <f>(SUMIFS(Profile!$F$2:$F$17521,Profile!$B$2:$B$17521,$B26,Profile!$C$2:$C$17521,AS$8))*$C$6</f>
        <v>0</v>
      </c>
      <c r="AT26" s="162">
        <f>(SUMIFS(Profile!$F$2:$F$17521,Profile!$B$2:$B$17521,$B26,Profile!$C$2:$C$17521,AT$8))*$C$6</f>
        <v>0</v>
      </c>
      <c r="AU26" s="162">
        <f>(SUMIFS(Profile!$F$2:$F$17521,Profile!$B$2:$B$17521,$B26,Profile!$C$2:$C$17521,AU$8))*$C$6</f>
        <v>0</v>
      </c>
      <c r="AV26" s="162">
        <f>(SUMIFS(Profile!$F$2:$F$17521,Profile!$B$2:$B$17521,$B26,Profile!$C$2:$C$17521,AV$8))*$C$6</f>
        <v>0</v>
      </c>
      <c r="AW26" s="162">
        <f>(SUMIFS(Profile!$F$2:$F$17521,Profile!$B$2:$B$17521,$B26,Profile!$C$2:$C$17521,AW$8))*$C$6</f>
        <v>0</v>
      </c>
      <c r="AX26" s="162">
        <f>(SUMIFS(Profile!$F$2:$F$17521,Profile!$B$2:$B$17521,$B26,Profile!$C$2:$C$17521,AX$8))*$C$6</f>
        <v>0</v>
      </c>
      <c r="AY26" s="162">
        <f>(SUMIFS(Profile!$F$2:$F$17521,Profile!$B$2:$B$17521,$B26,Profile!$C$2:$C$17521,AY$8))*$C$6</f>
        <v>0</v>
      </c>
      <c r="AZ26" s="162">
        <f>(SUMIFS(Profile!$F$2:$F$17521,Profile!$B$2:$B$17521,$B26,Profile!$C$2:$C$17521,AZ$8))*$C$6</f>
        <v>0</v>
      </c>
      <c r="BA26" s="162">
        <f t="shared" si="10"/>
        <v>0</v>
      </c>
      <c r="BB26" s="162">
        <f>(SUMIFS(Profile!$E$2:$E$17521,Profile!$B$2:$B$17521,$B26,Profile!$C$2:$C$17521,BB$8))*$C$9</f>
        <v>0</v>
      </c>
      <c r="BC26" s="162">
        <f>(SUMIFS(Profile!$E$2:$E$17521,Profile!$B$2:$B$17521,$B26,Profile!$C$2:$C$17521,BC$8))*$C$9</f>
        <v>0</v>
      </c>
      <c r="BD26" s="162">
        <f>(SUMIFS(Profile!$E$2:$E$17521,Profile!$B$2:$B$17521,$B26,Profile!$C$2:$C$17521,BD$8))*$C$9</f>
        <v>0</v>
      </c>
      <c r="BE26" s="162">
        <f>(SUMIFS(Profile!$E$2:$E$17521,Profile!$B$2:$B$17521,$B26,Profile!$C$2:$C$17521,BE$8))*$C$9</f>
        <v>0</v>
      </c>
      <c r="BF26" s="162">
        <f>(SUMIFS(Profile!$E$2:$E$17521,Profile!$B$2:$B$17521,$B26,Profile!$C$2:$C$17521,BF$8))*$C$9</f>
        <v>0</v>
      </c>
      <c r="BG26" s="162">
        <f>(SUMIFS(Profile!$E$2:$E$17521,Profile!$B$2:$B$17521,$B26,Profile!$C$2:$C$17521,BG$8))*$C$9</f>
        <v>0</v>
      </c>
      <c r="BH26" s="162">
        <f>(SUMIFS(Profile!$E$2:$E$17521,Profile!$B$2:$B$17521,$B26,Profile!$C$2:$C$17521,BH$8))*$C$9</f>
        <v>0</v>
      </c>
      <c r="BI26" s="162">
        <f>(SUMIFS(Profile!$E$2:$E$17521,Profile!$B$2:$B$17521,$B26,Profile!$C$2:$C$17521,BI$8))*$C$9</f>
        <v>0</v>
      </c>
      <c r="BJ26" s="162">
        <f>(SUMIFS(Profile!$E$2:$E$17521,Profile!$B$2:$B$17521,$B26,Profile!$C$2:$C$17521,BJ$8))*$C$9</f>
        <v>0</v>
      </c>
      <c r="BK26" s="162">
        <f>(SUMIFS(Profile!$E$2:$E$17521,Profile!$B$2:$B$17521,$B26,Profile!$C$2:$C$17521,BK$8))*$C$9</f>
        <v>0</v>
      </c>
      <c r="BL26" s="162">
        <f>(SUMIFS(Profile!$E$2:$E$17521,Profile!$B$2:$B$17521,$B26,Profile!$C$2:$C$17521,BL$8))*$C$9</f>
        <v>0</v>
      </c>
      <c r="BM26" s="162">
        <f>(SUMIFS(Profile!$E$2:$E$17521,Profile!$B$2:$B$17521,$B26,Profile!$C$2:$C$17521,BM$8))*$C$9</f>
        <v>0</v>
      </c>
      <c r="BN26" s="162">
        <f>(SUMIFS(Profile!$E$2:$E$17521,Profile!$B$2:$B$17521,$B26,Profile!$C$2:$C$17521,BN$8))*$C$9</f>
        <v>0</v>
      </c>
      <c r="BO26" s="162">
        <f>(SUMIFS(Profile!$E$2:$E$17521,Profile!$B$2:$B$17521,$B26,Profile!$C$2:$C$17521,BO$8))*$C$9</f>
        <v>0</v>
      </c>
      <c r="BP26" s="162">
        <f>(SUMIFS(Profile!$E$2:$E$17521,Profile!$B$2:$B$17521,$B26,Profile!$C$2:$C$17521,BP$8))*$C$9</f>
        <v>0</v>
      </c>
      <c r="BQ26" s="162">
        <f>(SUMIFS(Profile!$E$2:$E$17521,Profile!$B$2:$B$17521,$B26,Profile!$C$2:$C$17521,BQ$8))*$C$9</f>
        <v>0</v>
      </c>
      <c r="BR26" s="162">
        <f>(SUMIFS(Profile!$E$2:$E$17521,Profile!$B$2:$B$17521,$B26,Profile!$C$2:$C$17521,BR$8))*$C$9</f>
        <v>0</v>
      </c>
      <c r="BS26" s="162">
        <f>(SUMIFS(Profile!$E$2:$E$17521,Profile!$B$2:$B$17521,$B26,Profile!$C$2:$C$17521,BS$8))*$C$9</f>
        <v>0</v>
      </c>
      <c r="BT26" s="162">
        <f>(SUMIFS(Profile!$E$2:$E$17521,Profile!$B$2:$B$17521,$B26,Profile!$C$2:$C$17521,BT$8))*$C$9</f>
        <v>0</v>
      </c>
      <c r="BU26" s="162">
        <f>(SUMIFS(Profile!$E$2:$E$17521,Profile!$B$2:$B$17521,$B26,Profile!$C$2:$C$17521,BU$8))*$C$9</f>
        <v>0</v>
      </c>
      <c r="BV26" s="162">
        <f>(SUMIFS(Profile!$E$2:$E$17521,Profile!$B$2:$B$17521,$B26,Profile!$C$2:$C$17521,BV$8))*$C$9</f>
        <v>0</v>
      </c>
      <c r="BW26" s="162">
        <f>(SUMIFS(Profile!$E$2:$E$17521,Profile!$B$2:$B$17521,$B26,Profile!$C$2:$C$17521,BW$8))*$C$9</f>
        <v>0</v>
      </c>
      <c r="BX26" s="162">
        <f>(SUMIFS(Profile!$E$2:$E$17521,Profile!$B$2:$B$17521,$B26,Profile!$C$2:$C$17521,BX$8))*$C$9</f>
        <v>0</v>
      </c>
      <c r="BY26" s="162">
        <f>(SUMIFS(Profile!$E$2:$E$17521,Profile!$B$2:$B$17521,$B26,Profile!$C$2:$C$17521,BY$8))*$C$9</f>
        <v>0</v>
      </c>
      <c r="BZ26" s="162">
        <f>(SUMIFS(Profile!$E$2:$E$17521,Profile!$B$2:$B$17521,$B26,Profile!$C$2:$C$17521,BZ$8))*$C$9</f>
        <v>0</v>
      </c>
      <c r="CA26" s="162">
        <f>(SUMIFS(Profile!$E$2:$E$17521,Profile!$B$2:$B$17521,$B26,Profile!$C$2:$C$17521,CA$8))*$C$9</f>
        <v>0</v>
      </c>
      <c r="CB26" s="162">
        <f>(SUMIFS(Profile!$E$2:$E$17521,Profile!$B$2:$B$17521,$B26,Profile!$C$2:$C$17521,CB$8))*$C$9</f>
        <v>0</v>
      </c>
      <c r="CC26" s="162">
        <f>(SUMIFS(Profile!$E$2:$E$17521,Profile!$B$2:$B$17521,$B26,Profile!$C$2:$C$17521,CC$8))*$C$9</f>
        <v>0</v>
      </c>
      <c r="CD26" s="162">
        <f>(SUMIFS(Profile!$E$2:$E$17521,Profile!$B$2:$B$17521,$B26,Profile!$C$2:$C$17521,CD$8))*$C$9</f>
        <v>0</v>
      </c>
      <c r="CE26" s="162">
        <f>(SUMIFS(Profile!$E$2:$E$17521,Profile!$B$2:$B$17521,$B26,Profile!$C$2:$C$17521,CE$8))*$C$9</f>
        <v>0</v>
      </c>
      <c r="CF26" s="162">
        <f>(SUMIFS(Profile!$E$2:$E$17521,Profile!$B$2:$B$17521,$B26,Profile!$C$2:$C$17521,CF$8))*$C$9</f>
        <v>0</v>
      </c>
      <c r="CG26" s="162">
        <f>(SUMIFS(Profile!$E$2:$E$17521,Profile!$B$2:$B$17521,$B26,Profile!$C$2:$C$17521,CG$8))*$C$9</f>
        <v>0</v>
      </c>
      <c r="CH26" s="162">
        <f>(SUMIFS(Profile!$E$2:$E$17521,Profile!$B$2:$B$17521,$B26,Profile!$C$2:$C$17521,CH$8))*$C$9</f>
        <v>0</v>
      </c>
      <c r="CI26" s="162">
        <f>(SUMIFS(Profile!$E$2:$E$17521,Profile!$B$2:$B$17521,$B26,Profile!$C$2:$C$17521,CI$8))*$C$9</f>
        <v>0</v>
      </c>
      <c r="CJ26" s="162">
        <f>(SUMIFS(Profile!$E$2:$E$17521,Profile!$B$2:$B$17521,$B26,Profile!$C$2:$C$17521,CJ$8))*$C$9</f>
        <v>0</v>
      </c>
      <c r="CK26" s="162">
        <f>(SUMIFS(Profile!$E$2:$E$17521,Profile!$B$2:$B$17521,$B26,Profile!$C$2:$C$17521,CK$8))*$C$9</f>
        <v>0</v>
      </c>
      <c r="CL26" s="162">
        <f>(SUMIFS(Profile!$E$2:$E$17521,Profile!$B$2:$B$17521,$B26,Profile!$C$2:$C$17521,CL$8))*$C$9</f>
        <v>0</v>
      </c>
      <c r="CM26" s="162">
        <f>(SUMIFS(Profile!$E$2:$E$17521,Profile!$B$2:$B$17521,$B26,Profile!$C$2:$C$17521,CM$8))*$C$9</f>
        <v>0</v>
      </c>
      <c r="CN26" s="162">
        <f>(SUMIFS(Profile!$E$2:$E$17521,Profile!$B$2:$B$17521,$B26,Profile!$C$2:$C$17521,CN$8))*$C$9</f>
        <v>0</v>
      </c>
      <c r="CO26" s="162">
        <f>(SUMIFS(Profile!$E$2:$E$17521,Profile!$B$2:$B$17521,$B26,Profile!$C$2:$C$17521,CO$8))*$C$9</f>
        <v>0</v>
      </c>
      <c r="CP26" s="162">
        <f>(SUMIFS(Profile!$E$2:$E$17521,Profile!$B$2:$B$17521,$B26,Profile!$C$2:$C$17521,CP$8))*$C$9</f>
        <v>0</v>
      </c>
      <c r="CQ26" s="162">
        <f>(SUMIFS(Profile!$E$2:$E$17521,Profile!$B$2:$B$17521,$B26,Profile!$C$2:$C$17521,CQ$8))*$C$9</f>
        <v>0</v>
      </c>
      <c r="CR26" s="162">
        <f>(SUMIFS(Profile!$E$2:$E$17521,Profile!$B$2:$B$17521,$B26,Profile!$C$2:$C$17521,CR$8))*$C$9</f>
        <v>0</v>
      </c>
      <c r="CS26" s="162">
        <f>(SUMIFS(Profile!$E$2:$E$17521,Profile!$B$2:$B$17521,$B26,Profile!$C$2:$C$17521,CS$8))*$C$9</f>
        <v>0</v>
      </c>
      <c r="CT26" s="162">
        <f>(SUMIFS(Profile!$E$2:$E$17521,Profile!$B$2:$B$17521,$B26,Profile!$C$2:$C$17521,CT$8))*$C$9</f>
        <v>0</v>
      </c>
      <c r="CU26" s="162">
        <f>(SUMIFS(Profile!$E$2:$E$17521,Profile!$B$2:$B$17521,$B26,Profile!$C$2:$C$17521,CU$8))*$C$9</f>
        <v>0</v>
      </c>
      <c r="CV26" s="162">
        <f>(SUMIFS(Profile!$E$2:$E$17521,Profile!$B$2:$B$17521,$B26,Profile!$C$2:$C$17521,CV$8))*$C$9</f>
        <v>0</v>
      </c>
      <c r="CW26" s="162">
        <f>(SUMIFS(Profile!$E$2:$E$17521,Profile!$B$2:$B$17521,$B26,Profile!$C$2:$C$17521,CW$8))*$C$9</f>
        <v>0</v>
      </c>
      <c r="CX26" s="162">
        <f t="shared" si="11"/>
        <v>0</v>
      </c>
      <c r="CY26" s="162">
        <f t="shared" ref="CY26:ET26" si="91">MAX(BB26-E26,0)</f>
        <v>0</v>
      </c>
      <c r="CZ26" s="162">
        <f t="shared" si="91"/>
        <v>0</v>
      </c>
      <c r="DA26" s="162">
        <f t="shared" si="91"/>
        <v>0</v>
      </c>
      <c r="DB26" s="162">
        <f t="shared" si="91"/>
        <v>0</v>
      </c>
      <c r="DC26" s="162">
        <f t="shared" si="91"/>
        <v>0</v>
      </c>
      <c r="DD26" s="162">
        <f t="shared" si="91"/>
        <v>0</v>
      </c>
      <c r="DE26" s="162">
        <f t="shared" si="91"/>
        <v>0</v>
      </c>
      <c r="DF26" s="162">
        <f t="shared" si="91"/>
        <v>0</v>
      </c>
      <c r="DG26" s="162">
        <f t="shared" si="91"/>
        <v>0</v>
      </c>
      <c r="DH26" s="162">
        <f t="shared" si="91"/>
        <v>0</v>
      </c>
      <c r="DI26" s="162">
        <f t="shared" si="91"/>
        <v>0</v>
      </c>
      <c r="DJ26" s="162">
        <f t="shared" si="91"/>
        <v>0</v>
      </c>
      <c r="DK26" s="162">
        <f t="shared" si="91"/>
        <v>0</v>
      </c>
      <c r="DL26" s="162">
        <f t="shared" si="91"/>
        <v>0</v>
      </c>
      <c r="DM26" s="162">
        <f t="shared" si="91"/>
        <v>0</v>
      </c>
      <c r="DN26" s="162">
        <f t="shared" si="91"/>
        <v>0</v>
      </c>
      <c r="DO26" s="162">
        <f t="shared" si="91"/>
        <v>0</v>
      </c>
      <c r="DP26" s="162">
        <f t="shared" si="91"/>
        <v>0</v>
      </c>
      <c r="DQ26" s="162">
        <f t="shared" si="91"/>
        <v>0</v>
      </c>
      <c r="DR26" s="162">
        <f t="shared" si="91"/>
        <v>0</v>
      </c>
      <c r="DS26" s="162">
        <f t="shared" si="91"/>
        <v>0</v>
      </c>
      <c r="DT26" s="162">
        <f t="shared" si="91"/>
        <v>0</v>
      </c>
      <c r="DU26" s="162">
        <f t="shared" si="91"/>
        <v>0</v>
      </c>
      <c r="DV26" s="162">
        <f t="shared" si="91"/>
        <v>0</v>
      </c>
      <c r="DW26" s="162">
        <f t="shared" si="91"/>
        <v>0</v>
      </c>
      <c r="DX26" s="162">
        <f t="shared" si="91"/>
        <v>0</v>
      </c>
      <c r="DY26" s="162">
        <f t="shared" si="91"/>
        <v>0</v>
      </c>
      <c r="DZ26" s="162">
        <f t="shared" si="91"/>
        <v>0</v>
      </c>
      <c r="EA26" s="162">
        <f t="shared" si="91"/>
        <v>0</v>
      </c>
      <c r="EB26" s="162">
        <f t="shared" si="91"/>
        <v>0</v>
      </c>
      <c r="EC26" s="162">
        <f t="shared" si="91"/>
        <v>0</v>
      </c>
      <c r="ED26" s="162">
        <f t="shared" si="91"/>
        <v>0</v>
      </c>
      <c r="EE26" s="162">
        <f t="shared" si="91"/>
        <v>0</v>
      </c>
      <c r="EF26" s="162">
        <f t="shared" si="91"/>
        <v>0</v>
      </c>
      <c r="EG26" s="162">
        <f t="shared" si="91"/>
        <v>0</v>
      </c>
      <c r="EH26" s="162">
        <f t="shared" si="91"/>
        <v>0</v>
      </c>
      <c r="EI26" s="162">
        <f t="shared" si="91"/>
        <v>0</v>
      </c>
      <c r="EJ26" s="162">
        <f t="shared" si="91"/>
        <v>0</v>
      </c>
      <c r="EK26" s="162">
        <f t="shared" si="91"/>
        <v>0</v>
      </c>
      <c r="EL26" s="162">
        <f t="shared" si="91"/>
        <v>0</v>
      </c>
      <c r="EM26" s="162">
        <f t="shared" si="91"/>
        <v>0</v>
      </c>
      <c r="EN26" s="162">
        <f t="shared" si="91"/>
        <v>0</v>
      </c>
      <c r="EO26" s="162">
        <f t="shared" si="91"/>
        <v>0</v>
      </c>
      <c r="EP26" s="162">
        <f t="shared" si="91"/>
        <v>0</v>
      </c>
      <c r="EQ26" s="162">
        <f t="shared" si="91"/>
        <v>0</v>
      </c>
      <c r="ER26" s="162">
        <f t="shared" si="91"/>
        <v>0</v>
      </c>
      <c r="ES26" s="162">
        <f t="shared" si="91"/>
        <v>0</v>
      </c>
      <c r="ET26" s="162">
        <f t="shared" si="91"/>
        <v>0</v>
      </c>
      <c r="EU26" s="162">
        <f t="shared" si="13"/>
        <v>0</v>
      </c>
      <c r="EV26" s="162">
        <f t="shared" ref="EV26:GQ26" si="92">BB26-CY26</f>
        <v>0</v>
      </c>
      <c r="EW26" s="162">
        <f t="shared" si="92"/>
        <v>0</v>
      </c>
      <c r="EX26" s="162">
        <f t="shared" si="92"/>
        <v>0</v>
      </c>
      <c r="EY26" s="162">
        <f t="shared" si="92"/>
        <v>0</v>
      </c>
      <c r="EZ26" s="162">
        <f t="shared" si="92"/>
        <v>0</v>
      </c>
      <c r="FA26" s="162">
        <f t="shared" si="92"/>
        <v>0</v>
      </c>
      <c r="FB26" s="162">
        <f t="shared" si="92"/>
        <v>0</v>
      </c>
      <c r="FC26" s="162">
        <f t="shared" si="92"/>
        <v>0</v>
      </c>
      <c r="FD26" s="162">
        <f t="shared" si="92"/>
        <v>0</v>
      </c>
      <c r="FE26" s="162">
        <f t="shared" si="92"/>
        <v>0</v>
      </c>
      <c r="FF26" s="162">
        <f t="shared" si="92"/>
        <v>0</v>
      </c>
      <c r="FG26" s="162">
        <f t="shared" si="92"/>
        <v>0</v>
      </c>
      <c r="FH26" s="162">
        <f t="shared" si="92"/>
        <v>0</v>
      </c>
      <c r="FI26" s="162">
        <f t="shared" si="92"/>
        <v>0</v>
      </c>
      <c r="FJ26" s="162">
        <f t="shared" si="92"/>
        <v>0</v>
      </c>
      <c r="FK26" s="162">
        <f t="shared" si="92"/>
        <v>0</v>
      </c>
      <c r="FL26" s="162">
        <f t="shared" si="92"/>
        <v>0</v>
      </c>
      <c r="FM26" s="162">
        <f t="shared" si="92"/>
        <v>0</v>
      </c>
      <c r="FN26" s="162">
        <f t="shared" si="92"/>
        <v>0</v>
      </c>
      <c r="FO26" s="162">
        <f t="shared" si="92"/>
        <v>0</v>
      </c>
      <c r="FP26" s="162">
        <f t="shared" si="92"/>
        <v>0</v>
      </c>
      <c r="FQ26" s="162">
        <f t="shared" si="92"/>
        <v>0</v>
      </c>
      <c r="FR26" s="162">
        <f t="shared" si="92"/>
        <v>0</v>
      </c>
      <c r="FS26" s="162">
        <f t="shared" si="92"/>
        <v>0</v>
      </c>
      <c r="FT26" s="162">
        <f t="shared" si="92"/>
        <v>0</v>
      </c>
      <c r="FU26" s="162">
        <f t="shared" si="92"/>
        <v>0</v>
      </c>
      <c r="FV26" s="162">
        <f t="shared" si="92"/>
        <v>0</v>
      </c>
      <c r="FW26" s="162">
        <f t="shared" si="92"/>
        <v>0</v>
      </c>
      <c r="FX26" s="162">
        <f t="shared" si="92"/>
        <v>0</v>
      </c>
      <c r="FY26" s="162">
        <f t="shared" si="92"/>
        <v>0</v>
      </c>
      <c r="FZ26" s="162">
        <f t="shared" si="92"/>
        <v>0</v>
      </c>
      <c r="GA26" s="162">
        <f t="shared" si="92"/>
        <v>0</v>
      </c>
      <c r="GB26" s="162">
        <f t="shared" si="92"/>
        <v>0</v>
      </c>
      <c r="GC26" s="162">
        <f t="shared" si="92"/>
        <v>0</v>
      </c>
      <c r="GD26" s="162">
        <f t="shared" si="92"/>
        <v>0</v>
      </c>
      <c r="GE26" s="162">
        <f t="shared" si="92"/>
        <v>0</v>
      </c>
      <c r="GF26" s="162">
        <f t="shared" si="92"/>
        <v>0</v>
      </c>
      <c r="GG26" s="162">
        <f t="shared" si="92"/>
        <v>0</v>
      </c>
      <c r="GH26" s="162">
        <f t="shared" si="92"/>
        <v>0</v>
      </c>
      <c r="GI26" s="162">
        <f t="shared" si="92"/>
        <v>0</v>
      </c>
      <c r="GJ26" s="162">
        <f t="shared" si="92"/>
        <v>0</v>
      </c>
      <c r="GK26" s="162">
        <f t="shared" si="92"/>
        <v>0</v>
      </c>
      <c r="GL26" s="162">
        <f t="shared" si="92"/>
        <v>0</v>
      </c>
      <c r="GM26" s="162">
        <f t="shared" si="92"/>
        <v>0</v>
      </c>
      <c r="GN26" s="162">
        <f t="shared" si="92"/>
        <v>0</v>
      </c>
      <c r="GO26" s="162">
        <f t="shared" si="92"/>
        <v>0</v>
      </c>
      <c r="GP26" s="162">
        <f t="shared" si="92"/>
        <v>0</v>
      </c>
      <c r="GQ26" s="162">
        <f t="shared" si="92"/>
        <v>0</v>
      </c>
      <c r="GR26" s="162">
        <f t="shared" si="15"/>
        <v>0</v>
      </c>
      <c r="GS26" s="162">
        <f t="shared" ref="GS26:IN26" si="93">E26-EV26</f>
        <v>0</v>
      </c>
      <c r="GT26" s="162">
        <f t="shared" si="93"/>
        <v>0</v>
      </c>
      <c r="GU26" s="162">
        <f t="shared" si="93"/>
        <v>0</v>
      </c>
      <c r="GV26" s="162">
        <f t="shared" si="93"/>
        <v>0</v>
      </c>
      <c r="GW26" s="162">
        <f t="shared" si="93"/>
        <v>0</v>
      </c>
      <c r="GX26" s="162">
        <f t="shared" si="93"/>
        <v>0</v>
      </c>
      <c r="GY26" s="162">
        <f t="shared" si="93"/>
        <v>0</v>
      </c>
      <c r="GZ26" s="162">
        <f t="shared" si="93"/>
        <v>0</v>
      </c>
      <c r="HA26" s="162">
        <f t="shared" si="93"/>
        <v>0</v>
      </c>
      <c r="HB26" s="162">
        <f t="shared" si="93"/>
        <v>0</v>
      </c>
      <c r="HC26" s="162">
        <f t="shared" si="93"/>
        <v>0</v>
      </c>
      <c r="HD26" s="162">
        <f t="shared" si="93"/>
        <v>0</v>
      </c>
      <c r="HE26" s="162">
        <f t="shared" si="93"/>
        <v>0</v>
      </c>
      <c r="HF26" s="162">
        <f t="shared" si="93"/>
        <v>0</v>
      </c>
      <c r="HG26" s="162">
        <f t="shared" si="93"/>
        <v>0</v>
      </c>
      <c r="HH26" s="162">
        <f t="shared" si="93"/>
        <v>0</v>
      </c>
      <c r="HI26" s="162">
        <f t="shared" si="93"/>
        <v>0</v>
      </c>
      <c r="HJ26" s="162">
        <f t="shared" si="93"/>
        <v>0</v>
      </c>
      <c r="HK26" s="162">
        <f t="shared" si="93"/>
        <v>0</v>
      </c>
      <c r="HL26" s="162">
        <f t="shared" si="93"/>
        <v>0</v>
      </c>
      <c r="HM26" s="162">
        <f t="shared" si="93"/>
        <v>0</v>
      </c>
      <c r="HN26" s="162">
        <f t="shared" si="93"/>
        <v>0</v>
      </c>
      <c r="HO26" s="162">
        <f t="shared" si="93"/>
        <v>0</v>
      </c>
      <c r="HP26" s="162">
        <f t="shared" si="93"/>
        <v>0</v>
      </c>
      <c r="HQ26" s="162">
        <f t="shared" si="93"/>
        <v>0</v>
      </c>
      <c r="HR26" s="162">
        <f t="shared" si="93"/>
        <v>0</v>
      </c>
      <c r="HS26" s="162">
        <f t="shared" si="93"/>
        <v>0</v>
      </c>
      <c r="HT26" s="162">
        <f t="shared" si="93"/>
        <v>0</v>
      </c>
      <c r="HU26" s="162">
        <f t="shared" si="93"/>
        <v>0</v>
      </c>
      <c r="HV26" s="162">
        <f t="shared" si="93"/>
        <v>0</v>
      </c>
      <c r="HW26" s="162">
        <f t="shared" si="93"/>
        <v>0</v>
      </c>
      <c r="HX26" s="162">
        <f t="shared" si="93"/>
        <v>0</v>
      </c>
      <c r="HY26" s="162">
        <f t="shared" si="93"/>
        <v>0</v>
      </c>
      <c r="HZ26" s="162">
        <f t="shared" si="93"/>
        <v>0</v>
      </c>
      <c r="IA26" s="162">
        <f t="shared" si="93"/>
        <v>0</v>
      </c>
      <c r="IB26" s="162">
        <f t="shared" si="93"/>
        <v>0</v>
      </c>
      <c r="IC26" s="162">
        <f t="shared" si="93"/>
        <v>0</v>
      </c>
      <c r="ID26" s="162">
        <f t="shared" si="93"/>
        <v>0</v>
      </c>
      <c r="IE26" s="162">
        <f t="shared" si="93"/>
        <v>0</v>
      </c>
      <c r="IF26" s="162">
        <f t="shared" si="93"/>
        <v>0</v>
      </c>
      <c r="IG26" s="162">
        <f t="shared" si="93"/>
        <v>0</v>
      </c>
      <c r="IH26" s="162">
        <f t="shared" si="93"/>
        <v>0</v>
      </c>
      <c r="II26" s="162">
        <f t="shared" si="93"/>
        <v>0</v>
      </c>
      <c r="IJ26" s="162">
        <f t="shared" si="93"/>
        <v>0</v>
      </c>
      <c r="IK26" s="162">
        <f t="shared" si="93"/>
        <v>0</v>
      </c>
      <c r="IL26" s="162">
        <f t="shared" si="93"/>
        <v>0</v>
      </c>
      <c r="IM26" s="162">
        <f t="shared" si="93"/>
        <v>0</v>
      </c>
      <c r="IN26" s="162">
        <f t="shared" si="93"/>
        <v>0</v>
      </c>
      <c r="IO26" s="162">
        <f t="shared" si="17"/>
        <v>0</v>
      </c>
      <c r="IP26" s="162">
        <f t="shared" si="23"/>
        <v>0</v>
      </c>
      <c r="IQ26" s="162">
        <f t="shared" ref="IQ26:KK26" si="94">MAX((MIN(CZ26+IP26,$IO$7))-GT26,0)</f>
        <v>0</v>
      </c>
      <c r="IR26" s="162">
        <f t="shared" si="94"/>
        <v>0</v>
      </c>
      <c r="IS26" s="162">
        <f t="shared" si="94"/>
        <v>0</v>
      </c>
      <c r="IT26" s="162">
        <f t="shared" si="94"/>
        <v>0</v>
      </c>
      <c r="IU26" s="162">
        <f t="shared" si="94"/>
        <v>0</v>
      </c>
      <c r="IV26" s="162">
        <f t="shared" si="94"/>
        <v>0</v>
      </c>
      <c r="IW26" s="162">
        <f t="shared" si="94"/>
        <v>0</v>
      </c>
      <c r="IX26" s="162">
        <f t="shared" si="94"/>
        <v>0</v>
      </c>
      <c r="IY26" s="162">
        <f t="shared" si="94"/>
        <v>0</v>
      </c>
      <c r="IZ26" s="162">
        <f t="shared" si="94"/>
        <v>0</v>
      </c>
      <c r="JA26" s="162">
        <f t="shared" si="94"/>
        <v>0</v>
      </c>
      <c r="JB26" s="162">
        <f t="shared" si="94"/>
        <v>0</v>
      </c>
      <c r="JC26" s="162">
        <f t="shared" si="94"/>
        <v>0</v>
      </c>
      <c r="JD26" s="162">
        <f t="shared" si="94"/>
        <v>0</v>
      </c>
      <c r="JE26" s="162">
        <f t="shared" si="94"/>
        <v>0</v>
      </c>
      <c r="JF26" s="162">
        <f t="shared" si="94"/>
        <v>0</v>
      </c>
      <c r="JG26" s="162">
        <f t="shared" si="94"/>
        <v>0</v>
      </c>
      <c r="JH26" s="162">
        <f t="shared" si="94"/>
        <v>0</v>
      </c>
      <c r="JI26" s="162">
        <f t="shared" si="94"/>
        <v>0</v>
      </c>
      <c r="JJ26" s="162">
        <f t="shared" si="94"/>
        <v>0</v>
      </c>
      <c r="JK26" s="162">
        <f t="shared" si="94"/>
        <v>0</v>
      </c>
      <c r="JL26" s="162">
        <f t="shared" si="94"/>
        <v>0</v>
      </c>
      <c r="JM26" s="162">
        <f t="shared" si="94"/>
        <v>0</v>
      </c>
      <c r="JN26" s="162">
        <f t="shared" si="94"/>
        <v>0</v>
      </c>
      <c r="JO26" s="162">
        <f t="shared" si="94"/>
        <v>0</v>
      </c>
      <c r="JP26" s="162">
        <f t="shared" si="94"/>
        <v>0</v>
      </c>
      <c r="JQ26" s="162">
        <f t="shared" si="94"/>
        <v>0</v>
      </c>
      <c r="JR26" s="162">
        <f t="shared" si="94"/>
        <v>0</v>
      </c>
      <c r="JS26" s="162">
        <f t="shared" si="94"/>
        <v>0</v>
      </c>
      <c r="JT26" s="162">
        <f t="shared" si="94"/>
        <v>0</v>
      </c>
      <c r="JU26" s="162">
        <f t="shared" si="94"/>
        <v>0</v>
      </c>
      <c r="JV26" s="162">
        <f t="shared" si="94"/>
        <v>0</v>
      </c>
      <c r="JW26" s="162">
        <f t="shared" si="94"/>
        <v>0</v>
      </c>
      <c r="JX26" s="162">
        <f t="shared" si="94"/>
        <v>0</v>
      </c>
      <c r="JY26" s="162">
        <f t="shared" si="94"/>
        <v>0</v>
      </c>
      <c r="JZ26" s="162">
        <f t="shared" si="94"/>
        <v>0</v>
      </c>
      <c r="KA26" s="162">
        <f t="shared" si="94"/>
        <v>0</v>
      </c>
      <c r="KB26" s="162">
        <f t="shared" si="94"/>
        <v>0</v>
      </c>
      <c r="KC26" s="162">
        <f t="shared" si="94"/>
        <v>0</v>
      </c>
      <c r="KD26" s="162">
        <f t="shared" si="94"/>
        <v>0</v>
      </c>
      <c r="KE26" s="162">
        <f t="shared" si="94"/>
        <v>0</v>
      </c>
      <c r="KF26" s="162">
        <f t="shared" si="94"/>
        <v>0</v>
      </c>
      <c r="KG26" s="162">
        <f t="shared" si="94"/>
        <v>0</v>
      </c>
      <c r="KH26" s="162">
        <f t="shared" si="94"/>
        <v>0</v>
      </c>
      <c r="KI26" s="162">
        <f t="shared" si="94"/>
        <v>0</v>
      </c>
      <c r="KJ26" s="162">
        <f t="shared" si="94"/>
        <v>0</v>
      </c>
      <c r="KK26" s="162">
        <f t="shared" si="94"/>
        <v>0</v>
      </c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</row>
    <row r="27" ht="14.25" customHeight="1" spans="1:326" x14ac:dyDescent="0.25">
      <c r="A27" s="1">
        <v>1</v>
      </c>
      <c r="B27" s="1">
        <f t="shared" ref="B27:C27" si="95">B26+1</f>
        <v>17</v>
      </c>
      <c r="C27" s="232">
        <f t="shared" si="95"/>
        <v>43482</v>
      </c>
      <c r="D27" s="162">
        <f t="shared" si="9"/>
        <v>0</v>
      </c>
      <c r="E27" s="162">
        <f>(SUMIFS(Profile!$F$2:$F$17521,Profile!$B$2:$B$17521,$B27,Profile!$C$2:$C$17521,E$8))*$C$6</f>
        <v>0</v>
      </c>
      <c r="F27" s="162">
        <f>(SUMIFS(Profile!$F$2:$F$17521,Profile!$B$2:$B$17521,$B27,Profile!$C$2:$C$17521,F$8))*$C$6</f>
        <v>0</v>
      </c>
      <c r="G27" s="162">
        <f>(SUMIFS(Profile!$F$2:$F$17521,Profile!$B$2:$B$17521,$B27,Profile!$C$2:$C$17521,G$8))*$C$6</f>
        <v>0</v>
      </c>
      <c r="H27" s="162">
        <f>(SUMIFS(Profile!$F$2:$F$17521,Profile!$B$2:$B$17521,$B27,Profile!$C$2:$C$17521,H$8))*$C$6</f>
        <v>0</v>
      </c>
      <c r="I27" s="162">
        <f>(SUMIFS(Profile!$F$2:$F$17521,Profile!$B$2:$B$17521,$B27,Profile!$C$2:$C$17521,I$8))*$C$6</f>
        <v>0</v>
      </c>
      <c r="J27" s="162">
        <f>(SUMIFS(Profile!$F$2:$F$17521,Profile!$B$2:$B$17521,$B27,Profile!$C$2:$C$17521,J$8))*$C$6</f>
        <v>0</v>
      </c>
      <c r="K27" s="162">
        <f>(SUMIFS(Profile!$F$2:$F$17521,Profile!$B$2:$B$17521,$B27,Profile!$C$2:$C$17521,K$8))*$C$6</f>
        <v>0</v>
      </c>
      <c r="L27" s="162">
        <f>(SUMIFS(Profile!$F$2:$F$17521,Profile!$B$2:$B$17521,$B27,Profile!$C$2:$C$17521,L$8))*$C$6</f>
        <v>0</v>
      </c>
      <c r="M27" s="162">
        <f>(SUMIFS(Profile!$F$2:$F$17521,Profile!$B$2:$B$17521,$B27,Profile!$C$2:$C$17521,M$8))*$C$6</f>
        <v>0</v>
      </c>
      <c r="N27" s="162">
        <f>(SUMIFS(Profile!$F$2:$F$17521,Profile!$B$2:$B$17521,$B27,Profile!$C$2:$C$17521,N$8))*$C$6</f>
        <v>0</v>
      </c>
      <c r="O27" s="162">
        <f>(SUMIFS(Profile!$F$2:$F$17521,Profile!$B$2:$B$17521,$B27,Profile!$C$2:$C$17521,O$8))*$C$6</f>
        <v>0</v>
      </c>
      <c r="P27" s="162">
        <f>(SUMIFS(Profile!$F$2:$F$17521,Profile!$B$2:$B$17521,$B27,Profile!$C$2:$C$17521,P$8))*$C$6</f>
        <v>0</v>
      </c>
      <c r="Q27" s="162">
        <f>(SUMIFS(Profile!$F$2:$F$17521,Profile!$B$2:$B$17521,$B27,Profile!$C$2:$C$17521,Q$8))*$C$6</f>
        <v>0</v>
      </c>
      <c r="R27" s="162">
        <f>(SUMIFS(Profile!$F$2:$F$17521,Profile!$B$2:$B$17521,$B27,Profile!$C$2:$C$17521,R$8))*$C$6</f>
        <v>0</v>
      </c>
      <c r="S27" s="162">
        <f>(SUMIFS(Profile!$F$2:$F$17521,Profile!$B$2:$B$17521,$B27,Profile!$C$2:$C$17521,S$8))*$C$6</f>
        <v>0</v>
      </c>
      <c r="T27" s="162">
        <f>(SUMIFS(Profile!$F$2:$F$17521,Profile!$B$2:$B$17521,$B27,Profile!$C$2:$C$17521,T$8))*$C$6</f>
        <v>0</v>
      </c>
      <c r="U27" s="162">
        <f>(SUMIFS(Profile!$F$2:$F$17521,Profile!$B$2:$B$17521,$B27,Profile!$C$2:$C$17521,U$8))*$C$6</f>
        <v>0</v>
      </c>
      <c r="V27" s="162">
        <f>(SUMIFS(Profile!$F$2:$F$17521,Profile!$B$2:$B$17521,$B27,Profile!$C$2:$C$17521,V$8))*$C$6</f>
        <v>0</v>
      </c>
      <c r="W27" s="162">
        <f>(SUMIFS(Profile!$F$2:$F$17521,Profile!$B$2:$B$17521,$B27,Profile!$C$2:$C$17521,W$8))*$C$6</f>
        <v>0</v>
      </c>
      <c r="X27" s="162">
        <f>(SUMIFS(Profile!$F$2:$F$17521,Profile!$B$2:$B$17521,$B27,Profile!$C$2:$C$17521,X$8))*$C$6</f>
        <v>0</v>
      </c>
      <c r="Y27" s="162">
        <f>(SUMIFS(Profile!$F$2:$F$17521,Profile!$B$2:$B$17521,$B27,Profile!$C$2:$C$17521,Y$8))*$C$6</f>
        <v>0</v>
      </c>
      <c r="Z27" s="162">
        <f>(SUMIFS(Profile!$F$2:$F$17521,Profile!$B$2:$B$17521,$B27,Profile!$C$2:$C$17521,Z$8))*$C$6</f>
        <v>0</v>
      </c>
      <c r="AA27" s="162">
        <f>(SUMIFS(Profile!$F$2:$F$17521,Profile!$B$2:$B$17521,$B27,Profile!$C$2:$C$17521,AA$8))*$C$6</f>
        <v>0</v>
      </c>
      <c r="AB27" s="162">
        <f>(SUMIFS(Profile!$F$2:$F$17521,Profile!$B$2:$B$17521,$B27,Profile!$C$2:$C$17521,AB$8))*$C$6</f>
        <v>0</v>
      </c>
      <c r="AC27" s="162">
        <f>(SUMIFS(Profile!$F$2:$F$17521,Profile!$B$2:$B$17521,$B27,Profile!$C$2:$C$17521,AC$8))*$C$6</f>
        <v>0</v>
      </c>
      <c r="AD27" s="162">
        <f>(SUMIFS(Profile!$F$2:$F$17521,Profile!$B$2:$B$17521,$B27,Profile!$C$2:$C$17521,AD$8))*$C$6</f>
        <v>0</v>
      </c>
      <c r="AE27" s="162">
        <f>(SUMIFS(Profile!$F$2:$F$17521,Profile!$B$2:$B$17521,$B27,Profile!$C$2:$C$17521,AE$8))*$C$6</f>
        <v>0</v>
      </c>
      <c r="AF27" s="162">
        <f>(SUMIFS(Profile!$F$2:$F$17521,Profile!$B$2:$B$17521,$B27,Profile!$C$2:$C$17521,AF$8))*$C$6</f>
        <v>0</v>
      </c>
      <c r="AG27" s="162">
        <f>(SUMIFS(Profile!$F$2:$F$17521,Profile!$B$2:$B$17521,$B27,Profile!$C$2:$C$17521,AG$8))*$C$6</f>
        <v>0</v>
      </c>
      <c r="AH27" s="162">
        <f>(SUMIFS(Profile!$F$2:$F$17521,Profile!$B$2:$B$17521,$B27,Profile!$C$2:$C$17521,AH$8))*$C$6</f>
        <v>0</v>
      </c>
      <c r="AI27" s="162">
        <f>(SUMIFS(Profile!$F$2:$F$17521,Profile!$B$2:$B$17521,$B27,Profile!$C$2:$C$17521,AI$8))*$C$6</f>
        <v>0</v>
      </c>
      <c r="AJ27" s="162">
        <f>(SUMIFS(Profile!$F$2:$F$17521,Profile!$B$2:$B$17521,$B27,Profile!$C$2:$C$17521,AJ$8))*$C$6</f>
        <v>0</v>
      </c>
      <c r="AK27" s="162">
        <f>(SUMIFS(Profile!$F$2:$F$17521,Profile!$B$2:$B$17521,$B27,Profile!$C$2:$C$17521,AK$8))*$C$6</f>
        <v>0</v>
      </c>
      <c r="AL27" s="162">
        <f>(SUMIFS(Profile!$F$2:$F$17521,Profile!$B$2:$B$17521,$B27,Profile!$C$2:$C$17521,AL$8))*$C$6</f>
        <v>0</v>
      </c>
      <c r="AM27" s="162">
        <f>(SUMIFS(Profile!$F$2:$F$17521,Profile!$B$2:$B$17521,$B27,Profile!$C$2:$C$17521,AM$8))*$C$6</f>
        <v>0</v>
      </c>
      <c r="AN27" s="162">
        <f>(SUMIFS(Profile!$F$2:$F$17521,Profile!$B$2:$B$17521,$B27,Profile!$C$2:$C$17521,AN$8))*$C$6</f>
        <v>0</v>
      </c>
      <c r="AO27" s="162">
        <f>(SUMIFS(Profile!$F$2:$F$17521,Profile!$B$2:$B$17521,$B27,Profile!$C$2:$C$17521,AO$8))*$C$6</f>
        <v>0</v>
      </c>
      <c r="AP27" s="162">
        <f>(SUMIFS(Profile!$F$2:$F$17521,Profile!$B$2:$B$17521,$B27,Profile!$C$2:$C$17521,AP$8))*$C$6</f>
        <v>0</v>
      </c>
      <c r="AQ27" s="162">
        <f>(SUMIFS(Profile!$F$2:$F$17521,Profile!$B$2:$B$17521,$B27,Profile!$C$2:$C$17521,AQ$8))*$C$6</f>
        <v>0</v>
      </c>
      <c r="AR27" s="162">
        <f>(SUMIFS(Profile!$F$2:$F$17521,Profile!$B$2:$B$17521,$B27,Profile!$C$2:$C$17521,AR$8))*$C$6</f>
        <v>0</v>
      </c>
      <c r="AS27" s="162">
        <f>(SUMIFS(Profile!$F$2:$F$17521,Profile!$B$2:$B$17521,$B27,Profile!$C$2:$C$17521,AS$8))*$C$6</f>
        <v>0</v>
      </c>
      <c r="AT27" s="162">
        <f>(SUMIFS(Profile!$F$2:$F$17521,Profile!$B$2:$B$17521,$B27,Profile!$C$2:$C$17521,AT$8))*$C$6</f>
        <v>0</v>
      </c>
      <c r="AU27" s="162">
        <f>(SUMIFS(Profile!$F$2:$F$17521,Profile!$B$2:$B$17521,$B27,Profile!$C$2:$C$17521,AU$8))*$C$6</f>
        <v>0</v>
      </c>
      <c r="AV27" s="162">
        <f>(SUMIFS(Profile!$F$2:$F$17521,Profile!$B$2:$B$17521,$B27,Profile!$C$2:$C$17521,AV$8))*$C$6</f>
        <v>0</v>
      </c>
      <c r="AW27" s="162">
        <f>(SUMIFS(Profile!$F$2:$F$17521,Profile!$B$2:$B$17521,$B27,Profile!$C$2:$C$17521,AW$8))*$C$6</f>
        <v>0</v>
      </c>
      <c r="AX27" s="162">
        <f>(SUMIFS(Profile!$F$2:$F$17521,Profile!$B$2:$B$17521,$B27,Profile!$C$2:$C$17521,AX$8))*$C$6</f>
        <v>0</v>
      </c>
      <c r="AY27" s="162">
        <f>(SUMIFS(Profile!$F$2:$F$17521,Profile!$B$2:$B$17521,$B27,Profile!$C$2:$C$17521,AY$8))*$C$6</f>
        <v>0</v>
      </c>
      <c r="AZ27" s="162">
        <f>(SUMIFS(Profile!$F$2:$F$17521,Profile!$B$2:$B$17521,$B27,Profile!$C$2:$C$17521,AZ$8))*$C$6</f>
        <v>0</v>
      </c>
      <c r="BA27" s="162">
        <f t="shared" si="10"/>
        <v>0</v>
      </c>
      <c r="BB27" s="162">
        <f>(SUMIFS(Profile!$E$2:$E$17521,Profile!$B$2:$B$17521,$B27,Profile!$C$2:$C$17521,BB$8))*$C$9</f>
        <v>0</v>
      </c>
      <c r="BC27" s="162">
        <f>(SUMIFS(Profile!$E$2:$E$17521,Profile!$B$2:$B$17521,$B27,Profile!$C$2:$C$17521,BC$8))*$C$9</f>
        <v>0</v>
      </c>
      <c r="BD27" s="162">
        <f>(SUMIFS(Profile!$E$2:$E$17521,Profile!$B$2:$B$17521,$B27,Profile!$C$2:$C$17521,BD$8))*$C$9</f>
        <v>0</v>
      </c>
      <c r="BE27" s="162">
        <f>(SUMIFS(Profile!$E$2:$E$17521,Profile!$B$2:$B$17521,$B27,Profile!$C$2:$C$17521,BE$8))*$C$9</f>
        <v>0</v>
      </c>
      <c r="BF27" s="162">
        <f>(SUMIFS(Profile!$E$2:$E$17521,Profile!$B$2:$B$17521,$B27,Profile!$C$2:$C$17521,BF$8))*$C$9</f>
        <v>0</v>
      </c>
      <c r="BG27" s="162">
        <f>(SUMIFS(Profile!$E$2:$E$17521,Profile!$B$2:$B$17521,$B27,Profile!$C$2:$C$17521,BG$8))*$C$9</f>
        <v>0</v>
      </c>
      <c r="BH27" s="162">
        <f>(SUMIFS(Profile!$E$2:$E$17521,Profile!$B$2:$B$17521,$B27,Profile!$C$2:$C$17521,BH$8))*$C$9</f>
        <v>0</v>
      </c>
      <c r="BI27" s="162">
        <f>(SUMIFS(Profile!$E$2:$E$17521,Profile!$B$2:$B$17521,$B27,Profile!$C$2:$C$17521,BI$8))*$C$9</f>
        <v>0</v>
      </c>
      <c r="BJ27" s="162">
        <f>(SUMIFS(Profile!$E$2:$E$17521,Profile!$B$2:$B$17521,$B27,Profile!$C$2:$C$17521,BJ$8))*$C$9</f>
        <v>0</v>
      </c>
      <c r="BK27" s="162">
        <f>(SUMIFS(Profile!$E$2:$E$17521,Profile!$B$2:$B$17521,$B27,Profile!$C$2:$C$17521,BK$8))*$C$9</f>
        <v>0</v>
      </c>
      <c r="BL27" s="162">
        <f>(SUMIFS(Profile!$E$2:$E$17521,Profile!$B$2:$B$17521,$B27,Profile!$C$2:$C$17521,BL$8))*$C$9</f>
        <v>0</v>
      </c>
      <c r="BM27" s="162">
        <f>(SUMIFS(Profile!$E$2:$E$17521,Profile!$B$2:$B$17521,$B27,Profile!$C$2:$C$17521,BM$8))*$C$9</f>
        <v>0</v>
      </c>
      <c r="BN27" s="162">
        <f>(SUMIFS(Profile!$E$2:$E$17521,Profile!$B$2:$B$17521,$B27,Profile!$C$2:$C$17521,BN$8))*$C$9</f>
        <v>0</v>
      </c>
      <c r="BO27" s="162">
        <f>(SUMIFS(Profile!$E$2:$E$17521,Profile!$B$2:$B$17521,$B27,Profile!$C$2:$C$17521,BO$8))*$C$9</f>
        <v>0</v>
      </c>
      <c r="BP27" s="162">
        <f>(SUMIFS(Profile!$E$2:$E$17521,Profile!$B$2:$B$17521,$B27,Profile!$C$2:$C$17521,BP$8))*$C$9</f>
        <v>0</v>
      </c>
      <c r="BQ27" s="162">
        <f>(SUMIFS(Profile!$E$2:$E$17521,Profile!$B$2:$B$17521,$B27,Profile!$C$2:$C$17521,BQ$8))*$C$9</f>
        <v>0</v>
      </c>
      <c r="BR27" s="162">
        <f>(SUMIFS(Profile!$E$2:$E$17521,Profile!$B$2:$B$17521,$B27,Profile!$C$2:$C$17521,BR$8))*$C$9</f>
        <v>0</v>
      </c>
      <c r="BS27" s="162">
        <f>(SUMIFS(Profile!$E$2:$E$17521,Profile!$B$2:$B$17521,$B27,Profile!$C$2:$C$17521,BS$8))*$C$9</f>
        <v>0</v>
      </c>
      <c r="BT27" s="162">
        <f>(SUMIFS(Profile!$E$2:$E$17521,Profile!$B$2:$B$17521,$B27,Profile!$C$2:$C$17521,BT$8))*$C$9</f>
        <v>0</v>
      </c>
      <c r="BU27" s="162">
        <f>(SUMIFS(Profile!$E$2:$E$17521,Profile!$B$2:$B$17521,$B27,Profile!$C$2:$C$17521,BU$8))*$C$9</f>
        <v>0</v>
      </c>
      <c r="BV27" s="162">
        <f>(SUMIFS(Profile!$E$2:$E$17521,Profile!$B$2:$B$17521,$B27,Profile!$C$2:$C$17521,BV$8))*$C$9</f>
        <v>0</v>
      </c>
      <c r="BW27" s="162">
        <f>(SUMIFS(Profile!$E$2:$E$17521,Profile!$B$2:$B$17521,$B27,Profile!$C$2:$C$17521,BW$8))*$C$9</f>
        <v>0</v>
      </c>
      <c r="BX27" s="162">
        <f>(SUMIFS(Profile!$E$2:$E$17521,Profile!$B$2:$B$17521,$B27,Profile!$C$2:$C$17521,BX$8))*$C$9</f>
        <v>0</v>
      </c>
      <c r="BY27" s="162">
        <f>(SUMIFS(Profile!$E$2:$E$17521,Profile!$B$2:$B$17521,$B27,Profile!$C$2:$C$17521,BY$8))*$C$9</f>
        <v>0</v>
      </c>
      <c r="BZ27" s="162">
        <f>(SUMIFS(Profile!$E$2:$E$17521,Profile!$B$2:$B$17521,$B27,Profile!$C$2:$C$17521,BZ$8))*$C$9</f>
        <v>0</v>
      </c>
      <c r="CA27" s="162">
        <f>(SUMIFS(Profile!$E$2:$E$17521,Profile!$B$2:$B$17521,$B27,Profile!$C$2:$C$17521,CA$8))*$C$9</f>
        <v>0</v>
      </c>
      <c r="CB27" s="162">
        <f>(SUMIFS(Profile!$E$2:$E$17521,Profile!$B$2:$B$17521,$B27,Profile!$C$2:$C$17521,CB$8))*$C$9</f>
        <v>0</v>
      </c>
      <c r="CC27" s="162">
        <f>(SUMIFS(Profile!$E$2:$E$17521,Profile!$B$2:$B$17521,$B27,Profile!$C$2:$C$17521,CC$8))*$C$9</f>
        <v>0</v>
      </c>
      <c r="CD27" s="162">
        <f>(SUMIFS(Profile!$E$2:$E$17521,Profile!$B$2:$B$17521,$B27,Profile!$C$2:$C$17521,CD$8))*$C$9</f>
        <v>0</v>
      </c>
      <c r="CE27" s="162">
        <f>(SUMIFS(Profile!$E$2:$E$17521,Profile!$B$2:$B$17521,$B27,Profile!$C$2:$C$17521,CE$8))*$C$9</f>
        <v>0</v>
      </c>
      <c r="CF27" s="162">
        <f>(SUMIFS(Profile!$E$2:$E$17521,Profile!$B$2:$B$17521,$B27,Profile!$C$2:$C$17521,CF$8))*$C$9</f>
        <v>0</v>
      </c>
      <c r="CG27" s="162">
        <f>(SUMIFS(Profile!$E$2:$E$17521,Profile!$B$2:$B$17521,$B27,Profile!$C$2:$C$17521,CG$8))*$C$9</f>
        <v>0</v>
      </c>
      <c r="CH27" s="162">
        <f>(SUMIFS(Profile!$E$2:$E$17521,Profile!$B$2:$B$17521,$B27,Profile!$C$2:$C$17521,CH$8))*$C$9</f>
        <v>0</v>
      </c>
      <c r="CI27" s="162">
        <f>(SUMIFS(Profile!$E$2:$E$17521,Profile!$B$2:$B$17521,$B27,Profile!$C$2:$C$17521,CI$8))*$C$9</f>
        <v>0</v>
      </c>
      <c r="CJ27" s="162">
        <f>(SUMIFS(Profile!$E$2:$E$17521,Profile!$B$2:$B$17521,$B27,Profile!$C$2:$C$17521,CJ$8))*$C$9</f>
        <v>0</v>
      </c>
      <c r="CK27" s="162">
        <f>(SUMIFS(Profile!$E$2:$E$17521,Profile!$B$2:$B$17521,$B27,Profile!$C$2:$C$17521,CK$8))*$C$9</f>
        <v>0</v>
      </c>
      <c r="CL27" s="162">
        <f>(SUMIFS(Profile!$E$2:$E$17521,Profile!$B$2:$B$17521,$B27,Profile!$C$2:$C$17521,CL$8))*$C$9</f>
        <v>0</v>
      </c>
      <c r="CM27" s="162">
        <f>(SUMIFS(Profile!$E$2:$E$17521,Profile!$B$2:$B$17521,$B27,Profile!$C$2:$C$17521,CM$8))*$C$9</f>
        <v>0</v>
      </c>
      <c r="CN27" s="162">
        <f>(SUMIFS(Profile!$E$2:$E$17521,Profile!$B$2:$B$17521,$B27,Profile!$C$2:$C$17521,CN$8))*$C$9</f>
        <v>0</v>
      </c>
      <c r="CO27" s="162">
        <f>(SUMIFS(Profile!$E$2:$E$17521,Profile!$B$2:$B$17521,$B27,Profile!$C$2:$C$17521,CO$8))*$C$9</f>
        <v>0</v>
      </c>
      <c r="CP27" s="162">
        <f>(SUMIFS(Profile!$E$2:$E$17521,Profile!$B$2:$B$17521,$B27,Profile!$C$2:$C$17521,CP$8))*$C$9</f>
        <v>0</v>
      </c>
      <c r="CQ27" s="162">
        <f>(SUMIFS(Profile!$E$2:$E$17521,Profile!$B$2:$B$17521,$B27,Profile!$C$2:$C$17521,CQ$8))*$C$9</f>
        <v>0</v>
      </c>
      <c r="CR27" s="162">
        <f>(SUMIFS(Profile!$E$2:$E$17521,Profile!$B$2:$B$17521,$B27,Profile!$C$2:$C$17521,CR$8))*$C$9</f>
        <v>0</v>
      </c>
      <c r="CS27" s="162">
        <f>(SUMIFS(Profile!$E$2:$E$17521,Profile!$B$2:$B$17521,$B27,Profile!$C$2:$C$17521,CS$8))*$C$9</f>
        <v>0</v>
      </c>
      <c r="CT27" s="162">
        <f>(SUMIFS(Profile!$E$2:$E$17521,Profile!$B$2:$B$17521,$B27,Profile!$C$2:$C$17521,CT$8))*$C$9</f>
        <v>0</v>
      </c>
      <c r="CU27" s="162">
        <f>(SUMIFS(Profile!$E$2:$E$17521,Profile!$B$2:$B$17521,$B27,Profile!$C$2:$C$17521,CU$8))*$C$9</f>
        <v>0</v>
      </c>
      <c r="CV27" s="162">
        <f>(SUMIFS(Profile!$E$2:$E$17521,Profile!$B$2:$B$17521,$B27,Profile!$C$2:$C$17521,CV$8))*$C$9</f>
        <v>0</v>
      </c>
      <c r="CW27" s="162">
        <f>(SUMIFS(Profile!$E$2:$E$17521,Profile!$B$2:$B$17521,$B27,Profile!$C$2:$C$17521,CW$8))*$C$9</f>
        <v>0</v>
      </c>
      <c r="CX27" s="162">
        <f t="shared" si="11"/>
        <v>0</v>
      </c>
      <c r="CY27" s="162">
        <f t="shared" ref="CY27:ET27" si="96">MAX(BB27-E27,0)</f>
        <v>0</v>
      </c>
      <c r="CZ27" s="162">
        <f t="shared" si="96"/>
        <v>0</v>
      </c>
      <c r="DA27" s="162">
        <f t="shared" si="96"/>
        <v>0</v>
      </c>
      <c r="DB27" s="162">
        <f t="shared" si="96"/>
        <v>0</v>
      </c>
      <c r="DC27" s="162">
        <f t="shared" si="96"/>
        <v>0</v>
      </c>
      <c r="DD27" s="162">
        <f t="shared" si="96"/>
        <v>0</v>
      </c>
      <c r="DE27" s="162">
        <f t="shared" si="96"/>
        <v>0</v>
      </c>
      <c r="DF27" s="162">
        <f t="shared" si="96"/>
        <v>0</v>
      </c>
      <c r="DG27" s="162">
        <f t="shared" si="96"/>
        <v>0</v>
      </c>
      <c r="DH27" s="162">
        <f t="shared" si="96"/>
        <v>0</v>
      </c>
      <c r="DI27" s="162">
        <f t="shared" si="96"/>
        <v>0</v>
      </c>
      <c r="DJ27" s="162">
        <f t="shared" si="96"/>
        <v>0</v>
      </c>
      <c r="DK27" s="162">
        <f t="shared" si="96"/>
        <v>0</v>
      </c>
      <c r="DL27" s="162">
        <f t="shared" si="96"/>
        <v>0</v>
      </c>
      <c r="DM27" s="162">
        <f t="shared" si="96"/>
        <v>0</v>
      </c>
      <c r="DN27" s="162">
        <f t="shared" si="96"/>
        <v>0</v>
      </c>
      <c r="DO27" s="162">
        <f t="shared" si="96"/>
        <v>0</v>
      </c>
      <c r="DP27" s="162">
        <f t="shared" si="96"/>
        <v>0</v>
      </c>
      <c r="DQ27" s="162">
        <f t="shared" si="96"/>
        <v>0</v>
      </c>
      <c r="DR27" s="162">
        <f t="shared" si="96"/>
        <v>0</v>
      </c>
      <c r="DS27" s="162">
        <f t="shared" si="96"/>
        <v>0</v>
      </c>
      <c r="DT27" s="162">
        <f t="shared" si="96"/>
        <v>0</v>
      </c>
      <c r="DU27" s="162">
        <f t="shared" si="96"/>
        <v>0</v>
      </c>
      <c r="DV27" s="162">
        <f t="shared" si="96"/>
        <v>0</v>
      </c>
      <c r="DW27" s="162">
        <f t="shared" si="96"/>
        <v>0</v>
      </c>
      <c r="DX27" s="162">
        <f t="shared" si="96"/>
        <v>0</v>
      </c>
      <c r="DY27" s="162">
        <f t="shared" si="96"/>
        <v>0</v>
      </c>
      <c r="DZ27" s="162">
        <f t="shared" si="96"/>
        <v>0</v>
      </c>
      <c r="EA27" s="162">
        <f t="shared" si="96"/>
        <v>0</v>
      </c>
      <c r="EB27" s="162">
        <f t="shared" si="96"/>
        <v>0</v>
      </c>
      <c r="EC27" s="162">
        <f t="shared" si="96"/>
        <v>0</v>
      </c>
      <c r="ED27" s="162">
        <f t="shared" si="96"/>
        <v>0</v>
      </c>
      <c r="EE27" s="162">
        <f t="shared" si="96"/>
        <v>0</v>
      </c>
      <c r="EF27" s="162">
        <f t="shared" si="96"/>
        <v>0</v>
      </c>
      <c r="EG27" s="162">
        <f t="shared" si="96"/>
        <v>0</v>
      </c>
      <c r="EH27" s="162">
        <f t="shared" si="96"/>
        <v>0</v>
      </c>
      <c r="EI27" s="162">
        <f t="shared" si="96"/>
        <v>0</v>
      </c>
      <c r="EJ27" s="162">
        <f t="shared" si="96"/>
        <v>0</v>
      </c>
      <c r="EK27" s="162">
        <f t="shared" si="96"/>
        <v>0</v>
      </c>
      <c r="EL27" s="162">
        <f t="shared" si="96"/>
        <v>0</v>
      </c>
      <c r="EM27" s="162">
        <f t="shared" si="96"/>
        <v>0</v>
      </c>
      <c r="EN27" s="162">
        <f t="shared" si="96"/>
        <v>0</v>
      </c>
      <c r="EO27" s="162">
        <f t="shared" si="96"/>
        <v>0</v>
      </c>
      <c r="EP27" s="162">
        <f t="shared" si="96"/>
        <v>0</v>
      </c>
      <c r="EQ27" s="162">
        <f t="shared" si="96"/>
        <v>0</v>
      </c>
      <c r="ER27" s="162">
        <f t="shared" si="96"/>
        <v>0</v>
      </c>
      <c r="ES27" s="162">
        <f t="shared" si="96"/>
        <v>0</v>
      </c>
      <c r="ET27" s="162">
        <f t="shared" si="96"/>
        <v>0</v>
      </c>
      <c r="EU27" s="162">
        <f t="shared" si="13"/>
        <v>0</v>
      </c>
      <c r="EV27" s="162">
        <f t="shared" ref="EV27:GQ27" si="97">BB27-CY27</f>
        <v>0</v>
      </c>
      <c r="EW27" s="162">
        <f t="shared" si="97"/>
        <v>0</v>
      </c>
      <c r="EX27" s="162">
        <f t="shared" si="97"/>
        <v>0</v>
      </c>
      <c r="EY27" s="162">
        <f t="shared" si="97"/>
        <v>0</v>
      </c>
      <c r="EZ27" s="162">
        <f t="shared" si="97"/>
        <v>0</v>
      </c>
      <c r="FA27" s="162">
        <f t="shared" si="97"/>
        <v>0</v>
      </c>
      <c r="FB27" s="162">
        <f t="shared" si="97"/>
        <v>0</v>
      </c>
      <c r="FC27" s="162">
        <f t="shared" si="97"/>
        <v>0</v>
      </c>
      <c r="FD27" s="162">
        <f t="shared" si="97"/>
        <v>0</v>
      </c>
      <c r="FE27" s="162">
        <f t="shared" si="97"/>
        <v>0</v>
      </c>
      <c r="FF27" s="162">
        <f t="shared" si="97"/>
        <v>0</v>
      </c>
      <c r="FG27" s="162">
        <f t="shared" si="97"/>
        <v>0</v>
      </c>
      <c r="FH27" s="162">
        <f t="shared" si="97"/>
        <v>0</v>
      </c>
      <c r="FI27" s="162">
        <f t="shared" si="97"/>
        <v>0</v>
      </c>
      <c r="FJ27" s="162">
        <f t="shared" si="97"/>
        <v>0</v>
      </c>
      <c r="FK27" s="162">
        <f t="shared" si="97"/>
        <v>0</v>
      </c>
      <c r="FL27" s="162">
        <f t="shared" si="97"/>
        <v>0</v>
      </c>
      <c r="FM27" s="162">
        <f t="shared" si="97"/>
        <v>0</v>
      </c>
      <c r="FN27" s="162">
        <f t="shared" si="97"/>
        <v>0</v>
      </c>
      <c r="FO27" s="162">
        <f t="shared" si="97"/>
        <v>0</v>
      </c>
      <c r="FP27" s="162">
        <f t="shared" si="97"/>
        <v>0</v>
      </c>
      <c r="FQ27" s="162">
        <f t="shared" si="97"/>
        <v>0</v>
      </c>
      <c r="FR27" s="162">
        <f t="shared" si="97"/>
        <v>0</v>
      </c>
      <c r="FS27" s="162">
        <f t="shared" si="97"/>
        <v>0</v>
      </c>
      <c r="FT27" s="162">
        <f t="shared" si="97"/>
        <v>0</v>
      </c>
      <c r="FU27" s="162">
        <f t="shared" si="97"/>
        <v>0</v>
      </c>
      <c r="FV27" s="162">
        <f t="shared" si="97"/>
        <v>0</v>
      </c>
      <c r="FW27" s="162">
        <f t="shared" si="97"/>
        <v>0</v>
      </c>
      <c r="FX27" s="162">
        <f t="shared" si="97"/>
        <v>0</v>
      </c>
      <c r="FY27" s="162">
        <f t="shared" si="97"/>
        <v>0</v>
      </c>
      <c r="FZ27" s="162">
        <f t="shared" si="97"/>
        <v>0</v>
      </c>
      <c r="GA27" s="162">
        <f t="shared" si="97"/>
        <v>0</v>
      </c>
      <c r="GB27" s="162">
        <f t="shared" si="97"/>
        <v>0</v>
      </c>
      <c r="GC27" s="162">
        <f t="shared" si="97"/>
        <v>0</v>
      </c>
      <c r="GD27" s="162">
        <f t="shared" si="97"/>
        <v>0</v>
      </c>
      <c r="GE27" s="162">
        <f t="shared" si="97"/>
        <v>0</v>
      </c>
      <c r="GF27" s="162">
        <f t="shared" si="97"/>
        <v>0</v>
      </c>
      <c r="GG27" s="162">
        <f t="shared" si="97"/>
        <v>0</v>
      </c>
      <c r="GH27" s="162">
        <f t="shared" si="97"/>
        <v>0</v>
      </c>
      <c r="GI27" s="162">
        <f t="shared" si="97"/>
        <v>0</v>
      </c>
      <c r="GJ27" s="162">
        <f t="shared" si="97"/>
        <v>0</v>
      </c>
      <c r="GK27" s="162">
        <f t="shared" si="97"/>
        <v>0</v>
      </c>
      <c r="GL27" s="162">
        <f t="shared" si="97"/>
        <v>0</v>
      </c>
      <c r="GM27" s="162">
        <f t="shared" si="97"/>
        <v>0</v>
      </c>
      <c r="GN27" s="162">
        <f t="shared" si="97"/>
        <v>0</v>
      </c>
      <c r="GO27" s="162">
        <f t="shared" si="97"/>
        <v>0</v>
      </c>
      <c r="GP27" s="162">
        <f t="shared" si="97"/>
        <v>0</v>
      </c>
      <c r="GQ27" s="162">
        <f t="shared" si="97"/>
        <v>0</v>
      </c>
      <c r="GR27" s="162">
        <f t="shared" si="15"/>
        <v>0</v>
      </c>
      <c r="GS27" s="162">
        <f t="shared" ref="GS27:IN27" si="98">E27-EV27</f>
        <v>0</v>
      </c>
      <c r="GT27" s="162">
        <f t="shared" si="98"/>
        <v>0</v>
      </c>
      <c r="GU27" s="162">
        <f t="shared" si="98"/>
        <v>0</v>
      </c>
      <c r="GV27" s="162">
        <f t="shared" si="98"/>
        <v>0</v>
      </c>
      <c r="GW27" s="162">
        <f t="shared" si="98"/>
        <v>0</v>
      </c>
      <c r="GX27" s="162">
        <f t="shared" si="98"/>
        <v>0</v>
      </c>
      <c r="GY27" s="162">
        <f t="shared" si="98"/>
        <v>0</v>
      </c>
      <c r="GZ27" s="162">
        <f t="shared" si="98"/>
        <v>0</v>
      </c>
      <c r="HA27" s="162">
        <f t="shared" si="98"/>
        <v>0</v>
      </c>
      <c r="HB27" s="162">
        <f t="shared" si="98"/>
        <v>0</v>
      </c>
      <c r="HC27" s="162">
        <f t="shared" si="98"/>
        <v>0</v>
      </c>
      <c r="HD27" s="162">
        <f t="shared" si="98"/>
        <v>0</v>
      </c>
      <c r="HE27" s="162">
        <f t="shared" si="98"/>
        <v>0</v>
      </c>
      <c r="HF27" s="162">
        <f t="shared" si="98"/>
        <v>0</v>
      </c>
      <c r="HG27" s="162">
        <f t="shared" si="98"/>
        <v>0</v>
      </c>
      <c r="HH27" s="162">
        <f t="shared" si="98"/>
        <v>0</v>
      </c>
      <c r="HI27" s="162">
        <f t="shared" si="98"/>
        <v>0</v>
      </c>
      <c r="HJ27" s="162">
        <f t="shared" si="98"/>
        <v>0</v>
      </c>
      <c r="HK27" s="162">
        <f t="shared" si="98"/>
        <v>0</v>
      </c>
      <c r="HL27" s="162">
        <f t="shared" si="98"/>
        <v>0</v>
      </c>
      <c r="HM27" s="162">
        <f t="shared" si="98"/>
        <v>0</v>
      </c>
      <c r="HN27" s="162">
        <f t="shared" si="98"/>
        <v>0</v>
      </c>
      <c r="HO27" s="162">
        <f t="shared" si="98"/>
        <v>0</v>
      </c>
      <c r="HP27" s="162">
        <f t="shared" si="98"/>
        <v>0</v>
      </c>
      <c r="HQ27" s="162">
        <f t="shared" si="98"/>
        <v>0</v>
      </c>
      <c r="HR27" s="162">
        <f t="shared" si="98"/>
        <v>0</v>
      </c>
      <c r="HS27" s="162">
        <f t="shared" si="98"/>
        <v>0</v>
      </c>
      <c r="HT27" s="162">
        <f t="shared" si="98"/>
        <v>0</v>
      </c>
      <c r="HU27" s="162">
        <f t="shared" si="98"/>
        <v>0</v>
      </c>
      <c r="HV27" s="162">
        <f t="shared" si="98"/>
        <v>0</v>
      </c>
      <c r="HW27" s="162">
        <f t="shared" si="98"/>
        <v>0</v>
      </c>
      <c r="HX27" s="162">
        <f t="shared" si="98"/>
        <v>0</v>
      </c>
      <c r="HY27" s="162">
        <f t="shared" si="98"/>
        <v>0</v>
      </c>
      <c r="HZ27" s="162">
        <f t="shared" si="98"/>
        <v>0</v>
      </c>
      <c r="IA27" s="162">
        <f t="shared" si="98"/>
        <v>0</v>
      </c>
      <c r="IB27" s="162">
        <f t="shared" si="98"/>
        <v>0</v>
      </c>
      <c r="IC27" s="162">
        <f t="shared" si="98"/>
        <v>0</v>
      </c>
      <c r="ID27" s="162">
        <f t="shared" si="98"/>
        <v>0</v>
      </c>
      <c r="IE27" s="162">
        <f t="shared" si="98"/>
        <v>0</v>
      </c>
      <c r="IF27" s="162">
        <f t="shared" si="98"/>
        <v>0</v>
      </c>
      <c r="IG27" s="162">
        <f t="shared" si="98"/>
        <v>0</v>
      </c>
      <c r="IH27" s="162">
        <f t="shared" si="98"/>
        <v>0</v>
      </c>
      <c r="II27" s="162">
        <f t="shared" si="98"/>
        <v>0</v>
      </c>
      <c r="IJ27" s="162">
        <f t="shared" si="98"/>
        <v>0</v>
      </c>
      <c r="IK27" s="162">
        <f t="shared" si="98"/>
        <v>0</v>
      </c>
      <c r="IL27" s="162">
        <f t="shared" si="98"/>
        <v>0</v>
      </c>
      <c r="IM27" s="162">
        <f t="shared" si="98"/>
        <v>0</v>
      </c>
      <c r="IN27" s="162">
        <f t="shared" si="98"/>
        <v>0</v>
      </c>
      <c r="IO27" s="162">
        <f t="shared" si="17"/>
        <v>0</v>
      </c>
      <c r="IP27" s="162">
        <f t="shared" si="23"/>
        <v>0</v>
      </c>
      <c r="IQ27" s="162">
        <f t="shared" ref="IQ27:KK27" si="99">MAX((MIN(CZ27+IP27,$IO$7))-GT27,0)</f>
        <v>0</v>
      </c>
      <c r="IR27" s="162">
        <f t="shared" si="99"/>
        <v>0</v>
      </c>
      <c r="IS27" s="162">
        <f t="shared" si="99"/>
        <v>0</v>
      </c>
      <c r="IT27" s="162">
        <f t="shared" si="99"/>
        <v>0</v>
      </c>
      <c r="IU27" s="162">
        <f t="shared" si="99"/>
        <v>0</v>
      </c>
      <c r="IV27" s="162">
        <f t="shared" si="99"/>
        <v>0</v>
      </c>
      <c r="IW27" s="162">
        <f t="shared" si="99"/>
        <v>0</v>
      </c>
      <c r="IX27" s="162">
        <f t="shared" si="99"/>
        <v>0</v>
      </c>
      <c r="IY27" s="162">
        <f t="shared" si="99"/>
        <v>0</v>
      </c>
      <c r="IZ27" s="162">
        <f t="shared" si="99"/>
        <v>0</v>
      </c>
      <c r="JA27" s="162">
        <f t="shared" si="99"/>
        <v>0</v>
      </c>
      <c r="JB27" s="162">
        <f t="shared" si="99"/>
        <v>0</v>
      </c>
      <c r="JC27" s="162">
        <f t="shared" si="99"/>
        <v>0</v>
      </c>
      <c r="JD27" s="162">
        <f t="shared" si="99"/>
        <v>0</v>
      </c>
      <c r="JE27" s="162">
        <f t="shared" si="99"/>
        <v>0</v>
      </c>
      <c r="JF27" s="162">
        <f t="shared" si="99"/>
        <v>0</v>
      </c>
      <c r="JG27" s="162">
        <f t="shared" si="99"/>
        <v>0</v>
      </c>
      <c r="JH27" s="162">
        <f t="shared" si="99"/>
        <v>0</v>
      </c>
      <c r="JI27" s="162">
        <f t="shared" si="99"/>
        <v>0</v>
      </c>
      <c r="JJ27" s="162">
        <f t="shared" si="99"/>
        <v>0</v>
      </c>
      <c r="JK27" s="162">
        <f t="shared" si="99"/>
        <v>0</v>
      </c>
      <c r="JL27" s="162">
        <f t="shared" si="99"/>
        <v>0</v>
      </c>
      <c r="JM27" s="162">
        <f t="shared" si="99"/>
        <v>0</v>
      </c>
      <c r="JN27" s="162">
        <f t="shared" si="99"/>
        <v>0</v>
      </c>
      <c r="JO27" s="162">
        <f t="shared" si="99"/>
        <v>0</v>
      </c>
      <c r="JP27" s="162">
        <f t="shared" si="99"/>
        <v>0</v>
      </c>
      <c r="JQ27" s="162">
        <f t="shared" si="99"/>
        <v>0</v>
      </c>
      <c r="JR27" s="162">
        <f t="shared" si="99"/>
        <v>0</v>
      </c>
      <c r="JS27" s="162">
        <f t="shared" si="99"/>
        <v>0</v>
      </c>
      <c r="JT27" s="162">
        <f t="shared" si="99"/>
        <v>0</v>
      </c>
      <c r="JU27" s="162">
        <f t="shared" si="99"/>
        <v>0</v>
      </c>
      <c r="JV27" s="162">
        <f t="shared" si="99"/>
        <v>0</v>
      </c>
      <c r="JW27" s="162">
        <f t="shared" si="99"/>
        <v>0</v>
      </c>
      <c r="JX27" s="162">
        <f t="shared" si="99"/>
        <v>0</v>
      </c>
      <c r="JY27" s="162">
        <f t="shared" si="99"/>
        <v>0</v>
      </c>
      <c r="JZ27" s="162">
        <f t="shared" si="99"/>
        <v>0</v>
      </c>
      <c r="KA27" s="162">
        <f t="shared" si="99"/>
        <v>0</v>
      </c>
      <c r="KB27" s="162">
        <f t="shared" si="99"/>
        <v>0</v>
      </c>
      <c r="KC27" s="162">
        <f t="shared" si="99"/>
        <v>0</v>
      </c>
      <c r="KD27" s="162">
        <f t="shared" si="99"/>
        <v>0</v>
      </c>
      <c r="KE27" s="162">
        <f t="shared" si="99"/>
        <v>0</v>
      </c>
      <c r="KF27" s="162">
        <f t="shared" si="99"/>
        <v>0</v>
      </c>
      <c r="KG27" s="162">
        <f t="shared" si="99"/>
        <v>0</v>
      </c>
      <c r="KH27" s="162">
        <f t="shared" si="99"/>
        <v>0</v>
      </c>
      <c r="KI27" s="162">
        <f t="shared" si="99"/>
        <v>0</v>
      </c>
      <c r="KJ27" s="162">
        <f t="shared" si="99"/>
        <v>0</v>
      </c>
      <c r="KK27" s="162">
        <f t="shared" si="99"/>
        <v>0</v>
      </c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</row>
    <row r="28" ht="14.25" customHeight="1" spans="1:326" x14ac:dyDescent="0.25">
      <c r="A28" s="1">
        <v>1</v>
      </c>
      <c r="B28" s="1">
        <f t="shared" ref="B28:C28" si="100">B27+1</f>
        <v>18</v>
      </c>
      <c r="C28" s="232">
        <f t="shared" si="100"/>
        <v>43483</v>
      </c>
      <c r="D28" s="162">
        <f t="shared" si="9"/>
        <v>0</v>
      </c>
      <c r="E28" s="162">
        <f>(SUMIFS(Profile!$F$2:$F$17521,Profile!$B$2:$B$17521,$B28,Profile!$C$2:$C$17521,E$8))*$C$6</f>
        <v>0</v>
      </c>
      <c r="F28" s="162">
        <f>(SUMIFS(Profile!$F$2:$F$17521,Profile!$B$2:$B$17521,$B28,Profile!$C$2:$C$17521,F$8))*$C$6</f>
        <v>0</v>
      </c>
      <c r="G28" s="162">
        <f>(SUMIFS(Profile!$F$2:$F$17521,Profile!$B$2:$B$17521,$B28,Profile!$C$2:$C$17521,G$8))*$C$6</f>
        <v>0</v>
      </c>
      <c r="H28" s="162">
        <f>(SUMIFS(Profile!$F$2:$F$17521,Profile!$B$2:$B$17521,$B28,Profile!$C$2:$C$17521,H$8))*$C$6</f>
        <v>0</v>
      </c>
      <c r="I28" s="162">
        <f>(SUMIFS(Profile!$F$2:$F$17521,Profile!$B$2:$B$17521,$B28,Profile!$C$2:$C$17521,I$8))*$C$6</f>
        <v>0</v>
      </c>
      <c r="J28" s="162">
        <f>(SUMIFS(Profile!$F$2:$F$17521,Profile!$B$2:$B$17521,$B28,Profile!$C$2:$C$17521,J$8))*$C$6</f>
        <v>0</v>
      </c>
      <c r="K28" s="162">
        <f>(SUMIFS(Profile!$F$2:$F$17521,Profile!$B$2:$B$17521,$B28,Profile!$C$2:$C$17521,K$8))*$C$6</f>
        <v>0</v>
      </c>
      <c r="L28" s="162">
        <f>(SUMIFS(Profile!$F$2:$F$17521,Profile!$B$2:$B$17521,$B28,Profile!$C$2:$C$17521,L$8))*$C$6</f>
        <v>0</v>
      </c>
      <c r="M28" s="162">
        <f>(SUMIFS(Profile!$F$2:$F$17521,Profile!$B$2:$B$17521,$B28,Profile!$C$2:$C$17521,M$8))*$C$6</f>
        <v>0</v>
      </c>
      <c r="N28" s="162">
        <f>(SUMIFS(Profile!$F$2:$F$17521,Profile!$B$2:$B$17521,$B28,Profile!$C$2:$C$17521,N$8))*$C$6</f>
        <v>0</v>
      </c>
      <c r="O28" s="162">
        <f>(SUMIFS(Profile!$F$2:$F$17521,Profile!$B$2:$B$17521,$B28,Profile!$C$2:$C$17521,O$8))*$C$6</f>
        <v>0</v>
      </c>
      <c r="P28" s="162">
        <f>(SUMIFS(Profile!$F$2:$F$17521,Profile!$B$2:$B$17521,$B28,Profile!$C$2:$C$17521,P$8))*$C$6</f>
        <v>0</v>
      </c>
      <c r="Q28" s="162">
        <f>(SUMIFS(Profile!$F$2:$F$17521,Profile!$B$2:$B$17521,$B28,Profile!$C$2:$C$17521,Q$8))*$C$6</f>
        <v>0</v>
      </c>
      <c r="R28" s="162">
        <f>(SUMIFS(Profile!$F$2:$F$17521,Profile!$B$2:$B$17521,$B28,Profile!$C$2:$C$17521,R$8))*$C$6</f>
        <v>0</v>
      </c>
      <c r="S28" s="162">
        <f>(SUMIFS(Profile!$F$2:$F$17521,Profile!$B$2:$B$17521,$B28,Profile!$C$2:$C$17521,S$8))*$C$6</f>
        <v>0</v>
      </c>
      <c r="T28" s="162">
        <f>(SUMIFS(Profile!$F$2:$F$17521,Profile!$B$2:$B$17521,$B28,Profile!$C$2:$C$17521,T$8))*$C$6</f>
        <v>0</v>
      </c>
      <c r="U28" s="162">
        <f>(SUMIFS(Profile!$F$2:$F$17521,Profile!$B$2:$B$17521,$B28,Profile!$C$2:$C$17521,U$8))*$C$6</f>
        <v>0</v>
      </c>
      <c r="V28" s="162">
        <f>(SUMIFS(Profile!$F$2:$F$17521,Profile!$B$2:$B$17521,$B28,Profile!$C$2:$C$17521,V$8))*$C$6</f>
        <v>0</v>
      </c>
      <c r="W28" s="162">
        <f>(SUMIFS(Profile!$F$2:$F$17521,Profile!$B$2:$B$17521,$B28,Profile!$C$2:$C$17521,W$8))*$C$6</f>
        <v>0</v>
      </c>
      <c r="X28" s="162">
        <f>(SUMIFS(Profile!$F$2:$F$17521,Profile!$B$2:$B$17521,$B28,Profile!$C$2:$C$17521,X$8))*$C$6</f>
        <v>0</v>
      </c>
      <c r="Y28" s="162">
        <f>(SUMIFS(Profile!$F$2:$F$17521,Profile!$B$2:$B$17521,$B28,Profile!$C$2:$C$17521,Y$8))*$C$6</f>
        <v>0</v>
      </c>
      <c r="Z28" s="162">
        <f>(SUMIFS(Profile!$F$2:$F$17521,Profile!$B$2:$B$17521,$B28,Profile!$C$2:$C$17521,Z$8))*$C$6</f>
        <v>0</v>
      </c>
      <c r="AA28" s="162">
        <f>(SUMIFS(Profile!$F$2:$F$17521,Profile!$B$2:$B$17521,$B28,Profile!$C$2:$C$17521,AA$8))*$C$6</f>
        <v>0</v>
      </c>
      <c r="AB28" s="162">
        <f>(SUMIFS(Profile!$F$2:$F$17521,Profile!$B$2:$B$17521,$B28,Profile!$C$2:$C$17521,AB$8))*$C$6</f>
        <v>0</v>
      </c>
      <c r="AC28" s="162">
        <f>(SUMIFS(Profile!$F$2:$F$17521,Profile!$B$2:$B$17521,$B28,Profile!$C$2:$C$17521,AC$8))*$C$6</f>
        <v>0</v>
      </c>
      <c r="AD28" s="162">
        <f>(SUMIFS(Profile!$F$2:$F$17521,Profile!$B$2:$B$17521,$B28,Profile!$C$2:$C$17521,AD$8))*$C$6</f>
        <v>0</v>
      </c>
      <c r="AE28" s="162">
        <f>(SUMIFS(Profile!$F$2:$F$17521,Profile!$B$2:$B$17521,$B28,Profile!$C$2:$C$17521,AE$8))*$C$6</f>
        <v>0</v>
      </c>
      <c r="AF28" s="162">
        <f>(SUMIFS(Profile!$F$2:$F$17521,Profile!$B$2:$B$17521,$B28,Profile!$C$2:$C$17521,AF$8))*$C$6</f>
        <v>0</v>
      </c>
      <c r="AG28" s="162">
        <f>(SUMIFS(Profile!$F$2:$F$17521,Profile!$B$2:$B$17521,$B28,Profile!$C$2:$C$17521,AG$8))*$C$6</f>
        <v>0</v>
      </c>
      <c r="AH28" s="162">
        <f>(SUMIFS(Profile!$F$2:$F$17521,Profile!$B$2:$B$17521,$B28,Profile!$C$2:$C$17521,AH$8))*$C$6</f>
        <v>0</v>
      </c>
      <c r="AI28" s="162">
        <f>(SUMIFS(Profile!$F$2:$F$17521,Profile!$B$2:$B$17521,$B28,Profile!$C$2:$C$17521,AI$8))*$C$6</f>
        <v>0</v>
      </c>
      <c r="AJ28" s="162">
        <f>(SUMIFS(Profile!$F$2:$F$17521,Profile!$B$2:$B$17521,$B28,Profile!$C$2:$C$17521,AJ$8))*$C$6</f>
        <v>0</v>
      </c>
      <c r="AK28" s="162">
        <f>(SUMIFS(Profile!$F$2:$F$17521,Profile!$B$2:$B$17521,$B28,Profile!$C$2:$C$17521,AK$8))*$C$6</f>
        <v>0</v>
      </c>
      <c r="AL28" s="162">
        <f>(SUMIFS(Profile!$F$2:$F$17521,Profile!$B$2:$B$17521,$B28,Profile!$C$2:$C$17521,AL$8))*$C$6</f>
        <v>0</v>
      </c>
      <c r="AM28" s="162">
        <f>(SUMIFS(Profile!$F$2:$F$17521,Profile!$B$2:$B$17521,$B28,Profile!$C$2:$C$17521,AM$8))*$C$6</f>
        <v>0</v>
      </c>
      <c r="AN28" s="162">
        <f>(SUMIFS(Profile!$F$2:$F$17521,Profile!$B$2:$B$17521,$B28,Profile!$C$2:$C$17521,AN$8))*$C$6</f>
        <v>0</v>
      </c>
      <c r="AO28" s="162">
        <f>(SUMIFS(Profile!$F$2:$F$17521,Profile!$B$2:$B$17521,$B28,Profile!$C$2:$C$17521,AO$8))*$C$6</f>
        <v>0</v>
      </c>
      <c r="AP28" s="162">
        <f>(SUMIFS(Profile!$F$2:$F$17521,Profile!$B$2:$B$17521,$B28,Profile!$C$2:$C$17521,AP$8))*$C$6</f>
        <v>0</v>
      </c>
      <c r="AQ28" s="162">
        <f>(SUMIFS(Profile!$F$2:$F$17521,Profile!$B$2:$B$17521,$B28,Profile!$C$2:$C$17521,AQ$8))*$C$6</f>
        <v>0</v>
      </c>
      <c r="AR28" s="162">
        <f>(SUMIFS(Profile!$F$2:$F$17521,Profile!$B$2:$B$17521,$B28,Profile!$C$2:$C$17521,AR$8))*$C$6</f>
        <v>0</v>
      </c>
      <c r="AS28" s="162">
        <f>(SUMIFS(Profile!$F$2:$F$17521,Profile!$B$2:$B$17521,$B28,Profile!$C$2:$C$17521,AS$8))*$C$6</f>
        <v>0</v>
      </c>
      <c r="AT28" s="162">
        <f>(SUMIFS(Profile!$F$2:$F$17521,Profile!$B$2:$B$17521,$B28,Profile!$C$2:$C$17521,AT$8))*$C$6</f>
        <v>0</v>
      </c>
      <c r="AU28" s="162">
        <f>(SUMIFS(Profile!$F$2:$F$17521,Profile!$B$2:$B$17521,$B28,Profile!$C$2:$C$17521,AU$8))*$C$6</f>
        <v>0</v>
      </c>
      <c r="AV28" s="162">
        <f>(SUMIFS(Profile!$F$2:$F$17521,Profile!$B$2:$B$17521,$B28,Profile!$C$2:$C$17521,AV$8))*$C$6</f>
        <v>0</v>
      </c>
      <c r="AW28" s="162">
        <f>(SUMIFS(Profile!$F$2:$F$17521,Profile!$B$2:$B$17521,$B28,Profile!$C$2:$C$17521,AW$8))*$C$6</f>
        <v>0</v>
      </c>
      <c r="AX28" s="162">
        <f>(SUMIFS(Profile!$F$2:$F$17521,Profile!$B$2:$B$17521,$B28,Profile!$C$2:$C$17521,AX$8))*$C$6</f>
        <v>0</v>
      </c>
      <c r="AY28" s="162">
        <f>(SUMIFS(Profile!$F$2:$F$17521,Profile!$B$2:$B$17521,$B28,Profile!$C$2:$C$17521,AY$8))*$C$6</f>
        <v>0</v>
      </c>
      <c r="AZ28" s="162">
        <f>(SUMIFS(Profile!$F$2:$F$17521,Profile!$B$2:$B$17521,$B28,Profile!$C$2:$C$17521,AZ$8))*$C$6</f>
        <v>0</v>
      </c>
      <c r="BA28" s="162">
        <f t="shared" si="10"/>
        <v>0</v>
      </c>
      <c r="BB28" s="162">
        <f>(SUMIFS(Profile!$E$2:$E$17521,Profile!$B$2:$B$17521,$B28,Profile!$C$2:$C$17521,BB$8))*$C$9</f>
        <v>0</v>
      </c>
      <c r="BC28" s="162">
        <f>(SUMIFS(Profile!$E$2:$E$17521,Profile!$B$2:$B$17521,$B28,Profile!$C$2:$C$17521,BC$8))*$C$9</f>
        <v>0</v>
      </c>
      <c r="BD28" s="162">
        <f>(SUMIFS(Profile!$E$2:$E$17521,Profile!$B$2:$B$17521,$B28,Profile!$C$2:$C$17521,BD$8))*$C$9</f>
        <v>0</v>
      </c>
      <c r="BE28" s="162">
        <f>(SUMIFS(Profile!$E$2:$E$17521,Profile!$B$2:$B$17521,$B28,Profile!$C$2:$C$17521,BE$8))*$C$9</f>
        <v>0</v>
      </c>
      <c r="BF28" s="162">
        <f>(SUMIFS(Profile!$E$2:$E$17521,Profile!$B$2:$B$17521,$B28,Profile!$C$2:$C$17521,BF$8))*$C$9</f>
        <v>0</v>
      </c>
      <c r="BG28" s="162">
        <f>(SUMIFS(Profile!$E$2:$E$17521,Profile!$B$2:$B$17521,$B28,Profile!$C$2:$C$17521,BG$8))*$C$9</f>
        <v>0</v>
      </c>
      <c r="BH28" s="162">
        <f>(SUMIFS(Profile!$E$2:$E$17521,Profile!$B$2:$B$17521,$B28,Profile!$C$2:$C$17521,BH$8))*$C$9</f>
        <v>0</v>
      </c>
      <c r="BI28" s="162">
        <f>(SUMIFS(Profile!$E$2:$E$17521,Profile!$B$2:$B$17521,$B28,Profile!$C$2:$C$17521,BI$8))*$C$9</f>
        <v>0</v>
      </c>
      <c r="BJ28" s="162">
        <f>(SUMIFS(Profile!$E$2:$E$17521,Profile!$B$2:$B$17521,$B28,Profile!$C$2:$C$17521,BJ$8))*$C$9</f>
        <v>0</v>
      </c>
      <c r="BK28" s="162">
        <f>(SUMIFS(Profile!$E$2:$E$17521,Profile!$B$2:$B$17521,$B28,Profile!$C$2:$C$17521,BK$8))*$C$9</f>
        <v>0</v>
      </c>
      <c r="BL28" s="162">
        <f>(SUMIFS(Profile!$E$2:$E$17521,Profile!$B$2:$B$17521,$B28,Profile!$C$2:$C$17521,BL$8))*$C$9</f>
        <v>0</v>
      </c>
      <c r="BM28" s="162">
        <f>(SUMIFS(Profile!$E$2:$E$17521,Profile!$B$2:$B$17521,$B28,Profile!$C$2:$C$17521,BM$8))*$C$9</f>
        <v>0</v>
      </c>
      <c r="BN28" s="162">
        <f>(SUMIFS(Profile!$E$2:$E$17521,Profile!$B$2:$B$17521,$B28,Profile!$C$2:$C$17521,BN$8))*$C$9</f>
        <v>0</v>
      </c>
      <c r="BO28" s="162">
        <f>(SUMIFS(Profile!$E$2:$E$17521,Profile!$B$2:$B$17521,$B28,Profile!$C$2:$C$17521,BO$8))*$C$9</f>
        <v>0</v>
      </c>
      <c r="BP28" s="162">
        <f>(SUMIFS(Profile!$E$2:$E$17521,Profile!$B$2:$B$17521,$B28,Profile!$C$2:$C$17521,BP$8))*$C$9</f>
        <v>0</v>
      </c>
      <c r="BQ28" s="162">
        <f>(SUMIFS(Profile!$E$2:$E$17521,Profile!$B$2:$B$17521,$B28,Profile!$C$2:$C$17521,BQ$8))*$C$9</f>
        <v>0</v>
      </c>
      <c r="BR28" s="162">
        <f>(SUMIFS(Profile!$E$2:$E$17521,Profile!$B$2:$B$17521,$B28,Profile!$C$2:$C$17521,BR$8))*$C$9</f>
        <v>0</v>
      </c>
      <c r="BS28" s="162">
        <f>(SUMIFS(Profile!$E$2:$E$17521,Profile!$B$2:$B$17521,$B28,Profile!$C$2:$C$17521,BS$8))*$C$9</f>
        <v>0</v>
      </c>
      <c r="BT28" s="162">
        <f>(SUMIFS(Profile!$E$2:$E$17521,Profile!$B$2:$B$17521,$B28,Profile!$C$2:$C$17521,BT$8))*$C$9</f>
        <v>0</v>
      </c>
      <c r="BU28" s="162">
        <f>(SUMIFS(Profile!$E$2:$E$17521,Profile!$B$2:$B$17521,$B28,Profile!$C$2:$C$17521,BU$8))*$C$9</f>
        <v>0</v>
      </c>
      <c r="BV28" s="162">
        <f>(SUMIFS(Profile!$E$2:$E$17521,Profile!$B$2:$B$17521,$B28,Profile!$C$2:$C$17521,BV$8))*$C$9</f>
        <v>0</v>
      </c>
      <c r="BW28" s="162">
        <f>(SUMIFS(Profile!$E$2:$E$17521,Profile!$B$2:$B$17521,$B28,Profile!$C$2:$C$17521,BW$8))*$C$9</f>
        <v>0</v>
      </c>
      <c r="BX28" s="162">
        <f>(SUMIFS(Profile!$E$2:$E$17521,Profile!$B$2:$B$17521,$B28,Profile!$C$2:$C$17521,BX$8))*$C$9</f>
        <v>0</v>
      </c>
      <c r="BY28" s="162">
        <f>(SUMIFS(Profile!$E$2:$E$17521,Profile!$B$2:$B$17521,$B28,Profile!$C$2:$C$17521,BY$8))*$C$9</f>
        <v>0</v>
      </c>
      <c r="BZ28" s="162">
        <f>(SUMIFS(Profile!$E$2:$E$17521,Profile!$B$2:$B$17521,$B28,Profile!$C$2:$C$17521,BZ$8))*$C$9</f>
        <v>0</v>
      </c>
      <c r="CA28" s="162">
        <f>(SUMIFS(Profile!$E$2:$E$17521,Profile!$B$2:$B$17521,$B28,Profile!$C$2:$C$17521,CA$8))*$C$9</f>
        <v>0</v>
      </c>
      <c r="CB28" s="162">
        <f>(SUMIFS(Profile!$E$2:$E$17521,Profile!$B$2:$B$17521,$B28,Profile!$C$2:$C$17521,CB$8))*$C$9</f>
        <v>0</v>
      </c>
      <c r="CC28" s="162">
        <f>(SUMIFS(Profile!$E$2:$E$17521,Profile!$B$2:$B$17521,$B28,Profile!$C$2:$C$17521,CC$8))*$C$9</f>
        <v>0</v>
      </c>
      <c r="CD28" s="162">
        <f>(SUMIFS(Profile!$E$2:$E$17521,Profile!$B$2:$B$17521,$B28,Profile!$C$2:$C$17521,CD$8))*$C$9</f>
        <v>0</v>
      </c>
      <c r="CE28" s="162">
        <f>(SUMIFS(Profile!$E$2:$E$17521,Profile!$B$2:$B$17521,$B28,Profile!$C$2:$C$17521,CE$8))*$C$9</f>
        <v>0</v>
      </c>
      <c r="CF28" s="162">
        <f>(SUMIFS(Profile!$E$2:$E$17521,Profile!$B$2:$B$17521,$B28,Profile!$C$2:$C$17521,CF$8))*$C$9</f>
        <v>0</v>
      </c>
      <c r="CG28" s="162">
        <f>(SUMIFS(Profile!$E$2:$E$17521,Profile!$B$2:$B$17521,$B28,Profile!$C$2:$C$17521,CG$8))*$C$9</f>
        <v>0</v>
      </c>
      <c r="CH28" s="162">
        <f>(SUMIFS(Profile!$E$2:$E$17521,Profile!$B$2:$B$17521,$B28,Profile!$C$2:$C$17521,CH$8))*$C$9</f>
        <v>0</v>
      </c>
      <c r="CI28" s="162">
        <f>(SUMIFS(Profile!$E$2:$E$17521,Profile!$B$2:$B$17521,$B28,Profile!$C$2:$C$17521,CI$8))*$C$9</f>
        <v>0</v>
      </c>
      <c r="CJ28" s="162">
        <f>(SUMIFS(Profile!$E$2:$E$17521,Profile!$B$2:$B$17521,$B28,Profile!$C$2:$C$17521,CJ$8))*$C$9</f>
        <v>0</v>
      </c>
      <c r="CK28" s="162">
        <f>(SUMIFS(Profile!$E$2:$E$17521,Profile!$B$2:$B$17521,$B28,Profile!$C$2:$C$17521,CK$8))*$C$9</f>
        <v>0</v>
      </c>
      <c r="CL28" s="162">
        <f>(SUMIFS(Profile!$E$2:$E$17521,Profile!$B$2:$B$17521,$B28,Profile!$C$2:$C$17521,CL$8))*$C$9</f>
        <v>0</v>
      </c>
      <c r="CM28" s="162">
        <f>(SUMIFS(Profile!$E$2:$E$17521,Profile!$B$2:$B$17521,$B28,Profile!$C$2:$C$17521,CM$8))*$C$9</f>
        <v>0</v>
      </c>
      <c r="CN28" s="162">
        <f>(SUMIFS(Profile!$E$2:$E$17521,Profile!$B$2:$B$17521,$B28,Profile!$C$2:$C$17521,CN$8))*$C$9</f>
        <v>0</v>
      </c>
      <c r="CO28" s="162">
        <f>(SUMIFS(Profile!$E$2:$E$17521,Profile!$B$2:$B$17521,$B28,Profile!$C$2:$C$17521,CO$8))*$C$9</f>
        <v>0</v>
      </c>
      <c r="CP28" s="162">
        <f>(SUMIFS(Profile!$E$2:$E$17521,Profile!$B$2:$B$17521,$B28,Profile!$C$2:$C$17521,CP$8))*$C$9</f>
        <v>0</v>
      </c>
      <c r="CQ28" s="162">
        <f>(SUMIFS(Profile!$E$2:$E$17521,Profile!$B$2:$B$17521,$B28,Profile!$C$2:$C$17521,CQ$8))*$C$9</f>
        <v>0</v>
      </c>
      <c r="CR28" s="162">
        <f>(SUMIFS(Profile!$E$2:$E$17521,Profile!$B$2:$B$17521,$B28,Profile!$C$2:$C$17521,CR$8))*$C$9</f>
        <v>0</v>
      </c>
      <c r="CS28" s="162">
        <f>(SUMIFS(Profile!$E$2:$E$17521,Profile!$B$2:$B$17521,$B28,Profile!$C$2:$C$17521,CS$8))*$C$9</f>
        <v>0</v>
      </c>
      <c r="CT28" s="162">
        <f>(SUMIFS(Profile!$E$2:$E$17521,Profile!$B$2:$B$17521,$B28,Profile!$C$2:$C$17521,CT$8))*$C$9</f>
        <v>0</v>
      </c>
      <c r="CU28" s="162">
        <f>(SUMIFS(Profile!$E$2:$E$17521,Profile!$B$2:$B$17521,$B28,Profile!$C$2:$C$17521,CU$8))*$C$9</f>
        <v>0</v>
      </c>
      <c r="CV28" s="162">
        <f>(SUMIFS(Profile!$E$2:$E$17521,Profile!$B$2:$B$17521,$B28,Profile!$C$2:$C$17521,CV$8))*$C$9</f>
        <v>0</v>
      </c>
      <c r="CW28" s="162">
        <f>(SUMIFS(Profile!$E$2:$E$17521,Profile!$B$2:$B$17521,$B28,Profile!$C$2:$C$17521,CW$8))*$C$9</f>
        <v>0</v>
      </c>
      <c r="CX28" s="162">
        <f t="shared" si="11"/>
        <v>0</v>
      </c>
      <c r="CY28" s="162">
        <f t="shared" ref="CY28:ET28" si="101">MAX(BB28-E28,0)</f>
        <v>0</v>
      </c>
      <c r="CZ28" s="162">
        <f t="shared" si="101"/>
        <v>0</v>
      </c>
      <c r="DA28" s="162">
        <f t="shared" si="101"/>
        <v>0</v>
      </c>
      <c r="DB28" s="162">
        <f t="shared" si="101"/>
        <v>0</v>
      </c>
      <c r="DC28" s="162">
        <f t="shared" si="101"/>
        <v>0</v>
      </c>
      <c r="DD28" s="162">
        <f t="shared" si="101"/>
        <v>0</v>
      </c>
      <c r="DE28" s="162">
        <f t="shared" si="101"/>
        <v>0</v>
      </c>
      <c r="DF28" s="162">
        <f t="shared" si="101"/>
        <v>0</v>
      </c>
      <c r="DG28" s="162">
        <f t="shared" si="101"/>
        <v>0</v>
      </c>
      <c r="DH28" s="162">
        <f t="shared" si="101"/>
        <v>0</v>
      </c>
      <c r="DI28" s="162">
        <f t="shared" si="101"/>
        <v>0</v>
      </c>
      <c r="DJ28" s="162">
        <f t="shared" si="101"/>
        <v>0</v>
      </c>
      <c r="DK28" s="162">
        <f t="shared" si="101"/>
        <v>0</v>
      </c>
      <c r="DL28" s="162">
        <f t="shared" si="101"/>
        <v>0</v>
      </c>
      <c r="DM28" s="162">
        <f t="shared" si="101"/>
        <v>0</v>
      </c>
      <c r="DN28" s="162">
        <f t="shared" si="101"/>
        <v>0</v>
      </c>
      <c r="DO28" s="162">
        <f t="shared" si="101"/>
        <v>0</v>
      </c>
      <c r="DP28" s="162">
        <f t="shared" si="101"/>
        <v>0</v>
      </c>
      <c r="DQ28" s="162">
        <f t="shared" si="101"/>
        <v>0</v>
      </c>
      <c r="DR28" s="162">
        <f t="shared" si="101"/>
        <v>0</v>
      </c>
      <c r="DS28" s="162">
        <f t="shared" si="101"/>
        <v>0</v>
      </c>
      <c r="DT28" s="162">
        <f t="shared" si="101"/>
        <v>0</v>
      </c>
      <c r="DU28" s="162">
        <f t="shared" si="101"/>
        <v>0</v>
      </c>
      <c r="DV28" s="162">
        <f t="shared" si="101"/>
        <v>0</v>
      </c>
      <c r="DW28" s="162">
        <f t="shared" si="101"/>
        <v>0</v>
      </c>
      <c r="DX28" s="162">
        <f t="shared" si="101"/>
        <v>0</v>
      </c>
      <c r="DY28" s="162">
        <f t="shared" si="101"/>
        <v>0</v>
      </c>
      <c r="DZ28" s="162">
        <f t="shared" si="101"/>
        <v>0</v>
      </c>
      <c r="EA28" s="162">
        <f t="shared" si="101"/>
        <v>0</v>
      </c>
      <c r="EB28" s="162">
        <f t="shared" si="101"/>
        <v>0</v>
      </c>
      <c r="EC28" s="162">
        <f t="shared" si="101"/>
        <v>0</v>
      </c>
      <c r="ED28" s="162">
        <f t="shared" si="101"/>
        <v>0</v>
      </c>
      <c r="EE28" s="162">
        <f t="shared" si="101"/>
        <v>0</v>
      </c>
      <c r="EF28" s="162">
        <f t="shared" si="101"/>
        <v>0</v>
      </c>
      <c r="EG28" s="162">
        <f t="shared" si="101"/>
        <v>0</v>
      </c>
      <c r="EH28" s="162">
        <f t="shared" si="101"/>
        <v>0</v>
      </c>
      <c r="EI28" s="162">
        <f t="shared" si="101"/>
        <v>0</v>
      </c>
      <c r="EJ28" s="162">
        <f t="shared" si="101"/>
        <v>0</v>
      </c>
      <c r="EK28" s="162">
        <f t="shared" si="101"/>
        <v>0</v>
      </c>
      <c r="EL28" s="162">
        <f t="shared" si="101"/>
        <v>0</v>
      </c>
      <c r="EM28" s="162">
        <f t="shared" si="101"/>
        <v>0</v>
      </c>
      <c r="EN28" s="162">
        <f t="shared" si="101"/>
        <v>0</v>
      </c>
      <c r="EO28" s="162">
        <f t="shared" si="101"/>
        <v>0</v>
      </c>
      <c r="EP28" s="162">
        <f t="shared" si="101"/>
        <v>0</v>
      </c>
      <c r="EQ28" s="162">
        <f t="shared" si="101"/>
        <v>0</v>
      </c>
      <c r="ER28" s="162">
        <f t="shared" si="101"/>
        <v>0</v>
      </c>
      <c r="ES28" s="162">
        <f t="shared" si="101"/>
        <v>0</v>
      </c>
      <c r="ET28" s="162">
        <f t="shared" si="101"/>
        <v>0</v>
      </c>
      <c r="EU28" s="162">
        <f t="shared" si="13"/>
        <v>0</v>
      </c>
      <c r="EV28" s="162">
        <f t="shared" ref="EV28:GQ28" si="102">BB28-CY28</f>
        <v>0</v>
      </c>
      <c r="EW28" s="162">
        <f t="shared" si="102"/>
        <v>0</v>
      </c>
      <c r="EX28" s="162">
        <f t="shared" si="102"/>
        <v>0</v>
      </c>
      <c r="EY28" s="162">
        <f t="shared" si="102"/>
        <v>0</v>
      </c>
      <c r="EZ28" s="162">
        <f t="shared" si="102"/>
        <v>0</v>
      </c>
      <c r="FA28" s="162">
        <f t="shared" si="102"/>
        <v>0</v>
      </c>
      <c r="FB28" s="162">
        <f t="shared" si="102"/>
        <v>0</v>
      </c>
      <c r="FC28" s="162">
        <f t="shared" si="102"/>
        <v>0</v>
      </c>
      <c r="FD28" s="162">
        <f t="shared" si="102"/>
        <v>0</v>
      </c>
      <c r="FE28" s="162">
        <f t="shared" si="102"/>
        <v>0</v>
      </c>
      <c r="FF28" s="162">
        <f t="shared" si="102"/>
        <v>0</v>
      </c>
      <c r="FG28" s="162">
        <f t="shared" si="102"/>
        <v>0</v>
      </c>
      <c r="FH28" s="162">
        <f t="shared" si="102"/>
        <v>0</v>
      </c>
      <c r="FI28" s="162">
        <f t="shared" si="102"/>
        <v>0</v>
      </c>
      <c r="FJ28" s="162">
        <f t="shared" si="102"/>
        <v>0</v>
      </c>
      <c r="FK28" s="162">
        <f t="shared" si="102"/>
        <v>0</v>
      </c>
      <c r="FL28" s="162">
        <f t="shared" si="102"/>
        <v>0</v>
      </c>
      <c r="FM28" s="162">
        <f t="shared" si="102"/>
        <v>0</v>
      </c>
      <c r="FN28" s="162">
        <f t="shared" si="102"/>
        <v>0</v>
      </c>
      <c r="FO28" s="162">
        <f t="shared" si="102"/>
        <v>0</v>
      </c>
      <c r="FP28" s="162">
        <f t="shared" si="102"/>
        <v>0</v>
      </c>
      <c r="FQ28" s="162">
        <f t="shared" si="102"/>
        <v>0</v>
      </c>
      <c r="FR28" s="162">
        <f t="shared" si="102"/>
        <v>0</v>
      </c>
      <c r="FS28" s="162">
        <f t="shared" si="102"/>
        <v>0</v>
      </c>
      <c r="FT28" s="162">
        <f t="shared" si="102"/>
        <v>0</v>
      </c>
      <c r="FU28" s="162">
        <f t="shared" si="102"/>
        <v>0</v>
      </c>
      <c r="FV28" s="162">
        <f t="shared" si="102"/>
        <v>0</v>
      </c>
      <c r="FW28" s="162">
        <f t="shared" si="102"/>
        <v>0</v>
      </c>
      <c r="FX28" s="162">
        <f t="shared" si="102"/>
        <v>0</v>
      </c>
      <c r="FY28" s="162">
        <f t="shared" si="102"/>
        <v>0</v>
      </c>
      <c r="FZ28" s="162">
        <f t="shared" si="102"/>
        <v>0</v>
      </c>
      <c r="GA28" s="162">
        <f t="shared" si="102"/>
        <v>0</v>
      </c>
      <c r="GB28" s="162">
        <f t="shared" si="102"/>
        <v>0</v>
      </c>
      <c r="GC28" s="162">
        <f t="shared" si="102"/>
        <v>0</v>
      </c>
      <c r="GD28" s="162">
        <f t="shared" si="102"/>
        <v>0</v>
      </c>
      <c r="GE28" s="162">
        <f t="shared" si="102"/>
        <v>0</v>
      </c>
      <c r="GF28" s="162">
        <f t="shared" si="102"/>
        <v>0</v>
      </c>
      <c r="GG28" s="162">
        <f t="shared" si="102"/>
        <v>0</v>
      </c>
      <c r="GH28" s="162">
        <f t="shared" si="102"/>
        <v>0</v>
      </c>
      <c r="GI28" s="162">
        <f t="shared" si="102"/>
        <v>0</v>
      </c>
      <c r="GJ28" s="162">
        <f t="shared" si="102"/>
        <v>0</v>
      </c>
      <c r="GK28" s="162">
        <f t="shared" si="102"/>
        <v>0</v>
      </c>
      <c r="GL28" s="162">
        <f t="shared" si="102"/>
        <v>0</v>
      </c>
      <c r="GM28" s="162">
        <f t="shared" si="102"/>
        <v>0</v>
      </c>
      <c r="GN28" s="162">
        <f t="shared" si="102"/>
        <v>0</v>
      </c>
      <c r="GO28" s="162">
        <f t="shared" si="102"/>
        <v>0</v>
      </c>
      <c r="GP28" s="162">
        <f t="shared" si="102"/>
        <v>0</v>
      </c>
      <c r="GQ28" s="162">
        <f t="shared" si="102"/>
        <v>0</v>
      </c>
      <c r="GR28" s="162">
        <f t="shared" si="15"/>
        <v>0</v>
      </c>
      <c r="GS28" s="162">
        <f t="shared" ref="GS28:IN28" si="103">E28-EV28</f>
        <v>0</v>
      </c>
      <c r="GT28" s="162">
        <f t="shared" si="103"/>
        <v>0</v>
      </c>
      <c r="GU28" s="162">
        <f t="shared" si="103"/>
        <v>0</v>
      </c>
      <c r="GV28" s="162">
        <f t="shared" si="103"/>
        <v>0</v>
      </c>
      <c r="GW28" s="162">
        <f t="shared" si="103"/>
        <v>0</v>
      </c>
      <c r="GX28" s="162">
        <f t="shared" si="103"/>
        <v>0</v>
      </c>
      <c r="GY28" s="162">
        <f t="shared" si="103"/>
        <v>0</v>
      </c>
      <c r="GZ28" s="162">
        <f t="shared" si="103"/>
        <v>0</v>
      </c>
      <c r="HA28" s="162">
        <f t="shared" si="103"/>
        <v>0</v>
      </c>
      <c r="HB28" s="162">
        <f t="shared" si="103"/>
        <v>0</v>
      </c>
      <c r="HC28" s="162">
        <f t="shared" si="103"/>
        <v>0</v>
      </c>
      <c r="HD28" s="162">
        <f t="shared" si="103"/>
        <v>0</v>
      </c>
      <c r="HE28" s="162">
        <f t="shared" si="103"/>
        <v>0</v>
      </c>
      <c r="HF28" s="162">
        <f t="shared" si="103"/>
        <v>0</v>
      </c>
      <c r="HG28" s="162">
        <f t="shared" si="103"/>
        <v>0</v>
      </c>
      <c r="HH28" s="162">
        <f t="shared" si="103"/>
        <v>0</v>
      </c>
      <c r="HI28" s="162">
        <f t="shared" si="103"/>
        <v>0</v>
      </c>
      <c r="HJ28" s="162">
        <f t="shared" si="103"/>
        <v>0</v>
      </c>
      <c r="HK28" s="162">
        <f t="shared" si="103"/>
        <v>0</v>
      </c>
      <c r="HL28" s="162">
        <f t="shared" si="103"/>
        <v>0</v>
      </c>
      <c r="HM28" s="162">
        <f t="shared" si="103"/>
        <v>0</v>
      </c>
      <c r="HN28" s="162">
        <f t="shared" si="103"/>
        <v>0</v>
      </c>
      <c r="HO28" s="162">
        <f t="shared" si="103"/>
        <v>0</v>
      </c>
      <c r="HP28" s="162">
        <f t="shared" si="103"/>
        <v>0</v>
      </c>
      <c r="HQ28" s="162">
        <f t="shared" si="103"/>
        <v>0</v>
      </c>
      <c r="HR28" s="162">
        <f t="shared" si="103"/>
        <v>0</v>
      </c>
      <c r="HS28" s="162">
        <f t="shared" si="103"/>
        <v>0</v>
      </c>
      <c r="HT28" s="162">
        <f t="shared" si="103"/>
        <v>0</v>
      </c>
      <c r="HU28" s="162">
        <f t="shared" si="103"/>
        <v>0</v>
      </c>
      <c r="HV28" s="162">
        <f t="shared" si="103"/>
        <v>0</v>
      </c>
      <c r="HW28" s="162">
        <f t="shared" si="103"/>
        <v>0</v>
      </c>
      <c r="HX28" s="162">
        <f t="shared" si="103"/>
        <v>0</v>
      </c>
      <c r="HY28" s="162">
        <f t="shared" si="103"/>
        <v>0</v>
      </c>
      <c r="HZ28" s="162">
        <f t="shared" si="103"/>
        <v>0</v>
      </c>
      <c r="IA28" s="162">
        <f t="shared" si="103"/>
        <v>0</v>
      </c>
      <c r="IB28" s="162">
        <f t="shared" si="103"/>
        <v>0</v>
      </c>
      <c r="IC28" s="162">
        <f t="shared" si="103"/>
        <v>0</v>
      </c>
      <c r="ID28" s="162">
        <f t="shared" si="103"/>
        <v>0</v>
      </c>
      <c r="IE28" s="162">
        <f t="shared" si="103"/>
        <v>0</v>
      </c>
      <c r="IF28" s="162">
        <f t="shared" si="103"/>
        <v>0</v>
      </c>
      <c r="IG28" s="162">
        <f t="shared" si="103"/>
        <v>0</v>
      </c>
      <c r="IH28" s="162">
        <f t="shared" si="103"/>
        <v>0</v>
      </c>
      <c r="II28" s="162">
        <f t="shared" si="103"/>
        <v>0</v>
      </c>
      <c r="IJ28" s="162">
        <f t="shared" si="103"/>
        <v>0</v>
      </c>
      <c r="IK28" s="162">
        <f t="shared" si="103"/>
        <v>0</v>
      </c>
      <c r="IL28" s="162">
        <f t="shared" si="103"/>
        <v>0</v>
      </c>
      <c r="IM28" s="162">
        <f t="shared" si="103"/>
        <v>0</v>
      </c>
      <c r="IN28" s="162">
        <f t="shared" si="103"/>
        <v>0</v>
      </c>
      <c r="IO28" s="162">
        <f t="shared" si="17"/>
        <v>0</v>
      </c>
      <c r="IP28" s="162">
        <f t="shared" si="23"/>
        <v>0</v>
      </c>
      <c r="IQ28" s="162">
        <f t="shared" ref="IQ28:KK28" si="104">MAX((MIN(CZ28+IP28,$IO$7))-GT28,0)</f>
        <v>0</v>
      </c>
      <c r="IR28" s="162">
        <f t="shared" si="104"/>
        <v>0</v>
      </c>
      <c r="IS28" s="162">
        <f t="shared" si="104"/>
        <v>0</v>
      </c>
      <c r="IT28" s="162">
        <f t="shared" si="104"/>
        <v>0</v>
      </c>
      <c r="IU28" s="162">
        <f t="shared" si="104"/>
        <v>0</v>
      </c>
      <c r="IV28" s="162">
        <f t="shared" si="104"/>
        <v>0</v>
      </c>
      <c r="IW28" s="162">
        <f t="shared" si="104"/>
        <v>0</v>
      </c>
      <c r="IX28" s="162">
        <f t="shared" si="104"/>
        <v>0</v>
      </c>
      <c r="IY28" s="162">
        <f t="shared" si="104"/>
        <v>0</v>
      </c>
      <c r="IZ28" s="162">
        <f t="shared" si="104"/>
        <v>0</v>
      </c>
      <c r="JA28" s="162">
        <f t="shared" si="104"/>
        <v>0</v>
      </c>
      <c r="JB28" s="162">
        <f t="shared" si="104"/>
        <v>0</v>
      </c>
      <c r="JC28" s="162">
        <f t="shared" si="104"/>
        <v>0</v>
      </c>
      <c r="JD28" s="162">
        <f t="shared" si="104"/>
        <v>0</v>
      </c>
      <c r="JE28" s="162">
        <f t="shared" si="104"/>
        <v>0</v>
      </c>
      <c r="JF28" s="162">
        <f t="shared" si="104"/>
        <v>0</v>
      </c>
      <c r="JG28" s="162">
        <f t="shared" si="104"/>
        <v>0</v>
      </c>
      <c r="JH28" s="162">
        <f t="shared" si="104"/>
        <v>0</v>
      </c>
      <c r="JI28" s="162">
        <f t="shared" si="104"/>
        <v>0</v>
      </c>
      <c r="JJ28" s="162">
        <f t="shared" si="104"/>
        <v>0</v>
      </c>
      <c r="JK28" s="162">
        <f t="shared" si="104"/>
        <v>0</v>
      </c>
      <c r="JL28" s="162">
        <f t="shared" si="104"/>
        <v>0</v>
      </c>
      <c r="JM28" s="162">
        <f t="shared" si="104"/>
        <v>0</v>
      </c>
      <c r="JN28" s="162">
        <f t="shared" si="104"/>
        <v>0</v>
      </c>
      <c r="JO28" s="162">
        <f t="shared" si="104"/>
        <v>0</v>
      </c>
      <c r="JP28" s="162">
        <f t="shared" si="104"/>
        <v>0</v>
      </c>
      <c r="JQ28" s="162">
        <f t="shared" si="104"/>
        <v>0</v>
      </c>
      <c r="JR28" s="162">
        <f t="shared" si="104"/>
        <v>0</v>
      </c>
      <c r="JS28" s="162">
        <f t="shared" si="104"/>
        <v>0</v>
      </c>
      <c r="JT28" s="162">
        <f t="shared" si="104"/>
        <v>0</v>
      </c>
      <c r="JU28" s="162">
        <f t="shared" si="104"/>
        <v>0</v>
      </c>
      <c r="JV28" s="162">
        <f t="shared" si="104"/>
        <v>0</v>
      </c>
      <c r="JW28" s="162">
        <f t="shared" si="104"/>
        <v>0</v>
      </c>
      <c r="JX28" s="162">
        <f t="shared" si="104"/>
        <v>0</v>
      </c>
      <c r="JY28" s="162">
        <f t="shared" si="104"/>
        <v>0</v>
      </c>
      <c r="JZ28" s="162">
        <f t="shared" si="104"/>
        <v>0</v>
      </c>
      <c r="KA28" s="162">
        <f t="shared" si="104"/>
        <v>0</v>
      </c>
      <c r="KB28" s="162">
        <f t="shared" si="104"/>
        <v>0</v>
      </c>
      <c r="KC28" s="162">
        <f t="shared" si="104"/>
        <v>0</v>
      </c>
      <c r="KD28" s="162">
        <f t="shared" si="104"/>
        <v>0</v>
      </c>
      <c r="KE28" s="162">
        <f t="shared" si="104"/>
        <v>0</v>
      </c>
      <c r="KF28" s="162">
        <f t="shared" si="104"/>
        <v>0</v>
      </c>
      <c r="KG28" s="162">
        <f t="shared" si="104"/>
        <v>0</v>
      </c>
      <c r="KH28" s="162">
        <f t="shared" si="104"/>
        <v>0</v>
      </c>
      <c r="KI28" s="162">
        <f t="shared" si="104"/>
        <v>0</v>
      </c>
      <c r="KJ28" s="162">
        <f t="shared" si="104"/>
        <v>0</v>
      </c>
      <c r="KK28" s="162">
        <f t="shared" si="104"/>
        <v>0</v>
      </c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</row>
    <row r="29" ht="14.25" customHeight="1" spans="1:326" x14ac:dyDescent="0.25">
      <c r="A29" s="1">
        <v>1</v>
      </c>
      <c r="B29" s="1">
        <f t="shared" ref="B29:C29" si="105">B28+1</f>
        <v>19</v>
      </c>
      <c r="C29" s="232">
        <f t="shared" si="105"/>
        <v>43484</v>
      </c>
      <c r="D29" s="162">
        <f t="shared" si="9"/>
        <v>0</v>
      </c>
      <c r="E29" s="162">
        <f>(SUMIFS(Profile!$F$2:$F$17521,Profile!$B$2:$B$17521,$B29,Profile!$C$2:$C$17521,E$8))*$C$6</f>
        <v>0</v>
      </c>
      <c r="F29" s="162">
        <f>(SUMIFS(Profile!$F$2:$F$17521,Profile!$B$2:$B$17521,$B29,Profile!$C$2:$C$17521,F$8))*$C$6</f>
        <v>0</v>
      </c>
      <c r="G29" s="162">
        <f>(SUMIFS(Profile!$F$2:$F$17521,Profile!$B$2:$B$17521,$B29,Profile!$C$2:$C$17521,G$8))*$C$6</f>
        <v>0</v>
      </c>
      <c r="H29" s="162">
        <f>(SUMIFS(Profile!$F$2:$F$17521,Profile!$B$2:$B$17521,$B29,Profile!$C$2:$C$17521,H$8))*$C$6</f>
        <v>0</v>
      </c>
      <c r="I29" s="162">
        <f>(SUMIFS(Profile!$F$2:$F$17521,Profile!$B$2:$B$17521,$B29,Profile!$C$2:$C$17521,I$8))*$C$6</f>
        <v>0</v>
      </c>
      <c r="J29" s="162">
        <f>(SUMIFS(Profile!$F$2:$F$17521,Profile!$B$2:$B$17521,$B29,Profile!$C$2:$C$17521,J$8))*$C$6</f>
        <v>0</v>
      </c>
      <c r="K29" s="162">
        <f>(SUMIFS(Profile!$F$2:$F$17521,Profile!$B$2:$B$17521,$B29,Profile!$C$2:$C$17521,K$8))*$C$6</f>
        <v>0</v>
      </c>
      <c r="L29" s="162">
        <f>(SUMIFS(Profile!$F$2:$F$17521,Profile!$B$2:$B$17521,$B29,Profile!$C$2:$C$17521,L$8))*$C$6</f>
        <v>0</v>
      </c>
      <c r="M29" s="162">
        <f>(SUMIFS(Profile!$F$2:$F$17521,Profile!$B$2:$B$17521,$B29,Profile!$C$2:$C$17521,M$8))*$C$6</f>
        <v>0</v>
      </c>
      <c r="N29" s="162">
        <f>(SUMIFS(Profile!$F$2:$F$17521,Profile!$B$2:$B$17521,$B29,Profile!$C$2:$C$17521,N$8))*$C$6</f>
        <v>0</v>
      </c>
      <c r="O29" s="162">
        <f>(SUMIFS(Profile!$F$2:$F$17521,Profile!$B$2:$B$17521,$B29,Profile!$C$2:$C$17521,O$8))*$C$6</f>
        <v>0</v>
      </c>
      <c r="P29" s="162">
        <f>(SUMIFS(Profile!$F$2:$F$17521,Profile!$B$2:$B$17521,$B29,Profile!$C$2:$C$17521,P$8))*$C$6</f>
        <v>0</v>
      </c>
      <c r="Q29" s="162">
        <f>(SUMIFS(Profile!$F$2:$F$17521,Profile!$B$2:$B$17521,$B29,Profile!$C$2:$C$17521,Q$8))*$C$6</f>
        <v>0</v>
      </c>
      <c r="R29" s="162">
        <f>(SUMIFS(Profile!$F$2:$F$17521,Profile!$B$2:$B$17521,$B29,Profile!$C$2:$C$17521,R$8))*$C$6</f>
        <v>0</v>
      </c>
      <c r="S29" s="162">
        <f>(SUMIFS(Profile!$F$2:$F$17521,Profile!$B$2:$B$17521,$B29,Profile!$C$2:$C$17521,S$8))*$C$6</f>
        <v>0</v>
      </c>
      <c r="T29" s="162">
        <f>(SUMIFS(Profile!$F$2:$F$17521,Profile!$B$2:$B$17521,$B29,Profile!$C$2:$C$17521,T$8))*$C$6</f>
        <v>0</v>
      </c>
      <c r="U29" s="162">
        <f>(SUMIFS(Profile!$F$2:$F$17521,Profile!$B$2:$B$17521,$B29,Profile!$C$2:$C$17521,U$8))*$C$6</f>
        <v>0</v>
      </c>
      <c r="V29" s="162">
        <f>(SUMIFS(Profile!$F$2:$F$17521,Profile!$B$2:$B$17521,$B29,Profile!$C$2:$C$17521,V$8))*$C$6</f>
        <v>0</v>
      </c>
      <c r="W29" s="162">
        <f>(SUMIFS(Profile!$F$2:$F$17521,Profile!$B$2:$B$17521,$B29,Profile!$C$2:$C$17521,W$8))*$C$6</f>
        <v>0</v>
      </c>
      <c r="X29" s="162">
        <f>(SUMIFS(Profile!$F$2:$F$17521,Profile!$B$2:$B$17521,$B29,Profile!$C$2:$C$17521,X$8))*$C$6</f>
        <v>0</v>
      </c>
      <c r="Y29" s="162">
        <f>(SUMIFS(Profile!$F$2:$F$17521,Profile!$B$2:$B$17521,$B29,Profile!$C$2:$C$17521,Y$8))*$C$6</f>
        <v>0</v>
      </c>
      <c r="Z29" s="162">
        <f>(SUMIFS(Profile!$F$2:$F$17521,Profile!$B$2:$B$17521,$B29,Profile!$C$2:$C$17521,Z$8))*$C$6</f>
        <v>0</v>
      </c>
      <c r="AA29" s="162">
        <f>(SUMIFS(Profile!$F$2:$F$17521,Profile!$B$2:$B$17521,$B29,Profile!$C$2:$C$17521,AA$8))*$C$6</f>
        <v>0</v>
      </c>
      <c r="AB29" s="162">
        <f>(SUMIFS(Profile!$F$2:$F$17521,Profile!$B$2:$B$17521,$B29,Profile!$C$2:$C$17521,AB$8))*$C$6</f>
        <v>0</v>
      </c>
      <c r="AC29" s="162">
        <f>(SUMIFS(Profile!$F$2:$F$17521,Profile!$B$2:$B$17521,$B29,Profile!$C$2:$C$17521,AC$8))*$C$6</f>
        <v>0</v>
      </c>
      <c r="AD29" s="162">
        <f>(SUMIFS(Profile!$F$2:$F$17521,Profile!$B$2:$B$17521,$B29,Profile!$C$2:$C$17521,AD$8))*$C$6</f>
        <v>0</v>
      </c>
      <c r="AE29" s="162">
        <f>(SUMIFS(Profile!$F$2:$F$17521,Profile!$B$2:$B$17521,$B29,Profile!$C$2:$C$17521,AE$8))*$C$6</f>
        <v>0</v>
      </c>
      <c r="AF29" s="162">
        <f>(SUMIFS(Profile!$F$2:$F$17521,Profile!$B$2:$B$17521,$B29,Profile!$C$2:$C$17521,AF$8))*$C$6</f>
        <v>0</v>
      </c>
      <c r="AG29" s="162">
        <f>(SUMIFS(Profile!$F$2:$F$17521,Profile!$B$2:$B$17521,$B29,Profile!$C$2:$C$17521,AG$8))*$C$6</f>
        <v>0</v>
      </c>
      <c r="AH29" s="162">
        <f>(SUMIFS(Profile!$F$2:$F$17521,Profile!$B$2:$B$17521,$B29,Profile!$C$2:$C$17521,AH$8))*$C$6</f>
        <v>0</v>
      </c>
      <c r="AI29" s="162">
        <f>(SUMIFS(Profile!$F$2:$F$17521,Profile!$B$2:$B$17521,$B29,Profile!$C$2:$C$17521,AI$8))*$C$6</f>
        <v>0</v>
      </c>
      <c r="AJ29" s="162">
        <f>(SUMIFS(Profile!$F$2:$F$17521,Profile!$B$2:$B$17521,$B29,Profile!$C$2:$C$17521,AJ$8))*$C$6</f>
        <v>0</v>
      </c>
      <c r="AK29" s="162">
        <f>(SUMIFS(Profile!$F$2:$F$17521,Profile!$B$2:$B$17521,$B29,Profile!$C$2:$C$17521,AK$8))*$C$6</f>
        <v>0</v>
      </c>
      <c r="AL29" s="162">
        <f>(SUMIFS(Profile!$F$2:$F$17521,Profile!$B$2:$B$17521,$B29,Profile!$C$2:$C$17521,AL$8))*$C$6</f>
        <v>0</v>
      </c>
      <c r="AM29" s="162">
        <f>(SUMIFS(Profile!$F$2:$F$17521,Profile!$B$2:$B$17521,$B29,Profile!$C$2:$C$17521,AM$8))*$C$6</f>
        <v>0</v>
      </c>
      <c r="AN29" s="162">
        <f>(SUMIFS(Profile!$F$2:$F$17521,Profile!$B$2:$B$17521,$B29,Profile!$C$2:$C$17521,AN$8))*$C$6</f>
        <v>0</v>
      </c>
      <c r="AO29" s="162">
        <f>(SUMIFS(Profile!$F$2:$F$17521,Profile!$B$2:$B$17521,$B29,Profile!$C$2:$C$17521,AO$8))*$C$6</f>
        <v>0</v>
      </c>
      <c r="AP29" s="162">
        <f>(SUMIFS(Profile!$F$2:$F$17521,Profile!$B$2:$B$17521,$B29,Profile!$C$2:$C$17521,AP$8))*$C$6</f>
        <v>0</v>
      </c>
      <c r="AQ29" s="162">
        <f>(SUMIFS(Profile!$F$2:$F$17521,Profile!$B$2:$B$17521,$B29,Profile!$C$2:$C$17521,AQ$8))*$C$6</f>
        <v>0</v>
      </c>
      <c r="AR29" s="162">
        <f>(SUMIFS(Profile!$F$2:$F$17521,Profile!$B$2:$B$17521,$B29,Profile!$C$2:$C$17521,AR$8))*$C$6</f>
        <v>0</v>
      </c>
      <c r="AS29" s="162">
        <f>(SUMIFS(Profile!$F$2:$F$17521,Profile!$B$2:$B$17521,$B29,Profile!$C$2:$C$17521,AS$8))*$C$6</f>
        <v>0</v>
      </c>
      <c r="AT29" s="162">
        <f>(SUMIFS(Profile!$F$2:$F$17521,Profile!$B$2:$B$17521,$B29,Profile!$C$2:$C$17521,AT$8))*$C$6</f>
        <v>0</v>
      </c>
      <c r="AU29" s="162">
        <f>(SUMIFS(Profile!$F$2:$F$17521,Profile!$B$2:$B$17521,$B29,Profile!$C$2:$C$17521,AU$8))*$C$6</f>
        <v>0</v>
      </c>
      <c r="AV29" s="162">
        <f>(SUMIFS(Profile!$F$2:$F$17521,Profile!$B$2:$B$17521,$B29,Profile!$C$2:$C$17521,AV$8))*$C$6</f>
        <v>0</v>
      </c>
      <c r="AW29" s="162">
        <f>(SUMIFS(Profile!$F$2:$F$17521,Profile!$B$2:$B$17521,$B29,Profile!$C$2:$C$17521,AW$8))*$C$6</f>
        <v>0</v>
      </c>
      <c r="AX29" s="162">
        <f>(SUMIFS(Profile!$F$2:$F$17521,Profile!$B$2:$B$17521,$B29,Profile!$C$2:$C$17521,AX$8))*$C$6</f>
        <v>0</v>
      </c>
      <c r="AY29" s="162">
        <f>(SUMIFS(Profile!$F$2:$F$17521,Profile!$B$2:$B$17521,$B29,Profile!$C$2:$C$17521,AY$8))*$C$6</f>
        <v>0</v>
      </c>
      <c r="AZ29" s="162">
        <f>(SUMIFS(Profile!$F$2:$F$17521,Profile!$B$2:$B$17521,$B29,Profile!$C$2:$C$17521,AZ$8))*$C$6</f>
        <v>0</v>
      </c>
      <c r="BA29" s="162">
        <f t="shared" si="10"/>
        <v>0</v>
      </c>
      <c r="BB29" s="162">
        <f>(SUMIFS(Profile!$E$2:$E$17521,Profile!$B$2:$B$17521,$B29,Profile!$C$2:$C$17521,BB$8))*$C$9</f>
        <v>0</v>
      </c>
      <c r="BC29" s="162">
        <f>(SUMIFS(Profile!$E$2:$E$17521,Profile!$B$2:$B$17521,$B29,Profile!$C$2:$C$17521,BC$8))*$C$9</f>
        <v>0</v>
      </c>
      <c r="BD29" s="162">
        <f>(SUMIFS(Profile!$E$2:$E$17521,Profile!$B$2:$B$17521,$B29,Profile!$C$2:$C$17521,BD$8))*$C$9</f>
        <v>0</v>
      </c>
      <c r="BE29" s="162">
        <f>(SUMIFS(Profile!$E$2:$E$17521,Profile!$B$2:$B$17521,$B29,Profile!$C$2:$C$17521,BE$8))*$C$9</f>
        <v>0</v>
      </c>
      <c r="BF29" s="162">
        <f>(SUMIFS(Profile!$E$2:$E$17521,Profile!$B$2:$B$17521,$B29,Profile!$C$2:$C$17521,BF$8))*$C$9</f>
        <v>0</v>
      </c>
      <c r="BG29" s="162">
        <f>(SUMIFS(Profile!$E$2:$E$17521,Profile!$B$2:$B$17521,$B29,Profile!$C$2:$C$17521,BG$8))*$C$9</f>
        <v>0</v>
      </c>
      <c r="BH29" s="162">
        <f>(SUMIFS(Profile!$E$2:$E$17521,Profile!$B$2:$B$17521,$B29,Profile!$C$2:$C$17521,BH$8))*$C$9</f>
        <v>0</v>
      </c>
      <c r="BI29" s="162">
        <f>(SUMIFS(Profile!$E$2:$E$17521,Profile!$B$2:$B$17521,$B29,Profile!$C$2:$C$17521,BI$8))*$C$9</f>
        <v>0</v>
      </c>
      <c r="BJ29" s="162">
        <f>(SUMIFS(Profile!$E$2:$E$17521,Profile!$B$2:$B$17521,$B29,Profile!$C$2:$C$17521,BJ$8))*$C$9</f>
        <v>0</v>
      </c>
      <c r="BK29" s="162">
        <f>(SUMIFS(Profile!$E$2:$E$17521,Profile!$B$2:$B$17521,$B29,Profile!$C$2:$C$17521,BK$8))*$C$9</f>
        <v>0</v>
      </c>
      <c r="BL29" s="162">
        <f>(SUMIFS(Profile!$E$2:$E$17521,Profile!$B$2:$B$17521,$B29,Profile!$C$2:$C$17521,BL$8))*$C$9</f>
        <v>0</v>
      </c>
      <c r="BM29" s="162">
        <f>(SUMIFS(Profile!$E$2:$E$17521,Profile!$B$2:$B$17521,$B29,Profile!$C$2:$C$17521,BM$8))*$C$9</f>
        <v>0</v>
      </c>
      <c r="BN29" s="162">
        <f>(SUMIFS(Profile!$E$2:$E$17521,Profile!$B$2:$B$17521,$B29,Profile!$C$2:$C$17521,BN$8))*$C$9</f>
        <v>0</v>
      </c>
      <c r="BO29" s="162">
        <f>(SUMIFS(Profile!$E$2:$E$17521,Profile!$B$2:$B$17521,$B29,Profile!$C$2:$C$17521,BO$8))*$C$9</f>
        <v>0</v>
      </c>
      <c r="BP29" s="162">
        <f>(SUMIFS(Profile!$E$2:$E$17521,Profile!$B$2:$B$17521,$B29,Profile!$C$2:$C$17521,BP$8))*$C$9</f>
        <v>0</v>
      </c>
      <c r="BQ29" s="162">
        <f>(SUMIFS(Profile!$E$2:$E$17521,Profile!$B$2:$B$17521,$B29,Profile!$C$2:$C$17521,BQ$8))*$C$9</f>
        <v>0</v>
      </c>
      <c r="BR29" s="162">
        <f>(SUMIFS(Profile!$E$2:$E$17521,Profile!$B$2:$B$17521,$B29,Profile!$C$2:$C$17521,BR$8))*$C$9</f>
        <v>0</v>
      </c>
      <c r="BS29" s="162">
        <f>(SUMIFS(Profile!$E$2:$E$17521,Profile!$B$2:$B$17521,$B29,Profile!$C$2:$C$17521,BS$8))*$C$9</f>
        <v>0</v>
      </c>
      <c r="BT29" s="162">
        <f>(SUMIFS(Profile!$E$2:$E$17521,Profile!$B$2:$B$17521,$B29,Profile!$C$2:$C$17521,BT$8))*$C$9</f>
        <v>0</v>
      </c>
      <c r="BU29" s="162">
        <f>(SUMIFS(Profile!$E$2:$E$17521,Profile!$B$2:$B$17521,$B29,Profile!$C$2:$C$17521,BU$8))*$C$9</f>
        <v>0</v>
      </c>
      <c r="BV29" s="162">
        <f>(SUMIFS(Profile!$E$2:$E$17521,Profile!$B$2:$B$17521,$B29,Profile!$C$2:$C$17521,BV$8))*$C$9</f>
        <v>0</v>
      </c>
      <c r="BW29" s="162">
        <f>(SUMIFS(Profile!$E$2:$E$17521,Profile!$B$2:$B$17521,$B29,Profile!$C$2:$C$17521,BW$8))*$C$9</f>
        <v>0</v>
      </c>
      <c r="BX29" s="162">
        <f>(SUMIFS(Profile!$E$2:$E$17521,Profile!$B$2:$B$17521,$B29,Profile!$C$2:$C$17521,BX$8))*$C$9</f>
        <v>0</v>
      </c>
      <c r="BY29" s="162">
        <f>(SUMIFS(Profile!$E$2:$E$17521,Profile!$B$2:$B$17521,$B29,Profile!$C$2:$C$17521,BY$8))*$C$9</f>
        <v>0</v>
      </c>
      <c r="BZ29" s="162">
        <f>(SUMIFS(Profile!$E$2:$E$17521,Profile!$B$2:$B$17521,$B29,Profile!$C$2:$C$17521,BZ$8))*$C$9</f>
        <v>0</v>
      </c>
      <c r="CA29" s="162">
        <f>(SUMIFS(Profile!$E$2:$E$17521,Profile!$B$2:$B$17521,$B29,Profile!$C$2:$C$17521,CA$8))*$C$9</f>
        <v>0</v>
      </c>
      <c r="CB29" s="162">
        <f>(SUMIFS(Profile!$E$2:$E$17521,Profile!$B$2:$B$17521,$B29,Profile!$C$2:$C$17521,CB$8))*$C$9</f>
        <v>0</v>
      </c>
      <c r="CC29" s="162">
        <f>(SUMIFS(Profile!$E$2:$E$17521,Profile!$B$2:$B$17521,$B29,Profile!$C$2:$C$17521,CC$8))*$C$9</f>
        <v>0</v>
      </c>
      <c r="CD29" s="162">
        <f>(SUMIFS(Profile!$E$2:$E$17521,Profile!$B$2:$B$17521,$B29,Profile!$C$2:$C$17521,CD$8))*$C$9</f>
        <v>0</v>
      </c>
      <c r="CE29" s="162">
        <f>(SUMIFS(Profile!$E$2:$E$17521,Profile!$B$2:$B$17521,$B29,Profile!$C$2:$C$17521,CE$8))*$C$9</f>
        <v>0</v>
      </c>
      <c r="CF29" s="162">
        <f>(SUMIFS(Profile!$E$2:$E$17521,Profile!$B$2:$B$17521,$B29,Profile!$C$2:$C$17521,CF$8))*$C$9</f>
        <v>0</v>
      </c>
      <c r="CG29" s="162">
        <f>(SUMIFS(Profile!$E$2:$E$17521,Profile!$B$2:$B$17521,$B29,Profile!$C$2:$C$17521,CG$8))*$C$9</f>
        <v>0</v>
      </c>
      <c r="CH29" s="162">
        <f>(SUMIFS(Profile!$E$2:$E$17521,Profile!$B$2:$B$17521,$B29,Profile!$C$2:$C$17521,CH$8))*$C$9</f>
        <v>0</v>
      </c>
      <c r="CI29" s="162">
        <f>(SUMIFS(Profile!$E$2:$E$17521,Profile!$B$2:$B$17521,$B29,Profile!$C$2:$C$17521,CI$8))*$C$9</f>
        <v>0</v>
      </c>
      <c r="CJ29" s="162">
        <f>(SUMIFS(Profile!$E$2:$E$17521,Profile!$B$2:$B$17521,$B29,Profile!$C$2:$C$17521,CJ$8))*$C$9</f>
        <v>0</v>
      </c>
      <c r="CK29" s="162">
        <f>(SUMIFS(Profile!$E$2:$E$17521,Profile!$B$2:$B$17521,$B29,Profile!$C$2:$C$17521,CK$8))*$C$9</f>
        <v>0</v>
      </c>
      <c r="CL29" s="162">
        <f>(SUMIFS(Profile!$E$2:$E$17521,Profile!$B$2:$B$17521,$B29,Profile!$C$2:$C$17521,CL$8))*$C$9</f>
        <v>0</v>
      </c>
      <c r="CM29" s="162">
        <f>(SUMIFS(Profile!$E$2:$E$17521,Profile!$B$2:$B$17521,$B29,Profile!$C$2:$C$17521,CM$8))*$C$9</f>
        <v>0</v>
      </c>
      <c r="CN29" s="162">
        <f>(SUMIFS(Profile!$E$2:$E$17521,Profile!$B$2:$B$17521,$B29,Profile!$C$2:$C$17521,CN$8))*$C$9</f>
        <v>0</v>
      </c>
      <c r="CO29" s="162">
        <f>(SUMIFS(Profile!$E$2:$E$17521,Profile!$B$2:$B$17521,$B29,Profile!$C$2:$C$17521,CO$8))*$C$9</f>
        <v>0</v>
      </c>
      <c r="CP29" s="162">
        <f>(SUMIFS(Profile!$E$2:$E$17521,Profile!$B$2:$B$17521,$B29,Profile!$C$2:$C$17521,CP$8))*$C$9</f>
        <v>0</v>
      </c>
      <c r="CQ29" s="162">
        <f>(SUMIFS(Profile!$E$2:$E$17521,Profile!$B$2:$B$17521,$B29,Profile!$C$2:$C$17521,CQ$8))*$C$9</f>
        <v>0</v>
      </c>
      <c r="CR29" s="162">
        <f>(SUMIFS(Profile!$E$2:$E$17521,Profile!$B$2:$B$17521,$B29,Profile!$C$2:$C$17521,CR$8))*$C$9</f>
        <v>0</v>
      </c>
      <c r="CS29" s="162">
        <f>(SUMIFS(Profile!$E$2:$E$17521,Profile!$B$2:$B$17521,$B29,Profile!$C$2:$C$17521,CS$8))*$C$9</f>
        <v>0</v>
      </c>
      <c r="CT29" s="162">
        <f>(SUMIFS(Profile!$E$2:$E$17521,Profile!$B$2:$B$17521,$B29,Profile!$C$2:$C$17521,CT$8))*$C$9</f>
        <v>0</v>
      </c>
      <c r="CU29" s="162">
        <f>(SUMIFS(Profile!$E$2:$E$17521,Profile!$B$2:$B$17521,$B29,Profile!$C$2:$C$17521,CU$8))*$C$9</f>
        <v>0</v>
      </c>
      <c r="CV29" s="162">
        <f>(SUMIFS(Profile!$E$2:$E$17521,Profile!$B$2:$B$17521,$B29,Profile!$C$2:$C$17521,CV$8))*$C$9</f>
        <v>0</v>
      </c>
      <c r="CW29" s="162">
        <f>(SUMIFS(Profile!$E$2:$E$17521,Profile!$B$2:$B$17521,$B29,Profile!$C$2:$C$17521,CW$8))*$C$9</f>
        <v>0</v>
      </c>
      <c r="CX29" s="162">
        <f t="shared" si="11"/>
        <v>0</v>
      </c>
      <c r="CY29" s="162">
        <f t="shared" ref="CY29:ET29" si="106">MAX(BB29-E29,0)</f>
        <v>0</v>
      </c>
      <c r="CZ29" s="162">
        <f t="shared" si="106"/>
        <v>0</v>
      </c>
      <c r="DA29" s="162">
        <f t="shared" si="106"/>
        <v>0</v>
      </c>
      <c r="DB29" s="162">
        <f t="shared" si="106"/>
        <v>0</v>
      </c>
      <c r="DC29" s="162">
        <f t="shared" si="106"/>
        <v>0</v>
      </c>
      <c r="DD29" s="162">
        <f t="shared" si="106"/>
        <v>0</v>
      </c>
      <c r="DE29" s="162">
        <f t="shared" si="106"/>
        <v>0</v>
      </c>
      <c r="DF29" s="162">
        <f t="shared" si="106"/>
        <v>0</v>
      </c>
      <c r="DG29" s="162">
        <f t="shared" si="106"/>
        <v>0</v>
      </c>
      <c r="DH29" s="162">
        <f t="shared" si="106"/>
        <v>0</v>
      </c>
      <c r="DI29" s="162">
        <f t="shared" si="106"/>
        <v>0</v>
      </c>
      <c r="DJ29" s="162">
        <f t="shared" si="106"/>
        <v>0</v>
      </c>
      <c r="DK29" s="162">
        <f t="shared" si="106"/>
        <v>0</v>
      </c>
      <c r="DL29" s="162">
        <f t="shared" si="106"/>
        <v>0</v>
      </c>
      <c r="DM29" s="162">
        <f t="shared" si="106"/>
        <v>0</v>
      </c>
      <c r="DN29" s="162">
        <f t="shared" si="106"/>
        <v>0</v>
      </c>
      <c r="DO29" s="162">
        <f t="shared" si="106"/>
        <v>0</v>
      </c>
      <c r="DP29" s="162">
        <f t="shared" si="106"/>
        <v>0</v>
      </c>
      <c r="DQ29" s="162">
        <f t="shared" si="106"/>
        <v>0</v>
      </c>
      <c r="DR29" s="162">
        <f t="shared" si="106"/>
        <v>0</v>
      </c>
      <c r="DS29" s="162">
        <f t="shared" si="106"/>
        <v>0</v>
      </c>
      <c r="DT29" s="162">
        <f t="shared" si="106"/>
        <v>0</v>
      </c>
      <c r="DU29" s="162">
        <f t="shared" si="106"/>
        <v>0</v>
      </c>
      <c r="DV29" s="162">
        <f t="shared" si="106"/>
        <v>0</v>
      </c>
      <c r="DW29" s="162">
        <f t="shared" si="106"/>
        <v>0</v>
      </c>
      <c r="DX29" s="162">
        <f t="shared" si="106"/>
        <v>0</v>
      </c>
      <c r="DY29" s="162">
        <f t="shared" si="106"/>
        <v>0</v>
      </c>
      <c r="DZ29" s="162">
        <f t="shared" si="106"/>
        <v>0</v>
      </c>
      <c r="EA29" s="162">
        <f t="shared" si="106"/>
        <v>0</v>
      </c>
      <c r="EB29" s="162">
        <f t="shared" si="106"/>
        <v>0</v>
      </c>
      <c r="EC29" s="162">
        <f t="shared" si="106"/>
        <v>0</v>
      </c>
      <c r="ED29" s="162">
        <f t="shared" si="106"/>
        <v>0</v>
      </c>
      <c r="EE29" s="162">
        <f t="shared" si="106"/>
        <v>0</v>
      </c>
      <c r="EF29" s="162">
        <f t="shared" si="106"/>
        <v>0</v>
      </c>
      <c r="EG29" s="162">
        <f t="shared" si="106"/>
        <v>0</v>
      </c>
      <c r="EH29" s="162">
        <f t="shared" si="106"/>
        <v>0</v>
      </c>
      <c r="EI29" s="162">
        <f t="shared" si="106"/>
        <v>0</v>
      </c>
      <c r="EJ29" s="162">
        <f t="shared" si="106"/>
        <v>0</v>
      </c>
      <c r="EK29" s="162">
        <f t="shared" si="106"/>
        <v>0</v>
      </c>
      <c r="EL29" s="162">
        <f t="shared" si="106"/>
        <v>0</v>
      </c>
      <c r="EM29" s="162">
        <f t="shared" si="106"/>
        <v>0</v>
      </c>
      <c r="EN29" s="162">
        <f t="shared" si="106"/>
        <v>0</v>
      </c>
      <c r="EO29" s="162">
        <f t="shared" si="106"/>
        <v>0</v>
      </c>
      <c r="EP29" s="162">
        <f t="shared" si="106"/>
        <v>0</v>
      </c>
      <c r="EQ29" s="162">
        <f t="shared" si="106"/>
        <v>0</v>
      </c>
      <c r="ER29" s="162">
        <f t="shared" si="106"/>
        <v>0</v>
      </c>
      <c r="ES29" s="162">
        <f t="shared" si="106"/>
        <v>0</v>
      </c>
      <c r="ET29" s="162">
        <f t="shared" si="106"/>
        <v>0</v>
      </c>
      <c r="EU29" s="162">
        <f t="shared" si="13"/>
        <v>0</v>
      </c>
      <c r="EV29" s="162">
        <f t="shared" ref="EV29:GQ29" si="107">BB29-CY29</f>
        <v>0</v>
      </c>
      <c r="EW29" s="162">
        <f t="shared" si="107"/>
        <v>0</v>
      </c>
      <c r="EX29" s="162">
        <f t="shared" si="107"/>
        <v>0</v>
      </c>
      <c r="EY29" s="162">
        <f t="shared" si="107"/>
        <v>0</v>
      </c>
      <c r="EZ29" s="162">
        <f t="shared" si="107"/>
        <v>0</v>
      </c>
      <c r="FA29" s="162">
        <f t="shared" si="107"/>
        <v>0</v>
      </c>
      <c r="FB29" s="162">
        <f t="shared" si="107"/>
        <v>0</v>
      </c>
      <c r="FC29" s="162">
        <f t="shared" si="107"/>
        <v>0</v>
      </c>
      <c r="FD29" s="162">
        <f t="shared" si="107"/>
        <v>0</v>
      </c>
      <c r="FE29" s="162">
        <f t="shared" si="107"/>
        <v>0</v>
      </c>
      <c r="FF29" s="162">
        <f t="shared" si="107"/>
        <v>0</v>
      </c>
      <c r="FG29" s="162">
        <f t="shared" si="107"/>
        <v>0</v>
      </c>
      <c r="FH29" s="162">
        <f t="shared" si="107"/>
        <v>0</v>
      </c>
      <c r="FI29" s="162">
        <f t="shared" si="107"/>
        <v>0</v>
      </c>
      <c r="FJ29" s="162">
        <f t="shared" si="107"/>
        <v>0</v>
      </c>
      <c r="FK29" s="162">
        <f t="shared" si="107"/>
        <v>0</v>
      </c>
      <c r="FL29" s="162">
        <f t="shared" si="107"/>
        <v>0</v>
      </c>
      <c r="FM29" s="162">
        <f t="shared" si="107"/>
        <v>0</v>
      </c>
      <c r="FN29" s="162">
        <f t="shared" si="107"/>
        <v>0</v>
      </c>
      <c r="FO29" s="162">
        <f t="shared" si="107"/>
        <v>0</v>
      </c>
      <c r="FP29" s="162">
        <f t="shared" si="107"/>
        <v>0</v>
      </c>
      <c r="FQ29" s="162">
        <f t="shared" si="107"/>
        <v>0</v>
      </c>
      <c r="FR29" s="162">
        <f t="shared" si="107"/>
        <v>0</v>
      </c>
      <c r="FS29" s="162">
        <f t="shared" si="107"/>
        <v>0</v>
      </c>
      <c r="FT29" s="162">
        <f t="shared" si="107"/>
        <v>0</v>
      </c>
      <c r="FU29" s="162">
        <f t="shared" si="107"/>
        <v>0</v>
      </c>
      <c r="FV29" s="162">
        <f t="shared" si="107"/>
        <v>0</v>
      </c>
      <c r="FW29" s="162">
        <f t="shared" si="107"/>
        <v>0</v>
      </c>
      <c r="FX29" s="162">
        <f t="shared" si="107"/>
        <v>0</v>
      </c>
      <c r="FY29" s="162">
        <f t="shared" si="107"/>
        <v>0</v>
      </c>
      <c r="FZ29" s="162">
        <f t="shared" si="107"/>
        <v>0</v>
      </c>
      <c r="GA29" s="162">
        <f t="shared" si="107"/>
        <v>0</v>
      </c>
      <c r="GB29" s="162">
        <f t="shared" si="107"/>
        <v>0</v>
      </c>
      <c r="GC29" s="162">
        <f t="shared" si="107"/>
        <v>0</v>
      </c>
      <c r="GD29" s="162">
        <f t="shared" si="107"/>
        <v>0</v>
      </c>
      <c r="GE29" s="162">
        <f t="shared" si="107"/>
        <v>0</v>
      </c>
      <c r="GF29" s="162">
        <f t="shared" si="107"/>
        <v>0</v>
      </c>
      <c r="GG29" s="162">
        <f t="shared" si="107"/>
        <v>0</v>
      </c>
      <c r="GH29" s="162">
        <f t="shared" si="107"/>
        <v>0</v>
      </c>
      <c r="GI29" s="162">
        <f t="shared" si="107"/>
        <v>0</v>
      </c>
      <c r="GJ29" s="162">
        <f t="shared" si="107"/>
        <v>0</v>
      </c>
      <c r="GK29" s="162">
        <f t="shared" si="107"/>
        <v>0</v>
      </c>
      <c r="GL29" s="162">
        <f t="shared" si="107"/>
        <v>0</v>
      </c>
      <c r="GM29" s="162">
        <f t="shared" si="107"/>
        <v>0</v>
      </c>
      <c r="GN29" s="162">
        <f t="shared" si="107"/>
        <v>0</v>
      </c>
      <c r="GO29" s="162">
        <f t="shared" si="107"/>
        <v>0</v>
      </c>
      <c r="GP29" s="162">
        <f t="shared" si="107"/>
        <v>0</v>
      </c>
      <c r="GQ29" s="162">
        <f t="shared" si="107"/>
        <v>0</v>
      </c>
      <c r="GR29" s="162">
        <f t="shared" si="15"/>
        <v>0</v>
      </c>
      <c r="GS29" s="162">
        <f t="shared" ref="GS29:IN29" si="108">E29-EV29</f>
        <v>0</v>
      </c>
      <c r="GT29" s="162">
        <f t="shared" si="108"/>
        <v>0</v>
      </c>
      <c r="GU29" s="162">
        <f t="shared" si="108"/>
        <v>0</v>
      </c>
      <c r="GV29" s="162">
        <f t="shared" si="108"/>
        <v>0</v>
      </c>
      <c r="GW29" s="162">
        <f t="shared" si="108"/>
        <v>0</v>
      </c>
      <c r="GX29" s="162">
        <f t="shared" si="108"/>
        <v>0</v>
      </c>
      <c r="GY29" s="162">
        <f t="shared" si="108"/>
        <v>0</v>
      </c>
      <c r="GZ29" s="162">
        <f t="shared" si="108"/>
        <v>0</v>
      </c>
      <c r="HA29" s="162">
        <f t="shared" si="108"/>
        <v>0</v>
      </c>
      <c r="HB29" s="162">
        <f t="shared" si="108"/>
        <v>0</v>
      </c>
      <c r="HC29" s="162">
        <f t="shared" si="108"/>
        <v>0</v>
      </c>
      <c r="HD29" s="162">
        <f t="shared" si="108"/>
        <v>0</v>
      </c>
      <c r="HE29" s="162">
        <f t="shared" si="108"/>
        <v>0</v>
      </c>
      <c r="HF29" s="162">
        <f t="shared" si="108"/>
        <v>0</v>
      </c>
      <c r="HG29" s="162">
        <f t="shared" si="108"/>
        <v>0</v>
      </c>
      <c r="HH29" s="162">
        <f t="shared" si="108"/>
        <v>0</v>
      </c>
      <c r="HI29" s="162">
        <f t="shared" si="108"/>
        <v>0</v>
      </c>
      <c r="HJ29" s="162">
        <f t="shared" si="108"/>
        <v>0</v>
      </c>
      <c r="HK29" s="162">
        <f t="shared" si="108"/>
        <v>0</v>
      </c>
      <c r="HL29" s="162">
        <f t="shared" si="108"/>
        <v>0</v>
      </c>
      <c r="HM29" s="162">
        <f t="shared" si="108"/>
        <v>0</v>
      </c>
      <c r="HN29" s="162">
        <f t="shared" si="108"/>
        <v>0</v>
      </c>
      <c r="HO29" s="162">
        <f t="shared" si="108"/>
        <v>0</v>
      </c>
      <c r="HP29" s="162">
        <f t="shared" si="108"/>
        <v>0</v>
      </c>
      <c r="HQ29" s="162">
        <f t="shared" si="108"/>
        <v>0</v>
      </c>
      <c r="HR29" s="162">
        <f t="shared" si="108"/>
        <v>0</v>
      </c>
      <c r="HS29" s="162">
        <f t="shared" si="108"/>
        <v>0</v>
      </c>
      <c r="HT29" s="162">
        <f t="shared" si="108"/>
        <v>0</v>
      </c>
      <c r="HU29" s="162">
        <f t="shared" si="108"/>
        <v>0</v>
      </c>
      <c r="HV29" s="162">
        <f t="shared" si="108"/>
        <v>0</v>
      </c>
      <c r="HW29" s="162">
        <f t="shared" si="108"/>
        <v>0</v>
      </c>
      <c r="HX29" s="162">
        <f t="shared" si="108"/>
        <v>0</v>
      </c>
      <c r="HY29" s="162">
        <f t="shared" si="108"/>
        <v>0</v>
      </c>
      <c r="HZ29" s="162">
        <f t="shared" si="108"/>
        <v>0</v>
      </c>
      <c r="IA29" s="162">
        <f t="shared" si="108"/>
        <v>0</v>
      </c>
      <c r="IB29" s="162">
        <f t="shared" si="108"/>
        <v>0</v>
      </c>
      <c r="IC29" s="162">
        <f t="shared" si="108"/>
        <v>0</v>
      </c>
      <c r="ID29" s="162">
        <f t="shared" si="108"/>
        <v>0</v>
      </c>
      <c r="IE29" s="162">
        <f t="shared" si="108"/>
        <v>0</v>
      </c>
      <c r="IF29" s="162">
        <f t="shared" si="108"/>
        <v>0</v>
      </c>
      <c r="IG29" s="162">
        <f t="shared" si="108"/>
        <v>0</v>
      </c>
      <c r="IH29" s="162">
        <f t="shared" si="108"/>
        <v>0</v>
      </c>
      <c r="II29" s="162">
        <f t="shared" si="108"/>
        <v>0</v>
      </c>
      <c r="IJ29" s="162">
        <f t="shared" si="108"/>
        <v>0</v>
      </c>
      <c r="IK29" s="162">
        <f t="shared" si="108"/>
        <v>0</v>
      </c>
      <c r="IL29" s="162">
        <f t="shared" si="108"/>
        <v>0</v>
      </c>
      <c r="IM29" s="162">
        <f t="shared" si="108"/>
        <v>0</v>
      </c>
      <c r="IN29" s="162">
        <f t="shared" si="108"/>
        <v>0</v>
      </c>
      <c r="IO29" s="162">
        <f t="shared" si="17"/>
        <v>0</v>
      </c>
      <c r="IP29" s="162">
        <f t="shared" si="23"/>
        <v>0</v>
      </c>
      <c r="IQ29" s="162">
        <f t="shared" ref="IQ29:KK29" si="109">MAX((MIN(CZ29+IP29,$IO$7))-GT29,0)</f>
        <v>0</v>
      </c>
      <c r="IR29" s="162">
        <f t="shared" si="109"/>
        <v>0</v>
      </c>
      <c r="IS29" s="162">
        <f t="shared" si="109"/>
        <v>0</v>
      </c>
      <c r="IT29" s="162">
        <f t="shared" si="109"/>
        <v>0</v>
      </c>
      <c r="IU29" s="162">
        <f t="shared" si="109"/>
        <v>0</v>
      </c>
      <c r="IV29" s="162">
        <f t="shared" si="109"/>
        <v>0</v>
      </c>
      <c r="IW29" s="162">
        <f t="shared" si="109"/>
        <v>0</v>
      </c>
      <c r="IX29" s="162">
        <f t="shared" si="109"/>
        <v>0</v>
      </c>
      <c r="IY29" s="162">
        <f t="shared" si="109"/>
        <v>0</v>
      </c>
      <c r="IZ29" s="162">
        <f t="shared" si="109"/>
        <v>0</v>
      </c>
      <c r="JA29" s="162">
        <f t="shared" si="109"/>
        <v>0</v>
      </c>
      <c r="JB29" s="162">
        <f t="shared" si="109"/>
        <v>0</v>
      </c>
      <c r="JC29" s="162">
        <f t="shared" si="109"/>
        <v>0</v>
      </c>
      <c r="JD29" s="162">
        <f t="shared" si="109"/>
        <v>0</v>
      </c>
      <c r="JE29" s="162">
        <f t="shared" si="109"/>
        <v>0</v>
      </c>
      <c r="JF29" s="162">
        <f t="shared" si="109"/>
        <v>0</v>
      </c>
      <c r="JG29" s="162">
        <f t="shared" si="109"/>
        <v>0</v>
      </c>
      <c r="JH29" s="162">
        <f t="shared" si="109"/>
        <v>0</v>
      </c>
      <c r="JI29" s="162">
        <f t="shared" si="109"/>
        <v>0</v>
      </c>
      <c r="JJ29" s="162">
        <f t="shared" si="109"/>
        <v>0</v>
      </c>
      <c r="JK29" s="162">
        <f t="shared" si="109"/>
        <v>0</v>
      </c>
      <c r="JL29" s="162">
        <f t="shared" si="109"/>
        <v>0</v>
      </c>
      <c r="JM29" s="162">
        <f t="shared" si="109"/>
        <v>0</v>
      </c>
      <c r="JN29" s="162">
        <f t="shared" si="109"/>
        <v>0</v>
      </c>
      <c r="JO29" s="162">
        <f t="shared" si="109"/>
        <v>0</v>
      </c>
      <c r="JP29" s="162">
        <f t="shared" si="109"/>
        <v>0</v>
      </c>
      <c r="JQ29" s="162">
        <f t="shared" si="109"/>
        <v>0</v>
      </c>
      <c r="JR29" s="162">
        <f t="shared" si="109"/>
        <v>0</v>
      </c>
      <c r="JS29" s="162">
        <f t="shared" si="109"/>
        <v>0</v>
      </c>
      <c r="JT29" s="162">
        <f t="shared" si="109"/>
        <v>0</v>
      </c>
      <c r="JU29" s="162">
        <f t="shared" si="109"/>
        <v>0</v>
      </c>
      <c r="JV29" s="162">
        <f t="shared" si="109"/>
        <v>0</v>
      </c>
      <c r="JW29" s="162">
        <f t="shared" si="109"/>
        <v>0</v>
      </c>
      <c r="JX29" s="162">
        <f t="shared" si="109"/>
        <v>0</v>
      </c>
      <c r="JY29" s="162">
        <f t="shared" si="109"/>
        <v>0</v>
      </c>
      <c r="JZ29" s="162">
        <f t="shared" si="109"/>
        <v>0</v>
      </c>
      <c r="KA29" s="162">
        <f t="shared" si="109"/>
        <v>0</v>
      </c>
      <c r="KB29" s="162">
        <f t="shared" si="109"/>
        <v>0</v>
      </c>
      <c r="KC29" s="162">
        <f t="shared" si="109"/>
        <v>0</v>
      </c>
      <c r="KD29" s="162">
        <f t="shared" si="109"/>
        <v>0</v>
      </c>
      <c r="KE29" s="162">
        <f t="shared" si="109"/>
        <v>0</v>
      </c>
      <c r="KF29" s="162">
        <f t="shared" si="109"/>
        <v>0</v>
      </c>
      <c r="KG29" s="162">
        <f t="shared" si="109"/>
        <v>0</v>
      </c>
      <c r="KH29" s="162">
        <f t="shared" si="109"/>
        <v>0</v>
      </c>
      <c r="KI29" s="162">
        <f t="shared" si="109"/>
        <v>0</v>
      </c>
      <c r="KJ29" s="162">
        <f t="shared" si="109"/>
        <v>0</v>
      </c>
      <c r="KK29" s="162">
        <f t="shared" si="109"/>
        <v>0</v>
      </c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</row>
    <row r="30" ht="14.25" customHeight="1" spans="1:326" x14ac:dyDescent="0.25">
      <c r="A30" s="1">
        <v>1</v>
      </c>
      <c r="B30" s="1">
        <f t="shared" ref="B30:C30" si="110">B29+1</f>
        <v>20</v>
      </c>
      <c r="C30" s="232">
        <f t="shared" si="110"/>
        <v>43485</v>
      </c>
      <c r="D30" s="162">
        <f t="shared" si="9"/>
        <v>0</v>
      </c>
      <c r="E30" s="162">
        <f>(SUMIFS(Profile!$F$2:$F$17521,Profile!$B$2:$B$17521,$B30,Profile!$C$2:$C$17521,E$8))*$C$6</f>
        <v>0</v>
      </c>
      <c r="F30" s="162">
        <f>(SUMIFS(Profile!$F$2:$F$17521,Profile!$B$2:$B$17521,$B30,Profile!$C$2:$C$17521,F$8))*$C$6</f>
        <v>0</v>
      </c>
      <c r="G30" s="162">
        <f>(SUMIFS(Profile!$F$2:$F$17521,Profile!$B$2:$B$17521,$B30,Profile!$C$2:$C$17521,G$8))*$C$6</f>
        <v>0</v>
      </c>
      <c r="H30" s="162">
        <f>(SUMIFS(Profile!$F$2:$F$17521,Profile!$B$2:$B$17521,$B30,Profile!$C$2:$C$17521,H$8))*$C$6</f>
        <v>0</v>
      </c>
      <c r="I30" s="162">
        <f>(SUMIFS(Profile!$F$2:$F$17521,Profile!$B$2:$B$17521,$B30,Profile!$C$2:$C$17521,I$8))*$C$6</f>
        <v>0</v>
      </c>
      <c r="J30" s="162">
        <f>(SUMIFS(Profile!$F$2:$F$17521,Profile!$B$2:$B$17521,$B30,Profile!$C$2:$C$17521,J$8))*$C$6</f>
        <v>0</v>
      </c>
      <c r="K30" s="162">
        <f>(SUMIFS(Profile!$F$2:$F$17521,Profile!$B$2:$B$17521,$B30,Profile!$C$2:$C$17521,K$8))*$C$6</f>
        <v>0</v>
      </c>
      <c r="L30" s="162">
        <f>(SUMIFS(Profile!$F$2:$F$17521,Profile!$B$2:$B$17521,$B30,Profile!$C$2:$C$17521,L$8))*$C$6</f>
        <v>0</v>
      </c>
      <c r="M30" s="162">
        <f>(SUMIFS(Profile!$F$2:$F$17521,Profile!$B$2:$B$17521,$B30,Profile!$C$2:$C$17521,M$8))*$C$6</f>
        <v>0</v>
      </c>
      <c r="N30" s="162">
        <f>(SUMIFS(Profile!$F$2:$F$17521,Profile!$B$2:$B$17521,$B30,Profile!$C$2:$C$17521,N$8))*$C$6</f>
        <v>0</v>
      </c>
      <c r="O30" s="162">
        <f>(SUMIFS(Profile!$F$2:$F$17521,Profile!$B$2:$B$17521,$B30,Profile!$C$2:$C$17521,O$8))*$C$6</f>
        <v>0</v>
      </c>
      <c r="P30" s="162">
        <f>(SUMIFS(Profile!$F$2:$F$17521,Profile!$B$2:$B$17521,$B30,Profile!$C$2:$C$17521,P$8))*$C$6</f>
        <v>0</v>
      </c>
      <c r="Q30" s="162">
        <f>(SUMIFS(Profile!$F$2:$F$17521,Profile!$B$2:$B$17521,$B30,Profile!$C$2:$C$17521,Q$8))*$C$6</f>
        <v>0</v>
      </c>
      <c r="R30" s="162">
        <f>(SUMIFS(Profile!$F$2:$F$17521,Profile!$B$2:$B$17521,$B30,Profile!$C$2:$C$17521,R$8))*$C$6</f>
        <v>0</v>
      </c>
      <c r="S30" s="162">
        <f>(SUMIFS(Profile!$F$2:$F$17521,Profile!$B$2:$B$17521,$B30,Profile!$C$2:$C$17521,S$8))*$C$6</f>
        <v>0</v>
      </c>
      <c r="T30" s="162">
        <f>(SUMIFS(Profile!$F$2:$F$17521,Profile!$B$2:$B$17521,$B30,Profile!$C$2:$C$17521,T$8))*$C$6</f>
        <v>0</v>
      </c>
      <c r="U30" s="162">
        <f>(SUMIFS(Profile!$F$2:$F$17521,Profile!$B$2:$B$17521,$B30,Profile!$C$2:$C$17521,U$8))*$C$6</f>
        <v>0</v>
      </c>
      <c r="V30" s="162">
        <f>(SUMIFS(Profile!$F$2:$F$17521,Profile!$B$2:$B$17521,$B30,Profile!$C$2:$C$17521,V$8))*$C$6</f>
        <v>0</v>
      </c>
      <c r="W30" s="162">
        <f>(SUMIFS(Profile!$F$2:$F$17521,Profile!$B$2:$B$17521,$B30,Profile!$C$2:$C$17521,W$8))*$C$6</f>
        <v>0</v>
      </c>
      <c r="X30" s="162">
        <f>(SUMIFS(Profile!$F$2:$F$17521,Profile!$B$2:$B$17521,$B30,Profile!$C$2:$C$17521,X$8))*$C$6</f>
        <v>0</v>
      </c>
      <c r="Y30" s="162">
        <f>(SUMIFS(Profile!$F$2:$F$17521,Profile!$B$2:$B$17521,$B30,Profile!$C$2:$C$17521,Y$8))*$C$6</f>
        <v>0</v>
      </c>
      <c r="Z30" s="162">
        <f>(SUMIFS(Profile!$F$2:$F$17521,Profile!$B$2:$B$17521,$B30,Profile!$C$2:$C$17521,Z$8))*$C$6</f>
        <v>0</v>
      </c>
      <c r="AA30" s="162">
        <f>(SUMIFS(Profile!$F$2:$F$17521,Profile!$B$2:$B$17521,$B30,Profile!$C$2:$C$17521,AA$8))*$C$6</f>
        <v>0</v>
      </c>
      <c r="AB30" s="162">
        <f>(SUMIFS(Profile!$F$2:$F$17521,Profile!$B$2:$B$17521,$B30,Profile!$C$2:$C$17521,AB$8))*$C$6</f>
        <v>0</v>
      </c>
      <c r="AC30" s="162">
        <f>(SUMIFS(Profile!$F$2:$F$17521,Profile!$B$2:$B$17521,$B30,Profile!$C$2:$C$17521,AC$8))*$C$6</f>
        <v>0</v>
      </c>
      <c r="AD30" s="162">
        <f>(SUMIFS(Profile!$F$2:$F$17521,Profile!$B$2:$B$17521,$B30,Profile!$C$2:$C$17521,AD$8))*$C$6</f>
        <v>0</v>
      </c>
      <c r="AE30" s="162">
        <f>(SUMIFS(Profile!$F$2:$F$17521,Profile!$B$2:$B$17521,$B30,Profile!$C$2:$C$17521,AE$8))*$C$6</f>
        <v>0</v>
      </c>
      <c r="AF30" s="162">
        <f>(SUMIFS(Profile!$F$2:$F$17521,Profile!$B$2:$B$17521,$B30,Profile!$C$2:$C$17521,AF$8))*$C$6</f>
        <v>0</v>
      </c>
      <c r="AG30" s="162">
        <f>(SUMIFS(Profile!$F$2:$F$17521,Profile!$B$2:$B$17521,$B30,Profile!$C$2:$C$17521,AG$8))*$C$6</f>
        <v>0</v>
      </c>
      <c r="AH30" s="162">
        <f>(SUMIFS(Profile!$F$2:$F$17521,Profile!$B$2:$B$17521,$B30,Profile!$C$2:$C$17521,AH$8))*$C$6</f>
        <v>0</v>
      </c>
      <c r="AI30" s="162">
        <f>(SUMIFS(Profile!$F$2:$F$17521,Profile!$B$2:$B$17521,$B30,Profile!$C$2:$C$17521,AI$8))*$C$6</f>
        <v>0</v>
      </c>
      <c r="AJ30" s="162">
        <f>(SUMIFS(Profile!$F$2:$F$17521,Profile!$B$2:$B$17521,$B30,Profile!$C$2:$C$17521,AJ$8))*$C$6</f>
        <v>0</v>
      </c>
      <c r="AK30" s="162">
        <f>(SUMIFS(Profile!$F$2:$F$17521,Profile!$B$2:$B$17521,$B30,Profile!$C$2:$C$17521,AK$8))*$C$6</f>
        <v>0</v>
      </c>
      <c r="AL30" s="162">
        <f>(SUMIFS(Profile!$F$2:$F$17521,Profile!$B$2:$B$17521,$B30,Profile!$C$2:$C$17521,AL$8))*$C$6</f>
        <v>0</v>
      </c>
      <c r="AM30" s="162">
        <f>(SUMIFS(Profile!$F$2:$F$17521,Profile!$B$2:$B$17521,$B30,Profile!$C$2:$C$17521,AM$8))*$C$6</f>
        <v>0</v>
      </c>
      <c r="AN30" s="162">
        <f>(SUMIFS(Profile!$F$2:$F$17521,Profile!$B$2:$B$17521,$B30,Profile!$C$2:$C$17521,AN$8))*$C$6</f>
        <v>0</v>
      </c>
      <c r="AO30" s="162">
        <f>(SUMIFS(Profile!$F$2:$F$17521,Profile!$B$2:$B$17521,$B30,Profile!$C$2:$C$17521,AO$8))*$C$6</f>
        <v>0</v>
      </c>
      <c r="AP30" s="162">
        <f>(SUMIFS(Profile!$F$2:$F$17521,Profile!$B$2:$B$17521,$B30,Profile!$C$2:$C$17521,AP$8))*$C$6</f>
        <v>0</v>
      </c>
      <c r="AQ30" s="162">
        <f>(SUMIFS(Profile!$F$2:$F$17521,Profile!$B$2:$B$17521,$B30,Profile!$C$2:$C$17521,AQ$8))*$C$6</f>
        <v>0</v>
      </c>
      <c r="AR30" s="162">
        <f>(SUMIFS(Profile!$F$2:$F$17521,Profile!$B$2:$B$17521,$B30,Profile!$C$2:$C$17521,AR$8))*$C$6</f>
        <v>0</v>
      </c>
      <c r="AS30" s="162">
        <f>(SUMIFS(Profile!$F$2:$F$17521,Profile!$B$2:$B$17521,$B30,Profile!$C$2:$C$17521,AS$8))*$C$6</f>
        <v>0</v>
      </c>
      <c r="AT30" s="162">
        <f>(SUMIFS(Profile!$F$2:$F$17521,Profile!$B$2:$B$17521,$B30,Profile!$C$2:$C$17521,AT$8))*$C$6</f>
        <v>0</v>
      </c>
      <c r="AU30" s="162">
        <f>(SUMIFS(Profile!$F$2:$F$17521,Profile!$B$2:$B$17521,$B30,Profile!$C$2:$C$17521,AU$8))*$C$6</f>
        <v>0</v>
      </c>
      <c r="AV30" s="162">
        <f>(SUMIFS(Profile!$F$2:$F$17521,Profile!$B$2:$B$17521,$B30,Profile!$C$2:$C$17521,AV$8))*$C$6</f>
        <v>0</v>
      </c>
      <c r="AW30" s="162">
        <f>(SUMIFS(Profile!$F$2:$F$17521,Profile!$B$2:$B$17521,$B30,Profile!$C$2:$C$17521,AW$8))*$C$6</f>
        <v>0</v>
      </c>
      <c r="AX30" s="162">
        <f>(SUMIFS(Profile!$F$2:$F$17521,Profile!$B$2:$B$17521,$B30,Profile!$C$2:$C$17521,AX$8))*$C$6</f>
        <v>0</v>
      </c>
      <c r="AY30" s="162">
        <f>(SUMIFS(Profile!$F$2:$F$17521,Profile!$B$2:$B$17521,$B30,Profile!$C$2:$C$17521,AY$8))*$C$6</f>
        <v>0</v>
      </c>
      <c r="AZ30" s="162">
        <f>(SUMIFS(Profile!$F$2:$F$17521,Profile!$B$2:$B$17521,$B30,Profile!$C$2:$C$17521,AZ$8))*$C$6</f>
        <v>0</v>
      </c>
      <c r="BA30" s="162">
        <f t="shared" si="10"/>
        <v>0</v>
      </c>
      <c r="BB30" s="162">
        <f>(SUMIFS(Profile!$E$2:$E$17521,Profile!$B$2:$B$17521,$B30,Profile!$C$2:$C$17521,BB$8))*$C$9</f>
        <v>0</v>
      </c>
      <c r="BC30" s="162">
        <f>(SUMIFS(Profile!$E$2:$E$17521,Profile!$B$2:$B$17521,$B30,Profile!$C$2:$C$17521,BC$8))*$C$9</f>
        <v>0</v>
      </c>
      <c r="BD30" s="162">
        <f>(SUMIFS(Profile!$E$2:$E$17521,Profile!$B$2:$B$17521,$B30,Profile!$C$2:$C$17521,BD$8))*$C$9</f>
        <v>0</v>
      </c>
      <c r="BE30" s="162">
        <f>(SUMIFS(Profile!$E$2:$E$17521,Profile!$B$2:$B$17521,$B30,Profile!$C$2:$C$17521,BE$8))*$C$9</f>
        <v>0</v>
      </c>
      <c r="BF30" s="162">
        <f>(SUMIFS(Profile!$E$2:$E$17521,Profile!$B$2:$B$17521,$B30,Profile!$C$2:$C$17521,BF$8))*$C$9</f>
        <v>0</v>
      </c>
      <c r="BG30" s="162">
        <f>(SUMIFS(Profile!$E$2:$E$17521,Profile!$B$2:$B$17521,$B30,Profile!$C$2:$C$17521,BG$8))*$C$9</f>
        <v>0</v>
      </c>
      <c r="BH30" s="162">
        <f>(SUMIFS(Profile!$E$2:$E$17521,Profile!$B$2:$B$17521,$B30,Profile!$C$2:$C$17521,BH$8))*$C$9</f>
        <v>0</v>
      </c>
      <c r="BI30" s="162">
        <f>(SUMIFS(Profile!$E$2:$E$17521,Profile!$B$2:$B$17521,$B30,Profile!$C$2:$C$17521,BI$8))*$C$9</f>
        <v>0</v>
      </c>
      <c r="BJ30" s="162">
        <f>(SUMIFS(Profile!$E$2:$E$17521,Profile!$B$2:$B$17521,$B30,Profile!$C$2:$C$17521,BJ$8))*$C$9</f>
        <v>0</v>
      </c>
      <c r="BK30" s="162">
        <f>(SUMIFS(Profile!$E$2:$E$17521,Profile!$B$2:$B$17521,$B30,Profile!$C$2:$C$17521,BK$8))*$C$9</f>
        <v>0</v>
      </c>
      <c r="BL30" s="162">
        <f>(SUMIFS(Profile!$E$2:$E$17521,Profile!$B$2:$B$17521,$B30,Profile!$C$2:$C$17521,BL$8))*$C$9</f>
        <v>0</v>
      </c>
      <c r="BM30" s="162">
        <f>(SUMIFS(Profile!$E$2:$E$17521,Profile!$B$2:$B$17521,$B30,Profile!$C$2:$C$17521,BM$8))*$C$9</f>
        <v>0</v>
      </c>
      <c r="BN30" s="162">
        <f>(SUMIFS(Profile!$E$2:$E$17521,Profile!$B$2:$B$17521,$B30,Profile!$C$2:$C$17521,BN$8))*$C$9</f>
        <v>0</v>
      </c>
      <c r="BO30" s="162">
        <f>(SUMIFS(Profile!$E$2:$E$17521,Profile!$B$2:$B$17521,$B30,Profile!$C$2:$C$17521,BO$8))*$C$9</f>
        <v>0</v>
      </c>
      <c r="BP30" s="162">
        <f>(SUMIFS(Profile!$E$2:$E$17521,Profile!$B$2:$B$17521,$B30,Profile!$C$2:$C$17521,BP$8))*$C$9</f>
        <v>0</v>
      </c>
      <c r="BQ30" s="162">
        <f>(SUMIFS(Profile!$E$2:$E$17521,Profile!$B$2:$B$17521,$B30,Profile!$C$2:$C$17521,BQ$8))*$C$9</f>
        <v>0</v>
      </c>
      <c r="BR30" s="162">
        <f>(SUMIFS(Profile!$E$2:$E$17521,Profile!$B$2:$B$17521,$B30,Profile!$C$2:$C$17521,BR$8))*$C$9</f>
        <v>0</v>
      </c>
      <c r="BS30" s="162">
        <f>(SUMIFS(Profile!$E$2:$E$17521,Profile!$B$2:$B$17521,$B30,Profile!$C$2:$C$17521,BS$8))*$C$9</f>
        <v>0</v>
      </c>
      <c r="BT30" s="162">
        <f>(SUMIFS(Profile!$E$2:$E$17521,Profile!$B$2:$B$17521,$B30,Profile!$C$2:$C$17521,BT$8))*$C$9</f>
        <v>0</v>
      </c>
      <c r="BU30" s="162">
        <f>(SUMIFS(Profile!$E$2:$E$17521,Profile!$B$2:$B$17521,$B30,Profile!$C$2:$C$17521,BU$8))*$C$9</f>
        <v>0</v>
      </c>
      <c r="BV30" s="162">
        <f>(SUMIFS(Profile!$E$2:$E$17521,Profile!$B$2:$B$17521,$B30,Profile!$C$2:$C$17521,BV$8))*$C$9</f>
        <v>0</v>
      </c>
      <c r="BW30" s="162">
        <f>(SUMIFS(Profile!$E$2:$E$17521,Profile!$B$2:$B$17521,$B30,Profile!$C$2:$C$17521,BW$8))*$C$9</f>
        <v>0</v>
      </c>
      <c r="BX30" s="162">
        <f>(SUMIFS(Profile!$E$2:$E$17521,Profile!$B$2:$B$17521,$B30,Profile!$C$2:$C$17521,BX$8))*$C$9</f>
        <v>0</v>
      </c>
      <c r="BY30" s="162">
        <f>(SUMIFS(Profile!$E$2:$E$17521,Profile!$B$2:$B$17521,$B30,Profile!$C$2:$C$17521,BY$8))*$C$9</f>
        <v>0</v>
      </c>
      <c r="BZ30" s="162">
        <f>(SUMIFS(Profile!$E$2:$E$17521,Profile!$B$2:$B$17521,$B30,Profile!$C$2:$C$17521,BZ$8))*$C$9</f>
        <v>0</v>
      </c>
      <c r="CA30" s="162">
        <f>(SUMIFS(Profile!$E$2:$E$17521,Profile!$B$2:$B$17521,$B30,Profile!$C$2:$C$17521,CA$8))*$C$9</f>
        <v>0</v>
      </c>
      <c r="CB30" s="162">
        <f>(SUMIFS(Profile!$E$2:$E$17521,Profile!$B$2:$B$17521,$B30,Profile!$C$2:$C$17521,CB$8))*$C$9</f>
        <v>0</v>
      </c>
      <c r="CC30" s="162">
        <f>(SUMIFS(Profile!$E$2:$E$17521,Profile!$B$2:$B$17521,$B30,Profile!$C$2:$C$17521,CC$8))*$C$9</f>
        <v>0</v>
      </c>
      <c r="CD30" s="162">
        <f>(SUMIFS(Profile!$E$2:$E$17521,Profile!$B$2:$B$17521,$B30,Profile!$C$2:$C$17521,CD$8))*$C$9</f>
        <v>0</v>
      </c>
      <c r="CE30" s="162">
        <f>(SUMIFS(Profile!$E$2:$E$17521,Profile!$B$2:$B$17521,$B30,Profile!$C$2:$C$17521,CE$8))*$C$9</f>
        <v>0</v>
      </c>
      <c r="CF30" s="162">
        <f>(SUMIFS(Profile!$E$2:$E$17521,Profile!$B$2:$B$17521,$B30,Profile!$C$2:$C$17521,CF$8))*$C$9</f>
        <v>0</v>
      </c>
      <c r="CG30" s="162">
        <f>(SUMIFS(Profile!$E$2:$E$17521,Profile!$B$2:$B$17521,$B30,Profile!$C$2:$C$17521,CG$8))*$C$9</f>
        <v>0</v>
      </c>
      <c r="CH30" s="162">
        <f>(SUMIFS(Profile!$E$2:$E$17521,Profile!$B$2:$B$17521,$B30,Profile!$C$2:$C$17521,CH$8))*$C$9</f>
        <v>0</v>
      </c>
      <c r="CI30" s="162">
        <f>(SUMIFS(Profile!$E$2:$E$17521,Profile!$B$2:$B$17521,$B30,Profile!$C$2:$C$17521,CI$8))*$C$9</f>
        <v>0</v>
      </c>
      <c r="CJ30" s="162">
        <f>(SUMIFS(Profile!$E$2:$E$17521,Profile!$B$2:$B$17521,$B30,Profile!$C$2:$C$17521,CJ$8))*$C$9</f>
        <v>0</v>
      </c>
      <c r="CK30" s="162">
        <f>(SUMIFS(Profile!$E$2:$E$17521,Profile!$B$2:$B$17521,$B30,Profile!$C$2:$C$17521,CK$8))*$C$9</f>
        <v>0</v>
      </c>
      <c r="CL30" s="162">
        <f>(SUMIFS(Profile!$E$2:$E$17521,Profile!$B$2:$B$17521,$B30,Profile!$C$2:$C$17521,CL$8))*$C$9</f>
        <v>0</v>
      </c>
      <c r="CM30" s="162">
        <f>(SUMIFS(Profile!$E$2:$E$17521,Profile!$B$2:$B$17521,$B30,Profile!$C$2:$C$17521,CM$8))*$C$9</f>
        <v>0</v>
      </c>
      <c r="CN30" s="162">
        <f>(SUMIFS(Profile!$E$2:$E$17521,Profile!$B$2:$B$17521,$B30,Profile!$C$2:$C$17521,CN$8))*$C$9</f>
        <v>0</v>
      </c>
      <c r="CO30" s="162">
        <f>(SUMIFS(Profile!$E$2:$E$17521,Profile!$B$2:$B$17521,$B30,Profile!$C$2:$C$17521,CO$8))*$C$9</f>
        <v>0</v>
      </c>
      <c r="CP30" s="162">
        <f>(SUMIFS(Profile!$E$2:$E$17521,Profile!$B$2:$B$17521,$B30,Profile!$C$2:$C$17521,CP$8))*$C$9</f>
        <v>0</v>
      </c>
      <c r="CQ30" s="162">
        <f>(SUMIFS(Profile!$E$2:$E$17521,Profile!$B$2:$B$17521,$B30,Profile!$C$2:$C$17521,CQ$8))*$C$9</f>
        <v>0</v>
      </c>
      <c r="CR30" s="162">
        <f>(SUMIFS(Profile!$E$2:$E$17521,Profile!$B$2:$B$17521,$B30,Profile!$C$2:$C$17521,CR$8))*$C$9</f>
        <v>0</v>
      </c>
      <c r="CS30" s="162">
        <f>(SUMIFS(Profile!$E$2:$E$17521,Profile!$B$2:$B$17521,$B30,Profile!$C$2:$C$17521,CS$8))*$C$9</f>
        <v>0</v>
      </c>
      <c r="CT30" s="162">
        <f>(SUMIFS(Profile!$E$2:$E$17521,Profile!$B$2:$B$17521,$B30,Profile!$C$2:$C$17521,CT$8))*$C$9</f>
        <v>0</v>
      </c>
      <c r="CU30" s="162">
        <f>(SUMIFS(Profile!$E$2:$E$17521,Profile!$B$2:$B$17521,$B30,Profile!$C$2:$C$17521,CU$8))*$C$9</f>
        <v>0</v>
      </c>
      <c r="CV30" s="162">
        <f>(SUMIFS(Profile!$E$2:$E$17521,Profile!$B$2:$B$17521,$B30,Profile!$C$2:$C$17521,CV$8))*$C$9</f>
        <v>0</v>
      </c>
      <c r="CW30" s="162">
        <f>(SUMIFS(Profile!$E$2:$E$17521,Profile!$B$2:$B$17521,$B30,Profile!$C$2:$C$17521,CW$8))*$C$9</f>
        <v>0</v>
      </c>
      <c r="CX30" s="162">
        <f t="shared" si="11"/>
        <v>0</v>
      </c>
      <c r="CY30" s="162">
        <f t="shared" ref="CY30:ET30" si="111">MAX(BB30-E30,0)</f>
        <v>0</v>
      </c>
      <c r="CZ30" s="162">
        <f t="shared" si="111"/>
        <v>0</v>
      </c>
      <c r="DA30" s="162">
        <f t="shared" si="111"/>
        <v>0</v>
      </c>
      <c r="DB30" s="162">
        <f t="shared" si="111"/>
        <v>0</v>
      </c>
      <c r="DC30" s="162">
        <f t="shared" si="111"/>
        <v>0</v>
      </c>
      <c r="DD30" s="162">
        <f t="shared" si="111"/>
        <v>0</v>
      </c>
      <c r="DE30" s="162">
        <f t="shared" si="111"/>
        <v>0</v>
      </c>
      <c r="DF30" s="162">
        <f t="shared" si="111"/>
        <v>0</v>
      </c>
      <c r="DG30" s="162">
        <f t="shared" si="111"/>
        <v>0</v>
      </c>
      <c r="DH30" s="162">
        <f t="shared" si="111"/>
        <v>0</v>
      </c>
      <c r="DI30" s="162">
        <f t="shared" si="111"/>
        <v>0</v>
      </c>
      <c r="DJ30" s="162">
        <f t="shared" si="111"/>
        <v>0</v>
      </c>
      <c r="DK30" s="162">
        <f t="shared" si="111"/>
        <v>0</v>
      </c>
      <c r="DL30" s="162">
        <f t="shared" si="111"/>
        <v>0</v>
      </c>
      <c r="DM30" s="162">
        <f t="shared" si="111"/>
        <v>0</v>
      </c>
      <c r="DN30" s="162">
        <f t="shared" si="111"/>
        <v>0</v>
      </c>
      <c r="DO30" s="162">
        <f t="shared" si="111"/>
        <v>0</v>
      </c>
      <c r="DP30" s="162">
        <f t="shared" si="111"/>
        <v>0</v>
      </c>
      <c r="DQ30" s="162">
        <f t="shared" si="111"/>
        <v>0</v>
      </c>
      <c r="DR30" s="162">
        <f t="shared" si="111"/>
        <v>0</v>
      </c>
      <c r="DS30" s="162">
        <f t="shared" si="111"/>
        <v>0</v>
      </c>
      <c r="DT30" s="162">
        <f t="shared" si="111"/>
        <v>0</v>
      </c>
      <c r="DU30" s="162">
        <f t="shared" si="111"/>
        <v>0</v>
      </c>
      <c r="DV30" s="162">
        <f t="shared" si="111"/>
        <v>0</v>
      </c>
      <c r="DW30" s="162">
        <f t="shared" si="111"/>
        <v>0</v>
      </c>
      <c r="DX30" s="162">
        <f t="shared" si="111"/>
        <v>0</v>
      </c>
      <c r="DY30" s="162">
        <f t="shared" si="111"/>
        <v>0</v>
      </c>
      <c r="DZ30" s="162">
        <f t="shared" si="111"/>
        <v>0</v>
      </c>
      <c r="EA30" s="162">
        <f t="shared" si="111"/>
        <v>0</v>
      </c>
      <c r="EB30" s="162">
        <f t="shared" si="111"/>
        <v>0</v>
      </c>
      <c r="EC30" s="162">
        <f t="shared" si="111"/>
        <v>0</v>
      </c>
      <c r="ED30" s="162">
        <f t="shared" si="111"/>
        <v>0</v>
      </c>
      <c r="EE30" s="162">
        <f t="shared" si="111"/>
        <v>0</v>
      </c>
      <c r="EF30" s="162">
        <f t="shared" si="111"/>
        <v>0</v>
      </c>
      <c r="EG30" s="162">
        <f t="shared" si="111"/>
        <v>0</v>
      </c>
      <c r="EH30" s="162">
        <f t="shared" si="111"/>
        <v>0</v>
      </c>
      <c r="EI30" s="162">
        <f t="shared" si="111"/>
        <v>0</v>
      </c>
      <c r="EJ30" s="162">
        <f t="shared" si="111"/>
        <v>0</v>
      </c>
      <c r="EK30" s="162">
        <f t="shared" si="111"/>
        <v>0</v>
      </c>
      <c r="EL30" s="162">
        <f t="shared" si="111"/>
        <v>0</v>
      </c>
      <c r="EM30" s="162">
        <f t="shared" si="111"/>
        <v>0</v>
      </c>
      <c r="EN30" s="162">
        <f t="shared" si="111"/>
        <v>0</v>
      </c>
      <c r="EO30" s="162">
        <f t="shared" si="111"/>
        <v>0</v>
      </c>
      <c r="EP30" s="162">
        <f t="shared" si="111"/>
        <v>0</v>
      </c>
      <c r="EQ30" s="162">
        <f t="shared" si="111"/>
        <v>0</v>
      </c>
      <c r="ER30" s="162">
        <f t="shared" si="111"/>
        <v>0</v>
      </c>
      <c r="ES30" s="162">
        <f t="shared" si="111"/>
        <v>0</v>
      </c>
      <c r="ET30" s="162">
        <f t="shared" si="111"/>
        <v>0</v>
      </c>
      <c r="EU30" s="162">
        <f t="shared" si="13"/>
        <v>0</v>
      </c>
      <c r="EV30" s="162">
        <f t="shared" ref="EV30:GQ30" si="112">BB30-CY30</f>
        <v>0</v>
      </c>
      <c r="EW30" s="162">
        <f t="shared" si="112"/>
        <v>0</v>
      </c>
      <c r="EX30" s="162">
        <f t="shared" si="112"/>
        <v>0</v>
      </c>
      <c r="EY30" s="162">
        <f t="shared" si="112"/>
        <v>0</v>
      </c>
      <c r="EZ30" s="162">
        <f t="shared" si="112"/>
        <v>0</v>
      </c>
      <c r="FA30" s="162">
        <f t="shared" si="112"/>
        <v>0</v>
      </c>
      <c r="FB30" s="162">
        <f t="shared" si="112"/>
        <v>0</v>
      </c>
      <c r="FC30" s="162">
        <f t="shared" si="112"/>
        <v>0</v>
      </c>
      <c r="FD30" s="162">
        <f t="shared" si="112"/>
        <v>0</v>
      </c>
      <c r="FE30" s="162">
        <f t="shared" si="112"/>
        <v>0</v>
      </c>
      <c r="FF30" s="162">
        <f t="shared" si="112"/>
        <v>0</v>
      </c>
      <c r="FG30" s="162">
        <f t="shared" si="112"/>
        <v>0</v>
      </c>
      <c r="FH30" s="162">
        <f t="shared" si="112"/>
        <v>0</v>
      </c>
      <c r="FI30" s="162">
        <f t="shared" si="112"/>
        <v>0</v>
      </c>
      <c r="FJ30" s="162">
        <f t="shared" si="112"/>
        <v>0</v>
      </c>
      <c r="FK30" s="162">
        <f t="shared" si="112"/>
        <v>0</v>
      </c>
      <c r="FL30" s="162">
        <f t="shared" si="112"/>
        <v>0</v>
      </c>
      <c r="FM30" s="162">
        <f t="shared" si="112"/>
        <v>0</v>
      </c>
      <c r="FN30" s="162">
        <f t="shared" si="112"/>
        <v>0</v>
      </c>
      <c r="FO30" s="162">
        <f t="shared" si="112"/>
        <v>0</v>
      </c>
      <c r="FP30" s="162">
        <f t="shared" si="112"/>
        <v>0</v>
      </c>
      <c r="FQ30" s="162">
        <f t="shared" si="112"/>
        <v>0</v>
      </c>
      <c r="FR30" s="162">
        <f t="shared" si="112"/>
        <v>0</v>
      </c>
      <c r="FS30" s="162">
        <f t="shared" si="112"/>
        <v>0</v>
      </c>
      <c r="FT30" s="162">
        <f t="shared" si="112"/>
        <v>0</v>
      </c>
      <c r="FU30" s="162">
        <f t="shared" si="112"/>
        <v>0</v>
      </c>
      <c r="FV30" s="162">
        <f t="shared" si="112"/>
        <v>0</v>
      </c>
      <c r="FW30" s="162">
        <f t="shared" si="112"/>
        <v>0</v>
      </c>
      <c r="FX30" s="162">
        <f t="shared" si="112"/>
        <v>0</v>
      </c>
      <c r="FY30" s="162">
        <f t="shared" si="112"/>
        <v>0</v>
      </c>
      <c r="FZ30" s="162">
        <f t="shared" si="112"/>
        <v>0</v>
      </c>
      <c r="GA30" s="162">
        <f t="shared" si="112"/>
        <v>0</v>
      </c>
      <c r="GB30" s="162">
        <f t="shared" si="112"/>
        <v>0</v>
      </c>
      <c r="GC30" s="162">
        <f t="shared" si="112"/>
        <v>0</v>
      </c>
      <c r="GD30" s="162">
        <f t="shared" si="112"/>
        <v>0</v>
      </c>
      <c r="GE30" s="162">
        <f t="shared" si="112"/>
        <v>0</v>
      </c>
      <c r="GF30" s="162">
        <f t="shared" si="112"/>
        <v>0</v>
      </c>
      <c r="GG30" s="162">
        <f t="shared" si="112"/>
        <v>0</v>
      </c>
      <c r="GH30" s="162">
        <f t="shared" si="112"/>
        <v>0</v>
      </c>
      <c r="GI30" s="162">
        <f t="shared" si="112"/>
        <v>0</v>
      </c>
      <c r="GJ30" s="162">
        <f t="shared" si="112"/>
        <v>0</v>
      </c>
      <c r="GK30" s="162">
        <f t="shared" si="112"/>
        <v>0</v>
      </c>
      <c r="GL30" s="162">
        <f t="shared" si="112"/>
        <v>0</v>
      </c>
      <c r="GM30" s="162">
        <f t="shared" si="112"/>
        <v>0</v>
      </c>
      <c r="GN30" s="162">
        <f t="shared" si="112"/>
        <v>0</v>
      </c>
      <c r="GO30" s="162">
        <f t="shared" si="112"/>
        <v>0</v>
      </c>
      <c r="GP30" s="162">
        <f t="shared" si="112"/>
        <v>0</v>
      </c>
      <c r="GQ30" s="162">
        <f t="shared" si="112"/>
        <v>0</v>
      </c>
      <c r="GR30" s="162">
        <f t="shared" si="15"/>
        <v>0</v>
      </c>
      <c r="GS30" s="162">
        <f t="shared" ref="GS30:IN30" si="113">E30-EV30</f>
        <v>0</v>
      </c>
      <c r="GT30" s="162">
        <f t="shared" si="113"/>
        <v>0</v>
      </c>
      <c r="GU30" s="162">
        <f t="shared" si="113"/>
        <v>0</v>
      </c>
      <c r="GV30" s="162">
        <f t="shared" si="113"/>
        <v>0</v>
      </c>
      <c r="GW30" s="162">
        <f t="shared" si="113"/>
        <v>0</v>
      </c>
      <c r="GX30" s="162">
        <f t="shared" si="113"/>
        <v>0</v>
      </c>
      <c r="GY30" s="162">
        <f t="shared" si="113"/>
        <v>0</v>
      </c>
      <c r="GZ30" s="162">
        <f t="shared" si="113"/>
        <v>0</v>
      </c>
      <c r="HA30" s="162">
        <f t="shared" si="113"/>
        <v>0</v>
      </c>
      <c r="HB30" s="162">
        <f t="shared" si="113"/>
        <v>0</v>
      </c>
      <c r="HC30" s="162">
        <f t="shared" si="113"/>
        <v>0</v>
      </c>
      <c r="HD30" s="162">
        <f t="shared" si="113"/>
        <v>0</v>
      </c>
      <c r="HE30" s="162">
        <f t="shared" si="113"/>
        <v>0</v>
      </c>
      <c r="HF30" s="162">
        <f t="shared" si="113"/>
        <v>0</v>
      </c>
      <c r="HG30" s="162">
        <f t="shared" si="113"/>
        <v>0</v>
      </c>
      <c r="HH30" s="162">
        <f t="shared" si="113"/>
        <v>0</v>
      </c>
      <c r="HI30" s="162">
        <f t="shared" si="113"/>
        <v>0</v>
      </c>
      <c r="HJ30" s="162">
        <f t="shared" si="113"/>
        <v>0</v>
      </c>
      <c r="HK30" s="162">
        <f t="shared" si="113"/>
        <v>0</v>
      </c>
      <c r="HL30" s="162">
        <f t="shared" si="113"/>
        <v>0</v>
      </c>
      <c r="HM30" s="162">
        <f t="shared" si="113"/>
        <v>0</v>
      </c>
      <c r="HN30" s="162">
        <f t="shared" si="113"/>
        <v>0</v>
      </c>
      <c r="HO30" s="162">
        <f t="shared" si="113"/>
        <v>0</v>
      </c>
      <c r="HP30" s="162">
        <f t="shared" si="113"/>
        <v>0</v>
      </c>
      <c r="HQ30" s="162">
        <f t="shared" si="113"/>
        <v>0</v>
      </c>
      <c r="HR30" s="162">
        <f t="shared" si="113"/>
        <v>0</v>
      </c>
      <c r="HS30" s="162">
        <f t="shared" si="113"/>
        <v>0</v>
      </c>
      <c r="HT30" s="162">
        <f t="shared" si="113"/>
        <v>0</v>
      </c>
      <c r="HU30" s="162">
        <f t="shared" si="113"/>
        <v>0</v>
      </c>
      <c r="HV30" s="162">
        <f t="shared" si="113"/>
        <v>0</v>
      </c>
      <c r="HW30" s="162">
        <f t="shared" si="113"/>
        <v>0</v>
      </c>
      <c r="HX30" s="162">
        <f t="shared" si="113"/>
        <v>0</v>
      </c>
      <c r="HY30" s="162">
        <f t="shared" si="113"/>
        <v>0</v>
      </c>
      <c r="HZ30" s="162">
        <f t="shared" si="113"/>
        <v>0</v>
      </c>
      <c r="IA30" s="162">
        <f t="shared" si="113"/>
        <v>0</v>
      </c>
      <c r="IB30" s="162">
        <f t="shared" si="113"/>
        <v>0</v>
      </c>
      <c r="IC30" s="162">
        <f t="shared" si="113"/>
        <v>0</v>
      </c>
      <c r="ID30" s="162">
        <f t="shared" si="113"/>
        <v>0</v>
      </c>
      <c r="IE30" s="162">
        <f t="shared" si="113"/>
        <v>0</v>
      </c>
      <c r="IF30" s="162">
        <f t="shared" si="113"/>
        <v>0</v>
      </c>
      <c r="IG30" s="162">
        <f t="shared" si="113"/>
        <v>0</v>
      </c>
      <c r="IH30" s="162">
        <f t="shared" si="113"/>
        <v>0</v>
      </c>
      <c r="II30" s="162">
        <f t="shared" si="113"/>
        <v>0</v>
      </c>
      <c r="IJ30" s="162">
        <f t="shared" si="113"/>
        <v>0</v>
      </c>
      <c r="IK30" s="162">
        <f t="shared" si="113"/>
        <v>0</v>
      </c>
      <c r="IL30" s="162">
        <f t="shared" si="113"/>
        <v>0</v>
      </c>
      <c r="IM30" s="162">
        <f t="shared" si="113"/>
        <v>0</v>
      </c>
      <c r="IN30" s="162">
        <f t="shared" si="113"/>
        <v>0</v>
      </c>
      <c r="IO30" s="162">
        <f t="shared" si="17"/>
        <v>0</v>
      </c>
      <c r="IP30" s="162">
        <f t="shared" si="23"/>
        <v>0</v>
      </c>
      <c r="IQ30" s="162">
        <f t="shared" ref="IQ30:KK30" si="114">MAX((MIN(CZ30+IP30,$IO$7))-GT30,0)</f>
        <v>0</v>
      </c>
      <c r="IR30" s="162">
        <f t="shared" si="114"/>
        <v>0</v>
      </c>
      <c r="IS30" s="162">
        <f t="shared" si="114"/>
        <v>0</v>
      </c>
      <c r="IT30" s="162">
        <f t="shared" si="114"/>
        <v>0</v>
      </c>
      <c r="IU30" s="162">
        <f t="shared" si="114"/>
        <v>0</v>
      </c>
      <c r="IV30" s="162">
        <f t="shared" si="114"/>
        <v>0</v>
      </c>
      <c r="IW30" s="162">
        <f t="shared" si="114"/>
        <v>0</v>
      </c>
      <c r="IX30" s="162">
        <f t="shared" si="114"/>
        <v>0</v>
      </c>
      <c r="IY30" s="162">
        <f t="shared" si="114"/>
        <v>0</v>
      </c>
      <c r="IZ30" s="162">
        <f t="shared" si="114"/>
        <v>0</v>
      </c>
      <c r="JA30" s="162">
        <f t="shared" si="114"/>
        <v>0</v>
      </c>
      <c r="JB30" s="162">
        <f t="shared" si="114"/>
        <v>0</v>
      </c>
      <c r="JC30" s="162">
        <f t="shared" si="114"/>
        <v>0</v>
      </c>
      <c r="JD30" s="162">
        <f t="shared" si="114"/>
        <v>0</v>
      </c>
      <c r="JE30" s="162">
        <f t="shared" si="114"/>
        <v>0</v>
      </c>
      <c r="JF30" s="162">
        <f t="shared" si="114"/>
        <v>0</v>
      </c>
      <c r="JG30" s="162">
        <f t="shared" si="114"/>
        <v>0</v>
      </c>
      <c r="JH30" s="162">
        <f t="shared" si="114"/>
        <v>0</v>
      </c>
      <c r="JI30" s="162">
        <f t="shared" si="114"/>
        <v>0</v>
      </c>
      <c r="JJ30" s="162">
        <f t="shared" si="114"/>
        <v>0</v>
      </c>
      <c r="JK30" s="162">
        <f t="shared" si="114"/>
        <v>0</v>
      </c>
      <c r="JL30" s="162">
        <f t="shared" si="114"/>
        <v>0</v>
      </c>
      <c r="JM30" s="162">
        <f t="shared" si="114"/>
        <v>0</v>
      </c>
      <c r="JN30" s="162">
        <f t="shared" si="114"/>
        <v>0</v>
      </c>
      <c r="JO30" s="162">
        <f t="shared" si="114"/>
        <v>0</v>
      </c>
      <c r="JP30" s="162">
        <f t="shared" si="114"/>
        <v>0</v>
      </c>
      <c r="JQ30" s="162">
        <f t="shared" si="114"/>
        <v>0</v>
      </c>
      <c r="JR30" s="162">
        <f t="shared" si="114"/>
        <v>0</v>
      </c>
      <c r="JS30" s="162">
        <f t="shared" si="114"/>
        <v>0</v>
      </c>
      <c r="JT30" s="162">
        <f t="shared" si="114"/>
        <v>0</v>
      </c>
      <c r="JU30" s="162">
        <f t="shared" si="114"/>
        <v>0</v>
      </c>
      <c r="JV30" s="162">
        <f t="shared" si="114"/>
        <v>0</v>
      </c>
      <c r="JW30" s="162">
        <f t="shared" si="114"/>
        <v>0</v>
      </c>
      <c r="JX30" s="162">
        <f t="shared" si="114"/>
        <v>0</v>
      </c>
      <c r="JY30" s="162">
        <f t="shared" si="114"/>
        <v>0</v>
      </c>
      <c r="JZ30" s="162">
        <f t="shared" si="114"/>
        <v>0</v>
      </c>
      <c r="KA30" s="162">
        <f t="shared" si="114"/>
        <v>0</v>
      </c>
      <c r="KB30" s="162">
        <f t="shared" si="114"/>
        <v>0</v>
      </c>
      <c r="KC30" s="162">
        <f t="shared" si="114"/>
        <v>0</v>
      </c>
      <c r="KD30" s="162">
        <f t="shared" si="114"/>
        <v>0</v>
      </c>
      <c r="KE30" s="162">
        <f t="shared" si="114"/>
        <v>0</v>
      </c>
      <c r="KF30" s="162">
        <f t="shared" si="114"/>
        <v>0</v>
      </c>
      <c r="KG30" s="162">
        <f t="shared" si="114"/>
        <v>0</v>
      </c>
      <c r="KH30" s="162">
        <f t="shared" si="114"/>
        <v>0</v>
      </c>
      <c r="KI30" s="162">
        <f t="shared" si="114"/>
        <v>0</v>
      </c>
      <c r="KJ30" s="162">
        <f t="shared" si="114"/>
        <v>0</v>
      </c>
      <c r="KK30" s="162">
        <f t="shared" si="114"/>
        <v>0</v>
      </c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</row>
    <row r="31" ht="14.25" customHeight="1" spans="1:326" x14ac:dyDescent="0.25">
      <c r="A31" s="1">
        <v>1</v>
      </c>
      <c r="B31" s="1">
        <f t="shared" ref="B31:C31" si="115">B30+1</f>
        <v>21</v>
      </c>
      <c r="C31" s="232">
        <f t="shared" si="115"/>
        <v>43486</v>
      </c>
      <c r="D31" s="162">
        <f t="shared" si="9"/>
        <v>0</v>
      </c>
      <c r="E31" s="162">
        <f>(SUMIFS(Profile!$F$2:$F$17521,Profile!$B$2:$B$17521,$B31,Profile!$C$2:$C$17521,E$8))*$C$6</f>
        <v>0</v>
      </c>
      <c r="F31" s="162">
        <f>(SUMIFS(Profile!$F$2:$F$17521,Profile!$B$2:$B$17521,$B31,Profile!$C$2:$C$17521,F$8))*$C$6</f>
        <v>0</v>
      </c>
      <c r="G31" s="162">
        <f>(SUMIFS(Profile!$F$2:$F$17521,Profile!$B$2:$B$17521,$B31,Profile!$C$2:$C$17521,G$8))*$C$6</f>
        <v>0</v>
      </c>
      <c r="H31" s="162">
        <f>(SUMIFS(Profile!$F$2:$F$17521,Profile!$B$2:$B$17521,$B31,Profile!$C$2:$C$17521,H$8))*$C$6</f>
        <v>0</v>
      </c>
      <c r="I31" s="162">
        <f>(SUMIFS(Profile!$F$2:$F$17521,Profile!$B$2:$B$17521,$B31,Profile!$C$2:$C$17521,I$8))*$C$6</f>
        <v>0</v>
      </c>
      <c r="J31" s="162">
        <f>(SUMIFS(Profile!$F$2:$F$17521,Profile!$B$2:$B$17521,$B31,Profile!$C$2:$C$17521,J$8))*$C$6</f>
        <v>0</v>
      </c>
      <c r="K31" s="162">
        <f>(SUMIFS(Profile!$F$2:$F$17521,Profile!$B$2:$B$17521,$B31,Profile!$C$2:$C$17521,K$8))*$C$6</f>
        <v>0</v>
      </c>
      <c r="L31" s="162">
        <f>(SUMIFS(Profile!$F$2:$F$17521,Profile!$B$2:$B$17521,$B31,Profile!$C$2:$C$17521,L$8))*$C$6</f>
        <v>0</v>
      </c>
      <c r="M31" s="162">
        <f>(SUMIFS(Profile!$F$2:$F$17521,Profile!$B$2:$B$17521,$B31,Profile!$C$2:$C$17521,M$8))*$C$6</f>
        <v>0</v>
      </c>
      <c r="N31" s="162">
        <f>(SUMIFS(Profile!$F$2:$F$17521,Profile!$B$2:$B$17521,$B31,Profile!$C$2:$C$17521,N$8))*$C$6</f>
        <v>0</v>
      </c>
      <c r="O31" s="162">
        <f>(SUMIFS(Profile!$F$2:$F$17521,Profile!$B$2:$B$17521,$B31,Profile!$C$2:$C$17521,O$8))*$C$6</f>
        <v>0</v>
      </c>
      <c r="P31" s="162">
        <f>(SUMIFS(Profile!$F$2:$F$17521,Profile!$B$2:$B$17521,$B31,Profile!$C$2:$C$17521,P$8))*$C$6</f>
        <v>0</v>
      </c>
      <c r="Q31" s="162">
        <f>(SUMIFS(Profile!$F$2:$F$17521,Profile!$B$2:$B$17521,$B31,Profile!$C$2:$C$17521,Q$8))*$C$6</f>
        <v>0</v>
      </c>
      <c r="R31" s="162">
        <f>(SUMIFS(Profile!$F$2:$F$17521,Profile!$B$2:$B$17521,$B31,Profile!$C$2:$C$17521,R$8))*$C$6</f>
        <v>0</v>
      </c>
      <c r="S31" s="162">
        <f>(SUMIFS(Profile!$F$2:$F$17521,Profile!$B$2:$B$17521,$B31,Profile!$C$2:$C$17521,S$8))*$C$6</f>
        <v>0</v>
      </c>
      <c r="T31" s="162">
        <f>(SUMIFS(Profile!$F$2:$F$17521,Profile!$B$2:$B$17521,$B31,Profile!$C$2:$C$17521,T$8))*$C$6</f>
        <v>0</v>
      </c>
      <c r="U31" s="162">
        <f>(SUMIFS(Profile!$F$2:$F$17521,Profile!$B$2:$B$17521,$B31,Profile!$C$2:$C$17521,U$8))*$C$6</f>
        <v>0</v>
      </c>
      <c r="V31" s="162">
        <f>(SUMIFS(Profile!$F$2:$F$17521,Profile!$B$2:$B$17521,$B31,Profile!$C$2:$C$17521,V$8))*$C$6</f>
        <v>0</v>
      </c>
      <c r="W31" s="162">
        <f>(SUMIFS(Profile!$F$2:$F$17521,Profile!$B$2:$B$17521,$B31,Profile!$C$2:$C$17521,W$8))*$C$6</f>
        <v>0</v>
      </c>
      <c r="X31" s="162">
        <f>(SUMIFS(Profile!$F$2:$F$17521,Profile!$B$2:$B$17521,$B31,Profile!$C$2:$C$17521,X$8))*$C$6</f>
        <v>0</v>
      </c>
      <c r="Y31" s="162">
        <f>(SUMIFS(Profile!$F$2:$F$17521,Profile!$B$2:$B$17521,$B31,Profile!$C$2:$C$17521,Y$8))*$C$6</f>
        <v>0</v>
      </c>
      <c r="Z31" s="162">
        <f>(SUMIFS(Profile!$F$2:$F$17521,Profile!$B$2:$B$17521,$B31,Profile!$C$2:$C$17521,Z$8))*$C$6</f>
        <v>0</v>
      </c>
      <c r="AA31" s="162">
        <f>(SUMIFS(Profile!$F$2:$F$17521,Profile!$B$2:$B$17521,$B31,Profile!$C$2:$C$17521,AA$8))*$C$6</f>
        <v>0</v>
      </c>
      <c r="AB31" s="162">
        <f>(SUMIFS(Profile!$F$2:$F$17521,Profile!$B$2:$B$17521,$B31,Profile!$C$2:$C$17521,AB$8))*$C$6</f>
        <v>0</v>
      </c>
      <c r="AC31" s="162">
        <f>(SUMIFS(Profile!$F$2:$F$17521,Profile!$B$2:$B$17521,$B31,Profile!$C$2:$C$17521,AC$8))*$C$6</f>
        <v>0</v>
      </c>
      <c r="AD31" s="162">
        <f>(SUMIFS(Profile!$F$2:$F$17521,Profile!$B$2:$B$17521,$B31,Profile!$C$2:$C$17521,AD$8))*$C$6</f>
        <v>0</v>
      </c>
      <c r="AE31" s="162">
        <f>(SUMIFS(Profile!$F$2:$F$17521,Profile!$B$2:$B$17521,$B31,Profile!$C$2:$C$17521,AE$8))*$C$6</f>
        <v>0</v>
      </c>
      <c r="AF31" s="162">
        <f>(SUMIFS(Profile!$F$2:$F$17521,Profile!$B$2:$B$17521,$B31,Profile!$C$2:$C$17521,AF$8))*$C$6</f>
        <v>0</v>
      </c>
      <c r="AG31" s="162">
        <f>(SUMIFS(Profile!$F$2:$F$17521,Profile!$B$2:$B$17521,$B31,Profile!$C$2:$C$17521,AG$8))*$C$6</f>
        <v>0</v>
      </c>
      <c r="AH31" s="162">
        <f>(SUMIFS(Profile!$F$2:$F$17521,Profile!$B$2:$B$17521,$B31,Profile!$C$2:$C$17521,AH$8))*$C$6</f>
        <v>0</v>
      </c>
      <c r="AI31" s="162">
        <f>(SUMIFS(Profile!$F$2:$F$17521,Profile!$B$2:$B$17521,$B31,Profile!$C$2:$C$17521,AI$8))*$C$6</f>
        <v>0</v>
      </c>
      <c r="AJ31" s="162">
        <f>(SUMIFS(Profile!$F$2:$F$17521,Profile!$B$2:$B$17521,$B31,Profile!$C$2:$C$17521,AJ$8))*$C$6</f>
        <v>0</v>
      </c>
      <c r="AK31" s="162">
        <f>(SUMIFS(Profile!$F$2:$F$17521,Profile!$B$2:$B$17521,$B31,Profile!$C$2:$C$17521,AK$8))*$C$6</f>
        <v>0</v>
      </c>
      <c r="AL31" s="162">
        <f>(SUMIFS(Profile!$F$2:$F$17521,Profile!$B$2:$B$17521,$B31,Profile!$C$2:$C$17521,AL$8))*$C$6</f>
        <v>0</v>
      </c>
      <c r="AM31" s="162">
        <f>(SUMIFS(Profile!$F$2:$F$17521,Profile!$B$2:$B$17521,$B31,Profile!$C$2:$C$17521,AM$8))*$C$6</f>
        <v>0</v>
      </c>
      <c r="AN31" s="162">
        <f>(SUMIFS(Profile!$F$2:$F$17521,Profile!$B$2:$B$17521,$B31,Profile!$C$2:$C$17521,AN$8))*$C$6</f>
        <v>0</v>
      </c>
      <c r="AO31" s="162">
        <f>(SUMIFS(Profile!$F$2:$F$17521,Profile!$B$2:$B$17521,$B31,Profile!$C$2:$C$17521,AO$8))*$C$6</f>
        <v>0</v>
      </c>
      <c r="AP31" s="162">
        <f>(SUMIFS(Profile!$F$2:$F$17521,Profile!$B$2:$B$17521,$B31,Profile!$C$2:$C$17521,AP$8))*$C$6</f>
        <v>0</v>
      </c>
      <c r="AQ31" s="162">
        <f>(SUMIFS(Profile!$F$2:$F$17521,Profile!$B$2:$B$17521,$B31,Profile!$C$2:$C$17521,AQ$8))*$C$6</f>
        <v>0</v>
      </c>
      <c r="AR31" s="162">
        <f>(SUMIFS(Profile!$F$2:$F$17521,Profile!$B$2:$B$17521,$B31,Profile!$C$2:$C$17521,AR$8))*$C$6</f>
        <v>0</v>
      </c>
      <c r="AS31" s="162">
        <f>(SUMIFS(Profile!$F$2:$F$17521,Profile!$B$2:$B$17521,$B31,Profile!$C$2:$C$17521,AS$8))*$C$6</f>
        <v>0</v>
      </c>
      <c r="AT31" s="162">
        <f>(SUMIFS(Profile!$F$2:$F$17521,Profile!$B$2:$B$17521,$B31,Profile!$C$2:$C$17521,AT$8))*$C$6</f>
        <v>0</v>
      </c>
      <c r="AU31" s="162">
        <f>(SUMIFS(Profile!$F$2:$F$17521,Profile!$B$2:$B$17521,$B31,Profile!$C$2:$C$17521,AU$8))*$C$6</f>
        <v>0</v>
      </c>
      <c r="AV31" s="162">
        <f>(SUMIFS(Profile!$F$2:$F$17521,Profile!$B$2:$B$17521,$B31,Profile!$C$2:$C$17521,AV$8))*$C$6</f>
        <v>0</v>
      </c>
      <c r="AW31" s="162">
        <f>(SUMIFS(Profile!$F$2:$F$17521,Profile!$B$2:$B$17521,$B31,Profile!$C$2:$C$17521,AW$8))*$C$6</f>
        <v>0</v>
      </c>
      <c r="AX31" s="162">
        <f>(SUMIFS(Profile!$F$2:$F$17521,Profile!$B$2:$B$17521,$B31,Profile!$C$2:$C$17521,AX$8))*$C$6</f>
        <v>0</v>
      </c>
      <c r="AY31" s="162">
        <f>(SUMIFS(Profile!$F$2:$F$17521,Profile!$B$2:$B$17521,$B31,Profile!$C$2:$C$17521,AY$8))*$C$6</f>
        <v>0</v>
      </c>
      <c r="AZ31" s="162">
        <f>(SUMIFS(Profile!$F$2:$F$17521,Profile!$B$2:$B$17521,$B31,Profile!$C$2:$C$17521,AZ$8))*$C$6</f>
        <v>0</v>
      </c>
      <c r="BA31" s="162">
        <f t="shared" si="10"/>
        <v>0</v>
      </c>
      <c r="BB31" s="162">
        <f>(SUMIFS(Profile!$E$2:$E$17521,Profile!$B$2:$B$17521,$B31,Profile!$C$2:$C$17521,BB$8))*$C$9</f>
        <v>0</v>
      </c>
      <c r="BC31" s="162">
        <f>(SUMIFS(Profile!$E$2:$E$17521,Profile!$B$2:$B$17521,$B31,Profile!$C$2:$C$17521,BC$8))*$C$9</f>
        <v>0</v>
      </c>
      <c r="BD31" s="162">
        <f>(SUMIFS(Profile!$E$2:$E$17521,Profile!$B$2:$B$17521,$B31,Profile!$C$2:$C$17521,BD$8))*$C$9</f>
        <v>0</v>
      </c>
      <c r="BE31" s="162">
        <f>(SUMIFS(Profile!$E$2:$E$17521,Profile!$B$2:$B$17521,$B31,Profile!$C$2:$C$17521,BE$8))*$C$9</f>
        <v>0</v>
      </c>
      <c r="BF31" s="162">
        <f>(SUMIFS(Profile!$E$2:$E$17521,Profile!$B$2:$B$17521,$B31,Profile!$C$2:$C$17521,BF$8))*$C$9</f>
        <v>0</v>
      </c>
      <c r="BG31" s="162">
        <f>(SUMIFS(Profile!$E$2:$E$17521,Profile!$B$2:$B$17521,$B31,Profile!$C$2:$C$17521,BG$8))*$C$9</f>
        <v>0</v>
      </c>
      <c r="BH31" s="162">
        <f>(SUMIFS(Profile!$E$2:$E$17521,Profile!$B$2:$B$17521,$B31,Profile!$C$2:$C$17521,BH$8))*$C$9</f>
        <v>0</v>
      </c>
      <c r="BI31" s="162">
        <f>(SUMIFS(Profile!$E$2:$E$17521,Profile!$B$2:$B$17521,$B31,Profile!$C$2:$C$17521,BI$8))*$C$9</f>
        <v>0</v>
      </c>
      <c r="BJ31" s="162">
        <f>(SUMIFS(Profile!$E$2:$E$17521,Profile!$B$2:$B$17521,$B31,Profile!$C$2:$C$17521,BJ$8))*$C$9</f>
        <v>0</v>
      </c>
      <c r="BK31" s="162">
        <f>(SUMIFS(Profile!$E$2:$E$17521,Profile!$B$2:$B$17521,$B31,Profile!$C$2:$C$17521,BK$8))*$C$9</f>
        <v>0</v>
      </c>
      <c r="BL31" s="162">
        <f>(SUMIFS(Profile!$E$2:$E$17521,Profile!$B$2:$B$17521,$B31,Profile!$C$2:$C$17521,BL$8))*$C$9</f>
        <v>0</v>
      </c>
      <c r="BM31" s="162">
        <f>(SUMIFS(Profile!$E$2:$E$17521,Profile!$B$2:$B$17521,$B31,Profile!$C$2:$C$17521,BM$8))*$C$9</f>
        <v>0</v>
      </c>
      <c r="BN31" s="162">
        <f>(SUMIFS(Profile!$E$2:$E$17521,Profile!$B$2:$B$17521,$B31,Profile!$C$2:$C$17521,BN$8))*$C$9</f>
        <v>0</v>
      </c>
      <c r="BO31" s="162">
        <f>(SUMIFS(Profile!$E$2:$E$17521,Profile!$B$2:$B$17521,$B31,Profile!$C$2:$C$17521,BO$8))*$C$9</f>
        <v>0</v>
      </c>
      <c r="BP31" s="162">
        <f>(SUMIFS(Profile!$E$2:$E$17521,Profile!$B$2:$B$17521,$B31,Profile!$C$2:$C$17521,BP$8))*$C$9</f>
        <v>0</v>
      </c>
      <c r="BQ31" s="162">
        <f>(SUMIFS(Profile!$E$2:$E$17521,Profile!$B$2:$B$17521,$B31,Profile!$C$2:$C$17521,BQ$8))*$C$9</f>
        <v>0</v>
      </c>
      <c r="BR31" s="162">
        <f>(SUMIFS(Profile!$E$2:$E$17521,Profile!$B$2:$B$17521,$B31,Profile!$C$2:$C$17521,BR$8))*$C$9</f>
        <v>0</v>
      </c>
      <c r="BS31" s="162">
        <f>(SUMIFS(Profile!$E$2:$E$17521,Profile!$B$2:$B$17521,$B31,Profile!$C$2:$C$17521,BS$8))*$C$9</f>
        <v>0</v>
      </c>
      <c r="BT31" s="162">
        <f>(SUMIFS(Profile!$E$2:$E$17521,Profile!$B$2:$B$17521,$B31,Profile!$C$2:$C$17521,BT$8))*$C$9</f>
        <v>0</v>
      </c>
      <c r="BU31" s="162">
        <f>(SUMIFS(Profile!$E$2:$E$17521,Profile!$B$2:$B$17521,$B31,Profile!$C$2:$C$17521,BU$8))*$C$9</f>
        <v>0</v>
      </c>
      <c r="BV31" s="162">
        <f>(SUMIFS(Profile!$E$2:$E$17521,Profile!$B$2:$B$17521,$B31,Profile!$C$2:$C$17521,BV$8))*$C$9</f>
        <v>0</v>
      </c>
      <c r="BW31" s="162">
        <f>(SUMIFS(Profile!$E$2:$E$17521,Profile!$B$2:$B$17521,$B31,Profile!$C$2:$C$17521,BW$8))*$C$9</f>
        <v>0</v>
      </c>
      <c r="BX31" s="162">
        <f>(SUMIFS(Profile!$E$2:$E$17521,Profile!$B$2:$B$17521,$B31,Profile!$C$2:$C$17521,BX$8))*$C$9</f>
        <v>0</v>
      </c>
      <c r="BY31" s="162">
        <f>(SUMIFS(Profile!$E$2:$E$17521,Profile!$B$2:$B$17521,$B31,Profile!$C$2:$C$17521,BY$8))*$C$9</f>
        <v>0</v>
      </c>
      <c r="BZ31" s="162">
        <f>(SUMIFS(Profile!$E$2:$E$17521,Profile!$B$2:$B$17521,$B31,Profile!$C$2:$C$17521,BZ$8))*$C$9</f>
        <v>0</v>
      </c>
      <c r="CA31" s="162">
        <f>(SUMIFS(Profile!$E$2:$E$17521,Profile!$B$2:$B$17521,$B31,Profile!$C$2:$C$17521,CA$8))*$C$9</f>
        <v>0</v>
      </c>
      <c r="CB31" s="162">
        <f>(SUMIFS(Profile!$E$2:$E$17521,Profile!$B$2:$B$17521,$B31,Profile!$C$2:$C$17521,CB$8))*$C$9</f>
        <v>0</v>
      </c>
      <c r="CC31" s="162">
        <f>(SUMIFS(Profile!$E$2:$E$17521,Profile!$B$2:$B$17521,$B31,Profile!$C$2:$C$17521,CC$8))*$C$9</f>
        <v>0</v>
      </c>
      <c r="CD31" s="162">
        <f>(SUMIFS(Profile!$E$2:$E$17521,Profile!$B$2:$B$17521,$B31,Profile!$C$2:$C$17521,CD$8))*$C$9</f>
        <v>0</v>
      </c>
      <c r="CE31" s="162">
        <f>(SUMIFS(Profile!$E$2:$E$17521,Profile!$B$2:$B$17521,$B31,Profile!$C$2:$C$17521,CE$8))*$C$9</f>
        <v>0</v>
      </c>
      <c r="CF31" s="162">
        <f>(SUMIFS(Profile!$E$2:$E$17521,Profile!$B$2:$B$17521,$B31,Profile!$C$2:$C$17521,CF$8))*$C$9</f>
        <v>0</v>
      </c>
      <c r="CG31" s="162">
        <f>(SUMIFS(Profile!$E$2:$E$17521,Profile!$B$2:$B$17521,$B31,Profile!$C$2:$C$17521,CG$8))*$C$9</f>
        <v>0</v>
      </c>
      <c r="CH31" s="162">
        <f>(SUMIFS(Profile!$E$2:$E$17521,Profile!$B$2:$B$17521,$B31,Profile!$C$2:$C$17521,CH$8))*$C$9</f>
        <v>0</v>
      </c>
      <c r="CI31" s="162">
        <f>(SUMIFS(Profile!$E$2:$E$17521,Profile!$B$2:$B$17521,$B31,Profile!$C$2:$C$17521,CI$8))*$C$9</f>
        <v>0</v>
      </c>
      <c r="CJ31" s="162">
        <f>(SUMIFS(Profile!$E$2:$E$17521,Profile!$B$2:$B$17521,$B31,Profile!$C$2:$C$17521,CJ$8))*$C$9</f>
        <v>0</v>
      </c>
      <c r="CK31" s="162">
        <f>(SUMIFS(Profile!$E$2:$E$17521,Profile!$B$2:$B$17521,$B31,Profile!$C$2:$C$17521,CK$8))*$C$9</f>
        <v>0</v>
      </c>
      <c r="CL31" s="162">
        <f>(SUMIFS(Profile!$E$2:$E$17521,Profile!$B$2:$B$17521,$B31,Profile!$C$2:$C$17521,CL$8))*$C$9</f>
        <v>0</v>
      </c>
      <c r="CM31" s="162">
        <f>(SUMIFS(Profile!$E$2:$E$17521,Profile!$B$2:$B$17521,$B31,Profile!$C$2:$C$17521,CM$8))*$C$9</f>
        <v>0</v>
      </c>
      <c r="CN31" s="162">
        <f>(SUMIFS(Profile!$E$2:$E$17521,Profile!$B$2:$B$17521,$B31,Profile!$C$2:$C$17521,CN$8))*$C$9</f>
        <v>0</v>
      </c>
      <c r="CO31" s="162">
        <f>(SUMIFS(Profile!$E$2:$E$17521,Profile!$B$2:$B$17521,$B31,Profile!$C$2:$C$17521,CO$8))*$C$9</f>
        <v>0</v>
      </c>
      <c r="CP31" s="162">
        <f>(SUMIFS(Profile!$E$2:$E$17521,Profile!$B$2:$B$17521,$B31,Profile!$C$2:$C$17521,CP$8))*$C$9</f>
        <v>0</v>
      </c>
      <c r="CQ31" s="162">
        <f>(SUMIFS(Profile!$E$2:$E$17521,Profile!$B$2:$B$17521,$B31,Profile!$C$2:$C$17521,CQ$8))*$C$9</f>
        <v>0</v>
      </c>
      <c r="CR31" s="162">
        <f>(SUMIFS(Profile!$E$2:$E$17521,Profile!$B$2:$B$17521,$B31,Profile!$C$2:$C$17521,CR$8))*$C$9</f>
        <v>0</v>
      </c>
      <c r="CS31" s="162">
        <f>(SUMIFS(Profile!$E$2:$E$17521,Profile!$B$2:$B$17521,$B31,Profile!$C$2:$C$17521,CS$8))*$C$9</f>
        <v>0</v>
      </c>
      <c r="CT31" s="162">
        <f>(SUMIFS(Profile!$E$2:$E$17521,Profile!$B$2:$B$17521,$B31,Profile!$C$2:$C$17521,CT$8))*$C$9</f>
        <v>0</v>
      </c>
      <c r="CU31" s="162">
        <f>(SUMIFS(Profile!$E$2:$E$17521,Profile!$B$2:$B$17521,$B31,Profile!$C$2:$C$17521,CU$8))*$C$9</f>
        <v>0</v>
      </c>
      <c r="CV31" s="162">
        <f>(SUMIFS(Profile!$E$2:$E$17521,Profile!$B$2:$B$17521,$B31,Profile!$C$2:$C$17521,CV$8))*$C$9</f>
        <v>0</v>
      </c>
      <c r="CW31" s="162">
        <f>(SUMIFS(Profile!$E$2:$E$17521,Profile!$B$2:$B$17521,$B31,Profile!$C$2:$C$17521,CW$8))*$C$9</f>
        <v>0</v>
      </c>
      <c r="CX31" s="162">
        <f t="shared" si="11"/>
        <v>0</v>
      </c>
      <c r="CY31" s="162">
        <f t="shared" ref="CY31:ET31" si="116">MAX(BB31-E31,0)</f>
        <v>0</v>
      </c>
      <c r="CZ31" s="162">
        <f t="shared" si="116"/>
        <v>0</v>
      </c>
      <c r="DA31" s="162">
        <f t="shared" si="116"/>
        <v>0</v>
      </c>
      <c r="DB31" s="162">
        <f t="shared" si="116"/>
        <v>0</v>
      </c>
      <c r="DC31" s="162">
        <f t="shared" si="116"/>
        <v>0</v>
      </c>
      <c r="DD31" s="162">
        <f t="shared" si="116"/>
        <v>0</v>
      </c>
      <c r="DE31" s="162">
        <f t="shared" si="116"/>
        <v>0</v>
      </c>
      <c r="DF31" s="162">
        <f t="shared" si="116"/>
        <v>0</v>
      </c>
      <c r="DG31" s="162">
        <f t="shared" si="116"/>
        <v>0</v>
      </c>
      <c r="DH31" s="162">
        <f t="shared" si="116"/>
        <v>0</v>
      </c>
      <c r="DI31" s="162">
        <f t="shared" si="116"/>
        <v>0</v>
      </c>
      <c r="DJ31" s="162">
        <f t="shared" si="116"/>
        <v>0</v>
      </c>
      <c r="DK31" s="162">
        <f t="shared" si="116"/>
        <v>0</v>
      </c>
      <c r="DL31" s="162">
        <f t="shared" si="116"/>
        <v>0</v>
      </c>
      <c r="DM31" s="162">
        <f t="shared" si="116"/>
        <v>0</v>
      </c>
      <c r="DN31" s="162">
        <f t="shared" si="116"/>
        <v>0</v>
      </c>
      <c r="DO31" s="162">
        <f t="shared" si="116"/>
        <v>0</v>
      </c>
      <c r="DP31" s="162">
        <f t="shared" si="116"/>
        <v>0</v>
      </c>
      <c r="DQ31" s="162">
        <f t="shared" si="116"/>
        <v>0</v>
      </c>
      <c r="DR31" s="162">
        <f t="shared" si="116"/>
        <v>0</v>
      </c>
      <c r="DS31" s="162">
        <f t="shared" si="116"/>
        <v>0</v>
      </c>
      <c r="DT31" s="162">
        <f t="shared" si="116"/>
        <v>0</v>
      </c>
      <c r="DU31" s="162">
        <f t="shared" si="116"/>
        <v>0</v>
      </c>
      <c r="DV31" s="162">
        <f t="shared" si="116"/>
        <v>0</v>
      </c>
      <c r="DW31" s="162">
        <f t="shared" si="116"/>
        <v>0</v>
      </c>
      <c r="DX31" s="162">
        <f t="shared" si="116"/>
        <v>0</v>
      </c>
      <c r="DY31" s="162">
        <f t="shared" si="116"/>
        <v>0</v>
      </c>
      <c r="DZ31" s="162">
        <f t="shared" si="116"/>
        <v>0</v>
      </c>
      <c r="EA31" s="162">
        <f t="shared" si="116"/>
        <v>0</v>
      </c>
      <c r="EB31" s="162">
        <f t="shared" si="116"/>
        <v>0</v>
      </c>
      <c r="EC31" s="162">
        <f t="shared" si="116"/>
        <v>0</v>
      </c>
      <c r="ED31" s="162">
        <f t="shared" si="116"/>
        <v>0</v>
      </c>
      <c r="EE31" s="162">
        <f t="shared" si="116"/>
        <v>0</v>
      </c>
      <c r="EF31" s="162">
        <f t="shared" si="116"/>
        <v>0</v>
      </c>
      <c r="EG31" s="162">
        <f t="shared" si="116"/>
        <v>0</v>
      </c>
      <c r="EH31" s="162">
        <f t="shared" si="116"/>
        <v>0</v>
      </c>
      <c r="EI31" s="162">
        <f t="shared" si="116"/>
        <v>0</v>
      </c>
      <c r="EJ31" s="162">
        <f t="shared" si="116"/>
        <v>0</v>
      </c>
      <c r="EK31" s="162">
        <f t="shared" si="116"/>
        <v>0</v>
      </c>
      <c r="EL31" s="162">
        <f t="shared" si="116"/>
        <v>0</v>
      </c>
      <c r="EM31" s="162">
        <f t="shared" si="116"/>
        <v>0</v>
      </c>
      <c r="EN31" s="162">
        <f t="shared" si="116"/>
        <v>0</v>
      </c>
      <c r="EO31" s="162">
        <f t="shared" si="116"/>
        <v>0</v>
      </c>
      <c r="EP31" s="162">
        <f t="shared" si="116"/>
        <v>0</v>
      </c>
      <c r="EQ31" s="162">
        <f t="shared" si="116"/>
        <v>0</v>
      </c>
      <c r="ER31" s="162">
        <f t="shared" si="116"/>
        <v>0</v>
      </c>
      <c r="ES31" s="162">
        <f t="shared" si="116"/>
        <v>0</v>
      </c>
      <c r="ET31" s="162">
        <f t="shared" si="116"/>
        <v>0</v>
      </c>
      <c r="EU31" s="162">
        <f t="shared" si="13"/>
        <v>0</v>
      </c>
      <c r="EV31" s="162">
        <f t="shared" ref="EV31:GQ31" si="117">BB31-CY31</f>
        <v>0</v>
      </c>
      <c r="EW31" s="162">
        <f t="shared" si="117"/>
        <v>0</v>
      </c>
      <c r="EX31" s="162">
        <f t="shared" si="117"/>
        <v>0</v>
      </c>
      <c r="EY31" s="162">
        <f t="shared" si="117"/>
        <v>0</v>
      </c>
      <c r="EZ31" s="162">
        <f t="shared" si="117"/>
        <v>0</v>
      </c>
      <c r="FA31" s="162">
        <f t="shared" si="117"/>
        <v>0</v>
      </c>
      <c r="FB31" s="162">
        <f t="shared" si="117"/>
        <v>0</v>
      </c>
      <c r="FC31" s="162">
        <f t="shared" si="117"/>
        <v>0</v>
      </c>
      <c r="FD31" s="162">
        <f t="shared" si="117"/>
        <v>0</v>
      </c>
      <c r="FE31" s="162">
        <f t="shared" si="117"/>
        <v>0</v>
      </c>
      <c r="FF31" s="162">
        <f t="shared" si="117"/>
        <v>0</v>
      </c>
      <c r="FG31" s="162">
        <f t="shared" si="117"/>
        <v>0</v>
      </c>
      <c r="FH31" s="162">
        <f t="shared" si="117"/>
        <v>0</v>
      </c>
      <c r="FI31" s="162">
        <f t="shared" si="117"/>
        <v>0</v>
      </c>
      <c r="FJ31" s="162">
        <f t="shared" si="117"/>
        <v>0</v>
      </c>
      <c r="FK31" s="162">
        <f t="shared" si="117"/>
        <v>0</v>
      </c>
      <c r="FL31" s="162">
        <f t="shared" si="117"/>
        <v>0</v>
      </c>
      <c r="FM31" s="162">
        <f t="shared" si="117"/>
        <v>0</v>
      </c>
      <c r="FN31" s="162">
        <f t="shared" si="117"/>
        <v>0</v>
      </c>
      <c r="FO31" s="162">
        <f t="shared" si="117"/>
        <v>0</v>
      </c>
      <c r="FP31" s="162">
        <f t="shared" si="117"/>
        <v>0</v>
      </c>
      <c r="FQ31" s="162">
        <f t="shared" si="117"/>
        <v>0</v>
      </c>
      <c r="FR31" s="162">
        <f t="shared" si="117"/>
        <v>0</v>
      </c>
      <c r="FS31" s="162">
        <f t="shared" si="117"/>
        <v>0</v>
      </c>
      <c r="FT31" s="162">
        <f t="shared" si="117"/>
        <v>0</v>
      </c>
      <c r="FU31" s="162">
        <f t="shared" si="117"/>
        <v>0</v>
      </c>
      <c r="FV31" s="162">
        <f t="shared" si="117"/>
        <v>0</v>
      </c>
      <c r="FW31" s="162">
        <f t="shared" si="117"/>
        <v>0</v>
      </c>
      <c r="FX31" s="162">
        <f t="shared" si="117"/>
        <v>0</v>
      </c>
      <c r="FY31" s="162">
        <f t="shared" si="117"/>
        <v>0</v>
      </c>
      <c r="FZ31" s="162">
        <f t="shared" si="117"/>
        <v>0</v>
      </c>
      <c r="GA31" s="162">
        <f t="shared" si="117"/>
        <v>0</v>
      </c>
      <c r="GB31" s="162">
        <f t="shared" si="117"/>
        <v>0</v>
      </c>
      <c r="GC31" s="162">
        <f t="shared" si="117"/>
        <v>0</v>
      </c>
      <c r="GD31" s="162">
        <f t="shared" si="117"/>
        <v>0</v>
      </c>
      <c r="GE31" s="162">
        <f t="shared" si="117"/>
        <v>0</v>
      </c>
      <c r="GF31" s="162">
        <f t="shared" si="117"/>
        <v>0</v>
      </c>
      <c r="GG31" s="162">
        <f t="shared" si="117"/>
        <v>0</v>
      </c>
      <c r="GH31" s="162">
        <f t="shared" si="117"/>
        <v>0</v>
      </c>
      <c r="GI31" s="162">
        <f t="shared" si="117"/>
        <v>0</v>
      </c>
      <c r="GJ31" s="162">
        <f t="shared" si="117"/>
        <v>0</v>
      </c>
      <c r="GK31" s="162">
        <f t="shared" si="117"/>
        <v>0</v>
      </c>
      <c r="GL31" s="162">
        <f t="shared" si="117"/>
        <v>0</v>
      </c>
      <c r="GM31" s="162">
        <f t="shared" si="117"/>
        <v>0</v>
      </c>
      <c r="GN31" s="162">
        <f t="shared" si="117"/>
        <v>0</v>
      </c>
      <c r="GO31" s="162">
        <f t="shared" si="117"/>
        <v>0</v>
      </c>
      <c r="GP31" s="162">
        <f t="shared" si="117"/>
        <v>0</v>
      </c>
      <c r="GQ31" s="162">
        <f t="shared" si="117"/>
        <v>0</v>
      </c>
      <c r="GR31" s="162">
        <f t="shared" si="15"/>
        <v>0</v>
      </c>
      <c r="GS31" s="162">
        <f t="shared" ref="GS31:IN31" si="118">E31-EV31</f>
        <v>0</v>
      </c>
      <c r="GT31" s="162">
        <f t="shared" si="118"/>
        <v>0</v>
      </c>
      <c r="GU31" s="162">
        <f t="shared" si="118"/>
        <v>0</v>
      </c>
      <c r="GV31" s="162">
        <f t="shared" si="118"/>
        <v>0</v>
      </c>
      <c r="GW31" s="162">
        <f t="shared" si="118"/>
        <v>0</v>
      </c>
      <c r="GX31" s="162">
        <f t="shared" si="118"/>
        <v>0</v>
      </c>
      <c r="GY31" s="162">
        <f t="shared" si="118"/>
        <v>0</v>
      </c>
      <c r="GZ31" s="162">
        <f t="shared" si="118"/>
        <v>0</v>
      </c>
      <c r="HA31" s="162">
        <f t="shared" si="118"/>
        <v>0</v>
      </c>
      <c r="HB31" s="162">
        <f t="shared" si="118"/>
        <v>0</v>
      </c>
      <c r="HC31" s="162">
        <f t="shared" si="118"/>
        <v>0</v>
      </c>
      <c r="HD31" s="162">
        <f t="shared" si="118"/>
        <v>0</v>
      </c>
      <c r="HE31" s="162">
        <f t="shared" si="118"/>
        <v>0</v>
      </c>
      <c r="HF31" s="162">
        <f t="shared" si="118"/>
        <v>0</v>
      </c>
      <c r="HG31" s="162">
        <f t="shared" si="118"/>
        <v>0</v>
      </c>
      <c r="HH31" s="162">
        <f t="shared" si="118"/>
        <v>0</v>
      </c>
      <c r="HI31" s="162">
        <f t="shared" si="118"/>
        <v>0</v>
      </c>
      <c r="HJ31" s="162">
        <f t="shared" si="118"/>
        <v>0</v>
      </c>
      <c r="HK31" s="162">
        <f t="shared" si="118"/>
        <v>0</v>
      </c>
      <c r="HL31" s="162">
        <f t="shared" si="118"/>
        <v>0</v>
      </c>
      <c r="HM31" s="162">
        <f t="shared" si="118"/>
        <v>0</v>
      </c>
      <c r="HN31" s="162">
        <f t="shared" si="118"/>
        <v>0</v>
      </c>
      <c r="HO31" s="162">
        <f t="shared" si="118"/>
        <v>0</v>
      </c>
      <c r="HP31" s="162">
        <f t="shared" si="118"/>
        <v>0</v>
      </c>
      <c r="HQ31" s="162">
        <f t="shared" si="118"/>
        <v>0</v>
      </c>
      <c r="HR31" s="162">
        <f t="shared" si="118"/>
        <v>0</v>
      </c>
      <c r="HS31" s="162">
        <f t="shared" si="118"/>
        <v>0</v>
      </c>
      <c r="HT31" s="162">
        <f t="shared" si="118"/>
        <v>0</v>
      </c>
      <c r="HU31" s="162">
        <f t="shared" si="118"/>
        <v>0</v>
      </c>
      <c r="HV31" s="162">
        <f t="shared" si="118"/>
        <v>0</v>
      </c>
      <c r="HW31" s="162">
        <f t="shared" si="118"/>
        <v>0</v>
      </c>
      <c r="HX31" s="162">
        <f t="shared" si="118"/>
        <v>0</v>
      </c>
      <c r="HY31" s="162">
        <f t="shared" si="118"/>
        <v>0</v>
      </c>
      <c r="HZ31" s="162">
        <f t="shared" si="118"/>
        <v>0</v>
      </c>
      <c r="IA31" s="162">
        <f t="shared" si="118"/>
        <v>0</v>
      </c>
      <c r="IB31" s="162">
        <f t="shared" si="118"/>
        <v>0</v>
      </c>
      <c r="IC31" s="162">
        <f t="shared" si="118"/>
        <v>0</v>
      </c>
      <c r="ID31" s="162">
        <f t="shared" si="118"/>
        <v>0</v>
      </c>
      <c r="IE31" s="162">
        <f t="shared" si="118"/>
        <v>0</v>
      </c>
      <c r="IF31" s="162">
        <f t="shared" si="118"/>
        <v>0</v>
      </c>
      <c r="IG31" s="162">
        <f t="shared" si="118"/>
        <v>0</v>
      </c>
      <c r="IH31" s="162">
        <f t="shared" si="118"/>
        <v>0</v>
      </c>
      <c r="II31" s="162">
        <f t="shared" si="118"/>
        <v>0</v>
      </c>
      <c r="IJ31" s="162">
        <f t="shared" si="118"/>
        <v>0</v>
      </c>
      <c r="IK31" s="162">
        <f t="shared" si="118"/>
        <v>0</v>
      </c>
      <c r="IL31" s="162">
        <f t="shared" si="118"/>
        <v>0</v>
      </c>
      <c r="IM31" s="162">
        <f t="shared" si="118"/>
        <v>0</v>
      </c>
      <c r="IN31" s="162">
        <f t="shared" si="118"/>
        <v>0</v>
      </c>
      <c r="IO31" s="162">
        <f t="shared" si="17"/>
        <v>0</v>
      </c>
      <c r="IP31" s="162">
        <f t="shared" si="23"/>
        <v>0</v>
      </c>
      <c r="IQ31" s="162">
        <f t="shared" ref="IQ31:KK31" si="119">MAX((MIN(CZ31+IP31,$IO$7))-GT31,0)</f>
        <v>0</v>
      </c>
      <c r="IR31" s="162">
        <f t="shared" si="119"/>
        <v>0</v>
      </c>
      <c r="IS31" s="162">
        <f t="shared" si="119"/>
        <v>0</v>
      </c>
      <c r="IT31" s="162">
        <f t="shared" si="119"/>
        <v>0</v>
      </c>
      <c r="IU31" s="162">
        <f t="shared" si="119"/>
        <v>0</v>
      </c>
      <c r="IV31" s="162">
        <f t="shared" si="119"/>
        <v>0</v>
      </c>
      <c r="IW31" s="162">
        <f t="shared" si="119"/>
        <v>0</v>
      </c>
      <c r="IX31" s="162">
        <f t="shared" si="119"/>
        <v>0</v>
      </c>
      <c r="IY31" s="162">
        <f t="shared" si="119"/>
        <v>0</v>
      </c>
      <c r="IZ31" s="162">
        <f t="shared" si="119"/>
        <v>0</v>
      </c>
      <c r="JA31" s="162">
        <f t="shared" si="119"/>
        <v>0</v>
      </c>
      <c r="JB31" s="162">
        <f t="shared" si="119"/>
        <v>0</v>
      </c>
      <c r="JC31" s="162">
        <f t="shared" si="119"/>
        <v>0</v>
      </c>
      <c r="JD31" s="162">
        <f t="shared" si="119"/>
        <v>0</v>
      </c>
      <c r="JE31" s="162">
        <f t="shared" si="119"/>
        <v>0</v>
      </c>
      <c r="JF31" s="162">
        <f t="shared" si="119"/>
        <v>0</v>
      </c>
      <c r="JG31" s="162">
        <f t="shared" si="119"/>
        <v>0</v>
      </c>
      <c r="JH31" s="162">
        <f t="shared" si="119"/>
        <v>0</v>
      </c>
      <c r="JI31" s="162">
        <f t="shared" si="119"/>
        <v>0</v>
      </c>
      <c r="JJ31" s="162">
        <f t="shared" si="119"/>
        <v>0</v>
      </c>
      <c r="JK31" s="162">
        <f t="shared" si="119"/>
        <v>0</v>
      </c>
      <c r="JL31" s="162">
        <f t="shared" si="119"/>
        <v>0</v>
      </c>
      <c r="JM31" s="162">
        <f t="shared" si="119"/>
        <v>0</v>
      </c>
      <c r="JN31" s="162">
        <f t="shared" si="119"/>
        <v>0</v>
      </c>
      <c r="JO31" s="162">
        <f t="shared" si="119"/>
        <v>0</v>
      </c>
      <c r="JP31" s="162">
        <f t="shared" si="119"/>
        <v>0</v>
      </c>
      <c r="JQ31" s="162">
        <f t="shared" si="119"/>
        <v>0</v>
      </c>
      <c r="JR31" s="162">
        <f t="shared" si="119"/>
        <v>0</v>
      </c>
      <c r="JS31" s="162">
        <f t="shared" si="119"/>
        <v>0</v>
      </c>
      <c r="JT31" s="162">
        <f t="shared" si="119"/>
        <v>0</v>
      </c>
      <c r="JU31" s="162">
        <f t="shared" si="119"/>
        <v>0</v>
      </c>
      <c r="JV31" s="162">
        <f t="shared" si="119"/>
        <v>0</v>
      </c>
      <c r="JW31" s="162">
        <f t="shared" si="119"/>
        <v>0</v>
      </c>
      <c r="JX31" s="162">
        <f t="shared" si="119"/>
        <v>0</v>
      </c>
      <c r="JY31" s="162">
        <f t="shared" si="119"/>
        <v>0</v>
      </c>
      <c r="JZ31" s="162">
        <f t="shared" si="119"/>
        <v>0</v>
      </c>
      <c r="KA31" s="162">
        <f t="shared" si="119"/>
        <v>0</v>
      </c>
      <c r="KB31" s="162">
        <f t="shared" si="119"/>
        <v>0</v>
      </c>
      <c r="KC31" s="162">
        <f t="shared" si="119"/>
        <v>0</v>
      </c>
      <c r="KD31" s="162">
        <f t="shared" si="119"/>
        <v>0</v>
      </c>
      <c r="KE31" s="162">
        <f t="shared" si="119"/>
        <v>0</v>
      </c>
      <c r="KF31" s="162">
        <f t="shared" si="119"/>
        <v>0</v>
      </c>
      <c r="KG31" s="162">
        <f t="shared" si="119"/>
        <v>0</v>
      </c>
      <c r="KH31" s="162">
        <f t="shared" si="119"/>
        <v>0</v>
      </c>
      <c r="KI31" s="162">
        <f t="shared" si="119"/>
        <v>0</v>
      </c>
      <c r="KJ31" s="162">
        <f t="shared" si="119"/>
        <v>0</v>
      </c>
      <c r="KK31" s="162">
        <f t="shared" si="119"/>
        <v>0</v>
      </c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</row>
    <row r="32" ht="14.25" customHeight="1" spans="1:326" x14ac:dyDescent="0.25">
      <c r="A32" s="1">
        <v>1</v>
      </c>
      <c r="B32" s="1">
        <f t="shared" ref="B32:C32" si="120">B31+1</f>
        <v>22</v>
      </c>
      <c r="C32" s="232">
        <f t="shared" si="120"/>
        <v>43487</v>
      </c>
      <c r="D32" s="162">
        <f t="shared" si="9"/>
        <v>0</v>
      </c>
      <c r="E32" s="162">
        <f>(SUMIFS(Profile!$F$2:$F$17521,Profile!$B$2:$B$17521,$B32,Profile!$C$2:$C$17521,E$8))*$C$6</f>
        <v>0</v>
      </c>
      <c r="F32" s="162">
        <f>(SUMIFS(Profile!$F$2:$F$17521,Profile!$B$2:$B$17521,$B32,Profile!$C$2:$C$17521,F$8))*$C$6</f>
        <v>0</v>
      </c>
      <c r="G32" s="162">
        <f>(SUMIFS(Profile!$F$2:$F$17521,Profile!$B$2:$B$17521,$B32,Profile!$C$2:$C$17521,G$8))*$C$6</f>
        <v>0</v>
      </c>
      <c r="H32" s="162">
        <f>(SUMIFS(Profile!$F$2:$F$17521,Profile!$B$2:$B$17521,$B32,Profile!$C$2:$C$17521,H$8))*$C$6</f>
        <v>0</v>
      </c>
      <c r="I32" s="162">
        <f>(SUMIFS(Profile!$F$2:$F$17521,Profile!$B$2:$B$17521,$B32,Profile!$C$2:$C$17521,I$8))*$C$6</f>
        <v>0</v>
      </c>
      <c r="J32" s="162">
        <f>(SUMIFS(Profile!$F$2:$F$17521,Profile!$B$2:$B$17521,$B32,Profile!$C$2:$C$17521,J$8))*$C$6</f>
        <v>0</v>
      </c>
      <c r="K32" s="162">
        <f>(SUMIFS(Profile!$F$2:$F$17521,Profile!$B$2:$B$17521,$B32,Profile!$C$2:$C$17521,K$8))*$C$6</f>
        <v>0</v>
      </c>
      <c r="L32" s="162">
        <f>(SUMIFS(Profile!$F$2:$F$17521,Profile!$B$2:$B$17521,$B32,Profile!$C$2:$C$17521,L$8))*$C$6</f>
        <v>0</v>
      </c>
      <c r="M32" s="162">
        <f>(SUMIFS(Profile!$F$2:$F$17521,Profile!$B$2:$B$17521,$B32,Profile!$C$2:$C$17521,M$8))*$C$6</f>
        <v>0</v>
      </c>
      <c r="N32" s="162">
        <f>(SUMIFS(Profile!$F$2:$F$17521,Profile!$B$2:$B$17521,$B32,Profile!$C$2:$C$17521,N$8))*$C$6</f>
        <v>0</v>
      </c>
      <c r="O32" s="162">
        <f>(SUMIFS(Profile!$F$2:$F$17521,Profile!$B$2:$B$17521,$B32,Profile!$C$2:$C$17521,O$8))*$C$6</f>
        <v>0</v>
      </c>
      <c r="P32" s="162">
        <f>(SUMIFS(Profile!$F$2:$F$17521,Profile!$B$2:$B$17521,$B32,Profile!$C$2:$C$17521,P$8))*$C$6</f>
        <v>0</v>
      </c>
      <c r="Q32" s="162">
        <f>(SUMIFS(Profile!$F$2:$F$17521,Profile!$B$2:$B$17521,$B32,Profile!$C$2:$C$17521,Q$8))*$C$6</f>
        <v>0</v>
      </c>
      <c r="R32" s="162">
        <f>(SUMIFS(Profile!$F$2:$F$17521,Profile!$B$2:$B$17521,$B32,Profile!$C$2:$C$17521,R$8))*$C$6</f>
        <v>0</v>
      </c>
      <c r="S32" s="162">
        <f>(SUMIFS(Profile!$F$2:$F$17521,Profile!$B$2:$B$17521,$B32,Profile!$C$2:$C$17521,S$8))*$C$6</f>
        <v>0</v>
      </c>
      <c r="T32" s="162">
        <f>(SUMIFS(Profile!$F$2:$F$17521,Profile!$B$2:$B$17521,$B32,Profile!$C$2:$C$17521,T$8))*$C$6</f>
        <v>0</v>
      </c>
      <c r="U32" s="162">
        <f>(SUMIFS(Profile!$F$2:$F$17521,Profile!$B$2:$B$17521,$B32,Profile!$C$2:$C$17521,U$8))*$C$6</f>
        <v>0</v>
      </c>
      <c r="V32" s="162">
        <f>(SUMIFS(Profile!$F$2:$F$17521,Profile!$B$2:$B$17521,$B32,Profile!$C$2:$C$17521,V$8))*$C$6</f>
        <v>0</v>
      </c>
      <c r="W32" s="162">
        <f>(SUMIFS(Profile!$F$2:$F$17521,Profile!$B$2:$B$17521,$B32,Profile!$C$2:$C$17521,W$8))*$C$6</f>
        <v>0</v>
      </c>
      <c r="X32" s="162">
        <f>(SUMIFS(Profile!$F$2:$F$17521,Profile!$B$2:$B$17521,$B32,Profile!$C$2:$C$17521,X$8))*$C$6</f>
        <v>0</v>
      </c>
      <c r="Y32" s="162">
        <f>(SUMIFS(Profile!$F$2:$F$17521,Profile!$B$2:$B$17521,$B32,Profile!$C$2:$C$17521,Y$8))*$C$6</f>
        <v>0</v>
      </c>
      <c r="Z32" s="162">
        <f>(SUMIFS(Profile!$F$2:$F$17521,Profile!$B$2:$B$17521,$B32,Profile!$C$2:$C$17521,Z$8))*$C$6</f>
        <v>0</v>
      </c>
      <c r="AA32" s="162">
        <f>(SUMIFS(Profile!$F$2:$F$17521,Profile!$B$2:$B$17521,$B32,Profile!$C$2:$C$17521,AA$8))*$C$6</f>
        <v>0</v>
      </c>
      <c r="AB32" s="162">
        <f>(SUMIFS(Profile!$F$2:$F$17521,Profile!$B$2:$B$17521,$B32,Profile!$C$2:$C$17521,AB$8))*$C$6</f>
        <v>0</v>
      </c>
      <c r="AC32" s="162">
        <f>(SUMIFS(Profile!$F$2:$F$17521,Profile!$B$2:$B$17521,$B32,Profile!$C$2:$C$17521,AC$8))*$C$6</f>
        <v>0</v>
      </c>
      <c r="AD32" s="162">
        <f>(SUMIFS(Profile!$F$2:$F$17521,Profile!$B$2:$B$17521,$B32,Profile!$C$2:$C$17521,AD$8))*$C$6</f>
        <v>0</v>
      </c>
      <c r="AE32" s="162">
        <f>(SUMIFS(Profile!$F$2:$F$17521,Profile!$B$2:$B$17521,$B32,Profile!$C$2:$C$17521,AE$8))*$C$6</f>
        <v>0</v>
      </c>
      <c r="AF32" s="162">
        <f>(SUMIFS(Profile!$F$2:$F$17521,Profile!$B$2:$B$17521,$B32,Profile!$C$2:$C$17521,AF$8))*$C$6</f>
        <v>0</v>
      </c>
      <c r="AG32" s="162">
        <f>(SUMIFS(Profile!$F$2:$F$17521,Profile!$B$2:$B$17521,$B32,Profile!$C$2:$C$17521,AG$8))*$C$6</f>
        <v>0</v>
      </c>
      <c r="AH32" s="162">
        <f>(SUMIFS(Profile!$F$2:$F$17521,Profile!$B$2:$B$17521,$B32,Profile!$C$2:$C$17521,AH$8))*$C$6</f>
        <v>0</v>
      </c>
      <c r="AI32" s="162">
        <f>(SUMIFS(Profile!$F$2:$F$17521,Profile!$B$2:$B$17521,$B32,Profile!$C$2:$C$17521,AI$8))*$C$6</f>
        <v>0</v>
      </c>
      <c r="AJ32" s="162">
        <f>(SUMIFS(Profile!$F$2:$F$17521,Profile!$B$2:$B$17521,$B32,Profile!$C$2:$C$17521,AJ$8))*$C$6</f>
        <v>0</v>
      </c>
      <c r="AK32" s="162">
        <f>(SUMIFS(Profile!$F$2:$F$17521,Profile!$B$2:$B$17521,$B32,Profile!$C$2:$C$17521,AK$8))*$C$6</f>
        <v>0</v>
      </c>
      <c r="AL32" s="162">
        <f>(SUMIFS(Profile!$F$2:$F$17521,Profile!$B$2:$B$17521,$B32,Profile!$C$2:$C$17521,AL$8))*$C$6</f>
        <v>0</v>
      </c>
      <c r="AM32" s="162">
        <f>(SUMIFS(Profile!$F$2:$F$17521,Profile!$B$2:$B$17521,$B32,Profile!$C$2:$C$17521,AM$8))*$C$6</f>
        <v>0</v>
      </c>
      <c r="AN32" s="162">
        <f>(SUMIFS(Profile!$F$2:$F$17521,Profile!$B$2:$B$17521,$B32,Profile!$C$2:$C$17521,AN$8))*$C$6</f>
        <v>0</v>
      </c>
      <c r="AO32" s="162">
        <f>(SUMIFS(Profile!$F$2:$F$17521,Profile!$B$2:$B$17521,$B32,Profile!$C$2:$C$17521,AO$8))*$C$6</f>
        <v>0</v>
      </c>
      <c r="AP32" s="162">
        <f>(SUMIFS(Profile!$F$2:$F$17521,Profile!$B$2:$B$17521,$B32,Profile!$C$2:$C$17521,AP$8))*$C$6</f>
        <v>0</v>
      </c>
      <c r="AQ32" s="162">
        <f>(SUMIFS(Profile!$F$2:$F$17521,Profile!$B$2:$B$17521,$B32,Profile!$C$2:$C$17521,AQ$8))*$C$6</f>
        <v>0</v>
      </c>
      <c r="AR32" s="162">
        <f>(SUMIFS(Profile!$F$2:$F$17521,Profile!$B$2:$B$17521,$B32,Profile!$C$2:$C$17521,AR$8))*$C$6</f>
        <v>0</v>
      </c>
      <c r="AS32" s="162">
        <f>(SUMIFS(Profile!$F$2:$F$17521,Profile!$B$2:$B$17521,$B32,Profile!$C$2:$C$17521,AS$8))*$C$6</f>
        <v>0</v>
      </c>
      <c r="AT32" s="162">
        <f>(SUMIFS(Profile!$F$2:$F$17521,Profile!$B$2:$B$17521,$B32,Profile!$C$2:$C$17521,AT$8))*$C$6</f>
        <v>0</v>
      </c>
      <c r="AU32" s="162">
        <f>(SUMIFS(Profile!$F$2:$F$17521,Profile!$B$2:$B$17521,$B32,Profile!$C$2:$C$17521,AU$8))*$C$6</f>
        <v>0</v>
      </c>
      <c r="AV32" s="162">
        <f>(SUMIFS(Profile!$F$2:$F$17521,Profile!$B$2:$B$17521,$B32,Profile!$C$2:$C$17521,AV$8))*$C$6</f>
        <v>0</v>
      </c>
      <c r="AW32" s="162">
        <f>(SUMIFS(Profile!$F$2:$F$17521,Profile!$B$2:$B$17521,$B32,Profile!$C$2:$C$17521,AW$8))*$C$6</f>
        <v>0</v>
      </c>
      <c r="AX32" s="162">
        <f>(SUMIFS(Profile!$F$2:$F$17521,Profile!$B$2:$B$17521,$B32,Profile!$C$2:$C$17521,AX$8))*$C$6</f>
        <v>0</v>
      </c>
      <c r="AY32" s="162">
        <f>(SUMIFS(Profile!$F$2:$F$17521,Profile!$B$2:$B$17521,$B32,Profile!$C$2:$C$17521,AY$8))*$C$6</f>
        <v>0</v>
      </c>
      <c r="AZ32" s="162">
        <f>(SUMIFS(Profile!$F$2:$F$17521,Profile!$B$2:$B$17521,$B32,Profile!$C$2:$C$17521,AZ$8))*$C$6</f>
        <v>0</v>
      </c>
      <c r="BA32" s="162">
        <f t="shared" si="10"/>
        <v>0</v>
      </c>
      <c r="BB32" s="162">
        <f>(SUMIFS(Profile!$E$2:$E$17521,Profile!$B$2:$B$17521,$B32,Profile!$C$2:$C$17521,BB$8))*$C$9</f>
        <v>0</v>
      </c>
      <c r="BC32" s="162">
        <f>(SUMIFS(Profile!$E$2:$E$17521,Profile!$B$2:$B$17521,$B32,Profile!$C$2:$C$17521,BC$8))*$C$9</f>
        <v>0</v>
      </c>
      <c r="BD32" s="162">
        <f>(SUMIFS(Profile!$E$2:$E$17521,Profile!$B$2:$B$17521,$B32,Profile!$C$2:$C$17521,BD$8))*$C$9</f>
        <v>0</v>
      </c>
      <c r="BE32" s="162">
        <f>(SUMIFS(Profile!$E$2:$E$17521,Profile!$B$2:$B$17521,$B32,Profile!$C$2:$C$17521,BE$8))*$C$9</f>
        <v>0</v>
      </c>
      <c r="BF32" s="162">
        <f>(SUMIFS(Profile!$E$2:$E$17521,Profile!$B$2:$B$17521,$B32,Profile!$C$2:$C$17521,BF$8))*$C$9</f>
        <v>0</v>
      </c>
      <c r="BG32" s="162">
        <f>(SUMIFS(Profile!$E$2:$E$17521,Profile!$B$2:$B$17521,$B32,Profile!$C$2:$C$17521,BG$8))*$C$9</f>
        <v>0</v>
      </c>
      <c r="BH32" s="162">
        <f>(SUMIFS(Profile!$E$2:$E$17521,Profile!$B$2:$B$17521,$B32,Profile!$C$2:$C$17521,BH$8))*$C$9</f>
        <v>0</v>
      </c>
      <c r="BI32" s="162">
        <f>(SUMIFS(Profile!$E$2:$E$17521,Profile!$B$2:$B$17521,$B32,Profile!$C$2:$C$17521,BI$8))*$C$9</f>
        <v>0</v>
      </c>
      <c r="BJ32" s="162">
        <f>(SUMIFS(Profile!$E$2:$E$17521,Profile!$B$2:$B$17521,$B32,Profile!$C$2:$C$17521,BJ$8))*$C$9</f>
        <v>0</v>
      </c>
      <c r="BK32" s="162">
        <f>(SUMIFS(Profile!$E$2:$E$17521,Profile!$B$2:$B$17521,$B32,Profile!$C$2:$C$17521,BK$8))*$C$9</f>
        <v>0</v>
      </c>
      <c r="BL32" s="162">
        <f>(SUMIFS(Profile!$E$2:$E$17521,Profile!$B$2:$B$17521,$B32,Profile!$C$2:$C$17521,BL$8))*$C$9</f>
        <v>0</v>
      </c>
      <c r="BM32" s="162">
        <f>(SUMIFS(Profile!$E$2:$E$17521,Profile!$B$2:$B$17521,$B32,Profile!$C$2:$C$17521,BM$8))*$C$9</f>
        <v>0</v>
      </c>
      <c r="BN32" s="162">
        <f>(SUMIFS(Profile!$E$2:$E$17521,Profile!$B$2:$B$17521,$B32,Profile!$C$2:$C$17521,BN$8))*$C$9</f>
        <v>0</v>
      </c>
      <c r="BO32" s="162">
        <f>(SUMIFS(Profile!$E$2:$E$17521,Profile!$B$2:$B$17521,$B32,Profile!$C$2:$C$17521,BO$8))*$C$9</f>
        <v>0</v>
      </c>
      <c r="BP32" s="162">
        <f>(SUMIFS(Profile!$E$2:$E$17521,Profile!$B$2:$B$17521,$B32,Profile!$C$2:$C$17521,BP$8))*$C$9</f>
        <v>0</v>
      </c>
      <c r="BQ32" s="162">
        <f>(SUMIFS(Profile!$E$2:$E$17521,Profile!$B$2:$B$17521,$B32,Profile!$C$2:$C$17521,BQ$8))*$C$9</f>
        <v>0</v>
      </c>
      <c r="BR32" s="162">
        <f>(SUMIFS(Profile!$E$2:$E$17521,Profile!$B$2:$B$17521,$B32,Profile!$C$2:$C$17521,BR$8))*$C$9</f>
        <v>0</v>
      </c>
      <c r="BS32" s="162">
        <f>(SUMIFS(Profile!$E$2:$E$17521,Profile!$B$2:$B$17521,$B32,Profile!$C$2:$C$17521,BS$8))*$C$9</f>
        <v>0</v>
      </c>
      <c r="BT32" s="162">
        <f>(SUMIFS(Profile!$E$2:$E$17521,Profile!$B$2:$B$17521,$B32,Profile!$C$2:$C$17521,BT$8))*$C$9</f>
        <v>0</v>
      </c>
      <c r="BU32" s="162">
        <f>(SUMIFS(Profile!$E$2:$E$17521,Profile!$B$2:$B$17521,$B32,Profile!$C$2:$C$17521,BU$8))*$C$9</f>
        <v>0</v>
      </c>
      <c r="BV32" s="162">
        <f>(SUMIFS(Profile!$E$2:$E$17521,Profile!$B$2:$B$17521,$B32,Profile!$C$2:$C$17521,BV$8))*$C$9</f>
        <v>0</v>
      </c>
      <c r="BW32" s="162">
        <f>(SUMIFS(Profile!$E$2:$E$17521,Profile!$B$2:$B$17521,$B32,Profile!$C$2:$C$17521,BW$8))*$C$9</f>
        <v>0</v>
      </c>
      <c r="BX32" s="162">
        <f>(SUMIFS(Profile!$E$2:$E$17521,Profile!$B$2:$B$17521,$B32,Profile!$C$2:$C$17521,BX$8))*$C$9</f>
        <v>0</v>
      </c>
      <c r="BY32" s="162">
        <f>(SUMIFS(Profile!$E$2:$E$17521,Profile!$B$2:$B$17521,$B32,Profile!$C$2:$C$17521,BY$8))*$C$9</f>
        <v>0</v>
      </c>
      <c r="BZ32" s="162">
        <f>(SUMIFS(Profile!$E$2:$E$17521,Profile!$B$2:$B$17521,$B32,Profile!$C$2:$C$17521,BZ$8))*$C$9</f>
        <v>0</v>
      </c>
      <c r="CA32" s="162">
        <f>(SUMIFS(Profile!$E$2:$E$17521,Profile!$B$2:$B$17521,$B32,Profile!$C$2:$C$17521,CA$8))*$C$9</f>
        <v>0</v>
      </c>
      <c r="CB32" s="162">
        <f>(SUMIFS(Profile!$E$2:$E$17521,Profile!$B$2:$B$17521,$B32,Profile!$C$2:$C$17521,CB$8))*$C$9</f>
        <v>0</v>
      </c>
      <c r="CC32" s="162">
        <f>(SUMIFS(Profile!$E$2:$E$17521,Profile!$B$2:$B$17521,$B32,Profile!$C$2:$C$17521,CC$8))*$C$9</f>
        <v>0</v>
      </c>
      <c r="CD32" s="162">
        <f>(SUMIFS(Profile!$E$2:$E$17521,Profile!$B$2:$B$17521,$B32,Profile!$C$2:$C$17521,CD$8))*$C$9</f>
        <v>0</v>
      </c>
      <c r="CE32" s="162">
        <f>(SUMIFS(Profile!$E$2:$E$17521,Profile!$B$2:$B$17521,$B32,Profile!$C$2:$C$17521,CE$8))*$C$9</f>
        <v>0</v>
      </c>
      <c r="CF32" s="162">
        <f>(SUMIFS(Profile!$E$2:$E$17521,Profile!$B$2:$B$17521,$B32,Profile!$C$2:$C$17521,CF$8))*$C$9</f>
        <v>0</v>
      </c>
      <c r="CG32" s="162">
        <f>(SUMIFS(Profile!$E$2:$E$17521,Profile!$B$2:$B$17521,$B32,Profile!$C$2:$C$17521,CG$8))*$C$9</f>
        <v>0</v>
      </c>
      <c r="CH32" s="162">
        <f>(SUMIFS(Profile!$E$2:$E$17521,Profile!$B$2:$B$17521,$B32,Profile!$C$2:$C$17521,CH$8))*$C$9</f>
        <v>0</v>
      </c>
      <c r="CI32" s="162">
        <f>(SUMIFS(Profile!$E$2:$E$17521,Profile!$B$2:$B$17521,$B32,Profile!$C$2:$C$17521,CI$8))*$C$9</f>
        <v>0</v>
      </c>
      <c r="CJ32" s="162">
        <f>(SUMIFS(Profile!$E$2:$E$17521,Profile!$B$2:$B$17521,$B32,Profile!$C$2:$C$17521,CJ$8))*$C$9</f>
        <v>0</v>
      </c>
      <c r="CK32" s="162">
        <f>(SUMIFS(Profile!$E$2:$E$17521,Profile!$B$2:$B$17521,$B32,Profile!$C$2:$C$17521,CK$8))*$C$9</f>
        <v>0</v>
      </c>
      <c r="CL32" s="162">
        <f>(SUMIFS(Profile!$E$2:$E$17521,Profile!$B$2:$B$17521,$B32,Profile!$C$2:$C$17521,CL$8))*$C$9</f>
        <v>0</v>
      </c>
      <c r="CM32" s="162">
        <f>(SUMIFS(Profile!$E$2:$E$17521,Profile!$B$2:$B$17521,$B32,Profile!$C$2:$C$17521,CM$8))*$C$9</f>
        <v>0</v>
      </c>
      <c r="CN32" s="162">
        <f>(SUMIFS(Profile!$E$2:$E$17521,Profile!$B$2:$B$17521,$B32,Profile!$C$2:$C$17521,CN$8))*$C$9</f>
        <v>0</v>
      </c>
      <c r="CO32" s="162">
        <f>(SUMIFS(Profile!$E$2:$E$17521,Profile!$B$2:$B$17521,$B32,Profile!$C$2:$C$17521,CO$8))*$C$9</f>
        <v>0</v>
      </c>
      <c r="CP32" s="162">
        <f>(SUMIFS(Profile!$E$2:$E$17521,Profile!$B$2:$B$17521,$B32,Profile!$C$2:$C$17521,CP$8))*$C$9</f>
        <v>0</v>
      </c>
      <c r="CQ32" s="162">
        <f>(SUMIFS(Profile!$E$2:$E$17521,Profile!$B$2:$B$17521,$B32,Profile!$C$2:$C$17521,CQ$8))*$C$9</f>
        <v>0</v>
      </c>
      <c r="CR32" s="162">
        <f>(SUMIFS(Profile!$E$2:$E$17521,Profile!$B$2:$B$17521,$B32,Profile!$C$2:$C$17521,CR$8))*$C$9</f>
        <v>0</v>
      </c>
      <c r="CS32" s="162">
        <f>(SUMIFS(Profile!$E$2:$E$17521,Profile!$B$2:$B$17521,$B32,Profile!$C$2:$C$17521,CS$8))*$C$9</f>
        <v>0</v>
      </c>
      <c r="CT32" s="162">
        <f>(SUMIFS(Profile!$E$2:$E$17521,Profile!$B$2:$B$17521,$B32,Profile!$C$2:$C$17521,CT$8))*$C$9</f>
        <v>0</v>
      </c>
      <c r="CU32" s="162">
        <f>(SUMIFS(Profile!$E$2:$E$17521,Profile!$B$2:$B$17521,$B32,Profile!$C$2:$C$17521,CU$8))*$C$9</f>
        <v>0</v>
      </c>
      <c r="CV32" s="162">
        <f>(SUMIFS(Profile!$E$2:$E$17521,Profile!$B$2:$B$17521,$B32,Profile!$C$2:$C$17521,CV$8))*$C$9</f>
        <v>0</v>
      </c>
      <c r="CW32" s="162">
        <f>(SUMIFS(Profile!$E$2:$E$17521,Profile!$B$2:$B$17521,$B32,Profile!$C$2:$C$17521,CW$8))*$C$9</f>
        <v>0</v>
      </c>
      <c r="CX32" s="162">
        <f t="shared" si="11"/>
        <v>0</v>
      </c>
      <c r="CY32" s="162">
        <f t="shared" ref="CY32:ET32" si="121">MAX(BB32-E32,0)</f>
        <v>0</v>
      </c>
      <c r="CZ32" s="162">
        <f t="shared" si="121"/>
        <v>0</v>
      </c>
      <c r="DA32" s="162">
        <f t="shared" si="121"/>
        <v>0</v>
      </c>
      <c r="DB32" s="162">
        <f t="shared" si="121"/>
        <v>0</v>
      </c>
      <c r="DC32" s="162">
        <f t="shared" si="121"/>
        <v>0</v>
      </c>
      <c r="DD32" s="162">
        <f t="shared" si="121"/>
        <v>0</v>
      </c>
      <c r="DE32" s="162">
        <f t="shared" si="121"/>
        <v>0</v>
      </c>
      <c r="DF32" s="162">
        <f t="shared" si="121"/>
        <v>0</v>
      </c>
      <c r="DG32" s="162">
        <f t="shared" si="121"/>
        <v>0</v>
      </c>
      <c r="DH32" s="162">
        <f t="shared" si="121"/>
        <v>0</v>
      </c>
      <c r="DI32" s="162">
        <f t="shared" si="121"/>
        <v>0</v>
      </c>
      <c r="DJ32" s="162">
        <f t="shared" si="121"/>
        <v>0</v>
      </c>
      <c r="DK32" s="162">
        <f t="shared" si="121"/>
        <v>0</v>
      </c>
      <c r="DL32" s="162">
        <f t="shared" si="121"/>
        <v>0</v>
      </c>
      <c r="DM32" s="162">
        <f t="shared" si="121"/>
        <v>0</v>
      </c>
      <c r="DN32" s="162">
        <f t="shared" si="121"/>
        <v>0</v>
      </c>
      <c r="DO32" s="162">
        <f t="shared" si="121"/>
        <v>0</v>
      </c>
      <c r="DP32" s="162">
        <f t="shared" si="121"/>
        <v>0</v>
      </c>
      <c r="DQ32" s="162">
        <f t="shared" si="121"/>
        <v>0</v>
      </c>
      <c r="DR32" s="162">
        <f t="shared" si="121"/>
        <v>0</v>
      </c>
      <c r="DS32" s="162">
        <f t="shared" si="121"/>
        <v>0</v>
      </c>
      <c r="DT32" s="162">
        <f t="shared" si="121"/>
        <v>0</v>
      </c>
      <c r="DU32" s="162">
        <f t="shared" si="121"/>
        <v>0</v>
      </c>
      <c r="DV32" s="162">
        <f t="shared" si="121"/>
        <v>0</v>
      </c>
      <c r="DW32" s="162">
        <f t="shared" si="121"/>
        <v>0</v>
      </c>
      <c r="DX32" s="162">
        <f t="shared" si="121"/>
        <v>0</v>
      </c>
      <c r="DY32" s="162">
        <f t="shared" si="121"/>
        <v>0</v>
      </c>
      <c r="DZ32" s="162">
        <f t="shared" si="121"/>
        <v>0</v>
      </c>
      <c r="EA32" s="162">
        <f t="shared" si="121"/>
        <v>0</v>
      </c>
      <c r="EB32" s="162">
        <f t="shared" si="121"/>
        <v>0</v>
      </c>
      <c r="EC32" s="162">
        <f t="shared" si="121"/>
        <v>0</v>
      </c>
      <c r="ED32" s="162">
        <f t="shared" si="121"/>
        <v>0</v>
      </c>
      <c r="EE32" s="162">
        <f t="shared" si="121"/>
        <v>0</v>
      </c>
      <c r="EF32" s="162">
        <f t="shared" si="121"/>
        <v>0</v>
      </c>
      <c r="EG32" s="162">
        <f t="shared" si="121"/>
        <v>0</v>
      </c>
      <c r="EH32" s="162">
        <f t="shared" si="121"/>
        <v>0</v>
      </c>
      <c r="EI32" s="162">
        <f t="shared" si="121"/>
        <v>0</v>
      </c>
      <c r="EJ32" s="162">
        <f t="shared" si="121"/>
        <v>0</v>
      </c>
      <c r="EK32" s="162">
        <f t="shared" si="121"/>
        <v>0</v>
      </c>
      <c r="EL32" s="162">
        <f t="shared" si="121"/>
        <v>0</v>
      </c>
      <c r="EM32" s="162">
        <f t="shared" si="121"/>
        <v>0</v>
      </c>
      <c r="EN32" s="162">
        <f t="shared" si="121"/>
        <v>0</v>
      </c>
      <c r="EO32" s="162">
        <f t="shared" si="121"/>
        <v>0</v>
      </c>
      <c r="EP32" s="162">
        <f t="shared" si="121"/>
        <v>0</v>
      </c>
      <c r="EQ32" s="162">
        <f t="shared" si="121"/>
        <v>0</v>
      </c>
      <c r="ER32" s="162">
        <f t="shared" si="121"/>
        <v>0</v>
      </c>
      <c r="ES32" s="162">
        <f t="shared" si="121"/>
        <v>0</v>
      </c>
      <c r="ET32" s="162">
        <f t="shared" si="121"/>
        <v>0</v>
      </c>
      <c r="EU32" s="162">
        <f t="shared" si="13"/>
        <v>0</v>
      </c>
      <c r="EV32" s="162">
        <f t="shared" ref="EV32:GQ32" si="122">BB32-CY32</f>
        <v>0</v>
      </c>
      <c r="EW32" s="162">
        <f t="shared" si="122"/>
        <v>0</v>
      </c>
      <c r="EX32" s="162">
        <f t="shared" si="122"/>
        <v>0</v>
      </c>
      <c r="EY32" s="162">
        <f t="shared" si="122"/>
        <v>0</v>
      </c>
      <c r="EZ32" s="162">
        <f t="shared" si="122"/>
        <v>0</v>
      </c>
      <c r="FA32" s="162">
        <f t="shared" si="122"/>
        <v>0</v>
      </c>
      <c r="FB32" s="162">
        <f t="shared" si="122"/>
        <v>0</v>
      </c>
      <c r="FC32" s="162">
        <f t="shared" si="122"/>
        <v>0</v>
      </c>
      <c r="FD32" s="162">
        <f t="shared" si="122"/>
        <v>0</v>
      </c>
      <c r="FE32" s="162">
        <f t="shared" si="122"/>
        <v>0</v>
      </c>
      <c r="FF32" s="162">
        <f t="shared" si="122"/>
        <v>0</v>
      </c>
      <c r="FG32" s="162">
        <f t="shared" si="122"/>
        <v>0</v>
      </c>
      <c r="FH32" s="162">
        <f t="shared" si="122"/>
        <v>0</v>
      </c>
      <c r="FI32" s="162">
        <f t="shared" si="122"/>
        <v>0</v>
      </c>
      <c r="FJ32" s="162">
        <f t="shared" si="122"/>
        <v>0</v>
      </c>
      <c r="FK32" s="162">
        <f t="shared" si="122"/>
        <v>0</v>
      </c>
      <c r="FL32" s="162">
        <f t="shared" si="122"/>
        <v>0</v>
      </c>
      <c r="FM32" s="162">
        <f t="shared" si="122"/>
        <v>0</v>
      </c>
      <c r="FN32" s="162">
        <f t="shared" si="122"/>
        <v>0</v>
      </c>
      <c r="FO32" s="162">
        <f t="shared" si="122"/>
        <v>0</v>
      </c>
      <c r="FP32" s="162">
        <f t="shared" si="122"/>
        <v>0</v>
      </c>
      <c r="FQ32" s="162">
        <f t="shared" si="122"/>
        <v>0</v>
      </c>
      <c r="FR32" s="162">
        <f t="shared" si="122"/>
        <v>0</v>
      </c>
      <c r="FS32" s="162">
        <f t="shared" si="122"/>
        <v>0</v>
      </c>
      <c r="FT32" s="162">
        <f t="shared" si="122"/>
        <v>0</v>
      </c>
      <c r="FU32" s="162">
        <f t="shared" si="122"/>
        <v>0</v>
      </c>
      <c r="FV32" s="162">
        <f t="shared" si="122"/>
        <v>0</v>
      </c>
      <c r="FW32" s="162">
        <f t="shared" si="122"/>
        <v>0</v>
      </c>
      <c r="FX32" s="162">
        <f t="shared" si="122"/>
        <v>0</v>
      </c>
      <c r="FY32" s="162">
        <f t="shared" si="122"/>
        <v>0</v>
      </c>
      <c r="FZ32" s="162">
        <f t="shared" si="122"/>
        <v>0</v>
      </c>
      <c r="GA32" s="162">
        <f t="shared" si="122"/>
        <v>0</v>
      </c>
      <c r="GB32" s="162">
        <f t="shared" si="122"/>
        <v>0</v>
      </c>
      <c r="GC32" s="162">
        <f t="shared" si="122"/>
        <v>0</v>
      </c>
      <c r="GD32" s="162">
        <f t="shared" si="122"/>
        <v>0</v>
      </c>
      <c r="GE32" s="162">
        <f t="shared" si="122"/>
        <v>0</v>
      </c>
      <c r="GF32" s="162">
        <f t="shared" si="122"/>
        <v>0</v>
      </c>
      <c r="GG32" s="162">
        <f t="shared" si="122"/>
        <v>0</v>
      </c>
      <c r="GH32" s="162">
        <f t="shared" si="122"/>
        <v>0</v>
      </c>
      <c r="GI32" s="162">
        <f t="shared" si="122"/>
        <v>0</v>
      </c>
      <c r="GJ32" s="162">
        <f t="shared" si="122"/>
        <v>0</v>
      </c>
      <c r="GK32" s="162">
        <f t="shared" si="122"/>
        <v>0</v>
      </c>
      <c r="GL32" s="162">
        <f t="shared" si="122"/>
        <v>0</v>
      </c>
      <c r="GM32" s="162">
        <f t="shared" si="122"/>
        <v>0</v>
      </c>
      <c r="GN32" s="162">
        <f t="shared" si="122"/>
        <v>0</v>
      </c>
      <c r="GO32" s="162">
        <f t="shared" si="122"/>
        <v>0</v>
      </c>
      <c r="GP32" s="162">
        <f t="shared" si="122"/>
        <v>0</v>
      </c>
      <c r="GQ32" s="162">
        <f t="shared" si="122"/>
        <v>0</v>
      </c>
      <c r="GR32" s="162">
        <f t="shared" si="15"/>
        <v>0</v>
      </c>
      <c r="GS32" s="162">
        <f t="shared" ref="GS32:IN32" si="123">E32-EV32</f>
        <v>0</v>
      </c>
      <c r="GT32" s="162">
        <f t="shared" si="123"/>
        <v>0</v>
      </c>
      <c r="GU32" s="162">
        <f t="shared" si="123"/>
        <v>0</v>
      </c>
      <c r="GV32" s="162">
        <f t="shared" si="123"/>
        <v>0</v>
      </c>
      <c r="GW32" s="162">
        <f t="shared" si="123"/>
        <v>0</v>
      </c>
      <c r="GX32" s="162">
        <f t="shared" si="123"/>
        <v>0</v>
      </c>
      <c r="GY32" s="162">
        <f t="shared" si="123"/>
        <v>0</v>
      </c>
      <c r="GZ32" s="162">
        <f t="shared" si="123"/>
        <v>0</v>
      </c>
      <c r="HA32" s="162">
        <f t="shared" si="123"/>
        <v>0</v>
      </c>
      <c r="HB32" s="162">
        <f t="shared" si="123"/>
        <v>0</v>
      </c>
      <c r="HC32" s="162">
        <f t="shared" si="123"/>
        <v>0</v>
      </c>
      <c r="HD32" s="162">
        <f t="shared" si="123"/>
        <v>0</v>
      </c>
      <c r="HE32" s="162">
        <f t="shared" si="123"/>
        <v>0</v>
      </c>
      <c r="HF32" s="162">
        <f t="shared" si="123"/>
        <v>0</v>
      </c>
      <c r="HG32" s="162">
        <f t="shared" si="123"/>
        <v>0</v>
      </c>
      <c r="HH32" s="162">
        <f t="shared" si="123"/>
        <v>0</v>
      </c>
      <c r="HI32" s="162">
        <f t="shared" si="123"/>
        <v>0</v>
      </c>
      <c r="HJ32" s="162">
        <f t="shared" si="123"/>
        <v>0</v>
      </c>
      <c r="HK32" s="162">
        <f t="shared" si="123"/>
        <v>0</v>
      </c>
      <c r="HL32" s="162">
        <f t="shared" si="123"/>
        <v>0</v>
      </c>
      <c r="HM32" s="162">
        <f t="shared" si="123"/>
        <v>0</v>
      </c>
      <c r="HN32" s="162">
        <f t="shared" si="123"/>
        <v>0</v>
      </c>
      <c r="HO32" s="162">
        <f t="shared" si="123"/>
        <v>0</v>
      </c>
      <c r="HP32" s="162">
        <f t="shared" si="123"/>
        <v>0</v>
      </c>
      <c r="HQ32" s="162">
        <f t="shared" si="123"/>
        <v>0</v>
      </c>
      <c r="HR32" s="162">
        <f t="shared" si="123"/>
        <v>0</v>
      </c>
      <c r="HS32" s="162">
        <f t="shared" si="123"/>
        <v>0</v>
      </c>
      <c r="HT32" s="162">
        <f t="shared" si="123"/>
        <v>0</v>
      </c>
      <c r="HU32" s="162">
        <f t="shared" si="123"/>
        <v>0</v>
      </c>
      <c r="HV32" s="162">
        <f t="shared" si="123"/>
        <v>0</v>
      </c>
      <c r="HW32" s="162">
        <f t="shared" si="123"/>
        <v>0</v>
      </c>
      <c r="HX32" s="162">
        <f t="shared" si="123"/>
        <v>0</v>
      </c>
      <c r="HY32" s="162">
        <f t="shared" si="123"/>
        <v>0</v>
      </c>
      <c r="HZ32" s="162">
        <f t="shared" si="123"/>
        <v>0</v>
      </c>
      <c r="IA32" s="162">
        <f t="shared" si="123"/>
        <v>0</v>
      </c>
      <c r="IB32" s="162">
        <f t="shared" si="123"/>
        <v>0</v>
      </c>
      <c r="IC32" s="162">
        <f t="shared" si="123"/>
        <v>0</v>
      </c>
      <c r="ID32" s="162">
        <f t="shared" si="123"/>
        <v>0</v>
      </c>
      <c r="IE32" s="162">
        <f t="shared" si="123"/>
        <v>0</v>
      </c>
      <c r="IF32" s="162">
        <f t="shared" si="123"/>
        <v>0</v>
      </c>
      <c r="IG32" s="162">
        <f t="shared" si="123"/>
        <v>0</v>
      </c>
      <c r="IH32" s="162">
        <f t="shared" si="123"/>
        <v>0</v>
      </c>
      <c r="II32" s="162">
        <f t="shared" si="123"/>
        <v>0</v>
      </c>
      <c r="IJ32" s="162">
        <f t="shared" si="123"/>
        <v>0</v>
      </c>
      <c r="IK32" s="162">
        <f t="shared" si="123"/>
        <v>0</v>
      </c>
      <c r="IL32" s="162">
        <f t="shared" si="123"/>
        <v>0</v>
      </c>
      <c r="IM32" s="162">
        <f t="shared" si="123"/>
        <v>0</v>
      </c>
      <c r="IN32" s="162">
        <f t="shared" si="123"/>
        <v>0</v>
      </c>
      <c r="IO32" s="162">
        <f t="shared" si="17"/>
        <v>0</v>
      </c>
      <c r="IP32" s="162">
        <f t="shared" si="23"/>
        <v>0</v>
      </c>
      <c r="IQ32" s="162">
        <f t="shared" ref="IQ32:KK32" si="124">MAX((MIN(CZ32+IP32,$IO$7))-GT32,0)</f>
        <v>0</v>
      </c>
      <c r="IR32" s="162">
        <f t="shared" si="124"/>
        <v>0</v>
      </c>
      <c r="IS32" s="162">
        <f t="shared" si="124"/>
        <v>0</v>
      </c>
      <c r="IT32" s="162">
        <f t="shared" si="124"/>
        <v>0</v>
      </c>
      <c r="IU32" s="162">
        <f t="shared" si="124"/>
        <v>0</v>
      </c>
      <c r="IV32" s="162">
        <f t="shared" si="124"/>
        <v>0</v>
      </c>
      <c r="IW32" s="162">
        <f t="shared" si="124"/>
        <v>0</v>
      </c>
      <c r="IX32" s="162">
        <f t="shared" si="124"/>
        <v>0</v>
      </c>
      <c r="IY32" s="162">
        <f t="shared" si="124"/>
        <v>0</v>
      </c>
      <c r="IZ32" s="162">
        <f t="shared" si="124"/>
        <v>0</v>
      </c>
      <c r="JA32" s="162">
        <f t="shared" si="124"/>
        <v>0</v>
      </c>
      <c r="JB32" s="162">
        <f t="shared" si="124"/>
        <v>0</v>
      </c>
      <c r="JC32" s="162">
        <f t="shared" si="124"/>
        <v>0</v>
      </c>
      <c r="JD32" s="162">
        <f t="shared" si="124"/>
        <v>0</v>
      </c>
      <c r="JE32" s="162">
        <f t="shared" si="124"/>
        <v>0</v>
      </c>
      <c r="JF32" s="162">
        <f t="shared" si="124"/>
        <v>0</v>
      </c>
      <c r="JG32" s="162">
        <f t="shared" si="124"/>
        <v>0</v>
      </c>
      <c r="JH32" s="162">
        <f t="shared" si="124"/>
        <v>0</v>
      </c>
      <c r="JI32" s="162">
        <f t="shared" si="124"/>
        <v>0</v>
      </c>
      <c r="JJ32" s="162">
        <f t="shared" si="124"/>
        <v>0</v>
      </c>
      <c r="JK32" s="162">
        <f t="shared" si="124"/>
        <v>0</v>
      </c>
      <c r="JL32" s="162">
        <f t="shared" si="124"/>
        <v>0</v>
      </c>
      <c r="JM32" s="162">
        <f t="shared" si="124"/>
        <v>0</v>
      </c>
      <c r="JN32" s="162">
        <f t="shared" si="124"/>
        <v>0</v>
      </c>
      <c r="JO32" s="162">
        <f t="shared" si="124"/>
        <v>0</v>
      </c>
      <c r="JP32" s="162">
        <f t="shared" si="124"/>
        <v>0</v>
      </c>
      <c r="JQ32" s="162">
        <f t="shared" si="124"/>
        <v>0</v>
      </c>
      <c r="JR32" s="162">
        <f t="shared" si="124"/>
        <v>0</v>
      </c>
      <c r="JS32" s="162">
        <f t="shared" si="124"/>
        <v>0</v>
      </c>
      <c r="JT32" s="162">
        <f t="shared" si="124"/>
        <v>0</v>
      </c>
      <c r="JU32" s="162">
        <f t="shared" si="124"/>
        <v>0</v>
      </c>
      <c r="JV32" s="162">
        <f t="shared" si="124"/>
        <v>0</v>
      </c>
      <c r="JW32" s="162">
        <f t="shared" si="124"/>
        <v>0</v>
      </c>
      <c r="JX32" s="162">
        <f t="shared" si="124"/>
        <v>0</v>
      </c>
      <c r="JY32" s="162">
        <f t="shared" si="124"/>
        <v>0</v>
      </c>
      <c r="JZ32" s="162">
        <f t="shared" si="124"/>
        <v>0</v>
      </c>
      <c r="KA32" s="162">
        <f t="shared" si="124"/>
        <v>0</v>
      </c>
      <c r="KB32" s="162">
        <f t="shared" si="124"/>
        <v>0</v>
      </c>
      <c r="KC32" s="162">
        <f t="shared" si="124"/>
        <v>0</v>
      </c>
      <c r="KD32" s="162">
        <f t="shared" si="124"/>
        <v>0</v>
      </c>
      <c r="KE32" s="162">
        <f t="shared" si="124"/>
        <v>0</v>
      </c>
      <c r="KF32" s="162">
        <f t="shared" si="124"/>
        <v>0</v>
      </c>
      <c r="KG32" s="162">
        <f t="shared" si="124"/>
        <v>0</v>
      </c>
      <c r="KH32" s="162">
        <f t="shared" si="124"/>
        <v>0</v>
      </c>
      <c r="KI32" s="162">
        <f t="shared" si="124"/>
        <v>0</v>
      </c>
      <c r="KJ32" s="162">
        <f t="shared" si="124"/>
        <v>0</v>
      </c>
      <c r="KK32" s="162">
        <f t="shared" si="124"/>
        <v>0</v>
      </c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</row>
    <row r="33" ht="14.25" customHeight="1" spans="1:326" x14ac:dyDescent="0.25">
      <c r="A33" s="1">
        <v>1</v>
      </c>
      <c r="B33" s="1">
        <f t="shared" ref="B33:C33" si="125">B32+1</f>
        <v>23</v>
      </c>
      <c r="C33" s="232">
        <f t="shared" si="125"/>
        <v>43488</v>
      </c>
      <c r="D33" s="162">
        <f t="shared" si="9"/>
        <v>0</v>
      </c>
      <c r="E33" s="162">
        <f>(SUMIFS(Profile!$F$2:$F$17521,Profile!$B$2:$B$17521,$B33,Profile!$C$2:$C$17521,E$8))*$C$6</f>
        <v>0</v>
      </c>
      <c r="F33" s="162">
        <f>(SUMIFS(Profile!$F$2:$F$17521,Profile!$B$2:$B$17521,$B33,Profile!$C$2:$C$17521,F$8))*$C$6</f>
        <v>0</v>
      </c>
      <c r="G33" s="162">
        <f>(SUMIFS(Profile!$F$2:$F$17521,Profile!$B$2:$B$17521,$B33,Profile!$C$2:$C$17521,G$8))*$C$6</f>
        <v>0</v>
      </c>
      <c r="H33" s="162">
        <f>(SUMIFS(Profile!$F$2:$F$17521,Profile!$B$2:$B$17521,$B33,Profile!$C$2:$C$17521,H$8))*$C$6</f>
        <v>0</v>
      </c>
      <c r="I33" s="162">
        <f>(SUMIFS(Profile!$F$2:$F$17521,Profile!$B$2:$B$17521,$B33,Profile!$C$2:$C$17521,I$8))*$C$6</f>
        <v>0</v>
      </c>
      <c r="J33" s="162">
        <f>(SUMIFS(Profile!$F$2:$F$17521,Profile!$B$2:$B$17521,$B33,Profile!$C$2:$C$17521,J$8))*$C$6</f>
        <v>0</v>
      </c>
      <c r="K33" s="162">
        <f>(SUMIFS(Profile!$F$2:$F$17521,Profile!$B$2:$B$17521,$B33,Profile!$C$2:$C$17521,K$8))*$C$6</f>
        <v>0</v>
      </c>
      <c r="L33" s="162">
        <f>(SUMIFS(Profile!$F$2:$F$17521,Profile!$B$2:$B$17521,$B33,Profile!$C$2:$C$17521,L$8))*$C$6</f>
        <v>0</v>
      </c>
      <c r="M33" s="162">
        <f>(SUMIFS(Profile!$F$2:$F$17521,Profile!$B$2:$B$17521,$B33,Profile!$C$2:$C$17521,M$8))*$C$6</f>
        <v>0</v>
      </c>
      <c r="N33" s="162">
        <f>(SUMIFS(Profile!$F$2:$F$17521,Profile!$B$2:$B$17521,$B33,Profile!$C$2:$C$17521,N$8))*$C$6</f>
        <v>0</v>
      </c>
      <c r="O33" s="162">
        <f>(SUMIFS(Profile!$F$2:$F$17521,Profile!$B$2:$B$17521,$B33,Profile!$C$2:$C$17521,O$8))*$C$6</f>
        <v>0</v>
      </c>
      <c r="P33" s="162">
        <f>(SUMIFS(Profile!$F$2:$F$17521,Profile!$B$2:$B$17521,$B33,Profile!$C$2:$C$17521,P$8))*$C$6</f>
        <v>0</v>
      </c>
      <c r="Q33" s="162">
        <f>(SUMIFS(Profile!$F$2:$F$17521,Profile!$B$2:$B$17521,$B33,Profile!$C$2:$C$17521,Q$8))*$C$6</f>
        <v>0</v>
      </c>
      <c r="R33" s="162">
        <f>(SUMIFS(Profile!$F$2:$F$17521,Profile!$B$2:$B$17521,$B33,Profile!$C$2:$C$17521,R$8))*$C$6</f>
        <v>0</v>
      </c>
      <c r="S33" s="162">
        <f>(SUMIFS(Profile!$F$2:$F$17521,Profile!$B$2:$B$17521,$B33,Profile!$C$2:$C$17521,S$8))*$C$6</f>
        <v>0</v>
      </c>
      <c r="T33" s="162">
        <f>(SUMIFS(Profile!$F$2:$F$17521,Profile!$B$2:$B$17521,$B33,Profile!$C$2:$C$17521,T$8))*$C$6</f>
        <v>0</v>
      </c>
      <c r="U33" s="162">
        <f>(SUMIFS(Profile!$F$2:$F$17521,Profile!$B$2:$B$17521,$B33,Profile!$C$2:$C$17521,U$8))*$C$6</f>
        <v>0</v>
      </c>
      <c r="V33" s="162">
        <f>(SUMIFS(Profile!$F$2:$F$17521,Profile!$B$2:$B$17521,$B33,Profile!$C$2:$C$17521,V$8))*$C$6</f>
        <v>0</v>
      </c>
      <c r="W33" s="162">
        <f>(SUMIFS(Profile!$F$2:$F$17521,Profile!$B$2:$B$17521,$B33,Profile!$C$2:$C$17521,W$8))*$C$6</f>
        <v>0</v>
      </c>
      <c r="X33" s="162">
        <f>(SUMIFS(Profile!$F$2:$F$17521,Profile!$B$2:$B$17521,$B33,Profile!$C$2:$C$17521,X$8))*$C$6</f>
        <v>0</v>
      </c>
      <c r="Y33" s="162">
        <f>(SUMIFS(Profile!$F$2:$F$17521,Profile!$B$2:$B$17521,$B33,Profile!$C$2:$C$17521,Y$8))*$C$6</f>
        <v>0</v>
      </c>
      <c r="Z33" s="162">
        <f>(SUMIFS(Profile!$F$2:$F$17521,Profile!$B$2:$B$17521,$B33,Profile!$C$2:$C$17521,Z$8))*$C$6</f>
        <v>0</v>
      </c>
      <c r="AA33" s="162">
        <f>(SUMIFS(Profile!$F$2:$F$17521,Profile!$B$2:$B$17521,$B33,Profile!$C$2:$C$17521,AA$8))*$C$6</f>
        <v>0</v>
      </c>
      <c r="AB33" s="162">
        <f>(SUMIFS(Profile!$F$2:$F$17521,Profile!$B$2:$B$17521,$B33,Profile!$C$2:$C$17521,AB$8))*$C$6</f>
        <v>0</v>
      </c>
      <c r="AC33" s="162">
        <f>(SUMIFS(Profile!$F$2:$F$17521,Profile!$B$2:$B$17521,$B33,Profile!$C$2:$C$17521,AC$8))*$C$6</f>
        <v>0</v>
      </c>
      <c r="AD33" s="162">
        <f>(SUMIFS(Profile!$F$2:$F$17521,Profile!$B$2:$B$17521,$B33,Profile!$C$2:$C$17521,AD$8))*$C$6</f>
        <v>0</v>
      </c>
      <c r="AE33" s="162">
        <f>(SUMIFS(Profile!$F$2:$F$17521,Profile!$B$2:$B$17521,$B33,Profile!$C$2:$C$17521,AE$8))*$C$6</f>
        <v>0</v>
      </c>
      <c r="AF33" s="162">
        <f>(SUMIFS(Profile!$F$2:$F$17521,Profile!$B$2:$B$17521,$B33,Profile!$C$2:$C$17521,AF$8))*$C$6</f>
        <v>0</v>
      </c>
      <c r="AG33" s="162">
        <f>(SUMIFS(Profile!$F$2:$F$17521,Profile!$B$2:$B$17521,$B33,Profile!$C$2:$C$17521,AG$8))*$C$6</f>
        <v>0</v>
      </c>
      <c r="AH33" s="162">
        <f>(SUMIFS(Profile!$F$2:$F$17521,Profile!$B$2:$B$17521,$B33,Profile!$C$2:$C$17521,AH$8))*$C$6</f>
        <v>0</v>
      </c>
      <c r="AI33" s="162">
        <f>(SUMIFS(Profile!$F$2:$F$17521,Profile!$B$2:$B$17521,$B33,Profile!$C$2:$C$17521,AI$8))*$C$6</f>
        <v>0</v>
      </c>
      <c r="AJ33" s="162">
        <f>(SUMIFS(Profile!$F$2:$F$17521,Profile!$B$2:$B$17521,$B33,Profile!$C$2:$C$17521,AJ$8))*$C$6</f>
        <v>0</v>
      </c>
      <c r="AK33" s="162">
        <f>(SUMIFS(Profile!$F$2:$F$17521,Profile!$B$2:$B$17521,$B33,Profile!$C$2:$C$17521,AK$8))*$C$6</f>
        <v>0</v>
      </c>
      <c r="AL33" s="162">
        <f>(SUMIFS(Profile!$F$2:$F$17521,Profile!$B$2:$B$17521,$B33,Profile!$C$2:$C$17521,AL$8))*$C$6</f>
        <v>0</v>
      </c>
      <c r="AM33" s="162">
        <f>(SUMIFS(Profile!$F$2:$F$17521,Profile!$B$2:$B$17521,$B33,Profile!$C$2:$C$17521,AM$8))*$C$6</f>
        <v>0</v>
      </c>
      <c r="AN33" s="162">
        <f>(SUMIFS(Profile!$F$2:$F$17521,Profile!$B$2:$B$17521,$B33,Profile!$C$2:$C$17521,AN$8))*$C$6</f>
        <v>0</v>
      </c>
      <c r="AO33" s="162">
        <f>(SUMIFS(Profile!$F$2:$F$17521,Profile!$B$2:$B$17521,$B33,Profile!$C$2:$C$17521,AO$8))*$C$6</f>
        <v>0</v>
      </c>
      <c r="AP33" s="162">
        <f>(SUMIFS(Profile!$F$2:$F$17521,Profile!$B$2:$B$17521,$B33,Profile!$C$2:$C$17521,AP$8))*$C$6</f>
        <v>0</v>
      </c>
      <c r="AQ33" s="162">
        <f>(SUMIFS(Profile!$F$2:$F$17521,Profile!$B$2:$B$17521,$B33,Profile!$C$2:$C$17521,AQ$8))*$C$6</f>
        <v>0</v>
      </c>
      <c r="AR33" s="162">
        <f>(SUMIFS(Profile!$F$2:$F$17521,Profile!$B$2:$B$17521,$B33,Profile!$C$2:$C$17521,AR$8))*$C$6</f>
        <v>0</v>
      </c>
      <c r="AS33" s="162">
        <f>(SUMIFS(Profile!$F$2:$F$17521,Profile!$B$2:$B$17521,$B33,Profile!$C$2:$C$17521,AS$8))*$C$6</f>
        <v>0</v>
      </c>
      <c r="AT33" s="162">
        <f>(SUMIFS(Profile!$F$2:$F$17521,Profile!$B$2:$B$17521,$B33,Profile!$C$2:$C$17521,AT$8))*$C$6</f>
        <v>0</v>
      </c>
      <c r="AU33" s="162">
        <f>(SUMIFS(Profile!$F$2:$F$17521,Profile!$B$2:$B$17521,$B33,Profile!$C$2:$C$17521,AU$8))*$C$6</f>
        <v>0</v>
      </c>
      <c r="AV33" s="162">
        <f>(SUMIFS(Profile!$F$2:$F$17521,Profile!$B$2:$B$17521,$B33,Profile!$C$2:$C$17521,AV$8))*$C$6</f>
        <v>0</v>
      </c>
      <c r="AW33" s="162">
        <f>(SUMIFS(Profile!$F$2:$F$17521,Profile!$B$2:$B$17521,$B33,Profile!$C$2:$C$17521,AW$8))*$C$6</f>
        <v>0</v>
      </c>
      <c r="AX33" s="162">
        <f>(SUMIFS(Profile!$F$2:$F$17521,Profile!$B$2:$B$17521,$B33,Profile!$C$2:$C$17521,AX$8))*$C$6</f>
        <v>0</v>
      </c>
      <c r="AY33" s="162">
        <f>(SUMIFS(Profile!$F$2:$F$17521,Profile!$B$2:$B$17521,$B33,Profile!$C$2:$C$17521,AY$8))*$C$6</f>
        <v>0</v>
      </c>
      <c r="AZ33" s="162">
        <f>(SUMIFS(Profile!$F$2:$F$17521,Profile!$B$2:$B$17521,$B33,Profile!$C$2:$C$17521,AZ$8))*$C$6</f>
        <v>0</v>
      </c>
      <c r="BA33" s="162">
        <f t="shared" si="10"/>
        <v>0</v>
      </c>
      <c r="BB33" s="162">
        <f>(SUMIFS(Profile!$E$2:$E$17521,Profile!$B$2:$B$17521,$B33,Profile!$C$2:$C$17521,BB$8))*$C$9</f>
        <v>0</v>
      </c>
      <c r="BC33" s="162">
        <f>(SUMIFS(Profile!$E$2:$E$17521,Profile!$B$2:$B$17521,$B33,Profile!$C$2:$C$17521,BC$8))*$C$9</f>
        <v>0</v>
      </c>
      <c r="BD33" s="162">
        <f>(SUMIFS(Profile!$E$2:$E$17521,Profile!$B$2:$B$17521,$B33,Profile!$C$2:$C$17521,BD$8))*$C$9</f>
        <v>0</v>
      </c>
      <c r="BE33" s="162">
        <f>(SUMIFS(Profile!$E$2:$E$17521,Profile!$B$2:$B$17521,$B33,Profile!$C$2:$C$17521,BE$8))*$C$9</f>
        <v>0</v>
      </c>
      <c r="BF33" s="162">
        <f>(SUMIFS(Profile!$E$2:$E$17521,Profile!$B$2:$B$17521,$B33,Profile!$C$2:$C$17521,BF$8))*$C$9</f>
        <v>0</v>
      </c>
      <c r="BG33" s="162">
        <f>(SUMIFS(Profile!$E$2:$E$17521,Profile!$B$2:$B$17521,$B33,Profile!$C$2:$C$17521,BG$8))*$C$9</f>
        <v>0</v>
      </c>
      <c r="BH33" s="162">
        <f>(SUMIFS(Profile!$E$2:$E$17521,Profile!$B$2:$B$17521,$B33,Profile!$C$2:$C$17521,BH$8))*$C$9</f>
        <v>0</v>
      </c>
      <c r="BI33" s="162">
        <f>(SUMIFS(Profile!$E$2:$E$17521,Profile!$B$2:$B$17521,$B33,Profile!$C$2:$C$17521,BI$8))*$C$9</f>
        <v>0</v>
      </c>
      <c r="BJ33" s="162">
        <f>(SUMIFS(Profile!$E$2:$E$17521,Profile!$B$2:$B$17521,$B33,Profile!$C$2:$C$17521,BJ$8))*$C$9</f>
        <v>0</v>
      </c>
      <c r="BK33" s="162">
        <f>(SUMIFS(Profile!$E$2:$E$17521,Profile!$B$2:$B$17521,$B33,Profile!$C$2:$C$17521,BK$8))*$C$9</f>
        <v>0</v>
      </c>
      <c r="BL33" s="162">
        <f>(SUMIFS(Profile!$E$2:$E$17521,Profile!$B$2:$B$17521,$B33,Profile!$C$2:$C$17521,BL$8))*$C$9</f>
        <v>0</v>
      </c>
      <c r="BM33" s="162">
        <f>(SUMIFS(Profile!$E$2:$E$17521,Profile!$B$2:$B$17521,$B33,Profile!$C$2:$C$17521,BM$8))*$C$9</f>
        <v>0</v>
      </c>
      <c r="BN33" s="162">
        <f>(SUMIFS(Profile!$E$2:$E$17521,Profile!$B$2:$B$17521,$B33,Profile!$C$2:$C$17521,BN$8))*$C$9</f>
        <v>0</v>
      </c>
      <c r="BO33" s="162">
        <f>(SUMIFS(Profile!$E$2:$E$17521,Profile!$B$2:$B$17521,$B33,Profile!$C$2:$C$17521,BO$8))*$C$9</f>
        <v>0</v>
      </c>
      <c r="BP33" s="162">
        <f>(SUMIFS(Profile!$E$2:$E$17521,Profile!$B$2:$B$17521,$B33,Profile!$C$2:$C$17521,BP$8))*$C$9</f>
        <v>0</v>
      </c>
      <c r="BQ33" s="162">
        <f>(SUMIFS(Profile!$E$2:$E$17521,Profile!$B$2:$B$17521,$B33,Profile!$C$2:$C$17521,BQ$8))*$C$9</f>
        <v>0</v>
      </c>
      <c r="BR33" s="162">
        <f>(SUMIFS(Profile!$E$2:$E$17521,Profile!$B$2:$B$17521,$B33,Profile!$C$2:$C$17521,BR$8))*$C$9</f>
        <v>0</v>
      </c>
      <c r="BS33" s="162">
        <f>(SUMIFS(Profile!$E$2:$E$17521,Profile!$B$2:$B$17521,$B33,Profile!$C$2:$C$17521,BS$8))*$C$9</f>
        <v>0</v>
      </c>
      <c r="BT33" s="162">
        <f>(SUMIFS(Profile!$E$2:$E$17521,Profile!$B$2:$B$17521,$B33,Profile!$C$2:$C$17521,BT$8))*$C$9</f>
        <v>0</v>
      </c>
      <c r="BU33" s="162">
        <f>(SUMIFS(Profile!$E$2:$E$17521,Profile!$B$2:$B$17521,$B33,Profile!$C$2:$C$17521,BU$8))*$C$9</f>
        <v>0</v>
      </c>
      <c r="BV33" s="162">
        <f>(SUMIFS(Profile!$E$2:$E$17521,Profile!$B$2:$B$17521,$B33,Profile!$C$2:$C$17521,BV$8))*$C$9</f>
        <v>0</v>
      </c>
      <c r="BW33" s="162">
        <f>(SUMIFS(Profile!$E$2:$E$17521,Profile!$B$2:$B$17521,$B33,Profile!$C$2:$C$17521,BW$8))*$C$9</f>
        <v>0</v>
      </c>
      <c r="BX33" s="162">
        <f>(SUMIFS(Profile!$E$2:$E$17521,Profile!$B$2:$B$17521,$B33,Profile!$C$2:$C$17521,BX$8))*$C$9</f>
        <v>0</v>
      </c>
      <c r="BY33" s="162">
        <f>(SUMIFS(Profile!$E$2:$E$17521,Profile!$B$2:$B$17521,$B33,Profile!$C$2:$C$17521,BY$8))*$C$9</f>
        <v>0</v>
      </c>
      <c r="BZ33" s="162">
        <f>(SUMIFS(Profile!$E$2:$E$17521,Profile!$B$2:$B$17521,$B33,Profile!$C$2:$C$17521,BZ$8))*$C$9</f>
        <v>0</v>
      </c>
      <c r="CA33" s="162">
        <f>(SUMIFS(Profile!$E$2:$E$17521,Profile!$B$2:$B$17521,$B33,Profile!$C$2:$C$17521,CA$8))*$C$9</f>
        <v>0</v>
      </c>
      <c r="CB33" s="162">
        <f>(SUMIFS(Profile!$E$2:$E$17521,Profile!$B$2:$B$17521,$B33,Profile!$C$2:$C$17521,CB$8))*$C$9</f>
        <v>0</v>
      </c>
      <c r="CC33" s="162">
        <f>(SUMIFS(Profile!$E$2:$E$17521,Profile!$B$2:$B$17521,$B33,Profile!$C$2:$C$17521,CC$8))*$C$9</f>
        <v>0</v>
      </c>
      <c r="CD33" s="162">
        <f>(SUMIFS(Profile!$E$2:$E$17521,Profile!$B$2:$B$17521,$B33,Profile!$C$2:$C$17521,CD$8))*$C$9</f>
        <v>0</v>
      </c>
      <c r="CE33" s="162">
        <f>(SUMIFS(Profile!$E$2:$E$17521,Profile!$B$2:$B$17521,$B33,Profile!$C$2:$C$17521,CE$8))*$C$9</f>
        <v>0</v>
      </c>
      <c r="CF33" s="162">
        <f>(SUMIFS(Profile!$E$2:$E$17521,Profile!$B$2:$B$17521,$B33,Profile!$C$2:$C$17521,CF$8))*$C$9</f>
        <v>0</v>
      </c>
      <c r="CG33" s="162">
        <f>(SUMIFS(Profile!$E$2:$E$17521,Profile!$B$2:$B$17521,$B33,Profile!$C$2:$C$17521,CG$8))*$C$9</f>
        <v>0</v>
      </c>
      <c r="CH33" s="162">
        <f>(SUMIFS(Profile!$E$2:$E$17521,Profile!$B$2:$B$17521,$B33,Profile!$C$2:$C$17521,CH$8))*$C$9</f>
        <v>0</v>
      </c>
      <c r="CI33" s="162">
        <f>(SUMIFS(Profile!$E$2:$E$17521,Profile!$B$2:$B$17521,$B33,Profile!$C$2:$C$17521,CI$8))*$C$9</f>
        <v>0</v>
      </c>
      <c r="CJ33" s="162">
        <f>(SUMIFS(Profile!$E$2:$E$17521,Profile!$B$2:$B$17521,$B33,Profile!$C$2:$C$17521,CJ$8))*$C$9</f>
        <v>0</v>
      </c>
      <c r="CK33" s="162">
        <f>(SUMIFS(Profile!$E$2:$E$17521,Profile!$B$2:$B$17521,$B33,Profile!$C$2:$C$17521,CK$8))*$C$9</f>
        <v>0</v>
      </c>
      <c r="CL33" s="162">
        <f>(SUMIFS(Profile!$E$2:$E$17521,Profile!$B$2:$B$17521,$B33,Profile!$C$2:$C$17521,CL$8))*$C$9</f>
        <v>0</v>
      </c>
      <c r="CM33" s="162">
        <f>(SUMIFS(Profile!$E$2:$E$17521,Profile!$B$2:$B$17521,$B33,Profile!$C$2:$C$17521,CM$8))*$C$9</f>
        <v>0</v>
      </c>
      <c r="CN33" s="162">
        <f>(SUMIFS(Profile!$E$2:$E$17521,Profile!$B$2:$B$17521,$B33,Profile!$C$2:$C$17521,CN$8))*$C$9</f>
        <v>0</v>
      </c>
      <c r="CO33" s="162">
        <f>(SUMIFS(Profile!$E$2:$E$17521,Profile!$B$2:$B$17521,$B33,Profile!$C$2:$C$17521,CO$8))*$C$9</f>
        <v>0</v>
      </c>
      <c r="CP33" s="162">
        <f>(SUMIFS(Profile!$E$2:$E$17521,Profile!$B$2:$B$17521,$B33,Profile!$C$2:$C$17521,CP$8))*$C$9</f>
        <v>0</v>
      </c>
      <c r="CQ33" s="162">
        <f>(SUMIFS(Profile!$E$2:$E$17521,Profile!$B$2:$B$17521,$B33,Profile!$C$2:$C$17521,CQ$8))*$C$9</f>
        <v>0</v>
      </c>
      <c r="CR33" s="162">
        <f>(SUMIFS(Profile!$E$2:$E$17521,Profile!$B$2:$B$17521,$B33,Profile!$C$2:$C$17521,CR$8))*$C$9</f>
        <v>0</v>
      </c>
      <c r="CS33" s="162">
        <f>(SUMIFS(Profile!$E$2:$E$17521,Profile!$B$2:$B$17521,$B33,Profile!$C$2:$C$17521,CS$8))*$C$9</f>
        <v>0</v>
      </c>
      <c r="CT33" s="162">
        <f>(SUMIFS(Profile!$E$2:$E$17521,Profile!$B$2:$B$17521,$B33,Profile!$C$2:$C$17521,CT$8))*$C$9</f>
        <v>0</v>
      </c>
      <c r="CU33" s="162">
        <f>(SUMIFS(Profile!$E$2:$E$17521,Profile!$B$2:$B$17521,$B33,Profile!$C$2:$C$17521,CU$8))*$C$9</f>
        <v>0</v>
      </c>
      <c r="CV33" s="162">
        <f>(SUMIFS(Profile!$E$2:$E$17521,Profile!$B$2:$B$17521,$B33,Profile!$C$2:$C$17521,CV$8))*$C$9</f>
        <v>0</v>
      </c>
      <c r="CW33" s="162">
        <f>(SUMIFS(Profile!$E$2:$E$17521,Profile!$B$2:$B$17521,$B33,Profile!$C$2:$C$17521,CW$8))*$C$9</f>
        <v>0</v>
      </c>
      <c r="CX33" s="162">
        <f t="shared" si="11"/>
        <v>0</v>
      </c>
      <c r="CY33" s="162">
        <f t="shared" ref="CY33:ET33" si="126">MAX(BB33-E33,0)</f>
        <v>0</v>
      </c>
      <c r="CZ33" s="162">
        <f t="shared" si="126"/>
        <v>0</v>
      </c>
      <c r="DA33" s="162">
        <f t="shared" si="126"/>
        <v>0</v>
      </c>
      <c r="DB33" s="162">
        <f t="shared" si="126"/>
        <v>0</v>
      </c>
      <c r="DC33" s="162">
        <f t="shared" si="126"/>
        <v>0</v>
      </c>
      <c r="DD33" s="162">
        <f t="shared" si="126"/>
        <v>0</v>
      </c>
      <c r="DE33" s="162">
        <f t="shared" si="126"/>
        <v>0</v>
      </c>
      <c r="DF33" s="162">
        <f t="shared" si="126"/>
        <v>0</v>
      </c>
      <c r="DG33" s="162">
        <f t="shared" si="126"/>
        <v>0</v>
      </c>
      <c r="DH33" s="162">
        <f t="shared" si="126"/>
        <v>0</v>
      </c>
      <c r="DI33" s="162">
        <f t="shared" si="126"/>
        <v>0</v>
      </c>
      <c r="DJ33" s="162">
        <f t="shared" si="126"/>
        <v>0</v>
      </c>
      <c r="DK33" s="162">
        <f t="shared" si="126"/>
        <v>0</v>
      </c>
      <c r="DL33" s="162">
        <f t="shared" si="126"/>
        <v>0</v>
      </c>
      <c r="DM33" s="162">
        <f t="shared" si="126"/>
        <v>0</v>
      </c>
      <c r="DN33" s="162">
        <f t="shared" si="126"/>
        <v>0</v>
      </c>
      <c r="DO33" s="162">
        <f t="shared" si="126"/>
        <v>0</v>
      </c>
      <c r="DP33" s="162">
        <f t="shared" si="126"/>
        <v>0</v>
      </c>
      <c r="DQ33" s="162">
        <f t="shared" si="126"/>
        <v>0</v>
      </c>
      <c r="DR33" s="162">
        <f t="shared" si="126"/>
        <v>0</v>
      </c>
      <c r="DS33" s="162">
        <f t="shared" si="126"/>
        <v>0</v>
      </c>
      <c r="DT33" s="162">
        <f t="shared" si="126"/>
        <v>0</v>
      </c>
      <c r="DU33" s="162">
        <f t="shared" si="126"/>
        <v>0</v>
      </c>
      <c r="DV33" s="162">
        <f t="shared" si="126"/>
        <v>0</v>
      </c>
      <c r="DW33" s="162">
        <f t="shared" si="126"/>
        <v>0</v>
      </c>
      <c r="DX33" s="162">
        <f t="shared" si="126"/>
        <v>0</v>
      </c>
      <c r="DY33" s="162">
        <f t="shared" si="126"/>
        <v>0</v>
      </c>
      <c r="DZ33" s="162">
        <f t="shared" si="126"/>
        <v>0</v>
      </c>
      <c r="EA33" s="162">
        <f t="shared" si="126"/>
        <v>0</v>
      </c>
      <c r="EB33" s="162">
        <f t="shared" si="126"/>
        <v>0</v>
      </c>
      <c r="EC33" s="162">
        <f t="shared" si="126"/>
        <v>0</v>
      </c>
      <c r="ED33" s="162">
        <f t="shared" si="126"/>
        <v>0</v>
      </c>
      <c r="EE33" s="162">
        <f t="shared" si="126"/>
        <v>0</v>
      </c>
      <c r="EF33" s="162">
        <f t="shared" si="126"/>
        <v>0</v>
      </c>
      <c r="EG33" s="162">
        <f t="shared" si="126"/>
        <v>0</v>
      </c>
      <c r="EH33" s="162">
        <f t="shared" si="126"/>
        <v>0</v>
      </c>
      <c r="EI33" s="162">
        <f t="shared" si="126"/>
        <v>0</v>
      </c>
      <c r="EJ33" s="162">
        <f t="shared" si="126"/>
        <v>0</v>
      </c>
      <c r="EK33" s="162">
        <f t="shared" si="126"/>
        <v>0</v>
      </c>
      <c r="EL33" s="162">
        <f t="shared" si="126"/>
        <v>0</v>
      </c>
      <c r="EM33" s="162">
        <f t="shared" si="126"/>
        <v>0</v>
      </c>
      <c r="EN33" s="162">
        <f t="shared" si="126"/>
        <v>0</v>
      </c>
      <c r="EO33" s="162">
        <f t="shared" si="126"/>
        <v>0</v>
      </c>
      <c r="EP33" s="162">
        <f t="shared" si="126"/>
        <v>0</v>
      </c>
      <c r="EQ33" s="162">
        <f t="shared" si="126"/>
        <v>0</v>
      </c>
      <c r="ER33" s="162">
        <f t="shared" si="126"/>
        <v>0</v>
      </c>
      <c r="ES33" s="162">
        <f t="shared" si="126"/>
        <v>0</v>
      </c>
      <c r="ET33" s="162">
        <f t="shared" si="126"/>
        <v>0</v>
      </c>
      <c r="EU33" s="162">
        <f t="shared" si="13"/>
        <v>0</v>
      </c>
      <c r="EV33" s="162">
        <f t="shared" ref="EV33:GQ33" si="127">BB33-CY33</f>
        <v>0</v>
      </c>
      <c r="EW33" s="162">
        <f t="shared" si="127"/>
        <v>0</v>
      </c>
      <c r="EX33" s="162">
        <f t="shared" si="127"/>
        <v>0</v>
      </c>
      <c r="EY33" s="162">
        <f t="shared" si="127"/>
        <v>0</v>
      </c>
      <c r="EZ33" s="162">
        <f t="shared" si="127"/>
        <v>0</v>
      </c>
      <c r="FA33" s="162">
        <f t="shared" si="127"/>
        <v>0</v>
      </c>
      <c r="FB33" s="162">
        <f t="shared" si="127"/>
        <v>0</v>
      </c>
      <c r="FC33" s="162">
        <f t="shared" si="127"/>
        <v>0</v>
      </c>
      <c r="FD33" s="162">
        <f t="shared" si="127"/>
        <v>0</v>
      </c>
      <c r="FE33" s="162">
        <f t="shared" si="127"/>
        <v>0</v>
      </c>
      <c r="FF33" s="162">
        <f t="shared" si="127"/>
        <v>0</v>
      </c>
      <c r="FG33" s="162">
        <f t="shared" si="127"/>
        <v>0</v>
      </c>
      <c r="FH33" s="162">
        <f t="shared" si="127"/>
        <v>0</v>
      </c>
      <c r="FI33" s="162">
        <f t="shared" si="127"/>
        <v>0</v>
      </c>
      <c r="FJ33" s="162">
        <f t="shared" si="127"/>
        <v>0</v>
      </c>
      <c r="FK33" s="162">
        <f t="shared" si="127"/>
        <v>0</v>
      </c>
      <c r="FL33" s="162">
        <f t="shared" si="127"/>
        <v>0</v>
      </c>
      <c r="FM33" s="162">
        <f t="shared" si="127"/>
        <v>0</v>
      </c>
      <c r="FN33" s="162">
        <f t="shared" si="127"/>
        <v>0</v>
      </c>
      <c r="FO33" s="162">
        <f t="shared" si="127"/>
        <v>0</v>
      </c>
      <c r="FP33" s="162">
        <f t="shared" si="127"/>
        <v>0</v>
      </c>
      <c r="FQ33" s="162">
        <f t="shared" si="127"/>
        <v>0</v>
      </c>
      <c r="FR33" s="162">
        <f t="shared" si="127"/>
        <v>0</v>
      </c>
      <c r="FS33" s="162">
        <f t="shared" si="127"/>
        <v>0</v>
      </c>
      <c r="FT33" s="162">
        <f t="shared" si="127"/>
        <v>0</v>
      </c>
      <c r="FU33" s="162">
        <f t="shared" si="127"/>
        <v>0</v>
      </c>
      <c r="FV33" s="162">
        <f t="shared" si="127"/>
        <v>0</v>
      </c>
      <c r="FW33" s="162">
        <f t="shared" si="127"/>
        <v>0</v>
      </c>
      <c r="FX33" s="162">
        <f t="shared" si="127"/>
        <v>0</v>
      </c>
      <c r="FY33" s="162">
        <f t="shared" si="127"/>
        <v>0</v>
      </c>
      <c r="FZ33" s="162">
        <f t="shared" si="127"/>
        <v>0</v>
      </c>
      <c r="GA33" s="162">
        <f t="shared" si="127"/>
        <v>0</v>
      </c>
      <c r="GB33" s="162">
        <f t="shared" si="127"/>
        <v>0</v>
      </c>
      <c r="GC33" s="162">
        <f t="shared" si="127"/>
        <v>0</v>
      </c>
      <c r="GD33" s="162">
        <f t="shared" si="127"/>
        <v>0</v>
      </c>
      <c r="GE33" s="162">
        <f t="shared" si="127"/>
        <v>0</v>
      </c>
      <c r="GF33" s="162">
        <f t="shared" si="127"/>
        <v>0</v>
      </c>
      <c r="GG33" s="162">
        <f t="shared" si="127"/>
        <v>0</v>
      </c>
      <c r="GH33" s="162">
        <f t="shared" si="127"/>
        <v>0</v>
      </c>
      <c r="GI33" s="162">
        <f t="shared" si="127"/>
        <v>0</v>
      </c>
      <c r="GJ33" s="162">
        <f t="shared" si="127"/>
        <v>0</v>
      </c>
      <c r="GK33" s="162">
        <f t="shared" si="127"/>
        <v>0</v>
      </c>
      <c r="GL33" s="162">
        <f t="shared" si="127"/>
        <v>0</v>
      </c>
      <c r="GM33" s="162">
        <f t="shared" si="127"/>
        <v>0</v>
      </c>
      <c r="GN33" s="162">
        <f t="shared" si="127"/>
        <v>0</v>
      </c>
      <c r="GO33" s="162">
        <f t="shared" si="127"/>
        <v>0</v>
      </c>
      <c r="GP33" s="162">
        <f t="shared" si="127"/>
        <v>0</v>
      </c>
      <c r="GQ33" s="162">
        <f t="shared" si="127"/>
        <v>0</v>
      </c>
      <c r="GR33" s="162">
        <f t="shared" si="15"/>
        <v>0</v>
      </c>
      <c r="GS33" s="162">
        <f t="shared" ref="GS33:IN33" si="128">E33-EV33</f>
        <v>0</v>
      </c>
      <c r="GT33" s="162">
        <f t="shared" si="128"/>
        <v>0</v>
      </c>
      <c r="GU33" s="162">
        <f t="shared" si="128"/>
        <v>0</v>
      </c>
      <c r="GV33" s="162">
        <f t="shared" si="128"/>
        <v>0</v>
      </c>
      <c r="GW33" s="162">
        <f t="shared" si="128"/>
        <v>0</v>
      </c>
      <c r="GX33" s="162">
        <f t="shared" si="128"/>
        <v>0</v>
      </c>
      <c r="GY33" s="162">
        <f t="shared" si="128"/>
        <v>0</v>
      </c>
      <c r="GZ33" s="162">
        <f t="shared" si="128"/>
        <v>0</v>
      </c>
      <c r="HA33" s="162">
        <f t="shared" si="128"/>
        <v>0</v>
      </c>
      <c r="HB33" s="162">
        <f t="shared" si="128"/>
        <v>0</v>
      </c>
      <c r="HC33" s="162">
        <f t="shared" si="128"/>
        <v>0</v>
      </c>
      <c r="HD33" s="162">
        <f t="shared" si="128"/>
        <v>0</v>
      </c>
      <c r="HE33" s="162">
        <f t="shared" si="128"/>
        <v>0</v>
      </c>
      <c r="HF33" s="162">
        <f t="shared" si="128"/>
        <v>0</v>
      </c>
      <c r="HG33" s="162">
        <f t="shared" si="128"/>
        <v>0</v>
      </c>
      <c r="HH33" s="162">
        <f t="shared" si="128"/>
        <v>0</v>
      </c>
      <c r="HI33" s="162">
        <f t="shared" si="128"/>
        <v>0</v>
      </c>
      <c r="HJ33" s="162">
        <f t="shared" si="128"/>
        <v>0</v>
      </c>
      <c r="HK33" s="162">
        <f t="shared" si="128"/>
        <v>0</v>
      </c>
      <c r="HL33" s="162">
        <f t="shared" si="128"/>
        <v>0</v>
      </c>
      <c r="HM33" s="162">
        <f t="shared" si="128"/>
        <v>0</v>
      </c>
      <c r="HN33" s="162">
        <f t="shared" si="128"/>
        <v>0</v>
      </c>
      <c r="HO33" s="162">
        <f t="shared" si="128"/>
        <v>0</v>
      </c>
      <c r="HP33" s="162">
        <f t="shared" si="128"/>
        <v>0</v>
      </c>
      <c r="HQ33" s="162">
        <f t="shared" si="128"/>
        <v>0</v>
      </c>
      <c r="HR33" s="162">
        <f t="shared" si="128"/>
        <v>0</v>
      </c>
      <c r="HS33" s="162">
        <f t="shared" si="128"/>
        <v>0</v>
      </c>
      <c r="HT33" s="162">
        <f t="shared" si="128"/>
        <v>0</v>
      </c>
      <c r="HU33" s="162">
        <f t="shared" si="128"/>
        <v>0</v>
      </c>
      <c r="HV33" s="162">
        <f t="shared" si="128"/>
        <v>0</v>
      </c>
      <c r="HW33" s="162">
        <f t="shared" si="128"/>
        <v>0</v>
      </c>
      <c r="HX33" s="162">
        <f t="shared" si="128"/>
        <v>0</v>
      </c>
      <c r="HY33" s="162">
        <f t="shared" si="128"/>
        <v>0</v>
      </c>
      <c r="HZ33" s="162">
        <f t="shared" si="128"/>
        <v>0</v>
      </c>
      <c r="IA33" s="162">
        <f t="shared" si="128"/>
        <v>0</v>
      </c>
      <c r="IB33" s="162">
        <f t="shared" si="128"/>
        <v>0</v>
      </c>
      <c r="IC33" s="162">
        <f t="shared" si="128"/>
        <v>0</v>
      </c>
      <c r="ID33" s="162">
        <f t="shared" si="128"/>
        <v>0</v>
      </c>
      <c r="IE33" s="162">
        <f t="shared" si="128"/>
        <v>0</v>
      </c>
      <c r="IF33" s="162">
        <f t="shared" si="128"/>
        <v>0</v>
      </c>
      <c r="IG33" s="162">
        <f t="shared" si="128"/>
        <v>0</v>
      </c>
      <c r="IH33" s="162">
        <f t="shared" si="128"/>
        <v>0</v>
      </c>
      <c r="II33" s="162">
        <f t="shared" si="128"/>
        <v>0</v>
      </c>
      <c r="IJ33" s="162">
        <f t="shared" si="128"/>
        <v>0</v>
      </c>
      <c r="IK33" s="162">
        <f t="shared" si="128"/>
        <v>0</v>
      </c>
      <c r="IL33" s="162">
        <f t="shared" si="128"/>
        <v>0</v>
      </c>
      <c r="IM33" s="162">
        <f t="shared" si="128"/>
        <v>0</v>
      </c>
      <c r="IN33" s="162">
        <f t="shared" si="128"/>
        <v>0</v>
      </c>
      <c r="IO33" s="162">
        <f t="shared" si="17"/>
        <v>0</v>
      </c>
      <c r="IP33" s="162">
        <f t="shared" si="23"/>
        <v>0</v>
      </c>
      <c r="IQ33" s="162">
        <f t="shared" ref="IQ33:KK33" si="129">MAX((MIN(CZ33+IP33,$IO$7))-GT33,0)</f>
        <v>0</v>
      </c>
      <c r="IR33" s="162">
        <f t="shared" si="129"/>
        <v>0</v>
      </c>
      <c r="IS33" s="162">
        <f t="shared" si="129"/>
        <v>0</v>
      </c>
      <c r="IT33" s="162">
        <f t="shared" si="129"/>
        <v>0</v>
      </c>
      <c r="IU33" s="162">
        <f t="shared" si="129"/>
        <v>0</v>
      </c>
      <c r="IV33" s="162">
        <f t="shared" si="129"/>
        <v>0</v>
      </c>
      <c r="IW33" s="162">
        <f t="shared" si="129"/>
        <v>0</v>
      </c>
      <c r="IX33" s="162">
        <f t="shared" si="129"/>
        <v>0</v>
      </c>
      <c r="IY33" s="162">
        <f t="shared" si="129"/>
        <v>0</v>
      </c>
      <c r="IZ33" s="162">
        <f t="shared" si="129"/>
        <v>0</v>
      </c>
      <c r="JA33" s="162">
        <f t="shared" si="129"/>
        <v>0</v>
      </c>
      <c r="JB33" s="162">
        <f t="shared" si="129"/>
        <v>0</v>
      </c>
      <c r="JC33" s="162">
        <f t="shared" si="129"/>
        <v>0</v>
      </c>
      <c r="JD33" s="162">
        <f t="shared" si="129"/>
        <v>0</v>
      </c>
      <c r="JE33" s="162">
        <f t="shared" si="129"/>
        <v>0</v>
      </c>
      <c r="JF33" s="162">
        <f t="shared" si="129"/>
        <v>0</v>
      </c>
      <c r="JG33" s="162">
        <f t="shared" si="129"/>
        <v>0</v>
      </c>
      <c r="JH33" s="162">
        <f t="shared" si="129"/>
        <v>0</v>
      </c>
      <c r="JI33" s="162">
        <f t="shared" si="129"/>
        <v>0</v>
      </c>
      <c r="JJ33" s="162">
        <f t="shared" si="129"/>
        <v>0</v>
      </c>
      <c r="JK33" s="162">
        <f t="shared" si="129"/>
        <v>0</v>
      </c>
      <c r="JL33" s="162">
        <f t="shared" si="129"/>
        <v>0</v>
      </c>
      <c r="JM33" s="162">
        <f t="shared" si="129"/>
        <v>0</v>
      </c>
      <c r="JN33" s="162">
        <f t="shared" si="129"/>
        <v>0</v>
      </c>
      <c r="JO33" s="162">
        <f t="shared" si="129"/>
        <v>0</v>
      </c>
      <c r="JP33" s="162">
        <f t="shared" si="129"/>
        <v>0</v>
      </c>
      <c r="JQ33" s="162">
        <f t="shared" si="129"/>
        <v>0</v>
      </c>
      <c r="JR33" s="162">
        <f t="shared" si="129"/>
        <v>0</v>
      </c>
      <c r="JS33" s="162">
        <f t="shared" si="129"/>
        <v>0</v>
      </c>
      <c r="JT33" s="162">
        <f t="shared" si="129"/>
        <v>0</v>
      </c>
      <c r="JU33" s="162">
        <f t="shared" si="129"/>
        <v>0</v>
      </c>
      <c r="JV33" s="162">
        <f t="shared" si="129"/>
        <v>0</v>
      </c>
      <c r="JW33" s="162">
        <f t="shared" si="129"/>
        <v>0</v>
      </c>
      <c r="JX33" s="162">
        <f t="shared" si="129"/>
        <v>0</v>
      </c>
      <c r="JY33" s="162">
        <f t="shared" si="129"/>
        <v>0</v>
      </c>
      <c r="JZ33" s="162">
        <f t="shared" si="129"/>
        <v>0</v>
      </c>
      <c r="KA33" s="162">
        <f t="shared" si="129"/>
        <v>0</v>
      </c>
      <c r="KB33" s="162">
        <f t="shared" si="129"/>
        <v>0</v>
      </c>
      <c r="KC33" s="162">
        <f t="shared" si="129"/>
        <v>0</v>
      </c>
      <c r="KD33" s="162">
        <f t="shared" si="129"/>
        <v>0</v>
      </c>
      <c r="KE33" s="162">
        <f t="shared" si="129"/>
        <v>0</v>
      </c>
      <c r="KF33" s="162">
        <f t="shared" si="129"/>
        <v>0</v>
      </c>
      <c r="KG33" s="162">
        <f t="shared" si="129"/>
        <v>0</v>
      </c>
      <c r="KH33" s="162">
        <f t="shared" si="129"/>
        <v>0</v>
      </c>
      <c r="KI33" s="162">
        <f t="shared" si="129"/>
        <v>0</v>
      </c>
      <c r="KJ33" s="162">
        <f t="shared" si="129"/>
        <v>0</v>
      </c>
      <c r="KK33" s="162">
        <f t="shared" si="129"/>
        <v>0</v>
      </c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</row>
    <row r="34" ht="14.25" customHeight="1" spans="1:326" x14ac:dyDescent="0.25">
      <c r="A34" s="1">
        <v>1</v>
      </c>
      <c r="B34" s="1">
        <f t="shared" ref="B34:C34" si="130">B33+1</f>
        <v>24</v>
      </c>
      <c r="C34" s="232">
        <f t="shared" si="130"/>
        <v>43489</v>
      </c>
      <c r="D34" s="162">
        <f t="shared" si="9"/>
        <v>0</v>
      </c>
      <c r="E34" s="162">
        <f>(SUMIFS(Profile!$F$2:$F$17521,Profile!$B$2:$B$17521,$B34,Profile!$C$2:$C$17521,E$8))*$C$6</f>
        <v>0</v>
      </c>
      <c r="F34" s="162">
        <f>(SUMIFS(Profile!$F$2:$F$17521,Profile!$B$2:$B$17521,$B34,Profile!$C$2:$C$17521,F$8))*$C$6</f>
        <v>0</v>
      </c>
      <c r="G34" s="162">
        <f>(SUMIFS(Profile!$F$2:$F$17521,Profile!$B$2:$B$17521,$B34,Profile!$C$2:$C$17521,G$8))*$C$6</f>
        <v>0</v>
      </c>
      <c r="H34" s="162">
        <f>(SUMIFS(Profile!$F$2:$F$17521,Profile!$B$2:$B$17521,$B34,Profile!$C$2:$C$17521,H$8))*$C$6</f>
        <v>0</v>
      </c>
      <c r="I34" s="162">
        <f>(SUMIFS(Profile!$F$2:$F$17521,Profile!$B$2:$B$17521,$B34,Profile!$C$2:$C$17521,I$8))*$C$6</f>
        <v>0</v>
      </c>
      <c r="J34" s="162">
        <f>(SUMIFS(Profile!$F$2:$F$17521,Profile!$B$2:$B$17521,$B34,Profile!$C$2:$C$17521,J$8))*$C$6</f>
        <v>0</v>
      </c>
      <c r="K34" s="162">
        <f>(SUMIFS(Profile!$F$2:$F$17521,Profile!$B$2:$B$17521,$B34,Profile!$C$2:$C$17521,K$8))*$C$6</f>
        <v>0</v>
      </c>
      <c r="L34" s="162">
        <f>(SUMIFS(Profile!$F$2:$F$17521,Profile!$B$2:$B$17521,$B34,Profile!$C$2:$C$17521,L$8))*$C$6</f>
        <v>0</v>
      </c>
      <c r="M34" s="162">
        <f>(SUMIFS(Profile!$F$2:$F$17521,Profile!$B$2:$B$17521,$B34,Profile!$C$2:$C$17521,M$8))*$C$6</f>
        <v>0</v>
      </c>
      <c r="N34" s="162">
        <f>(SUMIFS(Profile!$F$2:$F$17521,Profile!$B$2:$B$17521,$B34,Profile!$C$2:$C$17521,N$8))*$C$6</f>
        <v>0</v>
      </c>
      <c r="O34" s="162">
        <f>(SUMIFS(Profile!$F$2:$F$17521,Profile!$B$2:$B$17521,$B34,Profile!$C$2:$C$17521,O$8))*$C$6</f>
        <v>0</v>
      </c>
      <c r="P34" s="162">
        <f>(SUMIFS(Profile!$F$2:$F$17521,Profile!$B$2:$B$17521,$B34,Profile!$C$2:$C$17521,P$8))*$C$6</f>
        <v>0</v>
      </c>
      <c r="Q34" s="162">
        <f>(SUMIFS(Profile!$F$2:$F$17521,Profile!$B$2:$B$17521,$B34,Profile!$C$2:$C$17521,Q$8))*$C$6</f>
        <v>0</v>
      </c>
      <c r="R34" s="162">
        <f>(SUMIFS(Profile!$F$2:$F$17521,Profile!$B$2:$B$17521,$B34,Profile!$C$2:$C$17521,R$8))*$C$6</f>
        <v>0</v>
      </c>
      <c r="S34" s="162">
        <f>(SUMIFS(Profile!$F$2:$F$17521,Profile!$B$2:$B$17521,$B34,Profile!$C$2:$C$17521,S$8))*$C$6</f>
        <v>0</v>
      </c>
      <c r="T34" s="162">
        <f>(SUMIFS(Profile!$F$2:$F$17521,Profile!$B$2:$B$17521,$B34,Profile!$C$2:$C$17521,T$8))*$C$6</f>
        <v>0</v>
      </c>
      <c r="U34" s="162">
        <f>(SUMIFS(Profile!$F$2:$F$17521,Profile!$B$2:$B$17521,$B34,Profile!$C$2:$C$17521,U$8))*$C$6</f>
        <v>0</v>
      </c>
      <c r="V34" s="162">
        <f>(SUMIFS(Profile!$F$2:$F$17521,Profile!$B$2:$B$17521,$B34,Profile!$C$2:$C$17521,V$8))*$C$6</f>
        <v>0</v>
      </c>
      <c r="W34" s="162">
        <f>(SUMIFS(Profile!$F$2:$F$17521,Profile!$B$2:$B$17521,$B34,Profile!$C$2:$C$17521,W$8))*$C$6</f>
        <v>0</v>
      </c>
      <c r="X34" s="162">
        <f>(SUMIFS(Profile!$F$2:$F$17521,Profile!$B$2:$B$17521,$B34,Profile!$C$2:$C$17521,X$8))*$C$6</f>
        <v>0</v>
      </c>
      <c r="Y34" s="162">
        <f>(SUMIFS(Profile!$F$2:$F$17521,Profile!$B$2:$B$17521,$B34,Profile!$C$2:$C$17521,Y$8))*$C$6</f>
        <v>0</v>
      </c>
      <c r="Z34" s="162">
        <f>(SUMIFS(Profile!$F$2:$F$17521,Profile!$B$2:$B$17521,$B34,Profile!$C$2:$C$17521,Z$8))*$C$6</f>
        <v>0</v>
      </c>
      <c r="AA34" s="162">
        <f>(SUMIFS(Profile!$F$2:$F$17521,Profile!$B$2:$B$17521,$B34,Profile!$C$2:$C$17521,AA$8))*$C$6</f>
        <v>0</v>
      </c>
      <c r="AB34" s="162">
        <f>(SUMIFS(Profile!$F$2:$F$17521,Profile!$B$2:$B$17521,$B34,Profile!$C$2:$C$17521,AB$8))*$C$6</f>
        <v>0</v>
      </c>
      <c r="AC34" s="162">
        <f>(SUMIFS(Profile!$F$2:$F$17521,Profile!$B$2:$B$17521,$B34,Profile!$C$2:$C$17521,AC$8))*$C$6</f>
        <v>0</v>
      </c>
      <c r="AD34" s="162">
        <f>(SUMIFS(Profile!$F$2:$F$17521,Profile!$B$2:$B$17521,$B34,Profile!$C$2:$C$17521,AD$8))*$C$6</f>
        <v>0</v>
      </c>
      <c r="AE34" s="162">
        <f>(SUMIFS(Profile!$F$2:$F$17521,Profile!$B$2:$B$17521,$B34,Profile!$C$2:$C$17521,AE$8))*$C$6</f>
        <v>0</v>
      </c>
      <c r="AF34" s="162">
        <f>(SUMIFS(Profile!$F$2:$F$17521,Profile!$B$2:$B$17521,$B34,Profile!$C$2:$C$17521,AF$8))*$C$6</f>
        <v>0</v>
      </c>
      <c r="AG34" s="162">
        <f>(SUMIFS(Profile!$F$2:$F$17521,Profile!$B$2:$B$17521,$B34,Profile!$C$2:$C$17521,AG$8))*$C$6</f>
        <v>0</v>
      </c>
      <c r="AH34" s="162">
        <f>(SUMIFS(Profile!$F$2:$F$17521,Profile!$B$2:$B$17521,$B34,Profile!$C$2:$C$17521,AH$8))*$C$6</f>
        <v>0</v>
      </c>
      <c r="AI34" s="162">
        <f>(SUMIFS(Profile!$F$2:$F$17521,Profile!$B$2:$B$17521,$B34,Profile!$C$2:$C$17521,AI$8))*$C$6</f>
        <v>0</v>
      </c>
      <c r="AJ34" s="162">
        <f>(SUMIFS(Profile!$F$2:$F$17521,Profile!$B$2:$B$17521,$B34,Profile!$C$2:$C$17521,AJ$8))*$C$6</f>
        <v>0</v>
      </c>
      <c r="AK34" s="162">
        <f>(SUMIFS(Profile!$F$2:$F$17521,Profile!$B$2:$B$17521,$B34,Profile!$C$2:$C$17521,AK$8))*$C$6</f>
        <v>0</v>
      </c>
      <c r="AL34" s="162">
        <f>(SUMIFS(Profile!$F$2:$F$17521,Profile!$B$2:$B$17521,$B34,Profile!$C$2:$C$17521,AL$8))*$C$6</f>
        <v>0</v>
      </c>
      <c r="AM34" s="162">
        <f>(SUMIFS(Profile!$F$2:$F$17521,Profile!$B$2:$B$17521,$B34,Profile!$C$2:$C$17521,AM$8))*$C$6</f>
        <v>0</v>
      </c>
      <c r="AN34" s="162">
        <f>(SUMIFS(Profile!$F$2:$F$17521,Profile!$B$2:$B$17521,$B34,Profile!$C$2:$C$17521,AN$8))*$C$6</f>
        <v>0</v>
      </c>
      <c r="AO34" s="162">
        <f>(SUMIFS(Profile!$F$2:$F$17521,Profile!$B$2:$B$17521,$B34,Profile!$C$2:$C$17521,AO$8))*$C$6</f>
        <v>0</v>
      </c>
      <c r="AP34" s="162">
        <f>(SUMIFS(Profile!$F$2:$F$17521,Profile!$B$2:$B$17521,$B34,Profile!$C$2:$C$17521,AP$8))*$C$6</f>
        <v>0</v>
      </c>
      <c r="AQ34" s="162">
        <f>(SUMIFS(Profile!$F$2:$F$17521,Profile!$B$2:$B$17521,$B34,Profile!$C$2:$C$17521,AQ$8))*$C$6</f>
        <v>0</v>
      </c>
      <c r="AR34" s="162">
        <f>(SUMIFS(Profile!$F$2:$F$17521,Profile!$B$2:$B$17521,$B34,Profile!$C$2:$C$17521,AR$8))*$C$6</f>
        <v>0</v>
      </c>
      <c r="AS34" s="162">
        <f>(SUMIFS(Profile!$F$2:$F$17521,Profile!$B$2:$B$17521,$B34,Profile!$C$2:$C$17521,AS$8))*$C$6</f>
        <v>0</v>
      </c>
      <c r="AT34" s="162">
        <f>(SUMIFS(Profile!$F$2:$F$17521,Profile!$B$2:$B$17521,$B34,Profile!$C$2:$C$17521,AT$8))*$C$6</f>
        <v>0</v>
      </c>
      <c r="AU34" s="162">
        <f>(SUMIFS(Profile!$F$2:$F$17521,Profile!$B$2:$B$17521,$B34,Profile!$C$2:$C$17521,AU$8))*$C$6</f>
        <v>0</v>
      </c>
      <c r="AV34" s="162">
        <f>(SUMIFS(Profile!$F$2:$F$17521,Profile!$B$2:$B$17521,$B34,Profile!$C$2:$C$17521,AV$8))*$C$6</f>
        <v>0</v>
      </c>
      <c r="AW34" s="162">
        <f>(SUMIFS(Profile!$F$2:$F$17521,Profile!$B$2:$B$17521,$B34,Profile!$C$2:$C$17521,AW$8))*$C$6</f>
        <v>0</v>
      </c>
      <c r="AX34" s="162">
        <f>(SUMIFS(Profile!$F$2:$F$17521,Profile!$B$2:$B$17521,$B34,Profile!$C$2:$C$17521,AX$8))*$C$6</f>
        <v>0</v>
      </c>
      <c r="AY34" s="162">
        <f>(SUMIFS(Profile!$F$2:$F$17521,Profile!$B$2:$B$17521,$B34,Profile!$C$2:$C$17521,AY$8))*$C$6</f>
        <v>0</v>
      </c>
      <c r="AZ34" s="162">
        <f>(SUMIFS(Profile!$F$2:$F$17521,Profile!$B$2:$B$17521,$B34,Profile!$C$2:$C$17521,AZ$8))*$C$6</f>
        <v>0</v>
      </c>
      <c r="BA34" s="162">
        <f t="shared" si="10"/>
        <v>0</v>
      </c>
      <c r="BB34" s="162">
        <f>(SUMIFS(Profile!$E$2:$E$17521,Profile!$B$2:$B$17521,$B34,Profile!$C$2:$C$17521,BB$8))*$C$9</f>
        <v>0</v>
      </c>
      <c r="BC34" s="162">
        <f>(SUMIFS(Profile!$E$2:$E$17521,Profile!$B$2:$B$17521,$B34,Profile!$C$2:$C$17521,BC$8))*$C$9</f>
        <v>0</v>
      </c>
      <c r="BD34" s="162">
        <f>(SUMIFS(Profile!$E$2:$E$17521,Profile!$B$2:$B$17521,$B34,Profile!$C$2:$C$17521,BD$8))*$C$9</f>
        <v>0</v>
      </c>
      <c r="BE34" s="162">
        <f>(SUMIFS(Profile!$E$2:$E$17521,Profile!$B$2:$B$17521,$B34,Profile!$C$2:$C$17521,BE$8))*$C$9</f>
        <v>0</v>
      </c>
      <c r="BF34" s="162">
        <f>(SUMIFS(Profile!$E$2:$E$17521,Profile!$B$2:$B$17521,$B34,Profile!$C$2:$C$17521,BF$8))*$C$9</f>
        <v>0</v>
      </c>
      <c r="BG34" s="162">
        <f>(SUMIFS(Profile!$E$2:$E$17521,Profile!$B$2:$B$17521,$B34,Profile!$C$2:$C$17521,BG$8))*$C$9</f>
        <v>0</v>
      </c>
      <c r="BH34" s="162">
        <f>(SUMIFS(Profile!$E$2:$E$17521,Profile!$B$2:$B$17521,$B34,Profile!$C$2:$C$17521,BH$8))*$C$9</f>
        <v>0</v>
      </c>
      <c r="BI34" s="162">
        <f>(SUMIFS(Profile!$E$2:$E$17521,Profile!$B$2:$B$17521,$B34,Profile!$C$2:$C$17521,BI$8))*$C$9</f>
        <v>0</v>
      </c>
      <c r="BJ34" s="162">
        <f>(SUMIFS(Profile!$E$2:$E$17521,Profile!$B$2:$B$17521,$B34,Profile!$C$2:$C$17521,BJ$8))*$C$9</f>
        <v>0</v>
      </c>
      <c r="BK34" s="162">
        <f>(SUMIFS(Profile!$E$2:$E$17521,Profile!$B$2:$B$17521,$B34,Profile!$C$2:$C$17521,BK$8))*$C$9</f>
        <v>0</v>
      </c>
      <c r="BL34" s="162">
        <f>(SUMIFS(Profile!$E$2:$E$17521,Profile!$B$2:$B$17521,$B34,Profile!$C$2:$C$17521,BL$8))*$C$9</f>
        <v>0</v>
      </c>
      <c r="BM34" s="162">
        <f>(SUMIFS(Profile!$E$2:$E$17521,Profile!$B$2:$B$17521,$B34,Profile!$C$2:$C$17521,BM$8))*$C$9</f>
        <v>0</v>
      </c>
      <c r="BN34" s="162">
        <f>(SUMIFS(Profile!$E$2:$E$17521,Profile!$B$2:$B$17521,$B34,Profile!$C$2:$C$17521,BN$8))*$C$9</f>
        <v>0</v>
      </c>
      <c r="BO34" s="162">
        <f>(SUMIFS(Profile!$E$2:$E$17521,Profile!$B$2:$B$17521,$B34,Profile!$C$2:$C$17521,BO$8))*$C$9</f>
        <v>0</v>
      </c>
      <c r="BP34" s="162">
        <f>(SUMIFS(Profile!$E$2:$E$17521,Profile!$B$2:$B$17521,$B34,Profile!$C$2:$C$17521,BP$8))*$C$9</f>
        <v>0</v>
      </c>
      <c r="BQ34" s="162">
        <f>(SUMIFS(Profile!$E$2:$E$17521,Profile!$B$2:$B$17521,$B34,Profile!$C$2:$C$17521,BQ$8))*$C$9</f>
        <v>0</v>
      </c>
      <c r="BR34" s="162">
        <f>(SUMIFS(Profile!$E$2:$E$17521,Profile!$B$2:$B$17521,$B34,Profile!$C$2:$C$17521,BR$8))*$C$9</f>
        <v>0</v>
      </c>
      <c r="BS34" s="162">
        <f>(SUMIFS(Profile!$E$2:$E$17521,Profile!$B$2:$B$17521,$B34,Profile!$C$2:$C$17521,BS$8))*$C$9</f>
        <v>0</v>
      </c>
      <c r="BT34" s="162">
        <f>(SUMIFS(Profile!$E$2:$E$17521,Profile!$B$2:$B$17521,$B34,Profile!$C$2:$C$17521,BT$8))*$C$9</f>
        <v>0</v>
      </c>
      <c r="BU34" s="162">
        <f>(SUMIFS(Profile!$E$2:$E$17521,Profile!$B$2:$B$17521,$B34,Profile!$C$2:$C$17521,BU$8))*$C$9</f>
        <v>0</v>
      </c>
      <c r="BV34" s="162">
        <f>(SUMIFS(Profile!$E$2:$E$17521,Profile!$B$2:$B$17521,$B34,Profile!$C$2:$C$17521,BV$8))*$C$9</f>
        <v>0</v>
      </c>
      <c r="BW34" s="162">
        <f>(SUMIFS(Profile!$E$2:$E$17521,Profile!$B$2:$B$17521,$B34,Profile!$C$2:$C$17521,BW$8))*$C$9</f>
        <v>0</v>
      </c>
      <c r="BX34" s="162">
        <f>(SUMIFS(Profile!$E$2:$E$17521,Profile!$B$2:$B$17521,$B34,Profile!$C$2:$C$17521,BX$8))*$C$9</f>
        <v>0</v>
      </c>
      <c r="BY34" s="162">
        <f>(SUMIFS(Profile!$E$2:$E$17521,Profile!$B$2:$B$17521,$B34,Profile!$C$2:$C$17521,BY$8))*$C$9</f>
        <v>0</v>
      </c>
      <c r="BZ34" s="162">
        <f>(SUMIFS(Profile!$E$2:$E$17521,Profile!$B$2:$B$17521,$B34,Profile!$C$2:$C$17521,BZ$8))*$C$9</f>
        <v>0</v>
      </c>
      <c r="CA34" s="162">
        <f>(SUMIFS(Profile!$E$2:$E$17521,Profile!$B$2:$B$17521,$B34,Profile!$C$2:$C$17521,CA$8))*$C$9</f>
        <v>0</v>
      </c>
      <c r="CB34" s="162">
        <f>(SUMIFS(Profile!$E$2:$E$17521,Profile!$B$2:$B$17521,$B34,Profile!$C$2:$C$17521,CB$8))*$C$9</f>
        <v>0</v>
      </c>
      <c r="CC34" s="162">
        <f>(SUMIFS(Profile!$E$2:$E$17521,Profile!$B$2:$B$17521,$B34,Profile!$C$2:$C$17521,CC$8))*$C$9</f>
        <v>0</v>
      </c>
      <c r="CD34" s="162">
        <f>(SUMIFS(Profile!$E$2:$E$17521,Profile!$B$2:$B$17521,$B34,Profile!$C$2:$C$17521,CD$8))*$C$9</f>
        <v>0</v>
      </c>
      <c r="CE34" s="162">
        <f>(SUMIFS(Profile!$E$2:$E$17521,Profile!$B$2:$B$17521,$B34,Profile!$C$2:$C$17521,CE$8))*$C$9</f>
        <v>0</v>
      </c>
      <c r="CF34" s="162">
        <f>(SUMIFS(Profile!$E$2:$E$17521,Profile!$B$2:$B$17521,$B34,Profile!$C$2:$C$17521,CF$8))*$C$9</f>
        <v>0</v>
      </c>
      <c r="CG34" s="162">
        <f>(SUMIFS(Profile!$E$2:$E$17521,Profile!$B$2:$B$17521,$B34,Profile!$C$2:$C$17521,CG$8))*$C$9</f>
        <v>0</v>
      </c>
      <c r="CH34" s="162">
        <f>(SUMIFS(Profile!$E$2:$E$17521,Profile!$B$2:$B$17521,$B34,Profile!$C$2:$C$17521,CH$8))*$C$9</f>
        <v>0</v>
      </c>
      <c r="CI34" s="162">
        <f>(SUMIFS(Profile!$E$2:$E$17521,Profile!$B$2:$B$17521,$B34,Profile!$C$2:$C$17521,CI$8))*$C$9</f>
        <v>0</v>
      </c>
      <c r="CJ34" s="162">
        <f>(SUMIFS(Profile!$E$2:$E$17521,Profile!$B$2:$B$17521,$B34,Profile!$C$2:$C$17521,CJ$8))*$C$9</f>
        <v>0</v>
      </c>
      <c r="CK34" s="162">
        <f>(SUMIFS(Profile!$E$2:$E$17521,Profile!$B$2:$B$17521,$B34,Profile!$C$2:$C$17521,CK$8))*$C$9</f>
        <v>0</v>
      </c>
      <c r="CL34" s="162">
        <f>(SUMIFS(Profile!$E$2:$E$17521,Profile!$B$2:$B$17521,$B34,Profile!$C$2:$C$17521,CL$8))*$C$9</f>
        <v>0</v>
      </c>
      <c r="CM34" s="162">
        <f>(SUMIFS(Profile!$E$2:$E$17521,Profile!$B$2:$B$17521,$B34,Profile!$C$2:$C$17521,CM$8))*$C$9</f>
        <v>0</v>
      </c>
      <c r="CN34" s="162">
        <f>(SUMIFS(Profile!$E$2:$E$17521,Profile!$B$2:$B$17521,$B34,Profile!$C$2:$C$17521,CN$8))*$C$9</f>
        <v>0</v>
      </c>
      <c r="CO34" s="162">
        <f>(SUMIFS(Profile!$E$2:$E$17521,Profile!$B$2:$B$17521,$B34,Profile!$C$2:$C$17521,CO$8))*$C$9</f>
        <v>0</v>
      </c>
      <c r="CP34" s="162">
        <f>(SUMIFS(Profile!$E$2:$E$17521,Profile!$B$2:$B$17521,$B34,Profile!$C$2:$C$17521,CP$8))*$C$9</f>
        <v>0</v>
      </c>
      <c r="CQ34" s="162">
        <f>(SUMIFS(Profile!$E$2:$E$17521,Profile!$B$2:$B$17521,$B34,Profile!$C$2:$C$17521,CQ$8))*$C$9</f>
        <v>0</v>
      </c>
      <c r="CR34" s="162">
        <f>(SUMIFS(Profile!$E$2:$E$17521,Profile!$B$2:$B$17521,$B34,Profile!$C$2:$C$17521,CR$8))*$C$9</f>
        <v>0</v>
      </c>
      <c r="CS34" s="162">
        <f>(SUMIFS(Profile!$E$2:$E$17521,Profile!$B$2:$B$17521,$B34,Profile!$C$2:$C$17521,CS$8))*$C$9</f>
        <v>0</v>
      </c>
      <c r="CT34" s="162">
        <f>(SUMIFS(Profile!$E$2:$E$17521,Profile!$B$2:$B$17521,$B34,Profile!$C$2:$C$17521,CT$8))*$C$9</f>
        <v>0</v>
      </c>
      <c r="CU34" s="162">
        <f>(SUMIFS(Profile!$E$2:$E$17521,Profile!$B$2:$B$17521,$B34,Profile!$C$2:$C$17521,CU$8))*$C$9</f>
        <v>0</v>
      </c>
      <c r="CV34" s="162">
        <f>(SUMIFS(Profile!$E$2:$E$17521,Profile!$B$2:$B$17521,$B34,Profile!$C$2:$C$17521,CV$8))*$C$9</f>
        <v>0</v>
      </c>
      <c r="CW34" s="162">
        <f>(SUMIFS(Profile!$E$2:$E$17521,Profile!$B$2:$B$17521,$B34,Profile!$C$2:$C$17521,CW$8))*$C$9</f>
        <v>0</v>
      </c>
      <c r="CX34" s="162">
        <f t="shared" si="11"/>
        <v>0</v>
      </c>
      <c r="CY34" s="162">
        <f t="shared" ref="CY34:ET34" si="131">MAX(BB34-E34,0)</f>
        <v>0</v>
      </c>
      <c r="CZ34" s="162">
        <f t="shared" si="131"/>
        <v>0</v>
      </c>
      <c r="DA34" s="162">
        <f t="shared" si="131"/>
        <v>0</v>
      </c>
      <c r="DB34" s="162">
        <f t="shared" si="131"/>
        <v>0</v>
      </c>
      <c r="DC34" s="162">
        <f t="shared" si="131"/>
        <v>0</v>
      </c>
      <c r="DD34" s="162">
        <f t="shared" si="131"/>
        <v>0</v>
      </c>
      <c r="DE34" s="162">
        <f t="shared" si="131"/>
        <v>0</v>
      </c>
      <c r="DF34" s="162">
        <f t="shared" si="131"/>
        <v>0</v>
      </c>
      <c r="DG34" s="162">
        <f t="shared" si="131"/>
        <v>0</v>
      </c>
      <c r="DH34" s="162">
        <f t="shared" si="131"/>
        <v>0</v>
      </c>
      <c r="DI34" s="162">
        <f t="shared" si="131"/>
        <v>0</v>
      </c>
      <c r="DJ34" s="162">
        <f t="shared" si="131"/>
        <v>0</v>
      </c>
      <c r="DK34" s="162">
        <f t="shared" si="131"/>
        <v>0</v>
      </c>
      <c r="DL34" s="162">
        <f t="shared" si="131"/>
        <v>0</v>
      </c>
      <c r="DM34" s="162">
        <f t="shared" si="131"/>
        <v>0</v>
      </c>
      <c r="DN34" s="162">
        <f t="shared" si="131"/>
        <v>0</v>
      </c>
      <c r="DO34" s="162">
        <f t="shared" si="131"/>
        <v>0</v>
      </c>
      <c r="DP34" s="162">
        <f t="shared" si="131"/>
        <v>0</v>
      </c>
      <c r="DQ34" s="162">
        <f t="shared" si="131"/>
        <v>0</v>
      </c>
      <c r="DR34" s="162">
        <f t="shared" si="131"/>
        <v>0</v>
      </c>
      <c r="DS34" s="162">
        <f t="shared" si="131"/>
        <v>0</v>
      </c>
      <c r="DT34" s="162">
        <f t="shared" si="131"/>
        <v>0</v>
      </c>
      <c r="DU34" s="162">
        <f t="shared" si="131"/>
        <v>0</v>
      </c>
      <c r="DV34" s="162">
        <f t="shared" si="131"/>
        <v>0</v>
      </c>
      <c r="DW34" s="162">
        <f t="shared" si="131"/>
        <v>0</v>
      </c>
      <c r="DX34" s="162">
        <f t="shared" si="131"/>
        <v>0</v>
      </c>
      <c r="DY34" s="162">
        <f t="shared" si="131"/>
        <v>0</v>
      </c>
      <c r="DZ34" s="162">
        <f t="shared" si="131"/>
        <v>0</v>
      </c>
      <c r="EA34" s="162">
        <f t="shared" si="131"/>
        <v>0</v>
      </c>
      <c r="EB34" s="162">
        <f t="shared" si="131"/>
        <v>0</v>
      </c>
      <c r="EC34" s="162">
        <f t="shared" si="131"/>
        <v>0</v>
      </c>
      <c r="ED34" s="162">
        <f t="shared" si="131"/>
        <v>0</v>
      </c>
      <c r="EE34" s="162">
        <f t="shared" si="131"/>
        <v>0</v>
      </c>
      <c r="EF34" s="162">
        <f t="shared" si="131"/>
        <v>0</v>
      </c>
      <c r="EG34" s="162">
        <f t="shared" si="131"/>
        <v>0</v>
      </c>
      <c r="EH34" s="162">
        <f t="shared" si="131"/>
        <v>0</v>
      </c>
      <c r="EI34" s="162">
        <f t="shared" si="131"/>
        <v>0</v>
      </c>
      <c r="EJ34" s="162">
        <f t="shared" si="131"/>
        <v>0</v>
      </c>
      <c r="EK34" s="162">
        <f t="shared" si="131"/>
        <v>0</v>
      </c>
      <c r="EL34" s="162">
        <f t="shared" si="131"/>
        <v>0</v>
      </c>
      <c r="EM34" s="162">
        <f t="shared" si="131"/>
        <v>0</v>
      </c>
      <c r="EN34" s="162">
        <f t="shared" si="131"/>
        <v>0</v>
      </c>
      <c r="EO34" s="162">
        <f t="shared" si="131"/>
        <v>0</v>
      </c>
      <c r="EP34" s="162">
        <f t="shared" si="131"/>
        <v>0</v>
      </c>
      <c r="EQ34" s="162">
        <f t="shared" si="131"/>
        <v>0</v>
      </c>
      <c r="ER34" s="162">
        <f t="shared" si="131"/>
        <v>0</v>
      </c>
      <c r="ES34" s="162">
        <f t="shared" si="131"/>
        <v>0</v>
      </c>
      <c r="ET34" s="162">
        <f t="shared" si="131"/>
        <v>0</v>
      </c>
      <c r="EU34" s="162">
        <f t="shared" si="13"/>
        <v>0</v>
      </c>
      <c r="EV34" s="162">
        <f t="shared" ref="EV34:GQ34" si="132">BB34-CY34</f>
        <v>0</v>
      </c>
      <c r="EW34" s="162">
        <f t="shared" si="132"/>
        <v>0</v>
      </c>
      <c r="EX34" s="162">
        <f t="shared" si="132"/>
        <v>0</v>
      </c>
      <c r="EY34" s="162">
        <f t="shared" si="132"/>
        <v>0</v>
      </c>
      <c r="EZ34" s="162">
        <f t="shared" si="132"/>
        <v>0</v>
      </c>
      <c r="FA34" s="162">
        <f t="shared" si="132"/>
        <v>0</v>
      </c>
      <c r="FB34" s="162">
        <f t="shared" si="132"/>
        <v>0</v>
      </c>
      <c r="FC34" s="162">
        <f t="shared" si="132"/>
        <v>0</v>
      </c>
      <c r="FD34" s="162">
        <f t="shared" si="132"/>
        <v>0</v>
      </c>
      <c r="FE34" s="162">
        <f t="shared" si="132"/>
        <v>0</v>
      </c>
      <c r="FF34" s="162">
        <f t="shared" si="132"/>
        <v>0</v>
      </c>
      <c r="FG34" s="162">
        <f t="shared" si="132"/>
        <v>0</v>
      </c>
      <c r="FH34" s="162">
        <f t="shared" si="132"/>
        <v>0</v>
      </c>
      <c r="FI34" s="162">
        <f t="shared" si="132"/>
        <v>0</v>
      </c>
      <c r="FJ34" s="162">
        <f t="shared" si="132"/>
        <v>0</v>
      </c>
      <c r="FK34" s="162">
        <f t="shared" si="132"/>
        <v>0</v>
      </c>
      <c r="FL34" s="162">
        <f t="shared" si="132"/>
        <v>0</v>
      </c>
      <c r="FM34" s="162">
        <f t="shared" si="132"/>
        <v>0</v>
      </c>
      <c r="FN34" s="162">
        <f t="shared" si="132"/>
        <v>0</v>
      </c>
      <c r="FO34" s="162">
        <f t="shared" si="132"/>
        <v>0</v>
      </c>
      <c r="FP34" s="162">
        <f t="shared" si="132"/>
        <v>0</v>
      </c>
      <c r="FQ34" s="162">
        <f t="shared" si="132"/>
        <v>0</v>
      </c>
      <c r="FR34" s="162">
        <f t="shared" si="132"/>
        <v>0</v>
      </c>
      <c r="FS34" s="162">
        <f t="shared" si="132"/>
        <v>0</v>
      </c>
      <c r="FT34" s="162">
        <f t="shared" si="132"/>
        <v>0</v>
      </c>
      <c r="FU34" s="162">
        <f t="shared" si="132"/>
        <v>0</v>
      </c>
      <c r="FV34" s="162">
        <f t="shared" si="132"/>
        <v>0</v>
      </c>
      <c r="FW34" s="162">
        <f t="shared" si="132"/>
        <v>0</v>
      </c>
      <c r="FX34" s="162">
        <f t="shared" si="132"/>
        <v>0</v>
      </c>
      <c r="FY34" s="162">
        <f t="shared" si="132"/>
        <v>0</v>
      </c>
      <c r="FZ34" s="162">
        <f t="shared" si="132"/>
        <v>0</v>
      </c>
      <c r="GA34" s="162">
        <f t="shared" si="132"/>
        <v>0</v>
      </c>
      <c r="GB34" s="162">
        <f t="shared" si="132"/>
        <v>0</v>
      </c>
      <c r="GC34" s="162">
        <f t="shared" si="132"/>
        <v>0</v>
      </c>
      <c r="GD34" s="162">
        <f t="shared" si="132"/>
        <v>0</v>
      </c>
      <c r="GE34" s="162">
        <f t="shared" si="132"/>
        <v>0</v>
      </c>
      <c r="GF34" s="162">
        <f t="shared" si="132"/>
        <v>0</v>
      </c>
      <c r="GG34" s="162">
        <f t="shared" si="132"/>
        <v>0</v>
      </c>
      <c r="GH34" s="162">
        <f t="shared" si="132"/>
        <v>0</v>
      </c>
      <c r="GI34" s="162">
        <f t="shared" si="132"/>
        <v>0</v>
      </c>
      <c r="GJ34" s="162">
        <f t="shared" si="132"/>
        <v>0</v>
      </c>
      <c r="GK34" s="162">
        <f t="shared" si="132"/>
        <v>0</v>
      </c>
      <c r="GL34" s="162">
        <f t="shared" si="132"/>
        <v>0</v>
      </c>
      <c r="GM34" s="162">
        <f t="shared" si="132"/>
        <v>0</v>
      </c>
      <c r="GN34" s="162">
        <f t="shared" si="132"/>
        <v>0</v>
      </c>
      <c r="GO34" s="162">
        <f t="shared" si="132"/>
        <v>0</v>
      </c>
      <c r="GP34" s="162">
        <f t="shared" si="132"/>
        <v>0</v>
      </c>
      <c r="GQ34" s="162">
        <f t="shared" si="132"/>
        <v>0</v>
      </c>
      <c r="GR34" s="162">
        <f t="shared" si="15"/>
        <v>0</v>
      </c>
      <c r="GS34" s="162">
        <f t="shared" ref="GS34:IN34" si="133">E34-EV34</f>
        <v>0</v>
      </c>
      <c r="GT34" s="162">
        <f t="shared" si="133"/>
        <v>0</v>
      </c>
      <c r="GU34" s="162">
        <f t="shared" si="133"/>
        <v>0</v>
      </c>
      <c r="GV34" s="162">
        <f t="shared" si="133"/>
        <v>0</v>
      </c>
      <c r="GW34" s="162">
        <f t="shared" si="133"/>
        <v>0</v>
      </c>
      <c r="GX34" s="162">
        <f t="shared" si="133"/>
        <v>0</v>
      </c>
      <c r="GY34" s="162">
        <f t="shared" si="133"/>
        <v>0</v>
      </c>
      <c r="GZ34" s="162">
        <f t="shared" si="133"/>
        <v>0</v>
      </c>
      <c r="HA34" s="162">
        <f t="shared" si="133"/>
        <v>0</v>
      </c>
      <c r="HB34" s="162">
        <f t="shared" si="133"/>
        <v>0</v>
      </c>
      <c r="HC34" s="162">
        <f t="shared" si="133"/>
        <v>0</v>
      </c>
      <c r="HD34" s="162">
        <f t="shared" si="133"/>
        <v>0</v>
      </c>
      <c r="HE34" s="162">
        <f t="shared" si="133"/>
        <v>0</v>
      </c>
      <c r="HF34" s="162">
        <f t="shared" si="133"/>
        <v>0</v>
      </c>
      <c r="HG34" s="162">
        <f t="shared" si="133"/>
        <v>0</v>
      </c>
      <c r="HH34" s="162">
        <f t="shared" si="133"/>
        <v>0</v>
      </c>
      <c r="HI34" s="162">
        <f t="shared" si="133"/>
        <v>0</v>
      </c>
      <c r="HJ34" s="162">
        <f t="shared" si="133"/>
        <v>0</v>
      </c>
      <c r="HK34" s="162">
        <f t="shared" si="133"/>
        <v>0</v>
      </c>
      <c r="HL34" s="162">
        <f t="shared" si="133"/>
        <v>0</v>
      </c>
      <c r="HM34" s="162">
        <f t="shared" si="133"/>
        <v>0</v>
      </c>
      <c r="HN34" s="162">
        <f t="shared" si="133"/>
        <v>0</v>
      </c>
      <c r="HO34" s="162">
        <f t="shared" si="133"/>
        <v>0</v>
      </c>
      <c r="HP34" s="162">
        <f t="shared" si="133"/>
        <v>0</v>
      </c>
      <c r="HQ34" s="162">
        <f t="shared" si="133"/>
        <v>0</v>
      </c>
      <c r="HR34" s="162">
        <f t="shared" si="133"/>
        <v>0</v>
      </c>
      <c r="HS34" s="162">
        <f t="shared" si="133"/>
        <v>0</v>
      </c>
      <c r="HT34" s="162">
        <f t="shared" si="133"/>
        <v>0</v>
      </c>
      <c r="HU34" s="162">
        <f t="shared" si="133"/>
        <v>0</v>
      </c>
      <c r="HV34" s="162">
        <f t="shared" si="133"/>
        <v>0</v>
      </c>
      <c r="HW34" s="162">
        <f t="shared" si="133"/>
        <v>0</v>
      </c>
      <c r="HX34" s="162">
        <f t="shared" si="133"/>
        <v>0</v>
      </c>
      <c r="HY34" s="162">
        <f t="shared" si="133"/>
        <v>0</v>
      </c>
      <c r="HZ34" s="162">
        <f t="shared" si="133"/>
        <v>0</v>
      </c>
      <c r="IA34" s="162">
        <f t="shared" si="133"/>
        <v>0</v>
      </c>
      <c r="IB34" s="162">
        <f t="shared" si="133"/>
        <v>0</v>
      </c>
      <c r="IC34" s="162">
        <f t="shared" si="133"/>
        <v>0</v>
      </c>
      <c r="ID34" s="162">
        <f t="shared" si="133"/>
        <v>0</v>
      </c>
      <c r="IE34" s="162">
        <f t="shared" si="133"/>
        <v>0</v>
      </c>
      <c r="IF34" s="162">
        <f t="shared" si="133"/>
        <v>0</v>
      </c>
      <c r="IG34" s="162">
        <f t="shared" si="133"/>
        <v>0</v>
      </c>
      <c r="IH34" s="162">
        <f t="shared" si="133"/>
        <v>0</v>
      </c>
      <c r="II34" s="162">
        <f t="shared" si="133"/>
        <v>0</v>
      </c>
      <c r="IJ34" s="162">
        <f t="shared" si="133"/>
        <v>0</v>
      </c>
      <c r="IK34" s="162">
        <f t="shared" si="133"/>
        <v>0</v>
      </c>
      <c r="IL34" s="162">
        <f t="shared" si="133"/>
        <v>0</v>
      </c>
      <c r="IM34" s="162">
        <f t="shared" si="133"/>
        <v>0</v>
      </c>
      <c r="IN34" s="162">
        <f t="shared" si="133"/>
        <v>0</v>
      </c>
      <c r="IO34" s="162">
        <f t="shared" si="17"/>
        <v>0</v>
      </c>
      <c r="IP34" s="162">
        <f t="shared" si="23"/>
        <v>0</v>
      </c>
      <c r="IQ34" s="162">
        <f t="shared" ref="IQ34:KK34" si="134">MAX((MIN(CZ34+IP34,$IO$7))-GT34,0)</f>
        <v>0</v>
      </c>
      <c r="IR34" s="162">
        <f t="shared" si="134"/>
        <v>0</v>
      </c>
      <c r="IS34" s="162">
        <f t="shared" si="134"/>
        <v>0</v>
      </c>
      <c r="IT34" s="162">
        <f t="shared" si="134"/>
        <v>0</v>
      </c>
      <c r="IU34" s="162">
        <f t="shared" si="134"/>
        <v>0</v>
      </c>
      <c r="IV34" s="162">
        <f t="shared" si="134"/>
        <v>0</v>
      </c>
      <c r="IW34" s="162">
        <f t="shared" si="134"/>
        <v>0</v>
      </c>
      <c r="IX34" s="162">
        <f t="shared" si="134"/>
        <v>0</v>
      </c>
      <c r="IY34" s="162">
        <f t="shared" si="134"/>
        <v>0</v>
      </c>
      <c r="IZ34" s="162">
        <f t="shared" si="134"/>
        <v>0</v>
      </c>
      <c r="JA34" s="162">
        <f t="shared" si="134"/>
        <v>0</v>
      </c>
      <c r="JB34" s="162">
        <f t="shared" si="134"/>
        <v>0</v>
      </c>
      <c r="JC34" s="162">
        <f t="shared" si="134"/>
        <v>0</v>
      </c>
      <c r="JD34" s="162">
        <f t="shared" si="134"/>
        <v>0</v>
      </c>
      <c r="JE34" s="162">
        <f t="shared" si="134"/>
        <v>0</v>
      </c>
      <c r="JF34" s="162">
        <f t="shared" si="134"/>
        <v>0</v>
      </c>
      <c r="JG34" s="162">
        <f t="shared" si="134"/>
        <v>0</v>
      </c>
      <c r="JH34" s="162">
        <f t="shared" si="134"/>
        <v>0</v>
      </c>
      <c r="JI34" s="162">
        <f t="shared" si="134"/>
        <v>0</v>
      </c>
      <c r="JJ34" s="162">
        <f t="shared" si="134"/>
        <v>0</v>
      </c>
      <c r="JK34" s="162">
        <f t="shared" si="134"/>
        <v>0</v>
      </c>
      <c r="JL34" s="162">
        <f t="shared" si="134"/>
        <v>0</v>
      </c>
      <c r="JM34" s="162">
        <f t="shared" si="134"/>
        <v>0</v>
      </c>
      <c r="JN34" s="162">
        <f t="shared" si="134"/>
        <v>0</v>
      </c>
      <c r="JO34" s="162">
        <f t="shared" si="134"/>
        <v>0</v>
      </c>
      <c r="JP34" s="162">
        <f t="shared" si="134"/>
        <v>0</v>
      </c>
      <c r="JQ34" s="162">
        <f t="shared" si="134"/>
        <v>0</v>
      </c>
      <c r="JR34" s="162">
        <f t="shared" si="134"/>
        <v>0</v>
      </c>
      <c r="JS34" s="162">
        <f t="shared" si="134"/>
        <v>0</v>
      </c>
      <c r="JT34" s="162">
        <f t="shared" si="134"/>
        <v>0</v>
      </c>
      <c r="JU34" s="162">
        <f t="shared" si="134"/>
        <v>0</v>
      </c>
      <c r="JV34" s="162">
        <f t="shared" si="134"/>
        <v>0</v>
      </c>
      <c r="JW34" s="162">
        <f t="shared" si="134"/>
        <v>0</v>
      </c>
      <c r="JX34" s="162">
        <f t="shared" si="134"/>
        <v>0</v>
      </c>
      <c r="JY34" s="162">
        <f t="shared" si="134"/>
        <v>0</v>
      </c>
      <c r="JZ34" s="162">
        <f t="shared" si="134"/>
        <v>0</v>
      </c>
      <c r="KA34" s="162">
        <f t="shared" si="134"/>
        <v>0</v>
      </c>
      <c r="KB34" s="162">
        <f t="shared" si="134"/>
        <v>0</v>
      </c>
      <c r="KC34" s="162">
        <f t="shared" si="134"/>
        <v>0</v>
      </c>
      <c r="KD34" s="162">
        <f t="shared" si="134"/>
        <v>0</v>
      </c>
      <c r="KE34" s="162">
        <f t="shared" si="134"/>
        <v>0</v>
      </c>
      <c r="KF34" s="162">
        <f t="shared" si="134"/>
        <v>0</v>
      </c>
      <c r="KG34" s="162">
        <f t="shared" si="134"/>
        <v>0</v>
      </c>
      <c r="KH34" s="162">
        <f t="shared" si="134"/>
        <v>0</v>
      </c>
      <c r="KI34" s="162">
        <f t="shared" si="134"/>
        <v>0</v>
      </c>
      <c r="KJ34" s="162">
        <f t="shared" si="134"/>
        <v>0</v>
      </c>
      <c r="KK34" s="162">
        <f t="shared" si="134"/>
        <v>0</v>
      </c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</row>
    <row r="35" ht="14.25" customHeight="1" spans="1:326" x14ac:dyDescent="0.25">
      <c r="A35" s="1">
        <v>1</v>
      </c>
      <c r="B35" s="1">
        <f t="shared" ref="B35:C35" si="135">B34+1</f>
        <v>25</v>
      </c>
      <c r="C35" s="232">
        <f t="shared" si="135"/>
        <v>43490</v>
      </c>
      <c r="D35" s="162">
        <f t="shared" si="9"/>
        <v>0</v>
      </c>
      <c r="E35" s="162">
        <f>(SUMIFS(Profile!$F$2:$F$17521,Profile!$B$2:$B$17521,$B35,Profile!$C$2:$C$17521,E$8))*$C$6</f>
        <v>0</v>
      </c>
      <c r="F35" s="162">
        <f>(SUMIFS(Profile!$F$2:$F$17521,Profile!$B$2:$B$17521,$B35,Profile!$C$2:$C$17521,F$8))*$C$6</f>
        <v>0</v>
      </c>
      <c r="G35" s="162">
        <f>(SUMIFS(Profile!$F$2:$F$17521,Profile!$B$2:$B$17521,$B35,Profile!$C$2:$C$17521,G$8))*$C$6</f>
        <v>0</v>
      </c>
      <c r="H35" s="162">
        <f>(SUMIFS(Profile!$F$2:$F$17521,Profile!$B$2:$B$17521,$B35,Profile!$C$2:$C$17521,H$8))*$C$6</f>
        <v>0</v>
      </c>
      <c r="I35" s="162">
        <f>(SUMIFS(Profile!$F$2:$F$17521,Profile!$B$2:$B$17521,$B35,Profile!$C$2:$C$17521,I$8))*$C$6</f>
        <v>0</v>
      </c>
      <c r="J35" s="162">
        <f>(SUMIFS(Profile!$F$2:$F$17521,Profile!$B$2:$B$17521,$B35,Profile!$C$2:$C$17521,J$8))*$C$6</f>
        <v>0</v>
      </c>
      <c r="K35" s="162">
        <f>(SUMIFS(Profile!$F$2:$F$17521,Profile!$B$2:$B$17521,$B35,Profile!$C$2:$C$17521,K$8))*$C$6</f>
        <v>0</v>
      </c>
      <c r="L35" s="162">
        <f>(SUMIFS(Profile!$F$2:$F$17521,Profile!$B$2:$B$17521,$B35,Profile!$C$2:$C$17521,L$8))*$C$6</f>
        <v>0</v>
      </c>
      <c r="M35" s="162">
        <f>(SUMIFS(Profile!$F$2:$F$17521,Profile!$B$2:$B$17521,$B35,Profile!$C$2:$C$17521,M$8))*$C$6</f>
        <v>0</v>
      </c>
      <c r="N35" s="162">
        <f>(SUMIFS(Profile!$F$2:$F$17521,Profile!$B$2:$B$17521,$B35,Profile!$C$2:$C$17521,N$8))*$C$6</f>
        <v>0</v>
      </c>
      <c r="O35" s="162">
        <f>(SUMIFS(Profile!$F$2:$F$17521,Profile!$B$2:$B$17521,$B35,Profile!$C$2:$C$17521,O$8))*$C$6</f>
        <v>0</v>
      </c>
      <c r="P35" s="162">
        <f>(SUMIFS(Profile!$F$2:$F$17521,Profile!$B$2:$B$17521,$B35,Profile!$C$2:$C$17521,P$8))*$C$6</f>
        <v>0</v>
      </c>
      <c r="Q35" s="162">
        <f>(SUMIFS(Profile!$F$2:$F$17521,Profile!$B$2:$B$17521,$B35,Profile!$C$2:$C$17521,Q$8))*$C$6</f>
        <v>0</v>
      </c>
      <c r="R35" s="162">
        <f>(SUMIFS(Profile!$F$2:$F$17521,Profile!$B$2:$B$17521,$B35,Profile!$C$2:$C$17521,R$8))*$C$6</f>
        <v>0</v>
      </c>
      <c r="S35" s="162">
        <f>(SUMIFS(Profile!$F$2:$F$17521,Profile!$B$2:$B$17521,$B35,Profile!$C$2:$C$17521,S$8))*$C$6</f>
        <v>0</v>
      </c>
      <c r="T35" s="162">
        <f>(SUMIFS(Profile!$F$2:$F$17521,Profile!$B$2:$B$17521,$B35,Profile!$C$2:$C$17521,T$8))*$C$6</f>
        <v>0</v>
      </c>
      <c r="U35" s="162">
        <f>(SUMIFS(Profile!$F$2:$F$17521,Profile!$B$2:$B$17521,$B35,Profile!$C$2:$C$17521,U$8))*$C$6</f>
        <v>0</v>
      </c>
      <c r="V35" s="162">
        <f>(SUMIFS(Profile!$F$2:$F$17521,Profile!$B$2:$B$17521,$B35,Profile!$C$2:$C$17521,V$8))*$C$6</f>
        <v>0</v>
      </c>
      <c r="W35" s="162">
        <f>(SUMIFS(Profile!$F$2:$F$17521,Profile!$B$2:$B$17521,$B35,Profile!$C$2:$C$17521,W$8))*$C$6</f>
        <v>0</v>
      </c>
      <c r="X35" s="162">
        <f>(SUMIFS(Profile!$F$2:$F$17521,Profile!$B$2:$B$17521,$B35,Profile!$C$2:$C$17521,X$8))*$C$6</f>
        <v>0</v>
      </c>
      <c r="Y35" s="162">
        <f>(SUMIFS(Profile!$F$2:$F$17521,Profile!$B$2:$B$17521,$B35,Profile!$C$2:$C$17521,Y$8))*$C$6</f>
        <v>0</v>
      </c>
      <c r="Z35" s="162">
        <f>(SUMIFS(Profile!$F$2:$F$17521,Profile!$B$2:$B$17521,$B35,Profile!$C$2:$C$17521,Z$8))*$C$6</f>
        <v>0</v>
      </c>
      <c r="AA35" s="162">
        <f>(SUMIFS(Profile!$F$2:$F$17521,Profile!$B$2:$B$17521,$B35,Profile!$C$2:$C$17521,AA$8))*$C$6</f>
        <v>0</v>
      </c>
      <c r="AB35" s="162">
        <f>(SUMIFS(Profile!$F$2:$F$17521,Profile!$B$2:$B$17521,$B35,Profile!$C$2:$C$17521,AB$8))*$C$6</f>
        <v>0</v>
      </c>
      <c r="AC35" s="162">
        <f>(SUMIFS(Profile!$F$2:$F$17521,Profile!$B$2:$B$17521,$B35,Profile!$C$2:$C$17521,AC$8))*$C$6</f>
        <v>0</v>
      </c>
      <c r="AD35" s="162">
        <f>(SUMIFS(Profile!$F$2:$F$17521,Profile!$B$2:$B$17521,$B35,Profile!$C$2:$C$17521,AD$8))*$C$6</f>
        <v>0</v>
      </c>
      <c r="AE35" s="162">
        <f>(SUMIFS(Profile!$F$2:$F$17521,Profile!$B$2:$B$17521,$B35,Profile!$C$2:$C$17521,AE$8))*$C$6</f>
        <v>0</v>
      </c>
      <c r="AF35" s="162">
        <f>(SUMIFS(Profile!$F$2:$F$17521,Profile!$B$2:$B$17521,$B35,Profile!$C$2:$C$17521,AF$8))*$C$6</f>
        <v>0</v>
      </c>
      <c r="AG35" s="162">
        <f>(SUMIFS(Profile!$F$2:$F$17521,Profile!$B$2:$B$17521,$B35,Profile!$C$2:$C$17521,AG$8))*$C$6</f>
        <v>0</v>
      </c>
      <c r="AH35" s="162">
        <f>(SUMIFS(Profile!$F$2:$F$17521,Profile!$B$2:$B$17521,$B35,Profile!$C$2:$C$17521,AH$8))*$C$6</f>
        <v>0</v>
      </c>
      <c r="AI35" s="162">
        <f>(SUMIFS(Profile!$F$2:$F$17521,Profile!$B$2:$B$17521,$B35,Profile!$C$2:$C$17521,AI$8))*$C$6</f>
        <v>0</v>
      </c>
      <c r="AJ35" s="162">
        <f>(SUMIFS(Profile!$F$2:$F$17521,Profile!$B$2:$B$17521,$B35,Profile!$C$2:$C$17521,AJ$8))*$C$6</f>
        <v>0</v>
      </c>
      <c r="AK35" s="162">
        <f>(SUMIFS(Profile!$F$2:$F$17521,Profile!$B$2:$B$17521,$B35,Profile!$C$2:$C$17521,AK$8))*$C$6</f>
        <v>0</v>
      </c>
      <c r="AL35" s="162">
        <f>(SUMIFS(Profile!$F$2:$F$17521,Profile!$B$2:$B$17521,$B35,Profile!$C$2:$C$17521,AL$8))*$C$6</f>
        <v>0</v>
      </c>
      <c r="AM35" s="162">
        <f>(SUMIFS(Profile!$F$2:$F$17521,Profile!$B$2:$B$17521,$B35,Profile!$C$2:$C$17521,AM$8))*$C$6</f>
        <v>0</v>
      </c>
      <c r="AN35" s="162">
        <f>(SUMIFS(Profile!$F$2:$F$17521,Profile!$B$2:$B$17521,$B35,Profile!$C$2:$C$17521,AN$8))*$C$6</f>
        <v>0</v>
      </c>
      <c r="AO35" s="162">
        <f>(SUMIFS(Profile!$F$2:$F$17521,Profile!$B$2:$B$17521,$B35,Profile!$C$2:$C$17521,AO$8))*$C$6</f>
        <v>0</v>
      </c>
      <c r="AP35" s="162">
        <f>(SUMIFS(Profile!$F$2:$F$17521,Profile!$B$2:$B$17521,$B35,Profile!$C$2:$C$17521,AP$8))*$C$6</f>
        <v>0</v>
      </c>
      <c r="AQ35" s="162">
        <f>(SUMIFS(Profile!$F$2:$F$17521,Profile!$B$2:$B$17521,$B35,Profile!$C$2:$C$17521,AQ$8))*$C$6</f>
        <v>0</v>
      </c>
      <c r="AR35" s="162">
        <f>(SUMIFS(Profile!$F$2:$F$17521,Profile!$B$2:$B$17521,$B35,Profile!$C$2:$C$17521,AR$8))*$C$6</f>
        <v>0</v>
      </c>
      <c r="AS35" s="162">
        <f>(SUMIFS(Profile!$F$2:$F$17521,Profile!$B$2:$B$17521,$B35,Profile!$C$2:$C$17521,AS$8))*$C$6</f>
        <v>0</v>
      </c>
      <c r="AT35" s="162">
        <f>(SUMIFS(Profile!$F$2:$F$17521,Profile!$B$2:$B$17521,$B35,Profile!$C$2:$C$17521,AT$8))*$C$6</f>
        <v>0</v>
      </c>
      <c r="AU35" s="162">
        <f>(SUMIFS(Profile!$F$2:$F$17521,Profile!$B$2:$B$17521,$B35,Profile!$C$2:$C$17521,AU$8))*$C$6</f>
        <v>0</v>
      </c>
      <c r="AV35" s="162">
        <f>(SUMIFS(Profile!$F$2:$F$17521,Profile!$B$2:$B$17521,$B35,Profile!$C$2:$C$17521,AV$8))*$C$6</f>
        <v>0</v>
      </c>
      <c r="AW35" s="162">
        <f>(SUMIFS(Profile!$F$2:$F$17521,Profile!$B$2:$B$17521,$B35,Profile!$C$2:$C$17521,AW$8))*$C$6</f>
        <v>0</v>
      </c>
      <c r="AX35" s="162">
        <f>(SUMIFS(Profile!$F$2:$F$17521,Profile!$B$2:$B$17521,$B35,Profile!$C$2:$C$17521,AX$8))*$C$6</f>
        <v>0</v>
      </c>
      <c r="AY35" s="162">
        <f>(SUMIFS(Profile!$F$2:$F$17521,Profile!$B$2:$B$17521,$B35,Profile!$C$2:$C$17521,AY$8))*$C$6</f>
        <v>0</v>
      </c>
      <c r="AZ35" s="162">
        <f>(SUMIFS(Profile!$F$2:$F$17521,Profile!$B$2:$B$17521,$B35,Profile!$C$2:$C$17521,AZ$8))*$C$6</f>
        <v>0</v>
      </c>
      <c r="BA35" s="162">
        <f t="shared" si="10"/>
        <v>0</v>
      </c>
      <c r="BB35" s="162">
        <f>(SUMIFS(Profile!$E$2:$E$17521,Profile!$B$2:$B$17521,$B35,Profile!$C$2:$C$17521,BB$8))*$C$9</f>
        <v>0</v>
      </c>
      <c r="BC35" s="162">
        <f>(SUMIFS(Profile!$E$2:$E$17521,Profile!$B$2:$B$17521,$B35,Profile!$C$2:$C$17521,BC$8))*$C$9</f>
        <v>0</v>
      </c>
      <c r="BD35" s="162">
        <f>(SUMIFS(Profile!$E$2:$E$17521,Profile!$B$2:$B$17521,$B35,Profile!$C$2:$C$17521,BD$8))*$C$9</f>
        <v>0</v>
      </c>
      <c r="BE35" s="162">
        <f>(SUMIFS(Profile!$E$2:$E$17521,Profile!$B$2:$B$17521,$B35,Profile!$C$2:$C$17521,BE$8))*$C$9</f>
        <v>0</v>
      </c>
      <c r="BF35" s="162">
        <f>(SUMIFS(Profile!$E$2:$E$17521,Profile!$B$2:$B$17521,$B35,Profile!$C$2:$C$17521,BF$8))*$C$9</f>
        <v>0</v>
      </c>
      <c r="BG35" s="162">
        <f>(SUMIFS(Profile!$E$2:$E$17521,Profile!$B$2:$B$17521,$B35,Profile!$C$2:$C$17521,BG$8))*$C$9</f>
        <v>0</v>
      </c>
      <c r="BH35" s="162">
        <f>(SUMIFS(Profile!$E$2:$E$17521,Profile!$B$2:$B$17521,$B35,Profile!$C$2:$C$17521,BH$8))*$C$9</f>
        <v>0</v>
      </c>
      <c r="BI35" s="162">
        <f>(SUMIFS(Profile!$E$2:$E$17521,Profile!$B$2:$B$17521,$B35,Profile!$C$2:$C$17521,BI$8))*$C$9</f>
        <v>0</v>
      </c>
      <c r="BJ35" s="162">
        <f>(SUMIFS(Profile!$E$2:$E$17521,Profile!$B$2:$B$17521,$B35,Profile!$C$2:$C$17521,BJ$8))*$C$9</f>
        <v>0</v>
      </c>
      <c r="BK35" s="162">
        <f>(SUMIFS(Profile!$E$2:$E$17521,Profile!$B$2:$B$17521,$B35,Profile!$C$2:$C$17521,BK$8))*$C$9</f>
        <v>0</v>
      </c>
      <c r="BL35" s="162">
        <f>(SUMIFS(Profile!$E$2:$E$17521,Profile!$B$2:$B$17521,$B35,Profile!$C$2:$C$17521,BL$8))*$C$9</f>
        <v>0</v>
      </c>
      <c r="BM35" s="162">
        <f>(SUMIFS(Profile!$E$2:$E$17521,Profile!$B$2:$B$17521,$B35,Profile!$C$2:$C$17521,BM$8))*$C$9</f>
        <v>0</v>
      </c>
      <c r="BN35" s="162">
        <f>(SUMIFS(Profile!$E$2:$E$17521,Profile!$B$2:$B$17521,$B35,Profile!$C$2:$C$17521,BN$8))*$C$9</f>
        <v>0</v>
      </c>
      <c r="BO35" s="162">
        <f>(SUMIFS(Profile!$E$2:$E$17521,Profile!$B$2:$B$17521,$B35,Profile!$C$2:$C$17521,BO$8))*$C$9</f>
        <v>0</v>
      </c>
      <c r="BP35" s="162">
        <f>(SUMIFS(Profile!$E$2:$E$17521,Profile!$B$2:$B$17521,$B35,Profile!$C$2:$C$17521,BP$8))*$C$9</f>
        <v>0</v>
      </c>
      <c r="BQ35" s="162">
        <f>(SUMIFS(Profile!$E$2:$E$17521,Profile!$B$2:$B$17521,$B35,Profile!$C$2:$C$17521,BQ$8))*$C$9</f>
        <v>0</v>
      </c>
      <c r="BR35" s="162">
        <f>(SUMIFS(Profile!$E$2:$E$17521,Profile!$B$2:$B$17521,$B35,Profile!$C$2:$C$17521,BR$8))*$C$9</f>
        <v>0</v>
      </c>
      <c r="BS35" s="162">
        <f>(SUMIFS(Profile!$E$2:$E$17521,Profile!$B$2:$B$17521,$B35,Profile!$C$2:$C$17521,BS$8))*$C$9</f>
        <v>0</v>
      </c>
      <c r="BT35" s="162">
        <f>(SUMIFS(Profile!$E$2:$E$17521,Profile!$B$2:$B$17521,$B35,Profile!$C$2:$C$17521,BT$8))*$C$9</f>
        <v>0</v>
      </c>
      <c r="BU35" s="162">
        <f>(SUMIFS(Profile!$E$2:$E$17521,Profile!$B$2:$B$17521,$B35,Profile!$C$2:$C$17521,BU$8))*$C$9</f>
        <v>0</v>
      </c>
      <c r="BV35" s="162">
        <f>(SUMIFS(Profile!$E$2:$E$17521,Profile!$B$2:$B$17521,$B35,Profile!$C$2:$C$17521,BV$8))*$C$9</f>
        <v>0</v>
      </c>
      <c r="BW35" s="162">
        <f>(SUMIFS(Profile!$E$2:$E$17521,Profile!$B$2:$B$17521,$B35,Profile!$C$2:$C$17521,BW$8))*$C$9</f>
        <v>0</v>
      </c>
      <c r="BX35" s="162">
        <f>(SUMIFS(Profile!$E$2:$E$17521,Profile!$B$2:$B$17521,$B35,Profile!$C$2:$C$17521,BX$8))*$C$9</f>
        <v>0</v>
      </c>
      <c r="BY35" s="162">
        <f>(SUMIFS(Profile!$E$2:$E$17521,Profile!$B$2:$B$17521,$B35,Profile!$C$2:$C$17521,BY$8))*$C$9</f>
        <v>0</v>
      </c>
      <c r="BZ35" s="162">
        <f>(SUMIFS(Profile!$E$2:$E$17521,Profile!$B$2:$B$17521,$B35,Profile!$C$2:$C$17521,BZ$8))*$C$9</f>
        <v>0</v>
      </c>
      <c r="CA35" s="162">
        <f>(SUMIFS(Profile!$E$2:$E$17521,Profile!$B$2:$B$17521,$B35,Profile!$C$2:$C$17521,CA$8))*$C$9</f>
        <v>0</v>
      </c>
      <c r="CB35" s="162">
        <f>(SUMIFS(Profile!$E$2:$E$17521,Profile!$B$2:$B$17521,$B35,Profile!$C$2:$C$17521,CB$8))*$C$9</f>
        <v>0</v>
      </c>
      <c r="CC35" s="162">
        <f>(SUMIFS(Profile!$E$2:$E$17521,Profile!$B$2:$B$17521,$B35,Profile!$C$2:$C$17521,CC$8))*$C$9</f>
        <v>0</v>
      </c>
      <c r="CD35" s="162">
        <f>(SUMIFS(Profile!$E$2:$E$17521,Profile!$B$2:$B$17521,$B35,Profile!$C$2:$C$17521,CD$8))*$C$9</f>
        <v>0</v>
      </c>
      <c r="CE35" s="162">
        <f>(SUMIFS(Profile!$E$2:$E$17521,Profile!$B$2:$B$17521,$B35,Profile!$C$2:$C$17521,CE$8))*$C$9</f>
        <v>0</v>
      </c>
      <c r="CF35" s="162">
        <f>(SUMIFS(Profile!$E$2:$E$17521,Profile!$B$2:$B$17521,$B35,Profile!$C$2:$C$17521,CF$8))*$C$9</f>
        <v>0</v>
      </c>
      <c r="CG35" s="162">
        <f>(SUMIFS(Profile!$E$2:$E$17521,Profile!$B$2:$B$17521,$B35,Profile!$C$2:$C$17521,CG$8))*$C$9</f>
        <v>0</v>
      </c>
      <c r="CH35" s="162">
        <f>(SUMIFS(Profile!$E$2:$E$17521,Profile!$B$2:$B$17521,$B35,Profile!$C$2:$C$17521,CH$8))*$C$9</f>
        <v>0</v>
      </c>
      <c r="CI35" s="162">
        <f>(SUMIFS(Profile!$E$2:$E$17521,Profile!$B$2:$B$17521,$B35,Profile!$C$2:$C$17521,CI$8))*$C$9</f>
        <v>0</v>
      </c>
      <c r="CJ35" s="162">
        <f>(SUMIFS(Profile!$E$2:$E$17521,Profile!$B$2:$B$17521,$B35,Profile!$C$2:$C$17521,CJ$8))*$C$9</f>
        <v>0</v>
      </c>
      <c r="CK35" s="162">
        <f>(SUMIFS(Profile!$E$2:$E$17521,Profile!$B$2:$B$17521,$B35,Profile!$C$2:$C$17521,CK$8))*$C$9</f>
        <v>0</v>
      </c>
      <c r="CL35" s="162">
        <f>(SUMIFS(Profile!$E$2:$E$17521,Profile!$B$2:$B$17521,$B35,Profile!$C$2:$C$17521,CL$8))*$C$9</f>
        <v>0</v>
      </c>
      <c r="CM35" s="162">
        <f>(SUMIFS(Profile!$E$2:$E$17521,Profile!$B$2:$B$17521,$B35,Profile!$C$2:$C$17521,CM$8))*$C$9</f>
        <v>0</v>
      </c>
      <c r="CN35" s="162">
        <f>(SUMIFS(Profile!$E$2:$E$17521,Profile!$B$2:$B$17521,$B35,Profile!$C$2:$C$17521,CN$8))*$C$9</f>
        <v>0</v>
      </c>
      <c r="CO35" s="162">
        <f>(SUMIFS(Profile!$E$2:$E$17521,Profile!$B$2:$B$17521,$B35,Profile!$C$2:$C$17521,CO$8))*$C$9</f>
        <v>0</v>
      </c>
      <c r="CP35" s="162">
        <f>(SUMIFS(Profile!$E$2:$E$17521,Profile!$B$2:$B$17521,$B35,Profile!$C$2:$C$17521,CP$8))*$C$9</f>
        <v>0</v>
      </c>
      <c r="CQ35" s="162">
        <f>(SUMIFS(Profile!$E$2:$E$17521,Profile!$B$2:$B$17521,$B35,Profile!$C$2:$C$17521,CQ$8))*$C$9</f>
        <v>0</v>
      </c>
      <c r="CR35" s="162">
        <f>(SUMIFS(Profile!$E$2:$E$17521,Profile!$B$2:$B$17521,$B35,Profile!$C$2:$C$17521,CR$8))*$C$9</f>
        <v>0</v>
      </c>
      <c r="CS35" s="162">
        <f>(SUMIFS(Profile!$E$2:$E$17521,Profile!$B$2:$B$17521,$B35,Profile!$C$2:$C$17521,CS$8))*$C$9</f>
        <v>0</v>
      </c>
      <c r="CT35" s="162">
        <f>(SUMIFS(Profile!$E$2:$E$17521,Profile!$B$2:$B$17521,$B35,Profile!$C$2:$C$17521,CT$8))*$C$9</f>
        <v>0</v>
      </c>
      <c r="CU35" s="162">
        <f>(SUMIFS(Profile!$E$2:$E$17521,Profile!$B$2:$B$17521,$B35,Profile!$C$2:$C$17521,CU$8))*$C$9</f>
        <v>0</v>
      </c>
      <c r="CV35" s="162">
        <f>(SUMIFS(Profile!$E$2:$E$17521,Profile!$B$2:$B$17521,$B35,Profile!$C$2:$C$17521,CV$8))*$C$9</f>
        <v>0</v>
      </c>
      <c r="CW35" s="162">
        <f>(SUMIFS(Profile!$E$2:$E$17521,Profile!$B$2:$B$17521,$B35,Profile!$C$2:$C$17521,CW$8))*$C$9</f>
        <v>0</v>
      </c>
      <c r="CX35" s="162">
        <f t="shared" si="11"/>
        <v>0</v>
      </c>
      <c r="CY35" s="162">
        <f t="shared" ref="CY35:ET35" si="136">MAX(BB35-E35,0)</f>
        <v>0</v>
      </c>
      <c r="CZ35" s="162">
        <f t="shared" si="136"/>
        <v>0</v>
      </c>
      <c r="DA35" s="162">
        <f t="shared" si="136"/>
        <v>0</v>
      </c>
      <c r="DB35" s="162">
        <f t="shared" si="136"/>
        <v>0</v>
      </c>
      <c r="DC35" s="162">
        <f t="shared" si="136"/>
        <v>0</v>
      </c>
      <c r="DD35" s="162">
        <f t="shared" si="136"/>
        <v>0</v>
      </c>
      <c r="DE35" s="162">
        <f t="shared" si="136"/>
        <v>0</v>
      </c>
      <c r="DF35" s="162">
        <f t="shared" si="136"/>
        <v>0</v>
      </c>
      <c r="DG35" s="162">
        <f t="shared" si="136"/>
        <v>0</v>
      </c>
      <c r="DH35" s="162">
        <f t="shared" si="136"/>
        <v>0</v>
      </c>
      <c r="DI35" s="162">
        <f t="shared" si="136"/>
        <v>0</v>
      </c>
      <c r="DJ35" s="162">
        <f t="shared" si="136"/>
        <v>0</v>
      </c>
      <c r="DK35" s="162">
        <f t="shared" si="136"/>
        <v>0</v>
      </c>
      <c r="DL35" s="162">
        <f t="shared" si="136"/>
        <v>0</v>
      </c>
      <c r="DM35" s="162">
        <f t="shared" si="136"/>
        <v>0</v>
      </c>
      <c r="DN35" s="162">
        <f t="shared" si="136"/>
        <v>0</v>
      </c>
      <c r="DO35" s="162">
        <f t="shared" si="136"/>
        <v>0</v>
      </c>
      <c r="DP35" s="162">
        <f t="shared" si="136"/>
        <v>0</v>
      </c>
      <c r="DQ35" s="162">
        <f t="shared" si="136"/>
        <v>0</v>
      </c>
      <c r="DR35" s="162">
        <f t="shared" si="136"/>
        <v>0</v>
      </c>
      <c r="DS35" s="162">
        <f t="shared" si="136"/>
        <v>0</v>
      </c>
      <c r="DT35" s="162">
        <f t="shared" si="136"/>
        <v>0</v>
      </c>
      <c r="DU35" s="162">
        <f t="shared" si="136"/>
        <v>0</v>
      </c>
      <c r="DV35" s="162">
        <f t="shared" si="136"/>
        <v>0</v>
      </c>
      <c r="DW35" s="162">
        <f t="shared" si="136"/>
        <v>0</v>
      </c>
      <c r="DX35" s="162">
        <f t="shared" si="136"/>
        <v>0</v>
      </c>
      <c r="DY35" s="162">
        <f t="shared" si="136"/>
        <v>0</v>
      </c>
      <c r="DZ35" s="162">
        <f t="shared" si="136"/>
        <v>0</v>
      </c>
      <c r="EA35" s="162">
        <f t="shared" si="136"/>
        <v>0</v>
      </c>
      <c r="EB35" s="162">
        <f t="shared" si="136"/>
        <v>0</v>
      </c>
      <c r="EC35" s="162">
        <f t="shared" si="136"/>
        <v>0</v>
      </c>
      <c r="ED35" s="162">
        <f t="shared" si="136"/>
        <v>0</v>
      </c>
      <c r="EE35" s="162">
        <f t="shared" si="136"/>
        <v>0</v>
      </c>
      <c r="EF35" s="162">
        <f t="shared" si="136"/>
        <v>0</v>
      </c>
      <c r="EG35" s="162">
        <f t="shared" si="136"/>
        <v>0</v>
      </c>
      <c r="EH35" s="162">
        <f t="shared" si="136"/>
        <v>0</v>
      </c>
      <c r="EI35" s="162">
        <f t="shared" si="136"/>
        <v>0</v>
      </c>
      <c r="EJ35" s="162">
        <f t="shared" si="136"/>
        <v>0</v>
      </c>
      <c r="EK35" s="162">
        <f t="shared" si="136"/>
        <v>0</v>
      </c>
      <c r="EL35" s="162">
        <f t="shared" si="136"/>
        <v>0</v>
      </c>
      <c r="EM35" s="162">
        <f t="shared" si="136"/>
        <v>0</v>
      </c>
      <c r="EN35" s="162">
        <f t="shared" si="136"/>
        <v>0</v>
      </c>
      <c r="EO35" s="162">
        <f t="shared" si="136"/>
        <v>0</v>
      </c>
      <c r="EP35" s="162">
        <f t="shared" si="136"/>
        <v>0</v>
      </c>
      <c r="EQ35" s="162">
        <f t="shared" si="136"/>
        <v>0</v>
      </c>
      <c r="ER35" s="162">
        <f t="shared" si="136"/>
        <v>0</v>
      </c>
      <c r="ES35" s="162">
        <f t="shared" si="136"/>
        <v>0</v>
      </c>
      <c r="ET35" s="162">
        <f t="shared" si="136"/>
        <v>0</v>
      </c>
      <c r="EU35" s="162">
        <f t="shared" si="13"/>
        <v>0</v>
      </c>
      <c r="EV35" s="162">
        <f t="shared" ref="EV35:GQ35" si="137">BB35-CY35</f>
        <v>0</v>
      </c>
      <c r="EW35" s="162">
        <f t="shared" si="137"/>
        <v>0</v>
      </c>
      <c r="EX35" s="162">
        <f t="shared" si="137"/>
        <v>0</v>
      </c>
      <c r="EY35" s="162">
        <f t="shared" si="137"/>
        <v>0</v>
      </c>
      <c r="EZ35" s="162">
        <f t="shared" si="137"/>
        <v>0</v>
      </c>
      <c r="FA35" s="162">
        <f t="shared" si="137"/>
        <v>0</v>
      </c>
      <c r="FB35" s="162">
        <f t="shared" si="137"/>
        <v>0</v>
      </c>
      <c r="FC35" s="162">
        <f t="shared" si="137"/>
        <v>0</v>
      </c>
      <c r="FD35" s="162">
        <f t="shared" si="137"/>
        <v>0</v>
      </c>
      <c r="FE35" s="162">
        <f t="shared" si="137"/>
        <v>0</v>
      </c>
      <c r="FF35" s="162">
        <f t="shared" si="137"/>
        <v>0</v>
      </c>
      <c r="FG35" s="162">
        <f t="shared" si="137"/>
        <v>0</v>
      </c>
      <c r="FH35" s="162">
        <f t="shared" si="137"/>
        <v>0</v>
      </c>
      <c r="FI35" s="162">
        <f t="shared" si="137"/>
        <v>0</v>
      </c>
      <c r="FJ35" s="162">
        <f t="shared" si="137"/>
        <v>0</v>
      </c>
      <c r="FK35" s="162">
        <f t="shared" si="137"/>
        <v>0</v>
      </c>
      <c r="FL35" s="162">
        <f t="shared" si="137"/>
        <v>0</v>
      </c>
      <c r="FM35" s="162">
        <f t="shared" si="137"/>
        <v>0</v>
      </c>
      <c r="FN35" s="162">
        <f t="shared" si="137"/>
        <v>0</v>
      </c>
      <c r="FO35" s="162">
        <f t="shared" si="137"/>
        <v>0</v>
      </c>
      <c r="FP35" s="162">
        <f t="shared" si="137"/>
        <v>0</v>
      </c>
      <c r="FQ35" s="162">
        <f t="shared" si="137"/>
        <v>0</v>
      </c>
      <c r="FR35" s="162">
        <f t="shared" si="137"/>
        <v>0</v>
      </c>
      <c r="FS35" s="162">
        <f t="shared" si="137"/>
        <v>0</v>
      </c>
      <c r="FT35" s="162">
        <f t="shared" si="137"/>
        <v>0</v>
      </c>
      <c r="FU35" s="162">
        <f t="shared" si="137"/>
        <v>0</v>
      </c>
      <c r="FV35" s="162">
        <f t="shared" si="137"/>
        <v>0</v>
      </c>
      <c r="FW35" s="162">
        <f t="shared" si="137"/>
        <v>0</v>
      </c>
      <c r="FX35" s="162">
        <f t="shared" si="137"/>
        <v>0</v>
      </c>
      <c r="FY35" s="162">
        <f t="shared" si="137"/>
        <v>0</v>
      </c>
      <c r="FZ35" s="162">
        <f t="shared" si="137"/>
        <v>0</v>
      </c>
      <c r="GA35" s="162">
        <f t="shared" si="137"/>
        <v>0</v>
      </c>
      <c r="GB35" s="162">
        <f t="shared" si="137"/>
        <v>0</v>
      </c>
      <c r="GC35" s="162">
        <f t="shared" si="137"/>
        <v>0</v>
      </c>
      <c r="GD35" s="162">
        <f t="shared" si="137"/>
        <v>0</v>
      </c>
      <c r="GE35" s="162">
        <f t="shared" si="137"/>
        <v>0</v>
      </c>
      <c r="GF35" s="162">
        <f t="shared" si="137"/>
        <v>0</v>
      </c>
      <c r="GG35" s="162">
        <f t="shared" si="137"/>
        <v>0</v>
      </c>
      <c r="GH35" s="162">
        <f t="shared" si="137"/>
        <v>0</v>
      </c>
      <c r="GI35" s="162">
        <f t="shared" si="137"/>
        <v>0</v>
      </c>
      <c r="GJ35" s="162">
        <f t="shared" si="137"/>
        <v>0</v>
      </c>
      <c r="GK35" s="162">
        <f t="shared" si="137"/>
        <v>0</v>
      </c>
      <c r="GL35" s="162">
        <f t="shared" si="137"/>
        <v>0</v>
      </c>
      <c r="GM35" s="162">
        <f t="shared" si="137"/>
        <v>0</v>
      </c>
      <c r="GN35" s="162">
        <f t="shared" si="137"/>
        <v>0</v>
      </c>
      <c r="GO35" s="162">
        <f t="shared" si="137"/>
        <v>0</v>
      </c>
      <c r="GP35" s="162">
        <f t="shared" si="137"/>
        <v>0</v>
      </c>
      <c r="GQ35" s="162">
        <f t="shared" si="137"/>
        <v>0</v>
      </c>
      <c r="GR35" s="162">
        <f t="shared" si="15"/>
        <v>0</v>
      </c>
      <c r="GS35" s="162">
        <f t="shared" ref="GS35:IN35" si="138">E35-EV35</f>
        <v>0</v>
      </c>
      <c r="GT35" s="162">
        <f t="shared" si="138"/>
        <v>0</v>
      </c>
      <c r="GU35" s="162">
        <f t="shared" si="138"/>
        <v>0</v>
      </c>
      <c r="GV35" s="162">
        <f t="shared" si="138"/>
        <v>0</v>
      </c>
      <c r="GW35" s="162">
        <f t="shared" si="138"/>
        <v>0</v>
      </c>
      <c r="GX35" s="162">
        <f t="shared" si="138"/>
        <v>0</v>
      </c>
      <c r="GY35" s="162">
        <f t="shared" si="138"/>
        <v>0</v>
      </c>
      <c r="GZ35" s="162">
        <f t="shared" si="138"/>
        <v>0</v>
      </c>
      <c r="HA35" s="162">
        <f t="shared" si="138"/>
        <v>0</v>
      </c>
      <c r="HB35" s="162">
        <f t="shared" si="138"/>
        <v>0</v>
      </c>
      <c r="HC35" s="162">
        <f t="shared" si="138"/>
        <v>0</v>
      </c>
      <c r="HD35" s="162">
        <f t="shared" si="138"/>
        <v>0</v>
      </c>
      <c r="HE35" s="162">
        <f t="shared" si="138"/>
        <v>0</v>
      </c>
      <c r="HF35" s="162">
        <f t="shared" si="138"/>
        <v>0</v>
      </c>
      <c r="HG35" s="162">
        <f t="shared" si="138"/>
        <v>0</v>
      </c>
      <c r="HH35" s="162">
        <f t="shared" si="138"/>
        <v>0</v>
      </c>
      <c r="HI35" s="162">
        <f t="shared" si="138"/>
        <v>0</v>
      </c>
      <c r="HJ35" s="162">
        <f t="shared" si="138"/>
        <v>0</v>
      </c>
      <c r="HK35" s="162">
        <f t="shared" si="138"/>
        <v>0</v>
      </c>
      <c r="HL35" s="162">
        <f t="shared" si="138"/>
        <v>0</v>
      </c>
      <c r="HM35" s="162">
        <f t="shared" si="138"/>
        <v>0</v>
      </c>
      <c r="HN35" s="162">
        <f t="shared" si="138"/>
        <v>0</v>
      </c>
      <c r="HO35" s="162">
        <f t="shared" si="138"/>
        <v>0</v>
      </c>
      <c r="HP35" s="162">
        <f t="shared" si="138"/>
        <v>0</v>
      </c>
      <c r="HQ35" s="162">
        <f t="shared" si="138"/>
        <v>0</v>
      </c>
      <c r="HR35" s="162">
        <f t="shared" si="138"/>
        <v>0</v>
      </c>
      <c r="HS35" s="162">
        <f t="shared" si="138"/>
        <v>0</v>
      </c>
      <c r="HT35" s="162">
        <f t="shared" si="138"/>
        <v>0</v>
      </c>
      <c r="HU35" s="162">
        <f t="shared" si="138"/>
        <v>0</v>
      </c>
      <c r="HV35" s="162">
        <f t="shared" si="138"/>
        <v>0</v>
      </c>
      <c r="HW35" s="162">
        <f t="shared" si="138"/>
        <v>0</v>
      </c>
      <c r="HX35" s="162">
        <f t="shared" si="138"/>
        <v>0</v>
      </c>
      <c r="HY35" s="162">
        <f t="shared" si="138"/>
        <v>0</v>
      </c>
      <c r="HZ35" s="162">
        <f t="shared" si="138"/>
        <v>0</v>
      </c>
      <c r="IA35" s="162">
        <f t="shared" si="138"/>
        <v>0</v>
      </c>
      <c r="IB35" s="162">
        <f t="shared" si="138"/>
        <v>0</v>
      </c>
      <c r="IC35" s="162">
        <f t="shared" si="138"/>
        <v>0</v>
      </c>
      <c r="ID35" s="162">
        <f t="shared" si="138"/>
        <v>0</v>
      </c>
      <c r="IE35" s="162">
        <f t="shared" si="138"/>
        <v>0</v>
      </c>
      <c r="IF35" s="162">
        <f t="shared" si="138"/>
        <v>0</v>
      </c>
      <c r="IG35" s="162">
        <f t="shared" si="138"/>
        <v>0</v>
      </c>
      <c r="IH35" s="162">
        <f t="shared" si="138"/>
        <v>0</v>
      </c>
      <c r="II35" s="162">
        <f t="shared" si="138"/>
        <v>0</v>
      </c>
      <c r="IJ35" s="162">
        <f t="shared" si="138"/>
        <v>0</v>
      </c>
      <c r="IK35" s="162">
        <f t="shared" si="138"/>
        <v>0</v>
      </c>
      <c r="IL35" s="162">
        <f t="shared" si="138"/>
        <v>0</v>
      </c>
      <c r="IM35" s="162">
        <f t="shared" si="138"/>
        <v>0</v>
      </c>
      <c r="IN35" s="162">
        <f t="shared" si="138"/>
        <v>0</v>
      </c>
      <c r="IO35" s="162">
        <f t="shared" si="17"/>
        <v>0</v>
      </c>
      <c r="IP35" s="162">
        <f t="shared" si="23"/>
        <v>0</v>
      </c>
      <c r="IQ35" s="162">
        <f t="shared" ref="IQ35:KK35" si="139">MAX((MIN(CZ35+IP35,$IO$7))-GT35,0)</f>
        <v>0</v>
      </c>
      <c r="IR35" s="162">
        <f t="shared" si="139"/>
        <v>0</v>
      </c>
      <c r="IS35" s="162">
        <f t="shared" si="139"/>
        <v>0</v>
      </c>
      <c r="IT35" s="162">
        <f t="shared" si="139"/>
        <v>0</v>
      </c>
      <c r="IU35" s="162">
        <f t="shared" si="139"/>
        <v>0</v>
      </c>
      <c r="IV35" s="162">
        <f t="shared" si="139"/>
        <v>0</v>
      </c>
      <c r="IW35" s="162">
        <f t="shared" si="139"/>
        <v>0</v>
      </c>
      <c r="IX35" s="162">
        <f t="shared" si="139"/>
        <v>0</v>
      </c>
      <c r="IY35" s="162">
        <f t="shared" si="139"/>
        <v>0</v>
      </c>
      <c r="IZ35" s="162">
        <f t="shared" si="139"/>
        <v>0</v>
      </c>
      <c r="JA35" s="162">
        <f t="shared" si="139"/>
        <v>0</v>
      </c>
      <c r="JB35" s="162">
        <f t="shared" si="139"/>
        <v>0</v>
      </c>
      <c r="JC35" s="162">
        <f t="shared" si="139"/>
        <v>0</v>
      </c>
      <c r="JD35" s="162">
        <f t="shared" si="139"/>
        <v>0</v>
      </c>
      <c r="JE35" s="162">
        <f t="shared" si="139"/>
        <v>0</v>
      </c>
      <c r="JF35" s="162">
        <f t="shared" si="139"/>
        <v>0</v>
      </c>
      <c r="JG35" s="162">
        <f t="shared" si="139"/>
        <v>0</v>
      </c>
      <c r="JH35" s="162">
        <f t="shared" si="139"/>
        <v>0</v>
      </c>
      <c r="JI35" s="162">
        <f t="shared" si="139"/>
        <v>0</v>
      </c>
      <c r="JJ35" s="162">
        <f t="shared" si="139"/>
        <v>0</v>
      </c>
      <c r="JK35" s="162">
        <f t="shared" si="139"/>
        <v>0</v>
      </c>
      <c r="JL35" s="162">
        <f t="shared" si="139"/>
        <v>0</v>
      </c>
      <c r="JM35" s="162">
        <f t="shared" si="139"/>
        <v>0</v>
      </c>
      <c r="JN35" s="162">
        <f t="shared" si="139"/>
        <v>0</v>
      </c>
      <c r="JO35" s="162">
        <f t="shared" si="139"/>
        <v>0</v>
      </c>
      <c r="JP35" s="162">
        <f t="shared" si="139"/>
        <v>0</v>
      </c>
      <c r="JQ35" s="162">
        <f t="shared" si="139"/>
        <v>0</v>
      </c>
      <c r="JR35" s="162">
        <f t="shared" si="139"/>
        <v>0</v>
      </c>
      <c r="JS35" s="162">
        <f t="shared" si="139"/>
        <v>0</v>
      </c>
      <c r="JT35" s="162">
        <f t="shared" si="139"/>
        <v>0</v>
      </c>
      <c r="JU35" s="162">
        <f t="shared" si="139"/>
        <v>0</v>
      </c>
      <c r="JV35" s="162">
        <f t="shared" si="139"/>
        <v>0</v>
      </c>
      <c r="JW35" s="162">
        <f t="shared" si="139"/>
        <v>0</v>
      </c>
      <c r="JX35" s="162">
        <f t="shared" si="139"/>
        <v>0</v>
      </c>
      <c r="JY35" s="162">
        <f t="shared" si="139"/>
        <v>0</v>
      </c>
      <c r="JZ35" s="162">
        <f t="shared" si="139"/>
        <v>0</v>
      </c>
      <c r="KA35" s="162">
        <f t="shared" si="139"/>
        <v>0</v>
      </c>
      <c r="KB35" s="162">
        <f t="shared" si="139"/>
        <v>0</v>
      </c>
      <c r="KC35" s="162">
        <f t="shared" si="139"/>
        <v>0</v>
      </c>
      <c r="KD35" s="162">
        <f t="shared" si="139"/>
        <v>0</v>
      </c>
      <c r="KE35" s="162">
        <f t="shared" si="139"/>
        <v>0</v>
      </c>
      <c r="KF35" s="162">
        <f t="shared" si="139"/>
        <v>0</v>
      </c>
      <c r="KG35" s="162">
        <f t="shared" si="139"/>
        <v>0</v>
      </c>
      <c r="KH35" s="162">
        <f t="shared" si="139"/>
        <v>0</v>
      </c>
      <c r="KI35" s="162">
        <f t="shared" si="139"/>
        <v>0</v>
      </c>
      <c r="KJ35" s="162">
        <f t="shared" si="139"/>
        <v>0</v>
      </c>
      <c r="KK35" s="162">
        <f t="shared" si="139"/>
        <v>0</v>
      </c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</row>
    <row r="36" ht="14.25" customHeight="1" spans="1:326" x14ac:dyDescent="0.25">
      <c r="A36" s="1">
        <v>1</v>
      </c>
      <c r="B36" s="1">
        <f t="shared" ref="B36:C36" si="140">B35+1</f>
        <v>26</v>
      </c>
      <c r="C36" s="232">
        <f t="shared" si="140"/>
        <v>43491</v>
      </c>
      <c r="D36" s="162">
        <f t="shared" si="9"/>
        <v>0</v>
      </c>
      <c r="E36" s="162">
        <f>(SUMIFS(Profile!$F$2:$F$17521,Profile!$B$2:$B$17521,$B36,Profile!$C$2:$C$17521,E$8))*$C$6</f>
        <v>0</v>
      </c>
      <c r="F36" s="162">
        <f>(SUMIFS(Profile!$F$2:$F$17521,Profile!$B$2:$B$17521,$B36,Profile!$C$2:$C$17521,F$8))*$C$6</f>
        <v>0</v>
      </c>
      <c r="G36" s="162">
        <f>(SUMIFS(Profile!$F$2:$F$17521,Profile!$B$2:$B$17521,$B36,Profile!$C$2:$C$17521,G$8))*$C$6</f>
        <v>0</v>
      </c>
      <c r="H36" s="162">
        <f>(SUMIFS(Profile!$F$2:$F$17521,Profile!$B$2:$B$17521,$B36,Profile!$C$2:$C$17521,H$8))*$C$6</f>
        <v>0</v>
      </c>
      <c r="I36" s="162">
        <f>(SUMIFS(Profile!$F$2:$F$17521,Profile!$B$2:$B$17521,$B36,Profile!$C$2:$C$17521,I$8))*$C$6</f>
        <v>0</v>
      </c>
      <c r="J36" s="162">
        <f>(SUMIFS(Profile!$F$2:$F$17521,Profile!$B$2:$B$17521,$B36,Profile!$C$2:$C$17521,J$8))*$C$6</f>
        <v>0</v>
      </c>
      <c r="K36" s="162">
        <f>(SUMIFS(Profile!$F$2:$F$17521,Profile!$B$2:$B$17521,$B36,Profile!$C$2:$C$17521,K$8))*$C$6</f>
        <v>0</v>
      </c>
      <c r="L36" s="162">
        <f>(SUMIFS(Profile!$F$2:$F$17521,Profile!$B$2:$B$17521,$B36,Profile!$C$2:$C$17521,L$8))*$C$6</f>
        <v>0</v>
      </c>
      <c r="M36" s="162">
        <f>(SUMIFS(Profile!$F$2:$F$17521,Profile!$B$2:$B$17521,$B36,Profile!$C$2:$C$17521,M$8))*$C$6</f>
        <v>0</v>
      </c>
      <c r="N36" s="162">
        <f>(SUMIFS(Profile!$F$2:$F$17521,Profile!$B$2:$B$17521,$B36,Profile!$C$2:$C$17521,N$8))*$C$6</f>
        <v>0</v>
      </c>
      <c r="O36" s="162">
        <f>(SUMIFS(Profile!$F$2:$F$17521,Profile!$B$2:$B$17521,$B36,Profile!$C$2:$C$17521,O$8))*$C$6</f>
        <v>0</v>
      </c>
      <c r="P36" s="162">
        <f>(SUMIFS(Profile!$F$2:$F$17521,Profile!$B$2:$B$17521,$B36,Profile!$C$2:$C$17521,P$8))*$C$6</f>
        <v>0</v>
      </c>
      <c r="Q36" s="162">
        <f>(SUMIFS(Profile!$F$2:$F$17521,Profile!$B$2:$B$17521,$B36,Profile!$C$2:$C$17521,Q$8))*$C$6</f>
        <v>0</v>
      </c>
      <c r="R36" s="162">
        <f>(SUMIFS(Profile!$F$2:$F$17521,Profile!$B$2:$B$17521,$B36,Profile!$C$2:$C$17521,R$8))*$C$6</f>
        <v>0</v>
      </c>
      <c r="S36" s="162">
        <f>(SUMIFS(Profile!$F$2:$F$17521,Profile!$B$2:$B$17521,$B36,Profile!$C$2:$C$17521,S$8))*$C$6</f>
        <v>0</v>
      </c>
      <c r="T36" s="162">
        <f>(SUMIFS(Profile!$F$2:$F$17521,Profile!$B$2:$B$17521,$B36,Profile!$C$2:$C$17521,T$8))*$C$6</f>
        <v>0</v>
      </c>
      <c r="U36" s="162">
        <f>(SUMIFS(Profile!$F$2:$F$17521,Profile!$B$2:$B$17521,$B36,Profile!$C$2:$C$17521,U$8))*$C$6</f>
        <v>0</v>
      </c>
      <c r="V36" s="162">
        <f>(SUMIFS(Profile!$F$2:$F$17521,Profile!$B$2:$B$17521,$B36,Profile!$C$2:$C$17521,V$8))*$C$6</f>
        <v>0</v>
      </c>
      <c r="W36" s="162">
        <f>(SUMIFS(Profile!$F$2:$F$17521,Profile!$B$2:$B$17521,$B36,Profile!$C$2:$C$17521,W$8))*$C$6</f>
        <v>0</v>
      </c>
      <c r="X36" s="162">
        <f>(SUMIFS(Profile!$F$2:$F$17521,Profile!$B$2:$B$17521,$B36,Profile!$C$2:$C$17521,X$8))*$C$6</f>
        <v>0</v>
      </c>
      <c r="Y36" s="162">
        <f>(SUMIFS(Profile!$F$2:$F$17521,Profile!$B$2:$B$17521,$B36,Profile!$C$2:$C$17521,Y$8))*$C$6</f>
        <v>0</v>
      </c>
      <c r="Z36" s="162">
        <f>(SUMIFS(Profile!$F$2:$F$17521,Profile!$B$2:$B$17521,$B36,Profile!$C$2:$C$17521,Z$8))*$C$6</f>
        <v>0</v>
      </c>
      <c r="AA36" s="162">
        <f>(SUMIFS(Profile!$F$2:$F$17521,Profile!$B$2:$B$17521,$B36,Profile!$C$2:$C$17521,AA$8))*$C$6</f>
        <v>0</v>
      </c>
      <c r="AB36" s="162">
        <f>(SUMIFS(Profile!$F$2:$F$17521,Profile!$B$2:$B$17521,$B36,Profile!$C$2:$C$17521,AB$8))*$C$6</f>
        <v>0</v>
      </c>
      <c r="AC36" s="162">
        <f>(SUMIFS(Profile!$F$2:$F$17521,Profile!$B$2:$B$17521,$B36,Profile!$C$2:$C$17521,AC$8))*$C$6</f>
        <v>0</v>
      </c>
      <c r="AD36" s="162">
        <f>(SUMIFS(Profile!$F$2:$F$17521,Profile!$B$2:$B$17521,$B36,Profile!$C$2:$C$17521,AD$8))*$C$6</f>
        <v>0</v>
      </c>
      <c r="AE36" s="162">
        <f>(SUMIFS(Profile!$F$2:$F$17521,Profile!$B$2:$B$17521,$B36,Profile!$C$2:$C$17521,AE$8))*$C$6</f>
        <v>0</v>
      </c>
      <c r="AF36" s="162">
        <f>(SUMIFS(Profile!$F$2:$F$17521,Profile!$B$2:$B$17521,$B36,Profile!$C$2:$C$17521,AF$8))*$C$6</f>
        <v>0</v>
      </c>
      <c r="AG36" s="162">
        <f>(SUMIFS(Profile!$F$2:$F$17521,Profile!$B$2:$B$17521,$B36,Profile!$C$2:$C$17521,AG$8))*$C$6</f>
        <v>0</v>
      </c>
      <c r="AH36" s="162">
        <f>(SUMIFS(Profile!$F$2:$F$17521,Profile!$B$2:$B$17521,$B36,Profile!$C$2:$C$17521,AH$8))*$C$6</f>
        <v>0</v>
      </c>
      <c r="AI36" s="162">
        <f>(SUMIFS(Profile!$F$2:$F$17521,Profile!$B$2:$B$17521,$B36,Profile!$C$2:$C$17521,AI$8))*$C$6</f>
        <v>0</v>
      </c>
      <c r="AJ36" s="162">
        <f>(SUMIFS(Profile!$F$2:$F$17521,Profile!$B$2:$B$17521,$B36,Profile!$C$2:$C$17521,AJ$8))*$C$6</f>
        <v>0</v>
      </c>
      <c r="AK36" s="162">
        <f>(SUMIFS(Profile!$F$2:$F$17521,Profile!$B$2:$B$17521,$B36,Profile!$C$2:$C$17521,AK$8))*$C$6</f>
        <v>0</v>
      </c>
      <c r="AL36" s="162">
        <f>(SUMIFS(Profile!$F$2:$F$17521,Profile!$B$2:$B$17521,$B36,Profile!$C$2:$C$17521,AL$8))*$C$6</f>
        <v>0</v>
      </c>
      <c r="AM36" s="162">
        <f>(SUMIFS(Profile!$F$2:$F$17521,Profile!$B$2:$B$17521,$B36,Profile!$C$2:$C$17521,AM$8))*$C$6</f>
        <v>0</v>
      </c>
      <c r="AN36" s="162">
        <f>(SUMIFS(Profile!$F$2:$F$17521,Profile!$B$2:$B$17521,$B36,Profile!$C$2:$C$17521,AN$8))*$C$6</f>
        <v>0</v>
      </c>
      <c r="AO36" s="162">
        <f>(SUMIFS(Profile!$F$2:$F$17521,Profile!$B$2:$B$17521,$B36,Profile!$C$2:$C$17521,AO$8))*$C$6</f>
        <v>0</v>
      </c>
      <c r="AP36" s="162">
        <f>(SUMIFS(Profile!$F$2:$F$17521,Profile!$B$2:$B$17521,$B36,Profile!$C$2:$C$17521,AP$8))*$C$6</f>
        <v>0</v>
      </c>
      <c r="AQ36" s="162">
        <f>(SUMIFS(Profile!$F$2:$F$17521,Profile!$B$2:$B$17521,$B36,Profile!$C$2:$C$17521,AQ$8))*$C$6</f>
        <v>0</v>
      </c>
      <c r="AR36" s="162">
        <f>(SUMIFS(Profile!$F$2:$F$17521,Profile!$B$2:$B$17521,$B36,Profile!$C$2:$C$17521,AR$8))*$C$6</f>
        <v>0</v>
      </c>
      <c r="AS36" s="162">
        <f>(SUMIFS(Profile!$F$2:$F$17521,Profile!$B$2:$B$17521,$B36,Profile!$C$2:$C$17521,AS$8))*$C$6</f>
        <v>0</v>
      </c>
      <c r="AT36" s="162">
        <f>(SUMIFS(Profile!$F$2:$F$17521,Profile!$B$2:$B$17521,$B36,Profile!$C$2:$C$17521,AT$8))*$C$6</f>
        <v>0</v>
      </c>
      <c r="AU36" s="162">
        <f>(SUMIFS(Profile!$F$2:$F$17521,Profile!$B$2:$B$17521,$B36,Profile!$C$2:$C$17521,AU$8))*$C$6</f>
        <v>0</v>
      </c>
      <c r="AV36" s="162">
        <f>(SUMIFS(Profile!$F$2:$F$17521,Profile!$B$2:$B$17521,$B36,Profile!$C$2:$C$17521,AV$8))*$C$6</f>
        <v>0</v>
      </c>
      <c r="AW36" s="162">
        <f>(SUMIFS(Profile!$F$2:$F$17521,Profile!$B$2:$B$17521,$B36,Profile!$C$2:$C$17521,AW$8))*$C$6</f>
        <v>0</v>
      </c>
      <c r="AX36" s="162">
        <f>(SUMIFS(Profile!$F$2:$F$17521,Profile!$B$2:$B$17521,$B36,Profile!$C$2:$C$17521,AX$8))*$C$6</f>
        <v>0</v>
      </c>
      <c r="AY36" s="162">
        <f>(SUMIFS(Profile!$F$2:$F$17521,Profile!$B$2:$B$17521,$B36,Profile!$C$2:$C$17521,AY$8))*$C$6</f>
        <v>0</v>
      </c>
      <c r="AZ36" s="162">
        <f>(SUMIFS(Profile!$F$2:$F$17521,Profile!$B$2:$B$17521,$B36,Profile!$C$2:$C$17521,AZ$8))*$C$6</f>
        <v>0</v>
      </c>
      <c r="BA36" s="162">
        <f t="shared" si="10"/>
        <v>0</v>
      </c>
      <c r="BB36" s="162">
        <f>(SUMIFS(Profile!$E$2:$E$17521,Profile!$B$2:$B$17521,$B36,Profile!$C$2:$C$17521,BB$8))*$C$9</f>
        <v>0</v>
      </c>
      <c r="BC36" s="162">
        <f>(SUMIFS(Profile!$E$2:$E$17521,Profile!$B$2:$B$17521,$B36,Profile!$C$2:$C$17521,BC$8))*$C$9</f>
        <v>0</v>
      </c>
      <c r="BD36" s="162">
        <f>(SUMIFS(Profile!$E$2:$E$17521,Profile!$B$2:$B$17521,$B36,Profile!$C$2:$C$17521,BD$8))*$C$9</f>
        <v>0</v>
      </c>
      <c r="BE36" s="162">
        <f>(SUMIFS(Profile!$E$2:$E$17521,Profile!$B$2:$B$17521,$B36,Profile!$C$2:$C$17521,BE$8))*$C$9</f>
        <v>0</v>
      </c>
      <c r="BF36" s="162">
        <f>(SUMIFS(Profile!$E$2:$E$17521,Profile!$B$2:$B$17521,$B36,Profile!$C$2:$C$17521,BF$8))*$C$9</f>
        <v>0</v>
      </c>
      <c r="BG36" s="162">
        <f>(SUMIFS(Profile!$E$2:$E$17521,Profile!$B$2:$B$17521,$B36,Profile!$C$2:$C$17521,BG$8))*$C$9</f>
        <v>0</v>
      </c>
      <c r="BH36" s="162">
        <f>(SUMIFS(Profile!$E$2:$E$17521,Profile!$B$2:$B$17521,$B36,Profile!$C$2:$C$17521,BH$8))*$C$9</f>
        <v>0</v>
      </c>
      <c r="BI36" s="162">
        <f>(SUMIFS(Profile!$E$2:$E$17521,Profile!$B$2:$B$17521,$B36,Profile!$C$2:$C$17521,BI$8))*$C$9</f>
        <v>0</v>
      </c>
      <c r="BJ36" s="162">
        <f>(SUMIFS(Profile!$E$2:$E$17521,Profile!$B$2:$B$17521,$B36,Profile!$C$2:$C$17521,BJ$8))*$C$9</f>
        <v>0</v>
      </c>
      <c r="BK36" s="162">
        <f>(SUMIFS(Profile!$E$2:$E$17521,Profile!$B$2:$B$17521,$B36,Profile!$C$2:$C$17521,BK$8))*$C$9</f>
        <v>0</v>
      </c>
      <c r="BL36" s="162">
        <f>(SUMIFS(Profile!$E$2:$E$17521,Profile!$B$2:$B$17521,$B36,Profile!$C$2:$C$17521,BL$8))*$C$9</f>
        <v>0</v>
      </c>
      <c r="BM36" s="162">
        <f>(SUMIFS(Profile!$E$2:$E$17521,Profile!$B$2:$B$17521,$B36,Profile!$C$2:$C$17521,BM$8))*$C$9</f>
        <v>0</v>
      </c>
      <c r="BN36" s="162">
        <f>(SUMIFS(Profile!$E$2:$E$17521,Profile!$B$2:$B$17521,$B36,Profile!$C$2:$C$17521,BN$8))*$C$9</f>
        <v>0</v>
      </c>
      <c r="BO36" s="162">
        <f>(SUMIFS(Profile!$E$2:$E$17521,Profile!$B$2:$B$17521,$B36,Profile!$C$2:$C$17521,BO$8))*$C$9</f>
        <v>0</v>
      </c>
      <c r="BP36" s="162">
        <f>(SUMIFS(Profile!$E$2:$E$17521,Profile!$B$2:$B$17521,$B36,Profile!$C$2:$C$17521,BP$8))*$C$9</f>
        <v>0</v>
      </c>
      <c r="BQ36" s="162">
        <f>(SUMIFS(Profile!$E$2:$E$17521,Profile!$B$2:$B$17521,$B36,Profile!$C$2:$C$17521,BQ$8))*$C$9</f>
        <v>0</v>
      </c>
      <c r="BR36" s="162">
        <f>(SUMIFS(Profile!$E$2:$E$17521,Profile!$B$2:$B$17521,$B36,Profile!$C$2:$C$17521,BR$8))*$C$9</f>
        <v>0</v>
      </c>
      <c r="BS36" s="162">
        <f>(SUMIFS(Profile!$E$2:$E$17521,Profile!$B$2:$B$17521,$B36,Profile!$C$2:$C$17521,BS$8))*$C$9</f>
        <v>0</v>
      </c>
      <c r="BT36" s="162">
        <f>(SUMIFS(Profile!$E$2:$E$17521,Profile!$B$2:$B$17521,$B36,Profile!$C$2:$C$17521,BT$8))*$C$9</f>
        <v>0</v>
      </c>
      <c r="BU36" s="162">
        <f>(SUMIFS(Profile!$E$2:$E$17521,Profile!$B$2:$B$17521,$B36,Profile!$C$2:$C$17521,BU$8))*$C$9</f>
        <v>0</v>
      </c>
      <c r="BV36" s="162">
        <f>(SUMIFS(Profile!$E$2:$E$17521,Profile!$B$2:$B$17521,$B36,Profile!$C$2:$C$17521,BV$8))*$C$9</f>
        <v>0</v>
      </c>
      <c r="BW36" s="162">
        <f>(SUMIFS(Profile!$E$2:$E$17521,Profile!$B$2:$B$17521,$B36,Profile!$C$2:$C$17521,BW$8))*$C$9</f>
        <v>0</v>
      </c>
      <c r="BX36" s="162">
        <f>(SUMIFS(Profile!$E$2:$E$17521,Profile!$B$2:$B$17521,$B36,Profile!$C$2:$C$17521,BX$8))*$C$9</f>
        <v>0</v>
      </c>
      <c r="BY36" s="162">
        <f>(SUMIFS(Profile!$E$2:$E$17521,Profile!$B$2:$B$17521,$B36,Profile!$C$2:$C$17521,BY$8))*$C$9</f>
        <v>0</v>
      </c>
      <c r="BZ36" s="162">
        <f>(SUMIFS(Profile!$E$2:$E$17521,Profile!$B$2:$B$17521,$B36,Profile!$C$2:$C$17521,BZ$8))*$C$9</f>
        <v>0</v>
      </c>
      <c r="CA36" s="162">
        <f>(SUMIFS(Profile!$E$2:$E$17521,Profile!$B$2:$B$17521,$B36,Profile!$C$2:$C$17521,CA$8))*$C$9</f>
        <v>0</v>
      </c>
      <c r="CB36" s="162">
        <f>(SUMIFS(Profile!$E$2:$E$17521,Profile!$B$2:$B$17521,$B36,Profile!$C$2:$C$17521,CB$8))*$C$9</f>
        <v>0</v>
      </c>
      <c r="CC36" s="162">
        <f>(SUMIFS(Profile!$E$2:$E$17521,Profile!$B$2:$B$17521,$B36,Profile!$C$2:$C$17521,CC$8))*$C$9</f>
        <v>0</v>
      </c>
      <c r="CD36" s="162">
        <f>(SUMIFS(Profile!$E$2:$E$17521,Profile!$B$2:$B$17521,$B36,Profile!$C$2:$C$17521,CD$8))*$C$9</f>
        <v>0</v>
      </c>
      <c r="CE36" s="162">
        <f>(SUMIFS(Profile!$E$2:$E$17521,Profile!$B$2:$B$17521,$B36,Profile!$C$2:$C$17521,CE$8))*$C$9</f>
        <v>0</v>
      </c>
      <c r="CF36" s="162">
        <f>(SUMIFS(Profile!$E$2:$E$17521,Profile!$B$2:$B$17521,$B36,Profile!$C$2:$C$17521,CF$8))*$C$9</f>
        <v>0</v>
      </c>
      <c r="CG36" s="162">
        <f>(SUMIFS(Profile!$E$2:$E$17521,Profile!$B$2:$B$17521,$B36,Profile!$C$2:$C$17521,CG$8))*$C$9</f>
        <v>0</v>
      </c>
      <c r="CH36" s="162">
        <f>(SUMIFS(Profile!$E$2:$E$17521,Profile!$B$2:$B$17521,$B36,Profile!$C$2:$C$17521,CH$8))*$C$9</f>
        <v>0</v>
      </c>
      <c r="CI36" s="162">
        <f>(SUMIFS(Profile!$E$2:$E$17521,Profile!$B$2:$B$17521,$B36,Profile!$C$2:$C$17521,CI$8))*$C$9</f>
        <v>0</v>
      </c>
      <c r="CJ36" s="162">
        <f>(SUMIFS(Profile!$E$2:$E$17521,Profile!$B$2:$B$17521,$B36,Profile!$C$2:$C$17521,CJ$8))*$C$9</f>
        <v>0</v>
      </c>
      <c r="CK36" s="162">
        <f>(SUMIFS(Profile!$E$2:$E$17521,Profile!$B$2:$B$17521,$B36,Profile!$C$2:$C$17521,CK$8))*$C$9</f>
        <v>0</v>
      </c>
      <c r="CL36" s="162">
        <f>(SUMIFS(Profile!$E$2:$E$17521,Profile!$B$2:$B$17521,$B36,Profile!$C$2:$C$17521,CL$8))*$C$9</f>
        <v>0</v>
      </c>
      <c r="CM36" s="162">
        <f>(SUMIFS(Profile!$E$2:$E$17521,Profile!$B$2:$B$17521,$B36,Profile!$C$2:$C$17521,CM$8))*$C$9</f>
        <v>0</v>
      </c>
      <c r="CN36" s="162">
        <f>(SUMIFS(Profile!$E$2:$E$17521,Profile!$B$2:$B$17521,$B36,Profile!$C$2:$C$17521,CN$8))*$C$9</f>
        <v>0</v>
      </c>
      <c r="CO36" s="162">
        <f>(SUMIFS(Profile!$E$2:$E$17521,Profile!$B$2:$B$17521,$B36,Profile!$C$2:$C$17521,CO$8))*$C$9</f>
        <v>0</v>
      </c>
      <c r="CP36" s="162">
        <f>(SUMIFS(Profile!$E$2:$E$17521,Profile!$B$2:$B$17521,$B36,Profile!$C$2:$C$17521,CP$8))*$C$9</f>
        <v>0</v>
      </c>
      <c r="CQ36" s="162">
        <f>(SUMIFS(Profile!$E$2:$E$17521,Profile!$B$2:$B$17521,$B36,Profile!$C$2:$C$17521,CQ$8))*$C$9</f>
        <v>0</v>
      </c>
      <c r="CR36" s="162">
        <f>(SUMIFS(Profile!$E$2:$E$17521,Profile!$B$2:$B$17521,$B36,Profile!$C$2:$C$17521,CR$8))*$C$9</f>
        <v>0</v>
      </c>
      <c r="CS36" s="162">
        <f>(SUMIFS(Profile!$E$2:$E$17521,Profile!$B$2:$B$17521,$B36,Profile!$C$2:$C$17521,CS$8))*$C$9</f>
        <v>0</v>
      </c>
      <c r="CT36" s="162">
        <f>(SUMIFS(Profile!$E$2:$E$17521,Profile!$B$2:$B$17521,$B36,Profile!$C$2:$C$17521,CT$8))*$C$9</f>
        <v>0</v>
      </c>
      <c r="CU36" s="162">
        <f>(SUMIFS(Profile!$E$2:$E$17521,Profile!$B$2:$B$17521,$B36,Profile!$C$2:$C$17521,CU$8))*$C$9</f>
        <v>0</v>
      </c>
      <c r="CV36" s="162">
        <f>(SUMIFS(Profile!$E$2:$E$17521,Profile!$B$2:$B$17521,$B36,Profile!$C$2:$C$17521,CV$8))*$C$9</f>
        <v>0</v>
      </c>
      <c r="CW36" s="162">
        <f>(SUMIFS(Profile!$E$2:$E$17521,Profile!$B$2:$B$17521,$B36,Profile!$C$2:$C$17521,CW$8))*$C$9</f>
        <v>0</v>
      </c>
      <c r="CX36" s="162">
        <f t="shared" si="11"/>
        <v>0</v>
      </c>
      <c r="CY36" s="162">
        <f t="shared" ref="CY36:ET36" si="141">MAX(BB36-E36,0)</f>
        <v>0</v>
      </c>
      <c r="CZ36" s="162">
        <f t="shared" si="141"/>
        <v>0</v>
      </c>
      <c r="DA36" s="162">
        <f t="shared" si="141"/>
        <v>0</v>
      </c>
      <c r="DB36" s="162">
        <f t="shared" si="141"/>
        <v>0</v>
      </c>
      <c r="DC36" s="162">
        <f t="shared" si="141"/>
        <v>0</v>
      </c>
      <c r="DD36" s="162">
        <f t="shared" si="141"/>
        <v>0</v>
      </c>
      <c r="DE36" s="162">
        <f t="shared" si="141"/>
        <v>0</v>
      </c>
      <c r="DF36" s="162">
        <f t="shared" si="141"/>
        <v>0</v>
      </c>
      <c r="DG36" s="162">
        <f t="shared" si="141"/>
        <v>0</v>
      </c>
      <c r="DH36" s="162">
        <f t="shared" si="141"/>
        <v>0</v>
      </c>
      <c r="DI36" s="162">
        <f t="shared" si="141"/>
        <v>0</v>
      </c>
      <c r="DJ36" s="162">
        <f t="shared" si="141"/>
        <v>0</v>
      </c>
      <c r="DK36" s="162">
        <f t="shared" si="141"/>
        <v>0</v>
      </c>
      <c r="DL36" s="162">
        <f t="shared" si="141"/>
        <v>0</v>
      </c>
      <c r="DM36" s="162">
        <f t="shared" si="141"/>
        <v>0</v>
      </c>
      <c r="DN36" s="162">
        <f t="shared" si="141"/>
        <v>0</v>
      </c>
      <c r="DO36" s="162">
        <f t="shared" si="141"/>
        <v>0</v>
      </c>
      <c r="DP36" s="162">
        <f t="shared" si="141"/>
        <v>0</v>
      </c>
      <c r="DQ36" s="162">
        <f t="shared" si="141"/>
        <v>0</v>
      </c>
      <c r="DR36" s="162">
        <f t="shared" si="141"/>
        <v>0</v>
      </c>
      <c r="DS36" s="162">
        <f t="shared" si="141"/>
        <v>0</v>
      </c>
      <c r="DT36" s="162">
        <f t="shared" si="141"/>
        <v>0</v>
      </c>
      <c r="DU36" s="162">
        <f t="shared" si="141"/>
        <v>0</v>
      </c>
      <c r="DV36" s="162">
        <f t="shared" si="141"/>
        <v>0</v>
      </c>
      <c r="DW36" s="162">
        <f t="shared" si="141"/>
        <v>0</v>
      </c>
      <c r="DX36" s="162">
        <f t="shared" si="141"/>
        <v>0</v>
      </c>
      <c r="DY36" s="162">
        <f t="shared" si="141"/>
        <v>0</v>
      </c>
      <c r="DZ36" s="162">
        <f t="shared" si="141"/>
        <v>0</v>
      </c>
      <c r="EA36" s="162">
        <f t="shared" si="141"/>
        <v>0</v>
      </c>
      <c r="EB36" s="162">
        <f t="shared" si="141"/>
        <v>0</v>
      </c>
      <c r="EC36" s="162">
        <f t="shared" si="141"/>
        <v>0</v>
      </c>
      <c r="ED36" s="162">
        <f t="shared" si="141"/>
        <v>0</v>
      </c>
      <c r="EE36" s="162">
        <f t="shared" si="141"/>
        <v>0</v>
      </c>
      <c r="EF36" s="162">
        <f t="shared" si="141"/>
        <v>0</v>
      </c>
      <c r="EG36" s="162">
        <f t="shared" si="141"/>
        <v>0</v>
      </c>
      <c r="EH36" s="162">
        <f t="shared" si="141"/>
        <v>0</v>
      </c>
      <c r="EI36" s="162">
        <f t="shared" si="141"/>
        <v>0</v>
      </c>
      <c r="EJ36" s="162">
        <f t="shared" si="141"/>
        <v>0</v>
      </c>
      <c r="EK36" s="162">
        <f t="shared" si="141"/>
        <v>0</v>
      </c>
      <c r="EL36" s="162">
        <f t="shared" si="141"/>
        <v>0</v>
      </c>
      <c r="EM36" s="162">
        <f t="shared" si="141"/>
        <v>0</v>
      </c>
      <c r="EN36" s="162">
        <f t="shared" si="141"/>
        <v>0</v>
      </c>
      <c r="EO36" s="162">
        <f t="shared" si="141"/>
        <v>0</v>
      </c>
      <c r="EP36" s="162">
        <f t="shared" si="141"/>
        <v>0</v>
      </c>
      <c r="EQ36" s="162">
        <f t="shared" si="141"/>
        <v>0</v>
      </c>
      <c r="ER36" s="162">
        <f t="shared" si="141"/>
        <v>0</v>
      </c>
      <c r="ES36" s="162">
        <f t="shared" si="141"/>
        <v>0</v>
      </c>
      <c r="ET36" s="162">
        <f t="shared" si="141"/>
        <v>0</v>
      </c>
      <c r="EU36" s="162">
        <f t="shared" si="13"/>
        <v>0</v>
      </c>
      <c r="EV36" s="162">
        <f t="shared" ref="EV36:GQ36" si="142">BB36-CY36</f>
        <v>0</v>
      </c>
      <c r="EW36" s="162">
        <f t="shared" si="142"/>
        <v>0</v>
      </c>
      <c r="EX36" s="162">
        <f t="shared" si="142"/>
        <v>0</v>
      </c>
      <c r="EY36" s="162">
        <f t="shared" si="142"/>
        <v>0</v>
      </c>
      <c r="EZ36" s="162">
        <f t="shared" si="142"/>
        <v>0</v>
      </c>
      <c r="FA36" s="162">
        <f t="shared" si="142"/>
        <v>0</v>
      </c>
      <c r="FB36" s="162">
        <f t="shared" si="142"/>
        <v>0</v>
      </c>
      <c r="FC36" s="162">
        <f t="shared" si="142"/>
        <v>0</v>
      </c>
      <c r="FD36" s="162">
        <f t="shared" si="142"/>
        <v>0</v>
      </c>
      <c r="FE36" s="162">
        <f t="shared" si="142"/>
        <v>0</v>
      </c>
      <c r="FF36" s="162">
        <f t="shared" si="142"/>
        <v>0</v>
      </c>
      <c r="FG36" s="162">
        <f t="shared" si="142"/>
        <v>0</v>
      </c>
      <c r="FH36" s="162">
        <f t="shared" si="142"/>
        <v>0</v>
      </c>
      <c r="FI36" s="162">
        <f t="shared" si="142"/>
        <v>0</v>
      </c>
      <c r="FJ36" s="162">
        <f t="shared" si="142"/>
        <v>0</v>
      </c>
      <c r="FK36" s="162">
        <f t="shared" si="142"/>
        <v>0</v>
      </c>
      <c r="FL36" s="162">
        <f t="shared" si="142"/>
        <v>0</v>
      </c>
      <c r="FM36" s="162">
        <f t="shared" si="142"/>
        <v>0</v>
      </c>
      <c r="FN36" s="162">
        <f t="shared" si="142"/>
        <v>0</v>
      </c>
      <c r="FO36" s="162">
        <f t="shared" si="142"/>
        <v>0</v>
      </c>
      <c r="FP36" s="162">
        <f t="shared" si="142"/>
        <v>0</v>
      </c>
      <c r="FQ36" s="162">
        <f t="shared" si="142"/>
        <v>0</v>
      </c>
      <c r="FR36" s="162">
        <f t="shared" si="142"/>
        <v>0</v>
      </c>
      <c r="FS36" s="162">
        <f t="shared" si="142"/>
        <v>0</v>
      </c>
      <c r="FT36" s="162">
        <f t="shared" si="142"/>
        <v>0</v>
      </c>
      <c r="FU36" s="162">
        <f t="shared" si="142"/>
        <v>0</v>
      </c>
      <c r="FV36" s="162">
        <f t="shared" si="142"/>
        <v>0</v>
      </c>
      <c r="FW36" s="162">
        <f t="shared" si="142"/>
        <v>0</v>
      </c>
      <c r="FX36" s="162">
        <f t="shared" si="142"/>
        <v>0</v>
      </c>
      <c r="FY36" s="162">
        <f t="shared" si="142"/>
        <v>0</v>
      </c>
      <c r="FZ36" s="162">
        <f t="shared" si="142"/>
        <v>0</v>
      </c>
      <c r="GA36" s="162">
        <f t="shared" si="142"/>
        <v>0</v>
      </c>
      <c r="GB36" s="162">
        <f t="shared" si="142"/>
        <v>0</v>
      </c>
      <c r="GC36" s="162">
        <f t="shared" si="142"/>
        <v>0</v>
      </c>
      <c r="GD36" s="162">
        <f t="shared" si="142"/>
        <v>0</v>
      </c>
      <c r="GE36" s="162">
        <f t="shared" si="142"/>
        <v>0</v>
      </c>
      <c r="GF36" s="162">
        <f t="shared" si="142"/>
        <v>0</v>
      </c>
      <c r="GG36" s="162">
        <f t="shared" si="142"/>
        <v>0</v>
      </c>
      <c r="GH36" s="162">
        <f t="shared" si="142"/>
        <v>0</v>
      </c>
      <c r="GI36" s="162">
        <f t="shared" si="142"/>
        <v>0</v>
      </c>
      <c r="GJ36" s="162">
        <f t="shared" si="142"/>
        <v>0</v>
      </c>
      <c r="GK36" s="162">
        <f t="shared" si="142"/>
        <v>0</v>
      </c>
      <c r="GL36" s="162">
        <f t="shared" si="142"/>
        <v>0</v>
      </c>
      <c r="GM36" s="162">
        <f t="shared" si="142"/>
        <v>0</v>
      </c>
      <c r="GN36" s="162">
        <f t="shared" si="142"/>
        <v>0</v>
      </c>
      <c r="GO36" s="162">
        <f t="shared" si="142"/>
        <v>0</v>
      </c>
      <c r="GP36" s="162">
        <f t="shared" si="142"/>
        <v>0</v>
      </c>
      <c r="GQ36" s="162">
        <f t="shared" si="142"/>
        <v>0</v>
      </c>
      <c r="GR36" s="162">
        <f t="shared" si="15"/>
        <v>0</v>
      </c>
      <c r="GS36" s="162">
        <f t="shared" ref="GS36:IN36" si="143">E36-EV36</f>
        <v>0</v>
      </c>
      <c r="GT36" s="162">
        <f t="shared" si="143"/>
        <v>0</v>
      </c>
      <c r="GU36" s="162">
        <f t="shared" si="143"/>
        <v>0</v>
      </c>
      <c r="GV36" s="162">
        <f t="shared" si="143"/>
        <v>0</v>
      </c>
      <c r="GW36" s="162">
        <f t="shared" si="143"/>
        <v>0</v>
      </c>
      <c r="GX36" s="162">
        <f t="shared" si="143"/>
        <v>0</v>
      </c>
      <c r="GY36" s="162">
        <f t="shared" si="143"/>
        <v>0</v>
      </c>
      <c r="GZ36" s="162">
        <f t="shared" si="143"/>
        <v>0</v>
      </c>
      <c r="HA36" s="162">
        <f t="shared" si="143"/>
        <v>0</v>
      </c>
      <c r="HB36" s="162">
        <f t="shared" si="143"/>
        <v>0</v>
      </c>
      <c r="HC36" s="162">
        <f t="shared" si="143"/>
        <v>0</v>
      </c>
      <c r="HD36" s="162">
        <f t="shared" si="143"/>
        <v>0</v>
      </c>
      <c r="HE36" s="162">
        <f t="shared" si="143"/>
        <v>0</v>
      </c>
      <c r="HF36" s="162">
        <f t="shared" si="143"/>
        <v>0</v>
      </c>
      <c r="HG36" s="162">
        <f t="shared" si="143"/>
        <v>0</v>
      </c>
      <c r="HH36" s="162">
        <f t="shared" si="143"/>
        <v>0</v>
      </c>
      <c r="HI36" s="162">
        <f t="shared" si="143"/>
        <v>0</v>
      </c>
      <c r="HJ36" s="162">
        <f t="shared" si="143"/>
        <v>0</v>
      </c>
      <c r="HK36" s="162">
        <f t="shared" si="143"/>
        <v>0</v>
      </c>
      <c r="HL36" s="162">
        <f t="shared" si="143"/>
        <v>0</v>
      </c>
      <c r="HM36" s="162">
        <f t="shared" si="143"/>
        <v>0</v>
      </c>
      <c r="HN36" s="162">
        <f t="shared" si="143"/>
        <v>0</v>
      </c>
      <c r="HO36" s="162">
        <f t="shared" si="143"/>
        <v>0</v>
      </c>
      <c r="HP36" s="162">
        <f t="shared" si="143"/>
        <v>0</v>
      </c>
      <c r="HQ36" s="162">
        <f t="shared" si="143"/>
        <v>0</v>
      </c>
      <c r="HR36" s="162">
        <f t="shared" si="143"/>
        <v>0</v>
      </c>
      <c r="HS36" s="162">
        <f t="shared" si="143"/>
        <v>0</v>
      </c>
      <c r="HT36" s="162">
        <f t="shared" si="143"/>
        <v>0</v>
      </c>
      <c r="HU36" s="162">
        <f t="shared" si="143"/>
        <v>0</v>
      </c>
      <c r="HV36" s="162">
        <f t="shared" si="143"/>
        <v>0</v>
      </c>
      <c r="HW36" s="162">
        <f t="shared" si="143"/>
        <v>0</v>
      </c>
      <c r="HX36" s="162">
        <f t="shared" si="143"/>
        <v>0</v>
      </c>
      <c r="HY36" s="162">
        <f t="shared" si="143"/>
        <v>0</v>
      </c>
      <c r="HZ36" s="162">
        <f t="shared" si="143"/>
        <v>0</v>
      </c>
      <c r="IA36" s="162">
        <f t="shared" si="143"/>
        <v>0</v>
      </c>
      <c r="IB36" s="162">
        <f t="shared" si="143"/>
        <v>0</v>
      </c>
      <c r="IC36" s="162">
        <f t="shared" si="143"/>
        <v>0</v>
      </c>
      <c r="ID36" s="162">
        <f t="shared" si="143"/>
        <v>0</v>
      </c>
      <c r="IE36" s="162">
        <f t="shared" si="143"/>
        <v>0</v>
      </c>
      <c r="IF36" s="162">
        <f t="shared" si="143"/>
        <v>0</v>
      </c>
      <c r="IG36" s="162">
        <f t="shared" si="143"/>
        <v>0</v>
      </c>
      <c r="IH36" s="162">
        <f t="shared" si="143"/>
        <v>0</v>
      </c>
      <c r="II36" s="162">
        <f t="shared" si="143"/>
        <v>0</v>
      </c>
      <c r="IJ36" s="162">
        <f t="shared" si="143"/>
        <v>0</v>
      </c>
      <c r="IK36" s="162">
        <f t="shared" si="143"/>
        <v>0</v>
      </c>
      <c r="IL36" s="162">
        <f t="shared" si="143"/>
        <v>0</v>
      </c>
      <c r="IM36" s="162">
        <f t="shared" si="143"/>
        <v>0</v>
      </c>
      <c r="IN36" s="162">
        <f t="shared" si="143"/>
        <v>0</v>
      </c>
      <c r="IO36" s="162">
        <f t="shared" si="17"/>
        <v>0</v>
      </c>
      <c r="IP36" s="162">
        <f t="shared" si="23"/>
        <v>0</v>
      </c>
      <c r="IQ36" s="162">
        <f t="shared" ref="IQ36:KK36" si="144">MAX((MIN(CZ36+IP36,$IO$7))-GT36,0)</f>
        <v>0</v>
      </c>
      <c r="IR36" s="162">
        <f t="shared" si="144"/>
        <v>0</v>
      </c>
      <c r="IS36" s="162">
        <f t="shared" si="144"/>
        <v>0</v>
      </c>
      <c r="IT36" s="162">
        <f t="shared" si="144"/>
        <v>0</v>
      </c>
      <c r="IU36" s="162">
        <f t="shared" si="144"/>
        <v>0</v>
      </c>
      <c r="IV36" s="162">
        <f t="shared" si="144"/>
        <v>0</v>
      </c>
      <c r="IW36" s="162">
        <f t="shared" si="144"/>
        <v>0</v>
      </c>
      <c r="IX36" s="162">
        <f t="shared" si="144"/>
        <v>0</v>
      </c>
      <c r="IY36" s="162">
        <f t="shared" si="144"/>
        <v>0</v>
      </c>
      <c r="IZ36" s="162">
        <f t="shared" si="144"/>
        <v>0</v>
      </c>
      <c r="JA36" s="162">
        <f t="shared" si="144"/>
        <v>0</v>
      </c>
      <c r="JB36" s="162">
        <f t="shared" si="144"/>
        <v>0</v>
      </c>
      <c r="JC36" s="162">
        <f t="shared" si="144"/>
        <v>0</v>
      </c>
      <c r="JD36" s="162">
        <f t="shared" si="144"/>
        <v>0</v>
      </c>
      <c r="JE36" s="162">
        <f t="shared" si="144"/>
        <v>0</v>
      </c>
      <c r="JF36" s="162">
        <f t="shared" si="144"/>
        <v>0</v>
      </c>
      <c r="JG36" s="162">
        <f t="shared" si="144"/>
        <v>0</v>
      </c>
      <c r="JH36" s="162">
        <f t="shared" si="144"/>
        <v>0</v>
      </c>
      <c r="JI36" s="162">
        <f t="shared" si="144"/>
        <v>0</v>
      </c>
      <c r="JJ36" s="162">
        <f t="shared" si="144"/>
        <v>0</v>
      </c>
      <c r="JK36" s="162">
        <f t="shared" si="144"/>
        <v>0</v>
      </c>
      <c r="JL36" s="162">
        <f t="shared" si="144"/>
        <v>0</v>
      </c>
      <c r="JM36" s="162">
        <f t="shared" si="144"/>
        <v>0</v>
      </c>
      <c r="JN36" s="162">
        <f t="shared" si="144"/>
        <v>0</v>
      </c>
      <c r="JO36" s="162">
        <f t="shared" si="144"/>
        <v>0</v>
      </c>
      <c r="JP36" s="162">
        <f t="shared" si="144"/>
        <v>0</v>
      </c>
      <c r="JQ36" s="162">
        <f t="shared" si="144"/>
        <v>0</v>
      </c>
      <c r="JR36" s="162">
        <f t="shared" si="144"/>
        <v>0</v>
      </c>
      <c r="JS36" s="162">
        <f t="shared" si="144"/>
        <v>0</v>
      </c>
      <c r="JT36" s="162">
        <f t="shared" si="144"/>
        <v>0</v>
      </c>
      <c r="JU36" s="162">
        <f t="shared" si="144"/>
        <v>0</v>
      </c>
      <c r="JV36" s="162">
        <f t="shared" si="144"/>
        <v>0</v>
      </c>
      <c r="JW36" s="162">
        <f t="shared" si="144"/>
        <v>0</v>
      </c>
      <c r="JX36" s="162">
        <f t="shared" si="144"/>
        <v>0</v>
      </c>
      <c r="JY36" s="162">
        <f t="shared" si="144"/>
        <v>0</v>
      </c>
      <c r="JZ36" s="162">
        <f t="shared" si="144"/>
        <v>0</v>
      </c>
      <c r="KA36" s="162">
        <f t="shared" si="144"/>
        <v>0</v>
      </c>
      <c r="KB36" s="162">
        <f t="shared" si="144"/>
        <v>0</v>
      </c>
      <c r="KC36" s="162">
        <f t="shared" si="144"/>
        <v>0</v>
      </c>
      <c r="KD36" s="162">
        <f t="shared" si="144"/>
        <v>0</v>
      </c>
      <c r="KE36" s="162">
        <f t="shared" si="144"/>
        <v>0</v>
      </c>
      <c r="KF36" s="162">
        <f t="shared" si="144"/>
        <v>0</v>
      </c>
      <c r="KG36" s="162">
        <f t="shared" si="144"/>
        <v>0</v>
      </c>
      <c r="KH36" s="162">
        <f t="shared" si="144"/>
        <v>0</v>
      </c>
      <c r="KI36" s="162">
        <f t="shared" si="144"/>
        <v>0</v>
      </c>
      <c r="KJ36" s="162">
        <f t="shared" si="144"/>
        <v>0</v>
      </c>
      <c r="KK36" s="162">
        <f t="shared" si="144"/>
        <v>0</v>
      </c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</row>
    <row r="37" ht="14.25" customHeight="1" spans="1:326" x14ac:dyDescent="0.25">
      <c r="A37" s="1">
        <v>1</v>
      </c>
      <c r="B37" s="1">
        <f t="shared" ref="B37:C37" si="145">B36+1</f>
        <v>27</v>
      </c>
      <c r="C37" s="232">
        <f t="shared" si="145"/>
        <v>43492</v>
      </c>
      <c r="D37" s="162">
        <f t="shared" si="9"/>
        <v>0</v>
      </c>
      <c r="E37" s="162">
        <f>(SUMIFS(Profile!$F$2:$F$17521,Profile!$B$2:$B$17521,$B37,Profile!$C$2:$C$17521,E$8))*$C$6</f>
        <v>0</v>
      </c>
      <c r="F37" s="162">
        <f>(SUMIFS(Profile!$F$2:$F$17521,Profile!$B$2:$B$17521,$B37,Profile!$C$2:$C$17521,F$8))*$C$6</f>
        <v>0</v>
      </c>
      <c r="G37" s="162">
        <f>(SUMIFS(Profile!$F$2:$F$17521,Profile!$B$2:$B$17521,$B37,Profile!$C$2:$C$17521,G$8))*$C$6</f>
        <v>0</v>
      </c>
      <c r="H37" s="162">
        <f>(SUMIFS(Profile!$F$2:$F$17521,Profile!$B$2:$B$17521,$B37,Profile!$C$2:$C$17521,H$8))*$C$6</f>
        <v>0</v>
      </c>
      <c r="I37" s="162">
        <f>(SUMIFS(Profile!$F$2:$F$17521,Profile!$B$2:$B$17521,$B37,Profile!$C$2:$C$17521,I$8))*$C$6</f>
        <v>0</v>
      </c>
      <c r="J37" s="162">
        <f>(SUMIFS(Profile!$F$2:$F$17521,Profile!$B$2:$B$17521,$B37,Profile!$C$2:$C$17521,J$8))*$C$6</f>
        <v>0</v>
      </c>
      <c r="K37" s="162">
        <f>(SUMIFS(Profile!$F$2:$F$17521,Profile!$B$2:$B$17521,$B37,Profile!$C$2:$C$17521,K$8))*$C$6</f>
        <v>0</v>
      </c>
      <c r="L37" s="162">
        <f>(SUMIFS(Profile!$F$2:$F$17521,Profile!$B$2:$B$17521,$B37,Profile!$C$2:$C$17521,L$8))*$C$6</f>
        <v>0</v>
      </c>
      <c r="M37" s="162">
        <f>(SUMIFS(Profile!$F$2:$F$17521,Profile!$B$2:$B$17521,$B37,Profile!$C$2:$C$17521,M$8))*$C$6</f>
        <v>0</v>
      </c>
      <c r="N37" s="162">
        <f>(SUMIFS(Profile!$F$2:$F$17521,Profile!$B$2:$B$17521,$B37,Profile!$C$2:$C$17521,N$8))*$C$6</f>
        <v>0</v>
      </c>
      <c r="O37" s="162">
        <f>(SUMIFS(Profile!$F$2:$F$17521,Profile!$B$2:$B$17521,$B37,Profile!$C$2:$C$17521,O$8))*$C$6</f>
        <v>0</v>
      </c>
      <c r="P37" s="162">
        <f>(SUMIFS(Profile!$F$2:$F$17521,Profile!$B$2:$B$17521,$B37,Profile!$C$2:$C$17521,P$8))*$C$6</f>
        <v>0</v>
      </c>
      <c r="Q37" s="162">
        <f>(SUMIFS(Profile!$F$2:$F$17521,Profile!$B$2:$B$17521,$B37,Profile!$C$2:$C$17521,Q$8))*$C$6</f>
        <v>0</v>
      </c>
      <c r="R37" s="162">
        <f>(SUMIFS(Profile!$F$2:$F$17521,Profile!$B$2:$B$17521,$B37,Profile!$C$2:$C$17521,R$8))*$C$6</f>
        <v>0</v>
      </c>
      <c r="S37" s="162">
        <f>(SUMIFS(Profile!$F$2:$F$17521,Profile!$B$2:$B$17521,$B37,Profile!$C$2:$C$17521,S$8))*$C$6</f>
        <v>0</v>
      </c>
      <c r="T37" s="162">
        <f>(SUMIFS(Profile!$F$2:$F$17521,Profile!$B$2:$B$17521,$B37,Profile!$C$2:$C$17521,T$8))*$C$6</f>
        <v>0</v>
      </c>
      <c r="U37" s="162">
        <f>(SUMIFS(Profile!$F$2:$F$17521,Profile!$B$2:$B$17521,$B37,Profile!$C$2:$C$17521,U$8))*$C$6</f>
        <v>0</v>
      </c>
      <c r="V37" s="162">
        <f>(SUMIFS(Profile!$F$2:$F$17521,Profile!$B$2:$B$17521,$B37,Profile!$C$2:$C$17521,V$8))*$C$6</f>
        <v>0</v>
      </c>
      <c r="W37" s="162">
        <f>(SUMIFS(Profile!$F$2:$F$17521,Profile!$B$2:$B$17521,$B37,Profile!$C$2:$C$17521,W$8))*$C$6</f>
        <v>0</v>
      </c>
      <c r="X37" s="162">
        <f>(SUMIFS(Profile!$F$2:$F$17521,Profile!$B$2:$B$17521,$B37,Profile!$C$2:$C$17521,X$8))*$C$6</f>
        <v>0</v>
      </c>
      <c r="Y37" s="162">
        <f>(SUMIFS(Profile!$F$2:$F$17521,Profile!$B$2:$B$17521,$B37,Profile!$C$2:$C$17521,Y$8))*$C$6</f>
        <v>0</v>
      </c>
      <c r="Z37" s="162">
        <f>(SUMIFS(Profile!$F$2:$F$17521,Profile!$B$2:$B$17521,$B37,Profile!$C$2:$C$17521,Z$8))*$C$6</f>
        <v>0</v>
      </c>
      <c r="AA37" s="162">
        <f>(SUMIFS(Profile!$F$2:$F$17521,Profile!$B$2:$B$17521,$B37,Profile!$C$2:$C$17521,AA$8))*$C$6</f>
        <v>0</v>
      </c>
      <c r="AB37" s="162">
        <f>(SUMIFS(Profile!$F$2:$F$17521,Profile!$B$2:$B$17521,$B37,Profile!$C$2:$C$17521,AB$8))*$C$6</f>
        <v>0</v>
      </c>
      <c r="AC37" s="162">
        <f>(SUMIFS(Profile!$F$2:$F$17521,Profile!$B$2:$B$17521,$B37,Profile!$C$2:$C$17521,AC$8))*$C$6</f>
        <v>0</v>
      </c>
      <c r="AD37" s="162">
        <f>(SUMIFS(Profile!$F$2:$F$17521,Profile!$B$2:$B$17521,$B37,Profile!$C$2:$C$17521,AD$8))*$C$6</f>
        <v>0</v>
      </c>
      <c r="AE37" s="162">
        <f>(SUMIFS(Profile!$F$2:$F$17521,Profile!$B$2:$B$17521,$B37,Profile!$C$2:$C$17521,AE$8))*$C$6</f>
        <v>0</v>
      </c>
      <c r="AF37" s="162">
        <f>(SUMIFS(Profile!$F$2:$F$17521,Profile!$B$2:$B$17521,$B37,Profile!$C$2:$C$17521,AF$8))*$C$6</f>
        <v>0</v>
      </c>
      <c r="AG37" s="162">
        <f>(SUMIFS(Profile!$F$2:$F$17521,Profile!$B$2:$B$17521,$B37,Profile!$C$2:$C$17521,AG$8))*$C$6</f>
        <v>0</v>
      </c>
      <c r="AH37" s="162">
        <f>(SUMIFS(Profile!$F$2:$F$17521,Profile!$B$2:$B$17521,$B37,Profile!$C$2:$C$17521,AH$8))*$C$6</f>
        <v>0</v>
      </c>
      <c r="AI37" s="162">
        <f>(SUMIFS(Profile!$F$2:$F$17521,Profile!$B$2:$B$17521,$B37,Profile!$C$2:$C$17521,AI$8))*$C$6</f>
        <v>0</v>
      </c>
      <c r="AJ37" s="162">
        <f>(SUMIFS(Profile!$F$2:$F$17521,Profile!$B$2:$B$17521,$B37,Profile!$C$2:$C$17521,AJ$8))*$C$6</f>
        <v>0</v>
      </c>
      <c r="AK37" s="162">
        <f>(SUMIFS(Profile!$F$2:$F$17521,Profile!$B$2:$B$17521,$B37,Profile!$C$2:$C$17521,AK$8))*$C$6</f>
        <v>0</v>
      </c>
      <c r="AL37" s="162">
        <f>(SUMIFS(Profile!$F$2:$F$17521,Profile!$B$2:$B$17521,$B37,Profile!$C$2:$C$17521,AL$8))*$C$6</f>
        <v>0</v>
      </c>
      <c r="AM37" s="162">
        <f>(SUMIFS(Profile!$F$2:$F$17521,Profile!$B$2:$B$17521,$B37,Profile!$C$2:$C$17521,AM$8))*$C$6</f>
        <v>0</v>
      </c>
      <c r="AN37" s="162">
        <f>(SUMIFS(Profile!$F$2:$F$17521,Profile!$B$2:$B$17521,$B37,Profile!$C$2:$C$17521,AN$8))*$C$6</f>
        <v>0</v>
      </c>
      <c r="AO37" s="162">
        <f>(SUMIFS(Profile!$F$2:$F$17521,Profile!$B$2:$B$17521,$B37,Profile!$C$2:$C$17521,AO$8))*$C$6</f>
        <v>0</v>
      </c>
      <c r="AP37" s="162">
        <f>(SUMIFS(Profile!$F$2:$F$17521,Profile!$B$2:$B$17521,$B37,Profile!$C$2:$C$17521,AP$8))*$C$6</f>
        <v>0</v>
      </c>
      <c r="AQ37" s="162">
        <f>(SUMIFS(Profile!$F$2:$F$17521,Profile!$B$2:$B$17521,$B37,Profile!$C$2:$C$17521,AQ$8))*$C$6</f>
        <v>0</v>
      </c>
      <c r="AR37" s="162">
        <f>(SUMIFS(Profile!$F$2:$F$17521,Profile!$B$2:$B$17521,$B37,Profile!$C$2:$C$17521,AR$8))*$C$6</f>
        <v>0</v>
      </c>
      <c r="AS37" s="162">
        <f>(SUMIFS(Profile!$F$2:$F$17521,Profile!$B$2:$B$17521,$B37,Profile!$C$2:$C$17521,AS$8))*$C$6</f>
        <v>0</v>
      </c>
      <c r="AT37" s="162">
        <f>(SUMIFS(Profile!$F$2:$F$17521,Profile!$B$2:$B$17521,$B37,Profile!$C$2:$C$17521,AT$8))*$C$6</f>
        <v>0</v>
      </c>
      <c r="AU37" s="162">
        <f>(SUMIFS(Profile!$F$2:$F$17521,Profile!$B$2:$B$17521,$B37,Profile!$C$2:$C$17521,AU$8))*$C$6</f>
        <v>0</v>
      </c>
      <c r="AV37" s="162">
        <f>(SUMIFS(Profile!$F$2:$F$17521,Profile!$B$2:$B$17521,$B37,Profile!$C$2:$C$17521,AV$8))*$C$6</f>
        <v>0</v>
      </c>
      <c r="AW37" s="162">
        <f>(SUMIFS(Profile!$F$2:$F$17521,Profile!$B$2:$B$17521,$B37,Profile!$C$2:$C$17521,AW$8))*$C$6</f>
        <v>0</v>
      </c>
      <c r="AX37" s="162">
        <f>(SUMIFS(Profile!$F$2:$F$17521,Profile!$B$2:$B$17521,$B37,Profile!$C$2:$C$17521,AX$8))*$C$6</f>
        <v>0</v>
      </c>
      <c r="AY37" s="162">
        <f>(SUMIFS(Profile!$F$2:$F$17521,Profile!$B$2:$B$17521,$B37,Profile!$C$2:$C$17521,AY$8))*$C$6</f>
        <v>0</v>
      </c>
      <c r="AZ37" s="162">
        <f>(SUMIFS(Profile!$F$2:$F$17521,Profile!$B$2:$B$17521,$B37,Profile!$C$2:$C$17521,AZ$8))*$C$6</f>
        <v>0</v>
      </c>
      <c r="BA37" s="162">
        <f t="shared" si="10"/>
        <v>0</v>
      </c>
      <c r="BB37" s="162">
        <f>(SUMIFS(Profile!$E$2:$E$17521,Profile!$B$2:$B$17521,$B37,Profile!$C$2:$C$17521,BB$8))*$C$9</f>
        <v>0</v>
      </c>
      <c r="BC37" s="162">
        <f>(SUMIFS(Profile!$E$2:$E$17521,Profile!$B$2:$B$17521,$B37,Profile!$C$2:$C$17521,BC$8))*$C$9</f>
        <v>0</v>
      </c>
      <c r="BD37" s="162">
        <f>(SUMIFS(Profile!$E$2:$E$17521,Profile!$B$2:$B$17521,$B37,Profile!$C$2:$C$17521,BD$8))*$C$9</f>
        <v>0</v>
      </c>
      <c r="BE37" s="162">
        <f>(SUMIFS(Profile!$E$2:$E$17521,Profile!$B$2:$B$17521,$B37,Profile!$C$2:$C$17521,BE$8))*$C$9</f>
        <v>0</v>
      </c>
      <c r="BF37" s="162">
        <f>(SUMIFS(Profile!$E$2:$E$17521,Profile!$B$2:$B$17521,$B37,Profile!$C$2:$C$17521,BF$8))*$C$9</f>
        <v>0</v>
      </c>
      <c r="BG37" s="162">
        <f>(SUMIFS(Profile!$E$2:$E$17521,Profile!$B$2:$B$17521,$B37,Profile!$C$2:$C$17521,BG$8))*$C$9</f>
        <v>0</v>
      </c>
      <c r="BH37" s="162">
        <f>(SUMIFS(Profile!$E$2:$E$17521,Profile!$B$2:$B$17521,$B37,Profile!$C$2:$C$17521,BH$8))*$C$9</f>
        <v>0</v>
      </c>
      <c r="BI37" s="162">
        <f>(SUMIFS(Profile!$E$2:$E$17521,Profile!$B$2:$B$17521,$B37,Profile!$C$2:$C$17521,BI$8))*$C$9</f>
        <v>0</v>
      </c>
      <c r="BJ37" s="162">
        <f>(SUMIFS(Profile!$E$2:$E$17521,Profile!$B$2:$B$17521,$B37,Profile!$C$2:$C$17521,BJ$8))*$C$9</f>
        <v>0</v>
      </c>
      <c r="BK37" s="162">
        <f>(SUMIFS(Profile!$E$2:$E$17521,Profile!$B$2:$B$17521,$B37,Profile!$C$2:$C$17521,BK$8))*$C$9</f>
        <v>0</v>
      </c>
      <c r="BL37" s="162">
        <f>(SUMIFS(Profile!$E$2:$E$17521,Profile!$B$2:$B$17521,$B37,Profile!$C$2:$C$17521,BL$8))*$C$9</f>
        <v>0</v>
      </c>
      <c r="BM37" s="162">
        <f>(SUMIFS(Profile!$E$2:$E$17521,Profile!$B$2:$B$17521,$B37,Profile!$C$2:$C$17521,BM$8))*$C$9</f>
        <v>0</v>
      </c>
      <c r="BN37" s="162">
        <f>(SUMIFS(Profile!$E$2:$E$17521,Profile!$B$2:$B$17521,$B37,Profile!$C$2:$C$17521,BN$8))*$C$9</f>
        <v>0</v>
      </c>
      <c r="BO37" s="162">
        <f>(SUMIFS(Profile!$E$2:$E$17521,Profile!$B$2:$B$17521,$B37,Profile!$C$2:$C$17521,BO$8))*$C$9</f>
        <v>0</v>
      </c>
      <c r="BP37" s="162">
        <f>(SUMIFS(Profile!$E$2:$E$17521,Profile!$B$2:$B$17521,$B37,Profile!$C$2:$C$17521,BP$8))*$C$9</f>
        <v>0</v>
      </c>
      <c r="BQ37" s="162">
        <f>(SUMIFS(Profile!$E$2:$E$17521,Profile!$B$2:$B$17521,$B37,Profile!$C$2:$C$17521,BQ$8))*$C$9</f>
        <v>0</v>
      </c>
      <c r="BR37" s="162">
        <f>(SUMIFS(Profile!$E$2:$E$17521,Profile!$B$2:$B$17521,$B37,Profile!$C$2:$C$17521,BR$8))*$C$9</f>
        <v>0</v>
      </c>
      <c r="BS37" s="162">
        <f>(SUMIFS(Profile!$E$2:$E$17521,Profile!$B$2:$B$17521,$B37,Profile!$C$2:$C$17521,BS$8))*$C$9</f>
        <v>0</v>
      </c>
      <c r="BT37" s="162">
        <f>(SUMIFS(Profile!$E$2:$E$17521,Profile!$B$2:$B$17521,$B37,Profile!$C$2:$C$17521,BT$8))*$C$9</f>
        <v>0</v>
      </c>
      <c r="BU37" s="162">
        <f>(SUMIFS(Profile!$E$2:$E$17521,Profile!$B$2:$B$17521,$B37,Profile!$C$2:$C$17521,BU$8))*$C$9</f>
        <v>0</v>
      </c>
      <c r="BV37" s="162">
        <f>(SUMIFS(Profile!$E$2:$E$17521,Profile!$B$2:$B$17521,$B37,Profile!$C$2:$C$17521,BV$8))*$C$9</f>
        <v>0</v>
      </c>
      <c r="BW37" s="162">
        <f>(SUMIFS(Profile!$E$2:$E$17521,Profile!$B$2:$B$17521,$B37,Profile!$C$2:$C$17521,BW$8))*$C$9</f>
        <v>0</v>
      </c>
      <c r="BX37" s="162">
        <f>(SUMIFS(Profile!$E$2:$E$17521,Profile!$B$2:$B$17521,$B37,Profile!$C$2:$C$17521,BX$8))*$C$9</f>
        <v>0</v>
      </c>
      <c r="BY37" s="162">
        <f>(SUMIFS(Profile!$E$2:$E$17521,Profile!$B$2:$B$17521,$B37,Profile!$C$2:$C$17521,BY$8))*$C$9</f>
        <v>0</v>
      </c>
      <c r="BZ37" s="162">
        <f>(SUMIFS(Profile!$E$2:$E$17521,Profile!$B$2:$B$17521,$B37,Profile!$C$2:$C$17521,BZ$8))*$C$9</f>
        <v>0</v>
      </c>
      <c r="CA37" s="162">
        <f>(SUMIFS(Profile!$E$2:$E$17521,Profile!$B$2:$B$17521,$B37,Profile!$C$2:$C$17521,CA$8))*$C$9</f>
        <v>0</v>
      </c>
      <c r="CB37" s="162">
        <f>(SUMIFS(Profile!$E$2:$E$17521,Profile!$B$2:$B$17521,$B37,Profile!$C$2:$C$17521,CB$8))*$C$9</f>
        <v>0</v>
      </c>
      <c r="CC37" s="162">
        <f>(SUMIFS(Profile!$E$2:$E$17521,Profile!$B$2:$B$17521,$B37,Profile!$C$2:$C$17521,CC$8))*$C$9</f>
        <v>0</v>
      </c>
      <c r="CD37" s="162">
        <f>(SUMIFS(Profile!$E$2:$E$17521,Profile!$B$2:$B$17521,$B37,Profile!$C$2:$C$17521,CD$8))*$C$9</f>
        <v>0</v>
      </c>
      <c r="CE37" s="162">
        <f>(SUMIFS(Profile!$E$2:$E$17521,Profile!$B$2:$B$17521,$B37,Profile!$C$2:$C$17521,CE$8))*$C$9</f>
        <v>0</v>
      </c>
      <c r="CF37" s="162">
        <f>(SUMIFS(Profile!$E$2:$E$17521,Profile!$B$2:$B$17521,$B37,Profile!$C$2:$C$17521,CF$8))*$C$9</f>
        <v>0</v>
      </c>
      <c r="CG37" s="162">
        <f>(SUMIFS(Profile!$E$2:$E$17521,Profile!$B$2:$B$17521,$B37,Profile!$C$2:$C$17521,CG$8))*$C$9</f>
        <v>0</v>
      </c>
      <c r="CH37" s="162">
        <f>(SUMIFS(Profile!$E$2:$E$17521,Profile!$B$2:$B$17521,$B37,Profile!$C$2:$C$17521,CH$8))*$C$9</f>
        <v>0</v>
      </c>
      <c r="CI37" s="162">
        <f>(SUMIFS(Profile!$E$2:$E$17521,Profile!$B$2:$B$17521,$B37,Profile!$C$2:$C$17521,CI$8))*$C$9</f>
        <v>0</v>
      </c>
      <c r="CJ37" s="162">
        <f>(SUMIFS(Profile!$E$2:$E$17521,Profile!$B$2:$B$17521,$B37,Profile!$C$2:$C$17521,CJ$8))*$C$9</f>
        <v>0</v>
      </c>
      <c r="CK37" s="162">
        <f>(SUMIFS(Profile!$E$2:$E$17521,Profile!$B$2:$B$17521,$B37,Profile!$C$2:$C$17521,CK$8))*$C$9</f>
        <v>0</v>
      </c>
      <c r="CL37" s="162">
        <f>(SUMIFS(Profile!$E$2:$E$17521,Profile!$B$2:$B$17521,$B37,Profile!$C$2:$C$17521,CL$8))*$C$9</f>
        <v>0</v>
      </c>
      <c r="CM37" s="162">
        <f>(SUMIFS(Profile!$E$2:$E$17521,Profile!$B$2:$B$17521,$B37,Profile!$C$2:$C$17521,CM$8))*$C$9</f>
        <v>0</v>
      </c>
      <c r="CN37" s="162">
        <f>(SUMIFS(Profile!$E$2:$E$17521,Profile!$B$2:$B$17521,$B37,Profile!$C$2:$C$17521,CN$8))*$C$9</f>
        <v>0</v>
      </c>
      <c r="CO37" s="162">
        <f>(SUMIFS(Profile!$E$2:$E$17521,Profile!$B$2:$B$17521,$B37,Profile!$C$2:$C$17521,CO$8))*$C$9</f>
        <v>0</v>
      </c>
      <c r="CP37" s="162">
        <f>(SUMIFS(Profile!$E$2:$E$17521,Profile!$B$2:$B$17521,$B37,Profile!$C$2:$C$17521,CP$8))*$C$9</f>
        <v>0</v>
      </c>
      <c r="CQ37" s="162">
        <f>(SUMIFS(Profile!$E$2:$E$17521,Profile!$B$2:$B$17521,$B37,Profile!$C$2:$C$17521,CQ$8))*$C$9</f>
        <v>0</v>
      </c>
      <c r="CR37" s="162">
        <f>(SUMIFS(Profile!$E$2:$E$17521,Profile!$B$2:$B$17521,$B37,Profile!$C$2:$C$17521,CR$8))*$C$9</f>
        <v>0</v>
      </c>
      <c r="CS37" s="162">
        <f>(SUMIFS(Profile!$E$2:$E$17521,Profile!$B$2:$B$17521,$B37,Profile!$C$2:$C$17521,CS$8))*$C$9</f>
        <v>0</v>
      </c>
      <c r="CT37" s="162">
        <f>(SUMIFS(Profile!$E$2:$E$17521,Profile!$B$2:$B$17521,$B37,Profile!$C$2:$C$17521,CT$8))*$C$9</f>
        <v>0</v>
      </c>
      <c r="CU37" s="162">
        <f>(SUMIFS(Profile!$E$2:$E$17521,Profile!$B$2:$B$17521,$B37,Profile!$C$2:$C$17521,CU$8))*$C$9</f>
        <v>0</v>
      </c>
      <c r="CV37" s="162">
        <f>(SUMIFS(Profile!$E$2:$E$17521,Profile!$B$2:$B$17521,$B37,Profile!$C$2:$C$17521,CV$8))*$C$9</f>
        <v>0</v>
      </c>
      <c r="CW37" s="162">
        <f>(SUMIFS(Profile!$E$2:$E$17521,Profile!$B$2:$B$17521,$B37,Profile!$C$2:$C$17521,CW$8))*$C$9</f>
        <v>0</v>
      </c>
      <c r="CX37" s="162">
        <f t="shared" si="11"/>
        <v>0</v>
      </c>
      <c r="CY37" s="162">
        <f t="shared" ref="CY37:ET37" si="146">MAX(BB37-E37,0)</f>
        <v>0</v>
      </c>
      <c r="CZ37" s="162">
        <f t="shared" si="146"/>
        <v>0</v>
      </c>
      <c r="DA37" s="162">
        <f t="shared" si="146"/>
        <v>0</v>
      </c>
      <c r="DB37" s="162">
        <f t="shared" si="146"/>
        <v>0</v>
      </c>
      <c r="DC37" s="162">
        <f t="shared" si="146"/>
        <v>0</v>
      </c>
      <c r="DD37" s="162">
        <f t="shared" si="146"/>
        <v>0</v>
      </c>
      <c r="DE37" s="162">
        <f t="shared" si="146"/>
        <v>0</v>
      </c>
      <c r="DF37" s="162">
        <f t="shared" si="146"/>
        <v>0</v>
      </c>
      <c r="DG37" s="162">
        <f t="shared" si="146"/>
        <v>0</v>
      </c>
      <c r="DH37" s="162">
        <f t="shared" si="146"/>
        <v>0</v>
      </c>
      <c r="DI37" s="162">
        <f t="shared" si="146"/>
        <v>0</v>
      </c>
      <c r="DJ37" s="162">
        <f t="shared" si="146"/>
        <v>0</v>
      </c>
      <c r="DK37" s="162">
        <f t="shared" si="146"/>
        <v>0</v>
      </c>
      <c r="DL37" s="162">
        <f t="shared" si="146"/>
        <v>0</v>
      </c>
      <c r="DM37" s="162">
        <f t="shared" si="146"/>
        <v>0</v>
      </c>
      <c r="DN37" s="162">
        <f t="shared" si="146"/>
        <v>0</v>
      </c>
      <c r="DO37" s="162">
        <f t="shared" si="146"/>
        <v>0</v>
      </c>
      <c r="DP37" s="162">
        <f t="shared" si="146"/>
        <v>0</v>
      </c>
      <c r="DQ37" s="162">
        <f t="shared" si="146"/>
        <v>0</v>
      </c>
      <c r="DR37" s="162">
        <f t="shared" si="146"/>
        <v>0</v>
      </c>
      <c r="DS37" s="162">
        <f t="shared" si="146"/>
        <v>0</v>
      </c>
      <c r="DT37" s="162">
        <f t="shared" si="146"/>
        <v>0</v>
      </c>
      <c r="DU37" s="162">
        <f t="shared" si="146"/>
        <v>0</v>
      </c>
      <c r="DV37" s="162">
        <f t="shared" si="146"/>
        <v>0</v>
      </c>
      <c r="DW37" s="162">
        <f t="shared" si="146"/>
        <v>0</v>
      </c>
      <c r="DX37" s="162">
        <f t="shared" si="146"/>
        <v>0</v>
      </c>
      <c r="DY37" s="162">
        <f t="shared" si="146"/>
        <v>0</v>
      </c>
      <c r="DZ37" s="162">
        <f t="shared" si="146"/>
        <v>0</v>
      </c>
      <c r="EA37" s="162">
        <f t="shared" si="146"/>
        <v>0</v>
      </c>
      <c r="EB37" s="162">
        <f t="shared" si="146"/>
        <v>0</v>
      </c>
      <c r="EC37" s="162">
        <f t="shared" si="146"/>
        <v>0</v>
      </c>
      <c r="ED37" s="162">
        <f t="shared" si="146"/>
        <v>0</v>
      </c>
      <c r="EE37" s="162">
        <f t="shared" si="146"/>
        <v>0</v>
      </c>
      <c r="EF37" s="162">
        <f t="shared" si="146"/>
        <v>0</v>
      </c>
      <c r="EG37" s="162">
        <f t="shared" si="146"/>
        <v>0</v>
      </c>
      <c r="EH37" s="162">
        <f t="shared" si="146"/>
        <v>0</v>
      </c>
      <c r="EI37" s="162">
        <f t="shared" si="146"/>
        <v>0</v>
      </c>
      <c r="EJ37" s="162">
        <f t="shared" si="146"/>
        <v>0</v>
      </c>
      <c r="EK37" s="162">
        <f t="shared" si="146"/>
        <v>0</v>
      </c>
      <c r="EL37" s="162">
        <f t="shared" si="146"/>
        <v>0</v>
      </c>
      <c r="EM37" s="162">
        <f t="shared" si="146"/>
        <v>0</v>
      </c>
      <c r="EN37" s="162">
        <f t="shared" si="146"/>
        <v>0</v>
      </c>
      <c r="EO37" s="162">
        <f t="shared" si="146"/>
        <v>0</v>
      </c>
      <c r="EP37" s="162">
        <f t="shared" si="146"/>
        <v>0</v>
      </c>
      <c r="EQ37" s="162">
        <f t="shared" si="146"/>
        <v>0</v>
      </c>
      <c r="ER37" s="162">
        <f t="shared" si="146"/>
        <v>0</v>
      </c>
      <c r="ES37" s="162">
        <f t="shared" si="146"/>
        <v>0</v>
      </c>
      <c r="ET37" s="162">
        <f t="shared" si="146"/>
        <v>0</v>
      </c>
      <c r="EU37" s="162">
        <f t="shared" si="13"/>
        <v>0</v>
      </c>
      <c r="EV37" s="162">
        <f t="shared" ref="EV37:GQ37" si="147">BB37-CY37</f>
        <v>0</v>
      </c>
      <c r="EW37" s="162">
        <f t="shared" si="147"/>
        <v>0</v>
      </c>
      <c r="EX37" s="162">
        <f t="shared" si="147"/>
        <v>0</v>
      </c>
      <c r="EY37" s="162">
        <f t="shared" si="147"/>
        <v>0</v>
      </c>
      <c r="EZ37" s="162">
        <f t="shared" si="147"/>
        <v>0</v>
      </c>
      <c r="FA37" s="162">
        <f t="shared" si="147"/>
        <v>0</v>
      </c>
      <c r="FB37" s="162">
        <f t="shared" si="147"/>
        <v>0</v>
      </c>
      <c r="FC37" s="162">
        <f t="shared" si="147"/>
        <v>0</v>
      </c>
      <c r="FD37" s="162">
        <f t="shared" si="147"/>
        <v>0</v>
      </c>
      <c r="FE37" s="162">
        <f t="shared" si="147"/>
        <v>0</v>
      </c>
      <c r="FF37" s="162">
        <f t="shared" si="147"/>
        <v>0</v>
      </c>
      <c r="FG37" s="162">
        <f t="shared" si="147"/>
        <v>0</v>
      </c>
      <c r="FH37" s="162">
        <f t="shared" si="147"/>
        <v>0</v>
      </c>
      <c r="FI37" s="162">
        <f t="shared" si="147"/>
        <v>0</v>
      </c>
      <c r="FJ37" s="162">
        <f t="shared" si="147"/>
        <v>0</v>
      </c>
      <c r="FK37" s="162">
        <f t="shared" si="147"/>
        <v>0</v>
      </c>
      <c r="FL37" s="162">
        <f t="shared" si="147"/>
        <v>0</v>
      </c>
      <c r="FM37" s="162">
        <f t="shared" si="147"/>
        <v>0</v>
      </c>
      <c r="FN37" s="162">
        <f t="shared" si="147"/>
        <v>0</v>
      </c>
      <c r="FO37" s="162">
        <f t="shared" si="147"/>
        <v>0</v>
      </c>
      <c r="FP37" s="162">
        <f t="shared" si="147"/>
        <v>0</v>
      </c>
      <c r="FQ37" s="162">
        <f t="shared" si="147"/>
        <v>0</v>
      </c>
      <c r="FR37" s="162">
        <f t="shared" si="147"/>
        <v>0</v>
      </c>
      <c r="FS37" s="162">
        <f t="shared" si="147"/>
        <v>0</v>
      </c>
      <c r="FT37" s="162">
        <f t="shared" si="147"/>
        <v>0</v>
      </c>
      <c r="FU37" s="162">
        <f t="shared" si="147"/>
        <v>0</v>
      </c>
      <c r="FV37" s="162">
        <f t="shared" si="147"/>
        <v>0</v>
      </c>
      <c r="FW37" s="162">
        <f t="shared" si="147"/>
        <v>0</v>
      </c>
      <c r="FX37" s="162">
        <f t="shared" si="147"/>
        <v>0</v>
      </c>
      <c r="FY37" s="162">
        <f t="shared" si="147"/>
        <v>0</v>
      </c>
      <c r="FZ37" s="162">
        <f t="shared" si="147"/>
        <v>0</v>
      </c>
      <c r="GA37" s="162">
        <f t="shared" si="147"/>
        <v>0</v>
      </c>
      <c r="GB37" s="162">
        <f t="shared" si="147"/>
        <v>0</v>
      </c>
      <c r="GC37" s="162">
        <f t="shared" si="147"/>
        <v>0</v>
      </c>
      <c r="GD37" s="162">
        <f t="shared" si="147"/>
        <v>0</v>
      </c>
      <c r="GE37" s="162">
        <f t="shared" si="147"/>
        <v>0</v>
      </c>
      <c r="GF37" s="162">
        <f t="shared" si="147"/>
        <v>0</v>
      </c>
      <c r="GG37" s="162">
        <f t="shared" si="147"/>
        <v>0</v>
      </c>
      <c r="GH37" s="162">
        <f t="shared" si="147"/>
        <v>0</v>
      </c>
      <c r="GI37" s="162">
        <f t="shared" si="147"/>
        <v>0</v>
      </c>
      <c r="GJ37" s="162">
        <f t="shared" si="147"/>
        <v>0</v>
      </c>
      <c r="GK37" s="162">
        <f t="shared" si="147"/>
        <v>0</v>
      </c>
      <c r="GL37" s="162">
        <f t="shared" si="147"/>
        <v>0</v>
      </c>
      <c r="GM37" s="162">
        <f t="shared" si="147"/>
        <v>0</v>
      </c>
      <c r="GN37" s="162">
        <f t="shared" si="147"/>
        <v>0</v>
      </c>
      <c r="GO37" s="162">
        <f t="shared" si="147"/>
        <v>0</v>
      </c>
      <c r="GP37" s="162">
        <f t="shared" si="147"/>
        <v>0</v>
      </c>
      <c r="GQ37" s="162">
        <f t="shared" si="147"/>
        <v>0</v>
      </c>
      <c r="GR37" s="162">
        <f t="shared" si="15"/>
        <v>0</v>
      </c>
      <c r="GS37" s="162">
        <f t="shared" ref="GS37:IN37" si="148">E37-EV37</f>
        <v>0</v>
      </c>
      <c r="GT37" s="162">
        <f t="shared" si="148"/>
        <v>0</v>
      </c>
      <c r="GU37" s="162">
        <f t="shared" si="148"/>
        <v>0</v>
      </c>
      <c r="GV37" s="162">
        <f t="shared" si="148"/>
        <v>0</v>
      </c>
      <c r="GW37" s="162">
        <f t="shared" si="148"/>
        <v>0</v>
      </c>
      <c r="GX37" s="162">
        <f t="shared" si="148"/>
        <v>0</v>
      </c>
      <c r="GY37" s="162">
        <f t="shared" si="148"/>
        <v>0</v>
      </c>
      <c r="GZ37" s="162">
        <f t="shared" si="148"/>
        <v>0</v>
      </c>
      <c r="HA37" s="162">
        <f t="shared" si="148"/>
        <v>0</v>
      </c>
      <c r="HB37" s="162">
        <f t="shared" si="148"/>
        <v>0</v>
      </c>
      <c r="HC37" s="162">
        <f t="shared" si="148"/>
        <v>0</v>
      </c>
      <c r="HD37" s="162">
        <f t="shared" si="148"/>
        <v>0</v>
      </c>
      <c r="HE37" s="162">
        <f t="shared" si="148"/>
        <v>0</v>
      </c>
      <c r="HF37" s="162">
        <f t="shared" si="148"/>
        <v>0</v>
      </c>
      <c r="HG37" s="162">
        <f t="shared" si="148"/>
        <v>0</v>
      </c>
      <c r="HH37" s="162">
        <f t="shared" si="148"/>
        <v>0</v>
      </c>
      <c r="HI37" s="162">
        <f t="shared" si="148"/>
        <v>0</v>
      </c>
      <c r="HJ37" s="162">
        <f t="shared" si="148"/>
        <v>0</v>
      </c>
      <c r="HK37" s="162">
        <f t="shared" si="148"/>
        <v>0</v>
      </c>
      <c r="HL37" s="162">
        <f t="shared" si="148"/>
        <v>0</v>
      </c>
      <c r="HM37" s="162">
        <f t="shared" si="148"/>
        <v>0</v>
      </c>
      <c r="HN37" s="162">
        <f t="shared" si="148"/>
        <v>0</v>
      </c>
      <c r="HO37" s="162">
        <f t="shared" si="148"/>
        <v>0</v>
      </c>
      <c r="HP37" s="162">
        <f t="shared" si="148"/>
        <v>0</v>
      </c>
      <c r="HQ37" s="162">
        <f t="shared" si="148"/>
        <v>0</v>
      </c>
      <c r="HR37" s="162">
        <f t="shared" si="148"/>
        <v>0</v>
      </c>
      <c r="HS37" s="162">
        <f t="shared" si="148"/>
        <v>0</v>
      </c>
      <c r="HT37" s="162">
        <f t="shared" si="148"/>
        <v>0</v>
      </c>
      <c r="HU37" s="162">
        <f t="shared" si="148"/>
        <v>0</v>
      </c>
      <c r="HV37" s="162">
        <f t="shared" si="148"/>
        <v>0</v>
      </c>
      <c r="HW37" s="162">
        <f t="shared" si="148"/>
        <v>0</v>
      </c>
      <c r="HX37" s="162">
        <f t="shared" si="148"/>
        <v>0</v>
      </c>
      <c r="HY37" s="162">
        <f t="shared" si="148"/>
        <v>0</v>
      </c>
      <c r="HZ37" s="162">
        <f t="shared" si="148"/>
        <v>0</v>
      </c>
      <c r="IA37" s="162">
        <f t="shared" si="148"/>
        <v>0</v>
      </c>
      <c r="IB37" s="162">
        <f t="shared" si="148"/>
        <v>0</v>
      </c>
      <c r="IC37" s="162">
        <f t="shared" si="148"/>
        <v>0</v>
      </c>
      <c r="ID37" s="162">
        <f t="shared" si="148"/>
        <v>0</v>
      </c>
      <c r="IE37" s="162">
        <f t="shared" si="148"/>
        <v>0</v>
      </c>
      <c r="IF37" s="162">
        <f t="shared" si="148"/>
        <v>0</v>
      </c>
      <c r="IG37" s="162">
        <f t="shared" si="148"/>
        <v>0</v>
      </c>
      <c r="IH37" s="162">
        <f t="shared" si="148"/>
        <v>0</v>
      </c>
      <c r="II37" s="162">
        <f t="shared" si="148"/>
        <v>0</v>
      </c>
      <c r="IJ37" s="162">
        <f t="shared" si="148"/>
        <v>0</v>
      </c>
      <c r="IK37" s="162">
        <f t="shared" si="148"/>
        <v>0</v>
      </c>
      <c r="IL37" s="162">
        <f t="shared" si="148"/>
        <v>0</v>
      </c>
      <c r="IM37" s="162">
        <f t="shared" si="148"/>
        <v>0</v>
      </c>
      <c r="IN37" s="162">
        <f t="shared" si="148"/>
        <v>0</v>
      </c>
      <c r="IO37" s="162">
        <f t="shared" si="17"/>
        <v>0</v>
      </c>
      <c r="IP37" s="162">
        <f t="shared" si="23"/>
        <v>0</v>
      </c>
      <c r="IQ37" s="162">
        <f t="shared" ref="IQ37:KK37" si="149">MAX((MIN(CZ37+IP37,$IO$7))-GT37,0)</f>
        <v>0</v>
      </c>
      <c r="IR37" s="162">
        <f t="shared" si="149"/>
        <v>0</v>
      </c>
      <c r="IS37" s="162">
        <f t="shared" si="149"/>
        <v>0</v>
      </c>
      <c r="IT37" s="162">
        <f t="shared" si="149"/>
        <v>0</v>
      </c>
      <c r="IU37" s="162">
        <f t="shared" si="149"/>
        <v>0</v>
      </c>
      <c r="IV37" s="162">
        <f t="shared" si="149"/>
        <v>0</v>
      </c>
      <c r="IW37" s="162">
        <f t="shared" si="149"/>
        <v>0</v>
      </c>
      <c r="IX37" s="162">
        <f t="shared" si="149"/>
        <v>0</v>
      </c>
      <c r="IY37" s="162">
        <f t="shared" si="149"/>
        <v>0</v>
      </c>
      <c r="IZ37" s="162">
        <f t="shared" si="149"/>
        <v>0</v>
      </c>
      <c r="JA37" s="162">
        <f t="shared" si="149"/>
        <v>0</v>
      </c>
      <c r="JB37" s="162">
        <f t="shared" si="149"/>
        <v>0</v>
      </c>
      <c r="JC37" s="162">
        <f t="shared" si="149"/>
        <v>0</v>
      </c>
      <c r="JD37" s="162">
        <f t="shared" si="149"/>
        <v>0</v>
      </c>
      <c r="JE37" s="162">
        <f t="shared" si="149"/>
        <v>0</v>
      </c>
      <c r="JF37" s="162">
        <f t="shared" si="149"/>
        <v>0</v>
      </c>
      <c r="JG37" s="162">
        <f t="shared" si="149"/>
        <v>0</v>
      </c>
      <c r="JH37" s="162">
        <f t="shared" si="149"/>
        <v>0</v>
      </c>
      <c r="JI37" s="162">
        <f t="shared" si="149"/>
        <v>0</v>
      </c>
      <c r="JJ37" s="162">
        <f t="shared" si="149"/>
        <v>0</v>
      </c>
      <c r="JK37" s="162">
        <f t="shared" si="149"/>
        <v>0</v>
      </c>
      <c r="JL37" s="162">
        <f t="shared" si="149"/>
        <v>0</v>
      </c>
      <c r="JM37" s="162">
        <f t="shared" si="149"/>
        <v>0</v>
      </c>
      <c r="JN37" s="162">
        <f t="shared" si="149"/>
        <v>0</v>
      </c>
      <c r="JO37" s="162">
        <f t="shared" si="149"/>
        <v>0</v>
      </c>
      <c r="JP37" s="162">
        <f t="shared" si="149"/>
        <v>0</v>
      </c>
      <c r="JQ37" s="162">
        <f t="shared" si="149"/>
        <v>0</v>
      </c>
      <c r="JR37" s="162">
        <f t="shared" si="149"/>
        <v>0</v>
      </c>
      <c r="JS37" s="162">
        <f t="shared" si="149"/>
        <v>0</v>
      </c>
      <c r="JT37" s="162">
        <f t="shared" si="149"/>
        <v>0</v>
      </c>
      <c r="JU37" s="162">
        <f t="shared" si="149"/>
        <v>0</v>
      </c>
      <c r="JV37" s="162">
        <f t="shared" si="149"/>
        <v>0</v>
      </c>
      <c r="JW37" s="162">
        <f t="shared" si="149"/>
        <v>0</v>
      </c>
      <c r="JX37" s="162">
        <f t="shared" si="149"/>
        <v>0</v>
      </c>
      <c r="JY37" s="162">
        <f t="shared" si="149"/>
        <v>0</v>
      </c>
      <c r="JZ37" s="162">
        <f t="shared" si="149"/>
        <v>0</v>
      </c>
      <c r="KA37" s="162">
        <f t="shared" si="149"/>
        <v>0</v>
      </c>
      <c r="KB37" s="162">
        <f t="shared" si="149"/>
        <v>0</v>
      </c>
      <c r="KC37" s="162">
        <f t="shared" si="149"/>
        <v>0</v>
      </c>
      <c r="KD37" s="162">
        <f t="shared" si="149"/>
        <v>0</v>
      </c>
      <c r="KE37" s="162">
        <f t="shared" si="149"/>
        <v>0</v>
      </c>
      <c r="KF37" s="162">
        <f t="shared" si="149"/>
        <v>0</v>
      </c>
      <c r="KG37" s="162">
        <f t="shared" si="149"/>
        <v>0</v>
      </c>
      <c r="KH37" s="162">
        <f t="shared" si="149"/>
        <v>0</v>
      </c>
      <c r="KI37" s="162">
        <f t="shared" si="149"/>
        <v>0</v>
      </c>
      <c r="KJ37" s="162">
        <f t="shared" si="149"/>
        <v>0</v>
      </c>
      <c r="KK37" s="162">
        <f t="shared" si="149"/>
        <v>0</v>
      </c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</row>
    <row r="38" ht="14.25" customHeight="1" spans="1:326" x14ac:dyDescent="0.25">
      <c r="A38" s="1">
        <v>1</v>
      </c>
      <c r="B38" s="1">
        <f t="shared" ref="B38:C38" si="150">B37+1</f>
        <v>28</v>
      </c>
      <c r="C38" s="232">
        <f t="shared" si="150"/>
        <v>43493</v>
      </c>
      <c r="D38" s="162">
        <f t="shared" si="9"/>
        <v>0</v>
      </c>
      <c r="E38" s="162">
        <f>(SUMIFS(Profile!$F$2:$F$17521,Profile!$B$2:$B$17521,$B38,Profile!$C$2:$C$17521,E$8))*$C$6</f>
        <v>0</v>
      </c>
      <c r="F38" s="162">
        <f>(SUMIFS(Profile!$F$2:$F$17521,Profile!$B$2:$B$17521,$B38,Profile!$C$2:$C$17521,F$8))*$C$6</f>
        <v>0</v>
      </c>
      <c r="G38" s="162">
        <f>(SUMIFS(Profile!$F$2:$F$17521,Profile!$B$2:$B$17521,$B38,Profile!$C$2:$C$17521,G$8))*$C$6</f>
        <v>0</v>
      </c>
      <c r="H38" s="162">
        <f>(SUMIFS(Profile!$F$2:$F$17521,Profile!$B$2:$B$17521,$B38,Profile!$C$2:$C$17521,H$8))*$C$6</f>
        <v>0</v>
      </c>
      <c r="I38" s="162">
        <f>(SUMIFS(Profile!$F$2:$F$17521,Profile!$B$2:$B$17521,$B38,Profile!$C$2:$C$17521,I$8))*$C$6</f>
        <v>0</v>
      </c>
      <c r="J38" s="162">
        <f>(SUMIFS(Profile!$F$2:$F$17521,Profile!$B$2:$B$17521,$B38,Profile!$C$2:$C$17521,J$8))*$C$6</f>
        <v>0</v>
      </c>
      <c r="K38" s="162">
        <f>(SUMIFS(Profile!$F$2:$F$17521,Profile!$B$2:$B$17521,$B38,Profile!$C$2:$C$17521,K$8))*$C$6</f>
        <v>0</v>
      </c>
      <c r="L38" s="162">
        <f>(SUMIFS(Profile!$F$2:$F$17521,Profile!$B$2:$B$17521,$B38,Profile!$C$2:$C$17521,L$8))*$C$6</f>
        <v>0</v>
      </c>
      <c r="M38" s="162">
        <f>(SUMIFS(Profile!$F$2:$F$17521,Profile!$B$2:$B$17521,$B38,Profile!$C$2:$C$17521,M$8))*$C$6</f>
        <v>0</v>
      </c>
      <c r="N38" s="162">
        <f>(SUMIFS(Profile!$F$2:$F$17521,Profile!$B$2:$B$17521,$B38,Profile!$C$2:$C$17521,N$8))*$C$6</f>
        <v>0</v>
      </c>
      <c r="O38" s="162">
        <f>(SUMIFS(Profile!$F$2:$F$17521,Profile!$B$2:$B$17521,$B38,Profile!$C$2:$C$17521,O$8))*$C$6</f>
        <v>0</v>
      </c>
      <c r="P38" s="162">
        <f>(SUMIFS(Profile!$F$2:$F$17521,Profile!$B$2:$B$17521,$B38,Profile!$C$2:$C$17521,P$8))*$C$6</f>
        <v>0</v>
      </c>
      <c r="Q38" s="162">
        <f>(SUMIFS(Profile!$F$2:$F$17521,Profile!$B$2:$B$17521,$B38,Profile!$C$2:$C$17521,Q$8))*$C$6</f>
        <v>0</v>
      </c>
      <c r="R38" s="162">
        <f>(SUMIFS(Profile!$F$2:$F$17521,Profile!$B$2:$B$17521,$B38,Profile!$C$2:$C$17521,R$8))*$C$6</f>
        <v>0</v>
      </c>
      <c r="S38" s="162">
        <f>(SUMIFS(Profile!$F$2:$F$17521,Profile!$B$2:$B$17521,$B38,Profile!$C$2:$C$17521,S$8))*$C$6</f>
        <v>0</v>
      </c>
      <c r="T38" s="162">
        <f>(SUMIFS(Profile!$F$2:$F$17521,Profile!$B$2:$B$17521,$B38,Profile!$C$2:$C$17521,T$8))*$C$6</f>
        <v>0</v>
      </c>
      <c r="U38" s="162">
        <f>(SUMIFS(Profile!$F$2:$F$17521,Profile!$B$2:$B$17521,$B38,Profile!$C$2:$C$17521,U$8))*$C$6</f>
        <v>0</v>
      </c>
      <c r="V38" s="162">
        <f>(SUMIFS(Profile!$F$2:$F$17521,Profile!$B$2:$B$17521,$B38,Profile!$C$2:$C$17521,V$8))*$C$6</f>
        <v>0</v>
      </c>
      <c r="W38" s="162">
        <f>(SUMIFS(Profile!$F$2:$F$17521,Profile!$B$2:$B$17521,$B38,Profile!$C$2:$C$17521,W$8))*$C$6</f>
        <v>0</v>
      </c>
      <c r="X38" s="162">
        <f>(SUMIFS(Profile!$F$2:$F$17521,Profile!$B$2:$B$17521,$B38,Profile!$C$2:$C$17521,X$8))*$C$6</f>
        <v>0</v>
      </c>
      <c r="Y38" s="162">
        <f>(SUMIFS(Profile!$F$2:$F$17521,Profile!$B$2:$B$17521,$B38,Profile!$C$2:$C$17521,Y$8))*$C$6</f>
        <v>0</v>
      </c>
      <c r="Z38" s="162">
        <f>(SUMIFS(Profile!$F$2:$F$17521,Profile!$B$2:$B$17521,$B38,Profile!$C$2:$C$17521,Z$8))*$C$6</f>
        <v>0</v>
      </c>
      <c r="AA38" s="162">
        <f>(SUMIFS(Profile!$F$2:$F$17521,Profile!$B$2:$B$17521,$B38,Profile!$C$2:$C$17521,AA$8))*$C$6</f>
        <v>0</v>
      </c>
      <c r="AB38" s="162">
        <f>(SUMIFS(Profile!$F$2:$F$17521,Profile!$B$2:$B$17521,$B38,Profile!$C$2:$C$17521,AB$8))*$C$6</f>
        <v>0</v>
      </c>
      <c r="AC38" s="162">
        <f>(SUMIFS(Profile!$F$2:$F$17521,Profile!$B$2:$B$17521,$B38,Profile!$C$2:$C$17521,AC$8))*$C$6</f>
        <v>0</v>
      </c>
      <c r="AD38" s="162">
        <f>(SUMIFS(Profile!$F$2:$F$17521,Profile!$B$2:$B$17521,$B38,Profile!$C$2:$C$17521,AD$8))*$C$6</f>
        <v>0</v>
      </c>
      <c r="AE38" s="162">
        <f>(SUMIFS(Profile!$F$2:$F$17521,Profile!$B$2:$B$17521,$B38,Profile!$C$2:$C$17521,AE$8))*$C$6</f>
        <v>0</v>
      </c>
      <c r="AF38" s="162">
        <f>(SUMIFS(Profile!$F$2:$F$17521,Profile!$B$2:$B$17521,$B38,Profile!$C$2:$C$17521,AF$8))*$C$6</f>
        <v>0</v>
      </c>
      <c r="AG38" s="162">
        <f>(SUMIFS(Profile!$F$2:$F$17521,Profile!$B$2:$B$17521,$B38,Profile!$C$2:$C$17521,AG$8))*$C$6</f>
        <v>0</v>
      </c>
      <c r="AH38" s="162">
        <f>(SUMIFS(Profile!$F$2:$F$17521,Profile!$B$2:$B$17521,$B38,Profile!$C$2:$C$17521,AH$8))*$C$6</f>
        <v>0</v>
      </c>
      <c r="AI38" s="162">
        <f>(SUMIFS(Profile!$F$2:$F$17521,Profile!$B$2:$B$17521,$B38,Profile!$C$2:$C$17521,AI$8))*$C$6</f>
        <v>0</v>
      </c>
      <c r="AJ38" s="162">
        <f>(SUMIFS(Profile!$F$2:$F$17521,Profile!$B$2:$B$17521,$B38,Profile!$C$2:$C$17521,AJ$8))*$C$6</f>
        <v>0</v>
      </c>
      <c r="AK38" s="162">
        <f>(SUMIFS(Profile!$F$2:$F$17521,Profile!$B$2:$B$17521,$B38,Profile!$C$2:$C$17521,AK$8))*$C$6</f>
        <v>0</v>
      </c>
      <c r="AL38" s="162">
        <f>(SUMIFS(Profile!$F$2:$F$17521,Profile!$B$2:$B$17521,$B38,Profile!$C$2:$C$17521,AL$8))*$C$6</f>
        <v>0</v>
      </c>
      <c r="AM38" s="162">
        <f>(SUMIFS(Profile!$F$2:$F$17521,Profile!$B$2:$B$17521,$B38,Profile!$C$2:$C$17521,AM$8))*$C$6</f>
        <v>0</v>
      </c>
      <c r="AN38" s="162">
        <f>(SUMIFS(Profile!$F$2:$F$17521,Profile!$B$2:$B$17521,$B38,Profile!$C$2:$C$17521,AN$8))*$C$6</f>
        <v>0</v>
      </c>
      <c r="AO38" s="162">
        <f>(SUMIFS(Profile!$F$2:$F$17521,Profile!$B$2:$B$17521,$B38,Profile!$C$2:$C$17521,AO$8))*$C$6</f>
        <v>0</v>
      </c>
      <c r="AP38" s="162">
        <f>(SUMIFS(Profile!$F$2:$F$17521,Profile!$B$2:$B$17521,$B38,Profile!$C$2:$C$17521,AP$8))*$C$6</f>
        <v>0</v>
      </c>
      <c r="AQ38" s="162">
        <f>(SUMIFS(Profile!$F$2:$F$17521,Profile!$B$2:$B$17521,$B38,Profile!$C$2:$C$17521,AQ$8))*$C$6</f>
        <v>0</v>
      </c>
      <c r="AR38" s="162">
        <f>(SUMIFS(Profile!$F$2:$F$17521,Profile!$B$2:$B$17521,$B38,Profile!$C$2:$C$17521,AR$8))*$C$6</f>
        <v>0</v>
      </c>
      <c r="AS38" s="162">
        <f>(SUMIFS(Profile!$F$2:$F$17521,Profile!$B$2:$B$17521,$B38,Profile!$C$2:$C$17521,AS$8))*$C$6</f>
        <v>0</v>
      </c>
      <c r="AT38" s="162">
        <f>(SUMIFS(Profile!$F$2:$F$17521,Profile!$B$2:$B$17521,$B38,Profile!$C$2:$C$17521,AT$8))*$C$6</f>
        <v>0</v>
      </c>
      <c r="AU38" s="162">
        <f>(SUMIFS(Profile!$F$2:$F$17521,Profile!$B$2:$B$17521,$B38,Profile!$C$2:$C$17521,AU$8))*$C$6</f>
        <v>0</v>
      </c>
      <c r="AV38" s="162">
        <f>(SUMIFS(Profile!$F$2:$F$17521,Profile!$B$2:$B$17521,$B38,Profile!$C$2:$C$17521,AV$8))*$C$6</f>
        <v>0</v>
      </c>
      <c r="AW38" s="162">
        <f>(SUMIFS(Profile!$F$2:$F$17521,Profile!$B$2:$B$17521,$B38,Profile!$C$2:$C$17521,AW$8))*$C$6</f>
        <v>0</v>
      </c>
      <c r="AX38" s="162">
        <f>(SUMIFS(Profile!$F$2:$F$17521,Profile!$B$2:$B$17521,$B38,Profile!$C$2:$C$17521,AX$8))*$C$6</f>
        <v>0</v>
      </c>
      <c r="AY38" s="162">
        <f>(SUMIFS(Profile!$F$2:$F$17521,Profile!$B$2:$B$17521,$B38,Profile!$C$2:$C$17521,AY$8))*$C$6</f>
        <v>0</v>
      </c>
      <c r="AZ38" s="162">
        <f>(SUMIFS(Profile!$F$2:$F$17521,Profile!$B$2:$B$17521,$B38,Profile!$C$2:$C$17521,AZ$8))*$C$6</f>
        <v>0</v>
      </c>
      <c r="BA38" s="162">
        <f t="shared" si="10"/>
        <v>0</v>
      </c>
      <c r="BB38" s="162">
        <f>(SUMIFS(Profile!$E$2:$E$17521,Profile!$B$2:$B$17521,$B38,Profile!$C$2:$C$17521,BB$8))*$C$9</f>
        <v>0</v>
      </c>
      <c r="BC38" s="162">
        <f>(SUMIFS(Profile!$E$2:$E$17521,Profile!$B$2:$B$17521,$B38,Profile!$C$2:$C$17521,BC$8))*$C$9</f>
        <v>0</v>
      </c>
      <c r="BD38" s="162">
        <f>(SUMIFS(Profile!$E$2:$E$17521,Profile!$B$2:$B$17521,$B38,Profile!$C$2:$C$17521,BD$8))*$C$9</f>
        <v>0</v>
      </c>
      <c r="BE38" s="162">
        <f>(SUMIFS(Profile!$E$2:$E$17521,Profile!$B$2:$B$17521,$B38,Profile!$C$2:$C$17521,BE$8))*$C$9</f>
        <v>0</v>
      </c>
      <c r="BF38" s="162">
        <f>(SUMIFS(Profile!$E$2:$E$17521,Profile!$B$2:$B$17521,$B38,Profile!$C$2:$C$17521,BF$8))*$C$9</f>
        <v>0</v>
      </c>
      <c r="BG38" s="162">
        <f>(SUMIFS(Profile!$E$2:$E$17521,Profile!$B$2:$B$17521,$B38,Profile!$C$2:$C$17521,BG$8))*$C$9</f>
        <v>0</v>
      </c>
      <c r="BH38" s="162">
        <f>(SUMIFS(Profile!$E$2:$E$17521,Profile!$B$2:$B$17521,$B38,Profile!$C$2:$C$17521,BH$8))*$C$9</f>
        <v>0</v>
      </c>
      <c r="BI38" s="162">
        <f>(SUMIFS(Profile!$E$2:$E$17521,Profile!$B$2:$B$17521,$B38,Profile!$C$2:$C$17521,BI$8))*$C$9</f>
        <v>0</v>
      </c>
      <c r="BJ38" s="162">
        <f>(SUMIFS(Profile!$E$2:$E$17521,Profile!$B$2:$B$17521,$B38,Profile!$C$2:$C$17521,BJ$8))*$C$9</f>
        <v>0</v>
      </c>
      <c r="BK38" s="162">
        <f>(SUMIFS(Profile!$E$2:$E$17521,Profile!$B$2:$B$17521,$B38,Profile!$C$2:$C$17521,BK$8))*$C$9</f>
        <v>0</v>
      </c>
      <c r="BL38" s="162">
        <f>(SUMIFS(Profile!$E$2:$E$17521,Profile!$B$2:$B$17521,$B38,Profile!$C$2:$C$17521,BL$8))*$C$9</f>
        <v>0</v>
      </c>
      <c r="BM38" s="162">
        <f>(SUMIFS(Profile!$E$2:$E$17521,Profile!$B$2:$B$17521,$B38,Profile!$C$2:$C$17521,BM$8))*$C$9</f>
        <v>0</v>
      </c>
      <c r="BN38" s="162">
        <f>(SUMIFS(Profile!$E$2:$E$17521,Profile!$B$2:$B$17521,$B38,Profile!$C$2:$C$17521,BN$8))*$C$9</f>
        <v>0</v>
      </c>
      <c r="BO38" s="162">
        <f>(SUMIFS(Profile!$E$2:$E$17521,Profile!$B$2:$B$17521,$B38,Profile!$C$2:$C$17521,BO$8))*$C$9</f>
        <v>0</v>
      </c>
      <c r="BP38" s="162">
        <f>(SUMIFS(Profile!$E$2:$E$17521,Profile!$B$2:$B$17521,$B38,Profile!$C$2:$C$17521,BP$8))*$C$9</f>
        <v>0</v>
      </c>
      <c r="BQ38" s="162">
        <f>(SUMIFS(Profile!$E$2:$E$17521,Profile!$B$2:$B$17521,$B38,Profile!$C$2:$C$17521,BQ$8))*$C$9</f>
        <v>0</v>
      </c>
      <c r="BR38" s="162">
        <f>(SUMIFS(Profile!$E$2:$E$17521,Profile!$B$2:$B$17521,$B38,Profile!$C$2:$C$17521,BR$8))*$C$9</f>
        <v>0</v>
      </c>
      <c r="BS38" s="162">
        <f>(SUMIFS(Profile!$E$2:$E$17521,Profile!$B$2:$B$17521,$B38,Profile!$C$2:$C$17521,BS$8))*$C$9</f>
        <v>0</v>
      </c>
      <c r="BT38" s="162">
        <f>(SUMIFS(Profile!$E$2:$E$17521,Profile!$B$2:$B$17521,$B38,Profile!$C$2:$C$17521,BT$8))*$C$9</f>
        <v>0</v>
      </c>
      <c r="BU38" s="162">
        <f>(SUMIFS(Profile!$E$2:$E$17521,Profile!$B$2:$B$17521,$B38,Profile!$C$2:$C$17521,BU$8))*$C$9</f>
        <v>0</v>
      </c>
      <c r="BV38" s="162">
        <f>(SUMIFS(Profile!$E$2:$E$17521,Profile!$B$2:$B$17521,$B38,Profile!$C$2:$C$17521,BV$8))*$C$9</f>
        <v>0</v>
      </c>
      <c r="BW38" s="162">
        <f>(SUMIFS(Profile!$E$2:$E$17521,Profile!$B$2:$B$17521,$B38,Profile!$C$2:$C$17521,BW$8))*$C$9</f>
        <v>0</v>
      </c>
      <c r="BX38" s="162">
        <f>(SUMIFS(Profile!$E$2:$E$17521,Profile!$B$2:$B$17521,$B38,Profile!$C$2:$C$17521,BX$8))*$C$9</f>
        <v>0</v>
      </c>
      <c r="BY38" s="162">
        <f>(SUMIFS(Profile!$E$2:$E$17521,Profile!$B$2:$B$17521,$B38,Profile!$C$2:$C$17521,BY$8))*$C$9</f>
        <v>0</v>
      </c>
      <c r="BZ38" s="162">
        <f>(SUMIFS(Profile!$E$2:$E$17521,Profile!$B$2:$B$17521,$B38,Profile!$C$2:$C$17521,BZ$8))*$C$9</f>
        <v>0</v>
      </c>
      <c r="CA38" s="162">
        <f>(SUMIFS(Profile!$E$2:$E$17521,Profile!$B$2:$B$17521,$B38,Profile!$C$2:$C$17521,CA$8))*$C$9</f>
        <v>0</v>
      </c>
      <c r="CB38" s="162">
        <f>(SUMIFS(Profile!$E$2:$E$17521,Profile!$B$2:$B$17521,$B38,Profile!$C$2:$C$17521,CB$8))*$C$9</f>
        <v>0</v>
      </c>
      <c r="CC38" s="162">
        <f>(SUMIFS(Profile!$E$2:$E$17521,Profile!$B$2:$B$17521,$B38,Profile!$C$2:$C$17521,CC$8))*$C$9</f>
        <v>0</v>
      </c>
      <c r="CD38" s="162">
        <f>(SUMIFS(Profile!$E$2:$E$17521,Profile!$B$2:$B$17521,$B38,Profile!$C$2:$C$17521,CD$8))*$C$9</f>
        <v>0</v>
      </c>
      <c r="CE38" s="162">
        <f>(SUMIFS(Profile!$E$2:$E$17521,Profile!$B$2:$B$17521,$B38,Profile!$C$2:$C$17521,CE$8))*$C$9</f>
        <v>0</v>
      </c>
      <c r="CF38" s="162">
        <f>(SUMIFS(Profile!$E$2:$E$17521,Profile!$B$2:$B$17521,$B38,Profile!$C$2:$C$17521,CF$8))*$C$9</f>
        <v>0</v>
      </c>
      <c r="CG38" s="162">
        <f>(SUMIFS(Profile!$E$2:$E$17521,Profile!$B$2:$B$17521,$B38,Profile!$C$2:$C$17521,CG$8))*$C$9</f>
        <v>0</v>
      </c>
      <c r="CH38" s="162">
        <f>(SUMIFS(Profile!$E$2:$E$17521,Profile!$B$2:$B$17521,$B38,Profile!$C$2:$C$17521,CH$8))*$C$9</f>
        <v>0</v>
      </c>
      <c r="CI38" s="162">
        <f>(SUMIFS(Profile!$E$2:$E$17521,Profile!$B$2:$B$17521,$B38,Profile!$C$2:$C$17521,CI$8))*$C$9</f>
        <v>0</v>
      </c>
      <c r="CJ38" s="162">
        <f>(SUMIFS(Profile!$E$2:$E$17521,Profile!$B$2:$B$17521,$B38,Profile!$C$2:$C$17521,CJ$8))*$C$9</f>
        <v>0</v>
      </c>
      <c r="CK38" s="162">
        <f>(SUMIFS(Profile!$E$2:$E$17521,Profile!$B$2:$B$17521,$B38,Profile!$C$2:$C$17521,CK$8))*$C$9</f>
        <v>0</v>
      </c>
      <c r="CL38" s="162">
        <f>(SUMIFS(Profile!$E$2:$E$17521,Profile!$B$2:$B$17521,$B38,Profile!$C$2:$C$17521,CL$8))*$C$9</f>
        <v>0</v>
      </c>
      <c r="CM38" s="162">
        <f>(SUMIFS(Profile!$E$2:$E$17521,Profile!$B$2:$B$17521,$B38,Profile!$C$2:$C$17521,CM$8))*$C$9</f>
        <v>0</v>
      </c>
      <c r="CN38" s="162">
        <f>(SUMIFS(Profile!$E$2:$E$17521,Profile!$B$2:$B$17521,$B38,Profile!$C$2:$C$17521,CN$8))*$C$9</f>
        <v>0</v>
      </c>
      <c r="CO38" s="162">
        <f>(SUMIFS(Profile!$E$2:$E$17521,Profile!$B$2:$B$17521,$B38,Profile!$C$2:$C$17521,CO$8))*$C$9</f>
        <v>0</v>
      </c>
      <c r="CP38" s="162">
        <f>(SUMIFS(Profile!$E$2:$E$17521,Profile!$B$2:$B$17521,$B38,Profile!$C$2:$C$17521,CP$8))*$C$9</f>
        <v>0</v>
      </c>
      <c r="CQ38" s="162">
        <f>(SUMIFS(Profile!$E$2:$E$17521,Profile!$B$2:$B$17521,$B38,Profile!$C$2:$C$17521,CQ$8))*$C$9</f>
        <v>0</v>
      </c>
      <c r="CR38" s="162">
        <f>(SUMIFS(Profile!$E$2:$E$17521,Profile!$B$2:$B$17521,$B38,Profile!$C$2:$C$17521,CR$8))*$C$9</f>
        <v>0</v>
      </c>
      <c r="CS38" s="162">
        <f>(SUMIFS(Profile!$E$2:$E$17521,Profile!$B$2:$B$17521,$B38,Profile!$C$2:$C$17521,CS$8))*$C$9</f>
        <v>0</v>
      </c>
      <c r="CT38" s="162">
        <f>(SUMIFS(Profile!$E$2:$E$17521,Profile!$B$2:$B$17521,$B38,Profile!$C$2:$C$17521,CT$8))*$C$9</f>
        <v>0</v>
      </c>
      <c r="CU38" s="162">
        <f>(SUMIFS(Profile!$E$2:$E$17521,Profile!$B$2:$B$17521,$B38,Profile!$C$2:$C$17521,CU$8))*$C$9</f>
        <v>0</v>
      </c>
      <c r="CV38" s="162">
        <f>(SUMIFS(Profile!$E$2:$E$17521,Profile!$B$2:$B$17521,$B38,Profile!$C$2:$C$17521,CV$8))*$C$9</f>
        <v>0</v>
      </c>
      <c r="CW38" s="162">
        <f>(SUMIFS(Profile!$E$2:$E$17521,Profile!$B$2:$B$17521,$B38,Profile!$C$2:$C$17521,CW$8))*$C$9</f>
        <v>0</v>
      </c>
      <c r="CX38" s="162">
        <f t="shared" si="11"/>
        <v>0</v>
      </c>
      <c r="CY38" s="162">
        <f t="shared" ref="CY38:ET38" si="151">MAX(BB38-E38,0)</f>
        <v>0</v>
      </c>
      <c r="CZ38" s="162">
        <f t="shared" si="151"/>
        <v>0</v>
      </c>
      <c r="DA38" s="162">
        <f t="shared" si="151"/>
        <v>0</v>
      </c>
      <c r="DB38" s="162">
        <f t="shared" si="151"/>
        <v>0</v>
      </c>
      <c r="DC38" s="162">
        <f t="shared" si="151"/>
        <v>0</v>
      </c>
      <c r="DD38" s="162">
        <f t="shared" si="151"/>
        <v>0</v>
      </c>
      <c r="DE38" s="162">
        <f t="shared" si="151"/>
        <v>0</v>
      </c>
      <c r="DF38" s="162">
        <f t="shared" si="151"/>
        <v>0</v>
      </c>
      <c r="DG38" s="162">
        <f t="shared" si="151"/>
        <v>0</v>
      </c>
      <c r="DH38" s="162">
        <f t="shared" si="151"/>
        <v>0</v>
      </c>
      <c r="DI38" s="162">
        <f t="shared" si="151"/>
        <v>0</v>
      </c>
      <c r="DJ38" s="162">
        <f t="shared" si="151"/>
        <v>0</v>
      </c>
      <c r="DK38" s="162">
        <f t="shared" si="151"/>
        <v>0</v>
      </c>
      <c r="DL38" s="162">
        <f t="shared" si="151"/>
        <v>0</v>
      </c>
      <c r="DM38" s="162">
        <f t="shared" si="151"/>
        <v>0</v>
      </c>
      <c r="DN38" s="162">
        <f t="shared" si="151"/>
        <v>0</v>
      </c>
      <c r="DO38" s="162">
        <f t="shared" si="151"/>
        <v>0</v>
      </c>
      <c r="DP38" s="162">
        <f t="shared" si="151"/>
        <v>0</v>
      </c>
      <c r="DQ38" s="162">
        <f t="shared" si="151"/>
        <v>0</v>
      </c>
      <c r="DR38" s="162">
        <f t="shared" si="151"/>
        <v>0</v>
      </c>
      <c r="DS38" s="162">
        <f t="shared" si="151"/>
        <v>0</v>
      </c>
      <c r="DT38" s="162">
        <f t="shared" si="151"/>
        <v>0</v>
      </c>
      <c r="DU38" s="162">
        <f t="shared" si="151"/>
        <v>0</v>
      </c>
      <c r="DV38" s="162">
        <f t="shared" si="151"/>
        <v>0</v>
      </c>
      <c r="DW38" s="162">
        <f t="shared" si="151"/>
        <v>0</v>
      </c>
      <c r="DX38" s="162">
        <f t="shared" si="151"/>
        <v>0</v>
      </c>
      <c r="DY38" s="162">
        <f t="shared" si="151"/>
        <v>0</v>
      </c>
      <c r="DZ38" s="162">
        <f t="shared" si="151"/>
        <v>0</v>
      </c>
      <c r="EA38" s="162">
        <f t="shared" si="151"/>
        <v>0</v>
      </c>
      <c r="EB38" s="162">
        <f t="shared" si="151"/>
        <v>0</v>
      </c>
      <c r="EC38" s="162">
        <f t="shared" si="151"/>
        <v>0</v>
      </c>
      <c r="ED38" s="162">
        <f t="shared" si="151"/>
        <v>0</v>
      </c>
      <c r="EE38" s="162">
        <f t="shared" si="151"/>
        <v>0</v>
      </c>
      <c r="EF38" s="162">
        <f t="shared" si="151"/>
        <v>0</v>
      </c>
      <c r="EG38" s="162">
        <f t="shared" si="151"/>
        <v>0</v>
      </c>
      <c r="EH38" s="162">
        <f t="shared" si="151"/>
        <v>0</v>
      </c>
      <c r="EI38" s="162">
        <f t="shared" si="151"/>
        <v>0</v>
      </c>
      <c r="EJ38" s="162">
        <f t="shared" si="151"/>
        <v>0</v>
      </c>
      <c r="EK38" s="162">
        <f t="shared" si="151"/>
        <v>0</v>
      </c>
      <c r="EL38" s="162">
        <f t="shared" si="151"/>
        <v>0</v>
      </c>
      <c r="EM38" s="162">
        <f t="shared" si="151"/>
        <v>0</v>
      </c>
      <c r="EN38" s="162">
        <f t="shared" si="151"/>
        <v>0</v>
      </c>
      <c r="EO38" s="162">
        <f t="shared" si="151"/>
        <v>0</v>
      </c>
      <c r="EP38" s="162">
        <f t="shared" si="151"/>
        <v>0</v>
      </c>
      <c r="EQ38" s="162">
        <f t="shared" si="151"/>
        <v>0</v>
      </c>
      <c r="ER38" s="162">
        <f t="shared" si="151"/>
        <v>0</v>
      </c>
      <c r="ES38" s="162">
        <f t="shared" si="151"/>
        <v>0</v>
      </c>
      <c r="ET38" s="162">
        <f t="shared" si="151"/>
        <v>0</v>
      </c>
      <c r="EU38" s="162">
        <f t="shared" si="13"/>
        <v>0</v>
      </c>
      <c r="EV38" s="162">
        <f t="shared" ref="EV38:GQ38" si="152">BB38-CY38</f>
        <v>0</v>
      </c>
      <c r="EW38" s="162">
        <f t="shared" si="152"/>
        <v>0</v>
      </c>
      <c r="EX38" s="162">
        <f t="shared" si="152"/>
        <v>0</v>
      </c>
      <c r="EY38" s="162">
        <f t="shared" si="152"/>
        <v>0</v>
      </c>
      <c r="EZ38" s="162">
        <f t="shared" si="152"/>
        <v>0</v>
      </c>
      <c r="FA38" s="162">
        <f t="shared" si="152"/>
        <v>0</v>
      </c>
      <c r="FB38" s="162">
        <f t="shared" si="152"/>
        <v>0</v>
      </c>
      <c r="FC38" s="162">
        <f t="shared" si="152"/>
        <v>0</v>
      </c>
      <c r="FD38" s="162">
        <f t="shared" si="152"/>
        <v>0</v>
      </c>
      <c r="FE38" s="162">
        <f t="shared" si="152"/>
        <v>0</v>
      </c>
      <c r="FF38" s="162">
        <f t="shared" si="152"/>
        <v>0</v>
      </c>
      <c r="FG38" s="162">
        <f t="shared" si="152"/>
        <v>0</v>
      </c>
      <c r="FH38" s="162">
        <f t="shared" si="152"/>
        <v>0</v>
      </c>
      <c r="FI38" s="162">
        <f t="shared" si="152"/>
        <v>0</v>
      </c>
      <c r="FJ38" s="162">
        <f t="shared" si="152"/>
        <v>0</v>
      </c>
      <c r="FK38" s="162">
        <f t="shared" si="152"/>
        <v>0</v>
      </c>
      <c r="FL38" s="162">
        <f t="shared" si="152"/>
        <v>0</v>
      </c>
      <c r="FM38" s="162">
        <f t="shared" si="152"/>
        <v>0</v>
      </c>
      <c r="FN38" s="162">
        <f t="shared" si="152"/>
        <v>0</v>
      </c>
      <c r="FO38" s="162">
        <f t="shared" si="152"/>
        <v>0</v>
      </c>
      <c r="FP38" s="162">
        <f t="shared" si="152"/>
        <v>0</v>
      </c>
      <c r="FQ38" s="162">
        <f t="shared" si="152"/>
        <v>0</v>
      </c>
      <c r="FR38" s="162">
        <f t="shared" si="152"/>
        <v>0</v>
      </c>
      <c r="FS38" s="162">
        <f t="shared" si="152"/>
        <v>0</v>
      </c>
      <c r="FT38" s="162">
        <f t="shared" si="152"/>
        <v>0</v>
      </c>
      <c r="FU38" s="162">
        <f t="shared" si="152"/>
        <v>0</v>
      </c>
      <c r="FV38" s="162">
        <f t="shared" si="152"/>
        <v>0</v>
      </c>
      <c r="FW38" s="162">
        <f t="shared" si="152"/>
        <v>0</v>
      </c>
      <c r="FX38" s="162">
        <f t="shared" si="152"/>
        <v>0</v>
      </c>
      <c r="FY38" s="162">
        <f t="shared" si="152"/>
        <v>0</v>
      </c>
      <c r="FZ38" s="162">
        <f t="shared" si="152"/>
        <v>0</v>
      </c>
      <c r="GA38" s="162">
        <f t="shared" si="152"/>
        <v>0</v>
      </c>
      <c r="GB38" s="162">
        <f t="shared" si="152"/>
        <v>0</v>
      </c>
      <c r="GC38" s="162">
        <f t="shared" si="152"/>
        <v>0</v>
      </c>
      <c r="GD38" s="162">
        <f t="shared" si="152"/>
        <v>0</v>
      </c>
      <c r="GE38" s="162">
        <f t="shared" si="152"/>
        <v>0</v>
      </c>
      <c r="GF38" s="162">
        <f t="shared" si="152"/>
        <v>0</v>
      </c>
      <c r="GG38" s="162">
        <f t="shared" si="152"/>
        <v>0</v>
      </c>
      <c r="GH38" s="162">
        <f t="shared" si="152"/>
        <v>0</v>
      </c>
      <c r="GI38" s="162">
        <f t="shared" si="152"/>
        <v>0</v>
      </c>
      <c r="GJ38" s="162">
        <f t="shared" si="152"/>
        <v>0</v>
      </c>
      <c r="GK38" s="162">
        <f t="shared" si="152"/>
        <v>0</v>
      </c>
      <c r="GL38" s="162">
        <f t="shared" si="152"/>
        <v>0</v>
      </c>
      <c r="GM38" s="162">
        <f t="shared" si="152"/>
        <v>0</v>
      </c>
      <c r="GN38" s="162">
        <f t="shared" si="152"/>
        <v>0</v>
      </c>
      <c r="GO38" s="162">
        <f t="shared" si="152"/>
        <v>0</v>
      </c>
      <c r="GP38" s="162">
        <f t="shared" si="152"/>
        <v>0</v>
      </c>
      <c r="GQ38" s="162">
        <f t="shared" si="152"/>
        <v>0</v>
      </c>
      <c r="GR38" s="162">
        <f t="shared" si="15"/>
        <v>0</v>
      </c>
      <c r="GS38" s="162">
        <f t="shared" ref="GS38:IN38" si="153">E38-EV38</f>
        <v>0</v>
      </c>
      <c r="GT38" s="162">
        <f t="shared" si="153"/>
        <v>0</v>
      </c>
      <c r="GU38" s="162">
        <f t="shared" si="153"/>
        <v>0</v>
      </c>
      <c r="GV38" s="162">
        <f t="shared" si="153"/>
        <v>0</v>
      </c>
      <c r="GW38" s="162">
        <f t="shared" si="153"/>
        <v>0</v>
      </c>
      <c r="GX38" s="162">
        <f t="shared" si="153"/>
        <v>0</v>
      </c>
      <c r="GY38" s="162">
        <f t="shared" si="153"/>
        <v>0</v>
      </c>
      <c r="GZ38" s="162">
        <f t="shared" si="153"/>
        <v>0</v>
      </c>
      <c r="HA38" s="162">
        <f t="shared" si="153"/>
        <v>0</v>
      </c>
      <c r="HB38" s="162">
        <f t="shared" si="153"/>
        <v>0</v>
      </c>
      <c r="HC38" s="162">
        <f t="shared" si="153"/>
        <v>0</v>
      </c>
      <c r="HD38" s="162">
        <f t="shared" si="153"/>
        <v>0</v>
      </c>
      <c r="HE38" s="162">
        <f t="shared" si="153"/>
        <v>0</v>
      </c>
      <c r="HF38" s="162">
        <f t="shared" si="153"/>
        <v>0</v>
      </c>
      <c r="HG38" s="162">
        <f t="shared" si="153"/>
        <v>0</v>
      </c>
      <c r="HH38" s="162">
        <f t="shared" si="153"/>
        <v>0</v>
      </c>
      <c r="HI38" s="162">
        <f t="shared" si="153"/>
        <v>0</v>
      </c>
      <c r="HJ38" s="162">
        <f t="shared" si="153"/>
        <v>0</v>
      </c>
      <c r="HK38" s="162">
        <f t="shared" si="153"/>
        <v>0</v>
      </c>
      <c r="HL38" s="162">
        <f t="shared" si="153"/>
        <v>0</v>
      </c>
      <c r="HM38" s="162">
        <f t="shared" si="153"/>
        <v>0</v>
      </c>
      <c r="HN38" s="162">
        <f t="shared" si="153"/>
        <v>0</v>
      </c>
      <c r="HO38" s="162">
        <f t="shared" si="153"/>
        <v>0</v>
      </c>
      <c r="HP38" s="162">
        <f t="shared" si="153"/>
        <v>0</v>
      </c>
      <c r="HQ38" s="162">
        <f t="shared" si="153"/>
        <v>0</v>
      </c>
      <c r="HR38" s="162">
        <f t="shared" si="153"/>
        <v>0</v>
      </c>
      <c r="HS38" s="162">
        <f t="shared" si="153"/>
        <v>0</v>
      </c>
      <c r="HT38" s="162">
        <f t="shared" si="153"/>
        <v>0</v>
      </c>
      <c r="HU38" s="162">
        <f t="shared" si="153"/>
        <v>0</v>
      </c>
      <c r="HV38" s="162">
        <f t="shared" si="153"/>
        <v>0</v>
      </c>
      <c r="HW38" s="162">
        <f t="shared" si="153"/>
        <v>0</v>
      </c>
      <c r="HX38" s="162">
        <f t="shared" si="153"/>
        <v>0</v>
      </c>
      <c r="HY38" s="162">
        <f t="shared" si="153"/>
        <v>0</v>
      </c>
      <c r="HZ38" s="162">
        <f t="shared" si="153"/>
        <v>0</v>
      </c>
      <c r="IA38" s="162">
        <f t="shared" si="153"/>
        <v>0</v>
      </c>
      <c r="IB38" s="162">
        <f t="shared" si="153"/>
        <v>0</v>
      </c>
      <c r="IC38" s="162">
        <f t="shared" si="153"/>
        <v>0</v>
      </c>
      <c r="ID38" s="162">
        <f t="shared" si="153"/>
        <v>0</v>
      </c>
      <c r="IE38" s="162">
        <f t="shared" si="153"/>
        <v>0</v>
      </c>
      <c r="IF38" s="162">
        <f t="shared" si="153"/>
        <v>0</v>
      </c>
      <c r="IG38" s="162">
        <f t="shared" si="153"/>
        <v>0</v>
      </c>
      <c r="IH38" s="162">
        <f t="shared" si="153"/>
        <v>0</v>
      </c>
      <c r="II38" s="162">
        <f t="shared" si="153"/>
        <v>0</v>
      </c>
      <c r="IJ38" s="162">
        <f t="shared" si="153"/>
        <v>0</v>
      </c>
      <c r="IK38" s="162">
        <f t="shared" si="153"/>
        <v>0</v>
      </c>
      <c r="IL38" s="162">
        <f t="shared" si="153"/>
        <v>0</v>
      </c>
      <c r="IM38" s="162">
        <f t="shared" si="153"/>
        <v>0</v>
      </c>
      <c r="IN38" s="162">
        <f t="shared" si="153"/>
        <v>0</v>
      </c>
      <c r="IO38" s="162">
        <f t="shared" si="17"/>
        <v>0</v>
      </c>
      <c r="IP38" s="162">
        <f t="shared" si="23"/>
        <v>0</v>
      </c>
      <c r="IQ38" s="162">
        <f t="shared" ref="IQ38:KK38" si="154">MAX((MIN(CZ38+IP38,$IO$7))-GT38,0)</f>
        <v>0</v>
      </c>
      <c r="IR38" s="162">
        <f t="shared" si="154"/>
        <v>0</v>
      </c>
      <c r="IS38" s="162">
        <f t="shared" si="154"/>
        <v>0</v>
      </c>
      <c r="IT38" s="162">
        <f t="shared" si="154"/>
        <v>0</v>
      </c>
      <c r="IU38" s="162">
        <f t="shared" si="154"/>
        <v>0</v>
      </c>
      <c r="IV38" s="162">
        <f t="shared" si="154"/>
        <v>0</v>
      </c>
      <c r="IW38" s="162">
        <f t="shared" si="154"/>
        <v>0</v>
      </c>
      <c r="IX38" s="162">
        <f t="shared" si="154"/>
        <v>0</v>
      </c>
      <c r="IY38" s="162">
        <f t="shared" si="154"/>
        <v>0</v>
      </c>
      <c r="IZ38" s="162">
        <f t="shared" si="154"/>
        <v>0</v>
      </c>
      <c r="JA38" s="162">
        <f t="shared" si="154"/>
        <v>0</v>
      </c>
      <c r="JB38" s="162">
        <f t="shared" si="154"/>
        <v>0</v>
      </c>
      <c r="JC38" s="162">
        <f t="shared" si="154"/>
        <v>0</v>
      </c>
      <c r="JD38" s="162">
        <f t="shared" si="154"/>
        <v>0</v>
      </c>
      <c r="JE38" s="162">
        <f t="shared" si="154"/>
        <v>0</v>
      </c>
      <c r="JF38" s="162">
        <f t="shared" si="154"/>
        <v>0</v>
      </c>
      <c r="JG38" s="162">
        <f t="shared" si="154"/>
        <v>0</v>
      </c>
      <c r="JH38" s="162">
        <f t="shared" si="154"/>
        <v>0</v>
      </c>
      <c r="JI38" s="162">
        <f t="shared" si="154"/>
        <v>0</v>
      </c>
      <c r="JJ38" s="162">
        <f t="shared" si="154"/>
        <v>0</v>
      </c>
      <c r="JK38" s="162">
        <f t="shared" si="154"/>
        <v>0</v>
      </c>
      <c r="JL38" s="162">
        <f t="shared" si="154"/>
        <v>0</v>
      </c>
      <c r="JM38" s="162">
        <f t="shared" si="154"/>
        <v>0</v>
      </c>
      <c r="JN38" s="162">
        <f t="shared" si="154"/>
        <v>0</v>
      </c>
      <c r="JO38" s="162">
        <f t="shared" si="154"/>
        <v>0</v>
      </c>
      <c r="JP38" s="162">
        <f t="shared" si="154"/>
        <v>0</v>
      </c>
      <c r="JQ38" s="162">
        <f t="shared" si="154"/>
        <v>0</v>
      </c>
      <c r="JR38" s="162">
        <f t="shared" si="154"/>
        <v>0</v>
      </c>
      <c r="JS38" s="162">
        <f t="shared" si="154"/>
        <v>0</v>
      </c>
      <c r="JT38" s="162">
        <f t="shared" si="154"/>
        <v>0</v>
      </c>
      <c r="JU38" s="162">
        <f t="shared" si="154"/>
        <v>0</v>
      </c>
      <c r="JV38" s="162">
        <f t="shared" si="154"/>
        <v>0</v>
      </c>
      <c r="JW38" s="162">
        <f t="shared" si="154"/>
        <v>0</v>
      </c>
      <c r="JX38" s="162">
        <f t="shared" si="154"/>
        <v>0</v>
      </c>
      <c r="JY38" s="162">
        <f t="shared" si="154"/>
        <v>0</v>
      </c>
      <c r="JZ38" s="162">
        <f t="shared" si="154"/>
        <v>0</v>
      </c>
      <c r="KA38" s="162">
        <f t="shared" si="154"/>
        <v>0</v>
      </c>
      <c r="KB38" s="162">
        <f t="shared" si="154"/>
        <v>0</v>
      </c>
      <c r="KC38" s="162">
        <f t="shared" si="154"/>
        <v>0</v>
      </c>
      <c r="KD38" s="162">
        <f t="shared" si="154"/>
        <v>0</v>
      </c>
      <c r="KE38" s="162">
        <f t="shared" si="154"/>
        <v>0</v>
      </c>
      <c r="KF38" s="162">
        <f t="shared" si="154"/>
        <v>0</v>
      </c>
      <c r="KG38" s="162">
        <f t="shared" si="154"/>
        <v>0</v>
      </c>
      <c r="KH38" s="162">
        <f t="shared" si="154"/>
        <v>0</v>
      </c>
      <c r="KI38" s="162">
        <f t="shared" si="154"/>
        <v>0</v>
      </c>
      <c r="KJ38" s="162">
        <f t="shared" si="154"/>
        <v>0</v>
      </c>
      <c r="KK38" s="162">
        <f t="shared" si="154"/>
        <v>0</v>
      </c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</row>
    <row r="39" ht="14.25" customHeight="1" spans="1:326" x14ac:dyDescent="0.25">
      <c r="A39" s="1">
        <v>1</v>
      </c>
      <c r="B39" s="1">
        <f t="shared" ref="B39:C39" si="155">B38+1</f>
        <v>29</v>
      </c>
      <c r="C39" s="232">
        <f t="shared" si="155"/>
        <v>43494</v>
      </c>
      <c r="D39" s="162">
        <f t="shared" si="9"/>
        <v>0</v>
      </c>
      <c r="E39" s="162">
        <f>(SUMIFS(Profile!$F$2:$F$17521,Profile!$B$2:$B$17521,$B39,Profile!$C$2:$C$17521,E$8))*$C$6</f>
        <v>0</v>
      </c>
      <c r="F39" s="162">
        <f>(SUMIFS(Profile!$F$2:$F$17521,Profile!$B$2:$B$17521,$B39,Profile!$C$2:$C$17521,F$8))*$C$6</f>
        <v>0</v>
      </c>
      <c r="G39" s="162">
        <f>(SUMIFS(Profile!$F$2:$F$17521,Profile!$B$2:$B$17521,$B39,Profile!$C$2:$C$17521,G$8))*$C$6</f>
        <v>0</v>
      </c>
      <c r="H39" s="162">
        <f>(SUMIFS(Profile!$F$2:$F$17521,Profile!$B$2:$B$17521,$B39,Profile!$C$2:$C$17521,H$8))*$C$6</f>
        <v>0</v>
      </c>
      <c r="I39" s="162">
        <f>(SUMIFS(Profile!$F$2:$F$17521,Profile!$B$2:$B$17521,$B39,Profile!$C$2:$C$17521,I$8))*$C$6</f>
        <v>0</v>
      </c>
      <c r="J39" s="162">
        <f>(SUMIFS(Profile!$F$2:$F$17521,Profile!$B$2:$B$17521,$B39,Profile!$C$2:$C$17521,J$8))*$C$6</f>
        <v>0</v>
      </c>
      <c r="K39" s="162">
        <f>(SUMIFS(Profile!$F$2:$F$17521,Profile!$B$2:$B$17521,$B39,Profile!$C$2:$C$17521,K$8))*$C$6</f>
        <v>0</v>
      </c>
      <c r="L39" s="162">
        <f>(SUMIFS(Profile!$F$2:$F$17521,Profile!$B$2:$B$17521,$B39,Profile!$C$2:$C$17521,L$8))*$C$6</f>
        <v>0</v>
      </c>
      <c r="M39" s="162">
        <f>(SUMIFS(Profile!$F$2:$F$17521,Profile!$B$2:$B$17521,$B39,Profile!$C$2:$C$17521,M$8))*$C$6</f>
        <v>0</v>
      </c>
      <c r="N39" s="162">
        <f>(SUMIFS(Profile!$F$2:$F$17521,Profile!$B$2:$B$17521,$B39,Profile!$C$2:$C$17521,N$8))*$C$6</f>
        <v>0</v>
      </c>
      <c r="O39" s="162">
        <f>(SUMIFS(Profile!$F$2:$F$17521,Profile!$B$2:$B$17521,$B39,Profile!$C$2:$C$17521,O$8))*$C$6</f>
        <v>0</v>
      </c>
      <c r="P39" s="162">
        <f>(SUMIFS(Profile!$F$2:$F$17521,Profile!$B$2:$B$17521,$B39,Profile!$C$2:$C$17521,P$8))*$C$6</f>
        <v>0</v>
      </c>
      <c r="Q39" s="162">
        <f>(SUMIFS(Profile!$F$2:$F$17521,Profile!$B$2:$B$17521,$B39,Profile!$C$2:$C$17521,Q$8))*$C$6</f>
        <v>0</v>
      </c>
      <c r="R39" s="162">
        <f>(SUMIFS(Profile!$F$2:$F$17521,Profile!$B$2:$B$17521,$B39,Profile!$C$2:$C$17521,R$8))*$C$6</f>
        <v>0</v>
      </c>
      <c r="S39" s="162">
        <f>(SUMIFS(Profile!$F$2:$F$17521,Profile!$B$2:$B$17521,$B39,Profile!$C$2:$C$17521,S$8))*$C$6</f>
        <v>0</v>
      </c>
      <c r="T39" s="162">
        <f>(SUMIFS(Profile!$F$2:$F$17521,Profile!$B$2:$B$17521,$B39,Profile!$C$2:$C$17521,T$8))*$C$6</f>
        <v>0</v>
      </c>
      <c r="U39" s="162">
        <f>(SUMIFS(Profile!$F$2:$F$17521,Profile!$B$2:$B$17521,$B39,Profile!$C$2:$C$17521,U$8))*$C$6</f>
        <v>0</v>
      </c>
      <c r="V39" s="162">
        <f>(SUMIFS(Profile!$F$2:$F$17521,Profile!$B$2:$B$17521,$B39,Profile!$C$2:$C$17521,V$8))*$C$6</f>
        <v>0</v>
      </c>
      <c r="W39" s="162">
        <f>(SUMIFS(Profile!$F$2:$F$17521,Profile!$B$2:$B$17521,$B39,Profile!$C$2:$C$17521,W$8))*$C$6</f>
        <v>0</v>
      </c>
      <c r="X39" s="162">
        <f>(SUMIFS(Profile!$F$2:$F$17521,Profile!$B$2:$B$17521,$B39,Profile!$C$2:$C$17521,X$8))*$C$6</f>
        <v>0</v>
      </c>
      <c r="Y39" s="162">
        <f>(SUMIFS(Profile!$F$2:$F$17521,Profile!$B$2:$B$17521,$B39,Profile!$C$2:$C$17521,Y$8))*$C$6</f>
        <v>0</v>
      </c>
      <c r="Z39" s="162">
        <f>(SUMIFS(Profile!$F$2:$F$17521,Profile!$B$2:$B$17521,$B39,Profile!$C$2:$C$17521,Z$8))*$C$6</f>
        <v>0</v>
      </c>
      <c r="AA39" s="162">
        <f>(SUMIFS(Profile!$F$2:$F$17521,Profile!$B$2:$B$17521,$B39,Profile!$C$2:$C$17521,AA$8))*$C$6</f>
        <v>0</v>
      </c>
      <c r="AB39" s="162">
        <f>(SUMIFS(Profile!$F$2:$F$17521,Profile!$B$2:$B$17521,$B39,Profile!$C$2:$C$17521,AB$8))*$C$6</f>
        <v>0</v>
      </c>
      <c r="AC39" s="162">
        <f>(SUMIFS(Profile!$F$2:$F$17521,Profile!$B$2:$B$17521,$B39,Profile!$C$2:$C$17521,AC$8))*$C$6</f>
        <v>0</v>
      </c>
      <c r="AD39" s="162">
        <f>(SUMIFS(Profile!$F$2:$F$17521,Profile!$B$2:$B$17521,$B39,Profile!$C$2:$C$17521,AD$8))*$C$6</f>
        <v>0</v>
      </c>
      <c r="AE39" s="162">
        <f>(SUMIFS(Profile!$F$2:$F$17521,Profile!$B$2:$B$17521,$B39,Profile!$C$2:$C$17521,AE$8))*$C$6</f>
        <v>0</v>
      </c>
      <c r="AF39" s="162">
        <f>(SUMIFS(Profile!$F$2:$F$17521,Profile!$B$2:$B$17521,$B39,Profile!$C$2:$C$17521,AF$8))*$C$6</f>
        <v>0</v>
      </c>
      <c r="AG39" s="162">
        <f>(SUMIFS(Profile!$F$2:$F$17521,Profile!$B$2:$B$17521,$B39,Profile!$C$2:$C$17521,AG$8))*$C$6</f>
        <v>0</v>
      </c>
      <c r="AH39" s="162">
        <f>(SUMIFS(Profile!$F$2:$F$17521,Profile!$B$2:$B$17521,$B39,Profile!$C$2:$C$17521,AH$8))*$C$6</f>
        <v>0</v>
      </c>
      <c r="AI39" s="162">
        <f>(SUMIFS(Profile!$F$2:$F$17521,Profile!$B$2:$B$17521,$B39,Profile!$C$2:$C$17521,AI$8))*$C$6</f>
        <v>0</v>
      </c>
      <c r="AJ39" s="162">
        <f>(SUMIFS(Profile!$F$2:$F$17521,Profile!$B$2:$B$17521,$B39,Profile!$C$2:$C$17521,AJ$8))*$C$6</f>
        <v>0</v>
      </c>
      <c r="AK39" s="162">
        <f>(SUMIFS(Profile!$F$2:$F$17521,Profile!$B$2:$B$17521,$B39,Profile!$C$2:$C$17521,AK$8))*$C$6</f>
        <v>0</v>
      </c>
      <c r="AL39" s="162">
        <f>(SUMIFS(Profile!$F$2:$F$17521,Profile!$B$2:$B$17521,$B39,Profile!$C$2:$C$17521,AL$8))*$C$6</f>
        <v>0</v>
      </c>
      <c r="AM39" s="162">
        <f>(SUMIFS(Profile!$F$2:$F$17521,Profile!$B$2:$B$17521,$B39,Profile!$C$2:$C$17521,AM$8))*$C$6</f>
        <v>0</v>
      </c>
      <c r="AN39" s="162">
        <f>(SUMIFS(Profile!$F$2:$F$17521,Profile!$B$2:$B$17521,$B39,Profile!$C$2:$C$17521,AN$8))*$C$6</f>
        <v>0</v>
      </c>
      <c r="AO39" s="162">
        <f>(SUMIFS(Profile!$F$2:$F$17521,Profile!$B$2:$B$17521,$B39,Profile!$C$2:$C$17521,AO$8))*$C$6</f>
        <v>0</v>
      </c>
      <c r="AP39" s="162">
        <f>(SUMIFS(Profile!$F$2:$F$17521,Profile!$B$2:$B$17521,$B39,Profile!$C$2:$C$17521,AP$8))*$C$6</f>
        <v>0</v>
      </c>
      <c r="AQ39" s="162">
        <f>(SUMIFS(Profile!$F$2:$F$17521,Profile!$B$2:$B$17521,$B39,Profile!$C$2:$C$17521,AQ$8))*$C$6</f>
        <v>0</v>
      </c>
      <c r="AR39" s="162">
        <f>(SUMIFS(Profile!$F$2:$F$17521,Profile!$B$2:$B$17521,$B39,Profile!$C$2:$C$17521,AR$8))*$C$6</f>
        <v>0</v>
      </c>
      <c r="AS39" s="162">
        <f>(SUMIFS(Profile!$F$2:$F$17521,Profile!$B$2:$B$17521,$B39,Profile!$C$2:$C$17521,AS$8))*$C$6</f>
        <v>0</v>
      </c>
      <c r="AT39" s="162">
        <f>(SUMIFS(Profile!$F$2:$F$17521,Profile!$B$2:$B$17521,$B39,Profile!$C$2:$C$17521,AT$8))*$C$6</f>
        <v>0</v>
      </c>
      <c r="AU39" s="162">
        <f>(SUMIFS(Profile!$F$2:$F$17521,Profile!$B$2:$B$17521,$B39,Profile!$C$2:$C$17521,AU$8))*$C$6</f>
        <v>0</v>
      </c>
      <c r="AV39" s="162">
        <f>(SUMIFS(Profile!$F$2:$F$17521,Profile!$B$2:$B$17521,$B39,Profile!$C$2:$C$17521,AV$8))*$C$6</f>
        <v>0</v>
      </c>
      <c r="AW39" s="162">
        <f>(SUMIFS(Profile!$F$2:$F$17521,Profile!$B$2:$B$17521,$B39,Profile!$C$2:$C$17521,AW$8))*$C$6</f>
        <v>0</v>
      </c>
      <c r="AX39" s="162">
        <f>(SUMIFS(Profile!$F$2:$F$17521,Profile!$B$2:$B$17521,$B39,Profile!$C$2:$C$17521,AX$8))*$C$6</f>
        <v>0</v>
      </c>
      <c r="AY39" s="162">
        <f>(SUMIFS(Profile!$F$2:$F$17521,Profile!$B$2:$B$17521,$B39,Profile!$C$2:$C$17521,AY$8))*$C$6</f>
        <v>0</v>
      </c>
      <c r="AZ39" s="162">
        <f>(SUMIFS(Profile!$F$2:$F$17521,Profile!$B$2:$B$17521,$B39,Profile!$C$2:$C$17521,AZ$8))*$C$6</f>
        <v>0</v>
      </c>
      <c r="BA39" s="162">
        <f t="shared" si="10"/>
        <v>0</v>
      </c>
      <c r="BB39" s="162">
        <f>(SUMIFS(Profile!$E$2:$E$17521,Profile!$B$2:$B$17521,$B39,Profile!$C$2:$C$17521,BB$8))*$C$9</f>
        <v>0</v>
      </c>
      <c r="BC39" s="162">
        <f>(SUMIFS(Profile!$E$2:$E$17521,Profile!$B$2:$B$17521,$B39,Profile!$C$2:$C$17521,BC$8))*$C$9</f>
        <v>0</v>
      </c>
      <c r="BD39" s="162">
        <f>(SUMIFS(Profile!$E$2:$E$17521,Profile!$B$2:$B$17521,$B39,Profile!$C$2:$C$17521,BD$8))*$C$9</f>
        <v>0</v>
      </c>
      <c r="BE39" s="162">
        <f>(SUMIFS(Profile!$E$2:$E$17521,Profile!$B$2:$B$17521,$B39,Profile!$C$2:$C$17521,BE$8))*$C$9</f>
        <v>0</v>
      </c>
      <c r="BF39" s="162">
        <f>(SUMIFS(Profile!$E$2:$E$17521,Profile!$B$2:$B$17521,$B39,Profile!$C$2:$C$17521,BF$8))*$C$9</f>
        <v>0</v>
      </c>
      <c r="BG39" s="162">
        <f>(SUMIFS(Profile!$E$2:$E$17521,Profile!$B$2:$B$17521,$B39,Profile!$C$2:$C$17521,BG$8))*$C$9</f>
        <v>0</v>
      </c>
      <c r="BH39" s="162">
        <f>(SUMIFS(Profile!$E$2:$E$17521,Profile!$B$2:$B$17521,$B39,Profile!$C$2:$C$17521,BH$8))*$C$9</f>
        <v>0</v>
      </c>
      <c r="BI39" s="162">
        <f>(SUMIFS(Profile!$E$2:$E$17521,Profile!$B$2:$B$17521,$B39,Profile!$C$2:$C$17521,BI$8))*$C$9</f>
        <v>0</v>
      </c>
      <c r="BJ39" s="162">
        <f>(SUMIFS(Profile!$E$2:$E$17521,Profile!$B$2:$B$17521,$B39,Profile!$C$2:$C$17521,BJ$8))*$C$9</f>
        <v>0</v>
      </c>
      <c r="BK39" s="162">
        <f>(SUMIFS(Profile!$E$2:$E$17521,Profile!$B$2:$B$17521,$B39,Profile!$C$2:$C$17521,BK$8))*$C$9</f>
        <v>0</v>
      </c>
      <c r="BL39" s="162">
        <f>(SUMIFS(Profile!$E$2:$E$17521,Profile!$B$2:$B$17521,$B39,Profile!$C$2:$C$17521,BL$8))*$C$9</f>
        <v>0</v>
      </c>
      <c r="BM39" s="162">
        <f>(SUMIFS(Profile!$E$2:$E$17521,Profile!$B$2:$B$17521,$B39,Profile!$C$2:$C$17521,BM$8))*$C$9</f>
        <v>0</v>
      </c>
      <c r="BN39" s="162">
        <f>(SUMIFS(Profile!$E$2:$E$17521,Profile!$B$2:$B$17521,$B39,Profile!$C$2:$C$17521,BN$8))*$C$9</f>
        <v>0</v>
      </c>
      <c r="BO39" s="162">
        <f>(SUMIFS(Profile!$E$2:$E$17521,Profile!$B$2:$B$17521,$B39,Profile!$C$2:$C$17521,BO$8))*$C$9</f>
        <v>0</v>
      </c>
      <c r="BP39" s="162">
        <f>(SUMIFS(Profile!$E$2:$E$17521,Profile!$B$2:$B$17521,$B39,Profile!$C$2:$C$17521,BP$8))*$C$9</f>
        <v>0</v>
      </c>
      <c r="BQ39" s="162">
        <f>(SUMIFS(Profile!$E$2:$E$17521,Profile!$B$2:$B$17521,$B39,Profile!$C$2:$C$17521,BQ$8))*$C$9</f>
        <v>0</v>
      </c>
      <c r="BR39" s="162">
        <f>(SUMIFS(Profile!$E$2:$E$17521,Profile!$B$2:$B$17521,$B39,Profile!$C$2:$C$17521,BR$8))*$C$9</f>
        <v>0</v>
      </c>
      <c r="BS39" s="162">
        <f>(SUMIFS(Profile!$E$2:$E$17521,Profile!$B$2:$B$17521,$B39,Profile!$C$2:$C$17521,BS$8))*$C$9</f>
        <v>0</v>
      </c>
      <c r="BT39" s="162">
        <f>(SUMIFS(Profile!$E$2:$E$17521,Profile!$B$2:$B$17521,$B39,Profile!$C$2:$C$17521,BT$8))*$C$9</f>
        <v>0</v>
      </c>
      <c r="BU39" s="162">
        <f>(SUMIFS(Profile!$E$2:$E$17521,Profile!$B$2:$B$17521,$B39,Profile!$C$2:$C$17521,BU$8))*$C$9</f>
        <v>0</v>
      </c>
      <c r="BV39" s="162">
        <f>(SUMIFS(Profile!$E$2:$E$17521,Profile!$B$2:$B$17521,$B39,Profile!$C$2:$C$17521,BV$8))*$C$9</f>
        <v>0</v>
      </c>
      <c r="BW39" s="162">
        <f>(SUMIFS(Profile!$E$2:$E$17521,Profile!$B$2:$B$17521,$B39,Profile!$C$2:$C$17521,BW$8))*$C$9</f>
        <v>0</v>
      </c>
      <c r="BX39" s="162">
        <f>(SUMIFS(Profile!$E$2:$E$17521,Profile!$B$2:$B$17521,$B39,Profile!$C$2:$C$17521,BX$8))*$C$9</f>
        <v>0</v>
      </c>
      <c r="BY39" s="162">
        <f>(SUMIFS(Profile!$E$2:$E$17521,Profile!$B$2:$B$17521,$B39,Profile!$C$2:$C$17521,BY$8))*$C$9</f>
        <v>0</v>
      </c>
      <c r="BZ39" s="162">
        <f>(SUMIFS(Profile!$E$2:$E$17521,Profile!$B$2:$B$17521,$B39,Profile!$C$2:$C$17521,BZ$8))*$C$9</f>
        <v>0</v>
      </c>
      <c r="CA39" s="162">
        <f>(SUMIFS(Profile!$E$2:$E$17521,Profile!$B$2:$B$17521,$B39,Profile!$C$2:$C$17521,CA$8))*$C$9</f>
        <v>0</v>
      </c>
      <c r="CB39" s="162">
        <f>(SUMIFS(Profile!$E$2:$E$17521,Profile!$B$2:$B$17521,$B39,Profile!$C$2:$C$17521,CB$8))*$C$9</f>
        <v>0</v>
      </c>
      <c r="CC39" s="162">
        <f>(SUMIFS(Profile!$E$2:$E$17521,Profile!$B$2:$B$17521,$B39,Profile!$C$2:$C$17521,CC$8))*$C$9</f>
        <v>0</v>
      </c>
      <c r="CD39" s="162">
        <f>(SUMIFS(Profile!$E$2:$E$17521,Profile!$B$2:$B$17521,$B39,Profile!$C$2:$C$17521,CD$8))*$C$9</f>
        <v>0</v>
      </c>
      <c r="CE39" s="162">
        <f>(SUMIFS(Profile!$E$2:$E$17521,Profile!$B$2:$B$17521,$B39,Profile!$C$2:$C$17521,CE$8))*$C$9</f>
        <v>0</v>
      </c>
      <c r="CF39" s="162">
        <f>(SUMIFS(Profile!$E$2:$E$17521,Profile!$B$2:$B$17521,$B39,Profile!$C$2:$C$17521,CF$8))*$C$9</f>
        <v>0</v>
      </c>
      <c r="CG39" s="162">
        <f>(SUMIFS(Profile!$E$2:$E$17521,Profile!$B$2:$B$17521,$B39,Profile!$C$2:$C$17521,CG$8))*$C$9</f>
        <v>0</v>
      </c>
      <c r="CH39" s="162">
        <f>(SUMIFS(Profile!$E$2:$E$17521,Profile!$B$2:$B$17521,$B39,Profile!$C$2:$C$17521,CH$8))*$C$9</f>
        <v>0</v>
      </c>
      <c r="CI39" s="162">
        <f>(SUMIFS(Profile!$E$2:$E$17521,Profile!$B$2:$B$17521,$B39,Profile!$C$2:$C$17521,CI$8))*$C$9</f>
        <v>0</v>
      </c>
      <c r="CJ39" s="162">
        <f>(SUMIFS(Profile!$E$2:$E$17521,Profile!$B$2:$B$17521,$B39,Profile!$C$2:$C$17521,CJ$8))*$C$9</f>
        <v>0</v>
      </c>
      <c r="CK39" s="162">
        <f>(SUMIFS(Profile!$E$2:$E$17521,Profile!$B$2:$B$17521,$B39,Profile!$C$2:$C$17521,CK$8))*$C$9</f>
        <v>0</v>
      </c>
      <c r="CL39" s="162">
        <f>(SUMIFS(Profile!$E$2:$E$17521,Profile!$B$2:$B$17521,$B39,Profile!$C$2:$C$17521,CL$8))*$C$9</f>
        <v>0</v>
      </c>
      <c r="CM39" s="162">
        <f>(SUMIFS(Profile!$E$2:$E$17521,Profile!$B$2:$B$17521,$B39,Profile!$C$2:$C$17521,CM$8))*$C$9</f>
        <v>0</v>
      </c>
      <c r="CN39" s="162">
        <f>(SUMIFS(Profile!$E$2:$E$17521,Profile!$B$2:$B$17521,$B39,Profile!$C$2:$C$17521,CN$8))*$C$9</f>
        <v>0</v>
      </c>
      <c r="CO39" s="162">
        <f>(SUMIFS(Profile!$E$2:$E$17521,Profile!$B$2:$B$17521,$B39,Profile!$C$2:$C$17521,CO$8))*$C$9</f>
        <v>0</v>
      </c>
      <c r="CP39" s="162">
        <f>(SUMIFS(Profile!$E$2:$E$17521,Profile!$B$2:$B$17521,$B39,Profile!$C$2:$C$17521,CP$8))*$C$9</f>
        <v>0</v>
      </c>
      <c r="CQ39" s="162">
        <f>(SUMIFS(Profile!$E$2:$E$17521,Profile!$B$2:$B$17521,$B39,Profile!$C$2:$C$17521,CQ$8))*$C$9</f>
        <v>0</v>
      </c>
      <c r="CR39" s="162">
        <f>(SUMIFS(Profile!$E$2:$E$17521,Profile!$B$2:$B$17521,$B39,Profile!$C$2:$C$17521,CR$8))*$C$9</f>
        <v>0</v>
      </c>
      <c r="CS39" s="162">
        <f>(SUMIFS(Profile!$E$2:$E$17521,Profile!$B$2:$B$17521,$B39,Profile!$C$2:$C$17521,CS$8))*$C$9</f>
        <v>0</v>
      </c>
      <c r="CT39" s="162">
        <f>(SUMIFS(Profile!$E$2:$E$17521,Profile!$B$2:$B$17521,$B39,Profile!$C$2:$C$17521,CT$8))*$C$9</f>
        <v>0</v>
      </c>
      <c r="CU39" s="162">
        <f>(SUMIFS(Profile!$E$2:$E$17521,Profile!$B$2:$B$17521,$B39,Profile!$C$2:$C$17521,CU$8))*$C$9</f>
        <v>0</v>
      </c>
      <c r="CV39" s="162">
        <f>(SUMIFS(Profile!$E$2:$E$17521,Profile!$B$2:$B$17521,$B39,Profile!$C$2:$C$17521,CV$8))*$C$9</f>
        <v>0</v>
      </c>
      <c r="CW39" s="162">
        <f>(SUMIFS(Profile!$E$2:$E$17521,Profile!$B$2:$B$17521,$B39,Profile!$C$2:$C$17521,CW$8))*$C$9</f>
        <v>0</v>
      </c>
      <c r="CX39" s="162">
        <f t="shared" si="11"/>
        <v>0</v>
      </c>
      <c r="CY39" s="162">
        <f t="shared" ref="CY39:ET39" si="156">MAX(BB39-E39,0)</f>
        <v>0</v>
      </c>
      <c r="CZ39" s="162">
        <f t="shared" si="156"/>
        <v>0</v>
      </c>
      <c r="DA39" s="162">
        <f t="shared" si="156"/>
        <v>0</v>
      </c>
      <c r="DB39" s="162">
        <f t="shared" si="156"/>
        <v>0</v>
      </c>
      <c r="DC39" s="162">
        <f t="shared" si="156"/>
        <v>0</v>
      </c>
      <c r="DD39" s="162">
        <f t="shared" si="156"/>
        <v>0</v>
      </c>
      <c r="DE39" s="162">
        <f t="shared" si="156"/>
        <v>0</v>
      </c>
      <c r="DF39" s="162">
        <f t="shared" si="156"/>
        <v>0</v>
      </c>
      <c r="DG39" s="162">
        <f t="shared" si="156"/>
        <v>0</v>
      </c>
      <c r="DH39" s="162">
        <f t="shared" si="156"/>
        <v>0</v>
      </c>
      <c r="DI39" s="162">
        <f t="shared" si="156"/>
        <v>0</v>
      </c>
      <c r="DJ39" s="162">
        <f t="shared" si="156"/>
        <v>0</v>
      </c>
      <c r="DK39" s="162">
        <f t="shared" si="156"/>
        <v>0</v>
      </c>
      <c r="DL39" s="162">
        <f t="shared" si="156"/>
        <v>0</v>
      </c>
      <c r="DM39" s="162">
        <f t="shared" si="156"/>
        <v>0</v>
      </c>
      <c r="DN39" s="162">
        <f t="shared" si="156"/>
        <v>0</v>
      </c>
      <c r="DO39" s="162">
        <f t="shared" si="156"/>
        <v>0</v>
      </c>
      <c r="DP39" s="162">
        <f t="shared" si="156"/>
        <v>0</v>
      </c>
      <c r="DQ39" s="162">
        <f t="shared" si="156"/>
        <v>0</v>
      </c>
      <c r="DR39" s="162">
        <f t="shared" si="156"/>
        <v>0</v>
      </c>
      <c r="DS39" s="162">
        <f t="shared" si="156"/>
        <v>0</v>
      </c>
      <c r="DT39" s="162">
        <f t="shared" si="156"/>
        <v>0</v>
      </c>
      <c r="DU39" s="162">
        <f t="shared" si="156"/>
        <v>0</v>
      </c>
      <c r="DV39" s="162">
        <f t="shared" si="156"/>
        <v>0</v>
      </c>
      <c r="DW39" s="162">
        <f t="shared" si="156"/>
        <v>0</v>
      </c>
      <c r="DX39" s="162">
        <f t="shared" si="156"/>
        <v>0</v>
      </c>
      <c r="DY39" s="162">
        <f t="shared" si="156"/>
        <v>0</v>
      </c>
      <c r="DZ39" s="162">
        <f t="shared" si="156"/>
        <v>0</v>
      </c>
      <c r="EA39" s="162">
        <f t="shared" si="156"/>
        <v>0</v>
      </c>
      <c r="EB39" s="162">
        <f t="shared" si="156"/>
        <v>0</v>
      </c>
      <c r="EC39" s="162">
        <f t="shared" si="156"/>
        <v>0</v>
      </c>
      <c r="ED39" s="162">
        <f t="shared" si="156"/>
        <v>0</v>
      </c>
      <c r="EE39" s="162">
        <f t="shared" si="156"/>
        <v>0</v>
      </c>
      <c r="EF39" s="162">
        <f t="shared" si="156"/>
        <v>0</v>
      </c>
      <c r="EG39" s="162">
        <f t="shared" si="156"/>
        <v>0</v>
      </c>
      <c r="EH39" s="162">
        <f t="shared" si="156"/>
        <v>0</v>
      </c>
      <c r="EI39" s="162">
        <f t="shared" si="156"/>
        <v>0</v>
      </c>
      <c r="EJ39" s="162">
        <f t="shared" si="156"/>
        <v>0</v>
      </c>
      <c r="EK39" s="162">
        <f t="shared" si="156"/>
        <v>0</v>
      </c>
      <c r="EL39" s="162">
        <f t="shared" si="156"/>
        <v>0</v>
      </c>
      <c r="EM39" s="162">
        <f t="shared" si="156"/>
        <v>0</v>
      </c>
      <c r="EN39" s="162">
        <f t="shared" si="156"/>
        <v>0</v>
      </c>
      <c r="EO39" s="162">
        <f t="shared" si="156"/>
        <v>0</v>
      </c>
      <c r="EP39" s="162">
        <f t="shared" si="156"/>
        <v>0</v>
      </c>
      <c r="EQ39" s="162">
        <f t="shared" si="156"/>
        <v>0</v>
      </c>
      <c r="ER39" s="162">
        <f t="shared" si="156"/>
        <v>0</v>
      </c>
      <c r="ES39" s="162">
        <f t="shared" si="156"/>
        <v>0</v>
      </c>
      <c r="ET39" s="162">
        <f t="shared" si="156"/>
        <v>0</v>
      </c>
      <c r="EU39" s="162">
        <f t="shared" si="13"/>
        <v>0</v>
      </c>
      <c r="EV39" s="162">
        <f t="shared" ref="EV39:GQ39" si="157">BB39-CY39</f>
        <v>0</v>
      </c>
      <c r="EW39" s="162">
        <f t="shared" si="157"/>
        <v>0</v>
      </c>
      <c r="EX39" s="162">
        <f t="shared" si="157"/>
        <v>0</v>
      </c>
      <c r="EY39" s="162">
        <f t="shared" si="157"/>
        <v>0</v>
      </c>
      <c r="EZ39" s="162">
        <f t="shared" si="157"/>
        <v>0</v>
      </c>
      <c r="FA39" s="162">
        <f t="shared" si="157"/>
        <v>0</v>
      </c>
      <c r="FB39" s="162">
        <f t="shared" si="157"/>
        <v>0</v>
      </c>
      <c r="FC39" s="162">
        <f t="shared" si="157"/>
        <v>0</v>
      </c>
      <c r="FD39" s="162">
        <f t="shared" si="157"/>
        <v>0</v>
      </c>
      <c r="FE39" s="162">
        <f t="shared" si="157"/>
        <v>0</v>
      </c>
      <c r="FF39" s="162">
        <f t="shared" si="157"/>
        <v>0</v>
      </c>
      <c r="FG39" s="162">
        <f t="shared" si="157"/>
        <v>0</v>
      </c>
      <c r="FH39" s="162">
        <f t="shared" si="157"/>
        <v>0</v>
      </c>
      <c r="FI39" s="162">
        <f t="shared" si="157"/>
        <v>0</v>
      </c>
      <c r="FJ39" s="162">
        <f t="shared" si="157"/>
        <v>0</v>
      </c>
      <c r="FK39" s="162">
        <f t="shared" si="157"/>
        <v>0</v>
      </c>
      <c r="FL39" s="162">
        <f t="shared" si="157"/>
        <v>0</v>
      </c>
      <c r="FM39" s="162">
        <f t="shared" si="157"/>
        <v>0</v>
      </c>
      <c r="FN39" s="162">
        <f t="shared" si="157"/>
        <v>0</v>
      </c>
      <c r="FO39" s="162">
        <f t="shared" si="157"/>
        <v>0</v>
      </c>
      <c r="FP39" s="162">
        <f t="shared" si="157"/>
        <v>0</v>
      </c>
      <c r="FQ39" s="162">
        <f t="shared" si="157"/>
        <v>0</v>
      </c>
      <c r="FR39" s="162">
        <f t="shared" si="157"/>
        <v>0</v>
      </c>
      <c r="FS39" s="162">
        <f t="shared" si="157"/>
        <v>0</v>
      </c>
      <c r="FT39" s="162">
        <f t="shared" si="157"/>
        <v>0</v>
      </c>
      <c r="FU39" s="162">
        <f t="shared" si="157"/>
        <v>0</v>
      </c>
      <c r="FV39" s="162">
        <f t="shared" si="157"/>
        <v>0</v>
      </c>
      <c r="FW39" s="162">
        <f t="shared" si="157"/>
        <v>0</v>
      </c>
      <c r="FX39" s="162">
        <f t="shared" si="157"/>
        <v>0</v>
      </c>
      <c r="FY39" s="162">
        <f t="shared" si="157"/>
        <v>0</v>
      </c>
      <c r="FZ39" s="162">
        <f t="shared" si="157"/>
        <v>0</v>
      </c>
      <c r="GA39" s="162">
        <f t="shared" si="157"/>
        <v>0</v>
      </c>
      <c r="GB39" s="162">
        <f t="shared" si="157"/>
        <v>0</v>
      </c>
      <c r="GC39" s="162">
        <f t="shared" si="157"/>
        <v>0</v>
      </c>
      <c r="GD39" s="162">
        <f t="shared" si="157"/>
        <v>0</v>
      </c>
      <c r="GE39" s="162">
        <f t="shared" si="157"/>
        <v>0</v>
      </c>
      <c r="GF39" s="162">
        <f t="shared" si="157"/>
        <v>0</v>
      </c>
      <c r="GG39" s="162">
        <f t="shared" si="157"/>
        <v>0</v>
      </c>
      <c r="GH39" s="162">
        <f t="shared" si="157"/>
        <v>0</v>
      </c>
      <c r="GI39" s="162">
        <f t="shared" si="157"/>
        <v>0</v>
      </c>
      <c r="GJ39" s="162">
        <f t="shared" si="157"/>
        <v>0</v>
      </c>
      <c r="GK39" s="162">
        <f t="shared" si="157"/>
        <v>0</v>
      </c>
      <c r="GL39" s="162">
        <f t="shared" si="157"/>
        <v>0</v>
      </c>
      <c r="GM39" s="162">
        <f t="shared" si="157"/>
        <v>0</v>
      </c>
      <c r="GN39" s="162">
        <f t="shared" si="157"/>
        <v>0</v>
      </c>
      <c r="GO39" s="162">
        <f t="shared" si="157"/>
        <v>0</v>
      </c>
      <c r="GP39" s="162">
        <f t="shared" si="157"/>
        <v>0</v>
      </c>
      <c r="GQ39" s="162">
        <f t="shared" si="157"/>
        <v>0</v>
      </c>
      <c r="GR39" s="162">
        <f t="shared" si="15"/>
        <v>0</v>
      </c>
      <c r="GS39" s="162">
        <f t="shared" ref="GS39:IN39" si="158">E39-EV39</f>
        <v>0</v>
      </c>
      <c r="GT39" s="162">
        <f t="shared" si="158"/>
        <v>0</v>
      </c>
      <c r="GU39" s="162">
        <f t="shared" si="158"/>
        <v>0</v>
      </c>
      <c r="GV39" s="162">
        <f t="shared" si="158"/>
        <v>0</v>
      </c>
      <c r="GW39" s="162">
        <f t="shared" si="158"/>
        <v>0</v>
      </c>
      <c r="GX39" s="162">
        <f t="shared" si="158"/>
        <v>0</v>
      </c>
      <c r="GY39" s="162">
        <f t="shared" si="158"/>
        <v>0</v>
      </c>
      <c r="GZ39" s="162">
        <f t="shared" si="158"/>
        <v>0</v>
      </c>
      <c r="HA39" s="162">
        <f t="shared" si="158"/>
        <v>0</v>
      </c>
      <c r="HB39" s="162">
        <f t="shared" si="158"/>
        <v>0</v>
      </c>
      <c r="HC39" s="162">
        <f t="shared" si="158"/>
        <v>0</v>
      </c>
      <c r="HD39" s="162">
        <f t="shared" si="158"/>
        <v>0</v>
      </c>
      <c r="HE39" s="162">
        <f t="shared" si="158"/>
        <v>0</v>
      </c>
      <c r="HF39" s="162">
        <f t="shared" si="158"/>
        <v>0</v>
      </c>
      <c r="HG39" s="162">
        <f t="shared" si="158"/>
        <v>0</v>
      </c>
      <c r="HH39" s="162">
        <f t="shared" si="158"/>
        <v>0</v>
      </c>
      <c r="HI39" s="162">
        <f t="shared" si="158"/>
        <v>0</v>
      </c>
      <c r="HJ39" s="162">
        <f t="shared" si="158"/>
        <v>0</v>
      </c>
      <c r="HK39" s="162">
        <f t="shared" si="158"/>
        <v>0</v>
      </c>
      <c r="HL39" s="162">
        <f t="shared" si="158"/>
        <v>0</v>
      </c>
      <c r="HM39" s="162">
        <f t="shared" si="158"/>
        <v>0</v>
      </c>
      <c r="HN39" s="162">
        <f t="shared" si="158"/>
        <v>0</v>
      </c>
      <c r="HO39" s="162">
        <f t="shared" si="158"/>
        <v>0</v>
      </c>
      <c r="HP39" s="162">
        <f t="shared" si="158"/>
        <v>0</v>
      </c>
      <c r="HQ39" s="162">
        <f t="shared" si="158"/>
        <v>0</v>
      </c>
      <c r="HR39" s="162">
        <f t="shared" si="158"/>
        <v>0</v>
      </c>
      <c r="HS39" s="162">
        <f t="shared" si="158"/>
        <v>0</v>
      </c>
      <c r="HT39" s="162">
        <f t="shared" si="158"/>
        <v>0</v>
      </c>
      <c r="HU39" s="162">
        <f t="shared" si="158"/>
        <v>0</v>
      </c>
      <c r="HV39" s="162">
        <f t="shared" si="158"/>
        <v>0</v>
      </c>
      <c r="HW39" s="162">
        <f t="shared" si="158"/>
        <v>0</v>
      </c>
      <c r="HX39" s="162">
        <f t="shared" si="158"/>
        <v>0</v>
      </c>
      <c r="HY39" s="162">
        <f t="shared" si="158"/>
        <v>0</v>
      </c>
      <c r="HZ39" s="162">
        <f t="shared" si="158"/>
        <v>0</v>
      </c>
      <c r="IA39" s="162">
        <f t="shared" si="158"/>
        <v>0</v>
      </c>
      <c r="IB39" s="162">
        <f t="shared" si="158"/>
        <v>0</v>
      </c>
      <c r="IC39" s="162">
        <f t="shared" si="158"/>
        <v>0</v>
      </c>
      <c r="ID39" s="162">
        <f t="shared" si="158"/>
        <v>0</v>
      </c>
      <c r="IE39" s="162">
        <f t="shared" si="158"/>
        <v>0</v>
      </c>
      <c r="IF39" s="162">
        <f t="shared" si="158"/>
        <v>0</v>
      </c>
      <c r="IG39" s="162">
        <f t="shared" si="158"/>
        <v>0</v>
      </c>
      <c r="IH39" s="162">
        <f t="shared" si="158"/>
        <v>0</v>
      </c>
      <c r="II39" s="162">
        <f t="shared" si="158"/>
        <v>0</v>
      </c>
      <c r="IJ39" s="162">
        <f t="shared" si="158"/>
        <v>0</v>
      </c>
      <c r="IK39" s="162">
        <f t="shared" si="158"/>
        <v>0</v>
      </c>
      <c r="IL39" s="162">
        <f t="shared" si="158"/>
        <v>0</v>
      </c>
      <c r="IM39" s="162">
        <f t="shared" si="158"/>
        <v>0</v>
      </c>
      <c r="IN39" s="162">
        <f t="shared" si="158"/>
        <v>0</v>
      </c>
      <c r="IO39" s="162">
        <f t="shared" si="17"/>
        <v>0</v>
      </c>
      <c r="IP39" s="162">
        <f t="shared" si="23"/>
        <v>0</v>
      </c>
      <c r="IQ39" s="162">
        <f t="shared" ref="IQ39:KK39" si="159">MAX((MIN(CZ39+IP39,$IO$7))-GT39,0)</f>
        <v>0</v>
      </c>
      <c r="IR39" s="162">
        <f t="shared" si="159"/>
        <v>0</v>
      </c>
      <c r="IS39" s="162">
        <f t="shared" si="159"/>
        <v>0</v>
      </c>
      <c r="IT39" s="162">
        <f t="shared" si="159"/>
        <v>0</v>
      </c>
      <c r="IU39" s="162">
        <f t="shared" si="159"/>
        <v>0</v>
      </c>
      <c r="IV39" s="162">
        <f t="shared" si="159"/>
        <v>0</v>
      </c>
      <c r="IW39" s="162">
        <f t="shared" si="159"/>
        <v>0</v>
      </c>
      <c r="IX39" s="162">
        <f t="shared" si="159"/>
        <v>0</v>
      </c>
      <c r="IY39" s="162">
        <f t="shared" si="159"/>
        <v>0</v>
      </c>
      <c r="IZ39" s="162">
        <f t="shared" si="159"/>
        <v>0</v>
      </c>
      <c r="JA39" s="162">
        <f t="shared" si="159"/>
        <v>0</v>
      </c>
      <c r="JB39" s="162">
        <f t="shared" si="159"/>
        <v>0</v>
      </c>
      <c r="JC39" s="162">
        <f t="shared" si="159"/>
        <v>0</v>
      </c>
      <c r="JD39" s="162">
        <f t="shared" si="159"/>
        <v>0</v>
      </c>
      <c r="JE39" s="162">
        <f t="shared" si="159"/>
        <v>0</v>
      </c>
      <c r="JF39" s="162">
        <f t="shared" si="159"/>
        <v>0</v>
      </c>
      <c r="JG39" s="162">
        <f t="shared" si="159"/>
        <v>0</v>
      </c>
      <c r="JH39" s="162">
        <f t="shared" si="159"/>
        <v>0</v>
      </c>
      <c r="JI39" s="162">
        <f t="shared" si="159"/>
        <v>0</v>
      </c>
      <c r="JJ39" s="162">
        <f t="shared" si="159"/>
        <v>0</v>
      </c>
      <c r="JK39" s="162">
        <f t="shared" si="159"/>
        <v>0</v>
      </c>
      <c r="JL39" s="162">
        <f t="shared" si="159"/>
        <v>0</v>
      </c>
      <c r="JM39" s="162">
        <f t="shared" si="159"/>
        <v>0</v>
      </c>
      <c r="JN39" s="162">
        <f t="shared" si="159"/>
        <v>0</v>
      </c>
      <c r="JO39" s="162">
        <f t="shared" si="159"/>
        <v>0</v>
      </c>
      <c r="JP39" s="162">
        <f t="shared" si="159"/>
        <v>0</v>
      </c>
      <c r="JQ39" s="162">
        <f t="shared" si="159"/>
        <v>0</v>
      </c>
      <c r="JR39" s="162">
        <f t="shared" si="159"/>
        <v>0</v>
      </c>
      <c r="JS39" s="162">
        <f t="shared" si="159"/>
        <v>0</v>
      </c>
      <c r="JT39" s="162">
        <f t="shared" si="159"/>
        <v>0</v>
      </c>
      <c r="JU39" s="162">
        <f t="shared" si="159"/>
        <v>0</v>
      </c>
      <c r="JV39" s="162">
        <f t="shared" si="159"/>
        <v>0</v>
      </c>
      <c r="JW39" s="162">
        <f t="shared" si="159"/>
        <v>0</v>
      </c>
      <c r="JX39" s="162">
        <f t="shared" si="159"/>
        <v>0</v>
      </c>
      <c r="JY39" s="162">
        <f t="shared" si="159"/>
        <v>0</v>
      </c>
      <c r="JZ39" s="162">
        <f t="shared" si="159"/>
        <v>0</v>
      </c>
      <c r="KA39" s="162">
        <f t="shared" si="159"/>
        <v>0</v>
      </c>
      <c r="KB39" s="162">
        <f t="shared" si="159"/>
        <v>0</v>
      </c>
      <c r="KC39" s="162">
        <f t="shared" si="159"/>
        <v>0</v>
      </c>
      <c r="KD39" s="162">
        <f t="shared" si="159"/>
        <v>0</v>
      </c>
      <c r="KE39" s="162">
        <f t="shared" si="159"/>
        <v>0</v>
      </c>
      <c r="KF39" s="162">
        <f t="shared" si="159"/>
        <v>0</v>
      </c>
      <c r="KG39" s="162">
        <f t="shared" si="159"/>
        <v>0</v>
      </c>
      <c r="KH39" s="162">
        <f t="shared" si="159"/>
        <v>0</v>
      </c>
      <c r="KI39" s="162">
        <f t="shared" si="159"/>
        <v>0</v>
      </c>
      <c r="KJ39" s="162">
        <f t="shared" si="159"/>
        <v>0</v>
      </c>
      <c r="KK39" s="162">
        <f t="shared" si="159"/>
        <v>0</v>
      </c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</row>
    <row r="40" ht="14.25" customHeight="1" spans="1:326" x14ac:dyDescent="0.25">
      <c r="A40" s="1">
        <v>1</v>
      </c>
      <c r="B40" s="1">
        <f t="shared" ref="B40:C40" si="160">B39+1</f>
        <v>30</v>
      </c>
      <c r="C40" s="232">
        <f t="shared" si="160"/>
        <v>43495</v>
      </c>
      <c r="D40" s="162">
        <f t="shared" si="9"/>
        <v>0</v>
      </c>
      <c r="E40" s="162">
        <f>(SUMIFS(Profile!$F$2:$F$17521,Profile!$B$2:$B$17521,$B40,Profile!$C$2:$C$17521,E$8))*$C$6</f>
        <v>0</v>
      </c>
      <c r="F40" s="162">
        <f>(SUMIFS(Profile!$F$2:$F$17521,Profile!$B$2:$B$17521,$B40,Profile!$C$2:$C$17521,F$8))*$C$6</f>
        <v>0</v>
      </c>
      <c r="G40" s="162">
        <f>(SUMIFS(Profile!$F$2:$F$17521,Profile!$B$2:$B$17521,$B40,Profile!$C$2:$C$17521,G$8))*$C$6</f>
        <v>0</v>
      </c>
      <c r="H40" s="162">
        <f>(SUMIFS(Profile!$F$2:$F$17521,Profile!$B$2:$B$17521,$B40,Profile!$C$2:$C$17521,H$8))*$C$6</f>
        <v>0</v>
      </c>
      <c r="I40" s="162">
        <f>(SUMIFS(Profile!$F$2:$F$17521,Profile!$B$2:$B$17521,$B40,Profile!$C$2:$C$17521,I$8))*$C$6</f>
        <v>0</v>
      </c>
      <c r="J40" s="162">
        <f>(SUMIFS(Profile!$F$2:$F$17521,Profile!$B$2:$B$17521,$B40,Profile!$C$2:$C$17521,J$8))*$C$6</f>
        <v>0</v>
      </c>
      <c r="K40" s="162">
        <f>(SUMIFS(Profile!$F$2:$F$17521,Profile!$B$2:$B$17521,$B40,Profile!$C$2:$C$17521,K$8))*$C$6</f>
        <v>0</v>
      </c>
      <c r="L40" s="162">
        <f>(SUMIFS(Profile!$F$2:$F$17521,Profile!$B$2:$B$17521,$B40,Profile!$C$2:$C$17521,L$8))*$C$6</f>
        <v>0</v>
      </c>
      <c r="M40" s="162">
        <f>(SUMIFS(Profile!$F$2:$F$17521,Profile!$B$2:$B$17521,$B40,Profile!$C$2:$C$17521,M$8))*$C$6</f>
        <v>0</v>
      </c>
      <c r="N40" s="162">
        <f>(SUMIFS(Profile!$F$2:$F$17521,Profile!$B$2:$B$17521,$B40,Profile!$C$2:$C$17521,N$8))*$C$6</f>
        <v>0</v>
      </c>
      <c r="O40" s="162">
        <f>(SUMIFS(Profile!$F$2:$F$17521,Profile!$B$2:$B$17521,$B40,Profile!$C$2:$C$17521,O$8))*$C$6</f>
        <v>0</v>
      </c>
      <c r="P40" s="162">
        <f>(SUMIFS(Profile!$F$2:$F$17521,Profile!$B$2:$B$17521,$B40,Profile!$C$2:$C$17521,P$8))*$C$6</f>
        <v>0</v>
      </c>
      <c r="Q40" s="162">
        <f>(SUMIFS(Profile!$F$2:$F$17521,Profile!$B$2:$B$17521,$B40,Profile!$C$2:$C$17521,Q$8))*$C$6</f>
        <v>0</v>
      </c>
      <c r="R40" s="162">
        <f>(SUMIFS(Profile!$F$2:$F$17521,Profile!$B$2:$B$17521,$B40,Profile!$C$2:$C$17521,R$8))*$C$6</f>
        <v>0</v>
      </c>
      <c r="S40" s="162">
        <f>(SUMIFS(Profile!$F$2:$F$17521,Profile!$B$2:$B$17521,$B40,Profile!$C$2:$C$17521,S$8))*$C$6</f>
        <v>0</v>
      </c>
      <c r="T40" s="162">
        <f>(SUMIFS(Profile!$F$2:$F$17521,Profile!$B$2:$B$17521,$B40,Profile!$C$2:$C$17521,T$8))*$C$6</f>
        <v>0</v>
      </c>
      <c r="U40" s="162">
        <f>(SUMIFS(Profile!$F$2:$F$17521,Profile!$B$2:$B$17521,$B40,Profile!$C$2:$C$17521,U$8))*$C$6</f>
        <v>0</v>
      </c>
      <c r="V40" s="162">
        <f>(SUMIFS(Profile!$F$2:$F$17521,Profile!$B$2:$B$17521,$B40,Profile!$C$2:$C$17521,V$8))*$C$6</f>
        <v>0</v>
      </c>
      <c r="W40" s="162">
        <f>(SUMIFS(Profile!$F$2:$F$17521,Profile!$B$2:$B$17521,$B40,Profile!$C$2:$C$17521,W$8))*$C$6</f>
        <v>0</v>
      </c>
      <c r="X40" s="162">
        <f>(SUMIFS(Profile!$F$2:$F$17521,Profile!$B$2:$B$17521,$B40,Profile!$C$2:$C$17521,X$8))*$C$6</f>
        <v>0</v>
      </c>
      <c r="Y40" s="162">
        <f>(SUMIFS(Profile!$F$2:$F$17521,Profile!$B$2:$B$17521,$B40,Profile!$C$2:$C$17521,Y$8))*$C$6</f>
        <v>0</v>
      </c>
      <c r="Z40" s="162">
        <f>(SUMIFS(Profile!$F$2:$F$17521,Profile!$B$2:$B$17521,$B40,Profile!$C$2:$C$17521,Z$8))*$C$6</f>
        <v>0</v>
      </c>
      <c r="AA40" s="162">
        <f>(SUMIFS(Profile!$F$2:$F$17521,Profile!$B$2:$B$17521,$B40,Profile!$C$2:$C$17521,AA$8))*$C$6</f>
        <v>0</v>
      </c>
      <c r="AB40" s="162">
        <f>(SUMIFS(Profile!$F$2:$F$17521,Profile!$B$2:$B$17521,$B40,Profile!$C$2:$C$17521,AB$8))*$C$6</f>
        <v>0</v>
      </c>
      <c r="AC40" s="162">
        <f>(SUMIFS(Profile!$F$2:$F$17521,Profile!$B$2:$B$17521,$B40,Profile!$C$2:$C$17521,AC$8))*$C$6</f>
        <v>0</v>
      </c>
      <c r="AD40" s="162">
        <f>(SUMIFS(Profile!$F$2:$F$17521,Profile!$B$2:$B$17521,$B40,Profile!$C$2:$C$17521,AD$8))*$C$6</f>
        <v>0</v>
      </c>
      <c r="AE40" s="162">
        <f>(SUMIFS(Profile!$F$2:$F$17521,Profile!$B$2:$B$17521,$B40,Profile!$C$2:$C$17521,AE$8))*$C$6</f>
        <v>0</v>
      </c>
      <c r="AF40" s="162">
        <f>(SUMIFS(Profile!$F$2:$F$17521,Profile!$B$2:$B$17521,$B40,Profile!$C$2:$C$17521,AF$8))*$C$6</f>
        <v>0</v>
      </c>
      <c r="AG40" s="162">
        <f>(SUMIFS(Profile!$F$2:$F$17521,Profile!$B$2:$B$17521,$B40,Profile!$C$2:$C$17521,AG$8))*$C$6</f>
        <v>0</v>
      </c>
      <c r="AH40" s="162">
        <f>(SUMIFS(Profile!$F$2:$F$17521,Profile!$B$2:$B$17521,$B40,Profile!$C$2:$C$17521,AH$8))*$C$6</f>
        <v>0</v>
      </c>
      <c r="AI40" s="162">
        <f>(SUMIFS(Profile!$F$2:$F$17521,Profile!$B$2:$B$17521,$B40,Profile!$C$2:$C$17521,AI$8))*$C$6</f>
        <v>0</v>
      </c>
      <c r="AJ40" s="162">
        <f>(SUMIFS(Profile!$F$2:$F$17521,Profile!$B$2:$B$17521,$B40,Profile!$C$2:$C$17521,AJ$8))*$C$6</f>
        <v>0</v>
      </c>
      <c r="AK40" s="162">
        <f>(SUMIFS(Profile!$F$2:$F$17521,Profile!$B$2:$B$17521,$B40,Profile!$C$2:$C$17521,AK$8))*$C$6</f>
        <v>0</v>
      </c>
      <c r="AL40" s="162">
        <f>(SUMIFS(Profile!$F$2:$F$17521,Profile!$B$2:$B$17521,$B40,Profile!$C$2:$C$17521,AL$8))*$C$6</f>
        <v>0</v>
      </c>
      <c r="AM40" s="162">
        <f>(SUMIFS(Profile!$F$2:$F$17521,Profile!$B$2:$B$17521,$B40,Profile!$C$2:$C$17521,AM$8))*$C$6</f>
        <v>0</v>
      </c>
      <c r="AN40" s="162">
        <f>(SUMIFS(Profile!$F$2:$F$17521,Profile!$B$2:$B$17521,$B40,Profile!$C$2:$C$17521,AN$8))*$C$6</f>
        <v>0</v>
      </c>
      <c r="AO40" s="162">
        <f>(SUMIFS(Profile!$F$2:$F$17521,Profile!$B$2:$B$17521,$B40,Profile!$C$2:$C$17521,AO$8))*$C$6</f>
        <v>0</v>
      </c>
      <c r="AP40" s="162">
        <f>(SUMIFS(Profile!$F$2:$F$17521,Profile!$B$2:$B$17521,$B40,Profile!$C$2:$C$17521,AP$8))*$C$6</f>
        <v>0</v>
      </c>
      <c r="AQ40" s="162">
        <f>(SUMIFS(Profile!$F$2:$F$17521,Profile!$B$2:$B$17521,$B40,Profile!$C$2:$C$17521,AQ$8))*$C$6</f>
        <v>0</v>
      </c>
      <c r="AR40" s="162">
        <f>(SUMIFS(Profile!$F$2:$F$17521,Profile!$B$2:$B$17521,$B40,Profile!$C$2:$C$17521,AR$8))*$C$6</f>
        <v>0</v>
      </c>
      <c r="AS40" s="162">
        <f>(SUMIFS(Profile!$F$2:$F$17521,Profile!$B$2:$B$17521,$B40,Profile!$C$2:$C$17521,AS$8))*$C$6</f>
        <v>0</v>
      </c>
      <c r="AT40" s="162">
        <f>(SUMIFS(Profile!$F$2:$F$17521,Profile!$B$2:$B$17521,$B40,Profile!$C$2:$C$17521,AT$8))*$C$6</f>
        <v>0</v>
      </c>
      <c r="AU40" s="162">
        <f>(SUMIFS(Profile!$F$2:$F$17521,Profile!$B$2:$B$17521,$B40,Profile!$C$2:$C$17521,AU$8))*$C$6</f>
        <v>0</v>
      </c>
      <c r="AV40" s="162">
        <f>(SUMIFS(Profile!$F$2:$F$17521,Profile!$B$2:$B$17521,$B40,Profile!$C$2:$C$17521,AV$8))*$C$6</f>
        <v>0</v>
      </c>
      <c r="AW40" s="162">
        <f>(SUMIFS(Profile!$F$2:$F$17521,Profile!$B$2:$B$17521,$B40,Profile!$C$2:$C$17521,AW$8))*$C$6</f>
        <v>0</v>
      </c>
      <c r="AX40" s="162">
        <f>(SUMIFS(Profile!$F$2:$F$17521,Profile!$B$2:$B$17521,$B40,Profile!$C$2:$C$17521,AX$8))*$C$6</f>
        <v>0</v>
      </c>
      <c r="AY40" s="162">
        <f>(SUMIFS(Profile!$F$2:$F$17521,Profile!$B$2:$B$17521,$B40,Profile!$C$2:$C$17521,AY$8))*$C$6</f>
        <v>0</v>
      </c>
      <c r="AZ40" s="162">
        <f>(SUMIFS(Profile!$F$2:$F$17521,Profile!$B$2:$B$17521,$B40,Profile!$C$2:$C$17521,AZ$8))*$C$6</f>
        <v>0</v>
      </c>
      <c r="BA40" s="162">
        <f t="shared" si="10"/>
        <v>0</v>
      </c>
      <c r="BB40" s="162">
        <f>(SUMIFS(Profile!$E$2:$E$17521,Profile!$B$2:$B$17521,$B40,Profile!$C$2:$C$17521,BB$8))*$C$9</f>
        <v>0</v>
      </c>
      <c r="BC40" s="162">
        <f>(SUMIFS(Profile!$E$2:$E$17521,Profile!$B$2:$B$17521,$B40,Profile!$C$2:$C$17521,BC$8))*$C$9</f>
        <v>0</v>
      </c>
      <c r="BD40" s="162">
        <f>(SUMIFS(Profile!$E$2:$E$17521,Profile!$B$2:$B$17521,$B40,Profile!$C$2:$C$17521,BD$8))*$C$9</f>
        <v>0</v>
      </c>
      <c r="BE40" s="162">
        <f>(SUMIFS(Profile!$E$2:$E$17521,Profile!$B$2:$B$17521,$B40,Profile!$C$2:$C$17521,BE$8))*$C$9</f>
        <v>0</v>
      </c>
      <c r="BF40" s="162">
        <f>(SUMIFS(Profile!$E$2:$E$17521,Profile!$B$2:$B$17521,$B40,Profile!$C$2:$C$17521,BF$8))*$C$9</f>
        <v>0</v>
      </c>
      <c r="BG40" s="162">
        <f>(SUMIFS(Profile!$E$2:$E$17521,Profile!$B$2:$B$17521,$B40,Profile!$C$2:$C$17521,BG$8))*$C$9</f>
        <v>0</v>
      </c>
      <c r="BH40" s="162">
        <f>(SUMIFS(Profile!$E$2:$E$17521,Profile!$B$2:$B$17521,$B40,Profile!$C$2:$C$17521,BH$8))*$C$9</f>
        <v>0</v>
      </c>
      <c r="BI40" s="162">
        <f>(SUMIFS(Profile!$E$2:$E$17521,Profile!$B$2:$B$17521,$B40,Profile!$C$2:$C$17521,BI$8))*$C$9</f>
        <v>0</v>
      </c>
      <c r="BJ40" s="162">
        <f>(SUMIFS(Profile!$E$2:$E$17521,Profile!$B$2:$B$17521,$B40,Profile!$C$2:$C$17521,BJ$8))*$C$9</f>
        <v>0</v>
      </c>
      <c r="BK40" s="162">
        <f>(SUMIFS(Profile!$E$2:$E$17521,Profile!$B$2:$B$17521,$B40,Profile!$C$2:$C$17521,BK$8))*$C$9</f>
        <v>0</v>
      </c>
      <c r="BL40" s="162">
        <f>(SUMIFS(Profile!$E$2:$E$17521,Profile!$B$2:$B$17521,$B40,Profile!$C$2:$C$17521,BL$8))*$C$9</f>
        <v>0</v>
      </c>
      <c r="BM40" s="162">
        <f>(SUMIFS(Profile!$E$2:$E$17521,Profile!$B$2:$B$17521,$B40,Profile!$C$2:$C$17521,BM$8))*$C$9</f>
        <v>0</v>
      </c>
      <c r="BN40" s="162">
        <f>(SUMIFS(Profile!$E$2:$E$17521,Profile!$B$2:$B$17521,$B40,Profile!$C$2:$C$17521,BN$8))*$C$9</f>
        <v>0</v>
      </c>
      <c r="BO40" s="162">
        <f>(SUMIFS(Profile!$E$2:$E$17521,Profile!$B$2:$B$17521,$B40,Profile!$C$2:$C$17521,BO$8))*$C$9</f>
        <v>0</v>
      </c>
      <c r="BP40" s="162">
        <f>(SUMIFS(Profile!$E$2:$E$17521,Profile!$B$2:$B$17521,$B40,Profile!$C$2:$C$17521,BP$8))*$C$9</f>
        <v>0</v>
      </c>
      <c r="BQ40" s="162">
        <f>(SUMIFS(Profile!$E$2:$E$17521,Profile!$B$2:$B$17521,$B40,Profile!$C$2:$C$17521,BQ$8))*$C$9</f>
        <v>0</v>
      </c>
      <c r="BR40" s="162">
        <f>(SUMIFS(Profile!$E$2:$E$17521,Profile!$B$2:$B$17521,$B40,Profile!$C$2:$C$17521,BR$8))*$C$9</f>
        <v>0</v>
      </c>
      <c r="BS40" s="162">
        <f>(SUMIFS(Profile!$E$2:$E$17521,Profile!$B$2:$B$17521,$B40,Profile!$C$2:$C$17521,BS$8))*$C$9</f>
        <v>0</v>
      </c>
      <c r="BT40" s="162">
        <f>(SUMIFS(Profile!$E$2:$E$17521,Profile!$B$2:$B$17521,$B40,Profile!$C$2:$C$17521,BT$8))*$C$9</f>
        <v>0</v>
      </c>
      <c r="BU40" s="162">
        <f>(SUMIFS(Profile!$E$2:$E$17521,Profile!$B$2:$B$17521,$B40,Profile!$C$2:$C$17521,BU$8))*$C$9</f>
        <v>0</v>
      </c>
      <c r="BV40" s="162">
        <f>(SUMIFS(Profile!$E$2:$E$17521,Profile!$B$2:$B$17521,$B40,Profile!$C$2:$C$17521,BV$8))*$C$9</f>
        <v>0</v>
      </c>
      <c r="BW40" s="162">
        <f>(SUMIFS(Profile!$E$2:$E$17521,Profile!$B$2:$B$17521,$B40,Profile!$C$2:$C$17521,BW$8))*$C$9</f>
        <v>0</v>
      </c>
      <c r="BX40" s="162">
        <f>(SUMIFS(Profile!$E$2:$E$17521,Profile!$B$2:$B$17521,$B40,Profile!$C$2:$C$17521,BX$8))*$C$9</f>
        <v>0</v>
      </c>
      <c r="BY40" s="162">
        <f>(SUMIFS(Profile!$E$2:$E$17521,Profile!$B$2:$B$17521,$B40,Profile!$C$2:$C$17521,BY$8))*$C$9</f>
        <v>0</v>
      </c>
      <c r="BZ40" s="162">
        <f>(SUMIFS(Profile!$E$2:$E$17521,Profile!$B$2:$B$17521,$B40,Profile!$C$2:$C$17521,BZ$8))*$C$9</f>
        <v>0</v>
      </c>
      <c r="CA40" s="162">
        <f>(SUMIFS(Profile!$E$2:$E$17521,Profile!$B$2:$B$17521,$B40,Profile!$C$2:$C$17521,CA$8))*$C$9</f>
        <v>0</v>
      </c>
      <c r="CB40" s="162">
        <f>(SUMIFS(Profile!$E$2:$E$17521,Profile!$B$2:$B$17521,$B40,Profile!$C$2:$C$17521,CB$8))*$C$9</f>
        <v>0</v>
      </c>
      <c r="CC40" s="162">
        <f>(SUMIFS(Profile!$E$2:$E$17521,Profile!$B$2:$B$17521,$B40,Profile!$C$2:$C$17521,CC$8))*$C$9</f>
        <v>0</v>
      </c>
      <c r="CD40" s="162">
        <f>(SUMIFS(Profile!$E$2:$E$17521,Profile!$B$2:$B$17521,$B40,Profile!$C$2:$C$17521,CD$8))*$C$9</f>
        <v>0</v>
      </c>
      <c r="CE40" s="162">
        <f>(SUMIFS(Profile!$E$2:$E$17521,Profile!$B$2:$B$17521,$B40,Profile!$C$2:$C$17521,CE$8))*$C$9</f>
        <v>0</v>
      </c>
      <c r="CF40" s="162">
        <f>(SUMIFS(Profile!$E$2:$E$17521,Profile!$B$2:$B$17521,$B40,Profile!$C$2:$C$17521,CF$8))*$C$9</f>
        <v>0</v>
      </c>
      <c r="CG40" s="162">
        <f>(SUMIFS(Profile!$E$2:$E$17521,Profile!$B$2:$B$17521,$B40,Profile!$C$2:$C$17521,CG$8))*$C$9</f>
        <v>0</v>
      </c>
      <c r="CH40" s="162">
        <f>(SUMIFS(Profile!$E$2:$E$17521,Profile!$B$2:$B$17521,$B40,Profile!$C$2:$C$17521,CH$8))*$C$9</f>
        <v>0</v>
      </c>
      <c r="CI40" s="162">
        <f>(SUMIFS(Profile!$E$2:$E$17521,Profile!$B$2:$B$17521,$B40,Profile!$C$2:$C$17521,CI$8))*$C$9</f>
        <v>0</v>
      </c>
      <c r="CJ40" s="162">
        <f>(SUMIFS(Profile!$E$2:$E$17521,Profile!$B$2:$B$17521,$B40,Profile!$C$2:$C$17521,CJ$8))*$C$9</f>
        <v>0</v>
      </c>
      <c r="CK40" s="162">
        <f>(SUMIFS(Profile!$E$2:$E$17521,Profile!$B$2:$B$17521,$B40,Profile!$C$2:$C$17521,CK$8))*$C$9</f>
        <v>0</v>
      </c>
      <c r="CL40" s="162">
        <f>(SUMIFS(Profile!$E$2:$E$17521,Profile!$B$2:$B$17521,$B40,Profile!$C$2:$C$17521,CL$8))*$C$9</f>
        <v>0</v>
      </c>
      <c r="CM40" s="162">
        <f>(SUMIFS(Profile!$E$2:$E$17521,Profile!$B$2:$B$17521,$B40,Profile!$C$2:$C$17521,CM$8))*$C$9</f>
        <v>0</v>
      </c>
      <c r="CN40" s="162">
        <f>(SUMIFS(Profile!$E$2:$E$17521,Profile!$B$2:$B$17521,$B40,Profile!$C$2:$C$17521,CN$8))*$C$9</f>
        <v>0</v>
      </c>
      <c r="CO40" s="162">
        <f>(SUMIFS(Profile!$E$2:$E$17521,Profile!$B$2:$B$17521,$B40,Profile!$C$2:$C$17521,CO$8))*$C$9</f>
        <v>0</v>
      </c>
      <c r="CP40" s="162">
        <f>(SUMIFS(Profile!$E$2:$E$17521,Profile!$B$2:$B$17521,$B40,Profile!$C$2:$C$17521,CP$8))*$C$9</f>
        <v>0</v>
      </c>
      <c r="CQ40" s="162">
        <f>(SUMIFS(Profile!$E$2:$E$17521,Profile!$B$2:$B$17521,$B40,Profile!$C$2:$C$17521,CQ$8))*$C$9</f>
        <v>0</v>
      </c>
      <c r="CR40" s="162">
        <f>(SUMIFS(Profile!$E$2:$E$17521,Profile!$B$2:$B$17521,$B40,Profile!$C$2:$C$17521,CR$8))*$C$9</f>
        <v>0</v>
      </c>
      <c r="CS40" s="162">
        <f>(SUMIFS(Profile!$E$2:$E$17521,Profile!$B$2:$B$17521,$B40,Profile!$C$2:$C$17521,CS$8))*$C$9</f>
        <v>0</v>
      </c>
      <c r="CT40" s="162">
        <f>(SUMIFS(Profile!$E$2:$E$17521,Profile!$B$2:$B$17521,$B40,Profile!$C$2:$C$17521,CT$8))*$C$9</f>
        <v>0</v>
      </c>
      <c r="CU40" s="162">
        <f>(SUMIFS(Profile!$E$2:$E$17521,Profile!$B$2:$B$17521,$B40,Profile!$C$2:$C$17521,CU$8))*$C$9</f>
        <v>0</v>
      </c>
      <c r="CV40" s="162">
        <f>(SUMIFS(Profile!$E$2:$E$17521,Profile!$B$2:$B$17521,$B40,Profile!$C$2:$C$17521,CV$8))*$C$9</f>
        <v>0</v>
      </c>
      <c r="CW40" s="162">
        <f>(SUMIFS(Profile!$E$2:$E$17521,Profile!$B$2:$B$17521,$B40,Profile!$C$2:$C$17521,CW$8))*$C$9</f>
        <v>0</v>
      </c>
      <c r="CX40" s="162">
        <f t="shared" si="11"/>
        <v>0</v>
      </c>
      <c r="CY40" s="162">
        <f t="shared" ref="CY40:ET40" si="161">MAX(BB40-E40,0)</f>
        <v>0</v>
      </c>
      <c r="CZ40" s="162">
        <f t="shared" si="161"/>
        <v>0</v>
      </c>
      <c r="DA40" s="162">
        <f t="shared" si="161"/>
        <v>0</v>
      </c>
      <c r="DB40" s="162">
        <f t="shared" si="161"/>
        <v>0</v>
      </c>
      <c r="DC40" s="162">
        <f t="shared" si="161"/>
        <v>0</v>
      </c>
      <c r="DD40" s="162">
        <f t="shared" si="161"/>
        <v>0</v>
      </c>
      <c r="DE40" s="162">
        <f t="shared" si="161"/>
        <v>0</v>
      </c>
      <c r="DF40" s="162">
        <f t="shared" si="161"/>
        <v>0</v>
      </c>
      <c r="DG40" s="162">
        <f t="shared" si="161"/>
        <v>0</v>
      </c>
      <c r="DH40" s="162">
        <f t="shared" si="161"/>
        <v>0</v>
      </c>
      <c r="DI40" s="162">
        <f t="shared" si="161"/>
        <v>0</v>
      </c>
      <c r="DJ40" s="162">
        <f t="shared" si="161"/>
        <v>0</v>
      </c>
      <c r="DK40" s="162">
        <f t="shared" si="161"/>
        <v>0</v>
      </c>
      <c r="DL40" s="162">
        <f t="shared" si="161"/>
        <v>0</v>
      </c>
      <c r="DM40" s="162">
        <f t="shared" si="161"/>
        <v>0</v>
      </c>
      <c r="DN40" s="162">
        <f t="shared" si="161"/>
        <v>0</v>
      </c>
      <c r="DO40" s="162">
        <f t="shared" si="161"/>
        <v>0</v>
      </c>
      <c r="DP40" s="162">
        <f t="shared" si="161"/>
        <v>0</v>
      </c>
      <c r="DQ40" s="162">
        <f t="shared" si="161"/>
        <v>0</v>
      </c>
      <c r="DR40" s="162">
        <f t="shared" si="161"/>
        <v>0</v>
      </c>
      <c r="DS40" s="162">
        <f t="shared" si="161"/>
        <v>0</v>
      </c>
      <c r="DT40" s="162">
        <f t="shared" si="161"/>
        <v>0</v>
      </c>
      <c r="DU40" s="162">
        <f t="shared" si="161"/>
        <v>0</v>
      </c>
      <c r="DV40" s="162">
        <f t="shared" si="161"/>
        <v>0</v>
      </c>
      <c r="DW40" s="162">
        <f t="shared" si="161"/>
        <v>0</v>
      </c>
      <c r="DX40" s="162">
        <f t="shared" si="161"/>
        <v>0</v>
      </c>
      <c r="DY40" s="162">
        <f t="shared" si="161"/>
        <v>0</v>
      </c>
      <c r="DZ40" s="162">
        <f t="shared" si="161"/>
        <v>0</v>
      </c>
      <c r="EA40" s="162">
        <f t="shared" si="161"/>
        <v>0</v>
      </c>
      <c r="EB40" s="162">
        <f t="shared" si="161"/>
        <v>0</v>
      </c>
      <c r="EC40" s="162">
        <f t="shared" si="161"/>
        <v>0</v>
      </c>
      <c r="ED40" s="162">
        <f t="shared" si="161"/>
        <v>0</v>
      </c>
      <c r="EE40" s="162">
        <f t="shared" si="161"/>
        <v>0</v>
      </c>
      <c r="EF40" s="162">
        <f t="shared" si="161"/>
        <v>0</v>
      </c>
      <c r="EG40" s="162">
        <f t="shared" si="161"/>
        <v>0</v>
      </c>
      <c r="EH40" s="162">
        <f t="shared" si="161"/>
        <v>0</v>
      </c>
      <c r="EI40" s="162">
        <f t="shared" si="161"/>
        <v>0</v>
      </c>
      <c r="EJ40" s="162">
        <f t="shared" si="161"/>
        <v>0</v>
      </c>
      <c r="EK40" s="162">
        <f t="shared" si="161"/>
        <v>0</v>
      </c>
      <c r="EL40" s="162">
        <f t="shared" si="161"/>
        <v>0</v>
      </c>
      <c r="EM40" s="162">
        <f t="shared" si="161"/>
        <v>0</v>
      </c>
      <c r="EN40" s="162">
        <f t="shared" si="161"/>
        <v>0</v>
      </c>
      <c r="EO40" s="162">
        <f t="shared" si="161"/>
        <v>0</v>
      </c>
      <c r="EP40" s="162">
        <f t="shared" si="161"/>
        <v>0</v>
      </c>
      <c r="EQ40" s="162">
        <f t="shared" si="161"/>
        <v>0</v>
      </c>
      <c r="ER40" s="162">
        <f t="shared" si="161"/>
        <v>0</v>
      </c>
      <c r="ES40" s="162">
        <f t="shared" si="161"/>
        <v>0</v>
      </c>
      <c r="ET40" s="162">
        <f t="shared" si="161"/>
        <v>0</v>
      </c>
      <c r="EU40" s="162">
        <f t="shared" si="13"/>
        <v>0</v>
      </c>
      <c r="EV40" s="162">
        <f t="shared" ref="EV40:GQ40" si="162">BB40-CY40</f>
        <v>0</v>
      </c>
      <c r="EW40" s="162">
        <f t="shared" si="162"/>
        <v>0</v>
      </c>
      <c r="EX40" s="162">
        <f t="shared" si="162"/>
        <v>0</v>
      </c>
      <c r="EY40" s="162">
        <f t="shared" si="162"/>
        <v>0</v>
      </c>
      <c r="EZ40" s="162">
        <f t="shared" si="162"/>
        <v>0</v>
      </c>
      <c r="FA40" s="162">
        <f t="shared" si="162"/>
        <v>0</v>
      </c>
      <c r="FB40" s="162">
        <f t="shared" si="162"/>
        <v>0</v>
      </c>
      <c r="FC40" s="162">
        <f t="shared" si="162"/>
        <v>0</v>
      </c>
      <c r="FD40" s="162">
        <f t="shared" si="162"/>
        <v>0</v>
      </c>
      <c r="FE40" s="162">
        <f t="shared" si="162"/>
        <v>0</v>
      </c>
      <c r="FF40" s="162">
        <f t="shared" si="162"/>
        <v>0</v>
      </c>
      <c r="FG40" s="162">
        <f t="shared" si="162"/>
        <v>0</v>
      </c>
      <c r="FH40" s="162">
        <f t="shared" si="162"/>
        <v>0</v>
      </c>
      <c r="FI40" s="162">
        <f t="shared" si="162"/>
        <v>0</v>
      </c>
      <c r="FJ40" s="162">
        <f t="shared" si="162"/>
        <v>0</v>
      </c>
      <c r="FK40" s="162">
        <f t="shared" si="162"/>
        <v>0</v>
      </c>
      <c r="FL40" s="162">
        <f t="shared" si="162"/>
        <v>0</v>
      </c>
      <c r="FM40" s="162">
        <f t="shared" si="162"/>
        <v>0</v>
      </c>
      <c r="FN40" s="162">
        <f t="shared" si="162"/>
        <v>0</v>
      </c>
      <c r="FO40" s="162">
        <f t="shared" si="162"/>
        <v>0</v>
      </c>
      <c r="FP40" s="162">
        <f t="shared" si="162"/>
        <v>0</v>
      </c>
      <c r="FQ40" s="162">
        <f t="shared" si="162"/>
        <v>0</v>
      </c>
      <c r="FR40" s="162">
        <f t="shared" si="162"/>
        <v>0</v>
      </c>
      <c r="FS40" s="162">
        <f t="shared" si="162"/>
        <v>0</v>
      </c>
      <c r="FT40" s="162">
        <f t="shared" si="162"/>
        <v>0</v>
      </c>
      <c r="FU40" s="162">
        <f t="shared" si="162"/>
        <v>0</v>
      </c>
      <c r="FV40" s="162">
        <f t="shared" si="162"/>
        <v>0</v>
      </c>
      <c r="FW40" s="162">
        <f t="shared" si="162"/>
        <v>0</v>
      </c>
      <c r="FX40" s="162">
        <f t="shared" si="162"/>
        <v>0</v>
      </c>
      <c r="FY40" s="162">
        <f t="shared" si="162"/>
        <v>0</v>
      </c>
      <c r="FZ40" s="162">
        <f t="shared" si="162"/>
        <v>0</v>
      </c>
      <c r="GA40" s="162">
        <f t="shared" si="162"/>
        <v>0</v>
      </c>
      <c r="GB40" s="162">
        <f t="shared" si="162"/>
        <v>0</v>
      </c>
      <c r="GC40" s="162">
        <f t="shared" si="162"/>
        <v>0</v>
      </c>
      <c r="GD40" s="162">
        <f t="shared" si="162"/>
        <v>0</v>
      </c>
      <c r="GE40" s="162">
        <f t="shared" si="162"/>
        <v>0</v>
      </c>
      <c r="GF40" s="162">
        <f t="shared" si="162"/>
        <v>0</v>
      </c>
      <c r="GG40" s="162">
        <f t="shared" si="162"/>
        <v>0</v>
      </c>
      <c r="GH40" s="162">
        <f t="shared" si="162"/>
        <v>0</v>
      </c>
      <c r="GI40" s="162">
        <f t="shared" si="162"/>
        <v>0</v>
      </c>
      <c r="GJ40" s="162">
        <f t="shared" si="162"/>
        <v>0</v>
      </c>
      <c r="GK40" s="162">
        <f t="shared" si="162"/>
        <v>0</v>
      </c>
      <c r="GL40" s="162">
        <f t="shared" si="162"/>
        <v>0</v>
      </c>
      <c r="GM40" s="162">
        <f t="shared" si="162"/>
        <v>0</v>
      </c>
      <c r="GN40" s="162">
        <f t="shared" si="162"/>
        <v>0</v>
      </c>
      <c r="GO40" s="162">
        <f t="shared" si="162"/>
        <v>0</v>
      </c>
      <c r="GP40" s="162">
        <f t="shared" si="162"/>
        <v>0</v>
      </c>
      <c r="GQ40" s="162">
        <f t="shared" si="162"/>
        <v>0</v>
      </c>
      <c r="GR40" s="162">
        <f t="shared" si="15"/>
        <v>0</v>
      </c>
      <c r="GS40" s="162">
        <f t="shared" ref="GS40:IN40" si="163">E40-EV40</f>
        <v>0</v>
      </c>
      <c r="GT40" s="162">
        <f t="shared" si="163"/>
        <v>0</v>
      </c>
      <c r="GU40" s="162">
        <f t="shared" si="163"/>
        <v>0</v>
      </c>
      <c r="GV40" s="162">
        <f t="shared" si="163"/>
        <v>0</v>
      </c>
      <c r="GW40" s="162">
        <f t="shared" si="163"/>
        <v>0</v>
      </c>
      <c r="GX40" s="162">
        <f t="shared" si="163"/>
        <v>0</v>
      </c>
      <c r="GY40" s="162">
        <f t="shared" si="163"/>
        <v>0</v>
      </c>
      <c r="GZ40" s="162">
        <f t="shared" si="163"/>
        <v>0</v>
      </c>
      <c r="HA40" s="162">
        <f t="shared" si="163"/>
        <v>0</v>
      </c>
      <c r="HB40" s="162">
        <f t="shared" si="163"/>
        <v>0</v>
      </c>
      <c r="HC40" s="162">
        <f t="shared" si="163"/>
        <v>0</v>
      </c>
      <c r="HD40" s="162">
        <f t="shared" si="163"/>
        <v>0</v>
      </c>
      <c r="HE40" s="162">
        <f t="shared" si="163"/>
        <v>0</v>
      </c>
      <c r="HF40" s="162">
        <f t="shared" si="163"/>
        <v>0</v>
      </c>
      <c r="HG40" s="162">
        <f t="shared" si="163"/>
        <v>0</v>
      </c>
      <c r="HH40" s="162">
        <f t="shared" si="163"/>
        <v>0</v>
      </c>
      <c r="HI40" s="162">
        <f t="shared" si="163"/>
        <v>0</v>
      </c>
      <c r="HJ40" s="162">
        <f t="shared" si="163"/>
        <v>0</v>
      </c>
      <c r="HK40" s="162">
        <f t="shared" si="163"/>
        <v>0</v>
      </c>
      <c r="HL40" s="162">
        <f t="shared" si="163"/>
        <v>0</v>
      </c>
      <c r="HM40" s="162">
        <f t="shared" si="163"/>
        <v>0</v>
      </c>
      <c r="HN40" s="162">
        <f t="shared" si="163"/>
        <v>0</v>
      </c>
      <c r="HO40" s="162">
        <f t="shared" si="163"/>
        <v>0</v>
      </c>
      <c r="HP40" s="162">
        <f t="shared" si="163"/>
        <v>0</v>
      </c>
      <c r="HQ40" s="162">
        <f t="shared" si="163"/>
        <v>0</v>
      </c>
      <c r="HR40" s="162">
        <f t="shared" si="163"/>
        <v>0</v>
      </c>
      <c r="HS40" s="162">
        <f t="shared" si="163"/>
        <v>0</v>
      </c>
      <c r="HT40" s="162">
        <f t="shared" si="163"/>
        <v>0</v>
      </c>
      <c r="HU40" s="162">
        <f t="shared" si="163"/>
        <v>0</v>
      </c>
      <c r="HV40" s="162">
        <f t="shared" si="163"/>
        <v>0</v>
      </c>
      <c r="HW40" s="162">
        <f t="shared" si="163"/>
        <v>0</v>
      </c>
      <c r="HX40" s="162">
        <f t="shared" si="163"/>
        <v>0</v>
      </c>
      <c r="HY40" s="162">
        <f t="shared" si="163"/>
        <v>0</v>
      </c>
      <c r="HZ40" s="162">
        <f t="shared" si="163"/>
        <v>0</v>
      </c>
      <c r="IA40" s="162">
        <f t="shared" si="163"/>
        <v>0</v>
      </c>
      <c r="IB40" s="162">
        <f t="shared" si="163"/>
        <v>0</v>
      </c>
      <c r="IC40" s="162">
        <f t="shared" si="163"/>
        <v>0</v>
      </c>
      <c r="ID40" s="162">
        <f t="shared" si="163"/>
        <v>0</v>
      </c>
      <c r="IE40" s="162">
        <f t="shared" si="163"/>
        <v>0</v>
      </c>
      <c r="IF40" s="162">
        <f t="shared" si="163"/>
        <v>0</v>
      </c>
      <c r="IG40" s="162">
        <f t="shared" si="163"/>
        <v>0</v>
      </c>
      <c r="IH40" s="162">
        <f t="shared" si="163"/>
        <v>0</v>
      </c>
      <c r="II40" s="162">
        <f t="shared" si="163"/>
        <v>0</v>
      </c>
      <c r="IJ40" s="162">
        <f t="shared" si="163"/>
        <v>0</v>
      </c>
      <c r="IK40" s="162">
        <f t="shared" si="163"/>
        <v>0</v>
      </c>
      <c r="IL40" s="162">
        <f t="shared" si="163"/>
        <v>0</v>
      </c>
      <c r="IM40" s="162">
        <f t="shared" si="163"/>
        <v>0</v>
      </c>
      <c r="IN40" s="162">
        <f t="shared" si="163"/>
        <v>0</v>
      </c>
      <c r="IO40" s="162">
        <f t="shared" si="17"/>
        <v>0</v>
      </c>
      <c r="IP40" s="162">
        <f t="shared" si="23"/>
        <v>0</v>
      </c>
      <c r="IQ40" s="162">
        <f t="shared" ref="IQ40:KK40" si="164">MAX((MIN(CZ40+IP40,$IO$7))-GT40,0)</f>
        <v>0</v>
      </c>
      <c r="IR40" s="162">
        <f t="shared" si="164"/>
        <v>0</v>
      </c>
      <c r="IS40" s="162">
        <f t="shared" si="164"/>
        <v>0</v>
      </c>
      <c r="IT40" s="162">
        <f t="shared" si="164"/>
        <v>0</v>
      </c>
      <c r="IU40" s="162">
        <f t="shared" si="164"/>
        <v>0</v>
      </c>
      <c r="IV40" s="162">
        <f t="shared" si="164"/>
        <v>0</v>
      </c>
      <c r="IW40" s="162">
        <f t="shared" si="164"/>
        <v>0</v>
      </c>
      <c r="IX40" s="162">
        <f t="shared" si="164"/>
        <v>0</v>
      </c>
      <c r="IY40" s="162">
        <f t="shared" si="164"/>
        <v>0</v>
      </c>
      <c r="IZ40" s="162">
        <f t="shared" si="164"/>
        <v>0</v>
      </c>
      <c r="JA40" s="162">
        <f t="shared" si="164"/>
        <v>0</v>
      </c>
      <c r="JB40" s="162">
        <f t="shared" si="164"/>
        <v>0</v>
      </c>
      <c r="JC40" s="162">
        <f t="shared" si="164"/>
        <v>0</v>
      </c>
      <c r="JD40" s="162">
        <f t="shared" si="164"/>
        <v>0</v>
      </c>
      <c r="JE40" s="162">
        <f t="shared" si="164"/>
        <v>0</v>
      </c>
      <c r="JF40" s="162">
        <f t="shared" si="164"/>
        <v>0</v>
      </c>
      <c r="JG40" s="162">
        <f t="shared" si="164"/>
        <v>0</v>
      </c>
      <c r="JH40" s="162">
        <f t="shared" si="164"/>
        <v>0</v>
      </c>
      <c r="JI40" s="162">
        <f t="shared" si="164"/>
        <v>0</v>
      </c>
      <c r="JJ40" s="162">
        <f t="shared" si="164"/>
        <v>0</v>
      </c>
      <c r="JK40" s="162">
        <f t="shared" si="164"/>
        <v>0</v>
      </c>
      <c r="JL40" s="162">
        <f t="shared" si="164"/>
        <v>0</v>
      </c>
      <c r="JM40" s="162">
        <f t="shared" si="164"/>
        <v>0</v>
      </c>
      <c r="JN40" s="162">
        <f t="shared" si="164"/>
        <v>0</v>
      </c>
      <c r="JO40" s="162">
        <f t="shared" si="164"/>
        <v>0</v>
      </c>
      <c r="JP40" s="162">
        <f t="shared" si="164"/>
        <v>0</v>
      </c>
      <c r="JQ40" s="162">
        <f t="shared" si="164"/>
        <v>0</v>
      </c>
      <c r="JR40" s="162">
        <f t="shared" si="164"/>
        <v>0</v>
      </c>
      <c r="JS40" s="162">
        <f t="shared" si="164"/>
        <v>0</v>
      </c>
      <c r="JT40" s="162">
        <f t="shared" si="164"/>
        <v>0</v>
      </c>
      <c r="JU40" s="162">
        <f t="shared" si="164"/>
        <v>0</v>
      </c>
      <c r="JV40" s="162">
        <f t="shared" si="164"/>
        <v>0</v>
      </c>
      <c r="JW40" s="162">
        <f t="shared" si="164"/>
        <v>0</v>
      </c>
      <c r="JX40" s="162">
        <f t="shared" si="164"/>
        <v>0</v>
      </c>
      <c r="JY40" s="162">
        <f t="shared" si="164"/>
        <v>0</v>
      </c>
      <c r="JZ40" s="162">
        <f t="shared" si="164"/>
        <v>0</v>
      </c>
      <c r="KA40" s="162">
        <f t="shared" si="164"/>
        <v>0</v>
      </c>
      <c r="KB40" s="162">
        <f t="shared" si="164"/>
        <v>0</v>
      </c>
      <c r="KC40" s="162">
        <f t="shared" si="164"/>
        <v>0</v>
      </c>
      <c r="KD40" s="162">
        <f t="shared" si="164"/>
        <v>0</v>
      </c>
      <c r="KE40" s="162">
        <f t="shared" si="164"/>
        <v>0</v>
      </c>
      <c r="KF40" s="162">
        <f t="shared" si="164"/>
        <v>0</v>
      </c>
      <c r="KG40" s="162">
        <f t="shared" si="164"/>
        <v>0</v>
      </c>
      <c r="KH40" s="162">
        <f t="shared" si="164"/>
        <v>0</v>
      </c>
      <c r="KI40" s="162">
        <f t="shared" si="164"/>
        <v>0</v>
      </c>
      <c r="KJ40" s="162">
        <f t="shared" si="164"/>
        <v>0</v>
      </c>
      <c r="KK40" s="162">
        <f t="shared" si="164"/>
        <v>0</v>
      </c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</row>
    <row r="41" ht="14.25" customHeight="1" spans="1:326" x14ac:dyDescent="0.25">
      <c r="A41" s="1">
        <v>1</v>
      </c>
      <c r="B41" s="1">
        <f t="shared" ref="B41:C41" si="165">B40+1</f>
        <v>31</v>
      </c>
      <c r="C41" s="232">
        <f t="shared" si="165"/>
        <v>43496</v>
      </c>
      <c r="D41" s="162">
        <f t="shared" si="9"/>
        <v>0</v>
      </c>
      <c r="E41" s="162">
        <f>(SUMIFS(Profile!$F$2:$F$17521,Profile!$B$2:$B$17521,$B41,Profile!$C$2:$C$17521,E$8))*$C$6</f>
        <v>0</v>
      </c>
      <c r="F41" s="162">
        <f>(SUMIFS(Profile!$F$2:$F$17521,Profile!$B$2:$B$17521,$B41,Profile!$C$2:$C$17521,F$8))*$C$6</f>
        <v>0</v>
      </c>
      <c r="G41" s="162">
        <f>(SUMIFS(Profile!$F$2:$F$17521,Profile!$B$2:$B$17521,$B41,Profile!$C$2:$C$17521,G$8))*$C$6</f>
        <v>0</v>
      </c>
      <c r="H41" s="162">
        <f>(SUMIFS(Profile!$F$2:$F$17521,Profile!$B$2:$B$17521,$B41,Profile!$C$2:$C$17521,H$8))*$C$6</f>
        <v>0</v>
      </c>
      <c r="I41" s="162">
        <f>(SUMIFS(Profile!$F$2:$F$17521,Profile!$B$2:$B$17521,$B41,Profile!$C$2:$C$17521,I$8))*$C$6</f>
        <v>0</v>
      </c>
      <c r="J41" s="162">
        <f>(SUMIFS(Profile!$F$2:$F$17521,Profile!$B$2:$B$17521,$B41,Profile!$C$2:$C$17521,J$8))*$C$6</f>
        <v>0</v>
      </c>
      <c r="K41" s="162">
        <f>(SUMIFS(Profile!$F$2:$F$17521,Profile!$B$2:$B$17521,$B41,Profile!$C$2:$C$17521,K$8))*$C$6</f>
        <v>0</v>
      </c>
      <c r="L41" s="162">
        <f>(SUMIFS(Profile!$F$2:$F$17521,Profile!$B$2:$B$17521,$B41,Profile!$C$2:$C$17521,L$8))*$C$6</f>
        <v>0</v>
      </c>
      <c r="M41" s="162">
        <f>(SUMIFS(Profile!$F$2:$F$17521,Profile!$B$2:$B$17521,$B41,Profile!$C$2:$C$17521,M$8))*$C$6</f>
        <v>0</v>
      </c>
      <c r="N41" s="162">
        <f>(SUMIFS(Profile!$F$2:$F$17521,Profile!$B$2:$B$17521,$B41,Profile!$C$2:$C$17521,N$8))*$C$6</f>
        <v>0</v>
      </c>
      <c r="O41" s="162">
        <f>(SUMIFS(Profile!$F$2:$F$17521,Profile!$B$2:$B$17521,$B41,Profile!$C$2:$C$17521,O$8))*$C$6</f>
        <v>0</v>
      </c>
      <c r="P41" s="162">
        <f>(SUMIFS(Profile!$F$2:$F$17521,Profile!$B$2:$B$17521,$B41,Profile!$C$2:$C$17521,P$8))*$C$6</f>
        <v>0</v>
      </c>
      <c r="Q41" s="162">
        <f>(SUMIFS(Profile!$F$2:$F$17521,Profile!$B$2:$B$17521,$B41,Profile!$C$2:$C$17521,Q$8))*$C$6</f>
        <v>0</v>
      </c>
      <c r="R41" s="162">
        <f>(SUMIFS(Profile!$F$2:$F$17521,Profile!$B$2:$B$17521,$B41,Profile!$C$2:$C$17521,R$8))*$C$6</f>
        <v>0</v>
      </c>
      <c r="S41" s="162">
        <f>(SUMIFS(Profile!$F$2:$F$17521,Profile!$B$2:$B$17521,$B41,Profile!$C$2:$C$17521,S$8))*$C$6</f>
        <v>0</v>
      </c>
      <c r="T41" s="162">
        <f>(SUMIFS(Profile!$F$2:$F$17521,Profile!$B$2:$B$17521,$B41,Profile!$C$2:$C$17521,T$8))*$C$6</f>
        <v>0</v>
      </c>
      <c r="U41" s="162">
        <f>(SUMIFS(Profile!$F$2:$F$17521,Profile!$B$2:$B$17521,$B41,Profile!$C$2:$C$17521,U$8))*$C$6</f>
        <v>0</v>
      </c>
      <c r="V41" s="162">
        <f>(SUMIFS(Profile!$F$2:$F$17521,Profile!$B$2:$B$17521,$B41,Profile!$C$2:$C$17521,V$8))*$C$6</f>
        <v>0</v>
      </c>
      <c r="W41" s="162">
        <f>(SUMIFS(Profile!$F$2:$F$17521,Profile!$B$2:$B$17521,$B41,Profile!$C$2:$C$17521,W$8))*$C$6</f>
        <v>0</v>
      </c>
      <c r="X41" s="162">
        <f>(SUMIFS(Profile!$F$2:$F$17521,Profile!$B$2:$B$17521,$B41,Profile!$C$2:$C$17521,X$8))*$C$6</f>
        <v>0</v>
      </c>
      <c r="Y41" s="162">
        <f>(SUMIFS(Profile!$F$2:$F$17521,Profile!$B$2:$B$17521,$B41,Profile!$C$2:$C$17521,Y$8))*$C$6</f>
        <v>0</v>
      </c>
      <c r="Z41" s="162">
        <f>(SUMIFS(Profile!$F$2:$F$17521,Profile!$B$2:$B$17521,$B41,Profile!$C$2:$C$17521,Z$8))*$C$6</f>
        <v>0</v>
      </c>
      <c r="AA41" s="162">
        <f>(SUMIFS(Profile!$F$2:$F$17521,Profile!$B$2:$B$17521,$B41,Profile!$C$2:$C$17521,AA$8))*$C$6</f>
        <v>0</v>
      </c>
      <c r="AB41" s="162">
        <f>(SUMIFS(Profile!$F$2:$F$17521,Profile!$B$2:$B$17521,$B41,Profile!$C$2:$C$17521,AB$8))*$C$6</f>
        <v>0</v>
      </c>
      <c r="AC41" s="162">
        <f>(SUMIFS(Profile!$F$2:$F$17521,Profile!$B$2:$B$17521,$B41,Profile!$C$2:$C$17521,AC$8))*$C$6</f>
        <v>0</v>
      </c>
      <c r="AD41" s="162">
        <f>(SUMIFS(Profile!$F$2:$F$17521,Profile!$B$2:$B$17521,$B41,Profile!$C$2:$C$17521,AD$8))*$C$6</f>
        <v>0</v>
      </c>
      <c r="AE41" s="162">
        <f>(SUMIFS(Profile!$F$2:$F$17521,Profile!$B$2:$B$17521,$B41,Profile!$C$2:$C$17521,AE$8))*$C$6</f>
        <v>0</v>
      </c>
      <c r="AF41" s="162">
        <f>(SUMIFS(Profile!$F$2:$F$17521,Profile!$B$2:$B$17521,$B41,Profile!$C$2:$C$17521,AF$8))*$C$6</f>
        <v>0</v>
      </c>
      <c r="AG41" s="162">
        <f>(SUMIFS(Profile!$F$2:$F$17521,Profile!$B$2:$B$17521,$B41,Profile!$C$2:$C$17521,AG$8))*$C$6</f>
        <v>0</v>
      </c>
      <c r="AH41" s="162">
        <f>(SUMIFS(Profile!$F$2:$F$17521,Profile!$B$2:$B$17521,$B41,Profile!$C$2:$C$17521,AH$8))*$C$6</f>
        <v>0</v>
      </c>
      <c r="AI41" s="162">
        <f>(SUMIFS(Profile!$F$2:$F$17521,Profile!$B$2:$B$17521,$B41,Profile!$C$2:$C$17521,AI$8))*$C$6</f>
        <v>0</v>
      </c>
      <c r="AJ41" s="162">
        <f>(SUMIFS(Profile!$F$2:$F$17521,Profile!$B$2:$B$17521,$B41,Profile!$C$2:$C$17521,AJ$8))*$C$6</f>
        <v>0</v>
      </c>
      <c r="AK41" s="162">
        <f>(SUMIFS(Profile!$F$2:$F$17521,Profile!$B$2:$B$17521,$B41,Profile!$C$2:$C$17521,AK$8))*$C$6</f>
        <v>0</v>
      </c>
      <c r="AL41" s="162">
        <f>(SUMIFS(Profile!$F$2:$F$17521,Profile!$B$2:$B$17521,$B41,Profile!$C$2:$C$17521,AL$8))*$C$6</f>
        <v>0</v>
      </c>
      <c r="AM41" s="162">
        <f>(SUMIFS(Profile!$F$2:$F$17521,Profile!$B$2:$B$17521,$B41,Profile!$C$2:$C$17521,AM$8))*$C$6</f>
        <v>0</v>
      </c>
      <c r="AN41" s="162">
        <f>(SUMIFS(Profile!$F$2:$F$17521,Profile!$B$2:$B$17521,$B41,Profile!$C$2:$C$17521,AN$8))*$C$6</f>
        <v>0</v>
      </c>
      <c r="AO41" s="162">
        <f>(SUMIFS(Profile!$F$2:$F$17521,Profile!$B$2:$B$17521,$B41,Profile!$C$2:$C$17521,AO$8))*$C$6</f>
        <v>0</v>
      </c>
      <c r="AP41" s="162">
        <f>(SUMIFS(Profile!$F$2:$F$17521,Profile!$B$2:$B$17521,$B41,Profile!$C$2:$C$17521,AP$8))*$C$6</f>
        <v>0</v>
      </c>
      <c r="AQ41" s="162">
        <f>(SUMIFS(Profile!$F$2:$F$17521,Profile!$B$2:$B$17521,$B41,Profile!$C$2:$C$17521,AQ$8))*$C$6</f>
        <v>0</v>
      </c>
      <c r="AR41" s="162">
        <f>(SUMIFS(Profile!$F$2:$F$17521,Profile!$B$2:$B$17521,$B41,Profile!$C$2:$C$17521,AR$8))*$C$6</f>
        <v>0</v>
      </c>
      <c r="AS41" s="162">
        <f>(SUMIFS(Profile!$F$2:$F$17521,Profile!$B$2:$B$17521,$B41,Profile!$C$2:$C$17521,AS$8))*$C$6</f>
        <v>0</v>
      </c>
      <c r="AT41" s="162">
        <f>(SUMIFS(Profile!$F$2:$F$17521,Profile!$B$2:$B$17521,$B41,Profile!$C$2:$C$17521,AT$8))*$C$6</f>
        <v>0</v>
      </c>
      <c r="AU41" s="162">
        <f>(SUMIFS(Profile!$F$2:$F$17521,Profile!$B$2:$B$17521,$B41,Profile!$C$2:$C$17521,AU$8))*$C$6</f>
        <v>0</v>
      </c>
      <c r="AV41" s="162">
        <f>(SUMIFS(Profile!$F$2:$F$17521,Profile!$B$2:$B$17521,$B41,Profile!$C$2:$C$17521,AV$8))*$C$6</f>
        <v>0</v>
      </c>
      <c r="AW41" s="162">
        <f>(SUMIFS(Profile!$F$2:$F$17521,Profile!$B$2:$B$17521,$B41,Profile!$C$2:$C$17521,AW$8))*$C$6</f>
        <v>0</v>
      </c>
      <c r="AX41" s="162">
        <f>(SUMIFS(Profile!$F$2:$F$17521,Profile!$B$2:$B$17521,$B41,Profile!$C$2:$C$17521,AX$8))*$C$6</f>
        <v>0</v>
      </c>
      <c r="AY41" s="162">
        <f>(SUMIFS(Profile!$F$2:$F$17521,Profile!$B$2:$B$17521,$B41,Profile!$C$2:$C$17521,AY$8))*$C$6</f>
        <v>0</v>
      </c>
      <c r="AZ41" s="162">
        <f>(SUMIFS(Profile!$F$2:$F$17521,Profile!$B$2:$B$17521,$B41,Profile!$C$2:$C$17521,AZ$8))*$C$6</f>
        <v>0</v>
      </c>
      <c r="BA41" s="162">
        <f t="shared" si="10"/>
        <v>0</v>
      </c>
      <c r="BB41" s="162">
        <f>(SUMIFS(Profile!$E$2:$E$17521,Profile!$B$2:$B$17521,$B41,Profile!$C$2:$C$17521,BB$8))*$C$9</f>
        <v>0</v>
      </c>
      <c r="BC41" s="162">
        <f>(SUMIFS(Profile!$E$2:$E$17521,Profile!$B$2:$B$17521,$B41,Profile!$C$2:$C$17521,BC$8))*$C$9</f>
        <v>0</v>
      </c>
      <c r="BD41" s="162">
        <f>(SUMIFS(Profile!$E$2:$E$17521,Profile!$B$2:$B$17521,$B41,Profile!$C$2:$C$17521,BD$8))*$C$9</f>
        <v>0</v>
      </c>
      <c r="BE41" s="162">
        <f>(SUMIFS(Profile!$E$2:$E$17521,Profile!$B$2:$B$17521,$B41,Profile!$C$2:$C$17521,BE$8))*$C$9</f>
        <v>0</v>
      </c>
      <c r="BF41" s="162">
        <f>(SUMIFS(Profile!$E$2:$E$17521,Profile!$B$2:$B$17521,$B41,Profile!$C$2:$C$17521,BF$8))*$C$9</f>
        <v>0</v>
      </c>
      <c r="BG41" s="162">
        <f>(SUMIFS(Profile!$E$2:$E$17521,Profile!$B$2:$B$17521,$B41,Profile!$C$2:$C$17521,BG$8))*$C$9</f>
        <v>0</v>
      </c>
      <c r="BH41" s="162">
        <f>(SUMIFS(Profile!$E$2:$E$17521,Profile!$B$2:$B$17521,$B41,Profile!$C$2:$C$17521,BH$8))*$C$9</f>
        <v>0</v>
      </c>
      <c r="BI41" s="162">
        <f>(SUMIFS(Profile!$E$2:$E$17521,Profile!$B$2:$B$17521,$B41,Profile!$C$2:$C$17521,BI$8))*$C$9</f>
        <v>0</v>
      </c>
      <c r="BJ41" s="162">
        <f>(SUMIFS(Profile!$E$2:$E$17521,Profile!$B$2:$B$17521,$B41,Profile!$C$2:$C$17521,BJ$8))*$C$9</f>
        <v>0</v>
      </c>
      <c r="BK41" s="162">
        <f>(SUMIFS(Profile!$E$2:$E$17521,Profile!$B$2:$B$17521,$B41,Profile!$C$2:$C$17521,BK$8))*$C$9</f>
        <v>0</v>
      </c>
      <c r="BL41" s="162">
        <f>(SUMIFS(Profile!$E$2:$E$17521,Profile!$B$2:$B$17521,$B41,Profile!$C$2:$C$17521,BL$8))*$C$9</f>
        <v>0</v>
      </c>
      <c r="BM41" s="162">
        <f>(SUMIFS(Profile!$E$2:$E$17521,Profile!$B$2:$B$17521,$B41,Profile!$C$2:$C$17521,BM$8))*$C$9</f>
        <v>0</v>
      </c>
      <c r="BN41" s="162">
        <f>(SUMIFS(Profile!$E$2:$E$17521,Profile!$B$2:$B$17521,$B41,Profile!$C$2:$C$17521,BN$8))*$C$9</f>
        <v>0</v>
      </c>
      <c r="BO41" s="162">
        <f>(SUMIFS(Profile!$E$2:$E$17521,Profile!$B$2:$B$17521,$B41,Profile!$C$2:$C$17521,BO$8))*$C$9</f>
        <v>0</v>
      </c>
      <c r="BP41" s="162">
        <f>(SUMIFS(Profile!$E$2:$E$17521,Profile!$B$2:$B$17521,$B41,Profile!$C$2:$C$17521,BP$8))*$C$9</f>
        <v>0</v>
      </c>
      <c r="BQ41" s="162">
        <f>(SUMIFS(Profile!$E$2:$E$17521,Profile!$B$2:$B$17521,$B41,Profile!$C$2:$C$17521,BQ$8))*$C$9</f>
        <v>0</v>
      </c>
      <c r="BR41" s="162">
        <f>(SUMIFS(Profile!$E$2:$E$17521,Profile!$B$2:$B$17521,$B41,Profile!$C$2:$C$17521,BR$8))*$C$9</f>
        <v>0</v>
      </c>
      <c r="BS41" s="162">
        <f>(SUMIFS(Profile!$E$2:$E$17521,Profile!$B$2:$B$17521,$B41,Profile!$C$2:$C$17521,BS$8))*$C$9</f>
        <v>0</v>
      </c>
      <c r="BT41" s="162">
        <f>(SUMIFS(Profile!$E$2:$E$17521,Profile!$B$2:$B$17521,$B41,Profile!$C$2:$C$17521,BT$8))*$C$9</f>
        <v>0</v>
      </c>
      <c r="BU41" s="162">
        <f>(SUMIFS(Profile!$E$2:$E$17521,Profile!$B$2:$B$17521,$B41,Profile!$C$2:$C$17521,BU$8))*$C$9</f>
        <v>0</v>
      </c>
      <c r="BV41" s="162">
        <f>(SUMIFS(Profile!$E$2:$E$17521,Profile!$B$2:$B$17521,$B41,Profile!$C$2:$C$17521,BV$8))*$C$9</f>
        <v>0</v>
      </c>
      <c r="BW41" s="162">
        <f>(SUMIFS(Profile!$E$2:$E$17521,Profile!$B$2:$B$17521,$B41,Profile!$C$2:$C$17521,BW$8))*$C$9</f>
        <v>0</v>
      </c>
      <c r="BX41" s="162">
        <f>(SUMIFS(Profile!$E$2:$E$17521,Profile!$B$2:$B$17521,$B41,Profile!$C$2:$C$17521,BX$8))*$C$9</f>
        <v>0</v>
      </c>
      <c r="BY41" s="162">
        <f>(SUMIFS(Profile!$E$2:$E$17521,Profile!$B$2:$B$17521,$B41,Profile!$C$2:$C$17521,BY$8))*$C$9</f>
        <v>0</v>
      </c>
      <c r="BZ41" s="162">
        <f>(SUMIFS(Profile!$E$2:$E$17521,Profile!$B$2:$B$17521,$B41,Profile!$C$2:$C$17521,BZ$8))*$C$9</f>
        <v>0</v>
      </c>
      <c r="CA41" s="162">
        <f>(SUMIFS(Profile!$E$2:$E$17521,Profile!$B$2:$B$17521,$B41,Profile!$C$2:$C$17521,CA$8))*$C$9</f>
        <v>0</v>
      </c>
      <c r="CB41" s="162">
        <f>(SUMIFS(Profile!$E$2:$E$17521,Profile!$B$2:$B$17521,$B41,Profile!$C$2:$C$17521,CB$8))*$C$9</f>
        <v>0</v>
      </c>
      <c r="CC41" s="162">
        <f>(SUMIFS(Profile!$E$2:$E$17521,Profile!$B$2:$B$17521,$B41,Profile!$C$2:$C$17521,CC$8))*$C$9</f>
        <v>0</v>
      </c>
      <c r="CD41" s="162">
        <f>(SUMIFS(Profile!$E$2:$E$17521,Profile!$B$2:$B$17521,$B41,Profile!$C$2:$C$17521,CD$8))*$C$9</f>
        <v>0</v>
      </c>
      <c r="CE41" s="162">
        <f>(SUMIFS(Profile!$E$2:$E$17521,Profile!$B$2:$B$17521,$B41,Profile!$C$2:$C$17521,CE$8))*$C$9</f>
        <v>0</v>
      </c>
      <c r="CF41" s="162">
        <f>(SUMIFS(Profile!$E$2:$E$17521,Profile!$B$2:$B$17521,$B41,Profile!$C$2:$C$17521,CF$8))*$C$9</f>
        <v>0</v>
      </c>
      <c r="CG41" s="162">
        <f>(SUMIFS(Profile!$E$2:$E$17521,Profile!$B$2:$B$17521,$B41,Profile!$C$2:$C$17521,CG$8))*$C$9</f>
        <v>0</v>
      </c>
      <c r="CH41" s="162">
        <f>(SUMIFS(Profile!$E$2:$E$17521,Profile!$B$2:$B$17521,$B41,Profile!$C$2:$C$17521,CH$8))*$C$9</f>
        <v>0</v>
      </c>
      <c r="CI41" s="162">
        <f>(SUMIFS(Profile!$E$2:$E$17521,Profile!$B$2:$B$17521,$B41,Profile!$C$2:$C$17521,CI$8))*$C$9</f>
        <v>0</v>
      </c>
      <c r="CJ41" s="162">
        <f>(SUMIFS(Profile!$E$2:$E$17521,Profile!$B$2:$B$17521,$B41,Profile!$C$2:$C$17521,CJ$8))*$C$9</f>
        <v>0</v>
      </c>
      <c r="CK41" s="162">
        <f>(SUMIFS(Profile!$E$2:$E$17521,Profile!$B$2:$B$17521,$B41,Profile!$C$2:$C$17521,CK$8))*$C$9</f>
        <v>0</v>
      </c>
      <c r="CL41" s="162">
        <f>(SUMIFS(Profile!$E$2:$E$17521,Profile!$B$2:$B$17521,$B41,Profile!$C$2:$C$17521,CL$8))*$C$9</f>
        <v>0</v>
      </c>
      <c r="CM41" s="162">
        <f>(SUMIFS(Profile!$E$2:$E$17521,Profile!$B$2:$B$17521,$B41,Profile!$C$2:$C$17521,CM$8))*$C$9</f>
        <v>0</v>
      </c>
      <c r="CN41" s="162">
        <f>(SUMIFS(Profile!$E$2:$E$17521,Profile!$B$2:$B$17521,$B41,Profile!$C$2:$C$17521,CN$8))*$C$9</f>
        <v>0</v>
      </c>
      <c r="CO41" s="162">
        <f>(SUMIFS(Profile!$E$2:$E$17521,Profile!$B$2:$B$17521,$B41,Profile!$C$2:$C$17521,CO$8))*$C$9</f>
        <v>0</v>
      </c>
      <c r="CP41" s="162">
        <f>(SUMIFS(Profile!$E$2:$E$17521,Profile!$B$2:$B$17521,$B41,Profile!$C$2:$C$17521,CP$8))*$C$9</f>
        <v>0</v>
      </c>
      <c r="CQ41" s="162">
        <f>(SUMIFS(Profile!$E$2:$E$17521,Profile!$B$2:$B$17521,$B41,Profile!$C$2:$C$17521,CQ$8))*$C$9</f>
        <v>0</v>
      </c>
      <c r="CR41" s="162">
        <f>(SUMIFS(Profile!$E$2:$E$17521,Profile!$B$2:$B$17521,$B41,Profile!$C$2:$C$17521,CR$8))*$C$9</f>
        <v>0</v>
      </c>
      <c r="CS41" s="162">
        <f>(SUMIFS(Profile!$E$2:$E$17521,Profile!$B$2:$B$17521,$B41,Profile!$C$2:$C$17521,CS$8))*$C$9</f>
        <v>0</v>
      </c>
      <c r="CT41" s="162">
        <f>(SUMIFS(Profile!$E$2:$E$17521,Profile!$B$2:$B$17521,$B41,Profile!$C$2:$C$17521,CT$8))*$C$9</f>
        <v>0</v>
      </c>
      <c r="CU41" s="162">
        <f>(SUMIFS(Profile!$E$2:$E$17521,Profile!$B$2:$B$17521,$B41,Profile!$C$2:$C$17521,CU$8))*$C$9</f>
        <v>0</v>
      </c>
      <c r="CV41" s="162">
        <f>(SUMIFS(Profile!$E$2:$E$17521,Profile!$B$2:$B$17521,$B41,Profile!$C$2:$C$17521,CV$8))*$C$9</f>
        <v>0</v>
      </c>
      <c r="CW41" s="162">
        <f>(SUMIFS(Profile!$E$2:$E$17521,Profile!$B$2:$B$17521,$B41,Profile!$C$2:$C$17521,CW$8))*$C$9</f>
        <v>0</v>
      </c>
      <c r="CX41" s="162">
        <f t="shared" si="11"/>
        <v>0</v>
      </c>
      <c r="CY41" s="162">
        <f t="shared" ref="CY41:ET41" si="166">MAX(BB41-E41,0)</f>
        <v>0</v>
      </c>
      <c r="CZ41" s="162">
        <f t="shared" si="166"/>
        <v>0</v>
      </c>
      <c r="DA41" s="162">
        <f t="shared" si="166"/>
        <v>0</v>
      </c>
      <c r="DB41" s="162">
        <f t="shared" si="166"/>
        <v>0</v>
      </c>
      <c r="DC41" s="162">
        <f t="shared" si="166"/>
        <v>0</v>
      </c>
      <c r="DD41" s="162">
        <f t="shared" si="166"/>
        <v>0</v>
      </c>
      <c r="DE41" s="162">
        <f t="shared" si="166"/>
        <v>0</v>
      </c>
      <c r="DF41" s="162">
        <f t="shared" si="166"/>
        <v>0</v>
      </c>
      <c r="DG41" s="162">
        <f t="shared" si="166"/>
        <v>0</v>
      </c>
      <c r="DH41" s="162">
        <f t="shared" si="166"/>
        <v>0</v>
      </c>
      <c r="DI41" s="162">
        <f t="shared" si="166"/>
        <v>0</v>
      </c>
      <c r="DJ41" s="162">
        <f t="shared" si="166"/>
        <v>0</v>
      </c>
      <c r="DK41" s="162">
        <f t="shared" si="166"/>
        <v>0</v>
      </c>
      <c r="DL41" s="162">
        <f t="shared" si="166"/>
        <v>0</v>
      </c>
      <c r="DM41" s="162">
        <f t="shared" si="166"/>
        <v>0</v>
      </c>
      <c r="DN41" s="162">
        <f t="shared" si="166"/>
        <v>0</v>
      </c>
      <c r="DO41" s="162">
        <f t="shared" si="166"/>
        <v>0</v>
      </c>
      <c r="DP41" s="162">
        <f t="shared" si="166"/>
        <v>0</v>
      </c>
      <c r="DQ41" s="162">
        <f t="shared" si="166"/>
        <v>0</v>
      </c>
      <c r="DR41" s="162">
        <f t="shared" si="166"/>
        <v>0</v>
      </c>
      <c r="DS41" s="162">
        <f t="shared" si="166"/>
        <v>0</v>
      </c>
      <c r="DT41" s="162">
        <f t="shared" si="166"/>
        <v>0</v>
      </c>
      <c r="DU41" s="162">
        <f t="shared" si="166"/>
        <v>0</v>
      </c>
      <c r="DV41" s="162">
        <f t="shared" si="166"/>
        <v>0</v>
      </c>
      <c r="DW41" s="162">
        <f t="shared" si="166"/>
        <v>0</v>
      </c>
      <c r="DX41" s="162">
        <f t="shared" si="166"/>
        <v>0</v>
      </c>
      <c r="DY41" s="162">
        <f t="shared" si="166"/>
        <v>0</v>
      </c>
      <c r="DZ41" s="162">
        <f t="shared" si="166"/>
        <v>0</v>
      </c>
      <c r="EA41" s="162">
        <f t="shared" si="166"/>
        <v>0</v>
      </c>
      <c r="EB41" s="162">
        <f t="shared" si="166"/>
        <v>0</v>
      </c>
      <c r="EC41" s="162">
        <f t="shared" si="166"/>
        <v>0</v>
      </c>
      <c r="ED41" s="162">
        <f t="shared" si="166"/>
        <v>0</v>
      </c>
      <c r="EE41" s="162">
        <f t="shared" si="166"/>
        <v>0</v>
      </c>
      <c r="EF41" s="162">
        <f t="shared" si="166"/>
        <v>0</v>
      </c>
      <c r="EG41" s="162">
        <f t="shared" si="166"/>
        <v>0</v>
      </c>
      <c r="EH41" s="162">
        <f t="shared" si="166"/>
        <v>0</v>
      </c>
      <c r="EI41" s="162">
        <f t="shared" si="166"/>
        <v>0</v>
      </c>
      <c r="EJ41" s="162">
        <f t="shared" si="166"/>
        <v>0</v>
      </c>
      <c r="EK41" s="162">
        <f t="shared" si="166"/>
        <v>0</v>
      </c>
      <c r="EL41" s="162">
        <f t="shared" si="166"/>
        <v>0</v>
      </c>
      <c r="EM41" s="162">
        <f t="shared" si="166"/>
        <v>0</v>
      </c>
      <c r="EN41" s="162">
        <f t="shared" si="166"/>
        <v>0</v>
      </c>
      <c r="EO41" s="162">
        <f t="shared" si="166"/>
        <v>0</v>
      </c>
      <c r="EP41" s="162">
        <f t="shared" si="166"/>
        <v>0</v>
      </c>
      <c r="EQ41" s="162">
        <f t="shared" si="166"/>
        <v>0</v>
      </c>
      <c r="ER41" s="162">
        <f t="shared" si="166"/>
        <v>0</v>
      </c>
      <c r="ES41" s="162">
        <f t="shared" si="166"/>
        <v>0</v>
      </c>
      <c r="ET41" s="162">
        <f t="shared" si="166"/>
        <v>0</v>
      </c>
      <c r="EU41" s="162">
        <f t="shared" si="13"/>
        <v>0</v>
      </c>
      <c r="EV41" s="162">
        <f t="shared" ref="EV41:GQ41" si="167">BB41-CY41</f>
        <v>0</v>
      </c>
      <c r="EW41" s="162">
        <f t="shared" si="167"/>
        <v>0</v>
      </c>
      <c r="EX41" s="162">
        <f t="shared" si="167"/>
        <v>0</v>
      </c>
      <c r="EY41" s="162">
        <f t="shared" si="167"/>
        <v>0</v>
      </c>
      <c r="EZ41" s="162">
        <f t="shared" si="167"/>
        <v>0</v>
      </c>
      <c r="FA41" s="162">
        <f t="shared" si="167"/>
        <v>0</v>
      </c>
      <c r="FB41" s="162">
        <f t="shared" si="167"/>
        <v>0</v>
      </c>
      <c r="FC41" s="162">
        <f t="shared" si="167"/>
        <v>0</v>
      </c>
      <c r="FD41" s="162">
        <f t="shared" si="167"/>
        <v>0</v>
      </c>
      <c r="FE41" s="162">
        <f t="shared" si="167"/>
        <v>0</v>
      </c>
      <c r="FF41" s="162">
        <f t="shared" si="167"/>
        <v>0</v>
      </c>
      <c r="FG41" s="162">
        <f t="shared" si="167"/>
        <v>0</v>
      </c>
      <c r="FH41" s="162">
        <f t="shared" si="167"/>
        <v>0</v>
      </c>
      <c r="FI41" s="162">
        <f t="shared" si="167"/>
        <v>0</v>
      </c>
      <c r="FJ41" s="162">
        <f t="shared" si="167"/>
        <v>0</v>
      </c>
      <c r="FK41" s="162">
        <f t="shared" si="167"/>
        <v>0</v>
      </c>
      <c r="FL41" s="162">
        <f t="shared" si="167"/>
        <v>0</v>
      </c>
      <c r="FM41" s="162">
        <f t="shared" si="167"/>
        <v>0</v>
      </c>
      <c r="FN41" s="162">
        <f t="shared" si="167"/>
        <v>0</v>
      </c>
      <c r="FO41" s="162">
        <f t="shared" si="167"/>
        <v>0</v>
      </c>
      <c r="FP41" s="162">
        <f t="shared" si="167"/>
        <v>0</v>
      </c>
      <c r="FQ41" s="162">
        <f t="shared" si="167"/>
        <v>0</v>
      </c>
      <c r="FR41" s="162">
        <f t="shared" si="167"/>
        <v>0</v>
      </c>
      <c r="FS41" s="162">
        <f t="shared" si="167"/>
        <v>0</v>
      </c>
      <c r="FT41" s="162">
        <f t="shared" si="167"/>
        <v>0</v>
      </c>
      <c r="FU41" s="162">
        <f t="shared" si="167"/>
        <v>0</v>
      </c>
      <c r="FV41" s="162">
        <f t="shared" si="167"/>
        <v>0</v>
      </c>
      <c r="FW41" s="162">
        <f t="shared" si="167"/>
        <v>0</v>
      </c>
      <c r="FX41" s="162">
        <f t="shared" si="167"/>
        <v>0</v>
      </c>
      <c r="FY41" s="162">
        <f t="shared" si="167"/>
        <v>0</v>
      </c>
      <c r="FZ41" s="162">
        <f t="shared" si="167"/>
        <v>0</v>
      </c>
      <c r="GA41" s="162">
        <f t="shared" si="167"/>
        <v>0</v>
      </c>
      <c r="GB41" s="162">
        <f t="shared" si="167"/>
        <v>0</v>
      </c>
      <c r="GC41" s="162">
        <f t="shared" si="167"/>
        <v>0</v>
      </c>
      <c r="GD41" s="162">
        <f t="shared" si="167"/>
        <v>0</v>
      </c>
      <c r="GE41" s="162">
        <f t="shared" si="167"/>
        <v>0</v>
      </c>
      <c r="GF41" s="162">
        <f t="shared" si="167"/>
        <v>0</v>
      </c>
      <c r="GG41" s="162">
        <f t="shared" si="167"/>
        <v>0</v>
      </c>
      <c r="GH41" s="162">
        <f t="shared" si="167"/>
        <v>0</v>
      </c>
      <c r="GI41" s="162">
        <f t="shared" si="167"/>
        <v>0</v>
      </c>
      <c r="GJ41" s="162">
        <f t="shared" si="167"/>
        <v>0</v>
      </c>
      <c r="GK41" s="162">
        <f t="shared" si="167"/>
        <v>0</v>
      </c>
      <c r="GL41" s="162">
        <f t="shared" si="167"/>
        <v>0</v>
      </c>
      <c r="GM41" s="162">
        <f t="shared" si="167"/>
        <v>0</v>
      </c>
      <c r="GN41" s="162">
        <f t="shared" si="167"/>
        <v>0</v>
      </c>
      <c r="GO41" s="162">
        <f t="shared" si="167"/>
        <v>0</v>
      </c>
      <c r="GP41" s="162">
        <f t="shared" si="167"/>
        <v>0</v>
      </c>
      <c r="GQ41" s="162">
        <f t="shared" si="167"/>
        <v>0</v>
      </c>
      <c r="GR41" s="162">
        <f t="shared" si="15"/>
        <v>0</v>
      </c>
      <c r="GS41" s="162">
        <f t="shared" ref="GS41:IN41" si="168">E41-EV41</f>
        <v>0</v>
      </c>
      <c r="GT41" s="162">
        <f t="shared" si="168"/>
        <v>0</v>
      </c>
      <c r="GU41" s="162">
        <f t="shared" si="168"/>
        <v>0</v>
      </c>
      <c r="GV41" s="162">
        <f t="shared" si="168"/>
        <v>0</v>
      </c>
      <c r="GW41" s="162">
        <f t="shared" si="168"/>
        <v>0</v>
      </c>
      <c r="GX41" s="162">
        <f t="shared" si="168"/>
        <v>0</v>
      </c>
      <c r="GY41" s="162">
        <f t="shared" si="168"/>
        <v>0</v>
      </c>
      <c r="GZ41" s="162">
        <f t="shared" si="168"/>
        <v>0</v>
      </c>
      <c r="HA41" s="162">
        <f t="shared" si="168"/>
        <v>0</v>
      </c>
      <c r="HB41" s="162">
        <f t="shared" si="168"/>
        <v>0</v>
      </c>
      <c r="HC41" s="162">
        <f t="shared" si="168"/>
        <v>0</v>
      </c>
      <c r="HD41" s="162">
        <f t="shared" si="168"/>
        <v>0</v>
      </c>
      <c r="HE41" s="162">
        <f t="shared" si="168"/>
        <v>0</v>
      </c>
      <c r="HF41" s="162">
        <f t="shared" si="168"/>
        <v>0</v>
      </c>
      <c r="HG41" s="162">
        <f t="shared" si="168"/>
        <v>0</v>
      </c>
      <c r="HH41" s="162">
        <f t="shared" si="168"/>
        <v>0</v>
      </c>
      <c r="HI41" s="162">
        <f t="shared" si="168"/>
        <v>0</v>
      </c>
      <c r="HJ41" s="162">
        <f t="shared" si="168"/>
        <v>0</v>
      </c>
      <c r="HK41" s="162">
        <f t="shared" si="168"/>
        <v>0</v>
      </c>
      <c r="HL41" s="162">
        <f t="shared" si="168"/>
        <v>0</v>
      </c>
      <c r="HM41" s="162">
        <f t="shared" si="168"/>
        <v>0</v>
      </c>
      <c r="HN41" s="162">
        <f t="shared" si="168"/>
        <v>0</v>
      </c>
      <c r="HO41" s="162">
        <f t="shared" si="168"/>
        <v>0</v>
      </c>
      <c r="HP41" s="162">
        <f t="shared" si="168"/>
        <v>0</v>
      </c>
      <c r="HQ41" s="162">
        <f t="shared" si="168"/>
        <v>0</v>
      </c>
      <c r="HR41" s="162">
        <f t="shared" si="168"/>
        <v>0</v>
      </c>
      <c r="HS41" s="162">
        <f t="shared" si="168"/>
        <v>0</v>
      </c>
      <c r="HT41" s="162">
        <f t="shared" si="168"/>
        <v>0</v>
      </c>
      <c r="HU41" s="162">
        <f t="shared" si="168"/>
        <v>0</v>
      </c>
      <c r="HV41" s="162">
        <f t="shared" si="168"/>
        <v>0</v>
      </c>
      <c r="HW41" s="162">
        <f t="shared" si="168"/>
        <v>0</v>
      </c>
      <c r="HX41" s="162">
        <f t="shared" si="168"/>
        <v>0</v>
      </c>
      <c r="HY41" s="162">
        <f t="shared" si="168"/>
        <v>0</v>
      </c>
      <c r="HZ41" s="162">
        <f t="shared" si="168"/>
        <v>0</v>
      </c>
      <c r="IA41" s="162">
        <f t="shared" si="168"/>
        <v>0</v>
      </c>
      <c r="IB41" s="162">
        <f t="shared" si="168"/>
        <v>0</v>
      </c>
      <c r="IC41" s="162">
        <f t="shared" si="168"/>
        <v>0</v>
      </c>
      <c r="ID41" s="162">
        <f t="shared" si="168"/>
        <v>0</v>
      </c>
      <c r="IE41" s="162">
        <f t="shared" si="168"/>
        <v>0</v>
      </c>
      <c r="IF41" s="162">
        <f t="shared" si="168"/>
        <v>0</v>
      </c>
      <c r="IG41" s="162">
        <f t="shared" si="168"/>
        <v>0</v>
      </c>
      <c r="IH41" s="162">
        <f t="shared" si="168"/>
        <v>0</v>
      </c>
      <c r="II41" s="162">
        <f t="shared" si="168"/>
        <v>0</v>
      </c>
      <c r="IJ41" s="162">
        <f t="shared" si="168"/>
        <v>0</v>
      </c>
      <c r="IK41" s="162">
        <f t="shared" si="168"/>
        <v>0</v>
      </c>
      <c r="IL41" s="162">
        <f t="shared" si="168"/>
        <v>0</v>
      </c>
      <c r="IM41" s="162">
        <f t="shared" si="168"/>
        <v>0</v>
      </c>
      <c r="IN41" s="162">
        <f t="shared" si="168"/>
        <v>0</v>
      </c>
      <c r="IO41" s="162">
        <f t="shared" si="17"/>
        <v>0</v>
      </c>
      <c r="IP41" s="162">
        <f t="shared" si="23"/>
        <v>0</v>
      </c>
      <c r="IQ41" s="162">
        <f t="shared" ref="IQ41:KK41" si="169">MAX((MIN(CZ41+IP41,$IO$7))-GT41,0)</f>
        <v>0</v>
      </c>
      <c r="IR41" s="162">
        <f t="shared" si="169"/>
        <v>0</v>
      </c>
      <c r="IS41" s="162">
        <f t="shared" si="169"/>
        <v>0</v>
      </c>
      <c r="IT41" s="162">
        <f t="shared" si="169"/>
        <v>0</v>
      </c>
      <c r="IU41" s="162">
        <f t="shared" si="169"/>
        <v>0</v>
      </c>
      <c r="IV41" s="162">
        <f t="shared" si="169"/>
        <v>0</v>
      </c>
      <c r="IW41" s="162">
        <f t="shared" si="169"/>
        <v>0</v>
      </c>
      <c r="IX41" s="162">
        <f t="shared" si="169"/>
        <v>0</v>
      </c>
      <c r="IY41" s="162">
        <f t="shared" si="169"/>
        <v>0</v>
      </c>
      <c r="IZ41" s="162">
        <f t="shared" si="169"/>
        <v>0</v>
      </c>
      <c r="JA41" s="162">
        <f t="shared" si="169"/>
        <v>0</v>
      </c>
      <c r="JB41" s="162">
        <f t="shared" si="169"/>
        <v>0</v>
      </c>
      <c r="JC41" s="162">
        <f t="shared" si="169"/>
        <v>0</v>
      </c>
      <c r="JD41" s="162">
        <f t="shared" si="169"/>
        <v>0</v>
      </c>
      <c r="JE41" s="162">
        <f t="shared" si="169"/>
        <v>0</v>
      </c>
      <c r="JF41" s="162">
        <f t="shared" si="169"/>
        <v>0</v>
      </c>
      <c r="JG41" s="162">
        <f t="shared" si="169"/>
        <v>0</v>
      </c>
      <c r="JH41" s="162">
        <f t="shared" si="169"/>
        <v>0</v>
      </c>
      <c r="JI41" s="162">
        <f t="shared" si="169"/>
        <v>0</v>
      </c>
      <c r="JJ41" s="162">
        <f t="shared" si="169"/>
        <v>0</v>
      </c>
      <c r="JK41" s="162">
        <f t="shared" si="169"/>
        <v>0</v>
      </c>
      <c r="JL41" s="162">
        <f t="shared" si="169"/>
        <v>0</v>
      </c>
      <c r="JM41" s="162">
        <f t="shared" si="169"/>
        <v>0</v>
      </c>
      <c r="JN41" s="162">
        <f t="shared" si="169"/>
        <v>0</v>
      </c>
      <c r="JO41" s="162">
        <f t="shared" si="169"/>
        <v>0</v>
      </c>
      <c r="JP41" s="162">
        <f t="shared" si="169"/>
        <v>0</v>
      </c>
      <c r="JQ41" s="162">
        <f t="shared" si="169"/>
        <v>0</v>
      </c>
      <c r="JR41" s="162">
        <f t="shared" si="169"/>
        <v>0</v>
      </c>
      <c r="JS41" s="162">
        <f t="shared" si="169"/>
        <v>0</v>
      </c>
      <c r="JT41" s="162">
        <f t="shared" si="169"/>
        <v>0</v>
      </c>
      <c r="JU41" s="162">
        <f t="shared" si="169"/>
        <v>0</v>
      </c>
      <c r="JV41" s="162">
        <f t="shared" si="169"/>
        <v>0</v>
      </c>
      <c r="JW41" s="162">
        <f t="shared" si="169"/>
        <v>0</v>
      </c>
      <c r="JX41" s="162">
        <f t="shared" si="169"/>
        <v>0</v>
      </c>
      <c r="JY41" s="162">
        <f t="shared" si="169"/>
        <v>0</v>
      </c>
      <c r="JZ41" s="162">
        <f t="shared" si="169"/>
        <v>0</v>
      </c>
      <c r="KA41" s="162">
        <f t="shared" si="169"/>
        <v>0</v>
      </c>
      <c r="KB41" s="162">
        <f t="shared" si="169"/>
        <v>0</v>
      </c>
      <c r="KC41" s="162">
        <f t="shared" si="169"/>
        <v>0</v>
      </c>
      <c r="KD41" s="162">
        <f t="shared" si="169"/>
        <v>0</v>
      </c>
      <c r="KE41" s="162">
        <f t="shared" si="169"/>
        <v>0</v>
      </c>
      <c r="KF41" s="162">
        <f t="shared" si="169"/>
        <v>0</v>
      </c>
      <c r="KG41" s="162">
        <f t="shared" si="169"/>
        <v>0</v>
      </c>
      <c r="KH41" s="162">
        <f t="shared" si="169"/>
        <v>0</v>
      </c>
      <c r="KI41" s="162">
        <f t="shared" si="169"/>
        <v>0</v>
      </c>
      <c r="KJ41" s="162">
        <f t="shared" si="169"/>
        <v>0</v>
      </c>
      <c r="KK41" s="162">
        <f t="shared" si="169"/>
        <v>0</v>
      </c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</row>
    <row r="42" ht="14.25" customHeight="1" spans="1:326" x14ac:dyDescent="0.25">
      <c r="A42" s="1">
        <v>2</v>
      </c>
      <c r="B42" s="1">
        <f t="shared" ref="B42:C42" si="170">B41+1</f>
        <v>32</v>
      </c>
      <c r="C42" s="232">
        <f t="shared" si="170"/>
        <v>43497</v>
      </c>
      <c r="D42" s="162">
        <f t="shared" si="9"/>
        <v>0</v>
      </c>
      <c r="E42" s="162">
        <f>(SUMIFS(Profile!$F$2:$F$17521,Profile!$B$2:$B$17521,$B42,Profile!$C$2:$C$17521,E$8))*$C$6</f>
        <v>0</v>
      </c>
      <c r="F42" s="162">
        <f>(SUMIFS(Profile!$F$2:$F$17521,Profile!$B$2:$B$17521,$B42,Profile!$C$2:$C$17521,F$8))*$C$6</f>
        <v>0</v>
      </c>
      <c r="G42" s="162">
        <f>(SUMIFS(Profile!$F$2:$F$17521,Profile!$B$2:$B$17521,$B42,Profile!$C$2:$C$17521,G$8))*$C$6</f>
        <v>0</v>
      </c>
      <c r="H42" s="162">
        <f>(SUMIFS(Profile!$F$2:$F$17521,Profile!$B$2:$B$17521,$B42,Profile!$C$2:$C$17521,H$8))*$C$6</f>
        <v>0</v>
      </c>
      <c r="I42" s="162">
        <f>(SUMIFS(Profile!$F$2:$F$17521,Profile!$B$2:$B$17521,$B42,Profile!$C$2:$C$17521,I$8))*$C$6</f>
        <v>0</v>
      </c>
      <c r="J42" s="162">
        <f>(SUMIFS(Profile!$F$2:$F$17521,Profile!$B$2:$B$17521,$B42,Profile!$C$2:$C$17521,J$8))*$C$6</f>
        <v>0</v>
      </c>
      <c r="K42" s="162">
        <f>(SUMIFS(Profile!$F$2:$F$17521,Profile!$B$2:$B$17521,$B42,Profile!$C$2:$C$17521,K$8))*$C$6</f>
        <v>0</v>
      </c>
      <c r="L42" s="162">
        <f>(SUMIFS(Profile!$F$2:$F$17521,Profile!$B$2:$B$17521,$B42,Profile!$C$2:$C$17521,L$8))*$C$6</f>
        <v>0</v>
      </c>
      <c r="M42" s="162">
        <f>(SUMIFS(Profile!$F$2:$F$17521,Profile!$B$2:$B$17521,$B42,Profile!$C$2:$C$17521,M$8))*$C$6</f>
        <v>0</v>
      </c>
      <c r="N42" s="162">
        <f>(SUMIFS(Profile!$F$2:$F$17521,Profile!$B$2:$B$17521,$B42,Profile!$C$2:$C$17521,N$8))*$C$6</f>
        <v>0</v>
      </c>
      <c r="O42" s="162">
        <f>(SUMIFS(Profile!$F$2:$F$17521,Profile!$B$2:$B$17521,$B42,Profile!$C$2:$C$17521,O$8))*$C$6</f>
        <v>0</v>
      </c>
      <c r="P42" s="162">
        <f>(SUMIFS(Profile!$F$2:$F$17521,Profile!$B$2:$B$17521,$B42,Profile!$C$2:$C$17521,P$8))*$C$6</f>
        <v>0</v>
      </c>
      <c r="Q42" s="162">
        <f>(SUMIFS(Profile!$F$2:$F$17521,Profile!$B$2:$B$17521,$B42,Profile!$C$2:$C$17521,Q$8))*$C$6</f>
        <v>0</v>
      </c>
      <c r="R42" s="162">
        <f>(SUMIFS(Profile!$F$2:$F$17521,Profile!$B$2:$B$17521,$B42,Profile!$C$2:$C$17521,R$8))*$C$6</f>
        <v>0</v>
      </c>
      <c r="S42" s="162">
        <f>(SUMIFS(Profile!$F$2:$F$17521,Profile!$B$2:$B$17521,$B42,Profile!$C$2:$C$17521,S$8))*$C$6</f>
        <v>0</v>
      </c>
      <c r="T42" s="162">
        <f>(SUMIFS(Profile!$F$2:$F$17521,Profile!$B$2:$B$17521,$B42,Profile!$C$2:$C$17521,T$8))*$C$6</f>
        <v>0</v>
      </c>
      <c r="U42" s="162">
        <f>(SUMIFS(Profile!$F$2:$F$17521,Profile!$B$2:$B$17521,$B42,Profile!$C$2:$C$17521,U$8))*$C$6</f>
        <v>0</v>
      </c>
      <c r="V42" s="162">
        <f>(SUMIFS(Profile!$F$2:$F$17521,Profile!$B$2:$B$17521,$B42,Profile!$C$2:$C$17521,V$8))*$C$6</f>
        <v>0</v>
      </c>
      <c r="W42" s="162">
        <f>(SUMIFS(Profile!$F$2:$F$17521,Profile!$B$2:$B$17521,$B42,Profile!$C$2:$C$17521,W$8))*$C$6</f>
        <v>0</v>
      </c>
      <c r="X42" s="162">
        <f>(SUMIFS(Profile!$F$2:$F$17521,Profile!$B$2:$B$17521,$B42,Profile!$C$2:$C$17521,X$8))*$C$6</f>
        <v>0</v>
      </c>
      <c r="Y42" s="162">
        <f>(SUMIFS(Profile!$F$2:$F$17521,Profile!$B$2:$B$17521,$B42,Profile!$C$2:$C$17521,Y$8))*$C$6</f>
        <v>0</v>
      </c>
      <c r="Z42" s="162">
        <f>(SUMIFS(Profile!$F$2:$F$17521,Profile!$B$2:$B$17521,$B42,Profile!$C$2:$C$17521,Z$8))*$C$6</f>
        <v>0</v>
      </c>
      <c r="AA42" s="162">
        <f>(SUMIFS(Profile!$F$2:$F$17521,Profile!$B$2:$B$17521,$B42,Profile!$C$2:$C$17521,AA$8))*$C$6</f>
        <v>0</v>
      </c>
      <c r="AB42" s="162">
        <f>(SUMIFS(Profile!$F$2:$F$17521,Profile!$B$2:$B$17521,$B42,Profile!$C$2:$C$17521,AB$8))*$C$6</f>
        <v>0</v>
      </c>
      <c r="AC42" s="162">
        <f>(SUMIFS(Profile!$F$2:$F$17521,Profile!$B$2:$B$17521,$B42,Profile!$C$2:$C$17521,AC$8))*$C$6</f>
        <v>0</v>
      </c>
      <c r="AD42" s="162">
        <f>(SUMIFS(Profile!$F$2:$F$17521,Profile!$B$2:$B$17521,$B42,Profile!$C$2:$C$17521,AD$8))*$C$6</f>
        <v>0</v>
      </c>
      <c r="AE42" s="162">
        <f>(SUMIFS(Profile!$F$2:$F$17521,Profile!$B$2:$B$17521,$B42,Profile!$C$2:$C$17521,AE$8))*$C$6</f>
        <v>0</v>
      </c>
      <c r="AF42" s="162">
        <f>(SUMIFS(Profile!$F$2:$F$17521,Profile!$B$2:$B$17521,$B42,Profile!$C$2:$C$17521,AF$8))*$C$6</f>
        <v>0</v>
      </c>
      <c r="AG42" s="162">
        <f>(SUMIFS(Profile!$F$2:$F$17521,Profile!$B$2:$B$17521,$B42,Profile!$C$2:$C$17521,AG$8))*$C$6</f>
        <v>0</v>
      </c>
      <c r="AH42" s="162">
        <f>(SUMIFS(Profile!$F$2:$F$17521,Profile!$B$2:$B$17521,$B42,Profile!$C$2:$C$17521,AH$8))*$C$6</f>
        <v>0</v>
      </c>
      <c r="AI42" s="162">
        <f>(SUMIFS(Profile!$F$2:$F$17521,Profile!$B$2:$B$17521,$B42,Profile!$C$2:$C$17521,AI$8))*$C$6</f>
        <v>0</v>
      </c>
      <c r="AJ42" s="162">
        <f>(SUMIFS(Profile!$F$2:$F$17521,Profile!$B$2:$B$17521,$B42,Profile!$C$2:$C$17521,AJ$8))*$C$6</f>
        <v>0</v>
      </c>
      <c r="AK42" s="162">
        <f>(SUMIFS(Profile!$F$2:$F$17521,Profile!$B$2:$B$17521,$B42,Profile!$C$2:$C$17521,AK$8))*$C$6</f>
        <v>0</v>
      </c>
      <c r="AL42" s="162">
        <f>(SUMIFS(Profile!$F$2:$F$17521,Profile!$B$2:$B$17521,$B42,Profile!$C$2:$C$17521,AL$8))*$C$6</f>
        <v>0</v>
      </c>
      <c r="AM42" s="162">
        <f>(SUMIFS(Profile!$F$2:$F$17521,Profile!$B$2:$B$17521,$B42,Profile!$C$2:$C$17521,AM$8))*$C$6</f>
        <v>0</v>
      </c>
      <c r="AN42" s="162">
        <f>(SUMIFS(Profile!$F$2:$F$17521,Profile!$B$2:$B$17521,$B42,Profile!$C$2:$C$17521,AN$8))*$C$6</f>
        <v>0</v>
      </c>
      <c r="AO42" s="162">
        <f>(SUMIFS(Profile!$F$2:$F$17521,Profile!$B$2:$B$17521,$B42,Profile!$C$2:$C$17521,AO$8))*$C$6</f>
        <v>0</v>
      </c>
      <c r="AP42" s="162">
        <f>(SUMIFS(Profile!$F$2:$F$17521,Profile!$B$2:$B$17521,$B42,Profile!$C$2:$C$17521,AP$8))*$C$6</f>
        <v>0</v>
      </c>
      <c r="AQ42" s="162">
        <f>(SUMIFS(Profile!$F$2:$F$17521,Profile!$B$2:$B$17521,$B42,Profile!$C$2:$C$17521,AQ$8))*$C$6</f>
        <v>0</v>
      </c>
      <c r="AR42" s="162">
        <f>(SUMIFS(Profile!$F$2:$F$17521,Profile!$B$2:$B$17521,$B42,Profile!$C$2:$C$17521,AR$8))*$C$6</f>
        <v>0</v>
      </c>
      <c r="AS42" s="162">
        <f>(SUMIFS(Profile!$F$2:$F$17521,Profile!$B$2:$B$17521,$B42,Profile!$C$2:$C$17521,AS$8))*$C$6</f>
        <v>0</v>
      </c>
      <c r="AT42" s="162">
        <f>(SUMIFS(Profile!$F$2:$F$17521,Profile!$B$2:$B$17521,$B42,Profile!$C$2:$C$17521,AT$8))*$C$6</f>
        <v>0</v>
      </c>
      <c r="AU42" s="162">
        <f>(SUMIFS(Profile!$F$2:$F$17521,Profile!$B$2:$B$17521,$B42,Profile!$C$2:$C$17521,AU$8))*$C$6</f>
        <v>0</v>
      </c>
      <c r="AV42" s="162">
        <f>(SUMIFS(Profile!$F$2:$F$17521,Profile!$B$2:$B$17521,$B42,Profile!$C$2:$C$17521,AV$8))*$C$6</f>
        <v>0</v>
      </c>
      <c r="AW42" s="162">
        <f>(SUMIFS(Profile!$F$2:$F$17521,Profile!$B$2:$B$17521,$B42,Profile!$C$2:$C$17521,AW$8))*$C$6</f>
        <v>0</v>
      </c>
      <c r="AX42" s="162">
        <f>(SUMIFS(Profile!$F$2:$F$17521,Profile!$B$2:$B$17521,$B42,Profile!$C$2:$C$17521,AX$8))*$C$6</f>
        <v>0</v>
      </c>
      <c r="AY42" s="162">
        <f>(SUMIFS(Profile!$F$2:$F$17521,Profile!$B$2:$B$17521,$B42,Profile!$C$2:$C$17521,AY$8))*$C$6</f>
        <v>0</v>
      </c>
      <c r="AZ42" s="162">
        <f>(SUMIFS(Profile!$F$2:$F$17521,Profile!$B$2:$B$17521,$B42,Profile!$C$2:$C$17521,AZ$8))*$C$6</f>
        <v>0</v>
      </c>
      <c r="BA42" s="162">
        <f t="shared" si="10"/>
        <v>0</v>
      </c>
      <c r="BB42" s="162">
        <f>(SUMIFS(Profile!$E$2:$E$17521,Profile!$B$2:$B$17521,$B42,Profile!$C$2:$C$17521,BB$8))*$C$9</f>
        <v>0</v>
      </c>
      <c r="BC42" s="162">
        <f>(SUMIFS(Profile!$E$2:$E$17521,Profile!$B$2:$B$17521,$B42,Profile!$C$2:$C$17521,BC$8))*$C$9</f>
        <v>0</v>
      </c>
      <c r="BD42" s="162">
        <f>(SUMIFS(Profile!$E$2:$E$17521,Profile!$B$2:$B$17521,$B42,Profile!$C$2:$C$17521,BD$8))*$C$9</f>
        <v>0</v>
      </c>
      <c r="BE42" s="162">
        <f>(SUMIFS(Profile!$E$2:$E$17521,Profile!$B$2:$B$17521,$B42,Profile!$C$2:$C$17521,BE$8))*$C$9</f>
        <v>0</v>
      </c>
      <c r="BF42" s="162">
        <f>(SUMIFS(Profile!$E$2:$E$17521,Profile!$B$2:$B$17521,$B42,Profile!$C$2:$C$17521,BF$8))*$C$9</f>
        <v>0</v>
      </c>
      <c r="BG42" s="162">
        <f>(SUMIFS(Profile!$E$2:$E$17521,Profile!$B$2:$B$17521,$B42,Profile!$C$2:$C$17521,BG$8))*$C$9</f>
        <v>0</v>
      </c>
      <c r="BH42" s="162">
        <f>(SUMIFS(Profile!$E$2:$E$17521,Profile!$B$2:$B$17521,$B42,Profile!$C$2:$C$17521,BH$8))*$C$9</f>
        <v>0</v>
      </c>
      <c r="BI42" s="162">
        <f>(SUMIFS(Profile!$E$2:$E$17521,Profile!$B$2:$B$17521,$B42,Profile!$C$2:$C$17521,BI$8))*$C$9</f>
        <v>0</v>
      </c>
      <c r="BJ42" s="162">
        <f>(SUMIFS(Profile!$E$2:$E$17521,Profile!$B$2:$B$17521,$B42,Profile!$C$2:$C$17521,BJ$8))*$C$9</f>
        <v>0</v>
      </c>
      <c r="BK42" s="162">
        <f>(SUMIFS(Profile!$E$2:$E$17521,Profile!$B$2:$B$17521,$B42,Profile!$C$2:$C$17521,BK$8))*$C$9</f>
        <v>0</v>
      </c>
      <c r="BL42" s="162">
        <f>(SUMIFS(Profile!$E$2:$E$17521,Profile!$B$2:$B$17521,$B42,Profile!$C$2:$C$17521,BL$8))*$C$9</f>
        <v>0</v>
      </c>
      <c r="BM42" s="162">
        <f>(SUMIFS(Profile!$E$2:$E$17521,Profile!$B$2:$B$17521,$B42,Profile!$C$2:$C$17521,BM$8))*$C$9</f>
        <v>0</v>
      </c>
      <c r="BN42" s="162">
        <f>(SUMIFS(Profile!$E$2:$E$17521,Profile!$B$2:$B$17521,$B42,Profile!$C$2:$C$17521,BN$8))*$C$9</f>
        <v>0</v>
      </c>
      <c r="BO42" s="162">
        <f>(SUMIFS(Profile!$E$2:$E$17521,Profile!$B$2:$B$17521,$B42,Profile!$C$2:$C$17521,BO$8))*$C$9</f>
        <v>0</v>
      </c>
      <c r="BP42" s="162">
        <f>(SUMIFS(Profile!$E$2:$E$17521,Profile!$B$2:$B$17521,$B42,Profile!$C$2:$C$17521,BP$8))*$C$9</f>
        <v>0</v>
      </c>
      <c r="BQ42" s="162">
        <f>(SUMIFS(Profile!$E$2:$E$17521,Profile!$B$2:$B$17521,$B42,Profile!$C$2:$C$17521,BQ$8))*$C$9</f>
        <v>0</v>
      </c>
      <c r="BR42" s="162">
        <f>(SUMIFS(Profile!$E$2:$E$17521,Profile!$B$2:$B$17521,$B42,Profile!$C$2:$C$17521,BR$8))*$C$9</f>
        <v>0</v>
      </c>
      <c r="BS42" s="162">
        <f>(SUMIFS(Profile!$E$2:$E$17521,Profile!$B$2:$B$17521,$B42,Profile!$C$2:$C$17521,BS$8))*$C$9</f>
        <v>0</v>
      </c>
      <c r="BT42" s="162">
        <f>(SUMIFS(Profile!$E$2:$E$17521,Profile!$B$2:$B$17521,$B42,Profile!$C$2:$C$17521,BT$8))*$C$9</f>
        <v>0</v>
      </c>
      <c r="BU42" s="162">
        <f>(SUMIFS(Profile!$E$2:$E$17521,Profile!$B$2:$B$17521,$B42,Profile!$C$2:$C$17521,BU$8))*$C$9</f>
        <v>0</v>
      </c>
      <c r="BV42" s="162">
        <f>(SUMIFS(Profile!$E$2:$E$17521,Profile!$B$2:$B$17521,$B42,Profile!$C$2:$C$17521,BV$8))*$C$9</f>
        <v>0</v>
      </c>
      <c r="BW42" s="162">
        <f>(SUMIFS(Profile!$E$2:$E$17521,Profile!$B$2:$B$17521,$B42,Profile!$C$2:$C$17521,BW$8))*$C$9</f>
        <v>0</v>
      </c>
      <c r="BX42" s="162">
        <f>(SUMIFS(Profile!$E$2:$E$17521,Profile!$B$2:$B$17521,$B42,Profile!$C$2:$C$17521,BX$8))*$C$9</f>
        <v>0</v>
      </c>
      <c r="BY42" s="162">
        <f>(SUMIFS(Profile!$E$2:$E$17521,Profile!$B$2:$B$17521,$B42,Profile!$C$2:$C$17521,BY$8))*$C$9</f>
        <v>0</v>
      </c>
      <c r="BZ42" s="162">
        <f>(SUMIFS(Profile!$E$2:$E$17521,Profile!$B$2:$B$17521,$B42,Profile!$C$2:$C$17521,BZ$8))*$C$9</f>
        <v>0</v>
      </c>
      <c r="CA42" s="162">
        <f>(SUMIFS(Profile!$E$2:$E$17521,Profile!$B$2:$B$17521,$B42,Profile!$C$2:$C$17521,CA$8))*$C$9</f>
        <v>0</v>
      </c>
      <c r="CB42" s="162">
        <f>(SUMIFS(Profile!$E$2:$E$17521,Profile!$B$2:$B$17521,$B42,Profile!$C$2:$C$17521,CB$8))*$C$9</f>
        <v>0</v>
      </c>
      <c r="CC42" s="162">
        <f>(SUMIFS(Profile!$E$2:$E$17521,Profile!$B$2:$B$17521,$B42,Profile!$C$2:$C$17521,CC$8))*$C$9</f>
        <v>0</v>
      </c>
      <c r="CD42" s="162">
        <f>(SUMIFS(Profile!$E$2:$E$17521,Profile!$B$2:$B$17521,$B42,Profile!$C$2:$C$17521,CD$8))*$C$9</f>
        <v>0</v>
      </c>
      <c r="CE42" s="162">
        <f>(SUMIFS(Profile!$E$2:$E$17521,Profile!$B$2:$B$17521,$B42,Profile!$C$2:$C$17521,CE$8))*$C$9</f>
        <v>0</v>
      </c>
      <c r="CF42" s="162">
        <f>(SUMIFS(Profile!$E$2:$E$17521,Profile!$B$2:$B$17521,$B42,Profile!$C$2:$C$17521,CF$8))*$C$9</f>
        <v>0</v>
      </c>
      <c r="CG42" s="162">
        <f>(SUMIFS(Profile!$E$2:$E$17521,Profile!$B$2:$B$17521,$B42,Profile!$C$2:$C$17521,CG$8))*$C$9</f>
        <v>0</v>
      </c>
      <c r="CH42" s="162">
        <f>(SUMIFS(Profile!$E$2:$E$17521,Profile!$B$2:$B$17521,$B42,Profile!$C$2:$C$17521,CH$8))*$C$9</f>
        <v>0</v>
      </c>
      <c r="CI42" s="162">
        <f>(SUMIFS(Profile!$E$2:$E$17521,Profile!$B$2:$B$17521,$B42,Profile!$C$2:$C$17521,CI$8))*$C$9</f>
        <v>0</v>
      </c>
      <c r="CJ42" s="162">
        <f>(SUMIFS(Profile!$E$2:$E$17521,Profile!$B$2:$B$17521,$B42,Profile!$C$2:$C$17521,CJ$8))*$C$9</f>
        <v>0</v>
      </c>
      <c r="CK42" s="162">
        <f>(SUMIFS(Profile!$E$2:$E$17521,Profile!$B$2:$B$17521,$B42,Profile!$C$2:$C$17521,CK$8))*$C$9</f>
        <v>0</v>
      </c>
      <c r="CL42" s="162">
        <f>(SUMIFS(Profile!$E$2:$E$17521,Profile!$B$2:$B$17521,$B42,Profile!$C$2:$C$17521,CL$8))*$C$9</f>
        <v>0</v>
      </c>
      <c r="CM42" s="162">
        <f>(SUMIFS(Profile!$E$2:$E$17521,Profile!$B$2:$B$17521,$B42,Profile!$C$2:$C$17521,CM$8))*$C$9</f>
        <v>0</v>
      </c>
      <c r="CN42" s="162">
        <f>(SUMIFS(Profile!$E$2:$E$17521,Profile!$B$2:$B$17521,$B42,Profile!$C$2:$C$17521,CN$8))*$C$9</f>
        <v>0</v>
      </c>
      <c r="CO42" s="162">
        <f>(SUMIFS(Profile!$E$2:$E$17521,Profile!$B$2:$B$17521,$B42,Profile!$C$2:$C$17521,CO$8))*$C$9</f>
        <v>0</v>
      </c>
      <c r="CP42" s="162">
        <f>(SUMIFS(Profile!$E$2:$E$17521,Profile!$B$2:$B$17521,$B42,Profile!$C$2:$C$17521,CP$8))*$C$9</f>
        <v>0</v>
      </c>
      <c r="CQ42" s="162">
        <f>(SUMIFS(Profile!$E$2:$E$17521,Profile!$B$2:$B$17521,$B42,Profile!$C$2:$C$17521,CQ$8))*$C$9</f>
        <v>0</v>
      </c>
      <c r="CR42" s="162">
        <f>(SUMIFS(Profile!$E$2:$E$17521,Profile!$B$2:$B$17521,$B42,Profile!$C$2:$C$17521,CR$8))*$C$9</f>
        <v>0</v>
      </c>
      <c r="CS42" s="162">
        <f>(SUMIFS(Profile!$E$2:$E$17521,Profile!$B$2:$B$17521,$B42,Profile!$C$2:$C$17521,CS$8))*$C$9</f>
        <v>0</v>
      </c>
      <c r="CT42" s="162">
        <f>(SUMIFS(Profile!$E$2:$E$17521,Profile!$B$2:$B$17521,$B42,Profile!$C$2:$C$17521,CT$8))*$C$9</f>
        <v>0</v>
      </c>
      <c r="CU42" s="162">
        <f>(SUMIFS(Profile!$E$2:$E$17521,Profile!$B$2:$B$17521,$B42,Profile!$C$2:$C$17521,CU$8))*$C$9</f>
        <v>0</v>
      </c>
      <c r="CV42" s="162">
        <f>(SUMIFS(Profile!$E$2:$E$17521,Profile!$B$2:$B$17521,$B42,Profile!$C$2:$C$17521,CV$8))*$C$9</f>
        <v>0</v>
      </c>
      <c r="CW42" s="162">
        <f>(SUMIFS(Profile!$E$2:$E$17521,Profile!$B$2:$B$17521,$B42,Profile!$C$2:$C$17521,CW$8))*$C$9</f>
        <v>0</v>
      </c>
      <c r="CX42" s="162">
        <f t="shared" si="11"/>
        <v>0</v>
      </c>
      <c r="CY42" s="162">
        <f t="shared" ref="CY42:ET42" si="171">MAX(BB42-E42,0)</f>
        <v>0</v>
      </c>
      <c r="CZ42" s="162">
        <f t="shared" si="171"/>
        <v>0</v>
      </c>
      <c r="DA42" s="162">
        <f t="shared" si="171"/>
        <v>0</v>
      </c>
      <c r="DB42" s="162">
        <f t="shared" si="171"/>
        <v>0</v>
      </c>
      <c r="DC42" s="162">
        <f t="shared" si="171"/>
        <v>0</v>
      </c>
      <c r="DD42" s="162">
        <f t="shared" si="171"/>
        <v>0</v>
      </c>
      <c r="DE42" s="162">
        <f t="shared" si="171"/>
        <v>0</v>
      </c>
      <c r="DF42" s="162">
        <f t="shared" si="171"/>
        <v>0</v>
      </c>
      <c r="DG42" s="162">
        <f t="shared" si="171"/>
        <v>0</v>
      </c>
      <c r="DH42" s="162">
        <f t="shared" si="171"/>
        <v>0</v>
      </c>
      <c r="DI42" s="162">
        <f t="shared" si="171"/>
        <v>0</v>
      </c>
      <c r="DJ42" s="162">
        <f t="shared" si="171"/>
        <v>0</v>
      </c>
      <c r="DK42" s="162">
        <f t="shared" si="171"/>
        <v>0</v>
      </c>
      <c r="DL42" s="162">
        <f t="shared" si="171"/>
        <v>0</v>
      </c>
      <c r="DM42" s="162">
        <f t="shared" si="171"/>
        <v>0</v>
      </c>
      <c r="DN42" s="162">
        <f t="shared" si="171"/>
        <v>0</v>
      </c>
      <c r="DO42" s="162">
        <f t="shared" si="171"/>
        <v>0</v>
      </c>
      <c r="DP42" s="162">
        <f t="shared" si="171"/>
        <v>0</v>
      </c>
      <c r="DQ42" s="162">
        <f t="shared" si="171"/>
        <v>0</v>
      </c>
      <c r="DR42" s="162">
        <f t="shared" si="171"/>
        <v>0</v>
      </c>
      <c r="DS42" s="162">
        <f t="shared" si="171"/>
        <v>0</v>
      </c>
      <c r="DT42" s="162">
        <f t="shared" si="171"/>
        <v>0</v>
      </c>
      <c r="DU42" s="162">
        <f t="shared" si="171"/>
        <v>0</v>
      </c>
      <c r="DV42" s="162">
        <f t="shared" si="171"/>
        <v>0</v>
      </c>
      <c r="DW42" s="162">
        <f t="shared" si="171"/>
        <v>0</v>
      </c>
      <c r="DX42" s="162">
        <f t="shared" si="171"/>
        <v>0</v>
      </c>
      <c r="DY42" s="162">
        <f t="shared" si="171"/>
        <v>0</v>
      </c>
      <c r="DZ42" s="162">
        <f t="shared" si="171"/>
        <v>0</v>
      </c>
      <c r="EA42" s="162">
        <f t="shared" si="171"/>
        <v>0</v>
      </c>
      <c r="EB42" s="162">
        <f t="shared" si="171"/>
        <v>0</v>
      </c>
      <c r="EC42" s="162">
        <f t="shared" si="171"/>
        <v>0</v>
      </c>
      <c r="ED42" s="162">
        <f t="shared" si="171"/>
        <v>0</v>
      </c>
      <c r="EE42" s="162">
        <f t="shared" si="171"/>
        <v>0</v>
      </c>
      <c r="EF42" s="162">
        <f t="shared" si="171"/>
        <v>0</v>
      </c>
      <c r="EG42" s="162">
        <f t="shared" si="171"/>
        <v>0</v>
      </c>
      <c r="EH42" s="162">
        <f t="shared" si="171"/>
        <v>0</v>
      </c>
      <c r="EI42" s="162">
        <f t="shared" si="171"/>
        <v>0</v>
      </c>
      <c r="EJ42" s="162">
        <f t="shared" si="171"/>
        <v>0</v>
      </c>
      <c r="EK42" s="162">
        <f t="shared" si="171"/>
        <v>0</v>
      </c>
      <c r="EL42" s="162">
        <f t="shared" si="171"/>
        <v>0</v>
      </c>
      <c r="EM42" s="162">
        <f t="shared" si="171"/>
        <v>0</v>
      </c>
      <c r="EN42" s="162">
        <f t="shared" si="171"/>
        <v>0</v>
      </c>
      <c r="EO42" s="162">
        <f t="shared" si="171"/>
        <v>0</v>
      </c>
      <c r="EP42" s="162">
        <f t="shared" si="171"/>
        <v>0</v>
      </c>
      <c r="EQ42" s="162">
        <f t="shared" si="171"/>
        <v>0</v>
      </c>
      <c r="ER42" s="162">
        <f t="shared" si="171"/>
        <v>0</v>
      </c>
      <c r="ES42" s="162">
        <f t="shared" si="171"/>
        <v>0</v>
      </c>
      <c r="ET42" s="162">
        <f t="shared" si="171"/>
        <v>0</v>
      </c>
      <c r="EU42" s="162">
        <f t="shared" si="13"/>
        <v>0</v>
      </c>
      <c r="EV42" s="162">
        <f t="shared" ref="EV42:GQ42" si="172">BB42-CY42</f>
        <v>0</v>
      </c>
      <c r="EW42" s="162">
        <f t="shared" si="172"/>
        <v>0</v>
      </c>
      <c r="EX42" s="162">
        <f t="shared" si="172"/>
        <v>0</v>
      </c>
      <c r="EY42" s="162">
        <f t="shared" si="172"/>
        <v>0</v>
      </c>
      <c r="EZ42" s="162">
        <f t="shared" si="172"/>
        <v>0</v>
      </c>
      <c r="FA42" s="162">
        <f t="shared" si="172"/>
        <v>0</v>
      </c>
      <c r="FB42" s="162">
        <f t="shared" si="172"/>
        <v>0</v>
      </c>
      <c r="FC42" s="162">
        <f t="shared" si="172"/>
        <v>0</v>
      </c>
      <c r="FD42" s="162">
        <f t="shared" si="172"/>
        <v>0</v>
      </c>
      <c r="FE42" s="162">
        <f t="shared" si="172"/>
        <v>0</v>
      </c>
      <c r="FF42" s="162">
        <f t="shared" si="172"/>
        <v>0</v>
      </c>
      <c r="FG42" s="162">
        <f t="shared" si="172"/>
        <v>0</v>
      </c>
      <c r="FH42" s="162">
        <f t="shared" si="172"/>
        <v>0</v>
      </c>
      <c r="FI42" s="162">
        <f t="shared" si="172"/>
        <v>0</v>
      </c>
      <c r="FJ42" s="162">
        <f t="shared" si="172"/>
        <v>0</v>
      </c>
      <c r="FK42" s="162">
        <f t="shared" si="172"/>
        <v>0</v>
      </c>
      <c r="FL42" s="162">
        <f t="shared" si="172"/>
        <v>0</v>
      </c>
      <c r="FM42" s="162">
        <f t="shared" si="172"/>
        <v>0</v>
      </c>
      <c r="FN42" s="162">
        <f t="shared" si="172"/>
        <v>0</v>
      </c>
      <c r="FO42" s="162">
        <f t="shared" si="172"/>
        <v>0</v>
      </c>
      <c r="FP42" s="162">
        <f t="shared" si="172"/>
        <v>0</v>
      </c>
      <c r="FQ42" s="162">
        <f t="shared" si="172"/>
        <v>0</v>
      </c>
      <c r="FR42" s="162">
        <f t="shared" si="172"/>
        <v>0</v>
      </c>
      <c r="FS42" s="162">
        <f t="shared" si="172"/>
        <v>0</v>
      </c>
      <c r="FT42" s="162">
        <f t="shared" si="172"/>
        <v>0</v>
      </c>
      <c r="FU42" s="162">
        <f t="shared" si="172"/>
        <v>0</v>
      </c>
      <c r="FV42" s="162">
        <f t="shared" si="172"/>
        <v>0</v>
      </c>
      <c r="FW42" s="162">
        <f t="shared" si="172"/>
        <v>0</v>
      </c>
      <c r="FX42" s="162">
        <f t="shared" si="172"/>
        <v>0</v>
      </c>
      <c r="FY42" s="162">
        <f t="shared" si="172"/>
        <v>0</v>
      </c>
      <c r="FZ42" s="162">
        <f t="shared" si="172"/>
        <v>0</v>
      </c>
      <c r="GA42" s="162">
        <f t="shared" si="172"/>
        <v>0</v>
      </c>
      <c r="GB42" s="162">
        <f t="shared" si="172"/>
        <v>0</v>
      </c>
      <c r="GC42" s="162">
        <f t="shared" si="172"/>
        <v>0</v>
      </c>
      <c r="GD42" s="162">
        <f t="shared" si="172"/>
        <v>0</v>
      </c>
      <c r="GE42" s="162">
        <f t="shared" si="172"/>
        <v>0</v>
      </c>
      <c r="GF42" s="162">
        <f t="shared" si="172"/>
        <v>0</v>
      </c>
      <c r="GG42" s="162">
        <f t="shared" si="172"/>
        <v>0</v>
      </c>
      <c r="GH42" s="162">
        <f t="shared" si="172"/>
        <v>0</v>
      </c>
      <c r="GI42" s="162">
        <f t="shared" si="172"/>
        <v>0</v>
      </c>
      <c r="GJ42" s="162">
        <f t="shared" si="172"/>
        <v>0</v>
      </c>
      <c r="GK42" s="162">
        <f t="shared" si="172"/>
        <v>0</v>
      </c>
      <c r="GL42" s="162">
        <f t="shared" si="172"/>
        <v>0</v>
      </c>
      <c r="GM42" s="162">
        <f t="shared" si="172"/>
        <v>0</v>
      </c>
      <c r="GN42" s="162">
        <f t="shared" si="172"/>
        <v>0</v>
      </c>
      <c r="GO42" s="162">
        <f t="shared" si="172"/>
        <v>0</v>
      </c>
      <c r="GP42" s="162">
        <f t="shared" si="172"/>
        <v>0</v>
      </c>
      <c r="GQ42" s="162">
        <f t="shared" si="172"/>
        <v>0</v>
      </c>
      <c r="GR42" s="162">
        <f t="shared" si="15"/>
        <v>0</v>
      </c>
      <c r="GS42" s="162">
        <f t="shared" ref="GS42:IN42" si="173">E42-EV42</f>
        <v>0</v>
      </c>
      <c r="GT42" s="162">
        <f t="shared" si="173"/>
        <v>0</v>
      </c>
      <c r="GU42" s="162">
        <f t="shared" si="173"/>
        <v>0</v>
      </c>
      <c r="GV42" s="162">
        <f t="shared" si="173"/>
        <v>0</v>
      </c>
      <c r="GW42" s="162">
        <f t="shared" si="173"/>
        <v>0</v>
      </c>
      <c r="GX42" s="162">
        <f t="shared" si="173"/>
        <v>0</v>
      </c>
      <c r="GY42" s="162">
        <f t="shared" si="173"/>
        <v>0</v>
      </c>
      <c r="GZ42" s="162">
        <f t="shared" si="173"/>
        <v>0</v>
      </c>
      <c r="HA42" s="162">
        <f t="shared" si="173"/>
        <v>0</v>
      </c>
      <c r="HB42" s="162">
        <f t="shared" si="173"/>
        <v>0</v>
      </c>
      <c r="HC42" s="162">
        <f t="shared" si="173"/>
        <v>0</v>
      </c>
      <c r="HD42" s="162">
        <f t="shared" si="173"/>
        <v>0</v>
      </c>
      <c r="HE42" s="162">
        <f t="shared" si="173"/>
        <v>0</v>
      </c>
      <c r="HF42" s="162">
        <f t="shared" si="173"/>
        <v>0</v>
      </c>
      <c r="HG42" s="162">
        <f t="shared" si="173"/>
        <v>0</v>
      </c>
      <c r="HH42" s="162">
        <f t="shared" si="173"/>
        <v>0</v>
      </c>
      <c r="HI42" s="162">
        <f t="shared" si="173"/>
        <v>0</v>
      </c>
      <c r="HJ42" s="162">
        <f t="shared" si="173"/>
        <v>0</v>
      </c>
      <c r="HK42" s="162">
        <f t="shared" si="173"/>
        <v>0</v>
      </c>
      <c r="HL42" s="162">
        <f t="shared" si="173"/>
        <v>0</v>
      </c>
      <c r="HM42" s="162">
        <f t="shared" si="173"/>
        <v>0</v>
      </c>
      <c r="HN42" s="162">
        <f t="shared" si="173"/>
        <v>0</v>
      </c>
      <c r="HO42" s="162">
        <f t="shared" si="173"/>
        <v>0</v>
      </c>
      <c r="HP42" s="162">
        <f t="shared" si="173"/>
        <v>0</v>
      </c>
      <c r="HQ42" s="162">
        <f t="shared" si="173"/>
        <v>0</v>
      </c>
      <c r="HR42" s="162">
        <f t="shared" si="173"/>
        <v>0</v>
      </c>
      <c r="HS42" s="162">
        <f t="shared" si="173"/>
        <v>0</v>
      </c>
      <c r="HT42" s="162">
        <f t="shared" si="173"/>
        <v>0</v>
      </c>
      <c r="HU42" s="162">
        <f t="shared" si="173"/>
        <v>0</v>
      </c>
      <c r="HV42" s="162">
        <f t="shared" si="173"/>
        <v>0</v>
      </c>
      <c r="HW42" s="162">
        <f t="shared" si="173"/>
        <v>0</v>
      </c>
      <c r="HX42" s="162">
        <f t="shared" si="173"/>
        <v>0</v>
      </c>
      <c r="HY42" s="162">
        <f t="shared" si="173"/>
        <v>0</v>
      </c>
      <c r="HZ42" s="162">
        <f t="shared" si="173"/>
        <v>0</v>
      </c>
      <c r="IA42" s="162">
        <f t="shared" si="173"/>
        <v>0</v>
      </c>
      <c r="IB42" s="162">
        <f t="shared" si="173"/>
        <v>0</v>
      </c>
      <c r="IC42" s="162">
        <f t="shared" si="173"/>
        <v>0</v>
      </c>
      <c r="ID42" s="162">
        <f t="shared" si="173"/>
        <v>0</v>
      </c>
      <c r="IE42" s="162">
        <f t="shared" si="173"/>
        <v>0</v>
      </c>
      <c r="IF42" s="162">
        <f t="shared" si="173"/>
        <v>0</v>
      </c>
      <c r="IG42" s="162">
        <f t="shared" si="173"/>
        <v>0</v>
      </c>
      <c r="IH42" s="162">
        <f t="shared" si="173"/>
        <v>0</v>
      </c>
      <c r="II42" s="162">
        <f t="shared" si="173"/>
        <v>0</v>
      </c>
      <c r="IJ42" s="162">
        <f t="shared" si="173"/>
        <v>0</v>
      </c>
      <c r="IK42" s="162">
        <f t="shared" si="173"/>
        <v>0</v>
      </c>
      <c r="IL42" s="162">
        <f t="shared" si="173"/>
        <v>0</v>
      </c>
      <c r="IM42" s="162">
        <f t="shared" si="173"/>
        <v>0</v>
      </c>
      <c r="IN42" s="162">
        <f t="shared" si="173"/>
        <v>0</v>
      </c>
      <c r="IO42" s="162">
        <f t="shared" si="17"/>
        <v>0</v>
      </c>
      <c r="IP42" s="162">
        <f t="shared" si="23"/>
        <v>0</v>
      </c>
      <c r="IQ42" s="162">
        <f t="shared" ref="IQ42:KK42" si="174">MAX((MIN(CZ42+IP42,$IO$7))-GT42,0)</f>
        <v>0</v>
      </c>
      <c r="IR42" s="162">
        <f t="shared" si="174"/>
        <v>0</v>
      </c>
      <c r="IS42" s="162">
        <f t="shared" si="174"/>
        <v>0</v>
      </c>
      <c r="IT42" s="162">
        <f t="shared" si="174"/>
        <v>0</v>
      </c>
      <c r="IU42" s="162">
        <f t="shared" si="174"/>
        <v>0</v>
      </c>
      <c r="IV42" s="162">
        <f t="shared" si="174"/>
        <v>0</v>
      </c>
      <c r="IW42" s="162">
        <f t="shared" si="174"/>
        <v>0</v>
      </c>
      <c r="IX42" s="162">
        <f t="shared" si="174"/>
        <v>0</v>
      </c>
      <c r="IY42" s="162">
        <f t="shared" si="174"/>
        <v>0</v>
      </c>
      <c r="IZ42" s="162">
        <f t="shared" si="174"/>
        <v>0</v>
      </c>
      <c r="JA42" s="162">
        <f t="shared" si="174"/>
        <v>0</v>
      </c>
      <c r="JB42" s="162">
        <f t="shared" si="174"/>
        <v>0</v>
      </c>
      <c r="JC42" s="162">
        <f t="shared" si="174"/>
        <v>0</v>
      </c>
      <c r="JD42" s="162">
        <f t="shared" si="174"/>
        <v>0</v>
      </c>
      <c r="JE42" s="162">
        <f t="shared" si="174"/>
        <v>0</v>
      </c>
      <c r="JF42" s="162">
        <f t="shared" si="174"/>
        <v>0</v>
      </c>
      <c r="JG42" s="162">
        <f t="shared" si="174"/>
        <v>0</v>
      </c>
      <c r="JH42" s="162">
        <f t="shared" si="174"/>
        <v>0</v>
      </c>
      <c r="JI42" s="162">
        <f t="shared" si="174"/>
        <v>0</v>
      </c>
      <c r="JJ42" s="162">
        <f t="shared" si="174"/>
        <v>0</v>
      </c>
      <c r="JK42" s="162">
        <f t="shared" si="174"/>
        <v>0</v>
      </c>
      <c r="JL42" s="162">
        <f t="shared" si="174"/>
        <v>0</v>
      </c>
      <c r="JM42" s="162">
        <f t="shared" si="174"/>
        <v>0</v>
      </c>
      <c r="JN42" s="162">
        <f t="shared" si="174"/>
        <v>0</v>
      </c>
      <c r="JO42" s="162">
        <f t="shared" si="174"/>
        <v>0</v>
      </c>
      <c r="JP42" s="162">
        <f t="shared" si="174"/>
        <v>0</v>
      </c>
      <c r="JQ42" s="162">
        <f t="shared" si="174"/>
        <v>0</v>
      </c>
      <c r="JR42" s="162">
        <f t="shared" si="174"/>
        <v>0</v>
      </c>
      <c r="JS42" s="162">
        <f t="shared" si="174"/>
        <v>0</v>
      </c>
      <c r="JT42" s="162">
        <f t="shared" si="174"/>
        <v>0</v>
      </c>
      <c r="JU42" s="162">
        <f t="shared" si="174"/>
        <v>0</v>
      </c>
      <c r="JV42" s="162">
        <f t="shared" si="174"/>
        <v>0</v>
      </c>
      <c r="JW42" s="162">
        <f t="shared" si="174"/>
        <v>0</v>
      </c>
      <c r="JX42" s="162">
        <f t="shared" si="174"/>
        <v>0</v>
      </c>
      <c r="JY42" s="162">
        <f t="shared" si="174"/>
        <v>0</v>
      </c>
      <c r="JZ42" s="162">
        <f t="shared" si="174"/>
        <v>0</v>
      </c>
      <c r="KA42" s="162">
        <f t="shared" si="174"/>
        <v>0</v>
      </c>
      <c r="KB42" s="162">
        <f t="shared" si="174"/>
        <v>0</v>
      </c>
      <c r="KC42" s="162">
        <f t="shared" si="174"/>
        <v>0</v>
      </c>
      <c r="KD42" s="162">
        <f t="shared" si="174"/>
        <v>0</v>
      </c>
      <c r="KE42" s="162">
        <f t="shared" si="174"/>
        <v>0</v>
      </c>
      <c r="KF42" s="162">
        <f t="shared" si="174"/>
        <v>0</v>
      </c>
      <c r="KG42" s="162">
        <f t="shared" si="174"/>
        <v>0</v>
      </c>
      <c r="KH42" s="162">
        <f t="shared" si="174"/>
        <v>0</v>
      </c>
      <c r="KI42" s="162">
        <f t="shared" si="174"/>
        <v>0</v>
      </c>
      <c r="KJ42" s="162">
        <f t="shared" si="174"/>
        <v>0</v>
      </c>
      <c r="KK42" s="162">
        <f t="shared" si="174"/>
        <v>0</v>
      </c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</row>
    <row r="43" ht="14.25" customHeight="1" spans="1:326" x14ac:dyDescent="0.25">
      <c r="A43" s="1">
        <v>2</v>
      </c>
      <c r="B43" s="1">
        <f t="shared" ref="B43:C43" si="175">B42+1</f>
        <v>33</v>
      </c>
      <c r="C43" s="232">
        <f t="shared" si="175"/>
        <v>43498</v>
      </c>
      <c r="D43" s="162">
        <f t="shared" si="9"/>
        <v>0</v>
      </c>
      <c r="E43" s="162">
        <f>(SUMIFS(Profile!$F$2:$F$17521,Profile!$B$2:$B$17521,$B43,Profile!$C$2:$C$17521,E$8))*$C$6</f>
        <v>0</v>
      </c>
      <c r="F43" s="162">
        <f>(SUMIFS(Profile!$F$2:$F$17521,Profile!$B$2:$B$17521,$B43,Profile!$C$2:$C$17521,F$8))*$C$6</f>
        <v>0</v>
      </c>
      <c r="G43" s="162">
        <f>(SUMIFS(Profile!$F$2:$F$17521,Profile!$B$2:$B$17521,$B43,Profile!$C$2:$C$17521,G$8))*$C$6</f>
        <v>0</v>
      </c>
      <c r="H43" s="162">
        <f>(SUMIFS(Profile!$F$2:$F$17521,Profile!$B$2:$B$17521,$B43,Profile!$C$2:$C$17521,H$8))*$C$6</f>
        <v>0</v>
      </c>
      <c r="I43" s="162">
        <f>(SUMIFS(Profile!$F$2:$F$17521,Profile!$B$2:$B$17521,$B43,Profile!$C$2:$C$17521,I$8))*$C$6</f>
        <v>0</v>
      </c>
      <c r="J43" s="162">
        <f>(SUMIFS(Profile!$F$2:$F$17521,Profile!$B$2:$B$17521,$B43,Profile!$C$2:$C$17521,J$8))*$C$6</f>
        <v>0</v>
      </c>
      <c r="K43" s="162">
        <f>(SUMIFS(Profile!$F$2:$F$17521,Profile!$B$2:$B$17521,$B43,Profile!$C$2:$C$17521,K$8))*$C$6</f>
        <v>0</v>
      </c>
      <c r="L43" s="162">
        <f>(SUMIFS(Profile!$F$2:$F$17521,Profile!$B$2:$B$17521,$B43,Profile!$C$2:$C$17521,L$8))*$C$6</f>
        <v>0</v>
      </c>
      <c r="M43" s="162">
        <f>(SUMIFS(Profile!$F$2:$F$17521,Profile!$B$2:$B$17521,$B43,Profile!$C$2:$C$17521,M$8))*$C$6</f>
        <v>0</v>
      </c>
      <c r="N43" s="162">
        <f>(SUMIFS(Profile!$F$2:$F$17521,Profile!$B$2:$B$17521,$B43,Profile!$C$2:$C$17521,N$8))*$C$6</f>
        <v>0</v>
      </c>
      <c r="O43" s="162">
        <f>(SUMIFS(Profile!$F$2:$F$17521,Profile!$B$2:$B$17521,$B43,Profile!$C$2:$C$17521,O$8))*$C$6</f>
        <v>0</v>
      </c>
      <c r="P43" s="162">
        <f>(SUMIFS(Profile!$F$2:$F$17521,Profile!$B$2:$B$17521,$B43,Profile!$C$2:$C$17521,P$8))*$C$6</f>
        <v>0</v>
      </c>
      <c r="Q43" s="162">
        <f>(SUMIFS(Profile!$F$2:$F$17521,Profile!$B$2:$B$17521,$B43,Profile!$C$2:$C$17521,Q$8))*$C$6</f>
        <v>0</v>
      </c>
      <c r="R43" s="162">
        <f>(SUMIFS(Profile!$F$2:$F$17521,Profile!$B$2:$B$17521,$B43,Profile!$C$2:$C$17521,R$8))*$C$6</f>
        <v>0</v>
      </c>
      <c r="S43" s="162">
        <f>(SUMIFS(Profile!$F$2:$F$17521,Profile!$B$2:$B$17521,$B43,Profile!$C$2:$C$17521,S$8))*$C$6</f>
        <v>0</v>
      </c>
      <c r="T43" s="162">
        <f>(SUMIFS(Profile!$F$2:$F$17521,Profile!$B$2:$B$17521,$B43,Profile!$C$2:$C$17521,T$8))*$C$6</f>
        <v>0</v>
      </c>
      <c r="U43" s="162">
        <f>(SUMIFS(Profile!$F$2:$F$17521,Profile!$B$2:$B$17521,$B43,Profile!$C$2:$C$17521,U$8))*$C$6</f>
        <v>0</v>
      </c>
      <c r="V43" s="162">
        <f>(SUMIFS(Profile!$F$2:$F$17521,Profile!$B$2:$B$17521,$B43,Profile!$C$2:$C$17521,V$8))*$C$6</f>
        <v>0</v>
      </c>
      <c r="W43" s="162">
        <f>(SUMIFS(Profile!$F$2:$F$17521,Profile!$B$2:$B$17521,$B43,Profile!$C$2:$C$17521,W$8))*$C$6</f>
        <v>0</v>
      </c>
      <c r="X43" s="162">
        <f>(SUMIFS(Profile!$F$2:$F$17521,Profile!$B$2:$B$17521,$B43,Profile!$C$2:$C$17521,X$8))*$C$6</f>
        <v>0</v>
      </c>
      <c r="Y43" s="162">
        <f>(SUMIFS(Profile!$F$2:$F$17521,Profile!$B$2:$B$17521,$B43,Profile!$C$2:$C$17521,Y$8))*$C$6</f>
        <v>0</v>
      </c>
      <c r="Z43" s="162">
        <f>(SUMIFS(Profile!$F$2:$F$17521,Profile!$B$2:$B$17521,$B43,Profile!$C$2:$C$17521,Z$8))*$C$6</f>
        <v>0</v>
      </c>
      <c r="AA43" s="162">
        <f>(SUMIFS(Profile!$F$2:$F$17521,Profile!$B$2:$B$17521,$B43,Profile!$C$2:$C$17521,AA$8))*$C$6</f>
        <v>0</v>
      </c>
      <c r="AB43" s="162">
        <f>(SUMIFS(Profile!$F$2:$F$17521,Profile!$B$2:$B$17521,$B43,Profile!$C$2:$C$17521,AB$8))*$C$6</f>
        <v>0</v>
      </c>
      <c r="AC43" s="162">
        <f>(SUMIFS(Profile!$F$2:$F$17521,Profile!$B$2:$B$17521,$B43,Profile!$C$2:$C$17521,AC$8))*$C$6</f>
        <v>0</v>
      </c>
      <c r="AD43" s="162">
        <f>(SUMIFS(Profile!$F$2:$F$17521,Profile!$B$2:$B$17521,$B43,Profile!$C$2:$C$17521,AD$8))*$C$6</f>
        <v>0</v>
      </c>
      <c r="AE43" s="162">
        <f>(SUMIFS(Profile!$F$2:$F$17521,Profile!$B$2:$B$17521,$B43,Profile!$C$2:$C$17521,AE$8))*$C$6</f>
        <v>0</v>
      </c>
      <c r="AF43" s="162">
        <f>(SUMIFS(Profile!$F$2:$F$17521,Profile!$B$2:$B$17521,$B43,Profile!$C$2:$C$17521,AF$8))*$C$6</f>
        <v>0</v>
      </c>
      <c r="AG43" s="162">
        <f>(SUMIFS(Profile!$F$2:$F$17521,Profile!$B$2:$B$17521,$B43,Profile!$C$2:$C$17521,AG$8))*$C$6</f>
        <v>0</v>
      </c>
      <c r="AH43" s="162">
        <f>(SUMIFS(Profile!$F$2:$F$17521,Profile!$B$2:$B$17521,$B43,Profile!$C$2:$C$17521,AH$8))*$C$6</f>
        <v>0</v>
      </c>
      <c r="AI43" s="162">
        <f>(SUMIFS(Profile!$F$2:$F$17521,Profile!$B$2:$B$17521,$B43,Profile!$C$2:$C$17521,AI$8))*$C$6</f>
        <v>0</v>
      </c>
      <c r="AJ43" s="162">
        <f>(SUMIFS(Profile!$F$2:$F$17521,Profile!$B$2:$B$17521,$B43,Profile!$C$2:$C$17521,AJ$8))*$C$6</f>
        <v>0</v>
      </c>
      <c r="AK43" s="162">
        <f>(SUMIFS(Profile!$F$2:$F$17521,Profile!$B$2:$B$17521,$B43,Profile!$C$2:$C$17521,AK$8))*$C$6</f>
        <v>0</v>
      </c>
      <c r="AL43" s="162">
        <f>(SUMIFS(Profile!$F$2:$F$17521,Profile!$B$2:$B$17521,$B43,Profile!$C$2:$C$17521,AL$8))*$C$6</f>
        <v>0</v>
      </c>
      <c r="AM43" s="162">
        <f>(SUMIFS(Profile!$F$2:$F$17521,Profile!$B$2:$B$17521,$B43,Profile!$C$2:$C$17521,AM$8))*$C$6</f>
        <v>0</v>
      </c>
      <c r="AN43" s="162">
        <f>(SUMIFS(Profile!$F$2:$F$17521,Profile!$B$2:$B$17521,$B43,Profile!$C$2:$C$17521,AN$8))*$C$6</f>
        <v>0</v>
      </c>
      <c r="AO43" s="162">
        <f>(SUMIFS(Profile!$F$2:$F$17521,Profile!$B$2:$B$17521,$B43,Profile!$C$2:$C$17521,AO$8))*$C$6</f>
        <v>0</v>
      </c>
      <c r="AP43" s="162">
        <f>(SUMIFS(Profile!$F$2:$F$17521,Profile!$B$2:$B$17521,$B43,Profile!$C$2:$C$17521,AP$8))*$C$6</f>
        <v>0</v>
      </c>
      <c r="AQ43" s="162">
        <f>(SUMIFS(Profile!$F$2:$F$17521,Profile!$B$2:$B$17521,$B43,Profile!$C$2:$C$17521,AQ$8))*$C$6</f>
        <v>0</v>
      </c>
      <c r="AR43" s="162">
        <f>(SUMIFS(Profile!$F$2:$F$17521,Profile!$B$2:$B$17521,$B43,Profile!$C$2:$C$17521,AR$8))*$C$6</f>
        <v>0</v>
      </c>
      <c r="AS43" s="162">
        <f>(SUMIFS(Profile!$F$2:$F$17521,Profile!$B$2:$B$17521,$B43,Profile!$C$2:$C$17521,AS$8))*$C$6</f>
        <v>0</v>
      </c>
      <c r="AT43" s="162">
        <f>(SUMIFS(Profile!$F$2:$F$17521,Profile!$B$2:$B$17521,$B43,Profile!$C$2:$C$17521,AT$8))*$C$6</f>
        <v>0</v>
      </c>
      <c r="AU43" s="162">
        <f>(SUMIFS(Profile!$F$2:$F$17521,Profile!$B$2:$B$17521,$B43,Profile!$C$2:$C$17521,AU$8))*$C$6</f>
        <v>0</v>
      </c>
      <c r="AV43" s="162">
        <f>(SUMIFS(Profile!$F$2:$F$17521,Profile!$B$2:$B$17521,$B43,Profile!$C$2:$C$17521,AV$8))*$C$6</f>
        <v>0</v>
      </c>
      <c r="AW43" s="162">
        <f>(SUMIFS(Profile!$F$2:$F$17521,Profile!$B$2:$B$17521,$B43,Profile!$C$2:$C$17521,AW$8))*$C$6</f>
        <v>0</v>
      </c>
      <c r="AX43" s="162">
        <f>(SUMIFS(Profile!$F$2:$F$17521,Profile!$B$2:$B$17521,$B43,Profile!$C$2:$C$17521,AX$8))*$C$6</f>
        <v>0</v>
      </c>
      <c r="AY43" s="162">
        <f>(SUMIFS(Profile!$F$2:$F$17521,Profile!$B$2:$B$17521,$B43,Profile!$C$2:$C$17521,AY$8))*$C$6</f>
        <v>0</v>
      </c>
      <c r="AZ43" s="162">
        <f>(SUMIFS(Profile!$F$2:$F$17521,Profile!$B$2:$B$17521,$B43,Profile!$C$2:$C$17521,AZ$8))*$C$6</f>
        <v>0</v>
      </c>
      <c r="BA43" s="162">
        <f t="shared" si="10"/>
        <v>0</v>
      </c>
      <c r="BB43" s="162">
        <f>(SUMIFS(Profile!$E$2:$E$17521,Profile!$B$2:$B$17521,$B43,Profile!$C$2:$C$17521,BB$8))*$C$9</f>
        <v>0</v>
      </c>
      <c r="BC43" s="162">
        <f>(SUMIFS(Profile!$E$2:$E$17521,Profile!$B$2:$B$17521,$B43,Profile!$C$2:$C$17521,BC$8))*$C$9</f>
        <v>0</v>
      </c>
      <c r="BD43" s="162">
        <f>(SUMIFS(Profile!$E$2:$E$17521,Profile!$B$2:$B$17521,$B43,Profile!$C$2:$C$17521,BD$8))*$C$9</f>
        <v>0</v>
      </c>
      <c r="BE43" s="162">
        <f>(SUMIFS(Profile!$E$2:$E$17521,Profile!$B$2:$B$17521,$B43,Profile!$C$2:$C$17521,BE$8))*$C$9</f>
        <v>0</v>
      </c>
      <c r="BF43" s="162">
        <f>(SUMIFS(Profile!$E$2:$E$17521,Profile!$B$2:$B$17521,$B43,Profile!$C$2:$C$17521,BF$8))*$C$9</f>
        <v>0</v>
      </c>
      <c r="BG43" s="162">
        <f>(SUMIFS(Profile!$E$2:$E$17521,Profile!$B$2:$B$17521,$B43,Profile!$C$2:$C$17521,BG$8))*$C$9</f>
        <v>0</v>
      </c>
      <c r="BH43" s="162">
        <f>(SUMIFS(Profile!$E$2:$E$17521,Profile!$B$2:$B$17521,$B43,Profile!$C$2:$C$17521,BH$8))*$C$9</f>
        <v>0</v>
      </c>
      <c r="BI43" s="162">
        <f>(SUMIFS(Profile!$E$2:$E$17521,Profile!$B$2:$B$17521,$B43,Profile!$C$2:$C$17521,BI$8))*$C$9</f>
        <v>0</v>
      </c>
      <c r="BJ43" s="162">
        <f>(SUMIFS(Profile!$E$2:$E$17521,Profile!$B$2:$B$17521,$B43,Profile!$C$2:$C$17521,BJ$8))*$C$9</f>
        <v>0</v>
      </c>
      <c r="BK43" s="162">
        <f>(SUMIFS(Profile!$E$2:$E$17521,Profile!$B$2:$B$17521,$B43,Profile!$C$2:$C$17521,BK$8))*$C$9</f>
        <v>0</v>
      </c>
      <c r="BL43" s="162">
        <f>(SUMIFS(Profile!$E$2:$E$17521,Profile!$B$2:$B$17521,$B43,Profile!$C$2:$C$17521,BL$8))*$C$9</f>
        <v>0</v>
      </c>
      <c r="BM43" s="162">
        <f>(SUMIFS(Profile!$E$2:$E$17521,Profile!$B$2:$B$17521,$B43,Profile!$C$2:$C$17521,BM$8))*$C$9</f>
        <v>0</v>
      </c>
      <c r="BN43" s="162">
        <f>(SUMIFS(Profile!$E$2:$E$17521,Profile!$B$2:$B$17521,$B43,Profile!$C$2:$C$17521,BN$8))*$C$9</f>
        <v>0</v>
      </c>
      <c r="BO43" s="162">
        <f>(SUMIFS(Profile!$E$2:$E$17521,Profile!$B$2:$B$17521,$B43,Profile!$C$2:$C$17521,BO$8))*$C$9</f>
        <v>0</v>
      </c>
      <c r="BP43" s="162">
        <f>(SUMIFS(Profile!$E$2:$E$17521,Profile!$B$2:$B$17521,$B43,Profile!$C$2:$C$17521,BP$8))*$C$9</f>
        <v>0</v>
      </c>
      <c r="BQ43" s="162">
        <f>(SUMIFS(Profile!$E$2:$E$17521,Profile!$B$2:$B$17521,$B43,Profile!$C$2:$C$17521,BQ$8))*$C$9</f>
        <v>0</v>
      </c>
      <c r="BR43" s="162">
        <f>(SUMIFS(Profile!$E$2:$E$17521,Profile!$B$2:$B$17521,$B43,Profile!$C$2:$C$17521,BR$8))*$C$9</f>
        <v>0</v>
      </c>
      <c r="BS43" s="162">
        <f>(SUMIFS(Profile!$E$2:$E$17521,Profile!$B$2:$B$17521,$B43,Profile!$C$2:$C$17521,BS$8))*$C$9</f>
        <v>0</v>
      </c>
      <c r="BT43" s="162">
        <f>(SUMIFS(Profile!$E$2:$E$17521,Profile!$B$2:$B$17521,$B43,Profile!$C$2:$C$17521,BT$8))*$C$9</f>
        <v>0</v>
      </c>
      <c r="BU43" s="162">
        <f>(SUMIFS(Profile!$E$2:$E$17521,Profile!$B$2:$B$17521,$B43,Profile!$C$2:$C$17521,BU$8))*$C$9</f>
        <v>0</v>
      </c>
      <c r="BV43" s="162">
        <f>(SUMIFS(Profile!$E$2:$E$17521,Profile!$B$2:$B$17521,$B43,Profile!$C$2:$C$17521,BV$8))*$C$9</f>
        <v>0</v>
      </c>
      <c r="BW43" s="162">
        <f>(SUMIFS(Profile!$E$2:$E$17521,Profile!$B$2:$B$17521,$B43,Profile!$C$2:$C$17521,BW$8))*$C$9</f>
        <v>0</v>
      </c>
      <c r="BX43" s="162">
        <f>(SUMIFS(Profile!$E$2:$E$17521,Profile!$B$2:$B$17521,$B43,Profile!$C$2:$C$17521,BX$8))*$C$9</f>
        <v>0</v>
      </c>
      <c r="BY43" s="162">
        <f>(SUMIFS(Profile!$E$2:$E$17521,Profile!$B$2:$B$17521,$B43,Profile!$C$2:$C$17521,BY$8))*$C$9</f>
        <v>0</v>
      </c>
      <c r="BZ43" s="162">
        <f>(SUMIFS(Profile!$E$2:$E$17521,Profile!$B$2:$B$17521,$B43,Profile!$C$2:$C$17521,BZ$8))*$C$9</f>
        <v>0</v>
      </c>
      <c r="CA43" s="162">
        <f>(SUMIFS(Profile!$E$2:$E$17521,Profile!$B$2:$B$17521,$B43,Profile!$C$2:$C$17521,CA$8))*$C$9</f>
        <v>0</v>
      </c>
      <c r="CB43" s="162">
        <f>(SUMIFS(Profile!$E$2:$E$17521,Profile!$B$2:$B$17521,$B43,Profile!$C$2:$C$17521,CB$8))*$C$9</f>
        <v>0</v>
      </c>
      <c r="CC43" s="162">
        <f>(SUMIFS(Profile!$E$2:$E$17521,Profile!$B$2:$B$17521,$B43,Profile!$C$2:$C$17521,CC$8))*$C$9</f>
        <v>0</v>
      </c>
      <c r="CD43" s="162">
        <f>(SUMIFS(Profile!$E$2:$E$17521,Profile!$B$2:$B$17521,$B43,Profile!$C$2:$C$17521,CD$8))*$C$9</f>
        <v>0</v>
      </c>
      <c r="CE43" s="162">
        <f>(SUMIFS(Profile!$E$2:$E$17521,Profile!$B$2:$B$17521,$B43,Profile!$C$2:$C$17521,CE$8))*$C$9</f>
        <v>0</v>
      </c>
      <c r="CF43" s="162">
        <f>(SUMIFS(Profile!$E$2:$E$17521,Profile!$B$2:$B$17521,$B43,Profile!$C$2:$C$17521,CF$8))*$C$9</f>
        <v>0</v>
      </c>
      <c r="CG43" s="162">
        <f>(SUMIFS(Profile!$E$2:$E$17521,Profile!$B$2:$B$17521,$B43,Profile!$C$2:$C$17521,CG$8))*$C$9</f>
        <v>0</v>
      </c>
      <c r="CH43" s="162">
        <f>(SUMIFS(Profile!$E$2:$E$17521,Profile!$B$2:$B$17521,$B43,Profile!$C$2:$C$17521,CH$8))*$C$9</f>
        <v>0</v>
      </c>
      <c r="CI43" s="162">
        <f>(SUMIFS(Profile!$E$2:$E$17521,Profile!$B$2:$B$17521,$B43,Profile!$C$2:$C$17521,CI$8))*$C$9</f>
        <v>0</v>
      </c>
      <c r="CJ43" s="162">
        <f>(SUMIFS(Profile!$E$2:$E$17521,Profile!$B$2:$B$17521,$B43,Profile!$C$2:$C$17521,CJ$8))*$C$9</f>
        <v>0</v>
      </c>
      <c r="CK43" s="162">
        <f>(SUMIFS(Profile!$E$2:$E$17521,Profile!$B$2:$B$17521,$B43,Profile!$C$2:$C$17521,CK$8))*$C$9</f>
        <v>0</v>
      </c>
      <c r="CL43" s="162">
        <f>(SUMIFS(Profile!$E$2:$E$17521,Profile!$B$2:$B$17521,$B43,Profile!$C$2:$C$17521,CL$8))*$C$9</f>
        <v>0</v>
      </c>
      <c r="CM43" s="162">
        <f>(SUMIFS(Profile!$E$2:$E$17521,Profile!$B$2:$B$17521,$B43,Profile!$C$2:$C$17521,CM$8))*$C$9</f>
        <v>0</v>
      </c>
      <c r="CN43" s="162">
        <f>(SUMIFS(Profile!$E$2:$E$17521,Profile!$B$2:$B$17521,$B43,Profile!$C$2:$C$17521,CN$8))*$C$9</f>
        <v>0</v>
      </c>
      <c r="CO43" s="162">
        <f>(SUMIFS(Profile!$E$2:$E$17521,Profile!$B$2:$B$17521,$B43,Profile!$C$2:$C$17521,CO$8))*$C$9</f>
        <v>0</v>
      </c>
      <c r="CP43" s="162">
        <f>(SUMIFS(Profile!$E$2:$E$17521,Profile!$B$2:$B$17521,$B43,Profile!$C$2:$C$17521,CP$8))*$C$9</f>
        <v>0</v>
      </c>
      <c r="CQ43" s="162">
        <f>(SUMIFS(Profile!$E$2:$E$17521,Profile!$B$2:$B$17521,$B43,Profile!$C$2:$C$17521,CQ$8))*$C$9</f>
        <v>0</v>
      </c>
      <c r="CR43" s="162">
        <f>(SUMIFS(Profile!$E$2:$E$17521,Profile!$B$2:$B$17521,$B43,Profile!$C$2:$C$17521,CR$8))*$C$9</f>
        <v>0</v>
      </c>
      <c r="CS43" s="162">
        <f>(SUMIFS(Profile!$E$2:$E$17521,Profile!$B$2:$B$17521,$B43,Profile!$C$2:$C$17521,CS$8))*$C$9</f>
        <v>0</v>
      </c>
      <c r="CT43" s="162">
        <f>(SUMIFS(Profile!$E$2:$E$17521,Profile!$B$2:$B$17521,$B43,Profile!$C$2:$C$17521,CT$8))*$C$9</f>
        <v>0</v>
      </c>
      <c r="CU43" s="162">
        <f>(SUMIFS(Profile!$E$2:$E$17521,Profile!$B$2:$B$17521,$B43,Profile!$C$2:$C$17521,CU$8))*$C$9</f>
        <v>0</v>
      </c>
      <c r="CV43" s="162">
        <f>(SUMIFS(Profile!$E$2:$E$17521,Profile!$B$2:$B$17521,$B43,Profile!$C$2:$C$17521,CV$8))*$C$9</f>
        <v>0</v>
      </c>
      <c r="CW43" s="162">
        <f>(SUMIFS(Profile!$E$2:$E$17521,Profile!$B$2:$B$17521,$B43,Profile!$C$2:$C$17521,CW$8))*$C$9</f>
        <v>0</v>
      </c>
      <c r="CX43" s="162">
        <f t="shared" si="11"/>
        <v>0</v>
      </c>
      <c r="CY43" s="162">
        <f t="shared" ref="CY43:ET43" si="176">MAX(BB43-E43,0)</f>
        <v>0</v>
      </c>
      <c r="CZ43" s="162">
        <f t="shared" si="176"/>
        <v>0</v>
      </c>
      <c r="DA43" s="162">
        <f t="shared" si="176"/>
        <v>0</v>
      </c>
      <c r="DB43" s="162">
        <f t="shared" si="176"/>
        <v>0</v>
      </c>
      <c r="DC43" s="162">
        <f t="shared" si="176"/>
        <v>0</v>
      </c>
      <c r="DD43" s="162">
        <f t="shared" si="176"/>
        <v>0</v>
      </c>
      <c r="DE43" s="162">
        <f t="shared" si="176"/>
        <v>0</v>
      </c>
      <c r="DF43" s="162">
        <f t="shared" si="176"/>
        <v>0</v>
      </c>
      <c r="DG43" s="162">
        <f t="shared" si="176"/>
        <v>0</v>
      </c>
      <c r="DH43" s="162">
        <f t="shared" si="176"/>
        <v>0</v>
      </c>
      <c r="DI43" s="162">
        <f t="shared" si="176"/>
        <v>0</v>
      </c>
      <c r="DJ43" s="162">
        <f t="shared" si="176"/>
        <v>0</v>
      </c>
      <c r="DK43" s="162">
        <f t="shared" si="176"/>
        <v>0</v>
      </c>
      <c r="DL43" s="162">
        <f t="shared" si="176"/>
        <v>0</v>
      </c>
      <c r="DM43" s="162">
        <f t="shared" si="176"/>
        <v>0</v>
      </c>
      <c r="DN43" s="162">
        <f t="shared" si="176"/>
        <v>0</v>
      </c>
      <c r="DO43" s="162">
        <f t="shared" si="176"/>
        <v>0</v>
      </c>
      <c r="DP43" s="162">
        <f t="shared" si="176"/>
        <v>0</v>
      </c>
      <c r="DQ43" s="162">
        <f t="shared" si="176"/>
        <v>0</v>
      </c>
      <c r="DR43" s="162">
        <f t="shared" si="176"/>
        <v>0</v>
      </c>
      <c r="DS43" s="162">
        <f t="shared" si="176"/>
        <v>0</v>
      </c>
      <c r="DT43" s="162">
        <f t="shared" si="176"/>
        <v>0</v>
      </c>
      <c r="DU43" s="162">
        <f t="shared" si="176"/>
        <v>0</v>
      </c>
      <c r="DV43" s="162">
        <f t="shared" si="176"/>
        <v>0</v>
      </c>
      <c r="DW43" s="162">
        <f t="shared" si="176"/>
        <v>0</v>
      </c>
      <c r="DX43" s="162">
        <f t="shared" si="176"/>
        <v>0</v>
      </c>
      <c r="DY43" s="162">
        <f t="shared" si="176"/>
        <v>0</v>
      </c>
      <c r="DZ43" s="162">
        <f t="shared" si="176"/>
        <v>0</v>
      </c>
      <c r="EA43" s="162">
        <f t="shared" si="176"/>
        <v>0</v>
      </c>
      <c r="EB43" s="162">
        <f t="shared" si="176"/>
        <v>0</v>
      </c>
      <c r="EC43" s="162">
        <f t="shared" si="176"/>
        <v>0</v>
      </c>
      <c r="ED43" s="162">
        <f t="shared" si="176"/>
        <v>0</v>
      </c>
      <c r="EE43" s="162">
        <f t="shared" si="176"/>
        <v>0</v>
      </c>
      <c r="EF43" s="162">
        <f t="shared" si="176"/>
        <v>0</v>
      </c>
      <c r="EG43" s="162">
        <f t="shared" si="176"/>
        <v>0</v>
      </c>
      <c r="EH43" s="162">
        <f t="shared" si="176"/>
        <v>0</v>
      </c>
      <c r="EI43" s="162">
        <f t="shared" si="176"/>
        <v>0</v>
      </c>
      <c r="EJ43" s="162">
        <f t="shared" si="176"/>
        <v>0</v>
      </c>
      <c r="EK43" s="162">
        <f t="shared" si="176"/>
        <v>0</v>
      </c>
      <c r="EL43" s="162">
        <f t="shared" si="176"/>
        <v>0</v>
      </c>
      <c r="EM43" s="162">
        <f t="shared" si="176"/>
        <v>0</v>
      </c>
      <c r="EN43" s="162">
        <f t="shared" si="176"/>
        <v>0</v>
      </c>
      <c r="EO43" s="162">
        <f t="shared" si="176"/>
        <v>0</v>
      </c>
      <c r="EP43" s="162">
        <f t="shared" si="176"/>
        <v>0</v>
      </c>
      <c r="EQ43" s="162">
        <f t="shared" si="176"/>
        <v>0</v>
      </c>
      <c r="ER43" s="162">
        <f t="shared" si="176"/>
        <v>0</v>
      </c>
      <c r="ES43" s="162">
        <f t="shared" si="176"/>
        <v>0</v>
      </c>
      <c r="ET43" s="162">
        <f t="shared" si="176"/>
        <v>0</v>
      </c>
      <c r="EU43" s="162">
        <f t="shared" si="13"/>
        <v>0</v>
      </c>
      <c r="EV43" s="162">
        <f t="shared" ref="EV43:GQ43" si="177">BB43-CY43</f>
        <v>0</v>
      </c>
      <c r="EW43" s="162">
        <f t="shared" si="177"/>
        <v>0</v>
      </c>
      <c r="EX43" s="162">
        <f t="shared" si="177"/>
        <v>0</v>
      </c>
      <c r="EY43" s="162">
        <f t="shared" si="177"/>
        <v>0</v>
      </c>
      <c r="EZ43" s="162">
        <f t="shared" si="177"/>
        <v>0</v>
      </c>
      <c r="FA43" s="162">
        <f t="shared" si="177"/>
        <v>0</v>
      </c>
      <c r="FB43" s="162">
        <f t="shared" si="177"/>
        <v>0</v>
      </c>
      <c r="FC43" s="162">
        <f t="shared" si="177"/>
        <v>0</v>
      </c>
      <c r="FD43" s="162">
        <f t="shared" si="177"/>
        <v>0</v>
      </c>
      <c r="FE43" s="162">
        <f t="shared" si="177"/>
        <v>0</v>
      </c>
      <c r="FF43" s="162">
        <f t="shared" si="177"/>
        <v>0</v>
      </c>
      <c r="FG43" s="162">
        <f t="shared" si="177"/>
        <v>0</v>
      </c>
      <c r="FH43" s="162">
        <f t="shared" si="177"/>
        <v>0</v>
      </c>
      <c r="FI43" s="162">
        <f t="shared" si="177"/>
        <v>0</v>
      </c>
      <c r="FJ43" s="162">
        <f t="shared" si="177"/>
        <v>0</v>
      </c>
      <c r="FK43" s="162">
        <f t="shared" si="177"/>
        <v>0</v>
      </c>
      <c r="FL43" s="162">
        <f t="shared" si="177"/>
        <v>0</v>
      </c>
      <c r="FM43" s="162">
        <f t="shared" si="177"/>
        <v>0</v>
      </c>
      <c r="FN43" s="162">
        <f t="shared" si="177"/>
        <v>0</v>
      </c>
      <c r="FO43" s="162">
        <f t="shared" si="177"/>
        <v>0</v>
      </c>
      <c r="FP43" s="162">
        <f t="shared" si="177"/>
        <v>0</v>
      </c>
      <c r="FQ43" s="162">
        <f t="shared" si="177"/>
        <v>0</v>
      </c>
      <c r="FR43" s="162">
        <f t="shared" si="177"/>
        <v>0</v>
      </c>
      <c r="FS43" s="162">
        <f t="shared" si="177"/>
        <v>0</v>
      </c>
      <c r="FT43" s="162">
        <f t="shared" si="177"/>
        <v>0</v>
      </c>
      <c r="FU43" s="162">
        <f t="shared" si="177"/>
        <v>0</v>
      </c>
      <c r="FV43" s="162">
        <f t="shared" si="177"/>
        <v>0</v>
      </c>
      <c r="FW43" s="162">
        <f t="shared" si="177"/>
        <v>0</v>
      </c>
      <c r="FX43" s="162">
        <f t="shared" si="177"/>
        <v>0</v>
      </c>
      <c r="FY43" s="162">
        <f t="shared" si="177"/>
        <v>0</v>
      </c>
      <c r="FZ43" s="162">
        <f t="shared" si="177"/>
        <v>0</v>
      </c>
      <c r="GA43" s="162">
        <f t="shared" si="177"/>
        <v>0</v>
      </c>
      <c r="GB43" s="162">
        <f t="shared" si="177"/>
        <v>0</v>
      </c>
      <c r="GC43" s="162">
        <f t="shared" si="177"/>
        <v>0</v>
      </c>
      <c r="GD43" s="162">
        <f t="shared" si="177"/>
        <v>0</v>
      </c>
      <c r="GE43" s="162">
        <f t="shared" si="177"/>
        <v>0</v>
      </c>
      <c r="GF43" s="162">
        <f t="shared" si="177"/>
        <v>0</v>
      </c>
      <c r="GG43" s="162">
        <f t="shared" si="177"/>
        <v>0</v>
      </c>
      <c r="GH43" s="162">
        <f t="shared" si="177"/>
        <v>0</v>
      </c>
      <c r="GI43" s="162">
        <f t="shared" si="177"/>
        <v>0</v>
      </c>
      <c r="GJ43" s="162">
        <f t="shared" si="177"/>
        <v>0</v>
      </c>
      <c r="GK43" s="162">
        <f t="shared" si="177"/>
        <v>0</v>
      </c>
      <c r="GL43" s="162">
        <f t="shared" si="177"/>
        <v>0</v>
      </c>
      <c r="GM43" s="162">
        <f t="shared" si="177"/>
        <v>0</v>
      </c>
      <c r="GN43" s="162">
        <f t="shared" si="177"/>
        <v>0</v>
      </c>
      <c r="GO43" s="162">
        <f t="shared" si="177"/>
        <v>0</v>
      </c>
      <c r="GP43" s="162">
        <f t="shared" si="177"/>
        <v>0</v>
      </c>
      <c r="GQ43" s="162">
        <f t="shared" si="177"/>
        <v>0</v>
      </c>
      <c r="GR43" s="162">
        <f t="shared" si="15"/>
        <v>0</v>
      </c>
      <c r="GS43" s="162">
        <f t="shared" ref="GS43:IN43" si="178">E43-EV43</f>
        <v>0</v>
      </c>
      <c r="GT43" s="162">
        <f t="shared" si="178"/>
        <v>0</v>
      </c>
      <c r="GU43" s="162">
        <f t="shared" si="178"/>
        <v>0</v>
      </c>
      <c r="GV43" s="162">
        <f t="shared" si="178"/>
        <v>0</v>
      </c>
      <c r="GW43" s="162">
        <f t="shared" si="178"/>
        <v>0</v>
      </c>
      <c r="GX43" s="162">
        <f t="shared" si="178"/>
        <v>0</v>
      </c>
      <c r="GY43" s="162">
        <f t="shared" si="178"/>
        <v>0</v>
      </c>
      <c r="GZ43" s="162">
        <f t="shared" si="178"/>
        <v>0</v>
      </c>
      <c r="HA43" s="162">
        <f t="shared" si="178"/>
        <v>0</v>
      </c>
      <c r="HB43" s="162">
        <f t="shared" si="178"/>
        <v>0</v>
      </c>
      <c r="HC43" s="162">
        <f t="shared" si="178"/>
        <v>0</v>
      </c>
      <c r="HD43" s="162">
        <f t="shared" si="178"/>
        <v>0</v>
      </c>
      <c r="HE43" s="162">
        <f t="shared" si="178"/>
        <v>0</v>
      </c>
      <c r="HF43" s="162">
        <f t="shared" si="178"/>
        <v>0</v>
      </c>
      <c r="HG43" s="162">
        <f t="shared" si="178"/>
        <v>0</v>
      </c>
      <c r="HH43" s="162">
        <f t="shared" si="178"/>
        <v>0</v>
      </c>
      <c r="HI43" s="162">
        <f t="shared" si="178"/>
        <v>0</v>
      </c>
      <c r="HJ43" s="162">
        <f t="shared" si="178"/>
        <v>0</v>
      </c>
      <c r="HK43" s="162">
        <f t="shared" si="178"/>
        <v>0</v>
      </c>
      <c r="HL43" s="162">
        <f t="shared" si="178"/>
        <v>0</v>
      </c>
      <c r="HM43" s="162">
        <f t="shared" si="178"/>
        <v>0</v>
      </c>
      <c r="HN43" s="162">
        <f t="shared" si="178"/>
        <v>0</v>
      </c>
      <c r="HO43" s="162">
        <f t="shared" si="178"/>
        <v>0</v>
      </c>
      <c r="HP43" s="162">
        <f t="shared" si="178"/>
        <v>0</v>
      </c>
      <c r="HQ43" s="162">
        <f t="shared" si="178"/>
        <v>0</v>
      </c>
      <c r="HR43" s="162">
        <f t="shared" si="178"/>
        <v>0</v>
      </c>
      <c r="HS43" s="162">
        <f t="shared" si="178"/>
        <v>0</v>
      </c>
      <c r="HT43" s="162">
        <f t="shared" si="178"/>
        <v>0</v>
      </c>
      <c r="HU43" s="162">
        <f t="shared" si="178"/>
        <v>0</v>
      </c>
      <c r="HV43" s="162">
        <f t="shared" si="178"/>
        <v>0</v>
      </c>
      <c r="HW43" s="162">
        <f t="shared" si="178"/>
        <v>0</v>
      </c>
      <c r="HX43" s="162">
        <f t="shared" si="178"/>
        <v>0</v>
      </c>
      <c r="HY43" s="162">
        <f t="shared" si="178"/>
        <v>0</v>
      </c>
      <c r="HZ43" s="162">
        <f t="shared" si="178"/>
        <v>0</v>
      </c>
      <c r="IA43" s="162">
        <f t="shared" si="178"/>
        <v>0</v>
      </c>
      <c r="IB43" s="162">
        <f t="shared" si="178"/>
        <v>0</v>
      </c>
      <c r="IC43" s="162">
        <f t="shared" si="178"/>
        <v>0</v>
      </c>
      <c r="ID43" s="162">
        <f t="shared" si="178"/>
        <v>0</v>
      </c>
      <c r="IE43" s="162">
        <f t="shared" si="178"/>
        <v>0</v>
      </c>
      <c r="IF43" s="162">
        <f t="shared" si="178"/>
        <v>0</v>
      </c>
      <c r="IG43" s="162">
        <f t="shared" si="178"/>
        <v>0</v>
      </c>
      <c r="IH43" s="162">
        <f t="shared" si="178"/>
        <v>0</v>
      </c>
      <c r="II43" s="162">
        <f t="shared" si="178"/>
        <v>0</v>
      </c>
      <c r="IJ43" s="162">
        <f t="shared" si="178"/>
        <v>0</v>
      </c>
      <c r="IK43" s="162">
        <f t="shared" si="178"/>
        <v>0</v>
      </c>
      <c r="IL43" s="162">
        <f t="shared" si="178"/>
        <v>0</v>
      </c>
      <c r="IM43" s="162">
        <f t="shared" si="178"/>
        <v>0</v>
      </c>
      <c r="IN43" s="162">
        <f t="shared" si="178"/>
        <v>0</v>
      </c>
      <c r="IO43" s="162">
        <f t="shared" si="17"/>
        <v>0</v>
      </c>
      <c r="IP43" s="162">
        <f t="shared" si="23"/>
        <v>0</v>
      </c>
      <c r="IQ43" s="162">
        <f t="shared" ref="IQ43:KK43" si="179">MAX((MIN(CZ43+IP43,$IO$7))-GT43,0)</f>
        <v>0</v>
      </c>
      <c r="IR43" s="162">
        <f t="shared" si="179"/>
        <v>0</v>
      </c>
      <c r="IS43" s="162">
        <f t="shared" si="179"/>
        <v>0</v>
      </c>
      <c r="IT43" s="162">
        <f t="shared" si="179"/>
        <v>0</v>
      </c>
      <c r="IU43" s="162">
        <f t="shared" si="179"/>
        <v>0</v>
      </c>
      <c r="IV43" s="162">
        <f t="shared" si="179"/>
        <v>0</v>
      </c>
      <c r="IW43" s="162">
        <f t="shared" si="179"/>
        <v>0</v>
      </c>
      <c r="IX43" s="162">
        <f t="shared" si="179"/>
        <v>0</v>
      </c>
      <c r="IY43" s="162">
        <f t="shared" si="179"/>
        <v>0</v>
      </c>
      <c r="IZ43" s="162">
        <f t="shared" si="179"/>
        <v>0</v>
      </c>
      <c r="JA43" s="162">
        <f t="shared" si="179"/>
        <v>0</v>
      </c>
      <c r="JB43" s="162">
        <f t="shared" si="179"/>
        <v>0</v>
      </c>
      <c r="JC43" s="162">
        <f t="shared" si="179"/>
        <v>0</v>
      </c>
      <c r="JD43" s="162">
        <f t="shared" si="179"/>
        <v>0</v>
      </c>
      <c r="JE43" s="162">
        <f t="shared" si="179"/>
        <v>0</v>
      </c>
      <c r="JF43" s="162">
        <f t="shared" si="179"/>
        <v>0</v>
      </c>
      <c r="JG43" s="162">
        <f t="shared" si="179"/>
        <v>0</v>
      </c>
      <c r="JH43" s="162">
        <f t="shared" si="179"/>
        <v>0</v>
      </c>
      <c r="JI43" s="162">
        <f t="shared" si="179"/>
        <v>0</v>
      </c>
      <c r="JJ43" s="162">
        <f t="shared" si="179"/>
        <v>0</v>
      </c>
      <c r="JK43" s="162">
        <f t="shared" si="179"/>
        <v>0</v>
      </c>
      <c r="JL43" s="162">
        <f t="shared" si="179"/>
        <v>0</v>
      </c>
      <c r="JM43" s="162">
        <f t="shared" si="179"/>
        <v>0</v>
      </c>
      <c r="JN43" s="162">
        <f t="shared" si="179"/>
        <v>0</v>
      </c>
      <c r="JO43" s="162">
        <f t="shared" si="179"/>
        <v>0</v>
      </c>
      <c r="JP43" s="162">
        <f t="shared" si="179"/>
        <v>0</v>
      </c>
      <c r="JQ43" s="162">
        <f t="shared" si="179"/>
        <v>0</v>
      </c>
      <c r="JR43" s="162">
        <f t="shared" si="179"/>
        <v>0</v>
      </c>
      <c r="JS43" s="162">
        <f t="shared" si="179"/>
        <v>0</v>
      </c>
      <c r="JT43" s="162">
        <f t="shared" si="179"/>
        <v>0</v>
      </c>
      <c r="JU43" s="162">
        <f t="shared" si="179"/>
        <v>0</v>
      </c>
      <c r="JV43" s="162">
        <f t="shared" si="179"/>
        <v>0</v>
      </c>
      <c r="JW43" s="162">
        <f t="shared" si="179"/>
        <v>0</v>
      </c>
      <c r="JX43" s="162">
        <f t="shared" si="179"/>
        <v>0</v>
      </c>
      <c r="JY43" s="162">
        <f t="shared" si="179"/>
        <v>0</v>
      </c>
      <c r="JZ43" s="162">
        <f t="shared" si="179"/>
        <v>0</v>
      </c>
      <c r="KA43" s="162">
        <f t="shared" si="179"/>
        <v>0</v>
      </c>
      <c r="KB43" s="162">
        <f t="shared" si="179"/>
        <v>0</v>
      </c>
      <c r="KC43" s="162">
        <f t="shared" si="179"/>
        <v>0</v>
      </c>
      <c r="KD43" s="162">
        <f t="shared" si="179"/>
        <v>0</v>
      </c>
      <c r="KE43" s="162">
        <f t="shared" si="179"/>
        <v>0</v>
      </c>
      <c r="KF43" s="162">
        <f t="shared" si="179"/>
        <v>0</v>
      </c>
      <c r="KG43" s="162">
        <f t="shared" si="179"/>
        <v>0</v>
      </c>
      <c r="KH43" s="162">
        <f t="shared" si="179"/>
        <v>0</v>
      </c>
      <c r="KI43" s="162">
        <f t="shared" si="179"/>
        <v>0</v>
      </c>
      <c r="KJ43" s="162">
        <f t="shared" si="179"/>
        <v>0</v>
      </c>
      <c r="KK43" s="162">
        <f t="shared" si="179"/>
        <v>0</v>
      </c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</row>
    <row r="44" ht="14.25" customHeight="1" spans="1:326" x14ac:dyDescent="0.25">
      <c r="A44" s="1">
        <v>2</v>
      </c>
      <c r="B44" s="1">
        <f t="shared" ref="B44:C44" si="180">B43+1</f>
        <v>34</v>
      </c>
      <c r="C44" s="232">
        <f t="shared" si="180"/>
        <v>43499</v>
      </c>
      <c r="D44" s="162">
        <f t="shared" si="9"/>
        <v>0</v>
      </c>
      <c r="E44" s="162">
        <f>(SUMIFS(Profile!$F$2:$F$17521,Profile!$B$2:$B$17521,$B44,Profile!$C$2:$C$17521,E$8))*$C$6</f>
        <v>0</v>
      </c>
      <c r="F44" s="162">
        <f>(SUMIFS(Profile!$F$2:$F$17521,Profile!$B$2:$B$17521,$B44,Profile!$C$2:$C$17521,F$8))*$C$6</f>
        <v>0</v>
      </c>
      <c r="G44" s="162">
        <f>(SUMIFS(Profile!$F$2:$F$17521,Profile!$B$2:$B$17521,$B44,Profile!$C$2:$C$17521,G$8))*$C$6</f>
        <v>0</v>
      </c>
      <c r="H44" s="162">
        <f>(SUMIFS(Profile!$F$2:$F$17521,Profile!$B$2:$B$17521,$B44,Profile!$C$2:$C$17521,H$8))*$C$6</f>
        <v>0</v>
      </c>
      <c r="I44" s="162">
        <f>(SUMIFS(Profile!$F$2:$F$17521,Profile!$B$2:$B$17521,$B44,Profile!$C$2:$C$17521,I$8))*$C$6</f>
        <v>0</v>
      </c>
      <c r="J44" s="162">
        <f>(SUMIFS(Profile!$F$2:$F$17521,Profile!$B$2:$B$17521,$B44,Profile!$C$2:$C$17521,J$8))*$C$6</f>
        <v>0</v>
      </c>
      <c r="K44" s="162">
        <f>(SUMIFS(Profile!$F$2:$F$17521,Profile!$B$2:$B$17521,$B44,Profile!$C$2:$C$17521,K$8))*$C$6</f>
        <v>0</v>
      </c>
      <c r="L44" s="162">
        <f>(SUMIFS(Profile!$F$2:$F$17521,Profile!$B$2:$B$17521,$B44,Profile!$C$2:$C$17521,L$8))*$C$6</f>
        <v>0</v>
      </c>
      <c r="M44" s="162">
        <f>(SUMIFS(Profile!$F$2:$F$17521,Profile!$B$2:$B$17521,$B44,Profile!$C$2:$C$17521,M$8))*$C$6</f>
        <v>0</v>
      </c>
      <c r="N44" s="162">
        <f>(SUMIFS(Profile!$F$2:$F$17521,Profile!$B$2:$B$17521,$B44,Profile!$C$2:$C$17521,N$8))*$C$6</f>
        <v>0</v>
      </c>
      <c r="O44" s="162">
        <f>(SUMIFS(Profile!$F$2:$F$17521,Profile!$B$2:$B$17521,$B44,Profile!$C$2:$C$17521,O$8))*$C$6</f>
        <v>0</v>
      </c>
      <c r="P44" s="162">
        <f>(SUMIFS(Profile!$F$2:$F$17521,Profile!$B$2:$B$17521,$B44,Profile!$C$2:$C$17521,P$8))*$C$6</f>
        <v>0</v>
      </c>
      <c r="Q44" s="162">
        <f>(SUMIFS(Profile!$F$2:$F$17521,Profile!$B$2:$B$17521,$B44,Profile!$C$2:$C$17521,Q$8))*$C$6</f>
        <v>0</v>
      </c>
      <c r="R44" s="162">
        <f>(SUMIFS(Profile!$F$2:$F$17521,Profile!$B$2:$B$17521,$B44,Profile!$C$2:$C$17521,R$8))*$C$6</f>
        <v>0</v>
      </c>
      <c r="S44" s="162">
        <f>(SUMIFS(Profile!$F$2:$F$17521,Profile!$B$2:$B$17521,$B44,Profile!$C$2:$C$17521,S$8))*$C$6</f>
        <v>0</v>
      </c>
      <c r="T44" s="162">
        <f>(SUMIFS(Profile!$F$2:$F$17521,Profile!$B$2:$B$17521,$B44,Profile!$C$2:$C$17521,T$8))*$C$6</f>
        <v>0</v>
      </c>
      <c r="U44" s="162">
        <f>(SUMIFS(Profile!$F$2:$F$17521,Profile!$B$2:$B$17521,$B44,Profile!$C$2:$C$17521,U$8))*$C$6</f>
        <v>0</v>
      </c>
      <c r="V44" s="162">
        <f>(SUMIFS(Profile!$F$2:$F$17521,Profile!$B$2:$B$17521,$B44,Profile!$C$2:$C$17521,V$8))*$C$6</f>
        <v>0</v>
      </c>
      <c r="W44" s="162">
        <f>(SUMIFS(Profile!$F$2:$F$17521,Profile!$B$2:$B$17521,$B44,Profile!$C$2:$C$17521,W$8))*$C$6</f>
        <v>0</v>
      </c>
      <c r="X44" s="162">
        <f>(SUMIFS(Profile!$F$2:$F$17521,Profile!$B$2:$B$17521,$B44,Profile!$C$2:$C$17521,X$8))*$C$6</f>
        <v>0</v>
      </c>
      <c r="Y44" s="162">
        <f>(SUMIFS(Profile!$F$2:$F$17521,Profile!$B$2:$B$17521,$B44,Profile!$C$2:$C$17521,Y$8))*$C$6</f>
        <v>0</v>
      </c>
      <c r="Z44" s="162">
        <f>(SUMIFS(Profile!$F$2:$F$17521,Profile!$B$2:$B$17521,$B44,Profile!$C$2:$C$17521,Z$8))*$C$6</f>
        <v>0</v>
      </c>
      <c r="AA44" s="162">
        <f>(SUMIFS(Profile!$F$2:$F$17521,Profile!$B$2:$B$17521,$B44,Profile!$C$2:$C$17521,AA$8))*$C$6</f>
        <v>0</v>
      </c>
      <c r="AB44" s="162">
        <f>(SUMIFS(Profile!$F$2:$F$17521,Profile!$B$2:$B$17521,$B44,Profile!$C$2:$C$17521,AB$8))*$C$6</f>
        <v>0</v>
      </c>
      <c r="AC44" s="162">
        <f>(SUMIFS(Profile!$F$2:$F$17521,Profile!$B$2:$B$17521,$B44,Profile!$C$2:$C$17521,AC$8))*$C$6</f>
        <v>0</v>
      </c>
      <c r="AD44" s="162">
        <f>(SUMIFS(Profile!$F$2:$F$17521,Profile!$B$2:$B$17521,$B44,Profile!$C$2:$C$17521,AD$8))*$C$6</f>
        <v>0</v>
      </c>
      <c r="AE44" s="162">
        <f>(SUMIFS(Profile!$F$2:$F$17521,Profile!$B$2:$B$17521,$B44,Profile!$C$2:$C$17521,AE$8))*$C$6</f>
        <v>0</v>
      </c>
      <c r="AF44" s="162">
        <f>(SUMIFS(Profile!$F$2:$F$17521,Profile!$B$2:$B$17521,$B44,Profile!$C$2:$C$17521,AF$8))*$C$6</f>
        <v>0</v>
      </c>
      <c r="AG44" s="162">
        <f>(SUMIFS(Profile!$F$2:$F$17521,Profile!$B$2:$B$17521,$B44,Profile!$C$2:$C$17521,AG$8))*$C$6</f>
        <v>0</v>
      </c>
      <c r="AH44" s="162">
        <f>(SUMIFS(Profile!$F$2:$F$17521,Profile!$B$2:$B$17521,$B44,Profile!$C$2:$C$17521,AH$8))*$C$6</f>
        <v>0</v>
      </c>
      <c r="AI44" s="162">
        <f>(SUMIFS(Profile!$F$2:$F$17521,Profile!$B$2:$B$17521,$B44,Profile!$C$2:$C$17521,AI$8))*$C$6</f>
        <v>0</v>
      </c>
      <c r="AJ44" s="162">
        <f>(SUMIFS(Profile!$F$2:$F$17521,Profile!$B$2:$B$17521,$B44,Profile!$C$2:$C$17521,AJ$8))*$C$6</f>
        <v>0</v>
      </c>
      <c r="AK44" s="162">
        <f>(SUMIFS(Profile!$F$2:$F$17521,Profile!$B$2:$B$17521,$B44,Profile!$C$2:$C$17521,AK$8))*$C$6</f>
        <v>0</v>
      </c>
      <c r="AL44" s="162">
        <f>(SUMIFS(Profile!$F$2:$F$17521,Profile!$B$2:$B$17521,$B44,Profile!$C$2:$C$17521,AL$8))*$C$6</f>
        <v>0</v>
      </c>
      <c r="AM44" s="162">
        <f>(SUMIFS(Profile!$F$2:$F$17521,Profile!$B$2:$B$17521,$B44,Profile!$C$2:$C$17521,AM$8))*$C$6</f>
        <v>0</v>
      </c>
      <c r="AN44" s="162">
        <f>(SUMIFS(Profile!$F$2:$F$17521,Profile!$B$2:$B$17521,$B44,Profile!$C$2:$C$17521,AN$8))*$C$6</f>
        <v>0</v>
      </c>
      <c r="AO44" s="162">
        <f>(SUMIFS(Profile!$F$2:$F$17521,Profile!$B$2:$B$17521,$B44,Profile!$C$2:$C$17521,AO$8))*$C$6</f>
        <v>0</v>
      </c>
      <c r="AP44" s="162">
        <f>(SUMIFS(Profile!$F$2:$F$17521,Profile!$B$2:$B$17521,$B44,Profile!$C$2:$C$17521,AP$8))*$C$6</f>
        <v>0</v>
      </c>
      <c r="AQ44" s="162">
        <f>(SUMIFS(Profile!$F$2:$F$17521,Profile!$B$2:$B$17521,$B44,Profile!$C$2:$C$17521,AQ$8))*$C$6</f>
        <v>0</v>
      </c>
      <c r="AR44" s="162">
        <f>(SUMIFS(Profile!$F$2:$F$17521,Profile!$B$2:$B$17521,$B44,Profile!$C$2:$C$17521,AR$8))*$C$6</f>
        <v>0</v>
      </c>
      <c r="AS44" s="162">
        <f>(SUMIFS(Profile!$F$2:$F$17521,Profile!$B$2:$B$17521,$B44,Profile!$C$2:$C$17521,AS$8))*$C$6</f>
        <v>0</v>
      </c>
      <c r="AT44" s="162">
        <f>(SUMIFS(Profile!$F$2:$F$17521,Profile!$B$2:$B$17521,$B44,Profile!$C$2:$C$17521,AT$8))*$C$6</f>
        <v>0</v>
      </c>
      <c r="AU44" s="162">
        <f>(SUMIFS(Profile!$F$2:$F$17521,Profile!$B$2:$B$17521,$B44,Profile!$C$2:$C$17521,AU$8))*$C$6</f>
        <v>0</v>
      </c>
      <c r="AV44" s="162">
        <f>(SUMIFS(Profile!$F$2:$F$17521,Profile!$B$2:$B$17521,$B44,Profile!$C$2:$C$17521,AV$8))*$C$6</f>
        <v>0</v>
      </c>
      <c r="AW44" s="162">
        <f>(SUMIFS(Profile!$F$2:$F$17521,Profile!$B$2:$B$17521,$B44,Profile!$C$2:$C$17521,AW$8))*$C$6</f>
        <v>0</v>
      </c>
      <c r="AX44" s="162">
        <f>(SUMIFS(Profile!$F$2:$F$17521,Profile!$B$2:$B$17521,$B44,Profile!$C$2:$C$17521,AX$8))*$C$6</f>
        <v>0</v>
      </c>
      <c r="AY44" s="162">
        <f>(SUMIFS(Profile!$F$2:$F$17521,Profile!$B$2:$B$17521,$B44,Profile!$C$2:$C$17521,AY$8))*$C$6</f>
        <v>0</v>
      </c>
      <c r="AZ44" s="162">
        <f>(SUMIFS(Profile!$F$2:$F$17521,Profile!$B$2:$B$17521,$B44,Profile!$C$2:$C$17521,AZ$8))*$C$6</f>
        <v>0</v>
      </c>
      <c r="BA44" s="162">
        <f t="shared" si="10"/>
        <v>0</v>
      </c>
      <c r="BB44" s="162">
        <f>(SUMIFS(Profile!$E$2:$E$17521,Profile!$B$2:$B$17521,$B44,Profile!$C$2:$C$17521,BB$8))*$C$9</f>
        <v>0</v>
      </c>
      <c r="BC44" s="162">
        <f>(SUMIFS(Profile!$E$2:$E$17521,Profile!$B$2:$B$17521,$B44,Profile!$C$2:$C$17521,BC$8))*$C$9</f>
        <v>0</v>
      </c>
      <c r="BD44" s="162">
        <f>(SUMIFS(Profile!$E$2:$E$17521,Profile!$B$2:$B$17521,$B44,Profile!$C$2:$C$17521,BD$8))*$C$9</f>
        <v>0</v>
      </c>
      <c r="BE44" s="162">
        <f>(SUMIFS(Profile!$E$2:$E$17521,Profile!$B$2:$B$17521,$B44,Profile!$C$2:$C$17521,BE$8))*$C$9</f>
        <v>0</v>
      </c>
      <c r="BF44" s="162">
        <f>(SUMIFS(Profile!$E$2:$E$17521,Profile!$B$2:$B$17521,$B44,Profile!$C$2:$C$17521,BF$8))*$C$9</f>
        <v>0</v>
      </c>
      <c r="BG44" s="162">
        <f>(SUMIFS(Profile!$E$2:$E$17521,Profile!$B$2:$B$17521,$B44,Profile!$C$2:$C$17521,BG$8))*$C$9</f>
        <v>0</v>
      </c>
      <c r="BH44" s="162">
        <f>(SUMIFS(Profile!$E$2:$E$17521,Profile!$B$2:$B$17521,$B44,Profile!$C$2:$C$17521,BH$8))*$C$9</f>
        <v>0</v>
      </c>
      <c r="BI44" s="162">
        <f>(SUMIFS(Profile!$E$2:$E$17521,Profile!$B$2:$B$17521,$B44,Profile!$C$2:$C$17521,BI$8))*$C$9</f>
        <v>0</v>
      </c>
      <c r="BJ44" s="162">
        <f>(SUMIFS(Profile!$E$2:$E$17521,Profile!$B$2:$B$17521,$B44,Profile!$C$2:$C$17521,BJ$8))*$C$9</f>
        <v>0</v>
      </c>
      <c r="BK44" s="162">
        <f>(SUMIFS(Profile!$E$2:$E$17521,Profile!$B$2:$B$17521,$B44,Profile!$C$2:$C$17521,BK$8))*$C$9</f>
        <v>0</v>
      </c>
      <c r="BL44" s="162">
        <f>(SUMIFS(Profile!$E$2:$E$17521,Profile!$B$2:$B$17521,$B44,Profile!$C$2:$C$17521,BL$8))*$C$9</f>
        <v>0</v>
      </c>
      <c r="BM44" s="162">
        <f>(SUMIFS(Profile!$E$2:$E$17521,Profile!$B$2:$B$17521,$B44,Profile!$C$2:$C$17521,BM$8))*$C$9</f>
        <v>0</v>
      </c>
      <c r="BN44" s="162">
        <f>(SUMIFS(Profile!$E$2:$E$17521,Profile!$B$2:$B$17521,$B44,Profile!$C$2:$C$17521,BN$8))*$C$9</f>
        <v>0</v>
      </c>
      <c r="BO44" s="162">
        <f>(SUMIFS(Profile!$E$2:$E$17521,Profile!$B$2:$B$17521,$B44,Profile!$C$2:$C$17521,BO$8))*$C$9</f>
        <v>0</v>
      </c>
      <c r="BP44" s="162">
        <f>(SUMIFS(Profile!$E$2:$E$17521,Profile!$B$2:$B$17521,$B44,Profile!$C$2:$C$17521,BP$8))*$C$9</f>
        <v>0</v>
      </c>
      <c r="BQ44" s="162">
        <f>(SUMIFS(Profile!$E$2:$E$17521,Profile!$B$2:$B$17521,$B44,Profile!$C$2:$C$17521,BQ$8))*$C$9</f>
        <v>0</v>
      </c>
      <c r="BR44" s="162">
        <f>(SUMIFS(Profile!$E$2:$E$17521,Profile!$B$2:$B$17521,$B44,Profile!$C$2:$C$17521,BR$8))*$C$9</f>
        <v>0</v>
      </c>
      <c r="BS44" s="162">
        <f>(SUMIFS(Profile!$E$2:$E$17521,Profile!$B$2:$B$17521,$B44,Profile!$C$2:$C$17521,BS$8))*$C$9</f>
        <v>0</v>
      </c>
      <c r="BT44" s="162">
        <f>(SUMIFS(Profile!$E$2:$E$17521,Profile!$B$2:$B$17521,$B44,Profile!$C$2:$C$17521,BT$8))*$C$9</f>
        <v>0</v>
      </c>
      <c r="BU44" s="162">
        <f>(SUMIFS(Profile!$E$2:$E$17521,Profile!$B$2:$B$17521,$B44,Profile!$C$2:$C$17521,BU$8))*$C$9</f>
        <v>0</v>
      </c>
      <c r="BV44" s="162">
        <f>(SUMIFS(Profile!$E$2:$E$17521,Profile!$B$2:$B$17521,$B44,Profile!$C$2:$C$17521,BV$8))*$C$9</f>
        <v>0</v>
      </c>
      <c r="BW44" s="162">
        <f>(SUMIFS(Profile!$E$2:$E$17521,Profile!$B$2:$B$17521,$B44,Profile!$C$2:$C$17521,BW$8))*$C$9</f>
        <v>0</v>
      </c>
      <c r="BX44" s="162">
        <f>(SUMIFS(Profile!$E$2:$E$17521,Profile!$B$2:$B$17521,$B44,Profile!$C$2:$C$17521,BX$8))*$C$9</f>
        <v>0</v>
      </c>
      <c r="BY44" s="162">
        <f>(SUMIFS(Profile!$E$2:$E$17521,Profile!$B$2:$B$17521,$B44,Profile!$C$2:$C$17521,BY$8))*$C$9</f>
        <v>0</v>
      </c>
      <c r="BZ44" s="162">
        <f>(SUMIFS(Profile!$E$2:$E$17521,Profile!$B$2:$B$17521,$B44,Profile!$C$2:$C$17521,BZ$8))*$C$9</f>
        <v>0</v>
      </c>
      <c r="CA44" s="162">
        <f>(SUMIFS(Profile!$E$2:$E$17521,Profile!$B$2:$B$17521,$B44,Profile!$C$2:$C$17521,CA$8))*$C$9</f>
        <v>0</v>
      </c>
      <c r="CB44" s="162">
        <f>(SUMIFS(Profile!$E$2:$E$17521,Profile!$B$2:$B$17521,$B44,Profile!$C$2:$C$17521,CB$8))*$C$9</f>
        <v>0</v>
      </c>
      <c r="CC44" s="162">
        <f>(SUMIFS(Profile!$E$2:$E$17521,Profile!$B$2:$B$17521,$B44,Profile!$C$2:$C$17521,CC$8))*$C$9</f>
        <v>0</v>
      </c>
      <c r="CD44" s="162">
        <f>(SUMIFS(Profile!$E$2:$E$17521,Profile!$B$2:$B$17521,$B44,Profile!$C$2:$C$17521,CD$8))*$C$9</f>
        <v>0</v>
      </c>
      <c r="CE44" s="162">
        <f>(SUMIFS(Profile!$E$2:$E$17521,Profile!$B$2:$B$17521,$B44,Profile!$C$2:$C$17521,CE$8))*$C$9</f>
        <v>0</v>
      </c>
      <c r="CF44" s="162">
        <f>(SUMIFS(Profile!$E$2:$E$17521,Profile!$B$2:$B$17521,$B44,Profile!$C$2:$C$17521,CF$8))*$C$9</f>
        <v>0</v>
      </c>
      <c r="CG44" s="162">
        <f>(SUMIFS(Profile!$E$2:$E$17521,Profile!$B$2:$B$17521,$B44,Profile!$C$2:$C$17521,CG$8))*$C$9</f>
        <v>0</v>
      </c>
      <c r="CH44" s="162">
        <f>(SUMIFS(Profile!$E$2:$E$17521,Profile!$B$2:$B$17521,$B44,Profile!$C$2:$C$17521,CH$8))*$C$9</f>
        <v>0</v>
      </c>
      <c r="CI44" s="162">
        <f>(SUMIFS(Profile!$E$2:$E$17521,Profile!$B$2:$B$17521,$B44,Profile!$C$2:$C$17521,CI$8))*$C$9</f>
        <v>0</v>
      </c>
      <c r="CJ44" s="162">
        <f>(SUMIFS(Profile!$E$2:$E$17521,Profile!$B$2:$B$17521,$B44,Profile!$C$2:$C$17521,CJ$8))*$C$9</f>
        <v>0</v>
      </c>
      <c r="CK44" s="162">
        <f>(SUMIFS(Profile!$E$2:$E$17521,Profile!$B$2:$B$17521,$B44,Profile!$C$2:$C$17521,CK$8))*$C$9</f>
        <v>0</v>
      </c>
      <c r="CL44" s="162">
        <f>(SUMIFS(Profile!$E$2:$E$17521,Profile!$B$2:$B$17521,$B44,Profile!$C$2:$C$17521,CL$8))*$C$9</f>
        <v>0</v>
      </c>
      <c r="CM44" s="162">
        <f>(SUMIFS(Profile!$E$2:$E$17521,Profile!$B$2:$B$17521,$B44,Profile!$C$2:$C$17521,CM$8))*$C$9</f>
        <v>0</v>
      </c>
      <c r="CN44" s="162">
        <f>(SUMIFS(Profile!$E$2:$E$17521,Profile!$B$2:$B$17521,$B44,Profile!$C$2:$C$17521,CN$8))*$C$9</f>
        <v>0</v>
      </c>
      <c r="CO44" s="162">
        <f>(SUMIFS(Profile!$E$2:$E$17521,Profile!$B$2:$B$17521,$B44,Profile!$C$2:$C$17521,CO$8))*$C$9</f>
        <v>0</v>
      </c>
      <c r="CP44" s="162">
        <f>(SUMIFS(Profile!$E$2:$E$17521,Profile!$B$2:$B$17521,$B44,Profile!$C$2:$C$17521,CP$8))*$C$9</f>
        <v>0</v>
      </c>
      <c r="CQ44" s="162">
        <f>(SUMIFS(Profile!$E$2:$E$17521,Profile!$B$2:$B$17521,$B44,Profile!$C$2:$C$17521,CQ$8))*$C$9</f>
        <v>0</v>
      </c>
      <c r="CR44" s="162">
        <f>(SUMIFS(Profile!$E$2:$E$17521,Profile!$B$2:$B$17521,$B44,Profile!$C$2:$C$17521,CR$8))*$C$9</f>
        <v>0</v>
      </c>
      <c r="CS44" s="162">
        <f>(SUMIFS(Profile!$E$2:$E$17521,Profile!$B$2:$B$17521,$B44,Profile!$C$2:$C$17521,CS$8))*$C$9</f>
        <v>0</v>
      </c>
      <c r="CT44" s="162">
        <f>(SUMIFS(Profile!$E$2:$E$17521,Profile!$B$2:$B$17521,$B44,Profile!$C$2:$C$17521,CT$8))*$C$9</f>
        <v>0</v>
      </c>
      <c r="CU44" s="162">
        <f>(SUMIFS(Profile!$E$2:$E$17521,Profile!$B$2:$B$17521,$B44,Profile!$C$2:$C$17521,CU$8))*$C$9</f>
        <v>0</v>
      </c>
      <c r="CV44" s="162">
        <f>(SUMIFS(Profile!$E$2:$E$17521,Profile!$B$2:$B$17521,$B44,Profile!$C$2:$C$17521,CV$8))*$C$9</f>
        <v>0</v>
      </c>
      <c r="CW44" s="162">
        <f>(SUMIFS(Profile!$E$2:$E$17521,Profile!$B$2:$B$17521,$B44,Profile!$C$2:$C$17521,CW$8))*$C$9</f>
        <v>0</v>
      </c>
      <c r="CX44" s="162">
        <f t="shared" si="11"/>
        <v>0</v>
      </c>
      <c r="CY44" s="162">
        <f t="shared" ref="CY44:ET44" si="181">MAX(BB44-E44,0)</f>
        <v>0</v>
      </c>
      <c r="CZ44" s="162">
        <f t="shared" si="181"/>
        <v>0</v>
      </c>
      <c r="DA44" s="162">
        <f t="shared" si="181"/>
        <v>0</v>
      </c>
      <c r="DB44" s="162">
        <f t="shared" si="181"/>
        <v>0</v>
      </c>
      <c r="DC44" s="162">
        <f t="shared" si="181"/>
        <v>0</v>
      </c>
      <c r="DD44" s="162">
        <f t="shared" si="181"/>
        <v>0</v>
      </c>
      <c r="DE44" s="162">
        <f t="shared" si="181"/>
        <v>0</v>
      </c>
      <c r="DF44" s="162">
        <f t="shared" si="181"/>
        <v>0</v>
      </c>
      <c r="DG44" s="162">
        <f t="shared" si="181"/>
        <v>0</v>
      </c>
      <c r="DH44" s="162">
        <f t="shared" si="181"/>
        <v>0</v>
      </c>
      <c r="DI44" s="162">
        <f t="shared" si="181"/>
        <v>0</v>
      </c>
      <c r="DJ44" s="162">
        <f t="shared" si="181"/>
        <v>0</v>
      </c>
      <c r="DK44" s="162">
        <f t="shared" si="181"/>
        <v>0</v>
      </c>
      <c r="DL44" s="162">
        <f t="shared" si="181"/>
        <v>0</v>
      </c>
      <c r="DM44" s="162">
        <f t="shared" si="181"/>
        <v>0</v>
      </c>
      <c r="DN44" s="162">
        <f t="shared" si="181"/>
        <v>0</v>
      </c>
      <c r="DO44" s="162">
        <f t="shared" si="181"/>
        <v>0</v>
      </c>
      <c r="DP44" s="162">
        <f t="shared" si="181"/>
        <v>0</v>
      </c>
      <c r="DQ44" s="162">
        <f t="shared" si="181"/>
        <v>0</v>
      </c>
      <c r="DR44" s="162">
        <f t="shared" si="181"/>
        <v>0</v>
      </c>
      <c r="DS44" s="162">
        <f t="shared" si="181"/>
        <v>0</v>
      </c>
      <c r="DT44" s="162">
        <f t="shared" si="181"/>
        <v>0</v>
      </c>
      <c r="DU44" s="162">
        <f t="shared" si="181"/>
        <v>0</v>
      </c>
      <c r="DV44" s="162">
        <f t="shared" si="181"/>
        <v>0</v>
      </c>
      <c r="DW44" s="162">
        <f t="shared" si="181"/>
        <v>0</v>
      </c>
      <c r="DX44" s="162">
        <f t="shared" si="181"/>
        <v>0</v>
      </c>
      <c r="DY44" s="162">
        <f t="shared" si="181"/>
        <v>0</v>
      </c>
      <c r="DZ44" s="162">
        <f t="shared" si="181"/>
        <v>0</v>
      </c>
      <c r="EA44" s="162">
        <f t="shared" si="181"/>
        <v>0</v>
      </c>
      <c r="EB44" s="162">
        <f t="shared" si="181"/>
        <v>0</v>
      </c>
      <c r="EC44" s="162">
        <f t="shared" si="181"/>
        <v>0</v>
      </c>
      <c r="ED44" s="162">
        <f t="shared" si="181"/>
        <v>0</v>
      </c>
      <c r="EE44" s="162">
        <f t="shared" si="181"/>
        <v>0</v>
      </c>
      <c r="EF44" s="162">
        <f t="shared" si="181"/>
        <v>0</v>
      </c>
      <c r="EG44" s="162">
        <f t="shared" si="181"/>
        <v>0</v>
      </c>
      <c r="EH44" s="162">
        <f t="shared" si="181"/>
        <v>0</v>
      </c>
      <c r="EI44" s="162">
        <f t="shared" si="181"/>
        <v>0</v>
      </c>
      <c r="EJ44" s="162">
        <f t="shared" si="181"/>
        <v>0</v>
      </c>
      <c r="EK44" s="162">
        <f t="shared" si="181"/>
        <v>0</v>
      </c>
      <c r="EL44" s="162">
        <f t="shared" si="181"/>
        <v>0</v>
      </c>
      <c r="EM44" s="162">
        <f t="shared" si="181"/>
        <v>0</v>
      </c>
      <c r="EN44" s="162">
        <f t="shared" si="181"/>
        <v>0</v>
      </c>
      <c r="EO44" s="162">
        <f t="shared" si="181"/>
        <v>0</v>
      </c>
      <c r="EP44" s="162">
        <f t="shared" si="181"/>
        <v>0</v>
      </c>
      <c r="EQ44" s="162">
        <f t="shared" si="181"/>
        <v>0</v>
      </c>
      <c r="ER44" s="162">
        <f t="shared" si="181"/>
        <v>0</v>
      </c>
      <c r="ES44" s="162">
        <f t="shared" si="181"/>
        <v>0</v>
      </c>
      <c r="ET44" s="162">
        <f t="shared" si="181"/>
        <v>0</v>
      </c>
      <c r="EU44" s="162">
        <f t="shared" si="13"/>
        <v>0</v>
      </c>
      <c r="EV44" s="162">
        <f t="shared" ref="EV44:GQ44" si="182">BB44-CY44</f>
        <v>0</v>
      </c>
      <c r="EW44" s="162">
        <f t="shared" si="182"/>
        <v>0</v>
      </c>
      <c r="EX44" s="162">
        <f t="shared" si="182"/>
        <v>0</v>
      </c>
      <c r="EY44" s="162">
        <f t="shared" si="182"/>
        <v>0</v>
      </c>
      <c r="EZ44" s="162">
        <f t="shared" si="182"/>
        <v>0</v>
      </c>
      <c r="FA44" s="162">
        <f t="shared" si="182"/>
        <v>0</v>
      </c>
      <c r="FB44" s="162">
        <f t="shared" si="182"/>
        <v>0</v>
      </c>
      <c r="FC44" s="162">
        <f t="shared" si="182"/>
        <v>0</v>
      </c>
      <c r="FD44" s="162">
        <f t="shared" si="182"/>
        <v>0</v>
      </c>
      <c r="FE44" s="162">
        <f t="shared" si="182"/>
        <v>0</v>
      </c>
      <c r="FF44" s="162">
        <f t="shared" si="182"/>
        <v>0</v>
      </c>
      <c r="FG44" s="162">
        <f t="shared" si="182"/>
        <v>0</v>
      </c>
      <c r="FH44" s="162">
        <f t="shared" si="182"/>
        <v>0</v>
      </c>
      <c r="FI44" s="162">
        <f t="shared" si="182"/>
        <v>0</v>
      </c>
      <c r="FJ44" s="162">
        <f t="shared" si="182"/>
        <v>0</v>
      </c>
      <c r="FK44" s="162">
        <f t="shared" si="182"/>
        <v>0</v>
      </c>
      <c r="FL44" s="162">
        <f t="shared" si="182"/>
        <v>0</v>
      </c>
      <c r="FM44" s="162">
        <f t="shared" si="182"/>
        <v>0</v>
      </c>
      <c r="FN44" s="162">
        <f t="shared" si="182"/>
        <v>0</v>
      </c>
      <c r="FO44" s="162">
        <f t="shared" si="182"/>
        <v>0</v>
      </c>
      <c r="FP44" s="162">
        <f t="shared" si="182"/>
        <v>0</v>
      </c>
      <c r="FQ44" s="162">
        <f t="shared" si="182"/>
        <v>0</v>
      </c>
      <c r="FR44" s="162">
        <f t="shared" si="182"/>
        <v>0</v>
      </c>
      <c r="FS44" s="162">
        <f t="shared" si="182"/>
        <v>0</v>
      </c>
      <c r="FT44" s="162">
        <f t="shared" si="182"/>
        <v>0</v>
      </c>
      <c r="FU44" s="162">
        <f t="shared" si="182"/>
        <v>0</v>
      </c>
      <c r="FV44" s="162">
        <f t="shared" si="182"/>
        <v>0</v>
      </c>
      <c r="FW44" s="162">
        <f t="shared" si="182"/>
        <v>0</v>
      </c>
      <c r="FX44" s="162">
        <f t="shared" si="182"/>
        <v>0</v>
      </c>
      <c r="FY44" s="162">
        <f t="shared" si="182"/>
        <v>0</v>
      </c>
      <c r="FZ44" s="162">
        <f t="shared" si="182"/>
        <v>0</v>
      </c>
      <c r="GA44" s="162">
        <f t="shared" si="182"/>
        <v>0</v>
      </c>
      <c r="GB44" s="162">
        <f t="shared" si="182"/>
        <v>0</v>
      </c>
      <c r="GC44" s="162">
        <f t="shared" si="182"/>
        <v>0</v>
      </c>
      <c r="GD44" s="162">
        <f t="shared" si="182"/>
        <v>0</v>
      </c>
      <c r="GE44" s="162">
        <f t="shared" si="182"/>
        <v>0</v>
      </c>
      <c r="GF44" s="162">
        <f t="shared" si="182"/>
        <v>0</v>
      </c>
      <c r="GG44" s="162">
        <f t="shared" si="182"/>
        <v>0</v>
      </c>
      <c r="GH44" s="162">
        <f t="shared" si="182"/>
        <v>0</v>
      </c>
      <c r="GI44" s="162">
        <f t="shared" si="182"/>
        <v>0</v>
      </c>
      <c r="GJ44" s="162">
        <f t="shared" si="182"/>
        <v>0</v>
      </c>
      <c r="GK44" s="162">
        <f t="shared" si="182"/>
        <v>0</v>
      </c>
      <c r="GL44" s="162">
        <f t="shared" si="182"/>
        <v>0</v>
      </c>
      <c r="GM44" s="162">
        <f t="shared" si="182"/>
        <v>0</v>
      </c>
      <c r="GN44" s="162">
        <f t="shared" si="182"/>
        <v>0</v>
      </c>
      <c r="GO44" s="162">
        <f t="shared" si="182"/>
        <v>0</v>
      </c>
      <c r="GP44" s="162">
        <f t="shared" si="182"/>
        <v>0</v>
      </c>
      <c r="GQ44" s="162">
        <f t="shared" si="182"/>
        <v>0</v>
      </c>
      <c r="GR44" s="162">
        <f t="shared" si="15"/>
        <v>0</v>
      </c>
      <c r="GS44" s="162">
        <f t="shared" ref="GS44:IN44" si="183">E44-EV44</f>
        <v>0</v>
      </c>
      <c r="GT44" s="162">
        <f t="shared" si="183"/>
        <v>0</v>
      </c>
      <c r="GU44" s="162">
        <f t="shared" si="183"/>
        <v>0</v>
      </c>
      <c r="GV44" s="162">
        <f t="shared" si="183"/>
        <v>0</v>
      </c>
      <c r="GW44" s="162">
        <f t="shared" si="183"/>
        <v>0</v>
      </c>
      <c r="GX44" s="162">
        <f t="shared" si="183"/>
        <v>0</v>
      </c>
      <c r="GY44" s="162">
        <f t="shared" si="183"/>
        <v>0</v>
      </c>
      <c r="GZ44" s="162">
        <f t="shared" si="183"/>
        <v>0</v>
      </c>
      <c r="HA44" s="162">
        <f t="shared" si="183"/>
        <v>0</v>
      </c>
      <c r="HB44" s="162">
        <f t="shared" si="183"/>
        <v>0</v>
      </c>
      <c r="HC44" s="162">
        <f t="shared" si="183"/>
        <v>0</v>
      </c>
      <c r="HD44" s="162">
        <f t="shared" si="183"/>
        <v>0</v>
      </c>
      <c r="HE44" s="162">
        <f t="shared" si="183"/>
        <v>0</v>
      </c>
      <c r="HF44" s="162">
        <f t="shared" si="183"/>
        <v>0</v>
      </c>
      <c r="HG44" s="162">
        <f t="shared" si="183"/>
        <v>0</v>
      </c>
      <c r="HH44" s="162">
        <f t="shared" si="183"/>
        <v>0</v>
      </c>
      <c r="HI44" s="162">
        <f t="shared" si="183"/>
        <v>0</v>
      </c>
      <c r="HJ44" s="162">
        <f t="shared" si="183"/>
        <v>0</v>
      </c>
      <c r="HK44" s="162">
        <f t="shared" si="183"/>
        <v>0</v>
      </c>
      <c r="HL44" s="162">
        <f t="shared" si="183"/>
        <v>0</v>
      </c>
      <c r="HM44" s="162">
        <f t="shared" si="183"/>
        <v>0</v>
      </c>
      <c r="HN44" s="162">
        <f t="shared" si="183"/>
        <v>0</v>
      </c>
      <c r="HO44" s="162">
        <f t="shared" si="183"/>
        <v>0</v>
      </c>
      <c r="HP44" s="162">
        <f t="shared" si="183"/>
        <v>0</v>
      </c>
      <c r="HQ44" s="162">
        <f t="shared" si="183"/>
        <v>0</v>
      </c>
      <c r="HR44" s="162">
        <f t="shared" si="183"/>
        <v>0</v>
      </c>
      <c r="HS44" s="162">
        <f t="shared" si="183"/>
        <v>0</v>
      </c>
      <c r="HT44" s="162">
        <f t="shared" si="183"/>
        <v>0</v>
      </c>
      <c r="HU44" s="162">
        <f t="shared" si="183"/>
        <v>0</v>
      </c>
      <c r="HV44" s="162">
        <f t="shared" si="183"/>
        <v>0</v>
      </c>
      <c r="HW44" s="162">
        <f t="shared" si="183"/>
        <v>0</v>
      </c>
      <c r="HX44" s="162">
        <f t="shared" si="183"/>
        <v>0</v>
      </c>
      <c r="HY44" s="162">
        <f t="shared" si="183"/>
        <v>0</v>
      </c>
      <c r="HZ44" s="162">
        <f t="shared" si="183"/>
        <v>0</v>
      </c>
      <c r="IA44" s="162">
        <f t="shared" si="183"/>
        <v>0</v>
      </c>
      <c r="IB44" s="162">
        <f t="shared" si="183"/>
        <v>0</v>
      </c>
      <c r="IC44" s="162">
        <f t="shared" si="183"/>
        <v>0</v>
      </c>
      <c r="ID44" s="162">
        <f t="shared" si="183"/>
        <v>0</v>
      </c>
      <c r="IE44" s="162">
        <f t="shared" si="183"/>
        <v>0</v>
      </c>
      <c r="IF44" s="162">
        <f t="shared" si="183"/>
        <v>0</v>
      </c>
      <c r="IG44" s="162">
        <f t="shared" si="183"/>
        <v>0</v>
      </c>
      <c r="IH44" s="162">
        <f t="shared" si="183"/>
        <v>0</v>
      </c>
      <c r="II44" s="162">
        <f t="shared" si="183"/>
        <v>0</v>
      </c>
      <c r="IJ44" s="162">
        <f t="shared" si="183"/>
        <v>0</v>
      </c>
      <c r="IK44" s="162">
        <f t="shared" si="183"/>
        <v>0</v>
      </c>
      <c r="IL44" s="162">
        <f t="shared" si="183"/>
        <v>0</v>
      </c>
      <c r="IM44" s="162">
        <f t="shared" si="183"/>
        <v>0</v>
      </c>
      <c r="IN44" s="162">
        <f t="shared" si="183"/>
        <v>0</v>
      </c>
      <c r="IO44" s="162">
        <f t="shared" si="17"/>
        <v>0</v>
      </c>
      <c r="IP44" s="162">
        <f t="shared" si="23"/>
        <v>0</v>
      </c>
      <c r="IQ44" s="162">
        <f t="shared" ref="IQ44:KK44" si="184">MAX((MIN(CZ44+IP44,$IO$7))-GT44,0)</f>
        <v>0</v>
      </c>
      <c r="IR44" s="162">
        <f t="shared" si="184"/>
        <v>0</v>
      </c>
      <c r="IS44" s="162">
        <f t="shared" si="184"/>
        <v>0</v>
      </c>
      <c r="IT44" s="162">
        <f t="shared" si="184"/>
        <v>0</v>
      </c>
      <c r="IU44" s="162">
        <f t="shared" si="184"/>
        <v>0</v>
      </c>
      <c r="IV44" s="162">
        <f t="shared" si="184"/>
        <v>0</v>
      </c>
      <c r="IW44" s="162">
        <f t="shared" si="184"/>
        <v>0</v>
      </c>
      <c r="IX44" s="162">
        <f t="shared" si="184"/>
        <v>0</v>
      </c>
      <c r="IY44" s="162">
        <f t="shared" si="184"/>
        <v>0</v>
      </c>
      <c r="IZ44" s="162">
        <f t="shared" si="184"/>
        <v>0</v>
      </c>
      <c r="JA44" s="162">
        <f t="shared" si="184"/>
        <v>0</v>
      </c>
      <c r="JB44" s="162">
        <f t="shared" si="184"/>
        <v>0</v>
      </c>
      <c r="JC44" s="162">
        <f t="shared" si="184"/>
        <v>0</v>
      </c>
      <c r="JD44" s="162">
        <f t="shared" si="184"/>
        <v>0</v>
      </c>
      <c r="JE44" s="162">
        <f t="shared" si="184"/>
        <v>0</v>
      </c>
      <c r="JF44" s="162">
        <f t="shared" si="184"/>
        <v>0</v>
      </c>
      <c r="JG44" s="162">
        <f t="shared" si="184"/>
        <v>0</v>
      </c>
      <c r="JH44" s="162">
        <f t="shared" si="184"/>
        <v>0</v>
      </c>
      <c r="JI44" s="162">
        <f t="shared" si="184"/>
        <v>0</v>
      </c>
      <c r="JJ44" s="162">
        <f t="shared" si="184"/>
        <v>0</v>
      </c>
      <c r="JK44" s="162">
        <f t="shared" si="184"/>
        <v>0</v>
      </c>
      <c r="JL44" s="162">
        <f t="shared" si="184"/>
        <v>0</v>
      </c>
      <c r="JM44" s="162">
        <f t="shared" si="184"/>
        <v>0</v>
      </c>
      <c r="JN44" s="162">
        <f t="shared" si="184"/>
        <v>0</v>
      </c>
      <c r="JO44" s="162">
        <f t="shared" si="184"/>
        <v>0</v>
      </c>
      <c r="JP44" s="162">
        <f t="shared" si="184"/>
        <v>0</v>
      </c>
      <c r="JQ44" s="162">
        <f t="shared" si="184"/>
        <v>0</v>
      </c>
      <c r="JR44" s="162">
        <f t="shared" si="184"/>
        <v>0</v>
      </c>
      <c r="JS44" s="162">
        <f t="shared" si="184"/>
        <v>0</v>
      </c>
      <c r="JT44" s="162">
        <f t="shared" si="184"/>
        <v>0</v>
      </c>
      <c r="JU44" s="162">
        <f t="shared" si="184"/>
        <v>0</v>
      </c>
      <c r="JV44" s="162">
        <f t="shared" si="184"/>
        <v>0</v>
      </c>
      <c r="JW44" s="162">
        <f t="shared" si="184"/>
        <v>0</v>
      </c>
      <c r="JX44" s="162">
        <f t="shared" si="184"/>
        <v>0</v>
      </c>
      <c r="JY44" s="162">
        <f t="shared" si="184"/>
        <v>0</v>
      </c>
      <c r="JZ44" s="162">
        <f t="shared" si="184"/>
        <v>0</v>
      </c>
      <c r="KA44" s="162">
        <f t="shared" si="184"/>
        <v>0</v>
      </c>
      <c r="KB44" s="162">
        <f t="shared" si="184"/>
        <v>0</v>
      </c>
      <c r="KC44" s="162">
        <f t="shared" si="184"/>
        <v>0</v>
      </c>
      <c r="KD44" s="162">
        <f t="shared" si="184"/>
        <v>0</v>
      </c>
      <c r="KE44" s="162">
        <f t="shared" si="184"/>
        <v>0</v>
      </c>
      <c r="KF44" s="162">
        <f t="shared" si="184"/>
        <v>0</v>
      </c>
      <c r="KG44" s="162">
        <f t="shared" si="184"/>
        <v>0</v>
      </c>
      <c r="KH44" s="162">
        <f t="shared" si="184"/>
        <v>0</v>
      </c>
      <c r="KI44" s="162">
        <f t="shared" si="184"/>
        <v>0</v>
      </c>
      <c r="KJ44" s="162">
        <f t="shared" si="184"/>
        <v>0</v>
      </c>
      <c r="KK44" s="162">
        <f t="shared" si="184"/>
        <v>0</v>
      </c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</row>
    <row r="45" ht="14.25" customHeight="1" spans="1:326" x14ac:dyDescent="0.25">
      <c r="A45" s="1">
        <v>2</v>
      </c>
      <c r="B45" s="1">
        <f t="shared" ref="B45:C45" si="185">B44+1</f>
        <v>35</v>
      </c>
      <c r="C45" s="232">
        <f t="shared" si="185"/>
        <v>43500</v>
      </c>
      <c r="D45" s="162">
        <f t="shared" si="9"/>
        <v>0</v>
      </c>
      <c r="E45" s="162">
        <f>(SUMIFS(Profile!$F$2:$F$17521,Profile!$B$2:$B$17521,$B45,Profile!$C$2:$C$17521,E$8))*$C$6</f>
        <v>0</v>
      </c>
      <c r="F45" s="162">
        <f>(SUMIFS(Profile!$F$2:$F$17521,Profile!$B$2:$B$17521,$B45,Profile!$C$2:$C$17521,F$8))*$C$6</f>
        <v>0</v>
      </c>
      <c r="G45" s="162">
        <f>(SUMIFS(Profile!$F$2:$F$17521,Profile!$B$2:$B$17521,$B45,Profile!$C$2:$C$17521,G$8))*$C$6</f>
        <v>0</v>
      </c>
      <c r="H45" s="162">
        <f>(SUMIFS(Profile!$F$2:$F$17521,Profile!$B$2:$B$17521,$B45,Profile!$C$2:$C$17521,H$8))*$C$6</f>
        <v>0</v>
      </c>
      <c r="I45" s="162">
        <f>(SUMIFS(Profile!$F$2:$F$17521,Profile!$B$2:$B$17521,$B45,Profile!$C$2:$C$17521,I$8))*$C$6</f>
        <v>0</v>
      </c>
      <c r="J45" s="162">
        <f>(SUMIFS(Profile!$F$2:$F$17521,Profile!$B$2:$B$17521,$B45,Profile!$C$2:$C$17521,J$8))*$C$6</f>
        <v>0</v>
      </c>
      <c r="K45" s="162">
        <f>(SUMIFS(Profile!$F$2:$F$17521,Profile!$B$2:$B$17521,$B45,Profile!$C$2:$C$17521,K$8))*$C$6</f>
        <v>0</v>
      </c>
      <c r="L45" s="162">
        <f>(SUMIFS(Profile!$F$2:$F$17521,Profile!$B$2:$B$17521,$B45,Profile!$C$2:$C$17521,L$8))*$C$6</f>
        <v>0</v>
      </c>
      <c r="M45" s="162">
        <f>(SUMIFS(Profile!$F$2:$F$17521,Profile!$B$2:$B$17521,$B45,Profile!$C$2:$C$17521,M$8))*$C$6</f>
        <v>0</v>
      </c>
      <c r="N45" s="162">
        <f>(SUMIFS(Profile!$F$2:$F$17521,Profile!$B$2:$B$17521,$B45,Profile!$C$2:$C$17521,N$8))*$C$6</f>
        <v>0</v>
      </c>
      <c r="O45" s="162">
        <f>(SUMIFS(Profile!$F$2:$F$17521,Profile!$B$2:$B$17521,$B45,Profile!$C$2:$C$17521,O$8))*$C$6</f>
        <v>0</v>
      </c>
      <c r="P45" s="162">
        <f>(SUMIFS(Profile!$F$2:$F$17521,Profile!$B$2:$B$17521,$B45,Profile!$C$2:$C$17521,P$8))*$C$6</f>
        <v>0</v>
      </c>
      <c r="Q45" s="162">
        <f>(SUMIFS(Profile!$F$2:$F$17521,Profile!$B$2:$B$17521,$B45,Profile!$C$2:$C$17521,Q$8))*$C$6</f>
        <v>0</v>
      </c>
      <c r="R45" s="162">
        <f>(SUMIFS(Profile!$F$2:$F$17521,Profile!$B$2:$B$17521,$B45,Profile!$C$2:$C$17521,R$8))*$C$6</f>
        <v>0</v>
      </c>
      <c r="S45" s="162">
        <f>(SUMIFS(Profile!$F$2:$F$17521,Profile!$B$2:$B$17521,$B45,Profile!$C$2:$C$17521,S$8))*$C$6</f>
        <v>0</v>
      </c>
      <c r="T45" s="162">
        <f>(SUMIFS(Profile!$F$2:$F$17521,Profile!$B$2:$B$17521,$B45,Profile!$C$2:$C$17521,T$8))*$C$6</f>
        <v>0</v>
      </c>
      <c r="U45" s="162">
        <f>(SUMIFS(Profile!$F$2:$F$17521,Profile!$B$2:$B$17521,$B45,Profile!$C$2:$C$17521,U$8))*$C$6</f>
        <v>0</v>
      </c>
      <c r="V45" s="162">
        <f>(SUMIFS(Profile!$F$2:$F$17521,Profile!$B$2:$B$17521,$B45,Profile!$C$2:$C$17521,V$8))*$C$6</f>
        <v>0</v>
      </c>
      <c r="W45" s="162">
        <f>(SUMIFS(Profile!$F$2:$F$17521,Profile!$B$2:$B$17521,$B45,Profile!$C$2:$C$17521,W$8))*$C$6</f>
        <v>0</v>
      </c>
      <c r="X45" s="162">
        <f>(SUMIFS(Profile!$F$2:$F$17521,Profile!$B$2:$B$17521,$B45,Profile!$C$2:$C$17521,X$8))*$C$6</f>
        <v>0</v>
      </c>
      <c r="Y45" s="162">
        <f>(SUMIFS(Profile!$F$2:$F$17521,Profile!$B$2:$B$17521,$B45,Profile!$C$2:$C$17521,Y$8))*$C$6</f>
        <v>0</v>
      </c>
      <c r="Z45" s="162">
        <f>(SUMIFS(Profile!$F$2:$F$17521,Profile!$B$2:$B$17521,$B45,Profile!$C$2:$C$17521,Z$8))*$C$6</f>
        <v>0</v>
      </c>
      <c r="AA45" s="162">
        <f>(SUMIFS(Profile!$F$2:$F$17521,Profile!$B$2:$B$17521,$B45,Profile!$C$2:$C$17521,AA$8))*$C$6</f>
        <v>0</v>
      </c>
      <c r="AB45" s="162">
        <f>(SUMIFS(Profile!$F$2:$F$17521,Profile!$B$2:$B$17521,$B45,Profile!$C$2:$C$17521,AB$8))*$C$6</f>
        <v>0</v>
      </c>
      <c r="AC45" s="162">
        <f>(SUMIFS(Profile!$F$2:$F$17521,Profile!$B$2:$B$17521,$B45,Profile!$C$2:$C$17521,AC$8))*$C$6</f>
        <v>0</v>
      </c>
      <c r="AD45" s="162">
        <f>(SUMIFS(Profile!$F$2:$F$17521,Profile!$B$2:$B$17521,$B45,Profile!$C$2:$C$17521,AD$8))*$C$6</f>
        <v>0</v>
      </c>
      <c r="AE45" s="162">
        <f>(SUMIFS(Profile!$F$2:$F$17521,Profile!$B$2:$B$17521,$B45,Profile!$C$2:$C$17521,AE$8))*$C$6</f>
        <v>0</v>
      </c>
      <c r="AF45" s="162">
        <f>(SUMIFS(Profile!$F$2:$F$17521,Profile!$B$2:$B$17521,$B45,Profile!$C$2:$C$17521,AF$8))*$C$6</f>
        <v>0</v>
      </c>
      <c r="AG45" s="162">
        <f>(SUMIFS(Profile!$F$2:$F$17521,Profile!$B$2:$B$17521,$B45,Profile!$C$2:$C$17521,AG$8))*$C$6</f>
        <v>0</v>
      </c>
      <c r="AH45" s="162">
        <f>(SUMIFS(Profile!$F$2:$F$17521,Profile!$B$2:$B$17521,$B45,Profile!$C$2:$C$17521,AH$8))*$C$6</f>
        <v>0</v>
      </c>
      <c r="AI45" s="162">
        <f>(SUMIFS(Profile!$F$2:$F$17521,Profile!$B$2:$B$17521,$B45,Profile!$C$2:$C$17521,AI$8))*$C$6</f>
        <v>0</v>
      </c>
      <c r="AJ45" s="162">
        <f>(SUMIFS(Profile!$F$2:$F$17521,Profile!$B$2:$B$17521,$B45,Profile!$C$2:$C$17521,AJ$8))*$C$6</f>
        <v>0</v>
      </c>
      <c r="AK45" s="162">
        <f>(SUMIFS(Profile!$F$2:$F$17521,Profile!$B$2:$B$17521,$B45,Profile!$C$2:$C$17521,AK$8))*$C$6</f>
        <v>0</v>
      </c>
      <c r="AL45" s="162">
        <f>(SUMIFS(Profile!$F$2:$F$17521,Profile!$B$2:$B$17521,$B45,Profile!$C$2:$C$17521,AL$8))*$C$6</f>
        <v>0</v>
      </c>
      <c r="AM45" s="162">
        <f>(SUMIFS(Profile!$F$2:$F$17521,Profile!$B$2:$B$17521,$B45,Profile!$C$2:$C$17521,AM$8))*$C$6</f>
        <v>0</v>
      </c>
      <c r="AN45" s="162">
        <f>(SUMIFS(Profile!$F$2:$F$17521,Profile!$B$2:$B$17521,$B45,Profile!$C$2:$C$17521,AN$8))*$C$6</f>
        <v>0</v>
      </c>
      <c r="AO45" s="162">
        <f>(SUMIFS(Profile!$F$2:$F$17521,Profile!$B$2:$B$17521,$B45,Profile!$C$2:$C$17521,AO$8))*$C$6</f>
        <v>0</v>
      </c>
      <c r="AP45" s="162">
        <f>(SUMIFS(Profile!$F$2:$F$17521,Profile!$B$2:$B$17521,$B45,Profile!$C$2:$C$17521,AP$8))*$C$6</f>
        <v>0</v>
      </c>
      <c r="AQ45" s="162">
        <f>(SUMIFS(Profile!$F$2:$F$17521,Profile!$B$2:$B$17521,$B45,Profile!$C$2:$C$17521,AQ$8))*$C$6</f>
        <v>0</v>
      </c>
      <c r="AR45" s="162">
        <f>(SUMIFS(Profile!$F$2:$F$17521,Profile!$B$2:$B$17521,$B45,Profile!$C$2:$C$17521,AR$8))*$C$6</f>
        <v>0</v>
      </c>
      <c r="AS45" s="162">
        <f>(SUMIFS(Profile!$F$2:$F$17521,Profile!$B$2:$B$17521,$B45,Profile!$C$2:$C$17521,AS$8))*$C$6</f>
        <v>0</v>
      </c>
      <c r="AT45" s="162">
        <f>(SUMIFS(Profile!$F$2:$F$17521,Profile!$B$2:$B$17521,$B45,Profile!$C$2:$C$17521,AT$8))*$C$6</f>
        <v>0</v>
      </c>
      <c r="AU45" s="162">
        <f>(SUMIFS(Profile!$F$2:$F$17521,Profile!$B$2:$B$17521,$B45,Profile!$C$2:$C$17521,AU$8))*$C$6</f>
        <v>0</v>
      </c>
      <c r="AV45" s="162">
        <f>(SUMIFS(Profile!$F$2:$F$17521,Profile!$B$2:$B$17521,$B45,Profile!$C$2:$C$17521,AV$8))*$C$6</f>
        <v>0</v>
      </c>
      <c r="AW45" s="162">
        <f>(SUMIFS(Profile!$F$2:$F$17521,Profile!$B$2:$B$17521,$B45,Profile!$C$2:$C$17521,AW$8))*$C$6</f>
        <v>0</v>
      </c>
      <c r="AX45" s="162">
        <f>(SUMIFS(Profile!$F$2:$F$17521,Profile!$B$2:$B$17521,$B45,Profile!$C$2:$C$17521,AX$8))*$C$6</f>
        <v>0</v>
      </c>
      <c r="AY45" s="162">
        <f>(SUMIFS(Profile!$F$2:$F$17521,Profile!$B$2:$B$17521,$B45,Profile!$C$2:$C$17521,AY$8))*$C$6</f>
        <v>0</v>
      </c>
      <c r="AZ45" s="162">
        <f>(SUMIFS(Profile!$F$2:$F$17521,Profile!$B$2:$B$17521,$B45,Profile!$C$2:$C$17521,AZ$8))*$C$6</f>
        <v>0</v>
      </c>
      <c r="BA45" s="162">
        <f t="shared" si="10"/>
        <v>0</v>
      </c>
      <c r="BB45" s="162">
        <f>(SUMIFS(Profile!$E$2:$E$17521,Profile!$B$2:$B$17521,$B45,Profile!$C$2:$C$17521,BB$8))*$C$9</f>
        <v>0</v>
      </c>
      <c r="BC45" s="162">
        <f>(SUMIFS(Profile!$E$2:$E$17521,Profile!$B$2:$B$17521,$B45,Profile!$C$2:$C$17521,BC$8))*$C$9</f>
        <v>0</v>
      </c>
      <c r="BD45" s="162">
        <f>(SUMIFS(Profile!$E$2:$E$17521,Profile!$B$2:$B$17521,$B45,Profile!$C$2:$C$17521,BD$8))*$C$9</f>
        <v>0</v>
      </c>
      <c r="BE45" s="162">
        <f>(SUMIFS(Profile!$E$2:$E$17521,Profile!$B$2:$B$17521,$B45,Profile!$C$2:$C$17521,BE$8))*$C$9</f>
        <v>0</v>
      </c>
      <c r="BF45" s="162">
        <f>(SUMIFS(Profile!$E$2:$E$17521,Profile!$B$2:$B$17521,$B45,Profile!$C$2:$C$17521,BF$8))*$C$9</f>
        <v>0</v>
      </c>
      <c r="BG45" s="162">
        <f>(SUMIFS(Profile!$E$2:$E$17521,Profile!$B$2:$B$17521,$B45,Profile!$C$2:$C$17521,BG$8))*$C$9</f>
        <v>0</v>
      </c>
      <c r="BH45" s="162">
        <f>(SUMIFS(Profile!$E$2:$E$17521,Profile!$B$2:$B$17521,$B45,Profile!$C$2:$C$17521,BH$8))*$C$9</f>
        <v>0</v>
      </c>
      <c r="BI45" s="162">
        <f>(SUMIFS(Profile!$E$2:$E$17521,Profile!$B$2:$B$17521,$B45,Profile!$C$2:$C$17521,BI$8))*$C$9</f>
        <v>0</v>
      </c>
      <c r="BJ45" s="162">
        <f>(SUMIFS(Profile!$E$2:$E$17521,Profile!$B$2:$B$17521,$B45,Profile!$C$2:$C$17521,BJ$8))*$C$9</f>
        <v>0</v>
      </c>
      <c r="BK45" s="162">
        <f>(SUMIFS(Profile!$E$2:$E$17521,Profile!$B$2:$B$17521,$B45,Profile!$C$2:$C$17521,BK$8))*$C$9</f>
        <v>0</v>
      </c>
      <c r="BL45" s="162">
        <f>(SUMIFS(Profile!$E$2:$E$17521,Profile!$B$2:$B$17521,$B45,Profile!$C$2:$C$17521,BL$8))*$C$9</f>
        <v>0</v>
      </c>
      <c r="BM45" s="162">
        <f>(SUMIFS(Profile!$E$2:$E$17521,Profile!$B$2:$B$17521,$B45,Profile!$C$2:$C$17521,BM$8))*$C$9</f>
        <v>0</v>
      </c>
      <c r="BN45" s="162">
        <f>(SUMIFS(Profile!$E$2:$E$17521,Profile!$B$2:$B$17521,$B45,Profile!$C$2:$C$17521,BN$8))*$C$9</f>
        <v>0</v>
      </c>
      <c r="BO45" s="162">
        <f>(SUMIFS(Profile!$E$2:$E$17521,Profile!$B$2:$B$17521,$B45,Profile!$C$2:$C$17521,BO$8))*$C$9</f>
        <v>0</v>
      </c>
      <c r="BP45" s="162">
        <f>(SUMIFS(Profile!$E$2:$E$17521,Profile!$B$2:$B$17521,$B45,Profile!$C$2:$C$17521,BP$8))*$C$9</f>
        <v>0</v>
      </c>
      <c r="BQ45" s="162">
        <f>(SUMIFS(Profile!$E$2:$E$17521,Profile!$B$2:$B$17521,$B45,Profile!$C$2:$C$17521,BQ$8))*$C$9</f>
        <v>0</v>
      </c>
      <c r="BR45" s="162">
        <f>(SUMIFS(Profile!$E$2:$E$17521,Profile!$B$2:$B$17521,$B45,Profile!$C$2:$C$17521,BR$8))*$C$9</f>
        <v>0</v>
      </c>
      <c r="BS45" s="162">
        <f>(SUMIFS(Profile!$E$2:$E$17521,Profile!$B$2:$B$17521,$B45,Profile!$C$2:$C$17521,BS$8))*$C$9</f>
        <v>0</v>
      </c>
      <c r="BT45" s="162">
        <f>(SUMIFS(Profile!$E$2:$E$17521,Profile!$B$2:$B$17521,$B45,Profile!$C$2:$C$17521,BT$8))*$C$9</f>
        <v>0</v>
      </c>
      <c r="BU45" s="162">
        <f>(SUMIFS(Profile!$E$2:$E$17521,Profile!$B$2:$B$17521,$B45,Profile!$C$2:$C$17521,BU$8))*$C$9</f>
        <v>0</v>
      </c>
      <c r="BV45" s="162">
        <f>(SUMIFS(Profile!$E$2:$E$17521,Profile!$B$2:$B$17521,$B45,Profile!$C$2:$C$17521,BV$8))*$C$9</f>
        <v>0</v>
      </c>
      <c r="BW45" s="162">
        <f>(SUMIFS(Profile!$E$2:$E$17521,Profile!$B$2:$B$17521,$B45,Profile!$C$2:$C$17521,BW$8))*$C$9</f>
        <v>0</v>
      </c>
      <c r="BX45" s="162">
        <f>(SUMIFS(Profile!$E$2:$E$17521,Profile!$B$2:$B$17521,$B45,Profile!$C$2:$C$17521,BX$8))*$C$9</f>
        <v>0</v>
      </c>
      <c r="BY45" s="162">
        <f>(SUMIFS(Profile!$E$2:$E$17521,Profile!$B$2:$B$17521,$B45,Profile!$C$2:$C$17521,BY$8))*$C$9</f>
        <v>0</v>
      </c>
      <c r="BZ45" s="162">
        <f>(SUMIFS(Profile!$E$2:$E$17521,Profile!$B$2:$B$17521,$B45,Profile!$C$2:$C$17521,BZ$8))*$C$9</f>
        <v>0</v>
      </c>
      <c r="CA45" s="162">
        <f>(SUMIFS(Profile!$E$2:$E$17521,Profile!$B$2:$B$17521,$B45,Profile!$C$2:$C$17521,CA$8))*$C$9</f>
        <v>0</v>
      </c>
      <c r="CB45" s="162">
        <f>(SUMIFS(Profile!$E$2:$E$17521,Profile!$B$2:$B$17521,$B45,Profile!$C$2:$C$17521,CB$8))*$C$9</f>
        <v>0</v>
      </c>
      <c r="CC45" s="162">
        <f>(SUMIFS(Profile!$E$2:$E$17521,Profile!$B$2:$B$17521,$B45,Profile!$C$2:$C$17521,CC$8))*$C$9</f>
        <v>0</v>
      </c>
      <c r="CD45" s="162">
        <f>(SUMIFS(Profile!$E$2:$E$17521,Profile!$B$2:$B$17521,$B45,Profile!$C$2:$C$17521,CD$8))*$C$9</f>
        <v>0</v>
      </c>
      <c r="CE45" s="162">
        <f>(SUMIFS(Profile!$E$2:$E$17521,Profile!$B$2:$B$17521,$B45,Profile!$C$2:$C$17521,CE$8))*$C$9</f>
        <v>0</v>
      </c>
      <c r="CF45" s="162">
        <f>(SUMIFS(Profile!$E$2:$E$17521,Profile!$B$2:$B$17521,$B45,Profile!$C$2:$C$17521,CF$8))*$C$9</f>
        <v>0</v>
      </c>
      <c r="CG45" s="162">
        <f>(SUMIFS(Profile!$E$2:$E$17521,Profile!$B$2:$B$17521,$B45,Profile!$C$2:$C$17521,CG$8))*$C$9</f>
        <v>0</v>
      </c>
      <c r="CH45" s="162">
        <f>(SUMIFS(Profile!$E$2:$E$17521,Profile!$B$2:$B$17521,$B45,Profile!$C$2:$C$17521,CH$8))*$C$9</f>
        <v>0</v>
      </c>
      <c r="CI45" s="162">
        <f>(SUMIFS(Profile!$E$2:$E$17521,Profile!$B$2:$B$17521,$B45,Profile!$C$2:$C$17521,CI$8))*$C$9</f>
        <v>0</v>
      </c>
      <c r="CJ45" s="162">
        <f>(SUMIFS(Profile!$E$2:$E$17521,Profile!$B$2:$B$17521,$B45,Profile!$C$2:$C$17521,CJ$8))*$C$9</f>
        <v>0</v>
      </c>
      <c r="CK45" s="162">
        <f>(SUMIFS(Profile!$E$2:$E$17521,Profile!$B$2:$B$17521,$B45,Profile!$C$2:$C$17521,CK$8))*$C$9</f>
        <v>0</v>
      </c>
      <c r="CL45" s="162">
        <f>(SUMIFS(Profile!$E$2:$E$17521,Profile!$B$2:$B$17521,$B45,Profile!$C$2:$C$17521,CL$8))*$C$9</f>
        <v>0</v>
      </c>
      <c r="CM45" s="162">
        <f>(SUMIFS(Profile!$E$2:$E$17521,Profile!$B$2:$B$17521,$B45,Profile!$C$2:$C$17521,CM$8))*$C$9</f>
        <v>0</v>
      </c>
      <c r="CN45" s="162">
        <f>(SUMIFS(Profile!$E$2:$E$17521,Profile!$B$2:$B$17521,$B45,Profile!$C$2:$C$17521,CN$8))*$C$9</f>
        <v>0</v>
      </c>
      <c r="CO45" s="162">
        <f>(SUMIFS(Profile!$E$2:$E$17521,Profile!$B$2:$B$17521,$B45,Profile!$C$2:$C$17521,CO$8))*$C$9</f>
        <v>0</v>
      </c>
      <c r="CP45" s="162">
        <f>(SUMIFS(Profile!$E$2:$E$17521,Profile!$B$2:$B$17521,$B45,Profile!$C$2:$C$17521,CP$8))*$C$9</f>
        <v>0</v>
      </c>
      <c r="CQ45" s="162">
        <f>(SUMIFS(Profile!$E$2:$E$17521,Profile!$B$2:$B$17521,$B45,Profile!$C$2:$C$17521,CQ$8))*$C$9</f>
        <v>0</v>
      </c>
      <c r="CR45" s="162">
        <f>(SUMIFS(Profile!$E$2:$E$17521,Profile!$B$2:$B$17521,$B45,Profile!$C$2:$C$17521,CR$8))*$C$9</f>
        <v>0</v>
      </c>
      <c r="CS45" s="162">
        <f>(SUMIFS(Profile!$E$2:$E$17521,Profile!$B$2:$B$17521,$B45,Profile!$C$2:$C$17521,CS$8))*$C$9</f>
        <v>0</v>
      </c>
      <c r="CT45" s="162">
        <f>(SUMIFS(Profile!$E$2:$E$17521,Profile!$B$2:$B$17521,$B45,Profile!$C$2:$C$17521,CT$8))*$C$9</f>
        <v>0</v>
      </c>
      <c r="CU45" s="162">
        <f>(SUMIFS(Profile!$E$2:$E$17521,Profile!$B$2:$B$17521,$B45,Profile!$C$2:$C$17521,CU$8))*$C$9</f>
        <v>0</v>
      </c>
      <c r="CV45" s="162">
        <f>(SUMIFS(Profile!$E$2:$E$17521,Profile!$B$2:$B$17521,$B45,Profile!$C$2:$C$17521,CV$8))*$C$9</f>
        <v>0</v>
      </c>
      <c r="CW45" s="162">
        <f>(SUMIFS(Profile!$E$2:$E$17521,Profile!$B$2:$B$17521,$B45,Profile!$C$2:$C$17521,CW$8))*$C$9</f>
        <v>0</v>
      </c>
      <c r="CX45" s="162">
        <f t="shared" si="11"/>
        <v>0</v>
      </c>
      <c r="CY45" s="162">
        <f t="shared" ref="CY45:ET45" si="186">MAX(BB45-E45,0)</f>
        <v>0</v>
      </c>
      <c r="CZ45" s="162">
        <f t="shared" si="186"/>
        <v>0</v>
      </c>
      <c r="DA45" s="162">
        <f t="shared" si="186"/>
        <v>0</v>
      </c>
      <c r="DB45" s="162">
        <f t="shared" si="186"/>
        <v>0</v>
      </c>
      <c r="DC45" s="162">
        <f t="shared" si="186"/>
        <v>0</v>
      </c>
      <c r="DD45" s="162">
        <f t="shared" si="186"/>
        <v>0</v>
      </c>
      <c r="DE45" s="162">
        <f t="shared" si="186"/>
        <v>0</v>
      </c>
      <c r="DF45" s="162">
        <f t="shared" si="186"/>
        <v>0</v>
      </c>
      <c r="DG45" s="162">
        <f t="shared" si="186"/>
        <v>0</v>
      </c>
      <c r="DH45" s="162">
        <f t="shared" si="186"/>
        <v>0</v>
      </c>
      <c r="DI45" s="162">
        <f t="shared" si="186"/>
        <v>0</v>
      </c>
      <c r="DJ45" s="162">
        <f t="shared" si="186"/>
        <v>0</v>
      </c>
      <c r="DK45" s="162">
        <f t="shared" si="186"/>
        <v>0</v>
      </c>
      <c r="DL45" s="162">
        <f t="shared" si="186"/>
        <v>0</v>
      </c>
      <c r="DM45" s="162">
        <f t="shared" si="186"/>
        <v>0</v>
      </c>
      <c r="DN45" s="162">
        <f t="shared" si="186"/>
        <v>0</v>
      </c>
      <c r="DO45" s="162">
        <f t="shared" si="186"/>
        <v>0</v>
      </c>
      <c r="DP45" s="162">
        <f t="shared" si="186"/>
        <v>0</v>
      </c>
      <c r="DQ45" s="162">
        <f t="shared" si="186"/>
        <v>0</v>
      </c>
      <c r="DR45" s="162">
        <f t="shared" si="186"/>
        <v>0</v>
      </c>
      <c r="DS45" s="162">
        <f t="shared" si="186"/>
        <v>0</v>
      </c>
      <c r="DT45" s="162">
        <f t="shared" si="186"/>
        <v>0</v>
      </c>
      <c r="DU45" s="162">
        <f t="shared" si="186"/>
        <v>0</v>
      </c>
      <c r="DV45" s="162">
        <f t="shared" si="186"/>
        <v>0</v>
      </c>
      <c r="DW45" s="162">
        <f t="shared" si="186"/>
        <v>0</v>
      </c>
      <c r="DX45" s="162">
        <f t="shared" si="186"/>
        <v>0</v>
      </c>
      <c r="DY45" s="162">
        <f t="shared" si="186"/>
        <v>0</v>
      </c>
      <c r="DZ45" s="162">
        <f t="shared" si="186"/>
        <v>0</v>
      </c>
      <c r="EA45" s="162">
        <f t="shared" si="186"/>
        <v>0</v>
      </c>
      <c r="EB45" s="162">
        <f t="shared" si="186"/>
        <v>0</v>
      </c>
      <c r="EC45" s="162">
        <f t="shared" si="186"/>
        <v>0</v>
      </c>
      <c r="ED45" s="162">
        <f t="shared" si="186"/>
        <v>0</v>
      </c>
      <c r="EE45" s="162">
        <f t="shared" si="186"/>
        <v>0</v>
      </c>
      <c r="EF45" s="162">
        <f t="shared" si="186"/>
        <v>0</v>
      </c>
      <c r="EG45" s="162">
        <f t="shared" si="186"/>
        <v>0</v>
      </c>
      <c r="EH45" s="162">
        <f t="shared" si="186"/>
        <v>0</v>
      </c>
      <c r="EI45" s="162">
        <f t="shared" si="186"/>
        <v>0</v>
      </c>
      <c r="EJ45" s="162">
        <f t="shared" si="186"/>
        <v>0</v>
      </c>
      <c r="EK45" s="162">
        <f t="shared" si="186"/>
        <v>0</v>
      </c>
      <c r="EL45" s="162">
        <f t="shared" si="186"/>
        <v>0</v>
      </c>
      <c r="EM45" s="162">
        <f t="shared" si="186"/>
        <v>0</v>
      </c>
      <c r="EN45" s="162">
        <f t="shared" si="186"/>
        <v>0</v>
      </c>
      <c r="EO45" s="162">
        <f t="shared" si="186"/>
        <v>0</v>
      </c>
      <c r="EP45" s="162">
        <f t="shared" si="186"/>
        <v>0</v>
      </c>
      <c r="EQ45" s="162">
        <f t="shared" si="186"/>
        <v>0</v>
      </c>
      <c r="ER45" s="162">
        <f t="shared" si="186"/>
        <v>0</v>
      </c>
      <c r="ES45" s="162">
        <f t="shared" si="186"/>
        <v>0</v>
      </c>
      <c r="ET45" s="162">
        <f t="shared" si="186"/>
        <v>0</v>
      </c>
      <c r="EU45" s="162">
        <f t="shared" si="13"/>
        <v>0</v>
      </c>
      <c r="EV45" s="162">
        <f t="shared" ref="EV45:GQ45" si="187">BB45-CY45</f>
        <v>0</v>
      </c>
      <c r="EW45" s="162">
        <f t="shared" si="187"/>
        <v>0</v>
      </c>
      <c r="EX45" s="162">
        <f t="shared" si="187"/>
        <v>0</v>
      </c>
      <c r="EY45" s="162">
        <f t="shared" si="187"/>
        <v>0</v>
      </c>
      <c r="EZ45" s="162">
        <f t="shared" si="187"/>
        <v>0</v>
      </c>
      <c r="FA45" s="162">
        <f t="shared" si="187"/>
        <v>0</v>
      </c>
      <c r="FB45" s="162">
        <f t="shared" si="187"/>
        <v>0</v>
      </c>
      <c r="FC45" s="162">
        <f t="shared" si="187"/>
        <v>0</v>
      </c>
      <c r="FD45" s="162">
        <f t="shared" si="187"/>
        <v>0</v>
      </c>
      <c r="FE45" s="162">
        <f t="shared" si="187"/>
        <v>0</v>
      </c>
      <c r="FF45" s="162">
        <f t="shared" si="187"/>
        <v>0</v>
      </c>
      <c r="FG45" s="162">
        <f t="shared" si="187"/>
        <v>0</v>
      </c>
      <c r="FH45" s="162">
        <f t="shared" si="187"/>
        <v>0</v>
      </c>
      <c r="FI45" s="162">
        <f t="shared" si="187"/>
        <v>0</v>
      </c>
      <c r="FJ45" s="162">
        <f t="shared" si="187"/>
        <v>0</v>
      </c>
      <c r="FK45" s="162">
        <f t="shared" si="187"/>
        <v>0</v>
      </c>
      <c r="FL45" s="162">
        <f t="shared" si="187"/>
        <v>0</v>
      </c>
      <c r="FM45" s="162">
        <f t="shared" si="187"/>
        <v>0</v>
      </c>
      <c r="FN45" s="162">
        <f t="shared" si="187"/>
        <v>0</v>
      </c>
      <c r="FO45" s="162">
        <f t="shared" si="187"/>
        <v>0</v>
      </c>
      <c r="FP45" s="162">
        <f t="shared" si="187"/>
        <v>0</v>
      </c>
      <c r="FQ45" s="162">
        <f t="shared" si="187"/>
        <v>0</v>
      </c>
      <c r="FR45" s="162">
        <f t="shared" si="187"/>
        <v>0</v>
      </c>
      <c r="FS45" s="162">
        <f t="shared" si="187"/>
        <v>0</v>
      </c>
      <c r="FT45" s="162">
        <f t="shared" si="187"/>
        <v>0</v>
      </c>
      <c r="FU45" s="162">
        <f t="shared" si="187"/>
        <v>0</v>
      </c>
      <c r="FV45" s="162">
        <f t="shared" si="187"/>
        <v>0</v>
      </c>
      <c r="FW45" s="162">
        <f t="shared" si="187"/>
        <v>0</v>
      </c>
      <c r="FX45" s="162">
        <f t="shared" si="187"/>
        <v>0</v>
      </c>
      <c r="FY45" s="162">
        <f t="shared" si="187"/>
        <v>0</v>
      </c>
      <c r="FZ45" s="162">
        <f t="shared" si="187"/>
        <v>0</v>
      </c>
      <c r="GA45" s="162">
        <f t="shared" si="187"/>
        <v>0</v>
      </c>
      <c r="GB45" s="162">
        <f t="shared" si="187"/>
        <v>0</v>
      </c>
      <c r="GC45" s="162">
        <f t="shared" si="187"/>
        <v>0</v>
      </c>
      <c r="GD45" s="162">
        <f t="shared" si="187"/>
        <v>0</v>
      </c>
      <c r="GE45" s="162">
        <f t="shared" si="187"/>
        <v>0</v>
      </c>
      <c r="GF45" s="162">
        <f t="shared" si="187"/>
        <v>0</v>
      </c>
      <c r="GG45" s="162">
        <f t="shared" si="187"/>
        <v>0</v>
      </c>
      <c r="GH45" s="162">
        <f t="shared" si="187"/>
        <v>0</v>
      </c>
      <c r="GI45" s="162">
        <f t="shared" si="187"/>
        <v>0</v>
      </c>
      <c r="GJ45" s="162">
        <f t="shared" si="187"/>
        <v>0</v>
      </c>
      <c r="GK45" s="162">
        <f t="shared" si="187"/>
        <v>0</v>
      </c>
      <c r="GL45" s="162">
        <f t="shared" si="187"/>
        <v>0</v>
      </c>
      <c r="GM45" s="162">
        <f t="shared" si="187"/>
        <v>0</v>
      </c>
      <c r="GN45" s="162">
        <f t="shared" si="187"/>
        <v>0</v>
      </c>
      <c r="GO45" s="162">
        <f t="shared" si="187"/>
        <v>0</v>
      </c>
      <c r="GP45" s="162">
        <f t="shared" si="187"/>
        <v>0</v>
      </c>
      <c r="GQ45" s="162">
        <f t="shared" si="187"/>
        <v>0</v>
      </c>
      <c r="GR45" s="162">
        <f t="shared" si="15"/>
        <v>0</v>
      </c>
      <c r="GS45" s="162">
        <f t="shared" ref="GS45:IN45" si="188">E45-EV45</f>
        <v>0</v>
      </c>
      <c r="GT45" s="162">
        <f t="shared" si="188"/>
        <v>0</v>
      </c>
      <c r="GU45" s="162">
        <f t="shared" si="188"/>
        <v>0</v>
      </c>
      <c r="GV45" s="162">
        <f t="shared" si="188"/>
        <v>0</v>
      </c>
      <c r="GW45" s="162">
        <f t="shared" si="188"/>
        <v>0</v>
      </c>
      <c r="GX45" s="162">
        <f t="shared" si="188"/>
        <v>0</v>
      </c>
      <c r="GY45" s="162">
        <f t="shared" si="188"/>
        <v>0</v>
      </c>
      <c r="GZ45" s="162">
        <f t="shared" si="188"/>
        <v>0</v>
      </c>
      <c r="HA45" s="162">
        <f t="shared" si="188"/>
        <v>0</v>
      </c>
      <c r="HB45" s="162">
        <f t="shared" si="188"/>
        <v>0</v>
      </c>
      <c r="HC45" s="162">
        <f t="shared" si="188"/>
        <v>0</v>
      </c>
      <c r="HD45" s="162">
        <f t="shared" si="188"/>
        <v>0</v>
      </c>
      <c r="HE45" s="162">
        <f t="shared" si="188"/>
        <v>0</v>
      </c>
      <c r="HF45" s="162">
        <f t="shared" si="188"/>
        <v>0</v>
      </c>
      <c r="HG45" s="162">
        <f t="shared" si="188"/>
        <v>0</v>
      </c>
      <c r="HH45" s="162">
        <f t="shared" si="188"/>
        <v>0</v>
      </c>
      <c r="HI45" s="162">
        <f t="shared" si="188"/>
        <v>0</v>
      </c>
      <c r="HJ45" s="162">
        <f t="shared" si="188"/>
        <v>0</v>
      </c>
      <c r="HK45" s="162">
        <f t="shared" si="188"/>
        <v>0</v>
      </c>
      <c r="HL45" s="162">
        <f t="shared" si="188"/>
        <v>0</v>
      </c>
      <c r="HM45" s="162">
        <f t="shared" si="188"/>
        <v>0</v>
      </c>
      <c r="HN45" s="162">
        <f t="shared" si="188"/>
        <v>0</v>
      </c>
      <c r="HO45" s="162">
        <f t="shared" si="188"/>
        <v>0</v>
      </c>
      <c r="HP45" s="162">
        <f t="shared" si="188"/>
        <v>0</v>
      </c>
      <c r="HQ45" s="162">
        <f t="shared" si="188"/>
        <v>0</v>
      </c>
      <c r="HR45" s="162">
        <f t="shared" si="188"/>
        <v>0</v>
      </c>
      <c r="HS45" s="162">
        <f t="shared" si="188"/>
        <v>0</v>
      </c>
      <c r="HT45" s="162">
        <f t="shared" si="188"/>
        <v>0</v>
      </c>
      <c r="HU45" s="162">
        <f t="shared" si="188"/>
        <v>0</v>
      </c>
      <c r="HV45" s="162">
        <f t="shared" si="188"/>
        <v>0</v>
      </c>
      <c r="HW45" s="162">
        <f t="shared" si="188"/>
        <v>0</v>
      </c>
      <c r="HX45" s="162">
        <f t="shared" si="188"/>
        <v>0</v>
      </c>
      <c r="HY45" s="162">
        <f t="shared" si="188"/>
        <v>0</v>
      </c>
      <c r="HZ45" s="162">
        <f t="shared" si="188"/>
        <v>0</v>
      </c>
      <c r="IA45" s="162">
        <f t="shared" si="188"/>
        <v>0</v>
      </c>
      <c r="IB45" s="162">
        <f t="shared" si="188"/>
        <v>0</v>
      </c>
      <c r="IC45" s="162">
        <f t="shared" si="188"/>
        <v>0</v>
      </c>
      <c r="ID45" s="162">
        <f t="shared" si="188"/>
        <v>0</v>
      </c>
      <c r="IE45" s="162">
        <f t="shared" si="188"/>
        <v>0</v>
      </c>
      <c r="IF45" s="162">
        <f t="shared" si="188"/>
        <v>0</v>
      </c>
      <c r="IG45" s="162">
        <f t="shared" si="188"/>
        <v>0</v>
      </c>
      <c r="IH45" s="162">
        <f t="shared" si="188"/>
        <v>0</v>
      </c>
      <c r="II45" s="162">
        <f t="shared" si="188"/>
        <v>0</v>
      </c>
      <c r="IJ45" s="162">
        <f t="shared" si="188"/>
        <v>0</v>
      </c>
      <c r="IK45" s="162">
        <f t="shared" si="188"/>
        <v>0</v>
      </c>
      <c r="IL45" s="162">
        <f t="shared" si="188"/>
        <v>0</v>
      </c>
      <c r="IM45" s="162">
        <f t="shared" si="188"/>
        <v>0</v>
      </c>
      <c r="IN45" s="162">
        <f t="shared" si="188"/>
        <v>0</v>
      </c>
      <c r="IO45" s="162">
        <f t="shared" si="17"/>
        <v>0</v>
      </c>
      <c r="IP45" s="162">
        <f t="shared" si="23"/>
        <v>0</v>
      </c>
      <c r="IQ45" s="162">
        <f t="shared" ref="IQ45:KK45" si="189">MAX((MIN(CZ45+IP45,$IO$7))-GT45,0)</f>
        <v>0</v>
      </c>
      <c r="IR45" s="162">
        <f t="shared" si="189"/>
        <v>0</v>
      </c>
      <c r="IS45" s="162">
        <f t="shared" si="189"/>
        <v>0</v>
      </c>
      <c r="IT45" s="162">
        <f t="shared" si="189"/>
        <v>0</v>
      </c>
      <c r="IU45" s="162">
        <f t="shared" si="189"/>
        <v>0</v>
      </c>
      <c r="IV45" s="162">
        <f t="shared" si="189"/>
        <v>0</v>
      </c>
      <c r="IW45" s="162">
        <f t="shared" si="189"/>
        <v>0</v>
      </c>
      <c r="IX45" s="162">
        <f t="shared" si="189"/>
        <v>0</v>
      </c>
      <c r="IY45" s="162">
        <f t="shared" si="189"/>
        <v>0</v>
      </c>
      <c r="IZ45" s="162">
        <f t="shared" si="189"/>
        <v>0</v>
      </c>
      <c r="JA45" s="162">
        <f t="shared" si="189"/>
        <v>0</v>
      </c>
      <c r="JB45" s="162">
        <f t="shared" si="189"/>
        <v>0</v>
      </c>
      <c r="JC45" s="162">
        <f t="shared" si="189"/>
        <v>0</v>
      </c>
      <c r="JD45" s="162">
        <f t="shared" si="189"/>
        <v>0</v>
      </c>
      <c r="JE45" s="162">
        <f t="shared" si="189"/>
        <v>0</v>
      </c>
      <c r="JF45" s="162">
        <f t="shared" si="189"/>
        <v>0</v>
      </c>
      <c r="JG45" s="162">
        <f t="shared" si="189"/>
        <v>0</v>
      </c>
      <c r="JH45" s="162">
        <f t="shared" si="189"/>
        <v>0</v>
      </c>
      <c r="JI45" s="162">
        <f t="shared" si="189"/>
        <v>0</v>
      </c>
      <c r="JJ45" s="162">
        <f t="shared" si="189"/>
        <v>0</v>
      </c>
      <c r="JK45" s="162">
        <f t="shared" si="189"/>
        <v>0</v>
      </c>
      <c r="JL45" s="162">
        <f t="shared" si="189"/>
        <v>0</v>
      </c>
      <c r="JM45" s="162">
        <f t="shared" si="189"/>
        <v>0</v>
      </c>
      <c r="JN45" s="162">
        <f t="shared" si="189"/>
        <v>0</v>
      </c>
      <c r="JO45" s="162">
        <f t="shared" si="189"/>
        <v>0</v>
      </c>
      <c r="JP45" s="162">
        <f t="shared" si="189"/>
        <v>0</v>
      </c>
      <c r="JQ45" s="162">
        <f t="shared" si="189"/>
        <v>0</v>
      </c>
      <c r="JR45" s="162">
        <f t="shared" si="189"/>
        <v>0</v>
      </c>
      <c r="JS45" s="162">
        <f t="shared" si="189"/>
        <v>0</v>
      </c>
      <c r="JT45" s="162">
        <f t="shared" si="189"/>
        <v>0</v>
      </c>
      <c r="JU45" s="162">
        <f t="shared" si="189"/>
        <v>0</v>
      </c>
      <c r="JV45" s="162">
        <f t="shared" si="189"/>
        <v>0</v>
      </c>
      <c r="JW45" s="162">
        <f t="shared" si="189"/>
        <v>0</v>
      </c>
      <c r="JX45" s="162">
        <f t="shared" si="189"/>
        <v>0</v>
      </c>
      <c r="JY45" s="162">
        <f t="shared" si="189"/>
        <v>0</v>
      </c>
      <c r="JZ45" s="162">
        <f t="shared" si="189"/>
        <v>0</v>
      </c>
      <c r="KA45" s="162">
        <f t="shared" si="189"/>
        <v>0</v>
      </c>
      <c r="KB45" s="162">
        <f t="shared" si="189"/>
        <v>0</v>
      </c>
      <c r="KC45" s="162">
        <f t="shared" si="189"/>
        <v>0</v>
      </c>
      <c r="KD45" s="162">
        <f t="shared" si="189"/>
        <v>0</v>
      </c>
      <c r="KE45" s="162">
        <f t="shared" si="189"/>
        <v>0</v>
      </c>
      <c r="KF45" s="162">
        <f t="shared" si="189"/>
        <v>0</v>
      </c>
      <c r="KG45" s="162">
        <f t="shared" si="189"/>
        <v>0</v>
      </c>
      <c r="KH45" s="162">
        <f t="shared" si="189"/>
        <v>0</v>
      </c>
      <c r="KI45" s="162">
        <f t="shared" si="189"/>
        <v>0</v>
      </c>
      <c r="KJ45" s="162">
        <f t="shared" si="189"/>
        <v>0</v>
      </c>
      <c r="KK45" s="162">
        <f t="shared" si="189"/>
        <v>0</v>
      </c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</row>
    <row r="46" ht="14.25" customHeight="1" spans="1:326" x14ac:dyDescent="0.25">
      <c r="A46" s="1">
        <v>2</v>
      </c>
      <c r="B46" s="1">
        <f t="shared" ref="B46:C46" si="190">B45+1</f>
        <v>36</v>
      </c>
      <c r="C46" s="232">
        <f t="shared" si="190"/>
        <v>43501</v>
      </c>
      <c r="D46" s="162">
        <f t="shared" si="9"/>
        <v>0</v>
      </c>
      <c r="E46" s="162">
        <f>(SUMIFS(Profile!$F$2:$F$17521,Profile!$B$2:$B$17521,$B46,Profile!$C$2:$C$17521,E$8))*$C$6</f>
        <v>0</v>
      </c>
      <c r="F46" s="162">
        <f>(SUMIFS(Profile!$F$2:$F$17521,Profile!$B$2:$B$17521,$B46,Profile!$C$2:$C$17521,F$8))*$C$6</f>
        <v>0</v>
      </c>
      <c r="G46" s="162">
        <f>(SUMIFS(Profile!$F$2:$F$17521,Profile!$B$2:$B$17521,$B46,Profile!$C$2:$C$17521,G$8))*$C$6</f>
        <v>0</v>
      </c>
      <c r="H46" s="162">
        <f>(SUMIFS(Profile!$F$2:$F$17521,Profile!$B$2:$B$17521,$B46,Profile!$C$2:$C$17521,H$8))*$C$6</f>
        <v>0</v>
      </c>
      <c r="I46" s="162">
        <f>(SUMIFS(Profile!$F$2:$F$17521,Profile!$B$2:$B$17521,$B46,Profile!$C$2:$C$17521,I$8))*$C$6</f>
        <v>0</v>
      </c>
      <c r="J46" s="162">
        <f>(SUMIFS(Profile!$F$2:$F$17521,Profile!$B$2:$B$17521,$B46,Profile!$C$2:$C$17521,J$8))*$C$6</f>
        <v>0</v>
      </c>
      <c r="K46" s="162">
        <f>(SUMIFS(Profile!$F$2:$F$17521,Profile!$B$2:$B$17521,$B46,Profile!$C$2:$C$17521,K$8))*$C$6</f>
        <v>0</v>
      </c>
      <c r="L46" s="162">
        <f>(SUMIFS(Profile!$F$2:$F$17521,Profile!$B$2:$B$17521,$B46,Profile!$C$2:$C$17521,L$8))*$C$6</f>
        <v>0</v>
      </c>
      <c r="M46" s="162">
        <f>(SUMIFS(Profile!$F$2:$F$17521,Profile!$B$2:$B$17521,$B46,Profile!$C$2:$C$17521,M$8))*$C$6</f>
        <v>0</v>
      </c>
      <c r="N46" s="162">
        <f>(SUMIFS(Profile!$F$2:$F$17521,Profile!$B$2:$B$17521,$B46,Profile!$C$2:$C$17521,N$8))*$C$6</f>
        <v>0</v>
      </c>
      <c r="O46" s="162">
        <f>(SUMIFS(Profile!$F$2:$F$17521,Profile!$B$2:$B$17521,$B46,Profile!$C$2:$C$17521,O$8))*$C$6</f>
        <v>0</v>
      </c>
      <c r="P46" s="162">
        <f>(SUMIFS(Profile!$F$2:$F$17521,Profile!$B$2:$B$17521,$B46,Profile!$C$2:$C$17521,P$8))*$C$6</f>
        <v>0</v>
      </c>
      <c r="Q46" s="162">
        <f>(SUMIFS(Profile!$F$2:$F$17521,Profile!$B$2:$B$17521,$B46,Profile!$C$2:$C$17521,Q$8))*$C$6</f>
        <v>0</v>
      </c>
      <c r="R46" s="162">
        <f>(SUMIFS(Profile!$F$2:$F$17521,Profile!$B$2:$B$17521,$B46,Profile!$C$2:$C$17521,R$8))*$C$6</f>
        <v>0</v>
      </c>
      <c r="S46" s="162">
        <f>(SUMIFS(Profile!$F$2:$F$17521,Profile!$B$2:$B$17521,$B46,Profile!$C$2:$C$17521,S$8))*$C$6</f>
        <v>0</v>
      </c>
      <c r="T46" s="162">
        <f>(SUMIFS(Profile!$F$2:$F$17521,Profile!$B$2:$B$17521,$B46,Profile!$C$2:$C$17521,T$8))*$C$6</f>
        <v>0</v>
      </c>
      <c r="U46" s="162">
        <f>(SUMIFS(Profile!$F$2:$F$17521,Profile!$B$2:$B$17521,$B46,Profile!$C$2:$C$17521,U$8))*$C$6</f>
        <v>0</v>
      </c>
      <c r="V46" s="162">
        <f>(SUMIFS(Profile!$F$2:$F$17521,Profile!$B$2:$B$17521,$B46,Profile!$C$2:$C$17521,V$8))*$C$6</f>
        <v>0</v>
      </c>
      <c r="W46" s="162">
        <f>(SUMIFS(Profile!$F$2:$F$17521,Profile!$B$2:$B$17521,$B46,Profile!$C$2:$C$17521,W$8))*$C$6</f>
        <v>0</v>
      </c>
      <c r="X46" s="162">
        <f>(SUMIFS(Profile!$F$2:$F$17521,Profile!$B$2:$B$17521,$B46,Profile!$C$2:$C$17521,X$8))*$C$6</f>
        <v>0</v>
      </c>
      <c r="Y46" s="162">
        <f>(SUMIFS(Profile!$F$2:$F$17521,Profile!$B$2:$B$17521,$B46,Profile!$C$2:$C$17521,Y$8))*$C$6</f>
        <v>0</v>
      </c>
      <c r="Z46" s="162">
        <f>(SUMIFS(Profile!$F$2:$F$17521,Profile!$B$2:$B$17521,$B46,Profile!$C$2:$C$17521,Z$8))*$C$6</f>
        <v>0</v>
      </c>
      <c r="AA46" s="162">
        <f>(SUMIFS(Profile!$F$2:$F$17521,Profile!$B$2:$B$17521,$B46,Profile!$C$2:$C$17521,AA$8))*$C$6</f>
        <v>0</v>
      </c>
      <c r="AB46" s="162">
        <f>(SUMIFS(Profile!$F$2:$F$17521,Profile!$B$2:$B$17521,$B46,Profile!$C$2:$C$17521,AB$8))*$C$6</f>
        <v>0</v>
      </c>
      <c r="AC46" s="162">
        <f>(SUMIFS(Profile!$F$2:$F$17521,Profile!$B$2:$B$17521,$B46,Profile!$C$2:$C$17521,AC$8))*$C$6</f>
        <v>0</v>
      </c>
      <c r="AD46" s="162">
        <f>(SUMIFS(Profile!$F$2:$F$17521,Profile!$B$2:$B$17521,$B46,Profile!$C$2:$C$17521,AD$8))*$C$6</f>
        <v>0</v>
      </c>
      <c r="AE46" s="162">
        <f>(SUMIFS(Profile!$F$2:$F$17521,Profile!$B$2:$B$17521,$B46,Profile!$C$2:$C$17521,AE$8))*$C$6</f>
        <v>0</v>
      </c>
      <c r="AF46" s="162">
        <f>(SUMIFS(Profile!$F$2:$F$17521,Profile!$B$2:$B$17521,$B46,Profile!$C$2:$C$17521,AF$8))*$C$6</f>
        <v>0</v>
      </c>
      <c r="AG46" s="162">
        <f>(SUMIFS(Profile!$F$2:$F$17521,Profile!$B$2:$B$17521,$B46,Profile!$C$2:$C$17521,AG$8))*$C$6</f>
        <v>0</v>
      </c>
      <c r="AH46" s="162">
        <f>(SUMIFS(Profile!$F$2:$F$17521,Profile!$B$2:$B$17521,$B46,Profile!$C$2:$C$17521,AH$8))*$C$6</f>
        <v>0</v>
      </c>
      <c r="AI46" s="162">
        <f>(SUMIFS(Profile!$F$2:$F$17521,Profile!$B$2:$B$17521,$B46,Profile!$C$2:$C$17521,AI$8))*$C$6</f>
        <v>0</v>
      </c>
      <c r="AJ46" s="162">
        <f>(SUMIFS(Profile!$F$2:$F$17521,Profile!$B$2:$B$17521,$B46,Profile!$C$2:$C$17521,AJ$8))*$C$6</f>
        <v>0</v>
      </c>
      <c r="AK46" s="162">
        <f>(SUMIFS(Profile!$F$2:$F$17521,Profile!$B$2:$B$17521,$B46,Profile!$C$2:$C$17521,AK$8))*$C$6</f>
        <v>0</v>
      </c>
      <c r="AL46" s="162">
        <f>(SUMIFS(Profile!$F$2:$F$17521,Profile!$B$2:$B$17521,$B46,Profile!$C$2:$C$17521,AL$8))*$C$6</f>
        <v>0</v>
      </c>
      <c r="AM46" s="162">
        <f>(SUMIFS(Profile!$F$2:$F$17521,Profile!$B$2:$B$17521,$B46,Profile!$C$2:$C$17521,AM$8))*$C$6</f>
        <v>0</v>
      </c>
      <c r="AN46" s="162">
        <f>(SUMIFS(Profile!$F$2:$F$17521,Profile!$B$2:$B$17521,$B46,Profile!$C$2:$C$17521,AN$8))*$C$6</f>
        <v>0</v>
      </c>
      <c r="AO46" s="162">
        <f>(SUMIFS(Profile!$F$2:$F$17521,Profile!$B$2:$B$17521,$B46,Profile!$C$2:$C$17521,AO$8))*$C$6</f>
        <v>0</v>
      </c>
      <c r="AP46" s="162">
        <f>(SUMIFS(Profile!$F$2:$F$17521,Profile!$B$2:$B$17521,$B46,Profile!$C$2:$C$17521,AP$8))*$C$6</f>
        <v>0</v>
      </c>
      <c r="AQ46" s="162">
        <f>(SUMIFS(Profile!$F$2:$F$17521,Profile!$B$2:$B$17521,$B46,Profile!$C$2:$C$17521,AQ$8))*$C$6</f>
        <v>0</v>
      </c>
      <c r="AR46" s="162">
        <f>(SUMIFS(Profile!$F$2:$F$17521,Profile!$B$2:$B$17521,$B46,Profile!$C$2:$C$17521,AR$8))*$C$6</f>
        <v>0</v>
      </c>
      <c r="AS46" s="162">
        <f>(SUMIFS(Profile!$F$2:$F$17521,Profile!$B$2:$B$17521,$B46,Profile!$C$2:$C$17521,AS$8))*$C$6</f>
        <v>0</v>
      </c>
      <c r="AT46" s="162">
        <f>(SUMIFS(Profile!$F$2:$F$17521,Profile!$B$2:$B$17521,$B46,Profile!$C$2:$C$17521,AT$8))*$C$6</f>
        <v>0</v>
      </c>
      <c r="AU46" s="162">
        <f>(SUMIFS(Profile!$F$2:$F$17521,Profile!$B$2:$B$17521,$B46,Profile!$C$2:$C$17521,AU$8))*$C$6</f>
        <v>0</v>
      </c>
      <c r="AV46" s="162">
        <f>(SUMIFS(Profile!$F$2:$F$17521,Profile!$B$2:$B$17521,$B46,Profile!$C$2:$C$17521,AV$8))*$C$6</f>
        <v>0</v>
      </c>
      <c r="AW46" s="162">
        <f>(SUMIFS(Profile!$F$2:$F$17521,Profile!$B$2:$B$17521,$B46,Profile!$C$2:$C$17521,AW$8))*$C$6</f>
        <v>0</v>
      </c>
      <c r="AX46" s="162">
        <f>(SUMIFS(Profile!$F$2:$F$17521,Profile!$B$2:$B$17521,$B46,Profile!$C$2:$C$17521,AX$8))*$C$6</f>
        <v>0</v>
      </c>
      <c r="AY46" s="162">
        <f>(SUMIFS(Profile!$F$2:$F$17521,Profile!$B$2:$B$17521,$B46,Profile!$C$2:$C$17521,AY$8))*$C$6</f>
        <v>0</v>
      </c>
      <c r="AZ46" s="162">
        <f>(SUMIFS(Profile!$F$2:$F$17521,Profile!$B$2:$B$17521,$B46,Profile!$C$2:$C$17521,AZ$8))*$C$6</f>
        <v>0</v>
      </c>
      <c r="BA46" s="162">
        <f t="shared" si="10"/>
        <v>0</v>
      </c>
      <c r="BB46" s="162">
        <f>(SUMIFS(Profile!$E$2:$E$17521,Profile!$B$2:$B$17521,$B46,Profile!$C$2:$C$17521,BB$8))*$C$9</f>
        <v>0</v>
      </c>
      <c r="BC46" s="162">
        <f>(SUMIFS(Profile!$E$2:$E$17521,Profile!$B$2:$B$17521,$B46,Profile!$C$2:$C$17521,BC$8))*$C$9</f>
        <v>0</v>
      </c>
      <c r="BD46" s="162">
        <f>(SUMIFS(Profile!$E$2:$E$17521,Profile!$B$2:$B$17521,$B46,Profile!$C$2:$C$17521,BD$8))*$C$9</f>
        <v>0</v>
      </c>
      <c r="BE46" s="162">
        <f>(SUMIFS(Profile!$E$2:$E$17521,Profile!$B$2:$B$17521,$B46,Profile!$C$2:$C$17521,BE$8))*$C$9</f>
        <v>0</v>
      </c>
      <c r="BF46" s="162">
        <f>(SUMIFS(Profile!$E$2:$E$17521,Profile!$B$2:$B$17521,$B46,Profile!$C$2:$C$17521,BF$8))*$C$9</f>
        <v>0</v>
      </c>
      <c r="BG46" s="162">
        <f>(SUMIFS(Profile!$E$2:$E$17521,Profile!$B$2:$B$17521,$B46,Profile!$C$2:$C$17521,BG$8))*$C$9</f>
        <v>0</v>
      </c>
      <c r="BH46" s="162">
        <f>(SUMIFS(Profile!$E$2:$E$17521,Profile!$B$2:$B$17521,$B46,Profile!$C$2:$C$17521,BH$8))*$C$9</f>
        <v>0</v>
      </c>
      <c r="BI46" s="162">
        <f>(SUMIFS(Profile!$E$2:$E$17521,Profile!$B$2:$B$17521,$B46,Profile!$C$2:$C$17521,BI$8))*$C$9</f>
        <v>0</v>
      </c>
      <c r="BJ46" s="162">
        <f>(SUMIFS(Profile!$E$2:$E$17521,Profile!$B$2:$B$17521,$B46,Profile!$C$2:$C$17521,BJ$8))*$C$9</f>
        <v>0</v>
      </c>
      <c r="BK46" s="162">
        <f>(SUMIFS(Profile!$E$2:$E$17521,Profile!$B$2:$B$17521,$B46,Profile!$C$2:$C$17521,BK$8))*$C$9</f>
        <v>0</v>
      </c>
      <c r="BL46" s="162">
        <f>(SUMIFS(Profile!$E$2:$E$17521,Profile!$B$2:$B$17521,$B46,Profile!$C$2:$C$17521,BL$8))*$C$9</f>
        <v>0</v>
      </c>
      <c r="BM46" s="162">
        <f>(SUMIFS(Profile!$E$2:$E$17521,Profile!$B$2:$B$17521,$B46,Profile!$C$2:$C$17521,BM$8))*$C$9</f>
        <v>0</v>
      </c>
      <c r="BN46" s="162">
        <f>(SUMIFS(Profile!$E$2:$E$17521,Profile!$B$2:$B$17521,$B46,Profile!$C$2:$C$17521,BN$8))*$C$9</f>
        <v>0</v>
      </c>
      <c r="BO46" s="162">
        <f>(SUMIFS(Profile!$E$2:$E$17521,Profile!$B$2:$B$17521,$B46,Profile!$C$2:$C$17521,BO$8))*$C$9</f>
        <v>0</v>
      </c>
      <c r="BP46" s="162">
        <f>(SUMIFS(Profile!$E$2:$E$17521,Profile!$B$2:$B$17521,$B46,Profile!$C$2:$C$17521,BP$8))*$C$9</f>
        <v>0</v>
      </c>
      <c r="BQ46" s="162">
        <f>(SUMIFS(Profile!$E$2:$E$17521,Profile!$B$2:$B$17521,$B46,Profile!$C$2:$C$17521,BQ$8))*$C$9</f>
        <v>0</v>
      </c>
      <c r="BR46" s="162">
        <f>(SUMIFS(Profile!$E$2:$E$17521,Profile!$B$2:$B$17521,$B46,Profile!$C$2:$C$17521,BR$8))*$C$9</f>
        <v>0</v>
      </c>
      <c r="BS46" s="162">
        <f>(SUMIFS(Profile!$E$2:$E$17521,Profile!$B$2:$B$17521,$B46,Profile!$C$2:$C$17521,BS$8))*$C$9</f>
        <v>0</v>
      </c>
      <c r="BT46" s="162">
        <f>(SUMIFS(Profile!$E$2:$E$17521,Profile!$B$2:$B$17521,$B46,Profile!$C$2:$C$17521,BT$8))*$C$9</f>
        <v>0</v>
      </c>
      <c r="BU46" s="162">
        <f>(SUMIFS(Profile!$E$2:$E$17521,Profile!$B$2:$B$17521,$B46,Profile!$C$2:$C$17521,BU$8))*$C$9</f>
        <v>0</v>
      </c>
      <c r="BV46" s="162">
        <f>(SUMIFS(Profile!$E$2:$E$17521,Profile!$B$2:$B$17521,$B46,Profile!$C$2:$C$17521,BV$8))*$C$9</f>
        <v>0</v>
      </c>
      <c r="BW46" s="162">
        <f>(SUMIFS(Profile!$E$2:$E$17521,Profile!$B$2:$B$17521,$B46,Profile!$C$2:$C$17521,BW$8))*$C$9</f>
        <v>0</v>
      </c>
      <c r="BX46" s="162">
        <f>(SUMIFS(Profile!$E$2:$E$17521,Profile!$B$2:$B$17521,$B46,Profile!$C$2:$C$17521,BX$8))*$C$9</f>
        <v>0</v>
      </c>
      <c r="BY46" s="162">
        <f>(SUMIFS(Profile!$E$2:$E$17521,Profile!$B$2:$B$17521,$B46,Profile!$C$2:$C$17521,BY$8))*$C$9</f>
        <v>0</v>
      </c>
      <c r="BZ46" s="162">
        <f>(SUMIFS(Profile!$E$2:$E$17521,Profile!$B$2:$B$17521,$B46,Profile!$C$2:$C$17521,BZ$8))*$C$9</f>
        <v>0</v>
      </c>
      <c r="CA46" s="162">
        <f>(SUMIFS(Profile!$E$2:$E$17521,Profile!$B$2:$B$17521,$B46,Profile!$C$2:$C$17521,CA$8))*$C$9</f>
        <v>0</v>
      </c>
      <c r="CB46" s="162">
        <f>(SUMIFS(Profile!$E$2:$E$17521,Profile!$B$2:$B$17521,$B46,Profile!$C$2:$C$17521,CB$8))*$C$9</f>
        <v>0</v>
      </c>
      <c r="CC46" s="162">
        <f>(SUMIFS(Profile!$E$2:$E$17521,Profile!$B$2:$B$17521,$B46,Profile!$C$2:$C$17521,CC$8))*$C$9</f>
        <v>0</v>
      </c>
      <c r="CD46" s="162">
        <f>(SUMIFS(Profile!$E$2:$E$17521,Profile!$B$2:$B$17521,$B46,Profile!$C$2:$C$17521,CD$8))*$C$9</f>
        <v>0</v>
      </c>
      <c r="CE46" s="162">
        <f>(SUMIFS(Profile!$E$2:$E$17521,Profile!$B$2:$B$17521,$B46,Profile!$C$2:$C$17521,CE$8))*$C$9</f>
        <v>0</v>
      </c>
      <c r="CF46" s="162">
        <f>(SUMIFS(Profile!$E$2:$E$17521,Profile!$B$2:$B$17521,$B46,Profile!$C$2:$C$17521,CF$8))*$C$9</f>
        <v>0</v>
      </c>
      <c r="CG46" s="162">
        <f>(SUMIFS(Profile!$E$2:$E$17521,Profile!$B$2:$B$17521,$B46,Profile!$C$2:$C$17521,CG$8))*$C$9</f>
        <v>0</v>
      </c>
      <c r="CH46" s="162">
        <f>(SUMIFS(Profile!$E$2:$E$17521,Profile!$B$2:$B$17521,$B46,Profile!$C$2:$C$17521,CH$8))*$C$9</f>
        <v>0</v>
      </c>
      <c r="CI46" s="162">
        <f>(SUMIFS(Profile!$E$2:$E$17521,Profile!$B$2:$B$17521,$B46,Profile!$C$2:$C$17521,CI$8))*$C$9</f>
        <v>0</v>
      </c>
      <c r="CJ46" s="162">
        <f>(SUMIFS(Profile!$E$2:$E$17521,Profile!$B$2:$B$17521,$B46,Profile!$C$2:$C$17521,CJ$8))*$C$9</f>
        <v>0</v>
      </c>
      <c r="CK46" s="162">
        <f>(SUMIFS(Profile!$E$2:$E$17521,Profile!$B$2:$B$17521,$B46,Profile!$C$2:$C$17521,CK$8))*$C$9</f>
        <v>0</v>
      </c>
      <c r="CL46" s="162">
        <f>(SUMIFS(Profile!$E$2:$E$17521,Profile!$B$2:$B$17521,$B46,Profile!$C$2:$C$17521,CL$8))*$C$9</f>
        <v>0</v>
      </c>
      <c r="CM46" s="162">
        <f>(SUMIFS(Profile!$E$2:$E$17521,Profile!$B$2:$B$17521,$B46,Profile!$C$2:$C$17521,CM$8))*$C$9</f>
        <v>0</v>
      </c>
      <c r="CN46" s="162">
        <f>(SUMIFS(Profile!$E$2:$E$17521,Profile!$B$2:$B$17521,$B46,Profile!$C$2:$C$17521,CN$8))*$C$9</f>
        <v>0</v>
      </c>
      <c r="CO46" s="162">
        <f>(SUMIFS(Profile!$E$2:$E$17521,Profile!$B$2:$B$17521,$B46,Profile!$C$2:$C$17521,CO$8))*$C$9</f>
        <v>0</v>
      </c>
      <c r="CP46" s="162">
        <f>(SUMIFS(Profile!$E$2:$E$17521,Profile!$B$2:$B$17521,$B46,Profile!$C$2:$C$17521,CP$8))*$C$9</f>
        <v>0</v>
      </c>
      <c r="CQ46" s="162">
        <f>(SUMIFS(Profile!$E$2:$E$17521,Profile!$B$2:$B$17521,$B46,Profile!$C$2:$C$17521,CQ$8))*$C$9</f>
        <v>0</v>
      </c>
      <c r="CR46" s="162">
        <f>(SUMIFS(Profile!$E$2:$E$17521,Profile!$B$2:$B$17521,$B46,Profile!$C$2:$C$17521,CR$8))*$C$9</f>
        <v>0</v>
      </c>
      <c r="CS46" s="162">
        <f>(SUMIFS(Profile!$E$2:$E$17521,Profile!$B$2:$B$17521,$B46,Profile!$C$2:$C$17521,CS$8))*$C$9</f>
        <v>0</v>
      </c>
      <c r="CT46" s="162">
        <f>(SUMIFS(Profile!$E$2:$E$17521,Profile!$B$2:$B$17521,$B46,Profile!$C$2:$C$17521,CT$8))*$C$9</f>
        <v>0</v>
      </c>
      <c r="CU46" s="162">
        <f>(SUMIFS(Profile!$E$2:$E$17521,Profile!$B$2:$B$17521,$B46,Profile!$C$2:$C$17521,CU$8))*$C$9</f>
        <v>0</v>
      </c>
      <c r="CV46" s="162">
        <f>(SUMIFS(Profile!$E$2:$E$17521,Profile!$B$2:$B$17521,$B46,Profile!$C$2:$C$17521,CV$8))*$C$9</f>
        <v>0</v>
      </c>
      <c r="CW46" s="162">
        <f>(SUMIFS(Profile!$E$2:$E$17521,Profile!$B$2:$B$17521,$B46,Profile!$C$2:$C$17521,CW$8))*$C$9</f>
        <v>0</v>
      </c>
      <c r="CX46" s="162">
        <f t="shared" si="11"/>
        <v>0</v>
      </c>
      <c r="CY46" s="162">
        <f t="shared" ref="CY46:ET46" si="191">MAX(BB46-E46,0)</f>
        <v>0</v>
      </c>
      <c r="CZ46" s="162">
        <f t="shared" si="191"/>
        <v>0</v>
      </c>
      <c r="DA46" s="162">
        <f t="shared" si="191"/>
        <v>0</v>
      </c>
      <c r="DB46" s="162">
        <f t="shared" si="191"/>
        <v>0</v>
      </c>
      <c r="DC46" s="162">
        <f t="shared" si="191"/>
        <v>0</v>
      </c>
      <c r="DD46" s="162">
        <f t="shared" si="191"/>
        <v>0</v>
      </c>
      <c r="DE46" s="162">
        <f t="shared" si="191"/>
        <v>0</v>
      </c>
      <c r="DF46" s="162">
        <f t="shared" si="191"/>
        <v>0</v>
      </c>
      <c r="DG46" s="162">
        <f t="shared" si="191"/>
        <v>0</v>
      </c>
      <c r="DH46" s="162">
        <f t="shared" si="191"/>
        <v>0</v>
      </c>
      <c r="DI46" s="162">
        <f t="shared" si="191"/>
        <v>0</v>
      </c>
      <c r="DJ46" s="162">
        <f t="shared" si="191"/>
        <v>0</v>
      </c>
      <c r="DK46" s="162">
        <f t="shared" si="191"/>
        <v>0</v>
      </c>
      <c r="DL46" s="162">
        <f t="shared" si="191"/>
        <v>0</v>
      </c>
      <c r="DM46" s="162">
        <f t="shared" si="191"/>
        <v>0</v>
      </c>
      <c r="DN46" s="162">
        <f t="shared" si="191"/>
        <v>0</v>
      </c>
      <c r="DO46" s="162">
        <f t="shared" si="191"/>
        <v>0</v>
      </c>
      <c r="DP46" s="162">
        <f t="shared" si="191"/>
        <v>0</v>
      </c>
      <c r="DQ46" s="162">
        <f t="shared" si="191"/>
        <v>0</v>
      </c>
      <c r="DR46" s="162">
        <f t="shared" si="191"/>
        <v>0</v>
      </c>
      <c r="DS46" s="162">
        <f t="shared" si="191"/>
        <v>0</v>
      </c>
      <c r="DT46" s="162">
        <f t="shared" si="191"/>
        <v>0</v>
      </c>
      <c r="DU46" s="162">
        <f t="shared" si="191"/>
        <v>0</v>
      </c>
      <c r="DV46" s="162">
        <f t="shared" si="191"/>
        <v>0</v>
      </c>
      <c r="DW46" s="162">
        <f t="shared" si="191"/>
        <v>0</v>
      </c>
      <c r="DX46" s="162">
        <f t="shared" si="191"/>
        <v>0</v>
      </c>
      <c r="DY46" s="162">
        <f t="shared" si="191"/>
        <v>0</v>
      </c>
      <c r="DZ46" s="162">
        <f t="shared" si="191"/>
        <v>0</v>
      </c>
      <c r="EA46" s="162">
        <f t="shared" si="191"/>
        <v>0</v>
      </c>
      <c r="EB46" s="162">
        <f t="shared" si="191"/>
        <v>0</v>
      </c>
      <c r="EC46" s="162">
        <f t="shared" si="191"/>
        <v>0</v>
      </c>
      <c r="ED46" s="162">
        <f t="shared" si="191"/>
        <v>0</v>
      </c>
      <c r="EE46" s="162">
        <f t="shared" si="191"/>
        <v>0</v>
      </c>
      <c r="EF46" s="162">
        <f t="shared" si="191"/>
        <v>0</v>
      </c>
      <c r="EG46" s="162">
        <f t="shared" si="191"/>
        <v>0</v>
      </c>
      <c r="EH46" s="162">
        <f t="shared" si="191"/>
        <v>0</v>
      </c>
      <c r="EI46" s="162">
        <f t="shared" si="191"/>
        <v>0</v>
      </c>
      <c r="EJ46" s="162">
        <f t="shared" si="191"/>
        <v>0</v>
      </c>
      <c r="EK46" s="162">
        <f t="shared" si="191"/>
        <v>0</v>
      </c>
      <c r="EL46" s="162">
        <f t="shared" si="191"/>
        <v>0</v>
      </c>
      <c r="EM46" s="162">
        <f t="shared" si="191"/>
        <v>0</v>
      </c>
      <c r="EN46" s="162">
        <f t="shared" si="191"/>
        <v>0</v>
      </c>
      <c r="EO46" s="162">
        <f t="shared" si="191"/>
        <v>0</v>
      </c>
      <c r="EP46" s="162">
        <f t="shared" si="191"/>
        <v>0</v>
      </c>
      <c r="EQ46" s="162">
        <f t="shared" si="191"/>
        <v>0</v>
      </c>
      <c r="ER46" s="162">
        <f t="shared" si="191"/>
        <v>0</v>
      </c>
      <c r="ES46" s="162">
        <f t="shared" si="191"/>
        <v>0</v>
      </c>
      <c r="ET46" s="162">
        <f t="shared" si="191"/>
        <v>0</v>
      </c>
      <c r="EU46" s="162">
        <f t="shared" si="13"/>
        <v>0</v>
      </c>
      <c r="EV46" s="162">
        <f t="shared" ref="EV46:GQ46" si="192">BB46-CY46</f>
        <v>0</v>
      </c>
      <c r="EW46" s="162">
        <f t="shared" si="192"/>
        <v>0</v>
      </c>
      <c r="EX46" s="162">
        <f t="shared" si="192"/>
        <v>0</v>
      </c>
      <c r="EY46" s="162">
        <f t="shared" si="192"/>
        <v>0</v>
      </c>
      <c r="EZ46" s="162">
        <f t="shared" si="192"/>
        <v>0</v>
      </c>
      <c r="FA46" s="162">
        <f t="shared" si="192"/>
        <v>0</v>
      </c>
      <c r="FB46" s="162">
        <f t="shared" si="192"/>
        <v>0</v>
      </c>
      <c r="FC46" s="162">
        <f t="shared" si="192"/>
        <v>0</v>
      </c>
      <c r="FD46" s="162">
        <f t="shared" si="192"/>
        <v>0</v>
      </c>
      <c r="FE46" s="162">
        <f t="shared" si="192"/>
        <v>0</v>
      </c>
      <c r="FF46" s="162">
        <f t="shared" si="192"/>
        <v>0</v>
      </c>
      <c r="FG46" s="162">
        <f t="shared" si="192"/>
        <v>0</v>
      </c>
      <c r="FH46" s="162">
        <f t="shared" si="192"/>
        <v>0</v>
      </c>
      <c r="FI46" s="162">
        <f t="shared" si="192"/>
        <v>0</v>
      </c>
      <c r="FJ46" s="162">
        <f t="shared" si="192"/>
        <v>0</v>
      </c>
      <c r="FK46" s="162">
        <f t="shared" si="192"/>
        <v>0</v>
      </c>
      <c r="FL46" s="162">
        <f t="shared" si="192"/>
        <v>0</v>
      </c>
      <c r="FM46" s="162">
        <f t="shared" si="192"/>
        <v>0</v>
      </c>
      <c r="FN46" s="162">
        <f t="shared" si="192"/>
        <v>0</v>
      </c>
      <c r="FO46" s="162">
        <f t="shared" si="192"/>
        <v>0</v>
      </c>
      <c r="FP46" s="162">
        <f t="shared" si="192"/>
        <v>0</v>
      </c>
      <c r="FQ46" s="162">
        <f t="shared" si="192"/>
        <v>0</v>
      </c>
      <c r="FR46" s="162">
        <f t="shared" si="192"/>
        <v>0</v>
      </c>
      <c r="FS46" s="162">
        <f t="shared" si="192"/>
        <v>0</v>
      </c>
      <c r="FT46" s="162">
        <f t="shared" si="192"/>
        <v>0</v>
      </c>
      <c r="FU46" s="162">
        <f t="shared" si="192"/>
        <v>0</v>
      </c>
      <c r="FV46" s="162">
        <f t="shared" si="192"/>
        <v>0</v>
      </c>
      <c r="FW46" s="162">
        <f t="shared" si="192"/>
        <v>0</v>
      </c>
      <c r="FX46" s="162">
        <f t="shared" si="192"/>
        <v>0</v>
      </c>
      <c r="FY46" s="162">
        <f t="shared" si="192"/>
        <v>0</v>
      </c>
      <c r="FZ46" s="162">
        <f t="shared" si="192"/>
        <v>0</v>
      </c>
      <c r="GA46" s="162">
        <f t="shared" si="192"/>
        <v>0</v>
      </c>
      <c r="GB46" s="162">
        <f t="shared" si="192"/>
        <v>0</v>
      </c>
      <c r="GC46" s="162">
        <f t="shared" si="192"/>
        <v>0</v>
      </c>
      <c r="GD46" s="162">
        <f t="shared" si="192"/>
        <v>0</v>
      </c>
      <c r="GE46" s="162">
        <f t="shared" si="192"/>
        <v>0</v>
      </c>
      <c r="GF46" s="162">
        <f t="shared" si="192"/>
        <v>0</v>
      </c>
      <c r="GG46" s="162">
        <f t="shared" si="192"/>
        <v>0</v>
      </c>
      <c r="GH46" s="162">
        <f t="shared" si="192"/>
        <v>0</v>
      </c>
      <c r="GI46" s="162">
        <f t="shared" si="192"/>
        <v>0</v>
      </c>
      <c r="GJ46" s="162">
        <f t="shared" si="192"/>
        <v>0</v>
      </c>
      <c r="GK46" s="162">
        <f t="shared" si="192"/>
        <v>0</v>
      </c>
      <c r="GL46" s="162">
        <f t="shared" si="192"/>
        <v>0</v>
      </c>
      <c r="GM46" s="162">
        <f t="shared" si="192"/>
        <v>0</v>
      </c>
      <c r="GN46" s="162">
        <f t="shared" si="192"/>
        <v>0</v>
      </c>
      <c r="GO46" s="162">
        <f t="shared" si="192"/>
        <v>0</v>
      </c>
      <c r="GP46" s="162">
        <f t="shared" si="192"/>
        <v>0</v>
      </c>
      <c r="GQ46" s="162">
        <f t="shared" si="192"/>
        <v>0</v>
      </c>
      <c r="GR46" s="162">
        <f t="shared" si="15"/>
        <v>0</v>
      </c>
      <c r="GS46" s="162">
        <f t="shared" ref="GS46:IN46" si="193">E46-EV46</f>
        <v>0</v>
      </c>
      <c r="GT46" s="162">
        <f t="shared" si="193"/>
        <v>0</v>
      </c>
      <c r="GU46" s="162">
        <f t="shared" si="193"/>
        <v>0</v>
      </c>
      <c r="GV46" s="162">
        <f t="shared" si="193"/>
        <v>0</v>
      </c>
      <c r="GW46" s="162">
        <f t="shared" si="193"/>
        <v>0</v>
      </c>
      <c r="GX46" s="162">
        <f t="shared" si="193"/>
        <v>0</v>
      </c>
      <c r="GY46" s="162">
        <f t="shared" si="193"/>
        <v>0</v>
      </c>
      <c r="GZ46" s="162">
        <f t="shared" si="193"/>
        <v>0</v>
      </c>
      <c r="HA46" s="162">
        <f t="shared" si="193"/>
        <v>0</v>
      </c>
      <c r="HB46" s="162">
        <f t="shared" si="193"/>
        <v>0</v>
      </c>
      <c r="HC46" s="162">
        <f t="shared" si="193"/>
        <v>0</v>
      </c>
      <c r="HD46" s="162">
        <f t="shared" si="193"/>
        <v>0</v>
      </c>
      <c r="HE46" s="162">
        <f t="shared" si="193"/>
        <v>0</v>
      </c>
      <c r="HF46" s="162">
        <f t="shared" si="193"/>
        <v>0</v>
      </c>
      <c r="HG46" s="162">
        <f t="shared" si="193"/>
        <v>0</v>
      </c>
      <c r="HH46" s="162">
        <f t="shared" si="193"/>
        <v>0</v>
      </c>
      <c r="HI46" s="162">
        <f t="shared" si="193"/>
        <v>0</v>
      </c>
      <c r="HJ46" s="162">
        <f t="shared" si="193"/>
        <v>0</v>
      </c>
      <c r="HK46" s="162">
        <f t="shared" si="193"/>
        <v>0</v>
      </c>
      <c r="HL46" s="162">
        <f t="shared" si="193"/>
        <v>0</v>
      </c>
      <c r="HM46" s="162">
        <f t="shared" si="193"/>
        <v>0</v>
      </c>
      <c r="HN46" s="162">
        <f t="shared" si="193"/>
        <v>0</v>
      </c>
      <c r="HO46" s="162">
        <f t="shared" si="193"/>
        <v>0</v>
      </c>
      <c r="HP46" s="162">
        <f t="shared" si="193"/>
        <v>0</v>
      </c>
      <c r="HQ46" s="162">
        <f t="shared" si="193"/>
        <v>0</v>
      </c>
      <c r="HR46" s="162">
        <f t="shared" si="193"/>
        <v>0</v>
      </c>
      <c r="HS46" s="162">
        <f t="shared" si="193"/>
        <v>0</v>
      </c>
      <c r="HT46" s="162">
        <f t="shared" si="193"/>
        <v>0</v>
      </c>
      <c r="HU46" s="162">
        <f t="shared" si="193"/>
        <v>0</v>
      </c>
      <c r="HV46" s="162">
        <f t="shared" si="193"/>
        <v>0</v>
      </c>
      <c r="HW46" s="162">
        <f t="shared" si="193"/>
        <v>0</v>
      </c>
      <c r="HX46" s="162">
        <f t="shared" si="193"/>
        <v>0</v>
      </c>
      <c r="HY46" s="162">
        <f t="shared" si="193"/>
        <v>0</v>
      </c>
      <c r="HZ46" s="162">
        <f t="shared" si="193"/>
        <v>0</v>
      </c>
      <c r="IA46" s="162">
        <f t="shared" si="193"/>
        <v>0</v>
      </c>
      <c r="IB46" s="162">
        <f t="shared" si="193"/>
        <v>0</v>
      </c>
      <c r="IC46" s="162">
        <f t="shared" si="193"/>
        <v>0</v>
      </c>
      <c r="ID46" s="162">
        <f t="shared" si="193"/>
        <v>0</v>
      </c>
      <c r="IE46" s="162">
        <f t="shared" si="193"/>
        <v>0</v>
      </c>
      <c r="IF46" s="162">
        <f t="shared" si="193"/>
        <v>0</v>
      </c>
      <c r="IG46" s="162">
        <f t="shared" si="193"/>
        <v>0</v>
      </c>
      <c r="IH46" s="162">
        <f t="shared" si="193"/>
        <v>0</v>
      </c>
      <c r="II46" s="162">
        <f t="shared" si="193"/>
        <v>0</v>
      </c>
      <c r="IJ46" s="162">
        <f t="shared" si="193"/>
        <v>0</v>
      </c>
      <c r="IK46" s="162">
        <f t="shared" si="193"/>
        <v>0</v>
      </c>
      <c r="IL46" s="162">
        <f t="shared" si="193"/>
        <v>0</v>
      </c>
      <c r="IM46" s="162">
        <f t="shared" si="193"/>
        <v>0</v>
      </c>
      <c r="IN46" s="162">
        <f t="shared" si="193"/>
        <v>0</v>
      </c>
      <c r="IO46" s="162">
        <f t="shared" si="17"/>
        <v>0</v>
      </c>
      <c r="IP46" s="162">
        <f t="shared" si="23"/>
        <v>0</v>
      </c>
      <c r="IQ46" s="162">
        <f t="shared" ref="IQ46:KK46" si="194">MAX((MIN(CZ46+IP46,$IO$7))-GT46,0)</f>
        <v>0</v>
      </c>
      <c r="IR46" s="162">
        <f t="shared" si="194"/>
        <v>0</v>
      </c>
      <c r="IS46" s="162">
        <f t="shared" si="194"/>
        <v>0</v>
      </c>
      <c r="IT46" s="162">
        <f t="shared" si="194"/>
        <v>0</v>
      </c>
      <c r="IU46" s="162">
        <f t="shared" si="194"/>
        <v>0</v>
      </c>
      <c r="IV46" s="162">
        <f t="shared" si="194"/>
        <v>0</v>
      </c>
      <c r="IW46" s="162">
        <f t="shared" si="194"/>
        <v>0</v>
      </c>
      <c r="IX46" s="162">
        <f t="shared" si="194"/>
        <v>0</v>
      </c>
      <c r="IY46" s="162">
        <f t="shared" si="194"/>
        <v>0</v>
      </c>
      <c r="IZ46" s="162">
        <f t="shared" si="194"/>
        <v>0</v>
      </c>
      <c r="JA46" s="162">
        <f t="shared" si="194"/>
        <v>0</v>
      </c>
      <c r="JB46" s="162">
        <f t="shared" si="194"/>
        <v>0</v>
      </c>
      <c r="JC46" s="162">
        <f t="shared" si="194"/>
        <v>0</v>
      </c>
      <c r="JD46" s="162">
        <f t="shared" si="194"/>
        <v>0</v>
      </c>
      <c r="JE46" s="162">
        <f t="shared" si="194"/>
        <v>0</v>
      </c>
      <c r="JF46" s="162">
        <f t="shared" si="194"/>
        <v>0</v>
      </c>
      <c r="JG46" s="162">
        <f t="shared" si="194"/>
        <v>0</v>
      </c>
      <c r="JH46" s="162">
        <f t="shared" si="194"/>
        <v>0</v>
      </c>
      <c r="JI46" s="162">
        <f t="shared" si="194"/>
        <v>0</v>
      </c>
      <c r="JJ46" s="162">
        <f t="shared" si="194"/>
        <v>0</v>
      </c>
      <c r="JK46" s="162">
        <f t="shared" si="194"/>
        <v>0</v>
      </c>
      <c r="JL46" s="162">
        <f t="shared" si="194"/>
        <v>0</v>
      </c>
      <c r="JM46" s="162">
        <f t="shared" si="194"/>
        <v>0</v>
      </c>
      <c r="JN46" s="162">
        <f t="shared" si="194"/>
        <v>0</v>
      </c>
      <c r="JO46" s="162">
        <f t="shared" si="194"/>
        <v>0</v>
      </c>
      <c r="JP46" s="162">
        <f t="shared" si="194"/>
        <v>0</v>
      </c>
      <c r="JQ46" s="162">
        <f t="shared" si="194"/>
        <v>0</v>
      </c>
      <c r="JR46" s="162">
        <f t="shared" si="194"/>
        <v>0</v>
      </c>
      <c r="JS46" s="162">
        <f t="shared" si="194"/>
        <v>0</v>
      </c>
      <c r="JT46" s="162">
        <f t="shared" si="194"/>
        <v>0</v>
      </c>
      <c r="JU46" s="162">
        <f t="shared" si="194"/>
        <v>0</v>
      </c>
      <c r="JV46" s="162">
        <f t="shared" si="194"/>
        <v>0</v>
      </c>
      <c r="JW46" s="162">
        <f t="shared" si="194"/>
        <v>0</v>
      </c>
      <c r="JX46" s="162">
        <f t="shared" si="194"/>
        <v>0</v>
      </c>
      <c r="JY46" s="162">
        <f t="shared" si="194"/>
        <v>0</v>
      </c>
      <c r="JZ46" s="162">
        <f t="shared" si="194"/>
        <v>0</v>
      </c>
      <c r="KA46" s="162">
        <f t="shared" si="194"/>
        <v>0</v>
      </c>
      <c r="KB46" s="162">
        <f t="shared" si="194"/>
        <v>0</v>
      </c>
      <c r="KC46" s="162">
        <f t="shared" si="194"/>
        <v>0</v>
      </c>
      <c r="KD46" s="162">
        <f t="shared" si="194"/>
        <v>0</v>
      </c>
      <c r="KE46" s="162">
        <f t="shared" si="194"/>
        <v>0</v>
      </c>
      <c r="KF46" s="162">
        <f t="shared" si="194"/>
        <v>0</v>
      </c>
      <c r="KG46" s="162">
        <f t="shared" si="194"/>
        <v>0</v>
      </c>
      <c r="KH46" s="162">
        <f t="shared" si="194"/>
        <v>0</v>
      </c>
      <c r="KI46" s="162">
        <f t="shared" si="194"/>
        <v>0</v>
      </c>
      <c r="KJ46" s="162">
        <f t="shared" si="194"/>
        <v>0</v>
      </c>
      <c r="KK46" s="162">
        <f t="shared" si="194"/>
        <v>0</v>
      </c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</row>
    <row r="47" ht="14.25" customHeight="1" spans="1:326" x14ac:dyDescent="0.25">
      <c r="A47" s="1">
        <v>2</v>
      </c>
      <c r="B47" s="1">
        <f t="shared" ref="B47:C47" si="195">B46+1</f>
        <v>37</v>
      </c>
      <c r="C47" s="232">
        <f t="shared" si="195"/>
        <v>43502</v>
      </c>
      <c r="D47" s="162">
        <f t="shared" si="9"/>
        <v>0</v>
      </c>
      <c r="E47" s="162">
        <f>(SUMIFS(Profile!$F$2:$F$17521,Profile!$B$2:$B$17521,$B47,Profile!$C$2:$C$17521,E$8))*$C$6</f>
        <v>0</v>
      </c>
      <c r="F47" s="162">
        <f>(SUMIFS(Profile!$F$2:$F$17521,Profile!$B$2:$B$17521,$B47,Profile!$C$2:$C$17521,F$8))*$C$6</f>
        <v>0</v>
      </c>
      <c r="G47" s="162">
        <f>(SUMIFS(Profile!$F$2:$F$17521,Profile!$B$2:$B$17521,$B47,Profile!$C$2:$C$17521,G$8))*$C$6</f>
        <v>0</v>
      </c>
      <c r="H47" s="162">
        <f>(SUMIFS(Profile!$F$2:$F$17521,Profile!$B$2:$B$17521,$B47,Profile!$C$2:$C$17521,H$8))*$C$6</f>
        <v>0</v>
      </c>
      <c r="I47" s="162">
        <f>(SUMIFS(Profile!$F$2:$F$17521,Profile!$B$2:$B$17521,$B47,Profile!$C$2:$C$17521,I$8))*$C$6</f>
        <v>0</v>
      </c>
      <c r="J47" s="162">
        <f>(SUMIFS(Profile!$F$2:$F$17521,Profile!$B$2:$B$17521,$B47,Profile!$C$2:$C$17521,J$8))*$C$6</f>
        <v>0</v>
      </c>
      <c r="K47" s="162">
        <f>(SUMIFS(Profile!$F$2:$F$17521,Profile!$B$2:$B$17521,$B47,Profile!$C$2:$C$17521,K$8))*$C$6</f>
        <v>0</v>
      </c>
      <c r="L47" s="162">
        <f>(SUMIFS(Profile!$F$2:$F$17521,Profile!$B$2:$B$17521,$B47,Profile!$C$2:$C$17521,L$8))*$C$6</f>
        <v>0</v>
      </c>
      <c r="M47" s="162">
        <f>(SUMIFS(Profile!$F$2:$F$17521,Profile!$B$2:$B$17521,$B47,Profile!$C$2:$C$17521,M$8))*$C$6</f>
        <v>0</v>
      </c>
      <c r="N47" s="162">
        <f>(SUMIFS(Profile!$F$2:$F$17521,Profile!$B$2:$B$17521,$B47,Profile!$C$2:$C$17521,N$8))*$C$6</f>
        <v>0</v>
      </c>
      <c r="O47" s="162">
        <f>(SUMIFS(Profile!$F$2:$F$17521,Profile!$B$2:$B$17521,$B47,Profile!$C$2:$C$17521,O$8))*$C$6</f>
        <v>0</v>
      </c>
      <c r="P47" s="162">
        <f>(SUMIFS(Profile!$F$2:$F$17521,Profile!$B$2:$B$17521,$B47,Profile!$C$2:$C$17521,P$8))*$C$6</f>
        <v>0</v>
      </c>
      <c r="Q47" s="162">
        <f>(SUMIFS(Profile!$F$2:$F$17521,Profile!$B$2:$B$17521,$B47,Profile!$C$2:$C$17521,Q$8))*$C$6</f>
        <v>0</v>
      </c>
      <c r="R47" s="162">
        <f>(SUMIFS(Profile!$F$2:$F$17521,Profile!$B$2:$B$17521,$B47,Profile!$C$2:$C$17521,R$8))*$C$6</f>
        <v>0</v>
      </c>
      <c r="S47" s="162">
        <f>(SUMIFS(Profile!$F$2:$F$17521,Profile!$B$2:$B$17521,$B47,Profile!$C$2:$C$17521,S$8))*$C$6</f>
        <v>0</v>
      </c>
      <c r="T47" s="162">
        <f>(SUMIFS(Profile!$F$2:$F$17521,Profile!$B$2:$B$17521,$B47,Profile!$C$2:$C$17521,T$8))*$C$6</f>
        <v>0</v>
      </c>
      <c r="U47" s="162">
        <f>(SUMIFS(Profile!$F$2:$F$17521,Profile!$B$2:$B$17521,$B47,Profile!$C$2:$C$17521,U$8))*$C$6</f>
        <v>0</v>
      </c>
      <c r="V47" s="162">
        <f>(SUMIFS(Profile!$F$2:$F$17521,Profile!$B$2:$B$17521,$B47,Profile!$C$2:$C$17521,V$8))*$C$6</f>
        <v>0</v>
      </c>
      <c r="W47" s="162">
        <f>(SUMIFS(Profile!$F$2:$F$17521,Profile!$B$2:$B$17521,$B47,Profile!$C$2:$C$17521,W$8))*$C$6</f>
        <v>0</v>
      </c>
      <c r="X47" s="162">
        <f>(SUMIFS(Profile!$F$2:$F$17521,Profile!$B$2:$B$17521,$B47,Profile!$C$2:$C$17521,X$8))*$C$6</f>
        <v>0</v>
      </c>
      <c r="Y47" s="162">
        <f>(SUMIFS(Profile!$F$2:$F$17521,Profile!$B$2:$B$17521,$B47,Profile!$C$2:$C$17521,Y$8))*$C$6</f>
        <v>0</v>
      </c>
      <c r="Z47" s="162">
        <f>(SUMIFS(Profile!$F$2:$F$17521,Profile!$B$2:$B$17521,$B47,Profile!$C$2:$C$17521,Z$8))*$C$6</f>
        <v>0</v>
      </c>
      <c r="AA47" s="162">
        <f>(SUMIFS(Profile!$F$2:$F$17521,Profile!$B$2:$B$17521,$B47,Profile!$C$2:$C$17521,AA$8))*$C$6</f>
        <v>0</v>
      </c>
      <c r="AB47" s="162">
        <f>(SUMIFS(Profile!$F$2:$F$17521,Profile!$B$2:$B$17521,$B47,Profile!$C$2:$C$17521,AB$8))*$C$6</f>
        <v>0</v>
      </c>
      <c r="AC47" s="162">
        <f>(SUMIFS(Profile!$F$2:$F$17521,Profile!$B$2:$B$17521,$B47,Profile!$C$2:$C$17521,AC$8))*$C$6</f>
        <v>0</v>
      </c>
      <c r="AD47" s="162">
        <f>(SUMIFS(Profile!$F$2:$F$17521,Profile!$B$2:$B$17521,$B47,Profile!$C$2:$C$17521,AD$8))*$C$6</f>
        <v>0</v>
      </c>
      <c r="AE47" s="162">
        <f>(SUMIFS(Profile!$F$2:$F$17521,Profile!$B$2:$B$17521,$B47,Profile!$C$2:$C$17521,AE$8))*$C$6</f>
        <v>0</v>
      </c>
      <c r="AF47" s="162">
        <f>(SUMIFS(Profile!$F$2:$F$17521,Profile!$B$2:$B$17521,$B47,Profile!$C$2:$C$17521,AF$8))*$C$6</f>
        <v>0</v>
      </c>
      <c r="AG47" s="162">
        <f>(SUMIFS(Profile!$F$2:$F$17521,Profile!$B$2:$B$17521,$B47,Profile!$C$2:$C$17521,AG$8))*$C$6</f>
        <v>0</v>
      </c>
      <c r="AH47" s="162">
        <f>(SUMIFS(Profile!$F$2:$F$17521,Profile!$B$2:$B$17521,$B47,Profile!$C$2:$C$17521,AH$8))*$C$6</f>
        <v>0</v>
      </c>
      <c r="AI47" s="162">
        <f>(SUMIFS(Profile!$F$2:$F$17521,Profile!$B$2:$B$17521,$B47,Profile!$C$2:$C$17521,AI$8))*$C$6</f>
        <v>0</v>
      </c>
      <c r="AJ47" s="162">
        <f>(SUMIFS(Profile!$F$2:$F$17521,Profile!$B$2:$B$17521,$B47,Profile!$C$2:$C$17521,AJ$8))*$C$6</f>
        <v>0</v>
      </c>
      <c r="AK47" s="162">
        <f>(SUMIFS(Profile!$F$2:$F$17521,Profile!$B$2:$B$17521,$B47,Profile!$C$2:$C$17521,AK$8))*$C$6</f>
        <v>0</v>
      </c>
      <c r="AL47" s="162">
        <f>(SUMIFS(Profile!$F$2:$F$17521,Profile!$B$2:$B$17521,$B47,Profile!$C$2:$C$17521,AL$8))*$C$6</f>
        <v>0</v>
      </c>
      <c r="AM47" s="162">
        <f>(SUMIFS(Profile!$F$2:$F$17521,Profile!$B$2:$B$17521,$B47,Profile!$C$2:$C$17521,AM$8))*$C$6</f>
        <v>0</v>
      </c>
      <c r="AN47" s="162">
        <f>(SUMIFS(Profile!$F$2:$F$17521,Profile!$B$2:$B$17521,$B47,Profile!$C$2:$C$17521,AN$8))*$C$6</f>
        <v>0</v>
      </c>
      <c r="AO47" s="162">
        <f>(SUMIFS(Profile!$F$2:$F$17521,Profile!$B$2:$B$17521,$B47,Profile!$C$2:$C$17521,AO$8))*$C$6</f>
        <v>0</v>
      </c>
      <c r="AP47" s="162">
        <f>(SUMIFS(Profile!$F$2:$F$17521,Profile!$B$2:$B$17521,$B47,Profile!$C$2:$C$17521,AP$8))*$C$6</f>
        <v>0</v>
      </c>
      <c r="AQ47" s="162">
        <f>(SUMIFS(Profile!$F$2:$F$17521,Profile!$B$2:$B$17521,$B47,Profile!$C$2:$C$17521,AQ$8))*$C$6</f>
        <v>0</v>
      </c>
      <c r="AR47" s="162">
        <f>(SUMIFS(Profile!$F$2:$F$17521,Profile!$B$2:$B$17521,$B47,Profile!$C$2:$C$17521,AR$8))*$C$6</f>
        <v>0</v>
      </c>
      <c r="AS47" s="162">
        <f>(SUMIFS(Profile!$F$2:$F$17521,Profile!$B$2:$B$17521,$B47,Profile!$C$2:$C$17521,AS$8))*$C$6</f>
        <v>0</v>
      </c>
      <c r="AT47" s="162">
        <f>(SUMIFS(Profile!$F$2:$F$17521,Profile!$B$2:$B$17521,$B47,Profile!$C$2:$C$17521,AT$8))*$C$6</f>
        <v>0</v>
      </c>
      <c r="AU47" s="162">
        <f>(SUMIFS(Profile!$F$2:$F$17521,Profile!$B$2:$B$17521,$B47,Profile!$C$2:$C$17521,AU$8))*$C$6</f>
        <v>0</v>
      </c>
      <c r="AV47" s="162">
        <f>(SUMIFS(Profile!$F$2:$F$17521,Profile!$B$2:$B$17521,$B47,Profile!$C$2:$C$17521,AV$8))*$C$6</f>
        <v>0</v>
      </c>
      <c r="AW47" s="162">
        <f>(SUMIFS(Profile!$F$2:$F$17521,Profile!$B$2:$B$17521,$B47,Profile!$C$2:$C$17521,AW$8))*$C$6</f>
        <v>0</v>
      </c>
      <c r="AX47" s="162">
        <f>(SUMIFS(Profile!$F$2:$F$17521,Profile!$B$2:$B$17521,$B47,Profile!$C$2:$C$17521,AX$8))*$C$6</f>
        <v>0</v>
      </c>
      <c r="AY47" s="162">
        <f>(SUMIFS(Profile!$F$2:$F$17521,Profile!$B$2:$B$17521,$B47,Profile!$C$2:$C$17521,AY$8))*$C$6</f>
        <v>0</v>
      </c>
      <c r="AZ47" s="162">
        <f>(SUMIFS(Profile!$F$2:$F$17521,Profile!$B$2:$B$17521,$B47,Profile!$C$2:$C$17521,AZ$8))*$C$6</f>
        <v>0</v>
      </c>
      <c r="BA47" s="162">
        <f t="shared" si="10"/>
        <v>0</v>
      </c>
      <c r="BB47" s="162">
        <f>(SUMIFS(Profile!$E$2:$E$17521,Profile!$B$2:$B$17521,$B47,Profile!$C$2:$C$17521,BB$8))*$C$9</f>
        <v>0</v>
      </c>
      <c r="BC47" s="162">
        <f>(SUMIFS(Profile!$E$2:$E$17521,Profile!$B$2:$B$17521,$B47,Profile!$C$2:$C$17521,BC$8))*$C$9</f>
        <v>0</v>
      </c>
      <c r="BD47" s="162">
        <f>(SUMIFS(Profile!$E$2:$E$17521,Profile!$B$2:$B$17521,$B47,Profile!$C$2:$C$17521,BD$8))*$C$9</f>
        <v>0</v>
      </c>
      <c r="BE47" s="162">
        <f>(SUMIFS(Profile!$E$2:$E$17521,Profile!$B$2:$B$17521,$B47,Profile!$C$2:$C$17521,BE$8))*$C$9</f>
        <v>0</v>
      </c>
      <c r="BF47" s="162">
        <f>(SUMIFS(Profile!$E$2:$E$17521,Profile!$B$2:$B$17521,$B47,Profile!$C$2:$C$17521,BF$8))*$C$9</f>
        <v>0</v>
      </c>
      <c r="BG47" s="162">
        <f>(SUMIFS(Profile!$E$2:$E$17521,Profile!$B$2:$B$17521,$B47,Profile!$C$2:$C$17521,BG$8))*$C$9</f>
        <v>0</v>
      </c>
      <c r="BH47" s="162">
        <f>(SUMIFS(Profile!$E$2:$E$17521,Profile!$B$2:$B$17521,$B47,Profile!$C$2:$C$17521,BH$8))*$C$9</f>
        <v>0</v>
      </c>
      <c r="BI47" s="162">
        <f>(SUMIFS(Profile!$E$2:$E$17521,Profile!$B$2:$B$17521,$B47,Profile!$C$2:$C$17521,BI$8))*$C$9</f>
        <v>0</v>
      </c>
      <c r="BJ47" s="162">
        <f>(SUMIFS(Profile!$E$2:$E$17521,Profile!$B$2:$B$17521,$B47,Profile!$C$2:$C$17521,BJ$8))*$C$9</f>
        <v>0</v>
      </c>
      <c r="BK47" s="162">
        <f>(SUMIFS(Profile!$E$2:$E$17521,Profile!$B$2:$B$17521,$B47,Profile!$C$2:$C$17521,BK$8))*$C$9</f>
        <v>0</v>
      </c>
      <c r="BL47" s="162">
        <f>(SUMIFS(Profile!$E$2:$E$17521,Profile!$B$2:$B$17521,$B47,Profile!$C$2:$C$17521,BL$8))*$C$9</f>
        <v>0</v>
      </c>
      <c r="BM47" s="162">
        <f>(SUMIFS(Profile!$E$2:$E$17521,Profile!$B$2:$B$17521,$B47,Profile!$C$2:$C$17521,BM$8))*$C$9</f>
        <v>0</v>
      </c>
      <c r="BN47" s="162">
        <f>(SUMIFS(Profile!$E$2:$E$17521,Profile!$B$2:$B$17521,$B47,Profile!$C$2:$C$17521,BN$8))*$C$9</f>
        <v>0</v>
      </c>
      <c r="BO47" s="162">
        <f>(SUMIFS(Profile!$E$2:$E$17521,Profile!$B$2:$B$17521,$B47,Profile!$C$2:$C$17521,BO$8))*$C$9</f>
        <v>0</v>
      </c>
      <c r="BP47" s="162">
        <f>(SUMIFS(Profile!$E$2:$E$17521,Profile!$B$2:$B$17521,$B47,Profile!$C$2:$C$17521,BP$8))*$C$9</f>
        <v>0</v>
      </c>
      <c r="BQ47" s="162">
        <f>(SUMIFS(Profile!$E$2:$E$17521,Profile!$B$2:$B$17521,$B47,Profile!$C$2:$C$17521,BQ$8))*$C$9</f>
        <v>0</v>
      </c>
      <c r="BR47" s="162">
        <f>(SUMIFS(Profile!$E$2:$E$17521,Profile!$B$2:$B$17521,$B47,Profile!$C$2:$C$17521,BR$8))*$C$9</f>
        <v>0</v>
      </c>
      <c r="BS47" s="162">
        <f>(SUMIFS(Profile!$E$2:$E$17521,Profile!$B$2:$B$17521,$B47,Profile!$C$2:$C$17521,BS$8))*$C$9</f>
        <v>0</v>
      </c>
      <c r="BT47" s="162">
        <f>(SUMIFS(Profile!$E$2:$E$17521,Profile!$B$2:$B$17521,$B47,Profile!$C$2:$C$17521,BT$8))*$C$9</f>
        <v>0</v>
      </c>
      <c r="BU47" s="162">
        <f>(SUMIFS(Profile!$E$2:$E$17521,Profile!$B$2:$B$17521,$B47,Profile!$C$2:$C$17521,BU$8))*$C$9</f>
        <v>0</v>
      </c>
      <c r="BV47" s="162">
        <f>(SUMIFS(Profile!$E$2:$E$17521,Profile!$B$2:$B$17521,$B47,Profile!$C$2:$C$17521,BV$8))*$C$9</f>
        <v>0</v>
      </c>
      <c r="BW47" s="162">
        <f>(SUMIFS(Profile!$E$2:$E$17521,Profile!$B$2:$B$17521,$B47,Profile!$C$2:$C$17521,BW$8))*$C$9</f>
        <v>0</v>
      </c>
      <c r="BX47" s="162">
        <f>(SUMIFS(Profile!$E$2:$E$17521,Profile!$B$2:$B$17521,$B47,Profile!$C$2:$C$17521,BX$8))*$C$9</f>
        <v>0</v>
      </c>
      <c r="BY47" s="162">
        <f>(SUMIFS(Profile!$E$2:$E$17521,Profile!$B$2:$B$17521,$B47,Profile!$C$2:$C$17521,BY$8))*$C$9</f>
        <v>0</v>
      </c>
      <c r="BZ47" s="162">
        <f>(SUMIFS(Profile!$E$2:$E$17521,Profile!$B$2:$B$17521,$B47,Profile!$C$2:$C$17521,BZ$8))*$C$9</f>
        <v>0</v>
      </c>
      <c r="CA47" s="162">
        <f>(SUMIFS(Profile!$E$2:$E$17521,Profile!$B$2:$B$17521,$B47,Profile!$C$2:$C$17521,CA$8))*$C$9</f>
        <v>0</v>
      </c>
      <c r="CB47" s="162">
        <f>(SUMIFS(Profile!$E$2:$E$17521,Profile!$B$2:$B$17521,$B47,Profile!$C$2:$C$17521,CB$8))*$C$9</f>
        <v>0</v>
      </c>
      <c r="CC47" s="162">
        <f>(SUMIFS(Profile!$E$2:$E$17521,Profile!$B$2:$B$17521,$B47,Profile!$C$2:$C$17521,CC$8))*$C$9</f>
        <v>0</v>
      </c>
      <c r="CD47" s="162">
        <f>(SUMIFS(Profile!$E$2:$E$17521,Profile!$B$2:$B$17521,$B47,Profile!$C$2:$C$17521,CD$8))*$C$9</f>
        <v>0</v>
      </c>
      <c r="CE47" s="162">
        <f>(SUMIFS(Profile!$E$2:$E$17521,Profile!$B$2:$B$17521,$B47,Profile!$C$2:$C$17521,CE$8))*$C$9</f>
        <v>0</v>
      </c>
      <c r="CF47" s="162">
        <f>(SUMIFS(Profile!$E$2:$E$17521,Profile!$B$2:$B$17521,$B47,Profile!$C$2:$C$17521,CF$8))*$C$9</f>
        <v>0</v>
      </c>
      <c r="CG47" s="162">
        <f>(SUMIFS(Profile!$E$2:$E$17521,Profile!$B$2:$B$17521,$B47,Profile!$C$2:$C$17521,CG$8))*$C$9</f>
        <v>0</v>
      </c>
      <c r="CH47" s="162">
        <f>(SUMIFS(Profile!$E$2:$E$17521,Profile!$B$2:$B$17521,$B47,Profile!$C$2:$C$17521,CH$8))*$C$9</f>
        <v>0</v>
      </c>
      <c r="CI47" s="162">
        <f>(SUMIFS(Profile!$E$2:$E$17521,Profile!$B$2:$B$17521,$B47,Profile!$C$2:$C$17521,CI$8))*$C$9</f>
        <v>0</v>
      </c>
      <c r="CJ47" s="162">
        <f>(SUMIFS(Profile!$E$2:$E$17521,Profile!$B$2:$B$17521,$B47,Profile!$C$2:$C$17521,CJ$8))*$C$9</f>
        <v>0</v>
      </c>
      <c r="CK47" s="162">
        <f>(SUMIFS(Profile!$E$2:$E$17521,Profile!$B$2:$B$17521,$B47,Profile!$C$2:$C$17521,CK$8))*$C$9</f>
        <v>0</v>
      </c>
      <c r="CL47" s="162">
        <f>(SUMIFS(Profile!$E$2:$E$17521,Profile!$B$2:$B$17521,$B47,Profile!$C$2:$C$17521,CL$8))*$C$9</f>
        <v>0</v>
      </c>
      <c r="CM47" s="162">
        <f>(SUMIFS(Profile!$E$2:$E$17521,Profile!$B$2:$B$17521,$B47,Profile!$C$2:$C$17521,CM$8))*$C$9</f>
        <v>0</v>
      </c>
      <c r="CN47" s="162">
        <f>(SUMIFS(Profile!$E$2:$E$17521,Profile!$B$2:$B$17521,$B47,Profile!$C$2:$C$17521,CN$8))*$C$9</f>
        <v>0</v>
      </c>
      <c r="CO47" s="162">
        <f>(SUMIFS(Profile!$E$2:$E$17521,Profile!$B$2:$B$17521,$B47,Profile!$C$2:$C$17521,CO$8))*$C$9</f>
        <v>0</v>
      </c>
      <c r="CP47" s="162">
        <f>(SUMIFS(Profile!$E$2:$E$17521,Profile!$B$2:$B$17521,$B47,Profile!$C$2:$C$17521,CP$8))*$C$9</f>
        <v>0</v>
      </c>
      <c r="CQ47" s="162">
        <f>(SUMIFS(Profile!$E$2:$E$17521,Profile!$B$2:$B$17521,$B47,Profile!$C$2:$C$17521,CQ$8))*$C$9</f>
        <v>0</v>
      </c>
      <c r="CR47" s="162">
        <f>(SUMIFS(Profile!$E$2:$E$17521,Profile!$B$2:$B$17521,$B47,Profile!$C$2:$C$17521,CR$8))*$C$9</f>
        <v>0</v>
      </c>
      <c r="CS47" s="162">
        <f>(SUMIFS(Profile!$E$2:$E$17521,Profile!$B$2:$B$17521,$B47,Profile!$C$2:$C$17521,CS$8))*$C$9</f>
        <v>0</v>
      </c>
      <c r="CT47" s="162">
        <f>(SUMIFS(Profile!$E$2:$E$17521,Profile!$B$2:$B$17521,$B47,Profile!$C$2:$C$17521,CT$8))*$C$9</f>
        <v>0</v>
      </c>
      <c r="CU47" s="162">
        <f>(SUMIFS(Profile!$E$2:$E$17521,Profile!$B$2:$B$17521,$B47,Profile!$C$2:$C$17521,CU$8))*$C$9</f>
        <v>0</v>
      </c>
      <c r="CV47" s="162">
        <f>(SUMIFS(Profile!$E$2:$E$17521,Profile!$B$2:$B$17521,$B47,Profile!$C$2:$C$17521,CV$8))*$C$9</f>
        <v>0</v>
      </c>
      <c r="CW47" s="162">
        <f>(SUMIFS(Profile!$E$2:$E$17521,Profile!$B$2:$B$17521,$B47,Profile!$C$2:$C$17521,CW$8))*$C$9</f>
        <v>0</v>
      </c>
      <c r="CX47" s="162">
        <f t="shared" si="11"/>
        <v>0</v>
      </c>
      <c r="CY47" s="162">
        <f t="shared" ref="CY47:ET47" si="196">MAX(BB47-E47,0)</f>
        <v>0</v>
      </c>
      <c r="CZ47" s="162">
        <f t="shared" si="196"/>
        <v>0</v>
      </c>
      <c r="DA47" s="162">
        <f t="shared" si="196"/>
        <v>0</v>
      </c>
      <c r="DB47" s="162">
        <f t="shared" si="196"/>
        <v>0</v>
      </c>
      <c r="DC47" s="162">
        <f t="shared" si="196"/>
        <v>0</v>
      </c>
      <c r="DD47" s="162">
        <f t="shared" si="196"/>
        <v>0</v>
      </c>
      <c r="DE47" s="162">
        <f t="shared" si="196"/>
        <v>0</v>
      </c>
      <c r="DF47" s="162">
        <f t="shared" si="196"/>
        <v>0</v>
      </c>
      <c r="DG47" s="162">
        <f t="shared" si="196"/>
        <v>0</v>
      </c>
      <c r="DH47" s="162">
        <f t="shared" si="196"/>
        <v>0</v>
      </c>
      <c r="DI47" s="162">
        <f t="shared" si="196"/>
        <v>0</v>
      </c>
      <c r="DJ47" s="162">
        <f t="shared" si="196"/>
        <v>0</v>
      </c>
      <c r="DK47" s="162">
        <f t="shared" si="196"/>
        <v>0</v>
      </c>
      <c r="DL47" s="162">
        <f t="shared" si="196"/>
        <v>0</v>
      </c>
      <c r="DM47" s="162">
        <f t="shared" si="196"/>
        <v>0</v>
      </c>
      <c r="DN47" s="162">
        <f t="shared" si="196"/>
        <v>0</v>
      </c>
      <c r="DO47" s="162">
        <f t="shared" si="196"/>
        <v>0</v>
      </c>
      <c r="DP47" s="162">
        <f t="shared" si="196"/>
        <v>0</v>
      </c>
      <c r="DQ47" s="162">
        <f t="shared" si="196"/>
        <v>0</v>
      </c>
      <c r="DR47" s="162">
        <f t="shared" si="196"/>
        <v>0</v>
      </c>
      <c r="DS47" s="162">
        <f t="shared" si="196"/>
        <v>0</v>
      </c>
      <c r="DT47" s="162">
        <f t="shared" si="196"/>
        <v>0</v>
      </c>
      <c r="DU47" s="162">
        <f t="shared" si="196"/>
        <v>0</v>
      </c>
      <c r="DV47" s="162">
        <f t="shared" si="196"/>
        <v>0</v>
      </c>
      <c r="DW47" s="162">
        <f t="shared" si="196"/>
        <v>0</v>
      </c>
      <c r="DX47" s="162">
        <f t="shared" si="196"/>
        <v>0</v>
      </c>
      <c r="DY47" s="162">
        <f t="shared" si="196"/>
        <v>0</v>
      </c>
      <c r="DZ47" s="162">
        <f t="shared" si="196"/>
        <v>0</v>
      </c>
      <c r="EA47" s="162">
        <f t="shared" si="196"/>
        <v>0</v>
      </c>
      <c r="EB47" s="162">
        <f t="shared" si="196"/>
        <v>0</v>
      </c>
      <c r="EC47" s="162">
        <f t="shared" si="196"/>
        <v>0</v>
      </c>
      <c r="ED47" s="162">
        <f t="shared" si="196"/>
        <v>0</v>
      </c>
      <c r="EE47" s="162">
        <f t="shared" si="196"/>
        <v>0</v>
      </c>
      <c r="EF47" s="162">
        <f t="shared" si="196"/>
        <v>0</v>
      </c>
      <c r="EG47" s="162">
        <f t="shared" si="196"/>
        <v>0</v>
      </c>
      <c r="EH47" s="162">
        <f t="shared" si="196"/>
        <v>0</v>
      </c>
      <c r="EI47" s="162">
        <f t="shared" si="196"/>
        <v>0</v>
      </c>
      <c r="EJ47" s="162">
        <f t="shared" si="196"/>
        <v>0</v>
      </c>
      <c r="EK47" s="162">
        <f t="shared" si="196"/>
        <v>0</v>
      </c>
      <c r="EL47" s="162">
        <f t="shared" si="196"/>
        <v>0</v>
      </c>
      <c r="EM47" s="162">
        <f t="shared" si="196"/>
        <v>0</v>
      </c>
      <c r="EN47" s="162">
        <f t="shared" si="196"/>
        <v>0</v>
      </c>
      <c r="EO47" s="162">
        <f t="shared" si="196"/>
        <v>0</v>
      </c>
      <c r="EP47" s="162">
        <f t="shared" si="196"/>
        <v>0</v>
      </c>
      <c r="EQ47" s="162">
        <f t="shared" si="196"/>
        <v>0</v>
      </c>
      <c r="ER47" s="162">
        <f t="shared" si="196"/>
        <v>0</v>
      </c>
      <c r="ES47" s="162">
        <f t="shared" si="196"/>
        <v>0</v>
      </c>
      <c r="ET47" s="162">
        <f t="shared" si="196"/>
        <v>0</v>
      </c>
      <c r="EU47" s="162">
        <f t="shared" si="13"/>
        <v>0</v>
      </c>
      <c r="EV47" s="162">
        <f t="shared" ref="EV47:GQ47" si="197">BB47-CY47</f>
        <v>0</v>
      </c>
      <c r="EW47" s="162">
        <f t="shared" si="197"/>
        <v>0</v>
      </c>
      <c r="EX47" s="162">
        <f t="shared" si="197"/>
        <v>0</v>
      </c>
      <c r="EY47" s="162">
        <f t="shared" si="197"/>
        <v>0</v>
      </c>
      <c r="EZ47" s="162">
        <f t="shared" si="197"/>
        <v>0</v>
      </c>
      <c r="FA47" s="162">
        <f t="shared" si="197"/>
        <v>0</v>
      </c>
      <c r="FB47" s="162">
        <f t="shared" si="197"/>
        <v>0</v>
      </c>
      <c r="FC47" s="162">
        <f t="shared" si="197"/>
        <v>0</v>
      </c>
      <c r="FD47" s="162">
        <f t="shared" si="197"/>
        <v>0</v>
      </c>
      <c r="FE47" s="162">
        <f t="shared" si="197"/>
        <v>0</v>
      </c>
      <c r="FF47" s="162">
        <f t="shared" si="197"/>
        <v>0</v>
      </c>
      <c r="FG47" s="162">
        <f t="shared" si="197"/>
        <v>0</v>
      </c>
      <c r="FH47" s="162">
        <f t="shared" si="197"/>
        <v>0</v>
      </c>
      <c r="FI47" s="162">
        <f t="shared" si="197"/>
        <v>0</v>
      </c>
      <c r="FJ47" s="162">
        <f t="shared" si="197"/>
        <v>0</v>
      </c>
      <c r="FK47" s="162">
        <f t="shared" si="197"/>
        <v>0</v>
      </c>
      <c r="FL47" s="162">
        <f t="shared" si="197"/>
        <v>0</v>
      </c>
      <c r="FM47" s="162">
        <f t="shared" si="197"/>
        <v>0</v>
      </c>
      <c r="FN47" s="162">
        <f t="shared" si="197"/>
        <v>0</v>
      </c>
      <c r="FO47" s="162">
        <f t="shared" si="197"/>
        <v>0</v>
      </c>
      <c r="FP47" s="162">
        <f t="shared" si="197"/>
        <v>0</v>
      </c>
      <c r="FQ47" s="162">
        <f t="shared" si="197"/>
        <v>0</v>
      </c>
      <c r="FR47" s="162">
        <f t="shared" si="197"/>
        <v>0</v>
      </c>
      <c r="FS47" s="162">
        <f t="shared" si="197"/>
        <v>0</v>
      </c>
      <c r="FT47" s="162">
        <f t="shared" si="197"/>
        <v>0</v>
      </c>
      <c r="FU47" s="162">
        <f t="shared" si="197"/>
        <v>0</v>
      </c>
      <c r="FV47" s="162">
        <f t="shared" si="197"/>
        <v>0</v>
      </c>
      <c r="FW47" s="162">
        <f t="shared" si="197"/>
        <v>0</v>
      </c>
      <c r="FX47" s="162">
        <f t="shared" si="197"/>
        <v>0</v>
      </c>
      <c r="FY47" s="162">
        <f t="shared" si="197"/>
        <v>0</v>
      </c>
      <c r="FZ47" s="162">
        <f t="shared" si="197"/>
        <v>0</v>
      </c>
      <c r="GA47" s="162">
        <f t="shared" si="197"/>
        <v>0</v>
      </c>
      <c r="GB47" s="162">
        <f t="shared" si="197"/>
        <v>0</v>
      </c>
      <c r="GC47" s="162">
        <f t="shared" si="197"/>
        <v>0</v>
      </c>
      <c r="GD47" s="162">
        <f t="shared" si="197"/>
        <v>0</v>
      </c>
      <c r="GE47" s="162">
        <f t="shared" si="197"/>
        <v>0</v>
      </c>
      <c r="GF47" s="162">
        <f t="shared" si="197"/>
        <v>0</v>
      </c>
      <c r="GG47" s="162">
        <f t="shared" si="197"/>
        <v>0</v>
      </c>
      <c r="GH47" s="162">
        <f t="shared" si="197"/>
        <v>0</v>
      </c>
      <c r="GI47" s="162">
        <f t="shared" si="197"/>
        <v>0</v>
      </c>
      <c r="GJ47" s="162">
        <f t="shared" si="197"/>
        <v>0</v>
      </c>
      <c r="GK47" s="162">
        <f t="shared" si="197"/>
        <v>0</v>
      </c>
      <c r="GL47" s="162">
        <f t="shared" si="197"/>
        <v>0</v>
      </c>
      <c r="GM47" s="162">
        <f t="shared" si="197"/>
        <v>0</v>
      </c>
      <c r="GN47" s="162">
        <f t="shared" si="197"/>
        <v>0</v>
      </c>
      <c r="GO47" s="162">
        <f t="shared" si="197"/>
        <v>0</v>
      </c>
      <c r="GP47" s="162">
        <f t="shared" si="197"/>
        <v>0</v>
      </c>
      <c r="GQ47" s="162">
        <f t="shared" si="197"/>
        <v>0</v>
      </c>
      <c r="GR47" s="162">
        <f t="shared" si="15"/>
        <v>0</v>
      </c>
      <c r="GS47" s="162">
        <f t="shared" ref="GS47:IN47" si="198">E47-EV47</f>
        <v>0</v>
      </c>
      <c r="GT47" s="162">
        <f t="shared" si="198"/>
        <v>0</v>
      </c>
      <c r="GU47" s="162">
        <f t="shared" si="198"/>
        <v>0</v>
      </c>
      <c r="GV47" s="162">
        <f t="shared" si="198"/>
        <v>0</v>
      </c>
      <c r="GW47" s="162">
        <f t="shared" si="198"/>
        <v>0</v>
      </c>
      <c r="GX47" s="162">
        <f t="shared" si="198"/>
        <v>0</v>
      </c>
      <c r="GY47" s="162">
        <f t="shared" si="198"/>
        <v>0</v>
      </c>
      <c r="GZ47" s="162">
        <f t="shared" si="198"/>
        <v>0</v>
      </c>
      <c r="HA47" s="162">
        <f t="shared" si="198"/>
        <v>0</v>
      </c>
      <c r="HB47" s="162">
        <f t="shared" si="198"/>
        <v>0</v>
      </c>
      <c r="HC47" s="162">
        <f t="shared" si="198"/>
        <v>0</v>
      </c>
      <c r="HD47" s="162">
        <f t="shared" si="198"/>
        <v>0</v>
      </c>
      <c r="HE47" s="162">
        <f t="shared" si="198"/>
        <v>0</v>
      </c>
      <c r="HF47" s="162">
        <f t="shared" si="198"/>
        <v>0</v>
      </c>
      <c r="HG47" s="162">
        <f t="shared" si="198"/>
        <v>0</v>
      </c>
      <c r="HH47" s="162">
        <f t="shared" si="198"/>
        <v>0</v>
      </c>
      <c r="HI47" s="162">
        <f t="shared" si="198"/>
        <v>0</v>
      </c>
      <c r="HJ47" s="162">
        <f t="shared" si="198"/>
        <v>0</v>
      </c>
      <c r="HK47" s="162">
        <f t="shared" si="198"/>
        <v>0</v>
      </c>
      <c r="HL47" s="162">
        <f t="shared" si="198"/>
        <v>0</v>
      </c>
      <c r="HM47" s="162">
        <f t="shared" si="198"/>
        <v>0</v>
      </c>
      <c r="HN47" s="162">
        <f t="shared" si="198"/>
        <v>0</v>
      </c>
      <c r="HO47" s="162">
        <f t="shared" si="198"/>
        <v>0</v>
      </c>
      <c r="HP47" s="162">
        <f t="shared" si="198"/>
        <v>0</v>
      </c>
      <c r="HQ47" s="162">
        <f t="shared" si="198"/>
        <v>0</v>
      </c>
      <c r="HR47" s="162">
        <f t="shared" si="198"/>
        <v>0</v>
      </c>
      <c r="HS47" s="162">
        <f t="shared" si="198"/>
        <v>0</v>
      </c>
      <c r="HT47" s="162">
        <f t="shared" si="198"/>
        <v>0</v>
      </c>
      <c r="HU47" s="162">
        <f t="shared" si="198"/>
        <v>0</v>
      </c>
      <c r="HV47" s="162">
        <f t="shared" si="198"/>
        <v>0</v>
      </c>
      <c r="HW47" s="162">
        <f t="shared" si="198"/>
        <v>0</v>
      </c>
      <c r="HX47" s="162">
        <f t="shared" si="198"/>
        <v>0</v>
      </c>
      <c r="HY47" s="162">
        <f t="shared" si="198"/>
        <v>0</v>
      </c>
      <c r="HZ47" s="162">
        <f t="shared" si="198"/>
        <v>0</v>
      </c>
      <c r="IA47" s="162">
        <f t="shared" si="198"/>
        <v>0</v>
      </c>
      <c r="IB47" s="162">
        <f t="shared" si="198"/>
        <v>0</v>
      </c>
      <c r="IC47" s="162">
        <f t="shared" si="198"/>
        <v>0</v>
      </c>
      <c r="ID47" s="162">
        <f t="shared" si="198"/>
        <v>0</v>
      </c>
      <c r="IE47" s="162">
        <f t="shared" si="198"/>
        <v>0</v>
      </c>
      <c r="IF47" s="162">
        <f t="shared" si="198"/>
        <v>0</v>
      </c>
      <c r="IG47" s="162">
        <f t="shared" si="198"/>
        <v>0</v>
      </c>
      <c r="IH47" s="162">
        <f t="shared" si="198"/>
        <v>0</v>
      </c>
      <c r="II47" s="162">
        <f t="shared" si="198"/>
        <v>0</v>
      </c>
      <c r="IJ47" s="162">
        <f t="shared" si="198"/>
        <v>0</v>
      </c>
      <c r="IK47" s="162">
        <f t="shared" si="198"/>
        <v>0</v>
      </c>
      <c r="IL47" s="162">
        <f t="shared" si="198"/>
        <v>0</v>
      </c>
      <c r="IM47" s="162">
        <f t="shared" si="198"/>
        <v>0</v>
      </c>
      <c r="IN47" s="162">
        <f t="shared" si="198"/>
        <v>0</v>
      </c>
      <c r="IO47" s="162">
        <f t="shared" si="17"/>
        <v>0</v>
      </c>
      <c r="IP47" s="162">
        <f t="shared" si="23"/>
        <v>0</v>
      </c>
      <c r="IQ47" s="162">
        <f t="shared" ref="IQ47:KK47" si="199">MAX((MIN(CZ47+IP47,$IO$7))-GT47,0)</f>
        <v>0</v>
      </c>
      <c r="IR47" s="162">
        <f t="shared" si="199"/>
        <v>0</v>
      </c>
      <c r="IS47" s="162">
        <f t="shared" si="199"/>
        <v>0</v>
      </c>
      <c r="IT47" s="162">
        <f t="shared" si="199"/>
        <v>0</v>
      </c>
      <c r="IU47" s="162">
        <f t="shared" si="199"/>
        <v>0</v>
      </c>
      <c r="IV47" s="162">
        <f t="shared" si="199"/>
        <v>0</v>
      </c>
      <c r="IW47" s="162">
        <f t="shared" si="199"/>
        <v>0</v>
      </c>
      <c r="IX47" s="162">
        <f t="shared" si="199"/>
        <v>0</v>
      </c>
      <c r="IY47" s="162">
        <f t="shared" si="199"/>
        <v>0</v>
      </c>
      <c r="IZ47" s="162">
        <f t="shared" si="199"/>
        <v>0</v>
      </c>
      <c r="JA47" s="162">
        <f t="shared" si="199"/>
        <v>0</v>
      </c>
      <c r="JB47" s="162">
        <f t="shared" si="199"/>
        <v>0</v>
      </c>
      <c r="JC47" s="162">
        <f t="shared" si="199"/>
        <v>0</v>
      </c>
      <c r="JD47" s="162">
        <f t="shared" si="199"/>
        <v>0</v>
      </c>
      <c r="JE47" s="162">
        <f t="shared" si="199"/>
        <v>0</v>
      </c>
      <c r="JF47" s="162">
        <f t="shared" si="199"/>
        <v>0</v>
      </c>
      <c r="JG47" s="162">
        <f t="shared" si="199"/>
        <v>0</v>
      </c>
      <c r="JH47" s="162">
        <f t="shared" si="199"/>
        <v>0</v>
      </c>
      <c r="JI47" s="162">
        <f t="shared" si="199"/>
        <v>0</v>
      </c>
      <c r="JJ47" s="162">
        <f t="shared" si="199"/>
        <v>0</v>
      </c>
      <c r="JK47" s="162">
        <f t="shared" si="199"/>
        <v>0</v>
      </c>
      <c r="JL47" s="162">
        <f t="shared" si="199"/>
        <v>0</v>
      </c>
      <c r="JM47" s="162">
        <f t="shared" si="199"/>
        <v>0</v>
      </c>
      <c r="JN47" s="162">
        <f t="shared" si="199"/>
        <v>0</v>
      </c>
      <c r="JO47" s="162">
        <f t="shared" si="199"/>
        <v>0</v>
      </c>
      <c r="JP47" s="162">
        <f t="shared" si="199"/>
        <v>0</v>
      </c>
      <c r="JQ47" s="162">
        <f t="shared" si="199"/>
        <v>0</v>
      </c>
      <c r="JR47" s="162">
        <f t="shared" si="199"/>
        <v>0</v>
      </c>
      <c r="JS47" s="162">
        <f t="shared" si="199"/>
        <v>0</v>
      </c>
      <c r="JT47" s="162">
        <f t="shared" si="199"/>
        <v>0</v>
      </c>
      <c r="JU47" s="162">
        <f t="shared" si="199"/>
        <v>0</v>
      </c>
      <c r="JV47" s="162">
        <f t="shared" si="199"/>
        <v>0</v>
      </c>
      <c r="JW47" s="162">
        <f t="shared" si="199"/>
        <v>0</v>
      </c>
      <c r="JX47" s="162">
        <f t="shared" si="199"/>
        <v>0</v>
      </c>
      <c r="JY47" s="162">
        <f t="shared" si="199"/>
        <v>0</v>
      </c>
      <c r="JZ47" s="162">
        <f t="shared" si="199"/>
        <v>0</v>
      </c>
      <c r="KA47" s="162">
        <f t="shared" si="199"/>
        <v>0</v>
      </c>
      <c r="KB47" s="162">
        <f t="shared" si="199"/>
        <v>0</v>
      </c>
      <c r="KC47" s="162">
        <f t="shared" si="199"/>
        <v>0</v>
      </c>
      <c r="KD47" s="162">
        <f t="shared" si="199"/>
        <v>0</v>
      </c>
      <c r="KE47" s="162">
        <f t="shared" si="199"/>
        <v>0</v>
      </c>
      <c r="KF47" s="162">
        <f t="shared" si="199"/>
        <v>0</v>
      </c>
      <c r="KG47" s="162">
        <f t="shared" si="199"/>
        <v>0</v>
      </c>
      <c r="KH47" s="162">
        <f t="shared" si="199"/>
        <v>0</v>
      </c>
      <c r="KI47" s="162">
        <f t="shared" si="199"/>
        <v>0</v>
      </c>
      <c r="KJ47" s="162">
        <f t="shared" si="199"/>
        <v>0</v>
      </c>
      <c r="KK47" s="162">
        <f t="shared" si="199"/>
        <v>0</v>
      </c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</row>
    <row r="48" ht="14.25" customHeight="1" spans="1:326" x14ac:dyDescent="0.25">
      <c r="A48" s="1">
        <v>2</v>
      </c>
      <c r="B48" s="1">
        <f t="shared" ref="B48:C48" si="200">B47+1</f>
        <v>38</v>
      </c>
      <c r="C48" s="232">
        <f t="shared" si="200"/>
        <v>43503</v>
      </c>
      <c r="D48" s="162">
        <f t="shared" si="9"/>
        <v>0</v>
      </c>
      <c r="E48" s="162">
        <f>(SUMIFS(Profile!$F$2:$F$17521,Profile!$B$2:$B$17521,$B48,Profile!$C$2:$C$17521,E$8))*$C$6</f>
        <v>0</v>
      </c>
      <c r="F48" s="162">
        <f>(SUMIFS(Profile!$F$2:$F$17521,Profile!$B$2:$B$17521,$B48,Profile!$C$2:$C$17521,F$8))*$C$6</f>
        <v>0</v>
      </c>
      <c r="G48" s="162">
        <f>(SUMIFS(Profile!$F$2:$F$17521,Profile!$B$2:$B$17521,$B48,Profile!$C$2:$C$17521,G$8))*$C$6</f>
        <v>0</v>
      </c>
      <c r="H48" s="162">
        <f>(SUMIFS(Profile!$F$2:$F$17521,Profile!$B$2:$B$17521,$B48,Profile!$C$2:$C$17521,H$8))*$C$6</f>
        <v>0</v>
      </c>
      <c r="I48" s="162">
        <f>(SUMIFS(Profile!$F$2:$F$17521,Profile!$B$2:$B$17521,$B48,Profile!$C$2:$C$17521,I$8))*$C$6</f>
        <v>0</v>
      </c>
      <c r="J48" s="162">
        <f>(SUMIFS(Profile!$F$2:$F$17521,Profile!$B$2:$B$17521,$B48,Profile!$C$2:$C$17521,J$8))*$C$6</f>
        <v>0</v>
      </c>
      <c r="K48" s="162">
        <f>(SUMIFS(Profile!$F$2:$F$17521,Profile!$B$2:$B$17521,$B48,Profile!$C$2:$C$17521,K$8))*$C$6</f>
        <v>0</v>
      </c>
      <c r="L48" s="162">
        <f>(SUMIFS(Profile!$F$2:$F$17521,Profile!$B$2:$B$17521,$B48,Profile!$C$2:$C$17521,L$8))*$C$6</f>
        <v>0</v>
      </c>
      <c r="M48" s="162">
        <f>(SUMIFS(Profile!$F$2:$F$17521,Profile!$B$2:$B$17521,$B48,Profile!$C$2:$C$17521,M$8))*$C$6</f>
        <v>0</v>
      </c>
      <c r="N48" s="162">
        <f>(SUMIFS(Profile!$F$2:$F$17521,Profile!$B$2:$B$17521,$B48,Profile!$C$2:$C$17521,N$8))*$C$6</f>
        <v>0</v>
      </c>
      <c r="O48" s="162">
        <f>(SUMIFS(Profile!$F$2:$F$17521,Profile!$B$2:$B$17521,$B48,Profile!$C$2:$C$17521,O$8))*$C$6</f>
        <v>0</v>
      </c>
      <c r="P48" s="162">
        <f>(SUMIFS(Profile!$F$2:$F$17521,Profile!$B$2:$B$17521,$B48,Profile!$C$2:$C$17521,P$8))*$C$6</f>
        <v>0</v>
      </c>
      <c r="Q48" s="162">
        <f>(SUMIFS(Profile!$F$2:$F$17521,Profile!$B$2:$B$17521,$B48,Profile!$C$2:$C$17521,Q$8))*$C$6</f>
        <v>0</v>
      </c>
      <c r="R48" s="162">
        <f>(SUMIFS(Profile!$F$2:$F$17521,Profile!$B$2:$B$17521,$B48,Profile!$C$2:$C$17521,R$8))*$C$6</f>
        <v>0</v>
      </c>
      <c r="S48" s="162">
        <f>(SUMIFS(Profile!$F$2:$F$17521,Profile!$B$2:$B$17521,$B48,Profile!$C$2:$C$17521,S$8))*$C$6</f>
        <v>0</v>
      </c>
      <c r="T48" s="162">
        <f>(SUMIFS(Profile!$F$2:$F$17521,Profile!$B$2:$B$17521,$B48,Profile!$C$2:$C$17521,T$8))*$C$6</f>
        <v>0</v>
      </c>
      <c r="U48" s="162">
        <f>(SUMIFS(Profile!$F$2:$F$17521,Profile!$B$2:$B$17521,$B48,Profile!$C$2:$C$17521,U$8))*$C$6</f>
        <v>0</v>
      </c>
      <c r="V48" s="162">
        <f>(SUMIFS(Profile!$F$2:$F$17521,Profile!$B$2:$B$17521,$B48,Profile!$C$2:$C$17521,V$8))*$C$6</f>
        <v>0</v>
      </c>
      <c r="W48" s="162">
        <f>(SUMIFS(Profile!$F$2:$F$17521,Profile!$B$2:$B$17521,$B48,Profile!$C$2:$C$17521,W$8))*$C$6</f>
        <v>0</v>
      </c>
      <c r="X48" s="162">
        <f>(SUMIFS(Profile!$F$2:$F$17521,Profile!$B$2:$B$17521,$B48,Profile!$C$2:$C$17521,X$8))*$C$6</f>
        <v>0</v>
      </c>
      <c r="Y48" s="162">
        <f>(SUMIFS(Profile!$F$2:$F$17521,Profile!$B$2:$B$17521,$B48,Profile!$C$2:$C$17521,Y$8))*$C$6</f>
        <v>0</v>
      </c>
      <c r="Z48" s="162">
        <f>(SUMIFS(Profile!$F$2:$F$17521,Profile!$B$2:$B$17521,$B48,Profile!$C$2:$C$17521,Z$8))*$C$6</f>
        <v>0</v>
      </c>
      <c r="AA48" s="162">
        <f>(SUMIFS(Profile!$F$2:$F$17521,Profile!$B$2:$B$17521,$B48,Profile!$C$2:$C$17521,AA$8))*$C$6</f>
        <v>0</v>
      </c>
      <c r="AB48" s="162">
        <f>(SUMIFS(Profile!$F$2:$F$17521,Profile!$B$2:$B$17521,$B48,Profile!$C$2:$C$17521,AB$8))*$C$6</f>
        <v>0</v>
      </c>
      <c r="AC48" s="162">
        <f>(SUMIFS(Profile!$F$2:$F$17521,Profile!$B$2:$B$17521,$B48,Profile!$C$2:$C$17521,AC$8))*$C$6</f>
        <v>0</v>
      </c>
      <c r="AD48" s="162">
        <f>(SUMIFS(Profile!$F$2:$F$17521,Profile!$B$2:$B$17521,$B48,Profile!$C$2:$C$17521,AD$8))*$C$6</f>
        <v>0</v>
      </c>
      <c r="AE48" s="162">
        <f>(SUMIFS(Profile!$F$2:$F$17521,Profile!$B$2:$B$17521,$B48,Profile!$C$2:$C$17521,AE$8))*$C$6</f>
        <v>0</v>
      </c>
      <c r="AF48" s="162">
        <f>(SUMIFS(Profile!$F$2:$F$17521,Profile!$B$2:$B$17521,$B48,Profile!$C$2:$C$17521,AF$8))*$C$6</f>
        <v>0</v>
      </c>
      <c r="AG48" s="162">
        <f>(SUMIFS(Profile!$F$2:$F$17521,Profile!$B$2:$B$17521,$B48,Profile!$C$2:$C$17521,AG$8))*$C$6</f>
        <v>0</v>
      </c>
      <c r="AH48" s="162">
        <f>(SUMIFS(Profile!$F$2:$F$17521,Profile!$B$2:$B$17521,$B48,Profile!$C$2:$C$17521,AH$8))*$C$6</f>
        <v>0</v>
      </c>
      <c r="AI48" s="162">
        <f>(SUMIFS(Profile!$F$2:$F$17521,Profile!$B$2:$B$17521,$B48,Profile!$C$2:$C$17521,AI$8))*$C$6</f>
        <v>0</v>
      </c>
      <c r="AJ48" s="162">
        <f>(SUMIFS(Profile!$F$2:$F$17521,Profile!$B$2:$B$17521,$B48,Profile!$C$2:$C$17521,AJ$8))*$C$6</f>
        <v>0</v>
      </c>
      <c r="AK48" s="162">
        <f>(SUMIFS(Profile!$F$2:$F$17521,Profile!$B$2:$B$17521,$B48,Profile!$C$2:$C$17521,AK$8))*$C$6</f>
        <v>0</v>
      </c>
      <c r="AL48" s="162">
        <f>(SUMIFS(Profile!$F$2:$F$17521,Profile!$B$2:$B$17521,$B48,Profile!$C$2:$C$17521,AL$8))*$C$6</f>
        <v>0</v>
      </c>
      <c r="AM48" s="162">
        <f>(SUMIFS(Profile!$F$2:$F$17521,Profile!$B$2:$B$17521,$B48,Profile!$C$2:$C$17521,AM$8))*$C$6</f>
        <v>0</v>
      </c>
      <c r="AN48" s="162">
        <f>(SUMIFS(Profile!$F$2:$F$17521,Profile!$B$2:$B$17521,$B48,Profile!$C$2:$C$17521,AN$8))*$C$6</f>
        <v>0</v>
      </c>
      <c r="AO48" s="162">
        <f>(SUMIFS(Profile!$F$2:$F$17521,Profile!$B$2:$B$17521,$B48,Profile!$C$2:$C$17521,AO$8))*$C$6</f>
        <v>0</v>
      </c>
      <c r="AP48" s="162">
        <f>(SUMIFS(Profile!$F$2:$F$17521,Profile!$B$2:$B$17521,$B48,Profile!$C$2:$C$17521,AP$8))*$C$6</f>
        <v>0</v>
      </c>
      <c r="AQ48" s="162">
        <f>(SUMIFS(Profile!$F$2:$F$17521,Profile!$B$2:$B$17521,$B48,Profile!$C$2:$C$17521,AQ$8))*$C$6</f>
        <v>0</v>
      </c>
      <c r="AR48" s="162">
        <f>(SUMIFS(Profile!$F$2:$F$17521,Profile!$B$2:$B$17521,$B48,Profile!$C$2:$C$17521,AR$8))*$C$6</f>
        <v>0</v>
      </c>
      <c r="AS48" s="162">
        <f>(SUMIFS(Profile!$F$2:$F$17521,Profile!$B$2:$B$17521,$B48,Profile!$C$2:$C$17521,AS$8))*$C$6</f>
        <v>0</v>
      </c>
      <c r="AT48" s="162">
        <f>(SUMIFS(Profile!$F$2:$F$17521,Profile!$B$2:$B$17521,$B48,Profile!$C$2:$C$17521,AT$8))*$C$6</f>
        <v>0</v>
      </c>
      <c r="AU48" s="162">
        <f>(SUMIFS(Profile!$F$2:$F$17521,Profile!$B$2:$B$17521,$B48,Profile!$C$2:$C$17521,AU$8))*$C$6</f>
        <v>0</v>
      </c>
      <c r="AV48" s="162">
        <f>(SUMIFS(Profile!$F$2:$F$17521,Profile!$B$2:$B$17521,$B48,Profile!$C$2:$C$17521,AV$8))*$C$6</f>
        <v>0</v>
      </c>
      <c r="AW48" s="162">
        <f>(SUMIFS(Profile!$F$2:$F$17521,Profile!$B$2:$B$17521,$B48,Profile!$C$2:$C$17521,AW$8))*$C$6</f>
        <v>0</v>
      </c>
      <c r="AX48" s="162">
        <f>(SUMIFS(Profile!$F$2:$F$17521,Profile!$B$2:$B$17521,$B48,Profile!$C$2:$C$17521,AX$8))*$C$6</f>
        <v>0</v>
      </c>
      <c r="AY48" s="162">
        <f>(SUMIFS(Profile!$F$2:$F$17521,Profile!$B$2:$B$17521,$B48,Profile!$C$2:$C$17521,AY$8))*$C$6</f>
        <v>0</v>
      </c>
      <c r="AZ48" s="162">
        <f>(SUMIFS(Profile!$F$2:$F$17521,Profile!$B$2:$B$17521,$B48,Profile!$C$2:$C$17521,AZ$8))*$C$6</f>
        <v>0</v>
      </c>
      <c r="BA48" s="162">
        <f t="shared" si="10"/>
        <v>0</v>
      </c>
      <c r="BB48" s="162">
        <f>(SUMIFS(Profile!$E$2:$E$17521,Profile!$B$2:$B$17521,$B48,Profile!$C$2:$C$17521,BB$8))*$C$9</f>
        <v>0</v>
      </c>
      <c r="BC48" s="162">
        <f>(SUMIFS(Profile!$E$2:$E$17521,Profile!$B$2:$B$17521,$B48,Profile!$C$2:$C$17521,BC$8))*$C$9</f>
        <v>0</v>
      </c>
      <c r="BD48" s="162">
        <f>(SUMIFS(Profile!$E$2:$E$17521,Profile!$B$2:$B$17521,$B48,Profile!$C$2:$C$17521,BD$8))*$C$9</f>
        <v>0</v>
      </c>
      <c r="BE48" s="162">
        <f>(SUMIFS(Profile!$E$2:$E$17521,Profile!$B$2:$B$17521,$B48,Profile!$C$2:$C$17521,BE$8))*$C$9</f>
        <v>0</v>
      </c>
      <c r="BF48" s="162">
        <f>(SUMIFS(Profile!$E$2:$E$17521,Profile!$B$2:$B$17521,$B48,Profile!$C$2:$C$17521,BF$8))*$C$9</f>
        <v>0</v>
      </c>
      <c r="BG48" s="162">
        <f>(SUMIFS(Profile!$E$2:$E$17521,Profile!$B$2:$B$17521,$B48,Profile!$C$2:$C$17521,BG$8))*$C$9</f>
        <v>0</v>
      </c>
      <c r="BH48" s="162">
        <f>(SUMIFS(Profile!$E$2:$E$17521,Profile!$B$2:$B$17521,$B48,Profile!$C$2:$C$17521,BH$8))*$C$9</f>
        <v>0</v>
      </c>
      <c r="BI48" s="162">
        <f>(SUMIFS(Profile!$E$2:$E$17521,Profile!$B$2:$B$17521,$B48,Profile!$C$2:$C$17521,BI$8))*$C$9</f>
        <v>0</v>
      </c>
      <c r="BJ48" s="162">
        <f>(SUMIFS(Profile!$E$2:$E$17521,Profile!$B$2:$B$17521,$B48,Profile!$C$2:$C$17521,BJ$8))*$C$9</f>
        <v>0</v>
      </c>
      <c r="BK48" s="162">
        <f>(SUMIFS(Profile!$E$2:$E$17521,Profile!$B$2:$B$17521,$B48,Profile!$C$2:$C$17521,BK$8))*$C$9</f>
        <v>0</v>
      </c>
      <c r="BL48" s="162">
        <f>(SUMIFS(Profile!$E$2:$E$17521,Profile!$B$2:$B$17521,$B48,Profile!$C$2:$C$17521,BL$8))*$C$9</f>
        <v>0</v>
      </c>
      <c r="BM48" s="162">
        <f>(SUMIFS(Profile!$E$2:$E$17521,Profile!$B$2:$B$17521,$B48,Profile!$C$2:$C$17521,BM$8))*$C$9</f>
        <v>0</v>
      </c>
      <c r="BN48" s="162">
        <f>(SUMIFS(Profile!$E$2:$E$17521,Profile!$B$2:$B$17521,$B48,Profile!$C$2:$C$17521,BN$8))*$C$9</f>
        <v>0</v>
      </c>
      <c r="BO48" s="162">
        <f>(SUMIFS(Profile!$E$2:$E$17521,Profile!$B$2:$B$17521,$B48,Profile!$C$2:$C$17521,BO$8))*$C$9</f>
        <v>0</v>
      </c>
      <c r="BP48" s="162">
        <f>(SUMIFS(Profile!$E$2:$E$17521,Profile!$B$2:$B$17521,$B48,Profile!$C$2:$C$17521,BP$8))*$C$9</f>
        <v>0</v>
      </c>
      <c r="BQ48" s="162">
        <f>(SUMIFS(Profile!$E$2:$E$17521,Profile!$B$2:$B$17521,$B48,Profile!$C$2:$C$17521,BQ$8))*$C$9</f>
        <v>0</v>
      </c>
      <c r="BR48" s="162">
        <f>(SUMIFS(Profile!$E$2:$E$17521,Profile!$B$2:$B$17521,$B48,Profile!$C$2:$C$17521,BR$8))*$C$9</f>
        <v>0</v>
      </c>
      <c r="BS48" s="162">
        <f>(SUMIFS(Profile!$E$2:$E$17521,Profile!$B$2:$B$17521,$B48,Profile!$C$2:$C$17521,BS$8))*$C$9</f>
        <v>0</v>
      </c>
      <c r="BT48" s="162">
        <f>(SUMIFS(Profile!$E$2:$E$17521,Profile!$B$2:$B$17521,$B48,Profile!$C$2:$C$17521,BT$8))*$C$9</f>
        <v>0</v>
      </c>
      <c r="BU48" s="162">
        <f>(SUMIFS(Profile!$E$2:$E$17521,Profile!$B$2:$B$17521,$B48,Profile!$C$2:$C$17521,BU$8))*$C$9</f>
        <v>0</v>
      </c>
      <c r="BV48" s="162">
        <f>(SUMIFS(Profile!$E$2:$E$17521,Profile!$B$2:$B$17521,$B48,Profile!$C$2:$C$17521,BV$8))*$C$9</f>
        <v>0</v>
      </c>
      <c r="BW48" s="162">
        <f>(SUMIFS(Profile!$E$2:$E$17521,Profile!$B$2:$B$17521,$B48,Profile!$C$2:$C$17521,BW$8))*$C$9</f>
        <v>0</v>
      </c>
      <c r="BX48" s="162">
        <f>(SUMIFS(Profile!$E$2:$E$17521,Profile!$B$2:$B$17521,$B48,Profile!$C$2:$C$17521,BX$8))*$C$9</f>
        <v>0</v>
      </c>
      <c r="BY48" s="162">
        <f>(SUMIFS(Profile!$E$2:$E$17521,Profile!$B$2:$B$17521,$B48,Profile!$C$2:$C$17521,BY$8))*$C$9</f>
        <v>0</v>
      </c>
      <c r="BZ48" s="162">
        <f>(SUMIFS(Profile!$E$2:$E$17521,Profile!$B$2:$B$17521,$B48,Profile!$C$2:$C$17521,BZ$8))*$C$9</f>
        <v>0</v>
      </c>
      <c r="CA48" s="162">
        <f>(SUMIFS(Profile!$E$2:$E$17521,Profile!$B$2:$B$17521,$B48,Profile!$C$2:$C$17521,CA$8))*$C$9</f>
        <v>0</v>
      </c>
      <c r="CB48" s="162">
        <f>(SUMIFS(Profile!$E$2:$E$17521,Profile!$B$2:$B$17521,$B48,Profile!$C$2:$C$17521,CB$8))*$C$9</f>
        <v>0</v>
      </c>
      <c r="CC48" s="162">
        <f>(SUMIFS(Profile!$E$2:$E$17521,Profile!$B$2:$B$17521,$B48,Profile!$C$2:$C$17521,CC$8))*$C$9</f>
        <v>0</v>
      </c>
      <c r="CD48" s="162">
        <f>(SUMIFS(Profile!$E$2:$E$17521,Profile!$B$2:$B$17521,$B48,Profile!$C$2:$C$17521,CD$8))*$C$9</f>
        <v>0</v>
      </c>
      <c r="CE48" s="162">
        <f>(SUMIFS(Profile!$E$2:$E$17521,Profile!$B$2:$B$17521,$B48,Profile!$C$2:$C$17521,CE$8))*$C$9</f>
        <v>0</v>
      </c>
      <c r="CF48" s="162">
        <f>(SUMIFS(Profile!$E$2:$E$17521,Profile!$B$2:$B$17521,$B48,Profile!$C$2:$C$17521,CF$8))*$C$9</f>
        <v>0</v>
      </c>
      <c r="CG48" s="162">
        <f>(SUMIFS(Profile!$E$2:$E$17521,Profile!$B$2:$B$17521,$B48,Profile!$C$2:$C$17521,CG$8))*$C$9</f>
        <v>0</v>
      </c>
      <c r="CH48" s="162">
        <f>(SUMIFS(Profile!$E$2:$E$17521,Profile!$B$2:$B$17521,$B48,Profile!$C$2:$C$17521,CH$8))*$C$9</f>
        <v>0</v>
      </c>
      <c r="CI48" s="162">
        <f>(SUMIFS(Profile!$E$2:$E$17521,Profile!$B$2:$B$17521,$B48,Profile!$C$2:$C$17521,CI$8))*$C$9</f>
        <v>0</v>
      </c>
      <c r="CJ48" s="162">
        <f>(SUMIFS(Profile!$E$2:$E$17521,Profile!$B$2:$B$17521,$B48,Profile!$C$2:$C$17521,CJ$8))*$C$9</f>
        <v>0</v>
      </c>
      <c r="CK48" s="162">
        <f>(SUMIFS(Profile!$E$2:$E$17521,Profile!$B$2:$B$17521,$B48,Profile!$C$2:$C$17521,CK$8))*$C$9</f>
        <v>0</v>
      </c>
      <c r="CL48" s="162">
        <f>(SUMIFS(Profile!$E$2:$E$17521,Profile!$B$2:$B$17521,$B48,Profile!$C$2:$C$17521,CL$8))*$C$9</f>
        <v>0</v>
      </c>
      <c r="CM48" s="162">
        <f>(SUMIFS(Profile!$E$2:$E$17521,Profile!$B$2:$B$17521,$B48,Profile!$C$2:$C$17521,CM$8))*$C$9</f>
        <v>0</v>
      </c>
      <c r="CN48" s="162">
        <f>(SUMIFS(Profile!$E$2:$E$17521,Profile!$B$2:$B$17521,$B48,Profile!$C$2:$C$17521,CN$8))*$C$9</f>
        <v>0</v>
      </c>
      <c r="CO48" s="162">
        <f>(SUMIFS(Profile!$E$2:$E$17521,Profile!$B$2:$B$17521,$B48,Profile!$C$2:$C$17521,CO$8))*$C$9</f>
        <v>0</v>
      </c>
      <c r="CP48" s="162">
        <f>(SUMIFS(Profile!$E$2:$E$17521,Profile!$B$2:$B$17521,$B48,Profile!$C$2:$C$17521,CP$8))*$C$9</f>
        <v>0</v>
      </c>
      <c r="CQ48" s="162">
        <f>(SUMIFS(Profile!$E$2:$E$17521,Profile!$B$2:$B$17521,$B48,Profile!$C$2:$C$17521,CQ$8))*$C$9</f>
        <v>0</v>
      </c>
      <c r="CR48" s="162">
        <f>(SUMIFS(Profile!$E$2:$E$17521,Profile!$B$2:$B$17521,$B48,Profile!$C$2:$C$17521,CR$8))*$C$9</f>
        <v>0</v>
      </c>
      <c r="CS48" s="162">
        <f>(SUMIFS(Profile!$E$2:$E$17521,Profile!$B$2:$B$17521,$B48,Profile!$C$2:$C$17521,CS$8))*$C$9</f>
        <v>0</v>
      </c>
      <c r="CT48" s="162">
        <f>(SUMIFS(Profile!$E$2:$E$17521,Profile!$B$2:$B$17521,$B48,Profile!$C$2:$C$17521,CT$8))*$C$9</f>
        <v>0</v>
      </c>
      <c r="CU48" s="162">
        <f>(SUMIFS(Profile!$E$2:$E$17521,Profile!$B$2:$B$17521,$B48,Profile!$C$2:$C$17521,CU$8))*$C$9</f>
        <v>0</v>
      </c>
      <c r="CV48" s="162">
        <f>(SUMIFS(Profile!$E$2:$E$17521,Profile!$B$2:$B$17521,$B48,Profile!$C$2:$C$17521,CV$8))*$C$9</f>
        <v>0</v>
      </c>
      <c r="CW48" s="162">
        <f>(SUMIFS(Profile!$E$2:$E$17521,Profile!$B$2:$B$17521,$B48,Profile!$C$2:$C$17521,CW$8))*$C$9</f>
        <v>0</v>
      </c>
      <c r="CX48" s="162">
        <f t="shared" si="11"/>
        <v>0</v>
      </c>
      <c r="CY48" s="162">
        <f t="shared" ref="CY48:ET48" si="201">MAX(BB48-E48,0)</f>
        <v>0</v>
      </c>
      <c r="CZ48" s="162">
        <f t="shared" si="201"/>
        <v>0</v>
      </c>
      <c r="DA48" s="162">
        <f t="shared" si="201"/>
        <v>0</v>
      </c>
      <c r="DB48" s="162">
        <f t="shared" si="201"/>
        <v>0</v>
      </c>
      <c r="DC48" s="162">
        <f t="shared" si="201"/>
        <v>0</v>
      </c>
      <c r="DD48" s="162">
        <f t="shared" si="201"/>
        <v>0</v>
      </c>
      <c r="DE48" s="162">
        <f t="shared" si="201"/>
        <v>0</v>
      </c>
      <c r="DF48" s="162">
        <f t="shared" si="201"/>
        <v>0</v>
      </c>
      <c r="DG48" s="162">
        <f t="shared" si="201"/>
        <v>0</v>
      </c>
      <c r="DH48" s="162">
        <f t="shared" si="201"/>
        <v>0</v>
      </c>
      <c r="DI48" s="162">
        <f t="shared" si="201"/>
        <v>0</v>
      </c>
      <c r="DJ48" s="162">
        <f t="shared" si="201"/>
        <v>0</v>
      </c>
      <c r="DK48" s="162">
        <f t="shared" si="201"/>
        <v>0</v>
      </c>
      <c r="DL48" s="162">
        <f t="shared" si="201"/>
        <v>0</v>
      </c>
      <c r="DM48" s="162">
        <f t="shared" si="201"/>
        <v>0</v>
      </c>
      <c r="DN48" s="162">
        <f t="shared" si="201"/>
        <v>0</v>
      </c>
      <c r="DO48" s="162">
        <f t="shared" si="201"/>
        <v>0</v>
      </c>
      <c r="DP48" s="162">
        <f t="shared" si="201"/>
        <v>0</v>
      </c>
      <c r="DQ48" s="162">
        <f t="shared" si="201"/>
        <v>0</v>
      </c>
      <c r="DR48" s="162">
        <f t="shared" si="201"/>
        <v>0</v>
      </c>
      <c r="DS48" s="162">
        <f t="shared" si="201"/>
        <v>0</v>
      </c>
      <c r="DT48" s="162">
        <f t="shared" si="201"/>
        <v>0</v>
      </c>
      <c r="DU48" s="162">
        <f t="shared" si="201"/>
        <v>0</v>
      </c>
      <c r="DV48" s="162">
        <f t="shared" si="201"/>
        <v>0</v>
      </c>
      <c r="DW48" s="162">
        <f t="shared" si="201"/>
        <v>0</v>
      </c>
      <c r="DX48" s="162">
        <f t="shared" si="201"/>
        <v>0</v>
      </c>
      <c r="DY48" s="162">
        <f t="shared" si="201"/>
        <v>0</v>
      </c>
      <c r="DZ48" s="162">
        <f t="shared" si="201"/>
        <v>0</v>
      </c>
      <c r="EA48" s="162">
        <f t="shared" si="201"/>
        <v>0</v>
      </c>
      <c r="EB48" s="162">
        <f t="shared" si="201"/>
        <v>0</v>
      </c>
      <c r="EC48" s="162">
        <f t="shared" si="201"/>
        <v>0</v>
      </c>
      <c r="ED48" s="162">
        <f t="shared" si="201"/>
        <v>0</v>
      </c>
      <c r="EE48" s="162">
        <f t="shared" si="201"/>
        <v>0</v>
      </c>
      <c r="EF48" s="162">
        <f t="shared" si="201"/>
        <v>0</v>
      </c>
      <c r="EG48" s="162">
        <f t="shared" si="201"/>
        <v>0</v>
      </c>
      <c r="EH48" s="162">
        <f t="shared" si="201"/>
        <v>0</v>
      </c>
      <c r="EI48" s="162">
        <f t="shared" si="201"/>
        <v>0</v>
      </c>
      <c r="EJ48" s="162">
        <f t="shared" si="201"/>
        <v>0</v>
      </c>
      <c r="EK48" s="162">
        <f t="shared" si="201"/>
        <v>0</v>
      </c>
      <c r="EL48" s="162">
        <f t="shared" si="201"/>
        <v>0</v>
      </c>
      <c r="EM48" s="162">
        <f t="shared" si="201"/>
        <v>0</v>
      </c>
      <c r="EN48" s="162">
        <f t="shared" si="201"/>
        <v>0</v>
      </c>
      <c r="EO48" s="162">
        <f t="shared" si="201"/>
        <v>0</v>
      </c>
      <c r="EP48" s="162">
        <f t="shared" si="201"/>
        <v>0</v>
      </c>
      <c r="EQ48" s="162">
        <f t="shared" si="201"/>
        <v>0</v>
      </c>
      <c r="ER48" s="162">
        <f t="shared" si="201"/>
        <v>0</v>
      </c>
      <c r="ES48" s="162">
        <f t="shared" si="201"/>
        <v>0</v>
      </c>
      <c r="ET48" s="162">
        <f t="shared" si="201"/>
        <v>0</v>
      </c>
      <c r="EU48" s="162">
        <f t="shared" si="13"/>
        <v>0</v>
      </c>
      <c r="EV48" s="162">
        <f t="shared" ref="EV48:GQ48" si="202">BB48-CY48</f>
        <v>0</v>
      </c>
      <c r="EW48" s="162">
        <f t="shared" si="202"/>
        <v>0</v>
      </c>
      <c r="EX48" s="162">
        <f t="shared" si="202"/>
        <v>0</v>
      </c>
      <c r="EY48" s="162">
        <f t="shared" si="202"/>
        <v>0</v>
      </c>
      <c r="EZ48" s="162">
        <f t="shared" si="202"/>
        <v>0</v>
      </c>
      <c r="FA48" s="162">
        <f t="shared" si="202"/>
        <v>0</v>
      </c>
      <c r="FB48" s="162">
        <f t="shared" si="202"/>
        <v>0</v>
      </c>
      <c r="FC48" s="162">
        <f t="shared" si="202"/>
        <v>0</v>
      </c>
      <c r="FD48" s="162">
        <f t="shared" si="202"/>
        <v>0</v>
      </c>
      <c r="FE48" s="162">
        <f t="shared" si="202"/>
        <v>0</v>
      </c>
      <c r="FF48" s="162">
        <f t="shared" si="202"/>
        <v>0</v>
      </c>
      <c r="FG48" s="162">
        <f t="shared" si="202"/>
        <v>0</v>
      </c>
      <c r="FH48" s="162">
        <f t="shared" si="202"/>
        <v>0</v>
      </c>
      <c r="FI48" s="162">
        <f t="shared" si="202"/>
        <v>0</v>
      </c>
      <c r="FJ48" s="162">
        <f t="shared" si="202"/>
        <v>0</v>
      </c>
      <c r="FK48" s="162">
        <f t="shared" si="202"/>
        <v>0</v>
      </c>
      <c r="FL48" s="162">
        <f t="shared" si="202"/>
        <v>0</v>
      </c>
      <c r="FM48" s="162">
        <f t="shared" si="202"/>
        <v>0</v>
      </c>
      <c r="FN48" s="162">
        <f t="shared" si="202"/>
        <v>0</v>
      </c>
      <c r="FO48" s="162">
        <f t="shared" si="202"/>
        <v>0</v>
      </c>
      <c r="FP48" s="162">
        <f t="shared" si="202"/>
        <v>0</v>
      </c>
      <c r="FQ48" s="162">
        <f t="shared" si="202"/>
        <v>0</v>
      </c>
      <c r="FR48" s="162">
        <f t="shared" si="202"/>
        <v>0</v>
      </c>
      <c r="FS48" s="162">
        <f t="shared" si="202"/>
        <v>0</v>
      </c>
      <c r="FT48" s="162">
        <f t="shared" si="202"/>
        <v>0</v>
      </c>
      <c r="FU48" s="162">
        <f t="shared" si="202"/>
        <v>0</v>
      </c>
      <c r="FV48" s="162">
        <f t="shared" si="202"/>
        <v>0</v>
      </c>
      <c r="FW48" s="162">
        <f t="shared" si="202"/>
        <v>0</v>
      </c>
      <c r="FX48" s="162">
        <f t="shared" si="202"/>
        <v>0</v>
      </c>
      <c r="FY48" s="162">
        <f t="shared" si="202"/>
        <v>0</v>
      </c>
      <c r="FZ48" s="162">
        <f t="shared" si="202"/>
        <v>0</v>
      </c>
      <c r="GA48" s="162">
        <f t="shared" si="202"/>
        <v>0</v>
      </c>
      <c r="GB48" s="162">
        <f t="shared" si="202"/>
        <v>0</v>
      </c>
      <c r="GC48" s="162">
        <f t="shared" si="202"/>
        <v>0</v>
      </c>
      <c r="GD48" s="162">
        <f t="shared" si="202"/>
        <v>0</v>
      </c>
      <c r="GE48" s="162">
        <f t="shared" si="202"/>
        <v>0</v>
      </c>
      <c r="GF48" s="162">
        <f t="shared" si="202"/>
        <v>0</v>
      </c>
      <c r="GG48" s="162">
        <f t="shared" si="202"/>
        <v>0</v>
      </c>
      <c r="GH48" s="162">
        <f t="shared" si="202"/>
        <v>0</v>
      </c>
      <c r="GI48" s="162">
        <f t="shared" si="202"/>
        <v>0</v>
      </c>
      <c r="GJ48" s="162">
        <f t="shared" si="202"/>
        <v>0</v>
      </c>
      <c r="GK48" s="162">
        <f t="shared" si="202"/>
        <v>0</v>
      </c>
      <c r="GL48" s="162">
        <f t="shared" si="202"/>
        <v>0</v>
      </c>
      <c r="GM48" s="162">
        <f t="shared" si="202"/>
        <v>0</v>
      </c>
      <c r="GN48" s="162">
        <f t="shared" si="202"/>
        <v>0</v>
      </c>
      <c r="GO48" s="162">
        <f t="shared" si="202"/>
        <v>0</v>
      </c>
      <c r="GP48" s="162">
        <f t="shared" si="202"/>
        <v>0</v>
      </c>
      <c r="GQ48" s="162">
        <f t="shared" si="202"/>
        <v>0</v>
      </c>
      <c r="GR48" s="162">
        <f t="shared" si="15"/>
        <v>0</v>
      </c>
      <c r="GS48" s="162">
        <f t="shared" ref="GS48:IN48" si="203">E48-EV48</f>
        <v>0</v>
      </c>
      <c r="GT48" s="162">
        <f t="shared" si="203"/>
        <v>0</v>
      </c>
      <c r="GU48" s="162">
        <f t="shared" si="203"/>
        <v>0</v>
      </c>
      <c r="GV48" s="162">
        <f t="shared" si="203"/>
        <v>0</v>
      </c>
      <c r="GW48" s="162">
        <f t="shared" si="203"/>
        <v>0</v>
      </c>
      <c r="GX48" s="162">
        <f t="shared" si="203"/>
        <v>0</v>
      </c>
      <c r="GY48" s="162">
        <f t="shared" si="203"/>
        <v>0</v>
      </c>
      <c r="GZ48" s="162">
        <f t="shared" si="203"/>
        <v>0</v>
      </c>
      <c r="HA48" s="162">
        <f t="shared" si="203"/>
        <v>0</v>
      </c>
      <c r="HB48" s="162">
        <f t="shared" si="203"/>
        <v>0</v>
      </c>
      <c r="HC48" s="162">
        <f t="shared" si="203"/>
        <v>0</v>
      </c>
      <c r="HD48" s="162">
        <f t="shared" si="203"/>
        <v>0</v>
      </c>
      <c r="HE48" s="162">
        <f t="shared" si="203"/>
        <v>0</v>
      </c>
      <c r="HF48" s="162">
        <f t="shared" si="203"/>
        <v>0</v>
      </c>
      <c r="HG48" s="162">
        <f t="shared" si="203"/>
        <v>0</v>
      </c>
      <c r="HH48" s="162">
        <f t="shared" si="203"/>
        <v>0</v>
      </c>
      <c r="HI48" s="162">
        <f t="shared" si="203"/>
        <v>0</v>
      </c>
      <c r="HJ48" s="162">
        <f t="shared" si="203"/>
        <v>0</v>
      </c>
      <c r="HK48" s="162">
        <f t="shared" si="203"/>
        <v>0</v>
      </c>
      <c r="HL48" s="162">
        <f t="shared" si="203"/>
        <v>0</v>
      </c>
      <c r="HM48" s="162">
        <f t="shared" si="203"/>
        <v>0</v>
      </c>
      <c r="HN48" s="162">
        <f t="shared" si="203"/>
        <v>0</v>
      </c>
      <c r="HO48" s="162">
        <f t="shared" si="203"/>
        <v>0</v>
      </c>
      <c r="HP48" s="162">
        <f t="shared" si="203"/>
        <v>0</v>
      </c>
      <c r="HQ48" s="162">
        <f t="shared" si="203"/>
        <v>0</v>
      </c>
      <c r="HR48" s="162">
        <f t="shared" si="203"/>
        <v>0</v>
      </c>
      <c r="HS48" s="162">
        <f t="shared" si="203"/>
        <v>0</v>
      </c>
      <c r="HT48" s="162">
        <f t="shared" si="203"/>
        <v>0</v>
      </c>
      <c r="HU48" s="162">
        <f t="shared" si="203"/>
        <v>0</v>
      </c>
      <c r="HV48" s="162">
        <f t="shared" si="203"/>
        <v>0</v>
      </c>
      <c r="HW48" s="162">
        <f t="shared" si="203"/>
        <v>0</v>
      </c>
      <c r="HX48" s="162">
        <f t="shared" si="203"/>
        <v>0</v>
      </c>
      <c r="HY48" s="162">
        <f t="shared" si="203"/>
        <v>0</v>
      </c>
      <c r="HZ48" s="162">
        <f t="shared" si="203"/>
        <v>0</v>
      </c>
      <c r="IA48" s="162">
        <f t="shared" si="203"/>
        <v>0</v>
      </c>
      <c r="IB48" s="162">
        <f t="shared" si="203"/>
        <v>0</v>
      </c>
      <c r="IC48" s="162">
        <f t="shared" si="203"/>
        <v>0</v>
      </c>
      <c r="ID48" s="162">
        <f t="shared" si="203"/>
        <v>0</v>
      </c>
      <c r="IE48" s="162">
        <f t="shared" si="203"/>
        <v>0</v>
      </c>
      <c r="IF48" s="162">
        <f t="shared" si="203"/>
        <v>0</v>
      </c>
      <c r="IG48" s="162">
        <f t="shared" si="203"/>
        <v>0</v>
      </c>
      <c r="IH48" s="162">
        <f t="shared" si="203"/>
        <v>0</v>
      </c>
      <c r="II48" s="162">
        <f t="shared" si="203"/>
        <v>0</v>
      </c>
      <c r="IJ48" s="162">
        <f t="shared" si="203"/>
        <v>0</v>
      </c>
      <c r="IK48" s="162">
        <f t="shared" si="203"/>
        <v>0</v>
      </c>
      <c r="IL48" s="162">
        <f t="shared" si="203"/>
        <v>0</v>
      </c>
      <c r="IM48" s="162">
        <f t="shared" si="203"/>
        <v>0</v>
      </c>
      <c r="IN48" s="162">
        <f t="shared" si="203"/>
        <v>0</v>
      </c>
      <c r="IO48" s="162">
        <f t="shared" si="17"/>
        <v>0</v>
      </c>
      <c r="IP48" s="162">
        <f t="shared" si="23"/>
        <v>0</v>
      </c>
      <c r="IQ48" s="162">
        <f t="shared" ref="IQ48:KK48" si="204">MAX((MIN(CZ48+IP48,$IO$7))-GT48,0)</f>
        <v>0</v>
      </c>
      <c r="IR48" s="162">
        <f t="shared" si="204"/>
        <v>0</v>
      </c>
      <c r="IS48" s="162">
        <f t="shared" si="204"/>
        <v>0</v>
      </c>
      <c r="IT48" s="162">
        <f t="shared" si="204"/>
        <v>0</v>
      </c>
      <c r="IU48" s="162">
        <f t="shared" si="204"/>
        <v>0</v>
      </c>
      <c r="IV48" s="162">
        <f t="shared" si="204"/>
        <v>0</v>
      </c>
      <c r="IW48" s="162">
        <f t="shared" si="204"/>
        <v>0</v>
      </c>
      <c r="IX48" s="162">
        <f t="shared" si="204"/>
        <v>0</v>
      </c>
      <c r="IY48" s="162">
        <f t="shared" si="204"/>
        <v>0</v>
      </c>
      <c r="IZ48" s="162">
        <f t="shared" si="204"/>
        <v>0</v>
      </c>
      <c r="JA48" s="162">
        <f t="shared" si="204"/>
        <v>0</v>
      </c>
      <c r="JB48" s="162">
        <f t="shared" si="204"/>
        <v>0</v>
      </c>
      <c r="JC48" s="162">
        <f t="shared" si="204"/>
        <v>0</v>
      </c>
      <c r="JD48" s="162">
        <f t="shared" si="204"/>
        <v>0</v>
      </c>
      <c r="JE48" s="162">
        <f t="shared" si="204"/>
        <v>0</v>
      </c>
      <c r="JF48" s="162">
        <f t="shared" si="204"/>
        <v>0</v>
      </c>
      <c r="JG48" s="162">
        <f t="shared" si="204"/>
        <v>0</v>
      </c>
      <c r="JH48" s="162">
        <f t="shared" si="204"/>
        <v>0</v>
      </c>
      <c r="JI48" s="162">
        <f t="shared" si="204"/>
        <v>0</v>
      </c>
      <c r="JJ48" s="162">
        <f t="shared" si="204"/>
        <v>0</v>
      </c>
      <c r="JK48" s="162">
        <f t="shared" si="204"/>
        <v>0</v>
      </c>
      <c r="JL48" s="162">
        <f t="shared" si="204"/>
        <v>0</v>
      </c>
      <c r="JM48" s="162">
        <f t="shared" si="204"/>
        <v>0</v>
      </c>
      <c r="JN48" s="162">
        <f t="shared" si="204"/>
        <v>0</v>
      </c>
      <c r="JO48" s="162">
        <f t="shared" si="204"/>
        <v>0</v>
      </c>
      <c r="JP48" s="162">
        <f t="shared" si="204"/>
        <v>0</v>
      </c>
      <c r="JQ48" s="162">
        <f t="shared" si="204"/>
        <v>0</v>
      </c>
      <c r="JR48" s="162">
        <f t="shared" si="204"/>
        <v>0</v>
      </c>
      <c r="JS48" s="162">
        <f t="shared" si="204"/>
        <v>0</v>
      </c>
      <c r="JT48" s="162">
        <f t="shared" si="204"/>
        <v>0</v>
      </c>
      <c r="JU48" s="162">
        <f t="shared" si="204"/>
        <v>0</v>
      </c>
      <c r="JV48" s="162">
        <f t="shared" si="204"/>
        <v>0</v>
      </c>
      <c r="JW48" s="162">
        <f t="shared" si="204"/>
        <v>0</v>
      </c>
      <c r="JX48" s="162">
        <f t="shared" si="204"/>
        <v>0</v>
      </c>
      <c r="JY48" s="162">
        <f t="shared" si="204"/>
        <v>0</v>
      </c>
      <c r="JZ48" s="162">
        <f t="shared" si="204"/>
        <v>0</v>
      </c>
      <c r="KA48" s="162">
        <f t="shared" si="204"/>
        <v>0</v>
      </c>
      <c r="KB48" s="162">
        <f t="shared" si="204"/>
        <v>0</v>
      </c>
      <c r="KC48" s="162">
        <f t="shared" si="204"/>
        <v>0</v>
      </c>
      <c r="KD48" s="162">
        <f t="shared" si="204"/>
        <v>0</v>
      </c>
      <c r="KE48" s="162">
        <f t="shared" si="204"/>
        <v>0</v>
      </c>
      <c r="KF48" s="162">
        <f t="shared" si="204"/>
        <v>0</v>
      </c>
      <c r="KG48" s="162">
        <f t="shared" si="204"/>
        <v>0</v>
      </c>
      <c r="KH48" s="162">
        <f t="shared" si="204"/>
        <v>0</v>
      </c>
      <c r="KI48" s="162">
        <f t="shared" si="204"/>
        <v>0</v>
      </c>
      <c r="KJ48" s="162">
        <f t="shared" si="204"/>
        <v>0</v>
      </c>
      <c r="KK48" s="162">
        <f t="shared" si="204"/>
        <v>0</v>
      </c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</row>
    <row r="49" ht="14.25" customHeight="1" spans="1:326" x14ac:dyDescent="0.25">
      <c r="A49" s="1">
        <v>2</v>
      </c>
      <c r="B49" s="1">
        <f t="shared" ref="B49:C49" si="205">B48+1</f>
        <v>39</v>
      </c>
      <c r="C49" s="232">
        <f t="shared" si="205"/>
        <v>43504</v>
      </c>
      <c r="D49" s="162">
        <f t="shared" si="9"/>
        <v>0</v>
      </c>
      <c r="E49" s="162">
        <f>(SUMIFS(Profile!$F$2:$F$17521,Profile!$B$2:$B$17521,$B49,Profile!$C$2:$C$17521,E$8))*$C$6</f>
        <v>0</v>
      </c>
      <c r="F49" s="162">
        <f>(SUMIFS(Profile!$F$2:$F$17521,Profile!$B$2:$B$17521,$B49,Profile!$C$2:$C$17521,F$8))*$C$6</f>
        <v>0</v>
      </c>
      <c r="G49" s="162">
        <f>(SUMIFS(Profile!$F$2:$F$17521,Profile!$B$2:$B$17521,$B49,Profile!$C$2:$C$17521,G$8))*$C$6</f>
        <v>0</v>
      </c>
      <c r="H49" s="162">
        <f>(SUMIFS(Profile!$F$2:$F$17521,Profile!$B$2:$B$17521,$B49,Profile!$C$2:$C$17521,H$8))*$C$6</f>
        <v>0</v>
      </c>
      <c r="I49" s="162">
        <f>(SUMIFS(Profile!$F$2:$F$17521,Profile!$B$2:$B$17521,$B49,Profile!$C$2:$C$17521,I$8))*$C$6</f>
        <v>0</v>
      </c>
      <c r="J49" s="162">
        <f>(SUMIFS(Profile!$F$2:$F$17521,Profile!$B$2:$B$17521,$B49,Profile!$C$2:$C$17521,J$8))*$C$6</f>
        <v>0</v>
      </c>
      <c r="K49" s="162">
        <f>(SUMIFS(Profile!$F$2:$F$17521,Profile!$B$2:$B$17521,$B49,Profile!$C$2:$C$17521,K$8))*$C$6</f>
        <v>0</v>
      </c>
      <c r="L49" s="162">
        <f>(SUMIFS(Profile!$F$2:$F$17521,Profile!$B$2:$B$17521,$B49,Profile!$C$2:$C$17521,L$8))*$C$6</f>
        <v>0</v>
      </c>
      <c r="M49" s="162">
        <f>(SUMIFS(Profile!$F$2:$F$17521,Profile!$B$2:$B$17521,$B49,Profile!$C$2:$C$17521,M$8))*$C$6</f>
        <v>0</v>
      </c>
      <c r="N49" s="162">
        <f>(SUMIFS(Profile!$F$2:$F$17521,Profile!$B$2:$B$17521,$B49,Profile!$C$2:$C$17521,N$8))*$C$6</f>
        <v>0</v>
      </c>
      <c r="O49" s="162">
        <f>(SUMIFS(Profile!$F$2:$F$17521,Profile!$B$2:$B$17521,$B49,Profile!$C$2:$C$17521,O$8))*$C$6</f>
        <v>0</v>
      </c>
      <c r="P49" s="162">
        <f>(SUMIFS(Profile!$F$2:$F$17521,Profile!$B$2:$B$17521,$B49,Profile!$C$2:$C$17521,P$8))*$C$6</f>
        <v>0</v>
      </c>
      <c r="Q49" s="162">
        <f>(SUMIFS(Profile!$F$2:$F$17521,Profile!$B$2:$B$17521,$B49,Profile!$C$2:$C$17521,Q$8))*$C$6</f>
        <v>0</v>
      </c>
      <c r="R49" s="162">
        <f>(SUMIFS(Profile!$F$2:$F$17521,Profile!$B$2:$B$17521,$B49,Profile!$C$2:$C$17521,R$8))*$C$6</f>
        <v>0</v>
      </c>
      <c r="S49" s="162">
        <f>(SUMIFS(Profile!$F$2:$F$17521,Profile!$B$2:$B$17521,$B49,Profile!$C$2:$C$17521,S$8))*$C$6</f>
        <v>0</v>
      </c>
      <c r="T49" s="162">
        <f>(SUMIFS(Profile!$F$2:$F$17521,Profile!$B$2:$B$17521,$B49,Profile!$C$2:$C$17521,T$8))*$C$6</f>
        <v>0</v>
      </c>
      <c r="U49" s="162">
        <f>(SUMIFS(Profile!$F$2:$F$17521,Profile!$B$2:$B$17521,$B49,Profile!$C$2:$C$17521,U$8))*$C$6</f>
        <v>0</v>
      </c>
      <c r="V49" s="162">
        <f>(SUMIFS(Profile!$F$2:$F$17521,Profile!$B$2:$B$17521,$B49,Profile!$C$2:$C$17521,V$8))*$C$6</f>
        <v>0</v>
      </c>
      <c r="W49" s="162">
        <f>(SUMIFS(Profile!$F$2:$F$17521,Profile!$B$2:$B$17521,$B49,Profile!$C$2:$C$17521,W$8))*$C$6</f>
        <v>0</v>
      </c>
      <c r="X49" s="162">
        <f>(SUMIFS(Profile!$F$2:$F$17521,Profile!$B$2:$B$17521,$B49,Profile!$C$2:$C$17521,X$8))*$C$6</f>
        <v>0</v>
      </c>
      <c r="Y49" s="162">
        <f>(SUMIFS(Profile!$F$2:$F$17521,Profile!$B$2:$B$17521,$B49,Profile!$C$2:$C$17521,Y$8))*$C$6</f>
        <v>0</v>
      </c>
      <c r="Z49" s="162">
        <f>(SUMIFS(Profile!$F$2:$F$17521,Profile!$B$2:$B$17521,$B49,Profile!$C$2:$C$17521,Z$8))*$C$6</f>
        <v>0</v>
      </c>
      <c r="AA49" s="162">
        <f>(SUMIFS(Profile!$F$2:$F$17521,Profile!$B$2:$B$17521,$B49,Profile!$C$2:$C$17521,AA$8))*$C$6</f>
        <v>0</v>
      </c>
      <c r="AB49" s="162">
        <f>(SUMIFS(Profile!$F$2:$F$17521,Profile!$B$2:$B$17521,$B49,Profile!$C$2:$C$17521,AB$8))*$C$6</f>
        <v>0</v>
      </c>
      <c r="AC49" s="162">
        <f>(SUMIFS(Profile!$F$2:$F$17521,Profile!$B$2:$B$17521,$B49,Profile!$C$2:$C$17521,AC$8))*$C$6</f>
        <v>0</v>
      </c>
      <c r="AD49" s="162">
        <f>(SUMIFS(Profile!$F$2:$F$17521,Profile!$B$2:$B$17521,$B49,Profile!$C$2:$C$17521,AD$8))*$C$6</f>
        <v>0</v>
      </c>
      <c r="AE49" s="162">
        <f>(SUMIFS(Profile!$F$2:$F$17521,Profile!$B$2:$B$17521,$B49,Profile!$C$2:$C$17521,AE$8))*$C$6</f>
        <v>0</v>
      </c>
      <c r="AF49" s="162">
        <f>(SUMIFS(Profile!$F$2:$F$17521,Profile!$B$2:$B$17521,$B49,Profile!$C$2:$C$17521,AF$8))*$C$6</f>
        <v>0</v>
      </c>
      <c r="AG49" s="162">
        <f>(SUMIFS(Profile!$F$2:$F$17521,Profile!$B$2:$B$17521,$B49,Profile!$C$2:$C$17521,AG$8))*$C$6</f>
        <v>0</v>
      </c>
      <c r="AH49" s="162">
        <f>(SUMIFS(Profile!$F$2:$F$17521,Profile!$B$2:$B$17521,$B49,Profile!$C$2:$C$17521,AH$8))*$C$6</f>
        <v>0</v>
      </c>
      <c r="AI49" s="162">
        <f>(SUMIFS(Profile!$F$2:$F$17521,Profile!$B$2:$B$17521,$B49,Profile!$C$2:$C$17521,AI$8))*$C$6</f>
        <v>0</v>
      </c>
      <c r="AJ49" s="162">
        <f>(SUMIFS(Profile!$F$2:$F$17521,Profile!$B$2:$B$17521,$B49,Profile!$C$2:$C$17521,AJ$8))*$C$6</f>
        <v>0</v>
      </c>
      <c r="AK49" s="162">
        <f>(SUMIFS(Profile!$F$2:$F$17521,Profile!$B$2:$B$17521,$B49,Profile!$C$2:$C$17521,AK$8))*$C$6</f>
        <v>0</v>
      </c>
      <c r="AL49" s="162">
        <f>(SUMIFS(Profile!$F$2:$F$17521,Profile!$B$2:$B$17521,$B49,Profile!$C$2:$C$17521,AL$8))*$C$6</f>
        <v>0</v>
      </c>
      <c r="AM49" s="162">
        <f>(SUMIFS(Profile!$F$2:$F$17521,Profile!$B$2:$B$17521,$B49,Profile!$C$2:$C$17521,AM$8))*$C$6</f>
        <v>0</v>
      </c>
      <c r="AN49" s="162">
        <f>(SUMIFS(Profile!$F$2:$F$17521,Profile!$B$2:$B$17521,$B49,Profile!$C$2:$C$17521,AN$8))*$C$6</f>
        <v>0</v>
      </c>
      <c r="AO49" s="162">
        <f>(SUMIFS(Profile!$F$2:$F$17521,Profile!$B$2:$B$17521,$B49,Profile!$C$2:$C$17521,AO$8))*$C$6</f>
        <v>0</v>
      </c>
      <c r="AP49" s="162">
        <f>(SUMIFS(Profile!$F$2:$F$17521,Profile!$B$2:$B$17521,$B49,Profile!$C$2:$C$17521,AP$8))*$C$6</f>
        <v>0</v>
      </c>
      <c r="AQ49" s="162">
        <f>(SUMIFS(Profile!$F$2:$F$17521,Profile!$B$2:$B$17521,$B49,Profile!$C$2:$C$17521,AQ$8))*$C$6</f>
        <v>0</v>
      </c>
      <c r="AR49" s="162">
        <f>(SUMIFS(Profile!$F$2:$F$17521,Profile!$B$2:$B$17521,$B49,Profile!$C$2:$C$17521,AR$8))*$C$6</f>
        <v>0</v>
      </c>
      <c r="AS49" s="162">
        <f>(SUMIFS(Profile!$F$2:$F$17521,Profile!$B$2:$B$17521,$B49,Profile!$C$2:$C$17521,AS$8))*$C$6</f>
        <v>0</v>
      </c>
      <c r="AT49" s="162">
        <f>(SUMIFS(Profile!$F$2:$F$17521,Profile!$B$2:$B$17521,$B49,Profile!$C$2:$C$17521,AT$8))*$C$6</f>
        <v>0</v>
      </c>
      <c r="AU49" s="162">
        <f>(SUMIFS(Profile!$F$2:$F$17521,Profile!$B$2:$B$17521,$B49,Profile!$C$2:$C$17521,AU$8))*$C$6</f>
        <v>0</v>
      </c>
      <c r="AV49" s="162">
        <f>(SUMIFS(Profile!$F$2:$F$17521,Profile!$B$2:$B$17521,$B49,Profile!$C$2:$C$17521,AV$8))*$C$6</f>
        <v>0</v>
      </c>
      <c r="AW49" s="162">
        <f>(SUMIFS(Profile!$F$2:$F$17521,Profile!$B$2:$B$17521,$B49,Profile!$C$2:$C$17521,AW$8))*$C$6</f>
        <v>0</v>
      </c>
      <c r="AX49" s="162">
        <f>(SUMIFS(Profile!$F$2:$F$17521,Profile!$B$2:$B$17521,$B49,Profile!$C$2:$C$17521,AX$8))*$C$6</f>
        <v>0</v>
      </c>
      <c r="AY49" s="162">
        <f>(SUMIFS(Profile!$F$2:$F$17521,Profile!$B$2:$B$17521,$B49,Profile!$C$2:$C$17521,AY$8))*$C$6</f>
        <v>0</v>
      </c>
      <c r="AZ49" s="162">
        <f>(SUMIFS(Profile!$F$2:$F$17521,Profile!$B$2:$B$17521,$B49,Profile!$C$2:$C$17521,AZ$8))*$C$6</f>
        <v>0</v>
      </c>
      <c r="BA49" s="162">
        <f t="shared" si="10"/>
        <v>0</v>
      </c>
      <c r="BB49" s="162">
        <f>(SUMIFS(Profile!$E$2:$E$17521,Profile!$B$2:$B$17521,$B49,Profile!$C$2:$C$17521,BB$8))*$C$9</f>
        <v>0</v>
      </c>
      <c r="BC49" s="162">
        <f>(SUMIFS(Profile!$E$2:$E$17521,Profile!$B$2:$B$17521,$B49,Profile!$C$2:$C$17521,BC$8))*$C$9</f>
        <v>0</v>
      </c>
      <c r="BD49" s="162">
        <f>(SUMIFS(Profile!$E$2:$E$17521,Profile!$B$2:$B$17521,$B49,Profile!$C$2:$C$17521,BD$8))*$C$9</f>
        <v>0</v>
      </c>
      <c r="BE49" s="162">
        <f>(SUMIFS(Profile!$E$2:$E$17521,Profile!$B$2:$B$17521,$B49,Profile!$C$2:$C$17521,BE$8))*$C$9</f>
        <v>0</v>
      </c>
      <c r="BF49" s="162">
        <f>(SUMIFS(Profile!$E$2:$E$17521,Profile!$B$2:$B$17521,$B49,Profile!$C$2:$C$17521,BF$8))*$C$9</f>
        <v>0</v>
      </c>
      <c r="BG49" s="162">
        <f>(SUMIFS(Profile!$E$2:$E$17521,Profile!$B$2:$B$17521,$B49,Profile!$C$2:$C$17521,BG$8))*$C$9</f>
        <v>0</v>
      </c>
      <c r="BH49" s="162">
        <f>(SUMIFS(Profile!$E$2:$E$17521,Profile!$B$2:$B$17521,$B49,Profile!$C$2:$C$17521,BH$8))*$C$9</f>
        <v>0</v>
      </c>
      <c r="BI49" s="162">
        <f>(SUMIFS(Profile!$E$2:$E$17521,Profile!$B$2:$B$17521,$B49,Profile!$C$2:$C$17521,BI$8))*$C$9</f>
        <v>0</v>
      </c>
      <c r="BJ49" s="162">
        <f>(SUMIFS(Profile!$E$2:$E$17521,Profile!$B$2:$B$17521,$B49,Profile!$C$2:$C$17521,BJ$8))*$C$9</f>
        <v>0</v>
      </c>
      <c r="BK49" s="162">
        <f>(SUMIFS(Profile!$E$2:$E$17521,Profile!$B$2:$B$17521,$B49,Profile!$C$2:$C$17521,BK$8))*$C$9</f>
        <v>0</v>
      </c>
      <c r="BL49" s="162">
        <f>(SUMIFS(Profile!$E$2:$E$17521,Profile!$B$2:$B$17521,$B49,Profile!$C$2:$C$17521,BL$8))*$C$9</f>
        <v>0</v>
      </c>
      <c r="BM49" s="162">
        <f>(SUMIFS(Profile!$E$2:$E$17521,Profile!$B$2:$B$17521,$B49,Profile!$C$2:$C$17521,BM$8))*$C$9</f>
        <v>0</v>
      </c>
      <c r="BN49" s="162">
        <f>(SUMIFS(Profile!$E$2:$E$17521,Profile!$B$2:$B$17521,$B49,Profile!$C$2:$C$17521,BN$8))*$C$9</f>
        <v>0</v>
      </c>
      <c r="BO49" s="162">
        <f>(SUMIFS(Profile!$E$2:$E$17521,Profile!$B$2:$B$17521,$B49,Profile!$C$2:$C$17521,BO$8))*$C$9</f>
        <v>0</v>
      </c>
      <c r="BP49" s="162">
        <f>(SUMIFS(Profile!$E$2:$E$17521,Profile!$B$2:$B$17521,$B49,Profile!$C$2:$C$17521,BP$8))*$C$9</f>
        <v>0</v>
      </c>
      <c r="BQ49" s="162">
        <f>(SUMIFS(Profile!$E$2:$E$17521,Profile!$B$2:$B$17521,$B49,Profile!$C$2:$C$17521,BQ$8))*$C$9</f>
        <v>0</v>
      </c>
      <c r="BR49" s="162">
        <f>(SUMIFS(Profile!$E$2:$E$17521,Profile!$B$2:$B$17521,$B49,Profile!$C$2:$C$17521,BR$8))*$C$9</f>
        <v>0</v>
      </c>
      <c r="BS49" s="162">
        <f>(SUMIFS(Profile!$E$2:$E$17521,Profile!$B$2:$B$17521,$B49,Profile!$C$2:$C$17521,BS$8))*$C$9</f>
        <v>0</v>
      </c>
      <c r="BT49" s="162">
        <f>(SUMIFS(Profile!$E$2:$E$17521,Profile!$B$2:$B$17521,$B49,Profile!$C$2:$C$17521,BT$8))*$C$9</f>
        <v>0</v>
      </c>
      <c r="BU49" s="162">
        <f>(SUMIFS(Profile!$E$2:$E$17521,Profile!$B$2:$B$17521,$B49,Profile!$C$2:$C$17521,BU$8))*$C$9</f>
        <v>0</v>
      </c>
      <c r="BV49" s="162">
        <f>(SUMIFS(Profile!$E$2:$E$17521,Profile!$B$2:$B$17521,$B49,Profile!$C$2:$C$17521,BV$8))*$C$9</f>
        <v>0</v>
      </c>
      <c r="BW49" s="162">
        <f>(SUMIFS(Profile!$E$2:$E$17521,Profile!$B$2:$B$17521,$B49,Profile!$C$2:$C$17521,BW$8))*$C$9</f>
        <v>0</v>
      </c>
      <c r="BX49" s="162">
        <f>(SUMIFS(Profile!$E$2:$E$17521,Profile!$B$2:$B$17521,$B49,Profile!$C$2:$C$17521,BX$8))*$C$9</f>
        <v>0</v>
      </c>
      <c r="BY49" s="162">
        <f>(SUMIFS(Profile!$E$2:$E$17521,Profile!$B$2:$B$17521,$B49,Profile!$C$2:$C$17521,BY$8))*$C$9</f>
        <v>0</v>
      </c>
      <c r="BZ49" s="162">
        <f>(SUMIFS(Profile!$E$2:$E$17521,Profile!$B$2:$B$17521,$B49,Profile!$C$2:$C$17521,BZ$8))*$C$9</f>
        <v>0</v>
      </c>
      <c r="CA49" s="162">
        <f>(SUMIFS(Profile!$E$2:$E$17521,Profile!$B$2:$B$17521,$B49,Profile!$C$2:$C$17521,CA$8))*$C$9</f>
        <v>0</v>
      </c>
      <c r="CB49" s="162">
        <f>(SUMIFS(Profile!$E$2:$E$17521,Profile!$B$2:$B$17521,$B49,Profile!$C$2:$C$17521,CB$8))*$C$9</f>
        <v>0</v>
      </c>
      <c r="CC49" s="162">
        <f>(SUMIFS(Profile!$E$2:$E$17521,Profile!$B$2:$B$17521,$B49,Profile!$C$2:$C$17521,CC$8))*$C$9</f>
        <v>0</v>
      </c>
      <c r="CD49" s="162">
        <f>(SUMIFS(Profile!$E$2:$E$17521,Profile!$B$2:$B$17521,$B49,Profile!$C$2:$C$17521,CD$8))*$C$9</f>
        <v>0</v>
      </c>
      <c r="CE49" s="162">
        <f>(SUMIFS(Profile!$E$2:$E$17521,Profile!$B$2:$B$17521,$B49,Profile!$C$2:$C$17521,CE$8))*$C$9</f>
        <v>0</v>
      </c>
      <c r="CF49" s="162">
        <f>(SUMIFS(Profile!$E$2:$E$17521,Profile!$B$2:$B$17521,$B49,Profile!$C$2:$C$17521,CF$8))*$C$9</f>
        <v>0</v>
      </c>
      <c r="CG49" s="162">
        <f>(SUMIFS(Profile!$E$2:$E$17521,Profile!$B$2:$B$17521,$B49,Profile!$C$2:$C$17521,CG$8))*$C$9</f>
        <v>0</v>
      </c>
      <c r="CH49" s="162">
        <f>(SUMIFS(Profile!$E$2:$E$17521,Profile!$B$2:$B$17521,$B49,Profile!$C$2:$C$17521,CH$8))*$C$9</f>
        <v>0</v>
      </c>
      <c r="CI49" s="162">
        <f>(SUMIFS(Profile!$E$2:$E$17521,Profile!$B$2:$B$17521,$B49,Profile!$C$2:$C$17521,CI$8))*$C$9</f>
        <v>0</v>
      </c>
      <c r="CJ49" s="162">
        <f>(SUMIFS(Profile!$E$2:$E$17521,Profile!$B$2:$B$17521,$B49,Profile!$C$2:$C$17521,CJ$8))*$C$9</f>
        <v>0</v>
      </c>
      <c r="CK49" s="162">
        <f>(SUMIFS(Profile!$E$2:$E$17521,Profile!$B$2:$B$17521,$B49,Profile!$C$2:$C$17521,CK$8))*$C$9</f>
        <v>0</v>
      </c>
      <c r="CL49" s="162">
        <f>(SUMIFS(Profile!$E$2:$E$17521,Profile!$B$2:$B$17521,$B49,Profile!$C$2:$C$17521,CL$8))*$C$9</f>
        <v>0</v>
      </c>
      <c r="CM49" s="162">
        <f>(SUMIFS(Profile!$E$2:$E$17521,Profile!$B$2:$B$17521,$B49,Profile!$C$2:$C$17521,CM$8))*$C$9</f>
        <v>0</v>
      </c>
      <c r="CN49" s="162">
        <f>(SUMIFS(Profile!$E$2:$E$17521,Profile!$B$2:$B$17521,$B49,Profile!$C$2:$C$17521,CN$8))*$C$9</f>
        <v>0</v>
      </c>
      <c r="CO49" s="162">
        <f>(SUMIFS(Profile!$E$2:$E$17521,Profile!$B$2:$B$17521,$B49,Profile!$C$2:$C$17521,CO$8))*$C$9</f>
        <v>0</v>
      </c>
      <c r="CP49" s="162">
        <f>(SUMIFS(Profile!$E$2:$E$17521,Profile!$B$2:$B$17521,$B49,Profile!$C$2:$C$17521,CP$8))*$C$9</f>
        <v>0</v>
      </c>
      <c r="CQ49" s="162">
        <f>(SUMIFS(Profile!$E$2:$E$17521,Profile!$B$2:$B$17521,$B49,Profile!$C$2:$C$17521,CQ$8))*$C$9</f>
        <v>0</v>
      </c>
      <c r="CR49" s="162">
        <f>(SUMIFS(Profile!$E$2:$E$17521,Profile!$B$2:$B$17521,$B49,Profile!$C$2:$C$17521,CR$8))*$C$9</f>
        <v>0</v>
      </c>
      <c r="CS49" s="162">
        <f>(SUMIFS(Profile!$E$2:$E$17521,Profile!$B$2:$B$17521,$B49,Profile!$C$2:$C$17521,CS$8))*$C$9</f>
        <v>0</v>
      </c>
      <c r="CT49" s="162">
        <f>(SUMIFS(Profile!$E$2:$E$17521,Profile!$B$2:$B$17521,$B49,Profile!$C$2:$C$17521,CT$8))*$C$9</f>
        <v>0</v>
      </c>
      <c r="CU49" s="162">
        <f>(SUMIFS(Profile!$E$2:$E$17521,Profile!$B$2:$B$17521,$B49,Profile!$C$2:$C$17521,CU$8))*$C$9</f>
        <v>0</v>
      </c>
      <c r="CV49" s="162">
        <f>(SUMIFS(Profile!$E$2:$E$17521,Profile!$B$2:$B$17521,$B49,Profile!$C$2:$C$17521,CV$8))*$C$9</f>
        <v>0</v>
      </c>
      <c r="CW49" s="162">
        <f>(SUMIFS(Profile!$E$2:$E$17521,Profile!$B$2:$B$17521,$B49,Profile!$C$2:$C$17521,CW$8))*$C$9</f>
        <v>0</v>
      </c>
      <c r="CX49" s="162">
        <f t="shared" si="11"/>
        <v>0</v>
      </c>
      <c r="CY49" s="162">
        <f t="shared" ref="CY49:ET49" si="206">MAX(BB49-E49,0)</f>
        <v>0</v>
      </c>
      <c r="CZ49" s="162">
        <f t="shared" si="206"/>
        <v>0</v>
      </c>
      <c r="DA49" s="162">
        <f t="shared" si="206"/>
        <v>0</v>
      </c>
      <c r="DB49" s="162">
        <f t="shared" si="206"/>
        <v>0</v>
      </c>
      <c r="DC49" s="162">
        <f t="shared" si="206"/>
        <v>0</v>
      </c>
      <c r="DD49" s="162">
        <f t="shared" si="206"/>
        <v>0</v>
      </c>
      <c r="DE49" s="162">
        <f t="shared" si="206"/>
        <v>0</v>
      </c>
      <c r="DF49" s="162">
        <f t="shared" si="206"/>
        <v>0</v>
      </c>
      <c r="DG49" s="162">
        <f t="shared" si="206"/>
        <v>0</v>
      </c>
      <c r="DH49" s="162">
        <f t="shared" si="206"/>
        <v>0</v>
      </c>
      <c r="DI49" s="162">
        <f t="shared" si="206"/>
        <v>0</v>
      </c>
      <c r="DJ49" s="162">
        <f t="shared" si="206"/>
        <v>0</v>
      </c>
      <c r="DK49" s="162">
        <f t="shared" si="206"/>
        <v>0</v>
      </c>
      <c r="DL49" s="162">
        <f t="shared" si="206"/>
        <v>0</v>
      </c>
      <c r="DM49" s="162">
        <f t="shared" si="206"/>
        <v>0</v>
      </c>
      <c r="DN49" s="162">
        <f t="shared" si="206"/>
        <v>0</v>
      </c>
      <c r="DO49" s="162">
        <f t="shared" si="206"/>
        <v>0</v>
      </c>
      <c r="DP49" s="162">
        <f t="shared" si="206"/>
        <v>0</v>
      </c>
      <c r="DQ49" s="162">
        <f t="shared" si="206"/>
        <v>0</v>
      </c>
      <c r="DR49" s="162">
        <f t="shared" si="206"/>
        <v>0</v>
      </c>
      <c r="DS49" s="162">
        <f t="shared" si="206"/>
        <v>0</v>
      </c>
      <c r="DT49" s="162">
        <f t="shared" si="206"/>
        <v>0</v>
      </c>
      <c r="DU49" s="162">
        <f t="shared" si="206"/>
        <v>0</v>
      </c>
      <c r="DV49" s="162">
        <f t="shared" si="206"/>
        <v>0</v>
      </c>
      <c r="DW49" s="162">
        <f t="shared" si="206"/>
        <v>0</v>
      </c>
      <c r="DX49" s="162">
        <f t="shared" si="206"/>
        <v>0</v>
      </c>
      <c r="DY49" s="162">
        <f t="shared" si="206"/>
        <v>0</v>
      </c>
      <c r="DZ49" s="162">
        <f t="shared" si="206"/>
        <v>0</v>
      </c>
      <c r="EA49" s="162">
        <f t="shared" si="206"/>
        <v>0</v>
      </c>
      <c r="EB49" s="162">
        <f t="shared" si="206"/>
        <v>0</v>
      </c>
      <c r="EC49" s="162">
        <f t="shared" si="206"/>
        <v>0</v>
      </c>
      <c r="ED49" s="162">
        <f t="shared" si="206"/>
        <v>0</v>
      </c>
      <c r="EE49" s="162">
        <f t="shared" si="206"/>
        <v>0</v>
      </c>
      <c r="EF49" s="162">
        <f t="shared" si="206"/>
        <v>0</v>
      </c>
      <c r="EG49" s="162">
        <f t="shared" si="206"/>
        <v>0</v>
      </c>
      <c r="EH49" s="162">
        <f t="shared" si="206"/>
        <v>0</v>
      </c>
      <c r="EI49" s="162">
        <f t="shared" si="206"/>
        <v>0</v>
      </c>
      <c r="EJ49" s="162">
        <f t="shared" si="206"/>
        <v>0</v>
      </c>
      <c r="EK49" s="162">
        <f t="shared" si="206"/>
        <v>0</v>
      </c>
      <c r="EL49" s="162">
        <f t="shared" si="206"/>
        <v>0</v>
      </c>
      <c r="EM49" s="162">
        <f t="shared" si="206"/>
        <v>0</v>
      </c>
      <c r="EN49" s="162">
        <f t="shared" si="206"/>
        <v>0</v>
      </c>
      <c r="EO49" s="162">
        <f t="shared" si="206"/>
        <v>0</v>
      </c>
      <c r="EP49" s="162">
        <f t="shared" si="206"/>
        <v>0</v>
      </c>
      <c r="EQ49" s="162">
        <f t="shared" si="206"/>
        <v>0</v>
      </c>
      <c r="ER49" s="162">
        <f t="shared" si="206"/>
        <v>0</v>
      </c>
      <c r="ES49" s="162">
        <f t="shared" si="206"/>
        <v>0</v>
      </c>
      <c r="ET49" s="162">
        <f t="shared" si="206"/>
        <v>0</v>
      </c>
      <c r="EU49" s="162">
        <f t="shared" si="13"/>
        <v>0</v>
      </c>
      <c r="EV49" s="162">
        <f t="shared" ref="EV49:GQ49" si="207">BB49-CY49</f>
        <v>0</v>
      </c>
      <c r="EW49" s="162">
        <f t="shared" si="207"/>
        <v>0</v>
      </c>
      <c r="EX49" s="162">
        <f t="shared" si="207"/>
        <v>0</v>
      </c>
      <c r="EY49" s="162">
        <f t="shared" si="207"/>
        <v>0</v>
      </c>
      <c r="EZ49" s="162">
        <f t="shared" si="207"/>
        <v>0</v>
      </c>
      <c r="FA49" s="162">
        <f t="shared" si="207"/>
        <v>0</v>
      </c>
      <c r="FB49" s="162">
        <f t="shared" si="207"/>
        <v>0</v>
      </c>
      <c r="FC49" s="162">
        <f t="shared" si="207"/>
        <v>0</v>
      </c>
      <c r="FD49" s="162">
        <f t="shared" si="207"/>
        <v>0</v>
      </c>
      <c r="FE49" s="162">
        <f t="shared" si="207"/>
        <v>0</v>
      </c>
      <c r="FF49" s="162">
        <f t="shared" si="207"/>
        <v>0</v>
      </c>
      <c r="FG49" s="162">
        <f t="shared" si="207"/>
        <v>0</v>
      </c>
      <c r="FH49" s="162">
        <f t="shared" si="207"/>
        <v>0</v>
      </c>
      <c r="FI49" s="162">
        <f t="shared" si="207"/>
        <v>0</v>
      </c>
      <c r="FJ49" s="162">
        <f t="shared" si="207"/>
        <v>0</v>
      </c>
      <c r="FK49" s="162">
        <f t="shared" si="207"/>
        <v>0</v>
      </c>
      <c r="FL49" s="162">
        <f t="shared" si="207"/>
        <v>0</v>
      </c>
      <c r="FM49" s="162">
        <f t="shared" si="207"/>
        <v>0</v>
      </c>
      <c r="FN49" s="162">
        <f t="shared" si="207"/>
        <v>0</v>
      </c>
      <c r="FO49" s="162">
        <f t="shared" si="207"/>
        <v>0</v>
      </c>
      <c r="FP49" s="162">
        <f t="shared" si="207"/>
        <v>0</v>
      </c>
      <c r="FQ49" s="162">
        <f t="shared" si="207"/>
        <v>0</v>
      </c>
      <c r="FR49" s="162">
        <f t="shared" si="207"/>
        <v>0</v>
      </c>
      <c r="FS49" s="162">
        <f t="shared" si="207"/>
        <v>0</v>
      </c>
      <c r="FT49" s="162">
        <f t="shared" si="207"/>
        <v>0</v>
      </c>
      <c r="FU49" s="162">
        <f t="shared" si="207"/>
        <v>0</v>
      </c>
      <c r="FV49" s="162">
        <f t="shared" si="207"/>
        <v>0</v>
      </c>
      <c r="FW49" s="162">
        <f t="shared" si="207"/>
        <v>0</v>
      </c>
      <c r="FX49" s="162">
        <f t="shared" si="207"/>
        <v>0</v>
      </c>
      <c r="FY49" s="162">
        <f t="shared" si="207"/>
        <v>0</v>
      </c>
      <c r="FZ49" s="162">
        <f t="shared" si="207"/>
        <v>0</v>
      </c>
      <c r="GA49" s="162">
        <f t="shared" si="207"/>
        <v>0</v>
      </c>
      <c r="GB49" s="162">
        <f t="shared" si="207"/>
        <v>0</v>
      </c>
      <c r="GC49" s="162">
        <f t="shared" si="207"/>
        <v>0</v>
      </c>
      <c r="GD49" s="162">
        <f t="shared" si="207"/>
        <v>0</v>
      </c>
      <c r="GE49" s="162">
        <f t="shared" si="207"/>
        <v>0</v>
      </c>
      <c r="GF49" s="162">
        <f t="shared" si="207"/>
        <v>0</v>
      </c>
      <c r="GG49" s="162">
        <f t="shared" si="207"/>
        <v>0</v>
      </c>
      <c r="GH49" s="162">
        <f t="shared" si="207"/>
        <v>0</v>
      </c>
      <c r="GI49" s="162">
        <f t="shared" si="207"/>
        <v>0</v>
      </c>
      <c r="GJ49" s="162">
        <f t="shared" si="207"/>
        <v>0</v>
      </c>
      <c r="GK49" s="162">
        <f t="shared" si="207"/>
        <v>0</v>
      </c>
      <c r="GL49" s="162">
        <f t="shared" si="207"/>
        <v>0</v>
      </c>
      <c r="GM49" s="162">
        <f t="shared" si="207"/>
        <v>0</v>
      </c>
      <c r="GN49" s="162">
        <f t="shared" si="207"/>
        <v>0</v>
      </c>
      <c r="GO49" s="162">
        <f t="shared" si="207"/>
        <v>0</v>
      </c>
      <c r="GP49" s="162">
        <f t="shared" si="207"/>
        <v>0</v>
      </c>
      <c r="GQ49" s="162">
        <f t="shared" si="207"/>
        <v>0</v>
      </c>
      <c r="GR49" s="162">
        <f t="shared" si="15"/>
        <v>0</v>
      </c>
      <c r="GS49" s="162">
        <f t="shared" ref="GS49:IN49" si="208">E49-EV49</f>
        <v>0</v>
      </c>
      <c r="GT49" s="162">
        <f t="shared" si="208"/>
        <v>0</v>
      </c>
      <c r="GU49" s="162">
        <f t="shared" si="208"/>
        <v>0</v>
      </c>
      <c r="GV49" s="162">
        <f t="shared" si="208"/>
        <v>0</v>
      </c>
      <c r="GW49" s="162">
        <f t="shared" si="208"/>
        <v>0</v>
      </c>
      <c r="GX49" s="162">
        <f t="shared" si="208"/>
        <v>0</v>
      </c>
      <c r="GY49" s="162">
        <f t="shared" si="208"/>
        <v>0</v>
      </c>
      <c r="GZ49" s="162">
        <f t="shared" si="208"/>
        <v>0</v>
      </c>
      <c r="HA49" s="162">
        <f t="shared" si="208"/>
        <v>0</v>
      </c>
      <c r="HB49" s="162">
        <f t="shared" si="208"/>
        <v>0</v>
      </c>
      <c r="HC49" s="162">
        <f t="shared" si="208"/>
        <v>0</v>
      </c>
      <c r="HD49" s="162">
        <f t="shared" si="208"/>
        <v>0</v>
      </c>
      <c r="HE49" s="162">
        <f t="shared" si="208"/>
        <v>0</v>
      </c>
      <c r="HF49" s="162">
        <f t="shared" si="208"/>
        <v>0</v>
      </c>
      <c r="HG49" s="162">
        <f t="shared" si="208"/>
        <v>0</v>
      </c>
      <c r="HH49" s="162">
        <f t="shared" si="208"/>
        <v>0</v>
      </c>
      <c r="HI49" s="162">
        <f t="shared" si="208"/>
        <v>0</v>
      </c>
      <c r="HJ49" s="162">
        <f t="shared" si="208"/>
        <v>0</v>
      </c>
      <c r="HK49" s="162">
        <f t="shared" si="208"/>
        <v>0</v>
      </c>
      <c r="HL49" s="162">
        <f t="shared" si="208"/>
        <v>0</v>
      </c>
      <c r="HM49" s="162">
        <f t="shared" si="208"/>
        <v>0</v>
      </c>
      <c r="HN49" s="162">
        <f t="shared" si="208"/>
        <v>0</v>
      </c>
      <c r="HO49" s="162">
        <f t="shared" si="208"/>
        <v>0</v>
      </c>
      <c r="HP49" s="162">
        <f t="shared" si="208"/>
        <v>0</v>
      </c>
      <c r="HQ49" s="162">
        <f t="shared" si="208"/>
        <v>0</v>
      </c>
      <c r="HR49" s="162">
        <f t="shared" si="208"/>
        <v>0</v>
      </c>
      <c r="HS49" s="162">
        <f t="shared" si="208"/>
        <v>0</v>
      </c>
      <c r="HT49" s="162">
        <f t="shared" si="208"/>
        <v>0</v>
      </c>
      <c r="HU49" s="162">
        <f t="shared" si="208"/>
        <v>0</v>
      </c>
      <c r="HV49" s="162">
        <f t="shared" si="208"/>
        <v>0</v>
      </c>
      <c r="HW49" s="162">
        <f t="shared" si="208"/>
        <v>0</v>
      </c>
      <c r="HX49" s="162">
        <f t="shared" si="208"/>
        <v>0</v>
      </c>
      <c r="HY49" s="162">
        <f t="shared" si="208"/>
        <v>0</v>
      </c>
      <c r="HZ49" s="162">
        <f t="shared" si="208"/>
        <v>0</v>
      </c>
      <c r="IA49" s="162">
        <f t="shared" si="208"/>
        <v>0</v>
      </c>
      <c r="IB49" s="162">
        <f t="shared" si="208"/>
        <v>0</v>
      </c>
      <c r="IC49" s="162">
        <f t="shared" si="208"/>
        <v>0</v>
      </c>
      <c r="ID49" s="162">
        <f t="shared" si="208"/>
        <v>0</v>
      </c>
      <c r="IE49" s="162">
        <f t="shared" si="208"/>
        <v>0</v>
      </c>
      <c r="IF49" s="162">
        <f t="shared" si="208"/>
        <v>0</v>
      </c>
      <c r="IG49" s="162">
        <f t="shared" si="208"/>
        <v>0</v>
      </c>
      <c r="IH49" s="162">
        <f t="shared" si="208"/>
        <v>0</v>
      </c>
      <c r="II49" s="162">
        <f t="shared" si="208"/>
        <v>0</v>
      </c>
      <c r="IJ49" s="162">
        <f t="shared" si="208"/>
        <v>0</v>
      </c>
      <c r="IK49" s="162">
        <f t="shared" si="208"/>
        <v>0</v>
      </c>
      <c r="IL49" s="162">
        <f t="shared" si="208"/>
        <v>0</v>
      </c>
      <c r="IM49" s="162">
        <f t="shared" si="208"/>
        <v>0</v>
      </c>
      <c r="IN49" s="162">
        <f t="shared" si="208"/>
        <v>0</v>
      </c>
      <c r="IO49" s="162">
        <f t="shared" si="17"/>
        <v>0</v>
      </c>
      <c r="IP49" s="162">
        <f t="shared" si="23"/>
        <v>0</v>
      </c>
      <c r="IQ49" s="162">
        <f t="shared" ref="IQ49:KK49" si="209">MAX((MIN(CZ49+IP49,$IO$7))-GT49,0)</f>
        <v>0</v>
      </c>
      <c r="IR49" s="162">
        <f t="shared" si="209"/>
        <v>0</v>
      </c>
      <c r="IS49" s="162">
        <f t="shared" si="209"/>
        <v>0</v>
      </c>
      <c r="IT49" s="162">
        <f t="shared" si="209"/>
        <v>0</v>
      </c>
      <c r="IU49" s="162">
        <f t="shared" si="209"/>
        <v>0</v>
      </c>
      <c r="IV49" s="162">
        <f t="shared" si="209"/>
        <v>0</v>
      </c>
      <c r="IW49" s="162">
        <f t="shared" si="209"/>
        <v>0</v>
      </c>
      <c r="IX49" s="162">
        <f t="shared" si="209"/>
        <v>0</v>
      </c>
      <c r="IY49" s="162">
        <f t="shared" si="209"/>
        <v>0</v>
      </c>
      <c r="IZ49" s="162">
        <f t="shared" si="209"/>
        <v>0</v>
      </c>
      <c r="JA49" s="162">
        <f t="shared" si="209"/>
        <v>0</v>
      </c>
      <c r="JB49" s="162">
        <f t="shared" si="209"/>
        <v>0</v>
      </c>
      <c r="JC49" s="162">
        <f t="shared" si="209"/>
        <v>0</v>
      </c>
      <c r="JD49" s="162">
        <f t="shared" si="209"/>
        <v>0</v>
      </c>
      <c r="JE49" s="162">
        <f t="shared" si="209"/>
        <v>0</v>
      </c>
      <c r="JF49" s="162">
        <f t="shared" si="209"/>
        <v>0</v>
      </c>
      <c r="JG49" s="162">
        <f t="shared" si="209"/>
        <v>0</v>
      </c>
      <c r="JH49" s="162">
        <f t="shared" si="209"/>
        <v>0</v>
      </c>
      <c r="JI49" s="162">
        <f t="shared" si="209"/>
        <v>0</v>
      </c>
      <c r="JJ49" s="162">
        <f t="shared" si="209"/>
        <v>0</v>
      </c>
      <c r="JK49" s="162">
        <f t="shared" si="209"/>
        <v>0</v>
      </c>
      <c r="JL49" s="162">
        <f t="shared" si="209"/>
        <v>0</v>
      </c>
      <c r="JM49" s="162">
        <f t="shared" si="209"/>
        <v>0</v>
      </c>
      <c r="JN49" s="162">
        <f t="shared" si="209"/>
        <v>0</v>
      </c>
      <c r="JO49" s="162">
        <f t="shared" si="209"/>
        <v>0</v>
      </c>
      <c r="JP49" s="162">
        <f t="shared" si="209"/>
        <v>0</v>
      </c>
      <c r="JQ49" s="162">
        <f t="shared" si="209"/>
        <v>0</v>
      </c>
      <c r="JR49" s="162">
        <f t="shared" si="209"/>
        <v>0</v>
      </c>
      <c r="JS49" s="162">
        <f t="shared" si="209"/>
        <v>0</v>
      </c>
      <c r="JT49" s="162">
        <f t="shared" si="209"/>
        <v>0</v>
      </c>
      <c r="JU49" s="162">
        <f t="shared" si="209"/>
        <v>0</v>
      </c>
      <c r="JV49" s="162">
        <f t="shared" si="209"/>
        <v>0</v>
      </c>
      <c r="JW49" s="162">
        <f t="shared" si="209"/>
        <v>0</v>
      </c>
      <c r="JX49" s="162">
        <f t="shared" si="209"/>
        <v>0</v>
      </c>
      <c r="JY49" s="162">
        <f t="shared" si="209"/>
        <v>0</v>
      </c>
      <c r="JZ49" s="162">
        <f t="shared" si="209"/>
        <v>0</v>
      </c>
      <c r="KA49" s="162">
        <f t="shared" si="209"/>
        <v>0</v>
      </c>
      <c r="KB49" s="162">
        <f t="shared" si="209"/>
        <v>0</v>
      </c>
      <c r="KC49" s="162">
        <f t="shared" si="209"/>
        <v>0</v>
      </c>
      <c r="KD49" s="162">
        <f t="shared" si="209"/>
        <v>0</v>
      </c>
      <c r="KE49" s="162">
        <f t="shared" si="209"/>
        <v>0</v>
      </c>
      <c r="KF49" s="162">
        <f t="shared" si="209"/>
        <v>0</v>
      </c>
      <c r="KG49" s="162">
        <f t="shared" si="209"/>
        <v>0</v>
      </c>
      <c r="KH49" s="162">
        <f t="shared" si="209"/>
        <v>0</v>
      </c>
      <c r="KI49" s="162">
        <f t="shared" si="209"/>
        <v>0</v>
      </c>
      <c r="KJ49" s="162">
        <f t="shared" si="209"/>
        <v>0</v>
      </c>
      <c r="KK49" s="162">
        <f t="shared" si="209"/>
        <v>0</v>
      </c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</row>
    <row r="50" ht="14.25" customHeight="1" spans="1:326" x14ac:dyDescent="0.25">
      <c r="A50" s="1">
        <v>2</v>
      </c>
      <c r="B50" s="1">
        <f t="shared" ref="B50:C50" si="210">B49+1</f>
        <v>40</v>
      </c>
      <c r="C50" s="232">
        <f t="shared" si="210"/>
        <v>43505</v>
      </c>
      <c r="D50" s="162">
        <f t="shared" si="9"/>
        <v>0</v>
      </c>
      <c r="E50" s="162">
        <f>(SUMIFS(Profile!$F$2:$F$17521,Profile!$B$2:$B$17521,$B50,Profile!$C$2:$C$17521,E$8))*$C$6</f>
        <v>0</v>
      </c>
      <c r="F50" s="162">
        <f>(SUMIFS(Profile!$F$2:$F$17521,Profile!$B$2:$B$17521,$B50,Profile!$C$2:$C$17521,F$8))*$C$6</f>
        <v>0</v>
      </c>
      <c r="G50" s="162">
        <f>(SUMIFS(Profile!$F$2:$F$17521,Profile!$B$2:$B$17521,$B50,Profile!$C$2:$C$17521,G$8))*$C$6</f>
        <v>0</v>
      </c>
      <c r="H50" s="162">
        <f>(SUMIFS(Profile!$F$2:$F$17521,Profile!$B$2:$B$17521,$B50,Profile!$C$2:$C$17521,H$8))*$C$6</f>
        <v>0</v>
      </c>
      <c r="I50" s="162">
        <f>(SUMIFS(Profile!$F$2:$F$17521,Profile!$B$2:$B$17521,$B50,Profile!$C$2:$C$17521,I$8))*$C$6</f>
        <v>0</v>
      </c>
      <c r="J50" s="162">
        <f>(SUMIFS(Profile!$F$2:$F$17521,Profile!$B$2:$B$17521,$B50,Profile!$C$2:$C$17521,J$8))*$C$6</f>
        <v>0</v>
      </c>
      <c r="K50" s="162">
        <f>(SUMIFS(Profile!$F$2:$F$17521,Profile!$B$2:$B$17521,$B50,Profile!$C$2:$C$17521,K$8))*$C$6</f>
        <v>0</v>
      </c>
      <c r="L50" s="162">
        <f>(SUMIFS(Profile!$F$2:$F$17521,Profile!$B$2:$B$17521,$B50,Profile!$C$2:$C$17521,L$8))*$C$6</f>
        <v>0</v>
      </c>
      <c r="M50" s="162">
        <f>(SUMIFS(Profile!$F$2:$F$17521,Profile!$B$2:$B$17521,$B50,Profile!$C$2:$C$17521,M$8))*$C$6</f>
        <v>0</v>
      </c>
      <c r="N50" s="162">
        <f>(SUMIFS(Profile!$F$2:$F$17521,Profile!$B$2:$B$17521,$B50,Profile!$C$2:$C$17521,N$8))*$C$6</f>
        <v>0</v>
      </c>
      <c r="O50" s="162">
        <f>(SUMIFS(Profile!$F$2:$F$17521,Profile!$B$2:$B$17521,$B50,Profile!$C$2:$C$17521,O$8))*$C$6</f>
        <v>0</v>
      </c>
      <c r="P50" s="162">
        <f>(SUMIFS(Profile!$F$2:$F$17521,Profile!$B$2:$B$17521,$B50,Profile!$C$2:$C$17521,P$8))*$C$6</f>
        <v>0</v>
      </c>
      <c r="Q50" s="162">
        <f>(SUMIFS(Profile!$F$2:$F$17521,Profile!$B$2:$B$17521,$B50,Profile!$C$2:$C$17521,Q$8))*$C$6</f>
        <v>0</v>
      </c>
      <c r="R50" s="162">
        <f>(SUMIFS(Profile!$F$2:$F$17521,Profile!$B$2:$B$17521,$B50,Profile!$C$2:$C$17521,R$8))*$C$6</f>
        <v>0</v>
      </c>
      <c r="S50" s="162">
        <f>(SUMIFS(Profile!$F$2:$F$17521,Profile!$B$2:$B$17521,$B50,Profile!$C$2:$C$17521,S$8))*$C$6</f>
        <v>0</v>
      </c>
      <c r="T50" s="162">
        <f>(SUMIFS(Profile!$F$2:$F$17521,Profile!$B$2:$B$17521,$B50,Profile!$C$2:$C$17521,T$8))*$C$6</f>
        <v>0</v>
      </c>
      <c r="U50" s="162">
        <f>(SUMIFS(Profile!$F$2:$F$17521,Profile!$B$2:$B$17521,$B50,Profile!$C$2:$C$17521,U$8))*$C$6</f>
        <v>0</v>
      </c>
      <c r="V50" s="162">
        <f>(SUMIFS(Profile!$F$2:$F$17521,Profile!$B$2:$B$17521,$B50,Profile!$C$2:$C$17521,V$8))*$C$6</f>
        <v>0</v>
      </c>
      <c r="W50" s="162">
        <f>(SUMIFS(Profile!$F$2:$F$17521,Profile!$B$2:$B$17521,$B50,Profile!$C$2:$C$17521,W$8))*$C$6</f>
        <v>0</v>
      </c>
      <c r="X50" s="162">
        <f>(SUMIFS(Profile!$F$2:$F$17521,Profile!$B$2:$B$17521,$B50,Profile!$C$2:$C$17521,X$8))*$C$6</f>
        <v>0</v>
      </c>
      <c r="Y50" s="162">
        <f>(SUMIFS(Profile!$F$2:$F$17521,Profile!$B$2:$B$17521,$B50,Profile!$C$2:$C$17521,Y$8))*$C$6</f>
        <v>0</v>
      </c>
      <c r="Z50" s="162">
        <f>(SUMIFS(Profile!$F$2:$F$17521,Profile!$B$2:$B$17521,$B50,Profile!$C$2:$C$17521,Z$8))*$C$6</f>
        <v>0</v>
      </c>
      <c r="AA50" s="162">
        <f>(SUMIFS(Profile!$F$2:$F$17521,Profile!$B$2:$B$17521,$B50,Profile!$C$2:$C$17521,AA$8))*$C$6</f>
        <v>0</v>
      </c>
      <c r="AB50" s="162">
        <f>(SUMIFS(Profile!$F$2:$F$17521,Profile!$B$2:$B$17521,$B50,Profile!$C$2:$C$17521,AB$8))*$C$6</f>
        <v>0</v>
      </c>
      <c r="AC50" s="162">
        <f>(SUMIFS(Profile!$F$2:$F$17521,Profile!$B$2:$B$17521,$B50,Profile!$C$2:$C$17521,AC$8))*$C$6</f>
        <v>0</v>
      </c>
      <c r="AD50" s="162">
        <f>(SUMIFS(Profile!$F$2:$F$17521,Profile!$B$2:$B$17521,$B50,Profile!$C$2:$C$17521,AD$8))*$C$6</f>
        <v>0</v>
      </c>
      <c r="AE50" s="162">
        <f>(SUMIFS(Profile!$F$2:$F$17521,Profile!$B$2:$B$17521,$B50,Profile!$C$2:$C$17521,AE$8))*$C$6</f>
        <v>0</v>
      </c>
      <c r="AF50" s="162">
        <f>(SUMIFS(Profile!$F$2:$F$17521,Profile!$B$2:$B$17521,$B50,Profile!$C$2:$C$17521,AF$8))*$C$6</f>
        <v>0</v>
      </c>
      <c r="AG50" s="162">
        <f>(SUMIFS(Profile!$F$2:$F$17521,Profile!$B$2:$B$17521,$B50,Profile!$C$2:$C$17521,AG$8))*$C$6</f>
        <v>0</v>
      </c>
      <c r="AH50" s="162">
        <f>(SUMIFS(Profile!$F$2:$F$17521,Profile!$B$2:$B$17521,$B50,Profile!$C$2:$C$17521,AH$8))*$C$6</f>
        <v>0</v>
      </c>
      <c r="AI50" s="162">
        <f>(SUMIFS(Profile!$F$2:$F$17521,Profile!$B$2:$B$17521,$B50,Profile!$C$2:$C$17521,AI$8))*$C$6</f>
        <v>0</v>
      </c>
      <c r="AJ50" s="162">
        <f>(SUMIFS(Profile!$F$2:$F$17521,Profile!$B$2:$B$17521,$B50,Profile!$C$2:$C$17521,AJ$8))*$C$6</f>
        <v>0</v>
      </c>
      <c r="AK50" s="162">
        <f>(SUMIFS(Profile!$F$2:$F$17521,Profile!$B$2:$B$17521,$B50,Profile!$C$2:$C$17521,AK$8))*$C$6</f>
        <v>0</v>
      </c>
      <c r="AL50" s="162">
        <f>(SUMIFS(Profile!$F$2:$F$17521,Profile!$B$2:$B$17521,$B50,Profile!$C$2:$C$17521,AL$8))*$C$6</f>
        <v>0</v>
      </c>
      <c r="AM50" s="162">
        <f>(SUMIFS(Profile!$F$2:$F$17521,Profile!$B$2:$B$17521,$B50,Profile!$C$2:$C$17521,AM$8))*$C$6</f>
        <v>0</v>
      </c>
      <c r="AN50" s="162">
        <f>(SUMIFS(Profile!$F$2:$F$17521,Profile!$B$2:$B$17521,$B50,Profile!$C$2:$C$17521,AN$8))*$C$6</f>
        <v>0</v>
      </c>
      <c r="AO50" s="162">
        <f>(SUMIFS(Profile!$F$2:$F$17521,Profile!$B$2:$B$17521,$B50,Profile!$C$2:$C$17521,AO$8))*$C$6</f>
        <v>0</v>
      </c>
      <c r="AP50" s="162">
        <f>(SUMIFS(Profile!$F$2:$F$17521,Profile!$B$2:$B$17521,$B50,Profile!$C$2:$C$17521,AP$8))*$C$6</f>
        <v>0</v>
      </c>
      <c r="AQ50" s="162">
        <f>(SUMIFS(Profile!$F$2:$F$17521,Profile!$B$2:$B$17521,$B50,Profile!$C$2:$C$17521,AQ$8))*$C$6</f>
        <v>0</v>
      </c>
      <c r="AR50" s="162">
        <f>(SUMIFS(Profile!$F$2:$F$17521,Profile!$B$2:$B$17521,$B50,Profile!$C$2:$C$17521,AR$8))*$C$6</f>
        <v>0</v>
      </c>
      <c r="AS50" s="162">
        <f>(SUMIFS(Profile!$F$2:$F$17521,Profile!$B$2:$B$17521,$B50,Profile!$C$2:$C$17521,AS$8))*$C$6</f>
        <v>0</v>
      </c>
      <c r="AT50" s="162">
        <f>(SUMIFS(Profile!$F$2:$F$17521,Profile!$B$2:$B$17521,$B50,Profile!$C$2:$C$17521,AT$8))*$C$6</f>
        <v>0</v>
      </c>
      <c r="AU50" s="162">
        <f>(SUMIFS(Profile!$F$2:$F$17521,Profile!$B$2:$B$17521,$B50,Profile!$C$2:$C$17521,AU$8))*$C$6</f>
        <v>0</v>
      </c>
      <c r="AV50" s="162">
        <f>(SUMIFS(Profile!$F$2:$F$17521,Profile!$B$2:$B$17521,$B50,Profile!$C$2:$C$17521,AV$8))*$C$6</f>
        <v>0</v>
      </c>
      <c r="AW50" s="162">
        <f>(SUMIFS(Profile!$F$2:$F$17521,Profile!$B$2:$B$17521,$B50,Profile!$C$2:$C$17521,AW$8))*$C$6</f>
        <v>0</v>
      </c>
      <c r="AX50" s="162">
        <f>(SUMIFS(Profile!$F$2:$F$17521,Profile!$B$2:$B$17521,$B50,Profile!$C$2:$C$17521,AX$8))*$C$6</f>
        <v>0</v>
      </c>
      <c r="AY50" s="162">
        <f>(SUMIFS(Profile!$F$2:$F$17521,Profile!$B$2:$B$17521,$B50,Profile!$C$2:$C$17521,AY$8))*$C$6</f>
        <v>0</v>
      </c>
      <c r="AZ50" s="162">
        <f>(SUMIFS(Profile!$F$2:$F$17521,Profile!$B$2:$B$17521,$B50,Profile!$C$2:$C$17521,AZ$8))*$C$6</f>
        <v>0</v>
      </c>
      <c r="BA50" s="162">
        <f t="shared" si="10"/>
        <v>0</v>
      </c>
      <c r="BB50" s="162">
        <f>(SUMIFS(Profile!$E$2:$E$17521,Profile!$B$2:$B$17521,$B50,Profile!$C$2:$C$17521,BB$8))*$C$9</f>
        <v>0</v>
      </c>
      <c r="BC50" s="162">
        <f>(SUMIFS(Profile!$E$2:$E$17521,Profile!$B$2:$B$17521,$B50,Profile!$C$2:$C$17521,BC$8))*$C$9</f>
        <v>0</v>
      </c>
      <c r="BD50" s="162">
        <f>(SUMIFS(Profile!$E$2:$E$17521,Profile!$B$2:$B$17521,$B50,Profile!$C$2:$C$17521,BD$8))*$C$9</f>
        <v>0</v>
      </c>
      <c r="BE50" s="162">
        <f>(SUMIFS(Profile!$E$2:$E$17521,Profile!$B$2:$B$17521,$B50,Profile!$C$2:$C$17521,BE$8))*$C$9</f>
        <v>0</v>
      </c>
      <c r="BF50" s="162">
        <f>(SUMIFS(Profile!$E$2:$E$17521,Profile!$B$2:$B$17521,$B50,Profile!$C$2:$C$17521,BF$8))*$C$9</f>
        <v>0</v>
      </c>
      <c r="BG50" s="162">
        <f>(SUMIFS(Profile!$E$2:$E$17521,Profile!$B$2:$B$17521,$B50,Profile!$C$2:$C$17521,BG$8))*$C$9</f>
        <v>0</v>
      </c>
      <c r="BH50" s="162">
        <f>(SUMIFS(Profile!$E$2:$E$17521,Profile!$B$2:$B$17521,$B50,Profile!$C$2:$C$17521,BH$8))*$C$9</f>
        <v>0</v>
      </c>
      <c r="BI50" s="162">
        <f>(SUMIFS(Profile!$E$2:$E$17521,Profile!$B$2:$B$17521,$B50,Profile!$C$2:$C$17521,BI$8))*$C$9</f>
        <v>0</v>
      </c>
      <c r="BJ50" s="162">
        <f>(SUMIFS(Profile!$E$2:$E$17521,Profile!$B$2:$B$17521,$B50,Profile!$C$2:$C$17521,BJ$8))*$C$9</f>
        <v>0</v>
      </c>
      <c r="BK50" s="162">
        <f>(SUMIFS(Profile!$E$2:$E$17521,Profile!$B$2:$B$17521,$B50,Profile!$C$2:$C$17521,BK$8))*$C$9</f>
        <v>0</v>
      </c>
      <c r="BL50" s="162">
        <f>(SUMIFS(Profile!$E$2:$E$17521,Profile!$B$2:$B$17521,$B50,Profile!$C$2:$C$17521,BL$8))*$C$9</f>
        <v>0</v>
      </c>
      <c r="BM50" s="162">
        <f>(SUMIFS(Profile!$E$2:$E$17521,Profile!$B$2:$B$17521,$B50,Profile!$C$2:$C$17521,BM$8))*$C$9</f>
        <v>0</v>
      </c>
      <c r="BN50" s="162">
        <f>(SUMIFS(Profile!$E$2:$E$17521,Profile!$B$2:$B$17521,$B50,Profile!$C$2:$C$17521,BN$8))*$C$9</f>
        <v>0</v>
      </c>
      <c r="BO50" s="162">
        <f>(SUMIFS(Profile!$E$2:$E$17521,Profile!$B$2:$B$17521,$B50,Profile!$C$2:$C$17521,BO$8))*$C$9</f>
        <v>0</v>
      </c>
      <c r="BP50" s="162">
        <f>(SUMIFS(Profile!$E$2:$E$17521,Profile!$B$2:$B$17521,$B50,Profile!$C$2:$C$17521,BP$8))*$C$9</f>
        <v>0</v>
      </c>
      <c r="BQ50" s="162">
        <f>(SUMIFS(Profile!$E$2:$E$17521,Profile!$B$2:$B$17521,$B50,Profile!$C$2:$C$17521,BQ$8))*$C$9</f>
        <v>0</v>
      </c>
      <c r="BR50" s="162">
        <f>(SUMIFS(Profile!$E$2:$E$17521,Profile!$B$2:$B$17521,$B50,Profile!$C$2:$C$17521,BR$8))*$C$9</f>
        <v>0</v>
      </c>
      <c r="BS50" s="162">
        <f>(SUMIFS(Profile!$E$2:$E$17521,Profile!$B$2:$B$17521,$B50,Profile!$C$2:$C$17521,BS$8))*$C$9</f>
        <v>0</v>
      </c>
      <c r="BT50" s="162">
        <f>(SUMIFS(Profile!$E$2:$E$17521,Profile!$B$2:$B$17521,$B50,Profile!$C$2:$C$17521,BT$8))*$C$9</f>
        <v>0</v>
      </c>
      <c r="BU50" s="162">
        <f>(SUMIFS(Profile!$E$2:$E$17521,Profile!$B$2:$B$17521,$B50,Profile!$C$2:$C$17521,BU$8))*$C$9</f>
        <v>0</v>
      </c>
      <c r="BV50" s="162">
        <f>(SUMIFS(Profile!$E$2:$E$17521,Profile!$B$2:$B$17521,$B50,Profile!$C$2:$C$17521,BV$8))*$C$9</f>
        <v>0</v>
      </c>
      <c r="BW50" s="162">
        <f>(SUMIFS(Profile!$E$2:$E$17521,Profile!$B$2:$B$17521,$B50,Profile!$C$2:$C$17521,BW$8))*$C$9</f>
        <v>0</v>
      </c>
      <c r="BX50" s="162">
        <f>(SUMIFS(Profile!$E$2:$E$17521,Profile!$B$2:$B$17521,$B50,Profile!$C$2:$C$17521,BX$8))*$C$9</f>
        <v>0</v>
      </c>
      <c r="BY50" s="162">
        <f>(SUMIFS(Profile!$E$2:$E$17521,Profile!$B$2:$B$17521,$B50,Profile!$C$2:$C$17521,BY$8))*$C$9</f>
        <v>0</v>
      </c>
      <c r="BZ50" s="162">
        <f>(SUMIFS(Profile!$E$2:$E$17521,Profile!$B$2:$B$17521,$B50,Profile!$C$2:$C$17521,BZ$8))*$C$9</f>
        <v>0</v>
      </c>
      <c r="CA50" s="162">
        <f>(SUMIFS(Profile!$E$2:$E$17521,Profile!$B$2:$B$17521,$B50,Profile!$C$2:$C$17521,CA$8))*$C$9</f>
        <v>0</v>
      </c>
      <c r="CB50" s="162">
        <f>(SUMIFS(Profile!$E$2:$E$17521,Profile!$B$2:$B$17521,$B50,Profile!$C$2:$C$17521,CB$8))*$C$9</f>
        <v>0</v>
      </c>
      <c r="CC50" s="162">
        <f>(SUMIFS(Profile!$E$2:$E$17521,Profile!$B$2:$B$17521,$B50,Profile!$C$2:$C$17521,CC$8))*$C$9</f>
        <v>0</v>
      </c>
      <c r="CD50" s="162">
        <f>(SUMIFS(Profile!$E$2:$E$17521,Profile!$B$2:$B$17521,$B50,Profile!$C$2:$C$17521,CD$8))*$C$9</f>
        <v>0</v>
      </c>
      <c r="CE50" s="162">
        <f>(SUMIFS(Profile!$E$2:$E$17521,Profile!$B$2:$B$17521,$B50,Profile!$C$2:$C$17521,CE$8))*$C$9</f>
        <v>0</v>
      </c>
      <c r="CF50" s="162">
        <f>(SUMIFS(Profile!$E$2:$E$17521,Profile!$B$2:$B$17521,$B50,Profile!$C$2:$C$17521,CF$8))*$C$9</f>
        <v>0</v>
      </c>
      <c r="CG50" s="162">
        <f>(SUMIFS(Profile!$E$2:$E$17521,Profile!$B$2:$B$17521,$B50,Profile!$C$2:$C$17521,CG$8))*$C$9</f>
        <v>0</v>
      </c>
      <c r="CH50" s="162">
        <f>(SUMIFS(Profile!$E$2:$E$17521,Profile!$B$2:$B$17521,$B50,Profile!$C$2:$C$17521,CH$8))*$C$9</f>
        <v>0</v>
      </c>
      <c r="CI50" s="162">
        <f>(SUMIFS(Profile!$E$2:$E$17521,Profile!$B$2:$B$17521,$B50,Profile!$C$2:$C$17521,CI$8))*$C$9</f>
        <v>0</v>
      </c>
      <c r="CJ50" s="162">
        <f>(SUMIFS(Profile!$E$2:$E$17521,Profile!$B$2:$B$17521,$B50,Profile!$C$2:$C$17521,CJ$8))*$C$9</f>
        <v>0</v>
      </c>
      <c r="CK50" s="162">
        <f>(SUMIFS(Profile!$E$2:$E$17521,Profile!$B$2:$B$17521,$B50,Profile!$C$2:$C$17521,CK$8))*$C$9</f>
        <v>0</v>
      </c>
      <c r="CL50" s="162">
        <f>(SUMIFS(Profile!$E$2:$E$17521,Profile!$B$2:$B$17521,$B50,Profile!$C$2:$C$17521,CL$8))*$C$9</f>
        <v>0</v>
      </c>
      <c r="CM50" s="162">
        <f>(SUMIFS(Profile!$E$2:$E$17521,Profile!$B$2:$B$17521,$B50,Profile!$C$2:$C$17521,CM$8))*$C$9</f>
        <v>0</v>
      </c>
      <c r="CN50" s="162">
        <f>(SUMIFS(Profile!$E$2:$E$17521,Profile!$B$2:$B$17521,$B50,Profile!$C$2:$C$17521,CN$8))*$C$9</f>
        <v>0</v>
      </c>
      <c r="CO50" s="162">
        <f>(SUMIFS(Profile!$E$2:$E$17521,Profile!$B$2:$B$17521,$B50,Profile!$C$2:$C$17521,CO$8))*$C$9</f>
        <v>0</v>
      </c>
      <c r="CP50" s="162">
        <f>(SUMIFS(Profile!$E$2:$E$17521,Profile!$B$2:$B$17521,$B50,Profile!$C$2:$C$17521,CP$8))*$C$9</f>
        <v>0</v>
      </c>
      <c r="CQ50" s="162">
        <f>(SUMIFS(Profile!$E$2:$E$17521,Profile!$B$2:$B$17521,$B50,Profile!$C$2:$C$17521,CQ$8))*$C$9</f>
        <v>0</v>
      </c>
      <c r="CR50" s="162">
        <f>(SUMIFS(Profile!$E$2:$E$17521,Profile!$B$2:$B$17521,$B50,Profile!$C$2:$C$17521,CR$8))*$C$9</f>
        <v>0</v>
      </c>
      <c r="CS50" s="162">
        <f>(SUMIFS(Profile!$E$2:$E$17521,Profile!$B$2:$B$17521,$B50,Profile!$C$2:$C$17521,CS$8))*$C$9</f>
        <v>0</v>
      </c>
      <c r="CT50" s="162">
        <f>(SUMIFS(Profile!$E$2:$E$17521,Profile!$B$2:$B$17521,$B50,Profile!$C$2:$C$17521,CT$8))*$C$9</f>
        <v>0</v>
      </c>
      <c r="CU50" s="162">
        <f>(SUMIFS(Profile!$E$2:$E$17521,Profile!$B$2:$B$17521,$B50,Profile!$C$2:$C$17521,CU$8))*$C$9</f>
        <v>0</v>
      </c>
      <c r="CV50" s="162">
        <f>(SUMIFS(Profile!$E$2:$E$17521,Profile!$B$2:$B$17521,$B50,Profile!$C$2:$C$17521,CV$8))*$C$9</f>
        <v>0</v>
      </c>
      <c r="CW50" s="162">
        <f>(SUMIFS(Profile!$E$2:$E$17521,Profile!$B$2:$B$17521,$B50,Profile!$C$2:$C$17521,CW$8))*$C$9</f>
        <v>0</v>
      </c>
      <c r="CX50" s="162">
        <f t="shared" si="11"/>
        <v>0</v>
      </c>
      <c r="CY50" s="162">
        <f t="shared" ref="CY50:ET50" si="211">MAX(BB50-E50,0)</f>
        <v>0</v>
      </c>
      <c r="CZ50" s="162">
        <f t="shared" si="211"/>
        <v>0</v>
      </c>
      <c r="DA50" s="162">
        <f t="shared" si="211"/>
        <v>0</v>
      </c>
      <c r="DB50" s="162">
        <f t="shared" si="211"/>
        <v>0</v>
      </c>
      <c r="DC50" s="162">
        <f t="shared" si="211"/>
        <v>0</v>
      </c>
      <c r="DD50" s="162">
        <f t="shared" si="211"/>
        <v>0</v>
      </c>
      <c r="DE50" s="162">
        <f t="shared" si="211"/>
        <v>0</v>
      </c>
      <c r="DF50" s="162">
        <f t="shared" si="211"/>
        <v>0</v>
      </c>
      <c r="DG50" s="162">
        <f t="shared" si="211"/>
        <v>0</v>
      </c>
      <c r="DH50" s="162">
        <f t="shared" si="211"/>
        <v>0</v>
      </c>
      <c r="DI50" s="162">
        <f t="shared" si="211"/>
        <v>0</v>
      </c>
      <c r="DJ50" s="162">
        <f t="shared" si="211"/>
        <v>0</v>
      </c>
      <c r="DK50" s="162">
        <f t="shared" si="211"/>
        <v>0</v>
      </c>
      <c r="DL50" s="162">
        <f t="shared" si="211"/>
        <v>0</v>
      </c>
      <c r="DM50" s="162">
        <f t="shared" si="211"/>
        <v>0</v>
      </c>
      <c r="DN50" s="162">
        <f t="shared" si="211"/>
        <v>0</v>
      </c>
      <c r="DO50" s="162">
        <f t="shared" si="211"/>
        <v>0</v>
      </c>
      <c r="DP50" s="162">
        <f t="shared" si="211"/>
        <v>0</v>
      </c>
      <c r="DQ50" s="162">
        <f t="shared" si="211"/>
        <v>0</v>
      </c>
      <c r="DR50" s="162">
        <f t="shared" si="211"/>
        <v>0</v>
      </c>
      <c r="DS50" s="162">
        <f t="shared" si="211"/>
        <v>0</v>
      </c>
      <c r="DT50" s="162">
        <f t="shared" si="211"/>
        <v>0</v>
      </c>
      <c r="DU50" s="162">
        <f t="shared" si="211"/>
        <v>0</v>
      </c>
      <c r="DV50" s="162">
        <f t="shared" si="211"/>
        <v>0</v>
      </c>
      <c r="DW50" s="162">
        <f t="shared" si="211"/>
        <v>0</v>
      </c>
      <c r="DX50" s="162">
        <f t="shared" si="211"/>
        <v>0</v>
      </c>
      <c r="DY50" s="162">
        <f t="shared" si="211"/>
        <v>0</v>
      </c>
      <c r="DZ50" s="162">
        <f t="shared" si="211"/>
        <v>0</v>
      </c>
      <c r="EA50" s="162">
        <f t="shared" si="211"/>
        <v>0</v>
      </c>
      <c r="EB50" s="162">
        <f t="shared" si="211"/>
        <v>0</v>
      </c>
      <c r="EC50" s="162">
        <f t="shared" si="211"/>
        <v>0</v>
      </c>
      <c r="ED50" s="162">
        <f t="shared" si="211"/>
        <v>0</v>
      </c>
      <c r="EE50" s="162">
        <f t="shared" si="211"/>
        <v>0</v>
      </c>
      <c r="EF50" s="162">
        <f t="shared" si="211"/>
        <v>0</v>
      </c>
      <c r="EG50" s="162">
        <f t="shared" si="211"/>
        <v>0</v>
      </c>
      <c r="EH50" s="162">
        <f t="shared" si="211"/>
        <v>0</v>
      </c>
      <c r="EI50" s="162">
        <f t="shared" si="211"/>
        <v>0</v>
      </c>
      <c r="EJ50" s="162">
        <f t="shared" si="211"/>
        <v>0</v>
      </c>
      <c r="EK50" s="162">
        <f t="shared" si="211"/>
        <v>0</v>
      </c>
      <c r="EL50" s="162">
        <f t="shared" si="211"/>
        <v>0</v>
      </c>
      <c r="EM50" s="162">
        <f t="shared" si="211"/>
        <v>0</v>
      </c>
      <c r="EN50" s="162">
        <f t="shared" si="211"/>
        <v>0</v>
      </c>
      <c r="EO50" s="162">
        <f t="shared" si="211"/>
        <v>0</v>
      </c>
      <c r="EP50" s="162">
        <f t="shared" si="211"/>
        <v>0</v>
      </c>
      <c r="EQ50" s="162">
        <f t="shared" si="211"/>
        <v>0</v>
      </c>
      <c r="ER50" s="162">
        <f t="shared" si="211"/>
        <v>0</v>
      </c>
      <c r="ES50" s="162">
        <f t="shared" si="211"/>
        <v>0</v>
      </c>
      <c r="ET50" s="162">
        <f t="shared" si="211"/>
        <v>0</v>
      </c>
      <c r="EU50" s="162">
        <f t="shared" si="13"/>
        <v>0</v>
      </c>
      <c r="EV50" s="162">
        <f t="shared" ref="EV50:GQ50" si="212">BB50-CY50</f>
        <v>0</v>
      </c>
      <c r="EW50" s="162">
        <f t="shared" si="212"/>
        <v>0</v>
      </c>
      <c r="EX50" s="162">
        <f t="shared" si="212"/>
        <v>0</v>
      </c>
      <c r="EY50" s="162">
        <f t="shared" si="212"/>
        <v>0</v>
      </c>
      <c r="EZ50" s="162">
        <f t="shared" si="212"/>
        <v>0</v>
      </c>
      <c r="FA50" s="162">
        <f t="shared" si="212"/>
        <v>0</v>
      </c>
      <c r="FB50" s="162">
        <f t="shared" si="212"/>
        <v>0</v>
      </c>
      <c r="FC50" s="162">
        <f t="shared" si="212"/>
        <v>0</v>
      </c>
      <c r="FD50" s="162">
        <f t="shared" si="212"/>
        <v>0</v>
      </c>
      <c r="FE50" s="162">
        <f t="shared" si="212"/>
        <v>0</v>
      </c>
      <c r="FF50" s="162">
        <f t="shared" si="212"/>
        <v>0</v>
      </c>
      <c r="FG50" s="162">
        <f t="shared" si="212"/>
        <v>0</v>
      </c>
      <c r="FH50" s="162">
        <f t="shared" si="212"/>
        <v>0</v>
      </c>
      <c r="FI50" s="162">
        <f t="shared" si="212"/>
        <v>0</v>
      </c>
      <c r="FJ50" s="162">
        <f t="shared" si="212"/>
        <v>0</v>
      </c>
      <c r="FK50" s="162">
        <f t="shared" si="212"/>
        <v>0</v>
      </c>
      <c r="FL50" s="162">
        <f t="shared" si="212"/>
        <v>0</v>
      </c>
      <c r="FM50" s="162">
        <f t="shared" si="212"/>
        <v>0</v>
      </c>
      <c r="FN50" s="162">
        <f t="shared" si="212"/>
        <v>0</v>
      </c>
      <c r="FO50" s="162">
        <f t="shared" si="212"/>
        <v>0</v>
      </c>
      <c r="FP50" s="162">
        <f t="shared" si="212"/>
        <v>0</v>
      </c>
      <c r="FQ50" s="162">
        <f t="shared" si="212"/>
        <v>0</v>
      </c>
      <c r="FR50" s="162">
        <f t="shared" si="212"/>
        <v>0</v>
      </c>
      <c r="FS50" s="162">
        <f t="shared" si="212"/>
        <v>0</v>
      </c>
      <c r="FT50" s="162">
        <f t="shared" si="212"/>
        <v>0</v>
      </c>
      <c r="FU50" s="162">
        <f t="shared" si="212"/>
        <v>0</v>
      </c>
      <c r="FV50" s="162">
        <f t="shared" si="212"/>
        <v>0</v>
      </c>
      <c r="FW50" s="162">
        <f t="shared" si="212"/>
        <v>0</v>
      </c>
      <c r="FX50" s="162">
        <f t="shared" si="212"/>
        <v>0</v>
      </c>
      <c r="FY50" s="162">
        <f t="shared" si="212"/>
        <v>0</v>
      </c>
      <c r="FZ50" s="162">
        <f t="shared" si="212"/>
        <v>0</v>
      </c>
      <c r="GA50" s="162">
        <f t="shared" si="212"/>
        <v>0</v>
      </c>
      <c r="GB50" s="162">
        <f t="shared" si="212"/>
        <v>0</v>
      </c>
      <c r="GC50" s="162">
        <f t="shared" si="212"/>
        <v>0</v>
      </c>
      <c r="GD50" s="162">
        <f t="shared" si="212"/>
        <v>0</v>
      </c>
      <c r="GE50" s="162">
        <f t="shared" si="212"/>
        <v>0</v>
      </c>
      <c r="GF50" s="162">
        <f t="shared" si="212"/>
        <v>0</v>
      </c>
      <c r="GG50" s="162">
        <f t="shared" si="212"/>
        <v>0</v>
      </c>
      <c r="GH50" s="162">
        <f t="shared" si="212"/>
        <v>0</v>
      </c>
      <c r="GI50" s="162">
        <f t="shared" si="212"/>
        <v>0</v>
      </c>
      <c r="GJ50" s="162">
        <f t="shared" si="212"/>
        <v>0</v>
      </c>
      <c r="GK50" s="162">
        <f t="shared" si="212"/>
        <v>0</v>
      </c>
      <c r="GL50" s="162">
        <f t="shared" si="212"/>
        <v>0</v>
      </c>
      <c r="GM50" s="162">
        <f t="shared" si="212"/>
        <v>0</v>
      </c>
      <c r="GN50" s="162">
        <f t="shared" si="212"/>
        <v>0</v>
      </c>
      <c r="GO50" s="162">
        <f t="shared" si="212"/>
        <v>0</v>
      </c>
      <c r="GP50" s="162">
        <f t="shared" si="212"/>
        <v>0</v>
      </c>
      <c r="GQ50" s="162">
        <f t="shared" si="212"/>
        <v>0</v>
      </c>
      <c r="GR50" s="162">
        <f t="shared" si="15"/>
        <v>0</v>
      </c>
      <c r="GS50" s="162">
        <f t="shared" ref="GS50:IN50" si="213">E50-EV50</f>
        <v>0</v>
      </c>
      <c r="GT50" s="162">
        <f t="shared" si="213"/>
        <v>0</v>
      </c>
      <c r="GU50" s="162">
        <f t="shared" si="213"/>
        <v>0</v>
      </c>
      <c r="GV50" s="162">
        <f t="shared" si="213"/>
        <v>0</v>
      </c>
      <c r="GW50" s="162">
        <f t="shared" si="213"/>
        <v>0</v>
      </c>
      <c r="GX50" s="162">
        <f t="shared" si="213"/>
        <v>0</v>
      </c>
      <c r="GY50" s="162">
        <f t="shared" si="213"/>
        <v>0</v>
      </c>
      <c r="GZ50" s="162">
        <f t="shared" si="213"/>
        <v>0</v>
      </c>
      <c r="HA50" s="162">
        <f t="shared" si="213"/>
        <v>0</v>
      </c>
      <c r="HB50" s="162">
        <f t="shared" si="213"/>
        <v>0</v>
      </c>
      <c r="HC50" s="162">
        <f t="shared" si="213"/>
        <v>0</v>
      </c>
      <c r="HD50" s="162">
        <f t="shared" si="213"/>
        <v>0</v>
      </c>
      <c r="HE50" s="162">
        <f t="shared" si="213"/>
        <v>0</v>
      </c>
      <c r="HF50" s="162">
        <f t="shared" si="213"/>
        <v>0</v>
      </c>
      <c r="HG50" s="162">
        <f t="shared" si="213"/>
        <v>0</v>
      </c>
      <c r="HH50" s="162">
        <f t="shared" si="213"/>
        <v>0</v>
      </c>
      <c r="HI50" s="162">
        <f t="shared" si="213"/>
        <v>0</v>
      </c>
      <c r="HJ50" s="162">
        <f t="shared" si="213"/>
        <v>0</v>
      </c>
      <c r="HK50" s="162">
        <f t="shared" si="213"/>
        <v>0</v>
      </c>
      <c r="HL50" s="162">
        <f t="shared" si="213"/>
        <v>0</v>
      </c>
      <c r="HM50" s="162">
        <f t="shared" si="213"/>
        <v>0</v>
      </c>
      <c r="HN50" s="162">
        <f t="shared" si="213"/>
        <v>0</v>
      </c>
      <c r="HO50" s="162">
        <f t="shared" si="213"/>
        <v>0</v>
      </c>
      <c r="HP50" s="162">
        <f t="shared" si="213"/>
        <v>0</v>
      </c>
      <c r="HQ50" s="162">
        <f t="shared" si="213"/>
        <v>0</v>
      </c>
      <c r="HR50" s="162">
        <f t="shared" si="213"/>
        <v>0</v>
      </c>
      <c r="HS50" s="162">
        <f t="shared" si="213"/>
        <v>0</v>
      </c>
      <c r="HT50" s="162">
        <f t="shared" si="213"/>
        <v>0</v>
      </c>
      <c r="HU50" s="162">
        <f t="shared" si="213"/>
        <v>0</v>
      </c>
      <c r="HV50" s="162">
        <f t="shared" si="213"/>
        <v>0</v>
      </c>
      <c r="HW50" s="162">
        <f t="shared" si="213"/>
        <v>0</v>
      </c>
      <c r="HX50" s="162">
        <f t="shared" si="213"/>
        <v>0</v>
      </c>
      <c r="HY50" s="162">
        <f t="shared" si="213"/>
        <v>0</v>
      </c>
      <c r="HZ50" s="162">
        <f t="shared" si="213"/>
        <v>0</v>
      </c>
      <c r="IA50" s="162">
        <f t="shared" si="213"/>
        <v>0</v>
      </c>
      <c r="IB50" s="162">
        <f t="shared" si="213"/>
        <v>0</v>
      </c>
      <c r="IC50" s="162">
        <f t="shared" si="213"/>
        <v>0</v>
      </c>
      <c r="ID50" s="162">
        <f t="shared" si="213"/>
        <v>0</v>
      </c>
      <c r="IE50" s="162">
        <f t="shared" si="213"/>
        <v>0</v>
      </c>
      <c r="IF50" s="162">
        <f t="shared" si="213"/>
        <v>0</v>
      </c>
      <c r="IG50" s="162">
        <f t="shared" si="213"/>
        <v>0</v>
      </c>
      <c r="IH50" s="162">
        <f t="shared" si="213"/>
        <v>0</v>
      </c>
      <c r="II50" s="162">
        <f t="shared" si="213"/>
        <v>0</v>
      </c>
      <c r="IJ50" s="162">
        <f t="shared" si="213"/>
        <v>0</v>
      </c>
      <c r="IK50" s="162">
        <f t="shared" si="213"/>
        <v>0</v>
      </c>
      <c r="IL50" s="162">
        <f t="shared" si="213"/>
        <v>0</v>
      </c>
      <c r="IM50" s="162">
        <f t="shared" si="213"/>
        <v>0</v>
      </c>
      <c r="IN50" s="162">
        <f t="shared" si="213"/>
        <v>0</v>
      </c>
      <c r="IO50" s="162">
        <f t="shared" si="17"/>
        <v>0</v>
      </c>
      <c r="IP50" s="162">
        <f t="shared" si="23"/>
        <v>0</v>
      </c>
      <c r="IQ50" s="162">
        <f t="shared" ref="IQ50:KK50" si="214">MAX((MIN(CZ50+IP50,$IO$7))-GT50,0)</f>
        <v>0</v>
      </c>
      <c r="IR50" s="162">
        <f t="shared" si="214"/>
        <v>0</v>
      </c>
      <c r="IS50" s="162">
        <f t="shared" si="214"/>
        <v>0</v>
      </c>
      <c r="IT50" s="162">
        <f t="shared" si="214"/>
        <v>0</v>
      </c>
      <c r="IU50" s="162">
        <f t="shared" si="214"/>
        <v>0</v>
      </c>
      <c r="IV50" s="162">
        <f t="shared" si="214"/>
        <v>0</v>
      </c>
      <c r="IW50" s="162">
        <f t="shared" si="214"/>
        <v>0</v>
      </c>
      <c r="IX50" s="162">
        <f t="shared" si="214"/>
        <v>0</v>
      </c>
      <c r="IY50" s="162">
        <f t="shared" si="214"/>
        <v>0</v>
      </c>
      <c r="IZ50" s="162">
        <f t="shared" si="214"/>
        <v>0</v>
      </c>
      <c r="JA50" s="162">
        <f t="shared" si="214"/>
        <v>0</v>
      </c>
      <c r="JB50" s="162">
        <f t="shared" si="214"/>
        <v>0</v>
      </c>
      <c r="JC50" s="162">
        <f t="shared" si="214"/>
        <v>0</v>
      </c>
      <c r="JD50" s="162">
        <f t="shared" si="214"/>
        <v>0</v>
      </c>
      <c r="JE50" s="162">
        <f t="shared" si="214"/>
        <v>0</v>
      </c>
      <c r="JF50" s="162">
        <f t="shared" si="214"/>
        <v>0</v>
      </c>
      <c r="JG50" s="162">
        <f t="shared" si="214"/>
        <v>0</v>
      </c>
      <c r="JH50" s="162">
        <f t="shared" si="214"/>
        <v>0</v>
      </c>
      <c r="JI50" s="162">
        <f t="shared" si="214"/>
        <v>0</v>
      </c>
      <c r="JJ50" s="162">
        <f t="shared" si="214"/>
        <v>0</v>
      </c>
      <c r="JK50" s="162">
        <f t="shared" si="214"/>
        <v>0</v>
      </c>
      <c r="JL50" s="162">
        <f t="shared" si="214"/>
        <v>0</v>
      </c>
      <c r="JM50" s="162">
        <f t="shared" si="214"/>
        <v>0</v>
      </c>
      <c r="JN50" s="162">
        <f t="shared" si="214"/>
        <v>0</v>
      </c>
      <c r="JO50" s="162">
        <f t="shared" si="214"/>
        <v>0</v>
      </c>
      <c r="JP50" s="162">
        <f t="shared" si="214"/>
        <v>0</v>
      </c>
      <c r="JQ50" s="162">
        <f t="shared" si="214"/>
        <v>0</v>
      </c>
      <c r="JR50" s="162">
        <f t="shared" si="214"/>
        <v>0</v>
      </c>
      <c r="JS50" s="162">
        <f t="shared" si="214"/>
        <v>0</v>
      </c>
      <c r="JT50" s="162">
        <f t="shared" si="214"/>
        <v>0</v>
      </c>
      <c r="JU50" s="162">
        <f t="shared" si="214"/>
        <v>0</v>
      </c>
      <c r="JV50" s="162">
        <f t="shared" si="214"/>
        <v>0</v>
      </c>
      <c r="JW50" s="162">
        <f t="shared" si="214"/>
        <v>0</v>
      </c>
      <c r="JX50" s="162">
        <f t="shared" si="214"/>
        <v>0</v>
      </c>
      <c r="JY50" s="162">
        <f t="shared" si="214"/>
        <v>0</v>
      </c>
      <c r="JZ50" s="162">
        <f t="shared" si="214"/>
        <v>0</v>
      </c>
      <c r="KA50" s="162">
        <f t="shared" si="214"/>
        <v>0</v>
      </c>
      <c r="KB50" s="162">
        <f t="shared" si="214"/>
        <v>0</v>
      </c>
      <c r="KC50" s="162">
        <f t="shared" si="214"/>
        <v>0</v>
      </c>
      <c r="KD50" s="162">
        <f t="shared" si="214"/>
        <v>0</v>
      </c>
      <c r="KE50" s="162">
        <f t="shared" si="214"/>
        <v>0</v>
      </c>
      <c r="KF50" s="162">
        <f t="shared" si="214"/>
        <v>0</v>
      </c>
      <c r="KG50" s="162">
        <f t="shared" si="214"/>
        <v>0</v>
      </c>
      <c r="KH50" s="162">
        <f t="shared" si="214"/>
        <v>0</v>
      </c>
      <c r="KI50" s="162">
        <f t="shared" si="214"/>
        <v>0</v>
      </c>
      <c r="KJ50" s="162">
        <f t="shared" si="214"/>
        <v>0</v>
      </c>
      <c r="KK50" s="162">
        <f t="shared" si="214"/>
        <v>0</v>
      </c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</row>
    <row r="51" ht="14.25" customHeight="1" spans="1:326" x14ac:dyDescent="0.25">
      <c r="A51" s="1">
        <v>2</v>
      </c>
      <c r="B51" s="1">
        <f t="shared" ref="B51:C51" si="215">B50+1</f>
        <v>41</v>
      </c>
      <c r="C51" s="232">
        <f t="shared" si="215"/>
        <v>43506</v>
      </c>
      <c r="D51" s="162">
        <f t="shared" si="9"/>
        <v>0</v>
      </c>
      <c r="E51" s="162">
        <f>(SUMIFS(Profile!$F$2:$F$17521,Profile!$B$2:$B$17521,$B51,Profile!$C$2:$C$17521,E$8))*$C$6</f>
        <v>0</v>
      </c>
      <c r="F51" s="162">
        <f>(SUMIFS(Profile!$F$2:$F$17521,Profile!$B$2:$B$17521,$B51,Profile!$C$2:$C$17521,F$8))*$C$6</f>
        <v>0</v>
      </c>
      <c r="G51" s="162">
        <f>(SUMIFS(Profile!$F$2:$F$17521,Profile!$B$2:$B$17521,$B51,Profile!$C$2:$C$17521,G$8))*$C$6</f>
        <v>0</v>
      </c>
      <c r="H51" s="162">
        <f>(SUMIFS(Profile!$F$2:$F$17521,Profile!$B$2:$B$17521,$B51,Profile!$C$2:$C$17521,H$8))*$C$6</f>
        <v>0</v>
      </c>
      <c r="I51" s="162">
        <f>(SUMIFS(Profile!$F$2:$F$17521,Profile!$B$2:$B$17521,$B51,Profile!$C$2:$C$17521,I$8))*$C$6</f>
        <v>0</v>
      </c>
      <c r="J51" s="162">
        <f>(SUMIFS(Profile!$F$2:$F$17521,Profile!$B$2:$B$17521,$B51,Profile!$C$2:$C$17521,J$8))*$C$6</f>
        <v>0</v>
      </c>
      <c r="K51" s="162">
        <f>(SUMIFS(Profile!$F$2:$F$17521,Profile!$B$2:$B$17521,$B51,Profile!$C$2:$C$17521,K$8))*$C$6</f>
        <v>0</v>
      </c>
      <c r="L51" s="162">
        <f>(SUMIFS(Profile!$F$2:$F$17521,Profile!$B$2:$B$17521,$B51,Profile!$C$2:$C$17521,L$8))*$C$6</f>
        <v>0</v>
      </c>
      <c r="M51" s="162">
        <f>(SUMIFS(Profile!$F$2:$F$17521,Profile!$B$2:$B$17521,$B51,Profile!$C$2:$C$17521,M$8))*$C$6</f>
        <v>0</v>
      </c>
      <c r="N51" s="162">
        <f>(SUMIFS(Profile!$F$2:$F$17521,Profile!$B$2:$B$17521,$B51,Profile!$C$2:$C$17521,N$8))*$C$6</f>
        <v>0</v>
      </c>
      <c r="O51" s="162">
        <f>(SUMIFS(Profile!$F$2:$F$17521,Profile!$B$2:$B$17521,$B51,Profile!$C$2:$C$17521,O$8))*$C$6</f>
        <v>0</v>
      </c>
      <c r="P51" s="162">
        <f>(SUMIFS(Profile!$F$2:$F$17521,Profile!$B$2:$B$17521,$B51,Profile!$C$2:$C$17521,P$8))*$C$6</f>
        <v>0</v>
      </c>
      <c r="Q51" s="162">
        <f>(SUMIFS(Profile!$F$2:$F$17521,Profile!$B$2:$B$17521,$B51,Profile!$C$2:$C$17521,Q$8))*$C$6</f>
        <v>0</v>
      </c>
      <c r="R51" s="162">
        <f>(SUMIFS(Profile!$F$2:$F$17521,Profile!$B$2:$B$17521,$B51,Profile!$C$2:$C$17521,R$8))*$C$6</f>
        <v>0</v>
      </c>
      <c r="S51" s="162">
        <f>(SUMIFS(Profile!$F$2:$F$17521,Profile!$B$2:$B$17521,$B51,Profile!$C$2:$C$17521,S$8))*$C$6</f>
        <v>0</v>
      </c>
      <c r="T51" s="162">
        <f>(SUMIFS(Profile!$F$2:$F$17521,Profile!$B$2:$B$17521,$B51,Profile!$C$2:$C$17521,T$8))*$C$6</f>
        <v>0</v>
      </c>
      <c r="U51" s="162">
        <f>(SUMIFS(Profile!$F$2:$F$17521,Profile!$B$2:$B$17521,$B51,Profile!$C$2:$C$17521,U$8))*$C$6</f>
        <v>0</v>
      </c>
      <c r="V51" s="162">
        <f>(SUMIFS(Profile!$F$2:$F$17521,Profile!$B$2:$B$17521,$B51,Profile!$C$2:$C$17521,V$8))*$C$6</f>
        <v>0</v>
      </c>
      <c r="W51" s="162">
        <f>(SUMIFS(Profile!$F$2:$F$17521,Profile!$B$2:$B$17521,$B51,Profile!$C$2:$C$17521,W$8))*$C$6</f>
        <v>0</v>
      </c>
      <c r="X51" s="162">
        <f>(SUMIFS(Profile!$F$2:$F$17521,Profile!$B$2:$B$17521,$B51,Profile!$C$2:$C$17521,X$8))*$C$6</f>
        <v>0</v>
      </c>
      <c r="Y51" s="162">
        <f>(SUMIFS(Profile!$F$2:$F$17521,Profile!$B$2:$B$17521,$B51,Profile!$C$2:$C$17521,Y$8))*$C$6</f>
        <v>0</v>
      </c>
      <c r="Z51" s="162">
        <f>(SUMIFS(Profile!$F$2:$F$17521,Profile!$B$2:$B$17521,$B51,Profile!$C$2:$C$17521,Z$8))*$C$6</f>
        <v>0</v>
      </c>
      <c r="AA51" s="162">
        <f>(SUMIFS(Profile!$F$2:$F$17521,Profile!$B$2:$B$17521,$B51,Profile!$C$2:$C$17521,AA$8))*$C$6</f>
        <v>0</v>
      </c>
      <c r="AB51" s="162">
        <f>(SUMIFS(Profile!$F$2:$F$17521,Profile!$B$2:$B$17521,$B51,Profile!$C$2:$C$17521,AB$8))*$C$6</f>
        <v>0</v>
      </c>
      <c r="AC51" s="162">
        <f>(SUMIFS(Profile!$F$2:$F$17521,Profile!$B$2:$B$17521,$B51,Profile!$C$2:$C$17521,AC$8))*$C$6</f>
        <v>0</v>
      </c>
      <c r="AD51" s="162">
        <f>(SUMIFS(Profile!$F$2:$F$17521,Profile!$B$2:$B$17521,$B51,Profile!$C$2:$C$17521,AD$8))*$C$6</f>
        <v>0</v>
      </c>
      <c r="AE51" s="162">
        <f>(SUMIFS(Profile!$F$2:$F$17521,Profile!$B$2:$B$17521,$B51,Profile!$C$2:$C$17521,AE$8))*$C$6</f>
        <v>0</v>
      </c>
      <c r="AF51" s="162">
        <f>(SUMIFS(Profile!$F$2:$F$17521,Profile!$B$2:$B$17521,$B51,Profile!$C$2:$C$17521,AF$8))*$C$6</f>
        <v>0</v>
      </c>
      <c r="AG51" s="162">
        <f>(SUMIFS(Profile!$F$2:$F$17521,Profile!$B$2:$B$17521,$B51,Profile!$C$2:$C$17521,AG$8))*$C$6</f>
        <v>0</v>
      </c>
      <c r="AH51" s="162">
        <f>(SUMIFS(Profile!$F$2:$F$17521,Profile!$B$2:$B$17521,$B51,Profile!$C$2:$C$17521,AH$8))*$C$6</f>
        <v>0</v>
      </c>
      <c r="AI51" s="162">
        <f>(SUMIFS(Profile!$F$2:$F$17521,Profile!$B$2:$B$17521,$B51,Profile!$C$2:$C$17521,AI$8))*$C$6</f>
        <v>0</v>
      </c>
      <c r="AJ51" s="162">
        <f>(SUMIFS(Profile!$F$2:$F$17521,Profile!$B$2:$B$17521,$B51,Profile!$C$2:$C$17521,AJ$8))*$C$6</f>
        <v>0</v>
      </c>
      <c r="AK51" s="162">
        <f>(SUMIFS(Profile!$F$2:$F$17521,Profile!$B$2:$B$17521,$B51,Profile!$C$2:$C$17521,AK$8))*$C$6</f>
        <v>0</v>
      </c>
      <c r="AL51" s="162">
        <f>(SUMIFS(Profile!$F$2:$F$17521,Profile!$B$2:$B$17521,$B51,Profile!$C$2:$C$17521,AL$8))*$C$6</f>
        <v>0</v>
      </c>
      <c r="AM51" s="162">
        <f>(SUMIFS(Profile!$F$2:$F$17521,Profile!$B$2:$B$17521,$B51,Profile!$C$2:$C$17521,AM$8))*$C$6</f>
        <v>0</v>
      </c>
      <c r="AN51" s="162">
        <f>(SUMIFS(Profile!$F$2:$F$17521,Profile!$B$2:$B$17521,$B51,Profile!$C$2:$C$17521,AN$8))*$C$6</f>
        <v>0</v>
      </c>
      <c r="AO51" s="162">
        <f>(SUMIFS(Profile!$F$2:$F$17521,Profile!$B$2:$B$17521,$B51,Profile!$C$2:$C$17521,AO$8))*$C$6</f>
        <v>0</v>
      </c>
      <c r="AP51" s="162">
        <f>(SUMIFS(Profile!$F$2:$F$17521,Profile!$B$2:$B$17521,$B51,Profile!$C$2:$C$17521,AP$8))*$C$6</f>
        <v>0</v>
      </c>
      <c r="AQ51" s="162">
        <f>(SUMIFS(Profile!$F$2:$F$17521,Profile!$B$2:$B$17521,$B51,Profile!$C$2:$C$17521,AQ$8))*$C$6</f>
        <v>0</v>
      </c>
      <c r="AR51" s="162">
        <f>(SUMIFS(Profile!$F$2:$F$17521,Profile!$B$2:$B$17521,$B51,Profile!$C$2:$C$17521,AR$8))*$C$6</f>
        <v>0</v>
      </c>
      <c r="AS51" s="162">
        <f>(SUMIFS(Profile!$F$2:$F$17521,Profile!$B$2:$B$17521,$B51,Profile!$C$2:$C$17521,AS$8))*$C$6</f>
        <v>0</v>
      </c>
      <c r="AT51" s="162">
        <f>(SUMIFS(Profile!$F$2:$F$17521,Profile!$B$2:$B$17521,$B51,Profile!$C$2:$C$17521,AT$8))*$C$6</f>
        <v>0</v>
      </c>
      <c r="AU51" s="162">
        <f>(SUMIFS(Profile!$F$2:$F$17521,Profile!$B$2:$B$17521,$B51,Profile!$C$2:$C$17521,AU$8))*$C$6</f>
        <v>0</v>
      </c>
      <c r="AV51" s="162">
        <f>(SUMIFS(Profile!$F$2:$F$17521,Profile!$B$2:$B$17521,$B51,Profile!$C$2:$C$17521,AV$8))*$C$6</f>
        <v>0</v>
      </c>
      <c r="AW51" s="162">
        <f>(SUMIFS(Profile!$F$2:$F$17521,Profile!$B$2:$B$17521,$B51,Profile!$C$2:$C$17521,AW$8))*$C$6</f>
        <v>0</v>
      </c>
      <c r="AX51" s="162">
        <f>(SUMIFS(Profile!$F$2:$F$17521,Profile!$B$2:$B$17521,$B51,Profile!$C$2:$C$17521,AX$8))*$C$6</f>
        <v>0</v>
      </c>
      <c r="AY51" s="162">
        <f>(SUMIFS(Profile!$F$2:$F$17521,Profile!$B$2:$B$17521,$B51,Profile!$C$2:$C$17521,AY$8))*$C$6</f>
        <v>0</v>
      </c>
      <c r="AZ51" s="162">
        <f>(SUMIFS(Profile!$F$2:$F$17521,Profile!$B$2:$B$17521,$B51,Profile!$C$2:$C$17521,AZ$8))*$C$6</f>
        <v>0</v>
      </c>
      <c r="BA51" s="162">
        <f t="shared" si="10"/>
        <v>0</v>
      </c>
      <c r="BB51" s="162">
        <f>(SUMIFS(Profile!$E$2:$E$17521,Profile!$B$2:$B$17521,$B51,Profile!$C$2:$C$17521,BB$8))*$C$9</f>
        <v>0</v>
      </c>
      <c r="BC51" s="162">
        <f>(SUMIFS(Profile!$E$2:$E$17521,Profile!$B$2:$B$17521,$B51,Profile!$C$2:$C$17521,BC$8))*$C$9</f>
        <v>0</v>
      </c>
      <c r="BD51" s="162">
        <f>(SUMIFS(Profile!$E$2:$E$17521,Profile!$B$2:$B$17521,$B51,Profile!$C$2:$C$17521,BD$8))*$C$9</f>
        <v>0</v>
      </c>
      <c r="BE51" s="162">
        <f>(SUMIFS(Profile!$E$2:$E$17521,Profile!$B$2:$B$17521,$B51,Profile!$C$2:$C$17521,BE$8))*$C$9</f>
        <v>0</v>
      </c>
      <c r="BF51" s="162">
        <f>(SUMIFS(Profile!$E$2:$E$17521,Profile!$B$2:$B$17521,$B51,Profile!$C$2:$C$17521,BF$8))*$C$9</f>
        <v>0</v>
      </c>
      <c r="BG51" s="162">
        <f>(SUMIFS(Profile!$E$2:$E$17521,Profile!$B$2:$B$17521,$B51,Profile!$C$2:$C$17521,BG$8))*$C$9</f>
        <v>0</v>
      </c>
      <c r="BH51" s="162">
        <f>(SUMIFS(Profile!$E$2:$E$17521,Profile!$B$2:$B$17521,$B51,Profile!$C$2:$C$17521,BH$8))*$C$9</f>
        <v>0</v>
      </c>
      <c r="BI51" s="162">
        <f>(SUMIFS(Profile!$E$2:$E$17521,Profile!$B$2:$B$17521,$B51,Profile!$C$2:$C$17521,BI$8))*$C$9</f>
        <v>0</v>
      </c>
      <c r="BJ51" s="162">
        <f>(SUMIFS(Profile!$E$2:$E$17521,Profile!$B$2:$B$17521,$B51,Profile!$C$2:$C$17521,BJ$8))*$C$9</f>
        <v>0</v>
      </c>
      <c r="BK51" s="162">
        <f>(SUMIFS(Profile!$E$2:$E$17521,Profile!$B$2:$B$17521,$B51,Profile!$C$2:$C$17521,BK$8))*$C$9</f>
        <v>0</v>
      </c>
      <c r="BL51" s="162">
        <f>(SUMIFS(Profile!$E$2:$E$17521,Profile!$B$2:$B$17521,$B51,Profile!$C$2:$C$17521,BL$8))*$C$9</f>
        <v>0</v>
      </c>
      <c r="BM51" s="162">
        <f>(SUMIFS(Profile!$E$2:$E$17521,Profile!$B$2:$B$17521,$B51,Profile!$C$2:$C$17521,BM$8))*$C$9</f>
        <v>0</v>
      </c>
      <c r="BN51" s="162">
        <f>(SUMIFS(Profile!$E$2:$E$17521,Profile!$B$2:$B$17521,$B51,Profile!$C$2:$C$17521,BN$8))*$C$9</f>
        <v>0</v>
      </c>
      <c r="BO51" s="162">
        <f>(SUMIFS(Profile!$E$2:$E$17521,Profile!$B$2:$B$17521,$B51,Profile!$C$2:$C$17521,BO$8))*$C$9</f>
        <v>0</v>
      </c>
      <c r="BP51" s="162">
        <f>(SUMIFS(Profile!$E$2:$E$17521,Profile!$B$2:$B$17521,$B51,Profile!$C$2:$C$17521,BP$8))*$C$9</f>
        <v>0</v>
      </c>
      <c r="BQ51" s="162">
        <f>(SUMIFS(Profile!$E$2:$E$17521,Profile!$B$2:$B$17521,$B51,Profile!$C$2:$C$17521,BQ$8))*$C$9</f>
        <v>0</v>
      </c>
      <c r="BR51" s="162">
        <f>(SUMIFS(Profile!$E$2:$E$17521,Profile!$B$2:$B$17521,$B51,Profile!$C$2:$C$17521,BR$8))*$C$9</f>
        <v>0</v>
      </c>
      <c r="BS51" s="162">
        <f>(SUMIFS(Profile!$E$2:$E$17521,Profile!$B$2:$B$17521,$B51,Profile!$C$2:$C$17521,BS$8))*$C$9</f>
        <v>0</v>
      </c>
      <c r="BT51" s="162">
        <f>(SUMIFS(Profile!$E$2:$E$17521,Profile!$B$2:$B$17521,$B51,Profile!$C$2:$C$17521,BT$8))*$C$9</f>
        <v>0</v>
      </c>
      <c r="BU51" s="162">
        <f>(SUMIFS(Profile!$E$2:$E$17521,Profile!$B$2:$B$17521,$B51,Profile!$C$2:$C$17521,BU$8))*$C$9</f>
        <v>0</v>
      </c>
      <c r="BV51" s="162">
        <f>(SUMIFS(Profile!$E$2:$E$17521,Profile!$B$2:$B$17521,$B51,Profile!$C$2:$C$17521,BV$8))*$C$9</f>
        <v>0</v>
      </c>
      <c r="BW51" s="162">
        <f>(SUMIFS(Profile!$E$2:$E$17521,Profile!$B$2:$B$17521,$B51,Profile!$C$2:$C$17521,BW$8))*$C$9</f>
        <v>0</v>
      </c>
      <c r="BX51" s="162">
        <f>(SUMIFS(Profile!$E$2:$E$17521,Profile!$B$2:$B$17521,$B51,Profile!$C$2:$C$17521,BX$8))*$C$9</f>
        <v>0</v>
      </c>
      <c r="BY51" s="162">
        <f>(SUMIFS(Profile!$E$2:$E$17521,Profile!$B$2:$B$17521,$B51,Profile!$C$2:$C$17521,BY$8))*$C$9</f>
        <v>0</v>
      </c>
      <c r="BZ51" s="162">
        <f>(SUMIFS(Profile!$E$2:$E$17521,Profile!$B$2:$B$17521,$B51,Profile!$C$2:$C$17521,BZ$8))*$C$9</f>
        <v>0</v>
      </c>
      <c r="CA51" s="162">
        <f>(SUMIFS(Profile!$E$2:$E$17521,Profile!$B$2:$B$17521,$B51,Profile!$C$2:$C$17521,CA$8))*$C$9</f>
        <v>0</v>
      </c>
      <c r="CB51" s="162">
        <f>(SUMIFS(Profile!$E$2:$E$17521,Profile!$B$2:$B$17521,$B51,Profile!$C$2:$C$17521,CB$8))*$C$9</f>
        <v>0</v>
      </c>
      <c r="CC51" s="162">
        <f>(SUMIFS(Profile!$E$2:$E$17521,Profile!$B$2:$B$17521,$B51,Profile!$C$2:$C$17521,CC$8))*$C$9</f>
        <v>0</v>
      </c>
      <c r="CD51" s="162">
        <f>(SUMIFS(Profile!$E$2:$E$17521,Profile!$B$2:$B$17521,$B51,Profile!$C$2:$C$17521,CD$8))*$C$9</f>
        <v>0</v>
      </c>
      <c r="CE51" s="162">
        <f>(SUMIFS(Profile!$E$2:$E$17521,Profile!$B$2:$B$17521,$B51,Profile!$C$2:$C$17521,CE$8))*$C$9</f>
        <v>0</v>
      </c>
      <c r="CF51" s="162">
        <f>(SUMIFS(Profile!$E$2:$E$17521,Profile!$B$2:$B$17521,$B51,Profile!$C$2:$C$17521,CF$8))*$C$9</f>
        <v>0</v>
      </c>
      <c r="CG51" s="162">
        <f>(SUMIFS(Profile!$E$2:$E$17521,Profile!$B$2:$B$17521,$B51,Profile!$C$2:$C$17521,CG$8))*$C$9</f>
        <v>0</v>
      </c>
      <c r="CH51" s="162">
        <f>(SUMIFS(Profile!$E$2:$E$17521,Profile!$B$2:$B$17521,$B51,Profile!$C$2:$C$17521,CH$8))*$C$9</f>
        <v>0</v>
      </c>
      <c r="CI51" s="162">
        <f>(SUMIFS(Profile!$E$2:$E$17521,Profile!$B$2:$B$17521,$B51,Profile!$C$2:$C$17521,CI$8))*$C$9</f>
        <v>0</v>
      </c>
      <c r="CJ51" s="162">
        <f>(SUMIFS(Profile!$E$2:$E$17521,Profile!$B$2:$B$17521,$B51,Profile!$C$2:$C$17521,CJ$8))*$C$9</f>
        <v>0</v>
      </c>
      <c r="CK51" s="162">
        <f>(SUMIFS(Profile!$E$2:$E$17521,Profile!$B$2:$B$17521,$B51,Profile!$C$2:$C$17521,CK$8))*$C$9</f>
        <v>0</v>
      </c>
      <c r="CL51" s="162">
        <f>(SUMIFS(Profile!$E$2:$E$17521,Profile!$B$2:$B$17521,$B51,Profile!$C$2:$C$17521,CL$8))*$C$9</f>
        <v>0</v>
      </c>
      <c r="CM51" s="162">
        <f>(SUMIFS(Profile!$E$2:$E$17521,Profile!$B$2:$B$17521,$B51,Profile!$C$2:$C$17521,CM$8))*$C$9</f>
        <v>0</v>
      </c>
      <c r="CN51" s="162">
        <f>(SUMIFS(Profile!$E$2:$E$17521,Profile!$B$2:$B$17521,$B51,Profile!$C$2:$C$17521,CN$8))*$C$9</f>
        <v>0</v>
      </c>
      <c r="CO51" s="162">
        <f>(SUMIFS(Profile!$E$2:$E$17521,Profile!$B$2:$B$17521,$B51,Profile!$C$2:$C$17521,CO$8))*$C$9</f>
        <v>0</v>
      </c>
      <c r="CP51" s="162">
        <f>(SUMIFS(Profile!$E$2:$E$17521,Profile!$B$2:$B$17521,$B51,Profile!$C$2:$C$17521,CP$8))*$C$9</f>
        <v>0</v>
      </c>
      <c r="CQ51" s="162">
        <f>(SUMIFS(Profile!$E$2:$E$17521,Profile!$B$2:$B$17521,$B51,Profile!$C$2:$C$17521,CQ$8))*$C$9</f>
        <v>0</v>
      </c>
      <c r="CR51" s="162">
        <f>(SUMIFS(Profile!$E$2:$E$17521,Profile!$B$2:$B$17521,$B51,Profile!$C$2:$C$17521,CR$8))*$C$9</f>
        <v>0</v>
      </c>
      <c r="CS51" s="162">
        <f>(SUMIFS(Profile!$E$2:$E$17521,Profile!$B$2:$B$17521,$B51,Profile!$C$2:$C$17521,CS$8))*$C$9</f>
        <v>0</v>
      </c>
      <c r="CT51" s="162">
        <f>(SUMIFS(Profile!$E$2:$E$17521,Profile!$B$2:$B$17521,$B51,Profile!$C$2:$C$17521,CT$8))*$C$9</f>
        <v>0</v>
      </c>
      <c r="CU51" s="162">
        <f>(SUMIFS(Profile!$E$2:$E$17521,Profile!$B$2:$B$17521,$B51,Profile!$C$2:$C$17521,CU$8))*$C$9</f>
        <v>0</v>
      </c>
      <c r="CV51" s="162">
        <f>(SUMIFS(Profile!$E$2:$E$17521,Profile!$B$2:$B$17521,$B51,Profile!$C$2:$C$17521,CV$8))*$C$9</f>
        <v>0</v>
      </c>
      <c r="CW51" s="162">
        <f>(SUMIFS(Profile!$E$2:$E$17521,Profile!$B$2:$B$17521,$B51,Profile!$C$2:$C$17521,CW$8))*$C$9</f>
        <v>0</v>
      </c>
      <c r="CX51" s="162">
        <f t="shared" si="11"/>
        <v>0</v>
      </c>
      <c r="CY51" s="162">
        <f t="shared" ref="CY51:ET51" si="216">MAX(BB51-E51,0)</f>
        <v>0</v>
      </c>
      <c r="CZ51" s="162">
        <f t="shared" si="216"/>
        <v>0</v>
      </c>
      <c r="DA51" s="162">
        <f t="shared" si="216"/>
        <v>0</v>
      </c>
      <c r="DB51" s="162">
        <f t="shared" si="216"/>
        <v>0</v>
      </c>
      <c r="DC51" s="162">
        <f t="shared" si="216"/>
        <v>0</v>
      </c>
      <c r="DD51" s="162">
        <f t="shared" si="216"/>
        <v>0</v>
      </c>
      <c r="DE51" s="162">
        <f t="shared" si="216"/>
        <v>0</v>
      </c>
      <c r="DF51" s="162">
        <f t="shared" si="216"/>
        <v>0</v>
      </c>
      <c r="DG51" s="162">
        <f t="shared" si="216"/>
        <v>0</v>
      </c>
      <c r="DH51" s="162">
        <f t="shared" si="216"/>
        <v>0</v>
      </c>
      <c r="DI51" s="162">
        <f t="shared" si="216"/>
        <v>0</v>
      </c>
      <c r="DJ51" s="162">
        <f t="shared" si="216"/>
        <v>0</v>
      </c>
      <c r="DK51" s="162">
        <f t="shared" si="216"/>
        <v>0</v>
      </c>
      <c r="DL51" s="162">
        <f t="shared" si="216"/>
        <v>0</v>
      </c>
      <c r="DM51" s="162">
        <f t="shared" si="216"/>
        <v>0</v>
      </c>
      <c r="DN51" s="162">
        <f t="shared" si="216"/>
        <v>0</v>
      </c>
      <c r="DO51" s="162">
        <f t="shared" si="216"/>
        <v>0</v>
      </c>
      <c r="DP51" s="162">
        <f t="shared" si="216"/>
        <v>0</v>
      </c>
      <c r="DQ51" s="162">
        <f t="shared" si="216"/>
        <v>0</v>
      </c>
      <c r="DR51" s="162">
        <f t="shared" si="216"/>
        <v>0</v>
      </c>
      <c r="DS51" s="162">
        <f t="shared" si="216"/>
        <v>0</v>
      </c>
      <c r="DT51" s="162">
        <f t="shared" si="216"/>
        <v>0</v>
      </c>
      <c r="DU51" s="162">
        <f t="shared" si="216"/>
        <v>0</v>
      </c>
      <c r="DV51" s="162">
        <f t="shared" si="216"/>
        <v>0</v>
      </c>
      <c r="DW51" s="162">
        <f t="shared" si="216"/>
        <v>0</v>
      </c>
      <c r="DX51" s="162">
        <f t="shared" si="216"/>
        <v>0</v>
      </c>
      <c r="DY51" s="162">
        <f t="shared" si="216"/>
        <v>0</v>
      </c>
      <c r="DZ51" s="162">
        <f t="shared" si="216"/>
        <v>0</v>
      </c>
      <c r="EA51" s="162">
        <f t="shared" si="216"/>
        <v>0</v>
      </c>
      <c r="EB51" s="162">
        <f t="shared" si="216"/>
        <v>0</v>
      </c>
      <c r="EC51" s="162">
        <f t="shared" si="216"/>
        <v>0</v>
      </c>
      <c r="ED51" s="162">
        <f t="shared" si="216"/>
        <v>0</v>
      </c>
      <c r="EE51" s="162">
        <f t="shared" si="216"/>
        <v>0</v>
      </c>
      <c r="EF51" s="162">
        <f t="shared" si="216"/>
        <v>0</v>
      </c>
      <c r="EG51" s="162">
        <f t="shared" si="216"/>
        <v>0</v>
      </c>
      <c r="EH51" s="162">
        <f t="shared" si="216"/>
        <v>0</v>
      </c>
      <c r="EI51" s="162">
        <f t="shared" si="216"/>
        <v>0</v>
      </c>
      <c r="EJ51" s="162">
        <f t="shared" si="216"/>
        <v>0</v>
      </c>
      <c r="EK51" s="162">
        <f t="shared" si="216"/>
        <v>0</v>
      </c>
      <c r="EL51" s="162">
        <f t="shared" si="216"/>
        <v>0</v>
      </c>
      <c r="EM51" s="162">
        <f t="shared" si="216"/>
        <v>0</v>
      </c>
      <c r="EN51" s="162">
        <f t="shared" si="216"/>
        <v>0</v>
      </c>
      <c r="EO51" s="162">
        <f t="shared" si="216"/>
        <v>0</v>
      </c>
      <c r="EP51" s="162">
        <f t="shared" si="216"/>
        <v>0</v>
      </c>
      <c r="EQ51" s="162">
        <f t="shared" si="216"/>
        <v>0</v>
      </c>
      <c r="ER51" s="162">
        <f t="shared" si="216"/>
        <v>0</v>
      </c>
      <c r="ES51" s="162">
        <f t="shared" si="216"/>
        <v>0</v>
      </c>
      <c r="ET51" s="162">
        <f t="shared" si="216"/>
        <v>0</v>
      </c>
      <c r="EU51" s="162">
        <f t="shared" si="13"/>
        <v>0</v>
      </c>
      <c r="EV51" s="162">
        <f t="shared" ref="EV51:GQ51" si="217">BB51-CY51</f>
        <v>0</v>
      </c>
      <c r="EW51" s="162">
        <f t="shared" si="217"/>
        <v>0</v>
      </c>
      <c r="EX51" s="162">
        <f t="shared" si="217"/>
        <v>0</v>
      </c>
      <c r="EY51" s="162">
        <f t="shared" si="217"/>
        <v>0</v>
      </c>
      <c r="EZ51" s="162">
        <f t="shared" si="217"/>
        <v>0</v>
      </c>
      <c r="FA51" s="162">
        <f t="shared" si="217"/>
        <v>0</v>
      </c>
      <c r="FB51" s="162">
        <f t="shared" si="217"/>
        <v>0</v>
      </c>
      <c r="FC51" s="162">
        <f t="shared" si="217"/>
        <v>0</v>
      </c>
      <c r="FD51" s="162">
        <f t="shared" si="217"/>
        <v>0</v>
      </c>
      <c r="FE51" s="162">
        <f t="shared" si="217"/>
        <v>0</v>
      </c>
      <c r="FF51" s="162">
        <f t="shared" si="217"/>
        <v>0</v>
      </c>
      <c r="FG51" s="162">
        <f t="shared" si="217"/>
        <v>0</v>
      </c>
      <c r="FH51" s="162">
        <f t="shared" si="217"/>
        <v>0</v>
      </c>
      <c r="FI51" s="162">
        <f t="shared" si="217"/>
        <v>0</v>
      </c>
      <c r="FJ51" s="162">
        <f t="shared" si="217"/>
        <v>0</v>
      </c>
      <c r="FK51" s="162">
        <f t="shared" si="217"/>
        <v>0</v>
      </c>
      <c r="FL51" s="162">
        <f t="shared" si="217"/>
        <v>0</v>
      </c>
      <c r="FM51" s="162">
        <f t="shared" si="217"/>
        <v>0</v>
      </c>
      <c r="FN51" s="162">
        <f t="shared" si="217"/>
        <v>0</v>
      </c>
      <c r="FO51" s="162">
        <f t="shared" si="217"/>
        <v>0</v>
      </c>
      <c r="FP51" s="162">
        <f t="shared" si="217"/>
        <v>0</v>
      </c>
      <c r="FQ51" s="162">
        <f t="shared" si="217"/>
        <v>0</v>
      </c>
      <c r="FR51" s="162">
        <f t="shared" si="217"/>
        <v>0</v>
      </c>
      <c r="FS51" s="162">
        <f t="shared" si="217"/>
        <v>0</v>
      </c>
      <c r="FT51" s="162">
        <f t="shared" si="217"/>
        <v>0</v>
      </c>
      <c r="FU51" s="162">
        <f t="shared" si="217"/>
        <v>0</v>
      </c>
      <c r="FV51" s="162">
        <f t="shared" si="217"/>
        <v>0</v>
      </c>
      <c r="FW51" s="162">
        <f t="shared" si="217"/>
        <v>0</v>
      </c>
      <c r="FX51" s="162">
        <f t="shared" si="217"/>
        <v>0</v>
      </c>
      <c r="FY51" s="162">
        <f t="shared" si="217"/>
        <v>0</v>
      </c>
      <c r="FZ51" s="162">
        <f t="shared" si="217"/>
        <v>0</v>
      </c>
      <c r="GA51" s="162">
        <f t="shared" si="217"/>
        <v>0</v>
      </c>
      <c r="GB51" s="162">
        <f t="shared" si="217"/>
        <v>0</v>
      </c>
      <c r="GC51" s="162">
        <f t="shared" si="217"/>
        <v>0</v>
      </c>
      <c r="GD51" s="162">
        <f t="shared" si="217"/>
        <v>0</v>
      </c>
      <c r="GE51" s="162">
        <f t="shared" si="217"/>
        <v>0</v>
      </c>
      <c r="GF51" s="162">
        <f t="shared" si="217"/>
        <v>0</v>
      </c>
      <c r="GG51" s="162">
        <f t="shared" si="217"/>
        <v>0</v>
      </c>
      <c r="GH51" s="162">
        <f t="shared" si="217"/>
        <v>0</v>
      </c>
      <c r="GI51" s="162">
        <f t="shared" si="217"/>
        <v>0</v>
      </c>
      <c r="GJ51" s="162">
        <f t="shared" si="217"/>
        <v>0</v>
      </c>
      <c r="GK51" s="162">
        <f t="shared" si="217"/>
        <v>0</v>
      </c>
      <c r="GL51" s="162">
        <f t="shared" si="217"/>
        <v>0</v>
      </c>
      <c r="GM51" s="162">
        <f t="shared" si="217"/>
        <v>0</v>
      </c>
      <c r="GN51" s="162">
        <f t="shared" si="217"/>
        <v>0</v>
      </c>
      <c r="GO51" s="162">
        <f t="shared" si="217"/>
        <v>0</v>
      </c>
      <c r="GP51" s="162">
        <f t="shared" si="217"/>
        <v>0</v>
      </c>
      <c r="GQ51" s="162">
        <f t="shared" si="217"/>
        <v>0</v>
      </c>
      <c r="GR51" s="162">
        <f t="shared" si="15"/>
        <v>0</v>
      </c>
      <c r="GS51" s="162">
        <f t="shared" ref="GS51:IN51" si="218">E51-EV51</f>
        <v>0</v>
      </c>
      <c r="GT51" s="162">
        <f t="shared" si="218"/>
        <v>0</v>
      </c>
      <c r="GU51" s="162">
        <f t="shared" si="218"/>
        <v>0</v>
      </c>
      <c r="GV51" s="162">
        <f t="shared" si="218"/>
        <v>0</v>
      </c>
      <c r="GW51" s="162">
        <f t="shared" si="218"/>
        <v>0</v>
      </c>
      <c r="GX51" s="162">
        <f t="shared" si="218"/>
        <v>0</v>
      </c>
      <c r="GY51" s="162">
        <f t="shared" si="218"/>
        <v>0</v>
      </c>
      <c r="GZ51" s="162">
        <f t="shared" si="218"/>
        <v>0</v>
      </c>
      <c r="HA51" s="162">
        <f t="shared" si="218"/>
        <v>0</v>
      </c>
      <c r="HB51" s="162">
        <f t="shared" si="218"/>
        <v>0</v>
      </c>
      <c r="HC51" s="162">
        <f t="shared" si="218"/>
        <v>0</v>
      </c>
      <c r="HD51" s="162">
        <f t="shared" si="218"/>
        <v>0</v>
      </c>
      <c r="HE51" s="162">
        <f t="shared" si="218"/>
        <v>0</v>
      </c>
      <c r="HF51" s="162">
        <f t="shared" si="218"/>
        <v>0</v>
      </c>
      <c r="HG51" s="162">
        <f t="shared" si="218"/>
        <v>0</v>
      </c>
      <c r="HH51" s="162">
        <f t="shared" si="218"/>
        <v>0</v>
      </c>
      <c r="HI51" s="162">
        <f t="shared" si="218"/>
        <v>0</v>
      </c>
      <c r="HJ51" s="162">
        <f t="shared" si="218"/>
        <v>0</v>
      </c>
      <c r="HK51" s="162">
        <f t="shared" si="218"/>
        <v>0</v>
      </c>
      <c r="HL51" s="162">
        <f t="shared" si="218"/>
        <v>0</v>
      </c>
      <c r="HM51" s="162">
        <f t="shared" si="218"/>
        <v>0</v>
      </c>
      <c r="HN51" s="162">
        <f t="shared" si="218"/>
        <v>0</v>
      </c>
      <c r="HO51" s="162">
        <f t="shared" si="218"/>
        <v>0</v>
      </c>
      <c r="HP51" s="162">
        <f t="shared" si="218"/>
        <v>0</v>
      </c>
      <c r="HQ51" s="162">
        <f t="shared" si="218"/>
        <v>0</v>
      </c>
      <c r="HR51" s="162">
        <f t="shared" si="218"/>
        <v>0</v>
      </c>
      <c r="HS51" s="162">
        <f t="shared" si="218"/>
        <v>0</v>
      </c>
      <c r="HT51" s="162">
        <f t="shared" si="218"/>
        <v>0</v>
      </c>
      <c r="HU51" s="162">
        <f t="shared" si="218"/>
        <v>0</v>
      </c>
      <c r="HV51" s="162">
        <f t="shared" si="218"/>
        <v>0</v>
      </c>
      <c r="HW51" s="162">
        <f t="shared" si="218"/>
        <v>0</v>
      </c>
      <c r="HX51" s="162">
        <f t="shared" si="218"/>
        <v>0</v>
      </c>
      <c r="HY51" s="162">
        <f t="shared" si="218"/>
        <v>0</v>
      </c>
      <c r="HZ51" s="162">
        <f t="shared" si="218"/>
        <v>0</v>
      </c>
      <c r="IA51" s="162">
        <f t="shared" si="218"/>
        <v>0</v>
      </c>
      <c r="IB51" s="162">
        <f t="shared" si="218"/>
        <v>0</v>
      </c>
      <c r="IC51" s="162">
        <f t="shared" si="218"/>
        <v>0</v>
      </c>
      <c r="ID51" s="162">
        <f t="shared" si="218"/>
        <v>0</v>
      </c>
      <c r="IE51" s="162">
        <f t="shared" si="218"/>
        <v>0</v>
      </c>
      <c r="IF51" s="162">
        <f t="shared" si="218"/>
        <v>0</v>
      </c>
      <c r="IG51" s="162">
        <f t="shared" si="218"/>
        <v>0</v>
      </c>
      <c r="IH51" s="162">
        <f t="shared" si="218"/>
        <v>0</v>
      </c>
      <c r="II51" s="162">
        <f t="shared" si="218"/>
        <v>0</v>
      </c>
      <c r="IJ51" s="162">
        <f t="shared" si="218"/>
        <v>0</v>
      </c>
      <c r="IK51" s="162">
        <f t="shared" si="218"/>
        <v>0</v>
      </c>
      <c r="IL51" s="162">
        <f t="shared" si="218"/>
        <v>0</v>
      </c>
      <c r="IM51" s="162">
        <f t="shared" si="218"/>
        <v>0</v>
      </c>
      <c r="IN51" s="162">
        <f t="shared" si="218"/>
        <v>0</v>
      </c>
      <c r="IO51" s="162">
        <f t="shared" si="17"/>
        <v>0</v>
      </c>
      <c r="IP51" s="162">
        <f t="shared" si="23"/>
        <v>0</v>
      </c>
      <c r="IQ51" s="162">
        <f t="shared" ref="IQ51:KK51" si="219">MAX((MIN(CZ51+IP51,$IO$7))-GT51,0)</f>
        <v>0</v>
      </c>
      <c r="IR51" s="162">
        <f t="shared" si="219"/>
        <v>0</v>
      </c>
      <c r="IS51" s="162">
        <f t="shared" si="219"/>
        <v>0</v>
      </c>
      <c r="IT51" s="162">
        <f t="shared" si="219"/>
        <v>0</v>
      </c>
      <c r="IU51" s="162">
        <f t="shared" si="219"/>
        <v>0</v>
      </c>
      <c r="IV51" s="162">
        <f t="shared" si="219"/>
        <v>0</v>
      </c>
      <c r="IW51" s="162">
        <f t="shared" si="219"/>
        <v>0</v>
      </c>
      <c r="IX51" s="162">
        <f t="shared" si="219"/>
        <v>0</v>
      </c>
      <c r="IY51" s="162">
        <f t="shared" si="219"/>
        <v>0</v>
      </c>
      <c r="IZ51" s="162">
        <f t="shared" si="219"/>
        <v>0</v>
      </c>
      <c r="JA51" s="162">
        <f t="shared" si="219"/>
        <v>0</v>
      </c>
      <c r="JB51" s="162">
        <f t="shared" si="219"/>
        <v>0</v>
      </c>
      <c r="JC51" s="162">
        <f t="shared" si="219"/>
        <v>0</v>
      </c>
      <c r="JD51" s="162">
        <f t="shared" si="219"/>
        <v>0</v>
      </c>
      <c r="JE51" s="162">
        <f t="shared" si="219"/>
        <v>0</v>
      </c>
      <c r="JF51" s="162">
        <f t="shared" si="219"/>
        <v>0</v>
      </c>
      <c r="JG51" s="162">
        <f t="shared" si="219"/>
        <v>0</v>
      </c>
      <c r="JH51" s="162">
        <f t="shared" si="219"/>
        <v>0</v>
      </c>
      <c r="JI51" s="162">
        <f t="shared" si="219"/>
        <v>0</v>
      </c>
      <c r="JJ51" s="162">
        <f t="shared" si="219"/>
        <v>0</v>
      </c>
      <c r="JK51" s="162">
        <f t="shared" si="219"/>
        <v>0</v>
      </c>
      <c r="JL51" s="162">
        <f t="shared" si="219"/>
        <v>0</v>
      </c>
      <c r="JM51" s="162">
        <f t="shared" si="219"/>
        <v>0</v>
      </c>
      <c r="JN51" s="162">
        <f t="shared" si="219"/>
        <v>0</v>
      </c>
      <c r="JO51" s="162">
        <f t="shared" si="219"/>
        <v>0</v>
      </c>
      <c r="JP51" s="162">
        <f t="shared" si="219"/>
        <v>0</v>
      </c>
      <c r="JQ51" s="162">
        <f t="shared" si="219"/>
        <v>0</v>
      </c>
      <c r="JR51" s="162">
        <f t="shared" si="219"/>
        <v>0</v>
      </c>
      <c r="JS51" s="162">
        <f t="shared" si="219"/>
        <v>0</v>
      </c>
      <c r="JT51" s="162">
        <f t="shared" si="219"/>
        <v>0</v>
      </c>
      <c r="JU51" s="162">
        <f t="shared" si="219"/>
        <v>0</v>
      </c>
      <c r="JV51" s="162">
        <f t="shared" si="219"/>
        <v>0</v>
      </c>
      <c r="JW51" s="162">
        <f t="shared" si="219"/>
        <v>0</v>
      </c>
      <c r="JX51" s="162">
        <f t="shared" si="219"/>
        <v>0</v>
      </c>
      <c r="JY51" s="162">
        <f t="shared" si="219"/>
        <v>0</v>
      </c>
      <c r="JZ51" s="162">
        <f t="shared" si="219"/>
        <v>0</v>
      </c>
      <c r="KA51" s="162">
        <f t="shared" si="219"/>
        <v>0</v>
      </c>
      <c r="KB51" s="162">
        <f t="shared" si="219"/>
        <v>0</v>
      </c>
      <c r="KC51" s="162">
        <f t="shared" si="219"/>
        <v>0</v>
      </c>
      <c r="KD51" s="162">
        <f t="shared" si="219"/>
        <v>0</v>
      </c>
      <c r="KE51" s="162">
        <f t="shared" si="219"/>
        <v>0</v>
      </c>
      <c r="KF51" s="162">
        <f t="shared" si="219"/>
        <v>0</v>
      </c>
      <c r="KG51" s="162">
        <f t="shared" si="219"/>
        <v>0</v>
      </c>
      <c r="KH51" s="162">
        <f t="shared" si="219"/>
        <v>0</v>
      </c>
      <c r="KI51" s="162">
        <f t="shared" si="219"/>
        <v>0</v>
      </c>
      <c r="KJ51" s="162">
        <f t="shared" si="219"/>
        <v>0</v>
      </c>
      <c r="KK51" s="162">
        <f t="shared" si="219"/>
        <v>0</v>
      </c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</row>
    <row r="52" ht="14.25" customHeight="1" spans="1:326" x14ac:dyDescent="0.25">
      <c r="A52" s="1">
        <v>2</v>
      </c>
      <c r="B52" s="1">
        <f t="shared" ref="B52:C52" si="220">B51+1</f>
        <v>42</v>
      </c>
      <c r="C52" s="232">
        <f t="shared" si="220"/>
        <v>43507</v>
      </c>
      <c r="D52" s="162">
        <f t="shared" si="9"/>
        <v>0</v>
      </c>
      <c r="E52" s="162">
        <f>(SUMIFS(Profile!$F$2:$F$17521,Profile!$B$2:$B$17521,$B52,Profile!$C$2:$C$17521,E$8))*$C$6</f>
        <v>0</v>
      </c>
      <c r="F52" s="162">
        <f>(SUMIFS(Profile!$F$2:$F$17521,Profile!$B$2:$B$17521,$B52,Profile!$C$2:$C$17521,F$8))*$C$6</f>
        <v>0</v>
      </c>
      <c r="G52" s="162">
        <f>(SUMIFS(Profile!$F$2:$F$17521,Profile!$B$2:$B$17521,$B52,Profile!$C$2:$C$17521,G$8))*$C$6</f>
        <v>0</v>
      </c>
      <c r="H52" s="162">
        <f>(SUMIFS(Profile!$F$2:$F$17521,Profile!$B$2:$B$17521,$B52,Profile!$C$2:$C$17521,H$8))*$C$6</f>
        <v>0</v>
      </c>
      <c r="I52" s="162">
        <f>(SUMIFS(Profile!$F$2:$F$17521,Profile!$B$2:$B$17521,$B52,Profile!$C$2:$C$17521,I$8))*$C$6</f>
        <v>0</v>
      </c>
      <c r="J52" s="162">
        <f>(SUMIFS(Profile!$F$2:$F$17521,Profile!$B$2:$B$17521,$B52,Profile!$C$2:$C$17521,J$8))*$C$6</f>
        <v>0</v>
      </c>
      <c r="K52" s="162">
        <f>(SUMIFS(Profile!$F$2:$F$17521,Profile!$B$2:$B$17521,$B52,Profile!$C$2:$C$17521,K$8))*$C$6</f>
        <v>0</v>
      </c>
      <c r="L52" s="162">
        <f>(SUMIFS(Profile!$F$2:$F$17521,Profile!$B$2:$B$17521,$B52,Profile!$C$2:$C$17521,L$8))*$C$6</f>
        <v>0</v>
      </c>
      <c r="M52" s="162">
        <f>(SUMIFS(Profile!$F$2:$F$17521,Profile!$B$2:$B$17521,$B52,Profile!$C$2:$C$17521,M$8))*$C$6</f>
        <v>0</v>
      </c>
      <c r="N52" s="162">
        <f>(SUMIFS(Profile!$F$2:$F$17521,Profile!$B$2:$B$17521,$B52,Profile!$C$2:$C$17521,N$8))*$C$6</f>
        <v>0</v>
      </c>
      <c r="O52" s="162">
        <f>(SUMIFS(Profile!$F$2:$F$17521,Profile!$B$2:$B$17521,$B52,Profile!$C$2:$C$17521,O$8))*$C$6</f>
        <v>0</v>
      </c>
      <c r="P52" s="162">
        <f>(SUMIFS(Profile!$F$2:$F$17521,Profile!$B$2:$B$17521,$B52,Profile!$C$2:$C$17521,P$8))*$C$6</f>
        <v>0</v>
      </c>
      <c r="Q52" s="162">
        <f>(SUMIFS(Profile!$F$2:$F$17521,Profile!$B$2:$B$17521,$B52,Profile!$C$2:$C$17521,Q$8))*$C$6</f>
        <v>0</v>
      </c>
      <c r="R52" s="162">
        <f>(SUMIFS(Profile!$F$2:$F$17521,Profile!$B$2:$B$17521,$B52,Profile!$C$2:$C$17521,R$8))*$C$6</f>
        <v>0</v>
      </c>
      <c r="S52" s="162">
        <f>(SUMIFS(Profile!$F$2:$F$17521,Profile!$B$2:$B$17521,$B52,Profile!$C$2:$C$17521,S$8))*$C$6</f>
        <v>0</v>
      </c>
      <c r="T52" s="162">
        <f>(SUMIFS(Profile!$F$2:$F$17521,Profile!$B$2:$B$17521,$B52,Profile!$C$2:$C$17521,T$8))*$C$6</f>
        <v>0</v>
      </c>
      <c r="U52" s="162">
        <f>(SUMIFS(Profile!$F$2:$F$17521,Profile!$B$2:$B$17521,$B52,Profile!$C$2:$C$17521,U$8))*$C$6</f>
        <v>0</v>
      </c>
      <c r="V52" s="162">
        <f>(SUMIFS(Profile!$F$2:$F$17521,Profile!$B$2:$B$17521,$B52,Profile!$C$2:$C$17521,V$8))*$C$6</f>
        <v>0</v>
      </c>
      <c r="W52" s="162">
        <f>(SUMIFS(Profile!$F$2:$F$17521,Profile!$B$2:$B$17521,$B52,Profile!$C$2:$C$17521,W$8))*$C$6</f>
        <v>0</v>
      </c>
      <c r="X52" s="162">
        <f>(SUMIFS(Profile!$F$2:$F$17521,Profile!$B$2:$B$17521,$B52,Profile!$C$2:$C$17521,X$8))*$C$6</f>
        <v>0</v>
      </c>
      <c r="Y52" s="162">
        <f>(SUMIFS(Profile!$F$2:$F$17521,Profile!$B$2:$B$17521,$B52,Profile!$C$2:$C$17521,Y$8))*$C$6</f>
        <v>0</v>
      </c>
      <c r="Z52" s="162">
        <f>(SUMIFS(Profile!$F$2:$F$17521,Profile!$B$2:$B$17521,$B52,Profile!$C$2:$C$17521,Z$8))*$C$6</f>
        <v>0</v>
      </c>
      <c r="AA52" s="162">
        <f>(SUMIFS(Profile!$F$2:$F$17521,Profile!$B$2:$B$17521,$B52,Profile!$C$2:$C$17521,AA$8))*$C$6</f>
        <v>0</v>
      </c>
      <c r="AB52" s="162">
        <f>(SUMIFS(Profile!$F$2:$F$17521,Profile!$B$2:$B$17521,$B52,Profile!$C$2:$C$17521,AB$8))*$C$6</f>
        <v>0</v>
      </c>
      <c r="AC52" s="162">
        <f>(SUMIFS(Profile!$F$2:$F$17521,Profile!$B$2:$B$17521,$B52,Profile!$C$2:$C$17521,AC$8))*$C$6</f>
        <v>0</v>
      </c>
      <c r="AD52" s="162">
        <f>(SUMIFS(Profile!$F$2:$F$17521,Profile!$B$2:$B$17521,$B52,Profile!$C$2:$C$17521,AD$8))*$C$6</f>
        <v>0</v>
      </c>
      <c r="AE52" s="162">
        <f>(SUMIFS(Profile!$F$2:$F$17521,Profile!$B$2:$B$17521,$B52,Profile!$C$2:$C$17521,AE$8))*$C$6</f>
        <v>0</v>
      </c>
      <c r="AF52" s="162">
        <f>(SUMIFS(Profile!$F$2:$F$17521,Profile!$B$2:$B$17521,$B52,Profile!$C$2:$C$17521,AF$8))*$C$6</f>
        <v>0</v>
      </c>
      <c r="AG52" s="162">
        <f>(SUMIFS(Profile!$F$2:$F$17521,Profile!$B$2:$B$17521,$B52,Profile!$C$2:$C$17521,AG$8))*$C$6</f>
        <v>0</v>
      </c>
      <c r="AH52" s="162">
        <f>(SUMIFS(Profile!$F$2:$F$17521,Profile!$B$2:$B$17521,$B52,Profile!$C$2:$C$17521,AH$8))*$C$6</f>
        <v>0</v>
      </c>
      <c r="AI52" s="162">
        <f>(SUMIFS(Profile!$F$2:$F$17521,Profile!$B$2:$B$17521,$B52,Profile!$C$2:$C$17521,AI$8))*$C$6</f>
        <v>0</v>
      </c>
      <c r="AJ52" s="162">
        <f>(SUMIFS(Profile!$F$2:$F$17521,Profile!$B$2:$B$17521,$B52,Profile!$C$2:$C$17521,AJ$8))*$C$6</f>
        <v>0</v>
      </c>
      <c r="AK52" s="162">
        <f>(SUMIFS(Profile!$F$2:$F$17521,Profile!$B$2:$B$17521,$B52,Profile!$C$2:$C$17521,AK$8))*$C$6</f>
        <v>0</v>
      </c>
      <c r="AL52" s="162">
        <f>(SUMIFS(Profile!$F$2:$F$17521,Profile!$B$2:$B$17521,$B52,Profile!$C$2:$C$17521,AL$8))*$C$6</f>
        <v>0</v>
      </c>
      <c r="AM52" s="162">
        <f>(SUMIFS(Profile!$F$2:$F$17521,Profile!$B$2:$B$17521,$B52,Profile!$C$2:$C$17521,AM$8))*$C$6</f>
        <v>0</v>
      </c>
      <c r="AN52" s="162">
        <f>(SUMIFS(Profile!$F$2:$F$17521,Profile!$B$2:$B$17521,$B52,Profile!$C$2:$C$17521,AN$8))*$C$6</f>
        <v>0</v>
      </c>
      <c r="AO52" s="162">
        <f>(SUMIFS(Profile!$F$2:$F$17521,Profile!$B$2:$B$17521,$B52,Profile!$C$2:$C$17521,AO$8))*$C$6</f>
        <v>0</v>
      </c>
      <c r="AP52" s="162">
        <f>(SUMIFS(Profile!$F$2:$F$17521,Profile!$B$2:$B$17521,$B52,Profile!$C$2:$C$17521,AP$8))*$C$6</f>
        <v>0</v>
      </c>
      <c r="AQ52" s="162">
        <f>(SUMIFS(Profile!$F$2:$F$17521,Profile!$B$2:$B$17521,$B52,Profile!$C$2:$C$17521,AQ$8))*$C$6</f>
        <v>0</v>
      </c>
      <c r="AR52" s="162">
        <f>(SUMIFS(Profile!$F$2:$F$17521,Profile!$B$2:$B$17521,$B52,Profile!$C$2:$C$17521,AR$8))*$C$6</f>
        <v>0</v>
      </c>
      <c r="AS52" s="162">
        <f>(SUMIFS(Profile!$F$2:$F$17521,Profile!$B$2:$B$17521,$B52,Profile!$C$2:$C$17521,AS$8))*$C$6</f>
        <v>0</v>
      </c>
      <c r="AT52" s="162">
        <f>(SUMIFS(Profile!$F$2:$F$17521,Profile!$B$2:$B$17521,$B52,Profile!$C$2:$C$17521,AT$8))*$C$6</f>
        <v>0</v>
      </c>
      <c r="AU52" s="162">
        <f>(SUMIFS(Profile!$F$2:$F$17521,Profile!$B$2:$B$17521,$B52,Profile!$C$2:$C$17521,AU$8))*$C$6</f>
        <v>0</v>
      </c>
      <c r="AV52" s="162">
        <f>(SUMIFS(Profile!$F$2:$F$17521,Profile!$B$2:$B$17521,$B52,Profile!$C$2:$C$17521,AV$8))*$C$6</f>
        <v>0</v>
      </c>
      <c r="AW52" s="162">
        <f>(SUMIFS(Profile!$F$2:$F$17521,Profile!$B$2:$B$17521,$B52,Profile!$C$2:$C$17521,AW$8))*$C$6</f>
        <v>0</v>
      </c>
      <c r="AX52" s="162">
        <f>(SUMIFS(Profile!$F$2:$F$17521,Profile!$B$2:$B$17521,$B52,Profile!$C$2:$C$17521,AX$8))*$C$6</f>
        <v>0</v>
      </c>
      <c r="AY52" s="162">
        <f>(SUMIFS(Profile!$F$2:$F$17521,Profile!$B$2:$B$17521,$B52,Profile!$C$2:$C$17521,AY$8))*$C$6</f>
        <v>0</v>
      </c>
      <c r="AZ52" s="162">
        <f>(SUMIFS(Profile!$F$2:$F$17521,Profile!$B$2:$B$17521,$B52,Profile!$C$2:$C$17521,AZ$8))*$C$6</f>
        <v>0</v>
      </c>
      <c r="BA52" s="162">
        <f t="shared" si="10"/>
        <v>0</v>
      </c>
      <c r="BB52" s="162">
        <f>(SUMIFS(Profile!$E$2:$E$17521,Profile!$B$2:$B$17521,$B52,Profile!$C$2:$C$17521,BB$8))*$C$9</f>
        <v>0</v>
      </c>
      <c r="BC52" s="162">
        <f>(SUMIFS(Profile!$E$2:$E$17521,Profile!$B$2:$B$17521,$B52,Profile!$C$2:$C$17521,BC$8))*$C$9</f>
        <v>0</v>
      </c>
      <c r="BD52" s="162">
        <f>(SUMIFS(Profile!$E$2:$E$17521,Profile!$B$2:$B$17521,$B52,Profile!$C$2:$C$17521,BD$8))*$C$9</f>
        <v>0</v>
      </c>
      <c r="BE52" s="162">
        <f>(SUMIFS(Profile!$E$2:$E$17521,Profile!$B$2:$B$17521,$B52,Profile!$C$2:$C$17521,BE$8))*$C$9</f>
        <v>0</v>
      </c>
      <c r="BF52" s="162">
        <f>(SUMIFS(Profile!$E$2:$E$17521,Profile!$B$2:$B$17521,$B52,Profile!$C$2:$C$17521,BF$8))*$C$9</f>
        <v>0</v>
      </c>
      <c r="BG52" s="162">
        <f>(SUMIFS(Profile!$E$2:$E$17521,Profile!$B$2:$B$17521,$B52,Profile!$C$2:$C$17521,BG$8))*$C$9</f>
        <v>0</v>
      </c>
      <c r="BH52" s="162">
        <f>(SUMIFS(Profile!$E$2:$E$17521,Profile!$B$2:$B$17521,$B52,Profile!$C$2:$C$17521,BH$8))*$C$9</f>
        <v>0</v>
      </c>
      <c r="BI52" s="162">
        <f>(SUMIFS(Profile!$E$2:$E$17521,Profile!$B$2:$B$17521,$B52,Profile!$C$2:$C$17521,BI$8))*$C$9</f>
        <v>0</v>
      </c>
      <c r="BJ52" s="162">
        <f>(SUMIFS(Profile!$E$2:$E$17521,Profile!$B$2:$B$17521,$B52,Profile!$C$2:$C$17521,BJ$8))*$C$9</f>
        <v>0</v>
      </c>
      <c r="BK52" s="162">
        <f>(SUMIFS(Profile!$E$2:$E$17521,Profile!$B$2:$B$17521,$B52,Profile!$C$2:$C$17521,BK$8))*$C$9</f>
        <v>0</v>
      </c>
      <c r="BL52" s="162">
        <f>(SUMIFS(Profile!$E$2:$E$17521,Profile!$B$2:$B$17521,$B52,Profile!$C$2:$C$17521,BL$8))*$C$9</f>
        <v>0</v>
      </c>
      <c r="BM52" s="162">
        <f>(SUMIFS(Profile!$E$2:$E$17521,Profile!$B$2:$B$17521,$B52,Profile!$C$2:$C$17521,BM$8))*$C$9</f>
        <v>0</v>
      </c>
      <c r="BN52" s="162">
        <f>(SUMIFS(Profile!$E$2:$E$17521,Profile!$B$2:$B$17521,$B52,Profile!$C$2:$C$17521,BN$8))*$C$9</f>
        <v>0</v>
      </c>
      <c r="BO52" s="162">
        <f>(SUMIFS(Profile!$E$2:$E$17521,Profile!$B$2:$B$17521,$B52,Profile!$C$2:$C$17521,BO$8))*$C$9</f>
        <v>0</v>
      </c>
      <c r="BP52" s="162">
        <f>(SUMIFS(Profile!$E$2:$E$17521,Profile!$B$2:$B$17521,$B52,Profile!$C$2:$C$17521,BP$8))*$C$9</f>
        <v>0</v>
      </c>
      <c r="BQ52" s="162">
        <f>(SUMIFS(Profile!$E$2:$E$17521,Profile!$B$2:$B$17521,$B52,Profile!$C$2:$C$17521,BQ$8))*$C$9</f>
        <v>0</v>
      </c>
      <c r="BR52" s="162">
        <f>(SUMIFS(Profile!$E$2:$E$17521,Profile!$B$2:$B$17521,$B52,Profile!$C$2:$C$17521,BR$8))*$C$9</f>
        <v>0</v>
      </c>
      <c r="BS52" s="162">
        <f>(SUMIFS(Profile!$E$2:$E$17521,Profile!$B$2:$B$17521,$B52,Profile!$C$2:$C$17521,BS$8))*$C$9</f>
        <v>0</v>
      </c>
      <c r="BT52" s="162">
        <f>(SUMIFS(Profile!$E$2:$E$17521,Profile!$B$2:$B$17521,$B52,Profile!$C$2:$C$17521,BT$8))*$C$9</f>
        <v>0</v>
      </c>
      <c r="BU52" s="162">
        <f>(SUMIFS(Profile!$E$2:$E$17521,Profile!$B$2:$B$17521,$B52,Profile!$C$2:$C$17521,BU$8))*$C$9</f>
        <v>0</v>
      </c>
      <c r="BV52" s="162">
        <f>(SUMIFS(Profile!$E$2:$E$17521,Profile!$B$2:$B$17521,$B52,Profile!$C$2:$C$17521,BV$8))*$C$9</f>
        <v>0</v>
      </c>
      <c r="BW52" s="162">
        <f>(SUMIFS(Profile!$E$2:$E$17521,Profile!$B$2:$B$17521,$B52,Profile!$C$2:$C$17521,BW$8))*$C$9</f>
        <v>0</v>
      </c>
      <c r="BX52" s="162">
        <f>(SUMIFS(Profile!$E$2:$E$17521,Profile!$B$2:$B$17521,$B52,Profile!$C$2:$C$17521,BX$8))*$C$9</f>
        <v>0</v>
      </c>
      <c r="BY52" s="162">
        <f>(SUMIFS(Profile!$E$2:$E$17521,Profile!$B$2:$B$17521,$B52,Profile!$C$2:$C$17521,BY$8))*$C$9</f>
        <v>0</v>
      </c>
      <c r="BZ52" s="162">
        <f>(SUMIFS(Profile!$E$2:$E$17521,Profile!$B$2:$B$17521,$B52,Profile!$C$2:$C$17521,BZ$8))*$C$9</f>
        <v>0</v>
      </c>
      <c r="CA52" s="162">
        <f>(SUMIFS(Profile!$E$2:$E$17521,Profile!$B$2:$B$17521,$B52,Profile!$C$2:$C$17521,CA$8))*$C$9</f>
        <v>0</v>
      </c>
      <c r="CB52" s="162">
        <f>(SUMIFS(Profile!$E$2:$E$17521,Profile!$B$2:$B$17521,$B52,Profile!$C$2:$C$17521,CB$8))*$C$9</f>
        <v>0</v>
      </c>
      <c r="CC52" s="162">
        <f>(SUMIFS(Profile!$E$2:$E$17521,Profile!$B$2:$B$17521,$B52,Profile!$C$2:$C$17521,CC$8))*$C$9</f>
        <v>0</v>
      </c>
      <c r="CD52" s="162">
        <f>(SUMIFS(Profile!$E$2:$E$17521,Profile!$B$2:$B$17521,$B52,Profile!$C$2:$C$17521,CD$8))*$C$9</f>
        <v>0</v>
      </c>
      <c r="CE52" s="162">
        <f>(SUMIFS(Profile!$E$2:$E$17521,Profile!$B$2:$B$17521,$B52,Profile!$C$2:$C$17521,CE$8))*$C$9</f>
        <v>0</v>
      </c>
      <c r="CF52" s="162">
        <f>(SUMIFS(Profile!$E$2:$E$17521,Profile!$B$2:$B$17521,$B52,Profile!$C$2:$C$17521,CF$8))*$C$9</f>
        <v>0</v>
      </c>
      <c r="CG52" s="162">
        <f>(SUMIFS(Profile!$E$2:$E$17521,Profile!$B$2:$B$17521,$B52,Profile!$C$2:$C$17521,CG$8))*$C$9</f>
        <v>0</v>
      </c>
      <c r="CH52" s="162">
        <f>(SUMIFS(Profile!$E$2:$E$17521,Profile!$B$2:$B$17521,$B52,Profile!$C$2:$C$17521,CH$8))*$C$9</f>
        <v>0</v>
      </c>
      <c r="CI52" s="162">
        <f>(SUMIFS(Profile!$E$2:$E$17521,Profile!$B$2:$B$17521,$B52,Profile!$C$2:$C$17521,CI$8))*$C$9</f>
        <v>0</v>
      </c>
      <c r="CJ52" s="162">
        <f>(SUMIFS(Profile!$E$2:$E$17521,Profile!$B$2:$B$17521,$B52,Profile!$C$2:$C$17521,CJ$8))*$C$9</f>
        <v>0</v>
      </c>
      <c r="CK52" s="162">
        <f>(SUMIFS(Profile!$E$2:$E$17521,Profile!$B$2:$B$17521,$B52,Profile!$C$2:$C$17521,CK$8))*$C$9</f>
        <v>0</v>
      </c>
      <c r="CL52" s="162">
        <f>(SUMIFS(Profile!$E$2:$E$17521,Profile!$B$2:$B$17521,$B52,Profile!$C$2:$C$17521,CL$8))*$C$9</f>
        <v>0</v>
      </c>
      <c r="CM52" s="162">
        <f>(SUMIFS(Profile!$E$2:$E$17521,Profile!$B$2:$B$17521,$B52,Profile!$C$2:$C$17521,CM$8))*$C$9</f>
        <v>0</v>
      </c>
      <c r="CN52" s="162">
        <f>(SUMIFS(Profile!$E$2:$E$17521,Profile!$B$2:$B$17521,$B52,Profile!$C$2:$C$17521,CN$8))*$C$9</f>
        <v>0</v>
      </c>
      <c r="CO52" s="162">
        <f>(SUMIFS(Profile!$E$2:$E$17521,Profile!$B$2:$B$17521,$B52,Profile!$C$2:$C$17521,CO$8))*$C$9</f>
        <v>0</v>
      </c>
      <c r="CP52" s="162">
        <f>(SUMIFS(Profile!$E$2:$E$17521,Profile!$B$2:$B$17521,$B52,Profile!$C$2:$C$17521,CP$8))*$C$9</f>
        <v>0</v>
      </c>
      <c r="CQ52" s="162">
        <f>(SUMIFS(Profile!$E$2:$E$17521,Profile!$B$2:$B$17521,$B52,Profile!$C$2:$C$17521,CQ$8))*$C$9</f>
        <v>0</v>
      </c>
      <c r="CR52" s="162">
        <f>(SUMIFS(Profile!$E$2:$E$17521,Profile!$B$2:$B$17521,$B52,Profile!$C$2:$C$17521,CR$8))*$C$9</f>
        <v>0</v>
      </c>
      <c r="CS52" s="162">
        <f>(SUMIFS(Profile!$E$2:$E$17521,Profile!$B$2:$B$17521,$B52,Profile!$C$2:$C$17521,CS$8))*$C$9</f>
        <v>0</v>
      </c>
      <c r="CT52" s="162">
        <f>(SUMIFS(Profile!$E$2:$E$17521,Profile!$B$2:$B$17521,$B52,Profile!$C$2:$C$17521,CT$8))*$C$9</f>
        <v>0</v>
      </c>
      <c r="CU52" s="162">
        <f>(SUMIFS(Profile!$E$2:$E$17521,Profile!$B$2:$B$17521,$B52,Profile!$C$2:$C$17521,CU$8))*$C$9</f>
        <v>0</v>
      </c>
      <c r="CV52" s="162">
        <f>(SUMIFS(Profile!$E$2:$E$17521,Profile!$B$2:$B$17521,$B52,Profile!$C$2:$C$17521,CV$8))*$C$9</f>
        <v>0</v>
      </c>
      <c r="CW52" s="162">
        <f>(SUMIFS(Profile!$E$2:$E$17521,Profile!$B$2:$B$17521,$B52,Profile!$C$2:$C$17521,CW$8))*$C$9</f>
        <v>0</v>
      </c>
      <c r="CX52" s="162">
        <f t="shared" si="11"/>
        <v>0</v>
      </c>
      <c r="CY52" s="162">
        <f t="shared" ref="CY52:ET52" si="221">MAX(BB52-E52,0)</f>
        <v>0</v>
      </c>
      <c r="CZ52" s="162">
        <f t="shared" si="221"/>
        <v>0</v>
      </c>
      <c r="DA52" s="162">
        <f t="shared" si="221"/>
        <v>0</v>
      </c>
      <c r="DB52" s="162">
        <f t="shared" si="221"/>
        <v>0</v>
      </c>
      <c r="DC52" s="162">
        <f t="shared" si="221"/>
        <v>0</v>
      </c>
      <c r="DD52" s="162">
        <f t="shared" si="221"/>
        <v>0</v>
      </c>
      <c r="DE52" s="162">
        <f t="shared" si="221"/>
        <v>0</v>
      </c>
      <c r="DF52" s="162">
        <f t="shared" si="221"/>
        <v>0</v>
      </c>
      <c r="DG52" s="162">
        <f t="shared" si="221"/>
        <v>0</v>
      </c>
      <c r="DH52" s="162">
        <f t="shared" si="221"/>
        <v>0</v>
      </c>
      <c r="DI52" s="162">
        <f t="shared" si="221"/>
        <v>0</v>
      </c>
      <c r="DJ52" s="162">
        <f t="shared" si="221"/>
        <v>0</v>
      </c>
      <c r="DK52" s="162">
        <f t="shared" si="221"/>
        <v>0</v>
      </c>
      <c r="DL52" s="162">
        <f t="shared" si="221"/>
        <v>0</v>
      </c>
      <c r="DM52" s="162">
        <f t="shared" si="221"/>
        <v>0</v>
      </c>
      <c r="DN52" s="162">
        <f t="shared" si="221"/>
        <v>0</v>
      </c>
      <c r="DO52" s="162">
        <f t="shared" si="221"/>
        <v>0</v>
      </c>
      <c r="DP52" s="162">
        <f t="shared" si="221"/>
        <v>0</v>
      </c>
      <c r="DQ52" s="162">
        <f t="shared" si="221"/>
        <v>0</v>
      </c>
      <c r="DR52" s="162">
        <f t="shared" si="221"/>
        <v>0</v>
      </c>
      <c r="DS52" s="162">
        <f t="shared" si="221"/>
        <v>0</v>
      </c>
      <c r="DT52" s="162">
        <f t="shared" si="221"/>
        <v>0</v>
      </c>
      <c r="DU52" s="162">
        <f t="shared" si="221"/>
        <v>0</v>
      </c>
      <c r="DV52" s="162">
        <f t="shared" si="221"/>
        <v>0</v>
      </c>
      <c r="DW52" s="162">
        <f t="shared" si="221"/>
        <v>0</v>
      </c>
      <c r="DX52" s="162">
        <f t="shared" si="221"/>
        <v>0</v>
      </c>
      <c r="DY52" s="162">
        <f t="shared" si="221"/>
        <v>0</v>
      </c>
      <c r="DZ52" s="162">
        <f t="shared" si="221"/>
        <v>0</v>
      </c>
      <c r="EA52" s="162">
        <f t="shared" si="221"/>
        <v>0</v>
      </c>
      <c r="EB52" s="162">
        <f t="shared" si="221"/>
        <v>0</v>
      </c>
      <c r="EC52" s="162">
        <f t="shared" si="221"/>
        <v>0</v>
      </c>
      <c r="ED52" s="162">
        <f t="shared" si="221"/>
        <v>0</v>
      </c>
      <c r="EE52" s="162">
        <f t="shared" si="221"/>
        <v>0</v>
      </c>
      <c r="EF52" s="162">
        <f t="shared" si="221"/>
        <v>0</v>
      </c>
      <c r="EG52" s="162">
        <f t="shared" si="221"/>
        <v>0</v>
      </c>
      <c r="EH52" s="162">
        <f t="shared" si="221"/>
        <v>0</v>
      </c>
      <c r="EI52" s="162">
        <f t="shared" si="221"/>
        <v>0</v>
      </c>
      <c r="EJ52" s="162">
        <f t="shared" si="221"/>
        <v>0</v>
      </c>
      <c r="EK52" s="162">
        <f t="shared" si="221"/>
        <v>0</v>
      </c>
      <c r="EL52" s="162">
        <f t="shared" si="221"/>
        <v>0</v>
      </c>
      <c r="EM52" s="162">
        <f t="shared" si="221"/>
        <v>0</v>
      </c>
      <c r="EN52" s="162">
        <f t="shared" si="221"/>
        <v>0</v>
      </c>
      <c r="EO52" s="162">
        <f t="shared" si="221"/>
        <v>0</v>
      </c>
      <c r="EP52" s="162">
        <f t="shared" si="221"/>
        <v>0</v>
      </c>
      <c r="EQ52" s="162">
        <f t="shared" si="221"/>
        <v>0</v>
      </c>
      <c r="ER52" s="162">
        <f t="shared" si="221"/>
        <v>0</v>
      </c>
      <c r="ES52" s="162">
        <f t="shared" si="221"/>
        <v>0</v>
      </c>
      <c r="ET52" s="162">
        <f t="shared" si="221"/>
        <v>0</v>
      </c>
      <c r="EU52" s="162">
        <f t="shared" si="13"/>
        <v>0</v>
      </c>
      <c r="EV52" s="162">
        <f t="shared" ref="EV52:GQ52" si="222">BB52-CY52</f>
        <v>0</v>
      </c>
      <c r="EW52" s="162">
        <f t="shared" si="222"/>
        <v>0</v>
      </c>
      <c r="EX52" s="162">
        <f t="shared" si="222"/>
        <v>0</v>
      </c>
      <c r="EY52" s="162">
        <f t="shared" si="222"/>
        <v>0</v>
      </c>
      <c r="EZ52" s="162">
        <f t="shared" si="222"/>
        <v>0</v>
      </c>
      <c r="FA52" s="162">
        <f t="shared" si="222"/>
        <v>0</v>
      </c>
      <c r="FB52" s="162">
        <f t="shared" si="222"/>
        <v>0</v>
      </c>
      <c r="FC52" s="162">
        <f t="shared" si="222"/>
        <v>0</v>
      </c>
      <c r="FD52" s="162">
        <f t="shared" si="222"/>
        <v>0</v>
      </c>
      <c r="FE52" s="162">
        <f t="shared" si="222"/>
        <v>0</v>
      </c>
      <c r="FF52" s="162">
        <f t="shared" si="222"/>
        <v>0</v>
      </c>
      <c r="FG52" s="162">
        <f t="shared" si="222"/>
        <v>0</v>
      </c>
      <c r="FH52" s="162">
        <f t="shared" si="222"/>
        <v>0</v>
      </c>
      <c r="FI52" s="162">
        <f t="shared" si="222"/>
        <v>0</v>
      </c>
      <c r="FJ52" s="162">
        <f t="shared" si="222"/>
        <v>0</v>
      </c>
      <c r="FK52" s="162">
        <f t="shared" si="222"/>
        <v>0</v>
      </c>
      <c r="FL52" s="162">
        <f t="shared" si="222"/>
        <v>0</v>
      </c>
      <c r="FM52" s="162">
        <f t="shared" si="222"/>
        <v>0</v>
      </c>
      <c r="FN52" s="162">
        <f t="shared" si="222"/>
        <v>0</v>
      </c>
      <c r="FO52" s="162">
        <f t="shared" si="222"/>
        <v>0</v>
      </c>
      <c r="FP52" s="162">
        <f t="shared" si="222"/>
        <v>0</v>
      </c>
      <c r="FQ52" s="162">
        <f t="shared" si="222"/>
        <v>0</v>
      </c>
      <c r="FR52" s="162">
        <f t="shared" si="222"/>
        <v>0</v>
      </c>
      <c r="FS52" s="162">
        <f t="shared" si="222"/>
        <v>0</v>
      </c>
      <c r="FT52" s="162">
        <f t="shared" si="222"/>
        <v>0</v>
      </c>
      <c r="FU52" s="162">
        <f t="shared" si="222"/>
        <v>0</v>
      </c>
      <c r="FV52" s="162">
        <f t="shared" si="222"/>
        <v>0</v>
      </c>
      <c r="FW52" s="162">
        <f t="shared" si="222"/>
        <v>0</v>
      </c>
      <c r="FX52" s="162">
        <f t="shared" si="222"/>
        <v>0</v>
      </c>
      <c r="FY52" s="162">
        <f t="shared" si="222"/>
        <v>0</v>
      </c>
      <c r="FZ52" s="162">
        <f t="shared" si="222"/>
        <v>0</v>
      </c>
      <c r="GA52" s="162">
        <f t="shared" si="222"/>
        <v>0</v>
      </c>
      <c r="GB52" s="162">
        <f t="shared" si="222"/>
        <v>0</v>
      </c>
      <c r="GC52" s="162">
        <f t="shared" si="222"/>
        <v>0</v>
      </c>
      <c r="GD52" s="162">
        <f t="shared" si="222"/>
        <v>0</v>
      </c>
      <c r="GE52" s="162">
        <f t="shared" si="222"/>
        <v>0</v>
      </c>
      <c r="GF52" s="162">
        <f t="shared" si="222"/>
        <v>0</v>
      </c>
      <c r="GG52" s="162">
        <f t="shared" si="222"/>
        <v>0</v>
      </c>
      <c r="GH52" s="162">
        <f t="shared" si="222"/>
        <v>0</v>
      </c>
      <c r="GI52" s="162">
        <f t="shared" si="222"/>
        <v>0</v>
      </c>
      <c r="GJ52" s="162">
        <f t="shared" si="222"/>
        <v>0</v>
      </c>
      <c r="GK52" s="162">
        <f t="shared" si="222"/>
        <v>0</v>
      </c>
      <c r="GL52" s="162">
        <f t="shared" si="222"/>
        <v>0</v>
      </c>
      <c r="GM52" s="162">
        <f t="shared" si="222"/>
        <v>0</v>
      </c>
      <c r="GN52" s="162">
        <f t="shared" si="222"/>
        <v>0</v>
      </c>
      <c r="GO52" s="162">
        <f t="shared" si="222"/>
        <v>0</v>
      </c>
      <c r="GP52" s="162">
        <f t="shared" si="222"/>
        <v>0</v>
      </c>
      <c r="GQ52" s="162">
        <f t="shared" si="222"/>
        <v>0</v>
      </c>
      <c r="GR52" s="162">
        <f t="shared" si="15"/>
        <v>0</v>
      </c>
      <c r="GS52" s="162">
        <f t="shared" ref="GS52:IN52" si="223">E52-EV52</f>
        <v>0</v>
      </c>
      <c r="GT52" s="162">
        <f t="shared" si="223"/>
        <v>0</v>
      </c>
      <c r="GU52" s="162">
        <f t="shared" si="223"/>
        <v>0</v>
      </c>
      <c r="GV52" s="162">
        <f t="shared" si="223"/>
        <v>0</v>
      </c>
      <c r="GW52" s="162">
        <f t="shared" si="223"/>
        <v>0</v>
      </c>
      <c r="GX52" s="162">
        <f t="shared" si="223"/>
        <v>0</v>
      </c>
      <c r="GY52" s="162">
        <f t="shared" si="223"/>
        <v>0</v>
      </c>
      <c r="GZ52" s="162">
        <f t="shared" si="223"/>
        <v>0</v>
      </c>
      <c r="HA52" s="162">
        <f t="shared" si="223"/>
        <v>0</v>
      </c>
      <c r="HB52" s="162">
        <f t="shared" si="223"/>
        <v>0</v>
      </c>
      <c r="HC52" s="162">
        <f t="shared" si="223"/>
        <v>0</v>
      </c>
      <c r="HD52" s="162">
        <f t="shared" si="223"/>
        <v>0</v>
      </c>
      <c r="HE52" s="162">
        <f t="shared" si="223"/>
        <v>0</v>
      </c>
      <c r="HF52" s="162">
        <f t="shared" si="223"/>
        <v>0</v>
      </c>
      <c r="HG52" s="162">
        <f t="shared" si="223"/>
        <v>0</v>
      </c>
      <c r="HH52" s="162">
        <f t="shared" si="223"/>
        <v>0</v>
      </c>
      <c r="HI52" s="162">
        <f t="shared" si="223"/>
        <v>0</v>
      </c>
      <c r="HJ52" s="162">
        <f t="shared" si="223"/>
        <v>0</v>
      </c>
      <c r="HK52" s="162">
        <f t="shared" si="223"/>
        <v>0</v>
      </c>
      <c r="HL52" s="162">
        <f t="shared" si="223"/>
        <v>0</v>
      </c>
      <c r="HM52" s="162">
        <f t="shared" si="223"/>
        <v>0</v>
      </c>
      <c r="HN52" s="162">
        <f t="shared" si="223"/>
        <v>0</v>
      </c>
      <c r="HO52" s="162">
        <f t="shared" si="223"/>
        <v>0</v>
      </c>
      <c r="HP52" s="162">
        <f t="shared" si="223"/>
        <v>0</v>
      </c>
      <c r="HQ52" s="162">
        <f t="shared" si="223"/>
        <v>0</v>
      </c>
      <c r="HR52" s="162">
        <f t="shared" si="223"/>
        <v>0</v>
      </c>
      <c r="HS52" s="162">
        <f t="shared" si="223"/>
        <v>0</v>
      </c>
      <c r="HT52" s="162">
        <f t="shared" si="223"/>
        <v>0</v>
      </c>
      <c r="HU52" s="162">
        <f t="shared" si="223"/>
        <v>0</v>
      </c>
      <c r="HV52" s="162">
        <f t="shared" si="223"/>
        <v>0</v>
      </c>
      <c r="HW52" s="162">
        <f t="shared" si="223"/>
        <v>0</v>
      </c>
      <c r="HX52" s="162">
        <f t="shared" si="223"/>
        <v>0</v>
      </c>
      <c r="HY52" s="162">
        <f t="shared" si="223"/>
        <v>0</v>
      </c>
      <c r="HZ52" s="162">
        <f t="shared" si="223"/>
        <v>0</v>
      </c>
      <c r="IA52" s="162">
        <f t="shared" si="223"/>
        <v>0</v>
      </c>
      <c r="IB52" s="162">
        <f t="shared" si="223"/>
        <v>0</v>
      </c>
      <c r="IC52" s="162">
        <f t="shared" si="223"/>
        <v>0</v>
      </c>
      <c r="ID52" s="162">
        <f t="shared" si="223"/>
        <v>0</v>
      </c>
      <c r="IE52" s="162">
        <f t="shared" si="223"/>
        <v>0</v>
      </c>
      <c r="IF52" s="162">
        <f t="shared" si="223"/>
        <v>0</v>
      </c>
      <c r="IG52" s="162">
        <f t="shared" si="223"/>
        <v>0</v>
      </c>
      <c r="IH52" s="162">
        <f t="shared" si="223"/>
        <v>0</v>
      </c>
      <c r="II52" s="162">
        <f t="shared" si="223"/>
        <v>0</v>
      </c>
      <c r="IJ52" s="162">
        <f t="shared" si="223"/>
        <v>0</v>
      </c>
      <c r="IK52" s="162">
        <f t="shared" si="223"/>
        <v>0</v>
      </c>
      <c r="IL52" s="162">
        <f t="shared" si="223"/>
        <v>0</v>
      </c>
      <c r="IM52" s="162">
        <f t="shared" si="223"/>
        <v>0</v>
      </c>
      <c r="IN52" s="162">
        <f t="shared" si="223"/>
        <v>0</v>
      </c>
      <c r="IO52" s="162">
        <f t="shared" si="17"/>
        <v>0</v>
      </c>
      <c r="IP52" s="162">
        <f t="shared" si="23"/>
        <v>0</v>
      </c>
      <c r="IQ52" s="162">
        <f t="shared" ref="IQ52:KK52" si="224">MAX((MIN(CZ52+IP52,$IO$7))-GT52,0)</f>
        <v>0</v>
      </c>
      <c r="IR52" s="162">
        <f t="shared" si="224"/>
        <v>0</v>
      </c>
      <c r="IS52" s="162">
        <f t="shared" si="224"/>
        <v>0</v>
      </c>
      <c r="IT52" s="162">
        <f t="shared" si="224"/>
        <v>0</v>
      </c>
      <c r="IU52" s="162">
        <f t="shared" si="224"/>
        <v>0</v>
      </c>
      <c r="IV52" s="162">
        <f t="shared" si="224"/>
        <v>0</v>
      </c>
      <c r="IW52" s="162">
        <f t="shared" si="224"/>
        <v>0</v>
      </c>
      <c r="IX52" s="162">
        <f t="shared" si="224"/>
        <v>0</v>
      </c>
      <c r="IY52" s="162">
        <f t="shared" si="224"/>
        <v>0</v>
      </c>
      <c r="IZ52" s="162">
        <f t="shared" si="224"/>
        <v>0</v>
      </c>
      <c r="JA52" s="162">
        <f t="shared" si="224"/>
        <v>0</v>
      </c>
      <c r="JB52" s="162">
        <f t="shared" si="224"/>
        <v>0</v>
      </c>
      <c r="JC52" s="162">
        <f t="shared" si="224"/>
        <v>0</v>
      </c>
      <c r="JD52" s="162">
        <f t="shared" si="224"/>
        <v>0</v>
      </c>
      <c r="JE52" s="162">
        <f t="shared" si="224"/>
        <v>0</v>
      </c>
      <c r="JF52" s="162">
        <f t="shared" si="224"/>
        <v>0</v>
      </c>
      <c r="JG52" s="162">
        <f t="shared" si="224"/>
        <v>0</v>
      </c>
      <c r="JH52" s="162">
        <f t="shared" si="224"/>
        <v>0</v>
      </c>
      <c r="JI52" s="162">
        <f t="shared" si="224"/>
        <v>0</v>
      </c>
      <c r="JJ52" s="162">
        <f t="shared" si="224"/>
        <v>0</v>
      </c>
      <c r="JK52" s="162">
        <f t="shared" si="224"/>
        <v>0</v>
      </c>
      <c r="JL52" s="162">
        <f t="shared" si="224"/>
        <v>0</v>
      </c>
      <c r="JM52" s="162">
        <f t="shared" si="224"/>
        <v>0</v>
      </c>
      <c r="JN52" s="162">
        <f t="shared" si="224"/>
        <v>0</v>
      </c>
      <c r="JO52" s="162">
        <f t="shared" si="224"/>
        <v>0</v>
      </c>
      <c r="JP52" s="162">
        <f t="shared" si="224"/>
        <v>0</v>
      </c>
      <c r="JQ52" s="162">
        <f t="shared" si="224"/>
        <v>0</v>
      </c>
      <c r="JR52" s="162">
        <f t="shared" si="224"/>
        <v>0</v>
      </c>
      <c r="JS52" s="162">
        <f t="shared" si="224"/>
        <v>0</v>
      </c>
      <c r="JT52" s="162">
        <f t="shared" si="224"/>
        <v>0</v>
      </c>
      <c r="JU52" s="162">
        <f t="shared" si="224"/>
        <v>0</v>
      </c>
      <c r="JV52" s="162">
        <f t="shared" si="224"/>
        <v>0</v>
      </c>
      <c r="JW52" s="162">
        <f t="shared" si="224"/>
        <v>0</v>
      </c>
      <c r="JX52" s="162">
        <f t="shared" si="224"/>
        <v>0</v>
      </c>
      <c r="JY52" s="162">
        <f t="shared" si="224"/>
        <v>0</v>
      </c>
      <c r="JZ52" s="162">
        <f t="shared" si="224"/>
        <v>0</v>
      </c>
      <c r="KA52" s="162">
        <f t="shared" si="224"/>
        <v>0</v>
      </c>
      <c r="KB52" s="162">
        <f t="shared" si="224"/>
        <v>0</v>
      </c>
      <c r="KC52" s="162">
        <f t="shared" si="224"/>
        <v>0</v>
      </c>
      <c r="KD52" s="162">
        <f t="shared" si="224"/>
        <v>0</v>
      </c>
      <c r="KE52" s="162">
        <f t="shared" si="224"/>
        <v>0</v>
      </c>
      <c r="KF52" s="162">
        <f t="shared" si="224"/>
        <v>0</v>
      </c>
      <c r="KG52" s="162">
        <f t="shared" si="224"/>
        <v>0</v>
      </c>
      <c r="KH52" s="162">
        <f t="shared" si="224"/>
        <v>0</v>
      </c>
      <c r="KI52" s="162">
        <f t="shared" si="224"/>
        <v>0</v>
      </c>
      <c r="KJ52" s="162">
        <f t="shared" si="224"/>
        <v>0</v>
      </c>
      <c r="KK52" s="162">
        <f t="shared" si="224"/>
        <v>0</v>
      </c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</row>
    <row r="53" ht="14.25" customHeight="1" spans="1:326" x14ac:dyDescent="0.25">
      <c r="A53" s="1">
        <v>2</v>
      </c>
      <c r="B53" s="1">
        <f t="shared" ref="B53:C53" si="225">B52+1</f>
        <v>43</v>
      </c>
      <c r="C53" s="232">
        <f t="shared" si="225"/>
        <v>43508</v>
      </c>
      <c r="D53" s="162">
        <f t="shared" si="9"/>
        <v>0</v>
      </c>
      <c r="E53" s="162">
        <f>(SUMIFS(Profile!$F$2:$F$17521,Profile!$B$2:$B$17521,$B53,Profile!$C$2:$C$17521,E$8))*$C$6</f>
        <v>0</v>
      </c>
      <c r="F53" s="162">
        <f>(SUMIFS(Profile!$F$2:$F$17521,Profile!$B$2:$B$17521,$B53,Profile!$C$2:$C$17521,F$8))*$C$6</f>
        <v>0</v>
      </c>
      <c r="G53" s="162">
        <f>(SUMIFS(Profile!$F$2:$F$17521,Profile!$B$2:$B$17521,$B53,Profile!$C$2:$C$17521,G$8))*$C$6</f>
        <v>0</v>
      </c>
      <c r="H53" s="162">
        <f>(SUMIFS(Profile!$F$2:$F$17521,Profile!$B$2:$B$17521,$B53,Profile!$C$2:$C$17521,H$8))*$C$6</f>
        <v>0</v>
      </c>
      <c r="I53" s="162">
        <f>(SUMIFS(Profile!$F$2:$F$17521,Profile!$B$2:$B$17521,$B53,Profile!$C$2:$C$17521,I$8))*$C$6</f>
        <v>0</v>
      </c>
      <c r="J53" s="162">
        <f>(SUMIFS(Profile!$F$2:$F$17521,Profile!$B$2:$B$17521,$B53,Profile!$C$2:$C$17521,J$8))*$C$6</f>
        <v>0</v>
      </c>
      <c r="K53" s="162">
        <f>(SUMIFS(Profile!$F$2:$F$17521,Profile!$B$2:$B$17521,$B53,Profile!$C$2:$C$17521,K$8))*$C$6</f>
        <v>0</v>
      </c>
      <c r="L53" s="162">
        <f>(SUMIFS(Profile!$F$2:$F$17521,Profile!$B$2:$B$17521,$B53,Profile!$C$2:$C$17521,L$8))*$C$6</f>
        <v>0</v>
      </c>
      <c r="M53" s="162">
        <f>(SUMIFS(Profile!$F$2:$F$17521,Profile!$B$2:$B$17521,$B53,Profile!$C$2:$C$17521,M$8))*$C$6</f>
        <v>0</v>
      </c>
      <c r="N53" s="162">
        <f>(SUMIFS(Profile!$F$2:$F$17521,Profile!$B$2:$B$17521,$B53,Profile!$C$2:$C$17521,N$8))*$C$6</f>
        <v>0</v>
      </c>
      <c r="O53" s="162">
        <f>(SUMIFS(Profile!$F$2:$F$17521,Profile!$B$2:$B$17521,$B53,Profile!$C$2:$C$17521,O$8))*$C$6</f>
        <v>0</v>
      </c>
      <c r="P53" s="162">
        <f>(SUMIFS(Profile!$F$2:$F$17521,Profile!$B$2:$B$17521,$B53,Profile!$C$2:$C$17521,P$8))*$C$6</f>
        <v>0</v>
      </c>
      <c r="Q53" s="162">
        <f>(SUMIFS(Profile!$F$2:$F$17521,Profile!$B$2:$B$17521,$B53,Profile!$C$2:$C$17521,Q$8))*$C$6</f>
        <v>0</v>
      </c>
      <c r="R53" s="162">
        <f>(SUMIFS(Profile!$F$2:$F$17521,Profile!$B$2:$B$17521,$B53,Profile!$C$2:$C$17521,R$8))*$C$6</f>
        <v>0</v>
      </c>
      <c r="S53" s="162">
        <f>(SUMIFS(Profile!$F$2:$F$17521,Profile!$B$2:$B$17521,$B53,Profile!$C$2:$C$17521,S$8))*$C$6</f>
        <v>0</v>
      </c>
      <c r="T53" s="162">
        <f>(SUMIFS(Profile!$F$2:$F$17521,Profile!$B$2:$B$17521,$B53,Profile!$C$2:$C$17521,T$8))*$C$6</f>
        <v>0</v>
      </c>
      <c r="U53" s="162">
        <f>(SUMIFS(Profile!$F$2:$F$17521,Profile!$B$2:$B$17521,$B53,Profile!$C$2:$C$17521,U$8))*$C$6</f>
        <v>0</v>
      </c>
      <c r="V53" s="162">
        <f>(SUMIFS(Profile!$F$2:$F$17521,Profile!$B$2:$B$17521,$B53,Profile!$C$2:$C$17521,V$8))*$C$6</f>
        <v>0</v>
      </c>
      <c r="W53" s="162">
        <f>(SUMIFS(Profile!$F$2:$F$17521,Profile!$B$2:$B$17521,$B53,Profile!$C$2:$C$17521,W$8))*$C$6</f>
        <v>0</v>
      </c>
      <c r="X53" s="162">
        <f>(SUMIFS(Profile!$F$2:$F$17521,Profile!$B$2:$B$17521,$B53,Profile!$C$2:$C$17521,X$8))*$C$6</f>
        <v>0</v>
      </c>
      <c r="Y53" s="162">
        <f>(SUMIFS(Profile!$F$2:$F$17521,Profile!$B$2:$B$17521,$B53,Profile!$C$2:$C$17521,Y$8))*$C$6</f>
        <v>0</v>
      </c>
      <c r="Z53" s="162">
        <f>(SUMIFS(Profile!$F$2:$F$17521,Profile!$B$2:$B$17521,$B53,Profile!$C$2:$C$17521,Z$8))*$C$6</f>
        <v>0</v>
      </c>
      <c r="AA53" s="162">
        <f>(SUMIFS(Profile!$F$2:$F$17521,Profile!$B$2:$B$17521,$B53,Profile!$C$2:$C$17521,AA$8))*$C$6</f>
        <v>0</v>
      </c>
      <c r="AB53" s="162">
        <f>(SUMIFS(Profile!$F$2:$F$17521,Profile!$B$2:$B$17521,$B53,Profile!$C$2:$C$17521,AB$8))*$C$6</f>
        <v>0</v>
      </c>
      <c r="AC53" s="162">
        <f>(SUMIFS(Profile!$F$2:$F$17521,Profile!$B$2:$B$17521,$B53,Profile!$C$2:$C$17521,AC$8))*$C$6</f>
        <v>0</v>
      </c>
      <c r="AD53" s="162">
        <f>(SUMIFS(Profile!$F$2:$F$17521,Profile!$B$2:$B$17521,$B53,Profile!$C$2:$C$17521,AD$8))*$C$6</f>
        <v>0</v>
      </c>
      <c r="AE53" s="162">
        <f>(SUMIFS(Profile!$F$2:$F$17521,Profile!$B$2:$B$17521,$B53,Profile!$C$2:$C$17521,AE$8))*$C$6</f>
        <v>0</v>
      </c>
      <c r="AF53" s="162">
        <f>(SUMIFS(Profile!$F$2:$F$17521,Profile!$B$2:$B$17521,$B53,Profile!$C$2:$C$17521,AF$8))*$C$6</f>
        <v>0</v>
      </c>
      <c r="AG53" s="162">
        <f>(SUMIFS(Profile!$F$2:$F$17521,Profile!$B$2:$B$17521,$B53,Profile!$C$2:$C$17521,AG$8))*$C$6</f>
        <v>0</v>
      </c>
      <c r="AH53" s="162">
        <f>(SUMIFS(Profile!$F$2:$F$17521,Profile!$B$2:$B$17521,$B53,Profile!$C$2:$C$17521,AH$8))*$C$6</f>
        <v>0</v>
      </c>
      <c r="AI53" s="162">
        <f>(SUMIFS(Profile!$F$2:$F$17521,Profile!$B$2:$B$17521,$B53,Profile!$C$2:$C$17521,AI$8))*$C$6</f>
        <v>0</v>
      </c>
      <c r="AJ53" s="162">
        <f>(SUMIFS(Profile!$F$2:$F$17521,Profile!$B$2:$B$17521,$B53,Profile!$C$2:$C$17521,AJ$8))*$C$6</f>
        <v>0</v>
      </c>
      <c r="AK53" s="162">
        <f>(SUMIFS(Profile!$F$2:$F$17521,Profile!$B$2:$B$17521,$B53,Profile!$C$2:$C$17521,AK$8))*$C$6</f>
        <v>0</v>
      </c>
      <c r="AL53" s="162">
        <f>(SUMIFS(Profile!$F$2:$F$17521,Profile!$B$2:$B$17521,$B53,Profile!$C$2:$C$17521,AL$8))*$C$6</f>
        <v>0</v>
      </c>
      <c r="AM53" s="162">
        <f>(SUMIFS(Profile!$F$2:$F$17521,Profile!$B$2:$B$17521,$B53,Profile!$C$2:$C$17521,AM$8))*$C$6</f>
        <v>0</v>
      </c>
      <c r="AN53" s="162">
        <f>(SUMIFS(Profile!$F$2:$F$17521,Profile!$B$2:$B$17521,$B53,Profile!$C$2:$C$17521,AN$8))*$C$6</f>
        <v>0</v>
      </c>
      <c r="AO53" s="162">
        <f>(SUMIFS(Profile!$F$2:$F$17521,Profile!$B$2:$B$17521,$B53,Profile!$C$2:$C$17521,AO$8))*$C$6</f>
        <v>0</v>
      </c>
      <c r="AP53" s="162">
        <f>(SUMIFS(Profile!$F$2:$F$17521,Profile!$B$2:$B$17521,$B53,Profile!$C$2:$C$17521,AP$8))*$C$6</f>
        <v>0</v>
      </c>
      <c r="AQ53" s="162">
        <f>(SUMIFS(Profile!$F$2:$F$17521,Profile!$B$2:$B$17521,$B53,Profile!$C$2:$C$17521,AQ$8))*$C$6</f>
        <v>0</v>
      </c>
      <c r="AR53" s="162">
        <f>(SUMIFS(Profile!$F$2:$F$17521,Profile!$B$2:$B$17521,$B53,Profile!$C$2:$C$17521,AR$8))*$C$6</f>
        <v>0</v>
      </c>
      <c r="AS53" s="162">
        <f>(SUMIFS(Profile!$F$2:$F$17521,Profile!$B$2:$B$17521,$B53,Profile!$C$2:$C$17521,AS$8))*$C$6</f>
        <v>0</v>
      </c>
      <c r="AT53" s="162">
        <f>(SUMIFS(Profile!$F$2:$F$17521,Profile!$B$2:$B$17521,$B53,Profile!$C$2:$C$17521,AT$8))*$C$6</f>
        <v>0</v>
      </c>
      <c r="AU53" s="162">
        <f>(SUMIFS(Profile!$F$2:$F$17521,Profile!$B$2:$B$17521,$B53,Profile!$C$2:$C$17521,AU$8))*$C$6</f>
        <v>0</v>
      </c>
      <c r="AV53" s="162">
        <f>(SUMIFS(Profile!$F$2:$F$17521,Profile!$B$2:$B$17521,$B53,Profile!$C$2:$C$17521,AV$8))*$C$6</f>
        <v>0</v>
      </c>
      <c r="AW53" s="162">
        <f>(SUMIFS(Profile!$F$2:$F$17521,Profile!$B$2:$B$17521,$B53,Profile!$C$2:$C$17521,AW$8))*$C$6</f>
        <v>0</v>
      </c>
      <c r="AX53" s="162">
        <f>(SUMIFS(Profile!$F$2:$F$17521,Profile!$B$2:$B$17521,$B53,Profile!$C$2:$C$17521,AX$8))*$C$6</f>
        <v>0</v>
      </c>
      <c r="AY53" s="162">
        <f>(SUMIFS(Profile!$F$2:$F$17521,Profile!$B$2:$B$17521,$B53,Profile!$C$2:$C$17521,AY$8))*$C$6</f>
        <v>0</v>
      </c>
      <c r="AZ53" s="162">
        <f>(SUMIFS(Profile!$F$2:$F$17521,Profile!$B$2:$B$17521,$B53,Profile!$C$2:$C$17521,AZ$8))*$C$6</f>
        <v>0</v>
      </c>
      <c r="BA53" s="162">
        <f t="shared" si="10"/>
        <v>0</v>
      </c>
      <c r="BB53" s="162">
        <f>(SUMIFS(Profile!$E$2:$E$17521,Profile!$B$2:$B$17521,$B53,Profile!$C$2:$C$17521,BB$8))*$C$9</f>
        <v>0</v>
      </c>
      <c r="BC53" s="162">
        <f>(SUMIFS(Profile!$E$2:$E$17521,Profile!$B$2:$B$17521,$B53,Profile!$C$2:$C$17521,BC$8))*$C$9</f>
        <v>0</v>
      </c>
      <c r="BD53" s="162">
        <f>(SUMIFS(Profile!$E$2:$E$17521,Profile!$B$2:$B$17521,$B53,Profile!$C$2:$C$17521,BD$8))*$C$9</f>
        <v>0</v>
      </c>
      <c r="BE53" s="162">
        <f>(SUMIFS(Profile!$E$2:$E$17521,Profile!$B$2:$B$17521,$B53,Profile!$C$2:$C$17521,BE$8))*$C$9</f>
        <v>0</v>
      </c>
      <c r="BF53" s="162">
        <f>(SUMIFS(Profile!$E$2:$E$17521,Profile!$B$2:$B$17521,$B53,Profile!$C$2:$C$17521,BF$8))*$C$9</f>
        <v>0</v>
      </c>
      <c r="BG53" s="162">
        <f>(SUMIFS(Profile!$E$2:$E$17521,Profile!$B$2:$B$17521,$B53,Profile!$C$2:$C$17521,BG$8))*$C$9</f>
        <v>0</v>
      </c>
      <c r="BH53" s="162">
        <f>(SUMIFS(Profile!$E$2:$E$17521,Profile!$B$2:$B$17521,$B53,Profile!$C$2:$C$17521,BH$8))*$C$9</f>
        <v>0</v>
      </c>
      <c r="BI53" s="162">
        <f>(SUMIFS(Profile!$E$2:$E$17521,Profile!$B$2:$B$17521,$B53,Profile!$C$2:$C$17521,BI$8))*$C$9</f>
        <v>0</v>
      </c>
      <c r="BJ53" s="162">
        <f>(SUMIFS(Profile!$E$2:$E$17521,Profile!$B$2:$B$17521,$B53,Profile!$C$2:$C$17521,BJ$8))*$C$9</f>
        <v>0</v>
      </c>
      <c r="BK53" s="162">
        <f>(SUMIFS(Profile!$E$2:$E$17521,Profile!$B$2:$B$17521,$B53,Profile!$C$2:$C$17521,BK$8))*$C$9</f>
        <v>0</v>
      </c>
      <c r="BL53" s="162">
        <f>(SUMIFS(Profile!$E$2:$E$17521,Profile!$B$2:$B$17521,$B53,Profile!$C$2:$C$17521,BL$8))*$C$9</f>
        <v>0</v>
      </c>
      <c r="BM53" s="162">
        <f>(SUMIFS(Profile!$E$2:$E$17521,Profile!$B$2:$B$17521,$B53,Profile!$C$2:$C$17521,BM$8))*$C$9</f>
        <v>0</v>
      </c>
      <c r="BN53" s="162">
        <f>(SUMIFS(Profile!$E$2:$E$17521,Profile!$B$2:$B$17521,$B53,Profile!$C$2:$C$17521,BN$8))*$C$9</f>
        <v>0</v>
      </c>
      <c r="BO53" s="162">
        <f>(SUMIFS(Profile!$E$2:$E$17521,Profile!$B$2:$B$17521,$B53,Profile!$C$2:$C$17521,BO$8))*$C$9</f>
        <v>0</v>
      </c>
      <c r="BP53" s="162">
        <f>(SUMIFS(Profile!$E$2:$E$17521,Profile!$B$2:$B$17521,$B53,Profile!$C$2:$C$17521,BP$8))*$C$9</f>
        <v>0</v>
      </c>
      <c r="BQ53" s="162">
        <f>(SUMIFS(Profile!$E$2:$E$17521,Profile!$B$2:$B$17521,$B53,Profile!$C$2:$C$17521,BQ$8))*$C$9</f>
        <v>0</v>
      </c>
      <c r="BR53" s="162">
        <f>(SUMIFS(Profile!$E$2:$E$17521,Profile!$B$2:$B$17521,$B53,Profile!$C$2:$C$17521,BR$8))*$C$9</f>
        <v>0</v>
      </c>
      <c r="BS53" s="162">
        <f>(SUMIFS(Profile!$E$2:$E$17521,Profile!$B$2:$B$17521,$B53,Profile!$C$2:$C$17521,BS$8))*$C$9</f>
        <v>0</v>
      </c>
      <c r="BT53" s="162">
        <f>(SUMIFS(Profile!$E$2:$E$17521,Profile!$B$2:$B$17521,$B53,Profile!$C$2:$C$17521,BT$8))*$C$9</f>
        <v>0</v>
      </c>
      <c r="BU53" s="162">
        <f>(SUMIFS(Profile!$E$2:$E$17521,Profile!$B$2:$B$17521,$B53,Profile!$C$2:$C$17521,BU$8))*$C$9</f>
        <v>0</v>
      </c>
      <c r="BV53" s="162">
        <f>(SUMIFS(Profile!$E$2:$E$17521,Profile!$B$2:$B$17521,$B53,Profile!$C$2:$C$17521,BV$8))*$C$9</f>
        <v>0</v>
      </c>
      <c r="BW53" s="162">
        <f>(SUMIFS(Profile!$E$2:$E$17521,Profile!$B$2:$B$17521,$B53,Profile!$C$2:$C$17521,BW$8))*$C$9</f>
        <v>0</v>
      </c>
      <c r="BX53" s="162">
        <f>(SUMIFS(Profile!$E$2:$E$17521,Profile!$B$2:$B$17521,$B53,Profile!$C$2:$C$17521,BX$8))*$C$9</f>
        <v>0</v>
      </c>
      <c r="BY53" s="162">
        <f>(SUMIFS(Profile!$E$2:$E$17521,Profile!$B$2:$B$17521,$B53,Profile!$C$2:$C$17521,BY$8))*$C$9</f>
        <v>0</v>
      </c>
      <c r="BZ53" s="162">
        <f>(SUMIFS(Profile!$E$2:$E$17521,Profile!$B$2:$B$17521,$B53,Profile!$C$2:$C$17521,BZ$8))*$C$9</f>
        <v>0</v>
      </c>
      <c r="CA53" s="162">
        <f>(SUMIFS(Profile!$E$2:$E$17521,Profile!$B$2:$B$17521,$B53,Profile!$C$2:$C$17521,CA$8))*$C$9</f>
        <v>0</v>
      </c>
      <c r="CB53" s="162">
        <f>(SUMIFS(Profile!$E$2:$E$17521,Profile!$B$2:$B$17521,$B53,Profile!$C$2:$C$17521,CB$8))*$C$9</f>
        <v>0</v>
      </c>
      <c r="CC53" s="162">
        <f>(SUMIFS(Profile!$E$2:$E$17521,Profile!$B$2:$B$17521,$B53,Profile!$C$2:$C$17521,CC$8))*$C$9</f>
        <v>0</v>
      </c>
      <c r="CD53" s="162">
        <f>(SUMIFS(Profile!$E$2:$E$17521,Profile!$B$2:$B$17521,$B53,Profile!$C$2:$C$17521,CD$8))*$C$9</f>
        <v>0</v>
      </c>
      <c r="CE53" s="162">
        <f>(SUMIFS(Profile!$E$2:$E$17521,Profile!$B$2:$B$17521,$B53,Profile!$C$2:$C$17521,CE$8))*$C$9</f>
        <v>0</v>
      </c>
      <c r="CF53" s="162">
        <f>(SUMIFS(Profile!$E$2:$E$17521,Profile!$B$2:$B$17521,$B53,Profile!$C$2:$C$17521,CF$8))*$C$9</f>
        <v>0</v>
      </c>
      <c r="CG53" s="162">
        <f>(SUMIFS(Profile!$E$2:$E$17521,Profile!$B$2:$B$17521,$B53,Profile!$C$2:$C$17521,CG$8))*$C$9</f>
        <v>0</v>
      </c>
      <c r="CH53" s="162">
        <f>(SUMIFS(Profile!$E$2:$E$17521,Profile!$B$2:$B$17521,$B53,Profile!$C$2:$C$17521,CH$8))*$C$9</f>
        <v>0</v>
      </c>
      <c r="CI53" s="162">
        <f>(SUMIFS(Profile!$E$2:$E$17521,Profile!$B$2:$B$17521,$B53,Profile!$C$2:$C$17521,CI$8))*$C$9</f>
        <v>0</v>
      </c>
      <c r="CJ53" s="162">
        <f>(SUMIFS(Profile!$E$2:$E$17521,Profile!$B$2:$B$17521,$B53,Profile!$C$2:$C$17521,CJ$8))*$C$9</f>
        <v>0</v>
      </c>
      <c r="CK53" s="162">
        <f>(SUMIFS(Profile!$E$2:$E$17521,Profile!$B$2:$B$17521,$B53,Profile!$C$2:$C$17521,CK$8))*$C$9</f>
        <v>0</v>
      </c>
      <c r="CL53" s="162">
        <f>(SUMIFS(Profile!$E$2:$E$17521,Profile!$B$2:$B$17521,$B53,Profile!$C$2:$C$17521,CL$8))*$C$9</f>
        <v>0</v>
      </c>
      <c r="CM53" s="162">
        <f>(SUMIFS(Profile!$E$2:$E$17521,Profile!$B$2:$B$17521,$B53,Profile!$C$2:$C$17521,CM$8))*$C$9</f>
        <v>0</v>
      </c>
      <c r="CN53" s="162">
        <f>(SUMIFS(Profile!$E$2:$E$17521,Profile!$B$2:$B$17521,$B53,Profile!$C$2:$C$17521,CN$8))*$C$9</f>
        <v>0</v>
      </c>
      <c r="CO53" s="162">
        <f>(SUMIFS(Profile!$E$2:$E$17521,Profile!$B$2:$B$17521,$B53,Profile!$C$2:$C$17521,CO$8))*$C$9</f>
        <v>0</v>
      </c>
      <c r="CP53" s="162">
        <f>(SUMIFS(Profile!$E$2:$E$17521,Profile!$B$2:$B$17521,$B53,Profile!$C$2:$C$17521,CP$8))*$C$9</f>
        <v>0</v>
      </c>
      <c r="CQ53" s="162">
        <f>(SUMIFS(Profile!$E$2:$E$17521,Profile!$B$2:$B$17521,$B53,Profile!$C$2:$C$17521,CQ$8))*$C$9</f>
        <v>0</v>
      </c>
      <c r="CR53" s="162">
        <f>(SUMIFS(Profile!$E$2:$E$17521,Profile!$B$2:$B$17521,$B53,Profile!$C$2:$C$17521,CR$8))*$C$9</f>
        <v>0</v>
      </c>
      <c r="CS53" s="162">
        <f>(SUMIFS(Profile!$E$2:$E$17521,Profile!$B$2:$B$17521,$B53,Profile!$C$2:$C$17521,CS$8))*$C$9</f>
        <v>0</v>
      </c>
      <c r="CT53" s="162">
        <f>(SUMIFS(Profile!$E$2:$E$17521,Profile!$B$2:$B$17521,$B53,Profile!$C$2:$C$17521,CT$8))*$C$9</f>
        <v>0</v>
      </c>
      <c r="CU53" s="162">
        <f>(SUMIFS(Profile!$E$2:$E$17521,Profile!$B$2:$B$17521,$B53,Profile!$C$2:$C$17521,CU$8))*$C$9</f>
        <v>0</v>
      </c>
      <c r="CV53" s="162">
        <f>(SUMIFS(Profile!$E$2:$E$17521,Profile!$B$2:$B$17521,$B53,Profile!$C$2:$C$17521,CV$8))*$C$9</f>
        <v>0</v>
      </c>
      <c r="CW53" s="162">
        <f>(SUMIFS(Profile!$E$2:$E$17521,Profile!$B$2:$B$17521,$B53,Profile!$C$2:$C$17521,CW$8))*$C$9</f>
        <v>0</v>
      </c>
      <c r="CX53" s="162">
        <f t="shared" si="11"/>
        <v>0</v>
      </c>
      <c r="CY53" s="162">
        <f t="shared" ref="CY53:ET53" si="226">MAX(BB53-E53,0)</f>
        <v>0</v>
      </c>
      <c r="CZ53" s="162">
        <f t="shared" si="226"/>
        <v>0</v>
      </c>
      <c r="DA53" s="162">
        <f t="shared" si="226"/>
        <v>0</v>
      </c>
      <c r="DB53" s="162">
        <f t="shared" si="226"/>
        <v>0</v>
      </c>
      <c r="DC53" s="162">
        <f t="shared" si="226"/>
        <v>0</v>
      </c>
      <c r="DD53" s="162">
        <f t="shared" si="226"/>
        <v>0</v>
      </c>
      <c r="DE53" s="162">
        <f t="shared" si="226"/>
        <v>0</v>
      </c>
      <c r="DF53" s="162">
        <f t="shared" si="226"/>
        <v>0</v>
      </c>
      <c r="DG53" s="162">
        <f t="shared" si="226"/>
        <v>0</v>
      </c>
      <c r="DH53" s="162">
        <f t="shared" si="226"/>
        <v>0</v>
      </c>
      <c r="DI53" s="162">
        <f t="shared" si="226"/>
        <v>0</v>
      </c>
      <c r="DJ53" s="162">
        <f t="shared" si="226"/>
        <v>0</v>
      </c>
      <c r="DK53" s="162">
        <f t="shared" si="226"/>
        <v>0</v>
      </c>
      <c r="DL53" s="162">
        <f t="shared" si="226"/>
        <v>0</v>
      </c>
      <c r="DM53" s="162">
        <f t="shared" si="226"/>
        <v>0</v>
      </c>
      <c r="DN53" s="162">
        <f t="shared" si="226"/>
        <v>0</v>
      </c>
      <c r="DO53" s="162">
        <f t="shared" si="226"/>
        <v>0</v>
      </c>
      <c r="DP53" s="162">
        <f t="shared" si="226"/>
        <v>0</v>
      </c>
      <c r="DQ53" s="162">
        <f t="shared" si="226"/>
        <v>0</v>
      </c>
      <c r="DR53" s="162">
        <f t="shared" si="226"/>
        <v>0</v>
      </c>
      <c r="DS53" s="162">
        <f t="shared" si="226"/>
        <v>0</v>
      </c>
      <c r="DT53" s="162">
        <f t="shared" si="226"/>
        <v>0</v>
      </c>
      <c r="DU53" s="162">
        <f t="shared" si="226"/>
        <v>0</v>
      </c>
      <c r="DV53" s="162">
        <f t="shared" si="226"/>
        <v>0</v>
      </c>
      <c r="DW53" s="162">
        <f t="shared" si="226"/>
        <v>0</v>
      </c>
      <c r="DX53" s="162">
        <f t="shared" si="226"/>
        <v>0</v>
      </c>
      <c r="DY53" s="162">
        <f t="shared" si="226"/>
        <v>0</v>
      </c>
      <c r="DZ53" s="162">
        <f t="shared" si="226"/>
        <v>0</v>
      </c>
      <c r="EA53" s="162">
        <f t="shared" si="226"/>
        <v>0</v>
      </c>
      <c r="EB53" s="162">
        <f t="shared" si="226"/>
        <v>0</v>
      </c>
      <c r="EC53" s="162">
        <f t="shared" si="226"/>
        <v>0</v>
      </c>
      <c r="ED53" s="162">
        <f t="shared" si="226"/>
        <v>0</v>
      </c>
      <c r="EE53" s="162">
        <f t="shared" si="226"/>
        <v>0</v>
      </c>
      <c r="EF53" s="162">
        <f t="shared" si="226"/>
        <v>0</v>
      </c>
      <c r="EG53" s="162">
        <f t="shared" si="226"/>
        <v>0</v>
      </c>
      <c r="EH53" s="162">
        <f t="shared" si="226"/>
        <v>0</v>
      </c>
      <c r="EI53" s="162">
        <f t="shared" si="226"/>
        <v>0</v>
      </c>
      <c r="EJ53" s="162">
        <f t="shared" si="226"/>
        <v>0</v>
      </c>
      <c r="EK53" s="162">
        <f t="shared" si="226"/>
        <v>0</v>
      </c>
      <c r="EL53" s="162">
        <f t="shared" si="226"/>
        <v>0</v>
      </c>
      <c r="EM53" s="162">
        <f t="shared" si="226"/>
        <v>0</v>
      </c>
      <c r="EN53" s="162">
        <f t="shared" si="226"/>
        <v>0</v>
      </c>
      <c r="EO53" s="162">
        <f t="shared" si="226"/>
        <v>0</v>
      </c>
      <c r="EP53" s="162">
        <f t="shared" si="226"/>
        <v>0</v>
      </c>
      <c r="EQ53" s="162">
        <f t="shared" si="226"/>
        <v>0</v>
      </c>
      <c r="ER53" s="162">
        <f t="shared" si="226"/>
        <v>0</v>
      </c>
      <c r="ES53" s="162">
        <f t="shared" si="226"/>
        <v>0</v>
      </c>
      <c r="ET53" s="162">
        <f t="shared" si="226"/>
        <v>0</v>
      </c>
      <c r="EU53" s="162">
        <f t="shared" si="13"/>
        <v>0</v>
      </c>
      <c r="EV53" s="162">
        <f t="shared" ref="EV53:GQ53" si="227">BB53-CY53</f>
        <v>0</v>
      </c>
      <c r="EW53" s="162">
        <f t="shared" si="227"/>
        <v>0</v>
      </c>
      <c r="EX53" s="162">
        <f t="shared" si="227"/>
        <v>0</v>
      </c>
      <c r="EY53" s="162">
        <f t="shared" si="227"/>
        <v>0</v>
      </c>
      <c r="EZ53" s="162">
        <f t="shared" si="227"/>
        <v>0</v>
      </c>
      <c r="FA53" s="162">
        <f t="shared" si="227"/>
        <v>0</v>
      </c>
      <c r="FB53" s="162">
        <f t="shared" si="227"/>
        <v>0</v>
      </c>
      <c r="FC53" s="162">
        <f t="shared" si="227"/>
        <v>0</v>
      </c>
      <c r="FD53" s="162">
        <f t="shared" si="227"/>
        <v>0</v>
      </c>
      <c r="FE53" s="162">
        <f t="shared" si="227"/>
        <v>0</v>
      </c>
      <c r="FF53" s="162">
        <f t="shared" si="227"/>
        <v>0</v>
      </c>
      <c r="FG53" s="162">
        <f t="shared" si="227"/>
        <v>0</v>
      </c>
      <c r="FH53" s="162">
        <f t="shared" si="227"/>
        <v>0</v>
      </c>
      <c r="FI53" s="162">
        <f t="shared" si="227"/>
        <v>0</v>
      </c>
      <c r="FJ53" s="162">
        <f t="shared" si="227"/>
        <v>0</v>
      </c>
      <c r="FK53" s="162">
        <f t="shared" si="227"/>
        <v>0</v>
      </c>
      <c r="FL53" s="162">
        <f t="shared" si="227"/>
        <v>0</v>
      </c>
      <c r="FM53" s="162">
        <f t="shared" si="227"/>
        <v>0</v>
      </c>
      <c r="FN53" s="162">
        <f t="shared" si="227"/>
        <v>0</v>
      </c>
      <c r="FO53" s="162">
        <f t="shared" si="227"/>
        <v>0</v>
      </c>
      <c r="FP53" s="162">
        <f t="shared" si="227"/>
        <v>0</v>
      </c>
      <c r="FQ53" s="162">
        <f t="shared" si="227"/>
        <v>0</v>
      </c>
      <c r="FR53" s="162">
        <f t="shared" si="227"/>
        <v>0</v>
      </c>
      <c r="FS53" s="162">
        <f t="shared" si="227"/>
        <v>0</v>
      </c>
      <c r="FT53" s="162">
        <f t="shared" si="227"/>
        <v>0</v>
      </c>
      <c r="FU53" s="162">
        <f t="shared" si="227"/>
        <v>0</v>
      </c>
      <c r="FV53" s="162">
        <f t="shared" si="227"/>
        <v>0</v>
      </c>
      <c r="FW53" s="162">
        <f t="shared" si="227"/>
        <v>0</v>
      </c>
      <c r="FX53" s="162">
        <f t="shared" si="227"/>
        <v>0</v>
      </c>
      <c r="FY53" s="162">
        <f t="shared" si="227"/>
        <v>0</v>
      </c>
      <c r="FZ53" s="162">
        <f t="shared" si="227"/>
        <v>0</v>
      </c>
      <c r="GA53" s="162">
        <f t="shared" si="227"/>
        <v>0</v>
      </c>
      <c r="GB53" s="162">
        <f t="shared" si="227"/>
        <v>0</v>
      </c>
      <c r="GC53" s="162">
        <f t="shared" si="227"/>
        <v>0</v>
      </c>
      <c r="GD53" s="162">
        <f t="shared" si="227"/>
        <v>0</v>
      </c>
      <c r="GE53" s="162">
        <f t="shared" si="227"/>
        <v>0</v>
      </c>
      <c r="GF53" s="162">
        <f t="shared" si="227"/>
        <v>0</v>
      </c>
      <c r="GG53" s="162">
        <f t="shared" si="227"/>
        <v>0</v>
      </c>
      <c r="GH53" s="162">
        <f t="shared" si="227"/>
        <v>0</v>
      </c>
      <c r="GI53" s="162">
        <f t="shared" si="227"/>
        <v>0</v>
      </c>
      <c r="GJ53" s="162">
        <f t="shared" si="227"/>
        <v>0</v>
      </c>
      <c r="GK53" s="162">
        <f t="shared" si="227"/>
        <v>0</v>
      </c>
      <c r="GL53" s="162">
        <f t="shared" si="227"/>
        <v>0</v>
      </c>
      <c r="GM53" s="162">
        <f t="shared" si="227"/>
        <v>0</v>
      </c>
      <c r="GN53" s="162">
        <f t="shared" si="227"/>
        <v>0</v>
      </c>
      <c r="GO53" s="162">
        <f t="shared" si="227"/>
        <v>0</v>
      </c>
      <c r="GP53" s="162">
        <f t="shared" si="227"/>
        <v>0</v>
      </c>
      <c r="GQ53" s="162">
        <f t="shared" si="227"/>
        <v>0</v>
      </c>
      <c r="GR53" s="162">
        <f t="shared" si="15"/>
        <v>0</v>
      </c>
      <c r="GS53" s="162">
        <f t="shared" ref="GS53:IN53" si="228">E53-EV53</f>
        <v>0</v>
      </c>
      <c r="GT53" s="162">
        <f t="shared" si="228"/>
        <v>0</v>
      </c>
      <c r="GU53" s="162">
        <f t="shared" si="228"/>
        <v>0</v>
      </c>
      <c r="GV53" s="162">
        <f t="shared" si="228"/>
        <v>0</v>
      </c>
      <c r="GW53" s="162">
        <f t="shared" si="228"/>
        <v>0</v>
      </c>
      <c r="GX53" s="162">
        <f t="shared" si="228"/>
        <v>0</v>
      </c>
      <c r="GY53" s="162">
        <f t="shared" si="228"/>
        <v>0</v>
      </c>
      <c r="GZ53" s="162">
        <f t="shared" si="228"/>
        <v>0</v>
      </c>
      <c r="HA53" s="162">
        <f t="shared" si="228"/>
        <v>0</v>
      </c>
      <c r="HB53" s="162">
        <f t="shared" si="228"/>
        <v>0</v>
      </c>
      <c r="HC53" s="162">
        <f t="shared" si="228"/>
        <v>0</v>
      </c>
      <c r="HD53" s="162">
        <f t="shared" si="228"/>
        <v>0</v>
      </c>
      <c r="HE53" s="162">
        <f t="shared" si="228"/>
        <v>0</v>
      </c>
      <c r="HF53" s="162">
        <f t="shared" si="228"/>
        <v>0</v>
      </c>
      <c r="HG53" s="162">
        <f t="shared" si="228"/>
        <v>0</v>
      </c>
      <c r="HH53" s="162">
        <f t="shared" si="228"/>
        <v>0</v>
      </c>
      <c r="HI53" s="162">
        <f t="shared" si="228"/>
        <v>0</v>
      </c>
      <c r="HJ53" s="162">
        <f t="shared" si="228"/>
        <v>0</v>
      </c>
      <c r="HK53" s="162">
        <f t="shared" si="228"/>
        <v>0</v>
      </c>
      <c r="HL53" s="162">
        <f t="shared" si="228"/>
        <v>0</v>
      </c>
      <c r="HM53" s="162">
        <f t="shared" si="228"/>
        <v>0</v>
      </c>
      <c r="HN53" s="162">
        <f t="shared" si="228"/>
        <v>0</v>
      </c>
      <c r="HO53" s="162">
        <f t="shared" si="228"/>
        <v>0</v>
      </c>
      <c r="HP53" s="162">
        <f t="shared" si="228"/>
        <v>0</v>
      </c>
      <c r="HQ53" s="162">
        <f t="shared" si="228"/>
        <v>0</v>
      </c>
      <c r="HR53" s="162">
        <f t="shared" si="228"/>
        <v>0</v>
      </c>
      <c r="HS53" s="162">
        <f t="shared" si="228"/>
        <v>0</v>
      </c>
      <c r="HT53" s="162">
        <f t="shared" si="228"/>
        <v>0</v>
      </c>
      <c r="HU53" s="162">
        <f t="shared" si="228"/>
        <v>0</v>
      </c>
      <c r="HV53" s="162">
        <f t="shared" si="228"/>
        <v>0</v>
      </c>
      <c r="HW53" s="162">
        <f t="shared" si="228"/>
        <v>0</v>
      </c>
      <c r="HX53" s="162">
        <f t="shared" si="228"/>
        <v>0</v>
      </c>
      <c r="HY53" s="162">
        <f t="shared" si="228"/>
        <v>0</v>
      </c>
      <c r="HZ53" s="162">
        <f t="shared" si="228"/>
        <v>0</v>
      </c>
      <c r="IA53" s="162">
        <f t="shared" si="228"/>
        <v>0</v>
      </c>
      <c r="IB53" s="162">
        <f t="shared" si="228"/>
        <v>0</v>
      </c>
      <c r="IC53" s="162">
        <f t="shared" si="228"/>
        <v>0</v>
      </c>
      <c r="ID53" s="162">
        <f t="shared" si="228"/>
        <v>0</v>
      </c>
      <c r="IE53" s="162">
        <f t="shared" si="228"/>
        <v>0</v>
      </c>
      <c r="IF53" s="162">
        <f t="shared" si="228"/>
        <v>0</v>
      </c>
      <c r="IG53" s="162">
        <f t="shared" si="228"/>
        <v>0</v>
      </c>
      <c r="IH53" s="162">
        <f t="shared" si="228"/>
        <v>0</v>
      </c>
      <c r="II53" s="162">
        <f t="shared" si="228"/>
        <v>0</v>
      </c>
      <c r="IJ53" s="162">
        <f t="shared" si="228"/>
        <v>0</v>
      </c>
      <c r="IK53" s="162">
        <f t="shared" si="228"/>
        <v>0</v>
      </c>
      <c r="IL53" s="162">
        <f t="shared" si="228"/>
        <v>0</v>
      </c>
      <c r="IM53" s="162">
        <f t="shared" si="228"/>
        <v>0</v>
      </c>
      <c r="IN53" s="162">
        <f t="shared" si="228"/>
        <v>0</v>
      </c>
      <c r="IO53" s="162">
        <f t="shared" si="17"/>
        <v>0</v>
      </c>
      <c r="IP53" s="162">
        <f t="shared" si="23"/>
        <v>0</v>
      </c>
      <c r="IQ53" s="162">
        <f t="shared" ref="IQ53:KK53" si="229">MAX((MIN(CZ53+IP53,$IO$7))-GT53,0)</f>
        <v>0</v>
      </c>
      <c r="IR53" s="162">
        <f t="shared" si="229"/>
        <v>0</v>
      </c>
      <c r="IS53" s="162">
        <f t="shared" si="229"/>
        <v>0</v>
      </c>
      <c r="IT53" s="162">
        <f t="shared" si="229"/>
        <v>0</v>
      </c>
      <c r="IU53" s="162">
        <f t="shared" si="229"/>
        <v>0</v>
      </c>
      <c r="IV53" s="162">
        <f t="shared" si="229"/>
        <v>0</v>
      </c>
      <c r="IW53" s="162">
        <f t="shared" si="229"/>
        <v>0</v>
      </c>
      <c r="IX53" s="162">
        <f t="shared" si="229"/>
        <v>0</v>
      </c>
      <c r="IY53" s="162">
        <f t="shared" si="229"/>
        <v>0</v>
      </c>
      <c r="IZ53" s="162">
        <f t="shared" si="229"/>
        <v>0</v>
      </c>
      <c r="JA53" s="162">
        <f t="shared" si="229"/>
        <v>0</v>
      </c>
      <c r="JB53" s="162">
        <f t="shared" si="229"/>
        <v>0</v>
      </c>
      <c r="JC53" s="162">
        <f t="shared" si="229"/>
        <v>0</v>
      </c>
      <c r="JD53" s="162">
        <f t="shared" si="229"/>
        <v>0</v>
      </c>
      <c r="JE53" s="162">
        <f t="shared" si="229"/>
        <v>0</v>
      </c>
      <c r="JF53" s="162">
        <f t="shared" si="229"/>
        <v>0</v>
      </c>
      <c r="JG53" s="162">
        <f t="shared" si="229"/>
        <v>0</v>
      </c>
      <c r="JH53" s="162">
        <f t="shared" si="229"/>
        <v>0</v>
      </c>
      <c r="JI53" s="162">
        <f t="shared" si="229"/>
        <v>0</v>
      </c>
      <c r="JJ53" s="162">
        <f t="shared" si="229"/>
        <v>0</v>
      </c>
      <c r="JK53" s="162">
        <f t="shared" si="229"/>
        <v>0</v>
      </c>
      <c r="JL53" s="162">
        <f t="shared" si="229"/>
        <v>0</v>
      </c>
      <c r="JM53" s="162">
        <f t="shared" si="229"/>
        <v>0</v>
      </c>
      <c r="JN53" s="162">
        <f t="shared" si="229"/>
        <v>0</v>
      </c>
      <c r="JO53" s="162">
        <f t="shared" si="229"/>
        <v>0</v>
      </c>
      <c r="JP53" s="162">
        <f t="shared" si="229"/>
        <v>0</v>
      </c>
      <c r="JQ53" s="162">
        <f t="shared" si="229"/>
        <v>0</v>
      </c>
      <c r="JR53" s="162">
        <f t="shared" si="229"/>
        <v>0</v>
      </c>
      <c r="JS53" s="162">
        <f t="shared" si="229"/>
        <v>0</v>
      </c>
      <c r="JT53" s="162">
        <f t="shared" si="229"/>
        <v>0</v>
      </c>
      <c r="JU53" s="162">
        <f t="shared" si="229"/>
        <v>0</v>
      </c>
      <c r="JV53" s="162">
        <f t="shared" si="229"/>
        <v>0</v>
      </c>
      <c r="JW53" s="162">
        <f t="shared" si="229"/>
        <v>0</v>
      </c>
      <c r="JX53" s="162">
        <f t="shared" si="229"/>
        <v>0</v>
      </c>
      <c r="JY53" s="162">
        <f t="shared" si="229"/>
        <v>0</v>
      </c>
      <c r="JZ53" s="162">
        <f t="shared" si="229"/>
        <v>0</v>
      </c>
      <c r="KA53" s="162">
        <f t="shared" si="229"/>
        <v>0</v>
      </c>
      <c r="KB53" s="162">
        <f t="shared" si="229"/>
        <v>0</v>
      </c>
      <c r="KC53" s="162">
        <f t="shared" si="229"/>
        <v>0</v>
      </c>
      <c r="KD53" s="162">
        <f t="shared" si="229"/>
        <v>0</v>
      </c>
      <c r="KE53" s="162">
        <f t="shared" si="229"/>
        <v>0</v>
      </c>
      <c r="KF53" s="162">
        <f t="shared" si="229"/>
        <v>0</v>
      </c>
      <c r="KG53" s="162">
        <f t="shared" si="229"/>
        <v>0</v>
      </c>
      <c r="KH53" s="162">
        <f t="shared" si="229"/>
        <v>0</v>
      </c>
      <c r="KI53" s="162">
        <f t="shared" si="229"/>
        <v>0</v>
      </c>
      <c r="KJ53" s="162">
        <f t="shared" si="229"/>
        <v>0</v>
      </c>
      <c r="KK53" s="162">
        <f t="shared" si="229"/>
        <v>0</v>
      </c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</row>
    <row r="54" ht="14.25" customHeight="1" spans="1:326" x14ac:dyDescent="0.25">
      <c r="A54" s="1">
        <v>2</v>
      </c>
      <c r="B54" s="1">
        <f t="shared" ref="B54:C54" si="230">B53+1</f>
        <v>44</v>
      </c>
      <c r="C54" s="232">
        <f t="shared" si="230"/>
        <v>43509</v>
      </c>
      <c r="D54" s="162">
        <f t="shared" si="9"/>
        <v>0</v>
      </c>
      <c r="E54" s="162">
        <f>(SUMIFS(Profile!$F$2:$F$17521,Profile!$B$2:$B$17521,$B54,Profile!$C$2:$C$17521,E$8))*$C$6</f>
        <v>0</v>
      </c>
      <c r="F54" s="162">
        <f>(SUMIFS(Profile!$F$2:$F$17521,Profile!$B$2:$B$17521,$B54,Profile!$C$2:$C$17521,F$8))*$C$6</f>
        <v>0</v>
      </c>
      <c r="G54" s="162">
        <f>(SUMIFS(Profile!$F$2:$F$17521,Profile!$B$2:$B$17521,$B54,Profile!$C$2:$C$17521,G$8))*$C$6</f>
        <v>0</v>
      </c>
      <c r="H54" s="162">
        <f>(SUMIFS(Profile!$F$2:$F$17521,Profile!$B$2:$B$17521,$B54,Profile!$C$2:$C$17521,H$8))*$C$6</f>
        <v>0</v>
      </c>
      <c r="I54" s="162">
        <f>(SUMIFS(Profile!$F$2:$F$17521,Profile!$B$2:$B$17521,$B54,Profile!$C$2:$C$17521,I$8))*$C$6</f>
        <v>0</v>
      </c>
      <c r="J54" s="162">
        <f>(SUMIFS(Profile!$F$2:$F$17521,Profile!$B$2:$B$17521,$B54,Profile!$C$2:$C$17521,J$8))*$C$6</f>
        <v>0</v>
      </c>
      <c r="K54" s="162">
        <f>(SUMIFS(Profile!$F$2:$F$17521,Profile!$B$2:$B$17521,$B54,Profile!$C$2:$C$17521,K$8))*$C$6</f>
        <v>0</v>
      </c>
      <c r="L54" s="162">
        <f>(SUMIFS(Profile!$F$2:$F$17521,Profile!$B$2:$B$17521,$B54,Profile!$C$2:$C$17521,L$8))*$C$6</f>
        <v>0</v>
      </c>
      <c r="M54" s="162">
        <f>(SUMIFS(Profile!$F$2:$F$17521,Profile!$B$2:$B$17521,$B54,Profile!$C$2:$C$17521,M$8))*$C$6</f>
        <v>0</v>
      </c>
      <c r="N54" s="162">
        <f>(SUMIFS(Profile!$F$2:$F$17521,Profile!$B$2:$B$17521,$B54,Profile!$C$2:$C$17521,N$8))*$C$6</f>
        <v>0</v>
      </c>
      <c r="O54" s="162">
        <f>(SUMIFS(Profile!$F$2:$F$17521,Profile!$B$2:$B$17521,$B54,Profile!$C$2:$C$17521,O$8))*$C$6</f>
        <v>0</v>
      </c>
      <c r="P54" s="162">
        <f>(SUMIFS(Profile!$F$2:$F$17521,Profile!$B$2:$B$17521,$B54,Profile!$C$2:$C$17521,P$8))*$C$6</f>
        <v>0</v>
      </c>
      <c r="Q54" s="162">
        <f>(SUMIFS(Profile!$F$2:$F$17521,Profile!$B$2:$B$17521,$B54,Profile!$C$2:$C$17521,Q$8))*$C$6</f>
        <v>0</v>
      </c>
      <c r="R54" s="162">
        <f>(SUMIFS(Profile!$F$2:$F$17521,Profile!$B$2:$B$17521,$B54,Profile!$C$2:$C$17521,R$8))*$C$6</f>
        <v>0</v>
      </c>
      <c r="S54" s="162">
        <f>(SUMIFS(Profile!$F$2:$F$17521,Profile!$B$2:$B$17521,$B54,Profile!$C$2:$C$17521,S$8))*$C$6</f>
        <v>0</v>
      </c>
      <c r="T54" s="162">
        <f>(SUMIFS(Profile!$F$2:$F$17521,Profile!$B$2:$B$17521,$B54,Profile!$C$2:$C$17521,T$8))*$C$6</f>
        <v>0</v>
      </c>
      <c r="U54" s="162">
        <f>(SUMIFS(Profile!$F$2:$F$17521,Profile!$B$2:$B$17521,$B54,Profile!$C$2:$C$17521,U$8))*$C$6</f>
        <v>0</v>
      </c>
      <c r="V54" s="162">
        <f>(SUMIFS(Profile!$F$2:$F$17521,Profile!$B$2:$B$17521,$B54,Profile!$C$2:$C$17521,V$8))*$C$6</f>
        <v>0</v>
      </c>
      <c r="W54" s="162">
        <f>(SUMIFS(Profile!$F$2:$F$17521,Profile!$B$2:$B$17521,$B54,Profile!$C$2:$C$17521,W$8))*$C$6</f>
        <v>0</v>
      </c>
      <c r="X54" s="162">
        <f>(SUMIFS(Profile!$F$2:$F$17521,Profile!$B$2:$B$17521,$B54,Profile!$C$2:$C$17521,X$8))*$C$6</f>
        <v>0</v>
      </c>
      <c r="Y54" s="162">
        <f>(SUMIFS(Profile!$F$2:$F$17521,Profile!$B$2:$B$17521,$B54,Profile!$C$2:$C$17521,Y$8))*$C$6</f>
        <v>0</v>
      </c>
      <c r="Z54" s="162">
        <f>(SUMIFS(Profile!$F$2:$F$17521,Profile!$B$2:$B$17521,$B54,Profile!$C$2:$C$17521,Z$8))*$C$6</f>
        <v>0</v>
      </c>
      <c r="AA54" s="162">
        <f>(SUMIFS(Profile!$F$2:$F$17521,Profile!$B$2:$B$17521,$B54,Profile!$C$2:$C$17521,AA$8))*$C$6</f>
        <v>0</v>
      </c>
      <c r="AB54" s="162">
        <f>(SUMIFS(Profile!$F$2:$F$17521,Profile!$B$2:$B$17521,$B54,Profile!$C$2:$C$17521,AB$8))*$C$6</f>
        <v>0</v>
      </c>
      <c r="AC54" s="162">
        <f>(SUMIFS(Profile!$F$2:$F$17521,Profile!$B$2:$B$17521,$B54,Profile!$C$2:$C$17521,AC$8))*$C$6</f>
        <v>0</v>
      </c>
      <c r="AD54" s="162">
        <f>(SUMIFS(Profile!$F$2:$F$17521,Profile!$B$2:$B$17521,$B54,Profile!$C$2:$C$17521,AD$8))*$C$6</f>
        <v>0</v>
      </c>
      <c r="AE54" s="162">
        <f>(SUMIFS(Profile!$F$2:$F$17521,Profile!$B$2:$B$17521,$B54,Profile!$C$2:$C$17521,AE$8))*$C$6</f>
        <v>0</v>
      </c>
      <c r="AF54" s="162">
        <f>(SUMIFS(Profile!$F$2:$F$17521,Profile!$B$2:$B$17521,$B54,Profile!$C$2:$C$17521,AF$8))*$C$6</f>
        <v>0</v>
      </c>
      <c r="AG54" s="162">
        <f>(SUMIFS(Profile!$F$2:$F$17521,Profile!$B$2:$B$17521,$B54,Profile!$C$2:$C$17521,AG$8))*$C$6</f>
        <v>0</v>
      </c>
      <c r="AH54" s="162">
        <f>(SUMIFS(Profile!$F$2:$F$17521,Profile!$B$2:$B$17521,$B54,Profile!$C$2:$C$17521,AH$8))*$C$6</f>
        <v>0</v>
      </c>
      <c r="AI54" s="162">
        <f>(SUMIFS(Profile!$F$2:$F$17521,Profile!$B$2:$B$17521,$B54,Profile!$C$2:$C$17521,AI$8))*$C$6</f>
        <v>0</v>
      </c>
      <c r="AJ54" s="162">
        <f>(SUMIFS(Profile!$F$2:$F$17521,Profile!$B$2:$B$17521,$B54,Profile!$C$2:$C$17521,AJ$8))*$C$6</f>
        <v>0</v>
      </c>
      <c r="AK54" s="162">
        <f>(SUMIFS(Profile!$F$2:$F$17521,Profile!$B$2:$B$17521,$B54,Profile!$C$2:$C$17521,AK$8))*$C$6</f>
        <v>0</v>
      </c>
      <c r="AL54" s="162">
        <f>(SUMIFS(Profile!$F$2:$F$17521,Profile!$B$2:$B$17521,$B54,Profile!$C$2:$C$17521,AL$8))*$C$6</f>
        <v>0</v>
      </c>
      <c r="AM54" s="162">
        <f>(SUMIFS(Profile!$F$2:$F$17521,Profile!$B$2:$B$17521,$B54,Profile!$C$2:$C$17521,AM$8))*$C$6</f>
        <v>0</v>
      </c>
      <c r="AN54" s="162">
        <f>(SUMIFS(Profile!$F$2:$F$17521,Profile!$B$2:$B$17521,$B54,Profile!$C$2:$C$17521,AN$8))*$C$6</f>
        <v>0</v>
      </c>
      <c r="AO54" s="162">
        <f>(SUMIFS(Profile!$F$2:$F$17521,Profile!$B$2:$B$17521,$B54,Profile!$C$2:$C$17521,AO$8))*$C$6</f>
        <v>0</v>
      </c>
      <c r="AP54" s="162">
        <f>(SUMIFS(Profile!$F$2:$F$17521,Profile!$B$2:$B$17521,$B54,Profile!$C$2:$C$17521,AP$8))*$C$6</f>
        <v>0</v>
      </c>
      <c r="AQ54" s="162">
        <f>(SUMIFS(Profile!$F$2:$F$17521,Profile!$B$2:$B$17521,$B54,Profile!$C$2:$C$17521,AQ$8))*$C$6</f>
        <v>0</v>
      </c>
      <c r="AR54" s="162">
        <f>(SUMIFS(Profile!$F$2:$F$17521,Profile!$B$2:$B$17521,$B54,Profile!$C$2:$C$17521,AR$8))*$C$6</f>
        <v>0</v>
      </c>
      <c r="AS54" s="162">
        <f>(SUMIFS(Profile!$F$2:$F$17521,Profile!$B$2:$B$17521,$B54,Profile!$C$2:$C$17521,AS$8))*$C$6</f>
        <v>0</v>
      </c>
      <c r="AT54" s="162">
        <f>(SUMIFS(Profile!$F$2:$F$17521,Profile!$B$2:$B$17521,$B54,Profile!$C$2:$C$17521,AT$8))*$C$6</f>
        <v>0</v>
      </c>
      <c r="AU54" s="162">
        <f>(SUMIFS(Profile!$F$2:$F$17521,Profile!$B$2:$B$17521,$B54,Profile!$C$2:$C$17521,AU$8))*$C$6</f>
        <v>0</v>
      </c>
      <c r="AV54" s="162">
        <f>(SUMIFS(Profile!$F$2:$F$17521,Profile!$B$2:$B$17521,$B54,Profile!$C$2:$C$17521,AV$8))*$C$6</f>
        <v>0</v>
      </c>
      <c r="AW54" s="162">
        <f>(SUMIFS(Profile!$F$2:$F$17521,Profile!$B$2:$B$17521,$B54,Profile!$C$2:$C$17521,AW$8))*$C$6</f>
        <v>0</v>
      </c>
      <c r="AX54" s="162">
        <f>(SUMIFS(Profile!$F$2:$F$17521,Profile!$B$2:$B$17521,$B54,Profile!$C$2:$C$17521,AX$8))*$C$6</f>
        <v>0</v>
      </c>
      <c r="AY54" s="162">
        <f>(SUMIFS(Profile!$F$2:$F$17521,Profile!$B$2:$B$17521,$B54,Profile!$C$2:$C$17521,AY$8))*$C$6</f>
        <v>0</v>
      </c>
      <c r="AZ54" s="162">
        <f>(SUMIFS(Profile!$F$2:$F$17521,Profile!$B$2:$B$17521,$B54,Profile!$C$2:$C$17521,AZ$8))*$C$6</f>
        <v>0</v>
      </c>
      <c r="BA54" s="162">
        <f t="shared" si="10"/>
        <v>0</v>
      </c>
      <c r="BB54" s="162">
        <f>(SUMIFS(Profile!$E$2:$E$17521,Profile!$B$2:$B$17521,$B54,Profile!$C$2:$C$17521,BB$8))*$C$9</f>
        <v>0</v>
      </c>
      <c r="BC54" s="162">
        <f>(SUMIFS(Profile!$E$2:$E$17521,Profile!$B$2:$B$17521,$B54,Profile!$C$2:$C$17521,BC$8))*$C$9</f>
        <v>0</v>
      </c>
      <c r="BD54" s="162">
        <f>(SUMIFS(Profile!$E$2:$E$17521,Profile!$B$2:$B$17521,$B54,Profile!$C$2:$C$17521,BD$8))*$C$9</f>
        <v>0</v>
      </c>
      <c r="BE54" s="162">
        <f>(SUMIFS(Profile!$E$2:$E$17521,Profile!$B$2:$B$17521,$B54,Profile!$C$2:$C$17521,BE$8))*$C$9</f>
        <v>0</v>
      </c>
      <c r="BF54" s="162">
        <f>(SUMIFS(Profile!$E$2:$E$17521,Profile!$B$2:$B$17521,$B54,Profile!$C$2:$C$17521,BF$8))*$C$9</f>
        <v>0</v>
      </c>
      <c r="BG54" s="162">
        <f>(SUMIFS(Profile!$E$2:$E$17521,Profile!$B$2:$B$17521,$B54,Profile!$C$2:$C$17521,BG$8))*$C$9</f>
        <v>0</v>
      </c>
      <c r="BH54" s="162">
        <f>(SUMIFS(Profile!$E$2:$E$17521,Profile!$B$2:$B$17521,$B54,Profile!$C$2:$C$17521,BH$8))*$C$9</f>
        <v>0</v>
      </c>
      <c r="BI54" s="162">
        <f>(SUMIFS(Profile!$E$2:$E$17521,Profile!$B$2:$B$17521,$B54,Profile!$C$2:$C$17521,BI$8))*$C$9</f>
        <v>0</v>
      </c>
      <c r="BJ54" s="162">
        <f>(SUMIFS(Profile!$E$2:$E$17521,Profile!$B$2:$B$17521,$B54,Profile!$C$2:$C$17521,BJ$8))*$C$9</f>
        <v>0</v>
      </c>
      <c r="BK54" s="162">
        <f>(SUMIFS(Profile!$E$2:$E$17521,Profile!$B$2:$B$17521,$B54,Profile!$C$2:$C$17521,BK$8))*$C$9</f>
        <v>0</v>
      </c>
      <c r="BL54" s="162">
        <f>(SUMIFS(Profile!$E$2:$E$17521,Profile!$B$2:$B$17521,$B54,Profile!$C$2:$C$17521,BL$8))*$C$9</f>
        <v>0</v>
      </c>
      <c r="BM54" s="162">
        <f>(SUMIFS(Profile!$E$2:$E$17521,Profile!$B$2:$B$17521,$B54,Profile!$C$2:$C$17521,BM$8))*$C$9</f>
        <v>0</v>
      </c>
      <c r="BN54" s="162">
        <f>(SUMIFS(Profile!$E$2:$E$17521,Profile!$B$2:$B$17521,$B54,Profile!$C$2:$C$17521,BN$8))*$C$9</f>
        <v>0</v>
      </c>
      <c r="BO54" s="162">
        <f>(SUMIFS(Profile!$E$2:$E$17521,Profile!$B$2:$B$17521,$B54,Profile!$C$2:$C$17521,BO$8))*$C$9</f>
        <v>0</v>
      </c>
      <c r="BP54" s="162">
        <f>(SUMIFS(Profile!$E$2:$E$17521,Profile!$B$2:$B$17521,$B54,Profile!$C$2:$C$17521,BP$8))*$C$9</f>
        <v>0</v>
      </c>
      <c r="BQ54" s="162">
        <f>(SUMIFS(Profile!$E$2:$E$17521,Profile!$B$2:$B$17521,$B54,Profile!$C$2:$C$17521,BQ$8))*$C$9</f>
        <v>0</v>
      </c>
      <c r="BR54" s="162">
        <f>(SUMIFS(Profile!$E$2:$E$17521,Profile!$B$2:$B$17521,$B54,Profile!$C$2:$C$17521,BR$8))*$C$9</f>
        <v>0</v>
      </c>
      <c r="BS54" s="162">
        <f>(SUMIFS(Profile!$E$2:$E$17521,Profile!$B$2:$B$17521,$B54,Profile!$C$2:$C$17521,BS$8))*$C$9</f>
        <v>0</v>
      </c>
      <c r="BT54" s="162">
        <f>(SUMIFS(Profile!$E$2:$E$17521,Profile!$B$2:$B$17521,$B54,Profile!$C$2:$C$17521,BT$8))*$C$9</f>
        <v>0</v>
      </c>
      <c r="BU54" s="162">
        <f>(SUMIFS(Profile!$E$2:$E$17521,Profile!$B$2:$B$17521,$B54,Profile!$C$2:$C$17521,BU$8))*$C$9</f>
        <v>0</v>
      </c>
      <c r="BV54" s="162">
        <f>(SUMIFS(Profile!$E$2:$E$17521,Profile!$B$2:$B$17521,$B54,Profile!$C$2:$C$17521,BV$8))*$C$9</f>
        <v>0</v>
      </c>
      <c r="BW54" s="162">
        <f>(SUMIFS(Profile!$E$2:$E$17521,Profile!$B$2:$B$17521,$B54,Profile!$C$2:$C$17521,BW$8))*$C$9</f>
        <v>0</v>
      </c>
      <c r="BX54" s="162">
        <f>(SUMIFS(Profile!$E$2:$E$17521,Profile!$B$2:$B$17521,$B54,Profile!$C$2:$C$17521,BX$8))*$C$9</f>
        <v>0</v>
      </c>
      <c r="BY54" s="162">
        <f>(SUMIFS(Profile!$E$2:$E$17521,Profile!$B$2:$B$17521,$B54,Profile!$C$2:$C$17521,BY$8))*$C$9</f>
        <v>0</v>
      </c>
      <c r="BZ54" s="162">
        <f>(SUMIFS(Profile!$E$2:$E$17521,Profile!$B$2:$B$17521,$B54,Profile!$C$2:$C$17521,BZ$8))*$C$9</f>
        <v>0</v>
      </c>
      <c r="CA54" s="162">
        <f>(SUMIFS(Profile!$E$2:$E$17521,Profile!$B$2:$B$17521,$B54,Profile!$C$2:$C$17521,CA$8))*$C$9</f>
        <v>0</v>
      </c>
      <c r="CB54" s="162">
        <f>(SUMIFS(Profile!$E$2:$E$17521,Profile!$B$2:$B$17521,$B54,Profile!$C$2:$C$17521,CB$8))*$C$9</f>
        <v>0</v>
      </c>
      <c r="CC54" s="162">
        <f>(SUMIFS(Profile!$E$2:$E$17521,Profile!$B$2:$B$17521,$B54,Profile!$C$2:$C$17521,CC$8))*$C$9</f>
        <v>0</v>
      </c>
      <c r="CD54" s="162">
        <f>(SUMIFS(Profile!$E$2:$E$17521,Profile!$B$2:$B$17521,$B54,Profile!$C$2:$C$17521,CD$8))*$C$9</f>
        <v>0</v>
      </c>
      <c r="CE54" s="162">
        <f>(SUMIFS(Profile!$E$2:$E$17521,Profile!$B$2:$B$17521,$B54,Profile!$C$2:$C$17521,CE$8))*$C$9</f>
        <v>0</v>
      </c>
      <c r="CF54" s="162">
        <f>(SUMIFS(Profile!$E$2:$E$17521,Profile!$B$2:$B$17521,$B54,Profile!$C$2:$C$17521,CF$8))*$C$9</f>
        <v>0</v>
      </c>
      <c r="CG54" s="162">
        <f>(SUMIFS(Profile!$E$2:$E$17521,Profile!$B$2:$B$17521,$B54,Profile!$C$2:$C$17521,CG$8))*$C$9</f>
        <v>0</v>
      </c>
      <c r="CH54" s="162">
        <f>(SUMIFS(Profile!$E$2:$E$17521,Profile!$B$2:$B$17521,$B54,Profile!$C$2:$C$17521,CH$8))*$C$9</f>
        <v>0</v>
      </c>
      <c r="CI54" s="162">
        <f>(SUMIFS(Profile!$E$2:$E$17521,Profile!$B$2:$B$17521,$B54,Profile!$C$2:$C$17521,CI$8))*$C$9</f>
        <v>0</v>
      </c>
      <c r="CJ54" s="162">
        <f>(SUMIFS(Profile!$E$2:$E$17521,Profile!$B$2:$B$17521,$B54,Profile!$C$2:$C$17521,CJ$8))*$C$9</f>
        <v>0</v>
      </c>
      <c r="CK54" s="162">
        <f>(SUMIFS(Profile!$E$2:$E$17521,Profile!$B$2:$B$17521,$B54,Profile!$C$2:$C$17521,CK$8))*$C$9</f>
        <v>0</v>
      </c>
      <c r="CL54" s="162">
        <f>(SUMIFS(Profile!$E$2:$E$17521,Profile!$B$2:$B$17521,$B54,Profile!$C$2:$C$17521,CL$8))*$C$9</f>
        <v>0</v>
      </c>
      <c r="CM54" s="162">
        <f>(SUMIFS(Profile!$E$2:$E$17521,Profile!$B$2:$B$17521,$B54,Profile!$C$2:$C$17521,CM$8))*$C$9</f>
        <v>0</v>
      </c>
      <c r="CN54" s="162">
        <f>(SUMIFS(Profile!$E$2:$E$17521,Profile!$B$2:$B$17521,$B54,Profile!$C$2:$C$17521,CN$8))*$C$9</f>
        <v>0</v>
      </c>
      <c r="CO54" s="162">
        <f>(SUMIFS(Profile!$E$2:$E$17521,Profile!$B$2:$B$17521,$B54,Profile!$C$2:$C$17521,CO$8))*$C$9</f>
        <v>0</v>
      </c>
      <c r="CP54" s="162">
        <f>(SUMIFS(Profile!$E$2:$E$17521,Profile!$B$2:$B$17521,$B54,Profile!$C$2:$C$17521,CP$8))*$C$9</f>
        <v>0</v>
      </c>
      <c r="CQ54" s="162">
        <f>(SUMIFS(Profile!$E$2:$E$17521,Profile!$B$2:$B$17521,$B54,Profile!$C$2:$C$17521,CQ$8))*$C$9</f>
        <v>0</v>
      </c>
      <c r="CR54" s="162">
        <f>(SUMIFS(Profile!$E$2:$E$17521,Profile!$B$2:$B$17521,$B54,Profile!$C$2:$C$17521,CR$8))*$C$9</f>
        <v>0</v>
      </c>
      <c r="CS54" s="162">
        <f>(SUMIFS(Profile!$E$2:$E$17521,Profile!$B$2:$B$17521,$B54,Profile!$C$2:$C$17521,CS$8))*$C$9</f>
        <v>0</v>
      </c>
      <c r="CT54" s="162">
        <f>(SUMIFS(Profile!$E$2:$E$17521,Profile!$B$2:$B$17521,$B54,Profile!$C$2:$C$17521,CT$8))*$C$9</f>
        <v>0</v>
      </c>
      <c r="CU54" s="162">
        <f>(SUMIFS(Profile!$E$2:$E$17521,Profile!$B$2:$B$17521,$B54,Profile!$C$2:$C$17521,CU$8))*$C$9</f>
        <v>0</v>
      </c>
      <c r="CV54" s="162">
        <f>(SUMIFS(Profile!$E$2:$E$17521,Profile!$B$2:$B$17521,$B54,Profile!$C$2:$C$17521,CV$8))*$C$9</f>
        <v>0</v>
      </c>
      <c r="CW54" s="162">
        <f>(SUMIFS(Profile!$E$2:$E$17521,Profile!$B$2:$B$17521,$B54,Profile!$C$2:$C$17521,CW$8))*$C$9</f>
        <v>0</v>
      </c>
      <c r="CX54" s="162">
        <f t="shared" si="11"/>
        <v>0</v>
      </c>
      <c r="CY54" s="162">
        <f t="shared" ref="CY54:ET54" si="231">MAX(BB54-E54,0)</f>
        <v>0</v>
      </c>
      <c r="CZ54" s="162">
        <f t="shared" si="231"/>
        <v>0</v>
      </c>
      <c r="DA54" s="162">
        <f t="shared" si="231"/>
        <v>0</v>
      </c>
      <c r="DB54" s="162">
        <f t="shared" si="231"/>
        <v>0</v>
      </c>
      <c r="DC54" s="162">
        <f t="shared" si="231"/>
        <v>0</v>
      </c>
      <c r="DD54" s="162">
        <f t="shared" si="231"/>
        <v>0</v>
      </c>
      <c r="DE54" s="162">
        <f t="shared" si="231"/>
        <v>0</v>
      </c>
      <c r="DF54" s="162">
        <f t="shared" si="231"/>
        <v>0</v>
      </c>
      <c r="DG54" s="162">
        <f t="shared" si="231"/>
        <v>0</v>
      </c>
      <c r="DH54" s="162">
        <f t="shared" si="231"/>
        <v>0</v>
      </c>
      <c r="DI54" s="162">
        <f t="shared" si="231"/>
        <v>0</v>
      </c>
      <c r="DJ54" s="162">
        <f t="shared" si="231"/>
        <v>0</v>
      </c>
      <c r="DK54" s="162">
        <f t="shared" si="231"/>
        <v>0</v>
      </c>
      <c r="DL54" s="162">
        <f t="shared" si="231"/>
        <v>0</v>
      </c>
      <c r="DM54" s="162">
        <f t="shared" si="231"/>
        <v>0</v>
      </c>
      <c r="DN54" s="162">
        <f t="shared" si="231"/>
        <v>0</v>
      </c>
      <c r="DO54" s="162">
        <f t="shared" si="231"/>
        <v>0</v>
      </c>
      <c r="DP54" s="162">
        <f t="shared" si="231"/>
        <v>0</v>
      </c>
      <c r="DQ54" s="162">
        <f t="shared" si="231"/>
        <v>0</v>
      </c>
      <c r="DR54" s="162">
        <f t="shared" si="231"/>
        <v>0</v>
      </c>
      <c r="DS54" s="162">
        <f t="shared" si="231"/>
        <v>0</v>
      </c>
      <c r="DT54" s="162">
        <f t="shared" si="231"/>
        <v>0</v>
      </c>
      <c r="DU54" s="162">
        <f t="shared" si="231"/>
        <v>0</v>
      </c>
      <c r="DV54" s="162">
        <f t="shared" si="231"/>
        <v>0</v>
      </c>
      <c r="DW54" s="162">
        <f t="shared" si="231"/>
        <v>0</v>
      </c>
      <c r="DX54" s="162">
        <f t="shared" si="231"/>
        <v>0</v>
      </c>
      <c r="DY54" s="162">
        <f t="shared" si="231"/>
        <v>0</v>
      </c>
      <c r="DZ54" s="162">
        <f t="shared" si="231"/>
        <v>0</v>
      </c>
      <c r="EA54" s="162">
        <f t="shared" si="231"/>
        <v>0</v>
      </c>
      <c r="EB54" s="162">
        <f t="shared" si="231"/>
        <v>0</v>
      </c>
      <c r="EC54" s="162">
        <f t="shared" si="231"/>
        <v>0</v>
      </c>
      <c r="ED54" s="162">
        <f t="shared" si="231"/>
        <v>0</v>
      </c>
      <c r="EE54" s="162">
        <f t="shared" si="231"/>
        <v>0</v>
      </c>
      <c r="EF54" s="162">
        <f t="shared" si="231"/>
        <v>0</v>
      </c>
      <c r="EG54" s="162">
        <f t="shared" si="231"/>
        <v>0</v>
      </c>
      <c r="EH54" s="162">
        <f t="shared" si="231"/>
        <v>0</v>
      </c>
      <c r="EI54" s="162">
        <f t="shared" si="231"/>
        <v>0</v>
      </c>
      <c r="EJ54" s="162">
        <f t="shared" si="231"/>
        <v>0</v>
      </c>
      <c r="EK54" s="162">
        <f t="shared" si="231"/>
        <v>0</v>
      </c>
      <c r="EL54" s="162">
        <f t="shared" si="231"/>
        <v>0</v>
      </c>
      <c r="EM54" s="162">
        <f t="shared" si="231"/>
        <v>0</v>
      </c>
      <c r="EN54" s="162">
        <f t="shared" si="231"/>
        <v>0</v>
      </c>
      <c r="EO54" s="162">
        <f t="shared" si="231"/>
        <v>0</v>
      </c>
      <c r="EP54" s="162">
        <f t="shared" si="231"/>
        <v>0</v>
      </c>
      <c r="EQ54" s="162">
        <f t="shared" si="231"/>
        <v>0</v>
      </c>
      <c r="ER54" s="162">
        <f t="shared" si="231"/>
        <v>0</v>
      </c>
      <c r="ES54" s="162">
        <f t="shared" si="231"/>
        <v>0</v>
      </c>
      <c r="ET54" s="162">
        <f t="shared" si="231"/>
        <v>0</v>
      </c>
      <c r="EU54" s="162">
        <f t="shared" si="13"/>
        <v>0</v>
      </c>
      <c r="EV54" s="162">
        <f t="shared" ref="EV54:GQ54" si="232">BB54-CY54</f>
        <v>0</v>
      </c>
      <c r="EW54" s="162">
        <f t="shared" si="232"/>
        <v>0</v>
      </c>
      <c r="EX54" s="162">
        <f t="shared" si="232"/>
        <v>0</v>
      </c>
      <c r="EY54" s="162">
        <f t="shared" si="232"/>
        <v>0</v>
      </c>
      <c r="EZ54" s="162">
        <f t="shared" si="232"/>
        <v>0</v>
      </c>
      <c r="FA54" s="162">
        <f t="shared" si="232"/>
        <v>0</v>
      </c>
      <c r="FB54" s="162">
        <f t="shared" si="232"/>
        <v>0</v>
      </c>
      <c r="FC54" s="162">
        <f t="shared" si="232"/>
        <v>0</v>
      </c>
      <c r="FD54" s="162">
        <f t="shared" si="232"/>
        <v>0</v>
      </c>
      <c r="FE54" s="162">
        <f t="shared" si="232"/>
        <v>0</v>
      </c>
      <c r="FF54" s="162">
        <f t="shared" si="232"/>
        <v>0</v>
      </c>
      <c r="FG54" s="162">
        <f t="shared" si="232"/>
        <v>0</v>
      </c>
      <c r="FH54" s="162">
        <f t="shared" si="232"/>
        <v>0</v>
      </c>
      <c r="FI54" s="162">
        <f t="shared" si="232"/>
        <v>0</v>
      </c>
      <c r="FJ54" s="162">
        <f t="shared" si="232"/>
        <v>0</v>
      </c>
      <c r="FK54" s="162">
        <f t="shared" si="232"/>
        <v>0</v>
      </c>
      <c r="FL54" s="162">
        <f t="shared" si="232"/>
        <v>0</v>
      </c>
      <c r="FM54" s="162">
        <f t="shared" si="232"/>
        <v>0</v>
      </c>
      <c r="FN54" s="162">
        <f t="shared" si="232"/>
        <v>0</v>
      </c>
      <c r="FO54" s="162">
        <f t="shared" si="232"/>
        <v>0</v>
      </c>
      <c r="FP54" s="162">
        <f t="shared" si="232"/>
        <v>0</v>
      </c>
      <c r="FQ54" s="162">
        <f t="shared" si="232"/>
        <v>0</v>
      </c>
      <c r="FR54" s="162">
        <f t="shared" si="232"/>
        <v>0</v>
      </c>
      <c r="FS54" s="162">
        <f t="shared" si="232"/>
        <v>0</v>
      </c>
      <c r="FT54" s="162">
        <f t="shared" si="232"/>
        <v>0</v>
      </c>
      <c r="FU54" s="162">
        <f t="shared" si="232"/>
        <v>0</v>
      </c>
      <c r="FV54" s="162">
        <f t="shared" si="232"/>
        <v>0</v>
      </c>
      <c r="FW54" s="162">
        <f t="shared" si="232"/>
        <v>0</v>
      </c>
      <c r="FX54" s="162">
        <f t="shared" si="232"/>
        <v>0</v>
      </c>
      <c r="FY54" s="162">
        <f t="shared" si="232"/>
        <v>0</v>
      </c>
      <c r="FZ54" s="162">
        <f t="shared" si="232"/>
        <v>0</v>
      </c>
      <c r="GA54" s="162">
        <f t="shared" si="232"/>
        <v>0</v>
      </c>
      <c r="GB54" s="162">
        <f t="shared" si="232"/>
        <v>0</v>
      </c>
      <c r="GC54" s="162">
        <f t="shared" si="232"/>
        <v>0</v>
      </c>
      <c r="GD54" s="162">
        <f t="shared" si="232"/>
        <v>0</v>
      </c>
      <c r="GE54" s="162">
        <f t="shared" si="232"/>
        <v>0</v>
      </c>
      <c r="GF54" s="162">
        <f t="shared" si="232"/>
        <v>0</v>
      </c>
      <c r="GG54" s="162">
        <f t="shared" si="232"/>
        <v>0</v>
      </c>
      <c r="GH54" s="162">
        <f t="shared" si="232"/>
        <v>0</v>
      </c>
      <c r="GI54" s="162">
        <f t="shared" si="232"/>
        <v>0</v>
      </c>
      <c r="GJ54" s="162">
        <f t="shared" si="232"/>
        <v>0</v>
      </c>
      <c r="GK54" s="162">
        <f t="shared" si="232"/>
        <v>0</v>
      </c>
      <c r="GL54" s="162">
        <f t="shared" si="232"/>
        <v>0</v>
      </c>
      <c r="GM54" s="162">
        <f t="shared" si="232"/>
        <v>0</v>
      </c>
      <c r="GN54" s="162">
        <f t="shared" si="232"/>
        <v>0</v>
      </c>
      <c r="GO54" s="162">
        <f t="shared" si="232"/>
        <v>0</v>
      </c>
      <c r="GP54" s="162">
        <f t="shared" si="232"/>
        <v>0</v>
      </c>
      <c r="GQ54" s="162">
        <f t="shared" si="232"/>
        <v>0</v>
      </c>
      <c r="GR54" s="162">
        <f t="shared" si="15"/>
        <v>0</v>
      </c>
      <c r="GS54" s="162">
        <f t="shared" ref="GS54:IN54" si="233">E54-EV54</f>
        <v>0</v>
      </c>
      <c r="GT54" s="162">
        <f t="shared" si="233"/>
        <v>0</v>
      </c>
      <c r="GU54" s="162">
        <f t="shared" si="233"/>
        <v>0</v>
      </c>
      <c r="GV54" s="162">
        <f t="shared" si="233"/>
        <v>0</v>
      </c>
      <c r="GW54" s="162">
        <f t="shared" si="233"/>
        <v>0</v>
      </c>
      <c r="GX54" s="162">
        <f t="shared" si="233"/>
        <v>0</v>
      </c>
      <c r="GY54" s="162">
        <f t="shared" si="233"/>
        <v>0</v>
      </c>
      <c r="GZ54" s="162">
        <f t="shared" si="233"/>
        <v>0</v>
      </c>
      <c r="HA54" s="162">
        <f t="shared" si="233"/>
        <v>0</v>
      </c>
      <c r="HB54" s="162">
        <f t="shared" si="233"/>
        <v>0</v>
      </c>
      <c r="HC54" s="162">
        <f t="shared" si="233"/>
        <v>0</v>
      </c>
      <c r="HD54" s="162">
        <f t="shared" si="233"/>
        <v>0</v>
      </c>
      <c r="HE54" s="162">
        <f t="shared" si="233"/>
        <v>0</v>
      </c>
      <c r="HF54" s="162">
        <f t="shared" si="233"/>
        <v>0</v>
      </c>
      <c r="HG54" s="162">
        <f t="shared" si="233"/>
        <v>0</v>
      </c>
      <c r="HH54" s="162">
        <f t="shared" si="233"/>
        <v>0</v>
      </c>
      <c r="HI54" s="162">
        <f t="shared" si="233"/>
        <v>0</v>
      </c>
      <c r="HJ54" s="162">
        <f t="shared" si="233"/>
        <v>0</v>
      </c>
      <c r="HK54" s="162">
        <f t="shared" si="233"/>
        <v>0</v>
      </c>
      <c r="HL54" s="162">
        <f t="shared" si="233"/>
        <v>0</v>
      </c>
      <c r="HM54" s="162">
        <f t="shared" si="233"/>
        <v>0</v>
      </c>
      <c r="HN54" s="162">
        <f t="shared" si="233"/>
        <v>0</v>
      </c>
      <c r="HO54" s="162">
        <f t="shared" si="233"/>
        <v>0</v>
      </c>
      <c r="HP54" s="162">
        <f t="shared" si="233"/>
        <v>0</v>
      </c>
      <c r="HQ54" s="162">
        <f t="shared" si="233"/>
        <v>0</v>
      </c>
      <c r="HR54" s="162">
        <f t="shared" si="233"/>
        <v>0</v>
      </c>
      <c r="HS54" s="162">
        <f t="shared" si="233"/>
        <v>0</v>
      </c>
      <c r="HT54" s="162">
        <f t="shared" si="233"/>
        <v>0</v>
      </c>
      <c r="HU54" s="162">
        <f t="shared" si="233"/>
        <v>0</v>
      </c>
      <c r="HV54" s="162">
        <f t="shared" si="233"/>
        <v>0</v>
      </c>
      <c r="HW54" s="162">
        <f t="shared" si="233"/>
        <v>0</v>
      </c>
      <c r="HX54" s="162">
        <f t="shared" si="233"/>
        <v>0</v>
      </c>
      <c r="HY54" s="162">
        <f t="shared" si="233"/>
        <v>0</v>
      </c>
      <c r="HZ54" s="162">
        <f t="shared" si="233"/>
        <v>0</v>
      </c>
      <c r="IA54" s="162">
        <f t="shared" si="233"/>
        <v>0</v>
      </c>
      <c r="IB54" s="162">
        <f t="shared" si="233"/>
        <v>0</v>
      </c>
      <c r="IC54" s="162">
        <f t="shared" si="233"/>
        <v>0</v>
      </c>
      <c r="ID54" s="162">
        <f t="shared" si="233"/>
        <v>0</v>
      </c>
      <c r="IE54" s="162">
        <f t="shared" si="233"/>
        <v>0</v>
      </c>
      <c r="IF54" s="162">
        <f t="shared" si="233"/>
        <v>0</v>
      </c>
      <c r="IG54" s="162">
        <f t="shared" si="233"/>
        <v>0</v>
      </c>
      <c r="IH54" s="162">
        <f t="shared" si="233"/>
        <v>0</v>
      </c>
      <c r="II54" s="162">
        <f t="shared" si="233"/>
        <v>0</v>
      </c>
      <c r="IJ54" s="162">
        <f t="shared" si="233"/>
        <v>0</v>
      </c>
      <c r="IK54" s="162">
        <f t="shared" si="233"/>
        <v>0</v>
      </c>
      <c r="IL54" s="162">
        <f t="shared" si="233"/>
        <v>0</v>
      </c>
      <c r="IM54" s="162">
        <f t="shared" si="233"/>
        <v>0</v>
      </c>
      <c r="IN54" s="162">
        <f t="shared" si="233"/>
        <v>0</v>
      </c>
      <c r="IO54" s="162">
        <f t="shared" si="17"/>
        <v>0</v>
      </c>
      <c r="IP54" s="162">
        <f t="shared" si="23"/>
        <v>0</v>
      </c>
      <c r="IQ54" s="162">
        <f t="shared" ref="IQ54:KK54" si="234">MAX((MIN(CZ54+IP54,$IO$7))-GT54,0)</f>
        <v>0</v>
      </c>
      <c r="IR54" s="162">
        <f t="shared" si="234"/>
        <v>0</v>
      </c>
      <c r="IS54" s="162">
        <f t="shared" si="234"/>
        <v>0</v>
      </c>
      <c r="IT54" s="162">
        <f t="shared" si="234"/>
        <v>0</v>
      </c>
      <c r="IU54" s="162">
        <f t="shared" si="234"/>
        <v>0</v>
      </c>
      <c r="IV54" s="162">
        <f t="shared" si="234"/>
        <v>0</v>
      </c>
      <c r="IW54" s="162">
        <f t="shared" si="234"/>
        <v>0</v>
      </c>
      <c r="IX54" s="162">
        <f t="shared" si="234"/>
        <v>0</v>
      </c>
      <c r="IY54" s="162">
        <f t="shared" si="234"/>
        <v>0</v>
      </c>
      <c r="IZ54" s="162">
        <f t="shared" si="234"/>
        <v>0</v>
      </c>
      <c r="JA54" s="162">
        <f t="shared" si="234"/>
        <v>0</v>
      </c>
      <c r="JB54" s="162">
        <f t="shared" si="234"/>
        <v>0</v>
      </c>
      <c r="JC54" s="162">
        <f t="shared" si="234"/>
        <v>0</v>
      </c>
      <c r="JD54" s="162">
        <f t="shared" si="234"/>
        <v>0</v>
      </c>
      <c r="JE54" s="162">
        <f t="shared" si="234"/>
        <v>0</v>
      </c>
      <c r="JF54" s="162">
        <f t="shared" si="234"/>
        <v>0</v>
      </c>
      <c r="JG54" s="162">
        <f t="shared" si="234"/>
        <v>0</v>
      </c>
      <c r="JH54" s="162">
        <f t="shared" si="234"/>
        <v>0</v>
      </c>
      <c r="JI54" s="162">
        <f t="shared" si="234"/>
        <v>0</v>
      </c>
      <c r="JJ54" s="162">
        <f t="shared" si="234"/>
        <v>0</v>
      </c>
      <c r="JK54" s="162">
        <f t="shared" si="234"/>
        <v>0</v>
      </c>
      <c r="JL54" s="162">
        <f t="shared" si="234"/>
        <v>0</v>
      </c>
      <c r="JM54" s="162">
        <f t="shared" si="234"/>
        <v>0</v>
      </c>
      <c r="JN54" s="162">
        <f t="shared" si="234"/>
        <v>0</v>
      </c>
      <c r="JO54" s="162">
        <f t="shared" si="234"/>
        <v>0</v>
      </c>
      <c r="JP54" s="162">
        <f t="shared" si="234"/>
        <v>0</v>
      </c>
      <c r="JQ54" s="162">
        <f t="shared" si="234"/>
        <v>0</v>
      </c>
      <c r="JR54" s="162">
        <f t="shared" si="234"/>
        <v>0</v>
      </c>
      <c r="JS54" s="162">
        <f t="shared" si="234"/>
        <v>0</v>
      </c>
      <c r="JT54" s="162">
        <f t="shared" si="234"/>
        <v>0</v>
      </c>
      <c r="JU54" s="162">
        <f t="shared" si="234"/>
        <v>0</v>
      </c>
      <c r="JV54" s="162">
        <f t="shared" si="234"/>
        <v>0</v>
      </c>
      <c r="JW54" s="162">
        <f t="shared" si="234"/>
        <v>0</v>
      </c>
      <c r="JX54" s="162">
        <f t="shared" si="234"/>
        <v>0</v>
      </c>
      <c r="JY54" s="162">
        <f t="shared" si="234"/>
        <v>0</v>
      </c>
      <c r="JZ54" s="162">
        <f t="shared" si="234"/>
        <v>0</v>
      </c>
      <c r="KA54" s="162">
        <f t="shared" si="234"/>
        <v>0</v>
      </c>
      <c r="KB54" s="162">
        <f t="shared" si="234"/>
        <v>0</v>
      </c>
      <c r="KC54" s="162">
        <f t="shared" si="234"/>
        <v>0</v>
      </c>
      <c r="KD54" s="162">
        <f t="shared" si="234"/>
        <v>0</v>
      </c>
      <c r="KE54" s="162">
        <f t="shared" si="234"/>
        <v>0</v>
      </c>
      <c r="KF54" s="162">
        <f t="shared" si="234"/>
        <v>0</v>
      </c>
      <c r="KG54" s="162">
        <f t="shared" si="234"/>
        <v>0</v>
      </c>
      <c r="KH54" s="162">
        <f t="shared" si="234"/>
        <v>0</v>
      </c>
      <c r="KI54" s="162">
        <f t="shared" si="234"/>
        <v>0</v>
      </c>
      <c r="KJ54" s="162">
        <f t="shared" si="234"/>
        <v>0</v>
      </c>
      <c r="KK54" s="162">
        <f t="shared" si="234"/>
        <v>0</v>
      </c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</row>
    <row r="55" ht="14.25" customHeight="1" spans="1:326" x14ac:dyDescent="0.25">
      <c r="A55" s="1">
        <v>2</v>
      </c>
      <c r="B55" s="1">
        <f t="shared" ref="B55:C55" si="235">B54+1</f>
        <v>45</v>
      </c>
      <c r="C55" s="232">
        <f t="shared" si="235"/>
        <v>43510</v>
      </c>
      <c r="D55" s="162">
        <f t="shared" si="9"/>
        <v>0</v>
      </c>
      <c r="E55" s="162">
        <f>(SUMIFS(Profile!$F$2:$F$17521,Profile!$B$2:$B$17521,$B55,Profile!$C$2:$C$17521,E$8))*$C$6</f>
        <v>0</v>
      </c>
      <c r="F55" s="162">
        <f>(SUMIFS(Profile!$F$2:$F$17521,Profile!$B$2:$B$17521,$B55,Profile!$C$2:$C$17521,F$8))*$C$6</f>
        <v>0</v>
      </c>
      <c r="G55" s="162">
        <f>(SUMIFS(Profile!$F$2:$F$17521,Profile!$B$2:$B$17521,$B55,Profile!$C$2:$C$17521,G$8))*$C$6</f>
        <v>0</v>
      </c>
      <c r="H55" s="162">
        <f>(SUMIFS(Profile!$F$2:$F$17521,Profile!$B$2:$B$17521,$B55,Profile!$C$2:$C$17521,H$8))*$C$6</f>
        <v>0</v>
      </c>
      <c r="I55" s="162">
        <f>(SUMIFS(Profile!$F$2:$F$17521,Profile!$B$2:$B$17521,$B55,Profile!$C$2:$C$17521,I$8))*$C$6</f>
        <v>0</v>
      </c>
      <c r="J55" s="162">
        <f>(SUMIFS(Profile!$F$2:$F$17521,Profile!$B$2:$B$17521,$B55,Profile!$C$2:$C$17521,J$8))*$C$6</f>
        <v>0</v>
      </c>
      <c r="K55" s="162">
        <f>(SUMIFS(Profile!$F$2:$F$17521,Profile!$B$2:$B$17521,$B55,Profile!$C$2:$C$17521,K$8))*$C$6</f>
        <v>0</v>
      </c>
      <c r="L55" s="162">
        <f>(SUMIFS(Profile!$F$2:$F$17521,Profile!$B$2:$B$17521,$B55,Profile!$C$2:$C$17521,L$8))*$C$6</f>
        <v>0</v>
      </c>
      <c r="M55" s="162">
        <f>(SUMIFS(Profile!$F$2:$F$17521,Profile!$B$2:$B$17521,$B55,Profile!$C$2:$C$17521,M$8))*$C$6</f>
        <v>0</v>
      </c>
      <c r="N55" s="162">
        <f>(SUMIFS(Profile!$F$2:$F$17521,Profile!$B$2:$B$17521,$B55,Profile!$C$2:$C$17521,N$8))*$C$6</f>
        <v>0</v>
      </c>
      <c r="O55" s="162">
        <f>(SUMIFS(Profile!$F$2:$F$17521,Profile!$B$2:$B$17521,$B55,Profile!$C$2:$C$17521,O$8))*$C$6</f>
        <v>0</v>
      </c>
      <c r="P55" s="162">
        <f>(SUMIFS(Profile!$F$2:$F$17521,Profile!$B$2:$B$17521,$B55,Profile!$C$2:$C$17521,P$8))*$C$6</f>
        <v>0</v>
      </c>
      <c r="Q55" s="162">
        <f>(SUMIFS(Profile!$F$2:$F$17521,Profile!$B$2:$B$17521,$B55,Profile!$C$2:$C$17521,Q$8))*$C$6</f>
        <v>0</v>
      </c>
      <c r="R55" s="162">
        <f>(SUMIFS(Profile!$F$2:$F$17521,Profile!$B$2:$B$17521,$B55,Profile!$C$2:$C$17521,R$8))*$C$6</f>
        <v>0</v>
      </c>
      <c r="S55" s="162">
        <f>(SUMIFS(Profile!$F$2:$F$17521,Profile!$B$2:$B$17521,$B55,Profile!$C$2:$C$17521,S$8))*$C$6</f>
        <v>0</v>
      </c>
      <c r="T55" s="162">
        <f>(SUMIFS(Profile!$F$2:$F$17521,Profile!$B$2:$B$17521,$B55,Profile!$C$2:$C$17521,T$8))*$C$6</f>
        <v>0</v>
      </c>
      <c r="U55" s="162">
        <f>(SUMIFS(Profile!$F$2:$F$17521,Profile!$B$2:$B$17521,$B55,Profile!$C$2:$C$17521,U$8))*$C$6</f>
        <v>0</v>
      </c>
      <c r="V55" s="162">
        <f>(SUMIFS(Profile!$F$2:$F$17521,Profile!$B$2:$B$17521,$B55,Profile!$C$2:$C$17521,V$8))*$C$6</f>
        <v>0</v>
      </c>
      <c r="W55" s="162">
        <f>(SUMIFS(Profile!$F$2:$F$17521,Profile!$B$2:$B$17521,$B55,Profile!$C$2:$C$17521,W$8))*$C$6</f>
        <v>0</v>
      </c>
      <c r="X55" s="162">
        <f>(SUMIFS(Profile!$F$2:$F$17521,Profile!$B$2:$B$17521,$B55,Profile!$C$2:$C$17521,X$8))*$C$6</f>
        <v>0</v>
      </c>
      <c r="Y55" s="162">
        <f>(SUMIFS(Profile!$F$2:$F$17521,Profile!$B$2:$B$17521,$B55,Profile!$C$2:$C$17521,Y$8))*$C$6</f>
        <v>0</v>
      </c>
      <c r="Z55" s="162">
        <f>(SUMIFS(Profile!$F$2:$F$17521,Profile!$B$2:$B$17521,$B55,Profile!$C$2:$C$17521,Z$8))*$C$6</f>
        <v>0</v>
      </c>
      <c r="AA55" s="162">
        <f>(SUMIFS(Profile!$F$2:$F$17521,Profile!$B$2:$B$17521,$B55,Profile!$C$2:$C$17521,AA$8))*$C$6</f>
        <v>0</v>
      </c>
      <c r="AB55" s="162">
        <f>(SUMIFS(Profile!$F$2:$F$17521,Profile!$B$2:$B$17521,$B55,Profile!$C$2:$C$17521,AB$8))*$C$6</f>
        <v>0</v>
      </c>
      <c r="AC55" s="162">
        <f>(SUMIFS(Profile!$F$2:$F$17521,Profile!$B$2:$B$17521,$B55,Profile!$C$2:$C$17521,AC$8))*$C$6</f>
        <v>0</v>
      </c>
      <c r="AD55" s="162">
        <f>(SUMIFS(Profile!$F$2:$F$17521,Profile!$B$2:$B$17521,$B55,Profile!$C$2:$C$17521,AD$8))*$C$6</f>
        <v>0</v>
      </c>
      <c r="AE55" s="162">
        <f>(SUMIFS(Profile!$F$2:$F$17521,Profile!$B$2:$B$17521,$B55,Profile!$C$2:$C$17521,AE$8))*$C$6</f>
        <v>0</v>
      </c>
      <c r="AF55" s="162">
        <f>(SUMIFS(Profile!$F$2:$F$17521,Profile!$B$2:$B$17521,$B55,Profile!$C$2:$C$17521,AF$8))*$C$6</f>
        <v>0</v>
      </c>
      <c r="AG55" s="162">
        <f>(SUMIFS(Profile!$F$2:$F$17521,Profile!$B$2:$B$17521,$B55,Profile!$C$2:$C$17521,AG$8))*$C$6</f>
        <v>0</v>
      </c>
      <c r="AH55" s="162">
        <f>(SUMIFS(Profile!$F$2:$F$17521,Profile!$B$2:$B$17521,$B55,Profile!$C$2:$C$17521,AH$8))*$C$6</f>
        <v>0</v>
      </c>
      <c r="AI55" s="162">
        <f>(SUMIFS(Profile!$F$2:$F$17521,Profile!$B$2:$B$17521,$B55,Profile!$C$2:$C$17521,AI$8))*$C$6</f>
        <v>0</v>
      </c>
      <c r="AJ55" s="162">
        <f>(SUMIFS(Profile!$F$2:$F$17521,Profile!$B$2:$B$17521,$B55,Profile!$C$2:$C$17521,AJ$8))*$C$6</f>
        <v>0</v>
      </c>
      <c r="AK55" s="162">
        <f>(SUMIFS(Profile!$F$2:$F$17521,Profile!$B$2:$B$17521,$B55,Profile!$C$2:$C$17521,AK$8))*$C$6</f>
        <v>0</v>
      </c>
      <c r="AL55" s="162">
        <f>(SUMIFS(Profile!$F$2:$F$17521,Profile!$B$2:$B$17521,$B55,Profile!$C$2:$C$17521,AL$8))*$C$6</f>
        <v>0</v>
      </c>
      <c r="AM55" s="162">
        <f>(SUMIFS(Profile!$F$2:$F$17521,Profile!$B$2:$B$17521,$B55,Profile!$C$2:$C$17521,AM$8))*$C$6</f>
        <v>0</v>
      </c>
      <c r="AN55" s="162">
        <f>(SUMIFS(Profile!$F$2:$F$17521,Profile!$B$2:$B$17521,$B55,Profile!$C$2:$C$17521,AN$8))*$C$6</f>
        <v>0</v>
      </c>
      <c r="AO55" s="162">
        <f>(SUMIFS(Profile!$F$2:$F$17521,Profile!$B$2:$B$17521,$B55,Profile!$C$2:$C$17521,AO$8))*$C$6</f>
        <v>0</v>
      </c>
      <c r="AP55" s="162">
        <f>(SUMIFS(Profile!$F$2:$F$17521,Profile!$B$2:$B$17521,$B55,Profile!$C$2:$C$17521,AP$8))*$C$6</f>
        <v>0</v>
      </c>
      <c r="AQ55" s="162">
        <f>(SUMIFS(Profile!$F$2:$F$17521,Profile!$B$2:$B$17521,$B55,Profile!$C$2:$C$17521,AQ$8))*$C$6</f>
        <v>0</v>
      </c>
      <c r="AR55" s="162">
        <f>(SUMIFS(Profile!$F$2:$F$17521,Profile!$B$2:$B$17521,$B55,Profile!$C$2:$C$17521,AR$8))*$C$6</f>
        <v>0</v>
      </c>
      <c r="AS55" s="162">
        <f>(SUMIFS(Profile!$F$2:$F$17521,Profile!$B$2:$B$17521,$B55,Profile!$C$2:$C$17521,AS$8))*$C$6</f>
        <v>0</v>
      </c>
      <c r="AT55" s="162">
        <f>(SUMIFS(Profile!$F$2:$F$17521,Profile!$B$2:$B$17521,$B55,Profile!$C$2:$C$17521,AT$8))*$C$6</f>
        <v>0</v>
      </c>
      <c r="AU55" s="162">
        <f>(SUMIFS(Profile!$F$2:$F$17521,Profile!$B$2:$B$17521,$B55,Profile!$C$2:$C$17521,AU$8))*$C$6</f>
        <v>0</v>
      </c>
      <c r="AV55" s="162">
        <f>(SUMIFS(Profile!$F$2:$F$17521,Profile!$B$2:$B$17521,$B55,Profile!$C$2:$C$17521,AV$8))*$C$6</f>
        <v>0</v>
      </c>
      <c r="AW55" s="162">
        <f>(SUMIFS(Profile!$F$2:$F$17521,Profile!$B$2:$B$17521,$B55,Profile!$C$2:$C$17521,AW$8))*$C$6</f>
        <v>0</v>
      </c>
      <c r="AX55" s="162">
        <f>(SUMIFS(Profile!$F$2:$F$17521,Profile!$B$2:$B$17521,$B55,Profile!$C$2:$C$17521,AX$8))*$C$6</f>
        <v>0</v>
      </c>
      <c r="AY55" s="162">
        <f>(SUMIFS(Profile!$F$2:$F$17521,Profile!$B$2:$B$17521,$B55,Profile!$C$2:$C$17521,AY$8))*$C$6</f>
        <v>0</v>
      </c>
      <c r="AZ55" s="162">
        <f>(SUMIFS(Profile!$F$2:$F$17521,Profile!$B$2:$B$17521,$B55,Profile!$C$2:$C$17521,AZ$8))*$C$6</f>
        <v>0</v>
      </c>
      <c r="BA55" s="162">
        <f t="shared" si="10"/>
        <v>0</v>
      </c>
      <c r="BB55" s="162">
        <f>(SUMIFS(Profile!$E$2:$E$17521,Profile!$B$2:$B$17521,$B55,Profile!$C$2:$C$17521,BB$8))*$C$9</f>
        <v>0</v>
      </c>
      <c r="BC55" s="162">
        <f>(SUMIFS(Profile!$E$2:$E$17521,Profile!$B$2:$B$17521,$B55,Profile!$C$2:$C$17521,BC$8))*$C$9</f>
        <v>0</v>
      </c>
      <c r="BD55" s="162">
        <f>(SUMIFS(Profile!$E$2:$E$17521,Profile!$B$2:$B$17521,$B55,Profile!$C$2:$C$17521,BD$8))*$C$9</f>
        <v>0</v>
      </c>
      <c r="BE55" s="162">
        <f>(SUMIFS(Profile!$E$2:$E$17521,Profile!$B$2:$B$17521,$B55,Profile!$C$2:$C$17521,BE$8))*$C$9</f>
        <v>0</v>
      </c>
      <c r="BF55" s="162">
        <f>(SUMIFS(Profile!$E$2:$E$17521,Profile!$B$2:$B$17521,$B55,Profile!$C$2:$C$17521,BF$8))*$C$9</f>
        <v>0</v>
      </c>
      <c r="BG55" s="162">
        <f>(SUMIFS(Profile!$E$2:$E$17521,Profile!$B$2:$B$17521,$B55,Profile!$C$2:$C$17521,BG$8))*$C$9</f>
        <v>0</v>
      </c>
      <c r="BH55" s="162">
        <f>(SUMIFS(Profile!$E$2:$E$17521,Profile!$B$2:$B$17521,$B55,Profile!$C$2:$C$17521,BH$8))*$C$9</f>
        <v>0</v>
      </c>
      <c r="BI55" s="162">
        <f>(SUMIFS(Profile!$E$2:$E$17521,Profile!$B$2:$B$17521,$B55,Profile!$C$2:$C$17521,BI$8))*$C$9</f>
        <v>0</v>
      </c>
      <c r="BJ55" s="162">
        <f>(SUMIFS(Profile!$E$2:$E$17521,Profile!$B$2:$B$17521,$B55,Profile!$C$2:$C$17521,BJ$8))*$C$9</f>
        <v>0</v>
      </c>
      <c r="BK55" s="162">
        <f>(SUMIFS(Profile!$E$2:$E$17521,Profile!$B$2:$B$17521,$B55,Profile!$C$2:$C$17521,BK$8))*$C$9</f>
        <v>0</v>
      </c>
      <c r="BL55" s="162">
        <f>(SUMIFS(Profile!$E$2:$E$17521,Profile!$B$2:$B$17521,$B55,Profile!$C$2:$C$17521,BL$8))*$C$9</f>
        <v>0</v>
      </c>
      <c r="BM55" s="162">
        <f>(SUMIFS(Profile!$E$2:$E$17521,Profile!$B$2:$B$17521,$B55,Profile!$C$2:$C$17521,BM$8))*$C$9</f>
        <v>0</v>
      </c>
      <c r="BN55" s="162">
        <f>(SUMIFS(Profile!$E$2:$E$17521,Profile!$B$2:$B$17521,$B55,Profile!$C$2:$C$17521,BN$8))*$C$9</f>
        <v>0</v>
      </c>
      <c r="BO55" s="162">
        <f>(SUMIFS(Profile!$E$2:$E$17521,Profile!$B$2:$B$17521,$B55,Profile!$C$2:$C$17521,BO$8))*$C$9</f>
        <v>0</v>
      </c>
      <c r="BP55" s="162">
        <f>(SUMIFS(Profile!$E$2:$E$17521,Profile!$B$2:$B$17521,$B55,Profile!$C$2:$C$17521,BP$8))*$C$9</f>
        <v>0</v>
      </c>
      <c r="BQ55" s="162">
        <f>(SUMIFS(Profile!$E$2:$E$17521,Profile!$B$2:$B$17521,$B55,Profile!$C$2:$C$17521,BQ$8))*$C$9</f>
        <v>0</v>
      </c>
      <c r="BR55" s="162">
        <f>(SUMIFS(Profile!$E$2:$E$17521,Profile!$B$2:$B$17521,$B55,Profile!$C$2:$C$17521,BR$8))*$C$9</f>
        <v>0</v>
      </c>
      <c r="BS55" s="162">
        <f>(SUMIFS(Profile!$E$2:$E$17521,Profile!$B$2:$B$17521,$B55,Profile!$C$2:$C$17521,BS$8))*$C$9</f>
        <v>0</v>
      </c>
      <c r="BT55" s="162">
        <f>(SUMIFS(Profile!$E$2:$E$17521,Profile!$B$2:$B$17521,$B55,Profile!$C$2:$C$17521,BT$8))*$C$9</f>
        <v>0</v>
      </c>
      <c r="BU55" s="162">
        <f>(SUMIFS(Profile!$E$2:$E$17521,Profile!$B$2:$B$17521,$B55,Profile!$C$2:$C$17521,BU$8))*$C$9</f>
        <v>0</v>
      </c>
      <c r="BV55" s="162">
        <f>(SUMIFS(Profile!$E$2:$E$17521,Profile!$B$2:$B$17521,$B55,Profile!$C$2:$C$17521,BV$8))*$C$9</f>
        <v>0</v>
      </c>
      <c r="BW55" s="162">
        <f>(SUMIFS(Profile!$E$2:$E$17521,Profile!$B$2:$B$17521,$B55,Profile!$C$2:$C$17521,BW$8))*$C$9</f>
        <v>0</v>
      </c>
      <c r="BX55" s="162">
        <f>(SUMIFS(Profile!$E$2:$E$17521,Profile!$B$2:$B$17521,$B55,Profile!$C$2:$C$17521,BX$8))*$C$9</f>
        <v>0</v>
      </c>
      <c r="BY55" s="162">
        <f>(SUMIFS(Profile!$E$2:$E$17521,Profile!$B$2:$B$17521,$B55,Profile!$C$2:$C$17521,BY$8))*$C$9</f>
        <v>0</v>
      </c>
      <c r="BZ55" s="162">
        <f>(SUMIFS(Profile!$E$2:$E$17521,Profile!$B$2:$B$17521,$B55,Profile!$C$2:$C$17521,BZ$8))*$C$9</f>
        <v>0</v>
      </c>
      <c r="CA55" s="162">
        <f>(SUMIFS(Profile!$E$2:$E$17521,Profile!$B$2:$B$17521,$B55,Profile!$C$2:$C$17521,CA$8))*$C$9</f>
        <v>0</v>
      </c>
      <c r="CB55" s="162">
        <f>(SUMIFS(Profile!$E$2:$E$17521,Profile!$B$2:$B$17521,$B55,Profile!$C$2:$C$17521,CB$8))*$C$9</f>
        <v>0</v>
      </c>
      <c r="CC55" s="162">
        <f>(SUMIFS(Profile!$E$2:$E$17521,Profile!$B$2:$B$17521,$B55,Profile!$C$2:$C$17521,CC$8))*$C$9</f>
        <v>0</v>
      </c>
      <c r="CD55" s="162">
        <f>(SUMIFS(Profile!$E$2:$E$17521,Profile!$B$2:$B$17521,$B55,Profile!$C$2:$C$17521,CD$8))*$C$9</f>
        <v>0</v>
      </c>
      <c r="CE55" s="162">
        <f>(SUMIFS(Profile!$E$2:$E$17521,Profile!$B$2:$B$17521,$B55,Profile!$C$2:$C$17521,CE$8))*$C$9</f>
        <v>0</v>
      </c>
      <c r="CF55" s="162">
        <f>(SUMIFS(Profile!$E$2:$E$17521,Profile!$B$2:$B$17521,$B55,Profile!$C$2:$C$17521,CF$8))*$C$9</f>
        <v>0</v>
      </c>
      <c r="CG55" s="162">
        <f>(SUMIFS(Profile!$E$2:$E$17521,Profile!$B$2:$B$17521,$B55,Profile!$C$2:$C$17521,CG$8))*$C$9</f>
        <v>0</v>
      </c>
      <c r="CH55" s="162">
        <f>(SUMIFS(Profile!$E$2:$E$17521,Profile!$B$2:$B$17521,$B55,Profile!$C$2:$C$17521,CH$8))*$C$9</f>
        <v>0</v>
      </c>
      <c r="CI55" s="162">
        <f>(SUMIFS(Profile!$E$2:$E$17521,Profile!$B$2:$B$17521,$B55,Profile!$C$2:$C$17521,CI$8))*$C$9</f>
        <v>0</v>
      </c>
      <c r="CJ55" s="162">
        <f>(SUMIFS(Profile!$E$2:$E$17521,Profile!$B$2:$B$17521,$B55,Profile!$C$2:$C$17521,CJ$8))*$C$9</f>
        <v>0</v>
      </c>
      <c r="CK55" s="162">
        <f>(SUMIFS(Profile!$E$2:$E$17521,Profile!$B$2:$B$17521,$B55,Profile!$C$2:$C$17521,CK$8))*$C$9</f>
        <v>0</v>
      </c>
      <c r="CL55" s="162">
        <f>(SUMIFS(Profile!$E$2:$E$17521,Profile!$B$2:$B$17521,$B55,Profile!$C$2:$C$17521,CL$8))*$C$9</f>
        <v>0</v>
      </c>
      <c r="CM55" s="162">
        <f>(SUMIFS(Profile!$E$2:$E$17521,Profile!$B$2:$B$17521,$B55,Profile!$C$2:$C$17521,CM$8))*$C$9</f>
        <v>0</v>
      </c>
      <c r="CN55" s="162">
        <f>(SUMIFS(Profile!$E$2:$E$17521,Profile!$B$2:$B$17521,$B55,Profile!$C$2:$C$17521,CN$8))*$C$9</f>
        <v>0</v>
      </c>
      <c r="CO55" s="162">
        <f>(SUMIFS(Profile!$E$2:$E$17521,Profile!$B$2:$B$17521,$B55,Profile!$C$2:$C$17521,CO$8))*$C$9</f>
        <v>0</v>
      </c>
      <c r="CP55" s="162">
        <f>(SUMIFS(Profile!$E$2:$E$17521,Profile!$B$2:$B$17521,$B55,Profile!$C$2:$C$17521,CP$8))*$C$9</f>
        <v>0</v>
      </c>
      <c r="CQ55" s="162">
        <f>(SUMIFS(Profile!$E$2:$E$17521,Profile!$B$2:$B$17521,$B55,Profile!$C$2:$C$17521,CQ$8))*$C$9</f>
        <v>0</v>
      </c>
      <c r="CR55" s="162">
        <f>(SUMIFS(Profile!$E$2:$E$17521,Profile!$B$2:$B$17521,$B55,Profile!$C$2:$C$17521,CR$8))*$C$9</f>
        <v>0</v>
      </c>
      <c r="CS55" s="162">
        <f>(SUMIFS(Profile!$E$2:$E$17521,Profile!$B$2:$B$17521,$B55,Profile!$C$2:$C$17521,CS$8))*$C$9</f>
        <v>0</v>
      </c>
      <c r="CT55" s="162">
        <f>(SUMIFS(Profile!$E$2:$E$17521,Profile!$B$2:$B$17521,$B55,Profile!$C$2:$C$17521,CT$8))*$C$9</f>
        <v>0</v>
      </c>
      <c r="CU55" s="162">
        <f>(SUMIFS(Profile!$E$2:$E$17521,Profile!$B$2:$B$17521,$B55,Profile!$C$2:$C$17521,CU$8))*$C$9</f>
        <v>0</v>
      </c>
      <c r="CV55" s="162">
        <f>(SUMIFS(Profile!$E$2:$E$17521,Profile!$B$2:$B$17521,$B55,Profile!$C$2:$C$17521,CV$8))*$C$9</f>
        <v>0</v>
      </c>
      <c r="CW55" s="162">
        <f>(SUMIFS(Profile!$E$2:$E$17521,Profile!$B$2:$B$17521,$B55,Profile!$C$2:$C$17521,CW$8))*$C$9</f>
        <v>0</v>
      </c>
      <c r="CX55" s="162">
        <f t="shared" si="11"/>
        <v>0</v>
      </c>
      <c r="CY55" s="162">
        <f t="shared" ref="CY55:ET55" si="236">MAX(BB55-E55,0)</f>
        <v>0</v>
      </c>
      <c r="CZ55" s="162">
        <f t="shared" si="236"/>
        <v>0</v>
      </c>
      <c r="DA55" s="162">
        <f t="shared" si="236"/>
        <v>0</v>
      </c>
      <c r="DB55" s="162">
        <f t="shared" si="236"/>
        <v>0</v>
      </c>
      <c r="DC55" s="162">
        <f t="shared" si="236"/>
        <v>0</v>
      </c>
      <c r="DD55" s="162">
        <f t="shared" si="236"/>
        <v>0</v>
      </c>
      <c r="DE55" s="162">
        <f t="shared" si="236"/>
        <v>0</v>
      </c>
      <c r="DF55" s="162">
        <f t="shared" si="236"/>
        <v>0</v>
      </c>
      <c r="DG55" s="162">
        <f t="shared" si="236"/>
        <v>0</v>
      </c>
      <c r="DH55" s="162">
        <f t="shared" si="236"/>
        <v>0</v>
      </c>
      <c r="DI55" s="162">
        <f t="shared" si="236"/>
        <v>0</v>
      </c>
      <c r="DJ55" s="162">
        <f t="shared" si="236"/>
        <v>0</v>
      </c>
      <c r="DK55" s="162">
        <f t="shared" si="236"/>
        <v>0</v>
      </c>
      <c r="DL55" s="162">
        <f t="shared" si="236"/>
        <v>0</v>
      </c>
      <c r="DM55" s="162">
        <f t="shared" si="236"/>
        <v>0</v>
      </c>
      <c r="DN55" s="162">
        <f t="shared" si="236"/>
        <v>0</v>
      </c>
      <c r="DO55" s="162">
        <f t="shared" si="236"/>
        <v>0</v>
      </c>
      <c r="DP55" s="162">
        <f t="shared" si="236"/>
        <v>0</v>
      </c>
      <c r="DQ55" s="162">
        <f t="shared" si="236"/>
        <v>0</v>
      </c>
      <c r="DR55" s="162">
        <f t="shared" si="236"/>
        <v>0</v>
      </c>
      <c r="DS55" s="162">
        <f t="shared" si="236"/>
        <v>0</v>
      </c>
      <c r="DT55" s="162">
        <f t="shared" si="236"/>
        <v>0</v>
      </c>
      <c r="DU55" s="162">
        <f t="shared" si="236"/>
        <v>0</v>
      </c>
      <c r="DV55" s="162">
        <f t="shared" si="236"/>
        <v>0</v>
      </c>
      <c r="DW55" s="162">
        <f t="shared" si="236"/>
        <v>0</v>
      </c>
      <c r="DX55" s="162">
        <f t="shared" si="236"/>
        <v>0</v>
      </c>
      <c r="DY55" s="162">
        <f t="shared" si="236"/>
        <v>0</v>
      </c>
      <c r="DZ55" s="162">
        <f t="shared" si="236"/>
        <v>0</v>
      </c>
      <c r="EA55" s="162">
        <f t="shared" si="236"/>
        <v>0</v>
      </c>
      <c r="EB55" s="162">
        <f t="shared" si="236"/>
        <v>0</v>
      </c>
      <c r="EC55" s="162">
        <f t="shared" si="236"/>
        <v>0</v>
      </c>
      <c r="ED55" s="162">
        <f t="shared" si="236"/>
        <v>0</v>
      </c>
      <c r="EE55" s="162">
        <f t="shared" si="236"/>
        <v>0</v>
      </c>
      <c r="EF55" s="162">
        <f t="shared" si="236"/>
        <v>0</v>
      </c>
      <c r="EG55" s="162">
        <f t="shared" si="236"/>
        <v>0</v>
      </c>
      <c r="EH55" s="162">
        <f t="shared" si="236"/>
        <v>0</v>
      </c>
      <c r="EI55" s="162">
        <f t="shared" si="236"/>
        <v>0</v>
      </c>
      <c r="EJ55" s="162">
        <f t="shared" si="236"/>
        <v>0</v>
      </c>
      <c r="EK55" s="162">
        <f t="shared" si="236"/>
        <v>0</v>
      </c>
      <c r="EL55" s="162">
        <f t="shared" si="236"/>
        <v>0</v>
      </c>
      <c r="EM55" s="162">
        <f t="shared" si="236"/>
        <v>0</v>
      </c>
      <c r="EN55" s="162">
        <f t="shared" si="236"/>
        <v>0</v>
      </c>
      <c r="EO55" s="162">
        <f t="shared" si="236"/>
        <v>0</v>
      </c>
      <c r="EP55" s="162">
        <f t="shared" si="236"/>
        <v>0</v>
      </c>
      <c r="EQ55" s="162">
        <f t="shared" si="236"/>
        <v>0</v>
      </c>
      <c r="ER55" s="162">
        <f t="shared" si="236"/>
        <v>0</v>
      </c>
      <c r="ES55" s="162">
        <f t="shared" si="236"/>
        <v>0</v>
      </c>
      <c r="ET55" s="162">
        <f t="shared" si="236"/>
        <v>0</v>
      </c>
      <c r="EU55" s="162">
        <f t="shared" si="13"/>
        <v>0</v>
      </c>
      <c r="EV55" s="162">
        <f t="shared" ref="EV55:GQ55" si="237">BB55-CY55</f>
        <v>0</v>
      </c>
      <c r="EW55" s="162">
        <f t="shared" si="237"/>
        <v>0</v>
      </c>
      <c r="EX55" s="162">
        <f t="shared" si="237"/>
        <v>0</v>
      </c>
      <c r="EY55" s="162">
        <f t="shared" si="237"/>
        <v>0</v>
      </c>
      <c r="EZ55" s="162">
        <f t="shared" si="237"/>
        <v>0</v>
      </c>
      <c r="FA55" s="162">
        <f t="shared" si="237"/>
        <v>0</v>
      </c>
      <c r="FB55" s="162">
        <f t="shared" si="237"/>
        <v>0</v>
      </c>
      <c r="FC55" s="162">
        <f t="shared" si="237"/>
        <v>0</v>
      </c>
      <c r="FD55" s="162">
        <f t="shared" si="237"/>
        <v>0</v>
      </c>
      <c r="FE55" s="162">
        <f t="shared" si="237"/>
        <v>0</v>
      </c>
      <c r="FF55" s="162">
        <f t="shared" si="237"/>
        <v>0</v>
      </c>
      <c r="FG55" s="162">
        <f t="shared" si="237"/>
        <v>0</v>
      </c>
      <c r="FH55" s="162">
        <f t="shared" si="237"/>
        <v>0</v>
      </c>
      <c r="FI55" s="162">
        <f t="shared" si="237"/>
        <v>0</v>
      </c>
      <c r="FJ55" s="162">
        <f t="shared" si="237"/>
        <v>0</v>
      </c>
      <c r="FK55" s="162">
        <f t="shared" si="237"/>
        <v>0</v>
      </c>
      <c r="FL55" s="162">
        <f t="shared" si="237"/>
        <v>0</v>
      </c>
      <c r="FM55" s="162">
        <f t="shared" si="237"/>
        <v>0</v>
      </c>
      <c r="FN55" s="162">
        <f t="shared" si="237"/>
        <v>0</v>
      </c>
      <c r="FO55" s="162">
        <f t="shared" si="237"/>
        <v>0</v>
      </c>
      <c r="FP55" s="162">
        <f t="shared" si="237"/>
        <v>0</v>
      </c>
      <c r="FQ55" s="162">
        <f t="shared" si="237"/>
        <v>0</v>
      </c>
      <c r="FR55" s="162">
        <f t="shared" si="237"/>
        <v>0</v>
      </c>
      <c r="FS55" s="162">
        <f t="shared" si="237"/>
        <v>0</v>
      </c>
      <c r="FT55" s="162">
        <f t="shared" si="237"/>
        <v>0</v>
      </c>
      <c r="FU55" s="162">
        <f t="shared" si="237"/>
        <v>0</v>
      </c>
      <c r="FV55" s="162">
        <f t="shared" si="237"/>
        <v>0</v>
      </c>
      <c r="FW55" s="162">
        <f t="shared" si="237"/>
        <v>0</v>
      </c>
      <c r="FX55" s="162">
        <f t="shared" si="237"/>
        <v>0</v>
      </c>
      <c r="FY55" s="162">
        <f t="shared" si="237"/>
        <v>0</v>
      </c>
      <c r="FZ55" s="162">
        <f t="shared" si="237"/>
        <v>0</v>
      </c>
      <c r="GA55" s="162">
        <f t="shared" si="237"/>
        <v>0</v>
      </c>
      <c r="GB55" s="162">
        <f t="shared" si="237"/>
        <v>0</v>
      </c>
      <c r="GC55" s="162">
        <f t="shared" si="237"/>
        <v>0</v>
      </c>
      <c r="GD55" s="162">
        <f t="shared" si="237"/>
        <v>0</v>
      </c>
      <c r="GE55" s="162">
        <f t="shared" si="237"/>
        <v>0</v>
      </c>
      <c r="GF55" s="162">
        <f t="shared" si="237"/>
        <v>0</v>
      </c>
      <c r="GG55" s="162">
        <f t="shared" si="237"/>
        <v>0</v>
      </c>
      <c r="GH55" s="162">
        <f t="shared" si="237"/>
        <v>0</v>
      </c>
      <c r="GI55" s="162">
        <f t="shared" si="237"/>
        <v>0</v>
      </c>
      <c r="GJ55" s="162">
        <f t="shared" si="237"/>
        <v>0</v>
      </c>
      <c r="GK55" s="162">
        <f t="shared" si="237"/>
        <v>0</v>
      </c>
      <c r="GL55" s="162">
        <f t="shared" si="237"/>
        <v>0</v>
      </c>
      <c r="GM55" s="162">
        <f t="shared" si="237"/>
        <v>0</v>
      </c>
      <c r="GN55" s="162">
        <f t="shared" si="237"/>
        <v>0</v>
      </c>
      <c r="GO55" s="162">
        <f t="shared" si="237"/>
        <v>0</v>
      </c>
      <c r="GP55" s="162">
        <f t="shared" si="237"/>
        <v>0</v>
      </c>
      <c r="GQ55" s="162">
        <f t="shared" si="237"/>
        <v>0</v>
      </c>
      <c r="GR55" s="162">
        <f t="shared" si="15"/>
        <v>0</v>
      </c>
      <c r="GS55" s="162">
        <f t="shared" ref="GS55:IN55" si="238">E55-EV55</f>
        <v>0</v>
      </c>
      <c r="GT55" s="162">
        <f t="shared" si="238"/>
        <v>0</v>
      </c>
      <c r="GU55" s="162">
        <f t="shared" si="238"/>
        <v>0</v>
      </c>
      <c r="GV55" s="162">
        <f t="shared" si="238"/>
        <v>0</v>
      </c>
      <c r="GW55" s="162">
        <f t="shared" si="238"/>
        <v>0</v>
      </c>
      <c r="GX55" s="162">
        <f t="shared" si="238"/>
        <v>0</v>
      </c>
      <c r="GY55" s="162">
        <f t="shared" si="238"/>
        <v>0</v>
      </c>
      <c r="GZ55" s="162">
        <f t="shared" si="238"/>
        <v>0</v>
      </c>
      <c r="HA55" s="162">
        <f t="shared" si="238"/>
        <v>0</v>
      </c>
      <c r="HB55" s="162">
        <f t="shared" si="238"/>
        <v>0</v>
      </c>
      <c r="HC55" s="162">
        <f t="shared" si="238"/>
        <v>0</v>
      </c>
      <c r="HD55" s="162">
        <f t="shared" si="238"/>
        <v>0</v>
      </c>
      <c r="HE55" s="162">
        <f t="shared" si="238"/>
        <v>0</v>
      </c>
      <c r="HF55" s="162">
        <f t="shared" si="238"/>
        <v>0</v>
      </c>
      <c r="HG55" s="162">
        <f t="shared" si="238"/>
        <v>0</v>
      </c>
      <c r="HH55" s="162">
        <f t="shared" si="238"/>
        <v>0</v>
      </c>
      <c r="HI55" s="162">
        <f t="shared" si="238"/>
        <v>0</v>
      </c>
      <c r="HJ55" s="162">
        <f t="shared" si="238"/>
        <v>0</v>
      </c>
      <c r="HK55" s="162">
        <f t="shared" si="238"/>
        <v>0</v>
      </c>
      <c r="HL55" s="162">
        <f t="shared" si="238"/>
        <v>0</v>
      </c>
      <c r="HM55" s="162">
        <f t="shared" si="238"/>
        <v>0</v>
      </c>
      <c r="HN55" s="162">
        <f t="shared" si="238"/>
        <v>0</v>
      </c>
      <c r="HO55" s="162">
        <f t="shared" si="238"/>
        <v>0</v>
      </c>
      <c r="HP55" s="162">
        <f t="shared" si="238"/>
        <v>0</v>
      </c>
      <c r="HQ55" s="162">
        <f t="shared" si="238"/>
        <v>0</v>
      </c>
      <c r="HR55" s="162">
        <f t="shared" si="238"/>
        <v>0</v>
      </c>
      <c r="HS55" s="162">
        <f t="shared" si="238"/>
        <v>0</v>
      </c>
      <c r="HT55" s="162">
        <f t="shared" si="238"/>
        <v>0</v>
      </c>
      <c r="HU55" s="162">
        <f t="shared" si="238"/>
        <v>0</v>
      </c>
      <c r="HV55" s="162">
        <f t="shared" si="238"/>
        <v>0</v>
      </c>
      <c r="HW55" s="162">
        <f t="shared" si="238"/>
        <v>0</v>
      </c>
      <c r="HX55" s="162">
        <f t="shared" si="238"/>
        <v>0</v>
      </c>
      <c r="HY55" s="162">
        <f t="shared" si="238"/>
        <v>0</v>
      </c>
      <c r="HZ55" s="162">
        <f t="shared" si="238"/>
        <v>0</v>
      </c>
      <c r="IA55" s="162">
        <f t="shared" si="238"/>
        <v>0</v>
      </c>
      <c r="IB55" s="162">
        <f t="shared" si="238"/>
        <v>0</v>
      </c>
      <c r="IC55" s="162">
        <f t="shared" si="238"/>
        <v>0</v>
      </c>
      <c r="ID55" s="162">
        <f t="shared" si="238"/>
        <v>0</v>
      </c>
      <c r="IE55" s="162">
        <f t="shared" si="238"/>
        <v>0</v>
      </c>
      <c r="IF55" s="162">
        <f t="shared" si="238"/>
        <v>0</v>
      </c>
      <c r="IG55" s="162">
        <f t="shared" si="238"/>
        <v>0</v>
      </c>
      <c r="IH55" s="162">
        <f t="shared" si="238"/>
        <v>0</v>
      </c>
      <c r="II55" s="162">
        <f t="shared" si="238"/>
        <v>0</v>
      </c>
      <c r="IJ55" s="162">
        <f t="shared" si="238"/>
        <v>0</v>
      </c>
      <c r="IK55" s="162">
        <f t="shared" si="238"/>
        <v>0</v>
      </c>
      <c r="IL55" s="162">
        <f t="shared" si="238"/>
        <v>0</v>
      </c>
      <c r="IM55" s="162">
        <f t="shared" si="238"/>
        <v>0</v>
      </c>
      <c r="IN55" s="162">
        <f t="shared" si="238"/>
        <v>0</v>
      </c>
      <c r="IO55" s="162">
        <f t="shared" si="17"/>
        <v>0</v>
      </c>
      <c r="IP55" s="162">
        <f t="shared" si="23"/>
        <v>0</v>
      </c>
      <c r="IQ55" s="162">
        <f t="shared" ref="IQ55:KK55" si="239">MAX((MIN(CZ55+IP55,$IO$7))-GT55,0)</f>
        <v>0</v>
      </c>
      <c r="IR55" s="162">
        <f t="shared" si="239"/>
        <v>0</v>
      </c>
      <c r="IS55" s="162">
        <f t="shared" si="239"/>
        <v>0</v>
      </c>
      <c r="IT55" s="162">
        <f t="shared" si="239"/>
        <v>0</v>
      </c>
      <c r="IU55" s="162">
        <f t="shared" si="239"/>
        <v>0</v>
      </c>
      <c r="IV55" s="162">
        <f t="shared" si="239"/>
        <v>0</v>
      </c>
      <c r="IW55" s="162">
        <f t="shared" si="239"/>
        <v>0</v>
      </c>
      <c r="IX55" s="162">
        <f t="shared" si="239"/>
        <v>0</v>
      </c>
      <c r="IY55" s="162">
        <f t="shared" si="239"/>
        <v>0</v>
      </c>
      <c r="IZ55" s="162">
        <f t="shared" si="239"/>
        <v>0</v>
      </c>
      <c r="JA55" s="162">
        <f t="shared" si="239"/>
        <v>0</v>
      </c>
      <c r="JB55" s="162">
        <f t="shared" si="239"/>
        <v>0</v>
      </c>
      <c r="JC55" s="162">
        <f t="shared" si="239"/>
        <v>0</v>
      </c>
      <c r="JD55" s="162">
        <f t="shared" si="239"/>
        <v>0</v>
      </c>
      <c r="JE55" s="162">
        <f t="shared" si="239"/>
        <v>0</v>
      </c>
      <c r="JF55" s="162">
        <f t="shared" si="239"/>
        <v>0</v>
      </c>
      <c r="JG55" s="162">
        <f t="shared" si="239"/>
        <v>0</v>
      </c>
      <c r="JH55" s="162">
        <f t="shared" si="239"/>
        <v>0</v>
      </c>
      <c r="JI55" s="162">
        <f t="shared" si="239"/>
        <v>0</v>
      </c>
      <c r="JJ55" s="162">
        <f t="shared" si="239"/>
        <v>0</v>
      </c>
      <c r="JK55" s="162">
        <f t="shared" si="239"/>
        <v>0</v>
      </c>
      <c r="JL55" s="162">
        <f t="shared" si="239"/>
        <v>0</v>
      </c>
      <c r="JM55" s="162">
        <f t="shared" si="239"/>
        <v>0</v>
      </c>
      <c r="JN55" s="162">
        <f t="shared" si="239"/>
        <v>0</v>
      </c>
      <c r="JO55" s="162">
        <f t="shared" si="239"/>
        <v>0</v>
      </c>
      <c r="JP55" s="162">
        <f t="shared" si="239"/>
        <v>0</v>
      </c>
      <c r="JQ55" s="162">
        <f t="shared" si="239"/>
        <v>0</v>
      </c>
      <c r="JR55" s="162">
        <f t="shared" si="239"/>
        <v>0</v>
      </c>
      <c r="JS55" s="162">
        <f t="shared" si="239"/>
        <v>0</v>
      </c>
      <c r="JT55" s="162">
        <f t="shared" si="239"/>
        <v>0</v>
      </c>
      <c r="JU55" s="162">
        <f t="shared" si="239"/>
        <v>0</v>
      </c>
      <c r="JV55" s="162">
        <f t="shared" si="239"/>
        <v>0</v>
      </c>
      <c r="JW55" s="162">
        <f t="shared" si="239"/>
        <v>0</v>
      </c>
      <c r="JX55" s="162">
        <f t="shared" si="239"/>
        <v>0</v>
      </c>
      <c r="JY55" s="162">
        <f t="shared" si="239"/>
        <v>0</v>
      </c>
      <c r="JZ55" s="162">
        <f t="shared" si="239"/>
        <v>0</v>
      </c>
      <c r="KA55" s="162">
        <f t="shared" si="239"/>
        <v>0</v>
      </c>
      <c r="KB55" s="162">
        <f t="shared" si="239"/>
        <v>0</v>
      </c>
      <c r="KC55" s="162">
        <f t="shared" si="239"/>
        <v>0</v>
      </c>
      <c r="KD55" s="162">
        <f t="shared" si="239"/>
        <v>0</v>
      </c>
      <c r="KE55" s="162">
        <f t="shared" si="239"/>
        <v>0</v>
      </c>
      <c r="KF55" s="162">
        <f t="shared" si="239"/>
        <v>0</v>
      </c>
      <c r="KG55" s="162">
        <f t="shared" si="239"/>
        <v>0</v>
      </c>
      <c r="KH55" s="162">
        <f t="shared" si="239"/>
        <v>0</v>
      </c>
      <c r="KI55" s="162">
        <f t="shared" si="239"/>
        <v>0</v>
      </c>
      <c r="KJ55" s="162">
        <f t="shared" si="239"/>
        <v>0</v>
      </c>
      <c r="KK55" s="162">
        <f t="shared" si="239"/>
        <v>0</v>
      </c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</row>
    <row r="56" ht="14.25" customHeight="1" spans="1:326" x14ac:dyDescent="0.25">
      <c r="A56" s="1">
        <v>2</v>
      </c>
      <c r="B56" s="1">
        <f t="shared" ref="B56:C56" si="240">B55+1</f>
        <v>46</v>
      </c>
      <c r="C56" s="232">
        <f t="shared" si="240"/>
        <v>43511</v>
      </c>
      <c r="D56" s="162">
        <f t="shared" si="9"/>
        <v>0</v>
      </c>
      <c r="E56" s="162">
        <f>(SUMIFS(Profile!$F$2:$F$17521,Profile!$B$2:$B$17521,$B56,Profile!$C$2:$C$17521,E$8))*$C$6</f>
        <v>0</v>
      </c>
      <c r="F56" s="162">
        <f>(SUMIFS(Profile!$F$2:$F$17521,Profile!$B$2:$B$17521,$B56,Profile!$C$2:$C$17521,F$8))*$C$6</f>
        <v>0</v>
      </c>
      <c r="G56" s="162">
        <f>(SUMIFS(Profile!$F$2:$F$17521,Profile!$B$2:$B$17521,$B56,Profile!$C$2:$C$17521,G$8))*$C$6</f>
        <v>0</v>
      </c>
      <c r="H56" s="162">
        <f>(SUMIFS(Profile!$F$2:$F$17521,Profile!$B$2:$B$17521,$B56,Profile!$C$2:$C$17521,H$8))*$C$6</f>
        <v>0</v>
      </c>
      <c r="I56" s="162">
        <f>(SUMIFS(Profile!$F$2:$F$17521,Profile!$B$2:$B$17521,$B56,Profile!$C$2:$C$17521,I$8))*$C$6</f>
        <v>0</v>
      </c>
      <c r="J56" s="162">
        <f>(SUMIFS(Profile!$F$2:$F$17521,Profile!$B$2:$B$17521,$B56,Profile!$C$2:$C$17521,J$8))*$C$6</f>
        <v>0</v>
      </c>
      <c r="K56" s="162">
        <f>(SUMIFS(Profile!$F$2:$F$17521,Profile!$B$2:$B$17521,$B56,Profile!$C$2:$C$17521,K$8))*$C$6</f>
        <v>0</v>
      </c>
      <c r="L56" s="162">
        <f>(SUMIFS(Profile!$F$2:$F$17521,Profile!$B$2:$B$17521,$B56,Profile!$C$2:$C$17521,L$8))*$C$6</f>
        <v>0</v>
      </c>
      <c r="M56" s="162">
        <f>(SUMIFS(Profile!$F$2:$F$17521,Profile!$B$2:$B$17521,$B56,Profile!$C$2:$C$17521,M$8))*$C$6</f>
        <v>0</v>
      </c>
      <c r="N56" s="162">
        <f>(SUMIFS(Profile!$F$2:$F$17521,Profile!$B$2:$B$17521,$B56,Profile!$C$2:$C$17521,N$8))*$C$6</f>
        <v>0</v>
      </c>
      <c r="O56" s="162">
        <f>(SUMIFS(Profile!$F$2:$F$17521,Profile!$B$2:$B$17521,$B56,Profile!$C$2:$C$17521,O$8))*$C$6</f>
        <v>0</v>
      </c>
      <c r="P56" s="162">
        <f>(SUMIFS(Profile!$F$2:$F$17521,Profile!$B$2:$B$17521,$B56,Profile!$C$2:$C$17521,P$8))*$C$6</f>
        <v>0</v>
      </c>
      <c r="Q56" s="162">
        <f>(SUMIFS(Profile!$F$2:$F$17521,Profile!$B$2:$B$17521,$B56,Profile!$C$2:$C$17521,Q$8))*$C$6</f>
        <v>0</v>
      </c>
      <c r="R56" s="162">
        <f>(SUMIFS(Profile!$F$2:$F$17521,Profile!$B$2:$B$17521,$B56,Profile!$C$2:$C$17521,R$8))*$C$6</f>
        <v>0</v>
      </c>
      <c r="S56" s="162">
        <f>(SUMIFS(Profile!$F$2:$F$17521,Profile!$B$2:$B$17521,$B56,Profile!$C$2:$C$17521,S$8))*$C$6</f>
        <v>0</v>
      </c>
      <c r="T56" s="162">
        <f>(SUMIFS(Profile!$F$2:$F$17521,Profile!$B$2:$B$17521,$B56,Profile!$C$2:$C$17521,T$8))*$C$6</f>
        <v>0</v>
      </c>
      <c r="U56" s="162">
        <f>(SUMIFS(Profile!$F$2:$F$17521,Profile!$B$2:$B$17521,$B56,Profile!$C$2:$C$17521,U$8))*$C$6</f>
        <v>0</v>
      </c>
      <c r="V56" s="162">
        <f>(SUMIFS(Profile!$F$2:$F$17521,Profile!$B$2:$B$17521,$B56,Profile!$C$2:$C$17521,V$8))*$C$6</f>
        <v>0</v>
      </c>
      <c r="W56" s="162">
        <f>(SUMIFS(Profile!$F$2:$F$17521,Profile!$B$2:$B$17521,$B56,Profile!$C$2:$C$17521,W$8))*$C$6</f>
        <v>0</v>
      </c>
      <c r="X56" s="162">
        <f>(SUMIFS(Profile!$F$2:$F$17521,Profile!$B$2:$B$17521,$B56,Profile!$C$2:$C$17521,X$8))*$C$6</f>
        <v>0</v>
      </c>
      <c r="Y56" s="162">
        <f>(SUMIFS(Profile!$F$2:$F$17521,Profile!$B$2:$B$17521,$B56,Profile!$C$2:$C$17521,Y$8))*$C$6</f>
        <v>0</v>
      </c>
      <c r="Z56" s="162">
        <f>(SUMIFS(Profile!$F$2:$F$17521,Profile!$B$2:$B$17521,$B56,Profile!$C$2:$C$17521,Z$8))*$C$6</f>
        <v>0</v>
      </c>
      <c r="AA56" s="162">
        <f>(SUMIFS(Profile!$F$2:$F$17521,Profile!$B$2:$B$17521,$B56,Profile!$C$2:$C$17521,AA$8))*$C$6</f>
        <v>0</v>
      </c>
      <c r="AB56" s="162">
        <f>(SUMIFS(Profile!$F$2:$F$17521,Profile!$B$2:$B$17521,$B56,Profile!$C$2:$C$17521,AB$8))*$C$6</f>
        <v>0</v>
      </c>
      <c r="AC56" s="162">
        <f>(SUMIFS(Profile!$F$2:$F$17521,Profile!$B$2:$B$17521,$B56,Profile!$C$2:$C$17521,AC$8))*$C$6</f>
        <v>0</v>
      </c>
      <c r="AD56" s="162">
        <f>(SUMIFS(Profile!$F$2:$F$17521,Profile!$B$2:$B$17521,$B56,Profile!$C$2:$C$17521,AD$8))*$C$6</f>
        <v>0</v>
      </c>
      <c r="AE56" s="162">
        <f>(SUMIFS(Profile!$F$2:$F$17521,Profile!$B$2:$B$17521,$B56,Profile!$C$2:$C$17521,AE$8))*$C$6</f>
        <v>0</v>
      </c>
      <c r="AF56" s="162">
        <f>(SUMIFS(Profile!$F$2:$F$17521,Profile!$B$2:$B$17521,$B56,Profile!$C$2:$C$17521,AF$8))*$C$6</f>
        <v>0</v>
      </c>
      <c r="AG56" s="162">
        <f>(SUMIFS(Profile!$F$2:$F$17521,Profile!$B$2:$B$17521,$B56,Profile!$C$2:$C$17521,AG$8))*$C$6</f>
        <v>0</v>
      </c>
      <c r="AH56" s="162">
        <f>(SUMIFS(Profile!$F$2:$F$17521,Profile!$B$2:$B$17521,$B56,Profile!$C$2:$C$17521,AH$8))*$C$6</f>
        <v>0</v>
      </c>
      <c r="AI56" s="162">
        <f>(SUMIFS(Profile!$F$2:$F$17521,Profile!$B$2:$B$17521,$B56,Profile!$C$2:$C$17521,AI$8))*$C$6</f>
        <v>0</v>
      </c>
      <c r="AJ56" s="162">
        <f>(SUMIFS(Profile!$F$2:$F$17521,Profile!$B$2:$B$17521,$B56,Profile!$C$2:$C$17521,AJ$8))*$C$6</f>
        <v>0</v>
      </c>
      <c r="AK56" s="162">
        <f>(SUMIFS(Profile!$F$2:$F$17521,Profile!$B$2:$B$17521,$B56,Profile!$C$2:$C$17521,AK$8))*$C$6</f>
        <v>0</v>
      </c>
      <c r="AL56" s="162">
        <f>(SUMIFS(Profile!$F$2:$F$17521,Profile!$B$2:$B$17521,$B56,Profile!$C$2:$C$17521,AL$8))*$C$6</f>
        <v>0</v>
      </c>
      <c r="AM56" s="162">
        <f>(SUMIFS(Profile!$F$2:$F$17521,Profile!$B$2:$B$17521,$B56,Profile!$C$2:$C$17521,AM$8))*$C$6</f>
        <v>0</v>
      </c>
      <c r="AN56" s="162">
        <f>(SUMIFS(Profile!$F$2:$F$17521,Profile!$B$2:$B$17521,$B56,Profile!$C$2:$C$17521,AN$8))*$C$6</f>
        <v>0</v>
      </c>
      <c r="AO56" s="162">
        <f>(SUMIFS(Profile!$F$2:$F$17521,Profile!$B$2:$B$17521,$B56,Profile!$C$2:$C$17521,AO$8))*$C$6</f>
        <v>0</v>
      </c>
      <c r="AP56" s="162">
        <f>(SUMIFS(Profile!$F$2:$F$17521,Profile!$B$2:$B$17521,$B56,Profile!$C$2:$C$17521,AP$8))*$C$6</f>
        <v>0</v>
      </c>
      <c r="AQ56" s="162">
        <f>(SUMIFS(Profile!$F$2:$F$17521,Profile!$B$2:$B$17521,$B56,Profile!$C$2:$C$17521,AQ$8))*$C$6</f>
        <v>0</v>
      </c>
      <c r="AR56" s="162">
        <f>(SUMIFS(Profile!$F$2:$F$17521,Profile!$B$2:$B$17521,$B56,Profile!$C$2:$C$17521,AR$8))*$C$6</f>
        <v>0</v>
      </c>
      <c r="AS56" s="162">
        <f>(SUMIFS(Profile!$F$2:$F$17521,Profile!$B$2:$B$17521,$B56,Profile!$C$2:$C$17521,AS$8))*$C$6</f>
        <v>0</v>
      </c>
      <c r="AT56" s="162">
        <f>(SUMIFS(Profile!$F$2:$F$17521,Profile!$B$2:$B$17521,$B56,Profile!$C$2:$C$17521,AT$8))*$C$6</f>
        <v>0</v>
      </c>
      <c r="AU56" s="162">
        <f>(SUMIFS(Profile!$F$2:$F$17521,Profile!$B$2:$B$17521,$B56,Profile!$C$2:$C$17521,AU$8))*$C$6</f>
        <v>0</v>
      </c>
      <c r="AV56" s="162">
        <f>(SUMIFS(Profile!$F$2:$F$17521,Profile!$B$2:$B$17521,$B56,Profile!$C$2:$C$17521,AV$8))*$C$6</f>
        <v>0</v>
      </c>
      <c r="AW56" s="162">
        <f>(SUMIFS(Profile!$F$2:$F$17521,Profile!$B$2:$B$17521,$B56,Profile!$C$2:$C$17521,AW$8))*$C$6</f>
        <v>0</v>
      </c>
      <c r="AX56" s="162">
        <f>(SUMIFS(Profile!$F$2:$F$17521,Profile!$B$2:$B$17521,$B56,Profile!$C$2:$C$17521,AX$8))*$C$6</f>
        <v>0</v>
      </c>
      <c r="AY56" s="162">
        <f>(SUMIFS(Profile!$F$2:$F$17521,Profile!$B$2:$B$17521,$B56,Profile!$C$2:$C$17521,AY$8))*$C$6</f>
        <v>0</v>
      </c>
      <c r="AZ56" s="162">
        <f>(SUMIFS(Profile!$F$2:$F$17521,Profile!$B$2:$B$17521,$B56,Profile!$C$2:$C$17521,AZ$8))*$C$6</f>
        <v>0</v>
      </c>
      <c r="BA56" s="162">
        <f t="shared" si="10"/>
        <v>0</v>
      </c>
      <c r="BB56" s="162">
        <f>(SUMIFS(Profile!$E$2:$E$17521,Profile!$B$2:$B$17521,$B56,Profile!$C$2:$C$17521,BB$8))*$C$9</f>
        <v>0</v>
      </c>
      <c r="BC56" s="162">
        <f>(SUMIFS(Profile!$E$2:$E$17521,Profile!$B$2:$B$17521,$B56,Profile!$C$2:$C$17521,BC$8))*$C$9</f>
        <v>0</v>
      </c>
      <c r="BD56" s="162">
        <f>(SUMIFS(Profile!$E$2:$E$17521,Profile!$B$2:$B$17521,$B56,Profile!$C$2:$C$17521,BD$8))*$C$9</f>
        <v>0</v>
      </c>
      <c r="BE56" s="162">
        <f>(SUMIFS(Profile!$E$2:$E$17521,Profile!$B$2:$B$17521,$B56,Profile!$C$2:$C$17521,BE$8))*$C$9</f>
        <v>0</v>
      </c>
      <c r="BF56" s="162">
        <f>(SUMIFS(Profile!$E$2:$E$17521,Profile!$B$2:$B$17521,$B56,Profile!$C$2:$C$17521,BF$8))*$C$9</f>
        <v>0</v>
      </c>
      <c r="BG56" s="162">
        <f>(SUMIFS(Profile!$E$2:$E$17521,Profile!$B$2:$B$17521,$B56,Profile!$C$2:$C$17521,BG$8))*$C$9</f>
        <v>0</v>
      </c>
      <c r="BH56" s="162">
        <f>(SUMIFS(Profile!$E$2:$E$17521,Profile!$B$2:$B$17521,$B56,Profile!$C$2:$C$17521,BH$8))*$C$9</f>
        <v>0</v>
      </c>
      <c r="BI56" s="162">
        <f>(SUMIFS(Profile!$E$2:$E$17521,Profile!$B$2:$B$17521,$B56,Profile!$C$2:$C$17521,BI$8))*$C$9</f>
        <v>0</v>
      </c>
      <c r="BJ56" s="162">
        <f>(SUMIFS(Profile!$E$2:$E$17521,Profile!$B$2:$B$17521,$B56,Profile!$C$2:$C$17521,BJ$8))*$C$9</f>
        <v>0</v>
      </c>
      <c r="BK56" s="162">
        <f>(SUMIFS(Profile!$E$2:$E$17521,Profile!$B$2:$B$17521,$B56,Profile!$C$2:$C$17521,BK$8))*$C$9</f>
        <v>0</v>
      </c>
      <c r="BL56" s="162">
        <f>(SUMIFS(Profile!$E$2:$E$17521,Profile!$B$2:$B$17521,$B56,Profile!$C$2:$C$17521,BL$8))*$C$9</f>
        <v>0</v>
      </c>
      <c r="BM56" s="162">
        <f>(SUMIFS(Profile!$E$2:$E$17521,Profile!$B$2:$B$17521,$B56,Profile!$C$2:$C$17521,BM$8))*$C$9</f>
        <v>0</v>
      </c>
      <c r="BN56" s="162">
        <f>(SUMIFS(Profile!$E$2:$E$17521,Profile!$B$2:$B$17521,$B56,Profile!$C$2:$C$17521,BN$8))*$C$9</f>
        <v>0</v>
      </c>
      <c r="BO56" s="162">
        <f>(SUMIFS(Profile!$E$2:$E$17521,Profile!$B$2:$B$17521,$B56,Profile!$C$2:$C$17521,BO$8))*$C$9</f>
        <v>0</v>
      </c>
      <c r="BP56" s="162">
        <f>(SUMIFS(Profile!$E$2:$E$17521,Profile!$B$2:$B$17521,$B56,Profile!$C$2:$C$17521,BP$8))*$C$9</f>
        <v>0</v>
      </c>
      <c r="BQ56" s="162">
        <f>(SUMIFS(Profile!$E$2:$E$17521,Profile!$B$2:$B$17521,$B56,Profile!$C$2:$C$17521,BQ$8))*$C$9</f>
        <v>0</v>
      </c>
      <c r="BR56" s="162">
        <f>(SUMIFS(Profile!$E$2:$E$17521,Profile!$B$2:$B$17521,$B56,Profile!$C$2:$C$17521,BR$8))*$C$9</f>
        <v>0</v>
      </c>
      <c r="BS56" s="162">
        <f>(SUMIFS(Profile!$E$2:$E$17521,Profile!$B$2:$B$17521,$B56,Profile!$C$2:$C$17521,BS$8))*$C$9</f>
        <v>0</v>
      </c>
      <c r="BT56" s="162">
        <f>(SUMIFS(Profile!$E$2:$E$17521,Profile!$B$2:$B$17521,$B56,Profile!$C$2:$C$17521,BT$8))*$C$9</f>
        <v>0</v>
      </c>
      <c r="BU56" s="162">
        <f>(SUMIFS(Profile!$E$2:$E$17521,Profile!$B$2:$B$17521,$B56,Profile!$C$2:$C$17521,BU$8))*$C$9</f>
        <v>0</v>
      </c>
      <c r="BV56" s="162">
        <f>(SUMIFS(Profile!$E$2:$E$17521,Profile!$B$2:$B$17521,$B56,Profile!$C$2:$C$17521,BV$8))*$C$9</f>
        <v>0</v>
      </c>
      <c r="BW56" s="162">
        <f>(SUMIFS(Profile!$E$2:$E$17521,Profile!$B$2:$B$17521,$B56,Profile!$C$2:$C$17521,BW$8))*$C$9</f>
        <v>0</v>
      </c>
      <c r="BX56" s="162">
        <f>(SUMIFS(Profile!$E$2:$E$17521,Profile!$B$2:$B$17521,$B56,Profile!$C$2:$C$17521,BX$8))*$C$9</f>
        <v>0</v>
      </c>
      <c r="BY56" s="162">
        <f>(SUMIFS(Profile!$E$2:$E$17521,Profile!$B$2:$B$17521,$B56,Profile!$C$2:$C$17521,BY$8))*$C$9</f>
        <v>0</v>
      </c>
      <c r="BZ56" s="162">
        <f>(SUMIFS(Profile!$E$2:$E$17521,Profile!$B$2:$B$17521,$B56,Profile!$C$2:$C$17521,BZ$8))*$C$9</f>
        <v>0</v>
      </c>
      <c r="CA56" s="162">
        <f>(SUMIFS(Profile!$E$2:$E$17521,Profile!$B$2:$B$17521,$B56,Profile!$C$2:$C$17521,CA$8))*$C$9</f>
        <v>0</v>
      </c>
      <c r="CB56" s="162">
        <f>(SUMIFS(Profile!$E$2:$E$17521,Profile!$B$2:$B$17521,$B56,Profile!$C$2:$C$17521,CB$8))*$C$9</f>
        <v>0</v>
      </c>
      <c r="CC56" s="162">
        <f>(SUMIFS(Profile!$E$2:$E$17521,Profile!$B$2:$B$17521,$B56,Profile!$C$2:$C$17521,CC$8))*$C$9</f>
        <v>0</v>
      </c>
      <c r="CD56" s="162">
        <f>(SUMIFS(Profile!$E$2:$E$17521,Profile!$B$2:$B$17521,$B56,Profile!$C$2:$C$17521,CD$8))*$C$9</f>
        <v>0</v>
      </c>
      <c r="CE56" s="162">
        <f>(SUMIFS(Profile!$E$2:$E$17521,Profile!$B$2:$B$17521,$B56,Profile!$C$2:$C$17521,CE$8))*$C$9</f>
        <v>0</v>
      </c>
      <c r="CF56" s="162">
        <f>(SUMIFS(Profile!$E$2:$E$17521,Profile!$B$2:$B$17521,$B56,Profile!$C$2:$C$17521,CF$8))*$C$9</f>
        <v>0</v>
      </c>
      <c r="CG56" s="162">
        <f>(SUMIFS(Profile!$E$2:$E$17521,Profile!$B$2:$B$17521,$B56,Profile!$C$2:$C$17521,CG$8))*$C$9</f>
        <v>0</v>
      </c>
      <c r="CH56" s="162">
        <f>(SUMIFS(Profile!$E$2:$E$17521,Profile!$B$2:$B$17521,$B56,Profile!$C$2:$C$17521,CH$8))*$C$9</f>
        <v>0</v>
      </c>
      <c r="CI56" s="162">
        <f>(SUMIFS(Profile!$E$2:$E$17521,Profile!$B$2:$B$17521,$B56,Profile!$C$2:$C$17521,CI$8))*$C$9</f>
        <v>0</v>
      </c>
      <c r="CJ56" s="162">
        <f>(SUMIFS(Profile!$E$2:$E$17521,Profile!$B$2:$B$17521,$B56,Profile!$C$2:$C$17521,CJ$8))*$C$9</f>
        <v>0</v>
      </c>
      <c r="CK56" s="162">
        <f>(SUMIFS(Profile!$E$2:$E$17521,Profile!$B$2:$B$17521,$B56,Profile!$C$2:$C$17521,CK$8))*$C$9</f>
        <v>0</v>
      </c>
      <c r="CL56" s="162">
        <f>(SUMIFS(Profile!$E$2:$E$17521,Profile!$B$2:$B$17521,$B56,Profile!$C$2:$C$17521,CL$8))*$C$9</f>
        <v>0</v>
      </c>
      <c r="CM56" s="162">
        <f>(SUMIFS(Profile!$E$2:$E$17521,Profile!$B$2:$B$17521,$B56,Profile!$C$2:$C$17521,CM$8))*$C$9</f>
        <v>0</v>
      </c>
      <c r="CN56" s="162">
        <f>(SUMIFS(Profile!$E$2:$E$17521,Profile!$B$2:$B$17521,$B56,Profile!$C$2:$C$17521,CN$8))*$C$9</f>
        <v>0</v>
      </c>
      <c r="CO56" s="162">
        <f>(SUMIFS(Profile!$E$2:$E$17521,Profile!$B$2:$B$17521,$B56,Profile!$C$2:$C$17521,CO$8))*$C$9</f>
        <v>0</v>
      </c>
      <c r="CP56" s="162">
        <f>(SUMIFS(Profile!$E$2:$E$17521,Profile!$B$2:$B$17521,$B56,Profile!$C$2:$C$17521,CP$8))*$C$9</f>
        <v>0</v>
      </c>
      <c r="CQ56" s="162">
        <f>(SUMIFS(Profile!$E$2:$E$17521,Profile!$B$2:$B$17521,$B56,Profile!$C$2:$C$17521,CQ$8))*$C$9</f>
        <v>0</v>
      </c>
      <c r="CR56" s="162">
        <f>(SUMIFS(Profile!$E$2:$E$17521,Profile!$B$2:$B$17521,$B56,Profile!$C$2:$C$17521,CR$8))*$C$9</f>
        <v>0</v>
      </c>
      <c r="CS56" s="162">
        <f>(SUMIFS(Profile!$E$2:$E$17521,Profile!$B$2:$B$17521,$B56,Profile!$C$2:$C$17521,CS$8))*$C$9</f>
        <v>0</v>
      </c>
      <c r="CT56" s="162">
        <f>(SUMIFS(Profile!$E$2:$E$17521,Profile!$B$2:$B$17521,$B56,Profile!$C$2:$C$17521,CT$8))*$C$9</f>
        <v>0</v>
      </c>
      <c r="CU56" s="162">
        <f>(SUMIFS(Profile!$E$2:$E$17521,Profile!$B$2:$B$17521,$B56,Profile!$C$2:$C$17521,CU$8))*$C$9</f>
        <v>0</v>
      </c>
      <c r="CV56" s="162">
        <f>(SUMIFS(Profile!$E$2:$E$17521,Profile!$B$2:$B$17521,$B56,Profile!$C$2:$C$17521,CV$8))*$C$9</f>
        <v>0</v>
      </c>
      <c r="CW56" s="162">
        <f>(SUMIFS(Profile!$E$2:$E$17521,Profile!$B$2:$B$17521,$B56,Profile!$C$2:$C$17521,CW$8))*$C$9</f>
        <v>0</v>
      </c>
      <c r="CX56" s="162">
        <f t="shared" si="11"/>
        <v>0</v>
      </c>
      <c r="CY56" s="162">
        <f t="shared" ref="CY56:ET56" si="241">MAX(BB56-E56,0)</f>
        <v>0</v>
      </c>
      <c r="CZ56" s="162">
        <f t="shared" si="241"/>
        <v>0</v>
      </c>
      <c r="DA56" s="162">
        <f t="shared" si="241"/>
        <v>0</v>
      </c>
      <c r="DB56" s="162">
        <f t="shared" si="241"/>
        <v>0</v>
      </c>
      <c r="DC56" s="162">
        <f t="shared" si="241"/>
        <v>0</v>
      </c>
      <c r="DD56" s="162">
        <f t="shared" si="241"/>
        <v>0</v>
      </c>
      <c r="DE56" s="162">
        <f t="shared" si="241"/>
        <v>0</v>
      </c>
      <c r="DF56" s="162">
        <f t="shared" si="241"/>
        <v>0</v>
      </c>
      <c r="DG56" s="162">
        <f t="shared" si="241"/>
        <v>0</v>
      </c>
      <c r="DH56" s="162">
        <f t="shared" si="241"/>
        <v>0</v>
      </c>
      <c r="DI56" s="162">
        <f t="shared" si="241"/>
        <v>0</v>
      </c>
      <c r="DJ56" s="162">
        <f t="shared" si="241"/>
        <v>0</v>
      </c>
      <c r="DK56" s="162">
        <f t="shared" si="241"/>
        <v>0</v>
      </c>
      <c r="DL56" s="162">
        <f t="shared" si="241"/>
        <v>0</v>
      </c>
      <c r="DM56" s="162">
        <f t="shared" si="241"/>
        <v>0</v>
      </c>
      <c r="DN56" s="162">
        <f t="shared" si="241"/>
        <v>0</v>
      </c>
      <c r="DO56" s="162">
        <f t="shared" si="241"/>
        <v>0</v>
      </c>
      <c r="DP56" s="162">
        <f t="shared" si="241"/>
        <v>0</v>
      </c>
      <c r="DQ56" s="162">
        <f t="shared" si="241"/>
        <v>0</v>
      </c>
      <c r="DR56" s="162">
        <f t="shared" si="241"/>
        <v>0</v>
      </c>
      <c r="DS56" s="162">
        <f t="shared" si="241"/>
        <v>0</v>
      </c>
      <c r="DT56" s="162">
        <f t="shared" si="241"/>
        <v>0</v>
      </c>
      <c r="DU56" s="162">
        <f t="shared" si="241"/>
        <v>0</v>
      </c>
      <c r="DV56" s="162">
        <f t="shared" si="241"/>
        <v>0</v>
      </c>
      <c r="DW56" s="162">
        <f t="shared" si="241"/>
        <v>0</v>
      </c>
      <c r="DX56" s="162">
        <f t="shared" si="241"/>
        <v>0</v>
      </c>
      <c r="DY56" s="162">
        <f t="shared" si="241"/>
        <v>0</v>
      </c>
      <c r="DZ56" s="162">
        <f t="shared" si="241"/>
        <v>0</v>
      </c>
      <c r="EA56" s="162">
        <f t="shared" si="241"/>
        <v>0</v>
      </c>
      <c r="EB56" s="162">
        <f t="shared" si="241"/>
        <v>0</v>
      </c>
      <c r="EC56" s="162">
        <f t="shared" si="241"/>
        <v>0</v>
      </c>
      <c r="ED56" s="162">
        <f t="shared" si="241"/>
        <v>0</v>
      </c>
      <c r="EE56" s="162">
        <f t="shared" si="241"/>
        <v>0</v>
      </c>
      <c r="EF56" s="162">
        <f t="shared" si="241"/>
        <v>0</v>
      </c>
      <c r="EG56" s="162">
        <f t="shared" si="241"/>
        <v>0</v>
      </c>
      <c r="EH56" s="162">
        <f t="shared" si="241"/>
        <v>0</v>
      </c>
      <c r="EI56" s="162">
        <f t="shared" si="241"/>
        <v>0</v>
      </c>
      <c r="EJ56" s="162">
        <f t="shared" si="241"/>
        <v>0</v>
      </c>
      <c r="EK56" s="162">
        <f t="shared" si="241"/>
        <v>0</v>
      </c>
      <c r="EL56" s="162">
        <f t="shared" si="241"/>
        <v>0</v>
      </c>
      <c r="EM56" s="162">
        <f t="shared" si="241"/>
        <v>0</v>
      </c>
      <c r="EN56" s="162">
        <f t="shared" si="241"/>
        <v>0</v>
      </c>
      <c r="EO56" s="162">
        <f t="shared" si="241"/>
        <v>0</v>
      </c>
      <c r="EP56" s="162">
        <f t="shared" si="241"/>
        <v>0</v>
      </c>
      <c r="EQ56" s="162">
        <f t="shared" si="241"/>
        <v>0</v>
      </c>
      <c r="ER56" s="162">
        <f t="shared" si="241"/>
        <v>0</v>
      </c>
      <c r="ES56" s="162">
        <f t="shared" si="241"/>
        <v>0</v>
      </c>
      <c r="ET56" s="162">
        <f t="shared" si="241"/>
        <v>0</v>
      </c>
      <c r="EU56" s="162">
        <f t="shared" si="13"/>
        <v>0</v>
      </c>
      <c r="EV56" s="162">
        <f t="shared" ref="EV56:GQ56" si="242">BB56-CY56</f>
        <v>0</v>
      </c>
      <c r="EW56" s="162">
        <f t="shared" si="242"/>
        <v>0</v>
      </c>
      <c r="EX56" s="162">
        <f t="shared" si="242"/>
        <v>0</v>
      </c>
      <c r="EY56" s="162">
        <f t="shared" si="242"/>
        <v>0</v>
      </c>
      <c r="EZ56" s="162">
        <f t="shared" si="242"/>
        <v>0</v>
      </c>
      <c r="FA56" s="162">
        <f t="shared" si="242"/>
        <v>0</v>
      </c>
      <c r="FB56" s="162">
        <f t="shared" si="242"/>
        <v>0</v>
      </c>
      <c r="FC56" s="162">
        <f t="shared" si="242"/>
        <v>0</v>
      </c>
      <c r="FD56" s="162">
        <f t="shared" si="242"/>
        <v>0</v>
      </c>
      <c r="FE56" s="162">
        <f t="shared" si="242"/>
        <v>0</v>
      </c>
      <c r="FF56" s="162">
        <f t="shared" si="242"/>
        <v>0</v>
      </c>
      <c r="FG56" s="162">
        <f t="shared" si="242"/>
        <v>0</v>
      </c>
      <c r="FH56" s="162">
        <f t="shared" si="242"/>
        <v>0</v>
      </c>
      <c r="FI56" s="162">
        <f t="shared" si="242"/>
        <v>0</v>
      </c>
      <c r="FJ56" s="162">
        <f t="shared" si="242"/>
        <v>0</v>
      </c>
      <c r="FK56" s="162">
        <f t="shared" si="242"/>
        <v>0</v>
      </c>
      <c r="FL56" s="162">
        <f t="shared" si="242"/>
        <v>0</v>
      </c>
      <c r="FM56" s="162">
        <f t="shared" si="242"/>
        <v>0</v>
      </c>
      <c r="FN56" s="162">
        <f t="shared" si="242"/>
        <v>0</v>
      </c>
      <c r="FO56" s="162">
        <f t="shared" si="242"/>
        <v>0</v>
      </c>
      <c r="FP56" s="162">
        <f t="shared" si="242"/>
        <v>0</v>
      </c>
      <c r="FQ56" s="162">
        <f t="shared" si="242"/>
        <v>0</v>
      </c>
      <c r="FR56" s="162">
        <f t="shared" si="242"/>
        <v>0</v>
      </c>
      <c r="FS56" s="162">
        <f t="shared" si="242"/>
        <v>0</v>
      </c>
      <c r="FT56" s="162">
        <f t="shared" si="242"/>
        <v>0</v>
      </c>
      <c r="FU56" s="162">
        <f t="shared" si="242"/>
        <v>0</v>
      </c>
      <c r="FV56" s="162">
        <f t="shared" si="242"/>
        <v>0</v>
      </c>
      <c r="FW56" s="162">
        <f t="shared" si="242"/>
        <v>0</v>
      </c>
      <c r="FX56" s="162">
        <f t="shared" si="242"/>
        <v>0</v>
      </c>
      <c r="FY56" s="162">
        <f t="shared" si="242"/>
        <v>0</v>
      </c>
      <c r="FZ56" s="162">
        <f t="shared" si="242"/>
        <v>0</v>
      </c>
      <c r="GA56" s="162">
        <f t="shared" si="242"/>
        <v>0</v>
      </c>
      <c r="GB56" s="162">
        <f t="shared" si="242"/>
        <v>0</v>
      </c>
      <c r="GC56" s="162">
        <f t="shared" si="242"/>
        <v>0</v>
      </c>
      <c r="GD56" s="162">
        <f t="shared" si="242"/>
        <v>0</v>
      </c>
      <c r="GE56" s="162">
        <f t="shared" si="242"/>
        <v>0</v>
      </c>
      <c r="GF56" s="162">
        <f t="shared" si="242"/>
        <v>0</v>
      </c>
      <c r="GG56" s="162">
        <f t="shared" si="242"/>
        <v>0</v>
      </c>
      <c r="GH56" s="162">
        <f t="shared" si="242"/>
        <v>0</v>
      </c>
      <c r="GI56" s="162">
        <f t="shared" si="242"/>
        <v>0</v>
      </c>
      <c r="GJ56" s="162">
        <f t="shared" si="242"/>
        <v>0</v>
      </c>
      <c r="GK56" s="162">
        <f t="shared" si="242"/>
        <v>0</v>
      </c>
      <c r="GL56" s="162">
        <f t="shared" si="242"/>
        <v>0</v>
      </c>
      <c r="GM56" s="162">
        <f t="shared" si="242"/>
        <v>0</v>
      </c>
      <c r="GN56" s="162">
        <f t="shared" si="242"/>
        <v>0</v>
      </c>
      <c r="GO56" s="162">
        <f t="shared" si="242"/>
        <v>0</v>
      </c>
      <c r="GP56" s="162">
        <f t="shared" si="242"/>
        <v>0</v>
      </c>
      <c r="GQ56" s="162">
        <f t="shared" si="242"/>
        <v>0</v>
      </c>
      <c r="GR56" s="162">
        <f t="shared" si="15"/>
        <v>0</v>
      </c>
      <c r="GS56" s="162">
        <f t="shared" ref="GS56:IN56" si="243">E56-EV56</f>
        <v>0</v>
      </c>
      <c r="GT56" s="162">
        <f t="shared" si="243"/>
        <v>0</v>
      </c>
      <c r="GU56" s="162">
        <f t="shared" si="243"/>
        <v>0</v>
      </c>
      <c r="GV56" s="162">
        <f t="shared" si="243"/>
        <v>0</v>
      </c>
      <c r="GW56" s="162">
        <f t="shared" si="243"/>
        <v>0</v>
      </c>
      <c r="GX56" s="162">
        <f t="shared" si="243"/>
        <v>0</v>
      </c>
      <c r="GY56" s="162">
        <f t="shared" si="243"/>
        <v>0</v>
      </c>
      <c r="GZ56" s="162">
        <f t="shared" si="243"/>
        <v>0</v>
      </c>
      <c r="HA56" s="162">
        <f t="shared" si="243"/>
        <v>0</v>
      </c>
      <c r="HB56" s="162">
        <f t="shared" si="243"/>
        <v>0</v>
      </c>
      <c r="HC56" s="162">
        <f t="shared" si="243"/>
        <v>0</v>
      </c>
      <c r="HD56" s="162">
        <f t="shared" si="243"/>
        <v>0</v>
      </c>
      <c r="HE56" s="162">
        <f t="shared" si="243"/>
        <v>0</v>
      </c>
      <c r="HF56" s="162">
        <f t="shared" si="243"/>
        <v>0</v>
      </c>
      <c r="HG56" s="162">
        <f t="shared" si="243"/>
        <v>0</v>
      </c>
      <c r="HH56" s="162">
        <f t="shared" si="243"/>
        <v>0</v>
      </c>
      <c r="HI56" s="162">
        <f t="shared" si="243"/>
        <v>0</v>
      </c>
      <c r="HJ56" s="162">
        <f t="shared" si="243"/>
        <v>0</v>
      </c>
      <c r="HK56" s="162">
        <f t="shared" si="243"/>
        <v>0</v>
      </c>
      <c r="HL56" s="162">
        <f t="shared" si="243"/>
        <v>0</v>
      </c>
      <c r="HM56" s="162">
        <f t="shared" si="243"/>
        <v>0</v>
      </c>
      <c r="HN56" s="162">
        <f t="shared" si="243"/>
        <v>0</v>
      </c>
      <c r="HO56" s="162">
        <f t="shared" si="243"/>
        <v>0</v>
      </c>
      <c r="HP56" s="162">
        <f t="shared" si="243"/>
        <v>0</v>
      </c>
      <c r="HQ56" s="162">
        <f t="shared" si="243"/>
        <v>0</v>
      </c>
      <c r="HR56" s="162">
        <f t="shared" si="243"/>
        <v>0</v>
      </c>
      <c r="HS56" s="162">
        <f t="shared" si="243"/>
        <v>0</v>
      </c>
      <c r="HT56" s="162">
        <f t="shared" si="243"/>
        <v>0</v>
      </c>
      <c r="HU56" s="162">
        <f t="shared" si="243"/>
        <v>0</v>
      </c>
      <c r="HV56" s="162">
        <f t="shared" si="243"/>
        <v>0</v>
      </c>
      <c r="HW56" s="162">
        <f t="shared" si="243"/>
        <v>0</v>
      </c>
      <c r="HX56" s="162">
        <f t="shared" si="243"/>
        <v>0</v>
      </c>
      <c r="HY56" s="162">
        <f t="shared" si="243"/>
        <v>0</v>
      </c>
      <c r="HZ56" s="162">
        <f t="shared" si="243"/>
        <v>0</v>
      </c>
      <c r="IA56" s="162">
        <f t="shared" si="243"/>
        <v>0</v>
      </c>
      <c r="IB56" s="162">
        <f t="shared" si="243"/>
        <v>0</v>
      </c>
      <c r="IC56" s="162">
        <f t="shared" si="243"/>
        <v>0</v>
      </c>
      <c r="ID56" s="162">
        <f t="shared" si="243"/>
        <v>0</v>
      </c>
      <c r="IE56" s="162">
        <f t="shared" si="243"/>
        <v>0</v>
      </c>
      <c r="IF56" s="162">
        <f t="shared" si="243"/>
        <v>0</v>
      </c>
      <c r="IG56" s="162">
        <f t="shared" si="243"/>
        <v>0</v>
      </c>
      <c r="IH56" s="162">
        <f t="shared" si="243"/>
        <v>0</v>
      </c>
      <c r="II56" s="162">
        <f t="shared" si="243"/>
        <v>0</v>
      </c>
      <c r="IJ56" s="162">
        <f t="shared" si="243"/>
        <v>0</v>
      </c>
      <c r="IK56" s="162">
        <f t="shared" si="243"/>
        <v>0</v>
      </c>
      <c r="IL56" s="162">
        <f t="shared" si="243"/>
        <v>0</v>
      </c>
      <c r="IM56" s="162">
        <f t="shared" si="243"/>
        <v>0</v>
      </c>
      <c r="IN56" s="162">
        <f t="shared" si="243"/>
        <v>0</v>
      </c>
      <c r="IO56" s="162">
        <f t="shared" si="17"/>
        <v>0</v>
      </c>
      <c r="IP56" s="162">
        <f t="shared" si="23"/>
        <v>0</v>
      </c>
      <c r="IQ56" s="162">
        <f t="shared" ref="IQ56:KK56" si="244">MAX((MIN(CZ56+IP56,$IO$7))-GT56,0)</f>
        <v>0</v>
      </c>
      <c r="IR56" s="162">
        <f t="shared" si="244"/>
        <v>0</v>
      </c>
      <c r="IS56" s="162">
        <f t="shared" si="244"/>
        <v>0</v>
      </c>
      <c r="IT56" s="162">
        <f t="shared" si="244"/>
        <v>0</v>
      </c>
      <c r="IU56" s="162">
        <f t="shared" si="244"/>
        <v>0</v>
      </c>
      <c r="IV56" s="162">
        <f t="shared" si="244"/>
        <v>0</v>
      </c>
      <c r="IW56" s="162">
        <f t="shared" si="244"/>
        <v>0</v>
      </c>
      <c r="IX56" s="162">
        <f t="shared" si="244"/>
        <v>0</v>
      </c>
      <c r="IY56" s="162">
        <f t="shared" si="244"/>
        <v>0</v>
      </c>
      <c r="IZ56" s="162">
        <f t="shared" si="244"/>
        <v>0</v>
      </c>
      <c r="JA56" s="162">
        <f t="shared" si="244"/>
        <v>0</v>
      </c>
      <c r="JB56" s="162">
        <f t="shared" si="244"/>
        <v>0</v>
      </c>
      <c r="JC56" s="162">
        <f t="shared" si="244"/>
        <v>0</v>
      </c>
      <c r="JD56" s="162">
        <f t="shared" si="244"/>
        <v>0</v>
      </c>
      <c r="JE56" s="162">
        <f t="shared" si="244"/>
        <v>0</v>
      </c>
      <c r="JF56" s="162">
        <f t="shared" si="244"/>
        <v>0</v>
      </c>
      <c r="JG56" s="162">
        <f t="shared" si="244"/>
        <v>0</v>
      </c>
      <c r="JH56" s="162">
        <f t="shared" si="244"/>
        <v>0</v>
      </c>
      <c r="JI56" s="162">
        <f t="shared" si="244"/>
        <v>0</v>
      </c>
      <c r="JJ56" s="162">
        <f t="shared" si="244"/>
        <v>0</v>
      </c>
      <c r="JK56" s="162">
        <f t="shared" si="244"/>
        <v>0</v>
      </c>
      <c r="JL56" s="162">
        <f t="shared" si="244"/>
        <v>0</v>
      </c>
      <c r="JM56" s="162">
        <f t="shared" si="244"/>
        <v>0</v>
      </c>
      <c r="JN56" s="162">
        <f t="shared" si="244"/>
        <v>0</v>
      </c>
      <c r="JO56" s="162">
        <f t="shared" si="244"/>
        <v>0</v>
      </c>
      <c r="JP56" s="162">
        <f t="shared" si="244"/>
        <v>0</v>
      </c>
      <c r="JQ56" s="162">
        <f t="shared" si="244"/>
        <v>0</v>
      </c>
      <c r="JR56" s="162">
        <f t="shared" si="244"/>
        <v>0</v>
      </c>
      <c r="JS56" s="162">
        <f t="shared" si="244"/>
        <v>0</v>
      </c>
      <c r="JT56" s="162">
        <f t="shared" si="244"/>
        <v>0</v>
      </c>
      <c r="JU56" s="162">
        <f t="shared" si="244"/>
        <v>0</v>
      </c>
      <c r="JV56" s="162">
        <f t="shared" si="244"/>
        <v>0</v>
      </c>
      <c r="JW56" s="162">
        <f t="shared" si="244"/>
        <v>0</v>
      </c>
      <c r="JX56" s="162">
        <f t="shared" si="244"/>
        <v>0</v>
      </c>
      <c r="JY56" s="162">
        <f t="shared" si="244"/>
        <v>0</v>
      </c>
      <c r="JZ56" s="162">
        <f t="shared" si="244"/>
        <v>0</v>
      </c>
      <c r="KA56" s="162">
        <f t="shared" si="244"/>
        <v>0</v>
      </c>
      <c r="KB56" s="162">
        <f t="shared" si="244"/>
        <v>0</v>
      </c>
      <c r="KC56" s="162">
        <f t="shared" si="244"/>
        <v>0</v>
      </c>
      <c r="KD56" s="162">
        <f t="shared" si="244"/>
        <v>0</v>
      </c>
      <c r="KE56" s="162">
        <f t="shared" si="244"/>
        <v>0</v>
      </c>
      <c r="KF56" s="162">
        <f t="shared" si="244"/>
        <v>0</v>
      </c>
      <c r="KG56" s="162">
        <f t="shared" si="244"/>
        <v>0</v>
      </c>
      <c r="KH56" s="162">
        <f t="shared" si="244"/>
        <v>0</v>
      </c>
      <c r="KI56" s="162">
        <f t="shared" si="244"/>
        <v>0</v>
      </c>
      <c r="KJ56" s="162">
        <f t="shared" si="244"/>
        <v>0</v>
      </c>
      <c r="KK56" s="162">
        <f t="shared" si="244"/>
        <v>0</v>
      </c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</row>
    <row r="57" ht="14.25" customHeight="1" spans="1:326" x14ac:dyDescent="0.25">
      <c r="A57" s="1">
        <v>2</v>
      </c>
      <c r="B57" s="1">
        <f t="shared" ref="B57:C57" si="245">B56+1</f>
        <v>47</v>
      </c>
      <c r="C57" s="232">
        <f t="shared" si="245"/>
        <v>43512</v>
      </c>
      <c r="D57" s="162">
        <f t="shared" si="9"/>
        <v>0</v>
      </c>
      <c r="E57" s="162">
        <f>(SUMIFS(Profile!$F$2:$F$17521,Profile!$B$2:$B$17521,$B57,Profile!$C$2:$C$17521,E$8))*$C$6</f>
        <v>0</v>
      </c>
      <c r="F57" s="162">
        <f>(SUMIFS(Profile!$F$2:$F$17521,Profile!$B$2:$B$17521,$B57,Profile!$C$2:$C$17521,F$8))*$C$6</f>
        <v>0</v>
      </c>
      <c r="G57" s="162">
        <f>(SUMIFS(Profile!$F$2:$F$17521,Profile!$B$2:$B$17521,$B57,Profile!$C$2:$C$17521,G$8))*$C$6</f>
        <v>0</v>
      </c>
      <c r="H57" s="162">
        <f>(SUMIFS(Profile!$F$2:$F$17521,Profile!$B$2:$B$17521,$B57,Profile!$C$2:$C$17521,H$8))*$C$6</f>
        <v>0</v>
      </c>
      <c r="I57" s="162">
        <f>(SUMIFS(Profile!$F$2:$F$17521,Profile!$B$2:$B$17521,$B57,Profile!$C$2:$C$17521,I$8))*$C$6</f>
        <v>0</v>
      </c>
      <c r="J57" s="162">
        <f>(SUMIFS(Profile!$F$2:$F$17521,Profile!$B$2:$B$17521,$B57,Profile!$C$2:$C$17521,J$8))*$C$6</f>
        <v>0</v>
      </c>
      <c r="K57" s="162">
        <f>(SUMIFS(Profile!$F$2:$F$17521,Profile!$B$2:$B$17521,$B57,Profile!$C$2:$C$17521,K$8))*$C$6</f>
        <v>0</v>
      </c>
      <c r="L57" s="162">
        <f>(SUMIFS(Profile!$F$2:$F$17521,Profile!$B$2:$B$17521,$B57,Profile!$C$2:$C$17521,L$8))*$C$6</f>
        <v>0</v>
      </c>
      <c r="M57" s="162">
        <f>(SUMIFS(Profile!$F$2:$F$17521,Profile!$B$2:$B$17521,$B57,Profile!$C$2:$C$17521,M$8))*$C$6</f>
        <v>0</v>
      </c>
      <c r="N57" s="162">
        <f>(SUMIFS(Profile!$F$2:$F$17521,Profile!$B$2:$B$17521,$B57,Profile!$C$2:$C$17521,N$8))*$C$6</f>
        <v>0</v>
      </c>
      <c r="O57" s="162">
        <f>(SUMIFS(Profile!$F$2:$F$17521,Profile!$B$2:$B$17521,$B57,Profile!$C$2:$C$17521,O$8))*$C$6</f>
        <v>0</v>
      </c>
      <c r="P57" s="162">
        <f>(SUMIFS(Profile!$F$2:$F$17521,Profile!$B$2:$B$17521,$B57,Profile!$C$2:$C$17521,P$8))*$C$6</f>
        <v>0</v>
      </c>
      <c r="Q57" s="162">
        <f>(SUMIFS(Profile!$F$2:$F$17521,Profile!$B$2:$B$17521,$B57,Profile!$C$2:$C$17521,Q$8))*$C$6</f>
        <v>0</v>
      </c>
      <c r="R57" s="162">
        <f>(SUMIFS(Profile!$F$2:$F$17521,Profile!$B$2:$B$17521,$B57,Profile!$C$2:$C$17521,R$8))*$C$6</f>
        <v>0</v>
      </c>
      <c r="S57" s="162">
        <f>(SUMIFS(Profile!$F$2:$F$17521,Profile!$B$2:$B$17521,$B57,Profile!$C$2:$C$17521,S$8))*$C$6</f>
        <v>0</v>
      </c>
      <c r="T57" s="162">
        <f>(SUMIFS(Profile!$F$2:$F$17521,Profile!$B$2:$B$17521,$B57,Profile!$C$2:$C$17521,T$8))*$C$6</f>
        <v>0</v>
      </c>
      <c r="U57" s="162">
        <f>(SUMIFS(Profile!$F$2:$F$17521,Profile!$B$2:$B$17521,$B57,Profile!$C$2:$C$17521,U$8))*$C$6</f>
        <v>0</v>
      </c>
      <c r="V57" s="162">
        <f>(SUMIFS(Profile!$F$2:$F$17521,Profile!$B$2:$B$17521,$B57,Profile!$C$2:$C$17521,V$8))*$C$6</f>
        <v>0</v>
      </c>
      <c r="W57" s="162">
        <f>(SUMIFS(Profile!$F$2:$F$17521,Profile!$B$2:$B$17521,$B57,Profile!$C$2:$C$17521,W$8))*$C$6</f>
        <v>0</v>
      </c>
      <c r="X57" s="162">
        <f>(SUMIFS(Profile!$F$2:$F$17521,Profile!$B$2:$B$17521,$B57,Profile!$C$2:$C$17521,X$8))*$C$6</f>
        <v>0</v>
      </c>
      <c r="Y57" s="162">
        <f>(SUMIFS(Profile!$F$2:$F$17521,Profile!$B$2:$B$17521,$B57,Profile!$C$2:$C$17521,Y$8))*$C$6</f>
        <v>0</v>
      </c>
      <c r="Z57" s="162">
        <f>(SUMIFS(Profile!$F$2:$F$17521,Profile!$B$2:$B$17521,$B57,Profile!$C$2:$C$17521,Z$8))*$C$6</f>
        <v>0</v>
      </c>
      <c r="AA57" s="162">
        <f>(SUMIFS(Profile!$F$2:$F$17521,Profile!$B$2:$B$17521,$B57,Profile!$C$2:$C$17521,AA$8))*$C$6</f>
        <v>0</v>
      </c>
      <c r="AB57" s="162">
        <f>(SUMIFS(Profile!$F$2:$F$17521,Profile!$B$2:$B$17521,$B57,Profile!$C$2:$C$17521,AB$8))*$C$6</f>
        <v>0</v>
      </c>
      <c r="AC57" s="162">
        <f>(SUMIFS(Profile!$F$2:$F$17521,Profile!$B$2:$B$17521,$B57,Profile!$C$2:$C$17521,AC$8))*$C$6</f>
        <v>0</v>
      </c>
      <c r="AD57" s="162">
        <f>(SUMIFS(Profile!$F$2:$F$17521,Profile!$B$2:$B$17521,$B57,Profile!$C$2:$C$17521,AD$8))*$C$6</f>
        <v>0</v>
      </c>
      <c r="AE57" s="162">
        <f>(SUMIFS(Profile!$F$2:$F$17521,Profile!$B$2:$B$17521,$B57,Profile!$C$2:$C$17521,AE$8))*$C$6</f>
        <v>0</v>
      </c>
      <c r="AF57" s="162">
        <f>(SUMIFS(Profile!$F$2:$F$17521,Profile!$B$2:$B$17521,$B57,Profile!$C$2:$C$17521,AF$8))*$C$6</f>
        <v>0</v>
      </c>
      <c r="AG57" s="162">
        <f>(SUMIFS(Profile!$F$2:$F$17521,Profile!$B$2:$B$17521,$B57,Profile!$C$2:$C$17521,AG$8))*$C$6</f>
        <v>0</v>
      </c>
      <c r="AH57" s="162">
        <f>(SUMIFS(Profile!$F$2:$F$17521,Profile!$B$2:$B$17521,$B57,Profile!$C$2:$C$17521,AH$8))*$C$6</f>
        <v>0</v>
      </c>
      <c r="AI57" s="162">
        <f>(SUMIFS(Profile!$F$2:$F$17521,Profile!$B$2:$B$17521,$B57,Profile!$C$2:$C$17521,AI$8))*$C$6</f>
        <v>0</v>
      </c>
      <c r="AJ57" s="162">
        <f>(SUMIFS(Profile!$F$2:$F$17521,Profile!$B$2:$B$17521,$B57,Profile!$C$2:$C$17521,AJ$8))*$C$6</f>
        <v>0</v>
      </c>
      <c r="AK57" s="162">
        <f>(SUMIFS(Profile!$F$2:$F$17521,Profile!$B$2:$B$17521,$B57,Profile!$C$2:$C$17521,AK$8))*$C$6</f>
        <v>0</v>
      </c>
      <c r="AL57" s="162">
        <f>(SUMIFS(Profile!$F$2:$F$17521,Profile!$B$2:$B$17521,$B57,Profile!$C$2:$C$17521,AL$8))*$C$6</f>
        <v>0</v>
      </c>
      <c r="AM57" s="162">
        <f>(SUMIFS(Profile!$F$2:$F$17521,Profile!$B$2:$B$17521,$B57,Profile!$C$2:$C$17521,AM$8))*$C$6</f>
        <v>0</v>
      </c>
      <c r="AN57" s="162">
        <f>(SUMIFS(Profile!$F$2:$F$17521,Profile!$B$2:$B$17521,$B57,Profile!$C$2:$C$17521,AN$8))*$C$6</f>
        <v>0</v>
      </c>
      <c r="AO57" s="162">
        <f>(SUMIFS(Profile!$F$2:$F$17521,Profile!$B$2:$B$17521,$B57,Profile!$C$2:$C$17521,AO$8))*$C$6</f>
        <v>0</v>
      </c>
      <c r="AP57" s="162">
        <f>(SUMIFS(Profile!$F$2:$F$17521,Profile!$B$2:$B$17521,$B57,Profile!$C$2:$C$17521,AP$8))*$C$6</f>
        <v>0</v>
      </c>
      <c r="AQ57" s="162">
        <f>(SUMIFS(Profile!$F$2:$F$17521,Profile!$B$2:$B$17521,$B57,Profile!$C$2:$C$17521,AQ$8))*$C$6</f>
        <v>0</v>
      </c>
      <c r="AR57" s="162">
        <f>(SUMIFS(Profile!$F$2:$F$17521,Profile!$B$2:$B$17521,$B57,Profile!$C$2:$C$17521,AR$8))*$C$6</f>
        <v>0</v>
      </c>
      <c r="AS57" s="162">
        <f>(SUMIFS(Profile!$F$2:$F$17521,Profile!$B$2:$B$17521,$B57,Profile!$C$2:$C$17521,AS$8))*$C$6</f>
        <v>0</v>
      </c>
      <c r="AT57" s="162">
        <f>(SUMIFS(Profile!$F$2:$F$17521,Profile!$B$2:$B$17521,$B57,Profile!$C$2:$C$17521,AT$8))*$C$6</f>
        <v>0</v>
      </c>
      <c r="AU57" s="162">
        <f>(SUMIFS(Profile!$F$2:$F$17521,Profile!$B$2:$B$17521,$B57,Profile!$C$2:$C$17521,AU$8))*$C$6</f>
        <v>0</v>
      </c>
      <c r="AV57" s="162">
        <f>(SUMIFS(Profile!$F$2:$F$17521,Profile!$B$2:$B$17521,$B57,Profile!$C$2:$C$17521,AV$8))*$C$6</f>
        <v>0</v>
      </c>
      <c r="AW57" s="162">
        <f>(SUMIFS(Profile!$F$2:$F$17521,Profile!$B$2:$B$17521,$B57,Profile!$C$2:$C$17521,AW$8))*$C$6</f>
        <v>0</v>
      </c>
      <c r="AX57" s="162">
        <f>(SUMIFS(Profile!$F$2:$F$17521,Profile!$B$2:$B$17521,$B57,Profile!$C$2:$C$17521,AX$8))*$C$6</f>
        <v>0</v>
      </c>
      <c r="AY57" s="162">
        <f>(SUMIFS(Profile!$F$2:$F$17521,Profile!$B$2:$B$17521,$B57,Profile!$C$2:$C$17521,AY$8))*$C$6</f>
        <v>0</v>
      </c>
      <c r="AZ57" s="162">
        <f>(SUMIFS(Profile!$F$2:$F$17521,Profile!$B$2:$B$17521,$B57,Profile!$C$2:$C$17521,AZ$8))*$C$6</f>
        <v>0</v>
      </c>
      <c r="BA57" s="162">
        <f t="shared" si="10"/>
        <v>0</v>
      </c>
      <c r="BB57" s="162">
        <f>(SUMIFS(Profile!$E$2:$E$17521,Profile!$B$2:$B$17521,$B57,Profile!$C$2:$C$17521,BB$8))*$C$9</f>
        <v>0</v>
      </c>
      <c r="BC57" s="162">
        <f>(SUMIFS(Profile!$E$2:$E$17521,Profile!$B$2:$B$17521,$B57,Profile!$C$2:$C$17521,BC$8))*$C$9</f>
        <v>0</v>
      </c>
      <c r="BD57" s="162">
        <f>(SUMIFS(Profile!$E$2:$E$17521,Profile!$B$2:$B$17521,$B57,Profile!$C$2:$C$17521,BD$8))*$C$9</f>
        <v>0</v>
      </c>
      <c r="BE57" s="162">
        <f>(SUMIFS(Profile!$E$2:$E$17521,Profile!$B$2:$B$17521,$B57,Profile!$C$2:$C$17521,BE$8))*$C$9</f>
        <v>0</v>
      </c>
      <c r="BF57" s="162">
        <f>(SUMIFS(Profile!$E$2:$E$17521,Profile!$B$2:$B$17521,$B57,Profile!$C$2:$C$17521,BF$8))*$C$9</f>
        <v>0</v>
      </c>
      <c r="BG57" s="162">
        <f>(SUMIFS(Profile!$E$2:$E$17521,Profile!$B$2:$B$17521,$B57,Profile!$C$2:$C$17521,BG$8))*$C$9</f>
        <v>0</v>
      </c>
      <c r="BH57" s="162">
        <f>(SUMIFS(Profile!$E$2:$E$17521,Profile!$B$2:$B$17521,$B57,Profile!$C$2:$C$17521,BH$8))*$C$9</f>
        <v>0</v>
      </c>
      <c r="BI57" s="162">
        <f>(SUMIFS(Profile!$E$2:$E$17521,Profile!$B$2:$B$17521,$B57,Profile!$C$2:$C$17521,BI$8))*$C$9</f>
        <v>0</v>
      </c>
      <c r="BJ57" s="162">
        <f>(SUMIFS(Profile!$E$2:$E$17521,Profile!$B$2:$B$17521,$B57,Profile!$C$2:$C$17521,BJ$8))*$C$9</f>
        <v>0</v>
      </c>
      <c r="BK57" s="162">
        <f>(SUMIFS(Profile!$E$2:$E$17521,Profile!$B$2:$B$17521,$B57,Profile!$C$2:$C$17521,BK$8))*$C$9</f>
        <v>0</v>
      </c>
      <c r="BL57" s="162">
        <f>(SUMIFS(Profile!$E$2:$E$17521,Profile!$B$2:$B$17521,$B57,Profile!$C$2:$C$17521,BL$8))*$C$9</f>
        <v>0</v>
      </c>
      <c r="BM57" s="162">
        <f>(SUMIFS(Profile!$E$2:$E$17521,Profile!$B$2:$B$17521,$B57,Profile!$C$2:$C$17521,BM$8))*$C$9</f>
        <v>0</v>
      </c>
      <c r="BN57" s="162">
        <f>(SUMIFS(Profile!$E$2:$E$17521,Profile!$B$2:$B$17521,$B57,Profile!$C$2:$C$17521,BN$8))*$C$9</f>
        <v>0</v>
      </c>
      <c r="BO57" s="162">
        <f>(SUMIFS(Profile!$E$2:$E$17521,Profile!$B$2:$B$17521,$B57,Profile!$C$2:$C$17521,BO$8))*$C$9</f>
        <v>0</v>
      </c>
      <c r="BP57" s="162">
        <f>(SUMIFS(Profile!$E$2:$E$17521,Profile!$B$2:$B$17521,$B57,Profile!$C$2:$C$17521,BP$8))*$C$9</f>
        <v>0</v>
      </c>
      <c r="BQ57" s="162">
        <f>(SUMIFS(Profile!$E$2:$E$17521,Profile!$B$2:$B$17521,$B57,Profile!$C$2:$C$17521,BQ$8))*$C$9</f>
        <v>0</v>
      </c>
      <c r="BR57" s="162">
        <f>(SUMIFS(Profile!$E$2:$E$17521,Profile!$B$2:$B$17521,$B57,Profile!$C$2:$C$17521,BR$8))*$C$9</f>
        <v>0</v>
      </c>
      <c r="BS57" s="162">
        <f>(SUMIFS(Profile!$E$2:$E$17521,Profile!$B$2:$B$17521,$B57,Profile!$C$2:$C$17521,BS$8))*$C$9</f>
        <v>0</v>
      </c>
      <c r="BT57" s="162">
        <f>(SUMIFS(Profile!$E$2:$E$17521,Profile!$B$2:$B$17521,$B57,Profile!$C$2:$C$17521,BT$8))*$C$9</f>
        <v>0</v>
      </c>
      <c r="BU57" s="162">
        <f>(SUMIFS(Profile!$E$2:$E$17521,Profile!$B$2:$B$17521,$B57,Profile!$C$2:$C$17521,BU$8))*$C$9</f>
        <v>0</v>
      </c>
      <c r="BV57" s="162">
        <f>(SUMIFS(Profile!$E$2:$E$17521,Profile!$B$2:$B$17521,$B57,Profile!$C$2:$C$17521,BV$8))*$C$9</f>
        <v>0</v>
      </c>
      <c r="BW57" s="162">
        <f>(SUMIFS(Profile!$E$2:$E$17521,Profile!$B$2:$B$17521,$B57,Profile!$C$2:$C$17521,BW$8))*$C$9</f>
        <v>0</v>
      </c>
      <c r="BX57" s="162">
        <f>(SUMIFS(Profile!$E$2:$E$17521,Profile!$B$2:$B$17521,$B57,Profile!$C$2:$C$17521,BX$8))*$C$9</f>
        <v>0</v>
      </c>
      <c r="BY57" s="162">
        <f>(SUMIFS(Profile!$E$2:$E$17521,Profile!$B$2:$B$17521,$B57,Profile!$C$2:$C$17521,BY$8))*$C$9</f>
        <v>0</v>
      </c>
      <c r="BZ57" s="162">
        <f>(SUMIFS(Profile!$E$2:$E$17521,Profile!$B$2:$B$17521,$B57,Profile!$C$2:$C$17521,BZ$8))*$C$9</f>
        <v>0</v>
      </c>
      <c r="CA57" s="162">
        <f>(SUMIFS(Profile!$E$2:$E$17521,Profile!$B$2:$B$17521,$B57,Profile!$C$2:$C$17521,CA$8))*$C$9</f>
        <v>0</v>
      </c>
      <c r="CB57" s="162">
        <f>(SUMIFS(Profile!$E$2:$E$17521,Profile!$B$2:$B$17521,$B57,Profile!$C$2:$C$17521,CB$8))*$C$9</f>
        <v>0</v>
      </c>
      <c r="CC57" s="162">
        <f>(SUMIFS(Profile!$E$2:$E$17521,Profile!$B$2:$B$17521,$B57,Profile!$C$2:$C$17521,CC$8))*$C$9</f>
        <v>0</v>
      </c>
      <c r="CD57" s="162">
        <f>(SUMIFS(Profile!$E$2:$E$17521,Profile!$B$2:$B$17521,$B57,Profile!$C$2:$C$17521,CD$8))*$C$9</f>
        <v>0</v>
      </c>
      <c r="CE57" s="162">
        <f>(SUMIFS(Profile!$E$2:$E$17521,Profile!$B$2:$B$17521,$B57,Profile!$C$2:$C$17521,CE$8))*$C$9</f>
        <v>0</v>
      </c>
      <c r="CF57" s="162">
        <f>(SUMIFS(Profile!$E$2:$E$17521,Profile!$B$2:$B$17521,$B57,Profile!$C$2:$C$17521,CF$8))*$C$9</f>
        <v>0</v>
      </c>
      <c r="CG57" s="162">
        <f>(SUMIFS(Profile!$E$2:$E$17521,Profile!$B$2:$B$17521,$B57,Profile!$C$2:$C$17521,CG$8))*$C$9</f>
        <v>0</v>
      </c>
      <c r="CH57" s="162">
        <f>(SUMIFS(Profile!$E$2:$E$17521,Profile!$B$2:$B$17521,$B57,Profile!$C$2:$C$17521,CH$8))*$C$9</f>
        <v>0</v>
      </c>
      <c r="CI57" s="162">
        <f>(SUMIFS(Profile!$E$2:$E$17521,Profile!$B$2:$B$17521,$B57,Profile!$C$2:$C$17521,CI$8))*$C$9</f>
        <v>0</v>
      </c>
      <c r="CJ57" s="162">
        <f>(SUMIFS(Profile!$E$2:$E$17521,Profile!$B$2:$B$17521,$B57,Profile!$C$2:$C$17521,CJ$8))*$C$9</f>
        <v>0</v>
      </c>
      <c r="CK57" s="162">
        <f>(SUMIFS(Profile!$E$2:$E$17521,Profile!$B$2:$B$17521,$B57,Profile!$C$2:$C$17521,CK$8))*$C$9</f>
        <v>0</v>
      </c>
      <c r="CL57" s="162">
        <f>(SUMIFS(Profile!$E$2:$E$17521,Profile!$B$2:$B$17521,$B57,Profile!$C$2:$C$17521,CL$8))*$C$9</f>
        <v>0</v>
      </c>
      <c r="CM57" s="162">
        <f>(SUMIFS(Profile!$E$2:$E$17521,Profile!$B$2:$B$17521,$B57,Profile!$C$2:$C$17521,CM$8))*$C$9</f>
        <v>0</v>
      </c>
      <c r="CN57" s="162">
        <f>(SUMIFS(Profile!$E$2:$E$17521,Profile!$B$2:$B$17521,$B57,Profile!$C$2:$C$17521,CN$8))*$C$9</f>
        <v>0</v>
      </c>
      <c r="CO57" s="162">
        <f>(SUMIFS(Profile!$E$2:$E$17521,Profile!$B$2:$B$17521,$B57,Profile!$C$2:$C$17521,CO$8))*$C$9</f>
        <v>0</v>
      </c>
      <c r="CP57" s="162">
        <f>(SUMIFS(Profile!$E$2:$E$17521,Profile!$B$2:$B$17521,$B57,Profile!$C$2:$C$17521,CP$8))*$C$9</f>
        <v>0</v>
      </c>
      <c r="CQ57" s="162">
        <f>(SUMIFS(Profile!$E$2:$E$17521,Profile!$B$2:$B$17521,$B57,Profile!$C$2:$C$17521,CQ$8))*$C$9</f>
        <v>0</v>
      </c>
      <c r="CR57" s="162">
        <f>(SUMIFS(Profile!$E$2:$E$17521,Profile!$B$2:$B$17521,$B57,Profile!$C$2:$C$17521,CR$8))*$C$9</f>
        <v>0</v>
      </c>
      <c r="CS57" s="162">
        <f>(SUMIFS(Profile!$E$2:$E$17521,Profile!$B$2:$B$17521,$B57,Profile!$C$2:$C$17521,CS$8))*$C$9</f>
        <v>0</v>
      </c>
      <c r="CT57" s="162">
        <f>(SUMIFS(Profile!$E$2:$E$17521,Profile!$B$2:$B$17521,$B57,Profile!$C$2:$C$17521,CT$8))*$C$9</f>
        <v>0</v>
      </c>
      <c r="CU57" s="162">
        <f>(SUMIFS(Profile!$E$2:$E$17521,Profile!$B$2:$B$17521,$B57,Profile!$C$2:$C$17521,CU$8))*$C$9</f>
        <v>0</v>
      </c>
      <c r="CV57" s="162">
        <f>(SUMIFS(Profile!$E$2:$E$17521,Profile!$B$2:$B$17521,$B57,Profile!$C$2:$C$17521,CV$8))*$C$9</f>
        <v>0</v>
      </c>
      <c r="CW57" s="162">
        <f>(SUMIFS(Profile!$E$2:$E$17521,Profile!$B$2:$B$17521,$B57,Profile!$C$2:$C$17521,CW$8))*$C$9</f>
        <v>0</v>
      </c>
      <c r="CX57" s="162">
        <f t="shared" si="11"/>
        <v>0</v>
      </c>
      <c r="CY57" s="162">
        <f t="shared" ref="CY57:ET57" si="246">MAX(BB57-E57,0)</f>
        <v>0</v>
      </c>
      <c r="CZ57" s="162">
        <f t="shared" si="246"/>
        <v>0</v>
      </c>
      <c r="DA57" s="162">
        <f t="shared" si="246"/>
        <v>0</v>
      </c>
      <c r="DB57" s="162">
        <f t="shared" si="246"/>
        <v>0</v>
      </c>
      <c r="DC57" s="162">
        <f t="shared" si="246"/>
        <v>0</v>
      </c>
      <c r="DD57" s="162">
        <f t="shared" si="246"/>
        <v>0</v>
      </c>
      <c r="DE57" s="162">
        <f t="shared" si="246"/>
        <v>0</v>
      </c>
      <c r="DF57" s="162">
        <f t="shared" si="246"/>
        <v>0</v>
      </c>
      <c r="DG57" s="162">
        <f t="shared" si="246"/>
        <v>0</v>
      </c>
      <c r="DH57" s="162">
        <f t="shared" si="246"/>
        <v>0</v>
      </c>
      <c r="DI57" s="162">
        <f t="shared" si="246"/>
        <v>0</v>
      </c>
      <c r="DJ57" s="162">
        <f t="shared" si="246"/>
        <v>0</v>
      </c>
      <c r="DK57" s="162">
        <f t="shared" si="246"/>
        <v>0</v>
      </c>
      <c r="DL57" s="162">
        <f t="shared" si="246"/>
        <v>0</v>
      </c>
      <c r="DM57" s="162">
        <f t="shared" si="246"/>
        <v>0</v>
      </c>
      <c r="DN57" s="162">
        <f t="shared" si="246"/>
        <v>0</v>
      </c>
      <c r="DO57" s="162">
        <f t="shared" si="246"/>
        <v>0</v>
      </c>
      <c r="DP57" s="162">
        <f t="shared" si="246"/>
        <v>0</v>
      </c>
      <c r="DQ57" s="162">
        <f t="shared" si="246"/>
        <v>0</v>
      </c>
      <c r="DR57" s="162">
        <f t="shared" si="246"/>
        <v>0</v>
      </c>
      <c r="DS57" s="162">
        <f t="shared" si="246"/>
        <v>0</v>
      </c>
      <c r="DT57" s="162">
        <f t="shared" si="246"/>
        <v>0</v>
      </c>
      <c r="DU57" s="162">
        <f t="shared" si="246"/>
        <v>0</v>
      </c>
      <c r="DV57" s="162">
        <f t="shared" si="246"/>
        <v>0</v>
      </c>
      <c r="DW57" s="162">
        <f t="shared" si="246"/>
        <v>0</v>
      </c>
      <c r="DX57" s="162">
        <f t="shared" si="246"/>
        <v>0</v>
      </c>
      <c r="DY57" s="162">
        <f t="shared" si="246"/>
        <v>0</v>
      </c>
      <c r="DZ57" s="162">
        <f t="shared" si="246"/>
        <v>0</v>
      </c>
      <c r="EA57" s="162">
        <f t="shared" si="246"/>
        <v>0</v>
      </c>
      <c r="EB57" s="162">
        <f t="shared" si="246"/>
        <v>0</v>
      </c>
      <c r="EC57" s="162">
        <f t="shared" si="246"/>
        <v>0</v>
      </c>
      <c r="ED57" s="162">
        <f t="shared" si="246"/>
        <v>0</v>
      </c>
      <c r="EE57" s="162">
        <f t="shared" si="246"/>
        <v>0</v>
      </c>
      <c r="EF57" s="162">
        <f t="shared" si="246"/>
        <v>0</v>
      </c>
      <c r="EG57" s="162">
        <f t="shared" si="246"/>
        <v>0</v>
      </c>
      <c r="EH57" s="162">
        <f t="shared" si="246"/>
        <v>0</v>
      </c>
      <c r="EI57" s="162">
        <f t="shared" si="246"/>
        <v>0</v>
      </c>
      <c r="EJ57" s="162">
        <f t="shared" si="246"/>
        <v>0</v>
      </c>
      <c r="EK57" s="162">
        <f t="shared" si="246"/>
        <v>0</v>
      </c>
      <c r="EL57" s="162">
        <f t="shared" si="246"/>
        <v>0</v>
      </c>
      <c r="EM57" s="162">
        <f t="shared" si="246"/>
        <v>0</v>
      </c>
      <c r="EN57" s="162">
        <f t="shared" si="246"/>
        <v>0</v>
      </c>
      <c r="EO57" s="162">
        <f t="shared" si="246"/>
        <v>0</v>
      </c>
      <c r="EP57" s="162">
        <f t="shared" si="246"/>
        <v>0</v>
      </c>
      <c r="EQ57" s="162">
        <f t="shared" si="246"/>
        <v>0</v>
      </c>
      <c r="ER57" s="162">
        <f t="shared" si="246"/>
        <v>0</v>
      </c>
      <c r="ES57" s="162">
        <f t="shared" si="246"/>
        <v>0</v>
      </c>
      <c r="ET57" s="162">
        <f t="shared" si="246"/>
        <v>0</v>
      </c>
      <c r="EU57" s="162">
        <f t="shared" si="13"/>
        <v>0</v>
      </c>
      <c r="EV57" s="162">
        <f t="shared" ref="EV57:GQ57" si="247">BB57-CY57</f>
        <v>0</v>
      </c>
      <c r="EW57" s="162">
        <f t="shared" si="247"/>
        <v>0</v>
      </c>
      <c r="EX57" s="162">
        <f t="shared" si="247"/>
        <v>0</v>
      </c>
      <c r="EY57" s="162">
        <f t="shared" si="247"/>
        <v>0</v>
      </c>
      <c r="EZ57" s="162">
        <f t="shared" si="247"/>
        <v>0</v>
      </c>
      <c r="FA57" s="162">
        <f t="shared" si="247"/>
        <v>0</v>
      </c>
      <c r="FB57" s="162">
        <f t="shared" si="247"/>
        <v>0</v>
      </c>
      <c r="FC57" s="162">
        <f t="shared" si="247"/>
        <v>0</v>
      </c>
      <c r="FD57" s="162">
        <f t="shared" si="247"/>
        <v>0</v>
      </c>
      <c r="FE57" s="162">
        <f t="shared" si="247"/>
        <v>0</v>
      </c>
      <c r="FF57" s="162">
        <f t="shared" si="247"/>
        <v>0</v>
      </c>
      <c r="FG57" s="162">
        <f t="shared" si="247"/>
        <v>0</v>
      </c>
      <c r="FH57" s="162">
        <f t="shared" si="247"/>
        <v>0</v>
      </c>
      <c r="FI57" s="162">
        <f t="shared" si="247"/>
        <v>0</v>
      </c>
      <c r="FJ57" s="162">
        <f t="shared" si="247"/>
        <v>0</v>
      </c>
      <c r="FK57" s="162">
        <f t="shared" si="247"/>
        <v>0</v>
      </c>
      <c r="FL57" s="162">
        <f t="shared" si="247"/>
        <v>0</v>
      </c>
      <c r="FM57" s="162">
        <f t="shared" si="247"/>
        <v>0</v>
      </c>
      <c r="FN57" s="162">
        <f t="shared" si="247"/>
        <v>0</v>
      </c>
      <c r="FO57" s="162">
        <f t="shared" si="247"/>
        <v>0</v>
      </c>
      <c r="FP57" s="162">
        <f t="shared" si="247"/>
        <v>0</v>
      </c>
      <c r="FQ57" s="162">
        <f t="shared" si="247"/>
        <v>0</v>
      </c>
      <c r="FR57" s="162">
        <f t="shared" si="247"/>
        <v>0</v>
      </c>
      <c r="FS57" s="162">
        <f t="shared" si="247"/>
        <v>0</v>
      </c>
      <c r="FT57" s="162">
        <f t="shared" si="247"/>
        <v>0</v>
      </c>
      <c r="FU57" s="162">
        <f t="shared" si="247"/>
        <v>0</v>
      </c>
      <c r="FV57" s="162">
        <f t="shared" si="247"/>
        <v>0</v>
      </c>
      <c r="FW57" s="162">
        <f t="shared" si="247"/>
        <v>0</v>
      </c>
      <c r="FX57" s="162">
        <f t="shared" si="247"/>
        <v>0</v>
      </c>
      <c r="FY57" s="162">
        <f t="shared" si="247"/>
        <v>0</v>
      </c>
      <c r="FZ57" s="162">
        <f t="shared" si="247"/>
        <v>0</v>
      </c>
      <c r="GA57" s="162">
        <f t="shared" si="247"/>
        <v>0</v>
      </c>
      <c r="GB57" s="162">
        <f t="shared" si="247"/>
        <v>0</v>
      </c>
      <c r="GC57" s="162">
        <f t="shared" si="247"/>
        <v>0</v>
      </c>
      <c r="GD57" s="162">
        <f t="shared" si="247"/>
        <v>0</v>
      </c>
      <c r="GE57" s="162">
        <f t="shared" si="247"/>
        <v>0</v>
      </c>
      <c r="GF57" s="162">
        <f t="shared" si="247"/>
        <v>0</v>
      </c>
      <c r="GG57" s="162">
        <f t="shared" si="247"/>
        <v>0</v>
      </c>
      <c r="GH57" s="162">
        <f t="shared" si="247"/>
        <v>0</v>
      </c>
      <c r="GI57" s="162">
        <f t="shared" si="247"/>
        <v>0</v>
      </c>
      <c r="GJ57" s="162">
        <f t="shared" si="247"/>
        <v>0</v>
      </c>
      <c r="GK57" s="162">
        <f t="shared" si="247"/>
        <v>0</v>
      </c>
      <c r="GL57" s="162">
        <f t="shared" si="247"/>
        <v>0</v>
      </c>
      <c r="GM57" s="162">
        <f t="shared" si="247"/>
        <v>0</v>
      </c>
      <c r="GN57" s="162">
        <f t="shared" si="247"/>
        <v>0</v>
      </c>
      <c r="GO57" s="162">
        <f t="shared" si="247"/>
        <v>0</v>
      </c>
      <c r="GP57" s="162">
        <f t="shared" si="247"/>
        <v>0</v>
      </c>
      <c r="GQ57" s="162">
        <f t="shared" si="247"/>
        <v>0</v>
      </c>
      <c r="GR57" s="162">
        <f t="shared" si="15"/>
        <v>0</v>
      </c>
      <c r="GS57" s="162">
        <f t="shared" ref="GS57:IN57" si="248">E57-EV57</f>
        <v>0</v>
      </c>
      <c r="GT57" s="162">
        <f t="shared" si="248"/>
        <v>0</v>
      </c>
      <c r="GU57" s="162">
        <f t="shared" si="248"/>
        <v>0</v>
      </c>
      <c r="GV57" s="162">
        <f t="shared" si="248"/>
        <v>0</v>
      </c>
      <c r="GW57" s="162">
        <f t="shared" si="248"/>
        <v>0</v>
      </c>
      <c r="GX57" s="162">
        <f t="shared" si="248"/>
        <v>0</v>
      </c>
      <c r="GY57" s="162">
        <f t="shared" si="248"/>
        <v>0</v>
      </c>
      <c r="GZ57" s="162">
        <f t="shared" si="248"/>
        <v>0</v>
      </c>
      <c r="HA57" s="162">
        <f t="shared" si="248"/>
        <v>0</v>
      </c>
      <c r="HB57" s="162">
        <f t="shared" si="248"/>
        <v>0</v>
      </c>
      <c r="HC57" s="162">
        <f t="shared" si="248"/>
        <v>0</v>
      </c>
      <c r="HD57" s="162">
        <f t="shared" si="248"/>
        <v>0</v>
      </c>
      <c r="HE57" s="162">
        <f t="shared" si="248"/>
        <v>0</v>
      </c>
      <c r="HF57" s="162">
        <f t="shared" si="248"/>
        <v>0</v>
      </c>
      <c r="HG57" s="162">
        <f t="shared" si="248"/>
        <v>0</v>
      </c>
      <c r="HH57" s="162">
        <f t="shared" si="248"/>
        <v>0</v>
      </c>
      <c r="HI57" s="162">
        <f t="shared" si="248"/>
        <v>0</v>
      </c>
      <c r="HJ57" s="162">
        <f t="shared" si="248"/>
        <v>0</v>
      </c>
      <c r="HK57" s="162">
        <f t="shared" si="248"/>
        <v>0</v>
      </c>
      <c r="HL57" s="162">
        <f t="shared" si="248"/>
        <v>0</v>
      </c>
      <c r="HM57" s="162">
        <f t="shared" si="248"/>
        <v>0</v>
      </c>
      <c r="HN57" s="162">
        <f t="shared" si="248"/>
        <v>0</v>
      </c>
      <c r="HO57" s="162">
        <f t="shared" si="248"/>
        <v>0</v>
      </c>
      <c r="HP57" s="162">
        <f t="shared" si="248"/>
        <v>0</v>
      </c>
      <c r="HQ57" s="162">
        <f t="shared" si="248"/>
        <v>0</v>
      </c>
      <c r="HR57" s="162">
        <f t="shared" si="248"/>
        <v>0</v>
      </c>
      <c r="HS57" s="162">
        <f t="shared" si="248"/>
        <v>0</v>
      </c>
      <c r="HT57" s="162">
        <f t="shared" si="248"/>
        <v>0</v>
      </c>
      <c r="HU57" s="162">
        <f t="shared" si="248"/>
        <v>0</v>
      </c>
      <c r="HV57" s="162">
        <f t="shared" si="248"/>
        <v>0</v>
      </c>
      <c r="HW57" s="162">
        <f t="shared" si="248"/>
        <v>0</v>
      </c>
      <c r="HX57" s="162">
        <f t="shared" si="248"/>
        <v>0</v>
      </c>
      <c r="HY57" s="162">
        <f t="shared" si="248"/>
        <v>0</v>
      </c>
      <c r="HZ57" s="162">
        <f t="shared" si="248"/>
        <v>0</v>
      </c>
      <c r="IA57" s="162">
        <f t="shared" si="248"/>
        <v>0</v>
      </c>
      <c r="IB57" s="162">
        <f t="shared" si="248"/>
        <v>0</v>
      </c>
      <c r="IC57" s="162">
        <f t="shared" si="248"/>
        <v>0</v>
      </c>
      <c r="ID57" s="162">
        <f t="shared" si="248"/>
        <v>0</v>
      </c>
      <c r="IE57" s="162">
        <f t="shared" si="248"/>
        <v>0</v>
      </c>
      <c r="IF57" s="162">
        <f t="shared" si="248"/>
        <v>0</v>
      </c>
      <c r="IG57" s="162">
        <f t="shared" si="248"/>
        <v>0</v>
      </c>
      <c r="IH57" s="162">
        <f t="shared" si="248"/>
        <v>0</v>
      </c>
      <c r="II57" s="162">
        <f t="shared" si="248"/>
        <v>0</v>
      </c>
      <c r="IJ57" s="162">
        <f t="shared" si="248"/>
        <v>0</v>
      </c>
      <c r="IK57" s="162">
        <f t="shared" si="248"/>
        <v>0</v>
      </c>
      <c r="IL57" s="162">
        <f t="shared" si="248"/>
        <v>0</v>
      </c>
      <c r="IM57" s="162">
        <f t="shared" si="248"/>
        <v>0</v>
      </c>
      <c r="IN57" s="162">
        <f t="shared" si="248"/>
        <v>0</v>
      </c>
      <c r="IO57" s="162">
        <f t="shared" si="17"/>
        <v>0</v>
      </c>
      <c r="IP57" s="162">
        <f t="shared" si="23"/>
        <v>0</v>
      </c>
      <c r="IQ57" s="162">
        <f t="shared" ref="IQ57:KK57" si="249">MAX((MIN(CZ57+IP57,$IO$7))-GT57,0)</f>
        <v>0</v>
      </c>
      <c r="IR57" s="162">
        <f t="shared" si="249"/>
        <v>0</v>
      </c>
      <c r="IS57" s="162">
        <f t="shared" si="249"/>
        <v>0</v>
      </c>
      <c r="IT57" s="162">
        <f t="shared" si="249"/>
        <v>0</v>
      </c>
      <c r="IU57" s="162">
        <f t="shared" si="249"/>
        <v>0</v>
      </c>
      <c r="IV57" s="162">
        <f t="shared" si="249"/>
        <v>0</v>
      </c>
      <c r="IW57" s="162">
        <f t="shared" si="249"/>
        <v>0</v>
      </c>
      <c r="IX57" s="162">
        <f t="shared" si="249"/>
        <v>0</v>
      </c>
      <c r="IY57" s="162">
        <f t="shared" si="249"/>
        <v>0</v>
      </c>
      <c r="IZ57" s="162">
        <f t="shared" si="249"/>
        <v>0</v>
      </c>
      <c r="JA57" s="162">
        <f t="shared" si="249"/>
        <v>0</v>
      </c>
      <c r="JB57" s="162">
        <f t="shared" si="249"/>
        <v>0</v>
      </c>
      <c r="JC57" s="162">
        <f t="shared" si="249"/>
        <v>0</v>
      </c>
      <c r="JD57" s="162">
        <f t="shared" si="249"/>
        <v>0</v>
      </c>
      <c r="JE57" s="162">
        <f t="shared" si="249"/>
        <v>0</v>
      </c>
      <c r="JF57" s="162">
        <f t="shared" si="249"/>
        <v>0</v>
      </c>
      <c r="JG57" s="162">
        <f t="shared" si="249"/>
        <v>0</v>
      </c>
      <c r="JH57" s="162">
        <f t="shared" si="249"/>
        <v>0</v>
      </c>
      <c r="JI57" s="162">
        <f t="shared" si="249"/>
        <v>0</v>
      </c>
      <c r="JJ57" s="162">
        <f t="shared" si="249"/>
        <v>0</v>
      </c>
      <c r="JK57" s="162">
        <f t="shared" si="249"/>
        <v>0</v>
      </c>
      <c r="JL57" s="162">
        <f t="shared" si="249"/>
        <v>0</v>
      </c>
      <c r="JM57" s="162">
        <f t="shared" si="249"/>
        <v>0</v>
      </c>
      <c r="JN57" s="162">
        <f t="shared" si="249"/>
        <v>0</v>
      </c>
      <c r="JO57" s="162">
        <f t="shared" si="249"/>
        <v>0</v>
      </c>
      <c r="JP57" s="162">
        <f t="shared" si="249"/>
        <v>0</v>
      </c>
      <c r="JQ57" s="162">
        <f t="shared" si="249"/>
        <v>0</v>
      </c>
      <c r="JR57" s="162">
        <f t="shared" si="249"/>
        <v>0</v>
      </c>
      <c r="JS57" s="162">
        <f t="shared" si="249"/>
        <v>0</v>
      </c>
      <c r="JT57" s="162">
        <f t="shared" si="249"/>
        <v>0</v>
      </c>
      <c r="JU57" s="162">
        <f t="shared" si="249"/>
        <v>0</v>
      </c>
      <c r="JV57" s="162">
        <f t="shared" si="249"/>
        <v>0</v>
      </c>
      <c r="JW57" s="162">
        <f t="shared" si="249"/>
        <v>0</v>
      </c>
      <c r="JX57" s="162">
        <f t="shared" si="249"/>
        <v>0</v>
      </c>
      <c r="JY57" s="162">
        <f t="shared" si="249"/>
        <v>0</v>
      </c>
      <c r="JZ57" s="162">
        <f t="shared" si="249"/>
        <v>0</v>
      </c>
      <c r="KA57" s="162">
        <f t="shared" si="249"/>
        <v>0</v>
      </c>
      <c r="KB57" s="162">
        <f t="shared" si="249"/>
        <v>0</v>
      </c>
      <c r="KC57" s="162">
        <f t="shared" si="249"/>
        <v>0</v>
      </c>
      <c r="KD57" s="162">
        <f t="shared" si="249"/>
        <v>0</v>
      </c>
      <c r="KE57" s="162">
        <f t="shared" si="249"/>
        <v>0</v>
      </c>
      <c r="KF57" s="162">
        <f t="shared" si="249"/>
        <v>0</v>
      </c>
      <c r="KG57" s="162">
        <f t="shared" si="249"/>
        <v>0</v>
      </c>
      <c r="KH57" s="162">
        <f t="shared" si="249"/>
        <v>0</v>
      </c>
      <c r="KI57" s="162">
        <f t="shared" si="249"/>
        <v>0</v>
      </c>
      <c r="KJ57" s="162">
        <f t="shared" si="249"/>
        <v>0</v>
      </c>
      <c r="KK57" s="162">
        <f t="shared" si="249"/>
        <v>0</v>
      </c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</row>
    <row r="58" ht="14.25" customHeight="1" spans="1:326" x14ac:dyDescent="0.25">
      <c r="A58" s="1">
        <v>2</v>
      </c>
      <c r="B58" s="1">
        <f t="shared" ref="B58:C58" si="250">B57+1</f>
        <v>48</v>
      </c>
      <c r="C58" s="232">
        <f t="shared" si="250"/>
        <v>43513</v>
      </c>
      <c r="D58" s="162">
        <f t="shared" si="9"/>
        <v>0</v>
      </c>
      <c r="E58" s="162">
        <f>(SUMIFS(Profile!$F$2:$F$17521,Profile!$B$2:$B$17521,$B58,Profile!$C$2:$C$17521,E$8))*$C$6</f>
        <v>0</v>
      </c>
      <c r="F58" s="162">
        <f>(SUMIFS(Profile!$F$2:$F$17521,Profile!$B$2:$B$17521,$B58,Profile!$C$2:$C$17521,F$8))*$C$6</f>
        <v>0</v>
      </c>
      <c r="G58" s="162">
        <f>(SUMIFS(Profile!$F$2:$F$17521,Profile!$B$2:$B$17521,$B58,Profile!$C$2:$C$17521,G$8))*$C$6</f>
        <v>0</v>
      </c>
      <c r="H58" s="162">
        <f>(SUMIFS(Profile!$F$2:$F$17521,Profile!$B$2:$B$17521,$B58,Profile!$C$2:$C$17521,H$8))*$C$6</f>
        <v>0</v>
      </c>
      <c r="I58" s="162">
        <f>(SUMIFS(Profile!$F$2:$F$17521,Profile!$B$2:$B$17521,$B58,Profile!$C$2:$C$17521,I$8))*$C$6</f>
        <v>0</v>
      </c>
      <c r="J58" s="162">
        <f>(SUMIFS(Profile!$F$2:$F$17521,Profile!$B$2:$B$17521,$B58,Profile!$C$2:$C$17521,J$8))*$C$6</f>
        <v>0</v>
      </c>
      <c r="K58" s="162">
        <f>(SUMIFS(Profile!$F$2:$F$17521,Profile!$B$2:$B$17521,$B58,Profile!$C$2:$C$17521,K$8))*$C$6</f>
        <v>0</v>
      </c>
      <c r="L58" s="162">
        <f>(SUMIFS(Profile!$F$2:$F$17521,Profile!$B$2:$B$17521,$B58,Profile!$C$2:$C$17521,L$8))*$C$6</f>
        <v>0</v>
      </c>
      <c r="M58" s="162">
        <f>(SUMIFS(Profile!$F$2:$F$17521,Profile!$B$2:$B$17521,$B58,Profile!$C$2:$C$17521,M$8))*$C$6</f>
        <v>0</v>
      </c>
      <c r="N58" s="162">
        <f>(SUMIFS(Profile!$F$2:$F$17521,Profile!$B$2:$B$17521,$B58,Profile!$C$2:$C$17521,N$8))*$C$6</f>
        <v>0</v>
      </c>
      <c r="O58" s="162">
        <f>(SUMIFS(Profile!$F$2:$F$17521,Profile!$B$2:$B$17521,$B58,Profile!$C$2:$C$17521,O$8))*$C$6</f>
        <v>0</v>
      </c>
      <c r="P58" s="162">
        <f>(SUMIFS(Profile!$F$2:$F$17521,Profile!$B$2:$B$17521,$B58,Profile!$C$2:$C$17521,P$8))*$C$6</f>
        <v>0</v>
      </c>
      <c r="Q58" s="162">
        <f>(SUMIFS(Profile!$F$2:$F$17521,Profile!$B$2:$B$17521,$B58,Profile!$C$2:$C$17521,Q$8))*$C$6</f>
        <v>0</v>
      </c>
      <c r="R58" s="162">
        <f>(SUMIFS(Profile!$F$2:$F$17521,Profile!$B$2:$B$17521,$B58,Profile!$C$2:$C$17521,R$8))*$C$6</f>
        <v>0</v>
      </c>
      <c r="S58" s="162">
        <f>(SUMIFS(Profile!$F$2:$F$17521,Profile!$B$2:$B$17521,$B58,Profile!$C$2:$C$17521,S$8))*$C$6</f>
        <v>0</v>
      </c>
      <c r="T58" s="162">
        <f>(SUMIFS(Profile!$F$2:$F$17521,Profile!$B$2:$B$17521,$B58,Profile!$C$2:$C$17521,T$8))*$C$6</f>
        <v>0</v>
      </c>
      <c r="U58" s="162">
        <f>(SUMIFS(Profile!$F$2:$F$17521,Profile!$B$2:$B$17521,$B58,Profile!$C$2:$C$17521,U$8))*$C$6</f>
        <v>0</v>
      </c>
      <c r="V58" s="162">
        <f>(SUMIFS(Profile!$F$2:$F$17521,Profile!$B$2:$B$17521,$B58,Profile!$C$2:$C$17521,V$8))*$C$6</f>
        <v>0</v>
      </c>
      <c r="W58" s="162">
        <f>(SUMIFS(Profile!$F$2:$F$17521,Profile!$B$2:$B$17521,$B58,Profile!$C$2:$C$17521,W$8))*$C$6</f>
        <v>0</v>
      </c>
      <c r="X58" s="162">
        <f>(SUMIFS(Profile!$F$2:$F$17521,Profile!$B$2:$B$17521,$B58,Profile!$C$2:$C$17521,X$8))*$C$6</f>
        <v>0</v>
      </c>
      <c r="Y58" s="162">
        <f>(SUMIFS(Profile!$F$2:$F$17521,Profile!$B$2:$B$17521,$B58,Profile!$C$2:$C$17521,Y$8))*$C$6</f>
        <v>0</v>
      </c>
      <c r="Z58" s="162">
        <f>(SUMIFS(Profile!$F$2:$F$17521,Profile!$B$2:$B$17521,$B58,Profile!$C$2:$C$17521,Z$8))*$C$6</f>
        <v>0</v>
      </c>
      <c r="AA58" s="162">
        <f>(SUMIFS(Profile!$F$2:$F$17521,Profile!$B$2:$B$17521,$B58,Profile!$C$2:$C$17521,AA$8))*$C$6</f>
        <v>0</v>
      </c>
      <c r="AB58" s="162">
        <f>(SUMIFS(Profile!$F$2:$F$17521,Profile!$B$2:$B$17521,$B58,Profile!$C$2:$C$17521,AB$8))*$C$6</f>
        <v>0</v>
      </c>
      <c r="AC58" s="162">
        <f>(SUMIFS(Profile!$F$2:$F$17521,Profile!$B$2:$B$17521,$B58,Profile!$C$2:$C$17521,AC$8))*$C$6</f>
        <v>0</v>
      </c>
      <c r="AD58" s="162">
        <f>(SUMIFS(Profile!$F$2:$F$17521,Profile!$B$2:$B$17521,$B58,Profile!$C$2:$C$17521,AD$8))*$C$6</f>
        <v>0</v>
      </c>
      <c r="AE58" s="162">
        <f>(SUMIFS(Profile!$F$2:$F$17521,Profile!$B$2:$B$17521,$B58,Profile!$C$2:$C$17521,AE$8))*$C$6</f>
        <v>0</v>
      </c>
      <c r="AF58" s="162">
        <f>(SUMIFS(Profile!$F$2:$F$17521,Profile!$B$2:$B$17521,$B58,Profile!$C$2:$C$17521,AF$8))*$C$6</f>
        <v>0</v>
      </c>
      <c r="AG58" s="162">
        <f>(SUMIFS(Profile!$F$2:$F$17521,Profile!$B$2:$B$17521,$B58,Profile!$C$2:$C$17521,AG$8))*$C$6</f>
        <v>0</v>
      </c>
      <c r="AH58" s="162">
        <f>(SUMIFS(Profile!$F$2:$F$17521,Profile!$B$2:$B$17521,$B58,Profile!$C$2:$C$17521,AH$8))*$C$6</f>
        <v>0</v>
      </c>
      <c r="AI58" s="162">
        <f>(SUMIFS(Profile!$F$2:$F$17521,Profile!$B$2:$B$17521,$B58,Profile!$C$2:$C$17521,AI$8))*$C$6</f>
        <v>0</v>
      </c>
      <c r="AJ58" s="162">
        <f>(SUMIFS(Profile!$F$2:$F$17521,Profile!$B$2:$B$17521,$B58,Profile!$C$2:$C$17521,AJ$8))*$C$6</f>
        <v>0</v>
      </c>
      <c r="AK58" s="162">
        <f>(SUMIFS(Profile!$F$2:$F$17521,Profile!$B$2:$B$17521,$B58,Profile!$C$2:$C$17521,AK$8))*$C$6</f>
        <v>0</v>
      </c>
      <c r="AL58" s="162">
        <f>(SUMIFS(Profile!$F$2:$F$17521,Profile!$B$2:$B$17521,$B58,Profile!$C$2:$C$17521,AL$8))*$C$6</f>
        <v>0</v>
      </c>
      <c r="AM58" s="162">
        <f>(SUMIFS(Profile!$F$2:$F$17521,Profile!$B$2:$B$17521,$B58,Profile!$C$2:$C$17521,AM$8))*$C$6</f>
        <v>0</v>
      </c>
      <c r="AN58" s="162">
        <f>(SUMIFS(Profile!$F$2:$F$17521,Profile!$B$2:$B$17521,$B58,Profile!$C$2:$C$17521,AN$8))*$C$6</f>
        <v>0</v>
      </c>
      <c r="AO58" s="162">
        <f>(SUMIFS(Profile!$F$2:$F$17521,Profile!$B$2:$B$17521,$B58,Profile!$C$2:$C$17521,AO$8))*$C$6</f>
        <v>0</v>
      </c>
      <c r="AP58" s="162">
        <f>(SUMIFS(Profile!$F$2:$F$17521,Profile!$B$2:$B$17521,$B58,Profile!$C$2:$C$17521,AP$8))*$C$6</f>
        <v>0</v>
      </c>
      <c r="AQ58" s="162">
        <f>(SUMIFS(Profile!$F$2:$F$17521,Profile!$B$2:$B$17521,$B58,Profile!$C$2:$C$17521,AQ$8))*$C$6</f>
        <v>0</v>
      </c>
      <c r="AR58" s="162">
        <f>(SUMIFS(Profile!$F$2:$F$17521,Profile!$B$2:$B$17521,$B58,Profile!$C$2:$C$17521,AR$8))*$C$6</f>
        <v>0</v>
      </c>
      <c r="AS58" s="162">
        <f>(SUMIFS(Profile!$F$2:$F$17521,Profile!$B$2:$B$17521,$B58,Profile!$C$2:$C$17521,AS$8))*$C$6</f>
        <v>0</v>
      </c>
      <c r="AT58" s="162">
        <f>(SUMIFS(Profile!$F$2:$F$17521,Profile!$B$2:$B$17521,$B58,Profile!$C$2:$C$17521,AT$8))*$C$6</f>
        <v>0</v>
      </c>
      <c r="AU58" s="162">
        <f>(SUMIFS(Profile!$F$2:$F$17521,Profile!$B$2:$B$17521,$B58,Profile!$C$2:$C$17521,AU$8))*$C$6</f>
        <v>0</v>
      </c>
      <c r="AV58" s="162">
        <f>(SUMIFS(Profile!$F$2:$F$17521,Profile!$B$2:$B$17521,$B58,Profile!$C$2:$C$17521,AV$8))*$C$6</f>
        <v>0</v>
      </c>
      <c r="AW58" s="162">
        <f>(SUMIFS(Profile!$F$2:$F$17521,Profile!$B$2:$B$17521,$B58,Profile!$C$2:$C$17521,AW$8))*$C$6</f>
        <v>0</v>
      </c>
      <c r="AX58" s="162">
        <f>(SUMIFS(Profile!$F$2:$F$17521,Profile!$B$2:$B$17521,$B58,Profile!$C$2:$C$17521,AX$8))*$C$6</f>
        <v>0</v>
      </c>
      <c r="AY58" s="162">
        <f>(SUMIFS(Profile!$F$2:$F$17521,Profile!$B$2:$B$17521,$B58,Profile!$C$2:$C$17521,AY$8))*$C$6</f>
        <v>0</v>
      </c>
      <c r="AZ58" s="162">
        <f>(SUMIFS(Profile!$F$2:$F$17521,Profile!$B$2:$B$17521,$B58,Profile!$C$2:$C$17521,AZ$8))*$C$6</f>
        <v>0</v>
      </c>
      <c r="BA58" s="162">
        <f t="shared" si="10"/>
        <v>0</v>
      </c>
      <c r="BB58" s="162">
        <f>(SUMIFS(Profile!$E$2:$E$17521,Profile!$B$2:$B$17521,$B58,Profile!$C$2:$C$17521,BB$8))*$C$9</f>
        <v>0</v>
      </c>
      <c r="BC58" s="162">
        <f>(SUMIFS(Profile!$E$2:$E$17521,Profile!$B$2:$B$17521,$B58,Profile!$C$2:$C$17521,BC$8))*$C$9</f>
        <v>0</v>
      </c>
      <c r="BD58" s="162">
        <f>(SUMIFS(Profile!$E$2:$E$17521,Profile!$B$2:$B$17521,$B58,Profile!$C$2:$C$17521,BD$8))*$C$9</f>
        <v>0</v>
      </c>
      <c r="BE58" s="162">
        <f>(SUMIFS(Profile!$E$2:$E$17521,Profile!$B$2:$B$17521,$B58,Profile!$C$2:$C$17521,BE$8))*$C$9</f>
        <v>0</v>
      </c>
      <c r="BF58" s="162">
        <f>(SUMIFS(Profile!$E$2:$E$17521,Profile!$B$2:$B$17521,$B58,Profile!$C$2:$C$17521,BF$8))*$C$9</f>
        <v>0</v>
      </c>
      <c r="BG58" s="162">
        <f>(SUMIFS(Profile!$E$2:$E$17521,Profile!$B$2:$B$17521,$B58,Profile!$C$2:$C$17521,BG$8))*$C$9</f>
        <v>0</v>
      </c>
      <c r="BH58" s="162">
        <f>(SUMIFS(Profile!$E$2:$E$17521,Profile!$B$2:$B$17521,$B58,Profile!$C$2:$C$17521,BH$8))*$C$9</f>
        <v>0</v>
      </c>
      <c r="BI58" s="162">
        <f>(SUMIFS(Profile!$E$2:$E$17521,Profile!$B$2:$B$17521,$B58,Profile!$C$2:$C$17521,BI$8))*$C$9</f>
        <v>0</v>
      </c>
      <c r="BJ58" s="162">
        <f>(SUMIFS(Profile!$E$2:$E$17521,Profile!$B$2:$B$17521,$B58,Profile!$C$2:$C$17521,BJ$8))*$C$9</f>
        <v>0</v>
      </c>
      <c r="BK58" s="162">
        <f>(SUMIFS(Profile!$E$2:$E$17521,Profile!$B$2:$B$17521,$B58,Profile!$C$2:$C$17521,BK$8))*$C$9</f>
        <v>0</v>
      </c>
      <c r="BL58" s="162">
        <f>(SUMIFS(Profile!$E$2:$E$17521,Profile!$B$2:$B$17521,$B58,Profile!$C$2:$C$17521,BL$8))*$C$9</f>
        <v>0</v>
      </c>
      <c r="BM58" s="162">
        <f>(SUMIFS(Profile!$E$2:$E$17521,Profile!$B$2:$B$17521,$B58,Profile!$C$2:$C$17521,BM$8))*$C$9</f>
        <v>0</v>
      </c>
      <c r="BN58" s="162">
        <f>(SUMIFS(Profile!$E$2:$E$17521,Profile!$B$2:$B$17521,$B58,Profile!$C$2:$C$17521,BN$8))*$C$9</f>
        <v>0</v>
      </c>
      <c r="BO58" s="162">
        <f>(SUMIFS(Profile!$E$2:$E$17521,Profile!$B$2:$B$17521,$B58,Profile!$C$2:$C$17521,BO$8))*$C$9</f>
        <v>0</v>
      </c>
      <c r="BP58" s="162">
        <f>(SUMIFS(Profile!$E$2:$E$17521,Profile!$B$2:$B$17521,$B58,Profile!$C$2:$C$17521,BP$8))*$C$9</f>
        <v>0</v>
      </c>
      <c r="BQ58" s="162">
        <f>(SUMIFS(Profile!$E$2:$E$17521,Profile!$B$2:$B$17521,$B58,Profile!$C$2:$C$17521,BQ$8))*$C$9</f>
        <v>0</v>
      </c>
      <c r="BR58" s="162">
        <f>(SUMIFS(Profile!$E$2:$E$17521,Profile!$B$2:$B$17521,$B58,Profile!$C$2:$C$17521,BR$8))*$C$9</f>
        <v>0</v>
      </c>
      <c r="BS58" s="162">
        <f>(SUMIFS(Profile!$E$2:$E$17521,Profile!$B$2:$B$17521,$B58,Profile!$C$2:$C$17521,BS$8))*$C$9</f>
        <v>0</v>
      </c>
      <c r="BT58" s="162">
        <f>(SUMIFS(Profile!$E$2:$E$17521,Profile!$B$2:$B$17521,$B58,Profile!$C$2:$C$17521,BT$8))*$C$9</f>
        <v>0</v>
      </c>
      <c r="BU58" s="162">
        <f>(SUMIFS(Profile!$E$2:$E$17521,Profile!$B$2:$B$17521,$B58,Profile!$C$2:$C$17521,BU$8))*$C$9</f>
        <v>0</v>
      </c>
      <c r="BV58" s="162">
        <f>(SUMIFS(Profile!$E$2:$E$17521,Profile!$B$2:$B$17521,$B58,Profile!$C$2:$C$17521,BV$8))*$C$9</f>
        <v>0</v>
      </c>
      <c r="BW58" s="162">
        <f>(SUMIFS(Profile!$E$2:$E$17521,Profile!$B$2:$B$17521,$B58,Profile!$C$2:$C$17521,BW$8))*$C$9</f>
        <v>0</v>
      </c>
      <c r="BX58" s="162">
        <f>(SUMIFS(Profile!$E$2:$E$17521,Profile!$B$2:$B$17521,$B58,Profile!$C$2:$C$17521,BX$8))*$C$9</f>
        <v>0</v>
      </c>
      <c r="BY58" s="162">
        <f>(SUMIFS(Profile!$E$2:$E$17521,Profile!$B$2:$B$17521,$B58,Profile!$C$2:$C$17521,BY$8))*$C$9</f>
        <v>0</v>
      </c>
      <c r="BZ58" s="162">
        <f>(SUMIFS(Profile!$E$2:$E$17521,Profile!$B$2:$B$17521,$B58,Profile!$C$2:$C$17521,BZ$8))*$C$9</f>
        <v>0</v>
      </c>
      <c r="CA58" s="162">
        <f>(SUMIFS(Profile!$E$2:$E$17521,Profile!$B$2:$B$17521,$B58,Profile!$C$2:$C$17521,CA$8))*$C$9</f>
        <v>0</v>
      </c>
      <c r="CB58" s="162">
        <f>(SUMIFS(Profile!$E$2:$E$17521,Profile!$B$2:$B$17521,$B58,Profile!$C$2:$C$17521,CB$8))*$C$9</f>
        <v>0</v>
      </c>
      <c r="CC58" s="162">
        <f>(SUMIFS(Profile!$E$2:$E$17521,Profile!$B$2:$B$17521,$B58,Profile!$C$2:$C$17521,CC$8))*$C$9</f>
        <v>0</v>
      </c>
      <c r="CD58" s="162">
        <f>(SUMIFS(Profile!$E$2:$E$17521,Profile!$B$2:$B$17521,$B58,Profile!$C$2:$C$17521,CD$8))*$C$9</f>
        <v>0</v>
      </c>
      <c r="CE58" s="162">
        <f>(SUMIFS(Profile!$E$2:$E$17521,Profile!$B$2:$B$17521,$B58,Profile!$C$2:$C$17521,CE$8))*$C$9</f>
        <v>0</v>
      </c>
      <c r="CF58" s="162">
        <f>(SUMIFS(Profile!$E$2:$E$17521,Profile!$B$2:$B$17521,$B58,Profile!$C$2:$C$17521,CF$8))*$C$9</f>
        <v>0</v>
      </c>
      <c r="CG58" s="162">
        <f>(SUMIFS(Profile!$E$2:$E$17521,Profile!$B$2:$B$17521,$B58,Profile!$C$2:$C$17521,CG$8))*$C$9</f>
        <v>0</v>
      </c>
      <c r="CH58" s="162">
        <f>(SUMIFS(Profile!$E$2:$E$17521,Profile!$B$2:$B$17521,$B58,Profile!$C$2:$C$17521,CH$8))*$C$9</f>
        <v>0</v>
      </c>
      <c r="CI58" s="162">
        <f>(SUMIFS(Profile!$E$2:$E$17521,Profile!$B$2:$B$17521,$B58,Profile!$C$2:$C$17521,CI$8))*$C$9</f>
        <v>0</v>
      </c>
      <c r="CJ58" s="162">
        <f>(SUMIFS(Profile!$E$2:$E$17521,Profile!$B$2:$B$17521,$B58,Profile!$C$2:$C$17521,CJ$8))*$C$9</f>
        <v>0</v>
      </c>
      <c r="CK58" s="162">
        <f>(SUMIFS(Profile!$E$2:$E$17521,Profile!$B$2:$B$17521,$B58,Profile!$C$2:$C$17521,CK$8))*$C$9</f>
        <v>0</v>
      </c>
      <c r="CL58" s="162">
        <f>(SUMIFS(Profile!$E$2:$E$17521,Profile!$B$2:$B$17521,$B58,Profile!$C$2:$C$17521,CL$8))*$C$9</f>
        <v>0</v>
      </c>
      <c r="CM58" s="162">
        <f>(SUMIFS(Profile!$E$2:$E$17521,Profile!$B$2:$B$17521,$B58,Profile!$C$2:$C$17521,CM$8))*$C$9</f>
        <v>0</v>
      </c>
      <c r="CN58" s="162">
        <f>(SUMIFS(Profile!$E$2:$E$17521,Profile!$B$2:$B$17521,$B58,Profile!$C$2:$C$17521,CN$8))*$C$9</f>
        <v>0</v>
      </c>
      <c r="CO58" s="162">
        <f>(SUMIFS(Profile!$E$2:$E$17521,Profile!$B$2:$B$17521,$B58,Profile!$C$2:$C$17521,CO$8))*$C$9</f>
        <v>0</v>
      </c>
      <c r="CP58" s="162">
        <f>(SUMIFS(Profile!$E$2:$E$17521,Profile!$B$2:$B$17521,$B58,Profile!$C$2:$C$17521,CP$8))*$C$9</f>
        <v>0</v>
      </c>
      <c r="CQ58" s="162">
        <f>(SUMIFS(Profile!$E$2:$E$17521,Profile!$B$2:$B$17521,$B58,Profile!$C$2:$C$17521,CQ$8))*$C$9</f>
        <v>0</v>
      </c>
      <c r="CR58" s="162">
        <f>(SUMIFS(Profile!$E$2:$E$17521,Profile!$B$2:$B$17521,$B58,Profile!$C$2:$C$17521,CR$8))*$C$9</f>
        <v>0</v>
      </c>
      <c r="CS58" s="162">
        <f>(SUMIFS(Profile!$E$2:$E$17521,Profile!$B$2:$B$17521,$B58,Profile!$C$2:$C$17521,CS$8))*$C$9</f>
        <v>0</v>
      </c>
      <c r="CT58" s="162">
        <f>(SUMIFS(Profile!$E$2:$E$17521,Profile!$B$2:$B$17521,$B58,Profile!$C$2:$C$17521,CT$8))*$C$9</f>
        <v>0</v>
      </c>
      <c r="CU58" s="162">
        <f>(SUMIFS(Profile!$E$2:$E$17521,Profile!$B$2:$B$17521,$B58,Profile!$C$2:$C$17521,CU$8))*$C$9</f>
        <v>0</v>
      </c>
      <c r="CV58" s="162">
        <f>(SUMIFS(Profile!$E$2:$E$17521,Profile!$B$2:$B$17521,$B58,Profile!$C$2:$C$17521,CV$8))*$C$9</f>
        <v>0</v>
      </c>
      <c r="CW58" s="162">
        <f>(SUMIFS(Profile!$E$2:$E$17521,Profile!$B$2:$B$17521,$B58,Profile!$C$2:$C$17521,CW$8))*$C$9</f>
        <v>0</v>
      </c>
      <c r="CX58" s="162">
        <f t="shared" si="11"/>
        <v>0</v>
      </c>
      <c r="CY58" s="162">
        <f t="shared" ref="CY58:ET58" si="251">MAX(BB58-E58,0)</f>
        <v>0</v>
      </c>
      <c r="CZ58" s="162">
        <f t="shared" si="251"/>
        <v>0</v>
      </c>
      <c r="DA58" s="162">
        <f t="shared" si="251"/>
        <v>0</v>
      </c>
      <c r="DB58" s="162">
        <f t="shared" si="251"/>
        <v>0</v>
      </c>
      <c r="DC58" s="162">
        <f t="shared" si="251"/>
        <v>0</v>
      </c>
      <c r="DD58" s="162">
        <f t="shared" si="251"/>
        <v>0</v>
      </c>
      <c r="DE58" s="162">
        <f t="shared" si="251"/>
        <v>0</v>
      </c>
      <c r="DF58" s="162">
        <f t="shared" si="251"/>
        <v>0</v>
      </c>
      <c r="DG58" s="162">
        <f t="shared" si="251"/>
        <v>0</v>
      </c>
      <c r="DH58" s="162">
        <f t="shared" si="251"/>
        <v>0</v>
      </c>
      <c r="DI58" s="162">
        <f t="shared" si="251"/>
        <v>0</v>
      </c>
      <c r="DJ58" s="162">
        <f t="shared" si="251"/>
        <v>0</v>
      </c>
      <c r="DK58" s="162">
        <f t="shared" si="251"/>
        <v>0</v>
      </c>
      <c r="DL58" s="162">
        <f t="shared" si="251"/>
        <v>0</v>
      </c>
      <c r="DM58" s="162">
        <f t="shared" si="251"/>
        <v>0</v>
      </c>
      <c r="DN58" s="162">
        <f t="shared" si="251"/>
        <v>0</v>
      </c>
      <c r="DO58" s="162">
        <f t="shared" si="251"/>
        <v>0</v>
      </c>
      <c r="DP58" s="162">
        <f t="shared" si="251"/>
        <v>0</v>
      </c>
      <c r="DQ58" s="162">
        <f t="shared" si="251"/>
        <v>0</v>
      </c>
      <c r="DR58" s="162">
        <f t="shared" si="251"/>
        <v>0</v>
      </c>
      <c r="DS58" s="162">
        <f t="shared" si="251"/>
        <v>0</v>
      </c>
      <c r="DT58" s="162">
        <f t="shared" si="251"/>
        <v>0</v>
      </c>
      <c r="DU58" s="162">
        <f t="shared" si="251"/>
        <v>0</v>
      </c>
      <c r="DV58" s="162">
        <f t="shared" si="251"/>
        <v>0</v>
      </c>
      <c r="DW58" s="162">
        <f t="shared" si="251"/>
        <v>0</v>
      </c>
      <c r="DX58" s="162">
        <f t="shared" si="251"/>
        <v>0</v>
      </c>
      <c r="DY58" s="162">
        <f t="shared" si="251"/>
        <v>0</v>
      </c>
      <c r="DZ58" s="162">
        <f t="shared" si="251"/>
        <v>0</v>
      </c>
      <c r="EA58" s="162">
        <f t="shared" si="251"/>
        <v>0</v>
      </c>
      <c r="EB58" s="162">
        <f t="shared" si="251"/>
        <v>0</v>
      </c>
      <c r="EC58" s="162">
        <f t="shared" si="251"/>
        <v>0</v>
      </c>
      <c r="ED58" s="162">
        <f t="shared" si="251"/>
        <v>0</v>
      </c>
      <c r="EE58" s="162">
        <f t="shared" si="251"/>
        <v>0</v>
      </c>
      <c r="EF58" s="162">
        <f t="shared" si="251"/>
        <v>0</v>
      </c>
      <c r="EG58" s="162">
        <f t="shared" si="251"/>
        <v>0</v>
      </c>
      <c r="EH58" s="162">
        <f t="shared" si="251"/>
        <v>0</v>
      </c>
      <c r="EI58" s="162">
        <f t="shared" si="251"/>
        <v>0</v>
      </c>
      <c r="EJ58" s="162">
        <f t="shared" si="251"/>
        <v>0</v>
      </c>
      <c r="EK58" s="162">
        <f t="shared" si="251"/>
        <v>0</v>
      </c>
      <c r="EL58" s="162">
        <f t="shared" si="251"/>
        <v>0</v>
      </c>
      <c r="EM58" s="162">
        <f t="shared" si="251"/>
        <v>0</v>
      </c>
      <c r="EN58" s="162">
        <f t="shared" si="251"/>
        <v>0</v>
      </c>
      <c r="EO58" s="162">
        <f t="shared" si="251"/>
        <v>0</v>
      </c>
      <c r="EP58" s="162">
        <f t="shared" si="251"/>
        <v>0</v>
      </c>
      <c r="EQ58" s="162">
        <f t="shared" si="251"/>
        <v>0</v>
      </c>
      <c r="ER58" s="162">
        <f t="shared" si="251"/>
        <v>0</v>
      </c>
      <c r="ES58" s="162">
        <f t="shared" si="251"/>
        <v>0</v>
      </c>
      <c r="ET58" s="162">
        <f t="shared" si="251"/>
        <v>0</v>
      </c>
      <c r="EU58" s="162">
        <f t="shared" si="13"/>
        <v>0</v>
      </c>
      <c r="EV58" s="162">
        <f t="shared" ref="EV58:GQ58" si="252">BB58-CY58</f>
        <v>0</v>
      </c>
      <c r="EW58" s="162">
        <f t="shared" si="252"/>
        <v>0</v>
      </c>
      <c r="EX58" s="162">
        <f t="shared" si="252"/>
        <v>0</v>
      </c>
      <c r="EY58" s="162">
        <f t="shared" si="252"/>
        <v>0</v>
      </c>
      <c r="EZ58" s="162">
        <f t="shared" si="252"/>
        <v>0</v>
      </c>
      <c r="FA58" s="162">
        <f t="shared" si="252"/>
        <v>0</v>
      </c>
      <c r="FB58" s="162">
        <f t="shared" si="252"/>
        <v>0</v>
      </c>
      <c r="FC58" s="162">
        <f t="shared" si="252"/>
        <v>0</v>
      </c>
      <c r="FD58" s="162">
        <f t="shared" si="252"/>
        <v>0</v>
      </c>
      <c r="FE58" s="162">
        <f t="shared" si="252"/>
        <v>0</v>
      </c>
      <c r="FF58" s="162">
        <f t="shared" si="252"/>
        <v>0</v>
      </c>
      <c r="FG58" s="162">
        <f t="shared" si="252"/>
        <v>0</v>
      </c>
      <c r="FH58" s="162">
        <f t="shared" si="252"/>
        <v>0</v>
      </c>
      <c r="FI58" s="162">
        <f t="shared" si="252"/>
        <v>0</v>
      </c>
      <c r="FJ58" s="162">
        <f t="shared" si="252"/>
        <v>0</v>
      </c>
      <c r="FK58" s="162">
        <f t="shared" si="252"/>
        <v>0</v>
      </c>
      <c r="FL58" s="162">
        <f t="shared" si="252"/>
        <v>0</v>
      </c>
      <c r="FM58" s="162">
        <f t="shared" si="252"/>
        <v>0</v>
      </c>
      <c r="FN58" s="162">
        <f t="shared" si="252"/>
        <v>0</v>
      </c>
      <c r="FO58" s="162">
        <f t="shared" si="252"/>
        <v>0</v>
      </c>
      <c r="FP58" s="162">
        <f t="shared" si="252"/>
        <v>0</v>
      </c>
      <c r="FQ58" s="162">
        <f t="shared" si="252"/>
        <v>0</v>
      </c>
      <c r="FR58" s="162">
        <f t="shared" si="252"/>
        <v>0</v>
      </c>
      <c r="FS58" s="162">
        <f t="shared" si="252"/>
        <v>0</v>
      </c>
      <c r="FT58" s="162">
        <f t="shared" si="252"/>
        <v>0</v>
      </c>
      <c r="FU58" s="162">
        <f t="shared" si="252"/>
        <v>0</v>
      </c>
      <c r="FV58" s="162">
        <f t="shared" si="252"/>
        <v>0</v>
      </c>
      <c r="FW58" s="162">
        <f t="shared" si="252"/>
        <v>0</v>
      </c>
      <c r="FX58" s="162">
        <f t="shared" si="252"/>
        <v>0</v>
      </c>
      <c r="FY58" s="162">
        <f t="shared" si="252"/>
        <v>0</v>
      </c>
      <c r="FZ58" s="162">
        <f t="shared" si="252"/>
        <v>0</v>
      </c>
      <c r="GA58" s="162">
        <f t="shared" si="252"/>
        <v>0</v>
      </c>
      <c r="GB58" s="162">
        <f t="shared" si="252"/>
        <v>0</v>
      </c>
      <c r="GC58" s="162">
        <f t="shared" si="252"/>
        <v>0</v>
      </c>
      <c r="GD58" s="162">
        <f t="shared" si="252"/>
        <v>0</v>
      </c>
      <c r="GE58" s="162">
        <f t="shared" si="252"/>
        <v>0</v>
      </c>
      <c r="GF58" s="162">
        <f t="shared" si="252"/>
        <v>0</v>
      </c>
      <c r="GG58" s="162">
        <f t="shared" si="252"/>
        <v>0</v>
      </c>
      <c r="GH58" s="162">
        <f t="shared" si="252"/>
        <v>0</v>
      </c>
      <c r="GI58" s="162">
        <f t="shared" si="252"/>
        <v>0</v>
      </c>
      <c r="GJ58" s="162">
        <f t="shared" si="252"/>
        <v>0</v>
      </c>
      <c r="GK58" s="162">
        <f t="shared" si="252"/>
        <v>0</v>
      </c>
      <c r="GL58" s="162">
        <f t="shared" si="252"/>
        <v>0</v>
      </c>
      <c r="GM58" s="162">
        <f t="shared" si="252"/>
        <v>0</v>
      </c>
      <c r="GN58" s="162">
        <f t="shared" si="252"/>
        <v>0</v>
      </c>
      <c r="GO58" s="162">
        <f t="shared" si="252"/>
        <v>0</v>
      </c>
      <c r="GP58" s="162">
        <f t="shared" si="252"/>
        <v>0</v>
      </c>
      <c r="GQ58" s="162">
        <f t="shared" si="252"/>
        <v>0</v>
      </c>
      <c r="GR58" s="162">
        <f t="shared" si="15"/>
        <v>0</v>
      </c>
      <c r="GS58" s="162">
        <f t="shared" ref="GS58:IN58" si="253">E58-EV58</f>
        <v>0</v>
      </c>
      <c r="GT58" s="162">
        <f t="shared" si="253"/>
        <v>0</v>
      </c>
      <c r="GU58" s="162">
        <f t="shared" si="253"/>
        <v>0</v>
      </c>
      <c r="GV58" s="162">
        <f t="shared" si="253"/>
        <v>0</v>
      </c>
      <c r="GW58" s="162">
        <f t="shared" si="253"/>
        <v>0</v>
      </c>
      <c r="GX58" s="162">
        <f t="shared" si="253"/>
        <v>0</v>
      </c>
      <c r="GY58" s="162">
        <f t="shared" si="253"/>
        <v>0</v>
      </c>
      <c r="GZ58" s="162">
        <f t="shared" si="253"/>
        <v>0</v>
      </c>
      <c r="HA58" s="162">
        <f t="shared" si="253"/>
        <v>0</v>
      </c>
      <c r="HB58" s="162">
        <f t="shared" si="253"/>
        <v>0</v>
      </c>
      <c r="HC58" s="162">
        <f t="shared" si="253"/>
        <v>0</v>
      </c>
      <c r="HD58" s="162">
        <f t="shared" si="253"/>
        <v>0</v>
      </c>
      <c r="HE58" s="162">
        <f t="shared" si="253"/>
        <v>0</v>
      </c>
      <c r="HF58" s="162">
        <f t="shared" si="253"/>
        <v>0</v>
      </c>
      <c r="HG58" s="162">
        <f t="shared" si="253"/>
        <v>0</v>
      </c>
      <c r="HH58" s="162">
        <f t="shared" si="253"/>
        <v>0</v>
      </c>
      <c r="HI58" s="162">
        <f t="shared" si="253"/>
        <v>0</v>
      </c>
      <c r="HJ58" s="162">
        <f t="shared" si="253"/>
        <v>0</v>
      </c>
      <c r="HK58" s="162">
        <f t="shared" si="253"/>
        <v>0</v>
      </c>
      <c r="HL58" s="162">
        <f t="shared" si="253"/>
        <v>0</v>
      </c>
      <c r="HM58" s="162">
        <f t="shared" si="253"/>
        <v>0</v>
      </c>
      <c r="HN58" s="162">
        <f t="shared" si="253"/>
        <v>0</v>
      </c>
      <c r="HO58" s="162">
        <f t="shared" si="253"/>
        <v>0</v>
      </c>
      <c r="HP58" s="162">
        <f t="shared" si="253"/>
        <v>0</v>
      </c>
      <c r="HQ58" s="162">
        <f t="shared" si="253"/>
        <v>0</v>
      </c>
      <c r="HR58" s="162">
        <f t="shared" si="253"/>
        <v>0</v>
      </c>
      <c r="HS58" s="162">
        <f t="shared" si="253"/>
        <v>0</v>
      </c>
      <c r="HT58" s="162">
        <f t="shared" si="253"/>
        <v>0</v>
      </c>
      <c r="HU58" s="162">
        <f t="shared" si="253"/>
        <v>0</v>
      </c>
      <c r="HV58" s="162">
        <f t="shared" si="253"/>
        <v>0</v>
      </c>
      <c r="HW58" s="162">
        <f t="shared" si="253"/>
        <v>0</v>
      </c>
      <c r="HX58" s="162">
        <f t="shared" si="253"/>
        <v>0</v>
      </c>
      <c r="HY58" s="162">
        <f t="shared" si="253"/>
        <v>0</v>
      </c>
      <c r="HZ58" s="162">
        <f t="shared" si="253"/>
        <v>0</v>
      </c>
      <c r="IA58" s="162">
        <f t="shared" si="253"/>
        <v>0</v>
      </c>
      <c r="IB58" s="162">
        <f t="shared" si="253"/>
        <v>0</v>
      </c>
      <c r="IC58" s="162">
        <f t="shared" si="253"/>
        <v>0</v>
      </c>
      <c r="ID58" s="162">
        <f t="shared" si="253"/>
        <v>0</v>
      </c>
      <c r="IE58" s="162">
        <f t="shared" si="253"/>
        <v>0</v>
      </c>
      <c r="IF58" s="162">
        <f t="shared" si="253"/>
        <v>0</v>
      </c>
      <c r="IG58" s="162">
        <f t="shared" si="253"/>
        <v>0</v>
      </c>
      <c r="IH58" s="162">
        <f t="shared" si="253"/>
        <v>0</v>
      </c>
      <c r="II58" s="162">
        <f t="shared" si="253"/>
        <v>0</v>
      </c>
      <c r="IJ58" s="162">
        <f t="shared" si="253"/>
        <v>0</v>
      </c>
      <c r="IK58" s="162">
        <f t="shared" si="253"/>
        <v>0</v>
      </c>
      <c r="IL58" s="162">
        <f t="shared" si="253"/>
        <v>0</v>
      </c>
      <c r="IM58" s="162">
        <f t="shared" si="253"/>
        <v>0</v>
      </c>
      <c r="IN58" s="162">
        <f t="shared" si="253"/>
        <v>0</v>
      </c>
      <c r="IO58" s="162">
        <f t="shared" si="17"/>
        <v>0</v>
      </c>
      <c r="IP58" s="162">
        <f t="shared" si="23"/>
        <v>0</v>
      </c>
      <c r="IQ58" s="162">
        <f t="shared" ref="IQ58:KK58" si="254">MAX((MIN(CZ58+IP58,$IO$7))-GT58,0)</f>
        <v>0</v>
      </c>
      <c r="IR58" s="162">
        <f t="shared" si="254"/>
        <v>0</v>
      </c>
      <c r="IS58" s="162">
        <f t="shared" si="254"/>
        <v>0</v>
      </c>
      <c r="IT58" s="162">
        <f t="shared" si="254"/>
        <v>0</v>
      </c>
      <c r="IU58" s="162">
        <f t="shared" si="254"/>
        <v>0</v>
      </c>
      <c r="IV58" s="162">
        <f t="shared" si="254"/>
        <v>0</v>
      </c>
      <c r="IW58" s="162">
        <f t="shared" si="254"/>
        <v>0</v>
      </c>
      <c r="IX58" s="162">
        <f t="shared" si="254"/>
        <v>0</v>
      </c>
      <c r="IY58" s="162">
        <f t="shared" si="254"/>
        <v>0</v>
      </c>
      <c r="IZ58" s="162">
        <f t="shared" si="254"/>
        <v>0</v>
      </c>
      <c r="JA58" s="162">
        <f t="shared" si="254"/>
        <v>0</v>
      </c>
      <c r="JB58" s="162">
        <f t="shared" si="254"/>
        <v>0</v>
      </c>
      <c r="JC58" s="162">
        <f t="shared" si="254"/>
        <v>0</v>
      </c>
      <c r="JD58" s="162">
        <f t="shared" si="254"/>
        <v>0</v>
      </c>
      <c r="JE58" s="162">
        <f t="shared" si="254"/>
        <v>0</v>
      </c>
      <c r="JF58" s="162">
        <f t="shared" si="254"/>
        <v>0</v>
      </c>
      <c r="JG58" s="162">
        <f t="shared" si="254"/>
        <v>0</v>
      </c>
      <c r="JH58" s="162">
        <f t="shared" si="254"/>
        <v>0</v>
      </c>
      <c r="JI58" s="162">
        <f t="shared" si="254"/>
        <v>0</v>
      </c>
      <c r="JJ58" s="162">
        <f t="shared" si="254"/>
        <v>0</v>
      </c>
      <c r="JK58" s="162">
        <f t="shared" si="254"/>
        <v>0</v>
      </c>
      <c r="JL58" s="162">
        <f t="shared" si="254"/>
        <v>0</v>
      </c>
      <c r="JM58" s="162">
        <f t="shared" si="254"/>
        <v>0</v>
      </c>
      <c r="JN58" s="162">
        <f t="shared" si="254"/>
        <v>0</v>
      </c>
      <c r="JO58" s="162">
        <f t="shared" si="254"/>
        <v>0</v>
      </c>
      <c r="JP58" s="162">
        <f t="shared" si="254"/>
        <v>0</v>
      </c>
      <c r="JQ58" s="162">
        <f t="shared" si="254"/>
        <v>0</v>
      </c>
      <c r="JR58" s="162">
        <f t="shared" si="254"/>
        <v>0</v>
      </c>
      <c r="JS58" s="162">
        <f t="shared" si="254"/>
        <v>0</v>
      </c>
      <c r="JT58" s="162">
        <f t="shared" si="254"/>
        <v>0</v>
      </c>
      <c r="JU58" s="162">
        <f t="shared" si="254"/>
        <v>0</v>
      </c>
      <c r="JV58" s="162">
        <f t="shared" si="254"/>
        <v>0</v>
      </c>
      <c r="JW58" s="162">
        <f t="shared" si="254"/>
        <v>0</v>
      </c>
      <c r="JX58" s="162">
        <f t="shared" si="254"/>
        <v>0</v>
      </c>
      <c r="JY58" s="162">
        <f t="shared" si="254"/>
        <v>0</v>
      </c>
      <c r="JZ58" s="162">
        <f t="shared" si="254"/>
        <v>0</v>
      </c>
      <c r="KA58" s="162">
        <f t="shared" si="254"/>
        <v>0</v>
      </c>
      <c r="KB58" s="162">
        <f t="shared" si="254"/>
        <v>0</v>
      </c>
      <c r="KC58" s="162">
        <f t="shared" si="254"/>
        <v>0</v>
      </c>
      <c r="KD58" s="162">
        <f t="shared" si="254"/>
        <v>0</v>
      </c>
      <c r="KE58" s="162">
        <f t="shared" si="254"/>
        <v>0</v>
      </c>
      <c r="KF58" s="162">
        <f t="shared" si="254"/>
        <v>0</v>
      </c>
      <c r="KG58" s="162">
        <f t="shared" si="254"/>
        <v>0</v>
      </c>
      <c r="KH58" s="162">
        <f t="shared" si="254"/>
        <v>0</v>
      </c>
      <c r="KI58" s="162">
        <f t="shared" si="254"/>
        <v>0</v>
      </c>
      <c r="KJ58" s="162">
        <f t="shared" si="254"/>
        <v>0</v>
      </c>
      <c r="KK58" s="162">
        <f t="shared" si="254"/>
        <v>0</v>
      </c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</row>
    <row r="59" ht="14.25" customHeight="1" spans="1:326" x14ac:dyDescent="0.25">
      <c r="A59" s="1">
        <v>2</v>
      </c>
      <c r="B59" s="1">
        <f t="shared" ref="B59:C59" si="255">B58+1</f>
        <v>49</v>
      </c>
      <c r="C59" s="232">
        <f t="shared" si="255"/>
        <v>43514</v>
      </c>
      <c r="D59" s="162">
        <f t="shared" si="9"/>
        <v>0</v>
      </c>
      <c r="E59" s="162">
        <f>(SUMIFS(Profile!$F$2:$F$17521,Profile!$B$2:$B$17521,$B59,Profile!$C$2:$C$17521,E$8))*$C$6</f>
        <v>0</v>
      </c>
      <c r="F59" s="162">
        <f>(SUMIFS(Profile!$F$2:$F$17521,Profile!$B$2:$B$17521,$B59,Profile!$C$2:$C$17521,F$8))*$C$6</f>
        <v>0</v>
      </c>
      <c r="G59" s="162">
        <f>(SUMIFS(Profile!$F$2:$F$17521,Profile!$B$2:$B$17521,$B59,Profile!$C$2:$C$17521,G$8))*$C$6</f>
        <v>0</v>
      </c>
      <c r="H59" s="162">
        <f>(SUMIFS(Profile!$F$2:$F$17521,Profile!$B$2:$B$17521,$B59,Profile!$C$2:$C$17521,H$8))*$C$6</f>
        <v>0</v>
      </c>
      <c r="I59" s="162">
        <f>(SUMIFS(Profile!$F$2:$F$17521,Profile!$B$2:$B$17521,$B59,Profile!$C$2:$C$17521,I$8))*$C$6</f>
        <v>0</v>
      </c>
      <c r="J59" s="162">
        <f>(SUMIFS(Profile!$F$2:$F$17521,Profile!$B$2:$B$17521,$B59,Profile!$C$2:$C$17521,J$8))*$C$6</f>
        <v>0</v>
      </c>
      <c r="K59" s="162">
        <f>(SUMIFS(Profile!$F$2:$F$17521,Profile!$B$2:$B$17521,$B59,Profile!$C$2:$C$17521,K$8))*$C$6</f>
        <v>0</v>
      </c>
      <c r="L59" s="162">
        <f>(SUMIFS(Profile!$F$2:$F$17521,Profile!$B$2:$B$17521,$B59,Profile!$C$2:$C$17521,L$8))*$C$6</f>
        <v>0</v>
      </c>
      <c r="M59" s="162">
        <f>(SUMIFS(Profile!$F$2:$F$17521,Profile!$B$2:$B$17521,$B59,Profile!$C$2:$C$17521,M$8))*$C$6</f>
        <v>0</v>
      </c>
      <c r="N59" s="162">
        <f>(SUMIFS(Profile!$F$2:$F$17521,Profile!$B$2:$B$17521,$B59,Profile!$C$2:$C$17521,N$8))*$C$6</f>
        <v>0</v>
      </c>
      <c r="O59" s="162">
        <f>(SUMIFS(Profile!$F$2:$F$17521,Profile!$B$2:$B$17521,$B59,Profile!$C$2:$C$17521,O$8))*$C$6</f>
        <v>0</v>
      </c>
      <c r="P59" s="162">
        <f>(SUMIFS(Profile!$F$2:$F$17521,Profile!$B$2:$B$17521,$B59,Profile!$C$2:$C$17521,P$8))*$C$6</f>
        <v>0</v>
      </c>
      <c r="Q59" s="162">
        <f>(SUMIFS(Profile!$F$2:$F$17521,Profile!$B$2:$B$17521,$B59,Profile!$C$2:$C$17521,Q$8))*$C$6</f>
        <v>0</v>
      </c>
      <c r="R59" s="162">
        <f>(SUMIFS(Profile!$F$2:$F$17521,Profile!$B$2:$B$17521,$B59,Profile!$C$2:$C$17521,R$8))*$C$6</f>
        <v>0</v>
      </c>
      <c r="S59" s="162">
        <f>(SUMIFS(Profile!$F$2:$F$17521,Profile!$B$2:$B$17521,$B59,Profile!$C$2:$C$17521,S$8))*$C$6</f>
        <v>0</v>
      </c>
      <c r="T59" s="162">
        <f>(SUMIFS(Profile!$F$2:$F$17521,Profile!$B$2:$B$17521,$B59,Profile!$C$2:$C$17521,T$8))*$C$6</f>
        <v>0</v>
      </c>
      <c r="U59" s="162">
        <f>(SUMIFS(Profile!$F$2:$F$17521,Profile!$B$2:$B$17521,$B59,Profile!$C$2:$C$17521,U$8))*$C$6</f>
        <v>0</v>
      </c>
      <c r="V59" s="162">
        <f>(SUMIFS(Profile!$F$2:$F$17521,Profile!$B$2:$B$17521,$B59,Profile!$C$2:$C$17521,V$8))*$C$6</f>
        <v>0</v>
      </c>
      <c r="W59" s="162">
        <f>(SUMIFS(Profile!$F$2:$F$17521,Profile!$B$2:$B$17521,$B59,Profile!$C$2:$C$17521,W$8))*$C$6</f>
        <v>0</v>
      </c>
      <c r="X59" s="162">
        <f>(SUMIFS(Profile!$F$2:$F$17521,Profile!$B$2:$B$17521,$B59,Profile!$C$2:$C$17521,X$8))*$C$6</f>
        <v>0</v>
      </c>
      <c r="Y59" s="162">
        <f>(SUMIFS(Profile!$F$2:$F$17521,Profile!$B$2:$B$17521,$B59,Profile!$C$2:$C$17521,Y$8))*$C$6</f>
        <v>0</v>
      </c>
      <c r="Z59" s="162">
        <f>(SUMIFS(Profile!$F$2:$F$17521,Profile!$B$2:$B$17521,$B59,Profile!$C$2:$C$17521,Z$8))*$C$6</f>
        <v>0</v>
      </c>
      <c r="AA59" s="162">
        <f>(SUMIFS(Profile!$F$2:$F$17521,Profile!$B$2:$B$17521,$B59,Profile!$C$2:$C$17521,AA$8))*$C$6</f>
        <v>0</v>
      </c>
      <c r="AB59" s="162">
        <f>(SUMIFS(Profile!$F$2:$F$17521,Profile!$B$2:$B$17521,$B59,Profile!$C$2:$C$17521,AB$8))*$C$6</f>
        <v>0</v>
      </c>
      <c r="AC59" s="162">
        <f>(SUMIFS(Profile!$F$2:$F$17521,Profile!$B$2:$B$17521,$B59,Profile!$C$2:$C$17521,AC$8))*$C$6</f>
        <v>0</v>
      </c>
      <c r="AD59" s="162">
        <f>(SUMIFS(Profile!$F$2:$F$17521,Profile!$B$2:$B$17521,$B59,Profile!$C$2:$C$17521,AD$8))*$C$6</f>
        <v>0</v>
      </c>
      <c r="AE59" s="162">
        <f>(SUMIFS(Profile!$F$2:$F$17521,Profile!$B$2:$B$17521,$B59,Profile!$C$2:$C$17521,AE$8))*$C$6</f>
        <v>0</v>
      </c>
      <c r="AF59" s="162">
        <f>(SUMIFS(Profile!$F$2:$F$17521,Profile!$B$2:$B$17521,$B59,Profile!$C$2:$C$17521,AF$8))*$C$6</f>
        <v>0</v>
      </c>
      <c r="AG59" s="162">
        <f>(SUMIFS(Profile!$F$2:$F$17521,Profile!$B$2:$B$17521,$B59,Profile!$C$2:$C$17521,AG$8))*$C$6</f>
        <v>0</v>
      </c>
      <c r="AH59" s="162">
        <f>(SUMIFS(Profile!$F$2:$F$17521,Profile!$B$2:$B$17521,$B59,Profile!$C$2:$C$17521,AH$8))*$C$6</f>
        <v>0</v>
      </c>
      <c r="AI59" s="162">
        <f>(SUMIFS(Profile!$F$2:$F$17521,Profile!$B$2:$B$17521,$B59,Profile!$C$2:$C$17521,AI$8))*$C$6</f>
        <v>0</v>
      </c>
      <c r="AJ59" s="162">
        <f>(SUMIFS(Profile!$F$2:$F$17521,Profile!$B$2:$B$17521,$B59,Profile!$C$2:$C$17521,AJ$8))*$C$6</f>
        <v>0</v>
      </c>
      <c r="AK59" s="162">
        <f>(SUMIFS(Profile!$F$2:$F$17521,Profile!$B$2:$B$17521,$B59,Profile!$C$2:$C$17521,AK$8))*$C$6</f>
        <v>0</v>
      </c>
      <c r="AL59" s="162">
        <f>(SUMIFS(Profile!$F$2:$F$17521,Profile!$B$2:$B$17521,$B59,Profile!$C$2:$C$17521,AL$8))*$C$6</f>
        <v>0</v>
      </c>
      <c r="AM59" s="162">
        <f>(SUMIFS(Profile!$F$2:$F$17521,Profile!$B$2:$B$17521,$B59,Profile!$C$2:$C$17521,AM$8))*$C$6</f>
        <v>0</v>
      </c>
      <c r="AN59" s="162">
        <f>(SUMIFS(Profile!$F$2:$F$17521,Profile!$B$2:$B$17521,$B59,Profile!$C$2:$C$17521,AN$8))*$C$6</f>
        <v>0</v>
      </c>
      <c r="AO59" s="162">
        <f>(SUMIFS(Profile!$F$2:$F$17521,Profile!$B$2:$B$17521,$B59,Profile!$C$2:$C$17521,AO$8))*$C$6</f>
        <v>0</v>
      </c>
      <c r="AP59" s="162">
        <f>(SUMIFS(Profile!$F$2:$F$17521,Profile!$B$2:$B$17521,$B59,Profile!$C$2:$C$17521,AP$8))*$C$6</f>
        <v>0</v>
      </c>
      <c r="AQ59" s="162">
        <f>(SUMIFS(Profile!$F$2:$F$17521,Profile!$B$2:$B$17521,$B59,Profile!$C$2:$C$17521,AQ$8))*$C$6</f>
        <v>0</v>
      </c>
      <c r="AR59" s="162">
        <f>(SUMIFS(Profile!$F$2:$F$17521,Profile!$B$2:$B$17521,$B59,Profile!$C$2:$C$17521,AR$8))*$C$6</f>
        <v>0</v>
      </c>
      <c r="AS59" s="162">
        <f>(SUMIFS(Profile!$F$2:$F$17521,Profile!$B$2:$B$17521,$B59,Profile!$C$2:$C$17521,AS$8))*$C$6</f>
        <v>0</v>
      </c>
      <c r="AT59" s="162">
        <f>(SUMIFS(Profile!$F$2:$F$17521,Profile!$B$2:$B$17521,$B59,Profile!$C$2:$C$17521,AT$8))*$C$6</f>
        <v>0</v>
      </c>
      <c r="AU59" s="162">
        <f>(SUMIFS(Profile!$F$2:$F$17521,Profile!$B$2:$B$17521,$B59,Profile!$C$2:$C$17521,AU$8))*$C$6</f>
        <v>0</v>
      </c>
      <c r="AV59" s="162">
        <f>(SUMIFS(Profile!$F$2:$F$17521,Profile!$B$2:$B$17521,$B59,Profile!$C$2:$C$17521,AV$8))*$C$6</f>
        <v>0</v>
      </c>
      <c r="AW59" s="162">
        <f>(SUMIFS(Profile!$F$2:$F$17521,Profile!$B$2:$B$17521,$B59,Profile!$C$2:$C$17521,AW$8))*$C$6</f>
        <v>0</v>
      </c>
      <c r="AX59" s="162">
        <f>(SUMIFS(Profile!$F$2:$F$17521,Profile!$B$2:$B$17521,$B59,Profile!$C$2:$C$17521,AX$8))*$C$6</f>
        <v>0</v>
      </c>
      <c r="AY59" s="162">
        <f>(SUMIFS(Profile!$F$2:$F$17521,Profile!$B$2:$B$17521,$B59,Profile!$C$2:$C$17521,AY$8))*$C$6</f>
        <v>0</v>
      </c>
      <c r="AZ59" s="162">
        <f>(SUMIFS(Profile!$F$2:$F$17521,Profile!$B$2:$B$17521,$B59,Profile!$C$2:$C$17521,AZ$8))*$C$6</f>
        <v>0</v>
      </c>
      <c r="BA59" s="162">
        <f t="shared" si="10"/>
        <v>0</v>
      </c>
      <c r="BB59" s="162">
        <f>(SUMIFS(Profile!$E$2:$E$17521,Profile!$B$2:$B$17521,$B59,Profile!$C$2:$C$17521,BB$8))*$C$9</f>
        <v>0</v>
      </c>
      <c r="BC59" s="162">
        <f>(SUMIFS(Profile!$E$2:$E$17521,Profile!$B$2:$B$17521,$B59,Profile!$C$2:$C$17521,BC$8))*$C$9</f>
        <v>0</v>
      </c>
      <c r="BD59" s="162">
        <f>(SUMIFS(Profile!$E$2:$E$17521,Profile!$B$2:$B$17521,$B59,Profile!$C$2:$C$17521,BD$8))*$C$9</f>
        <v>0</v>
      </c>
      <c r="BE59" s="162">
        <f>(SUMIFS(Profile!$E$2:$E$17521,Profile!$B$2:$B$17521,$B59,Profile!$C$2:$C$17521,BE$8))*$C$9</f>
        <v>0</v>
      </c>
      <c r="BF59" s="162">
        <f>(SUMIFS(Profile!$E$2:$E$17521,Profile!$B$2:$B$17521,$B59,Profile!$C$2:$C$17521,BF$8))*$C$9</f>
        <v>0</v>
      </c>
      <c r="BG59" s="162">
        <f>(SUMIFS(Profile!$E$2:$E$17521,Profile!$B$2:$B$17521,$B59,Profile!$C$2:$C$17521,BG$8))*$C$9</f>
        <v>0</v>
      </c>
      <c r="BH59" s="162">
        <f>(SUMIFS(Profile!$E$2:$E$17521,Profile!$B$2:$B$17521,$B59,Profile!$C$2:$C$17521,BH$8))*$C$9</f>
        <v>0</v>
      </c>
      <c r="BI59" s="162">
        <f>(SUMIFS(Profile!$E$2:$E$17521,Profile!$B$2:$B$17521,$B59,Profile!$C$2:$C$17521,BI$8))*$C$9</f>
        <v>0</v>
      </c>
      <c r="BJ59" s="162">
        <f>(SUMIFS(Profile!$E$2:$E$17521,Profile!$B$2:$B$17521,$B59,Profile!$C$2:$C$17521,BJ$8))*$C$9</f>
        <v>0</v>
      </c>
      <c r="BK59" s="162">
        <f>(SUMIFS(Profile!$E$2:$E$17521,Profile!$B$2:$B$17521,$B59,Profile!$C$2:$C$17521,BK$8))*$C$9</f>
        <v>0</v>
      </c>
      <c r="BL59" s="162">
        <f>(SUMIFS(Profile!$E$2:$E$17521,Profile!$B$2:$B$17521,$B59,Profile!$C$2:$C$17521,BL$8))*$C$9</f>
        <v>0</v>
      </c>
      <c r="BM59" s="162">
        <f>(SUMIFS(Profile!$E$2:$E$17521,Profile!$B$2:$B$17521,$B59,Profile!$C$2:$C$17521,BM$8))*$C$9</f>
        <v>0</v>
      </c>
      <c r="BN59" s="162">
        <f>(SUMIFS(Profile!$E$2:$E$17521,Profile!$B$2:$B$17521,$B59,Profile!$C$2:$C$17521,BN$8))*$C$9</f>
        <v>0</v>
      </c>
      <c r="BO59" s="162">
        <f>(SUMIFS(Profile!$E$2:$E$17521,Profile!$B$2:$B$17521,$B59,Profile!$C$2:$C$17521,BO$8))*$C$9</f>
        <v>0</v>
      </c>
      <c r="BP59" s="162">
        <f>(SUMIFS(Profile!$E$2:$E$17521,Profile!$B$2:$B$17521,$B59,Profile!$C$2:$C$17521,BP$8))*$C$9</f>
        <v>0</v>
      </c>
      <c r="BQ59" s="162">
        <f>(SUMIFS(Profile!$E$2:$E$17521,Profile!$B$2:$B$17521,$B59,Profile!$C$2:$C$17521,BQ$8))*$C$9</f>
        <v>0</v>
      </c>
      <c r="BR59" s="162">
        <f>(SUMIFS(Profile!$E$2:$E$17521,Profile!$B$2:$B$17521,$B59,Profile!$C$2:$C$17521,BR$8))*$C$9</f>
        <v>0</v>
      </c>
      <c r="BS59" s="162">
        <f>(SUMIFS(Profile!$E$2:$E$17521,Profile!$B$2:$B$17521,$B59,Profile!$C$2:$C$17521,BS$8))*$C$9</f>
        <v>0</v>
      </c>
      <c r="BT59" s="162">
        <f>(SUMIFS(Profile!$E$2:$E$17521,Profile!$B$2:$B$17521,$B59,Profile!$C$2:$C$17521,BT$8))*$C$9</f>
        <v>0</v>
      </c>
      <c r="BU59" s="162">
        <f>(SUMIFS(Profile!$E$2:$E$17521,Profile!$B$2:$B$17521,$B59,Profile!$C$2:$C$17521,BU$8))*$C$9</f>
        <v>0</v>
      </c>
      <c r="BV59" s="162">
        <f>(SUMIFS(Profile!$E$2:$E$17521,Profile!$B$2:$B$17521,$B59,Profile!$C$2:$C$17521,BV$8))*$C$9</f>
        <v>0</v>
      </c>
      <c r="BW59" s="162">
        <f>(SUMIFS(Profile!$E$2:$E$17521,Profile!$B$2:$B$17521,$B59,Profile!$C$2:$C$17521,BW$8))*$C$9</f>
        <v>0</v>
      </c>
      <c r="BX59" s="162">
        <f>(SUMIFS(Profile!$E$2:$E$17521,Profile!$B$2:$B$17521,$B59,Profile!$C$2:$C$17521,BX$8))*$C$9</f>
        <v>0</v>
      </c>
      <c r="BY59" s="162">
        <f>(SUMIFS(Profile!$E$2:$E$17521,Profile!$B$2:$B$17521,$B59,Profile!$C$2:$C$17521,BY$8))*$C$9</f>
        <v>0</v>
      </c>
      <c r="BZ59" s="162">
        <f>(SUMIFS(Profile!$E$2:$E$17521,Profile!$B$2:$B$17521,$B59,Profile!$C$2:$C$17521,BZ$8))*$C$9</f>
        <v>0</v>
      </c>
      <c r="CA59" s="162">
        <f>(SUMIFS(Profile!$E$2:$E$17521,Profile!$B$2:$B$17521,$B59,Profile!$C$2:$C$17521,CA$8))*$C$9</f>
        <v>0</v>
      </c>
      <c r="CB59" s="162">
        <f>(SUMIFS(Profile!$E$2:$E$17521,Profile!$B$2:$B$17521,$B59,Profile!$C$2:$C$17521,CB$8))*$C$9</f>
        <v>0</v>
      </c>
      <c r="CC59" s="162">
        <f>(SUMIFS(Profile!$E$2:$E$17521,Profile!$B$2:$B$17521,$B59,Profile!$C$2:$C$17521,CC$8))*$C$9</f>
        <v>0</v>
      </c>
      <c r="CD59" s="162">
        <f>(SUMIFS(Profile!$E$2:$E$17521,Profile!$B$2:$B$17521,$B59,Profile!$C$2:$C$17521,CD$8))*$C$9</f>
        <v>0</v>
      </c>
      <c r="CE59" s="162">
        <f>(SUMIFS(Profile!$E$2:$E$17521,Profile!$B$2:$B$17521,$B59,Profile!$C$2:$C$17521,CE$8))*$C$9</f>
        <v>0</v>
      </c>
      <c r="CF59" s="162">
        <f>(SUMIFS(Profile!$E$2:$E$17521,Profile!$B$2:$B$17521,$B59,Profile!$C$2:$C$17521,CF$8))*$C$9</f>
        <v>0</v>
      </c>
      <c r="CG59" s="162">
        <f>(SUMIFS(Profile!$E$2:$E$17521,Profile!$B$2:$B$17521,$B59,Profile!$C$2:$C$17521,CG$8))*$C$9</f>
        <v>0</v>
      </c>
      <c r="CH59" s="162">
        <f>(SUMIFS(Profile!$E$2:$E$17521,Profile!$B$2:$B$17521,$B59,Profile!$C$2:$C$17521,CH$8))*$C$9</f>
        <v>0</v>
      </c>
      <c r="CI59" s="162">
        <f>(SUMIFS(Profile!$E$2:$E$17521,Profile!$B$2:$B$17521,$B59,Profile!$C$2:$C$17521,CI$8))*$C$9</f>
        <v>0</v>
      </c>
      <c r="CJ59" s="162">
        <f>(SUMIFS(Profile!$E$2:$E$17521,Profile!$B$2:$B$17521,$B59,Profile!$C$2:$C$17521,CJ$8))*$C$9</f>
        <v>0</v>
      </c>
      <c r="CK59" s="162">
        <f>(SUMIFS(Profile!$E$2:$E$17521,Profile!$B$2:$B$17521,$B59,Profile!$C$2:$C$17521,CK$8))*$C$9</f>
        <v>0</v>
      </c>
      <c r="CL59" s="162">
        <f>(SUMIFS(Profile!$E$2:$E$17521,Profile!$B$2:$B$17521,$B59,Profile!$C$2:$C$17521,CL$8))*$C$9</f>
        <v>0</v>
      </c>
      <c r="CM59" s="162">
        <f>(SUMIFS(Profile!$E$2:$E$17521,Profile!$B$2:$B$17521,$B59,Profile!$C$2:$C$17521,CM$8))*$C$9</f>
        <v>0</v>
      </c>
      <c r="CN59" s="162">
        <f>(SUMIFS(Profile!$E$2:$E$17521,Profile!$B$2:$B$17521,$B59,Profile!$C$2:$C$17521,CN$8))*$C$9</f>
        <v>0</v>
      </c>
      <c r="CO59" s="162">
        <f>(SUMIFS(Profile!$E$2:$E$17521,Profile!$B$2:$B$17521,$B59,Profile!$C$2:$C$17521,CO$8))*$C$9</f>
        <v>0</v>
      </c>
      <c r="CP59" s="162">
        <f>(SUMIFS(Profile!$E$2:$E$17521,Profile!$B$2:$B$17521,$B59,Profile!$C$2:$C$17521,CP$8))*$C$9</f>
        <v>0</v>
      </c>
      <c r="CQ59" s="162">
        <f>(SUMIFS(Profile!$E$2:$E$17521,Profile!$B$2:$B$17521,$B59,Profile!$C$2:$C$17521,CQ$8))*$C$9</f>
        <v>0</v>
      </c>
      <c r="CR59" s="162">
        <f>(SUMIFS(Profile!$E$2:$E$17521,Profile!$B$2:$B$17521,$B59,Profile!$C$2:$C$17521,CR$8))*$C$9</f>
        <v>0</v>
      </c>
      <c r="CS59" s="162">
        <f>(SUMIFS(Profile!$E$2:$E$17521,Profile!$B$2:$B$17521,$B59,Profile!$C$2:$C$17521,CS$8))*$C$9</f>
        <v>0</v>
      </c>
      <c r="CT59" s="162">
        <f>(SUMIFS(Profile!$E$2:$E$17521,Profile!$B$2:$B$17521,$B59,Profile!$C$2:$C$17521,CT$8))*$C$9</f>
        <v>0</v>
      </c>
      <c r="CU59" s="162">
        <f>(SUMIFS(Profile!$E$2:$E$17521,Profile!$B$2:$B$17521,$B59,Profile!$C$2:$C$17521,CU$8))*$C$9</f>
        <v>0</v>
      </c>
      <c r="CV59" s="162">
        <f>(SUMIFS(Profile!$E$2:$E$17521,Profile!$B$2:$B$17521,$B59,Profile!$C$2:$C$17521,CV$8))*$C$9</f>
        <v>0</v>
      </c>
      <c r="CW59" s="162">
        <f>(SUMIFS(Profile!$E$2:$E$17521,Profile!$B$2:$B$17521,$B59,Profile!$C$2:$C$17521,CW$8))*$C$9</f>
        <v>0</v>
      </c>
      <c r="CX59" s="162">
        <f t="shared" si="11"/>
        <v>0</v>
      </c>
      <c r="CY59" s="162">
        <f t="shared" ref="CY59:ET59" si="256">MAX(BB59-E59,0)</f>
        <v>0</v>
      </c>
      <c r="CZ59" s="162">
        <f t="shared" si="256"/>
        <v>0</v>
      </c>
      <c r="DA59" s="162">
        <f t="shared" si="256"/>
        <v>0</v>
      </c>
      <c r="DB59" s="162">
        <f t="shared" si="256"/>
        <v>0</v>
      </c>
      <c r="DC59" s="162">
        <f t="shared" si="256"/>
        <v>0</v>
      </c>
      <c r="DD59" s="162">
        <f t="shared" si="256"/>
        <v>0</v>
      </c>
      <c r="DE59" s="162">
        <f t="shared" si="256"/>
        <v>0</v>
      </c>
      <c r="DF59" s="162">
        <f t="shared" si="256"/>
        <v>0</v>
      </c>
      <c r="DG59" s="162">
        <f t="shared" si="256"/>
        <v>0</v>
      </c>
      <c r="DH59" s="162">
        <f t="shared" si="256"/>
        <v>0</v>
      </c>
      <c r="DI59" s="162">
        <f t="shared" si="256"/>
        <v>0</v>
      </c>
      <c r="DJ59" s="162">
        <f t="shared" si="256"/>
        <v>0</v>
      </c>
      <c r="DK59" s="162">
        <f t="shared" si="256"/>
        <v>0</v>
      </c>
      <c r="DL59" s="162">
        <f t="shared" si="256"/>
        <v>0</v>
      </c>
      <c r="DM59" s="162">
        <f t="shared" si="256"/>
        <v>0</v>
      </c>
      <c r="DN59" s="162">
        <f t="shared" si="256"/>
        <v>0</v>
      </c>
      <c r="DO59" s="162">
        <f t="shared" si="256"/>
        <v>0</v>
      </c>
      <c r="DP59" s="162">
        <f t="shared" si="256"/>
        <v>0</v>
      </c>
      <c r="DQ59" s="162">
        <f t="shared" si="256"/>
        <v>0</v>
      </c>
      <c r="DR59" s="162">
        <f t="shared" si="256"/>
        <v>0</v>
      </c>
      <c r="DS59" s="162">
        <f t="shared" si="256"/>
        <v>0</v>
      </c>
      <c r="DT59" s="162">
        <f t="shared" si="256"/>
        <v>0</v>
      </c>
      <c r="DU59" s="162">
        <f t="shared" si="256"/>
        <v>0</v>
      </c>
      <c r="DV59" s="162">
        <f t="shared" si="256"/>
        <v>0</v>
      </c>
      <c r="DW59" s="162">
        <f t="shared" si="256"/>
        <v>0</v>
      </c>
      <c r="DX59" s="162">
        <f t="shared" si="256"/>
        <v>0</v>
      </c>
      <c r="DY59" s="162">
        <f t="shared" si="256"/>
        <v>0</v>
      </c>
      <c r="DZ59" s="162">
        <f t="shared" si="256"/>
        <v>0</v>
      </c>
      <c r="EA59" s="162">
        <f t="shared" si="256"/>
        <v>0</v>
      </c>
      <c r="EB59" s="162">
        <f t="shared" si="256"/>
        <v>0</v>
      </c>
      <c r="EC59" s="162">
        <f t="shared" si="256"/>
        <v>0</v>
      </c>
      <c r="ED59" s="162">
        <f t="shared" si="256"/>
        <v>0</v>
      </c>
      <c r="EE59" s="162">
        <f t="shared" si="256"/>
        <v>0</v>
      </c>
      <c r="EF59" s="162">
        <f t="shared" si="256"/>
        <v>0</v>
      </c>
      <c r="EG59" s="162">
        <f t="shared" si="256"/>
        <v>0</v>
      </c>
      <c r="EH59" s="162">
        <f t="shared" si="256"/>
        <v>0</v>
      </c>
      <c r="EI59" s="162">
        <f t="shared" si="256"/>
        <v>0</v>
      </c>
      <c r="EJ59" s="162">
        <f t="shared" si="256"/>
        <v>0</v>
      </c>
      <c r="EK59" s="162">
        <f t="shared" si="256"/>
        <v>0</v>
      </c>
      <c r="EL59" s="162">
        <f t="shared" si="256"/>
        <v>0</v>
      </c>
      <c r="EM59" s="162">
        <f t="shared" si="256"/>
        <v>0</v>
      </c>
      <c r="EN59" s="162">
        <f t="shared" si="256"/>
        <v>0</v>
      </c>
      <c r="EO59" s="162">
        <f t="shared" si="256"/>
        <v>0</v>
      </c>
      <c r="EP59" s="162">
        <f t="shared" si="256"/>
        <v>0</v>
      </c>
      <c r="EQ59" s="162">
        <f t="shared" si="256"/>
        <v>0</v>
      </c>
      <c r="ER59" s="162">
        <f t="shared" si="256"/>
        <v>0</v>
      </c>
      <c r="ES59" s="162">
        <f t="shared" si="256"/>
        <v>0</v>
      </c>
      <c r="ET59" s="162">
        <f t="shared" si="256"/>
        <v>0</v>
      </c>
      <c r="EU59" s="162">
        <f t="shared" si="13"/>
        <v>0</v>
      </c>
      <c r="EV59" s="162">
        <f t="shared" ref="EV59:GQ59" si="257">BB59-CY59</f>
        <v>0</v>
      </c>
      <c r="EW59" s="162">
        <f t="shared" si="257"/>
        <v>0</v>
      </c>
      <c r="EX59" s="162">
        <f t="shared" si="257"/>
        <v>0</v>
      </c>
      <c r="EY59" s="162">
        <f t="shared" si="257"/>
        <v>0</v>
      </c>
      <c r="EZ59" s="162">
        <f t="shared" si="257"/>
        <v>0</v>
      </c>
      <c r="FA59" s="162">
        <f t="shared" si="257"/>
        <v>0</v>
      </c>
      <c r="FB59" s="162">
        <f t="shared" si="257"/>
        <v>0</v>
      </c>
      <c r="FC59" s="162">
        <f t="shared" si="257"/>
        <v>0</v>
      </c>
      <c r="FD59" s="162">
        <f t="shared" si="257"/>
        <v>0</v>
      </c>
      <c r="FE59" s="162">
        <f t="shared" si="257"/>
        <v>0</v>
      </c>
      <c r="FF59" s="162">
        <f t="shared" si="257"/>
        <v>0</v>
      </c>
      <c r="FG59" s="162">
        <f t="shared" si="257"/>
        <v>0</v>
      </c>
      <c r="FH59" s="162">
        <f t="shared" si="257"/>
        <v>0</v>
      </c>
      <c r="FI59" s="162">
        <f t="shared" si="257"/>
        <v>0</v>
      </c>
      <c r="FJ59" s="162">
        <f t="shared" si="257"/>
        <v>0</v>
      </c>
      <c r="FK59" s="162">
        <f t="shared" si="257"/>
        <v>0</v>
      </c>
      <c r="FL59" s="162">
        <f t="shared" si="257"/>
        <v>0</v>
      </c>
      <c r="FM59" s="162">
        <f t="shared" si="257"/>
        <v>0</v>
      </c>
      <c r="FN59" s="162">
        <f t="shared" si="257"/>
        <v>0</v>
      </c>
      <c r="FO59" s="162">
        <f t="shared" si="257"/>
        <v>0</v>
      </c>
      <c r="FP59" s="162">
        <f t="shared" si="257"/>
        <v>0</v>
      </c>
      <c r="FQ59" s="162">
        <f t="shared" si="257"/>
        <v>0</v>
      </c>
      <c r="FR59" s="162">
        <f t="shared" si="257"/>
        <v>0</v>
      </c>
      <c r="FS59" s="162">
        <f t="shared" si="257"/>
        <v>0</v>
      </c>
      <c r="FT59" s="162">
        <f t="shared" si="257"/>
        <v>0</v>
      </c>
      <c r="FU59" s="162">
        <f t="shared" si="257"/>
        <v>0</v>
      </c>
      <c r="FV59" s="162">
        <f t="shared" si="257"/>
        <v>0</v>
      </c>
      <c r="FW59" s="162">
        <f t="shared" si="257"/>
        <v>0</v>
      </c>
      <c r="FX59" s="162">
        <f t="shared" si="257"/>
        <v>0</v>
      </c>
      <c r="FY59" s="162">
        <f t="shared" si="257"/>
        <v>0</v>
      </c>
      <c r="FZ59" s="162">
        <f t="shared" si="257"/>
        <v>0</v>
      </c>
      <c r="GA59" s="162">
        <f t="shared" si="257"/>
        <v>0</v>
      </c>
      <c r="GB59" s="162">
        <f t="shared" si="257"/>
        <v>0</v>
      </c>
      <c r="GC59" s="162">
        <f t="shared" si="257"/>
        <v>0</v>
      </c>
      <c r="GD59" s="162">
        <f t="shared" si="257"/>
        <v>0</v>
      </c>
      <c r="GE59" s="162">
        <f t="shared" si="257"/>
        <v>0</v>
      </c>
      <c r="GF59" s="162">
        <f t="shared" si="257"/>
        <v>0</v>
      </c>
      <c r="GG59" s="162">
        <f t="shared" si="257"/>
        <v>0</v>
      </c>
      <c r="GH59" s="162">
        <f t="shared" si="257"/>
        <v>0</v>
      </c>
      <c r="GI59" s="162">
        <f t="shared" si="257"/>
        <v>0</v>
      </c>
      <c r="GJ59" s="162">
        <f t="shared" si="257"/>
        <v>0</v>
      </c>
      <c r="GK59" s="162">
        <f t="shared" si="257"/>
        <v>0</v>
      </c>
      <c r="GL59" s="162">
        <f t="shared" si="257"/>
        <v>0</v>
      </c>
      <c r="GM59" s="162">
        <f t="shared" si="257"/>
        <v>0</v>
      </c>
      <c r="GN59" s="162">
        <f t="shared" si="257"/>
        <v>0</v>
      </c>
      <c r="GO59" s="162">
        <f t="shared" si="257"/>
        <v>0</v>
      </c>
      <c r="GP59" s="162">
        <f t="shared" si="257"/>
        <v>0</v>
      </c>
      <c r="GQ59" s="162">
        <f t="shared" si="257"/>
        <v>0</v>
      </c>
      <c r="GR59" s="162">
        <f t="shared" si="15"/>
        <v>0</v>
      </c>
      <c r="GS59" s="162">
        <f t="shared" ref="GS59:IN59" si="258">E59-EV59</f>
        <v>0</v>
      </c>
      <c r="GT59" s="162">
        <f t="shared" si="258"/>
        <v>0</v>
      </c>
      <c r="GU59" s="162">
        <f t="shared" si="258"/>
        <v>0</v>
      </c>
      <c r="GV59" s="162">
        <f t="shared" si="258"/>
        <v>0</v>
      </c>
      <c r="GW59" s="162">
        <f t="shared" si="258"/>
        <v>0</v>
      </c>
      <c r="GX59" s="162">
        <f t="shared" si="258"/>
        <v>0</v>
      </c>
      <c r="GY59" s="162">
        <f t="shared" si="258"/>
        <v>0</v>
      </c>
      <c r="GZ59" s="162">
        <f t="shared" si="258"/>
        <v>0</v>
      </c>
      <c r="HA59" s="162">
        <f t="shared" si="258"/>
        <v>0</v>
      </c>
      <c r="HB59" s="162">
        <f t="shared" si="258"/>
        <v>0</v>
      </c>
      <c r="HC59" s="162">
        <f t="shared" si="258"/>
        <v>0</v>
      </c>
      <c r="HD59" s="162">
        <f t="shared" si="258"/>
        <v>0</v>
      </c>
      <c r="HE59" s="162">
        <f t="shared" si="258"/>
        <v>0</v>
      </c>
      <c r="HF59" s="162">
        <f t="shared" si="258"/>
        <v>0</v>
      </c>
      <c r="HG59" s="162">
        <f t="shared" si="258"/>
        <v>0</v>
      </c>
      <c r="HH59" s="162">
        <f t="shared" si="258"/>
        <v>0</v>
      </c>
      <c r="HI59" s="162">
        <f t="shared" si="258"/>
        <v>0</v>
      </c>
      <c r="HJ59" s="162">
        <f t="shared" si="258"/>
        <v>0</v>
      </c>
      <c r="HK59" s="162">
        <f t="shared" si="258"/>
        <v>0</v>
      </c>
      <c r="HL59" s="162">
        <f t="shared" si="258"/>
        <v>0</v>
      </c>
      <c r="HM59" s="162">
        <f t="shared" si="258"/>
        <v>0</v>
      </c>
      <c r="HN59" s="162">
        <f t="shared" si="258"/>
        <v>0</v>
      </c>
      <c r="HO59" s="162">
        <f t="shared" si="258"/>
        <v>0</v>
      </c>
      <c r="HP59" s="162">
        <f t="shared" si="258"/>
        <v>0</v>
      </c>
      <c r="HQ59" s="162">
        <f t="shared" si="258"/>
        <v>0</v>
      </c>
      <c r="HR59" s="162">
        <f t="shared" si="258"/>
        <v>0</v>
      </c>
      <c r="HS59" s="162">
        <f t="shared" si="258"/>
        <v>0</v>
      </c>
      <c r="HT59" s="162">
        <f t="shared" si="258"/>
        <v>0</v>
      </c>
      <c r="HU59" s="162">
        <f t="shared" si="258"/>
        <v>0</v>
      </c>
      <c r="HV59" s="162">
        <f t="shared" si="258"/>
        <v>0</v>
      </c>
      <c r="HW59" s="162">
        <f t="shared" si="258"/>
        <v>0</v>
      </c>
      <c r="HX59" s="162">
        <f t="shared" si="258"/>
        <v>0</v>
      </c>
      <c r="HY59" s="162">
        <f t="shared" si="258"/>
        <v>0</v>
      </c>
      <c r="HZ59" s="162">
        <f t="shared" si="258"/>
        <v>0</v>
      </c>
      <c r="IA59" s="162">
        <f t="shared" si="258"/>
        <v>0</v>
      </c>
      <c r="IB59" s="162">
        <f t="shared" si="258"/>
        <v>0</v>
      </c>
      <c r="IC59" s="162">
        <f t="shared" si="258"/>
        <v>0</v>
      </c>
      <c r="ID59" s="162">
        <f t="shared" si="258"/>
        <v>0</v>
      </c>
      <c r="IE59" s="162">
        <f t="shared" si="258"/>
        <v>0</v>
      </c>
      <c r="IF59" s="162">
        <f t="shared" si="258"/>
        <v>0</v>
      </c>
      <c r="IG59" s="162">
        <f t="shared" si="258"/>
        <v>0</v>
      </c>
      <c r="IH59" s="162">
        <f t="shared" si="258"/>
        <v>0</v>
      </c>
      <c r="II59" s="162">
        <f t="shared" si="258"/>
        <v>0</v>
      </c>
      <c r="IJ59" s="162">
        <f t="shared" si="258"/>
        <v>0</v>
      </c>
      <c r="IK59" s="162">
        <f t="shared" si="258"/>
        <v>0</v>
      </c>
      <c r="IL59" s="162">
        <f t="shared" si="258"/>
        <v>0</v>
      </c>
      <c r="IM59" s="162">
        <f t="shared" si="258"/>
        <v>0</v>
      </c>
      <c r="IN59" s="162">
        <f t="shared" si="258"/>
        <v>0</v>
      </c>
      <c r="IO59" s="162">
        <f t="shared" si="17"/>
        <v>0</v>
      </c>
      <c r="IP59" s="162">
        <f t="shared" si="23"/>
        <v>0</v>
      </c>
      <c r="IQ59" s="162">
        <f t="shared" ref="IQ59:KK59" si="259">MAX((MIN(CZ59+IP59,$IO$7))-GT59,0)</f>
        <v>0</v>
      </c>
      <c r="IR59" s="162">
        <f t="shared" si="259"/>
        <v>0</v>
      </c>
      <c r="IS59" s="162">
        <f t="shared" si="259"/>
        <v>0</v>
      </c>
      <c r="IT59" s="162">
        <f t="shared" si="259"/>
        <v>0</v>
      </c>
      <c r="IU59" s="162">
        <f t="shared" si="259"/>
        <v>0</v>
      </c>
      <c r="IV59" s="162">
        <f t="shared" si="259"/>
        <v>0</v>
      </c>
      <c r="IW59" s="162">
        <f t="shared" si="259"/>
        <v>0</v>
      </c>
      <c r="IX59" s="162">
        <f t="shared" si="259"/>
        <v>0</v>
      </c>
      <c r="IY59" s="162">
        <f t="shared" si="259"/>
        <v>0</v>
      </c>
      <c r="IZ59" s="162">
        <f t="shared" si="259"/>
        <v>0</v>
      </c>
      <c r="JA59" s="162">
        <f t="shared" si="259"/>
        <v>0</v>
      </c>
      <c r="JB59" s="162">
        <f t="shared" si="259"/>
        <v>0</v>
      </c>
      <c r="JC59" s="162">
        <f t="shared" si="259"/>
        <v>0</v>
      </c>
      <c r="JD59" s="162">
        <f t="shared" si="259"/>
        <v>0</v>
      </c>
      <c r="JE59" s="162">
        <f t="shared" si="259"/>
        <v>0</v>
      </c>
      <c r="JF59" s="162">
        <f t="shared" si="259"/>
        <v>0</v>
      </c>
      <c r="JG59" s="162">
        <f t="shared" si="259"/>
        <v>0</v>
      </c>
      <c r="JH59" s="162">
        <f t="shared" si="259"/>
        <v>0</v>
      </c>
      <c r="JI59" s="162">
        <f t="shared" si="259"/>
        <v>0</v>
      </c>
      <c r="JJ59" s="162">
        <f t="shared" si="259"/>
        <v>0</v>
      </c>
      <c r="JK59" s="162">
        <f t="shared" si="259"/>
        <v>0</v>
      </c>
      <c r="JL59" s="162">
        <f t="shared" si="259"/>
        <v>0</v>
      </c>
      <c r="JM59" s="162">
        <f t="shared" si="259"/>
        <v>0</v>
      </c>
      <c r="JN59" s="162">
        <f t="shared" si="259"/>
        <v>0</v>
      </c>
      <c r="JO59" s="162">
        <f t="shared" si="259"/>
        <v>0</v>
      </c>
      <c r="JP59" s="162">
        <f t="shared" si="259"/>
        <v>0</v>
      </c>
      <c r="JQ59" s="162">
        <f t="shared" si="259"/>
        <v>0</v>
      </c>
      <c r="JR59" s="162">
        <f t="shared" si="259"/>
        <v>0</v>
      </c>
      <c r="JS59" s="162">
        <f t="shared" si="259"/>
        <v>0</v>
      </c>
      <c r="JT59" s="162">
        <f t="shared" si="259"/>
        <v>0</v>
      </c>
      <c r="JU59" s="162">
        <f t="shared" si="259"/>
        <v>0</v>
      </c>
      <c r="JV59" s="162">
        <f t="shared" si="259"/>
        <v>0</v>
      </c>
      <c r="JW59" s="162">
        <f t="shared" si="259"/>
        <v>0</v>
      </c>
      <c r="JX59" s="162">
        <f t="shared" si="259"/>
        <v>0</v>
      </c>
      <c r="JY59" s="162">
        <f t="shared" si="259"/>
        <v>0</v>
      </c>
      <c r="JZ59" s="162">
        <f t="shared" si="259"/>
        <v>0</v>
      </c>
      <c r="KA59" s="162">
        <f t="shared" si="259"/>
        <v>0</v>
      </c>
      <c r="KB59" s="162">
        <f t="shared" si="259"/>
        <v>0</v>
      </c>
      <c r="KC59" s="162">
        <f t="shared" si="259"/>
        <v>0</v>
      </c>
      <c r="KD59" s="162">
        <f t="shared" si="259"/>
        <v>0</v>
      </c>
      <c r="KE59" s="162">
        <f t="shared" si="259"/>
        <v>0</v>
      </c>
      <c r="KF59" s="162">
        <f t="shared" si="259"/>
        <v>0</v>
      </c>
      <c r="KG59" s="162">
        <f t="shared" si="259"/>
        <v>0</v>
      </c>
      <c r="KH59" s="162">
        <f t="shared" si="259"/>
        <v>0</v>
      </c>
      <c r="KI59" s="162">
        <f t="shared" si="259"/>
        <v>0</v>
      </c>
      <c r="KJ59" s="162">
        <f t="shared" si="259"/>
        <v>0</v>
      </c>
      <c r="KK59" s="162">
        <f t="shared" si="259"/>
        <v>0</v>
      </c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</row>
    <row r="60" ht="14.25" customHeight="1" spans="1:326" x14ac:dyDescent="0.25">
      <c r="A60" s="1">
        <v>2</v>
      </c>
      <c r="B60" s="1">
        <f t="shared" ref="B60:C60" si="260">B59+1</f>
        <v>50</v>
      </c>
      <c r="C60" s="232">
        <f t="shared" si="260"/>
        <v>43515</v>
      </c>
      <c r="D60" s="162">
        <f t="shared" si="9"/>
        <v>0</v>
      </c>
      <c r="E60" s="162">
        <f>(SUMIFS(Profile!$F$2:$F$17521,Profile!$B$2:$B$17521,$B60,Profile!$C$2:$C$17521,E$8))*$C$6</f>
        <v>0</v>
      </c>
      <c r="F60" s="162">
        <f>(SUMIFS(Profile!$F$2:$F$17521,Profile!$B$2:$B$17521,$B60,Profile!$C$2:$C$17521,F$8))*$C$6</f>
        <v>0</v>
      </c>
      <c r="G60" s="162">
        <f>(SUMIFS(Profile!$F$2:$F$17521,Profile!$B$2:$B$17521,$B60,Profile!$C$2:$C$17521,G$8))*$C$6</f>
        <v>0</v>
      </c>
      <c r="H60" s="162">
        <f>(SUMIFS(Profile!$F$2:$F$17521,Profile!$B$2:$B$17521,$B60,Profile!$C$2:$C$17521,H$8))*$C$6</f>
        <v>0</v>
      </c>
      <c r="I60" s="162">
        <f>(SUMIFS(Profile!$F$2:$F$17521,Profile!$B$2:$B$17521,$B60,Profile!$C$2:$C$17521,I$8))*$C$6</f>
        <v>0</v>
      </c>
      <c r="J60" s="162">
        <f>(SUMIFS(Profile!$F$2:$F$17521,Profile!$B$2:$B$17521,$B60,Profile!$C$2:$C$17521,J$8))*$C$6</f>
        <v>0</v>
      </c>
      <c r="K60" s="162">
        <f>(SUMIFS(Profile!$F$2:$F$17521,Profile!$B$2:$B$17521,$B60,Profile!$C$2:$C$17521,K$8))*$C$6</f>
        <v>0</v>
      </c>
      <c r="L60" s="162">
        <f>(SUMIFS(Profile!$F$2:$F$17521,Profile!$B$2:$B$17521,$B60,Profile!$C$2:$C$17521,L$8))*$C$6</f>
        <v>0</v>
      </c>
      <c r="M60" s="162">
        <f>(SUMIFS(Profile!$F$2:$F$17521,Profile!$B$2:$B$17521,$B60,Profile!$C$2:$C$17521,M$8))*$C$6</f>
        <v>0</v>
      </c>
      <c r="N60" s="162">
        <f>(SUMIFS(Profile!$F$2:$F$17521,Profile!$B$2:$B$17521,$B60,Profile!$C$2:$C$17521,N$8))*$C$6</f>
        <v>0</v>
      </c>
      <c r="O60" s="162">
        <f>(SUMIFS(Profile!$F$2:$F$17521,Profile!$B$2:$B$17521,$B60,Profile!$C$2:$C$17521,O$8))*$C$6</f>
        <v>0</v>
      </c>
      <c r="P60" s="162">
        <f>(SUMIFS(Profile!$F$2:$F$17521,Profile!$B$2:$B$17521,$B60,Profile!$C$2:$C$17521,P$8))*$C$6</f>
        <v>0</v>
      </c>
      <c r="Q60" s="162">
        <f>(SUMIFS(Profile!$F$2:$F$17521,Profile!$B$2:$B$17521,$B60,Profile!$C$2:$C$17521,Q$8))*$C$6</f>
        <v>0</v>
      </c>
      <c r="R60" s="162">
        <f>(SUMIFS(Profile!$F$2:$F$17521,Profile!$B$2:$B$17521,$B60,Profile!$C$2:$C$17521,R$8))*$C$6</f>
        <v>0</v>
      </c>
      <c r="S60" s="162">
        <f>(SUMIFS(Profile!$F$2:$F$17521,Profile!$B$2:$B$17521,$B60,Profile!$C$2:$C$17521,S$8))*$C$6</f>
        <v>0</v>
      </c>
      <c r="T60" s="162">
        <f>(SUMIFS(Profile!$F$2:$F$17521,Profile!$B$2:$B$17521,$B60,Profile!$C$2:$C$17521,T$8))*$C$6</f>
        <v>0</v>
      </c>
      <c r="U60" s="162">
        <f>(SUMIFS(Profile!$F$2:$F$17521,Profile!$B$2:$B$17521,$B60,Profile!$C$2:$C$17521,U$8))*$C$6</f>
        <v>0</v>
      </c>
      <c r="V60" s="162">
        <f>(SUMIFS(Profile!$F$2:$F$17521,Profile!$B$2:$B$17521,$B60,Profile!$C$2:$C$17521,V$8))*$C$6</f>
        <v>0</v>
      </c>
      <c r="W60" s="162">
        <f>(SUMIFS(Profile!$F$2:$F$17521,Profile!$B$2:$B$17521,$B60,Profile!$C$2:$C$17521,W$8))*$C$6</f>
        <v>0</v>
      </c>
      <c r="X60" s="162">
        <f>(SUMIFS(Profile!$F$2:$F$17521,Profile!$B$2:$B$17521,$B60,Profile!$C$2:$C$17521,X$8))*$C$6</f>
        <v>0</v>
      </c>
      <c r="Y60" s="162">
        <f>(SUMIFS(Profile!$F$2:$F$17521,Profile!$B$2:$B$17521,$B60,Profile!$C$2:$C$17521,Y$8))*$C$6</f>
        <v>0</v>
      </c>
      <c r="Z60" s="162">
        <f>(SUMIFS(Profile!$F$2:$F$17521,Profile!$B$2:$B$17521,$B60,Profile!$C$2:$C$17521,Z$8))*$C$6</f>
        <v>0</v>
      </c>
      <c r="AA60" s="162">
        <f>(SUMIFS(Profile!$F$2:$F$17521,Profile!$B$2:$B$17521,$B60,Profile!$C$2:$C$17521,AA$8))*$C$6</f>
        <v>0</v>
      </c>
      <c r="AB60" s="162">
        <f>(SUMIFS(Profile!$F$2:$F$17521,Profile!$B$2:$B$17521,$B60,Profile!$C$2:$C$17521,AB$8))*$C$6</f>
        <v>0</v>
      </c>
      <c r="AC60" s="162">
        <f>(SUMIFS(Profile!$F$2:$F$17521,Profile!$B$2:$B$17521,$B60,Profile!$C$2:$C$17521,AC$8))*$C$6</f>
        <v>0</v>
      </c>
      <c r="AD60" s="162">
        <f>(SUMIFS(Profile!$F$2:$F$17521,Profile!$B$2:$B$17521,$B60,Profile!$C$2:$C$17521,AD$8))*$C$6</f>
        <v>0</v>
      </c>
      <c r="AE60" s="162">
        <f>(SUMIFS(Profile!$F$2:$F$17521,Profile!$B$2:$B$17521,$B60,Profile!$C$2:$C$17521,AE$8))*$C$6</f>
        <v>0</v>
      </c>
      <c r="AF60" s="162">
        <f>(SUMIFS(Profile!$F$2:$F$17521,Profile!$B$2:$B$17521,$B60,Profile!$C$2:$C$17521,AF$8))*$C$6</f>
        <v>0</v>
      </c>
      <c r="AG60" s="162">
        <f>(SUMIFS(Profile!$F$2:$F$17521,Profile!$B$2:$B$17521,$B60,Profile!$C$2:$C$17521,AG$8))*$C$6</f>
        <v>0</v>
      </c>
      <c r="AH60" s="162">
        <f>(SUMIFS(Profile!$F$2:$F$17521,Profile!$B$2:$B$17521,$B60,Profile!$C$2:$C$17521,AH$8))*$C$6</f>
        <v>0</v>
      </c>
      <c r="AI60" s="162">
        <f>(SUMIFS(Profile!$F$2:$F$17521,Profile!$B$2:$B$17521,$B60,Profile!$C$2:$C$17521,AI$8))*$C$6</f>
        <v>0</v>
      </c>
      <c r="AJ60" s="162">
        <f>(SUMIFS(Profile!$F$2:$F$17521,Profile!$B$2:$B$17521,$B60,Profile!$C$2:$C$17521,AJ$8))*$C$6</f>
        <v>0</v>
      </c>
      <c r="AK60" s="162">
        <f>(SUMIFS(Profile!$F$2:$F$17521,Profile!$B$2:$B$17521,$B60,Profile!$C$2:$C$17521,AK$8))*$C$6</f>
        <v>0</v>
      </c>
      <c r="AL60" s="162">
        <f>(SUMIFS(Profile!$F$2:$F$17521,Profile!$B$2:$B$17521,$B60,Profile!$C$2:$C$17521,AL$8))*$C$6</f>
        <v>0</v>
      </c>
      <c r="AM60" s="162">
        <f>(SUMIFS(Profile!$F$2:$F$17521,Profile!$B$2:$B$17521,$B60,Profile!$C$2:$C$17521,AM$8))*$C$6</f>
        <v>0</v>
      </c>
      <c r="AN60" s="162">
        <f>(SUMIFS(Profile!$F$2:$F$17521,Profile!$B$2:$B$17521,$B60,Profile!$C$2:$C$17521,AN$8))*$C$6</f>
        <v>0</v>
      </c>
      <c r="AO60" s="162">
        <f>(SUMIFS(Profile!$F$2:$F$17521,Profile!$B$2:$B$17521,$B60,Profile!$C$2:$C$17521,AO$8))*$C$6</f>
        <v>0</v>
      </c>
      <c r="AP60" s="162">
        <f>(SUMIFS(Profile!$F$2:$F$17521,Profile!$B$2:$B$17521,$B60,Profile!$C$2:$C$17521,AP$8))*$C$6</f>
        <v>0</v>
      </c>
      <c r="AQ60" s="162">
        <f>(SUMIFS(Profile!$F$2:$F$17521,Profile!$B$2:$B$17521,$B60,Profile!$C$2:$C$17521,AQ$8))*$C$6</f>
        <v>0</v>
      </c>
      <c r="AR60" s="162">
        <f>(SUMIFS(Profile!$F$2:$F$17521,Profile!$B$2:$B$17521,$B60,Profile!$C$2:$C$17521,AR$8))*$C$6</f>
        <v>0</v>
      </c>
      <c r="AS60" s="162">
        <f>(SUMIFS(Profile!$F$2:$F$17521,Profile!$B$2:$B$17521,$B60,Profile!$C$2:$C$17521,AS$8))*$C$6</f>
        <v>0</v>
      </c>
      <c r="AT60" s="162">
        <f>(SUMIFS(Profile!$F$2:$F$17521,Profile!$B$2:$B$17521,$B60,Profile!$C$2:$C$17521,AT$8))*$C$6</f>
        <v>0</v>
      </c>
      <c r="AU60" s="162">
        <f>(SUMIFS(Profile!$F$2:$F$17521,Profile!$B$2:$B$17521,$B60,Profile!$C$2:$C$17521,AU$8))*$C$6</f>
        <v>0</v>
      </c>
      <c r="AV60" s="162">
        <f>(SUMIFS(Profile!$F$2:$F$17521,Profile!$B$2:$B$17521,$B60,Profile!$C$2:$C$17521,AV$8))*$C$6</f>
        <v>0</v>
      </c>
      <c r="AW60" s="162">
        <f>(SUMIFS(Profile!$F$2:$F$17521,Profile!$B$2:$B$17521,$B60,Profile!$C$2:$C$17521,AW$8))*$C$6</f>
        <v>0</v>
      </c>
      <c r="AX60" s="162">
        <f>(SUMIFS(Profile!$F$2:$F$17521,Profile!$B$2:$B$17521,$B60,Profile!$C$2:$C$17521,AX$8))*$C$6</f>
        <v>0</v>
      </c>
      <c r="AY60" s="162">
        <f>(SUMIFS(Profile!$F$2:$F$17521,Profile!$B$2:$B$17521,$B60,Profile!$C$2:$C$17521,AY$8))*$C$6</f>
        <v>0</v>
      </c>
      <c r="AZ60" s="162">
        <f>(SUMIFS(Profile!$F$2:$F$17521,Profile!$B$2:$B$17521,$B60,Profile!$C$2:$C$17521,AZ$8))*$C$6</f>
        <v>0</v>
      </c>
      <c r="BA60" s="162">
        <f t="shared" si="10"/>
        <v>0</v>
      </c>
      <c r="BB60" s="162">
        <f>(SUMIFS(Profile!$E$2:$E$17521,Profile!$B$2:$B$17521,$B60,Profile!$C$2:$C$17521,BB$8))*$C$9</f>
        <v>0</v>
      </c>
      <c r="BC60" s="162">
        <f>(SUMIFS(Profile!$E$2:$E$17521,Profile!$B$2:$B$17521,$B60,Profile!$C$2:$C$17521,BC$8))*$C$9</f>
        <v>0</v>
      </c>
      <c r="BD60" s="162">
        <f>(SUMIFS(Profile!$E$2:$E$17521,Profile!$B$2:$B$17521,$B60,Profile!$C$2:$C$17521,BD$8))*$C$9</f>
        <v>0</v>
      </c>
      <c r="BE60" s="162">
        <f>(SUMIFS(Profile!$E$2:$E$17521,Profile!$B$2:$B$17521,$B60,Profile!$C$2:$C$17521,BE$8))*$C$9</f>
        <v>0</v>
      </c>
      <c r="BF60" s="162">
        <f>(SUMIFS(Profile!$E$2:$E$17521,Profile!$B$2:$B$17521,$B60,Profile!$C$2:$C$17521,BF$8))*$C$9</f>
        <v>0</v>
      </c>
      <c r="BG60" s="162">
        <f>(SUMIFS(Profile!$E$2:$E$17521,Profile!$B$2:$B$17521,$B60,Profile!$C$2:$C$17521,BG$8))*$C$9</f>
        <v>0</v>
      </c>
      <c r="BH60" s="162">
        <f>(SUMIFS(Profile!$E$2:$E$17521,Profile!$B$2:$B$17521,$B60,Profile!$C$2:$C$17521,BH$8))*$C$9</f>
        <v>0</v>
      </c>
      <c r="BI60" s="162">
        <f>(SUMIFS(Profile!$E$2:$E$17521,Profile!$B$2:$B$17521,$B60,Profile!$C$2:$C$17521,BI$8))*$C$9</f>
        <v>0</v>
      </c>
      <c r="BJ60" s="162">
        <f>(SUMIFS(Profile!$E$2:$E$17521,Profile!$B$2:$B$17521,$B60,Profile!$C$2:$C$17521,BJ$8))*$C$9</f>
        <v>0</v>
      </c>
      <c r="BK60" s="162">
        <f>(SUMIFS(Profile!$E$2:$E$17521,Profile!$B$2:$B$17521,$B60,Profile!$C$2:$C$17521,BK$8))*$C$9</f>
        <v>0</v>
      </c>
      <c r="BL60" s="162">
        <f>(SUMIFS(Profile!$E$2:$E$17521,Profile!$B$2:$B$17521,$B60,Profile!$C$2:$C$17521,BL$8))*$C$9</f>
        <v>0</v>
      </c>
      <c r="BM60" s="162">
        <f>(SUMIFS(Profile!$E$2:$E$17521,Profile!$B$2:$B$17521,$B60,Profile!$C$2:$C$17521,BM$8))*$C$9</f>
        <v>0</v>
      </c>
      <c r="BN60" s="162">
        <f>(SUMIFS(Profile!$E$2:$E$17521,Profile!$B$2:$B$17521,$B60,Profile!$C$2:$C$17521,BN$8))*$C$9</f>
        <v>0</v>
      </c>
      <c r="BO60" s="162">
        <f>(SUMIFS(Profile!$E$2:$E$17521,Profile!$B$2:$B$17521,$B60,Profile!$C$2:$C$17521,BO$8))*$C$9</f>
        <v>0</v>
      </c>
      <c r="BP60" s="162">
        <f>(SUMIFS(Profile!$E$2:$E$17521,Profile!$B$2:$B$17521,$B60,Profile!$C$2:$C$17521,BP$8))*$C$9</f>
        <v>0</v>
      </c>
      <c r="BQ60" s="162">
        <f>(SUMIFS(Profile!$E$2:$E$17521,Profile!$B$2:$B$17521,$B60,Profile!$C$2:$C$17521,BQ$8))*$C$9</f>
        <v>0</v>
      </c>
      <c r="BR60" s="162">
        <f>(SUMIFS(Profile!$E$2:$E$17521,Profile!$B$2:$B$17521,$B60,Profile!$C$2:$C$17521,BR$8))*$C$9</f>
        <v>0</v>
      </c>
      <c r="BS60" s="162">
        <f>(SUMIFS(Profile!$E$2:$E$17521,Profile!$B$2:$B$17521,$B60,Profile!$C$2:$C$17521,BS$8))*$C$9</f>
        <v>0</v>
      </c>
      <c r="BT60" s="162">
        <f>(SUMIFS(Profile!$E$2:$E$17521,Profile!$B$2:$B$17521,$B60,Profile!$C$2:$C$17521,BT$8))*$C$9</f>
        <v>0</v>
      </c>
      <c r="BU60" s="162">
        <f>(SUMIFS(Profile!$E$2:$E$17521,Profile!$B$2:$B$17521,$B60,Profile!$C$2:$C$17521,BU$8))*$C$9</f>
        <v>0</v>
      </c>
      <c r="BV60" s="162">
        <f>(SUMIFS(Profile!$E$2:$E$17521,Profile!$B$2:$B$17521,$B60,Profile!$C$2:$C$17521,BV$8))*$C$9</f>
        <v>0</v>
      </c>
      <c r="BW60" s="162">
        <f>(SUMIFS(Profile!$E$2:$E$17521,Profile!$B$2:$B$17521,$B60,Profile!$C$2:$C$17521,BW$8))*$C$9</f>
        <v>0</v>
      </c>
      <c r="BX60" s="162">
        <f>(SUMIFS(Profile!$E$2:$E$17521,Profile!$B$2:$B$17521,$B60,Profile!$C$2:$C$17521,BX$8))*$C$9</f>
        <v>0</v>
      </c>
      <c r="BY60" s="162">
        <f>(SUMIFS(Profile!$E$2:$E$17521,Profile!$B$2:$B$17521,$B60,Profile!$C$2:$C$17521,BY$8))*$C$9</f>
        <v>0</v>
      </c>
      <c r="BZ60" s="162">
        <f>(SUMIFS(Profile!$E$2:$E$17521,Profile!$B$2:$B$17521,$B60,Profile!$C$2:$C$17521,BZ$8))*$C$9</f>
        <v>0</v>
      </c>
      <c r="CA60" s="162">
        <f>(SUMIFS(Profile!$E$2:$E$17521,Profile!$B$2:$B$17521,$B60,Profile!$C$2:$C$17521,CA$8))*$C$9</f>
        <v>0</v>
      </c>
      <c r="CB60" s="162">
        <f>(SUMIFS(Profile!$E$2:$E$17521,Profile!$B$2:$B$17521,$B60,Profile!$C$2:$C$17521,CB$8))*$C$9</f>
        <v>0</v>
      </c>
      <c r="CC60" s="162">
        <f>(SUMIFS(Profile!$E$2:$E$17521,Profile!$B$2:$B$17521,$B60,Profile!$C$2:$C$17521,CC$8))*$C$9</f>
        <v>0</v>
      </c>
      <c r="CD60" s="162">
        <f>(SUMIFS(Profile!$E$2:$E$17521,Profile!$B$2:$B$17521,$B60,Profile!$C$2:$C$17521,CD$8))*$C$9</f>
        <v>0</v>
      </c>
      <c r="CE60" s="162">
        <f>(SUMIFS(Profile!$E$2:$E$17521,Profile!$B$2:$B$17521,$B60,Profile!$C$2:$C$17521,CE$8))*$C$9</f>
        <v>0</v>
      </c>
      <c r="CF60" s="162">
        <f>(SUMIFS(Profile!$E$2:$E$17521,Profile!$B$2:$B$17521,$B60,Profile!$C$2:$C$17521,CF$8))*$C$9</f>
        <v>0</v>
      </c>
      <c r="CG60" s="162">
        <f>(SUMIFS(Profile!$E$2:$E$17521,Profile!$B$2:$B$17521,$B60,Profile!$C$2:$C$17521,CG$8))*$C$9</f>
        <v>0</v>
      </c>
      <c r="CH60" s="162">
        <f>(SUMIFS(Profile!$E$2:$E$17521,Profile!$B$2:$B$17521,$B60,Profile!$C$2:$C$17521,CH$8))*$C$9</f>
        <v>0</v>
      </c>
      <c r="CI60" s="162">
        <f>(SUMIFS(Profile!$E$2:$E$17521,Profile!$B$2:$B$17521,$B60,Profile!$C$2:$C$17521,CI$8))*$C$9</f>
        <v>0</v>
      </c>
      <c r="CJ60" s="162">
        <f>(SUMIFS(Profile!$E$2:$E$17521,Profile!$B$2:$B$17521,$B60,Profile!$C$2:$C$17521,CJ$8))*$C$9</f>
        <v>0</v>
      </c>
      <c r="CK60" s="162">
        <f>(SUMIFS(Profile!$E$2:$E$17521,Profile!$B$2:$B$17521,$B60,Profile!$C$2:$C$17521,CK$8))*$C$9</f>
        <v>0</v>
      </c>
      <c r="CL60" s="162">
        <f>(SUMIFS(Profile!$E$2:$E$17521,Profile!$B$2:$B$17521,$B60,Profile!$C$2:$C$17521,CL$8))*$C$9</f>
        <v>0</v>
      </c>
      <c r="CM60" s="162">
        <f>(SUMIFS(Profile!$E$2:$E$17521,Profile!$B$2:$B$17521,$B60,Profile!$C$2:$C$17521,CM$8))*$C$9</f>
        <v>0</v>
      </c>
      <c r="CN60" s="162">
        <f>(SUMIFS(Profile!$E$2:$E$17521,Profile!$B$2:$B$17521,$B60,Profile!$C$2:$C$17521,CN$8))*$C$9</f>
        <v>0</v>
      </c>
      <c r="CO60" s="162">
        <f>(SUMIFS(Profile!$E$2:$E$17521,Profile!$B$2:$B$17521,$B60,Profile!$C$2:$C$17521,CO$8))*$C$9</f>
        <v>0</v>
      </c>
      <c r="CP60" s="162">
        <f>(SUMIFS(Profile!$E$2:$E$17521,Profile!$B$2:$B$17521,$B60,Profile!$C$2:$C$17521,CP$8))*$C$9</f>
        <v>0</v>
      </c>
      <c r="CQ60" s="162">
        <f>(SUMIFS(Profile!$E$2:$E$17521,Profile!$B$2:$B$17521,$B60,Profile!$C$2:$C$17521,CQ$8))*$C$9</f>
        <v>0</v>
      </c>
      <c r="CR60" s="162">
        <f>(SUMIFS(Profile!$E$2:$E$17521,Profile!$B$2:$B$17521,$B60,Profile!$C$2:$C$17521,CR$8))*$C$9</f>
        <v>0</v>
      </c>
      <c r="CS60" s="162">
        <f>(SUMIFS(Profile!$E$2:$E$17521,Profile!$B$2:$B$17521,$B60,Profile!$C$2:$C$17521,CS$8))*$C$9</f>
        <v>0</v>
      </c>
      <c r="CT60" s="162">
        <f>(SUMIFS(Profile!$E$2:$E$17521,Profile!$B$2:$B$17521,$B60,Profile!$C$2:$C$17521,CT$8))*$C$9</f>
        <v>0</v>
      </c>
      <c r="CU60" s="162">
        <f>(SUMIFS(Profile!$E$2:$E$17521,Profile!$B$2:$B$17521,$B60,Profile!$C$2:$C$17521,CU$8))*$C$9</f>
        <v>0</v>
      </c>
      <c r="CV60" s="162">
        <f>(SUMIFS(Profile!$E$2:$E$17521,Profile!$B$2:$B$17521,$B60,Profile!$C$2:$C$17521,CV$8))*$C$9</f>
        <v>0</v>
      </c>
      <c r="CW60" s="162">
        <f>(SUMIFS(Profile!$E$2:$E$17521,Profile!$B$2:$B$17521,$B60,Profile!$C$2:$C$17521,CW$8))*$C$9</f>
        <v>0</v>
      </c>
      <c r="CX60" s="162">
        <f t="shared" si="11"/>
        <v>0</v>
      </c>
      <c r="CY60" s="162">
        <f t="shared" ref="CY60:ET60" si="261">MAX(BB60-E60,0)</f>
        <v>0</v>
      </c>
      <c r="CZ60" s="162">
        <f t="shared" si="261"/>
        <v>0</v>
      </c>
      <c r="DA60" s="162">
        <f t="shared" si="261"/>
        <v>0</v>
      </c>
      <c r="DB60" s="162">
        <f t="shared" si="261"/>
        <v>0</v>
      </c>
      <c r="DC60" s="162">
        <f t="shared" si="261"/>
        <v>0</v>
      </c>
      <c r="DD60" s="162">
        <f t="shared" si="261"/>
        <v>0</v>
      </c>
      <c r="DE60" s="162">
        <f t="shared" si="261"/>
        <v>0</v>
      </c>
      <c r="DF60" s="162">
        <f t="shared" si="261"/>
        <v>0</v>
      </c>
      <c r="DG60" s="162">
        <f t="shared" si="261"/>
        <v>0</v>
      </c>
      <c r="DH60" s="162">
        <f t="shared" si="261"/>
        <v>0</v>
      </c>
      <c r="DI60" s="162">
        <f t="shared" si="261"/>
        <v>0</v>
      </c>
      <c r="DJ60" s="162">
        <f t="shared" si="261"/>
        <v>0</v>
      </c>
      <c r="DK60" s="162">
        <f t="shared" si="261"/>
        <v>0</v>
      </c>
      <c r="DL60" s="162">
        <f t="shared" si="261"/>
        <v>0</v>
      </c>
      <c r="DM60" s="162">
        <f t="shared" si="261"/>
        <v>0</v>
      </c>
      <c r="DN60" s="162">
        <f t="shared" si="261"/>
        <v>0</v>
      </c>
      <c r="DO60" s="162">
        <f t="shared" si="261"/>
        <v>0</v>
      </c>
      <c r="DP60" s="162">
        <f t="shared" si="261"/>
        <v>0</v>
      </c>
      <c r="DQ60" s="162">
        <f t="shared" si="261"/>
        <v>0</v>
      </c>
      <c r="DR60" s="162">
        <f t="shared" si="261"/>
        <v>0</v>
      </c>
      <c r="DS60" s="162">
        <f t="shared" si="261"/>
        <v>0</v>
      </c>
      <c r="DT60" s="162">
        <f t="shared" si="261"/>
        <v>0</v>
      </c>
      <c r="DU60" s="162">
        <f t="shared" si="261"/>
        <v>0</v>
      </c>
      <c r="DV60" s="162">
        <f t="shared" si="261"/>
        <v>0</v>
      </c>
      <c r="DW60" s="162">
        <f t="shared" si="261"/>
        <v>0</v>
      </c>
      <c r="DX60" s="162">
        <f t="shared" si="261"/>
        <v>0</v>
      </c>
      <c r="DY60" s="162">
        <f t="shared" si="261"/>
        <v>0</v>
      </c>
      <c r="DZ60" s="162">
        <f t="shared" si="261"/>
        <v>0</v>
      </c>
      <c r="EA60" s="162">
        <f t="shared" si="261"/>
        <v>0</v>
      </c>
      <c r="EB60" s="162">
        <f t="shared" si="261"/>
        <v>0</v>
      </c>
      <c r="EC60" s="162">
        <f t="shared" si="261"/>
        <v>0</v>
      </c>
      <c r="ED60" s="162">
        <f t="shared" si="261"/>
        <v>0</v>
      </c>
      <c r="EE60" s="162">
        <f t="shared" si="261"/>
        <v>0</v>
      </c>
      <c r="EF60" s="162">
        <f t="shared" si="261"/>
        <v>0</v>
      </c>
      <c r="EG60" s="162">
        <f t="shared" si="261"/>
        <v>0</v>
      </c>
      <c r="EH60" s="162">
        <f t="shared" si="261"/>
        <v>0</v>
      </c>
      <c r="EI60" s="162">
        <f t="shared" si="261"/>
        <v>0</v>
      </c>
      <c r="EJ60" s="162">
        <f t="shared" si="261"/>
        <v>0</v>
      </c>
      <c r="EK60" s="162">
        <f t="shared" si="261"/>
        <v>0</v>
      </c>
      <c r="EL60" s="162">
        <f t="shared" si="261"/>
        <v>0</v>
      </c>
      <c r="EM60" s="162">
        <f t="shared" si="261"/>
        <v>0</v>
      </c>
      <c r="EN60" s="162">
        <f t="shared" si="261"/>
        <v>0</v>
      </c>
      <c r="EO60" s="162">
        <f t="shared" si="261"/>
        <v>0</v>
      </c>
      <c r="EP60" s="162">
        <f t="shared" si="261"/>
        <v>0</v>
      </c>
      <c r="EQ60" s="162">
        <f t="shared" si="261"/>
        <v>0</v>
      </c>
      <c r="ER60" s="162">
        <f t="shared" si="261"/>
        <v>0</v>
      </c>
      <c r="ES60" s="162">
        <f t="shared" si="261"/>
        <v>0</v>
      </c>
      <c r="ET60" s="162">
        <f t="shared" si="261"/>
        <v>0</v>
      </c>
      <c r="EU60" s="162">
        <f t="shared" si="13"/>
        <v>0</v>
      </c>
      <c r="EV60" s="162">
        <f t="shared" ref="EV60:GQ60" si="262">BB60-CY60</f>
        <v>0</v>
      </c>
      <c r="EW60" s="162">
        <f t="shared" si="262"/>
        <v>0</v>
      </c>
      <c r="EX60" s="162">
        <f t="shared" si="262"/>
        <v>0</v>
      </c>
      <c r="EY60" s="162">
        <f t="shared" si="262"/>
        <v>0</v>
      </c>
      <c r="EZ60" s="162">
        <f t="shared" si="262"/>
        <v>0</v>
      </c>
      <c r="FA60" s="162">
        <f t="shared" si="262"/>
        <v>0</v>
      </c>
      <c r="FB60" s="162">
        <f t="shared" si="262"/>
        <v>0</v>
      </c>
      <c r="FC60" s="162">
        <f t="shared" si="262"/>
        <v>0</v>
      </c>
      <c r="FD60" s="162">
        <f t="shared" si="262"/>
        <v>0</v>
      </c>
      <c r="FE60" s="162">
        <f t="shared" si="262"/>
        <v>0</v>
      </c>
      <c r="FF60" s="162">
        <f t="shared" si="262"/>
        <v>0</v>
      </c>
      <c r="FG60" s="162">
        <f t="shared" si="262"/>
        <v>0</v>
      </c>
      <c r="FH60" s="162">
        <f t="shared" si="262"/>
        <v>0</v>
      </c>
      <c r="FI60" s="162">
        <f t="shared" si="262"/>
        <v>0</v>
      </c>
      <c r="FJ60" s="162">
        <f t="shared" si="262"/>
        <v>0</v>
      </c>
      <c r="FK60" s="162">
        <f t="shared" si="262"/>
        <v>0</v>
      </c>
      <c r="FL60" s="162">
        <f t="shared" si="262"/>
        <v>0</v>
      </c>
      <c r="FM60" s="162">
        <f t="shared" si="262"/>
        <v>0</v>
      </c>
      <c r="FN60" s="162">
        <f t="shared" si="262"/>
        <v>0</v>
      </c>
      <c r="FO60" s="162">
        <f t="shared" si="262"/>
        <v>0</v>
      </c>
      <c r="FP60" s="162">
        <f t="shared" si="262"/>
        <v>0</v>
      </c>
      <c r="FQ60" s="162">
        <f t="shared" si="262"/>
        <v>0</v>
      </c>
      <c r="FR60" s="162">
        <f t="shared" si="262"/>
        <v>0</v>
      </c>
      <c r="FS60" s="162">
        <f t="shared" si="262"/>
        <v>0</v>
      </c>
      <c r="FT60" s="162">
        <f t="shared" si="262"/>
        <v>0</v>
      </c>
      <c r="FU60" s="162">
        <f t="shared" si="262"/>
        <v>0</v>
      </c>
      <c r="FV60" s="162">
        <f t="shared" si="262"/>
        <v>0</v>
      </c>
      <c r="FW60" s="162">
        <f t="shared" si="262"/>
        <v>0</v>
      </c>
      <c r="FX60" s="162">
        <f t="shared" si="262"/>
        <v>0</v>
      </c>
      <c r="FY60" s="162">
        <f t="shared" si="262"/>
        <v>0</v>
      </c>
      <c r="FZ60" s="162">
        <f t="shared" si="262"/>
        <v>0</v>
      </c>
      <c r="GA60" s="162">
        <f t="shared" si="262"/>
        <v>0</v>
      </c>
      <c r="GB60" s="162">
        <f t="shared" si="262"/>
        <v>0</v>
      </c>
      <c r="GC60" s="162">
        <f t="shared" si="262"/>
        <v>0</v>
      </c>
      <c r="GD60" s="162">
        <f t="shared" si="262"/>
        <v>0</v>
      </c>
      <c r="GE60" s="162">
        <f t="shared" si="262"/>
        <v>0</v>
      </c>
      <c r="GF60" s="162">
        <f t="shared" si="262"/>
        <v>0</v>
      </c>
      <c r="GG60" s="162">
        <f t="shared" si="262"/>
        <v>0</v>
      </c>
      <c r="GH60" s="162">
        <f t="shared" si="262"/>
        <v>0</v>
      </c>
      <c r="GI60" s="162">
        <f t="shared" si="262"/>
        <v>0</v>
      </c>
      <c r="GJ60" s="162">
        <f t="shared" si="262"/>
        <v>0</v>
      </c>
      <c r="GK60" s="162">
        <f t="shared" si="262"/>
        <v>0</v>
      </c>
      <c r="GL60" s="162">
        <f t="shared" si="262"/>
        <v>0</v>
      </c>
      <c r="GM60" s="162">
        <f t="shared" si="262"/>
        <v>0</v>
      </c>
      <c r="GN60" s="162">
        <f t="shared" si="262"/>
        <v>0</v>
      </c>
      <c r="GO60" s="162">
        <f t="shared" si="262"/>
        <v>0</v>
      </c>
      <c r="GP60" s="162">
        <f t="shared" si="262"/>
        <v>0</v>
      </c>
      <c r="GQ60" s="162">
        <f t="shared" si="262"/>
        <v>0</v>
      </c>
      <c r="GR60" s="162">
        <f t="shared" si="15"/>
        <v>0</v>
      </c>
      <c r="GS60" s="162">
        <f t="shared" ref="GS60:IN60" si="263">E60-EV60</f>
        <v>0</v>
      </c>
      <c r="GT60" s="162">
        <f t="shared" si="263"/>
        <v>0</v>
      </c>
      <c r="GU60" s="162">
        <f t="shared" si="263"/>
        <v>0</v>
      </c>
      <c r="GV60" s="162">
        <f t="shared" si="263"/>
        <v>0</v>
      </c>
      <c r="GW60" s="162">
        <f t="shared" si="263"/>
        <v>0</v>
      </c>
      <c r="GX60" s="162">
        <f t="shared" si="263"/>
        <v>0</v>
      </c>
      <c r="GY60" s="162">
        <f t="shared" si="263"/>
        <v>0</v>
      </c>
      <c r="GZ60" s="162">
        <f t="shared" si="263"/>
        <v>0</v>
      </c>
      <c r="HA60" s="162">
        <f t="shared" si="263"/>
        <v>0</v>
      </c>
      <c r="HB60" s="162">
        <f t="shared" si="263"/>
        <v>0</v>
      </c>
      <c r="HC60" s="162">
        <f t="shared" si="263"/>
        <v>0</v>
      </c>
      <c r="HD60" s="162">
        <f t="shared" si="263"/>
        <v>0</v>
      </c>
      <c r="HE60" s="162">
        <f t="shared" si="263"/>
        <v>0</v>
      </c>
      <c r="HF60" s="162">
        <f t="shared" si="263"/>
        <v>0</v>
      </c>
      <c r="HG60" s="162">
        <f t="shared" si="263"/>
        <v>0</v>
      </c>
      <c r="HH60" s="162">
        <f t="shared" si="263"/>
        <v>0</v>
      </c>
      <c r="HI60" s="162">
        <f t="shared" si="263"/>
        <v>0</v>
      </c>
      <c r="HJ60" s="162">
        <f t="shared" si="263"/>
        <v>0</v>
      </c>
      <c r="HK60" s="162">
        <f t="shared" si="263"/>
        <v>0</v>
      </c>
      <c r="HL60" s="162">
        <f t="shared" si="263"/>
        <v>0</v>
      </c>
      <c r="HM60" s="162">
        <f t="shared" si="263"/>
        <v>0</v>
      </c>
      <c r="HN60" s="162">
        <f t="shared" si="263"/>
        <v>0</v>
      </c>
      <c r="HO60" s="162">
        <f t="shared" si="263"/>
        <v>0</v>
      </c>
      <c r="HP60" s="162">
        <f t="shared" si="263"/>
        <v>0</v>
      </c>
      <c r="HQ60" s="162">
        <f t="shared" si="263"/>
        <v>0</v>
      </c>
      <c r="HR60" s="162">
        <f t="shared" si="263"/>
        <v>0</v>
      </c>
      <c r="HS60" s="162">
        <f t="shared" si="263"/>
        <v>0</v>
      </c>
      <c r="HT60" s="162">
        <f t="shared" si="263"/>
        <v>0</v>
      </c>
      <c r="HU60" s="162">
        <f t="shared" si="263"/>
        <v>0</v>
      </c>
      <c r="HV60" s="162">
        <f t="shared" si="263"/>
        <v>0</v>
      </c>
      <c r="HW60" s="162">
        <f t="shared" si="263"/>
        <v>0</v>
      </c>
      <c r="HX60" s="162">
        <f t="shared" si="263"/>
        <v>0</v>
      </c>
      <c r="HY60" s="162">
        <f t="shared" si="263"/>
        <v>0</v>
      </c>
      <c r="HZ60" s="162">
        <f t="shared" si="263"/>
        <v>0</v>
      </c>
      <c r="IA60" s="162">
        <f t="shared" si="263"/>
        <v>0</v>
      </c>
      <c r="IB60" s="162">
        <f t="shared" si="263"/>
        <v>0</v>
      </c>
      <c r="IC60" s="162">
        <f t="shared" si="263"/>
        <v>0</v>
      </c>
      <c r="ID60" s="162">
        <f t="shared" si="263"/>
        <v>0</v>
      </c>
      <c r="IE60" s="162">
        <f t="shared" si="263"/>
        <v>0</v>
      </c>
      <c r="IF60" s="162">
        <f t="shared" si="263"/>
        <v>0</v>
      </c>
      <c r="IG60" s="162">
        <f t="shared" si="263"/>
        <v>0</v>
      </c>
      <c r="IH60" s="162">
        <f t="shared" si="263"/>
        <v>0</v>
      </c>
      <c r="II60" s="162">
        <f t="shared" si="263"/>
        <v>0</v>
      </c>
      <c r="IJ60" s="162">
        <f t="shared" si="263"/>
        <v>0</v>
      </c>
      <c r="IK60" s="162">
        <f t="shared" si="263"/>
        <v>0</v>
      </c>
      <c r="IL60" s="162">
        <f t="shared" si="263"/>
        <v>0</v>
      </c>
      <c r="IM60" s="162">
        <f t="shared" si="263"/>
        <v>0</v>
      </c>
      <c r="IN60" s="162">
        <f t="shared" si="263"/>
        <v>0</v>
      </c>
      <c r="IO60" s="162">
        <f t="shared" si="17"/>
        <v>0</v>
      </c>
      <c r="IP60" s="162">
        <f t="shared" si="23"/>
        <v>0</v>
      </c>
      <c r="IQ60" s="162">
        <f t="shared" ref="IQ60:KK60" si="264">MAX((MIN(CZ60+IP60,$IO$7))-GT60,0)</f>
        <v>0</v>
      </c>
      <c r="IR60" s="162">
        <f t="shared" si="264"/>
        <v>0</v>
      </c>
      <c r="IS60" s="162">
        <f t="shared" si="264"/>
        <v>0</v>
      </c>
      <c r="IT60" s="162">
        <f t="shared" si="264"/>
        <v>0</v>
      </c>
      <c r="IU60" s="162">
        <f t="shared" si="264"/>
        <v>0</v>
      </c>
      <c r="IV60" s="162">
        <f t="shared" si="264"/>
        <v>0</v>
      </c>
      <c r="IW60" s="162">
        <f t="shared" si="264"/>
        <v>0</v>
      </c>
      <c r="IX60" s="162">
        <f t="shared" si="264"/>
        <v>0</v>
      </c>
      <c r="IY60" s="162">
        <f t="shared" si="264"/>
        <v>0</v>
      </c>
      <c r="IZ60" s="162">
        <f t="shared" si="264"/>
        <v>0</v>
      </c>
      <c r="JA60" s="162">
        <f t="shared" si="264"/>
        <v>0</v>
      </c>
      <c r="JB60" s="162">
        <f t="shared" si="264"/>
        <v>0</v>
      </c>
      <c r="JC60" s="162">
        <f t="shared" si="264"/>
        <v>0</v>
      </c>
      <c r="JD60" s="162">
        <f t="shared" si="264"/>
        <v>0</v>
      </c>
      <c r="JE60" s="162">
        <f t="shared" si="264"/>
        <v>0</v>
      </c>
      <c r="JF60" s="162">
        <f t="shared" si="264"/>
        <v>0</v>
      </c>
      <c r="JG60" s="162">
        <f t="shared" si="264"/>
        <v>0</v>
      </c>
      <c r="JH60" s="162">
        <f t="shared" si="264"/>
        <v>0</v>
      </c>
      <c r="JI60" s="162">
        <f t="shared" si="264"/>
        <v>0</v>
      </c>
      <c r="JJ60" s="162">
        <f t="shared" si="264"/>
        <v>0</v>
      </c>
      <c r="JK60" s="162">
        <f t="shared" si="264"/>
        <v>0</v>
      </c>
      <c r="JL60" s="162">
        <f t="shared" si="264"/>
        <v>0</v>
      </c>
      <c r="JM60" s="162">
        <f t="shared" si="264"/>
        <v>0</v>
      </c>
      <c r="JN60" s="162">
        <f t="shared" si="264"/>
        <v>0</v>
      </c>
      <c r="JO60" s="162">
        <f t="shared" si="264"/>
        <v>0</v>
      </c>
      <c r="JP60" s="162">
        <f t="shared" si="264"/>
        <v>0</v>
      </c>
      <c r="JQ60" s="162">
        <f t="shared" si="264"/>
        <v>0</v>
      </c>
      <c r="JR60" s="162">
        <f t="shared" si="264"/>
        <v>0</v>
      </c>
      <c r="JS60" s="162">
        <f t="shared" si="264"/>
        <v>0</v>
      </c>
      <c r="JT60" s="162">
        <f t="shared" si="264"/>
        <v>0</v>
      </c>
      <c r="JU60" s="162">
        <f t="shared" si="264"/>
        <v>0</v>
      </c>
      <c r="JV60" s="162">
        <f t="shared" si="264"/>
        <v>0</v>
      </c>
      <c r="JW60" s="162">
        <f t="shared" si="264"/>
        <v>0</v>
      </c>
      <c r="JX60" s="162">
        <f t="shared" si="264"/>
        <v>0</v>
      </c>
      <c r="JY60" s="162">
        <f t="shared" si="264"/>
        <v>0</v>
      </c>
      <c r="JZ60" s="162">
        <f t="shared" si="264"/>
        <v>0</v>
      </c>
      <c r="KA60" s="162">
        <f t="shared" si="264"/>
        <v>0</v>
      </c>
      <c r="KB60" s="162">
        <f t="shared" si="264"/>
        <v>0</v>
      </c>
      <c r="KC60" s="162">
        <f t="shared" si="264"/>
        <v>0</v>
      </c>
      <c r="KD60" s="162">
        <f t="shared" si="264"/>
        <v>0</v>
      </c>
      <c r="KE60" s="162">
        <f t="shared" si="264"/>
        <v>0</v>
      </c>
      <c r="KF60" s="162">
        <f t="shared" si="264"/>
        <v>0</v>
      </c>
      <c r="KG60" s="162">
        <f t="shared" si="264"/>
        <v>0</v>
      </c>
      <c r="KH60" s="162">
        <f t="shared" si="264"/>
        <v>0</v>
      </c>
      <c r="KI60" s="162">
        <f t="shared" si="264"/>
        <v>0</v>
      </c>
      <c r="KJ60" s="162">
        <f t="shared" si="264"/>
        <v>0</v>
      </c>
      <c r="KK60" s="162">
        <f t="shared" si="264"/>
        <v>0</v>
      </c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</row>
    <row r="61" ht="14.25" customHeight="1" spans="1:326" x14ac:dyDescent="0.25">
      <c r="A61" s="1">
        <v>2</v>
      </c>
      <c r="B61" s="1">
        <f t="shared" ref="B61:C61" si="265">B60+1</f>
        <v>51</v>
      </c>
      <c r="C61" s="232">
        <f t="shared" si="265"/>
        <v>43516</v>
      </c>
      <c r="D61" s="162">
        <f t="shared" si="9"/>
        <v>0</v>
      </c>
      <c r="E61" s="162">
        <f>(SUMIFS(Profile!$F$2:$F$17521,Profile!$B$2:$B$17521,$B61,Profile!$C$2:$C$17521,E$8))*$C$6</f>
        <v>0</v>
      </c>
      <c r="F61" s="162">
        <f>(SUMIFS(Profile!$F$2:$F$17521,Profile!$B$2:$B$17521,$B61,Profile!$C$2:$C$17521,F$8))*$C$6</f>
        <v>0</v>
      </c>
      <c r="G61" s="162">
        <f>(SUMIFS(Profile!$F$2:$F$17521,Profile!$B$2:$B$17521,$B61,Profile!$C$2:$C$17521,G$8))*$C$6</f>
        <v>0</v>
      </c>
      <c r="H61" s="162">
        <f>(SUMIFS(Profile!$F$2:$F$17521,Profile!$B$2:$B$17521,$B61,Profile!$C$2:$C$17521,H$8))*$C$6</f>
        <v>0</v>
      </c>
      <c r="I61" s="162">
        <f>(SUMIFS(Profile!$F$2:$F$17521,Profile!$B$2:$B$17521,$B61,Profile!$C$2:$C$17521,I$8))*$C$6</f>
        <v>0</v>
      </c>
      <c r="J61" s="162">
        <f>(SUMIFS(Profile!$F$2:$F$17521,Profile!$B$2:$B$17521,$B61,Profile!$C$2:$C$17521,J$8))*$C$6</f>
        <v>0</v>
      </c>
      <c r="K61" s="162">
        <f>(SUMIFS(Profile!$F$2:$F$17521,Profile!$B$2:$B$17521,$B61,Profile!$C$2:$C$17521,K$8))*$C$6</f>
        <v>0</v>
      </c>
      <c r="L61" s="162">
        <f>(SUMIFS(Profile!$F$2:$F$17521,Profile!$B$2:$B$17521,$B61,Profile!$C$2:$C$17521,L$8))*$C$6</f>
        <v>0</v>
      </c>
      <c r="M61" s="162">
        <f>(SUMIFS(Profile!$F$2:$F$17521,Profile!$B$2:$B$17521,$B61,Profile!$C$2:$C$17521,M$8))*$C$6</f>
        <v>0</v>
      </c>
      <c r="N61" s="162">
        <f>(SUMIFS(Profile!$F$2:$F$17521,Profile!$B$2:$B$17521,$B61,Profile!$C$2:$C$17521,N$8))*$C$6</f>
        <v>0</v>
      </c>
      <c r="O61" s="162">
        <f>(SUMIFS(Profile!$F$2:$F$17521,Profile!$B$2:$B$17521,$B61,Profile!$C$2:$C$17521,O$8))*$C$6</f>
        <v>0</v>
      </c>
      <c r="P61" s="162">
        <f>(SUMIFS(Profile!$F$2:$F$17521,Profile!$B$2:$B$17521,$B61,Profile!$C$2:$C$17521,P$8))*$C$6</f>
        <v>0</v>
      </c>
      <c r="Q61" s="162">
        <f>(SUMIFS(Profile!$F$2:$F$17521,Profile!$B$2:$B$17521,$B61,Profile!$C$2:$C$17521,Q$8))*$C$6</f>
        <v>0</v>
      </c>
      <c r="R61" s="162">
        <f>(SUMIFS(Profile!$F$2:$F$17521,Profile!$B$2:$B$17521,$B61,Profile!$C$2:$C$17521,R$8))*$C$6</f>
        <v>0</v>
      </c>
      <c r="S61" s="162">
        <f>(SUMIFS(Profile!$F$2:$F$17521,Profile!$B$2:$B$17521,$B61,Profile!$C$2:$C$17521,S$8))*$C$6</f>
        <v>0</v>
      </c>
      <c r="T61" s="162">
        <f>(SUMIFS(Profile!$F$2:$F$17521,Profile!$B$2:$B$17521,$B61,Profile!$C$2:$C$17521,T$8))*$C$6</f>
        <v>0</v>
      </c>
      <c r="U61" s="162">
        <f>(SUMIFS(Profile!$F$2:$F$17521,Profile!$B$2:$B$17521,$B61,Profile!$C$2:$C$17521,U$8))*$C$6</f>
        <v>0</v>
      </c>
      <c r="V61" s="162">
        <f>(SUMIFS(Profile!$F$2:$F$17521,Profile!$B$2:$B$17521,$B61,Profile!$C$2:$C$17521,V$8))*$C$6</f>
        <v>0</v>
      </c>
      <c r="W61" s="162">
        <f>(SUMIFS(Profile!$F$2:$F$17521,Profile!$B$2:$B$17521,$B61,Profile!$C$2:$C$17521,W$8))*$C$6</f>
        <v>0</v>
      </c>
      <c r="X61" s="162">
        <f>(SUMIFS(Profile!$F$2:$F$17521,Profile!$B$2:$B$17521,$B61,Profile!$C$2:$C$17521,X$8))*$C$6</f>
        <v>0</v>
      </c>
      <c r="Y61" s="162">
        <f>(SUMIFS(Profile!$F$2:$F$17521,Profile!$B$2:$B$17521,$B61,Profile!$C$2:$C$17521,Y$8))*$C$6</f>
        <v>0</v>
      </c>
      <c r="Z61" s="162">
        <f>(SUMIFS(Profile!$F$2:$F$17521,Profile!$B$2:$B$17521,$B61,Profile!$C$2:$C$17521,Z$8))*$C$6</f>
        <v>0</v>
      </c>
      <c r="AA61" s="162">
        <f>(SUMIFS(Profile!$F$2:$F$17521,Profile!$B$2:$B$17521,$B61,Profile!$C$2:$C$17521,AA$8))*$C$6</f>
        <v>0</v>
      </c>
      <c r="AB61" s="162">
        <f>(SUMIFS(Profile!$F$2:$F$17521,Profile!$B$2:$B$17521,$B61,Profile!$C$2:$C$17521,AB$8))*$C$6</f>
        <v>0</v>
      </c>
      <c r="AC61" s="162">
        <f>(SUMIFS(Profile!$F$2:$F$17521,Profile!$B$2:$B$17521,$B61,Profile!$C$2:$C$17521,AC$8))*$C$6</f>
        <v>0</v>
      </c>
      <c r="AD61" s="162">
        <f>(SUMIFS(Profile!$F$2:$F$17521,Profile!$B$2:$B$17521,$B61,Profile!$C$2:$C$17521,AD$8))*$C$6</f>
        <v>0</v>
      </c>
      <c r="AE61" s="162">
        <f>(SUMIFS(Profile!$F$2:$F$17521,Profile!$B$2:$B$17521,$B61,Profile!$C$2:$C$17521,AE$8))*$C$6</f>
        <v>0</v>
      </c>
      <c r="AF61" s="162">
        <f>(SUMIFS(Profile!$F$2:$F$17521,Profile!$B$2:$B$17521,$B61,Profile!$C$2:$C$17521,AF$8))*$C$6</f>
        <v>0</v>
      </c>
      <c r="AG61" s="162">
        <f>(SUMIFS(Profile!$F$2:$F$17521,Profile!$B$2:$B$17521,$B61,Profile!$C$2:$C$17521,AG$8))*$C$6</f>
        <v>0</v>
      </c>
      <c r="AH61" s="162">
        <f>(SUMIFS(Profile!$F$2:$F$17521,Profile!$B$2:$B$17521,$B61,Profile!$C$2:$C$17521,AH$8))*$C$6</f>
        <v>0</v>
      </c>
      <c r="AI61" s="162">
        <f>(SUMIFS(Profile!$F$2:$F$17521,Profile!$B$2:$B$17521,$B61,Profile!$C$2:$C$17521,AI$8))*$C$6</f>
        <v>0</v>
      </c>
      <c r="AJ61" s="162">
        <f>(SUMIFS(Profile!$F$2:$F$17521,Profile!$B$2:$B$17521,$B61,Profile!$C$2:$C$17521,AJ$8))*$C$6</f>
        <v>0</v>
      </c>
      <c r="AK61" s="162">
        <f>(SUMIFS(Profile!$F$2:$F$17521,Profile!$B$2:$B$17521,$B61,Profile!$C$2:$C$17521,AK$8))*$C$6</f>
        <v>0</v>
      </c>
      <c r="AL61" s="162">
        <f>(SUMIFS(Profile!$F$2:$F$17521,Profile!$B$2:$B$17521,$B61,Profile!$C$2:$C$17521,AL$8))*$C$6</f>
        <v>0</v>
      </c>
      <c r="AM61" s="162">
        <f>(SUMIFS(Profile!$F$2:$F$17521,Profile!$B$2:$B$17521,$B61,Profile!$C$2:$C$17521,AM$8))*$C$6</f>
        <v>0</v>
      </c>
      <c r="AN61" s="162">
        <f>(SUMIFS(Profile!$F$2:$F$17521,Profile!$B$2:$B$17521,$B61,Profile!$C$2:$C$17521,AN$8))*$C$6</f>
        <v>0</v>
      </c>
      <c r="AO61" s="162">
        <f>(SUMIFS(Profile!$F$2:$F$17521,Profile!$B$2:$B$17521,$B61,Profile!$C$2:$C$17521,AO$8))*$C$6</f>
        <v>0</v>
      </c>
      <c r="AP61" s="162">
        <f>(SUMIFS(Profile!$F$2:$F$17521,Profile!$B$2:$B$17521,$B61,Profile!$C$2:$C$17521,AP$8))*$C$6</f>
        <v>0</v>
      </c>
      <c r="AQ61" s="162">
        <f>(SUMIFS(Profile!$F$2:$F$17521,Profile!$B$2:$B$17521,$B61,Profile!$C$2:$C$17521,AQ$8))*$C$6</f>
        <v>0</v>
      </c>
      <c r="AR61" s="162">
        <f>(SUMIFS(Profile!$F$2:$F$17521,Profile!$B$2:$B$17521,$B61,Profile!$C$2:$C$17521,AR$8))*$C$6</f>
        <v>0</v>
      </c>
      <c r="AS61" s="162">
        <f>(SUMIFS(Profile!$F$2:$F$17521,Profile!$B$2:$B$17521,$B61,Profile!$C$2:$C$17521,AS$8))*$C$6</f>
        <v>0</v>
      </c>
      <c r="AT61" s="162">
        <f>(SUMIFS(Profile!$F$2:$F$17521,Profile!$B$2:$B$17521,$B61,Profile!$C$2:$C$17521,AT$8))*$C$6</f>
        <v>0</v>
      </c>
      <c r="AU61" s="162">
        <f>(SUMIFS(Profile!$F$2:$F$17521,Profile!$B$2:$B$17521,$B61,Profile!$C$2:$C$17521,AU$8))*$C$6</f>
        <v>0</v>
      </c>
      <c r="AV61" s="162">
        <f>(SUMIFS(Profile!$F$2:$F$17521,Profile!$B$2:$B$17521,$B61,Profile!$C$2:$C$17521,AV$8))*$C$6</f>
        <v>0</v>
      </c>
      <c r="AW61" s="162">
        <f>(SUMIFS(Profile!$F$2:$F$17521,Profile!$B$2:$B$17521,$B61,Profile!$C$2:$C$17521,AW$8))*$C$6</f>
        <v>0</v>
      </c>
      <c r="AX61" s="162">
        <f>(SUMIFS(Profile!$F$2:$F$17521,Profile!$B$2:$B$17521,$B61,Profile!$C$2:$C$17521,AX$8))*$C$6</f>
        <v>0</v>
      </c>
      <c r="AY61" s="162">
        <f>(SUMIFS(Profile!$F$2:$F$17521,Profile!$B$2:$B$17521,$B61,Profile!$C$2:$C$17521,AY$8))*$C$6</f>
        <v>0</v>
      </c>
      <c r="AZ61" s="162">
        <f>(SUMIFS(Profile!$F$2:$F$17521,Profile!$B$2:$B$17521,$B61,Profile!$C$2:$C$17521,AZ$8))*$C$6</f>
        <v>0</v>
      </c>
      <c r="BA61" s="162">
        <f t="shared" si="10"/>
        <v>0</v>
      </c>
      <c r="BB61" s="162">
        <f>(SUMIFS(Profile!$E$2:$E$17521,Profile!$B$2:$B$17521,$B61,Profile!$C$2:$C$17521,BB$8))*$C$9</f>
        <v>0</v>
      </c>
      <c r="BC61" s="162">
        <f>(SUMIFS(Profile!$E$2:$E$17521,Profile!$B$2:$B$17521,$B61,Profile!$C$2:$C$17521,BC$8))*$C$9</f>
        <v>0</v>
      </c>
      <c r="BD61" s="162">
        <f>(SUMIFS(Profile!$E$2:$E$17521,Profile!$B$2:$B$17521,$B61,Profile!$C$2:$C$17521,BD$8))*$C$9</f>
        <v>0</v>
      </c>
      <c r="BE61" s="162">
        <f>(SUMIFS(Profile!$E$2:$E$17521,Profile!$B$2:$B$17521,$B61,Profile!$C$2:$C$17521,BE$8))*$C$9</f>
        <v>0</v>
      </c>
      <c r="BF61" s="162">
        <f>(SUMIFS(Profile!$E$2:$E$17521,Profile!$B$2:$B$17521,$B61,Profile!$C$2:$C$17521,BF$8))*$C$9</f>
        <v>0</v>
      </c>
      <c r="BG61" s="162">
        <f>(SUMIFS(Profile!$E$2:$E$17521,Profile!$B$2:$B$17521,$B61,Profile!$C$2:$C$17521,BG$8))*$C$9</f>
        <v>0</v>
      </c>
      <c r="BH61" s="162">
        <f>(SUMIFS(Profile!$E$2:$E$17521,Profile!$B$2:$B$17521,$B61,Profile!$C$2:$C$17521,BH$8))*$C$9</f>
        <v>0</v>
      </c>
      <c r="BI61" s="162">
        <f>(SUMIFS(Profile!$E$2:$E$17521,Profile!$B$2:$B$17521,$B61,Profile!$C$2:$C$17521,BI$8))*$C$9</f>
        <v>0</v>
      </c>
      <c r="BJ61" s="162">
        <f>(SUMIFS(Profile!$E$2:$E$17521,Profile!$B$2:$B$17521,$B61,Profile!$C$2:$C$17521,BJ$8))*$C$9</f>
        <v>0</v>
      </c>
      <c r="BK61" s="162">
        <f>(SUMIFS(Profile!$E$2:$E$17521,Profile!$B$2:$B$17521,$B61,Profile!$C$2:$C$17521,BK$8))*$C$9</f>
        <v>0</v>
      </c>
      <c r="BL61" s="162">
        <f>(SUMIFS(Profile!$E$2:$E$17521,Profile!$B$2:$B$17521,$B61,Profile!$C$2:$C$17521,BL$8))*$C$9</f>
        <v>0</v>
      </c>
      <c r="BM61" s="162">
        <f>(SUMIFS(Profile!$E$2:$E$17521,Profile!$B$2:$B$17521,$B61,Profile!$C$2:$C$17521,BM$8))*$C$9</f>
        <v>0</v>
      </c>
      <c r="BN61" s="162">
        <f>(SUMIFS(Profile!$E$2:$E$17521,Profile!$B$2:$B$17521,$B61,Profile!$C$2:$C$17521,BN$8))*$C$9</f>
        <v>0</v>
      </c>
      <c r="BO61" s="162">
        <f>(SUMIFS(Profile!$E$2:$E$17521,Profile!$B$2:$B$17521,$B61,Profile!$C$2:$C$17521,BO$8))*$C$9</f>
        <v>0</v>
      </c>
      <c r="BP61" s="162">
        <f>(SUMIFS(Profile!$E$2:$E$17521,Profile!$B$2:$B$17521,$B61,Profile!$C$2:$C$17521,BP$8))*$C$9</f>
        <v>0</v>
      </c>
      <c r="BQ61" s="162">
        <f>(SUMIFS(Profile!$E$2:$E$17521,Profile!$B$2:$B$17521,$B61,Profile!$C$2:$C$17521,BQ$8))*$C$9</f>
        <v>0</v>
      </c>
      <c r="BR61" s="162">
        <f>(SUMIFS(Profile!$E$2:$E$17521,Profile!$B$2:$B$17521,$B61,Profile!$C$2:$C$17521,BR$8))*$C$9</f>
        <v>0</v>
      </c>
      <c r="BS61" s="162">
        <f>(SUMIFS(Profile!$E$2:$E$17521,Profile!$B$2:$B$17521,$B61,Profile!$C$2:$C$17521,BS$8))*$C$9</f>
        <v>0</v>
      </c>
      <c r="BT61" s="162">
        <f>(SUMIFS(Profile!$E$2:$E$17521,Profile!$B$2:$B$17521,$B61,Profile!$C$2:$C$17521,BT$8))*$C$9</f>
        <v>0</v>
      </c>
      <c r="BU61" s="162">
        <f>(SUMIFS(Profile!$E$2:$E$17521,Profile!$B$2:$B$17521,$B61,Profile!$C$2:$C$17521,BU$8))*$C$9</f>
        <v>0</v>
      </c>
      <c r="BV61" s="162">
        <f>(SUMIFS(Profile!$E$2:$E$17521,Profile!$B$2:$B$17521,$B61,Profile!$C$2:$C$17521,BV$8))*$C$9</f>
        <v>0</v>
      </c>
      <c r="BW61" s="162">
        <f>(SUMIFS(Profile!$E$2:$E$17521,Profile!$B$2:$B$17521,$B61,Profile!$C$2:$C$17521,BW$8))*$C$9</f>
        <v>0</v>
      </c>
      <c r="BX61" s="162">
        <f>(SUMIFS(Profile!$E$2:$E$17521,Profile!$B$2:$B$17521,$B61,Profile!$C$2:$C$17521,BX$8))*$C$9</f>
        <v>0</v>
      </c>
      <c r="BY61" s="162">
        <f>(SUMIFS(Profile!$E$2:$E$17521,Profile!$B$2:$B$17521,$B61,Profile!$C$2:$C$17521,BY$8))*$C$9</f>
        <v>0</v>
      </c>
      <c r="BZ61" s="162">
        <f>(SUMIFS(Profile!$E$2:$E$17521,Profile!$B$2:$B$17521,$B61,Profile!$C$2:$C$17521,BZ$8))*$C$9</f>
        <v>0</v>
      </c>
      <c r="CA61" s="162">
        <f>(SUMIFS(Profile!$E$2:$E$17521,Profile!$B$2:$B$17521,$B61,Profile!$C$2:$C$17521,CA$8))*$C$9</f>
        <v>0</v>
      </c>
      <c r="CB61" s="162">
        <f>(SUMIFS(Profile!$E$2:$E$17521,Profile!$B$2:$B$17521,$B61,Profile!$C$2:$C$17521,CB$8))*$C$9</f>
        <v>0</v>
      </c>
      <c r="CC61" s="162">
        <f>(SUMIFS(Profile!$E$2:$E$17521,Profile!$B$2:$B$17521,$B61,Profile!$C$2:$C$17521,CC$8))*$C$9</f>
        <v>0</v>
      </c>
      <c r="CD61" s="162">
        <f>(SUMIFS(Profile!$E$2:$E$17521,Profile!$B$2:$B$17521,$B61,Profile!$C$2:$C$17521,CD$8))*$C$9</f>
        <v>0</v>
      </c>
      <c r="CE61" s="162">
        <f>(SUMIFS(Profile!$E$2:$E$17521,Profile!$B$2:$B$17521,$B61,Profile!$C$2:$C$17521,CE$8))*$C$9</f>
        <v>0</v>
      </c>
      <c r="CF61" s="162">
        <f>(SUMIFS(Profile!$E$2:$E$17521,Profile!$B$2:$B$17521,$B61,Profile!$C$2:$C$17521,CF$8))*$C$9</f>
        <v>0</v>
      </c>
      <c r="CG61" s="162">
        <f>(SUMIFS(Profile!$E$2:$E$17521,Profile!$B$2:$B$17521,$B61,Profile!$C$2:$C$17521,CG$8))*$C$9</f>
        <v>0</v>
      </c>
      <c r="CH61" s="162">
        <f>(SUMIFS(Profile!$E$2:$E$17521,Profile!$B$2:$B$17521,$B61,Profile!$C$2:$C$17521,CH$8))*$C$9</f>
        <v>0</v>
      </c>
      <c r="CI61" s="162">
        <f>(SUMIFS(Profile!$E$2:$E$17521,Profile!$B$2:$B$17521,$B61,Profile!$C$2:$C$17521,CI$8))*$C$9</f>
        <v>0</v>
      </c>
      <c r="CJ61" s="162">
        <f>(SUMIFS(Profile!$E$2:$E$17521,Profile!$B$2:$B$17521,$B61,Profile!$C$2:$C$17521,CJ$8))*$C$9</f>
        <v>0</v>
      </c>
      <c r="CK61" s="162">
        <f>(SUMIFS(Profile!$E$2:$E$17521,Profile!$B$2:$B$17521,$B61,Profile!$C$2:$C$17521,CK$8))*$C$9</f>
        <v>0</v>
      </c>
      <c r="CL61" s="162">
        <f>(SUMIFS(Profile!$E$2:$E$17521,Profile!$B$2:$B$17521,$B61,Profile!$C$2:$C$17521,CL$8))*$C$9</f>
        <v>0</v>
      </c>
      <c r="CM61" s="162">
        <f>(SUMIFS(Profile!$E$2:$E$17521,Profile!$B$2:$B$17521,$B61,Profile!$C$2:$C$17521,CM$8))*$C$9</f>
        <v>0</v>
      </c>
      <c r="CN61" s="162">
        <f>(SUMIFS(Profile!$E$2:$E$17521,Profile!$B$2:$B$17521,$B61,Profile!$C$2:$C$17521,CN$8))*$C$9</f>
        <v>0</v>
      </c>
      <c r="CO61" s="162">
        <f>(SUMIFS(Profile!$E$2:$E$17521,Profile!$B$2:$B$17521,$B61,Profile!$C$2:$C$17521,CO$8))*$C$9</f>
        <v>0</v>
      </c>
      <c r="CP61" s="162">
        <f>(SUMIFS(Profile!$E$2:$E$17521,Profile!$B$2:$B$17521,$B61,Profile!$C$2:$C$17521,CP$8))*$C$9</f>
        <v>0</v>
      </c>
      <c r="CQ61" s="162">
        <f>(SUMIFS(Profile!$E$2:$E$17521,Profile!$B$2:$B$17521,$B61,Profile!$C$2:$C$17521,CQ$8))*$C$9</f>
        <v>0</v>
      </c>
      <c r="CR61" s="162">
        <f>(SUMIFS(Profile!$E$2:$E$17521,Profile!$B$2:$B$17521,$B61,Profile!$C$2:$C$17521,CR$8))*$C$9</f>
        <v>0</v>
      </c>
      <c r="CS61" s="162">
        <f>(SUMIFS(Profile!$E$2:$E$17521,Profile!$B$2:$B$17521,$B61,Profile!$C$2:$C$17521,CS$8))*$C$9</f>
        <v>0</v>
      </c>
      <c r="CT61" s="162">
        <f>(SUMIFS(Profile!$E$2:$E$17521,Profile!$B$2:$B$17521,$B61,Profile!$C$2:$C$17521,CT$8))*$C$9</f>
        <v>0</v>
      </c>
      <c r="CU61" s="162">
        <f>(SUMIFS(Profile!$E$2:$E$17521,Profile!$B$2:$B$17521,$B61,Profile!$C$2:$C$17521,CU$8))*$C$9</f>
        <v>0</v>
      </c>
      <c r="CV61" s="162">
        <f>(SUMIFS(Profile!$E$2:$E$17521,Profile!$B$2:$B$17521,$B61,Profile!$C$2:$C$17521,CV$8))*$C$9</f>
        <v>0</v>
      </c>
      <c r="CW61" s="162">
        <f>(SUMIFS(Profile!$E$2:$E$17521,Profile!$B$2:$B$17521,$B61,Profile!$C$2:$C$17521,CW$8))*$C$9</f>
        <v>0</v>
      </c>
      <c r="CX61" s="162">
        <f t="shared" si="11"/>
        <v>0</v>
      </c>
      <c r="CY61" s="162">
        <f t="shared" ref="CY61:ET61" si="266">MAX(BB61-E61,0)</f>
        <v>0</v>
      </c>
      <c r="CZ61" s="162">
        <f t="shared" si="266"/>
        <v>0</v>
      </c>
      <c r="DA61" s="162">
        <f t="shared" si="266"/>
        <v>0</v>
      </c>
      <c r="DB61" s="162">
        <f t="shared" si="266"/>
        <v>0</v>
      </c>
      <c r="DC61" s="162">
        <f t="shared" si="266"/>
        <v>0</v>
      </c>
      <c r="DD61" s="162">
        <f t="shared" si="266"/>
        <v>0</v>
      </c>
      <c r="DE61" s="162">
        <f t="shared" si="266"/>
        <v>0</v>
      </c>
      <c r="DF61" s="162">
        <f t="shared" si="266"/>
        <v>0</v>
      </c>
      <c r="DG61" s="162">
        <f t="shared" si="266"/>
        <v>0</v>
      </c>
      <c r="DH61" s="162">
        <f t="shared" si="266"/>
        <v>0</v>
      </c>
      <c r="DI61" s="162">
        <f t="shared" si="266"/>
        <v>0</v>
      </c>
      <c r="DJ61" s="162">
        <f t="shared" si="266"/>
        <v>0</v>
      </c>
      <c r="DK61" s="162">
        <f t="shared" si="266"/>
        <v>0</v>
      </c>
      <c r="DL61" s="162">
        <f t="shared" si="266"/>
        <v>0</v>
      </c>
      <c r="DM61" s="162">
        <f t="shared" si="266"/>
        <v>0</v>
      </c>
      <c r="DN61" s="162">
        <f t="shared" si="266"/>
        <v>0</v>
      </c>
      <c r="DO61" s="162">
        <f t="shared" si="266"/>
        <v>0</v>
      </c>
      <c r="DP61" s="162">
        <f t="shared" si="266"/>
        <v>0</v>
      </c>
      <c r="DQ61" s="162">
        <f t="shared" si="266"/>
        <v>0</v>
      </c>
      <c r="DR61" s="162">
        <f t="shared" si="266"/>
        <v>0</v>
      </c>
      <c r="DS61" s="162">
        <f t="shared" si="266"/>
        <v>0</v>
      </c>
      <c r="DT61" s="162">
        <f t="shared" si="266"/>
        <v>0</v>
      </c>
      <c r="DU61" s="162">
        <f t="shared" si="266"/>
        <v>0</v>
      </c>
      <c r="DV61" s="162">
        <f t="shared" si="266"/>
        <v>0</v>
      </c>
      <c r="DW61" s="162">
        <f t="shared" si="266"/>
        <v>0</v>
      </c>
      <c r="DX61" s="162">
        <f t="shared" si="266"/>
        <v>0</v>
      </c>
      <c r="DY61" s="162">
        <f t="shared" si="266"/>
        <v>0</v>
      </c>
      <c r="DZ61" s="162">
        <f t="shared" si="266"/>
        <v>0</v>
      </c>
      <c r="EA61" s="162">
        <f t="shared" si="266"/>
        <v>0</v>
      </c>
      <c r="EB61" s="162">
        <f t="shared" si="266"/>
        <v>0</v>
      </c>
      <c r="EC61" s="162">
        <f t="shared" si="266"/>
        <v>0</v>
      </c>
      <c r="ED61" s="162">
        <f t="shared" si="266"/>
        <v>0</v>
      </c>
      <c r="EE61" s="162">
        <f t="shared" si="266"/>
        <v>0</v>
      </c>
      <c r="EF61" s="162">
        <f t="shared" si="266"/>
        <v>0</v>
      </c>
      <c r="EG61" s="162">
        <f t="shared" si="266"/>
        <v>0</v>
      </c>
      <c r="EH61" s="162">
        <f t="shared" si="266"/>
        <v>0</v>
      </c>
      <c r="EI61" s="162">
        <f t="shared" si="266"/>
        <v>0</v>
      </c>
      <c r="EJ61" s="162">
        <f t="shared" si="266"/>
        <v>0</v>
      </c>
      <c r="EK61" s="162">
        <f t="shared" si="266"/>
        <v>0</v>
      </c>
      <c r="EL61" s="162">
        <f t="shared" si="266"/>
        <v>0</v>
      </c>
      <c r="EM61" s="162">
        <f t="shared" si="266"/>
        <v>0</v>
      </c>
      <c r="EN61" s="162">
        <f t="shared" si="266"/>
        <v>0</v>
      </c>
      <c r="EO61" s="162">
        <f t="shared" si="266"/>
        <v>0</v>
      </c>
      <c r="EP61" s="162">
        <f t="shared" si="266"/>
        <v>0</v>
      </c>
      <c r="EQ61" s="162">
        <f t="shared" si="266"/>
        <v>0</v>
      </c>
      <c r="ER61" s="162">
        <f t="shared" si="266"/>
        <v>0</v>
      </c>
      <c r="ES61" s="162">
        <f t="shared" si="266"/>
        <v>0</v>
      </c>
      <c r="ET61" s="162">
        <f t="shared" si="266"/>
        <v>0</v>
      </c>
      <c r="EU61" s="162">
        <f t="shared" si="13"/>
        <v>0</v>
      </c>
      <c r="EV61" s="162">
        <f t="shared" ref="EV61:GQ61" si="267">BB61-CY61</f>
        <v>0</v>
      </c>
      <c r="EW61" s="162">
        <f t="shared" si="267"/>
        <v>0</v>
      </c>
      <c r="EX61" s="162">
        <f t="shared" si="267"/>
        <v>0</v>
      </c>
      <c r="EY61" s="162">
        <f t="shared" si="267"/>
        <v>0</v>
      </c>
      <c r="EZ61" s="162">
        <f t="shared" si="267"/>
        <v>0</v>
      </c>
      <c r="FA61" s="162">
        <f t="shared" si="267"/>
        <v>0</v>
      </c>
      <c r="FB61" s="162">
        <f t="shared" si="267"/>
        <v>0</v>
      </c>
      <c r="FC61" s="162">
        <f t="shared" si="267"/>
        <v>0</v>
      </c>
      <c r="FD61" s="162">
        <f t="shared" si="267"/>
        <v>0</v>
      </c>
      <c r="FE61" s="162">
        <f t="shared" si="267"/>
        <v>0</v>
      </c>
      <c r="FF61" s="162">
        <f t="shared" si="267"/>
        <v>0</v>
      </c>
      <c r="FG61" s="162">
        <f t="shared" si="267"/>
        <v>0</v>
      </c>
      <c r="FH61" s="162">
        <f t="shared" si="267"/>
        <v>0</v>
      </c>
      <c r="FI61" s="162">
        <f t="shared" si="267"/>
        <v>0</v>
      </c>
      <c r="FJ61" s="162">
        <f t="shared" si="267"/>
        <v>0</v>
      </c>
      <c r="FK61" s="162">
        <f t="shared" si="267"/>
        <v>0</v>
      </c>
      <c r="FL61" s="162">
        <f t="shared" si="267"/>
        <v>0</v>
      </c>
      <c r="FM61" s="162">
        <f t="shared" si="267"/>
        <v>0</v>
      </c>
      <c r="FN61" s="162">
        <f t="shared" si="267"/>
        <v>0</v>
      </c>
      <c r="FO61" s="162">
        <f t="shared" si="267"/>
        <v>0</v>
      </c>
      <c r="FP61" s="162">
        <f t="shared" si="267"/>
        <v>0</v>
      </c>
      <c r="FQ61" s="162">
        <f t="shared" si="267"/>
        <v>0</v>
      </c>
      <c r="FR61" s="162">
        <f t="shared" si="267"/>
        <v>0</v>
      </c>
      <c r="FS61" s="162">
        <f t="shared" si="267"/>
        <v>0</v>
      </c>
      <c r="FT61" s="162">
        <f t="shared" si="267"/>
        <v>0</v>
      </c>
      <c r="FU61" s="162">
        <f t="shared" si="267"/>
        <v>0</v>
      </c>
      <c r="FV61" s="162">
        <f t="shared" si="267"/>
        <v>0</v>
      </c>
      <c r="FW61" s="162">
        <f t="shared" si="267"/>
        <v>0</v>
      </c>
      <c r="FX61" s="162">
        <f t="shared" si="267"/>
        <v>0</v>
      </c>
      <c r="FY61" s="162">
        <f t="shared" si="267"/>
        <v>0</v>
      </c>
      <c r="FZ61" s="162">
        <f t="shared" si="267"/>
        <v>0</v>
      </c>
      <c r="GA61" s="162">
        <f t="shared" si="267"/>
        <v>0</v>
      </c>
      <c r="GB61" s="162">
        <f t="shared" si="267"/>
        <v>0</v>
      </c>
      <c r="GC61" s="162">
        <f t="shared" si="267"/>
        <v>0</v>
      </c>
      <c r="GD61" s="162">
        <f t="shared" si="267"/>
        <v>0</v>
      </c>
      <c r="GE61" s="162">
        <f t="shared" si="267"/>
        <v>0</v>
      </c>
      <c r="GF61" s="162">
        <f t="shared" si="267"/>
        <v>0</v>
      </c>
      <c r="GG61" s="162">
        <f t="shared" si="267"/>
        <v>0</v>
      </c>
      <c r="GH61" s="162">
        <f t="shared" si="267"/>
        <v>0</v>
      </c>
      <c r="GI61" s="162">
        <f t="shared" si="267"/>
        <v>0</v>
      </c>
      <c r="GJ61" s="162">
        <f t="shared" si="267"/>
        <v>0</v>
      </c>
      <c r="GK61" s="162">
        <f t="shared" si="267"/>
        <v>0</v>
      </c>
      <c r="GL61" s="162">
        <f t="shared" si="267"/>
        <v>0</v>
      </c>
      <c r="GM61" s="162">
        <f t="shared" si="267"/>
        <v>0</v>
      </c>
      <c r="GN61" s="162">
        <f t="shared" si="267"/>
        <v>0</v>
      </c>
      <c r="GO61" s="162">
        <f t="shared" si="267"/>
        <v>0</v>
      </c>
      <c r="GP61" s="162">
        <f t="shared" si="267"/>
        <v>0</v>
      </c>
      <c r="GQ61" s="162">
        <f t="shared" si="267"/>
        <v>0</v>
      </c>
      <c r="GR61" s="162">
        <f t="shared" si="15"/>
        <v>0</v>
      </c>
      <c r="GS61" s="162">
        <f t="shared" ref="GS61:IN61" si="268">E61-EV61</f>
        <v>0</v>
      </c>
      <c r="GT61" s="162">
        <f t="shared" si="268"/>
        <v>0</v>
      </c>
      <c r="GU61" s="162">
        <f t="shared" si="268"/>
        <v>0</v>
      </c>
      <c r="GV61" s="162">
        <f t="shared" si="268"/>
        <v>0</v>
      </c>
      <c r="GW61" s="162">
        <f t="shared" si="268"/>
        <v>0</v>
      </c>
      <c r="GX61" s="162">
        <f t="shared" si="268"/>
        <v>0</v>
      </c>
      <c r="GY61" s="162">
        <f t="shared" si="268"/>
        <v>0</v>
      </c>
      <c r="GZ61" s="162">
        <f t="shared" si="268"/>
        <v>0</v>
      </c>
      <c r="HA61" s="162">
        <f t="shared" si="268"/>
        <v>0</v>
      </c>
      <c r="HB61" s="162">
        <f t="shared" si="268"/>
        <v>0</v>
      </c>
      <c r="HC61" s="162">
        <f t="shared" si="268"/>
        <v>0</v>
      </c>
      <c r="HD61" s="162">
        <f t="shared" si="268"/>
        <v>0</v>
      </c>
      <c r="HE61" s="162">
        <f t="shared" si="268"/>
        <v>0</v>
      </c>
      <c r="HF61" s="162">
        <f t="shared" si="268"/>
        <v>0</v>
      </c>
      <c r="HG61" s="162">
        <f t="shared" si="268"/>
        <v>0</v>
      </c>
      <c r="HH61" s="162">
        <f t="shared" si="268"/>
        <v>0</v>
      </c>
      <c r="HI61" s="162">
        <f t="shared" si="268"/>
        <v>0</v>
      </c>
      <c r="HJ61" s="162">
        <f t="shared" si="268"/>
        <v>0</v>
      </c>
      <c r="HK61" s="162">
        <f t="shared" si="268"/>
        <v>0</v>
      </c>
      <c r="HL61" s="162">
        <f t="shared" si="268"/>
        <v>0</v>
      </c>
      <c r="HM61" s="162">
        <f t="shared" si="268"/>
        <v>0</v>
      </c>
      <c r="HN61" s="162">
        <f t="shared" si="268"/>
        <v>0</v>
      </c>
      <c r="HO61" s="162">
        <f t="shared" si="268"/>
        <v>0</v>
      </c>
      <c r="HP61" s="162">
        <f t="shared" si="268"/>
        <v>0</v>
      </c>
      <c r="HQ61" s="162">
        <f t="shared" si="268"/>
        <v>0</v>
      </c>
      <c r="HR61" s="162">
        <f t="shared" si="268"/>
        <v>0</v>
      </c>
      <c r="HS61" s="162">
        <f t="shared" si="268"/>
        <v>0</v>
      </c>
      <c r="HT61" s="162">
        <f t="shared" si="268"/>
        <v>0</v>
      </c>
      <c r="HU61" s="162">
        <f t="shared" si="268"/>
        <v>0</v>
      </c>
      <c r="HV61" s="162">
        <f t="shared" si="268"/>
        <v>0</v>
      </c>
      <c r="HW61" s="162">
        <f t="shared" si="268"/>
        <v>0</v>
      </c>
      <c r="HX61" s="162">
        <f t="shared" si="268"/>
        <v>0</v>
      </c>
      <c r="HY61" s="162">
        <f t="shared" si="268"/>
        <v>0</v>
      </c>
      <c r="HZ61" s="162">
        <f t="shared" si="268"/>
        <v>0</v>
      </c>
      <c r="IA61" s="162">
        <f t="shared" si="268"/>
        <v>0</v>
      </c>
      <c r="IB61" s="162">
        <f t="shared" si="268"/>
        <v>0</v>
      </c>
      <c r="IC61" s="162">
        <f t="shared" si="268"/>
        <v>0</v>
      </c>
      <c r="ID61" s="162">
        <f t="shared" si="268"/>
        <v>0</v>
      </c>
      <c r="IE61" s="162">
        <f t="shared" si="268"/>
        <v>0</v>
      </c>
      <c r="IF61" s="162">
        <f t="shared" si="268"/>
        <v>0</v>
      </c>
      <c r="IG61" s="162">
        <f t="shared" si="268"/>
        <v>0</v>
      </c>
      <c r="IH61" s="162">
        <f t="shared" si="268"/>
        <v>0</v>
      </c>
      <c r="II61" s="162">
        <f t="shared" si="268"/>
        <v>0</v>
      </c>
      <c r="IJ61" s="162">
        <f t="shared" si="268"/>
        <v>0</v>
      </c>
      <c r="IK61" s="162">
        <f t="shared" si="268"/>
        <v>0</v>
      </c>
      <c r="IL61" s="162">
        <f t="shared" si="268"/>
        <v>0</v>
      </c>
      <c r="IM61" s="162">
        <f t="shared" si="268"/>
        <v>0</v>
      </c>
      <c r="IN61" s="162">
        <f t="shared" si="268"/>
        <v>0</v>
      </c>
      <c r="IO61" s="162">
        <f t="shared" si="17"/>
        <v>0</v>
      </c>
      <c r="IP61" s="162">
        <f t="shared" si="23"/>
        <v>0</v>
      </c>
      <c r="IQ61" s="162">
        <f t="shared" ref="IQ61:KK61" si="269">MAX((MIN(CZ61+IP61,$IO$7))-GT61,0)</f>
        <v>0</v>
      </c>
      <c r="IR61" s="162">
        <f t="shared" si="269"/>
        <v>0</v>
      </c>
      <c r="IS61" s="162">
        <f t="shared" si="269"/>
        <v>0</v>
      </c>
      <c r="IT61" s="162">
        <f t="shared" si="269"/>
        <v>0</v>
      </c>
      <c r="IU61" s="162">
        <f t="shared" si="269"/>
        <v>0</v>
      </c>
      <c r="IV61" s="162">
        <f t="shared" si="269"/>
        <v>0</v>
      </c>
      <c r="IW61" s="162">
        <f t="shared" si="269"/>
        <v>0</v>
      </c>
      <c r="IX61" s="162">
        <f t="shared" si="269"/>
        <v>0</v>
      </c>
      <c r="IY61" s="162">
        <f t="shared" si="269"/>
        <v>0</v>
      </c>
      <c r="IZ61" s="162">
        <f t="shared" si="269"/>
        <v>0</v>
      </c>
      <c r="JA61" s="162">
        <f t="shared" si="269"/>
        <v>0</v>
      </c>
      <c r="JB61" s="162">
        <f t="shared" si="269"/>
        <v>0</v>
      </c>
      <c r="JC61" s="162">
        <f t="shared" si="269"/>
        <v>0</v>
      </c>
      <c r="JD61" s="162">
        <f t="shared" si="269"/>
        <v>0</v>
      </c>
      <c r="JE61" s="162">
        <f t="shared" si="269"/>
        <v>0</v>
      </c>
      <c r="JF61" s="162">
        <f t="shared" si="269"/>
        <v>0</v>
      </c>
      <c r="JG61" s="162">
        <f t="shared" si="269"/>
        <v>0</v>
      </c>
      <c r="JH61" s="162">
        <f t="shared" si="269"/>
        <v>0</v>
      </c>
      <c r="JI61" s="162">
        <f t="shared" si="269"/>
        <v>0</v>
      </c>
      <c r="JJ61" s="162">
        <f t="shared" si="269"/>
        <v>0</v>
      </c>
      <c r="JK61" s="162">
        <f t="shared" si="269"/>
        <v>0</v>
      </c>
      <c r="JL61" s="162">
        <f t="shared" si="269"/>
        <v>0</v>
      </c>
      <c r="JM61" s="162">
        <f t="shared" si="269"/>
        <v>0</v>
      </c>
      <c r="JN61" s="162">
        <f t="shared" si="269"/>
        <v>0</v>
      </c>
      <c r="JO61" s="162">
        <f t="shared" si="269"/>
        <v>0</v>
      </c>
      <c r="JP61" s="162">
        <f t="shared" si="269"/>
        <v>0</v>
      </c>
      <c r="JQ61" s="162">
        <f t="shared" si="269"/>
        <v>0</v>
      </c>
      <c r="JR61" s="162">
        <f t="shared" si="269"/>
        <v>0</v>
      </c>
      <c r="JS61" s="162">
        <f t="shared" si="269"/>
        <v>0</v>
      </c>
      <c r="JT61" s="162">
        <f t="shared" si="269"/>
        <v>0</v>
      </c>
      <c r="JU61" s="162">
        <f t="shared" si="269"/>
        <v>0</v>
      </c>
      <c r="JV61" s="162">
        <f t="shared" si="269"/>
        <v>0</v>
      </c>
      <c r="JW61" s="162">
        <f t="shared" si="269"/>
        <v>0</v>
      </c>
      <c r="JX61" s="162">
        <f t="shared" si="269"/>
        <v>0</v>
      </c>
      <c r="JY61" s="162">
        <f t="shared" si="269"/>
        <v>0</v>
      </c>
      <c r="JZ61" s="162">
        <f t="shared" si="269"/>
        <v>0</v>
      </c>
      <c r="KA61" s="162">
        <f t="shared" si="269"/>
        <v>0</v>
      </c>
      <c r="KB61" s="162">
        <f t="shared" si="269"/>
        <v>0</v>
      </c>
      <c r="KC61" s="162">
        <f t="shared" si="269"/>
        <v>0</v>
      </c>
      <c r="KD61" s="162">
        <f t="shared" si="269"/>
        <v>0</v>
      </c>
      <c r="KE61" s="162">
        <f t="shared" si="269"/>
        <v>0</v>
      </c>
      <c r="KF61" s="162">
        <f t="shared" si="269"/>
        <v>0</v>
      </c>
      <c r="KG61" s="162">
        <f t="shared" si="269"/>
        <v>0</v>
      </c>
      <c r="KH61" s="162">
        <f t="shared" si="269"/>
        <v>0</v>
      </c>
      <c r="KI61" s="162">
        <f t="shared" si="269"/>
        <v>0</v>
      </c>
      <c r="KJ61" s="162">
        <f t="shared" si="269"/>
        <v>0</v>
      </c>
      <c r="KK61" s="162">
        <f t="shared" si="269"/>
        <v>0</v>
      </c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</row>
    <row r="62" ht="14.25" customHeight="1" spans="1:326" x14ac:dyDescent="0.25">
      <c r="A62" s="1">
        <v>2</v>
      </c>
      <c r="B62" s="1">
        <f t="shared" ref="B62:C62" si="270">B61+1</f>
        <v>52</v>
      </c>
      <c r="C62" s="232">
        <f t="shared" si="270"/>
        <v>43517</v>
      </c>
      <c r="D62" s="162">
        <f t="shared" si="9"/>
        <v>0</v>
      </c>
      <c r="E62" s="162">
        <f>(SUMIFS(Profile!$F$2:$F$17521,Profile!$B$2:$B$17521,$B62,Profile!$C$2:$C$17521,E$8))*$C$6</f>
        <v>0</v>
      </c>
      <c r="F62" s="162">
        <f>(SUMIFS(Profile!$F$2:$F$17521,Profile!$B$2:$B$17521,$B62,Profile!$C$2:$C$17521,F$8))*$C$6</f>
        <v>0</v>
      </c>
      <c r="G62" s="162">
        <f>(SUMIFS(Profile!$F$2:$F$17521,Profile!$B$2:$B$17521,$B62,Profile!$C$2:$C$17521,G$8))*$C$6</f>
        <v>0</v>
      </c>
      <c r="H62" s="162">
        <f>(SUMIFS(Profile!$F$2:$F$17521,Profile!$B$2:$B$17521,$B62,Profile!$C$2:$C$17521,H$8))*$C$6</f>
        <v>0</v>
      </c>
      <c r="I62" s="162">
        <f>(SUMIFS(Profile!$F$2:$F$17521,Profile!$B$2:$B$17521,$B62,Profile!$C$2:$C$17521,I$8))*$C$6</f>
        <v>0</v>
      </c>
      <c r="J62" s="162">
        <f>(SUMIFS(Profile!$F$2:$F$17521,Profile!$B$2:$B$17521,$B62,Profile!$C$2:$C$17521,J$8))*$C$6</f>
        <v>0</v>
      </c>
      <c r="K62" s="162">
        <f>(SUMIFS(Profile!$F$2:$F$17521,Profile!$B$2:$B$17521,$B62,Profile!$C$2:$C$17521,K$8))*$C$6</f>
        <v>0</v>
      </c>
      <c r="L62" s="162">
        <f>(SUMIFS(Profile!$F$2:$F$17521,Profile!$B$2:$B$17521,$B62,Profile!$C$2:$C$17521,L$8))*$C$6</f>
        <v>0</v>
      </c>
      <c r="M62" s="162">
        <f>(SUMIFS(Profile!$F$2:$F$17521,Profile!$B$2:$B$17521,$B62,Profile!$C$2:$C$17521,M$8))*$C$6</f>
        <v>0</v>
      </c>
      <c r="N62" s="162">
        <f>(SUMIFS(Profile!$F$2:$F$17521,Profile!$B$2:$B$17521,$B62,Profile!$C$2:$C$17521,N$8))*$C$6</f>
        <v>0</v>
      </c>
      <c r="O62" s="162">
        <f>(SUMIFS(Profile!$F$2:$F$17521,Profile!$B$2:$B$17521,$B62,Profile!$C$2:$C$17521,O$8))*$C$6</f>
        <v>0</v>
      </c>
      <c r="P62" s="162">
        <f>(SUMIFS(Profile!$F$2:$F$17521,Profile!$B$2:$B$17521,$B62,Profile!$C$2:$C$17521,P$8))*$C$6</f>
        <v>0</v>
      </c>
      <c r="Q62" s="162">
        <f>(SUMIFS(Profile!$F$2:$F$17521,Profile!$B$2:$B$17521,$B62,Profile!$C$2:$C$17521,Q$8))*$C$6</f>
        <v>0</v>
      </c>
      <c r="R62" s="162">
        <f>(SUMIFS(Profile!$F$2:$F$17521,Profile!$B$2:$B$17521,$B62,Profile!$C$2:$C$17521,R$8))*$C$6</f>
        <v>0</v>
      </c>
      <c r="S62" s="162">
        <f>(SUMIFS(Profile!$F$2:$F$17521,Profile!$B$2:$B$17521,$B62,Profile!$C$2:$C$17521,S$8))*$C$6</f>
        <v>0</v>
      </c>
      <c r="T62" s="162">
        <f>(SUMIFS(Profile!$F$2:$F$17521,Profile!$B$2:$B$17521,$B62,Profile!$C$2:$C$17521,T$8))*$C$6</f>
        <v>0</v>
      </c>
      <c r="U62" s="162">
        <f>(SUMIFS(Profile!$F$2:$F$17521,Profile!$B$2:$B$17521,$B62,Profile!$C$2:$C$17521,U$8))*$C$6</f>
        <v>0</v>
      </c>
      <c r="V62" s="162">
        <f>(SUMIFS(Profile!$F$2:$F$17521,Profile!$B$2:$B$17521,$B62,Profile!$C$2:$C$17521,V$8))*$C$6</f>
        <v>0</v>
      </c>
      <c r="W62" s="162">
        <f>(SUMIFS(Profile!$F$2:$F$17521,Profile!$B$2:$B$17521,$B62,Profile!$C$2:$C$17521,W$8))*$C$6</f>
        <v>0</v>
      </c>
      <c r="X62" s="162">
        <f>(SUMIFS(Profile!$F$2:$F$17521,Profile!$B$2:$B$17521,$B62,Profile!$C$2:$C$17521,X$8))*$C$6</f>
        <v>0</v>
      </c>
      <c r="Y62" s="162">
        <f>(SUMIFS(Profile!$F$2:$F$17521,Profile!$B$2:$B$17521,$B62,Profile!$C$2:$C$17521,Y$8))*$C$6</f>
        <v>0</v>
      </c>
      <c r="Z62" s="162">
        <f>(SUMIFS(Profile!$F$2:$F$17521,Profile!$B$2:$B$17521,$B62,Profile!$C$2:$C$17521,Z$8))*$C$6</f>
        <v>0</v>
      </c>
      <c r="AA62" s="162">
        <f>(SUMIFS(Profile!$F$2:$F$17521,Profile!$B$2:$B$17521,$B62,Profile!$C$2:$C$17521,AA$8))*$C$6</f>
        <v>0</v>
      </c>
      <c r="AB62" s="162">
        <f>(SUMIFS(Profile!$F$2:$F$17521,Profile!$B$2:$B$17521,$B62,Profile!$C$2:$C$17521,AB$8))*$C$6</f>
        <v>0</v>
      </c>
      <c r="AC62" s="162">
        <f>(SUMIFS(Profile!$F$2:$F$17521,Profile!$B$2:$B$17521,$B62,Profile!$C$2:$C$17521,AC$8))*$C$6</f>
        <v>0</v>
      </c>
      <c r="AD62" s="162">
        <f>(SUMIFS(Profile!$F$2:$F$17521,Profile!$B$2:$B$17521,$B62,Profile!$C$2:$C$17521,AD$8))*$C$6</f>
        <v>0</v>
      </c>
      <c r="AE62" s="162">
        <f>(SUMIFS(Profile!$F$2:$F$17521,Profile!$B$2:$B$17521,$B62,Profile!$C$2:$C$17521,AE$8))*$C$6</f>
        <v>0</v>
      </c>
      <c r="AF62" s="162">
        <f>(SUMIFS(Profile!$F$2:$F$17521,Profile!$B$2:$B$17521,$B62,Profile!$C$2:$C$17521,AF$8))*$C$6</f>
        <v>0</v>
      </c>
      <c r="AG62" s="162">
        <f>(SUMIFS(Profile!$F$2:$F$17521,Profile!$B$2:$B$17521,$B62,Profile!$C$2:$C$17521,AG$8))*$C$6</f>
        <v>0</v>
      </c>
      <c r="AH62" s="162">
        <f>(SUMIFS(Profile!$F$2:$F$17521,Profile!$B$2:$B$17521,$B62,Profile!$C$2:$C$17521,AH$8))*$C$6</f>
        <v>0</v>
      </c>
      <c r="AI62" s="162">
        <f>(SUMIFS(Profile!$F$2:$F$17521,Profile!$B$2:$B$17521,$B62,Profile!$C$2:$C$17521,AI$8))*$C$6</f>
        <v>0</v>
      </c>
      <c r="AJ62" s="162">
        <f>(SUMIFS(Profile!$F$2:$F$17521,Profile!$B$2:$B$17521,$B62,Profile!$C$2:$C$17521,AJ$8))*$C$6</f>
        <v>0</v>
      </c>
      <c r="AK62" s="162">
        <f>(SUMIFS(Profile!$F$2:$F$17521,Profile!$B$2:$B$17521,$B62,Profile!$C$2:$C$17521,AK$8))*$C$6</f>
        <v>0</v>
      </c>
      <c r="AL62" s="162">
        <f>(SUMIFS(Profile!$F$2:$F$17521,Profile!$B$2:$B$17521,$B62,Profile!$C$2:$C$17521,AL$8))*$C$6</f>
        <v>0</v>
      </c>
      <c r="AM62" s="162">
        <f>(SUMIFS(Profile!$F$2:$F$17521,Profile!$B$2:$B$17521,$B62,Profile!$C$2:$C$17521,AM$8))*$C$6</f>
        <v>0</v>
      </c>
      <c r="AN62" s="162">
        <f>(SUMIFS(Profile!$F$2:$F$17521,Profile!$B$2:$B$17521,$B62,Profile!$C$2:$C$17521,AN$8))*$C$6</f>
        <v>0</v>
      </c>
      <c r="AO62" s="162">
        <f>(SUMIFS(Profile!$F$2:$F$17521,Profile!$B$2:$B$17521,$B62,Profile!$C$2:$C$17521,AO$8))*$C$6</f>
        <v>0</v>
      </c>
      <c r="AP62" s="162">
        <f>(SUMIFS(Profile!$F$2:$F$17521,Profile!$B$2:$B$17521,$B62,Profile!$C$2:$C$17521,AP$8))*$C$6</f>
        <v>0</v>
      </c>
      <c r="AQ62" s="162">
        <f>(SUMIFS(Profile!$F$2:$F$17521,Profile!$B$2:$B$17521,$B62,Profile!$C$2:$C$17521,AQ$8))*$C$6</f>
        <v>0</v>
      </c>
      <c r="AR62" s="162">
        <f>(SUMIFS(Profile!$F$2:$F$17521,Profile!$B$2:$B$17521,$B62,Profile!$C$2:$C$17521,AR$8))*$C$6</f>
        <v>0</v>
      </c>
      <c r="AS62" s="162">
        <f>(SUMIFS(Profile!$F$2:$F$17521,Profile!$B$2:$B$17521,$B62,Profile!$C$2:$C$17521,AS$8))*$C$6</f>
        <v>0</v>
      </c>
      <c r="AT62" s="162">
        <f>(SUMIFS(Profile!$F$2:$F$17521,Profile!$B$2:$B$17521,$B62,Profile!$C$2:$C$17521,AT$8))*$C$6</f>
        <v>0</v>
      </c>
      <c r="AU62" s="162">
        <f>(SUMIFS(Profile!$F$2:$F$17521,Profile!$B$2:$B$17521,$B62,Profile!$C$2:$C$17521,AU$8))*$C$6</f>
        <v>0</v>
      </c>
      <c r="AV62" s="162">
        <f>(SUMIFS(Profile!$F$2:$F$17521,Profile!$B$2:$B$17521,$B62,Profile!$C$2:$C$17521,AV$8))*$C$6</f>
        <v>0</v>
      </c>
      <c r="AW62" s="162">
        <f>(SUMIFS(Profile!$F$2:$F$17521,Profile!$B$2:$B$17521,$B62,Profile!$C$2:$C$17521,AW$8))*$C$6</f>
        <v>0</v>
      </c>
      <c r="AX62" s="162">
        <f>(SUMIFS(Profile!$F$2:$F$17521,Profile!$B$2:$B$17521,$B62,Profile!$C$2:$C$17521,AX$8))*$C$6</f>
        <v>0</v>
      </c>
      <c r="AY62" s="162">
        <f>(SUMIFS(Profile!$F$2:$F$17521,Profile!$B$2:$B$17521,$B62,Profile!$C$2:$C$17521,AY$8))*$C$6</f>
        <v>0</v>
      </c>
      <c r="AZ62" s="162">
        <f>(SUMIFS(Profile!$F$2:$F$17521,Profile!$B$2:$B$17521,$B62,Profile!$C$2:$C$17521,AZ$8))*$C$6</f>
        <v>0</v>
      </c>
      <c r="BA62" s="162">
        <f t="shared" si="10"/>
        <v>0</v>
      </c>
      <c r="BB62" s="162">
        <f>(SUMIFS(Profile!$E$2:$E$17521,Profile!$B$2:$B$17521,$B62,Profile!$C$2:$C$17521,BB$8))*$C$9</f>
        <v>0</v>
      </c>
      <c r="BC62" s="162">
        <f>(SUMIFS(Profile!$E$2:$E$17521,Profile!$B$2:$B$17521,$B62,Profile!$C$2:$C$17521,BC$8))*$C$9</f>
        <v>0</v>
      </c>
      <c r="BD62" s="162">
        <f>(SUMIFS(Profile!$E$2:$E$17521,Profile!$B$2:$B$17521,$B62,Profile!$C$2:$C$17521,BD$8))*$C$9</f>
        <v>0</v>
      </c>
      <c r="BE62" s="162">
        <f>(SUMIFS(Profile!$E$2:$E$17521,Profile!$B$2:$B$17521,$B62,Profile!$C$2:$C$17521,BE$8))*$C$9</f>
        <v>0</v>
      </c>
      <c r="BF62" s="162">
        <f>(SUMIFS(Profile!$E$2:$E$17521,Profile!$B$2:$B$17521,$B62,Profile!$C$2:$C$17521,BF$8))*$C$9</f>
        <v>0</v>
      </c>
      <c r="BG62" s="162">
        <f>(SUMIFS(Profile!$E$2:$E$17521,Profile!$B$2:$B$17521,$B62,Profile!$C$2:$C$17521,BG$8))*$C$9</f>
        <v>0</v>
      </c>
      <c r="BH62" s="162">
        <f>(SUMIFS(Profile!$E$2:$E$17521,Profile!$B$2:$B$17521,$B62,Profile!$C$2:$C$17521,BH$8))*$C$9</f>
        <v>0</v>
      </c>
      <c r="BI62" s="162">
        <f>(SUMIFS(Profile!$E$2:$E$17521,Profile!$B$2:$B$17521,$B62,Profile!$C$2:$C$17521,BI$8))*$C$9</f>
        <v>0</v>
      </c>
      <c r="BJ62" s="162">
        <f>(SUMIFS(Profile!$E$2:$E$17521,Profile!$B$2:$B$17521,$B62,Profile!$C$2:$C$17521,BJ$8))*$C$9</f>
        <v>0</v>
      </c>
      <c r="BK62" s="162">
        <f>(SUMIFS(Profile!$E$2:$E$17521,Profile!$B$2:$B$17521,$B62,Profile!$C$2:$C$17521,BK$8))*$C$9</f>
        <v>0</v>
      </c>
      <c r="BL62" s="162">
        <f>(SUMIFS(Profile!$E$2:$E$17521,Profile!$B$2:$B$17521,$B62,Profile!$C$2:$C$17521,BL$8))*$C$9</f>
        <v>0</v>
      </c>
      <c r="BM62" s="162">
        <f>(SUMIFS(Profile!$E$2:$E$17521,Profile!$B$2:$B$17521,$B62,Profile!$C$2:$C$17521,BM$8))*$C$9</f>
        <v>0</v>
      </c>
      <c r="BN62" s="162">
        <f>(SUMIFS(Profile!$E$2:$E$17521,Profile!$B$2:$B$17521,$B62,Profile!$C$2:$C$17521,BN$8))*$C$9</f>
        <v>0</v>
      </c>
      <c r="BO62" s="162">
        <f>(SUMIFS(Profile!$E$2:$E$17521,Profile!$B$2:$B$17521,$B62,Profile!$C$2:$C$17521,BO$8))*$C$9</f>
        <v>0</v>
      </c>
      <c r="BP62" s="162">
        <f>(SUMIFS(Profile!$E$2:$E$17521,Profile!$B$2:$B$17521,$B62,Profile!$C$2:$C$17521,BP$8))*$C$9</f>
        <v>0</v>
      </c>
      <c r="BQ62" s="162">
        <f>(SUMIFS(Profile!$E$2:$E$17521,Profile!$B$2:$B$17521,$B62,Profile!$C$2:$C$17521,BQ$8))*$C$9</f>
        <v>0</v>
      </c>
      <c r="BR62" s="162">
        <f>(SUMIFS(Profile!$E$2:$E$17521,Profile!$B$2:$B$17521,$B62,Profile!$C$2:$C$17521,BR$8))*$C$9</f>
        <v>0</v>
      </c>
      <c r="BS62" s="162">
        <f>(SUMIFS(Profile!$E$2:$E$17521,Profile!$B$2:$B$17521,$B62,Profile!$C$2:$C$17521,BS$8))*$C$9</f>
        <v>0</v>
      </c>
      <c r="BT62" s="162">
        <f>(SUMIFS(Profile!$E$2:$E$17521,Profile!$B$2:$B$17521,$B62,Profile!$C$2:$C$17521,BT$8))*$C$9</f>
        <v>0</v>
      </c>
      <c r="BU62" s="162">
        <f>(SUMIFS(Profile!$E$2:$E$17521,Profile!$B$2:$B$17521,$B62,Profile!$C$2:$C$17521,BU$8))*$C$9</f>
        <v>0</v>
      </c>
      <c r="BV62" s="162">
        <f>(SUMIFS(Profile!$E$2:$E$17521,Profile!$B$2:$B$17521,$B62,Profile!$C$2:$C$17521,BV$8))*$C$9</f>
        <v>0</v>
      </c>
      <c r="BW62" s="162">
        <f>(SUMIFS(Profile!$E$2:$E$17521,Profile!$B$2:$B$17521,$B62,Profile!$C$2:$C$17521,BW$8))*$C$9</f>
        <v>0</v>
      </c>
      <c r="BX62" s="162">
        <f>(SUMIFS(Profile!$E$2:$E$17521,Profile!$B$2:$B$17521,$B62,Profile!$C$2:$C$17521,BX$8))*$C$9</f>
        <v>0</v>
      </c>
      <c r="BY62" s="162">
        <f>(SUMIFS(Profile!$E$2:$E$17521,Profile!$B$2:$B$17521,$B62,Profile!$C$2:$C$17521,BY$8))*$C$9</f>
        <v>0</v>
      </c>
      <c r="BZ62" s="162">
        <f>(SUMIFS(Profile!$E$2:$E$17521,Profile!$B$2:$B$17521,$B62,Profile!$C$2:$C$17521,BZ$8))*$C$9</f>
        <v>0</v>
      </c>
      <c r="CA62" s="162">
        <f>(SUMIFS(Profile!$E$2:$E$17521,Profile!$B$2:$B$17521,$B62,Profile!$C$2:$C$17521,CA$8))*$C$9</f>
        <v>0</v>
      </c>
      <c r="CB62" s="162">
        <f>(SUMIFS(Profile!$E$2:$E$17521,Profile!$B$2:$B$17521,$B62,Profile!$C$2:$C$17521,CB$8))*$C$9</f>
        <v>0</v>
      </c>
      <c r="CC62" s="162">
        <f>(SUMIFS(Profile!$E$2:$E$17521,Profile!$B$2:$B$17521,$B62,Profile!$C$2:$C$17521,CC$8))*$C$9</f>
        <v>0</v>
      </c>
      <c r="CD62" s="162">
        <f>(SUMIFS(Profile!$E$2:$E$17521,Profile!$B$2:$B$17521,$B62,Profile!$C$2:$C$17521,CD$8))*$C$9</f>
        <v>0</v>
      </c>
      <c r="CE62" s="162">
        <f>(SUMIFS(Profile!$E$2:$E$17521,Profile!$B$2:$B$17521,$B62,Profile!$C$2:$C$17521,CE$8))*$C$9</f>
        <v>0</v>
      </c>
      <c r="CF62" s="162">
        <f>(SUMIFS(Profile!$E$2:$E$17521,Profile!$B$2:$B$17521,$B62,Profile!$C$2:$C$17521,CF$8))*$C$9</f>
        <v>0</v>
      </c>
      <c r="CG62" s="162">
        <f>(SUMIFS(Profile!$E$2:$E$17521,Profile!$B$2:$B$17521,$B62,Profile!$C$2:$C$17521,CG$8))*$C$9</f>
        <v>0</v>
      </c>
      <c r="CH62" s="162">
        <f>(SUMIFS(Profile!$E$2:$E$17521,Profile!$B$2:$B$17521,$B62,Profile!$C$2:$C$17521,CH$8))*$C$9</f>
        <v>0</v>
      </c>
      <c r="CI62" s="162">
        <f>(SUMIFS(Profile!$E$2:$E$17521,Profile!$B$2:$B$17521,$B62,Profile!$C$2:$C$17521,CI$8))*$C$9</f>
        <v>0</v>
      </c>
      <c r="CJ62" s="162">
        <f>(SUMIFS(Profile!$E$2:$E$17521,Profile!$B$2:$B$17521,$B62,Profile!$C$2:$C$17521,CJ$8))*$C$9</f>
        <v>0</v>
      </c>
      <c r="CK62" s="162">
        <f>(SUMIFS(Profile!$E$2:$E$17521,Profile!$B$2:$B$17521,$B62,Profile!$C$2:$C$17521,CK$8))*$C$9</f>
        <v>0</v>
      </c>
      <c r="CL62" s="162">
        <f>(SUMIFS(Profile!$E$2:$E$17521,Profile!$B$2:$B$17521,$B62,Profile!$C$2:$C$17521,CL$8))*$C$9</f>
        <v>0</v>
      </c>
      <c r="CM62" s="162">
        <f>(SUMIFS(Profile!$E$2:$E$17521,Profile!$B$2:$B$17521,$B62,Profile!$C$2:$C$17521,CM$8))*$C$9</f>
        <v>0</v>
      </c>
      <c r="CN62" s="162">
        <f>(SUMIFS(Profile!$E$2:$E$17521,Profile!$B$2:$B$17521,$B62,Profile!$C$2:$C$17521,CN$8))*$C$9</f>
        <v>0</v>
      </c>
      <c r="CO62" s="162">
        <f>(SUMIFS(Profile!$E$2:$E$17521,Profile!$B$2:$B$17521,$B62,Profile!$C$2:$C$17521,CO$8))*$C$9</f>
        <v>0</v>
      </c>
      <c r="CP62" s="162">
        <f>(SUMIFS(Profile!$E$2:$E$17521,Profile!$B$2:$B$17521,$B62,Profile!$C$2:$C$17521,CP$8))*$C$9</f>
        <v>0</v>
      </c>
      <c r="CQ62" s="162">
        <f>(SUMIFS(Profile!$E$2:$E$17521,Profile!$B$2:$B$17521,$B62,Profile!$C$2:$C$17521,CQ$8))*$C$9</f>
        <v>0</v>
      </c>
      <c r="CR62" s="162">
        <f>(SUMIFS(Profile!$E$2:$E$17521,Profile!$B$2:$B$17521,$B62,Profile!$C$2:$C$17521,CR$8))*$C$9</f>
        <v>0</v>
      </c>
      <c r="CS62" s="162">
        <f>(SUMIFS(Profile!$E$2:$E$17521,Profile!$B$2:$B$17521,$B62,Profile!$C$2:$C$17521,CS$8))*$C$9</f>
        <v>0</v>
      </c>
      <c r="CT62" s="162">
        <f>(SUMIFS(Profile!$E$2:$E$17521,Profile!$B$2:$B$17521,$B62,Profile!$C$2:$C$17521,CT$8))*$C$9</f>
        <v>0</v>
      </c>
      <c r="CU62" s="162">
        <f>(SUMIFS(Profile!$E$2:$E$17521,Profile!$B$2:$B$17521,$B62,Profile!$C$2:$C$17521,CU$8))*$C$9</f>
        <v>0</v>
      </c>
      <c r="CV62" s="162">
        <f>(SUMIFS(Profile!$E$2:$E$17521,Profile!$B$2:$B$17521,$B62,Profile!$C$2:$C$17521,CV$8))*$C$9</f>
        <v>0</v>
      </c>
      <c r="CW62" s="162">
        <f>(SUMIFS(Profile!$E$2:$E$17521,Profile!$B$2:$B$17521,$B62,Profile!$C$2:$C$17521,CW$8))*$C$9</f>
        <v>0</v>
      </c>
      <c r="CX62" s="162">
        <f t="shared" si="11"/>
        <v>0</v>
      </c>
      <c r="CY62" s="162">
        <f t="shared" ref="CY62:ET62" si="271">MAX(BB62-E62,0)</f>
        <v>0</v>
      </c>
      <c r="CZ62" s="162">
        <f t="shared" si="271"/>
        <v>0</v>
      </c>
      <c r="DA62" s="162">
        <f t="shared" si="271"/>
        <v>0</v>
      </c>
      <c r="DB62" s="162">
        <f t="shared" si="271"/>
        <v>0</v>
      </c>
      <c r="DC62" s="162">
        <f t="shared" si="271"/>
        <v>0</v>
      </c>
      <c r="DD62" s="162">
        <f t="shared" si="271"/>
        <v>0</v>
      </c>
      <c r="DE62" s="162">
        <f t="shared" si="271"/>
        <v>0</v>
      </c>
      <c r="DF62" s="162">
        <f t="shared" si="271"/>
        <v>0</v>
      </c>
      <c r="DG62" s="162">
        <f t="shared" si="271"/>
        <v>0</v>
      </c>
      <c r="DH62" s="162">
        <f t="shared" si="271"/>
        <v>0</v>
      </c>
      <c r="DI62" s="162">
        <f t="shared" si="271"/>
        <v>0</v>
      </c>
      <c r="DJ62" s="162">
        <f t="shared" si="271"/>
        <v>0</v>
      </c>
      <c r="DK62" s="162">
        <f t="shared" si="271"/>
        <v>0</v>
      </c>
      <c r="DL62" s="162">
        <f t="shared" si="271"/>
        <v>0</v>
      </c>
      <c r="DM62" s="162">
        <f t="shared" si="271"/>
        <v>0</v>
      </c>
      <c r="DN62" s="162">
        <f t="shared" si="271"/>
        <v>0</v>
      </c>
      <c r="DO62" s="162">
        <f t="shared" si="271"/>
        <v>0</v>
      </c>
      <c r="DP62" s="162">
        <f t="shared" si="271"/>
        <v>0</v>
      </c>
      <c r="DQ62" s="162">
        <f t="shared" si="271"/>
        <v>0</v>
      </c>
      <c r="DR62" s="162">
        <f t="shared" si="271"/>
        <v>0</v>
      </c>
      <c r="DS62" s="162">
        <f t="shared" si="271"/>
        <v>0</v>
      </c>
      <c r="DT62" s="162">
        <f t="shared" si="271"/>
        <v>0</v>
      </c>
      <c r="DU62" s="162">
        <f t="shared" si="271"/>
        <v>0</v>
      </c>
      <c r="DV62" s="162">
        <f t="shared" si="271"/>
        <v>0</v>
      </c>
      <c r="DW62" s="162">
        <f t="shared" si="271"/>
        <v>0</v>
      </c>
      <c r="DX62" s="162">
        <f t="shared" si="271"/>
        <v>0</v>
      </c>
      <c r="DY62" s="162">
        <f t="shared" si="271"/>
        <v>0</v>
      </c>
      <c r="DZ62" s="162">
        <f t="shared" si="271"/>
        <v>0</v>
      </c>
      <c r="EA62" s="162">
        <f t="shared" si="271"/>
        <v>0</v>
      </c>
      <c r="EB62" s="162">
        <f t="shared" si="271"/>
        <v>0</v>
      </c>
      <c r="EC62" s="162">
        <f t="shared" si="271"/>
        <v>0</v>
      </c>
      <c r="ED62" s="162">
        <f t="shared" si="271"/>
        <v>0</v>
      </c>
      <c r="EE62" s="162">
        <f t="shared" si="271"/>
        <v>0</v>
      </c>
      <c r="EF62" s="162">
        <f t="shared" si="271"/>
        <v>0</v>
      </c>
      <c r="EG62" s="162">
        <f t="shared" si="271"/>
        <v>0</v>
      </c>
      <c r="EH62" s="162">
        <f t="shared" si="271"/>
        <v>0</v>
      </c>
      <c r="EI62" s="162">
        <f t="shared" si="271"/>
        <v>0</v>
      </c>
      <c r="EJ62" s="162">
        <f t="shared" si="271"/>
        <v>0</v>
      </c>
      <c r="EK62" s="162">
        <f t="shared" si="271"/>
        <v>0</v>
      </c>
      <c r="EL62" s="162">
        <f t="shared" si="271"/>
        <v>0</v>
      </c>
      <c r="EM62" s="162">
        <f t="shared" si="271"/>
        <v>0</v>
      </c>
      <c r="EN62" s="162">
        <f t="shared" si="271"/>
        <v>0</v>
      </c>
      <c r="EO62" s="162">
        <f t="shared" si="271"/>
        <v>0</v>
      </c>
      <c r="EP62" s="162">
        <f t="shared" si="271"/>
        <v>0</v>
      </c>
      <c r="EQ62" s="162">
        <f t="shared" si="271"/>
        <v>0</v>
      </c>
      <c r="ER62" s="162">
        <f t="shared" si="271"/>
        <v>0</v>
      </c>
      <c r="ES62" s="162">
        <f t="shared" si="271"/>
        <v>0</v>
      </c>
      <c r="ET62" s="162">
        <f t="shared" si="271"/>
        <v>0</v>
      </c>
      <c r="EU62" s="162">
        <f t="shared" si="13"/>
        <v>0</v>
      </c>
      <c r="EV62" s="162">
        <f t="shared" ref="EV62:GQ62" si="272">BB62-CY62</f>
        <v>0</v>
      </c>
      <c r="EW62" s="162">
        <f t="shared" si="272"/>
        <v>0</v>
      </c>
      <c r="EX62" s="162">
        <f t="shared" si="272"/>
        <v>0</v>
      </c>
      <c r="EY62" s="162">
        <f t="shared" si="272"/>
        <v>0</v>
      </c>
      <c r="EZ62" s="162">
        <f t="shared" si="272"/>
        <v>0</v>
      </c>
      <c r="FA62" s="162">
        <f t="shared" si="272"/>
        <v>0</v>
      </c>
      <c r="FB62" s="162">
        <f t="shared" si="272"/>
        <v>0</v>
      </c>
      <c r="FC62" s="162">
        <f t="shared" si="272"/>
        <v>0</v>
      </c>
      <c r="FD62" s="162">
        <f t="shared" si="272"/>
        <v>0</v>
      </c>
      <c r="FE62" s="162">
        <f t="shared" si="272"/>
        <v>0</v>
      </c>
      <c r="FF62" s="162">
        <f t="shared" si="272"/>
        <v>0</v>
      </c>
      <c r="FG62" s="162">
        <f t="shared" si="272"/>
        <v>0</v>
      </c>
      <c r="FH62" s="162">
        <f t="shared" si="272"/>
        <v>0</v>
      </c>
      <c r="FI62" s="162">
        <f t="shared" si="272"/>
        <v>0</v>
      </c>
      <c r="FJ62" s="162">
        <f t="shared" si="272"/>
        <v>0</v>
      </c>
      <c r="FK62" s="162">
        <f t="shared" si="272"/>
        <v>0</v>
      </c>
      <c r="FL62" s="162">
        <f t="shared" si="272"/>
        <v>0</v>
      </c>
      <c r="FM62" s="162">
        <f t="shared" si="272"/>
        <v>0</v>
      </c>
      <c r="FN62" s="162">
        <f t="shared" si="272"/>
        <v>0</v>
      </c>
      <c r="FO62" s="162">
        <f t="shared" si="272"/>
        <v>0</v>
      </c>
      <c r="FP62" s="162">
        <f t="shared" si="272"/>
        <v>0</v>
      </c>
      <c r="FQ62" s="162">
        <f t="shared" si="272"/>
        <v>0</v>
      </c>
      <c r="FR62" s="162">
        <f t="shared" si="272"/>
        <v>0</v>
      </c>
      <c r="FS62" s="162">
        <f t="shared" si="272"/>
        <v>0</v>
      </c>
      <c r="FT62" s="162">
        <f t="shared" si="272"/>
        <v>0</v>
      </c>
      <c r="FU62" s="162">
        <f t="shared" si="272"/>
        <v>0</v>
      </c>
      <c r="FV62" s="162">
        <f t="shared" si="272"/>
        <v>0</v>
      </c>
      <c r="FW62" s="162">
        <f t="shared" si="272"/>
        <v>0</v>
      </c>
      <c r="FX62" s="162">
        <f t="shared" si="272"/>
        <v>0</v>
      </c>
      <c r="FY62" s="162">
        <f t="shared" si="272"/>
        <v>0</v>
      </c>
      <c r="FZ62" s="162">
        <f t="shared" si="272"/>
        <v>0</v>
      </c>
      <c r="GA62" s="162">
        <f t="shared" si="272"/>
        <v>0</v>
      </c>
      <c r="GB62" s="162">
        <f t="shared" si="272"/>
        <v>0</v>
      </c>
      <c r="GC62" s="162">
        <f t="shared" si="272"/>
        <v>0</v>
      </c>
      <c r="GD62" s="162">
        <f t="shared" si="272"/>
        <v>0</v>
      </c>
      <c r="GE62" s="162">
        <f t="shared" si="272"/>
        <v>0</v>
      </c>
      <c r="GF62" s="162">
        <f t="shared" si="272"/>
        <v>0</v>
      </c>
      <c r="GG62" s="162">
        <f t="shared" si="272"/>
        <v>0</v>
      </c>
      <c r="GH62" s="162">
        <f t="shared" si="272"/>
        <v>0</v>
      </c>
      <c r="GI62" s="162">
        <f t="shared" si="272"/>
        <v>0</v>
      </c>
      <c r="GJ62" s="162">
        <f t="shared" si="272"/>
        <v>0</v>
      </c>
      <c r="GK62" s="162">
        <f t="shared" si="272"/>
        <v>0</v>
      </c>
      <c r="GL62" s="162">
        <f t="shared" si="272"/>
        <v>0</v>
      </c>
      <c r="GM62" s="162">
        <f t="shared" si="272"/>
        <v>0</v>
      </c>
      <c r="GN62" s="162">
        <f t="shared" si="272"/>
        <v>0</v>
      </c>
      <c r="GO62" s="162">
        <f t="shared" si="272"/>
        <v>0</v>
      </c>
      <c r="GP62" s="162">
        <f t="shared" si="272"/>
        <v>0</v>
      </c>
      <c r="GQ62" s="162">
        <f t="shared" si="272"/>
        <v>0</v>
      </c>
      <c r="GR62" s="162">
        <f t="shared" si="15"/>
        <v>0</v>
      </c>
      <c r="GS62" s="162">
        <f t="shared" ref="GS62:IN62" si="273">E62-EV62</f>
        <v>0</v>
      </c>
      <c r="GT62" s="162">
        <f t="shared" si="273"/>
        <v>0</v>
      </c>
      <c r="GU62" s="162">
        <f t="shared" si="273"/>
        <v>0</v>
      </c>
      <c r="GV62" s="162">
        <f t="shared" si="273"/>
        <v>0</v>
      </c>
      <c r="GW62" s="162">
        <f t="shared" si="273"/>
        <v>0</v>
      </c>
      <c r="GX62" s="162">
        <f t="shared" si="273"/>
        <v>0</v>
      </c>
      <c r="GY62" s="162">
        <f t="shared" si="273"/>
        <v>0</v>
      </c>
      <c r="GZ62" s="162">
        <f t="shared" si="273"/>
        <v>0</v>
      </c>
      <c r="HA62" s="162">
        <f t="shared" si="273"/>
        <v>0</v>
      </c>
      <c r="HB62" s="162">
        <f t="shared" si="273"/>
        <v>0</v>
      </c>
      <c r="HC62" s="162">
        <f t="shared" si="273"/>
        <v>0</v>
      </c>
      <c r="HD62" s="162">
        <f t="shared" si="273"/>
        <v>0</v>
      </c>
      <c r="HE62" s="162">
        <f t="shared" si="273"/>
        <v>0</v>
      </c>
      <c r="HF62" s="162">
        <f t="shared" si="273"/>
        <v>0</v>
      </c>
      <c r="HG62" s="162">
        <f t="shared" si="273"/>
        <v>0</v>
      </c>
      <c r="HH62" s="162">
        <f t="shared" si="273"/>
        <v>0</v>
      </c>
      <c r="HI62" s="162">
        <f t="shared" si="273"/>
        <v>0</v>
      </c>
      <c r="HJ62" s="162">
        <f t="shared" si="273"/>
        <v>0</v>
      </c>
      <c r="HK62" s="162">
        <f t="shared" si="273"/>
        <v>0</v>
      </c>
      <c r="HL62" s="162">
        <f t="shared" si="273"/>
        <v>0</v>
      </c>
      <c r="HM62" s="162">
        <f t="shared" si="273"/>
        <v>0</v>
      </c>
      <c r="HN62" s="162">
        <f t="shared" si="273"/>
        <v>0</v>
      </c>
      <c r="HO62" s="162">
        <f t="shared" si="273"/>
        <v>0</v>
      </c>
      <c r="HP62" s="162">
        <f t="shared" si="273"/>
        <v>0</v>
      </c>
      <c r="HQ62" s="162">
        <f t="shared" si="273"/>
        <v>0</v>
      </c>
      <c r="HR62" s="162">
        <f t="shared" si="273"/>
        <v>0</v>
      </c>
      <c r="HS62" s="162">
        <f t="shared" si="273"/>
        <v>0</v>
      </c>
      <c r="HT62" s="162">
        <f t="shared" si="273"/>
        <v>0</v>
      </c>
      <c r="HU62" s="162">
        <f t="shared" si="273"/>
        <v>0</v>
      </c>
      <c r="HV62" s="162">
        <f t="shared" si="273"/>
        <v>0</v>
      </c>
      <c r="HW62" s="162">
        <f t="shared" si="273"/>
        <v>0</v>
      </c>
      <c r="HX62" s="162">
        <f t="shared" si="273"/>
        <v>0</v>
      </c>
      <c r="HY62" s="162">
        <f t="shared" si="273"/>
        <v>0</v>
      </c>
      <c r="HZ62" s="162">
        <f t="shared" si="273"/>
        <v>0</v>
      </c>
      <c r="IA62" s="162">
        <f t="shared" si="273"/>
        <v>0</v>
      </c>
      <c r="IB62" s="162">
        <f t="shared" si="273"/>
        <v>0</v>
      </c>
      <c r="IC62" s="162">
        <f t="shared" si="273"/>
        <v>0</v>
      </c>
      <c r="ID62" s="162">
        <f t="shared" si="273"/>
        <v>0</v>
      </c>
      <c r="IE62" s="162">
        <f t="shared" si="273"/>
        <v>0</v>
      </c>
      <c r="IF62" s="162">
        <f t="shared" si="273"/>
        <v>0</v>
      </c>
      <c r="IG62" s="162">
        <f t="shared" si="273"/>
        <v>0</v>
      </c>
      <c r="IH62" s="162">
        <f t="shared" si="273"/>
        <v>0</v>
      </c>
      <c r="II62" s="162">
        <f t="shared" si="273"/>
        <v>0</v>
      </c>
      <c r="IJ62" s="162">
        <f t="shared" si="273"/>
        <v>0</v>
      </c>
      <c r="IK62" s="162">
        <f t="shared" si="273"/>
        <v>0</v>
      </c>
      <c r="IL62" s="162">
        <f t="shared" si="273"/>
        <v>0</v>
      </c>
      <c r="IM62" s="162">
        <f t="shared" si="273"/>
        <v>0</v>
      </c>
      <c r="IN62" s="162">
        <f t="shared" si="273"/>
        <v>0</v>
      </c>
      <c r="IO62" s="162">
        <f t="shared" si="17"/>
        <v>0</v>
      </c>
      <c r="IP62" s="162">
        <f t="shared" si="23"/>
        <v>0</v>
      </c>
      <c r="IQ62" s="162">
        <f t="shared" ref="IQ62:KK62" si="274">MAX((MIN(CZ62+IP62,$IO$7))-GT62,0)</f>
        <v>0</v>
      </c>
      <c r="IR62" s="162">
        <f t="shared" si="274"/>
        <v>0</v>
      </c>
      <c r="IS62" s="162">
        <f t="shared" si="274"/>
        <v>0</v>
      </c>
      <c r="IT62" s="162">
        <f t="shared" si="274"/>
        <v>0</v>
      </c>
      <c r="IU62" s="162">
        <f t="shared" si="274"/>
        <v>0</v>
      </c>
      <c r="IV62" s="162">
        <f t="shared" si="274"/>
        <v>0</v>
      </c>
      <c r="IW62" s="162">
        <f t="shared" si="274"/>
        <v>0</v>
      </c>
      <c r="IX62" s="162">
        <f t="shared" si="274"/>
        <v>0</v>
      </c>
      <c r="IY62" s="162">
        <f t="shared" si="274"/>
        <v>0</v>
      </c>
      <c r="IZ62" s="162">
        <f t="shared" si="274"/>
        <v>0</v>
      </c>
      <c r="JA62" s="162">
        <f t="shared" si="274"/>
        <v>0</v>
      </c>
      <c r="JB62" s="162">
        <f t="shared" si="274"/>
        <v>0</v>
      </c>
      <c r="JC62" s="162">
        <f t="shared" si="274"/>
        <v>0</v>
      </c>
      <c r="JD62" s="162">
        <f t="shared" si="274"/>
        <v>0</v>
      </c>
      <c r="JE62" s="162">
        <f t="shared" si="274"/>
        <v>0</v>
      </c>
      <c r="JF62" s="162">
        <f t="shared" si="274"/>
        <v>0</v>
      </c>
      <c r="JG62" s="162">
        <f t="shared" si="274"/>
        <v>0</v>
      </c>
      <c r="JH62" s="162">
        <f t="shared" si="274"/>
        <v>0</v>
      </c>
      <c r="JI62" s="162">
        <f t="shared" si="274"/>
        <v>0</v>
      </c>
      <c r="JJ62" s="162">
        <f t="shared" si="274"/>
        <v>0</v>
      </c>
      <c r="JK62" s="162">
        <f t="shared" si="274"/>
        <v>0</v>
      </c>
      <c r="JL62" s="162">
        <f t="shared" si="274"/>
        <v>0</v>
      </c>
      <c r="JM62" s="162">
        <f t="shared" si="274"/>
        <v>0</v>
      </c>
      <c r="JN62" s="162">
        <f t="shared" si="274"/>
        <v>0</v>
      </c>
      <c r="JO62" s="162">
        <f t="shared" si="274"/>
        <v>0</v>
      </c>
      <c r="JP62" s="162">
        <f t="shared" si="274"/>
        <v>0</v>
      </c>
      <c r="JQ62" s="162">
        <f t="shared" si="274"/>
        <v>0</v>
      </c>
      <c r="JR62" s="162">
        <f t="shared" si="274"/>
        <v>0</v>
      </c>
      <c r="JS62" s="162">
        <f t="shared" si="274"/>
        <v>0</v>
      </c>
      <c r="JT62" s="162">
        <f t="shared" si="274"/>
        <v>0</v>
      </c>
      <c r="JU62" s="162">
        <f t="shared" si="274"/>
        <v>0</v>
      </c>
      <c r="JV62" s="162">
        <f t="shared" si="274"/>
        <v>0</v>
      </c>
      <c r="JW62" s="162">
        <f t="shared" si="274"/>
        <v>0</v>
      </c>
      <c r="JX62" s="162">
        <f t="shared" si="274"/>
        <v>0</v>
      </c>
      <c r="JY62" s="162">
        <f t="shared" si="274"/>
        <v>0</v>
      </c>
      <c r="JZ62" s="162">
        <f t="shared" si="274"/>
        <v>0</v>
      </c>
      <c r="KA62" s="162">
        <f t="shared" si="274"/>
        <v>0</v>
      </c>
      <c r="KB62" s="162">
        <f t="shared" si="274"/>
        <v>0</v>
      </c>
      <c r="KC62" s="162">
        <f t="shared" si="274"/>
        <v>0</v>
      </c>
      <c r="KD62" s="162">
        <f t="shared" si="274"/>
        <v>0</v>
      </c>
      <c r="KE62" s="162">
        <f t="shared" si="274"/>
        <v>0</v>
      </c>
      <c r="KF62" s="162">
        <f t="shared" si="274"/>
        <v>0</v>
      </c>
      <c r="KG62" s="162">
        <f t="shared" si="274"/>
        <v>0</v>
      </c>
      <c r="KH62" s="162">
        <f t="shared" si="274"/>
        <v>0</v>
      </c>
      <c r="KI62" s="162">
        <f t="shared" si="274"/>
        <v>0</v>
      </c>
      <c r="KJ62" s="162">
        <f t="shared" si="274"/>
        <v>0</v>
      </c>
      <c r="KK62" s="162">
        <f t="shared" si="274"/>
        <v>0</v>
      </c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</row>
    <row r="63" ht="14.25" customHeight="1" spans="1:326" x14ac:dyDescent="0.25">
      <c r="A63" s="1">
        <v>2</v>
      </c>
      <c r="B63" s="1">
        <f t="shared" ref="B63:C63" si="275">B62+1</f>
        <v>53</v>
      </c>
      <c r="C63" s="232">
        <f t="shared" si="275"/>
        <v>43518</v>
      </c>
      <c r="D63" s="162">
        <f t="shared" si="9"/>
        <v>0</v>
      </c>
      <c r="E63" s="162">
        <f>(SUMIFS(Profile!$F$2:$F$17521,Profile!$B$2:$B$17521,$B63,Profile!$C$2:$C$17521,E$8))*$C$6</f>
        <v>0</v>
      </c>
      <c r="F63" s="162">
        <f>(SUMIFS(Profile!$F$2:$F$17521,Profile!$B$2:$B$17521,$B63,Profile!$C$2:$C$17521,F$8))*$C$6</f>
        <v>0</v>
      </c>
      <c r="G63" s="162">
        <f>(SUMIFS(Profile!$F$2:$F$17521,Profile!$B$2:$B$17521,$B63,Profile!$C$2:$C$17521,G$8))*$C$6</f>
        <v>0</v>
      </c>
      <c r="H63" s="162">
        <f>(SUMIFS(Profile!$F$2:$F$17521,Profile!$B$2:$B$17521,$B63,Profile!$C$2:$C$17521,H$8))*$C$6</f>
        <v>0</v>
      </c>
      <c r="I63" s="162">
        <f>(SUMIFS(Profile!$F$2:$F$17521,Profile!$B$2:$B$17521,$B63,Profile!$C$2:$C$17521,I$8))*$C$6</f>
        <v>0</v>
      </c>
      <c r="J63" s="162">
        <f>(SUMIFS(Profile!$F$2:$F$17521,Profile!$B$2:$B$17521,$B63,Profile!$C$2:$C$17521,J$8))*$C$6</f>
        <v>0</v>
      </c>
      <c r="K63" s="162">
        <f>(SUMIFS(Profile!$F$2:$F$17521,Profile!$B$2:$B$17521,$B63,Profile!$C$2:$C$17521,K$8))*$C$6</f>
        <v>0</v>
      </c>
      <c r="L63" s="162">
        <f>(SUMIFS(Profile!$F$2:$F$17521,Profile!$B$2:$B$17521,$B63,Profile!$C$2:$C$17521,L$8))*$C$6</f>
        <v>0</v>
      </c>
      <c r="M63" s="162">
        <f>(SUMIFS(Profile!$F$2:$F$17521,Profile!$B$2:$B$17521,$B63,Profile!$C$2:$C$17521,M$8))*$C$6</f>
        <v>0</v>
      </c>
      <c r="N63" s="162">
        <f>(SUMIFS(Profile!$F$2:$F$17521,Profile!$B$2:$B$17521,$B63,Profile!$C$2:$C$17521,N$8))*$C$6</f>
        <v>0</v>
      </c>
      <c r="O63" s="162">
        <f>(SUMIFS(Profile!$F$2:$F$17521,Profile!$B$2:$B$17521,$B63,Profile!$C$2:$C$17521,O$8))*$C$6</f>
        <v>0</v>
      </c>
      <c r="P63" s="162">
        <f>(SUMIFS(Profile!$F$2:$F$17521,Profile!$B$2:$B$17521,$B63,Profile!$C$2:$C$17521,P$8))*$C$6</f>
        <v>0</v>
      </c>
      <c r="Q63" s="162">
        <f>(SUMIFS(Profile!$F$2:$F$17521,Profile!$B$2:$B$17521,$B63,Profile!$C$2:$C$17521,Q$8))*$C$6</f>
        <v>0</v>
      </c>
      <c r="R63" s="162">
        <f>(SUMIFS(Profile!$F$2:$F$17521,Profile!$B$2:$B$17521,$B63,Profile!$C$2:$C$17521,R$8))*$C$6</f>
        <v>0</v>
      </c>
      <c r="S63" s="162">
        <f>(SUMIFS(Profile!$F$2:$F$17521,Profile!$B$2:$B$17521,$B63,Profile!$C$2:$C$17521,S$8))*$C$6</f>
        <v>0</v>
      </c>
      <c r="T63" s="162">
        <f>(SUMIFS(Profile!$F$2:$F$17521,Profile!$B$2:$B$17521,$B63,Profile!$C$2:$C$17521,T$8))*$C$6</f>
        <v>0</v>
      </c>
      <c r="U63" s="162">
        <f>(SUMIFS(Profile!$F$2:$F$17521,Profile!$B$2:$B$17521,$B63,Profile!$C$2:$C$17521,U$8))*$C$6</f>
        <v>0</v>
      </c>
      <c r="V63" s="162">
        <f>(SUMIFS(Profile!$F$2:$F$17521,Profile!$B$2:$B$17521,$B63,Profile!$C$2:$C$17521,V$8))*$C$6</f>
        <v>0</v>
      </c>
      <c r="W63" s="162">
        <f>(SUMIFS(Profile!$F$2:$F$17521,Profile!$B$2:$B$17521,$B63,Profile!$C$2:$C$17521,W$8))*$C$6</f>
        <v>0</v>
      </c>
      <c r="X63" s="162">
        <f>(SUMIFS(Profile!$F$2:$F$17521,Profile!$B$2:$B$17521,$B63,Profile!$C$2:$C$17521,X$8))*$C$6</f>
        <v>0</v>
      </c>
      <c r="Y63" s="162">
        <f>(SUMIFS(Profile!$F$2:$F$17521,Profile!$B$2:$B$17521,$B63,Profile!$C$2:$C$17521,Y$8))*$C$6</f>
        <v>0</v>
      </c>
      <c r="Z63" s="162">
        <f>(SUMIFS(Profile!$F$2:$F$17521,Profile!$B$2:$B$17521,$B63,Profile!$C$2:$C$17521,Z$8))*$C$6</f>
        <v>0</v>
      </c>
      <c r="AA63" s="162">
        <f>(SUMIFS(Profile!$F$2:$F$17521,Profile!$B$2:$B$17521,$B63,Profile!$C$2:$C$17521,AA$8))*$C$6</f>
        <v>0</v>
      </c>
      <c r="AB63" s="162">
        <f>(SUMIFS(Profile!$F$2:$F$17521,Profile!$B$2:$B$17521,$B63,Profile!$C$2:$C$17521,AB$8))*$C$6</f>
        <v>0</v>
      </c>
      <c r="AC63" s="162">
        <f>(SUMIFS(Profile!$F$2:$F$17521,Profile!$B$2:$B$17521,$B63,Profile!$C$2:$C$17521,AC$8))*$C$6</f>
        <v>0</v>
      </c>
      <c r="AD63" s="162">
        <f>(SUMIFS(Profile!$F$2:$F$17521,Profile!$B$2:$B$17521,$B63,Profile!$C$2:$C$17521,AD$8))*$C$6</f>
        <v>0</v>
      </c>
      <c r="AE63" s="162">
        <f>(SUMIFS(Profile!$F$2:$F$17521,Profile!$B$2:$B$17521,$B63,Profile!$C$2:$C$17521,AE$8))*$C$6</f>
        <v>0</v>
      </c>
      <c r="AF63" s="162">
        <f>(SUMIFS(Profile!$F$2:$F$17521,Profile!$B$2:$B$17521,$B63,Profile!$C$2:$C$17521,AF$8))*$C$6</f>
        <v>0</v>
      </c>
      <c r="AG63" s="162">
        <f>(SUMIFS(Profile!$F$2:$F$17521,Profile!$B$2:$B$17521,$B63,Profile!$C$2:$C$17521,AG$8))*$C$6</f>
        <v>0</v>
      </c>
      <c r="AH63" s="162">
        <f>(SUMIFS(Profile!$F$2:$F$17521,Profile!$B$2:$B$17521,$B63,Profile!$C$2:$C$17521,AH$8))*$C$6</f>
        <v>0</v>
      </c>
      <c r="AI63" s="162">
        <f>(SUMIFS(Profile!$F$2:$F$17521,Profile!$B$2:$B$17521,$B63,Profile!$C$2:$C$17521,AI$8))*$C$6</f>
        <v>0</v>
      </c>
      <c r="AJ63" s="162">
        <f>(SUMIFS(Profile!$F$2:$F$17521,Profile!$B$2:$B$17521,$B63,Profile!$C$2:$C$17521,AJ$8))*$C$6</f>
        <v>0</v>
      </c>
      <c r="AK63" s="162">
        <f>(SUMIFS(Profile!$F$2:$F$17521,Profile!$B$2:$B$17521,$B63,Profile!$C$2:$C$17521,AK$8))*$C$6</f>
        <v>0</v>
      </c>
      <c r="AL63" s="162">
        <f>(SUMIFS(Profile!$F$2:$F$17521,Profile!$B$2:$B$17521,$B63,Profile!$C$2:$C$17521,AL$8))*$C$6</f>
        <v>0</v>
      </c>
      <c r="AM63" s="162">
        <f>(SUMIFS(Profile!$F$2:$F$17521,Profile!$B$2:$B$17521,$B63,Profile!$C$2:$C$17521,AM$8))*$C$6</f>
        <v>0</v>
      </c>
      <c r="AN63" s="162">
        <f>(SUMIFS(Profile!$F$2:$F$17521,Profile!$B$2:$B$17521,$B63,Profile!$C$2:$C$17521,AN$8))*$C$6</f>
        <v>0</v>
      </c>
      <c r="AO63" s="162">
        <f>(SUMIFS(Profile!$F$2:$F$17521,Profile!$B$2:$B$17521,$B63,Profile!$C$2:$C$17521,AO$8))*$C$6</f>
        <v>0</v>
      </c>
      <c r="AP63" s="162">
        <f>(SUMIFS(Profile!$F$2:$F$17521,Profile!$B$2:$B$17521,$B63,Profile!$C$2:$C$17521,AP$8))*$C$6</f>
        <v>0</v>
      </c>
      <c r="AQ63" s="162">
        <f>(SUMIFS(Profile!$F$2:$F$17521,Profile!$B$2:$B$17521,$B63,Profile!$C$2:$C$17521,AQ$8))*$C$6</f>
        <v>0</v>
      </c>
      <c r="AR63" s="162">
        <f>(SUMIFS(Profile!$F$2:$F$17521,Profile!$B$2:$B$17521,$B63,Profile!$C$2:$C$17521,AR$8))*$C$6</f>
        <v>0</v>
      </c>
      <c r="AS63" s="162">
        <f>(SUMIFS(Profile!$F$2:$F$17521,Profile!$B$2:$B$17521,$B63,Profile!$C$2:$C$17521,AS$8))*$C$6</f>
        <v>0</v>
      </c>
      <c r="AT63" s="162">
        <f>(SUMIFS(Profile!$F$2:$F$17521,Profile!$B$2:$B$17521,$B63,Profile!$C$2:$C$17521,AT$8))*$C$6</f>
        <v>0</v>
      </c>
      <c r="AU63" s="162">
        <f>(SUMIFS(Profile!$F$2:$F$17521,Profile!$B$2:$B$17521,$B63,Profile!$C$2:$C$17521,AU$8))*$C$6</f>
        <v>0</v>
      </c>
      <c r="AV63" s="162">
        <f>(SUMIFS(Profile!$F$2:$F$17521,Profile!$B$2:$B$17521,$B63,Profile!$C$2:$C$17521,AV$8))*$C$6</f>
        <v>0</v>
      </c>
      <c r="AW63" s="162">
        <f>(SUMIFS(Profile!$F$2:$F$17521,Profile!$B$2:$B$17521,$B63,Profile!$C$2:$C$17521,AW$8))*$C$6</f>
        <v>0</v>
      </c>
      <c r="AX63" s="162">
        <f>(SUMIFS(Profile!$F$2:$F$17521,Profile!$B$2:$B$17521,$B63,Profile!$C$2:$C$17521,AX$8))*$C$6</f>
        <v>0</v>
      </c>
      <c r="AY63" s="162">
        <f>(SUMIFS(Profile!$F$2:$F$17521,Profile!$B$2:$B$17521,$B63,Profile!$C$2:$C$17521,AY$8))*$C$6</f>
        <v>0</v>
      </c>
      <c r="AZ63" s="162">
        <f>(SUMIFS(Profile!$F$2:$F$17521,Profile!$B$2:$B$17521,$B63,Profile!$C$2:$C$17521,AZ$8))*$C$6</f>
        <v>0</v>
      </c>
      <c r="BA63" s="162">
        <f t="shared" si="10"/>
        <v>0</v>
      </c>
      <c r="BB63" s="162">
        <f>(SUMIFS(Profile!$E$2:$E$17521,Profile!$B$2:$B$17521,$B63,Profile!$C$2:$C$17521,BB$8))*$C$9</f>
        <v>0</v>
      </c>
      <c r="BC63" s="162">
        <f>(SUMIFS(Profile!$E$2:$E$17521,Profile!$B$2:$B$17521,$B63,Profile!$C$2:$C$17521,BC$8))*$C$9</f>
        <v>0</v>
      </c>
      <c r="BD63" s="162">
        <f>(SUMIFS(Profile!$E$2:$E$17521,Profile!$B$2:$B$17521,$B63,Profile!$C$2:$C$17521,BD$8))*$C$9</f>
        <v>0</v>
      </c>
      <c r="BE63" s="162">
        <f>(SUMIFS(Profile!$E$2:$E$17521,Profile!$B$2:$B$17521,$B63,Profile!$C$2:$C$17521,BE$8))*$C$9</f>
        <v>0</v>
      </c>
      <c r="BF63" s="162">
        <f>(SUMIFS(Profile!$E$2:$E$17521,Profile!$B$2:$B$17521,$B63,Profile!$C$2:$C$17521,BF$8))*$C$9</f>
        <v>0</v>
      </c>
      <c r="BG63" s="162">
        <f>(SUMIFS(Profile!$E$2:$E$17521,Profile!$B$2:$B$17521,$B63,Profile!$C$2:$C$17521,BG$8))*$C$9</f>
        <v>0</v>
      </c>
      <c r="BH63" s="162">
        <f>(SUMIFS(Profile!$E$2:$E$17521,Profile!$B$2:$B$17521,$B63,Profile!$C$2:$C$17521,BH$8))*$C$9</f>
        <v>0</v>
      </c>
      <c r="BI63" s="162">
        <f>(SUMIFS(Profile!$E$2:$E$17521,Profile!$B$2:$B$17521,$B63,Profile!$C$2:$C$17521,BI$8))*$C$9</f>
        <v>0</v>
      </c>
      <c r="BJ63" s="162">
        <f>(SUMIFS(Profile!$E$2:$E$17521,Profile!$B$2:$B$17521,$B63,Profile!$C$2:$C$17521,BJ$8))*$C$9</f>
        <v>0</v>
      </c>
      <c r="BK63" s="162">
        <f>(SUMIFS(Profile!$E$2:$E$17521,Profile!$B$2:$B$17521,$B63,Profile!$C$2:$C$17521,BK$8))*$C$9</f>
        <v>0</v>
      </c>
      <c r="BL63" s="162">
        <f>(SUMIFS(Profile!$E$2:$E$17521,Profile!$B$2:$B$17521,$B63,Profile!$C$2:$C$17521,BL$8))*$C$9</f>
        <v>0</v>
      </c>
      <c r="BM63" s="162">
        <f>(SUMIFS(Profile!$E$2:$E$17521,Profile!$B$2:$B$17521,$B63,Profile!$C$2:$C$17521,BM$8))*$C$9</f>
        <v>0</v>
      </c>
      <c r="BN63" s="162">
        <f>(SUMIFS(Profile!$E$2:$E$17521,Profile!$B$2:$B$17521,$B63,Profile!$C$2:$C$17521,BN$8))*$C$9</f>
        <v>0</v>
      </c>
      <c r="BO63" s="162">
        <f>(SUMIFS(Profile!$E$2:$E$17521,Profile!$B$2:$B$17521,$B63,Profile!$C$2:$C$17521,BO$8))*$C$9</f>
        <v>0</v>
      </c>
      <c r="BP63" s="162">
        <f>(SUMIFS(Profile!$E$2:$E$17521,Profile!$B$2:$B$17521,$B63,Profile!$C$2:$C$17521,BP$8))*$C$9</f>
        <v>0</v>
      </c>
      <c r="BQ63" s="162">
        <f>(SUMIFS(Profile!$E$2:$E$17521,Profile!$B$2:$B$17521,$B63,Profile!$C$2:$C$17521,BQ$8))*$C$9</f>
        <v>0</v>
      </c>
      <c r="BR63" s="162">
        <f>(SUMIFS(Profile!$E$2:$E$17521,Profile!$B$2:$B$17521,$B63,Profile!$C$2:$C$17521,BR$8))*$C$9</f>
        <v>0</v>
      </c>
      <c r="BS63" s="162">
        <f>(SUMIFS(Profile!$E$2:$E$17521,Profile!$B$2:$B$17521,$B63,Profile!$C$2:$C$17521,BS$8))*$C$9</f>
        <v>0</v>
      </c>
      <c r="BT63" s="162">
        <f>(SUMIFS(Profile!$E$2:$E$17521,Profile!$B$2:$B$17521,$B63,Profile!$C$2:$C$17521,BT$8))*$C$9</f>
        <v>0</v>
      </c>
      <c r="BU63" s="162">
        <f>(SUMIFS(Profile!$E$2:$E$17521,Profile!$B$2:$B$17521,$B63,Profile!$C$2:$C$17521,BU$8))*$C$9</f>
        <v>0</v>
      </c>
      <c r="BV63" s="162">
        <f>(SUMIFS(Profile!$E$2:$E$17521,Profile!$B$2:$B$17521,$B63,Profile!$C$2:$C$17521,BV$8))*$C$9</f>
        <v>0</v>
      </c>
      <c r="BW63" s="162">
        <f>(SUMIFS(Profile!$E$2:$E$17521,Profile!$B$2:$B$17521,$B63,Profile!$C$2:$C$17521,BW$8))*$C$9</f>
        <v>0</v>
      </c>
      <c r="BX63" s="162">
        <f>(SUMIFS(Profile!$E$2:$E$17521,Profile!$B$2:$B$17521,$B63,Profile!$C$2:$C$17521,BX$8))*$C$9</f>
        <v>0</v>
      </c>
      <c r="BY63" s="162">
        <f>(SUMIFS(Profile!$E$2:$E$17521,Profile!$B$2:$B$17521,$B63,Profile!$C$2:$C$17521,BY$8))*$C$9</f>
        <v>0</v>
      </c>
      <c r="BZ63" s="162">
        <f>(SUMIFS(Profile!$E$2:$E$17521,Profile!$B$2:$B$17521,$B63,Profile!$C$2:$C$17521,BZ$8))*$C$9</f>
        <v>0</v>
      </c>
      <c r="CA63" s="162">
        <f>(SUMIFS(Profile!$E$2:$E$17521,Profile!$B$2:$B$17521,$B63,Profile!$C$2:$C$17521,CA$8))*$C$9</f>
        <v>0</v>
      </c>
      <c r="CB63" s="162">
        <f>(SUMIFS(Profile!$E$2:$E$17521,Profile!$B$2:$B$17521,$B63,Profile!$C$2:$C$17521,CB$8))*$C$9</f>
        <v>0</v>
      </c>
      <c r="CC63" s="162">
        <f>(SUMIFS(Profile!$E$2:$E$17521,Profile!$B$2:$B$17521,$B63,Profile!$C$2:$C$17521,CC$8))*$C$9</f>
        <v>0</v>
      </c>
      <c r="CD63" s="162">
        <f>(SUMIFS(Profile!$E$2:$E$17521,Profile!$B$2:$B$17521,$B63,Profile!$C$2:$C$17521,CD$8))*$C$9</f>
        <v>0</v>
      </c>
      <c r="CE63" s="162">
        <f>(SUMIFS(Profile!$E$2:$E$17521,Profile!$B$2:$B$17521,$B63,Profile!$C$2:$C$17521,CE$8))*$C$9</f>
        <v>0</v>
      </c>
      <c r="CF63" s="162">
        <f>(SUMIFS(Profile!$E$2:$E$17521,Profile!$B$2:$B$17521,$B63,Profile!$C$2:$C$17521,CF$8))*$C$9</f>
        <v>0</v>
      </c>
      <c r="CG63" s="162">
        <f>(SUMIFS(Profile!$E$2:$E$17521,Profile!$B$2:$B$17521,$B63,Profile!$C$2:$C$17521,CG$8))*$C$9</f>
        <v>0</v>
      </c>
      <c r="CH63" s="162">
        <f>(SUMIFS(Profile!$E$2:$E$17521,Profile!$B$2:$B$17521,$B63,Profile!$C$2:$C$17521,CH$8))*$C$9</f>
        <v>0</v>
      </c>
      <c r="CI63" s="162">
        <f>(SUMIFS(Profile!$E$2:$E$17521,Profile!$B$2:$B$17521,$B63,Profile!$C$2:$C$17521,CI$8))*$C$9</f>
        <v>0</v>
      </c>
      <c r="CJ63" s="162">
        <f>(SUMIFS(Profile!$E$2:$E$17521,Profile!$B$2:$B$17521,$B63,Profile!$C$2:$C$17521,CJ$8))*$C$9</f>
        <v>0</v>
      </c>
      <c r="CK63" s="162">
        <f>(SUMIFS(Profile!$E$2:$E$17521,Profile!$B$2:$B$17521,$B63,Profile!$C$2:$C$17521,CK$8))*$C$9</f>
        <v>0</v>
      </c>
      <c r="CL63" s="162">
        <f>(SUMIFS(Profile!$E$2:$E$17521,Profile!$B$2:$B$17521,$B63,Profile!$C$2:$C$17521,CL$8))*$C$9</f>
        <v>0</v>
      </c>
      <c r="CM63" s="162">
        <f>(SUMIFS(Profile!$E$2:$E$17521,Profile!$B$2:$B$17521,$B63,Profile!$C$2:$C$17521,CM$8))*$C$9</f>
        <v>0</v>
      </c>
      <c r="CN63" s="162">
        <f>(SUMIFS(Profile!$E$2:$E$17521,Profile!$B$2:$B$17521,$B63,Profile!$C$2:$C$17521,CN$8))*$C$9</f>
        <v>0</v>
      </c>
      <c r="CO63" s="162">
        <f>(SUMIFS(Profile!$E$2:$E$17521,Profile!$B$2:$B$17521,$B63,Profile!$C$2:$C$17521,CO$8))*$C$9</f>
        <v>0</v>
      </c>
      <c r="CP63" s="162">
        <f>(SUMIFS(Profile!$E$2:$E$17521,Profile!$B$2:$B$17521,$B63,Profile!$C$2:$C$17521,CP$8))*$C$9</f>
        <v>0</v>
      </c>
      <c r="CQ63" s="162">
        <f>(SUMIFS(Profile!$E$2:$E$17521,Profile!$B$2:$B$17521,$B63,Profile!$C$2:$C$17521,CQ$8))*$C$9</f>
        <v>0</v>
      </c>
      <c r="CR63" s="162">
        <f>(SUMIFS(Profile!$E$2:$E$17521,Profile!$B$2:$B$17521,$B63,Profile!$C$2:$C$17521,CR$8))*$C$9</f>
        <v>0</v>
      </c>
      <c r="CS63" s="162">
        <f>(SUMIFS(Profile!$E$2:$E$17521,Profile!$B$2:$B$17521,$B63,Profile!$C$2:$C$17521,CS$8))*$C$9</f>
        <v>0</v>
      </c>
      <c r="CT63" s="162">
        <f>(SUMIFS(Profile!$E$2:$E$17521,Profile!$B$2:$B$17521,$B63,Profile!$C$2:$C$17521,CT$8))*$C$9</f>
        <v>0</v>
      </c>
      <c r="CU63" s="162">
        <f>(SUMIFS(Profile!$E$2:$E$17521,Profile!$B$2:$B$17521,$B63,Profile!$C$2:$C$17521,CU$8))*$C$9</f>
        <v>0</v>
      </c>
      <c r="CV63" s="162">
        <f>(SUMIFS(Profile!$E$2:$E$17521,Profile!$B$2:$B$17521,$B63,Profile!$C$2:$C$17521,CV$8))*$C$9</f>
        <v>0</v>
      </c>
      <c r="CW63" s="162">
        <f>(SUMIFS(Profile!$E$2:$E$17521,Profile!$B$2:$B$17521,$B63,Profile!$C$2:$C$17521,CW$8))*$C$9</f>
        <v>0</v>
      </c>
      <c r="CX63" s="162">
        <f t="shared" si="11"/>
        <v>0</v>
      </c>
      <c r="CY63" s="162">
        <f t="shared" ref="CY63:ET63" si="276">MAX(BB63-E63,0)</f>
        <v>0</v>
      </c>
      <c r="CZ63" s="162">
        <f t="shared" si="276"/>
        <v>0</v>
      </c>
      <c r="DA63" s="162">
        <f t="shared" si="276"/>
        <v>0</v>
      </c>
      <c r="DB63" s="162">
        <f t="shared" si="276"/>
        <v>0</v>
      </c>
      <c r="DC63" s="162">
        <f t="shared" si="276"/>
        <v>0</v>
      </c>
      <c r="DD63" s="162">
        <f t="shared" si="276"/>
        <v>0</v>
      </c>
      <c r="DE63" s="162">
        <f t="shared" si="276"/>
        <v>0</v>
      </c>
      <c r="DF63" s="162">
        <f t="shared" si="276"/>
        <v>0</v>
      </c>
      <c r="DG63" s="162">
        <f t="shared" si="276"/>
        <v>0</v>
      </c>
      <c r="DH63" s="162">
        <f t="shared" si="276"/>
        <v>0</v>
      </c>
      <c r="DI63" s="162">
        <f t="shared" si="276"/>
        <v>0</v>
      </c>
      <c r="DJ63" s="162">
        <f t="shared" si="276"/>
        <v>0</v>
      </c>
      <c r="DK63" s="162">
        <f t="shared" si="276"/>
        <v>0</v>
      </c>
      <c r="DL63" s="162">
        <f t="shared" si="276"/>
        <v>0</v>
      </c>
      <c r="DM63" s="162">
        <f t="shared" si="276"/>
        <v>0</v>
      </c>
      <c r="DN63" s="162">
        <f t="shared" si="276"/>
        <v>0</v>
      </c>
      <c r="DO63" s="162">
        <f t="shared" si="276"/>
        <v>0</v>
      </c>
      <c r="DP63" s="162">
        <f t="shared" si="276"/>
        <v>0</v>
      </c>
      <c r="DQ63" s="162">
        <f t="shared" si="276"/>
        <v>0</v>
      </c>
      <c r="DR63" s="162">
        <f t="shared" si="276"/>
        <v>0</v>
      </c>
      <c r="DS63" s="162">
        <f t="shared" si="276"/>
        <v>0</v>
      </c>
      <c r="DT63" s="162">
        <f t="shared" si="276"/>
        <v>0</v>
      </c>
      <c r="DU63" s="162">
        <f t="shared" si="276"/>
        <v>0</v>
      </c>
      <c r="DV63" s="162">
        <f t="shared" si="276"/>
        <v>0</v>
      </c>
      <c r="DW63" s="162">
        <f t="shared" si="276"/>
        <v>0</v>
      </c>
      <c r="DX63" s="162">
        <f t="shared" si="276"/>
        <v>0</v>
      </c>
      <c r="DY63" s="162">
        <f t="shared" si="276"/>
        <v>0</v>
      </c>
      <c r="DZ63" s="162">
        <f t="shared" si="276"/>
        <v>0</v>
      </c>
      <c r="EA63" s="162">
        <f t="shared" si="276"/>
        <v>0</v>
      </c>
      <c r="EB63" s="162">
        <f t="shared" si="276"/>
        <v>0</v>
      </c>
      <c r="EC63" s="162">
        <f t="shared" si="276"/>
        <v>0</v>
      </c>
      <c r="ED63" s="162">
        <f t="shared" si="276"/>
        <v>0</v>
      </c>
      <c r="EE63" s="162">
        <f t="shared" si="276"/>
        <v>0</v>
      </c>
      <c r="EF63" s="162">
        <f t="shared" si="276"/>
        <v>0</v>
      </c>
      <c r="EG63" s="162">
        <f t="shared" si="276"/>
        <v>0</v>
      </c>
      <c r="EH63" s="162">
        <f t="shared" si="276"/>
        <v>0</v>
      </c>
      <c r="EI63" s="162">
        <f t="shared" si="276"/>
        <v>0</v>
      </c>
      <c r="EJ63" s="162">
        <f t="shared" si="276"/>
        <v>0</v>
      </c>
      <c r="EK63" s="162">
        <f t="shared" si="276"/>
        <v>0</v>
      </c>
      <c r="EL63" s="162">
        <f t="shared" si="276"/>
        <v>0</v>
      </c>
      <c r="EM63" s="162">
        <f t="shared" si="276"/>
        <v>0</v>
      </c>
      <c r="EN63" s="162">
        <f t="shared" si="276"/>
        <v>0</v>
      </c>
      <c r="EO63" s="162">
        <f t="shared" si="276"/>
        <v>0</v>
      </c>
      <c r="EP63" s="162">
        <f t="shared" si="276"/>
        <v>0</v>
      </c>
      <c r="EQ63" s="162">
        <f t="shared" si="276"/>
        <v>0</v>
      </c>
      <c r="ER63" s="162">
        <f t="shared" si="276"/>
        <v>0</v>
      </c>
      <c r="ES63" s="162">
        <f t="shared" si="276"/>
        <v>0</v>
      </c>
      <c r="ET63" s="162">
        <f t="shared" si="276"/>
        <v>0</v>
      </c>
      <c r="EU63" s="162">
        <f t="shared" si="13"/>
        <v>0</v>
      </c>
      <c r="EV63" s="162">
        <f t="shared" ref="EV63:GQ63" si="277">BB63-CY63</f>
        <v>0</v>
      </c>
      <c r="EW63" s="162">
        <f t="shared" si="277"/>
        <v>0</v>
      </c>
      <c r="EX63" s="162">
        <f t="shared" si="277"/>
        <v>0</v>
      </c>
      <c r="EY63" s="162">
        <f t="shared" si="277"/>
        <v>0</v>
      </c>
      <c r="EZ63" s="162">
        <f t="shared" si="277"/>
        <v>0</v>
      </c>
      <c r="FA63" s="162">
        <f t="shared" si="277"/>
        <v>0</v>
      </c>
      <c r="FB63" s="162">
        <f t="shared" si="277"/>
        <v>0</v>
      </c>
      <c r="FC63" s="162">
        <f t="shared" si="277"/>
        <v>0</v>
      </c>
      <c r="FD63" s="162">
        <f t="shared" si="277"/>
        <v>0</v>
      </c>
      <c r="FE63" s="162">
        <f t="shared" si="277"/>
        <v>0</v>
      </c>
      <c r="FF63" s="162">
        <f t="shared" si="277"/>
        <v>0</v>
      </c>
      <c r="FG63" s="162">
        <f t="shared" si="277"/>
        <v>0</v>
      </c>
      <c r="FH63" s="162">
        <f t="shared" si="277"/>
        <v>0</v>
      </c>
      <c r="FI63" s="162">
        <f t="shared" si="277"/>
        <v>0</v>
      </c>
      <c r="FJ63" s="162">
        <f t="shared" si="277"/>
        <v>0</v>
      </c>
      <c r="FK63" s="162">
        <f t="shared" si="277"/>
        <v>0</v>
      </c>
      <c r="FL63" s="162">
        <f t="shared" si="277"/>
        <v>0</v>
      </c>
      <c r="FM63" s="162">
        <f t="shared" si="277"/>
        <v>0</v>
      </c>
      <c r="FN63" s="162">
        <f t="shared" si="277"/>
        <v>0</v>
      </c>
      <c r="FO63" s="162">
        <f t="shared" si="277"/>
        <v>0</v>
      </c>
      <c r="FP63" s="162">
        <f t="shared" si="277"/>
        <v>0</v>
      </c>
      <c r="FQ63" s="162">
        <f t="shared" si="277"/>
        <v>0</v>
      </c>
      <c r="FR63" s="162">
        <f t="shared" si="277"/>
        <v>0</v>
      </c>
      <c r="FS63" s="162">
        <f t="shared" si="277"/>
        <v>0</v>
      </c>
      <c r="FT63" s="162">
        <f t="shared" si="277"/>
        <v>0</v>
      </c>
      <c r="FU63" s="162">
        <f t="shared" si="277"/>
        <v>0</v>
      </c>
      <c r="FV63" s="162">
        <f t="shared" si="277"/>
        <v>0</v>
      </c>
      <c r="FW63" s="162">
        <f t="shared" si="277"/>
        <v>0</v>
      </c>
      <c r="FX63" s="162">
        <f t="shared" si="277"/>
        <v>0</v>
      </c>
      <c r="FY63" s="162">
        <f t="shared" si="277"/>
        <v>0</v>
      </c>
      <c r="FZ63" s="162">
        <f t="shared" si="277"/>
        <v>0</v>
      </c>
      <c r="GA63" s="162">
        <f t="shared" si="277"/>
        <v>0</v>
      </c>
      <c r="GB63" s="162">
        <f t="shared" si="277"/>
        <v>0</v>
      </c>
      <c r="GC63" s="162">
        <f t="shared" si="277"/>
        <v>0</v>
      </c>
      <c r="GD63" s="162">
        <f t="shared" si="277"/>
        <v>0</v>
      </c>
      <c r="GE63" s="162">
        <f t="shared" si="277"/>
        <v>0</v>
      </c>
      <c r="GF63" s="162">
        <f t="shared" si="277"/>
        <v>0</v>
      </c>
      <c r="GG63" s="162">
        <f t="shared" si="277"/>
        <v>0</v>
      </c>
      <c r="GH63" s="162">
        <f t="shared" si="277"/>
        <v>0</v>
      </c>
      <c r="GI63" s="162">
        <f t="shared" si="277"/>
        <v>0</v>
      </c>
      <c r="GJ63" s="162">
        <f t="shared" si="277"/>
        <v>0</v>
      </c>
      <c r="GK63" s="162">
        <f t="shared" si="277"/>
        <v>0</v>
      </c>
      <c r="GL63" s="162">
        <f t="shared" si="277"/>
        <v>0</v>
      </c>
      <c r="GM63" s="162">
        <f t="shared" si="277"/>
        <v>0</v>
      </c>
      <c r="GN63" s="162">
        <f t="shared" si="277"/>
        <v>0</v>
      </c>
      <c r="GO63" s="162">
        <f t="shared" si="277"/>
        <v>0</v>
      </c>
      <c r="GP63" s="162">
        <f t="shared" si="277"/>
        <v>0</v>
      </c>
      <c r="GQ63" s="162">
        <f t="shared" si="277"/>
        <v>0</v>
      </c>
      <c r="GR63" s="162">
        <f t="shared" si="15"/>
        <v>0</v>
      </c>
      <c r="GS63" s="162">
        <f t="shared" ref="GS63:IN63" si="278">E63-EV63</f>
        <v>0</v>
      </c>
      <c r="GT63" s="162">
        <f t="shared" si="278"/>
        <v>0</v>
      </c>
      <c r="GU63" s="162">
        <f t="shared" si="278"/>
        <v>0</v>
      </c>
      <c r="GV63" s="162">
        <f t="shared" si="278"/>
        <v>0</v>
      </c>
      <c r="GW63" s="162">
        <f t="shared" si="278"/>
        <v>0</v>
      </c>
      <c r="GX63" s="162">
        <f t="shared" si="278"/>
        <v>0</v>
      </c>
      <c r="GY63" s="162">
        <f t="shared" si="278"/>
        <v>0</v>
      </c>
      <c r="GZ63" s="162">
        <f t="shared" si="278"/>
        <v>0</v>
      </c>
      <c r="HA63" s="162">
        <f t="shared" si="278"/>
        <v>0</v>
      </c>
      <c r="HB63" s="162">
        <f t="shared" si="278"/>
        <v>0</v>
      </c>
      <c r="HC63" s="162">
        <f t="shared" si="278"/>
        <v>0</v>
      </c>
      <c r="HD63" s="162">
        <f t="shared" si="278"/>
        <v>0</v>
      </c>
      <c r="HE63" s="162">
        <f t="shared" si="278"/>
        <v>0</v>
      </c>
      <c r="HF63" s="162">
        <f t="shared" si="278"/>
        <v>0</v>
      </c>
      <c r="HG63" s="162">
        <f t="shared" si="278"/>
        <v>0</v>
      </c>
      <c r="HH63" s="162">
        <f t="shared" si="278"/>
        <v>0</v>
      </c>
      <c r="HI63" s="162">
        <f t="shared" si="278"/>
        <v>0</v>
      </c>
      <c r="HJ63" s="162">
        <f t="shared" si="278"/>
        <v>0</v>
      </c>
      <c r="HK63" s="162">
        <f t="shared" si="278"/>
        <v>0</v>
      </c>
      <c r="HL63" s="162">
        <f t="shared" si="278"/>
        <v>0</v>
      </c>
      <c r="HM63" s="162">
        <f t="shared" si="278"/>
        <v>0</v>
      </c>
      <c r="HN63" s="162">
        <f t="shared" si="278"/>
        <v>0</v>
      </c>
      <c r="HO63" s="162">
        <f t="shared" si="278"/>
        <v>0</v>
      </c>
      <c r="HP63" s="162">
        <f t="shared" si="278"/>
        <v>0</v>
      </c>
      <c r="HQ63" s="162">
        <f t="shared" si="278"/>
        <v>0</v>
      </c>
      <c r="HR63" s="162">
        <f t="shared" si="278"/>
        <v>0</v>
      </c>
      <c r="HS63" s="162">
        <f t="shared" si="278"/>
        <v>0</v>
      </c>
      <c r="HT63" s="162">
        <f t="shared" si="278"/>
        <v>0</v>
      </c>
      <c r="HU63" s="162">
        <f t="shared" si="278"/>
        <v>0</v>
      </c>
      <c r="HV63" s="162">
        <f t="shared" si="278"/>
        <v>0</v>
      </c>
      <c r="HW63" s="162">
        <f t="shared" si="278"/>
        <v>0</v>
      </c>
      <c r="HX63" s="162">
        <f t="shared" si="278"/>
        <v>0</v>
      </c>
      <c r="HY63" s="162">
        <f t="shared" si="278"/>
        <v>0</v>
      </c>
      <c r="HZ63" s="162">
        <f t="shared" si="278"/>
        <v>0</v>
      </c>
      <c r="IA63" s="162">
        <f t="shared" si="278"/>
        <v>0</v>
      </c>
      <c r="IB63" s="162">
        <f t="shared" si="278"/>
        <v>0</v>
      </c>
      <c r="IC63" s="162">
        <f t="shared" si="278"/>
        <v>0</v>
      </c>
      <c r="ID63" s="162">
        <f t="shared" si="278"/>
        <v>0</v>
      </c>
      <c r="IE63" s="162">
        <f t="shared" si="278"/>
        <v>0</v>
      </c>
      <c r="IF63" s="162">
        <f t="shared" si="278"/>
        <v>0</v>
      </c>
      <c r="IG63" s="162">
        <f t="shared" si="278"/>
        <v>0</v>
      </c>
      <c r="IH63" s="162">
        <f t="shared" si="278"/>
        <v>0</v>
      </c>
      <c r="II63" s="162">
        <f t="shared" si="278"/>
        <v>0</v>
      </c>
      <c r="IJ63" s="162">
        <f t="shared" si="278"/>
        <v>0</v>
      </c>
      <c r="IK63" s="162">
        <f t="shared" si="278"/>
        <v>0</v>
      </c>
      <c r="IL63" s="162">
        <f t="shared" si="278"/>
        <v>0</v>
      </c>
      <c r="IM63" s="162">
        <f t="shared" si="278"/>
        <v>0</v>
      </c>
      <c r="IN63" s="162">
        <f t="shared" si="278"/>
        <v>0</v>
      </c>
      <c r="IO63" s="162">
        <f t="shared" si="17"/>
        <v>0</v>
      </c>
      <c r="IP63" s="162">
        <f t="shared" si="23"/>
        <v>0</v>
      </c>
      <c r="IQ63" s="162">
        <f t="shared" ref="IQ63:KK63" si="279">MAX((MIN(CZ63+IP63,$IO$7))-GT63,0)</f>
        <v>0</v>
      </c>
      <c r="IR63" s="162">
        <f t="shared" si="279"/>
        <v>0</v>
      </c>
      <c r="IS63" s="162">
        <f t="shared" si="279"/>
        <v>0</v>
      </c>
      <c r="IT63" s="162">
        <f t="shared" si="279"/>
        <v>0</v>
      </c>
      <c r="IU63" s="162">
        <f t="shared" si="279"/>
        <v>0</v>
      </c>
      <c r="IV63" s="162">
        <f t="shared" si="279"/>
        <v>0</v>
      </c>
      <c r="IW63" s="162">
        <f t="shared" si="279"/>
        <v>0</v>
      </c>
      <c r="IX63" s="162">
        <f t="shared" si="279"/>
        <v>0</v>
      </c>
      <c r="IY63" s="162">
        <f t="shared" si="279"/>
        <v>0</v>
      </c>
      <c r="IZ63" s="162">
        <f t="shared" si="279"/>
        <v>0</v>
      </c>
      <c r="JA63" s="162">
        <f t="shared" si="279"/>
        <v>0</v>
      </c>
      <c r="JB63" s="162">
        <f t="shared" si="279"/>
        <v>0</v>
      </c>
      <c r="JC63" s="162">
        <f t="shared" si="279"/>
        <v>0</v>
      </c>
      <c r="JD63" s="162">
        <f t="shared" si="279"/>
        <v>0</v>
      </c>
      <c r="JE63" s="162">
        <f t="shared" si="279"/>
        <v>0</v>
      </c>
      <c r="JF63" s="162">
        <f t="shared" si="279"/>
        <v>0</v>
      </c>
      <c r="JG63" s="162">
        <f t="shared" si="279"/>
        <v>0</v>
      </c>
      <c r="JH63" s="162">
        <f t="shared" si="279"/>
        <v>0</v>
      </c>
      <c r="JI63" s="162">
        <f t="shared" si="279"/>
        <v>0</v>
      </c>
      <c r="JJ63" s="162">
        <f t="shared" si="279"/>
        <v>0</v>
      </c>
      <c r="JK63" s="162">
        <f t="shared" si="279"/>
        <v>0</v>
      </c>
      <c r="JL63" s="162">
        <f t="shared" si="279"/>
        <v>0</v>
      </c>
      <c r="JM63" s="162">
        <f t="shared" si="279"/>
        <v>0</v>
      </c>
      <c r="JN63" s="162">
        <f t="shared" si="279"/>
        <v>0</v>
      </c>
      <c r="JO63" s="162">
        <f t="shared" si="279"/>
        <v>0</v>
      </c>
      <c r="JP63" s="162">
        <f t="shared" si="279"/>
        <v>0</v>
      </c>
      <c r="JQ63" s="162">
        <f t="shared" si="279"/>
        <v>0</v>
      </c>
      <c r="JR63" s="162">
        <f t="shared" si="279"/>
        <v>0</v>
      </c>
      <c r="JS63" s="162">
        <f t="shared" si="279"/>
        <v>0</v>
      </c>
      <c r="JT63" s="162">
        <f t="shared" si="279"/>
        <v>0</v>
      </c>
      <c r="JU63" s="162">
        <f t="shared" si="279"/>
        <v>0</v>
      </c>
      <c r="JV63" s="162">
        <f t="shared" si="279"/>
        <v>0</v>
      </c>
      <c r="JW63" s="162">
        <f t="shared" si="279"/>
        <v>0</v>
      </c>
      <c r="JX63" s="162">
        <f t="shared" si="279"/>
        <v>0</v>
      </c>
      <c r="JY63" s="162">
        <f t="shared" si="279"/>
        <v>0</v>
      </c>
      <c r="JZ63" s="162">
        <f t="shared" si="279"/>
        <v>0</v>
      </c>
      <c r="KA63" s="162">
        <f t="shared" si="279"/>
        <v>0</v>
      </c>
      <c r="KB63" s="162">
        <f t="shared" si="279"/>
        <v>0</v>
      </c>
      <c r="KC63" s="162">
        <f t="shared" si="279"/>
        <v>0</v>
      </c>
      <c r="KD63" s="162">
        <f t="shared" si="279"/>
        <v>0</v>
      </c>
      <c r="KE63" s="162">
        <f t="shared" si="279"/>
        <v>0</v>
      </c>
      <c r="KF63" s="162">
        <f t="shared" si="279"/>
        <v>0</v>
      </c>
      <c r="KG63" s="162">
        <f t="shared" si="279"/>
        <v>0</v>
      </c>
      <c r="KH63" s="162">
        <f t="shared" si="279"/>
        <v>0</v>
      </c>
      <c r="KI63" s="162">
        <f t="shared" si="279"/>
        <v>0</v>
      </c>
      <c r="KJ63" s="162">
        <f t="shared" si="279"/>
        <v>0</v>
      </c>
      <c r="KK63" s="162">
        <f t="shared" si="279"/>
        <v>0</v>
      </c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</row>
    <row r="64" ht="14.25" customHeight="1" spans="1:326" x14ac:dyDescent="0.25">
      <c r="A64" s="1">
        <v>2</v>
      </c>
      <c r="B64" s="1">
        <f t="shared" ref="B64:C64" si="280">B63+1</f>
        <v>54</v>
      </c>
      <c r="C64" s="232">
        <f t="shared" si="280"/>
        <v>43519</v>
      </c>
      <c r="D64" s="162">
        <f t="shared" si="9"/>
        <v>0</v>
      </c>
      <c r="E64" s="162">
        <f>(SUMIFS(Profile!$F$2:$F$17521,Profile!$B$2:$B$17521,$B64,Profile!$C$2:$C$17521,E$8))*$C$6</f>
        <v>0</v>
      </c>
      <c r="F64" s="162">
        <f>(SUMIFS(Profile!$F$2:$F$17521,Profile!$B$2:$B$17521,$B64,Profile!$C$2:$C$17521,F$8))*$C$6</f>
        <v>0</v>
      </c>
      <c r="G64" s="162">
        <f>(SUMIFS(Profile!$F$2:$F$17521,Profile!$B$2:$B$17521,$B64,Profile!$C$2:$C$17521,G$8))*$C$6</f>
        <v>0</v>
      </c>
      <c r="H64" s="162">
        <f>(SUMIFS(Profile!$F$2:$F$17521,Profile!$B$2:$B$17521,$B64,Profile!$C$2:$C$17521,H$8))*$C$6</f>
        <v>0</v>
      </c>
      <c r="I64" s="162">
        <f>(SUMIFS(Profile!$F$2:$F$17521,Profile!$B$2:$B$17521,$B64,Profile!$C$2:$C$17521,I$8))*$C$6</f>
        <v>0</v>
      </c>
      <c r="J64" s="162">
        <f>(SUMIFS(Profile!$F$2:$F$17521,Profile!$B$2:$B$17521,$B64,Profile!$C$2:$C$17521,J$8))*$C$6</f>
        <v>0</v>
      </c>
      <c r="K64" s="162">
        <f>(SUMIFS(Profile!$F$2:$F$17521,Profile!$B$2:$B$17521,$B64,Profile!$C$2:$C$17521,K$8))*$C$6</f>
        <v>0</v>
      </c>
      <c r="L64" s="162">
        <f>(SUMIFS(Profile!$F$2:$F$17521,Profile!$B$2:$B$17521,$B64,Profile!$C$2:$C$17521,L$8))*$C$6</f>
        <v>0</v>
      </c>
      <c r="M64" s="162">
        <f>(SUMIFS(Profile!$F$2:$F$17521,Profile!$B$2:$B$17521,$B64,Profile!$C$2:$C$17521,M$8))*$C$6</f>
        <v>0</v>
      </c>
      <c r="N64" s="162">
        <f>(SUMIFS(Profile!$F$2:$F$17521,Profile!$B$2:$B$17521,$B64,Profile!$C$2:$C$17521,N$8))*$C$6</f>
        <v>0</v>
      </c>
      <c r="O64" s="162">
        <f>(SUMIFS(Profile!$F$2:$F$17521,Profile!$B$2:$B$17521,$B64,Profile!$C$2:$C$17521,O$8))*$C$6</f>
        <v>0</v>
      </c>
      <c r="P64" s="162">
        <f>(SUMIFS(Profile!$F$2:$F$17521,Profile!$B$2:$B$17521,$B64,Profile!$C$2:$C$17521,P$8))*$C$6</f>
        <v>0</v>
      </c>
      <c r="Q64" s="162">
        <f>(SUMIFS(Profile!$F$2:$F$17521,Profile!$B$2:$B$17521,$B64,Profile!$C$2:$C$17521,Q$8))*$C$6</f>
        <v>0</v>
      </c>
      <c r="R64" s="162">
        <f>(SUMIFS(Profile!$F$2:$F$17521,Profile!$B$2:$B$17521,$B64,Profile!$C$2:$C$17521,R$8))*$C$6</f>
        <v>0</v>
      </c>
      <c r="S64" s="162">
        <f>(SUMIFS(Profile!$F$2:$F$17521,Profile!$B$2:$B$17521,$B64,Profile!$C$2:$C$17521,S$8))*$C$6</f>
        <v>0</v>
      </c>
      <c r="T64" s="162">
        <f>(SUMIFS(Profile!$F$2:$F$17521,Profile!$B$2:$B$17521,$B64,Profile!$C$2:$C$17521,T$8))*$C$6</f>
        <v>0</v>
      </c>
      <c r="U64" s="162">
        <f>(SUMIFS(Profile!$F$2:$F$17521,Profile!$B$2:$B$17521,$B64,Profile!$C$2:$C$17521,U$8))*$C$6</f>
        <v>0</v>
      </c>
      <c r="V64" s="162">
        <f>(SUMIFS(Profile!$F$2:$F$17521,Profile!$B$2:$B$17521,$B64,Profile!$C$2:$C$17521,V$8))*$C$6</f>
        <v>0</v>
      </c>
      <c r="W64" s="162">
        <f>(SUMIFS(Profile!$F$2:$F$17521,Profile!$B$2:$B$17521,$B64,Profile!$C$2:$C$17521,W$8))*$C$6</f>
        <v>0</v>
      </c>
      <c r="X64" s="162">
        <f>(SUMIFS(Profile!$F$2:$F$17521,Profile!$B$2:$B$17521,$B64,Profile!$C$2:$C$17521,X$8))*$C$6</f>
        <v>0</v>
      </c>
      <c r="Y64" s="162">
        <f>(SUMIFS(Profile!$F$2:$F$17521,Profile!$B$2:$B$17521,$B64,Profile!$C$2:$C$17521,Y$8))*$C$6</f>
        <v>0</v>
      </c>
      <c r="Z64" s="162">
        <f>(SUMIFS(Profile!$F$2:$F$17521,Profile!$B$2:$B$17521,$B64,Profile!$C$2:$C$17521,Z$8))*$C$6</f>
        <v>0</v>
      </c>
      <c r="AA64" s="162">
        <f>(SUMIFS(Profile!$F$2:$F$17521,Profile!$B$2:$B$17521,$B64,Profile!$C$2:$C$17521,AA$8))*$C$6</f>
        <v>0</v>
      </c>
      <c r="AB64" s="162">
        <f>(SUMIFS(Profile!$F$2:$F$17521,Profile!$B$2:$B$17521,$B64,Profile!$C$2:$C$17521,AB$8))*$C$6</f>
        <v>0</v>
      </c>
      <c r="AC64" s="162">
        <f>(SUMIFS(Profile!$F$2:$F$17521,Profile!$B$2:$B$17521,$B64,Profile!$C$2:$C$17521,AC$8))*$C$6</f>
        <v>0</v>
      </c>
      <c r="AD64" s="162">
        <f>(SUMIFS(Profile!$F$2:$F$17521,Profile!$B$2:$B$17521,$B64,Profile!$C$2:$C$17521,AD$8))*$C$6</f>
        <v>0</v>
      </c>
      <c r="AE64" s="162">
        <f>(SUMIFS(Profile!$F$2:$F$17521,Profile!$B$2:$B$17521,$B64,Profile!$C$2:$C$17521,AE$8))*$C$6</f>
        <v>0</v>
      </c>
      <c r="AF64" s="162">
        <f>(SUMIFS(Profile!$F$2:$F$17521,Profile!$B$2:$B$17521,$B64,Profile!$C$2:$C$17521,AF$8))*$C$6</f>
        <v>0</v>
      </c>
      <c r="AG64" s="162">
        <f>(SUMIFS(Profile!$F$2:$F$17521,Profile!$B$2:$B$17521,$B64,Profile!$C$2:$C$17521,AG$8))*$C$6</f>
        <v>0</v>
      </c>
      <c r="AH64" s="162">
        <f>(SUMIFS(Profile!$F$2:$F$17521,Profile!$B$2:$B$17521,$B64,Profile!$C$2:$C$17521,AH$8))*$C$6</f>
        <v>0</v>
      </c>
      <c r="AI64" s="162">
        <f>(SUMIFS(Profile!$F$2:$F$17521,Profile!$B$2:$B$17521,$B64,Profile!$C$2:$C$17521,AI$8))*$C$6</f>
        <v>0</v>
      </c>
      <c r="AJ64" s="162">
        <f>(SUMIFS(Profile!$F$2:$F$17521,Profile!$B$2:$B$17521,$B64,Profile!$C$2:$C$17521,AJ$8))*$C$6</f>
        <v>0</v>
      </c>
      <c r="AK64" s="162">
        <f>(SUMIFS(Profile!$F$2:$F$17521,Profile!$B$2:$B$17521,$B64,Profile!$C$2:$C$17521,AK$8))*$C$6</f>
        <v>0</v>
      </c>
      <c r="AL64" s="162">
        <f>(SUMIFS(Profile!$F$2:$F$17521,Profile!$B$2:$B$17521,$B64,Profile!$C$2:$C$17521,AL$8))*$C$6</f>
        <v>0</v>
      </c>
      <c r="AM64" s="162">
        <f>(SUMIFS(Profile!$F$2:$F$17521,Profile!$B$2:$B$17521,$B64,Profile!$C$2:$C$17521,AM$8))*$C$6</f>
        <v>0</v>
      </c>
      <c r="AN64" s="162">
        <f>(SUMIFS(Profile!$F$2:$F$17521,Profile!$B$2:$B$17521,$B64,Profile!$C$2:$C$17521,AN$8))*$C$6</f>
        <v>0</v>
      </c>
      <c r="AO64" s="162">
        <f>(SUMIFS(Profile!$F$2:$F$17521,Profile!$B$2:$B$17521,$B64,Profile!$C$2:$C$17521,AO$8))*$C$6</f>
        <v>0</v>
      </c>
      <c r="AP64" s="162">
        <f>(SUMIFS(Profile!$F$2:$F$17521,Profile!$B$2:$B$17521,$B64,Profile!$C$2:$C$17521,AP$8))*$C$6</f>
        <v>0</v>
      </c>
      <c r="AQ64" s="162">
        <f>(SUMIFS(Profile!$F$2:$F$17521,Profile!$B$2:$B$17521,$B64,Profile!$C$2:$C$17521,AQ$8))*$C$6</f>
        <v>0</v>
      </c>
      <c r="AR64" s="162">
        <f>(SUMIFS(Profile!$F$2:$F$17521,Profile!$B$2:$B$17521,$B64,Profile!$C$2:$C$17521,AR$8))*$C$6</f>
        <v>0</v>
      </c>
      <c r="AS64" s="162">
        <f>(SUMIFS(Profile!$F$2:$F$17521,Profile!$B$2:$B$17521,$B64,Profile!$C$2:$C$17521,AS$8))*$C$6</f>
        <v>0</v>
      </c>
      <c r="AT64" s="162">
        <f>(SUMIFS(Profile!$F$2:$F$17521,Profile!$B$2:$B$17521,$B64,Profile!$C$2:$C$17521,AT$8))*$C$6</f>
        <v>0</v>
      </c>
      <c r="AU64" s="162">
        <f>(SUMIFS(Profile!$F$2:$F$17521,Profile!$B$2:$B$17521,$B64,Profile!$C$2:$C$17521,AU$8))*$C$6</f>
        <v>0</v>
      </c>
      <c r="AV64" s="162">
        <f>(SUMIFS(Profile!$F$2:$F$17521,Profile!$B$2:$B$17521,$B64,Profile!$C$2:$C$17521,AV$8))*$C$6</f>
        <v>0</v>
      </c>
      <c r="AW64" s="162">
        <f>(SUMIFS(Profile!$F$2:$F$17521,Profile!$B$2:$B$17521,$B64,Profile!$C$2:$C$17521,AW$8))*$C$6</f>
        <v>0</v>
      </c>
      <c r="AX64" s="162">
        <f>(SUMIFS(Profile!$F$2:$F$17521,Profile!$B$2:$B$17521,$B64,Profile!$C$2:$C$17521,AX$8))*$C$6</f>
        <v>0</v>
      </c>
      <c r="AY64" s="162">
        <f>(SUMIFS(Profile!$F$2:$F$17521,Profile!$B$2:$B$17521,$B64,Profile!$C$2:$C$17521,AY$8))*$C$6</f>
        <v>0</v>
      </c>
      <c r="AZ64" s="162">
        <f>(SUMIFS(Profile!$F$2:$F$17521,Profile!$B$2:$B$17521,$B64,Profile!$C$2:$C$17521,AZ$8))*$C$6</f>
        <v>0</v>
      </c>
      <c r="BA64" s="162">
        <f t="shared" si="10"/>
        <v>0</v>
      </c>
      <c r="BB64" s="162">
        <f>(SUMIFS(Profile!$E$2:$E$17521,Profile!$B$2:$B$17521,$B64,Profile!$C$2:$C$17521,BB$8))*$C$9</f>
        <v>0</v>
      </c>
      <c r="BC64" s="162">
        <f>(SUMIFS(Profile!$E$2:$E$17521,Profile!$B$2:$B$17521,$B64,Profile!$C$2:$C$17521,BC$8))*$C$9</f>
        <v>0</v>
      </c>
      <c r="BD64" s="162">
        <f>(SUMIFS(Profile!$E$2:$E$17521,Profile!$B$2:$B$17521,$B64,Profile!$C$2:$C$17521,BD$8))*$C$9</f>
        <v>0</v>
      </c>
      <c r="BE64" s="162">
        <f>(SUMIFS(Profile!$E$2:$E$17521,Profile!$B$2:$B$17521,$B64,Profile!$C$2:$C$17521,BE$8))*$C$9</f>
        <v>0</v>
      </c>
      <c r="BF64" s="162">
        <f>(SUMIFS(Profile!$E$2:$E$17521,Profile!$B$2:$B$17521,$B64,Profile!$C$2:$C$17521,BF$8))*$C$9</f>
        <v>0</v>
      </c>
      <c r="BG64" s="162">
        <f>(SUMIFS(Profile!$E$2:$E$17521,Profile!$B$2:$B$17521,$B64,Profile!$C$2:$C$17521,BG$8))*$C$9</f>
        <v>0</v>
      </c>
      <c r="BH64" s="162">
        <f>(SUMIFS(Profile!$E$2:$E$17521,Profile!$B$2:$B$17521,$B64,Profile!$C$2:$C$17521,BH$8))*$C$9</f>
        <v>0</v>
      </c>
      <c r="BI64" s="162">
        <f>(SUMIFS(Profile!$E$2:$E$17521,Profile!$B$2:$B$17521,$B64,Profile!$C$2:$C$17521,BI$8))*$C$9</f>
        <v>0</v>
      </c>
      <c r="BJ64" s="162">
        <f>(SUMIFS(Profile!$E$2:$E$17521,Profile!$B$2:$B$17521,$B64,Profile!$C$2:$C$17521,BJ$8))*$C$9</f>
        <v>0</v>
      </c>
      <c r="BK64" s="162">
        <f>(SUMIFS(Profile!$E$2:$E$17521,Profile!$B$2:$B$17521,$B64,Profile!$C$2:$C$17521,BK$8))*$C$9</f>
        <v>0</v>
      </c>
      <c r="BL64" s="162">
        <f>(SUMIFS(Profile!$E$2:$E$17521,Profile!$B$2:$B$17521,$B64,Profile!$C$2:$C$17521,BL$8))*$C$9</f>
        <v>0</v>
      </c>
      <c r="BM64" s="162">
        <f>(SUMIFS(Profile!$E$2:$E$17521,Profile!$B$2:$B$17521,$B64,Profile!$C$2:$C$17521,BM$8))*$C$9</f>
        <v>0</v>
      </c>
      <c r="BN64" s="162">
        <f>(SUMIFS(Profile!$E$2:$E$17521,Profile!$B$2:$B$17521,$B64,Profile!$C$2:$C$17521,BN$8))*$C$9</f>
        <v>0</v>
      </c>
      <c r="BO64" s="162">
        <f>(SUMIFS(Profile!$E$2:$E$17521,Profile!$B$2:$B$17521,$B64,Profile!$C$2:$C$17521,BO$8))*$C$9</f>
        <v>0</v>
      </c>
      <c r="BP64" s="162">
        <f>(SUMIFS(Profile!$E$2:$E$17521,Profile!$B$2:$B$17521,$B64,Profile!$C$2:$C$17521,BP$8))*$C$9</f>
        <v>0</v>
      </c>
      <c r="BQ64" s="162">
        <f>(SUMIFS(Profile!$E$2:$E$17521,Profile!$B$2:$B$17521,$B64,Profile!$C$2:$C$17521,BQ$8))*$C$9</f>
        <v>0</v>
      </c>
      <c r="BR64" s="162">
        <f>(SUMIFS(Profile!$E$2:$E$17521,Profile!$B$2:$B$17521,$B64,Profile!$C$2:$C$17521,BR$8))*$C$9</f>
        <v>0</v>
      </c>
      <c r="BS64" s="162">
        <f>(SUMIFS(Profile!$E$2:$E$17521,Profile!$B$2:$B$17521,$B64,Profile!$C$2:$C$17521,BS$8))*$C$9</f>
        <v>0</v>
      </c>
      <c r="BT64" s="162">
        <f>(SUMIFS(Profile!$E$2:$E$17521,Profile!$B$2:$B$17521,$B64,Profile!$C$2:$C$17521,BT$8))*$C$9</f>
        <v>0</v>
      </c>
      <c r="BU64" s="162">
        <f>(SUMIFS(Profile!$E$2:$E$17521,Profile!$B$2:$B$17521,$B64,Profile!$C$2:$C$17521,BU$8))*$C$9</f>
        <v>0</v>
      </c>
      <c r="BV64" s="162">
        <f>(SUMIFS(Profile!$E$2:$E$17521,Profile!$B$2:$B$17521,$B64,Profile!$C$2:$C$17521,BV$8))*$C$9</f>
        <v>0</v>
      </c>
      <c r="BW64" s="162">
        <f>(SUMIFS(Profile!$E$2:$E$17521,Profile!$B$2:$B$17521,$B64,Profile!$C$2:$C$17521,BW$8))*$C$9</f>
        <v>0</v>
      </c>
      <c r="BX64" s="162">
        <f>(SUMIFS(Profile!$E$2:$E$17521,Profile!$B$2:$B$17521,$B64,Profile!$C$2:$C$17521,BX$8))*$C$9</f>
        <v>0</v>
      </c>
      <c r="BY64" s="162">
        <f>(SUMIFS(Profile!$E$2:$E$17521,Profile!$B$2:$B$17521,$B64,Profile!$C$2:$C$17521,BY$8))*$C$9</f>
        <v>0</v>
      </c>
      <c r="BZ64" s="162">
        <f>(SUMIFS(Profile!$E$2:$E$17521,Profile!$B$2:$B$17521,$B64,Profile!$C$2:$C$17521,BZ$8))*$C$9</f>
        <v>0</v>
      </c>
      <c r="CA64" s="162">
        <f>(SUMIFS(Profile!$E$2:$E$17521,Profile!$B$2:$B$17521,$B64,Profile!$C$2:$C$17521,CA$8))*$C$9</f>
        <v>0</v>
      </c>
      <c r="CB64" s="162">
        <f>(SUMIFS(Profile!$E$2:$E$17521,Profile!$B$2:$B$17521,$B64,Profile!$C$2:$C$17521,CB$8))*$C$9</f>
        <v>0</v>
      </c>
      <c r="CC64" s="162">
        <f>(SUMIFS(Profile!$E$2:$E$17521,Profile!$B$2:$B$17521,$B64,Profile!$C$2:$C$17521,CC$8))*$C$9</f>
        <v>0</v>
      </c>
      <c r="CD64" s="162">
        <f>(SUMIFS(Profile!$E$2:$E$17521,Profile!$B$2:$B$17521,$B64,Profile!$C$2:$C$17521,CD$8))*$C$9</f>
        <v>0</v>
      </c>
      <c r="CE64" s="162">
        <f>(SUMIFS(Profile!$E$2:$E$17521,Profile!$B$2:$B$17521,$B64,Profile!$C$2:$C$17521,CE$8))*$C$9</f>
        <v>0</v>
      </c>
      <c r="CF64" s="162">
        <f>(SUMIFS(Profile!$E$2:$E$17521,Profile!$B$2:$B$17521,$B64,Profile!$C$2:$C$17521,CF$8))*$C$9</f>
        <v>0</v>
      </c>
      <c r="CG64" s="162">
        <f>(SUMIFS(Profile!$E$2:$E$17521,Profile!$B$2:$B$17521,$B64,Profile!$C$2:$C$17521,CG$8))*$C$9</f>
        <v>0</v>
      </c>
      <c r="CH64" s="162">
        <f>(SUMIFS(Profile!$E$2:$E$17521,Profile!$B$2:$B$17521,$B64,Profile!$C$2:$C$17521,CH$8))*$C$9</f>
        <v>0</v>
      </c>
      <c r="CI64" s="162">
        <f>(SUMIFS(Profile!$E$2:$E$17521,Profile!$B$2:$B$17521,$B64,Profile!$C$2:$C$17521,CI$8))*$C$9</f>
        <v>0</v>
      </c>
      <c r="CJ64" s="162">
        <f>(SUMIFS(Profile!$E$2:$E$17521,Profile!$B$2:$B$17521,$B64,Profile!$C$2:$C$17521,CJ$8))*$C$9</f>
        <v>0</v>
      </c>
      <c r="CK64" s="162">
        <f>(SUMIFS(Profile!$E$2:$E$17521,Profile!$B$2:$B$17521,$B64,Profile!$C$2:$C$17521,CK$8))*$C$9</f>
        <v>0</v>
      </c>
      <c r="CL64" s="162">
        <f>(SUMIFS(Profile!$E$2:$E$17521,Profile!$B$2:$B$17521,$B64,Profile!$C$2:$C$17521,CL$8))*$C$9</f>
        <v>0</v>
      </c>
      <c r="CM64" s="162">
        <f>(SUMIFS(Profile!$E$2:$E$17521,Profile!$B$2:$B$17521,$B64,Profile!$C$2:$C$17521,CM$8))*$C$9</f>
        <v>0</v>
      </c>
      <c r="CN64" s="162">
        <f>(SUMIFS(Profile!$E$2:$E$17521,Profile!$B$2:$B$17521,$B64,Profile!$C$2:$C$17521,CN$8))*$C$9</f>
        <v>0</v>
      </c>
      <c r="CO64" s="162">
        <f>(SUMIFS(Profile!$E$2:$E$17521,Profile!$B$2:$B$17521,$B64,Profile!$C$2:$C$17521,CO$8))*$C$9</f>
        <v>0</v>
      </c>
      <c r="CP64" s="162">
        <f>(SUMIFS(Profile!$E$2:$E$17521,Profile!$B$2:$B$17521,$B64,Profile!$C$2:$C$17521,CP$8))*$C$9</f>
        <v>0</v>
      </c>
      <c r="CQ64" s="162">
        <f>(SUMIFS(Profile!$E$2:$E$17521,Profile!$B$2:$B$17521,$B64,Profile!$C$2:$C$17521,CQ$8))*$C$9</f>
        <v>0</v>
      </c>
      <c r="CR64" s="162">
        <f>(SUMIFS(Profile!$E$2:$E$17521,Profile!$B$2:$B$17521,$B64,Profile!$C$2:$C$17521,CR$8))*$C$9</f>
        <v>0</v>
      </c>
      <c r="CS64" s="162">
        <f>(SUMIFS(Profile!$E$2:$E$17521,Profile!$B$2:$B$17521,$B64,Profile!$C$2:$C$17521,CS$8))*$C$9</f>
        <v>0</v>
      </c>
      <c r="CT64" s="162">
        <f>(SUMIFS(Profile!$E$2:$E$17521,Profile!$B$2:$B$17521,$B64,Profile!$C$2:$C$17521,CT$8))*$C$9</f>
        <v>0</v>
      </c>
      <c r="CU64" s="162">
        <f>(SUMIFS(Profile!$E$2:$E$17521,Profile!$B$2:$B$17521,$B64,Profile!$C$2:$C$17521,CU$8))*$C$9</f>
        <v>0</v>
      </c>
      <c r="CV64" s="162">
        <f>(SUMIFS(Profile!$E$2:$E$17521,Profile!$B$2:$B$17521,$B64,Profile!$C$2:$C$17521,CV$8))*$C$9</f>
        <v>0</v>
      </c>
      <c r="CW64" s="162">
        <f>(SUMIFS(Profile!$E$2:$E$17521,Profile!$B$2:$B$17521,$B64,Profile!$C$2:$C$17521,CW$8))*$C$9</f>
        <v>0</v>
      </c>
      <c r="CX64" s="162">
        <f t="shared" si="11"/>
        <v>0</v>
      </c>
      <c r="CY64" s="162">
        <f t="shared" ref="CY64:ET64" si="281">MAX(BB64-E64,0)</f>
        <v>0</v>
      </c>
      <c r="CZ64" s="162">
        <f t="shared" si="281"/>
        <v>0</v>
      </c>
      <c r="DA64" s="162">
        <f t="shared" si="281"/>
        <v>0</v>
      </c>
      <c r="DB64" s="162">
        <f t="shared" si="281"/>
        <v>0</v>
      </c>
      <c r="DC64" s="162">
        <f t="shared" si="281"/>
        <v>0</v>
      </c>
      <c r="DD64" s="162">
        <f t="shared" si="281"/>
        <v>0</v>
      </c>
      <c r="DE64" s="162">
        <f t="shared" si="281"/>
        <v>0</v>
      </c>
      <c r="DF64" s="162">
        <f t="shared" si="281"/>
        <v>0</v>
      </c>
      <c r="DG64" s="162">
        <f t="shared" si="281"/>
        <v>0</v>
      </c>
      <c r="DH64" s="162">
        <f t="shared" si="281"/>
        <v>0</v>
      </c>
      <c r="DI64" s="162">
        <f t="shared" si="281"/>
        <v>0</v>
      </c>
      <c r="DJ64" s="162">
        <f t="shared" si="281"/>
        <v>0</v>
      </c>
      <c r="DK64" s="162">
        <f t="shared" si="281"/>
        <v>0</v>
      </c>
      <c r="DL64" s="162">
        <f t="shared" si="281"/>
        <v>0</v>
      </c>
      <c r="DM64" s="162">
        <f t="shared" si="281"/>
        <v>0</v>
      </c>
      <c r="DN64" s="162">
        <f t="shared" si="281"/>
        <v>0</v>
      </c>
      <c r="DO64" s="162">
        <f t="shared" si="281"/>
        <v>0</v>
      </c>
      <c r="DP64" s="162">
        <f t="shared" si="281"/>
        <v>0</v>
      </c>
      <c r="DQ64" s="162">
        <f t="shared" si="281"/>
        <v>0</v>
      </c>
      <c r="DR64" s="162">
        <f t="shared" si="281"/>
        <v>0</v>
      </c>
      <c r="DS64" s="162">
        <f t="shared" si="281"/>
        <v>0</v>
      </c>
      <c r="DT64" s="162">
        <f t="shared" si="281"/>
        <v>0</v>
      </c>
      <c r="DU64" s="162">
        <f t="shared" si="281"/>
        <v>0</v>
      </c>
      <c r="DV64" s="162">
        <f t="shared" si="281"/>
        <v>0</v>
      </c>
      <c r="DW64" s="162">
        <f t="shared" si="281"/>
        <v>0</v>
      </c>
      <c r="DX64" s="162">
        <f t="shared" si="281"/>
        <v>0</v>
      </c>
      <c r="DY64" s="162">
        <f t="shared" si="281"/>
        <v>0</v>
      </c>
      <c r="DZ64" s="162">
        <f t="shared" si="281"/>
        <v>0</v>
      </c>
      <c r="EA64" s="162">
        <f t="shared" si="281"/>
        <v>0</v>
      </c>
      <c r="EB64" s="162">
        <f t="shared" si="281"/>
        <v>0</v>
      </c>
      <c r="EC64" s="162">
        <f t="shared" si="281"/>
        <v>0</v>
      </c>
      <c r="ED64" s="162">
        <f t="shared" si="281"/>
        <v>0</v>
      </c>
      <c r="EE64" s="162">
        <f t="shared" si="281"/>
        <v>0</v>
      </c>
      <c r="EF64" s="162">
        <f t="shared" si="281"/>
        <v>0</v>
      </c>
      <c r="EG64" s="162">
        <f t="shared" si="281"/>
        <v>0</v>
      </c>
      <c r="EH64" s="162">
        <f t="shared" si="281"/>
        <v>0</v>
      </c>
      <c r="EI64" s="162">
        <f t="shared" si="281"/>
        <v>0</v>
      </c>
      <c r="EJ64" s="162">
        <f t="shared" si="281"/>
        <v>0</v>
      </c>
      <c r="EK64" s="162">
        <f t="shared" si="281"/>
        <v>0</v>
      </c>
      <c r="EL64" s="162">
        <f t="shared" si="281"/>
        <v>0</v>
      </c>
      <c r="EM64" s="162">
        <f t="shared" si="281"/>
        <v>0</v>
      </c>
      <c r="EN64" s="162">
        <f t="shared" si="281"/>
        <v>0</v>
      </c>
      <c r="EO64" s="162">
        <f t="shared" si="281"/>
        <v>0</v>
      </c>
      <c r="EP64" s="162">
        <f t="shared" si="281"/>
        <v>0</v>
      </c>
      <c r="EQ64" s="162">
        <f t="shared" si="281"/>
        <v>0</v>
      </c>
      <c r="ER64" s="162">
        <f t="shared" si="281"/>
        <v>0</v>
      </c>
      <c r="ES64" s="162">
        <f t="shared" si="281"/>
        <v>0</v>
      </c>
      <c r="ET64" s="162">
        <f t="shared" si="281"/>
        <v>0</v>
      </c>
      <c r="EU64" s="162">
        <f t="shared" si="13"/>
        <v>0</v>
      </c>
      <c r="EV64" s="162">
        <f t="shared" ref="EV64:GQ64" si="282">BB64-CY64</f>
        <v>0</v>
      </c>
      <c r="EW64" s="162">
        <f t="shared" si="282"/>
        <v>0</v>
      </c>
      <c r="EX64" s="162">
        <f t="shared" si="282"/>
        <v>0</v>
      </c>
      <c r="EY64" s="162">
        <f t="shared" si="282"/>
        <v>0</v>
      </c>
      <c r="EZ64" s="162">
        <f t="shared" si="282"/>
        <v>0</v>
      </c>
      <c r="FA64" s="162">
        <f t="shared" si="282"/>
        <v>0</v>
      </c>
      <c r="FB64" s="162">
        <f t="shared" si="282"/>
        <v>0</v>
      </c>
      <c r="FC64" s="162">
        <f t="shared" si="282"/>
        <v>0</v>
      </c>
      <c r="FD64" s="162">
        <f t="shared" si="282"/>
        <v>0</v>
      </c>
      <c r="FE64" s="162">
        <f t="shared" si="282"/>
        <v>0</v>
      </c>
      <c r="FF64" s="162">
        <f t="shared" si="282"/>
        <v>0</v>
      </c>
      <c r="FG64" s="162">
        <f t="shared" si="282"/>
        <v>0</v>
      </c>
      <c r="FH64" s="162">
        <f t="shared" si="282"/>
        <v>0</v>
      </c>
      <c r="FI64" s="162">
        <f t="shared" si="282"/>
        <v>0</v>
      </c>
      <c r="FJ64" s="162">
        <f t="shared" si="282"/>
        <v>0</v>
      </c>
      <c r="FK64" s="162">
        <f t="shared" si="282"/>
        <v>0</v>
      </c>
      <c r="FL64" s="162">
        <f t="shared" si="282"/>
        <v>0</v>
      </c>
      <c r="FM64" s="162">
        <f t="shared" si="282"/>
        <v>0</v>
      </c>
      <c r="FN64" s="162">
        <f t="shared" si="282"/>
        <v>0</v>
      </c>
      <c r="FO64" s="162">
        <f t="shared" si="282"/>
        <v>0</v>
      </c>
      <c r="FP64" s="162">
        <f t="shared" si="282"/>
        <v>0</v>
      </c>
      <c r="FQ64" s="162">
        <f t="shared" si="282"/>
        <v>0</v>
      </c>
      <c r="FR64" s="162">
        <f t="shared" si="282"/>
        <v>0</v>
      </c>
      <c r="FS64" s="162">
        <f t="shared" si="282"/>
        <v>0</v>
      </c>
      <c r="FT64" s="162">
        <f t="shared" si="282"/>
        <v>0</v>
      </c>
      <c r="FU64" s="162">
        <f t="shared" si="282"/>
        <v>0</v>
      </c>
      <c r="FV64" s="162">
        <f t="shared" si="282"/>
        <v>0</v>
      </c>
      <c r="FW64" s="162">
        <f t="shared" si="282"/>
        <v>0</v>
      </c>
      <c r="FX64" s="162">
        <f t="shared" si="282"/>
        <v>0</v>
      </c>
      <c r="FY64" s="162">
        <f t="shared" si="282"/>
        <v>0</v>
      </c>
      <c r="FZ64" s="162">
        <f t="shared" si="282"/>
        <v>0</v>
      </c>
      <c r="GA64" s="162">
        <f t="shared" si="282"/>
        <v>0</v>
      </c>
      <c r="GB64" s="162">
        <f t="shared" si="282"/>
        <v>0</v>
      </c>
      <c r="GC64" s="162">
        <f t="shared" si="282"/>
        <v>0</v>
      </c>
      <c r="GD64" s="162">
        <f t="shared" si="282"/>
        <v>0</v>
      </c>
      <c r="GE64" s="162">
        <f t="shared" si="282"/>
        <v>0</v>
      </c>
      <c r="GF64" s="162">
        <f t="shared" si="282"/>
        <v>0</v>
      </c>
      <c r="GG64" s="162">
        <f t="shared" si="282"/>
        <v>0</v>
      </c>
      <c r="GH64" s="162">
        <f t="shared" si="282"/>
        <v>0</v>
      </c>
      <c r="GI64" s="162">
        <f t="shared" si="282"/>
        <v>0</v>
      </c>
      <c r="GJ64" s="162">
        <f t="shared" si="282"/>
        <v>0</v>
      </c>
      <c r="GK64" s="162">
        <f t="shared" si="282"/>
        <v>0</v>
      </c>
      <c r="GL64" s="162">
        <f t="shared" si="282"/>
        <v>0</v>
      </c>
      <c r="GM64" s="162">
        <f t="shared" si="282"/>
        <v>0</v>
      </c>
      <c r="GN64" s="162">
        <f t="shared" si="282"/>
        <v>0</v>
      </c>
      <c r="GO64" s="162">
        <f t="shared" si="282"/>
        <v>0</v>
      </c>
      <c r="GP64" s="162">
        <f t="shared" si="282"/>
        <v>0</v>
      </c>
      <c r="GQ64" s="162">
        <f t="shared" si="282"/>
        <v>0</v>
      </c>
      <c r="GR64" s="162">
        <f t="shared" si="15"/>
        <v>0</v>
      </c>
      <c r="GS64" s="162">
        <f t="shared" ref="GS64:IN64" si="283">E64-EV64</f>
        <v>0</v>
      </c>
      <c r="GT64" s="162">
        <f t="shared" si="283"/>
        <v>0</v>
      </c>
      <c r="GU64" s="162">
        <f t="shared" si="283"/>
        <v>0</v>
      </c>
      <c r="GV64" s="162">
        <f t="shared" si="283"/>
        <v>0</v>
      </c>
      <c r="GW64" s="162">
        <f t="shared" si="283"/>
        <v>0</v>
      </c>
      <c r="GX64" s="162">
        <f t="shared" si="283"/>
        <v>0</v>
      </c>
      <c r="GY64" s="162">
        <f t="shared" si="283"/>
        <v>0</v>
      </c>
      <c r="GZ64" s="162">
        <f t="shared" si="283"/>
        <v>0</v>
      </c>
      <c r="HA64" s="162">
        <f t="shared" si="283"/>
        <v>0</v>
      </c>
      <c r="HB64" s="162">
        <f t="shared" si="283"/>
        <v>0</v>
      </c>
      <c r="HC64" s="162">
        <f t="shared" si="283"/>
        <v>0</v>
      </c>
      <c r="HD64" s="162">
        <f t="shared" si="283"/>
        <v>0</v>
      </c>
      <c r="HE64" s="162">
        <f t="shared" si="283"/>
        <v>0</v>
      </c>
      <c r="HF64" s="162">
        <f t="shared" si="283"/>
        <v>0</v>
      </c>
      <c r="HG64" s="162">
        <f t="shared" si="283"/>
        <v>0</v>
      </c>
      <c r="HH64" s="162">
        <f t="shared" si="283"/>
        <v>0</v>
      </c>
      <c r="HI64" s="162">
        <f t="shared" si="283"/>
        <v>0</v>
      </c>
      <c r="HJ64" s="162">
        <f t="shared" si="283"/>
        <v>0</v>
      </c>
      <c r="HK64" s="162">
        <f t="shared" si="283"/>
        <v>0</v>
      </c>
      <c r="HL64" s="162">
        <f t="shared" si="283"/>
        <v>0</v>
      </c>
      <c r="HM64" s="162">
        <f t="shared" si="283"/>
        <v>0</v>
      </c>
      <c r="HN64" s="162">
        <f t="shared" si="283"/>
        <v>0</v>
      </c>
      <c r="HO64" s="162">
        <f t="shared" si="283"/>
        <v>0</v>
      </c>
      <c r="HP64" s="162">
        <f t="shared" si="283"/>
        <v>0</v>
      </c>
      <c r="HQ64" s="162">
        <f t="shared" si="283"/>
        <v>0</v>
      </c>
      <c r="HR64" s="162">
        <f t="shared" si="283"/>
        <v>0</v>
      </c>
      <c r="HS64" s="162">
        <f t="shared" si="283"/>
        <v>0</v>
      </c>
      <c r="HT64" s="162">
        <f t="shared" si="283"/>
        <v>0</v>
      </c>
      <c r="HU64" s="162">
        <f t="shared" si="283"/>
        <v>0</v>
      </c>
      <c r="HV64" s="162">
        <f t="shared" si="283"/>
        <v>0</v>
      </c>
      <c r="HW64" s="162">
        <f t="shared" si="283"/>
        <v>0</v>
      </c>
      <c r="HX64" s="162">
        <f t="shared" si="283"/>
        <v>0</v>
      </c>
      <c r="HY64" s="162">
        <f t="shared" si="283"/>
        <v>0</v>
      </c>
      <c r="HZ64" s="162">
        <f t="shared" si="283"/>
        <v>0</v>
      </c>
      <c r="IA64" s="162">
        <f t="shared" si="283"/>
        <v>0</v>
      </c>
      <c r="IB64" s="162">
        <f t="shared" si="283"/>
        <v>0</v>
      </c>
      <c r="IC64" s="162">
        <f t="shared" si="283"/>
        <v>0</v>
      </c>
      <c r="ID64" s="162">
        <f t="shared" si="283"/>
        <v>0</v>
      </c>
      <c r="IE64" s="162">
        <f t="shared" si="283"/>
        <v>0</v>
      </c>
      <c r="IF64" s="162">
        <f t="shared" si="283"/>
        <v>0</v>
      </c>
      <c r="IG64" s="162">
        <f t="shared" si="283"/>
        <v>0</v>
      </c>
      <c r="IH64" s="162">
        <f t="shared" si="283"/>
        <v>0</v>
      </c>
      <c r="II64" s="162">
        <f t="shared" si="283"/>
        <v>0</v>
      </c>
      <c r="IJ64" s="162">
        <f t="shared" si="283"/>
        <v>0</v>
      </c>
      <c r="IK64" s="162">
        <f t="shared" si="283"/>
        <v>0</v>
      </c>
      <c r="IL64" s="162">
        <f t="shared" si="283"/>
        <v>0</v>
      </c>
      <c r="IM64" s="162">
        <f t="shared" si="283"/>
        <v>0</v>
      </c>
      <c r="IN64" s="162">
        <f t="shared" si="283"/>
        <v>0</v>
      </c>
      <c r="IO64" s="162">
        <f t="shared" si="17"/>
        <v>0</v>
      </c>
      <c r="IP64" s="162">
        <f t="shared" si="23"/>
        <v>0</v>
      </c>
      <c r="IQ64" s="162">
        <f t="shared" ref="IQ64:KK64" si="284">MAX((MIN(CZ64+IP64,$IO$7))-GT64,0)</f>
        <v>0</v>
      </c>
      <c r="IR64" s="162">
        <f t="shared" si="284"/>
        <v>0</v>
      </c>
      <c r="IS64" s="162">
        <f t="shared" si="284"/>
        <v>0</v>
      </c>
      <c r="IT64" s="162">
        <f t="shared" si="284"/>
        <v>0</v>
      </c>
      <c r="IU64" s="162">
        <f t="shared" si="284"/>
        <v>0</v>
      </c>
      <c r="IV64" s="162">
        <f t="shared" si="284"/>
        <v>0</v>
      </c>
      <c r="IW64" s="162">
        <f t="shared" si="284"/>
        <v>0</v>
      </c>
      <c r="IX64" s="162">
        <f t="shared" si="284"/>
        <v>0</v>
      </c>
      <c r="IY64" s="162">
        <f t="shared" si="284"/>
        <v>0</v>
      </c>
      <c r="IZ64" s="162">
        <f t="shared" si="284"/>
        <v>0</v>
      </c>
      <c r="JA64" s="162">
        <f t="shared" si="284"/>
        <v>0</v>
      </c>
      <c r="JB64" s="162">
        <f t="shared" si="284"/>
        <v>0</v>
      </c>
      <c r="JC64" s="162">
        <f t="shared" si="284"/>
        <v>0</v>
      </c>
      <c r="JD64" s="162">
        <f t="shared" si="284"/>
        <v>0</v>
      </c>
      <c r="JE64" s="162">
        <f t="shared" si="284"/>
        <v>0</v>
      </c>
      <c r="JF64" s="162">
        <f t="shared" si="284"/>
        <v>0</v>
      </c>
      <c r="JG64" s="162">
        <f t="shared" si="284"/>
        <v>0</v>
      </c>
      <c r="JH64" s="162">
        <f t="shared" si="284"/>
        <v>0</v>
      </c>
      <c r="JI64" s="162">
        <f t="shared" si="284"/>
        <v>0</v>
      </c>
      <c r="JJ64" s="162">
        <f t="shared" si="284"/>
        <v>0</v>
      </c>
      <c r="JK64" s="162">
        <f t="shared" si="284"/>
        <v>0</v>
      </c>
      <c r="JL64" s="162">
        <f t="shared" si="284"/>
        <v>0</v>
      </c>
      <c r="JM64" s="162">
        <f t="shared" si="284"/>
        <v>0</v>
      </c>
      <c r="JN64" s="162">
        <f t="shared" si="284"/>
        <v>0</v>
      </c>
      <c r="JO64" s="162">
        <f t="shared" si="284"/>
        <v>0</v>
      </c>
      <c r="JP64" s="162">
        <f t="shared" si="284"/>
        <v>0</v>
      </c>
      <c r="JQ64" s="162">
        <f t="shared" si="284"/>
        <v>0</v>
      </c>
      <c r="JR64" s="162">
        <f t="shared" si="284"/>
        <v>0</v>
      </c>
      <c r="JS64" s="162">
        <f t="shared" si="284"/>
        <v>0</v>
      </c>
      <c r="JT64" s="162">
        <f t="shared" si="284"/>
        <v>0</v>
      </c>
      <c r="JU64" s="162">
        <f t="shared" si="284"/>
        <v>0</v>
      </c>
      <c r="JV64" s="162">
        <f t="shared" si="284"/>
        <v>0</v>
      </c>
      <c r="JW64" s="162">
        <f t="shared" si="284"/>
        <v>0</v>
      </c>
      <c r="JX64" s="162">
        <f t="shared" si="284"/>
        <v>0</v>
      </c>
      <c r="JY64" s="162">
        <f t="shared" si="284"/>
        <v>0</v>
      </c>
      <c r="JZ64" s="162">
        <f t="shared" si="284"/>
        <v>0</v>
      </c>
      <c r="KA64" s="162">
        <f t="shared" si="284"/>
        <v>0</v>
      </c>
      <c r="KB64" s="162">
        <f t="shared" si="284"/>
        <v>0</v>
      </c>
      <c r="KC64" s="162">
        <f t="shared" si="284"/>
        <v>0</v>
      </c>
      <c r="KD64" s="162">
        <f t="shared" si="284"/>
        <v>0</v>
      </c>
      <c r="KE64" s="162">
        <f t="shared" si="284"/>
        <v>0</v>
      </c>
      <c r="KF64" s="162">
        <f t="shared" si="284"/>
        <v>0</v>
      </c>
      <c r="KG64" s="162">
        <f t="shared" si="284"/>
        <v>0</v>
      </c>
      <c r="KH64" s="162">
        <f t="shared" si="284"/>
        <v>0</v>
      </c>
      <c r="KI64" s="162">
        <f t="shared" si="284"/>
        <v>0</v>
      </c>
      <c r="KJ64" s="162">
        <f t="shared" si="284"/>
        <v>0</v>
      </c>
      <c r="KK64" s="162">
        <f t="shared" si="284"/>
        <v>0</v>
      </c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</row>
    <row r="65" ht="14.25" customHeight="1" spans="1:326" x14ac:dyDescent="0.25">
      <c r="A65" s="1">
        <v>2</v>
      </c>
      <c r="B65" s="1">
        <f t="shared" ref="B65:C65" si="285">B64+1</f>
        <v>55</v>
      </c>
      <c r="C65" s="232">
        <f t="shared" si="285"/>
        <v>43520</v>
      </c>
      <c r="D65" s="162">
        <f t="shared" si="9"/>
        <v>0</v>
      </c>
      <c r="E65" s="162">
        <f>(SUMIFS(Profile!$F$2:$F$17521,Profile!$B$2:$B$17521,$B65,Profile!$C$2:$C$17521,E$8))*$C$6</f>
        <v>0</v>
      </c>
      <c r="F65" s="162">
        <f>(SUMIFS(Profile!$F$2:$F$17521,Profile!$B$2:$B$17521,$B65,Profile!$C$2:$C$17521,F$8))*$C$6</f>
        <v>0</v>
      </c>
      <c r="G65" s="162">
        <f>(SUMIFS(Profile!$F$2:$F$17521,Profile!$B$2:$B$17521,$B65,Profile!$C$2:$C$17521,G$8))*$C$6</f>
        <v>0</v>
      </c>
      <c r="H65" s="162">
        <f>(SUMIFS(Profile!$F$2:$F$17521,Profile!$B$2:$B$17521,$B65,Profile!$C$2:$C$17521,H$8))*$C$6</f>
        <v>0</v>
      </c>
      <c r="I65" s="162">
        <f>(SUMIFS(Profile!$F$2:$F$17521,Profile!$B$2:$B$17521,$B65,Profile!$C$2:$C$17521,I$8))*$C$6</f>
        <v>0</v>
      </c>
      <c r="J65" s="162">
        <f>(SUMIFS(Profile!$F$2:$F$17521,Profile!$B$2:$B$17521,$B65,Profile!$C$2:$C$17521,J$8))*$C$6</f>
        <v>0</v>
      </c>
      <c r="K65" s="162">
        <f>(SUMIFS(Profile!$F$2:$F$17521,Profile!$B$2:$B$17521,$B65,Profile!$C$2:$C$17521,K$8))*$C$6</f>
        <v>0</v>
      </c>
      <c r="L65" s="162">
        <f>(SUMIFS(Profile!$F$2:$F$17521,Profile!$B$2:$B$17521,$B65,Profile!$C$2:$C$17521,L$8))*$C$6</f>
        <v>0</v>
      </c>
      <c r="M65" s="162">
        <f>(SUMIFS(Profile!$F$2:$F$17521,Profile!$B$2:$B$17521,$B65,Profile!$C$2:$C$17521,M$8))*$C$6</f>
        <v>0</v>
      </c>
      <c r="N65" s="162">
        <f>(SUMIFS(Profile!$F$2:$F$17521,Profile!$B$2:$B$17521,$B65,Profile!$C$2:$C$17521,N$8))*$C$6</f>
        <v>0</v>
      </c>
      <c r="O65" s="162">
        <f>(SUMIFS(Profile!$F$2:$F$17521,Profile!$B$2:$B$17521,$B65,Profile!$C$2:$C$17521,O$8))*$C$6</f>
        <v>0</v>
      </c>
      <c r="P65" s="162">
        <f>(SUMIFS(Profile!$F$2:$F$17521,Profile!$B$2:$B$17521,$B65,Profile!$C$2:$C$17521,P$8))*$C$6</f>
        <v>0</v>
      </c>
      <c r="Q65" s="162">
        <f>(SUMIFS(Profile!$F$2:$F$17521,Profile!$B$2:$B$17521,$B65,Profile!$C$2:$C$17521,Q$8))*$C$6</f>
        <v>0</v>
      </c>
      <c r="R65" s="162">
        <f>(SUMIFS(Profile!$F$2:$F$17521,Profile!$B$2:$B$17521,$B65,Profile!$C$2:$C$17521,R$8))*$C$6</f>
        <v>0</v>
      </c>
      <c r="S65" s="162">
        <f>(SUMIFS(Profile!$F$2:$F$17521,Profile!$B$2:$B$17521,$B65,Profile!$C$2:$C$17521,S$8))*$C$6</f>
        <v>0</v>
      </c>
      <c r="T65" s="162">
        <f>(SUMIFS(Profile!$F$2:$F$17521,Profile!$B$2:$B$17521,$B65,Profile!$C$2:$C$17521,T$8))*$C$6</f>
        <v>0</v>
      </c>
      <c r="U65" s="162">
        <f>(SUMIFS(Profile!$F$2:$F$17521,Profile!$B$2:$B$17521,$B65,Profile!$C$2:$C$17521,U$8))*$C$6</f>
        <v>0</v>
      </c>
      <c r="V65" s="162">
        <f>(SUMIFS(Profile!$F$2:$F$17521,Profile!$B$2:$B$17521,$B65,Profile!$C$2:$C$17521,V$8))*$C$6</f>
        <v>0</v>
      </c>
      <c r="W65" s="162">
        <f>(SUMIFS(Profile!$F$2:$F$17521,Profile!$B$2:$B$17521,$B65,Profile!$C$2:$C$17521,W$8))*$C$6</f>
        <v>0</v>
      </c>
      <c r="X65" s="162">
        <f>(SUMIFS(Profile!$F$2:$F$17521,Profile!$B$2:$B$17521,$B65,Profile!$C$2:$C$17521,X$8))*$C$6</f>
        <v>0</v>
      </c>
      <c r="Y65" s="162">
        <f>(SUMIFS(Profile!$F$2:$F$17521,Profile!$B$2:$B$17521,$B65,Profile!$C$2:$C$17521,Y$8))*$C$6</f>
        <v>0</v>
      </c>
      <c r="Z65" s="162">
        <f>(SUMIFS(Profile!$F$2:$F$17521,Profile!$B$2:$B$17521,$B65,Profile!$C$2:$C$17521,Z$8))*$C$6</f>
        <v>0</v>
      </c>
      <c r="AA65" s="162">
        <f>(SUMIFS(Profile!$F$2:$F$17521,Profile!$B$2:$B$17521,$B65,Profile!$C$2:$C$17521,AA$8))*$C$6</f>
        <v>0</v>
      </c>
      <c r="AB65" s="162">
        <f>(SUMIFS(Profile!$F$2:$F$17521,Profile!$B$2:$B$17521,$B65,Profile!$C$2:$C$17521,AB$8))*$C$6</f>
        <v>0</v>
      </c>
      <c r="AC65" s="162">
        <f>(SUMIFS(Profile!$F$2:$F$17521,Profile!$B$2:$B$17521,$B65,Profile!$C$2:$C$17521,AC$8))*$C$6</f>
        <v>0</v>
      </c>
      <c r="AD65" s="162">
        <f>(SUMIFS(Profile!$F$2:$F$17521,Profile!$B$2:$B$17521,$B65,Profile!$C$2:$C$17521,AD$8))*$C$6</f>
        <v>0</v>
      </c>
      <c r="AE65" s="162">
        <f>(SUMIFS(Profile!$F$2:$F$17521,Profile!$B$2:$B$17521,$B65,Profile!$C$2:$C$17521,AE$8))*$C$6</f>
        <v>0</v>
      </c>
      <c r="AF65" s="162">
        <f>(SUMIFS(Profile!$F$2:$F$17521,Profile!$B$2:$B$17521,$B65,Profile!$C$2:$C$17521,AF$8))*$C$6</f>
        <v>0</v>
      </c>
      <c r="AG65" s="162">
        <f>(SUMIFS(Profile!$F$2:$F$17521,Profile!$B$2:$B$17521,$B65,Profile!$C$2:$C$17521,AG$8))*$C$6</f>
        <v>0</v>
      </c>
      <c r="AH65" s="162">
        <f>(SUMIFS(Profile!$F$2:$F$17521,Profile!$B$2:$B$17521,$B65,Profile!$C$2:$C$17521,AH$8))*$C$6</f>
        <v>0</v>
      </c>
      <c r="AI65" s="162">
        <f>(SUMIFS(Profile!$F$2:$F$17521,Profile!$B$2:$B$17521,$B65,Profile!$C$2:$C$17521,AI$8))*$C$6</f>
        <v>0</v>
      </c>
      <c r="AJ65" s="162">
        <f>(SUMIFS(Profile!$F$2:$F$17521,Profile!$B$2:$B$17521,$B65,Profile!$C$2:$C$17521,AJ$8))*$C$6</f>
        <v>0</v>
      </c>
      <c r="AK65" s="162">
        <f>(SUMIFS(Profile!$F$2:$F$17521,Profile!$B$2:$B$17521,$B65,Profile!$C$2:$C$17521,AK$8))*$C$6</f>
        <v>0</v>
      </c>
      <c r="AL65" s="162">
        <f>(SUMIFS(Profile!$F$2:$F$17521,Profile!$B$2:$B$17521,$B65,Profile!$C$2:$C$17521,AL$8))*$C$6</f>
        <v>0</v>
      </c>
      <c r="AM65" s="162">
        <f>(SUMIFS(Profile!$F$2:$F$17521,Profile!$B$2:$B$17521,$B65,Profile!$C$2:$C$17521,AM$8))*$C$6</f>
        <v>0</v>
      </c>
      <c r="AN65" s="162">
        <f>(SUMIFS(Profile!$F$2:$F$17521,Profile!$B$2:$B$17521,$B65,Profile!$C$2:$C$17521,AN$8))*$C$6</f>
        <v>0</v>
      </c>
      <c r="AO65" s="162">
        <f>(SUMIFS(Profile!$F$2:$F$17521,Profile!$B$2:$B$17521,$B65,Profile!$C$2:$C$17521,AO$8))*$C$6</f>
        <v>0</v>
      </c>
      <c r="AP65" s="162">
        <f>(SUMIFS(Profile!$F$2:$F$17521,Profile!$B$2:$B$17521,$B65,Profile!$C$2:$C$17521,AP$8))*$C$6</f>
        <v>0</v>
      </c>
      <c r="AQ65" s="162">
        <f>(SUMIFS(Profile!$F$2:$F$17521,Profile!$B$2:$B$17521,$B65,Profile!$C$2:$C$17521,AQ$8))*$C$6</f>
        <v>0</v>
      </c>
      <c r="AR65" s="162">
        <f>(SUMIFS(Profile!$F$2:$F$17521,Profile!$B$2:$B$17521,$B65,Profile!$C$2:$C$17521,AR$8))*$C$6</f>
        <v>0</v>
      </c>
      <c r="AS65" s="162">
        <f>(SUMIFS(Profile!$F$2:$F$17521,Profile!$B$2:$B$17521,$B65,Profile!$C$2:$C$17521,AS$8))*$C$6</f>
        <v>0</v>
      </c>
      <c r="AT65" s="162">
        <f>(SUMIFS(Profile!$F$2:$F$17521,Profile!$B$2:$B$17521,$B65,Profile!$C$2:$C$17521,AT$8))*$C$6</f>
        <v>0</v>
      </c>
      <c r="AU65" s="162">
        <f>(SUMIFS(Profile!$F$2:$F$17521,Profile!$B$2:$B$17521,$B65,Profile!$C$2:$C$17521,AU$8))*$C$6</f>
        <v>0</v>
      </c>
      <c r="AV65" s="162">
        <f>(SUMIFS(Profile!$F$2:$F$17521,Profile!$B$2:$B$17521,$B65,Profile!$C$2:$C$17521,AV$8))*$C$6</f>
        <v>0</v>
      </c>
      <c r="AW65" s="162">
        <f>(SUMIFS(Profile!$F$2:$F$17521,Profile!$B$2:$B$17521,$B65,Profile!$C$2:$C$17521,AW$8))*$C$6</f>
        <v>0</v>
      </c>
      <c r="AX65" s="162">
        <f>(SUMIFS(Profile!$F$2:$F$17521,Profile!$B$2:$B$17521,$B65,Profile!$C$2:$C$17521,AX$8))*$C$6</f>
        <v>0</v>
      </c>
      <c r="AY65" s="162">
        <f>(SUMIFS(Profile!$F$2:$F$17521,Profile!$B$2:$B$17521,$B65,Profile!$C$2:$C$17521,AY$8))*$C$6</f>
        <v>0</v>
      </c>
      <c r="AZ65" s="162">
        <f>(SUMIFS(Profile!$F$2:$F$17521,Profile!$B$2:$B$17521,$B65,Profile!$C$2:$C$17521,AZ$8))*$C$6</f>
        <v>0</v>
      </c>
      <c r="BA65" s="162">
        <f t="shared" si="10"/>
        <v>0</v>
      </c>
      <c r="BB65" s="162">
        <f>(SUMIFS(Profile!$E$2:$E$17521,Profile!$B$2:$B$17521,$B65,Profile!$C$2:$C$17521,BB$8))*$C$9</f>
        <v>0</v>
      </c>
      <c r="BC65" s="162">
        <f>(SUMIFS(Profile!$E$2:$E$17521,Profile!$B$2:$B$17521,$B65,Profile!$C$2:$C$17521,BC$8))*$C$9</f>
        <v>0</v>
      </c>
      <c r="BD65" s="162">
        <f>(SUMIFS(Profile!$E$2:$E$17521,Profile!$B$2:$B$17521,$B65,Profile!$C$2:$C$17521,BD$8))*$C$9</f>
        <v>0</v>
      </c>
      <c r="BE65" s="162">
        <f>(SUMIFS(Profile!$E$2:$E$17521,Profile!$B$2:$B$17521,$B65,Profile!$C$2:$C$17521,BE$8))*$C$9</f>
        <v>0</v>
      </c>
      <c r="BF65" s="162">
        <f>(SUMIFS(Profile!$E$2:$E$17521,Profile!$B$2:$B$17521,$B65,Profile!$C$2:$C$17521,BF$8))*$C$9</f>
        <v>0</v>
      </c>
      <c r="BG65" s="162">
        <f>(SUMIFS(Profile!$E$2:$E$17521,Profile!$B$2:$B$17521,$B65,Profile!$C$2:$C$17521,BG$8))*$C$9</f>
        <v>0</v>
      </c>
      <c r="BH65" s="162">
        <f>(SUMIFS(Profile!$E$2:$E$17521,Profile!$B$2:$B$17521,$B65,Profile!$C$2:$C$17521,BH$8))*$C$9</f>
        <v>0</v>
      </c>
      <c r="BI65" s="162">
        <f>(SUMIFS(Profile!$E$2:$E$17521,Profile!$B$2:$B$17521,$B65,Profile!$C$2:$C$17521,BI$8))*$C$9</f>
        <v>0</v>
      </c>
      <c r="BJ65" s="162">
        <f>(SUMIFS(Profile!$E$2:$E$17521,Profile!$B$2:$B$17521,$B65,Profile!$C$2:$C$17521,BJ$8))*$C$9</f>
        <v>0</v>
      </c>
      <c r="BK65" s="162">
        <f>(SUMIFS(Profile!$E$2:$E$17521,Profile!$B$2:$B$17521,$B65,Profile!$C$2:$C$17521,BK$8))*$C$9</f>
        <v>0</v>
      </c>
      <c r="BL65" s="162">
        <f>(SUMIFS(Profile!$E$2:$E$17521,Profile!$B$2:$B$17521,$B65,Profile!$C$2:$C$17521,BL$8))*$C$9</f>
        <v>0</v>
      </c>
      <c r="BM65" s="162">
        <f>(SUMIFS(Profile!$E$2:$E$17521,Profile!$B$2:$B$17521,$B65,Profile!$C$2:$C$17521,BM$8))*$C$9</f>
        <v>0</v>
      </c>
      <c r="BN65" s="162">
        <f>(SUMIFS(Profile!$E$2:$E$17521,Profile!$B$2:$B$17521,$B65,Profile!$C$2:$C$17521,BN$8))*$C$9</f>
        <v>0</v>
      </c>
      <c r="BO65" s="162">
        <f>(SUMIFS(Profile!$E$2:$E$17521,Profile!$B$2:$B$17521,$B65,Profile!$C$2:$C$17521,BO$8))*$C$9</f>
        <v>0</v>
      </c>
      <c r="BP65" s="162">
        <f>(SUMIFS(Profile!$E$2:$E$17521,Profile!$B$2:$B$17521,$B65,Profile!$C$2:$C$17521,BP$8))*$C$9</f>
        <v>0</v>
      </c>
      <c r="BQ65" s="162">
        <f>(SUMIFS(Profile!$E$2:$E$17521,Profile!$B$2:$B$17521,$B65,Profile!$C$2:$C$17521,BQ$8))*$C$9</f>
        <v>0</v>
      </c>
      <c r="BR65" s="162">
        <f>(SUMIFS(Profile!$E$2:$E$17521,Profile!$B$2:$B$17521,$B65,Profile!$C$2:$C$17521,BR$8))*$C$9</f>
        <v>0</v>
      </c>
      <c r="BS65" s="162">
        <f>(SUMIFS(Profile!$E$2:$E$17521,Profile!$B$2:$B$17521,$B65,Profile!$C$2:$C$17521,BS$8))*$C$9</f>
        <v>0</v>
      </c>
      <c r="BT65" s="162">
        <f>(SUMIFS(Profile!$E$2:$E$17521,Profile!$B$2:$B$17521,$B65,Profile!$C$2:$C$17521,BT$8))*$C$9</f>
        <v>0</v>
      </c>
      <c r="BU65" s="162">
        <f>(SUMIFS(Profile!$E$2:$E$17521,Profile!$B$2:$B$17521,$B65,Profile!$C$2:$C$17521,BU$8))*$C$9</f>
        <v>0</v>
      </c>
      <c r="BV65" s="162">
        <f>(SUMIFS(Profile!$E$2:$E$17521,Profile!$B$2:$B$17521,$B65,Profile!$C$2:$C$17521,BV$8))*$C$9</f>
        <v>0</v>
      </c>
      <c r="BW65" s="162">
        <f>(SUMIFS(Profile!$E$2:$E$17521,Profile!$B$2:$B$17521,$B65,Profile!$C$2:$C$17521,BW$8))*$C$9</f>
        <v>0</v>
      </c>
      <c r="BX65" s="162">
        <f>(SUMIFS(Profile!$E$2:$E$17521,Profile!$B$2:$B$17521,$B65,Profile!$C$2:$C$17521,BX$8))*$C$9</f>
        <v>0</v>
      </c>
      <c r="BY65" s="162">
        <f>(SUMIFS(Profile!$E$2:$E$17521,Profile!$B$2:$B$17521,$B65,Profile!$C$2:$C$17521,BY$8))*$C$9</f>
        <v>0</v>
      </c>
      <c r="BZ65" s="162">
        <f>(SUMIFS(Profile!$E$2:$E$17521,Profile!$B$2:$B$17521,$B65,Profile!$C$2:$C$17521,BZ$8))*$C$9</f>
        <v>0</v>
      </c>
      <c r="CA65" s="162">
        <f>(SUMIFS(Profile!$E$2:$E$17521,Profile!$B$2:$B$17521,$B65,Profile!$C$2:$C$17521,CA$8))*$C$9</f>
        <v>0</v>
      </c>
      <c r="CB65" s="162">
        <f>(SUMIFS(Profile!$E$2:$E$17521,Profile!$B$2:$B$17521,$B65,Profile!$C$2:$C$17521,CB$8))*$C$9</f>
        <v>0</v>
      </c>
      <c r="CC65" s="162">
        <f>(SUMIFS(Profile!$E$2:$E$17521,Profile!$B$2:$B$17521,$B65,Profile!$C$2:$C$17521,CC$8))*$C$9</f>
        <v>0</v>
      </c>
      <c r="CD65" s="162">
        <f>(SUMIFS(Profile!$E$2:$E$17521,Profile!$B$2:$B$17521,$B65,Profile!$C$2:$C$17521,CD$8))*$C$9</f>
        <v>0</v>
      </c>
      <c r="CE65" s="162">
        <f>(SUMIFS(Profile!$E$2:$E$17521,Profile!$B$2:$B$17521,$B65,Profile!$C$2:$C$17521,CE$8))*$C$9</f>
        <v>0</v>
      </c>
      <c r="CF65" s="162">
        <f>(SUMIFS(Profile!$E$2:$E$17521,Profile!$B$2:$B$17521,$B65,Profile!$C$2:$C$17521,CF$8))*$C$9</f>
        <v>0</v>
      </c>
      <c r="CG65" s="162">
        <f>(SUMIFS(Profile!$E$2:$E$17521,Profile!$B$2:$B$17521,$B65,Profile!$C$2:$C$17521,CG$8))*$C$9</f>
        <v>0</v>
      </c>
      <c r="CH65" s="162">
        <f>(SUMIFS(Profile!$E$2:$E$17521,Profile!$B$2:$B$17521,$B65,Profile!$C$2:$C$17521,CH$8))*$C$9</f>
        <v>0</v>
      </c>
      <c r="CI65" s="162">
        <f>(SUMIFS(Profile!$E$2:$E$17521,Profile!$B$2:$B$17521,$B65,Profile!$C$2:$C$17521,CI$8))*$C$9</f>
        <v>0</v>
      </c>
      <c r="CJ65" s="162">
        <f>(SUMIFS(Profile!$E$2:$E$17521,Profile!$B$2:$B$17521,$B65,Profile!$C$2:$C$17521,CJ$8))*$C$9</f>
        <v>0</v>
      </c>
      <c r="CK65" s="162">
        <f>(SUMIFS(Profile!$E$2:$E$17521,Profile!$B$2:$B$17521,$B65,Profile!$C$2:$C$17521,CK$8))*$C$9</f>
        <v>0</v>
      </c>
      <c r="CL65" s="162">
        <f>(SUMIFS(Profile!$E$2:$E$17521,Profile!$B$2:$B$17521,$B65,Profile!$C$2:$C$17521,CL$8))*$C$9</f>
        <v>0</v>
      </c>
      <c r="CM65" s="162">
        <f>(SUMIFS(Profile!$E$2:$E$17521,Profile!$B$2:$B$17521,$B65,Profile!$C$2:$C$17521,CM$8))*$C$9</f>
        <v>0</v>
      </c>
      <c r="CN65" s="162">
        <f>(SUMIFS(Profile!$E$2:$E$17521,Profile!$B$2:$B$17521,$B65,Profile!$C$2:$C$17521,CN$8))*$C$9</f>
        <v>0</v>
      </c>
      <c r="CO65" s="162">
        <f>(SUMIFS(Profile!$E$2:$E$17521,Profile!$B$2:$B$17521,$B65,Profile!$C$2:$C$17521,CO$8))*$C$9</f>
        <v>0</v>
      </c>
      <c r="CP65" s="162">
        <f>(SUMIFS(Profile!$E$2:$E$17521,Profile!$B$2:$B$17521,$B65,Profile!$C$2:$C$17521,CP$8))*$C$9</f>
        <v>0</v>
      </c>
      <c r="CQ65" s="162">
        <f>(SUMIFS(Profile!$E$2:$E$17521,Profile!$B$2:$B$17521,$B65,Profile!$C$2:$C$17521,CQ$8))*$C$9</f>
        <v>0</v>
      </c>
      <c r="CR65" s="162">
        <f>(SUMIFS(Profile!$E$2:$E$17521,Profile!$B$2:$B$17521,$B65,Profile!$C$2:$C$17521,CR$8))*$C$9</f>
        <v>0</v>
      </c>
      <c r="CS65" s="162">
        <f>(SUMIFS(Profile!$E$2:$E$17521,Profile!$B$2:$B$17521,$B65,Profile!$C$2:$C$17521,CS$8))*$C$9</f>
        <v>0</v>
      </c>
      <c r="CT65" s="162">
        <f>(SUMIFS(Profile!$E$2:$E$17521,Profile!$B$2:$B$17521,$B65,Profile!$C$2:$C$17521,CT$8))*$C$9</f>
        <v>0</v>
      </c>
      <c r="CU65" s="162">
        <f>(SUMIFS(Profile!$E$2:$E$17521,Profile!$B$2:$B$17521,$B65,Profile!$C$2:$C$17521,CU$8))*$C$9</f>
        <v>0</v>
      </c>
      <c r="CV65" s="162">
        <f>(SUMIFS(Profile!$E$2:$E$17521,Profile!$B$2:$B$17521,$B65,Profile!$C$2:$C$17521,CV$8))*$C$9</f>
        <v>0</v>
      </c>
      <c r="CW65" s="162">
        <f>(SUMIFS(Profile!$E$2:$E$17521,Profile!$B$2:$B$17521,$B65,Profile!$C$2:$C$17521,CW$8))*$C$9</f>
        <v>0</v>
      </c>
      <c r="CX65" s="162">
        <f t="shared" si="11"/>
        <v>0</v>
      </c>
      <c r="CY65" s="162">
        <f t="shared" ref="CY65:ET65" si="286">MAX(BB65-E65,0)</f>
        <v>0</v>
      </c>
      <c r="CZ65" s="162">
        <f t="shared" si="286"/>
        <v>0</v>
      </c>
      <c r="DA65" s="162">
        <f t="shared" si="286"/>
        <v>0</v>
      </c>
      <c r="DB65" s="162">
        <f t="shared" si="286"/>
        <v>0</v>
      </c>
      <c r="DC65" s="162">
        <f t="shared" si="286"/>
        <v>0</v>
      </c>
      <c r="DD65" s="162">
        <f t="shared" si="286"/>
        <v>0</v>
      </c>
      <c r="DE65" s="162">
        <f t="shared" si="286"/>
        <v>0</v>
      </c>
      <c r="DF65" s="162">
        <f t="shared" si="286"/>
        <v>0</v>
      </c>
      <c r="DG65" s="162">
        <f t="shared" si="286"/>
        <v>0</v>
      </c>
      <c r="DH65" s="162">
        <f t="shared" si="286"/>
        <v>0</v>
      </c>
      <c r="DI65" s="162">
        <f t="shared" si="286"/>
        <v>0</v>
      </c>
      <c r="DJ65" s="162">
        <f t="shared" si="286"/>
        <v>0</v>
      </c>
      <c r="DK65" s="162">
        <f t="shared" si="286"/>
        <v>0</v>
      </c>
      <c r="DL65" s="162">
        <f t="shared" si="286"/>
        <v>0</v>
      </c>
      <c r="DM65" s="162">
        <f t="shared" si="286"/>
        <v>0</v>
      </c>
      <c r="DN65" s="162">
        <f t="shared" si="286"/>
        <v>0</v>
      </c>
      <c r="DO65" s="162">
        <f t="shared" si="286"/>
        <v>0</v>
      </c>
      <c r="DP65" s="162">
        <f t="shared" si="286"/>
        <v>0</v>
      </c>
      <c r="DQ65" s="162">
        <f t="shared" si="286"/>
        <v>0</v>
      </c>
      <c r="DR65" s="162">
        <f t="shared" si="286"/>
        <v>0</v>
      </c>
      <c r="DS65" s="162">
        <f t="shared" si="286"/>
        <v>0</v>
      </c>
      <c r="DT65" s="162">
        <f t="shared" si="286"/>
        <v>0</v>
      </c>
      <c r="DU65" s="162">
        <f t="shared" si="286"/>
        <v>0</v>
      </c>
      <c r="DV65" s="162">
        <f t="shared" si="286"/>
        <v>0</v>
      </c>
      <c r="DW65" s="162">
        <f t="shared" si="286"/>
        <v>0</v>
      </c>
      <c r="DX65" s="162">
        <f t="shared" si="286"/>
        <v>0</v>
      </c>
      <c r="DY65" s="162">
        <f t="shared" si="286"/>
        <v>0</v>
      </c>
      <c r="DZ65" s="162">
        <f t="shared" si="286"/>
        <v>0</v>
      </c>
      <c r="EA65" s="162">
        <f t="shared" si="286"/>
        <v>0</v>
      </c>
      <c r="EB65" s="162">
        <f t="shared" si="286"/>
        <v>0</v>
      </c>
      <c r="EC65" s="162">
        <f t="shared" si="286"/>
        <v>0</v>
      </c>
      <c r="ED65" s="162">
        <f t="shared" si="286"/>
        <v>0</v>
      </c>
      <c r="EE65" s="162">
        <f t="shared" si="286"/>
        <v>0</v>
      </c>
      <c r="EF65" s="162">
        <f t="shared" si="286"/>
        <v>0</v>
      </c>
      <c r="EG65" s="162">
        <f t="shared" si="286"/>
        <v>0</v>
      </c>
      <c r="EH65" s="162">
        <f t="shared" si="286"/>
        <v>0</v>
      </c>
      <c r="EI65" s="162">
        <f t="shared" si="286"/>
        <v>0</v>
      </c>
      <c r="EJ65" s="162">
        <f t="shared" si="286"/>
        <v>0</v>
      </c>
      <c r="EK65" s="162">
        <f t="shared" si="286"/>
        <v>0</v>
      </c>
      <c r="EL65" s="162">
        <f t="shared" si="286"/>
        <v>0</v>
      </c>
      <c r="EM65" s="162">
        <f t="shared" si="286"/>
        <v>0</v>
      </c>
      <c r="EN65" s="162">
        <f t="shared" si="286"/>
        <v>0</v>
      </c>
      <c r="EO65" s="162">
        <f t="shared" si="286"/>
        <v>0</v>
      </c>
      <c r="EP65" s="162">
        <f t="shared" si="286"/>
        <v>0</v>
      </c>
      <c r="EQ65" s="162">
        <f t="shared" si="286"/>
        <v>0</v>
      </c>
      <c r="ER65" s="162">
        <f t="shared" si="286"/>
        <v>0</v>
      </c>
      <c r="ES65" s="162">
        <f t="shared" si="286"/>
        <v>0</v>
      </c>
      <c r="ET65" s="162">
        <f t="shared" si="286"/>
        <v>0</v>
      </c>
      <c r="EU65" s="162">
        <f t="shared" si="13"/>
        <v>0</v>
      </c>
      <c r="EV65" s="162">
        <f t="shared" ref="EV65:GQ65" si="287">BB65-CY65</f>
        <v>0</v>
      </c>
      <c r="EW65" s="162">
        <f t="shared" si="287"/>
        <v>0</v>
      </c>
      <c r="EX65" s="162">
        <f t="shared" si="287"/>
        <v>0</v>
      </c>
      <c r="EY65" s="162">
        <f t="shared" si="287"/>
        <v>0</v>
      </c>
      <c r="EZ65" s="162">
        <f t="shared" si="287"/>
        <v>0</v>
      </c>
      <c r="FA65" s="162">
        <f t="shared" si="287"/>
        <v>0</v>
      </c>
      <c r="FB65" s="162">
        <f t="shared" si="287"/>
        <v>0</v>
      </c>
      <c r="FC65" s="162">
        <f t="shared" si="287"/>
        <v>0</v>
      </c>
      <c r="FD65" s="162">
        <f t="shared" si="287"/>
        <v>0</v>
      </c>
      <c r="FE65" s="162">
        <f t="shared" si="287"/>
        <v>0</v>
      </c>
      <c r="FF65" s="162">
        <f t="shared" si="287"/>
        <v>0</v>
      </c>
      <c r="FG65" s="162">
        <f t="shared" si="287"/>
        <v>0</v>
      </c>
      <c r="FH65" s="162">
        <f t="shared" si="287"/>
        <v>0</v>
      </c>
      <c r="FI65" s="162">
        <f t="shared" si="287"/>
        <v>0</v>
      </c>
      <c r="FJ65" s="162">
        <f t="shared" si="287"/>
        <v>0</v>
      </c>
      <c r="FK65" s="162">
        <f t="shared" si="287"/>
        <v>0</v>
      </c>
      <c r="FL65" s="162">
        <f t="shared" si="287"/>
        <v>0</v>
      </c>
      <c r="FM65" s="162">
        <f t="shared" si="287"/>
        <v>0</v>
      </c>
      <c r="FN65" s="162">
        <f t="shared" si="287"/>
        <v>0</v>
      </c>
      <c r="FO65" s="162">
        <f t="shared" si="287"/>
        <v>0</v>
      </c>
      <c r="FP65" s="162">
        <f t="shared" si="287"/>
        <v>0</v>
      </c>
      <c r="FQ65" s="162">
        <f t="shared" si="287"/>
        <v>0</v>
      </c>
      <c r="FR65" s="162">
        <f t="shared" si="287"/>
        <v>0</v>
      </c>
      <c r="FS65" s="162">
        <f t="shared" si="287"/>
        <v>0</v>
      </c>
      <c r="FT65" s="162">
        <f t="shared" si="287"/>
        <v>0</v>
      </c>
      <c r="FU65" s="162">
        <f t="shared" si="287"/>
        <v>0</v>
      </c>
      <c r="FV65" s="162">
        <f t="shared" si="287"/>
        <v>0</v>
      </c>
      <c r="FW65" s="162">
        <f t="shared" si="287"/>
        <v>0</v>
      </c>
      <c r="FX65" s="162">
        <f t="shared" si="287"/>
        <v>0</v>
      </c>
      <c r="FY65" s="162">
        <f t="shared" si="287"/>
        <v>0</v>
      </c>
      <c r="FZ65" s="162">
        <f t="shared" si="287"/>
        <v>0</v>
      </c>
      <c r="GA65" s="162">
        <f t="shared" si="287"/>
        <v>0</v>
      </c>
      <c r="GB65" s="162">
        <f t="shared" si="287"/>
        <v>0</v>
      </c>
      <c r="GC65" s="162">
        <f t="shared" si="287"/>
        <v>0</v>
      </c>
      <c r="GD65" s="162">
        <f t="shared" si="287"/>
        <v>0</v>
      </c>
      <c r="GE65" s="162">
        <f t="shared" si="287"/>
        <v>0</v>
      </c>
      <c r="GF65" s="162">
        <f t="shared" si="287"/>
        <v>0</v>
      </c>
      <c r="GG65" s="162">
        <f t="shared" si="287"/>
        <v>0</v>
      </c>
      <c r="GH65" s="162">
        <f t="shared" si="287"/>
        <v>0</v>
      </c>
      <c r="GI65" s="162">
        <f t="shared" si="287"/>
        <v>0</v>
      </c>
      <c r="GJ65" s="162">
        <f t="shared" si="287"/>
        <v>0</v>
      </c>
      <c r="GK65" s="162">
        <f t="shared" si="287"/>
        <v>0</v>
      </c>
      <c r="GL65" s="162">
        <f t="shared" si="287"/>
        <v>0</v>
      </c>
      <c r="GM65" s="162">
        <f t="shared" si="287"/>
        <v>0</v>
      </c>
      <c r="GN65" s="162">
        <f t="shared" si="287"/>
        <v>0</v>
      </c>
      <c r="GO65" s="162">
        <f t="shared" si="287"/>
        <v>0</v>
      </c>
      <c r="GP65" s="162">
        <f t="shared" si="287"/>
        <v>0</v>
      </c>
      <c r="GQ65" s="162">
        <f t="shared" si="287"/>
        <v>0</v>
      </c>
      <c r="GR65" s="162">
        <f t="shared" si="15"/>
        <v>0</v>
      </c>
      <c r="GS65" s="162">
        <f t="shared" ref="GS65:IN65" si="288">E65-EV65</f>
        <v>0</v>
      </c>
      <c r="GT65" s="162">
        <f t="shared" si="288"/>
        <v>0</v>
      </c>
      <c r="GU65" s="162">
        <f t="shared" si="288"/>
        <v>0</v>
      </c>
      <c r="GV65" s="162">
        <f t="shared" si="288"/>
        <v>0</v>
      </c>
      <c r="GW65" s="162">
        <f t="shared" si="288"/>
        <v>0</v>
      </c>
      <c r="GX65" s="162">
        <f t="shared" si="288"/>
        <v>0</v>
      </c>
      <c r="GY65" s="162">
        <f t="shared" si="288"/>
        <v>0</v>
      </c>
      <c r="GZ65" s="162">
        <f t="shared" si="288"/>
        <v>0</v>
      </c>
      <c r="HA65" s="162">
        <f t="shared" si="288"/>
        <v>0</v>
      </c>
      <c r="HB65" s="162">
        <f t="shared" si="288"/>
        <v>0</v>
      </c>
      <c r="HC65" s="162">
        <f t="shared" si="288"/>
        <v>0</v>
      </c>
      <c r="HD65" s="162">
        <f t="shared" si="288"/>
        <v>0</v>
      </c>
      <c r="HE65" s="162">
        <f t="shared" si="288"/>
        <v>0</v>
      </c>
      <c r="HF65" s="162">
        <f t="shared" si="288"/>
        <v>0</v>
      </c>
      <c r="HG65" s="162">
        <f t="shared" si="288"/>
        <v>0</v>
      </c>
      <c r="HH65" s="162">
        <f t="shared" si="288"/>
        <v>0</v>
      </c>
      <c r="HI65" s="162">
        <f t="shared" si="288"/>
        <v>0</v>
      </c>
      <c r="HJ65" s="162">
        <f t="shared" si="288"/>
        <v>0</v>
      </c>
      <c r="HK65" s="162">
        <f t="shared" si="288"/>
        <v>0</v>
      </c>
      <c r="HL65" s="162">
        <f t="shared" si="288"/>
        <v>0</v>
      </c>
      <c r="HM65" s="162">
        <f t="shared" si="288"/>
        <v>0</v>
      </c>
      <c r="HN65" s="162">
        <f t="shared" si="288"/>
        <v>0</v>
      </c>
      <c r="HO65" s="162">
        <f t="shared" si="288"/>
        <v>0</v>
      </c>
      <c r="HP65" s="162">
        <f t="shared" si="288"/>
        <v>0</v>
      </c>
      <c r="HQ65" s="162">
        <f t="shared" si="288"/>
        <v>0</v>
      </c>
      <c r="HR65" s="162">
        <f t="shared" si="288"/>
        <v>0</v>
      </c>
      <c r="HS65" s="162">
        <f t="shared" si="288"/>
        <v>0</v>
      </c>
      <c r="HT65" s="162">
        <f t="shared" si="288"/>
        <v>0</v>
      </c>
      <c r="HU65" s="162">
        <f t="shared" si="288"/>
        <v>0</v>
      </c>
      <c r="HV65" s="162">
        <f t="shared" si="288"/>
        <v>0</v>
      </c>
      <c r="HW65" s="162">
        <f t="shared" si="288"/>
        <v>0</v>
      </c>
      <c r="HX65" s="162">
        <f t="shared" si="288"/>
        <v>0</v>
      </c>
      <c r="HY65" s="162">
        <f t="shared" si="288"/>
        <v>0</v>
      </c>
      <c r="HZ65" s="162">
        <f t="shared" si="288"/>
        <v>0</v>
      </c>
      <c r="IA65" s="162">
        <f t="shared" si="288"/>
        <v>0</v>
      </c>
      <c r="IB65" s="162">
        <f t="shared" si="288"/>
        <v>0</v>
      </c>
      <c r="IC65" s="162">
        <f t="shared" si="288"/>
        <v>0</v>
      </c>
      <c r="ID65" s="162">
        <f t="shared" si="288"/>
        <v>0</v>
      </c>
      <c r="IE65" s="162">
        <f t="shared" si="288"/>
        <v>0</v>
      </c>
      <c r="IF65" s="162">
        <f t="shared" si="288"/>
        <v>0</v>
      </c>
      <c r="IG65" s="162">
        <f t="shared" si="288"/>
        <v>0</v>
      </c>
      <c r="IH65" s="162">
        <f t="shared" si="288"/>
        <v>0</v>
      </c>
      <c r="II65" s="162">
        <f t="shared" si="288"/>
        <v>0</v>
      </c>
      <c r="IJ65" s="162">
        <f t="shared" si="288"/>
        <v>0</v>
      </c>
      <c r="IK65" s="162">
        <f t="shared" si="288"/>
        <v>0</v>
      </c>
      <c r="IL65" s="162">
        <f t="shared" si="288"/>
        <v>0</v>
      </c>
      <c r="IM65" s="162">
        <f t="shared" si="288"/>
        <v>0</v>
      </c>
      <c r="IN65" s="162">
        <f t="shared" si="288"/>
        <v>0</v>
      </c>
      <c r="IO65" s="162">
        <f t="shared" si="17"/>
        <v>0</v>
      </c>
      <c r="IP65" s="162">
        <f t="shared" si="23"/>
        <v>0</v>
      </c>
      <c r="IQ65" s="162">
        <f t="shared" ref="IQ65:KK65" si="289">MAX((MIN(CZ65+IP65,$IO$7))-GT65,0)</f>
        <v>0</v>
      </c>
      <c r="IR65" s="162">
        <f t="shared" si="289"/>
        <v>0</v>
      </c>
      <c r="IS65" s="162">
        <f t="shared" si="289"/>
        <v>0</v>
      </c>
      <c r="IT65" s="162">
        <f t="shared" si="289"/>
        <v>0</v>
      </c>
      <c r="IU65" s="162">
        <f t="shared" si="289"/>
        <v>0</v>
      </c>
      <c r="IV65" s="162">
        <f t="shared" si="289"/>
        <v>0</v>
      </c>
      <c r="IW65" s="162">
        <f t="shared" si="289"/>
        <v>0</v>
      </c>
      <c r="IX65" s="162">
        <f t="shared" si="289"/>
        <v>0</v>
      </c>
      <c r="IY65" s="162">
        <f t="shared" si="289"/>
        <v>0</v>
      </c>
      <c r="IZ65" s="162">
        <f t="shared" si="289"/>
        <v>0</v>
      </c>
      <c r="JA65" s="162">
        <f t="shared" si="289"/>
        <v>0</v>
      </c>
      <c r="JB65" s="162">
        <f t="shared" si="289"/>
        <v>0</v>
      </c>
      <c r="JC65" s="162">
        <f t="shared" si="289"/>
        <v>0</v>
      </c>
      <c r="JD65" s="162">
        <f t="shared" si="289"/>
        <v>0</v>
      </c>
      <c r="JE65" s="162">
        <f t="shared" si="289"/>
        <v>0</v>
      </c>
      <c r="JF65" s="162">
        <f t="shared" si="289"/>
        <v>0</v>
      </c>
      <c r="JG65" s="162">
        <f t="shared" si="289"/>
        <v>0</v>
      </c>
      <c r="JH65" s="162">
        <f t="shared" si="289"/>
        <v>0</v>
      </c>
      <c r="JI65" s="162">
        <f t="shared" si="289"/>
        <v>0</v>
      </c>
      <c r="JJ65" s="162">
        <f t="shared" si="289"/>
        <v>0</v>
      </c>
      <c r="JK65" s="162">
        <f t="shared" si="289"/>
        <v>0</v>
      </c>
      <c r="JL65" s="162">
        <f t="shared" si="289"/>
        <v>0</v>
      </c>
      <c r="JM65" s="162">
        <f t="shared" si="289"/>
        <v>0</v>
      </c>
      <c r="JN65" s="162">
        <f t="shared" si="289"/>
        <v>0</v>
      </c>
      <c r="JO65" s="162">
        <f t="shared" si="289"/>
        <v>0</v>
      </c>
      <c r="JP65" s="162">
        <f t="shared" si="289"/>
        <v>0</v>
      </c>
      <c r="JQ65" s="162">
        <f t="shared" si="289"/>
        <v>0</v>
      </c>
      <c r="JR65" s="162">
        <f t="shared" si="289"/>
        <v>0</v>
      </c>
      <c r="JS65" s="162">
        <f t="shared" si="289"/>
        <v>0</v>
      </c>
      <c r="JT65" s="162">
        <f t="shared" si="289"/>
        <v>0</v>
      </c>
      <c r="JU65" s="162">
        <f t="shared" si="289"/>
        <v>0</v>
      </c>
      <c r="JV65" s="162">
        <f t="shared" si="289"/>
        <v>0</v>
      </c>
      <c r="JW65" s="162">
        <f t="shared" si="289"/>
        <v>0</v>
      </c>
      <c r="JX65" s="162">
        <f t="shared" si="289"/>
        <v>0</v>
      </c>
      <c r="JY65" s="162">
        <f t="shared" si="289"/>
        <v>0</v>
      </c>
      <c r="JZ65" s="162">
        <f t="shared" si="289"/>
        <v>0</v>
      </c>
      <c r="KA65" s="162">
        <f t="shared" si="289"/>
        <v>0</v>
      </c>
      <c r="KB65" s="162">
        <f t="shared" si="289"/>
        <v>0</v>
      </c>
      <c r="KC65" s="162">
        <f t="shared" si="289"/>
        <v>0</v>
      </c>
      <c r="KD65" s="162">
        <f t="shared" si="289"/>
        <v>0</v>
      </c>
      <c r="KE65" s="162">
        <f t="shared" si="289"/>
        <v>0</v>
      </c>
      <c r="KF65" s="162">
        <f t="shared" si="289"/>
        <v>0</v>
      </c>
      <c r="KG65" s="162">
        <f t="shared" si="289"/>
        <v>0</v>
      </c>
      <c r="KH65" s="162">
        <f t="shared" si="289"/>
        <v>0</v>
      </c>
      <c r="KI65" s="162">
        <f t="shared" si="289"/>
        <v>0</v>
      </c>
      <c r="KJ65" s="162">
        <f t="shared" si="289"/>
        <v>0</v>
      </c>
      <c r="KK65" s="162">
        <f t="shared" si="289"/>
        <v>0</v>
      </c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</row>
    <row r="66" ht="14.25" customHeight="1" spans="1:326" x14ac:dyDescent="0.25">
      <c r="A66" s="1">
        <v>2</v>
      </c>
      <c r="B66" s="1">
        <f t="shared" ref="B66:C66" si="290">B65+1</f>
        <v>56</v>
      </c>
      <c r="C66" s="232">
        <f t="shared" si="290"/>
        <v>43521</v>
      </c>
      <c r="D66" s="162">
        <f t="shared" si="9"/>
        <v>0</v>
      </c>
      <c r="E66" s="162">
        <f>(SUMIFS(Profile!$F$2:$F$17521,Profile!$B$2:$B$17521,$B66,Profile!$C$2:$C$17521,E$8))*$C$6</f>
        <v>0</v>
      </c>
      <c r="F66" s="162">
        <f>(SUMIFS(Profile!$F$2:$F$17521,Profile!$B$2:$B$17521,$B66,Profile!$C$2:$C$17521,F$8))*$C$6</f>
        <v>0</v>
      </c>
      <c r="G66" s="162">
        <f>(SUMIFS(Profile!$F$2:$F$17521,Profile!$B$2:$B$17521,$B66,Profile!$C$2:$C$17521,G$8))*$C$6</f>
        <v>0</v>
      </c>
      <c r="H66" s="162">
        <f>(SUMIFS(Profile!$F$2:$F$17521,Profile!$B$2:$B$17521,$B66,Profile!$C$2:$C$17521,H$8))*$C$6</f>
        <v>0</v>
      </c>
      <c r="I66" s="162">
        <f>(SUMIFS(Profile!$F$2:$F$17521,Profile!$B$2:$B$17521,$B66,Profile!$C$2:$C$17521,I$8))*$C$6</f>
        <v>0</v>
      </c>
      <c r="J66" s="162">
        <f>(SUMIFS(Profile!$F$2:$F$17521,Profile!$B$2:$B$17521,$B66,Profile!$C$2:$C$17521,J$8))*$C$6</f>
        <v>0</v>
      </c>
      <c r="K66" s="162">
        <f>(SUMIFS(Profile!$F$2:$F$17521,Profile!$B$2:$B$17521,$B66,Profile!$C$2:$C$17521,K$8))*$C$6</f>
        <v>0</v>
      </c>
      <c r="L66" s="162">
        <f>(SUMIFS(Profile!$F$2:$F$17521,Profile!$B$2:$B$17521,$B66,Profile!$C$2:$C$17521,L$8))*$C$6</f>
        <v>0</v>
      </c>
      <c r="M66" s="162">
        <f>(SUMIFS(Profile!$F$2:$F$17521,Profile!$B$2:$B$17521,$B66,Profile!$C$2:$C$17521,M$8))*$C$6</f>
        <v>0</v>
      </c>
      <c r="N66" s="162">
        <f>(SUMIFS(Profile!$F$2:$F$17521,Profile!$B$2:$B$17521,$B66,Profile!$C$2:$C$17521,N$8))*$C$6</f>
        <v>0</v>
      </c>
      <c r="O66" s="162">
        <f>(SUMIFS(Profile!$F$2:$F$17521,Profile!$B$2:$B$17521,$B66,Profile!$C$2:$C$17521,O$8))*$C$6</f>
        <v>0</v>
      </c>
      <c r="P66" s="162">
        <f>(SUMIFS(Profile!$F$2:$F$17521,Profile!$B$2:$B$17521,$B66,Profile!$C$2:$C$17521,P$8))*$C$6</f>
        <v>0</v>
      </c>
      <c r="Q66" s="162">
        <f>(SUMIFS(Profile!$F$2:$F$17521,Profile!$B$2:$B$17521,$B66,Profile!$C$2:$C$17521,Q$8))*$C$6</f>
        <v>0</v>
      </c>
      <c r="R66" s="162">
        <f>(SUMIFS(Profile!$F$2:$F$17521,Profile!$B$2:$B$17521,$B66,Profile!$C$2:$C$17521,R$8))*$C$6</f>
        <v>0</v>
      </c>
      <c r="S66" s="162">
        <f>(SUMIFS(Profile!$F$2:$F$17521,Profile!$B$2:$B$17521,$B66,Profile!$C$2:$C$17521,S$8))*$C$6</f>
        <v>0</v>
      </c>
      <c r="T66" s="162">
        <f>(SUMIFS(Profile!$F$2:$F$17521,Profile!$B$2:$B$17521,$B66,Profile!$C$2:$C$17521,T$8))*$C$6</f>
        <v>0</v>
      </c>
      <c r="U66" s="162">
        <f>(SUMIFS(Profile!$F$2:$F$17521,Profile!$B$2:$B$17521,$B66,Profile!$C$2:$C$17521,U$8))*$C$6</f>
        <v>0</v>
      </c>
      <c r="V66" s="162">
        <f>(SUMIFS(Profile!$F$2:$F$17521,Profile!$B$2:$B$17521,$B66,Profile!$C$2:$C$17521,V$8))*$C$6</f>
        <v>0</v>
      </c>
      <c r="W66" s="162">
        <f>(SUMIFS(Profile!$F$2:$F$17521,Profile!$B$2:$B$17521,$B66,Profile!$C$2:$C$17521,W$8))*$C$6</f>
        <v>0</v>
      </c>
      <c r="X66" s="162">
        <f>(SUMIFS(Profile!$F$2:$F$17521,Profile!$B$2:$B$17521,$B66,Profile!$C$2:$C$17521,X$8))*$C$6</f>
        <v>0</v>
      </c>
      <c r="Y66" s="162">
        <f>(SUMIFS(Profile!$F$2:$F$17521,Profile!$B$2:$B$17521,$B66,Profile!$C$2:$C$17521,Y$8))*$C$6</f>
        <v>0</v>
      </c>
      <c r="Z66" s="162">
        <f>(SUMIFS(Profile!$F$2:$F$17521,Profile!$B$2:$B$17521,$B66,Profile!$C$2:$C$17521,Z$8))*$C$6</f>
        <v>0</v>
      </c>
      <c r="AA66" s="162">
        <f>(SUMIFS(Profile!$F$2:$F$17521,Profile!$B$2:$B$17521,$B66,Profile!$C$2:$C$17521,AA$8))*$C$6</f>
        <v>0</v>
      </c>
      <c r="AB66" s="162">
        <f>(SUMIFS(Profile!$F$2:$F$17521,Profile!$B$2:$B$17521,$B66,Profile!$C$2:$C$17521,AB$8))*$C$6</f>
        <v>0</v>
      </c>
      <c r="AC66" s="162">
        <f>(SUMIFS(Profile!$F$2:$F$17521,Profile!$B$2:$B$17521,$B66,Profile!$C$2:$C$17521,AC$8))*$C$6</f>
        <v>0</v>
      </c>
      <c r="AD66" s="162">
        <f>(SUMIFS(Profile!$F$2:$F$17521,Profile!$B$2:$B$17521,$B66,Profile!$C$2:$C$17521,AD$8))*$C$6</f>
        <v>0</v>
      </c>
      <c r="AE66" s="162">
        <f>(SUMIFS(Profile!$F$2:$F$17521,Profile!$B$2:$B$17521,$B66,Profile!$C$2:$C$17521,AE$8))*$C$6</f>
        <v>0</v>
      </c>
      <c r="AF66" s="162">
        <f>(SUMIFS(Profile!$F$2:$F$17521,Profile!$B$2:$B$17521,$B66,Profile!$C$2:$C$17521,AF$8))*$C$6</f>
        <v>0</v>
      </c>
      <c r="AG66" s="162">
        <f>(SUMIFS(Profile!$F$2:$F$17521,Profile!$B$2:$B$17521,$B66,Profile!$C$2:$C$17521,AG$8))*$C$6</f>
        <v>0</v>
      </c>
      <c r="AH66" s="162">
        <f>(SUMIFS(Profile!$F$2:$F$17521,Profile!$B$2:$B$17521,$B66,Profile!$C$2:$C$17521,AH$8))*$C$6</f>
        <v>0</v>
      </c>
      <c r="AI66" s="162">
        <f>(SUMIFS(Profile!$F$2:$F$17521,Profile!$B$2:$B$17521,$B66,Profile!$C$2:$C$17521,AI$8))*$C$6</f>
        <v>0</v>
      </c>
      <c r="AJ66" s="162">
        <f>(SUMIFS(Profile!$F$2:$F$17521,Profile!$B$2:$B$17521,$B66,Profile!$C$2:$C$17521,AJ$8))*$C$6</f>
        <v>0</v>
      </c>
      <c r="AK66" s="162">
        <f>(SUMIFS(Profile!$F$2:$F$17521,Profile!$B$2:$B$17521,$B66,Profile!$C$2:$C$17521,AK$8))*$C$6</f>
        <v>0</v>
      </c>
      <c r="AL66" s="162">
        <f>(SUMIFS(Profile!$F$2:$F$17521,Profile!$B$2:$B$17521,$B66,Profile!$C$2:$C$17521,AL$8))*$C$6</f>
        <v>0</v>
      </c>
      <c r="AM66" s="162">
        <f>(SUMIFS(Profile!$F$2:$F$17521,Profile!$B$2:$B$17521,$B66,Profile!$C$2:$C$17521,AM$8))*$C$6</f>
        <v>0</v>
      </c>
      <c r="AN66" s="162">
        <f>(SUMIFS(Profile!$F$2:$F$17521,Profile!$B$2:$B$17521,$B66,Profile!$C$2:$C$17521,AN$8))*$C$6</f>
        <v>0</v>
      </c>
      <c r="AO66" s="162">
        <f>(SUMIFS(Profile!$F$2:$F$17521,Profile!$B$2:$B$17521,$B66,Profile!$C$2:$C$17521,AO$8))*$C$6</f>
        <v>0</v>
      </c>
      <c r="AP66" s="162">
        <f>(SUMIFS(Profile!$F$2:$F$17521,Profile!$B$2:$B$17521,$B66,Profile!$C$2:$C$17521,AP$8))*$C$6</f>
        <v>0</v>
      </c>
      <c r="AQ66" s="162">
        <f>(SUMIFS(Profile!$F$2:$F$17521,Profile!$B$2:$B$17521,$B66,Profile!$C$2:$C$17521,AQ$8))*$C$6</f>
        <v>0</v>
      </c>
      <c r="AR66" s="162">
        <f>(SUMIFS(Profile!$F$2:$F$17521,Profile!$B$2:$B$17521,$B66,Profile!$C$2:$C$17521,AR$8))*$C$6</f>
        <v>0</v>
      </c>
      <c r="AS66" s="162">
        <f>(SUMIFS(Profile!$F$2:$F$17521,Profile!$B$2:$B$17521,$B66,Profile!$C$2:$C$17521,AS$8))*$C$6</f>
        <v>0</v>
      </c>
      <c r="AT66" s="162">
        <f>(SUMIFS(Profile!$F$2:$F$17521,Profile!$B$2:$B$17521,$B66,Profile!$C$2:$C$17521,AT$8))*$C$6</f>
        <v>0</v>
      </c>
      <c r="AU66" s="162">
        <f>(SUMIFS(Profile!$F$2:$F$17521,Profile!$B$2:$B$17521,$B66,Profile!$C$2:$C$17521,AU$8))*$C$6</f>
        <v>0</v>
      </c>
      <c r="AV66" s="162">
        <f>(SUMIFS(Profile!$F$2:$F$17521,Profile!$B$2:$B$17521,$B66,Profile!$C$2:$C$17521,AV$8))*$C$6</f>
        <v>0</v>
      </c>
      <c r="AW66" s="162">
        <f>(SUMIFS(Profile!$F$2:$F$17521,Profile!$B$2:$B$17521,$B66,Profile!$C$2:$C$17521,AW$8))*$C$6</f>
        <v>0</v>
      </c>
      <c r="AX66" s="162">
        <f>(SUMIFS(Profile!$F$2:$F$17521,Profile!$B$2:$B$17521,$B66,Profile!$C$2:$C$17521,AX$8))*$C$6</f>
        <v>0</v>
      </c>
      <c r="AY66" s="162">
        <f>(SUMIFS(Profile!$F$2:$F$17521,Profile!$B$2:$B$17521,$B66,Profile!$C$2:$C$17521,AY$8))*$C$6</f>
        <v>0</v>
      </c>
      <c r="AZ66" s="162">
        <f>(SUMIFS(Profile!$F$2:$F$17521,Profile!$B$2:$B$17521,$B66,Profile!$C$2:$C$17521,AZ$8))*$C$6</f>
        <v>0</v>
      </c>
      <c r="BA66" s="162">
        <f t="shared" si="10"/>
        <v>0</v>
      </c>
      <c r="BB66" s="162">
        <f>(SUMIFS(Profile!$E$2:$E$17521,Profile!$B$2:$B$17521,$B66,Profile!$C$2:$C$17521,BB$8))*$C$9</f>
        <v>0</v>
      </c>
      <c r="BC66" s="162">
        <f>(SUMIFS(Profile!$E$2:$E$17521,Profile!$B$2:$B$17521,$B66,Profile!$C$2:$C$17521,BC$8))*$C$9</f>
        <v>0</v>
      </c>
      <c r="BD66" s="162">
        <f>(SUMIFS(Profile!$E$2:$E$17521,Profile!$B$2:$B$17521,$B66,Profile!$C$2:$C$17521,BD$8))*$C$9</f>
        <v>0</v>
      </c>
      <c r="BE66" s="162">
        <f>(SUMIFS(Profile!$E$2:$E$17521,Profile!$B$2:$B$17521,$B66,Profile!$C$2:$C$17521,BE$8))*$C$9</f>
        <v>0</v>
      </c>
      <c r="BF66" s="162">
        <f>(SUMIFS(Profile!$E$2:$E$17521,Profile!$B$2:$B$17521,$B66,Profile!$C$2:$C$17521,BF$8))*$C$9</f>
        <v>0</v>
      </c>
      <c r="BG66" s="162">
        <f>(SUMIFS(Profile!$E$2:$E$17521,Profile!$B$2:$B$17521,$B66,Profile!$C$2:$C$17521,BG$8))*$C$9</f>
        <v>0</v>
      </c>
      <c r="BH66" s="162">
        <f>(SUMIFS(Profile!$E$2:$E$17521,Profile!$B$2:$B$17521,$B66,Profile!$C$2:$C$17521,BH$8))*$C$9</f>
        <v>0</v>
      </c>
      <c r="BI66" s="162">
        <f>(SUMIFS(Profile!$E$2:$E$17521,Profile!$B$2:$B$17521,$B66,Profile!$C$2:$C$17521,BI$8))*$C$9</f>
        <v>0</v>
      </c>
      <c r="BJ66" s="162">
        <f>(SUMIFS(Profile!$E$2:$E$17521,Profile!$B$2:$B$17521,$B66,Profile!$C$2:$C$17521,BJ$8))*$C$9</f>
        <v>0</v>
      </c>
      <c r="BK66" s="162">
        <f>(SUMIFS(Profile!$E$2:$E$17521,Profile!$B$2:$B$17521,$B66,Profile!$C$2:$C$17521,BK$8))*$C$9</f>
        <v>0</v>
      </c>
      <c r="BL66" s="162">
        <f>(SUMIFS(Profile!$E$2:$E$17521,Profile!$B$2:$B$17521,$B66,Profile!$C$2:$C$17521,BL$8))*$C$9</f>
        <v>0</v>
      </c>
      <c r="BM66" s="162">
        <f>(SUMIFS(Profile!$E$2:$E$17521,Profile!$B$2:$B$17521,$B66,Profile!$C$2:$C$17521,BM$8))*$C$9</f>
        <v>0</v>
      </c>
      <c r="BN66" s="162">
        <f>(SUMIFS(Profile!$E$2:$E$17521,Profile!$B$2:$B$17521,$B66,Profile!$C$2:$C$17521,BN$8))*$C$9</f>
        <v>0</v>
      </c>
      <c r="BO66" s="162">
        <f>(SUMIFS(Profile!$E$2:$E$17521,Profile!$B$2:$B$17521,$B66,Profile!$C$2:$C$17521,BO$8))*$C$9</f>
        <v>0</v>
      </c>
      <c r="BP66" s="162">
        <f>(SUMIFS(Profile!$E$2:$E$17521,Profile!$B$2:$B$17521,$B66,Profile!$C$2:$C$17521,BP$8))*$C$9</f>
        <v>0</v>
      </c>
      <c r="BQ66" s="162">
        <f>(SUMIFS(Profile!$E$2:$E$17521,Profile!$B$2:$B$17521,$B66,Profile!$C$2:$C$17521,BQ$8))*$C$9</f>
        <v>0</v>
      </c>
      <c r="BR66" s="162">
        <f>(SUMIFS(Profile!$E$2:$E$17521,Profile!$B$2:$B$17521,$B66,Profile!$C$2:$C$17521,BR$8))*$C$9</f>
        <v>0</v>
      </c>
      <c r="BS66" s="162">
        <f>(SUMIFS(Profile!$E$2:$E$17521,Profile!$B$2:$B$17521,$B66,Profile!$C$2:$C$17521,BS$8))*$C$9</f>
        <v>0</v>
      </c>
      <c r="BT66" s="162">
        <f>(SUMIFS(Profile!$E$2:$E$17521,Profile!$B$2:$B$17521,$B66,Profile!$C$2:$C$17521,BT$8))*$C$9</f>
        <v>0</v>
      </c>
      <c r="BU66" s="162">
        <f>(SUMIFS(Profile!$E$2:$E$17521,Profile!$B$2:$B$17521,$B66,Profile!$C$2:$C$17521,BU$8))*$C$9</f>
        <v>0</v>
      </c>
      <c r="BV66" s="162">
        <f>(SUMIFS(Profile!$E$2:$E$17521,Profile!$B$2:$B$17521,$B66,Profile!$C$2:$C$17521,BV$8))*$C$9</f>
        <v>0</v>
      </c>
      <c r="BW66" s="162">
        <f>(SUMIFS(Profile!$E$2:$E$17521,Profile!$B$2:$B$17521,$B66,Profile!$C$2:$C$17521,BW$8))*$C$9</f>
        <v>0</v>
      </c>
      <c r="BX66" s="162">
        <f>(SUMIFS(Profile!$E$2:$E$17521,Profile!$B$2:$B$17521,$B66,Profile!$C$2:$C$17521,BX$8))*$C$9</f>
        <v>0</v>
      </c>
      <c r="BY66" s="162">
        <f>(SUMIFS(Profile!$E$2:$E$17521,Profile!$B$2:$B$17521,$B66,Profile!$C$2:$C$17521,BY$8))*$C$9</f>
        <v>0</v>
      </c>
      <c r="BZ66" s="162">
        <f>(SUMIFS(Profile!$E$2:$E$17521,Profile!$B$2:$B$17521,$B66,Profile!$C$2:$C$17521,BZ$8))*$C$9</f>
        <v>0</v>
      </c>
      <c r="CA66" s="162">
        <f>(SUMIFS(Profile!$E$2:$E$17521,Profile!$B$2:$B$17521,$B66,Profile!$C$2:$C$17521,CA$8))*$C$9</f>
        <v>0</v>
      </c>
      <c r="CB66" s="162">
        <f>(SUMIFS(Profile!$E$2:$E$17521,Profile!$B$2:$B$17521,$B66,Profile!$C$2:$C$17521,CB$8))*$C$9</f>
        <v>0</v>
      </c>
      <c r="CC66" s="162">
        <f>(SUMIFS(Profile!$E$2:$E$17521,Profile!$B$2:$B$17521,$B66,Profile!$C$2:$C$17521,CC$8))*$C$9</f>
        <v>0</v>
      </c>
      <c r="CD66" s="162">
        <f>(SUMIFS(Profile!$E$2:$E$17521,Profile!$B$2:$B$17521,$B66,Profile!$C$2:$C$17521,CD$8))*$C$9</f>
        <v>0</v>
      </c>
      <c r="CE66" s="162">
        <f>(SUMIFS(Profile!$E$2:$E$17521,Profile!$B$2:$B$17521,$B66,Profile!$C$2:$C$17521,CE$8))*$C$9</f>
        <v>0</v>
      </c>
      <c r="CF66" s="162">
        <f>(SUMIFS(Profile!$E$2:$E$17521,Profile!$B$2:$B$17521,$B66,Profile!$C$2:$C$17521,CF$8))*$C$9</f>
        <v>0</v>
      </c>
      <c r="CG66" s="162">
        <f>(SUMIFS(Profile!$E$2:$E$17521,Profile!$B$2:$B$17521,$B66,Profile!$C$2:$C$17521,CG$8))*$C$9</f>
        <v>0</v>
      </c>
      <c r="CH66" s="162">
        <f>(SUMIFS(Profile!$E$2:$E$17521,Profile!$B$2:$B$17521,$B66,Profile!$C$2:$C$17521,CH$8))*$C$9</f>
        <v>0</v>
      </c>
      <c r="CI66" s="162">
        <f>(SUMIFS(Profile!$E$2:$E$17521,Profile!$B$2:$B$17521,$B66,Profile!$C$2:$C$17521,CI$8))*$C$9</f>
        <v>0</v>
      </c>
      <c r="CJ66" s="162">
        <f>(SUMIFS(Profile!$E$2:$E$17521,Profile!$B$2:$B$17521,$B66,Profile!$C$2:$C$17521,CJ$8))*$C$9</f>
        <v>0</v>
      </c>
      <c r="CK66" s="162">
        <f>(SUMIFS(Profile!$E$2:$E$17521,Profile!$B$2:$B$17521,$B66,Profile!$C$2:$C$17521,CK$8))*$C$9</f>
        <v>0</v>
      </c>
      <c r="CL66" s="162">
        <f>(SUMIFS(Profile!$E$2:$E$17521,Profile!$B$2:$B$17521,$B66,Profile!$C$2:$C$17521,CL$8))*$C$9</f>
        <v>0</v>
      </c>
      <c r="CM66" s="162">
        <f>(SUMIFS(Profile!$E$2:$E$17521,Profile!$B$2:$B$17521,$B66,Profile!$C$2:$C$17521,CM$8))*$C$9</f>
        <v>0</v>
      </c>
      <c r="CN66" s="162">
        <f>(SUMIFS(Profile!$E$2:$E$17521,Profile!$B$2:$B$17521,$B66,Profile!$C$2:$C$17521,CN$8))*$C$9</f>
        <v>0</v>
      </c>
      <c r="CO66" s="162">
        <f>(SUMIFS(Profile!$E$2:$E$17521,Profile!$B$2:$B$17521,$B66,Profile!$C$2:$C$17521,CO$8))*$C$9</f>
        <v>0</v>
      </c>
      <c r="CP66" s="162">
        <f>(SUMIFS(Profile!$E$2:$E$17521,Profile!$B$2:$B$17521,$B66,Profile!$C$2:$C$17521,CP$8))*$C$9</f>
        <v>0</v>
      </c>
      <c r="CQ66" s="162">
        <f>(SUMIFS(Profile!$E$2:$E$17521,Profile!$B$2:$B$17521,$B66,Profile!$C$2:$C$17521,CQ$8))*$C$9</f>
        <v>0</v>
      </c>
      <c r="CR66" s="162">
        <f>(SUMIFS(Profile!$E$2:$E$17521,Profile!$B$2:$B$17521,$B66,Profile!$C$2:$C$17521,CR$8))*$C$9</f>
        <v>0</v>
      </c>
      <c r="CS66" s="162">
        <f>(SUMIFS(Profile!$E$2:$E$17521,Profile!$B$2:$B$17521,$B66,Profile!$C$2:$C$17521,CS$8))*$C$9</f>
        <v>0</v>
      </c>
      <c r="CT66" s="162">
        <f>(SUMIFS(Profile!$E$2:$E$17521,Profile!$B$2:$B$17521,$B66,Profile!$C$2:$C$17521,CT$8))*$C$9</f>
        <v>0</v>
      </c>
      <c r="CU66" s="162">
        <f>(SUMIFS(Profile!$E$2:$E$17521,Profile!$B$2:$B$17521,$B66,Profile!$C$2:$C$17521,CU$8))*$C$9</f>
        <v>0</v>
      </c>
      <c r="CV66" s="162">
        <f>(SUMIFS(Profile!$E$2:$E$17521,Profile!$B$2:$B$17521,$B66,Profile!$C$2:$C$17521,CV$8))*$C$9</f>
        <v>0</v>
      </c>
      <c r="CW66" s="162">
        <f>(SUMIFS(Profile!$E$2:$E$17521,Profile!$B$2:$B$17521,$B66,Profile!$C$2:$C$17521,CW$8))*$C$9</f>
        <v>0</v>
      </c>
      <c r="CX66" s="162">
        <f t="shared" si="11"/>
        <v>0</v>
      </c>
      <c r="CY66" s="162">
        <f t="shared" ref="CY66:ET66" si="291">MAX(BB66-E66,0)</f>
        <v>0</v>
      </c>
      <c r="CZ66" s="162">
        <f t="shared" si="291"/>
        <v>0</v>
      </c>
      <c r="DA66" s="162">
        <f t="shared" si="291"/>
        <v>0</v>
      </c>
      <c r="DB66" s="162">
        <f t="shared" si="291"/>
        <v>0</v>
      </c>
      <c r="DC66" s="162">
        <f t="shared" si="291"/>
        <v>0</v>
      </c>
      <c r="DD66" s="162">
        <f t="shared" si="291"/>
        <v>0</v>
      </c>
      <c r="DE66" s="162">
        <f t="shared" si="291"/>
        <v>0</v>
      </c>
      <c r="DF66" s="162">
        <f t="shared" si="291"/>
        <v>0</v>
      </c>
      <c r="DG66" s="162">
        <f t="shared" si="291"/>
        <v>0</v>
      </c>
      <c r="DH66" s="162">
        <f t="shared" si="291"/>
        <v>0</v>
      </c>
      <c r="DI66" s="162">
        <f t="shared" si="291"/>
        <v>0</v>
      </c>
      <c r="DJ66" s="162">
        <f t="shared" si="291"/>
        <v>0</v>
      </c>
      <c r="DK66" s="162">
        <f t="shared" si="291"/>
        <v>0</v>
      </c>
      <c r="DL66" s="162">
        <f t="shared" si="291"/>
        <v>0</v>
      </c>
      <c r="DM66" s="162">
        <f t="shared" si="291"/>
        <v>0</v>
      </c>
      <c r="DN66" s="162">
        <f t="shared" si="291"/>
        <v>0</v>
      </c>
      <c r="DO66" s="162">
        <f t="shared" si="291"/>
        <v>0</v>
      </c>
      <c r="DP66" s="162">
        <f t="shared" si="291"/>
        <v>0</v>
      </c>
      <c r="DQ66" s="162">
        <f t="shared" si="291"/>
        <v>0</v>
      </c>
      <c r="DR66" s="162">
        <f t="shared" si="291"/>
        <v>0</v>
      </c>
      <c r="DS66" s="162">
        <f t="shared" si="291"/>
        <v>0</v>
      </c>
      <c r="DT66" s="162">
        <f t="shared" si="291"/>
        <v>0</v>
      </c>
      <c r="DU66" s="162">
        <f t="shared" si="291"/>
        <v>0</v>
      </c>
      <c r="DV66" s="162">
        <f t="shared" si="291"/>
        <v>0</v>
      </c>
      <c r="DW66" s="162">
        <f t="shared" si="291"/>
        <v>0</v>
      </c>
      <c r="DX66" s="162">
        <f t="shared" si="291"/>
        <v>0</v>
      </c>
      <c r="DY66" s="162">
        <f t="shared" si="291"/>
        <v>0</v>
      </c>
      <c r="DZ66" s="162">
        <f t="shared" si="291"/>
        <v>0</v>
      </c>
      <c r="EA66" s="162">
        <f t="shared" si="291"/>
        <v>0</v>
      </c>
      <c r="EB66" s="162">
        <f t="shared" si="291"/>
        <v>0</v>
      </c>
      <c r="EC66" s="162">
        <f t="shared" si="291"/>
        <v>0</v>
      </c>
      <c r="ED66" s="162">
        <f t="shared" si="291"/>
        <v>0</v>
      </c>
      <c r="EE66" s="162">
        <f t="shared" si="291"/>
        <v>0</v>
      </c>
      <c r="EF66" s="162">
        <f t="shared" si="291"/>
        <v>0</v>
      </c>
      <c r="EG66" s="162">
        <f t="shared" si="291"/>
        <v>0</v>
      </c>
      <c r="EH66" s="162">
        <f t="shared" si="291"/>
        <v>0</v>
      </c>
      <c r="EI66" s="162">
        <f t="shared" si="291"/>
        <v>0</v>
      </c>
      <c r="EJ66" s="162">
        <f t="shared" si="291"/>
        <v>0</v>
      </c>
      <c r="EK66" s="162">
        <f t="shared" si="291"/>
        <v>0</v>
      </c>
      <c r="EL66" s="162">
        <f t="shared" si="291"/>
        <v>0</v>
      </c>
      <c r="EM66" s="162">
        <f t="shared" si="291"/>
        <v>0</v>
      </c>
      <c r="EN66" s="162">
        <f t="shared" si="291"/>
        <v>0</v>
      </c>
      <c r="EO66" s="162">
        <f t="shared" si="291"/>
        <v>0</v>
      </c>
      <c r="EP66" s="162">
        <f t="shared" si="291"/>
        <v>0</v>
      </c>
      <c r="EQ66" s="162">
        <f t="shared" si="291"/>
        <v>0</v>
      </c>
      <c r="ER66" s="162">
        <f t="shared" si="291"/>
        <v>0</v>
      </c>
      <c r="ES66" s="162">
        <f t="shared" si="291"/>
        <v>0</v>
      </c>
      <c r="ET66" s="162">
        <f t="shared" si="291"/>
        <v>0</v>
      </c>
      <c r="EU66" s="162">
        <f t="shared" si="13"/>
        <v>0</v>
      </c>
      <c r="EV66" s="162">
        <f t="shared" ref="EV66:GQ66" si="292">BB66-CY66</f>
        <v>0</v>
      </c>
      <c r="EW66" s="162">
        <f t="shared" si="292"/>
        <v>0</v>
      </c>
      <c r="EX66" s="162">
        <f t="shared" si="292"/>
        <v>0</v>
      </c>
      <c r="EY66" s="162">
        <f t="shared" si="292"/>
        <v>0</v>
      </c>
      <c r="EZ66" s="162">
        <f t="shared" si="292"/>
        <v>0</v>
      </c>
      <c r="FA66" s="162">
        <f t="shared" si="292"/>
        <v>0</v>
      </c>
      <c r="FB66" s="162">
        <f t="shared" si="292"/>
        <v>0</v>
      </c>
      <c r="FC66" s="162">
        <f t="shared" si="292"/>
        <v>0</v>
      </c>
      <c r="FD66" s="162">
        <f t="shared" si="292"/>
        <v>0</v>
      </c>
      <c r="FE66" s="162">
        <f t="shared" si="292"/>
        <v>0</v>
      </c>
      <c r="FF66" s="162">
        <f t="shared" si="292"/>
        <v>0</v>
      </c>
      <c r="FG66" s="162">
        <f t="shared" si="292"/>
        <v>0</v>
      </c>
      <c r="FH66" s="162">
        <f t="shared" si="292"/>
        <v>0</v>
      </c>
      <c r="FI66" s="162">
        <f t="shared" si="292"/>
        <v>0</v>
      </c>
      <c r="FJ66" s="162">
        <f t="shared" si="292"/>
        <v>0</v>
      </c>
      <c r="FK66" s="162">
        <f t="shared" si="292"/>
        <v>0</v>
      </c>
      <c r="FL66" s="162">
        <f t="shared" si="292"/>
        <v>0</v>
      </c>
      <c r="FM66" s="162">
        <f t="shared" si="292"/>
        <v>0</v>
      </c>
      <c r="FN66" s="162">
        <f t="shared" si="292"/>
        <v>0</v>
      </c>
      <c r="FO66" s="162">
        <f t="shared" si="292"/>
        <v>0</v>
      </c>
      <c r="FP66" s="162">
        <f t="shared" si="292"/>
        <v>0</v>
      </c>
      <c r="FQ66" s="162">
        <f t="shared" si="292"/>
        <v>0</v>
      </c>
      <c r="FR66" s="162">
        <f t="shared" si="292"/>
        <v>0</v>
      </c>
      <c r="FS66" s="162">
        <f t="shared" si="292"/>
        <v>0</v>
      </c>
      <c r="FT66" s="162">
        <f t="shared" si="292"/>
        <v>0</v>
      </c>
      <c r="FU66" s="162">
        <f t="shared" si="292"/>
        <v>0</v>
      </c>
      <c r="FV66" s="162">
        <f t="shared" si="292"/>
        <v>0</v>
      </c>
      <c r="FW66" s="162">
        <f t="shared" si="292"/>
        <v>0</v>
      </c>
      <c r="FX66" s="162">
        <f t="shared" si="292"/>
        <v>0</v>
      </c>
      <c r="FY66" s="162">
        <f t="shared" si="292"/>
        <v>0</v>
      </c>
      <c r="FZ66" s="162">
        <f t="shared" si="292"/>
        <v>0</v>
      </c>
      <c r="GA66" s="162">
        <f t="shared" si="292"/>
        <v>0</v>
      </c>
      <c r="GB66" s="162">
        <f t="shared" si="292"/>
        <v>0</v>
      </c>
      <c r="GC66" s="162">
        <f t="shared" si="292"/>
        <v>0</v>
      </c>
      <c r="GD66" s="162">
        <f t="shared" si="292"/>
        <v>0</v>
      </c>
      <c r="GE66" s="162">
        <f t="shared" si="292"/>
        <v>0</v>
      </c>
      <c r="GF66" s="162">
        <f t="shared" si="292"/>
        <v>0</v>
      </c>
      <c r="GG66" s="162">
        <f t="shared" si="292"/>
        <v>0</v>
      </c>
      <c r="GH66" s="162">
        <f t="shared" si="292"/>
        <v>0</v>
      </c>
      <c r="GI66" s="162">
        <f t="shared" si="292"/>
        <v>0</v>
      </c>
      <c r="GJ66" s="162">
        <f t="shared" si="292"/>
        <v>0</v>
      </c>
      <c r="GK66" s="162">
        <f t="shared" si="292"/>
        <v>0</v>
      </c>
      <c r="GL66" s="162">
        <f t="shared" si="292"/>
        <v>0</v>
      </c>
      <c r="GM66" s="162">
        <f t="shared" si="292"/>
        <v>0</v>
      </c>
      <c r="GN66" s="162">
        <f t="shared" si="292"/>
        <v>0</v>
      </c>
      <c r="GO66" s="162">
        <f t="shared" si="292"/>
        <v>0</v>
      </c>
      <c r="GP66" s="162">
        <f t="shared" si="292"/>
        <v>0</v>
      </c>
      <c r="GQ66" s="162">
        <f t="shared" si="292"/>
        <v>0</v>
      </c>
      <c r="GR66" s="162">
        <f t="shared" si="15"/>
        <v>0</v>
      </c>
      <c r="GS66" s="162">
        <f t="shared" ref="GS66:IN66" si="293">E66-EV66</f>
        <v>0</v>
      </c>
      <c r="GT66" s="162">
        <f t="shared" si="293"/>
        <v>0</v>
      </c>
      <c r="GU66" s="162">
        <f t="shared" si="293"/>
        <v>0</v>
      </c>
      <c r="GV66" s="162">
        <f t="shared" si="293"/>
        <v>0</v>
      </c>
      <c r="GW66" s="162">
        <f t="shared" si="293"/>
        <v>0</v>
      </c>
      <c r="GX66" s="162">
        <f t="shared" si="293"/>
        <v>0</v>
      </c>
      <c r="GY66" s="162">
        <f t="shared" si="293"/>
        <v>0</v>
      </c>
      <c r="GZ66" s="162">
        <f t="shared" si="293"/>
        <v>0</v>
      </c>
      <c r="HA66" s="162">
        <f t="shared" si="293"/>
        <v>0</v>
      </c>
      <c r="HB66" s="162">
        <f t="shared" si="293"/>
        <v>0</v>
      </c>
      <c r="HC66" s="162">
        <f t="shared" si="293"/>
        <v>0</v>
      </c>
      <c r="HD66" s="162">
        <f t="shared" si="293"/>
        <v>0</v>
      </c>
      <c r="HE66" s="162">
        <f t="shared" si="293"/>
        <v>0</v>
      </c>
      <c r="HF66" s="162">
        <f t="shared" si="293"/>
        <v>0</v>
      </c>
      <c r="HG66" s="162">
        <f t="shared" si="293"/>
        <v>0</v>
      </c>
      <c r="HH66" s="162">
        <f t="shared" si="293"/>
        <v>0</v>
      </c>
      <c r="HI66" s="162">
        <f t="shared" si="293"/>
        <v>0</v>
      </c>
      <c r="HJ66" s="162">
        <f t="shared" si="293"/>
        <v>0</v>
      </c>
      <c r="HK66" s="162">
        <f t="shared" si="293"/>
        <v>0</v>
      </c>
      <c r="HL66" s="162">
        <f t="shared" si="293"/>
        <v>0</v>
      </c>
      <c r="HM66" s="162">
        <f t="shared" si="293"/>
        <v>0</v>
      </c>
      <c r="HN66" s="162">
        <f t="shared" si="293"/>
        <v>0</v>
      </c>
      <c r="HO66" s="162">
        <f t="shared" si="293"/>
        <v>0</v>
      </c>
      <c r="HP66" s="162">
        <f t="shared" si="293"/>
        <v>0</v>
      </c>
      <c r="HQ66" s="162">
        <f t="shared" si="293"/>
        <v>0</v>
      </c>
      <c r="HR66" s="162">
        <f t="shared" si="293"/>
        <v>0</v>
      </c>
      <c r="HS66" s="162">
        <f t="shared" si="293"/>
        <v>0</v>
      </c>
      <c r="HT66" s="162">
        <f t="shared" si="293"/>
        <v>0</v>
      </c>
      <c r="HU66" s="162">
        <f t="shared" si="293"/>
        <v>0</v>
      </c>
      <c r="HV66" s="162">
        <f t="shared" si="293"/>
        <v>0</v>
      </c>
      <c r="HW66" s="162">
        <f t="shared" si="293"/>
        <v>0</v>
      </c>
      <c r="HX66" s="162">
        <f t="shared" si="293"/>
        <v>0</v>
      </c>
      <c r="HY66" s="162">
        <f t="shared" si="293"/>
        <v>0</v>
      </c>
      <c r="HZ66" s="162">
        <f t="shared" si="293"/>
        <v>0</v>
      </c>
      <c r="IA66" s="162">
        <f t="shared" si="293"/>
        <v>0</v>
      </c>
      <c r="IB66" s="162">
        <f t="shared" si="293"/>
        <v>0</v>
      </c>
      <c r="IC66" s="162">
        <f t="shared" si="293"/>
        <v>0</v>
      </c>
      <c r="ID66" s="162">
        <f t="shared" si="293"/>
        <v>0</v>
      </c>
      <c r="IE66" s="162">
        <f t="shared" si="293"/>
        <v>0</v>
      </c>
      <c r="IF66" s="162">
        <f t="shared" si="293"/>
        <v>0</v>
      </c>
      <c r="IG66" s="162">
        <f t="shared" si="293"/>
        <v>0</v>
      </c>
      <c r="IH66" s="162">
        <f t="shared" si="293"/>
        <v>0</v>
      </c>
      <c r="II66" s="162">
        <f t="shared" si="293"/>
        <v>0</v>
      </c>
      <c r="IJ66" s="162">
        <f t="shared" si="293"/>
        <v>0</v>
      </c>
      <c r="IK66" s="162">
        <f t="shared" si="293"/>
        <v>0</v>
      </c>
      <c r="IL66" s="162">
        <f t="shared" si="293"/>
        <v>0</v>
      </c>
      <c r="IM66" s="162">
        <f t="shared" si="293"/>
        <v>0</v>
      </c>
      <c r="IN66" s="162">
        <f t="shared" si="293"/>
        <v>0</v>
      </c>
      <c r="IO66" s="162">
        <f t="shared" si="17"/>
        <v>0</v>
      </c>
      <c r="IP66" s="162">
        <f t="shared" si="23"/>
        <v>0</v>
      </c>
      <c r="IQ66" s="162">
        <f t="shared" ref="IQ66:KK66" si="294">MAX((MIN(CZ66+IP66,$IO$7))-GT66,0)</f>
        <v>0</v>
      </c>
      <c r="IR66" s="162">
        <f t="shared" si="294"/>
        <v>0</v>
      </c>
      <c r="IS66" s="162">
        <f t="shared" si="294"/>
        <v>0</v>
      </c>
      <c r="IT66" s="162">
        <f t="shared" si="294"/>
        <v>0</v>
      </c>
      <c r="IU66" s="162">
        <f t="shared" si="294"/>
        <v>0</v>
      </c>
      <c r="IV66" s="162">
        <f t="shared" si="294"/>
        <v>0</v>
      </c>
      <c r="IW66" s="162">
        <f t="shared" si="294"/>
        <v>0</v>
      </c>
      <c r="IX66" s="162">
        <f t="shared" si="294"/>
        <v>0</v>
      </c>
      <c r="IY66" s="162">
        <f t="shared" si="294"/>
        <v>0</v>
      </c>
      <c r="IZ66" s="162">
        <f t="shared" si="294"/>
        <v>0</v>
      </c>
      <c r="JA66" s="162">
        <f t="shared" si="294"/>
        <v>0</v>
      </c>
      <c r="JB66" s="162">
        <f t="shared" si="294"/>
        <v>0</v>
      </c>
      <c r="JC66" s="162">
        <f t="shared" si="294"/>
        <v>0</v>
      </c>
      <c r="JD66" s="162">
        <f t="shared" si="294"/>
        <v>0</v>
      </c>
      <c r="JE66" s="162">
        <f t="shared" si="294"/>
        <v>0</v>
      </c>
      <c r="JF66" s="162">
        <f t="shared" si="294"/>
        <v>0</v>
      </c>
      <c r="JG66" s="162">
        <f t="shared" si="294"/>
        <v>0</v>
      </c>
      <c r="JH66" s="162">
        <f t="shared" si="294"/>
        <v>0</v>
      </c>
      <c r="JI66" s="162">
        <f t="shared" si="294"/>
        <v>0</v>
      </c>
      <c r="JJ66" s="162">
        <f t="shared" si="294"/>
        <v>0</v>
      </c>
      <c r="JK66" s="162">
        <f t="shared" si="294"/>
        <v>0</v>
      </c>
      <c r="JL66" s="162">
        <f t="shared" si="294"/>
        <v>0</v>
      </c>
      <c r="JM66" s="162">
        <f t="shared" si="294"/>
        <v>0</v>
      </c>
      <c r="JN66" s="162">
        <f t="shared" si="294"/>
        <v>0</v>
      </c>
      <c r="JO66" s="162">
        <f t="shared" si="294"/>
        <v>0</v>
      </c>
      <c r="JP66" s="162">
        <f t="shared" si="294"/>
        <v>0</v>
      </c>
      <c r="JQ66" s="162">
        <f t="shared" si="294"/>
        <v>0</v>
      </c>
      <c r="JR66" s="162">
        <f t="shared" si="294"/>
        <v>0</v>
      </c>
      <c r="JS66" s="162">
        <f t="shared" si="294"/>
        <v>0</v>
      </c>
      <c r="JT66" s="162">
        <f t="shared" si="294"/>
        <v>0</v>
      </c>
      <c r="JU66" s="162">
        <f t="shared" si="294"/>
        <v>0</v>
      </c>
      <c r="JV66" s="162">
        <f t="shared" si="294"/>
        <v>0</v>
      </c>
      <c r="JW66" s="162">
        <f t="shared" si="294"/>
        <v>0</v>
      </c>
      <c r="JX66" s="162">
        <f t="shared" si="294"/>
        <v>0</v>
      </c>
      <c r="JY66" s="162">
        <f t="shared" si="294"/>
        <v>0</v>
      </c>
      <c r="JZ66" s="162">
        <f t="shared" si="294"/>
        <v>0</v>
      </c>
      <c r="KA66" s="162">
        <f t="shared" si="294"/>
        <v>0</v>
      </c>
      <c r="KB66" s="162">
        <f t="shared" si="294"/>
        <v>0</v>
      </c>
      <c r="KC66" s="162">
        <f t="shared" si="294"/>
        <v>0</v>
      </c>
      <c r="KD66" s="162">
        <f t="shared" si="294"/>
        <v>0</v>
      </c>
      <c r="KE66" s="162">
        <f t="shared" si="294"/>
        <v>0</v>
      </c>
      <c r="KF66" s="162">
        <f t="shared" si="294"/>
        <v>0</v>
      </c>
      <c r="KG66" s="162">
        <f t="shared" si="294"/>
        <v>0</v>
      </c>
      <c r="KH66" s="162">
        <f t="shared" si="294"/>
        <v>0</v>
      </c>
      <c r="KI66" s="162">
        <f t="shared" si="294"/>
        <v>0</v>
      </c>
      <c r="KJ66" s="162">
        <f t="shared" si="294"/>
        <v>0</v>
      </c>
      <c r="KK66" s="162">
        <f t="shared" si="294"/>
        <v>0</v>
      </c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</row>
    <row r="67" ht="14.25" customHeight="1" spans="1:326" x14ac:dyDescent="0.25">
      <c r="A67" s="1">
        <v>2</v>
      </c>
      <c r="B67" s="1">
        <f t="shared" ref="B67:C67" si="295">B66+1</f>
        <v>57</v>
      </c>
      <c r="C67" s="232">
        <f t="shared" si="295"/>
        <v>43522</v>
      </c>
      <c r="D67" s="162">
        <f t="shared" si="9"/>
        <v>0</v>
      </c>
      <c r="E67" s="162">
        <f>(SUMIFS(Profile!$F$2:$F$17521,Profile!$B$2:$B$17521,$B67,Profile!$C$2:$C$17521,E$8))*$C$6</f>
        <v>0</v>
      </c>
      <c r="F67" s="162">
        <f>(SUMIFS(Profile!$F$2:$F$17521,Profile!$B$2:$B$17521,$B67,Profile!$C$2:$C$17521,F$8))*$C$6</f>
        <v>0</v>
      </c>
      <c r="G67" s="162">
        <f>(SUMIFS(Profile!$F$2:$F$17521,Profile!$B$2:$B$17521,$B67,Profile!$C$2:$C$17521,G$8))*$C$6</f>
        <v>0</v>
      </c>
      <c r="H67" s="162">
        <f>(SUMIFS(Profile!$F$2:$F$17521,Profile!$B$2:$B$17521,$B67,Profile!$C$2:$C$17521,H$8))*$C$6</f>
        <v>0</v>
      </c>
      <c r="I67" s="162">
        <f>(SUMIFS(Profile!$F$2:$F$17521,Profile!$B$2:$B$17521,$B67,Profile!$C$2:$C$17521,I$8))*$C$6</f>
        <v>0</v>
      </c>
      <c r="J67" s="162">
        <f>(SUMIFS(Profile!$F$2:$F$17521,Profile!$B$2:$B$17521,$B67,Profile!$C$2:$C$17521,J$8))*$C$6</f>
        <v>0</v>
      </c>
      <c r="K67" s="162">
        <f>(SUMIFS(Profile!$F$2:$F$17521,Profile!$B$2:$B$17521,$B67,Profile!$C$2:$C$17521,K$8))*$C$6</f>
        <v>0</v>
      </c>
      <c r="L67" s="162">
        <f>(SUMIFS(Profile!$F$2:$F$17521,Profile!$B$2:$B$17521,$B67,Profile!$C$2:$C$17521,L$8))*$C$6</f>
        <v>0</v>
      </c>
      <c r="M67" s="162">
        <f>(SUMIFS(Profile!$F$2:$F$17521,Profile!$B$2:$B$17521,$B67,Profile!$C$2:$C$17521,M$8))*$C$6</f>
        <v>0</v>
      </c>
      <c r="N67" s="162">
        <f>(SUMIFS(Profile!$F$2:$F$17521,Profile!$B$2:$B$17521,$B67,Profile!$C$2:$C$17521,N$8))*$C$6</f>
        <v>0</v>
      </c>
      <c r="O67" s="162">
        <f>(SUMIFS(Profile!$F$2:$F$17521,Profile!$B$2:$B$17521,$B67,Profile!$C$2:$C$17521,O$8))*$C$6</f>
        <v>0</v>
      </c>
      <c r="P67" s="162">
        <f>(SUMIFS(Profile!$F$2:$F$17521,Profile!$B$2:$B$17521,$B67,Profile!$C$2:$C$17521,P$8))*$C$6</f>
        <v>0</v>
      </c>
      <c r="Q67" s="162">
        <f>(SUMIFS(Profile!$F$2:$F$17521,Profile!$B$2:$B$17521,$B67,Profile!$C$2:$C$17521,Q$8))*$C$6</f>
        <v>0</v>
      </c>
      <c r="R67" s="162">
        <f>(SUMIFS(Profile!$F$2:$F$17521,Profile!$B$2:$B$17521,$B67,Profile!$C$2:$C$17521,R$8))*$C$6</f>
        <v>0</v>
      </c>
      <c r="S67" s="162">
        <f>(SUMIFS(Profile!$F$2:$F$17521,Profile!$B$2:$B$17521,$B67,Profile!$C$2:$C$17521,S$8))*$C$6</f>
        <v>0</v>
      </c>
      <c r="T67" s="162">
        <f>(SUMIFS(Profile!$F$2:$F$17521,Profile!$B$2:$B$17521,$B67,Profile!$C$2:$C$17521,T$8))*$C$6</f>
        <v>0</v>
      </c>
      <c r="U67" s="162">
        <f>(SUMIFS(Profile!$F$2:$F$17521,Profile!$B$2:$B$17521,$B67,Profile!$C$2:$C$17521,U$8))*$C$6</f>
        <v>0</v>
      </c>
      <c r="V67" s="162">
        <f>(SUMIFS(Profile!$F$2:$F$17521,Profile!$B$2:$B$17521,$B67,Profile!$C$2:$C$17521,V$8))*$C$6</f>
        <v>0</v>
      </c>
      <c r="W67" s="162">
        <f>(SUMIFS(Profile!$F$2:$F$17521,Profile!$B$2:$B$17521,$B67,Profile!$C$2:$C$17521,W$8))*$C$6</f>
        <v>0</v>
      </c>
      <c r="X67" s="162">
        <f>(SUMIFS(Profile!$F$2:$F$17521,Profile!$B$2:$B$17521,$B67,Profile!$C$2:$C$17521,X$8))*$C$6</f>
        <v>0</v>
      </c>
      <c r="Y67" s="162">
        <f>(SUMIFS(Profile!$F$2:$F$17521,Profile!$B$2:$B$17521,$B67,Profile!$C$2:$C$17521,Y$8))*$C$6</f>
        <v>0</v>
      </c>
      <c r="Z67" s="162">
        <f>(SUMIFS(Profile!$F$2:$F$17521,Profile!$B$2:$B$17521,$B67,Profile!$C$2:$C$17521,Z$8))*$C$6</f>
        <v>0</v>
      </c>
      <c r="AA67" s="162">
        <f>(SUMIFS(Profile!$F$2:$F$17521,Profile!$B$2:$B$17521,$B67,Profile!$C$2:$C$17521,AA$8))*$C$6</f>
        <v>0</v>
      </c>
      <c r="AB67" s="162">
        <f>(SUMIFS(Profile!$F$2:$F$17521,Profile!$B$2:$B$17521,$B67,Profile!$C$2:$C$17521,AB$8))*$C$6</f>
        <v>0</v>
      </c>
      <c r="AC67" s="162">
        <f>(SUMIFS(Profile!$F$2:$F$17521,Profile!$B$2:$B$17521,$B67,Profile!$C$2:$C$17521,AC$8))*$C$6</f>
        <v>0</v>
      </c>
      <c r="AD67" s="162">
        <f>(SUMIFS(Profile!$F$2:$F$17521,Profile!$B$2:$B$17521,$B67,Profile!$C$2:$C$17521,AD$8))*$C$6</f>
        <v>0</v>
      </c>
      <c r="AE67" s="162">
        <f>(SUMIFS(Profile!$F$2:$F$17521,Profile!$B$2:$B$17521,$B67,Profile!$C$2:$C$17521,AE$8))*$C$6</f>
        <v>0</v>
      </c>
      <c r="AF67" s="162">
        <f>(SUMIFS(Profile!$F$2:$F$17521,Profile!$B$2:$B$17521,$B67,Profile!$C$2:$C$17521,AF$8))*$C$6</f>
        <v>0</v>
      </c>
      <c r="AG67" s="162">
        <f>(SUMIFS(Profile!$F$2:$F$17521,Profile!$B$2:$B$17521,$B67,Profile!$C$2:$C$17521,AG$8))*$C$6</f>
        <v>0</v>
      </c>
      <c r="AH67" s="162">
        <f>(SUMIFS(Profile!$F$2:$F$17521,Profile!$B$2:$B$17521,$B67,Profile!$C$2:$C$17521,AH$8))*$C$6</f>
        <v>0</v>
      </c>
      <c r="AI67" s="162">
        <f>(SUMIFS(Profile!$F$2:$F$17521,Profile!$B$2:$B$17521,$B67,Profile!$C$2:$C$17521,AI$8))*$C$6</f>
        <v>0</v>
      </c>
      <c r="AJ67" s="162">
        <f>(SUMIFS(Profile!$F$2:$F$17521,Profile!$B$2:$B$17521,$B67,Profile!$C$2:$C$17521,AJ$8))*$C$6</f>
        <v>0</v>
      </c>
      <c r="AK67" s="162">
        <f>(SUMIFS(Profile!$F$2:$F$17521,Profile!$B$2:$B$17521,$B67,Profile!$C$2:$C$17521,AK$8))*$C$6</f>
        <v>0</v>
      </c>
      <c r="AL67" s="162">
        <f>(SUMIFS(Profile!$F$2:$F$17521,Profile!$B$2:$B$17521,$B67,Profile!$C$2:$C$17521,AL$8))*$C$6</f>
        <v>0</v>
      </c>
      <c r="AM67" s="162">
        <f>(SUMIFS(Profile!$F$2:$F$17521,Profile!$B$2:$B$17521,$B67,Profile!$C$2:$C$17521,AM$8))*$C$6</f>
        <v>0</v>
      </c>
      <c r="AN67" s="162">
        <f>(SUMIFS(Profile!$F$2:$F$17521,Profile!$B$2:$B$17521,$B67,Profile!$C$2:$C$17521,AN$8))*$C$6</f>
        <v>0</v>
      </c>
      <c r="AO67" s="162">
        <f>(SUMIFS(Profile!$F$2:$F$17521,Profile!$B$2:$B$17521,$B67,Profile!$C$2:$C$17521,AO$8))*$C$6</f>
        <v>0</v>
      </c>
      <c r="AP67" s="162">
        <f>(SUMIFS(Profile!$F$2:$F$17521,Profile!$B$2:$B$17521,$B67,Profile!$C$2:$C$17521,AP$8))*$C$6</f>
        <v>0</v>
      </c>
      <c r="AQ67" s="162">
        <f>(SUMIFS(Profile!$F$2:$F$17521,Profile!$B$2:$B$17521,$B67,Profile!$C$2:$C$17521,AQ$8))*$C$6</f>
        <v>0</v>
      </c>
      <c r="AR67" s="162">
        <f>(SUMIFS(Profile!$F$2:$F$17521,Profile!$B$2:$B$17521,$B67,Profile!$C$2:$C$17521,AR$8))*$C$6</f>
        <v>0</v>
      </c>
      <c r="AS67" s="162">
        <f>(SUMIFS(Profile!$F$2:$F$17521,Profile!$B$2:$B$17521,$B67,Profile!$C$2:$C$17521,AS$8))*$C$6</f>
        <v>0</v>
      </c>
      <c r="AT67" s="162">
        <f>(SUMIFS(Profile!$F$2:$F$17521,Profile!$B$2:$B$17521,$B67,Profile!$C$2:$C$17521,AT$8))*$C$6</f>
        <v>0</v>
      </c>
      <c r="AU67" s="162">
        <f>(SUMIFS(Profile!$F$2:$F$17521,Profile!$B$2:$B$17521,$B67,Profile!$C$2:$C$17521,AU$8))*$C$6</f>
        <v>0</v>
      </c>
      <c r="AV67" s="162">
        <f>(SUMIFS(Profile!$F$2:$F$17521,Profile!$B$2:$B$17521,$B67,Profile!$C$2:$C$17521,AV$8))*$C$6</f>
        <v>0</v>
      </c>
      <c r="AW67" s="162">
        <f>(SUMIFS(Profile!$F$2:$F$17521,Profile!$B$2:$B$17521,$B67,Profile!$C$2:$C$17521,AW$8))*$C$6</f>
        <v>0</v>
      </c>
      <c r="AX67" s="162">
        <f>(SUMIFS(Profile!$F$2:$F$17521,Profile!$B$2:$B$17521,$B67,Profile!$C$2:$C$17521,AX$8))*$C$6</f>
        <v>0</v>
      </c>
      <c r="AY67" s="162">
        <f>(SUMIFS(Profile!$F$2:$F$17521,Profile!$B$2:$B$17521,$B67,Profile!$C$2:$C$17521,AY$8))*$C$6</f>
        <v>0</v>
      </c>
      <c r="AZ67" s="162">
        <f>(SUMIFS(Profile!$F$2:$F$17521,Profile!$B$2:$B$17521,$B67,Profile!$C$2:$C$17521,AZ$8))*$C$6</f>
        <v>0</v>
      </c>
      <c r="BA67" s="162">
        <f t="shared" si="10"/>
        <v>0</v>
      </c>
      <c r="BB67" s="162">
        <f>(SUMIFS(Profile!$E$2:$E$17521,Profile!$B$2:$B$17521,$B67,Profile!$C$2:$C$17521,BB$8))*$C$9</f>
        <v>0</v>
      </c>
      <c r="BC67" s="162">
        <f>(SUMIFS(Profile!$E$2:$E$17521,Profile!$B$2:$B$17521,$B67,Profile!$C$2:$C$17521,BC$8))*$C$9</f>
        <v>0</v>
      </c>
      <c r="BD67" s="162">
        <f>(SUMIFS(Profile!$E$2:$E$17521,Profile!$B$2:$B$17521,$B67,Profile!$C$2:$C$17521,BD$8))*$C$9</f>
        <v>0</v>
      </c>
      <c r="BE67" s="162">
        <f>(SUMIFS(Profile!$E$2:$E$17521,Profile!$B$2:$B$17521,$B67,Profile!$C$2:$C$17521,BE$8))*$C$9</f>
        <v>0</v>
      </c>
      <c r="BF67" s="162">
        <f>(SUMIFS(Profile!$E$2:$E$17521,Profile!$B$2:$B$17521,$B67,Profile!$C$2:$C$17521,BF$8))*$C$9</f>
        <v>0</v>
      </c>
      <c r="BG67" s="162">
        <f>(SUMIFS(Profile!$E$2:$E$17521,Profile!$B$2:$B$17521,$B67,Profile!$C$2:$C$17521,BG$8))*$C$9</f>
        <v>0</v>
      </c>
      <c r="BH67" s="162">
        <f>(SUMIFS(Profile!$E$2:$E$17521,Profile!$B$2:$B$17521,$B67,Profile!$C$2:$C$17521,BH$8))*$C$9</f>
        <v>0</v>
      </c>
      <c r="BI67" s="162">
        <f>(SUMIFS(Profile!$E$2:$E$17521,Profile!$B$2:$B$17521,$B67,Profile!$C$2:$C$17521,BI$8))*$C$9</f>
        <v>0</v>
      </c>
      <c r="BJ67" s="162">
        <f>(SUMIFS(Profile!$E$2:$E$17521,Profile!$B$2:$B$17521,$B67,Profile!$C$2:$C$17521,BJ$8))*$C$9</f>
        <v>0</v>
      </c>
      <c r="BK67" s="162">
        <f>(SUMIFS(Profile!$E$2:$E$17521,Profile!$B$2:$B$17521,$B67,Profile!$C$2:$C$17521,BK$8))*$C$9</f>
        <v>0</v>
      </c>
      <c r="BL67" s="162">
        <f>(SUMIFS(Profile!$E$2:$E$17521,Profile!$B$2:$B$17521,$B67,Profile!$C$2:$C$17521,BL$8))*$C$9</f>
        <v>0</v>
      </c>
      <c r="BM67" s="162">
        <f>(SUMIFS(Profile!$E$2:$E$17521,Profile!$B$2:$B$17521,$B67,Profile!$C$2:$C$17521,BM$8))*$C$9</f>
        <v>0</v>
      </c>
      <c r="BN67" s="162">
        <f>(SUMIFS(Profile!$E$2:$E$17521,Profile!$B$2:$B$17521,$B67,Profile!$C$2:$C$17521,BN$8))*$C$9</f>
        <v>0</v>
      </c>
      <c r="BO67" s="162">
        <f>(SUMIFS(Profile!$E$2:$E$17521,Profile!$B$2:$B$17521,$B67,Profile!$C$2:$C$17521,BO$8))*$C$9</f>
        <v>0</v>
      </c>
      <c r="BP67" s="162">
        <f>(SUMIFS(Profile!$E$2:$E$17521,Profile!$B$2:$B$17521,$B67,Profile!$C$2:$C$17521,BP$8))*$C$9</f>
        <v>0</v>
      </c>
      <c r="BQ67" s="162">
        <f>(SUMIFS(Profile!$E$2:$E$17521,Profile!$B$2:$B$17521,$B67,Profile!$C$2:$C$17521,BQ$8))*$C$9</f>
        <v>0</v>
      </c>
      <c r="BR67" s="162">
        <f>(SUMIFS(Profile!$E$2:$E$17521,Profile!$B$2:$B$17521,$B67,Profile!$C$2:$C$17521,BR$8))*$C$9</f>
        <v>0</v>
      </c>
      <c r="BS67" s="162">
        <f>(SUMIFS(Profile!$E$2:$E$17521,Profile!$B$2:$B$17521,$B67,Profile!$C$2:$C$17521,BS$8))*$C$9</f>
        <v>0</v>
      </c>
      <c r="BT67" s="162">
        <f>(SUMIFS(Profile!$E$2:$E$17521,Profile!$B$2:$B$17521,$B67,Profile!$C$2:$C$17521,BT$8))*$C$9</f>
        <v>0</v>
      </c>
      <c r="BU67" s="162">
        <f>(SUMIFS(Profile!$E$2:$E$17521,Profile!$B$2:$B$17521,$B67,Profile!$C$2:$C$17521,BU$8))*$C$9</f>
        <v>0</v>
      </c>
      <c r="BV67" s="162">
        <f>(SUMIFS(Profile!$E$2:$E$17521,Profile!$B$2:$B$17521,$B67,Profile!$C$2:$C$17521,BV$8))*$C$9</f>
        <v>0</v>
      </c>
      <c r="BW67" s="162">
        <f>(SUMIFS(Profile!$E$2:$E$17521,Profile!$B$2:$B$17521,$B67,Profile!$C$2:$C$17521,BW$8))*$C$9</f>
        <v>0</v>
      </c>
      <c r="BX67" s="162">
        <f>(SUMIFS(Profile!$E$2:$E$17521,Profile!$B$2:$B$17521,$B67,Profile!$C$2:$C$17521,BX$8))*$C$9</f>
        <v>0</v>
      </c>
      <c r="BY67" s="162">
        <f>(SUMIFS(Profile!$E$2:$E$17521,Profile!$B$2:$B$17521,$B67,Profile!$C$2:$C$17521,BY$8))*$C$9</f>
        <v>0</v>
      </c>
      <c r="BZ67" s="162">
        <f>(SUMIFS(Profile!$E$2:$E$17521,Profile!$B$2:$B$17521,$B67,Profile!$C$2:$C$17521,BZ$8))*$C$9</f>
        <v>0</v>
      </c>
      <c r="CA67" s="162">
        <f>(SUMIFS(Profile!$E$2:$E$17521,Profile!$B$2:$B$17521,$B67,Profile!$C$2:$C$17521,CA$8))*$C$9</f>
        <v>0</v>
      </c>
      <c r="CB67" s="162">
        <f>(SUMIFS(Profile!$E$2:$E$17521,Profile!$B$2:$B$17521,$B67,Profile!$C$2:$C$17521,CB$8))*$C$9</f>
        <v>0</v>
      </c>
      <c r="CC67" s="162">
        <f>(SUMIFS(Profile!$E$2:$E$17521,Profile!$B$2:$B$17521,$B67,Profile!$C$2:$C$17521,CC$8))*$C$9</f>
        <v>0</v>
      </c>
      <c r="CD67" s="162">
        <f>(SUMIFS(Profile!$E$2:$E$17521,Profile!$B$2:$B$17521,$B67,Profile!$C$2:$C$17521,CD$8))*$C$9</f>
        <v>0</v>
      </c>
      <c r="CE67" s="162">
        <f>(SUMIFS(Profile!$E$2:$E$17521,Profile!$B$2:$B$17521,$B67,Profile!$C$2:$C$17521,CE$8))*$C$9</f>
        <v>0</v>
      </c>
      <c r="CF67" s="162">
        <f>(SUMIFS(Profile!$E$2:$E$17521,Profile!$B$2:$B$17521,$B67,Profile!$C$2:$C$17521,CF$8))*$C$9</f>
        <v>0</v>
      </c>
      <c r="CG67" s="162">
        <f>(SUMIFS(Profile!$E$2:$E$17521,Profile!$B$2:$B$17521,$B67,Profile!$C$2:$C$17521,CG$8))*$C$9</f>
        <v>0</v>
      </c>
      <c r="CH67" s="162">
        <f>(SUMIFS(Profile!$E$2:$E$17521,Profile!$B$2:$B$17521,$B67,Profile!$C$2:$C$17521,CH$8))*$C$9</f>
        <v>0</v>
      </c>
      <c r="CI67" s="162">
        <f>(SUMIFS(Profile!$E$2:$E$17521,Profile!$B$2:$B$17521,$B67,Profile!$C$2:$C$17521,CI$8))*$C$9</f>
        <v>0</v>
      </c>
      <c r="CJ67" s="162">
        <f>(SUMIFS(Profile!$E$2:$E$17521,Profile!$B$2:$B$17521,$B67,Profile!$C$2:$C$17521,CJ$8))*$C$9</f>
        <v>0</v>
      </c>
      <c r="CK67" s="162">
        <f>(SUMIFS(Profile!$E$2:$E$17521,Profile!$B$2:$B$17521,$B67,Profile!$C$2:$C$17521,CK$8))*$C$9</f>
        <v>0</v>
      </c>
      <c r="CL67" s="162">
        <f>(SUMIFS(Profile!$E$2:$E$17521,Profile!$B$2:$B$17521,$B67,Profile!$C$2:$C$17521,CL$8))*$C$9</f>
        <v>0</v>
      </c>
      <c r="CM67" s="162">
        <f>(SUMIFS(Profile!$E$2:$E$17521,Profile!$B$2:$B$17521,$B67,Profile!$C$2:$C$17521,CM$8))*$C$9</f>
        <v>0</v>
      </c>
      <c r="CN67" s="162">
        <f>(SUMIFS(Profile!$E$2:$E$17521,Profile!$B$2:$B$17521,$B67,Profile!$C$2:$C$17521,CN$8))*$C$9</f>
        <v>0</v>
      </c>
      <c r="CO67" s="162">
        <f>(SUMIFS(Profile!$E$2:$E$17521,Profile!$B$2:$B$17521,$B67,Profile!$C$2:$C$17521,CO$8))*$C$9</f>
        <v>0</v>
      </c>
      <c r="CP67" s="162">
        <f>(SUMIFS(Profile!$E$2:$E$17521,Profile!$B$2:$B$17521,$B67,Profile!$C$2:$C$17521,CP$8))*$C$9</f>
        <v>0</v>
      </c>
      <c r="CQ67" s="162">
        <f>(SUMIFS(Profile!$E$2:$E$17521,Profile!$B$2:$B$17521,$B67,Profile!$C$2:$C$17521,CQ$8))*$C$9</f>
        <v>0</v>
      </c>
      <c r="CR67" s="162">
        <f>(SUMIFS(Profile!$E$2:$E$17521,Profile!$B$2:$B$17521,$B67,Profile!$C$2:$C$17521,CR$8))*$C$9</f>
        <v>0</v>
      </c>
      <c r="CS67" s="162">
        <f>(SUMIFS(Profile!$E$2:$E$17521,Profile!$B$2:$B$17521,$B67,Profile!$C$2:$C$17521,CS$8))*$C$9</f>
        <v>0</v>
      </c>
      <c r="CT67" s="162">
        <f>(SUMIFS(Profile!$E$2:$E$17521,Profile!$B$2:$B$17521,$B67,Profile!$C$2:$C$17521,CT$8))*$C$9</f>
        <v>0</v>
      </c>
      <c r="CU67" s="162">
        <f>(SUMIFS(Profile!$E$2:$E$17521,Profile!$B$2:$B$17521,$B67,Profile!$C$2:$C$17521,CU$8))*$C$9</f>
        <v>0</v>
      </c>
      <c r="CV67" s="162">
        <f>(SUMIFS(Profile!$E$2:$E$17521,Profile!$B$2:$B$17521,$B67,Profile!$C$2:$C$17521,CV$8))*$C$9</f>
        <v>0</v>
      </c>
      <c r="CW67" s="162">
        <f>(SUMIFS(Profile!$E$2:$E$17521,Profile!$B$2:$B$17521,$B67,Profile!$C$2:$C$17521,CW$8))*$C$9</f>
        <v>0</v>
      </c>
      <c r="CX67" s="162">
        <f t="shared" si="11"/>
        <v>0</v>
      </c>
      <c r="CY67" s="162">
        <f t="shared" ref="CY67:ET67" si="296">MAX(BB67-E67,0)</f>
        <v>0</v>
      </c>
      <c r="CZ67" s="162">
        <f t="shared" si="296"/>
        <v>0</v>
      </c>
      <c r="DA67" s="162">
        <f t="shared" si="296"/>
        <v>0</v>
      </c>
      <c r="DB67" s="162">
        <f t="shared" si="296"/>
        <v>0</v>
      </c>
      <c r="DC67" s="162">
        <f t="shared" si="296"/>
        <v>0</v>
      </c>
      <c r="DD67" s="162">
        <f t="shared" si="296"/>
        <v>0</v>
      </c>
      <c r="DE67" s="162">
        <f t="shared" si="296"/>
        <v>0</v>
      </c>
      <c r="DF67" s="162">
        <f t="shared" si="296"/>
        <v>0</v>
      </c>
      <c r="DG67" s="162">
        <f t="shared" si="296"/>
        <v>0</v>
      </c>
      <c r="DH67" s="162">
        <f t="shared" si="296"/>
        <v>0</v>
      </c>
      <c r="DI67" s="162">
        <f t="shared" si="296"/>
        <v>0</v>
      </c>
      <c r="DJ67" s="162">
        <f t="shared" si="296"/>
        <v>0</v>
      </c>
      <c r="DK67" s="162">
        <f t="shared" si="296"/>
        <v>0</v>
      </c>
      <c r="DL67" s="162">
        <f t="shared" si="296"/>
        <v>0</v>
      </c>
      <c r="DM67" s="162">
        <f t="shared" si="296"/>
        <v>0</v>
      </c>
      <c r="DN67" s="162">
        <f t="shared" si="296"/>
        <v>0</v>
      </c>
      <c r="DO67" s="162">
        <f t="shared" si="296"/>
        <v>0</v>
      </c>
      <c r="DP67" s="162">
        <f t="shared" si="296"/>
        <v>0</v>
      </c>
      <c r="DQ67" s="162">
        <f t="shared" si="296"/>
        <v>0</v>
      </c>
      <c r="DR67" s="162">
        <f t="shared" si="296"/>
        <v>0</v>
      </c>
      <c r="DS67" s="162">
        <f t="shared" si="296"/>
        <v>0</v>
      </c>
      <c r="DT67" s="162">
        <f t="shared" si="296"/>
        <v>0</v>
      </c>
      <c r="DU67" s="162">
        <f t="shared" si="296"/>
        <v>0</v>
      </c>
      <c r="DV67" s="162">
        <f t="shared" si="296"/>
        <v>0</v>
      </c>
      <c r="DW67" s="162">
        <f t="shared" si="296"/>
        <v>0</v>
      </c>
      <c r="DX67" s="162">
        <f t="shared" si="296"/>
        <v>0</v>
      </c>
      <c r="DY67" s="162">
        <f t="shared" si="296"/>
        <v>0</v>
      </c>
      <c r="DZ67" s="162">
        <f t="shared" si="296"/>
        <v>0</v>
      </c>
      <c r="EA67" s="162">
        <f t="shared" si="296"/>
        <v>0</v>
      </c>
      <c r="EB67" s="162">
        <f t="shared" si="296"/>
        <v>0</v>
      </c>
      <c r="EC67" s="162">
        <f t="shared" si="296"/>
        <v>0</v>
      </c>
      <c r="ED67" s="162">
        <f t="shared" si="296"/>
        <v>0</v>
      </c>
      <c r="EE67" s="162">
        <f t="shared" si="296"/>
        <v>0</v>
      </c>
      <c r="EF67" s="162">
        <f t="shared" si="296"/>
        <v>0</v>
      </c>
      <c r="EG67" s="162">
        <f t="shared" si="296"/>
        <v>0</v>
      </c>
      <c r="EH67" s="162">
        <f t="shared" si="296"/>
        <v>0</v>
      </c>
      <c r="EI67" s="162">
        <f t="shared" si="296"/>
        <v>0</v>
      </c>
      <c r="EJ67" s="162">
        <f t="shared" si="296"/>
        <v>0</v>
      </c>
      <c r="EK67" s="162">
        <f t="shared" si="296"/>
        <v>0</v>
      </c>
      <c r="EL67" s="162">
        <f t="shared" si="296"/>
        <v>0</v>
      </c>
      <c r="EM67" s="162">
        <f t="shared" si="296"/>
        <v>0</v>
      </c>
      <c r="EN67" s="162">
        <f t="shared" si="296"/>
        <v>0</v>
      </c>
      <c r="EO67" s="162">
        <f t="shared" si="296"/>
        <v>0</v>
      </c>
      <c r="EP67" s="162">
        <f t="shared" si="296"/>
        <v>0</v>
      </c>
      <c r="EQ67" s="162">
        <f t="shared" si="296"/>
        <v>0</v>
      </c>
      <c r="ER67" s="162">
        <f t="shared" si="296"/>
        <v>0</v>
      </c>
      <c r="ES67" s="162">
        <f t="shared" si="296"/>
        <v>0</v>
      </c>
      <c r="ET67" s="162">
        <f t="shared" si="296"/>
        <v>0</v>
      </c>
      <c r="EU67" s="162">
        <f t="shared" si="13"/>
        <v>0</v>
      </c>
      <c r="EV67" s="162">
        <f t="shared" ref="EV67:GQ67" si="297">BB67-CY67</f>
        <v>0</v>
      </c>
      <c r="EW67" s="162">
        <f t="shared" si="297"/>
        <v>0</v>
      </c>
      <c r="EX67" s="162">
        <f t="shared" si="297"/>
        <v>0</v>
      </c>
      <c r="EY67" s="162">
        <f t="shared" si="297"/>
        <v>0</v>
      </c>
      <c r="EZ67" s="162">
        <f t="shared" si="297"/>
        <v>0</v>
      </c>
      <c r="FA67" s="162">
        <f t="shared" si="297"/>
        <v>0</v>
      </c>
      <c r="FB67" s="162">
        <f t="shared" si="297"/>
        <v>0</v>
      </c>
      <c r="FC67" s="162">
        <f t="shared" si="297"/>
        <v>0</v>
      </c>
      <c r="FD67" s="162">
        <f t="shared" si="297"/>
        <v>0</v>
      </c>
      <c r="FE67" s="162">
        <f t="shared" si="297"/>
        <v>0</v>
      </c>
      <c r="FF67" s="162">
        <f t="shared" si="297"/>
        <v>0</v>
      </c>
      <c r="FG67" s="162">
        <f t="shared" si="297"/>
        <v>0</v>
      </c>
      <c r="FH67" s="162">
        <f t="shared" si="297"/>
        <v>0</v>
      </c>
      <c r="FI67" s="162">
        <f t="shared" si="297"/>
        <v>0</v>
      </c>
      <c r="FJ67" s="162">
        <f t="shared" si="297"/>
        <v>0</v>
      </c>
      <c r="FK67" s="162">
        <f t="shared" si="297"/>
        <v>0</v>
      </c>
      <c r="FL67" s="162">
        <f t="shared" si="297"/>
        <v>0</v>
      </c>
      <c r="FM67" s="162">
        <f t="shared" si="297"/>
        <v>0</v>
      </c>
      <c r="FN67" s="162">
        <f t="shared" si="297"/>
        <v>0</v>
      </c>
      <c r="FO67" s="162">
        <f t="shared" si="297"/>
        <v>0</v>
      </c>
      <c r="FP67" s="162">
        <f t="shared" si="297"/>
        <v>0</v>
      </c>
      <c r="FQ67" s="162">
        <f t="shared" si="297"/>
        <v>0</v>
      </c>
      <c r="FR67" s="162">
        <f t="shared" si="297"/>
        <v>0</v>
      </c>
      <c r="FS67" s="162">
        <f t="shared" si="297"/>
        <v>0</v>
      </c>
      <c r="FT67" s="162">
        <f t="shared" si="297"/>
        <v>0</v>
      </c>
      <c r="FU67" s="162">
        <f t="shared" si="297"/>
        <v>0</v>
      </c>
      <c r="FV67" s="162">
        <f t="shared" si="297"/>
        <v>0</v>
      </c>
      <c r="FW67" s="162">
        <f t="shared" si="297"/>
        <v>0</v>
      </c>
      <c r="FX67" s="162">
        <f t="shared" si="297"/>
        <v>0</v>
      </c>
      <c r="FY67" s="162">
        <f t="shared" si="297"/>
        <v>0</v>
      </c>
      <c r="FZ67" s="162">
        <f t="shared" si="297"/>
        <v>0</v>
      </c>
      <c r="GA67" s="162">
        <f t="shared" si="297"/>
        <v>0</v>
      </c>
      <c r="GB67" s="162">
        <f t="shared" si="297"/>
        <v>0</v>
      </c>
      <c r="GC67" s="162">
        <f t="shared" si="297"/>
        <v>0</v>
      </c>
      <c r="GD67" s="162">
        <f t="shared" si="297"/>
        <v>0</v>
      </c>
      <c r="GE67" s="162">
        <f t="shared" si="297"/>
        <v>0</v>
      </c>
      <c r="GF67" s="162">
        <f t="shared" si="297"/>
        <v>0</v>
      </c>
      <c r="GG67" s="162">
        <f t="shared" si="297"/>
        <v>0</v>
      </c>
      <c r="GH67" s="162">
        <f t="shared" si="297"/>
        <v>0</v>
      </c>
      <c r="GI67" s="162">
        <f t="shared" si="297"/>
        <v>0</v>
      </c>
      <c r="GJ67" s="162">
        <f t="shared" si="297"/>
        <v>0</v>
      </c>
      <c r="GK67" s="162">
        <f t="shared" si="297"/>
        <v>0</v>
      </c>
      <c r="GL67" s="162">
        <f t="shared" si="297"/>
        <v>0</v>
      </c>
      <c r="GM67" s="162">
        <f t="shared" si="297"/>
        <v>0</v>
      </c>
      <c r="GN67" s="162">
        <f t="shared" si="297"/>
        <v>0</v>
      </c>
      <c r="GO67" s="162">
        <f t="shared" si="297"/>
        <v>0</v>
      </c>
      <c r="GP67" s="162">
        <f t="shared" si="297"/>
        <v>0</v>
      </c>
      <c r="GQ67" s="162">
        <f t="shared" si="297"/>
        <v>0</v>
      </c>
      <c r="GR67" s="162">
        <f t="shared" si="15"/>
        <v>0</v>
      </c>
      <c r="GS67" s="162">
        <f t="shared" ref="GS67:IN67" si="298">E67-EV67</f>
        <v>0</v>
      </c>
      <c r="GT67" s="162">
        <f t="shared" si="298"/>
        <v>0</v>
      </c>
      <c r="GU67" s="162">
        <f t="shared" si="298"/>
        <v>0</v>
      </c>
      <c r="GV67" s="162">
        <f t="shared" si="298"/>
        <v>0</v>
      </c>
      <c r="GW67" s="162">
        <f t="shared" si="298"/>
        <v>0</v>
      </c>
      <c r="GX67" s="162">
        <f t="shared" si="298"/>
        <v>0</v>
      </c>
      <c r="GY67" s="162">
        <f t="shared" si="298"/>
        <v>0</v>
      </c>
      <c r="GZ67" s="162">
        <f t="shared" si="298"/>
        <v>0</v>
      </c>
      <c r="HA67" s="162">
        <f t="shared" si="298"/>
        <v>0</v>
      </c>
      <c r="HB67" s="162">
        <f t="shared" si="298"/>
        <v>0</v>
      </c>
      <c r="HC67" s="162">
        <f t="shared" si="298"/>
        <v>0</v>
      </c>
      <c r="HD67" s="162">
        <f t="shared" si="298"/>
        <v>0</v>
      </c>
      <c r="HE67" s="162">
        <f t="shared" si="298"/>
        <v>0</v>
      </c>
      <c r="HF67" s="162">
        <f t="shared" si="298"/>
        <v>0</v>
      </c>
      <c r="HG67" s="162">
        <f t="shared" si="298"/>
        <v>0</v>
      </c>
      <c r="HH67" s="162">
        <f t="shared" si="298"/>
        <v>0</v>
      </c>
      <c r="HI67" s="162">
        <f t="shared" si="298"/>
        <v>0</v>
      </c>
      <c r="HJ67" s="162">
        <f t="shared" si="298"/>
        <v>0</v>
      </c>
      <c r="HK67" s="162">
        <f t="shared" si="298"/>
        <v>0</v>
      </c>
      <c r="HL67" s="162">
        <f t="shared" si="298"/>
        <v>0</v>
      </c>
      <c r="HM67" s="162">
        <f t="shared" si="298"/>
        <v>0</v>
      </c>
      <c r="HN67" s="162">
        <f t="shared" si="298"/>
        <v>0</v>
      </c>
      <c r="HO67" s="162">
        <f t="shared" si="298"/>
        <v>0</v>
      </c>
      <c r="HP67" s="162">
        <f t="shared" si="298"/>
        <v>0</v>
      </c>
      <c r="HQ67" s="162">
        <f t="shared" si="298"/>
        <v>0</v>
      </c>
      <c r="HR67" s="162">
        <f t="shared" si="298"/>
        <v>0</v>
      </c>
      <c r="HS67" s="162">
        <f t="shared" si="298"/>
        <v>0</v>
      </c>
      <c r="HT67" s="162">
        <f t="shared" si="298"/>
        <v>0</v>
      </c>
      <c r="HU67" s="162">
        <f t="shared" si="298"/>
        <v>0</v>
      </c>
      <c r="HV67" s="162">
        <f t="shared" si="298"/>
        <v>0</v>
      </c>
      <c r="HW67" s="162">
        <f t="shared" si="298"/>
        <v>0</v>
      </c>
      <c r="HX67" s="162">
        <f t="shared" si="298"/>
        <v>0</v>
      </c>
      <c r="HY67" s="162">
        <f t="shared" si="298"/>
        <v>0</v>
      </c>
      <c r="HZ67" s="162">
        <f t="shared" si="298"/>
        <v>0</v>
      </c>
      <c r="IA67" s="162">
        <f t="shared" si="298"/>
        <v>0</v>
      </c>
      <c r="IB67" s="162">
        <f t="shared" si="298"/>
        <v>0</v>
      </c>
      <c r="IC67" s="162">
        <f t="shared" si="298"/>
        <v>0</v>
      </c>
      <c r="ID67" s="162">
        <f t="shared" si="298"/>
        <v>0</v>
      </c>
      <c r="IE67" s="162">
        <f t="shared" si="298"/>
        <v>0</v>
      </c>
      <c r="IF67" s="162">
        <f t="shared" si="298"/>
        <v>0</v>
      </c>
      <c r="IG67" s="162">
        <f t="shared" si="298"/>
        <v>0</v>
      </c>
      <c r="IH67" s="162">
        <f t="shared" si="298"/>
        <v>0</v>
      </c>
      <c r="II67" s="162">
        <f t="shared" si="298"/>
        <v>0</v>
      </c>
      <c r="IJ67" s="162">
        <f t="shared" si="298"/>
        <v>0</v>
      </c>
      <c r="IK67" s="162">
        <f t="shared" si="298"/>
        <v>0</v>
      </c>
      <c r="IL67" s="162">
        <f t="shared" si="298"/>
        <v>0</v>
      </c>
      <c r="IM67" s="162">
        <f t="shared" si="298"/>
        <v>0</v>
      </c>
      <c r="IN67" s="162">
        <f t="shared" si="298"/>
        <v>0</v>
      </c>
      <c r="IO67" s="162">
        <f t="shared" si="17"/>
        <v>0</v>
      </c>
      <c r="IP67" s="162">
        <f t="shared" si="23"/>
        <v>0</v>
      </c>
      <c r="IQ67" s="162">
        <f t="shared" ref="IQ67:KK67" si="299">MAX((MIN(CZ67+IP67,$IO$7))-GT67,0)</f>
        <v>0</v>
      </c>
      <c r="IR67" s="162">
        <f t="shared" si="299"/>
        <v>0</v>
      </c>
      <c r="IS67" s="162">
        <f t="shared" si="299"/>
        <v>0</v>
      </c>
      <c r="IT67" s="162">
        <f t="shared" si="299"/>
        <v>0</v>
      </c>
      <c r="IU67" s="162">
        <f t="shared" si="299"/>
        <v>0</v>
      </c>
      <c r="IV67" s="162">
        <f t="shared" si="299"/>
        <v>0</v>
      </c>
      <c r="IW67" s="162">
        <f t="shared" si="299"/>
        <v>0</v>
      </c>
      <c r="IX67" s="162">
        <f t="shared" si="299"/>
        <v>0</v>
      </c>
      <c r="IY67" s="162">
        <f t="shared" si="299"/>
        <v>0</v>
      </c>
      <c r="IZ67" s="162">
        <f t="shared" si="299"/>
        <v>0</v>
      </c>
      <c r="JA67" s="162">
        <f t="shared" si="299"/>
        <v>0</v>
      </c>
      <c r="JB67" s="162">
        <f t="shared" si="299"/>
        <v>0</v>
      </c>
      <c r="JC67" s="162">
        <f t="shared" si="299"/>
        <v>0</v>
      </c>
      <c r="JD67" s="162">
        <f t="shared" si="299"/>
        <v>0</v>
      </c>
      <c r="JE67" s="162">
        <f t="shared" si="299"/>
        <v>0</v>
      </c>
      <c r="JF67" s="162">
        <f t="shared" si="299"/>
        <v>0</v>
      </c>
      <c r="JG67" s="162">
        <f t="shared" si="299"/>
        <v>0</v>
      </c>
      <c r="JH67" s="162">
        <f t="shared" si="299"/>
        <v>0</v>
      </c>
      <c r="JI67" s="162">
        <f t="shared" si="299"/>
        <v>0</v>
      </c>
      <c r="JJ67" s="162">
        <f t="shared" si="299"/>
        <v>0</v>
      </c>
      <c r="JK67" s="162">
        <f t="shared" si="299"/>
        <v>0</v>
      </c>
      <c r="JL67" s="162">
        <f t="shared" si="299"/>
        <v>0</v>
      </c>
      <c r="JM67" s="162">
        <f t="shared" si="299"/>
        <v>0</v>
      </c>
      <c r="JN67" s="162">
        <f t="shared" si="299"/>
        <v>0</v>
      </c>
      <c r="JO67" s="162">
        <f t="shared" si="299"/>
        <v>0</v>
      </c>
      <c r="JP67" s="162">
        <f t="shared" si="299"/>
        <v>0</v>
      </c>
      <c r="JQ67" s="162">
        <f t="shared" si="299"/>
        <v>0</v>
      </c>
      <c r="JR67" s="162">
        <f t="shared" si="299"/>
        <v>0</v>
      </c>
      <c r="JS67" s="162">
        <f t="shared" si="299"/>
        <v>0</v>
      </c>
      <c r="JT67" s="162">
        <f t="shared" si="299"/>
        <v>0</v>
      </c>
      <c r="JU67" s="162">
        <f t="shared" si="299"/>
        <v>0</v>
      </c>
      <c r="JV67" s="162">
        <f t="shared" si="299"/>
        <v>0</v>
      </c>
      <c r="JW67" s="162">
        <f t="shared" si="299"/>
        <v>0</v>
      </c>
      <c r="JX67" s="162">
        <f t="shared" si="299"/>
        <v>0</v>
      </c>
      <c r="JY67" s="162">
        <f t="shared" si="299"/>
        <v>0</v>
      </c>
      <c r="JZ67" s="162">
        <f t="shared" si="299"/>
        <v>0</v>
      </c>
      <c r="KA67" s="162">
        <f t="shared" si="299"/>
        <v>0</v>
      </c>
      <c r="KB67" s="162">
        <f t="shared" si="299"/>
        <v>0</v>
      </c>
      <c r="KC67" s="162">
        <f t="shared" si="299"/>
        <v>0</v>
      </c>
      <c r="KD67" s="162">
        <f t="shared" si="299"/>
        <v>0</v>
      </c>
      <c r="KE67" s="162">
        <f t="shared" si="299"/>
        <v>0</v>
      </c>
      <c r="KF67" s="162">
        <f t="shared" si="299"/>
        <v>0</v>
      </c>
      <c r="KG67" s="162">
        <f t="shared" si="299"/>
        <v>0</v>
      </c>
      <c r="KH67" s="162">
        <f t="shared" si="299"/>
        <v>0</v>
      </c>
      <c r="KI67" s="162">
        <f t="shared" si="299"/>
        <v>0</v>
      </c>
      <c r="KJ67" s="162">
        <f t="shared" si="299"/>
        <v>0</v>
      </c>
      <c r="KK67" s="162">
        <f t="shared" si="299"/>
        <v>0</v>
      </c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</row>
    <row r="68" ht="14.25" customHeight="1" spans="1:326" x14ac:dyDescent="0.25">
      <c r="A68" s="1">
        <v>2</v>
      </c>
      <c r="B68" s="1">
        <f t="shared" ref="B68:C68" si="300">B67+1</f>
        <v>58</v>
      </c>
      <c r="C68" s="232">
        <f t="shared" si="300"/>
        <v>43523</v>
      </c>
      <c r="D68" s="162">
        <f t="shared" si="9"/>
        <v>0</v>
      </c>
      <c r="E68" s="162">
        <f>(SUMIFS(Profile!$F$2:$F$17521,Profile!$B$2:$B$17521,$B68,Profile!$C$2:$C$17521,E$8))*$C$6</f>
        <v>0</v>
      </c>
      <c r="F68" s="162">
        <f>(SUMIFS(Profile!$F$2:$F$17521,Profile!$B$2:$B$17521,$B68,Profile!$C$2:$C$17521,F$8))*$C$6</f>
        <v>0</v>
      </c>
      <c r="G68" s="162">
        <f>(SUMIFS(Profile!$F$2:$F$17521,Profile!$B$2:$B$17521,$B68,Profile!$C$2:$C$17521,G$8))*$C$6</f>
        <v>0</v>
      </c>
      <c r="H68" s="162">
        <f>(SUMIFS(Profile!$F$2:$F$17521,Profile!$B$2:$B$17521,$B68,Profile!$C$2:$C$17521,H$8))*$C$6</f>
        <v>0</v>
      </c>
      <c r="I68" s="162">
        <f>(SUMIFS(Profile!$F$2:$F$17521,Profile!$B$2:$B$17521,$B68,Profile!$C$2:$C$17521,I$8))*$C$6</f>
        <v>0</v>
      </c>
      <c r="J68" s="162">
        <f>(SUMIFS(Profile!$F$2:$F$17521,Profile!$B$2:$B$17521,$B68,Profile!$C$2:$C$17521,J$8))*$C$6</f>
        <v>0</v>
      </c>
      <c r="K68" s="162">
        <f>(SUMIFS(Profile!$F$2:$F$17521,Profile!$B$2:$B$17521,$B68,Profile!$C$2:$C$17521,K$8))*$C$6</f>
        <v>0</v>
      </c>
      <c r="L68" s="162">
        <f>(SUMIFS(Profile!$F$2:$F$17521,Profile!$B$2:$B$17521,$B68,Profile!$C$2:$C$17521,L$8))*$C$6</f>
        <v>0</v>
      </c>
      <c r="M68" s="162">
        <f>(SUMIFS(Profile!$F$2:$F$17521,Profile!$B$2:$B$17521,$B68,Profile!$C$2:$C$17521,M$8))*$C$6</f>
        <v>0</v>
      </c>
      <c r="N68" s="162">
        <f>(SUMIFS(Profile!$F$2:$F$17521,Profile!$B$2:$B$17521,$B68,Profile!$C$2:$C$17521,N$8))*$C$6</f>
        <v>0</v>
      </c>
      <c r="O68" s="162">
        <f>(SUMIFS(Profile!$F$2:$F$17521,Profile!$B$2:$B$17521,$B68,Profile!$C$2:$C$17521,O$8))*$C$6</f>
        <v>0</v>
      </c>
      <c r="P68" s="162">
        <f>(SUMIFS(Profile!$F$2:$F$17521,Profile!$B$2:$B$17521,$B68,Profile!$C$2:$C$17521,P$8))*$C$6</f>
        <v>0</v>
      </c>
      <c r="Q68" s="162">
        <f>(SUMIFS(Profile!$F$2:$F$17521,Profile!$B$2:$B$17521,$B68,Profile!$C$2:$C$17521,Q$8))*$C$6</f>
        <v>0</v>
      </c>
      <c r="R68" s="162">
        <f>(SUMIFS(Profile!$F$2:$F$17521,Profile!$B$2:$B$17521,$B68,Profile!$C$2:$C$17521,R$8))*$C$6</f>
        <v>0</v>
      </c>
      <c r="S68" s="162">
        <f>(SUMIFS(Profile!$F$2:$F$17521,Profile!$B$2:$B$17521,$B68,Profile!$C$2:$C$17521,S$8))*$C$6</f>
        <v>0</v>
      </c>
      <c r="T68" s="162">
        <f>(SUMIFS(Profile!$F$2:$F$17521,Profile!$B$2:$B$17521,$B68,Profile!$C$2:$C$17521,T$8))*$C$6</f>
        <v>0</v>
      </c>
      <c r="U68" s="162">
        <f>(SUMIFS(Profile!$F$2:$F$17521,Profile!$B$2:$B$17521,$B68,Profile!$C$2:$C$17521,U$8))*$C$6</f>
        <v>0</v>
      </c>
      <c r="V68" s="162">
        <f>(SUMIFS(Profile!$F$2:$F$17521,Profile!$B$2:$B$17521,$B68,Profile!$C$2:$C$17521,V$8))*$C$6</f>
        <v>0</v>
      </c>
      <c r="W68" s="162">
        <f>(SUMIFS(Profile!$F$2:$F$17521,Profile!$B$2:$B$17521,$B68,Profile!$C$2:$C$17521,W$8))*$C$6</f>
        <v>0</v>
      </c>
      <c r="X68" s="162">
        <f>(SUMIFS(Profile!$F$2:$F$17521,Profile!$B$2:$B$17521,$B68,Profile!$C$2:$C$17521,X$8))*$C$6</f>
        <v>0</v>
      </c>
      <c r="Y68" s="162">
        <f>(SUMIFS(Profile!$F$2:$F$17521,Profile!$B$2:$B$17521,$B68,Profile!$C$2:$C$17521,Y$8))*$C$6</f>
        <v>0</v>
      </c>
      <c r="Z68" s="162">
        <f>(SUMIFS(Profile!$F$2:$F$17521,Profile!$B$2:$B$17521,$B68,Profile!$C$2:$C$17521,Z$8))*$C$6</f>
        <v>0</v>
      </c>
      <c r="AA68" s="162">
        <f>(SUMIFS(Profile!$F$2:$F$17521,Profile!$B$2:$B$17521,$B68,Profile!$C$2:$C$17521,AA$8))*$C$6</f>
        <v>0</v>
      </c>
      <c r="AB68" s="162">
        <f>(SUMIFS(Profile!$F$2:$F$17521,Profile!$B$2:$B$17521,$B68,Profile!$C$2:$C$17521,AB$8))*$C$6</f>
        <v>0</v>
      </c>
      <c r="AC68" s="162">
        <f>(SUMIFS(Profile!$F$2:$F$17521,Profile!$B$2:$B$17521,$B68,Profile!$C$2:$C$17521,AC$8))*$C$6</f>
        <v>0</v>
      </c>
      <c r="AD68" s="162">
        <f>(SUMIFS(Profile!$F$2:$F$17521,Profile!$B$2:$B$17521,$B68,Profile!$C$2:$C$17521,AD$8))*$C$6</f>
        <v>0</v>
      </c>
      <c r="AE68" s="162">
        <f>(SUMIFS(Profile!$F$2:$F$17521,Profile!$B$2:$B$17521,$B68,Profile!$C$2:$C$17521,AE$8))*$C$6</f>
        <v>0</v>
      </c>
      <c r="AF68" s="162">
        <f>(SUMIFS(Profile!$F$2:$F$17521,Profile!$B$2:$B$17521,$B68,Profile!$C$2:$C$17521,AF$8))*$C$6</f>
        <v>0</v>
      </c>
      <c r="AG68" s="162">
        <f>(SUMIFS(Profile!$F$2:$F$17521,Profile!$B$2:$B$17521,$B68,Profile!$C$2:$C$17521,AG$8))*$C$6</f>
        <v>0</v>
      </c>
      <c r="AH68" s="162">
        <f>(SUMIFS(Profile!$F$2:$F$17521,Profile!$B$2:$B$17521,$B68,Profile!$C$2:$C$17521,AH$8))*$C$6</f>
        <v>0</v>
      </c>
      <c r="AI68" s="162">
        <f>(SUMIFS(Profile!$F$2:$F$17521,Profile!$B$2:$B$17521,$B68,Profile!$C$2:$C$17521,AI$8))*$C$6</f>
        <v>0</v>
      </c>
      <c r="AJ68" s="162">
        <f>(SUMIFS(Profile!$F$2:$F$17521,Profile!$B$2:$B$17521,$B68,Profile!$C$2:$C$17521,AJ$8))*$C$6</f>
        <v>0</v>
      </c>
      <c r="AK68" s="162">
        <f>(SUMIFS(Profile!$F$2:$F$17521,Profile!$B$2:$B$17521,$B68,Profile!$C$2:$C$17521,AK$8))*$C$6</f>
        <v>0</v>
      </c>
      <c r="AL68" s="162">
        <f>(SUMIFS(Profile!$F$2:$F$17521,Profile!$B$2:$B$17521,$B68,Profile!$C$2:$C$17521,AL$8))*$C$6</f>
        <v>0</v>
      </c>
      <c r="AM68" s="162">
        <f>(SUMIFS(Profile!$F$2:$F$17521,Profile!$B$2:$B$17521,$B68,Profile!$C$2:$C$17521,AM$8))*$C$6</f>
        <v>0</v>
      </c>
      <c r="AN68" s="162">
        <f>(SUMIFS(Profile!$F$2:$F$17521,Profile!$B$2:$B$17521,$B68,Profile!$C$2:$C$17521,AN$8))*$C$6</f>
        <v>0</v>
      </c>
      <c r="AO68" s="162">
        <f>(SUMIFS(Profile!$F$2:$F$17521,Profile!$B$2:$B$17521,$B68,Profile!$C$2:$C$17521,AO$8))*$C$6</f>
        <v>0</v>
      </c>
      <c r="AP68" s="162">
        <f>(SUMIFS(Profile!$F$2:$F$17521,Profile!$B$2:$B$17521,$B68,Profile!$C$2:$C$17521,AP$8))*$C$6</f>
        <v>0</v>
      </c>
      <c r="AQ68" s="162">
        <f>(SUMIFS(Profile!$F$2:$F$17521,Profile!$B$2:$B$17521,$B68,Profile!$C$2:$C$17521,AQ$8))*$C$6</f>
        <v>0</v>
      </c>
      <c r="AR68" s="162">
        <f>(SUMIFS(Profile!$F$2:$F$17521,Profile!$B$2:$B$17521,$B68,Profile!$C$2:$C$17521,AR$8))*$C$6</f>
        <v>0</v>
      </c>
      <c r="AS68" s="162">
        <f>(SUMIFS(Profile!$F$2:$F$17521,Profile!$B$2:$B$17521,$B68,Profile!$C$2:$C$17521,AS$8))*$C$6</f>
        <v>0</v>
      </c>
      <c r="AT68" s="162">
        <f>(SUMIFS(Profile!$F$2:$F$17521,Profile!$B$2:$B$17521,$B68,Profile!$C$2:$C$17521,AT$8))*$C$6</f>
        <v>0</v>
      </c>
      <c r="AU68" s="162">
        <f>(SUMIFS(Profile!$F$2:$F$17521,Profile!$B$2:$B$17521,$B68,Profile!$C$2:$C$17521,AU$8))*$C$6</f>
        <v>0</v>
      </c>
      <c r="AV68" s="162">
        <f>(SUMIFS(Profile!$F$2:$F$17521,Profile!$B$2:$B$17521,$B68,Profile!$C$2:$C$17521,AV$8))*$C$6</f>
        <v>0</v>
      </c>
      <c r="AW68" s="162">
        <f>(SUMIFS(Profile!$F$2:$F$17521,Profile!$B$2:$B$17521,$B68,Profile!$C$2:$C$17521,AW$8))*$C$6</f>
        <v>0</v>
      </c>
      <c r="AX68" s="162">
        <f>(SUMIFS(Profile!$F$2:$F$17521,Profile!$B$2:$B$17521,$B68,Profile!$C$2:$C$17521,AX$8))*$C$6</f>
        <v>0</v>
      </c>
      <c r="AY68" s="162">
        <f>(SUMIFS(Profile!$F$2:$F$17521,Profile!$B$2:$B$17521,$B68,Profile!$C$2:$C$17521,AY$8))*$C$6</f>
        <v>0</v>
      </c>
      <c r="AZ68" s="162">
        <f>(SUMIFS(Profile!$F$2:$F$17521,Profile!$B$2:$B$17521,$B68,Profile!$C$2:$C$17521,AZ$8))*$C$6</f>
        <v>0</v>
      </c>
      <c r="BA68" s="162">
        <f t="shared" si="10"/>
        <v>0</v>
      </c>
      <c r="BB68" s="162">
        <f>(SUMIFS(Profile!$E$2:$E$17521,Profile!$B$2:$B$17521,$B68,Profile!$C$2:$C$17521,BB$8))*$C$9</f>
        <v>0</v>
      </c>
      <c r="BC68" s="162">
        <f>(SUMIFS(Profile!$E$2:$E$17521,Profile!$B$2:$B$17521,$B68,Profile!$C$2:$C$17521,BC$8))*$C$9</f>
        <v>0</v>
      </c>
      <c r="BD68" s="162">
        <f>(SUMIFS(Profile!$E$2:$E$17521,Profile!$B$2:$B$17521,$B68,Profile!$C$2:$C$17521,BD$8))*$C$9</f>
        <v>0</v>
      </c>
      <c r="BE68" s="162">
        <f>(SUMIFS(Profile!$E$2:$E$17521,Profile!$B$2:$B$17521,$B68,Profile!$C$2:$C$17521,BE$8))*$C$9</f>
        <v>0</v>
      </c>
      <c r="BF68" s="162">
        <f>(SUMIFS(Profile!$E$2:$E$17521,Profile!$B$2:$B$17521,$B68,Profile!$C$2:$C$17521,BF$8))*$C$9</f>
        <v>0</v>
      </c>
      <c r="BG68" s="162">
        <f>(SUMIFS(Profile!$E$2:$E$17521,Profile!$B$2:$B$17521,$B68,Profile!$C$2:$C$17521,BG$8))*$C$9</f>
        <v>0</v>
      </c>
      <c r="BH68" s="162">
        <f>(SUMIFS(Profile!$E$2:$E$17521,Profile!$B$2:$B$17521,$B68,Profile!$C$2:$C$17521,BH$8))*$C$9</f>
        <v>0</v>
      </c>
      <c r="BI68" s="162">
        <f>(SUMIFS(Profile!$E$2:$E$17521,Profile!$B$2:$B$17521,$B68,Profile!$C$2:$C$17521,BI$8))*$C$9</f>
        <v>0</v>
      </c>
      <c r="BJ68" s="162">
        <f>(SUMIFS(Profile!$E$2:$E$17521,Profile!$B$2:$B$17521,$B68,Profile!$C$2:$C$17521,BJ$8))*$C$9</f>
        <v>0</v>
      </c>
      <c r="BK68" s="162">
        <f>(SUMIFS(Profile!$E$2:$E$17521,Profile!$B$2:$B$17521,$B68,Profile!$C$2:$C$17521,BK$8))*$C$9</f>
        <v>0</v>
      </c>
      <c r="BL68" s="162">
        <f>(SUMIFS(Profile!$E$2:$E$17521,Profile!$B$2:$B$17521,$B68,Profile!$C$2:$C$17521,BL$8))*$C$9</f>
        <v>0</v>
      </c>
      <c r="BM68" s="162">
        <f>(SUMIFS(Profile!$E$2:$E$17521,Profile!$B$2:$B$17521,$B68,Profile!$C$2:$C$17521,BM$8))*$C$9</f>
        <v>0</v>
      </c>
      <c r="BN68" s="162">
        <f>(SUMIFS(Profile!$E$2:$E$17521,Profile!$B$2:$B$17521,$B68,Profile!$C$2:$C$17521,BN$8))*$C$9</f>
        <v>0</v>
      </c>
      <c r="BO68" s="162">
        <f>(SUMIFS(Profile!$E$2:$E$17521,Profile!$B$2:$B$17521,$B68,Profile!$C$2:$C$17521,BO$8))*$C$9</f>
        <v>0</v>
      </c>
      <c r="BP68" s="162">
        <f>(SUMIFS(Profile!$E$2:$E$17521,Profile!$B$2:$B$17521,$B68,Profile!$C$2:$C$17521,BP$8))*$C$9</f>
        <v>0</v>
      </c>
      <c r="BQ68" s="162">
        <f>(SUMIFS(Profile!$E$2:$E$17521,Profile!$B$2:$B$17521,$B68,Profile!$C$2:$C$17521,BQ$8))*$C$9</f>
        <v>0</v>
      </c>
      <c r="BR68" s="162">
        <f>(SUMIFS(Profile!$E$2:$E$17521,Profile!$B$2:$B$17521,$B68,Profile!$C$2:$C$17521,BR$8))*$C$9</f>
        <v>0</v>
      </c>
      <c r="BS68" s="162">
        <f>(SUMIFS(Profile!$E$2:$E$17521,Profile!$B$2:$B$17521,$B68,Profile!$C$2:$C$17521,BS$8))*$C$9</f>
        <v>0</v>
      </c>
      <c r="BT68" s="162">
        <f>(SUMIFS(Profile!$E$2:$E$17521,Profile!$B$2:$B$17521,$B68,Profile!$C$2:$C$17521,BT$8))*$C$9</f>
        <v>0</v>
      </c>
      <c r="BU68" s="162">
        <f>(SUMIFS(Profile!$E$2:$E$17521,Profile!$B$2:$B$17521,$B68,Profile!$C$2:$C$17521,BU$8))*$C$9</f>
        <v>0</v>
      </c>
      <c r="BV68" s="162">
        <f>(SUMIFS(Profile!$E$2:$E$17521,Profile!$B$2:$B$17521,$B68,Profile!$C$2:$C$17521,BV$8))*$C$9</f>
        <v>0</v>
      </c>
      <c r="BW68" s="162">
        <f>(SUMIFS(Profile!$E$2:$E$17521,Profile!$B$2:$B$17521,$B68,Profile!$C$2:$C$17521,BW$8))*$C$9</f>
        <v>0</v>
      </c>
      <c r="BX68" s="162">
        <f>(SUMIFS(Profile!$E$2:$E$17521,Profile!$B$2:$B$17521,$B68,Profile!$C$2:$C$17521,BX$8))*$C$9</f>
        <v>0</v>
      </c>
      <c r="BY68" s="162">
        <f>(SUMIFS(Profile!$E$2:$E$17521,Profile!$B$2:$B$17521,$B68,Profile!$C$2:$C$17521,BY$8))*$C$9</f>
        <v>0</v>
      </c>
      <c r="BZ68" s="162">
        <f>(SUMIFS(Profile!$E$2:$E$17521,Profile!$B$2:$B$17521,$B68,Profile!$C$2:$C$17521,BZ$8))*$C$9</f>
        <v>0</v>
      </c>
      <c r="CA68" s="162">
        <f>(SUMIFS(Profile!$E$2:$E$17521,Profile!$B$2:$B$17521,$B68,Profile!$C$2:$C$17521,CA$8))*$C$9</f>
        <v>0</v>
      </c>
      <c r="CB68" s="162">
        <f>(SUMIFS(Profile!$E$2:$E$17521,Profile!$B$2:$B$17521,$B68,Profile!$C$2:$C$17521,CB$8))*$C$9</f>
        <v>0</v>
      </c>
      <c r="CC68" s="162">
        <f>(SUMIFS(Profile!$E$2:$E$17521,Profile!$B$2:$B$17521,$B68,Profile!$C$2:$C$17521,CC$8))*$C$9</f>
        <v>0</v>
      </c>
      <c r="CD68" s="162">
        <f>(SUMIFS(Profile!$E$2:$E$17521,Profile!$B$2:$B$17521,$B68,Profile!$C$2:$C$17521,CD$8))*$C$9</f>
        <v>0</v>
      </c>
      <c r="CE68" s="162">
        <f>(SUMIFS(Profile!$E$2:$E$17521,Profile!$B$2:$B$17521,$B68,Profile!$C$2:$C$17521,CE$8))*$C$9</f>
        <v>0</v>
      </c>
      <c r="CF68" s="162">
        <f>(SUMIFS(Profile!$E$2:$E$17521,Profile!$B$2:$B$17521,$B68,Profile!$C$2:$C$17521,CF$8))*$C$9</f>
        <v>0</v>
      </c>
      <c r="CG68" s="162">
        <f>(SUMIFS(Profile!$E$2:$E$17521,Profile!$B$2:$B$17521,$B68,Profile!$C$2:$C$17521,CG$8))*$C$9</f>
        <v>0</v>
      </c>
      <c r="CH68" s="162">
        <f>(SUMIFS(Profile!$E$2:$E$17521,Profile!$B$2:$B$17521,$B68,Profile!$C$2:$C$17521,CH$8))*$C$9</f>
        <v>0</v>
      </c>
      <c r="CI68" s="162">
        <f>(SUMIFS(Profile!$E$2:$E$17521,Profile!$B$2:$B$17521,$B68,Profile!$C$2:$C$17521,CI$8))*$C$9</f>
        <v>0</v>
      </c>
      <c r="CJ68" s="162">
        <f>(SUMIFS(Profile!$E$2:$E$17521,Profile!$B$2:$B$17521,$B68,Profile!$C$2:$C$17521,CJ$8))*$C$9</f>
        <v>0</v>
      </c>
      <c r="CK68" s="162">
        <f>(SUMIFS(Profile!$E$2:$E$17521,Profile!$B$2:$B$17521,$B68,Profile!$C$2:$C$17521,CK$8))*$C$9</f>
        <v>0</v>
      </c>
      <c r="CL68" s="162">
        <f>(SUMIFS(Profile!$E$2:$E$17521,Profile!$B$2:$B$17521,$B68,Profile!$C$2:$C$17521,CL$8))*$C$9</f>
        <v>0</v>
      </c>
      <c r="CM68" s="162">
        <f>(SUMIFS(Profile!$E$2:$E$17521,Profile!$B$2:$B$17521,$B68,Profile!$C$2:$C$17521,CM$8))*$C$9</f>
        <v>0</v>
      </c>
      <c r="CN68" s="162">
        <f>(SUMIFS(Profile!$E$2:$E$17521,Profile!$B$2:$B$17521,$B68,Profile!$C$2:$C$17521,CN$8))*$C$9</f>
        <v>0</v>
      </c>
      <c r="CO68" s="162">
        <f>(SUMIFS(Profile!$E$2:$E$17521,Profile!$B$2:$B$17521,$B68,Profile!$C$2:$C$17521,CO$8))*$C$9</f>
        <v>0</v>
      </c>
      <c r="CP68" s="162">
        <f>(SUMIFS(Profile!$E$2:$E$17521,Profile!$B$2:$B$17521,$B68,Profile!$C$2:$C$17521,CP$8))*$C$9</f>
        <v>0</v>
      </c>
      <c r="CQ68" s="162">
        <f>(SUMIFS(Profile!$E$2:$E$17521,Profile!$B$2:$B$17521,$B68,Profile!$C$2:$C$17521,CQ$8))*$C$9</f>
        <v>0</v>
      </c>
      <c r="CR68" s="162">
        <f>(SUMIFS(Profile!$E$2:$E$17521,Profile!$B$2:$B$17521,$B68,Profile!$C$2:$C$17521,CR$8))*$C$9</f>
        <v>0</v>
      </c>
      <c r="CS68" s="162">
        <f>(SUMIFS(Profile!$E$2:$E$17521,Profile!$B$2:$B$17521,$B68,Profile!$C$2:$C$17521,CS$8))*$C$9</f>
        <v>0</v>
      </c>
      <c r="CT68" s="162">
        <f>(SUMIFS(Profile!$E$2:$E$17521,Profile!$B$2:$B$17521,$B68,Profile!$C$2:$C$17521,CT$8))*$C$9</f>
        <v>0</v>
      </c>
      <c r="CU68" s="162">
        <f>(SUMIFS(Profile!$E$2:$E$17521,Profile!$B$2:$B$17521,$B68,Profile!$C$2:$C$17521,CU$8))*$C$9</f>
        <v>0</v>
      </c>
      <c r="CV68" s="162">
        <f>(SUMIFS(Profile!$E$2:$E$17521,Profile!$B$2:$B$17521,$B68,Profile!$C$2:$C$17521,CV$8))*$C$9</f>
        <v>0</v>
      </c>
      <c r="CW68" s="162">
        <f>(SUMIFS(Profile!$E$2:$E$17521,Profile!$B$2:$B$17521,$B68,Profile!$C$2:$C$17521,CW$8))*$C$9</f>
        <v>0</v>
      </c>
      <c r="CX68" s="162">
        <f t="shared" si="11"/>
        <v>0</v>
      </c>
      <c r="CY68" s="162">
        <f t="shared" ref="CY68:ET68" si="301">MAX(BB68-E68,0)</f>
        <v>0</v>
      </c>
      <c r="CZ68" s="162">
        <f t="shared" si="301"/>
        <v>0</v>
      </c>
      <c r="DA68" s="162">
        <f t="shared" si="301"/>
        <v>0</v>
      </c>
      <c r="DB68" s="162">
        <f t="shared" si="301"/>
        <v>0</v>
      </c>
      <c r="DC68" s="162">
        <f t="shared" si="301"/>
        <v>0</v>
      </c>
      <c r="DD68" s="162">
        <f t="shared" si="301"/>
        <v>0</v>
      </c>
      <c r="DE68" s="162">
        <f t="shared" si="301"/>
        <v>0</v>
      </c>
      <c r="DF68" s="162">
        <f t="shared" si="301"/>
        <v>0</v>
      </c>
      <c r="DG68" s="162">
        <f t="shared" si="301"/>
        <v>0</v>
      </c>
      <c r="DH68" s="162">
        <f t="shared" si="301"/>
        <v>0</v>
      </c>
      <c r="DI68" s="162">
        <f t="shared" si="301"/>
        <v>0</v>
      </c>
      <c r="DJ68" s="162">
        <f t="shared" si="301"/>
        <v>0</v>
      </c>
      <c r="DK68" s="162">
        <f t="shared" si="301"/>
        <v>0</v>
      </c>
      <c r="DL68" s="162">
        <f t="shared" si="301"/>
        <v>0</v>
      </c>
      <c r="DM68" s="162">
        <f t="shared" si="301"/>
        <v>0</v>
      </c>
      <c r="DN68" s="162">
        <f t="shared" si="301"/>
        <v>0</v>
      </c>
      <c r="DO68" s="162">
        <f t="shared" si="301"/>
        <v>0</v>
      </c>
      <c r="DP68" s="162">
        <f t="shared" si="301"/>
        <v>0</v>
      </c>
      <c r="DQ68" s="162">
        <f t="shared" si="301"/>
        <v>0</v>
      </c>
      <c r="DR68" s="162">
        <f t="shared" si="301"/>
        <v>0</v>
      </c>
      <c r="DS68" s="162">
        <f t="shared" si="301"/>
        <v>0</v>
      </c>
      <c r="DT68" s="162">
        <f t="shared" si="301"/>
        <v>0</v>
      </c>
      <c r="DU68" s="162">
        <f t="shared" si="301"/>
        <v>0</v>
      </c>
      <c r="DV68" s="162">
        <f t="shared" si="301"/>
        <v>0</v>
      </c>
      <c r="DW68" s="162">
        <f t="shared" si="301"/>
        <v>0</v>
      </c>
      <c r="DX68" s="162">
        <f t="shared" si="301"/>
        <v>0</v>
      </c>
      <c r="DY68" s="162">
        <f t="shared" si="301"/>
        <v>0</v>
      </c>
      <c r="DZ68" s="162">
        <f t="shared" si="301"/>
        <v>0</v>
      </c>
      <c r="EA68" s="162">
        <f t="shared" si="301"/>
        <v>0</v>
      </c>
      <c r="EB68" s="162">
        <f t="shared" si="301"/>
        <v>0</v>
      </c>
      <c r="EC68" s="162">
        <f t="shared" si="301"/>
        <v>0</v>
      </c>
      <c r="ED68" s="162">
        <f t="shared" si="301"/>
        <v>0</v>
      </c>
      <c r="EE68" s="162">
        <f t="shared" si="301"/>
        <v>0</v>
      </c>
      <c r="EF68" s="162">
        <f t="shared" si="301"/>
        <v>0</v>
      </c>
      <c r="EG68" s="162">
        <f t="shared" si="301"/>
        <v>0</v>
      </c>
      <c r="EH68" s="162">
        <f t="shared" si="301"/>
        <v>0</v>
      </c>
      <c r="EI68" s="162">
        <f t="shared" si="301"/>
        <v>0</v>
      </c>
      <c r="EJ68" s="162">
        <f t="shared" si="301"/>
        <v>0</v>
      </c>
      <c r="EK68" s="162">
        <f t="shared" si="301"/>
        <v>0</v>
      </c>
      <c r="EL68" s="162">
        <f t="shared" si="301"/>
        <v>0</v>
      </c>
      <c r="EM68" s="162">
        <f t="shared" si="301"/>
        <v>0</v>
      </c>
      <c r="EN68" s="162">
        <f t="shared" si="301"/>
        <v>0</v>
      </c>
      <c r="EO68" s="162">
        <f t="shared" si="301"/>
        <v>0</v>
      </c>
      <c r="EP68" s="162">
        <f t="shared" si="301"/>
        <v>0</v>
      </c>
      <c r="EQ68" s="162">
        <f t="shared" si="301"/>
        <v>0</v>
      </c>
      <c r="ER68" s="162">
        <f t="shared" si="301"/>
        <v>0</v>
      </c>
      <c r="ES68" s="162">
        <f t="shared" si="301"/>
        <v>0</v>
      </c>
      <c r="ET68" s="162">
        <f t="shared" si="301"/>
        <v>0</v>
      </c>
      <c r="EU68" s="162">
        <f t="shared" si="13"/>
        <v>0</v>
      </c>
      <c r="EV68" s="162">
        <f t="shared" ref="EV68:GQ68" si="302">BB68-CY68</f>
        <v>0</v>
      </c>
      <c r="EW68" s="162">
        <f t="shared" si="302"/>
        <v>0</v>
      </c>
      <c r="EX68" s="162">
        <f t="shared" si="302"/>
        <v>0</v>
      </c>
      <c r="EY68" s="162">
        <f t="shared" si="302"/>
        <v>0</v>
      </c>
      <c r="EZ68" s="162">
        <f t="shared" si="302"/>
        <v>0</v>
      </c>
      <c r="FA68" s="162">
        <f t="shared" si="302"/>
        <v>0</v>
      </c>
      <c r="FB68" s="162">
        <f t="shared" si="302"/>
        <v>0</v>
      </c>
      <c r="FC68" s="162">
        <f t="shared" si="302"/>
        <v>0</v>
      </c>
      <c r="FD68" s="162">
        <f t="shared" si="302"/>
        <v>0</v>
      </c>
      <c r="FE68" s="162">
        <f t="shared" si="302"/>
        <v>0</v>
      </c>
      <c r="FF68" s="162">
        <f t="shared" si="302"/>
        <v>0</v>
      </c>
      <c r="FG68" s="162">
        <f t="shared" si="302"/>
        <v>0</v>
      </c>
      <c r="FH68" s="162">
        <f t="shared" si="302"/>
        <v>0</v>
      </c>
      <c r="FI68" s="162">
        <f t="shared" si="302"/>
        <v>0</v>
      </c>
      <c r="FJ68" s="162">
        <f t="shared" si="302"/>
        <v>0</v>
      </c>
      <c r="FK68" s="162">
        <f t="shared" si="302"/>
        <v>0</v>
      </c>
      <c r="FL68" s="162">
        <f t="shared" si="302"/>
        <v>0</v>
      </c>
      <c r="FM68" s="162">
        <f t="shared" si="302"/>
        <v>0</v>
      </c>
      <c r="FN68" s="162">
        <f t="shared" si="302"/>
        <v>0</v>
      </c>
      <c r="FO68" s="162">
        <f t="shared" si="302"/>
        <v>0</v>
      </c>
      <c r="FP68" s="162">
        <f t="shared" si="302"/>
        <v>0</v>
      </c>
      <c r="FQ68" s="162">
        <f t="shared" si="302"/>
        <v>0</v>
      </c>
      <c r="FR68" s="162">
        <f t="shared" si="302"/>
        <v>0</v>
      </c>
      <c r="FS68" s="162">
        <f t="shared" si="302"/>
        <v>0</v>
      </c>
      <c r="FT68" s="162">
        <f t="shared" si="302"/>
        <v>0</v>
      </c>
      <c r="FU68" s="162">
        <f t="shared" si="302"/>
        <v>0</v>
      </c>
      <c r="FV68" s="162">
        <f t="shared" si="302"/>
        <v>0</v>
      </c>
      <c r="FW68" s="162">
        <f t="shared" si="302"/>
        <v>0</v>
      </c>
      <c r="FX68" s="162">
        <f t="shared" si="302"/>
        <v>0</v>
      </c>
      <c r="FY68" s="162">
        <f t="shared" si="302"/>
        <v>0</v>
      </c>
      <c r="FZ68" s="162">
        <f t="shared" si="302"/>
        <v>0</v>
      </c>
      <c r="GA68" s="162">
        <f t="shared" si="302"/>
        <v>0</v>
      </c>
      <c r="GB68" s="162">
        <f t="shared" si="302"/>
        <v>0</v>
      </c>
      <c r="GC68" s="162">
        <f t="shared" si="302"/>
        <v>0</v>
      </c>
      <c r="GD68" s="162">
        <f t="shared" si="302"/>
        <v>0</v>
      </c>
      <c r="GE68" s="162">
        <f t="shared" si="302"/>
        <v>0</v>
      </c>
      <c r="GF68" s="162">
        <f t="shared" si="302"/>
        <v>0</v>
      </c>
      <c r="GG68" s="162">
        <f t="shared" si="302"/>
        <v>0</v>
      </c>
      <c r="GH68" s="162">
        <f t="shared" si="302"/>
        <v>0</v>
      </c>
      <c r="GI68" s="162">
        <f t="shared" si="302"/>
        <v>0</v>
      </c>
      <c r="GJ68" s="162">
        <f t="shared" si="302"/>
        <v>0</v>
      </c>
      <c r="GK68" s="162">
        <f t="shared" si="302"/>
        <v>0</v>
      </c>
      <c r="GL68" s="162">
        <f t="shared" si="302"/>
        <v>0</v>
      </c>
      <c r="GM68" s="162">
        <f t="shared" si="302"/>
        <v>0</v>
      </c>
      <c r="GN68" s="162">
        <f t="shared" si="302"/>
        <v>0</v>
      </c>
      <c r="GO68" s="162">
        <f t="shared" si="302"/>
        <v>0</v>
      </c>
      <c r="GP68" s="162">
        <f t="shared" si="302"/>
        <v>0</v>
      </c>
      <c r="GQ68" s="162">
        <f t="shared" si="302"/>
        <v>0</v>
      </c>
      <c r="GR68" s="162">
        <f t="shared" si="15"/>
        <v>0</v>
      </c>
      <c r="GS68" s="162">
        <f t="shared" ref="GS68:IN68" si="303">E68-EV68</f>
        <v>0</v>
      </c>
      <c r="GT68" s="162">
        <f t="shared" si="303"/>
        <v>0</v>
      </c>
      <c r="GU68" s="162">
        <f t="shared" si="303"/>
        <v>0</v>
      </c>
      <c r="GV68" s="162">
        <f t="shared" si="303"/>
        <v>0</v>
      </c>
      <c r="GW68" s="162">
        <f t="shared" si="303"/>
        <v>0</v>
      </c>
      <c r="GX68" s="162">
        <f t="shared" si="303"/>
        <v>0</v>
      </c>
      <c r="GY68" s="162">
        <f t="shared" si="303"/>
        <v>0</v>
      </c>
      <c r="GZ68" s="162">
        <f t="shared" si="303"/>
        <v>0</v>
      </c>
      <c r="HA68" s="162">
        <f t="shared" si="303"/>
        <v>0</v>
      </c>
      <c r="HB68" s="162">
        <f t="shared" si="303"/>
        <v>0</v>
      </c>
      <c r="HC68" s="162">
        <f t="shared" si="303"/>
        <v>0</v>
      </c>
      <c r="HD68" s="162">
        <f t="shared" si="303"/>
        <v>0</v>
      </c>
      <c r="HE68" s="162">
        <f t="shared" si="303"/>
        <v>0</v>
      </c>
      <c r="HF68" s="162">
        <f t="shared" si="303"/>
        <v>0</v>
      </c>
      <c r="HG68" s="162">
        <f t="shared" si="303"/>
        <v>0</v>
      </c>
      <c r="HH68" s="162">
        <f t="shared" si="303"/>
        <v>0</v>
      </c>
      <c r="HI68" s="162">
        <f t="shared" si="303"/>
        <v>0</v>
      </c>
      <c r="HJ68" s="162">
        <f t="shared" si="303"/>
        <v>0</v>
      </c>
      <c r="HK68" s="162">
        <f t="shared" si="303"/>
        <v>0</v>
      </c>
      <c r="HL68" s="162">
        <f t="shared" si="303"/>
        <v>0</v>
      </c>
      <c r="HM68" s="162">
        <f t="shared" si="303"/>
        <v>0</v>
      </c>
      <c r="HN68" s="162">
        <f t="shared" si="303"/>
        <v>0</v>
      </c>
      <c r="HO68" s="162">
        <f t="shared" si="303"/>
        <v>0</v>
      </c>
      <c r="HP68" s="162">
        <f t="shared" si="303"/>
        <v>0</v>
      </c>
      <c r="HQ68" s="162">
        <f t="shared" si="303"/>
        <v>0</v>
      </c>
      <c r="HR68" s="162">
        <f t="shared" si="303"/>
        <v>0</v>
      </c>
      <c r="HS68" s="162">
        <f t="shared" si="303"/>
        <v>0</v>
      </c>
      <c r="HT68" s="162">
        <f t="shared" si="303"/>
        <v>0</v>
      </c>
      <c r="HU68" s="162">
        <f t="shared" si="303"/>
        <v>0</v>
      </c>
      <c r="HV68" s="162">
        <f t="shared" si="303"/>
        <v>0</v>
      </c>
      <c r="HW68" s="162">
        <f t="shared" si="303"/>
        <v>0</v>
      </c>
      <c r="HX68" s="162">
        <f t="shared" si="303"/>
        <v>0</v>
      </c>
      <c r="HY68" s="162">
        <f t="shared" si="303"/>
        <v>0</v>
      </c>
      <c r="HZ68" s="162">
        <f t="shared" si="303"/>
        <v>0</v>
      </c>
      <c r="IA68" s="162">
        <f t="shared" si="303"/>
        <v>0</v>
      </c>
      <c r="IB68" s="162">
        <f t="shared" si="303"/>
        <v>0</v>
      </c>
      <c r="IC68" s="162">
        <f t="shared" si="303"/>
        <v>0</v>
      </c>
      <c r="ID68" s="162">
        <f t="shared" si="303"/>
        <v>0</v>
      </c>
      <c r="IE68" s="162">
        <f t="shared" si="303"/>
        <v>0</v>
      </c>
      <c r="IF68" s="162">
        <f t="shared" si="303"/>
        <v>0</v>
      </c>
      <c r="IG68" s="162">
        <f t="shared" si="303"/>
        <v>0</v>
      </c>
      <c r="IH68" s="162">
        <f t="shared" si="303"/>
        <v>0</v>
      </c>
      <c r="II68" s="162">
        <f t="shared" si="303"/>
        <v>0</v>
      </c>
      <c r="IJ68" s="162">
        <f t="shared" si="303"/>
        <v>0</v>
      </c>
      <c r="IK68" s="162">
        <f t="shared" si="303"/>
        <v>0</v>
      </c>
      <c r="IL68" s="162">
        <f t="shared" si="303"/>
        <v>0</v>
      </c>
      <c r="IM68" s="162">
        <f t="shared" si="303"/>
        <v>0</v>
      </c>
      <c r="IN68" s="162">
        <f t="shared" si="303"/>
        <v>0</v>
      </c>
      <c r="IO68" s="162">
        <f t="shared" si="17"/>
        <v>0</v>
      </c>
      <c r="IP68" s="162">
        <f t="shared" si="23"/>
        <v>0</v>
      </c>
      <c r="IQ68" s="162">
        <f t="shared" ref="IQ68:KK68" si="304">MAX((MIN(CZ68+IP68,$IO$7))-GT68,0)</f>
        <v>0</v>
      </c>
      <c r="IR68" s="162">
        <f t="shared" si="304"/>
        <v>0</v>
      </c>
      <c r="IS68" s="162">
        <f t="shared" si="304"/>
        <v>0</v>
      </c>
      <c r="IT68" s="162">
        <f t="shared" si="304"/>
        <v>0</v>
      </c>
      <c r="IU68" s="162">
        <f t="shared" si="304"/>
        <v>0</v>
      </c>
      <c r="IV68" s="162">
        <f t="shared" si="304"/>
        <v>0</v>
      </c>
      <c r="IW68" s="162">
        <f t="shared" si="304"/>
        <v>0</v>
      </c>
      <c r="IX68" s="162">
        <f t="shared" si="304"/>
        <v>0</v>
      </c>
      <c r="IY68" s="162">
        <f t="shared" si="304"/>
        <v>0</v>
      </c>
      <c r="IZ68" s="162">
        <f t="shared" si="304"/>
        <v>0</v>
      </c>
      <c r="JA68" s="162">
        <f t="shared" si="304"/>
        <v>0</v>
      </c>
      <c r="JB68" s="162">
        <f t="shared" si="304"/>
        <v>0</v>
      </c>
      <c r="JC68" s="162">
        <f t="shared" si="304"/>
        <v>0</v>
      </c>
      <c r="JD68" s="162">
        <f t="shared" si="304"/>
        <v>0</v>
      </c>
      <c r="JE68" s="162">
        <f t="shared" si="304"/>
        <v>0</v>
      </c>
      <c r="JF68" s="162">
        <f t="shared" si="304"/>
        <v>0</v>
      </c>
      <c r="JG68" s="162">
        <f t="shared" si="304"/>
        <v>0</v>
      </c>
      <c r="JH68" s="162">
        <f t="shared" si="304"/>
        <v>0</v>
      </c>
      <c r="JI68" s="162">
        <f t="shared" si="304"/>
        <v>0</v>
      </c>
      <c r="JJ68" s="162">
        <f t="shared" si="304"/>
        <v>0</v>
      </c>
      <c r="JK68" s="162">
        <f t="shared" si="304"/>
        <v>0</v>
      </c>
      <c r="JL68" s="162">
        <f t="shared" si="304"/>
        <v>0</v>
      </c>
      <c r="JM68" s="162">
        <f t="shared" si="304"/>
        <v>0</v>
      </c>
      <c r="JN68" s="162">
        <f t="shared" si="304"/>
        <v>0</v>
      </c>
      <c r="JO68" s="162">
        <f t="shared" si="304"/>
        <v>0</v>
      </c>
      <c r="JP68" s="162">
        <f t="shared" si="304"/>
        <v>0</v>
      </c>
      <c r="JQ68" s="162">
        <f t="shared" si="304"/>
        <v>0</v>
      </c>
      <c r="JR68" s="162">
        <f t="shared" si="304"/>
        <v>0</v>
      </c>
      <c r="JS68" s="162">
        <f t="shared" si="304"/>
        <v>0</v>
      </c>
      <c r="JT68" s="162">
        <f t="shared" si="304"/>
        <v>0</v>
      </c>
      <c r="JU68" s="162">
        <f t="shared" si="304"/>
        <v>0</v>
      </c>
      <c r="JV68" s="162">
        <f t="shared" si="304"/>
        <v>0</v>
      </c>
      <c r="JW68" s="162">
        <f t="shared" si="304"/>
        <v>0</v>
      </c>
      <c r="JX68" s="162">
        <f t="shared" si="304"/>
        <v>0</v>
      </c>
      <c r="JY68" s="162">
        <f t="shared" si="304"/>
        <v>0</v>
      </c>
      <c r="JZ68" s="162">
        <f t="shared" si="304"/>
        <v>0</v>
      </c>
      <c r="KA68" s="162">
        <f t="shared" si="304"/>
        <v>0</v>
      </c>
      <c r="KB68" s="162">
        <f t="shared" si="304"/>
        <v>0</v>
      </c>
      <c r="KC68" s="162">
        <f t="shared" si="304"/>
        <v>0</v>
      </c>
      <c r="KD68" s="162">
        <f t="shared" si="304"/>
        <v>0</v>
      </c>
      <c r="KE68" s="162">
        <f t="shared" si="304"/>
        <v>0</v>
      </c>
      <c r="KF68" s="162">
        <f t="shared" si="304"/>
        <v>0</v>
      </c>
      <c r="KG68" s="162">
        <f t="shared" si="304"/>
        <v>0</v>
      </c>
      <c r="KH68" s="162">
        <f t="shared" si="304"/>
        <v>0</v>
      </c>
      <c r="KI68" s="162">
        <f t="shared" si="304"/>
        <v>0</v>
      </c>
      <c r="KJ68" s="162">
        <f t="shared" si="304"/>
        <v>0</v>
      </c>
      <c r="KK68" s="162">
        <f t="shared" si="304"/>
        <v>0</v>
      </c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</row>
    <row r="69" ht="14.25" customHeight="1" spans="1:326" x14ac:dyDescent="0.25">
      <c r="A69" s="1">
        <v>2</v>
      </c>
      <c r="B69" s="1">
        <f t="shared" ref="B69:C69" si="305">B68+1</f>
        <v>59</v>
      </c>
      <c r="C69" s="232">
        <f t="shared" si="305"/>
        <v>43524</v>
      </c>
      <c r="D69" s="162">
        <f t="shared" si="9"/>
        <v>0</v>
      </c>
      <c r="E69" s="162">
        <f>(SUMIFS(Profile!$F$2:$F$17521,Profile!$B$2:$B$17521,$B69,Profile!$C$2:$C$17521,E$8))*$C$6</f>
        <v>0</v>
      </c>
      <c r="F69" s="162">
        <f>(SUMIFS(Profile!$F$2:$F$17521,Profile!$B$2:$B$17521,$B69,Profile!$C$2:$C$17521,F$8))*$C$6</f>
        <v>0</v>
      </c>
      <c r="G69" s="162">
        <f>(SUMIFS(Profile!$F$2:$F$17521,Profile!$B$2:$B$17521,$B69,Profile!$C$2:$C$17521,G$8))*$C$6</f>
        <v>0</v>
      </c>
      <c r="H69" s="162">
        <f>(SUMIFS(Profile!$F$2:$F$17521,Profile!$B$2:$B$17521,$B69,Profile!$C$2:$C$17521,H$8))*$C$6</f>
        <v>0</v>
      </c>
      <c r="I69" s="162">
        <f>(SUMIFS(Profile!$F$2:$F$17521,Profile!$B$2:$B$17521,$B69,Profile!$C$2:$C$17521,I$8))*$C$6</f>
        <v>0</v>
      </c>
      <c r="J69" s="162">
        <f>(SUMIFS(Profile!$F$2:$F$17521,Profile!$B$2:$B$17521,$B69,Profile!$C$2:$C$17521,J$8))*$C$6</f>
        <v>0</v>
      </c>
      <c r="K69" s="162">
        <f>(SUMIFS(Profile!$F$2:$F$17521,Profile!$B$2:$B$17521,$B69,Profile!$C$2:$C$17521,K$8))*$C$6</f>
        <v>0</v>
      </c>
      <c r="L69" s="162">
        <f>(SUMIFS(Profile!$F$2:$F$17521,Profile!$B$2:$B$17521,$B69,Profile!$C$2:$C$17521,L$8))*$C$6</f>
        <v>0</v>
      </c>
      <c r="M69" s="162">
        <f>(SUMIFS(Profile!$F$2:$F$17521,Profile!$B$2:$B$17521,$B69,Profile!$C$2:$C$17521,M$8))*$C$6</f>
        <v>0</v>
      </c>
      <c r="N69" s="162">
        <f>(SUMIFS(Profile!$F$2:$F$17521,Profile!$B$2:$B$17521,$B69,Profile!$C$2:$C$17521,N$8))*$C$6</f>
        <v>0</v>
      </c>
      <c r="O69" s="162">
        <f>(SUMIFS(Profile!$F$2:$F$17521,Profile!$B$2:$B$17521,$B69,Profile!$C$2:$C$17521,O$8))*$C$6</f>
        <v>0</v>
      </c>
      <c r="P69" s="162">
        <f>(SUMIFS(Profile!$F$2:$F$17521,Profile!$B$2:$B$17521,$B69,Profile!$C$2:$C$17521,P$8))*$C$6</f>
        <v>0</v>
      </c>
      <c r="Q69" s="162">
        <f>(SUMIFS(Profile!$F$2:$F$17521,Profile!$B$2:$B$17521,$B69,Profile!$C$2:$C$17521,Q$8))*$C$6</f>
        <v>0</v>
      </c>
      <c r="R69" s="162">
        <f>(SUMIFS(Profile!$F$2:$F$17521,Profile!$B$2:$B$17521,$B69,Profile!$C$2:$C$17521,R$8))*$C$6</f>
        <v>0</v>
      </c>
      <c r="S69" s="162">
        <f>(SUMIFS(Profile!$F$2:$F$17521,Profile!$B$2:$B$17521,$B69,Profile!$C$2:$C$17521,S$8))*$C$6</f>
        <v>0</v>
      </c>
      <c r="T69" s="162">
        <f>(SUMIFS(Profile!$F$2:$F$17521,Profile!$B$2:$B$17521,$B69,Profile!$C$2:$C$17521,T$8))*$C$6</f>
        <v>0</v>
      </c>
      <c r="U69" s="162">
        <f>(SUMIFS(Profile!$F$2:$F$17521,Profile!$B$2:$B$17521,$B69,Profile!$C$2:$C$17521,U$8))*$C$6</f>
        <v>0</v>
      </c>
      <c r="V69" s="162">
        <f>(SUMIFS(Profile!$F$2:$F$17521,Profile!$B$2:$B$17521,$B69,Profile!$C$2:$C$17521,V$8))*$C$6</f>
        <v>0</v>
      </c>
      <c r="W69" s="162">
        <f>(SUMIFS(Profile!$F$2:$F$17521,Profile!$B$2:$B$17521,$B69,Profile!$C$2:$C$17521,W$8))*$C$6</f>
        <v>0</v>
      </c>
      <c r="X69" s="162">
        <f>(SUMIFS(Profile!$F$2:$F$17521,Profile!$B$2:$B$17521,$B69,Profile!$C$2:$C$17521,X$8))*$C$6</f>
        <v>0</v>
      </c>
      <c r="Y69" s="162">
        <f>(SUMIFS(Profile!$F$2:$F$17521,Profile!$B$2:$B$17521,$B69,Profile!$C$2:$C$17521,Y$8))*$C$6</f>
        <v>0</v>
      </c>
      <c r="Z69" s="162">
        <f>(SUMIFS(Profile!$F$2:$F$17521,Profile!$B$2:$B$17521,$B69,Profile!$C$2:$C$17521,Z$8))*$C$6</f>
        <v>0</v>
      </c>
      <c r="AA69" s="162">
        <f>(SUMIFS(Profile!$F$2:$F$17521,Profile!$B$2:$B$17521,$B69,Profile!$C$2:$C$17521,AA$8))*$C$6</f>
        <v>0</v>
      </c>
      <c r="AB69" s="162">
        <f>(SUMIFS(Profile!$F$2:$F$17521,Profile!$B$2:$B$17521,$B69,Profile!$C$2:$C$17521,AB$8))*$C$6</f>
        <v>0</v>
      </c>
      <c r="AC69" s="162">
        <f>(SUMIFS(Profile!$F$2:$F$17521,Profile!$B$2:$B$17521,$B69,Profile!$C$2:$C$17521,AC$8))*$C$6</f>
        <v>0</v>
      </c>
      <c r="AD69" s="162">
        <f>(SUMIFS(Profile!$F$2:$F$17521,Profile!$B$2:$B$17521,$B69,Profile!$C$2:$C$17521,AD$8))*$C$6</f>
        <v>0</v>
      </c>
      <c r="AE69" s="162">
        <f>(SUMIFS(Profile!$F$2:$F$17521,Profile!$B$2:$B$17521,$B69,Profile!$C$2:$C$17521,AE$8))*$C$6</f>
        <v>0</v>
      </c>
      <c r="AF69" s="162">
        <f>(SUMIFS(Profile!$F$2:$F$17521,Profile!$B$2:$B$17521,$B69,Profile!$C$2:$C$17521,AF$8))*$C$6</f>
        <v>0</v>
      </c>
      <c r="AG69" s="162">
        <f>(SUMIFS(Profile!$F$2:$F$17521,Profile!$B$2:$B$17521,$B69,Profile!$C$2:$C$17521,AG$8))*$C$6</f>
        <v>0</v>
      </c>
      <c r="AH69" s="162">
        <f>(SUMIFS(Profile!$F$2:$F$17521,Profile!$B$2:$B$17521,$B69,Profile!$C$2:$C$17521,AH$8))*$C$6</f>
        <v>0</v>
      </c>
      <c r="AI69" s="162">
        <f>(SUMIFS(Profile!$F$2:$F$17521,Profile!$B$2:$B$17521,$B69,Profile!$C$2:$C$17521,AI$8))*$C$6</f>
        <v>0</v>
      </c>
      <c r="AJ69" s="162">
        <f>(SUMIFS(Profile!$F$2:$F$17521,Profile!$B$2:$B$17521,$B69,Profile!$C$2:$C$17521,AJ$8))*$C$6</f>
        <v>0</v>
      </c>
      <c r="AK69" s="162">
        <f>(SUMIFS(Profile!$F$2:$F$17521,Profile!$B$2:$B$17521,$B69,Profile!$C$2:$C$17521,AK$8))*$C$6</f>
        <v>0</v>
      </c>
      <c r="AL69" s="162">
        <f>(SUMIFS(Profile!$F$2:$F$17521,Profile!$B$2:$B$17521,$B69,Profile!$C$2:$C$17521,AL$8))*$C$6</f>
        <v>0</v>
      </c>
      <c r="AM69" s="162">
        <f>(SUMIFS(Profile!$F$2:$F$17521,Profile!$B$2:$B$17521,$B69,Profile!$C$2:$C$17521,AM$8))*$C$6</f>
        <v>0</v>
      </c>
      <c r="AN69" s="162">
        <f>(SUMIFS(Profile!$F$2:$F$17521,Profile!$B$2:$B$17521,$B69,Profile!$C$2:$C$17521,AN$8))*$C$6</f>
        <v>0</v>
      </c>
      <c r="AO69" s="162">
        <f>(SUMIFS(Profile!$F$2:$F$17521,Profile!$B$2:$B$17521,$B69,Profile!$C$2:$C$17521,AO$8))*$C$6</f>
        <v>0</v>
      </c>
      <c r="AP69" s="162">
        <f>(SUMIFS(Profile!$F$2:$F$17521,Profile!$B$2:$B$17521,$B69,Profile!$C$2:$C$17521,AP$8))*$C$6</f>
        <v>0</v>
      </c>
      <c r="AQ69" s="162">
        <f>(SUMIFS(Profile!$F$2:$F$17521,Profile!$B$2:$B$17521,$B69,Profile!$C$2:$C$17521,AQ$8))*$C$6</f>
        <v>0</v>
      </c>
      <c r="AR69" s="162">
        <f>(SUMIFS(Profile!$F$2:$F$17521,Profile!$B$2:$B$17521,$B69,Profile!$C$2:$C$17521,AR$8))*$C$6</f>
        <v>0</v>
      </c>
      <c r="AS69" s="162">
        <f>(SUMIFS(Profile!$F$2:$F$17521,Profile!$B$2:$B$17521,$B69,Profile!$C$2:$C$17521,AS$8))*$C$6</f>
        <v>0</v>
      </c>
      <c r="AT69" s="162">
        <f>(SUMIFS(Profile!$F$2:$F$17521,Profile!$B$2:$B$17521,$B69,Profile!$C$2:$C$17521,AT$8))*$C$6</f>
        <v>0</v>
      </c>
      <c r="AU69" s="162">
        <f>(SUMIFS(Profile!$F$2:$F$17521,Profile!$B$2:$B$17521,$B69,Profile!$C$2:$C$17521,AU$8))*$C$6</f>
        <v>0</v>
      </c>
      <c r="AV69" s="162">
        <f>(SUMIFS(Profile!$F$2:$F$17521,Profile!$B$2:$B$17521,$B69,Profile!$C$2:$C$17521,AV$8))*$C$6</f>
        <v>0</v>
      </c>
      <c r="AW69" s="162">
        <f>(SUMIFS(Profile!$F$2:$F$17521,Profile!$B$2:$B$17521,$B69,Profile!$C$2:$C$17521,AW$8))*$C$6</f>
        <v>0</v>
      </c>
      <c r="AX69" s="162">
        <f>(SUMIFS(Profile!$F$2:$F$17521,Profile!$B$2:$B$17521,$B69,Profile!$C$2:$C$17521,AX$8))*$C$6</f>
        <v>0</v>
      </c>
      <c r="AY69" s="162">
        <f>(SUMIFS(Profile!$F$2:$F$17521,Profile!$B$2:$B$17521,$B69,Profile!$C$2:$C$17521,AY$8))*$C$6</f>
        <v>0</v>
      </c>
      <c r="AZ69" s="162">
        <f>(SUMIFS(Profile!$F$2:$F$17521,Profile!$B$2:$B$17521,$B69,Profile!$C$2:$C$17521,AZ$8))*$C$6</f>
        <v>0</v>
      </c>
      <c r="BA69" s="162">
        <f t="shared" si="10"/>
        <v>0</v>
      </c>
      <c r="BB69" s="162">
        <f>(SUMIFS(Profile!$E$2:$E$17521,Profile!$B$2:$B$17521,$B69,Profile!$C$2:$C$17521,BB$8))*$C$9</f>
        <v>0</v>
      </c>
      <c r="BC69" s="162">
        <f>(SUMIFS(Profile!$E$2:$E$17521,Profile!$B$2:$B$17521,$B69,Profile!$C$2:$C$17521,BC$8))*$C$9</f>
        <v>0</v>
      </c>
      <c r="BD69" s="162">
        <f>(SUMIFS(Profile!$E$2:$E$17521,Profile!$B$2:$B$17521,$B69,Profile!$C$2:$C$17521,BD$8))*$C$9</f>
        <v>0</v>
      </c>
      <c r="BE69" s="162">
        <f>(SUMIFS(Profile!$E$2:$E$17521,Profile!$B$2:$B$17521,$B69,Profile!$C$2:$C$17521,BE$8))*$C$9</f>
        <v>0</v>
      </c>
      <c r="BF69" s="162">
        <f>(SUMIFS(Profile!$E$2:$E$17521,Profile!$B$2:$B$17521,$B69,Profile!$C$2:$C$17521,BF$8))*$C$9</f>
        <v>0</v>
      </c>
      <c r="BG69" s="162">
        <f>(SUMIFS(Profile!$E$2:$E$17521,Profile!$B$2:$B$17521,$B69,Profile!$C$2:$C$17521,BG$8))*$C$9</f>
        <v>0</v>
      </c>
      <c r="BH69" s="162">
        <f>(SUMIFS(Profile!$E$2:$E$17521,Profile!$B$2:$B$17521,$B69,Profile!$C$2:$C$17521,BH$8))*$C$9</f>
        <v>0</v>
      </c>
      <c r="BI69" s="162">
        <f>(SUMIFS(Profile!$E$2:$E$17521,Profile!$B$2:$B$17521,$B69,Profile!$C$2:$C$17521,BI$8))*$C$9</f>
        <v>0</v>
      </c>
      <c r="BJ69" s="162">
        <f>(SUMIFS(Profile!$E$2:$E$17521,Profile!$B$2:$B$17521,$B69,Profile!$C$2:$C$17521,BJ$8))*$C$9</f>
        <v>0</v>
      </c>
      <c r="BK69" s="162">
        <f>(SUMIFS(Profile!$E$2:$E$17521,Profile!$B$2:$B$17521,$B69,Profile!$C$2:$C$17521,BK$8))*$C$9</f>
        <v>0</v>
      </c>
      <c r="BL69" s="162">
        <f>(SUMIFS(Profile!$E$2:$E$17521,Profile!$B$2:$B$17521,$B69,Profile!$C$2:$C$17521,BL$8))*$C$9</f>
        <v>0</v>
      </c>
      <c r="BM69" s="162">
        <f>(SUMIFS(Profile!$E$2:$E$17521,Profile!$B$2:$B$17521,$B69,Profile!$C$2:$C$17521,BM$8))*$C$9</f>
        <v>0</v>
      </c>
      <c r="BN69" s="162">
        <f>(SUMIFS(Profile!$E$2:$E$17521,Profile!$B$2:$B$17521,$B69,Profile!$C$2:$C$17521,BN$8))*$C$9</f>
        <v>0</v>
      </c>
      <c r="BO69" s="162">
        <f>(SUMIFS(Profile!$E$2:$E$17521,Profile!$B$2:$B$17521,$B69,Profile!$C$2:$C$17521,BO$8))*$C$9</f>
        <v>0</v>
      </c>
      <c r="BP69" s="162">
        <f>(SUMIFS(Profile!$E$2:$E$17521,Profile!$B$2:$B$17521,$B69,Profile!$C$2:$C$17521,BP$8))*$C$9</f>
        <v>0</v>
      </c>
      <c r="BQ69" s="162">
        <f>(SUMIFS(Profile!$E$2:$E$17521,Profile!$B$2:$B$17521,$B69,Profile!$C$2:$C$17521,BQ$8))*$C$9</f>
        <v>0</v>
      </c>
      <c r="BR69" s="162">
        <f>(SUMIFS(Profile!$E$2:$E$17521,Profile!$B$2:$B$17521,$B69,Profile!$C$2:$C$17521,BR$8))*$C$9</f>
        <v>0</v>
      </c>
      <c r="BS69" s="162">
        <f>(SUMIFS(Profile!$E$2:$E$17521,Profile!$B$2:$B$17521,$B69,Profile!$C$2:$C$17521,BS$8))*$C$9</f>
        <v>0</v>
      </c>
      <c r="BT69" s="162">
        <f>(SUMIFS(Profile!$E$2:$E$17521,Profile!$B$2:$B$17521,$B69,Profile!$C$2:$C$17521,BT$8))*$C$9</f>
        <v>0</v>
      </c>
      <c r="BU69" s="162">
        <f>(SUMIFS(Profile!$E$2:$E$17521,Profile!$B$2:$B$17521,$B69,Profile!$C$2:$C$17521,BU$8))*$C$9</f>
        <v>0</v>
      </c>
      <c r="BV69" s="162">
        <f>(SUMIFS(Profile!$E$2:$E$17521,Profile!$B$2:$B$17521,$B69,Profile!$C$2:$C$17521,BV$8))*$C$9</f>
        <v>0</v>
      </c>
      <c r="BW69" s="162">
        <f>(SUMIFS(Profile!$E$2:$E$17521,Profile!$B$2:$B$17521,$B69,Profile!$C$2:$C$17521,BW$8))*$C$9</f>
        <v>0</v>
      </c>
      <c r="BX69" s="162">
        <f>(SUMIFS(Profile!$E$2:$E$17521,Profile!$B$2:$B$17521,$B69,Profile!$C$2:$C$17521,BX$8))*$C$9</f>
        <v>0</v>
      </c>
      <c r="BY69" s="162">
        <f>(SUMIFS(Profile!$E$2:$E$17521,Profile!$B$2:$B$17521,$B69,Profile!$C$2:$C$17521,BY$8))*$C$9</f>
        <v>0</v>
      </c>
      <c r="BZ69" s="162">
        <f>(SUMIFS(Profile!$E$2:$E$17521,Profile!$B$2:$B$17521,$B69,Profile!$C$2:$C$17521,BZ$8))*$C$9</f>
        <v>0</v>
      </c>
      <c r="CA69" s="162">
        <f>(SUMIFS(Profile!$E$2:$E$17521,Profile!$B$2:$B$17521,$B69,Profile!$C$2:$C$17521,CA$8))*$C$9</f>
        <v>0</v>
      </c>
      <c r="CB69" s="162">
        <f>(SUMIFS(Profile!$E$2:$E$17521,Profile!$B$2:$B$17521,$B69,Profile!$C$2:$C$17521,CB$8))*$C$9</f>
        <v>0</v>
      </c>
      <c r="CC69" s="162">
        <f>(SUMIFS(Profile!$E$2:$E$17521,Profile!$B$2:$B$17521,$B69,Profile!$C$2:$C$17521,CC$8))*$C$9</f>
        <v>0</v>
      </c>
      <c r="CD69" s="162">
        <f>(SUMIFS(Profile!$E$2:$E$17521,Profile!$B$2:$B$17521,$B69,Profile!$C$2:$C$17521,CD$8))*$C$9</f>
        <v>0</v>
      </c>
      <c r="CE69" s="162">
        <f>(SUMIFS(Profile!$E$2:$E$17521,Profile!$B$2:$B$17521,$B69,Profile!$C$2:$C$17521,CE$8))*$C$9</f>
        <v>0</v>
      </c>
      <c r="CF69" s="162">
        <f>(SUMIFS(Profile!$E$2:$E$17521,Profile!$B$2:$B$17521,$B69,Profile!$C$2:$C$17521,CF$8))*$C$9</f>
        <v>0</v>
      </c>
      <c r="CG69" s="162">
        <f>(SUMIFS(Profile!$E$2:$E$17521,Profile!$B$2:$B$17521,$B69,Profile!$C$2:$C$17521,CG$8))*$C$9</f>
        <v>0</v>
      </c>
      <c r="CH69" s="162">
        <f>(SUMIFS(Profile!$E$2:$E$17521,Profile!$B$2:$B$17521,$B69,Profile!$C$2:$C$17521,CH$8))*$C$9</f>
        <v>0</v>
      </c>
      <c r="CI69" s="162">
        <f>(SUMIFS(Profile!$E$2:$E$17521,Profile!$B$2:$B$17521,$B69,Profile!$C$2:$C$17521,CI$8))*$C$9</f>
        <v>0</v>
      </c>
      <c r="CJ69" s="162">
        <f>(SUMIFS(Profile!$E$2:$E$17521,Profile!$B$2:$B$17521,$B69,Profile!$C$2:$C$17521,CJ$8))*$C$9</f>
        <v>0</v>
      </c>
      <c r="CK69" s="162">
        <f>(SUMIFS(Profile!$E$2:$E$17521,Profile!$B$2:$B$17521,$B69,Profile!$C$2:$C$17521,CK$8))*$C$9</f>
        <v>0</v>
      </c>
      <c r="CL69" s="162">
        <f>(SUMIFS(Profile!$E$2:$E$17521,Profile!$B$2:$B$17521,$B69,Profile!$C$2:$C$17521,CL$8))*$C$9</f>
        <v>0</v>
      </c>
      <c r="CM69" s="162">
        <f>(SUMIFS(Profile!$E$2:$E$17521,Profile!$B$2:$B$17521,$B69,Profile!$C$2:$C$17521,CM$8))*$C$9</f>
        <v>0</v>
      </c>
      <c r="CN69" s="162">
        <f>(SUMIFS(Profile!$E$2:$E$17521,Profile!$B$2:$B$17521,$B69,Profile!$C$2:$C$17521,CN$8))*$C$9</f>
        <v>0</v>
      </c>
      <c r="CO69" s="162">
        <f>(SUMIFS(Profile!$E$2:$E$17521,Profile!$B$2:$B$17521,$B69,Profile!$C$2:$C$17521,CO$8))*$C$9</f>
        <v>0</v>
      </c>
      <c r="CP69" s="162">
        <f>(SUMIFS(Profile!$E$2:$E$17521,Profile!$B$2:$B$17521,$B69,Profile!$C$2:$C$17521,CP$8))*$C$9</f>
        <v>0</v>
      </c>
      <c r="CQ69" s="162">
        <f>(SUMIFS(Profile!$E$2:$E$17521,Profile!$B$2:$B$17521,$B69,Profile!$C$2:$C$17521,CQ$8))*$C$9</f>
        <v>0</v>
      </c>
      <c r="CR69" s="162">
        <f>(SUMIFS(Profile!$E$2:$E$17521,Profile!$B$2:$B$17521,$B69,Profile!$C$2:$C$17521,CR$8))*$C$9</f>
        <v>0</v>
      </c>
      <c r="CS69" s="162">
        <f>(SUMIFS(Profile!$E$2:$E$17521,Profile!$B$2:$B$17521,$B69,Profile!$C$2:$C$17521,CS$8))*$C$9</f>
        <v>0</v>
      </c>
      <c r="CT69" s="162">
        <f>(SUMIFS(Profile!$E$2:$E$17521,Profile!$B$2:$B$17521,$B69,Profile!$C$2:$C$17521,CT$8))*$C$9</f>
        <v>0</v>
      </c>
      <c r="CU69" s="162">
        <f>(SUMIFS(Profile!$E$2:$E$17521,Profile!$B$2:$B$17521,$B69,Profile!$C$2:$C$17521,CU$8))*$C$9</f>
        <v>0</v>
      </c>
      <c r="CV69" s="162">
        <f>(SUMIFS(Profile!$E$2:$E$17521,Profile!$B$2:$B$17521,$B69,Profile!$C$2:$C$17521,CV$8))*$C$9</f>
        <v>0</v>
      </c>
      <c r="CW69" s="162">
        <f>(SUMIFS(Profile!$E$2:$E$17521,Profile!$B$2:$B$17521,$B69,Profile!$C$2:$C$17521,CW$8))*$C$9</f>
        <v>0</v>
      </c>
      <c r="CX69" s="162">
        <f t="shared" si="11"/>
        <v>0</v>
      </c>
      <c r="CY69" s="162">
        <f t="shared" ref="CY69:ET69" si="306">MAX(BB69-E69,0)</f>
        <v>0</v>
      </c>
      <c r="CZ69" s="162">
        <f t="shared" si="306"/>
        <v>0</v>
      </c>
      <c r="DA69" s="162">
        <f t="shared" si="306"/>
        <v>0</v>
      </c>
      <c r="DB69" s="162">
        <f t="shared" si="306"/>
        <v>0</v>
      </c>
      <c r="DC69" s="162">
        <f t="shared" si="306"/>
        <v>0</v>
      </c>
      <c r="DD69" s="162">
        <f t="shared" si="306"/>
        <v>0</v>
      </c>
      <c r="DE69" s="162">
        <f t="shared" si="306"/>
        <v>0</v>
      </c>
      <c r="DF69" s="162">
        <f t="shared" si="306"/>
        <v>0</v>
      </c>
      <c r="DG69" s="162">
        <f t="shared" si="306"/>
        <v>0</v>
      </c>
      <c r="DH69" s="162">
        <f t="shared" si="306"/>
        <v>0</v>
      </c>
      <c r="DI69" s="162">
        <f t="shared" si="306"/>
        <v>0</v>
      </c>
      <c r="DJ69" s="162">
        <f t="shared" si="306"/>
        <v>0</v>
      </c>
      <c r="DK69" s="162">
        <f t="shared" si="306"/>
        <v>0</v>
      </c>
      <c r="DL69" s="162">
        <f t="shared" si="306"/>
        <v>0</v>
      </c>
      <c r="DM69" s="162">
        <f t="shared" si="306"/>
        <v>0</v>
      </c>
      <c r="DN69" s="162">
        <f t="shared" si="306"/>
        <v>0</v>
      </c>
      <c r="DO69" s="162">
        <f t="shared" si="306"/>
        <v>0</v>
      </c>
      <c r="DP69" s="162">
        <f t="shared" si="306"/>
        <v>0</v>
      </c>
      <c r="DQ69" s="162">
        <f t="shared" si="306"/>
        <v>0</v>
      </c>
      <c r="DR69" s="162">
        <f t="shared" si="306"/>
        <v>0</v>
      </c>
      <c r="DS69" s="162">
        <f t="shared" si="306"/>
        <v>0</v>
      </c>
      <c r="DT69" s="162">
        <f t="shared" si="306"/>
        <v>0</v>
      </c>
      <c r="DU69" s="162">
        <f t="shared" si="306"/>
        <v>0</v>
      </c>
      <c r="DV69" s="162">
        <f t="shared" si="306"/>
        <v>0</v>
      </c>
      <c r="DW69" s="162">
        <f t="shared" si="306"/>
        <v>0</v>
      </c>
      <c r="DX69" s="162">
        <f t="shared" si="306"/>
        <v>0</v>
      </c>
      <c r="DY69" s="162">
        <f t="shared" si="306"/>
        <v>0</v>
      </c>
      <c r="DZ69" s="162">
        <f t="shared" si="306"/>
        <v>0</v>
      </c>
      <c r="EA69" s="162">
        <f t="shared" si="306"/>
        <v>0</v>
      </c>
      <c r="EB69" s="162">
        <f t="shared" si="306"/>
        <v>0</v>
      </c>
      <c r="EC69" s="162">
        <f t="shared" si="306"/>
        <v>0</v>
      </c>
      <c r="ED69" s="162">
        <f t="shared" si="306"/>
        <v>0</v>
      </c>
      <c r="EE69" s="162">
        <f t="shared" si="306"/>
        <v>0</v>
      </c>
      <c r="EF69" s="162">
        <f t="shared" si="306"/>
        <v>0</v>
      </c>
      <c r="EG69" s="162">
        <f t="shared" si="306"/>
        <v>0</v>
      </c>
      <c r="EH69" s="162">
        <f t="shared" si="306"/>
        <v>0</v>
      </c>
      <c r="EI69" s="162">
        <f t="shared" si="306"/>
        <v>0</v>
      </c>
      <c r="EJ69" s="162">
        <f t="shared" si="306"/>
        <v>0</v>
      </c>
      <c r="EK69" s="162">
        <f t="shared" si="306"/>
        <v>0</v>
      </c>
      <c r="EL69" s="162">
        <f t="shared" si="306"/>
        <v>0</v>
      </c>
      <c r="EM69" s="162">
        <f t="shared" si="306"/>
        <v>0</v>
      </c>
      <c r="EN69" s="162">
        <f t="shared" si="306"/>
        <v>0</v>
      </c>
      <c r="EO69" s="162">
        <f t="shared" si="306"/>
        <v>0</v>
      </c>
      <c r="EP69" s="162">
        <f t="shared" si="306"/>
        <v>0</v>
      </c>
      <c r="EQ69" s="162">
        <f t="shared" si="306"/>
        <v>0</v>
      </c>
      <c r="ER69" s="162">
        <f t="shared" si="306"/>
        <v>0</v>
      </c>
      <c r="ES69" s="162">
        <f t="shared" si="306"/>
        <v>0</v>
      </c>
      <c r="ET69" s="162">
        <f t="shared" si="306"/>
        <v>0</v>
      </c>
      <c r="EU69" s="162">
        <f t="shared" si="13"/>
        <v>0</v>
      </c>
      <c r="EV69" s="162">
        <f t="shared" ref="EV69:GQ69" si="307">BB69-CY69</f>
        <v>0</v>
      </c>
      <c r="EW69" s="162">
        <f t="shared" si="307"/>
        <v>0</v>
      </c>
      <c r="EX69" s="162">
        <f t="shared" si="307"/>
        <v>0</v>
      </c>
      <c r="EY69" s="162">
        <f t="shared" si="307"/>
        <v>0</v>
      </c>
      <c r="EZ69" s="162">
        <f t="shared" si="307"/>
        <v>0</v>
      </c>
      <c r="FA69" s="162">
        <f t="shared" si="307"/>
        <v>0</v>
      </c>
      <c r="FB69" s="162">
        <f t="shared" si="307"/>
        <v>0</v>
      </c>
      <c r="FC69" s="162">
        <f t="shared" si="307"/>
        <v>0</v>
      </c>
      <c r="FD69" s="162">
        <f t="shared" si="307"/>
        <v>0</v>
      </c>
      <c r="FE69" s="162">
        <f t="shared" si="307"/>
        <v>0</v>
      </c>
      <c r="FF69" s="162">
        <f t="shared" si="307"/>
        <v>0</v>
      </c>
      <c r="FG69" s="162">
        <f t="shared" si="307"/>
        <v>0</v>
      </c>
      <c r="FH69" s="162">
        <f t="shared" si="307"/>
        <v>0</v>
      </c>
      <c r="FI69" s="162">
        <f t="shared" si="307"/>
        <v>0</v>
      </c>
      <c r="FJ69" s="162">
        <f t="shared" si="307"/>
        <v>0</v>
      </c>
      <c r="FK69" s="162">
        <f t="shared" si="307"/>
        <v>0</v>
      </c>
      <c r="FL69" s="162">
        <f t="shared" si="307"/>
        <v>0</v>
      </c>
      <c r="FM69" s="162">
        <f t="shared" si="307"/>
        <v>0</v>
      </c>
      <c r="FN69" s="162">
        <f t="shared" si="307"/>
        <v>0</v>
      </c>
      <c r="FO69" s="162">
        <f t="shared" si="307"/>
        <v>0</v>
      </c>
      <c r="FP69" s="162">
        <f t="shared" si="307"/>
        <v>0</v>
      </c>
      <c r="FQ69" s="162">
        <f t="shared" si="307"/>
        <v>0</v>
      </c>
      <c r="FR69" s="162">
        <f t="shared" si="307"/>
        <v>0</v>
      </c>
      <c r="FS69" s="162">
        <f t="shared" si="307"/>
        <v>0</v>
      </c>
      <c r="FT69" s="162">
        <f t="shared" si="307"/>
        <v>0</v>
      </c>
      <c r="FU69" s="162">
        <f t="shared" si="307"/>
        <v>0</v>
      </c>
      <c r="FV69" s="162">
        <f t="shared" si="307"/>
        <v>0</v>
      </c>
      <c r="FW69" s="162">
        <f t="shared" si="307"/>
        <v>0</v>
      </c>
      <c r="FX69" s="162">
        <f t="shared" si="307"/>
        <v>0</v>
      </c>
      <c r="FY69" s="162">
        <f t="shared" si="307"/>
        <v>0</v>
      </c>
      <c r="FZ69" s="162">
        <f t="shared" si="307"/>
        <v>0</v>
      </c>
      <c r="GA69" s="162">
        <f t="shared" si="307"/>
        <v>0</v>
      </c>
      <c r="GB69" s="162">
        <f t="shared" si="307"/>
        <v>0</v>
      </c>
      <c r="GC69" s="162">
        <f t="shared" si="307"/>
        <v>0</v>
      </c>
      <c r="GD69" s="162">
        <f t="shared" si="307"/>
        <v>0</v>
      </c>
      <c r="GE69" s="162">
        <f t="shared" si="307"/>
        <v>0</v>
      </c>
      <c r="GF69" s="162">
        <f t="shared" si="307"/>
        <v>0</v>
      </c>
      <c r="GG69" s="162">
        <f t="shared" si="307"/>
        <v>0</v>
      </c>
      <c r="GH69" s="162">
        <f t="shared" si="307"/>
        <v>0</v>
      </c>
      <c r="GI69" s="162">
        <f t="shared" si="307"/>
        <v>0</v>
      </c>
      <c r="GJ69" s="162">
        <f t="shared" si="307"/>
        <v>0</v>
      </c>
      <c r="GK69" s="162">
        <f t="shared" si="307"/>
        <v>0</v>
      </c>
      <c r="GL69" s="162">
        <f t="shared" si="307"/>
        <v>0</v>
      </c>
      <c r="GM69" s="162">
        <f t="shared" si="307"/>
        <v>0</v>
      </c>
      <c r="GN69" s="162">
        <f t="shared" si="307"/>
        <v>0</v>
      </c>
      <c r="GO69" s="162">
        <f t="shared" si="307"/>
        <v>0</v>
      </c>
      <c r="GP69" s="162">
        <f t="shared" si="307"/>
        <v>0</v>
      </c>
      <c r="GQ69" s="162">
        <f t="shared" si="307"/>
        <v>0</v>
      </c>
      <c r="GR69" s="162">
        <f t="shared" si="15"/>
        <v>0</v>
      </c>
      <c r="GS69" s="162">
        <f t="shared" ref="GS69:IN69" si="308">E69-EV69</f>
        <v>0</v>
      </c>
      <c r="GT69" s="162">
        <f t="shared" si="308"/>
        <v>0</v>
      </c>
      <c r="GU69" s="162">
        <f t="shared" si="308"/>
        <v>0</v>
      </c>
      <c r="GV69" s="162">
        <f t="shared" si="308"/>
        <v>0</v>
      </c>
      <c r="GW69" s="162">
        <f t="shared" si="308"/>
        <v>0</v>
      </c>
      <c r="GX69" s="162">
        <f t="shared" si="308"/>
        <v>0</v>
      </c>
      <c r="GY69" s="162">
        <f t="shared" si="308"/>
        <v>0</v>
      </c>
      <c r="GZ69" s="162">
        <f t="shared" si="308"/>
        <v>0</v>
      </c>
      <c r="HA69" s="162">
        <f t="shared" si="308"/>
        <v>0</v>
      </c>
      <c r="HB69" s="162">
        <f t="shared" si="308"/>
        <v>0</v>
      </c>
      <c r="HC69" s="162">
        <f t="shared" si="308"/>
        <v>0</v>
      </c>
      <c r="HD69" s="162">
        <f t="shared" si="308"/>
        <v>0</v>
      </c>
      <c r="HE69" s="162">
        <f t="shared" si="308"/>
        <v>0</v>
      </c>
      <c r="HF69" s="162">
        <f t="shared" si="308"/>
        <v>0</v>
      </c>
      <c r="HG69" s="162">
        <f t="shared" si="308"/>
        <v>0</v>
      </c>
      <c r="HH69" s="162">
        <f t="shared" si="308"/>
        <v>0</v>
      </c>
      <c r="HI69" s="162">
        <f t="shared" si="308"/>
        <v>0</v>
      </c>
      <c r="HJ69" s="162">
        <f t="shared" si="308"/>
        <v>0</v>
      </c>
      <c r="HK69" s="162">
        <f t="shared" si="308"/>
        <v>0</v>
      </c>
      <c r="HL69" s="162">
        <f t="shared" si="308"/>
        <v>0</v>
      </c>
      <c r="HM69" s="162">
        <f t="shared" si="308"/>
        <v>0</v>
      </c>
      <c r="HN69" s="162">
        <f t="shared" si="308"/>
        <v>0</v>
      </c>
      <c r="HO69" s="162">
        <f t="shared" si="308"/>
        <v>0</v>
      </c>
      <c r="HP69" s="162">
        <f t="shared" si="308"/>
        <v>0</v>
      </c>
      <c r="HQ69" s="162">
        <f t="shared" si="308"/>
        <v>0</v>
      </c>
      <c r="HR69" s="162">
        <f t="shared" si="308"/>
        <v>0</v>
      </c>
      <c r="HS69" s="162">
        <f t="shared" si="308"/>
        <v>0</v>
      </c>
      <c r="HT69" s="162">
        <f t="shared" si="308"/>
        <v>0</v>
      </c>
      <c r="HU69" s="162">
        <f t="shared" si="308"/>
        <v>0</v>
      </c>
      <c r="HV69" s="162">
        <f t="shared" si="308"/>
        <v>0</v>
      </c>
      <c r="HW69" s="162">
        <f t="shared" si="308"/>
        <v>0</v>
      </c>
      <c r="HX69" s="162">
        <f t="shared" si="308"/>
        <v>0</v>
      </c>
      <c r="HY69" s="162">
        <f t="shared" si="308"/>
        <v>0</v>
      </c>
      <c r="HZ69" s="162">
        <f t="shared" si="308"/>
        <v>0</v>
      </c>
      <c r="IA69" s="162">
        <f t="shared" si="308"/>
        <v>0</v>
      </c>
      <c r="IB69" s="162">
        <f t="shared" si="308"/>
        <v>0</v>
      </c>
      <c r="IC69" s="162">
        <f t="shared" si="308"/>
        <v>0</v>
      </c>
      <c r="ID69" s="162">
        <f t="shared" si="308"/>
        <v>0</v>
      </c>
      <c r="IE69" s="162">
        <f t="shared" si="308"/>
        <v>0</v>
      </c>
      <c r="IF69" s="162">
        <f t="shared" si="308"/>
        <v>0</v>
      </c>
      <c r="IG69" s="162">
        <f t="shared" si="308"/>
        <v>0</v>
      </c>
      <c r="IH69" s="162">
        <f t="shared" si="308"/>
        <v>0</v>
      </c>
      <c r="II69" s="162">
        <f t="shared" si="308"/>
        <v>0</v>
      </c>
      <c r="IJ69" s="162">
        <f t="shared" si="308"/>
        <v>0</v>
      </c>
      <c r="IK69" s="162">
        <f t="shared" si="308"/>
        <v>0</v>
      </c>
      <c r="IL69" s="162">
        <f t="shared" si="308"/>
        <v>0</v>
      </c>
      <c r="IM69" s="162">
        <f t="shared" si="308"/>
        <v>0</v>
      </c>
      <c r="IN69" s="162">
        <f t="shared" si="308"/>
        <v>0</v>
      </c>
      <c r="IO69" s="162">
        <f t="shared" si="17"/>
        <v>0</v>
      </c>
      <c r="IP69" s="162">
        <f t="shared" si="23"/>
        <v>0</v>
      </c>
      <c r="IQ69" s="162">
        <f t="shared" ref="IQ69:KK69" si="309">MAX((MIN(CZ69+IP69,$IO$7))-GT69,0)</f>
        <v>0</v>
      </c>
      <c r="IR69" s="162">
        <f t="shared" si="309"/>
        <v>0</v>
      </c>
      <c r="IS69" s="162">
        <f t="shared" si="309"/>
        <v>0</v>
      </c>
      <c r="IT69" s="162">
        <f t="shared" si="309"/>
        <v>0</v>
      </c>
      <c r="IU69" s="162">
        <f t="shared" si="309"/>
        <v>0</v>
      </c>
      <c r="IV69" s="162">
        <f t="shared" si="309"/>
        <v>0</v>
      </c>
      <c r="IW69" s="162">
        <f t="shared" si="309"/>
        <v>0</v>
      </c>
      <c r="IX69" s="162">
        <f t="shared" si="309"/>
        <v>0</v>
      </c>
      <c r="IY69" s="162">
        <f t="shared" si="309"/>
        <v>0</v>
      </c>
      <c r="IZ69" s="162">
        <f t="shared" si="309"/>
        <v>0</v>
      </c>
      <c r="JA69" s="162">
        <f t="shared" si="309"/>
        <v>0</v>
      </c>
      <c r="JB69" s="162">
        <f t="shared" si="309"/>
        <v>0</v>
      </c>
      <c r="JC69" s="162">
        <f t="shared" si="309"/>
        <v>0</v>
      </c>
      <c r="JD69" s="162">
        <f t="shared" si="309"/>
        <v>0</v>
      </c>
      <c r="JE69" s="162">
        <f t="shared" si="309"/>
        <v>0</v>
      </c>
      <c r="JF69" s="162">
        <f t="shared" si="309"/>
        <v>0</v>
      </c>
      <c r="JG69" s="162">
        <f t="shared" si="309"/>
        <v>0</v>
      </c>
      <c r="JH69" s="162">
        <f t="shared" si="309"/>
        <v>0</v>
      </c>
      <c r="JI69" s="162">
        <f t="shared" si="309"/>
        <v>0</v>
      </c>
      <c r="JJ69" s="162">
        <f t="shared" si="309"/>
        <v>0</v>
      </c>
      <c r="JK69" s="162">
        <f t="shared" si="309"/>
        <v>0</v>
      </c>
      <c r="JL69" s="162">
        <f t="shared" si="309"/>
        <v>0</v>
      </c>
      <c r="JM69" s="162">
        <f t="shared" si="309"/>
        <v>0</v>
      </c>
      <c r="JN69" s="162">
        <f t="shared" si="309"/>
        <v>0</v>
      </c>
      <c r="JO69" s="162">
        <f t="shared" si="309"/>
        <v>0</v>
      </c>
      <c r="JP69" s="162">
        <f t="shared" si="309"/>
        <v>0</v>
      </c>
      <c r="JQ69" s="162">
        <f t="shared" si="309"/>
        <v>0</v>
      </c>
      <c r="JR69" s="162">
        <f t="shared" si="309"/>
        <v>0</v>
      </c>
      <c r="JS69" s="162">
        <f t="shared" si="309"/>
        <v>0</v>
      </c>
      <c r="JT69" s="162">
        <f t="shared" si="309"/>
        <v>0</v>
      </c>
      <c r="JU69" s="162">
        <f t="shared" si="309"/>
        <v>0</v>
      </c>
      <c r="JV69" s="162">
        <f t="shared" si="309"/>
        <v>0</v>
      </c>
      <c r="JW69" s="162">
        <f t="shared" si="309"/>
        <v>0</v>
      </c>
      <c r="JX69" s="162">
        <f t="shared" si="309"/>
        <v>0</v>
      </c>
      <c r="JY69" s="162">
        <f t="shared" si="309"/>
        <v>0</v>
      </c>
      <c r="JZ69" s="162">
        <f t="shared" si="309"/>
        <v>0</v>
      </c>
      <c r="KA69" s="162">
        <f t="shared" si="309"/>
        <v>0</v>
      </c>
      <c r="KB69" s="162">
        <f t="shared" si="309"/>
        <v>0</v>
      </c>
      <c r="KC69" s="162">
        <f t="shared" si="309"/>
        <v>0</v>
      </c>
      <c r="KD69" s="162">
        <f t="shared" si="309"/>
        <v>0</v>
      </c>
      <c r="KE69" s="162">
        <f t="shared" si="309"/>
        <v>0</v>
      </c>
      <c r="KF69" s="162">
        <f t="shared" si="309"/>
        <v>0</v>
      </c>
      <c r="KG69" s="162">
        <f t="shared" si="309"/>
        <v>0</v>
      </c>
      <c r="KH69" s="162">
        <f t="shared" si="309"/>
        <v>0</v>
      </c>
      <c r="KI69" s="162">
        <f t="shared" si="309"/>
        <v>0</v>
      </c>
      <c r="KJ69" s="162">
        <f t="shared" si="309"/>
        <v>0</v>
      </c>
      <c r="KK69" s="162">
        <f t="shared" si="309"/>
        <v>0</v>
      </c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</row>
    <row r="70" ht="14.25" customHeight="1" spans="1:326" x14ac:dyDescent="0.25">
      <c r="A70" s="1">
        <v>3</v>
      </c>
      <c r="B70" s="1">
        <f t="shared" ref="B70:C70" si="310">B69+1</f>
        <v>60</v>
      </c>
      <c r="C70" s="232">
        <f t="shared" si="310"/>
        <v>43525</v>
      </c>
      <c r="D70" s="162">
        <f t="shared" si="9"/>
        <v>0</v>
      </c>
      <c r="E70" s="162">
        <f>(SUMIFS(Profile!$F$2:$F$17521,Profile!$B$2:$B$17521,$B70,Profile!$C$2:$C$17521,E$8))*$C$6</f>
        <v>0</v>
      </c>
      <c r="F70" s="162">
        <f>(SUMIFS(Profile!$F$2:$F$17521,Profile!$B$2:$B$17521,$B70,Profile!$C$2:$C$17521,F$8))*$C$6</f>
        <v>0</v>
      </c>
      <c r="G70" s="162">
        <f>(SUMIFS(Profile!$F$2:$F$17521,Profile!$B$2:$B$17521,$B70,Profile!$C$2:$C$17521,G$8))*$C$6</f>
        <v>0</v>
      </c>
      <c r="H70" s="162">
        <f>(SUMIFS(Profile!$F$2:$F$17521,Profile!$B$2:$B$17521,$B70,Profile!$C$2:$C$17521,H$8))*$C$6</f>
        <v>0</v>
      </c>
      <c r="I70" s="162">
        <f>(SUMIFS(Profile!$F$2:$F$17521,Profile!$B$2:$B$17521,$B70,Profile!$C$2:$C$17521,I$8))*$C$6</f>
        <v>0</v>
      </c>
      <c r="J70" s="162">
        <f>(SUMIFS(Profile!$F$2:$F$17521,Profile!$B$2:$B$17521,$B70,Profile!$C$2:$C$17521,J$8))*$C$6</f>
        <v>0</v>
      </c>
      <c r="K70" s="162">
        <f>(SUMIFS(Profile!$F$2:$F$17521,Profile!$B$2:$B$17521,$B70,Profile!$C$2:$C$17521,K$8))*$C$6</f>
        <v>0</v>
      </c>
      <c r="L70" s="162">
        <f>(SUMIFS(Profile!$F$2:$F$17521,Profile!$B$2:$B$17521,$B70,Profile!$C$2:$C$17521,L$8))*$C$6</f>
        <v>0</v>
      </c>
      <c r="M70" s="162">
        <f>(SUMIFS(Profile!$F$2:$F$17521,Profile!$B$2:$B$17521,$B70,Profile!$C$2:$C$17521,M$8))*$C$6</f>
        <v>0</v>
      </c>
      <c r="N70" s="162">
        <f>(SUMIFS(Profile!$F$2:$F$17521,Profile!$B$2:$B$17521,$B70,Profile!$C$2:$C$17521,N$8))*$C$6</f>
        <v>0</v>
      </c>
      <c r="O70" s="162">
        <f>(SUMIFS(Profile!$F$2:$F$17521,Profile!$B$2:$B$17521,$B70,Profile!$C$2:$C$17521,O$8))*$C$6</f>
        <v>0</v>
      </c>
      <c r="P70" s="162">
        <f>(SUMIFS(Profile!$F$2:$F$17521,Profile!$B$2:$B$17521,$B70,Profile!$C$2:$C$17521,P$8))*$C$6</f>
        <v>0</v>
      </c>
      <c r="Q70" s="162">
        <f>(SUMIFS(Profile!$F$2:$F$17521,Profile!$B$2:$B$17521,$B70,Profile!$C$2:$C$17521,Q$8))*$C$6</f>
        <v>0</v>
      </c>
      <c r="R70" s="162">
        <f>(SUMIFS(Profile!$F$2:$F$17521,Profile!$B$2:$B$17521,$B70,Profile!$C$2:$C$17521,R$8))*$C$6</f>
        <v>0</v>
      </c>
      <c r="S70" s="162">
        <f>(SUMIFS(Profile!$F$2:$F$17521,Profile!$B$2:$B$17521,$B70,Profile!$C$2:$C$17521,S$8))*$C$6</f>
        <v>0</v>
      </c>
      <c r="T70" s="162">
        <f>(SUMIFS(Profile!$F$2:$F$17521,Profile!$B$2:$B$17521,$B70,Profile!$C$2:$C$17521,T$8))*$C$6</f>
        <v>0</v>
      </c>
      <c r="U70" s="162">
        <f>(SUMIFS(Profile!$F$2:$F$17521,Profile!$B$2:$B$17521,$B70,Profile!$C$2:$C$17521,U$8))*$C$6</f>
        <v>0</v>
      </c>
      <c r="V70" s="162">
        <f>(SUMIFS(Profile!$F$2:$F$17521,Profile!$B$2:$B$17521,$B70,Profile!$C$2:$C$17521,V$8))*$C$6</f>
        <v>0</v>
      </c>
      <c r="W70" s="162">
        <f>(SUMIFS(Profile!$F$2:$F$17521,Profile!$B$2:$B$17521,$B70,Profile!$C$2:$C$17521,W$8))*$C$6</f>
        <v>0</v>
      </c>
      <c r="X70" s="162">
        <f>(SUMIFS(Profile!$F$2:$F$17521,Profile!$B$2:$B$17521,$B70,Profile!$C$2:$C$17521,X$8))*$C$6</f>
        <v>0</v>
      </c>
      <c r="Y70" s="162">
        <f>(SUMIFS(Profile!$F$2:$F$17521,Profile!$B$2:$B$17521,$B70,Profile!$C$2:$C$17521,Y$8))*$C$6</f>
        <v>0</v>
      </c>
      <c r="Z70" s="162">
        <f>(SUMIFS(Profile!$F$2:$F$17521,Profile!$B$2:$B$17521,$B70,Profile!$C$2:$C$17521,Z$8))*$C$6</f>
        <v>0</v>
      </c>
      <c r="AA70" s="162">
        <f>(SUMIFS(Profile!$F$2:$F$17521,Profile!$B$2:$B$17521,$B70,Profile!$C$2:$C$17521,AA$8))*$C$6</f>
        <v>0</v>
      </c>
      <c r="AB70" s="162">
        <f>(SUMIFS(Profile!$F$2:$F$17521,Profile!$B$2:$B$17521,$B70,Profile!$C$2:$C$17521,AB$8))*$C$6</f>
        <v>0</v>
      </c>
      <c r="AC70" s="162">
        <f>(SUMIFS(Profile!$F$2:$F$17521,Profile!$B$2:$B$17521,$B70,Profile!$C$2:$C$17521,AC$8))*$C$6</f>
        <v>0</v>
      </c>
      <c r="AD70" s="162">
        <f>(SUMIFS(Profile!$F$2:$F$17521,Profile!$B$2:$B$17521,$B70,Profile!$C$2:$C$17521,AD$8))*$C$6</f>
        <v>0</v>
      </c>
      <c r="AE70" s="162">
        <f>(SUMIFS(Profile!$F$2:$F$17521,Profile!$B$2:$B$17521,$B70,Profile!$C$2:$C$17521,AE$8))*$C$6</f>
        <v>0</v>
      </c>
      <c r="AF70" s="162">
        <f>(SUMIFS(Profile!$F$2:$F$17521,Profile!$B$2:$B$17521,$B70,Profile!$C$2:$C$17521,AF$8))*$C$6</f>
        <v>0</v>
      </c>
      <c r="AG70" s="162">
        <f>(SUMIFS(Profile!$F$2:$F$17521,Profile!$B$2:$B$17521,$B70,Profile!$C$2:$C$17521,AG$8))*$C$6</f>
        <v>0</v>
      </c>
      <c r="AH70" s="162">
        <f>(SUMIFS(Profile!$F$2:$F$17521,Profile!$B$2:$B$17521,$B70,Profile!$C$2:$C$17521,AH$8))*$C$6</f>
        <v>0</v>
      </c>
      <c r="AI70" s="162">
        <f>(SUMIFS(Profile!$F$2:$F$17521,Profile!$B$2:$B$17521,$B70,Profile!$C$2:$C$17521,AI$8))*$C$6</f>
        <v>0</v>
      </c>
      <c r="AJ70" s="162">
        <f>(SUMIFS(Profile!$F$2:$F$17521,Profile!$B$2:$B$17521,$B70,Profile!$C$2:$C$17521,AJ$8))*$C$6</f>
        <v>0</v>
      </c>
      <c r="AK70" s="162">
        <f>(SUMIFS(Profile!$F$2:$F$17521,Profile!$B$2:$B$17521,$B70,Profile!$C$2:$C$17521,AK$8))*$C$6</f>
        <v>0</v>
      </c>
      <c r="AL70" s="162">
        <f>(SUMIFS(Profile!$F$2:$F$17521,Profile!$B$2:$B$17521,$B70,Profile!$C$2:$C$17521,AL$8))*$C$6</f>
        <v>0</v>
      </c>
      <c r="AM70" s="162">
        <f>(SUMIFS(Profile!$F$2:$F$17521,Profile!$B$2:$B$17521,$B70,Profile!$C$2:$C$17521,AM$8))*$C$6</f>
        <v>0</v>
      </c>
      <c r="AN70" s="162">
        <f>(SUMIFS(Profile!$F$2:$F$17521,Profile!$B$2:$B$17521,$B70,Profile!$C$2:$C$17521,AN$8))*$C$6</f>
        <v>0</v>
      </c>
      <c r="AO70" s="162">
        <f>(SUMIFS(Profile!$F$2:$F$17521,Profile!$B$2:$B$17521,$B70,Profile!$C$2:$C$17521,AO$8))*$C$6</f>
        <v>0</v>
      </c>
      <c r="AP70" s="162">
        <f>(SUMIFS(Profile!$F$2:$F$17521,Profile!$B$2:$B$17521,$B70,Profile!$C$2:$C$17521,AP$8))*$C$6</f>
        <v>0</v>
      </c>
      <c r="AQ70" s="162">
        <f>(SUMIFS(Profile!$F$2:$F$17521,Profile!$B$2:$B$17521,$B70,Profile!$C$2:$C$17521,AQ$8))*$C$6</f>
        <v>0</v>
      </c>
      <c r="AR70" s="162">
        <f>(SUMIFS(Profile!$F$2:$F$17521,Profile!$B$2:$B$17521,$B70,Profile!$C$2:$C$17521,AR$8))*$C$6</f>
        <v>0</v>
      </c>
      <c r="AS70" s="162">
        <f>(SUMIFS(Profile!$F$2:$F$17521,Profile!$B$2:$B$17521,$B70,Profile!$C$2:$C$17521,AS$8))*$C$6</f>
        <v>0</v>
      </c>
      <c r="AT70" s="162">
        <f>(SUMIFS(Profile!$F$2:$F$17521,Profile!$B$2:$B$17521,$B70,Profile!$C$2:$C$17521,AT$8))*$C$6</f>
        <v>0</v>
      </c>
      <c r="AU70" s="162">
        <f>(SUMIFS(Profile!$F$2:$F$17521,Profile!$B$2:$B$17521,$B70,Profile!$C$2:$C$17521,AU$8))*$C$6</f>
        <v>0</v>
      </c>
      <c r="AV70" s="162">
        <f>(SUMIFS(Profile!$F$2:$F$17521,Profile!$B$2:$B$17521,$B70,Profile!$C$2:$C$17521,AV$8))*$C$6</f>
        <v>0</v>
      </c>
      <c r="AW70" s="162">
        <f>(SUMIFS(Profile!$F$2:$F$17521,Profile!$B$2:$B$17521,$B70,Profile!$C$2:$C$17521,AW$8))*$C$6</f>
        <v>0</v>
      </c>
      <c r="AX70" s="162">
        <f>(SUMIFS(Profile!$F$2:$F$17521,Profile!$B$2:$B$17521,$B70,Profile!$C$2:$C$17521,AX$8))*$C$6</f>
        <v>0</v>
      </c>
      <c r="AY70" s="162">
        <f>(SUMIFS(Profile!$F$2:$F$17521,Profile!$B$2:$B$17521,$B70,Profile!$C$2:$C$17521,AY$8))*$C$6</f>
        <v>0</v>
      </c>
      <c r="AZ70" s="162">
        <f>(SUMIFS(Profile!$F$2:$F$17521,Profile!$B$2:$B$17521,$B70,Profile!$C$2:$C$17521,AZ$8))*$C$6</f>
        <v>0</v>
      </c>
      <c r="BA70" s="162">
        <f t="shared" si="10"/>
        <v>0</v>
      </c>
      <c r="BB70" s="162">
        <f>(SUMIFS(Profile!$E$2:$E$17521,Profile!$B$2:$B$17521,$B70,Profile!$C$2:$C$17521,BB$8))*$C$9</f>
        <v>0</v>
      </c>
      <c r="BC70" s="162">
        <f>(SUMIFS(Profile!$E$2:$E$17521,Profile!$B$2:$B$17521,$B70,Profile!$C$2:$C$17521,BC$8))*$C$9</f>
        <v>0</v>
      </c>
      <c r="BD70" s="162">
        <f>(SUMIFS(Profile!$E$2:$E$17521,Profile!$B$2:$B$17521,$B70,Profile!$C$2:$C$17521,BD$8))*$C$9</f>
        <v>0</v>
      </c>
      <c r="BE70" s="162">
        <f>(SUMIFS(Profile!$E$2:$E$17521,Profile!$B$2:$B$17521,$B70,Profile!$C$2:$C$17521,BE$8))*$C$9</f>
        <v>0</v>
      </c>
      <c r="BF70" s="162">
        <f>(SUMIFS(Profile!$E$2:$E$17521,Profile!$B$2:$B$17521,$B70,Profile!$C$2:$C$17521,BF$8))*$C$9</f>
        <v>0</v>
      </c>
      <c r="BG70" s="162">
        <f>(SUMIFS(Profile!$E$2:$E$17521,Profile!$B$2:$B$17521,$B70,Profile!$C$2:$C$17521,BG$8))*$C$9</f>
        <v>0</v>
      </c>
      <c r="BH70" s="162">
        <f>(SUMIFS(Profile!$E$2:$E$17521,Profile!$B$2:$B$17521,$B70,Profile!$C$2:$C$17521,BH$8))*$C$9</f>
        <v>0</v>
      </c>
      <c r="BI70" s="162">
        <f>(SUMIFS(Profile!$E$2:$E$17521,Profile!$B$2:$B$17521,$B70,Profile!$C$2:$C$17521,BI$8))*$C$9</f>
        <v>0</v>
      </c>
      <c r="BJ70" s="162">
        <f>(SUMIFS(Profile!$E$2:$E$17521,Profile!$B$2:$B$17521,$B70,Profile!$C$2:$C$17521,BJ$8))*$C$9</f>
        <v>0</v>
      </c>
      <c r="BK70" s="162">
        <f>(SUMIFS(Profile!$E$2:$E$17521,Profile!$B$2:$B$17521,$B70,Profile!$C$2:$C$17521,BK$8))*$C$9</f>
        <v>0</v>
      </c>
      <c r="BL70" s="162">
        <f>(SUMIFS(Profile!$E$2:$E$17521,Profile!$B$2:$B$17521,$B70,Profile!$C$2:$C$17521,BL$8))*$C$9</f>
        <v>0</v>
      </c>
      <c r="BM70" s="162">
        <f>(SUMIFS(Profile!$E$2:$E$17521,Profile!$B$2:$B$17521,$B70,Profile!$C$2:$C$17521,BM$8))*$C$9</f>
        <v>0</v>
      </c>
      <c r="BN70" s="162">
        <f>(SUMIFS(Profile!$E$2:$E$17521,Profile!$B$2:$B$17521,$B70,Profile!$C$2:$C$17521,BN$8))*$C$9</f>
        <v>0</v>
      </c>
      <c r="BO70" s="162">
        <f>(SUMIFS(Profile!$E$2:$E$17521,Profile!$B$2:$B$17521,$B70,Profile!$C$2:$C$17521,BO$8))*$C$9</f>
        <v>0</v>
      </c>
      <c r="BP70" s="162">
        <f>(SUMIFS(Profile!$E$2:$E$17521,Profile!$B$2:$B$17521,$B70,Profile!$C$2:$C$17521,BP$8))*$C$9</f>
        <v>0</v>
      </c>
      <c r="BQ70" s="162">
        <f>(SUMIFS(Profile!$E$2:$E$17521,Profile!$B$2:$B$17521,$B70,Profile!$C$2:$C$17521,BQ$8))*$C$9</f>
        <v>0</v>
      </c>
      <c r="BR70" s="162">
        <f>(SUMIFS(Profile!$E$2:$E$17521,Profile!$B$2:$B$17521,$B70,Profile!$C$2:$C$17521,BR$8))*$C$9</f>
        <v>0</v>
      </c>
      <c r="BS70" s="162">
        <f>(SUMIFS(Profile!$E$2:$E$17521,Profile!$B$2:$B$17521,$B70,Profile!$C$2:$C$17521,BS$8))*$C$9</f>
        <v>0</v>
      </c>
      <c r="BT70" s="162">
        <f>(SUMIFS(Profile!$E$2:$E$17521,Profile!$B$2:$B$17521,$B70,Profile!$C$2:$C$17521,BT$8))*$C$9</f>
        <v>0</v>
      </c>
      <c r="BU70" s="162">
        <f>(SUMIFS(Profile!$E$2:$E$17521,Profile!$B$2:$B$17521,$B70,Profile!$C$2:$C$17521,BU$8))*$C$9</f>
        <v>0</v>
      </c>
      <c r="BV70" s="162">
        <f>(SUMIFS(Profile!$E$2:$E$17521,Profile!$B$2:$B$17521,$B70,Profile!$C$2:$C$17521,BV$8))*$C$9</f>
        <v>0</v>
      </c>
      <c r="BW70" s="162">
        <f>(SUMIFS(Profile!$E$2:$E$17521,Profile!$B$2:$B$17521,$B70,Profile!$C$2:$C$17521,BW$8))*$C$9</f>
        <v>0</v>
      </c>
      <c r="BX70" s="162">
        <f>(SUMIFS(Profile!$E$2:$E$17521,Profile!$B$2:$B$17521,$B70,Profile!$C$2:$C$17521,BX$8))*$C$9</f>
        <v>0</v>
      </c>
      <c r="BY70" s="162">
        <f>(SUMIFS(Profile!$E$2:$E$17521,Profile!$B$2:$B$17521,$B70,Profile!$C$2:$C$17521,BY$8))*$C$9</f>
        <v>0</v>
      </c>
      <c r="BZ70" s="162">
        <f>(SUMIFS(Profile!$E$2:$E$17521,Profile!$B$2:$B$17521,$B70,Profile!$C$2:$C$17521,BZ$8))*$C$9</f>
        <v>0</v>
      </c>
      <c r="CA70" s="162">
        <f>(SUMIFS(Profile!$E$2:$E$17521,Profile!$B$2:$B$17521,$B70,Profile!$C$2:$C$17521,CA$8))*$C$9</f>
        <v>0</v>
      </c>
      <c r="CB70" s="162">
        <f>(SUMIFS(Profile!$E$2:$E$17521,Profile!$B$2:$B$17521,$B70,Profile!$C$2:$C$17521,CB$8))*$C$9</f>
        <v>0</v>
      </c>
      <c r="CC70" s="162">
        <f>(SUMIFS(Profile!$E$2:$E$17521,Profile!$B$2:$B$17521,$B70,Profile!$C$2:$C$17521,CC$8))*$C$9</f>
        <v>0</v>
      </c>
      <c r="CD70" s="162">
        <f>(SUMIFS(Profile!$E$2:$E$17521,Profile!$B$2:$B$17521,$B70,Profile!$C$2:$C$17521,CD$8))*$C$9</f>
        <v>0</v>
      </c>
      <c r="CE70" s="162">
        <f>(SUMIFS(Profile!$E$2:$E$17521,Profile!$B$2:$B$17521,$B70,Profile!$C$2:$C$17521,CE$8))*$C$9</f>
        <v>0</v>
      </c>
      <c r="CF70" s="162">
        <f>(SUMIFS(Profile!$E$2:$E$17521,Profile!$B$2:$B$17521,$B70,Profile!$C$2:$C$17521,CF$8))*$C$9</f>
        <v>0</v>
      </c>
      <c r="CG70" s="162">
        <f>(SUMIFS(Profile!$E$2:$E$17521,Profile!$B$2:$B$17521,$B70,Profile!$C$2:$C$17521,CG$8))*$C$9</f>
        <v>0</v>
      </c>
      <c r="CH70" s="162">
        <f>(SUMIFS(Profile!$E$2:$E$17521,Profile!$B$2:$B$17521,$B70,Profile!$C$2:$C$17521,CH$8))*$C$9</f>
        <v>0</v>
      </c>
      <c r="CI70" s="162">
        <f>(SUMIFS(Profile!$E$2:$E$17521,Profile!$B$2:$B$17521,$B70,Profile!$C$2:$C$17521,CI$8))*$C$9</f>
        <v>0</v>
      </c>
      <c r="CJ70" s="162">
        <f>(SUMIFS(Profile!$E$2:$E$17521,Profile!$B$2:$B$17521,$B70,Profile!$C$2:$C$17521,CJ$8))*$C$9</f>
        <v>0</v>
      </c>
      <c r="CK70" s="162">
        <f>(SUMIFS(Profile!$E$2:$E$17521,Profile!$B$2:$B$17521,$B70,Profile!$C$2:$C$17521,CK$8))*$C$9</f>
        <v>0</v>
      </c>
      <c r="CL70" s="162">
        <f>(SUMIFS(Profile!$E$2:$E$17521,Profile!$B$2:$B$17521,$B70,Profile!$C$2:$C$17521,CL$8))*$C$9</f>
        <v>0</v>
      </c>
      <c r="CM70" s="162">
        <f>(SUMIFS(Profile!$E$2:$E$17521,Profile!$B$2:$B$17521,$B70,Profile!$C$2:$C$17521,CM$8))*$C$9</f>
        <v>0</v>
      </c>
      <c r="CN70" s="162">
        <f>(SUMIFS(Profile!$E$2:$E$17521,Profile!$B$2:$B$17521,$B70,Profile!$C$2:$C$17521,CN$8))*$C$9</f>
        <v>0</v>
      </c>
      <c r="CO70" s="162">
        <f>(SUMIFS(Profile!$E$2:$E$17521,Profile!$B$2:$B$17521,$B70,Profile!$C$2:$C$17521,CO$8))*$C$9</f>
        <v>0</v>
      </c>
      <c r="CP70" s="162">
        <f>(SUMIFS(Profile!$E$2:$E$17521,Profile!$B$2:$B$17521,$B70,Profile!$C$2:$C$17521,CP$8))*$C$9</f>
        <v>0</v>
      </c>
      <c r="CQ70" s="162">
        <f>(SUMIFS(Profile!$E$2:$E$17521,Profile!$B$2:$B$17521,$B70,Profile!$C$2:$C$17521,CQ$8))*$C$9</f>
        <v>0</v>
      </c>
      <c r="CR70" s="162">
        <f>(SUMIFS(Profile!$E$2:$E$17521,Profile!$B$2:$B$17521,$B70,Profile!$C$2:$C$17521,CR$8))*$C$9</f>
        <v>0</v>
      </c>
      <c r="CS70" s="162">
        <f>(SUMIFS(Profile!$E$2:$E$17521,Profile!$B$2:$B$17521,$B70,Profile!$C$2:$C$17521,CS$8))*$C$9</f>
        <v>0</v>
      </c>
      <c r="CT70" s="162">
        <f>(SUMIFS(Profile!$E$2:$E$17521,Profile!$B$2:$B$17521,$B70,Profile!$C$2:$C$17521,CT$8))*$C$9</f>
        <v>0</v>
      </c>
      <c r="CU70" s="162">
        <f>(SUMIFS(Profile!$E$2:$E$17521,Profile!$B$2:$B$17521,$B70,Profile!$C$2:$C$17521,CU$8))*$C$9</f>
        <v>0</v>
      </c>
      <c r="CV70" s="162">
        <f>(SUMIFS(Profile!$E$2:$E$17521,Profile!$B$2:$B$17521,$B70,Profile!$C$2:$C$17521,CV$8))*$C$9</f>
        <v>0</v>
      </c>
      <c r="CW70" s="162">
        <f>(SUMIFS(Profile!$E$2:$E$17521,Profile!$B$2:$B$17521,$B70,Profile!$C$2:$C$17521,CW$8))*$C$9</f>
        <v>0</v>
      </c>
      <c r="CX70" s="162">
        <f t="shared" si="11"/>
        <v>0</v>
      </c>
      <c r="CY70" s="162">
        <f t="shared" ref="CY70:ET70" si="311">MAX(BB70-E70,0)</f>
        <v>0</v>
      </c>
      <c r="CZ70" s="162">
        <f t="shared" si="311"/>
        <v>0</v>
      </c>
      <c r="DA70" s="162">
        <f t="shared" si="311"/>
        <v>0</v>
      </c>
      <c r="DB70" s="162">
        <f t="shared" si="311"/>
        <v>0</v>
      </c>
      <c r="DC70" s="162">
        <f t="shared" si="311"/>
        <v>0</v>
      </c>
      <c r="DD70" s="162">
        <f t="shared" si="311"/>
        <v>0</v>
      </c>
      <c r="DE70" s="162">
        <f t="shared" si="311"/>
        <v>0</v>
      </c>
      <c r="DF70" s="162">
        <f t="shared" si="311"/>
        <v>0</v>
      </c>
      <c r="DG70" s="162">
        <f t="shared" si="311"/>
        <v>0</v>
      </c>
      <c r="DH70" s="162">
        <f t="shared" si="311"/>
        <v>0</v>
      </c>
      <c r="DI70" s="162">
        <f t="shared" si="311"/>
        <v>0</v>
      </c>
      <c r="DJ70" s="162">
        <f t="shared" si="311"/>
        <v>0</v>
      </c>
      <c r="DK70" s="162">
        <f t="shared" si="311"/>
        <v>0</v>
      </c>
      <c r="DL70" s="162">
        <f t="shared" si="311"/>
        <v>0</v>
      </c>
      <c r="DM70" s="162">
        <f t="shared" si="311"/>
        <v>0</v>
      </c>
      <c r="DN70" s="162">
        <f t="shared" si="311"/>
        <v>0</v>
      </c>
      <c r="DO70" s="162">
        <f t="shared" si="311"/>
        <v>0</v>
      </c>
      <c r="DP70" s="162">
        <f t="shared" si="311"/>
        <v>0</v>
      </c>
      <c r="DQ70" s="162">
        <f t="shared" si="311"/>
        <v>0</v>
      </c>
      <c r="DR70" s="162">
        <f t="shared" si="311"/>
        <v>0</v>
      </c>
      <c r="DS70" s="162">
        <f t="shared" si="311"/>
        <v>0</v>
      </c>
      <c r="DT70" s="162">
        <f t="shared" si="311"/>
        <v>0</v>
      </c>
      <c r="DU70" s="162">
        <f t="shared" si="311"/>
        <v>0</v>
      </c>
      <c r="DV70" s="162">
        <f t="shared" si="311"/>
        <v>0</v>
      </c>
      <c r="DW70" s="162">
        <f t="shared" si="311"/>
        <v>0</v>
      </c>
      <c r="DX70" s="162">
        <f t="shared" si="311"/>
        <v>0</v>
      </c>
      <c r="DY70" s="162">
        <f t="shared" si="311"/>
        <v>0</v>
      </c>
      <c r="DZ70" s="162">
        <f t="shared" si="311"/>
        <v>0</v>
      </c>
      <c r="EA70" s="162">
        <f t="shared" si="311"/>
        <v>0</v>
      </c>
      <c r="EB70" s="162">
        <f t="shared" si="311"/>
        <v>0</v>
      </c>
      <c r="EC70" s="162">
        <f t="shared" si="311"/>
        <v>0</v>
      </c>
      <c r="ED70" s="162">
        <f t="shared" si="311"/>
        <v>0</v>
      </c>
      <c r="EE70" s="162">
        <f t="shared" si="311"/>
        <v>0</v>
      </c>
      <c r="EF70" s="162">
        <f t="shared" si="311"/>
        <v>0</v>
      </c>
      <c r="EG70" s="162">
        <f t="shared" si="311"/>
        <v>0</v>
      </c>
      <c r="EH70" s="162">
        <f t="shared" si="311"/>
        <v>0</v>
      </c>
      <c r="EI70" s="162">
        <f t="shared" si="311"/>
        <v>0</v>
      </c>
      <c r="EJ70" s="162">
        <f t="shared" si="311"/>
        <v>0</v>
      </c>
      <c r="EK70" s="162">
        <f t="shared" si="311"/>
        <v>0</v>
      </c>
      <c r="EL70" s="162">
        <f t="shared" si="311"/>
        <v>0</v>
      </c>
      <c r="EM70" s="162">
        <f t="shared" si="311"/>
        <v>0</v>
      </c>
      <c r="EN70" s="162">
        <f t="shared" si="311"/>
        <v>0</v>
      </c>
      <c r="EO70" s="162">
        <f t="shared" si="311"/>
        <v>0</v>
      </c>
      <c r="EP70" s="162">
        <f t="shared" si="311"/>
        <v>0</v>
      </c>
      <c r="EQ70" s="162">
        <f t="shared" si="311"/>
        <v>0</v>
      </c>
      <c r="ER70" s="162">
        <f t="shared" si="311"/>
        <v>0</v>
      </c>
      <c r="ES70" s="162">
        <f t="shared" si="311"/>
        <v>0</v>
      </c>
      <c r="ET70" s="162">
        <f t="shared" si="311"/>
        <v>0</v>
      </c>
      <c r="EU70" s="162">
        <f t="shared" si="13"/>
        <v>0</v>
      </c>
      <c r="EV70" s="162">
        <f t="shared" ref="EV70:GQ70" si="312">BB70-CY70</f>
        <v>0</v>
      </c>
      <c r="EW70" s="162">
        <f t="shared" si="312"/>
        <v>0</v>
      </c>
      <c r="EX70" s="162">
        <f t="shared" si="312"/>
        <v>0</v>
      </c>
      <c r="EY70" s="162">
        <f t="shared" si="312"/>
        <v>0</v>
      </c>
      <c r="EZ70" s="162">
        <f t="shared" si="312"/>
        <v>0</v>
      </c>
      <c r="FA70" s="162">
        <f t="shared" si="312"/>
        <v>0</v>
      </c>
      <c r="FB70" s="162">
        <f t="shared" si="312"/>
        <v>0</v>
      </c>
      <c r="FC70" s="162">
        <f t="shared" si="312"/>
        <v>0</v>
      </c>
      <c r="FD70" s="162">
        <f t="shared" si="312"/>
        <v>0</v>
      </c>
      <c r="FE70" s="162">
        <f t="shared" si="312"/>
        <v>0</v>
      </c>
      <c r="FF70" s="162">
        <f t="shared" si="312"/>
        <v>0</v>
      </c>
      <c r="FG70" s="162">
        <f t="shared" si="312"/>
        <v>0</v>
      </c>
      <c r="FH70" s="162">
        <f t="shared" si="312"/>
        <v>0</v>
      </c>
      <c r="FI70" s="162">
        <f t="shared" si="312"/>
        <v>0</v>
      </c>
      <c r="FJ70" s="162">
        <f t="shared" si="312"/>
        <v>0</v>
      </c>
      <c r="FK70" s="162">
        <f t="shared" si="312"/>
        <v>0</v>
      </c>
      <c r="FL70" s="162">
        <f t="shared" si="312"/>
        <v>0</v>
      </c>
      <c r="FM70" s="162">
        <f t="shared" si="312"/>
        <v>0</v>
      </c>
      <c r="FN70" s="162">
        <f t="shared" si="312"/>
        <v>0</v>
      </c>
      <c r="FO70" s="162">
        <f t="shared" si="312"/>
        <v>0</v>
      </c>
      <c r="FP70" s="162">
        <f t="shared" si="312"/>
        <v>0</v>
      </c>
      <c r="FQ70" s="162">
        <f t="shared" si="312"/>
        <v>0</v>
      </c>
      <c r="FR70" s="162">
        <f t="shared" si="312"/>
        <v>0</v>
      </c>
      <c r="FS70" s="162">
        <f t="shared" si="312"/>
        <v>0</v>
      </c>
      <c r="FT70" s="162">
        <f t="shared" si="312"/>
        <v>0</v>
      </c>
      <c r="FU70" s="162">
        <f t="shared" si="312"/>
        <v>0</v>
      </c>
      <c r="FV70" s="162">
        <f t="shared" si="312"/>
        <v>0</v>
      </c>
      <c r="FW70" s="162">
        <f t="shared" si="312"/>
        <v>0</v>
      </c>
      <c r="FX70" s="162">
        <f t="shared" si="312"/>
        <v>0</v>
      </c>
      <c r="FY70" s="162">
        <f t="shared" si="312"/>
        <v>0</v>
      </c>
      <c r="FZ70" s="162">
        <f t="shared" si="312"/>
        <v>0</v>
      </c>
      <c r="GA70" s="162">
        <f t="shared" si="312"/>
        <v>0</v>
      </c>
      <c r="GB70" s="162">
        <f t="shared" si="312"/>
        <v>0</v>
      </c>
      <c r="GC70" s="162">
        <f t="shared" si="312"/>
        <v>0</v>
      </c>
      <c r="GD70" s="162">
        <f t="shared" si="312"/>
        <v>0</v>
      </c>
      <c r="GE70" s="162">
        <f t="shared" si="312"/>
        <v>0</v>
      </c>
      <c r="GF70" s="162">
        <f t="shared" si="312"/>
        <v>0</v>
      </c>
      <c r="GG70" s="162">
        <f t="shared" si="312"/>
        <v>0</v>
      </c>
      <c r="GH70" s="162">
        <f t="shared" si="312"/>
        <v>0</v>
      </c>
      <c r="GI70" s="162">
        <f t="shared" si="312"/>
        <v>0</v>
      </c>
      <c r="GJ70" s="162">
        <f t="shared" si="312"/>
        <v>0</v>
      </c>
      <c r="GK70" s="162">
        <f t="shared" si="312"/>
        <v>0</v>
      </c>
      <c r="GL70" s="162">
        <f t="shared" si="312"/>
        <v>0</v>
      </c>
      <c r="GM70" s="162">
        <f t="shared" si="312"/>
        <v>0</v>
      </c>
      <c r="GN70" s="162">
        <f t="shared" si="312"/>
        <v>0</v>
      </c>
      <c r="GO70" s="162">
        <f t="shared" si="312"/>
        <v>0</v>
      </c>
      <c r="GP70" s="162">
        <f t="shared" si="312"/>
        <v>0</v>
      </c>
      <c r="GQ70" s="162">
        <f t="shared" si="312"/>
        <v>0</v>
      </c>
      <c r="GR70" s="162">
        <f t="shared" si="15"/>
        <v>0</v>
      </c>
      <c r="GS70" s="162">
        <f t="shared" ref="GS70:IN70" si="313">E70-EV70</f>
        <v>0</v>
      </c>
      <c r="GT70" s="162">
        <f t="shared" si="313"/>
        <v>0</v>
      </c>
      <c r="GU70" s="162">
        <f t="shared" si="313"/>
        <v>0</v>
      </c>
      <c r="GV70" s="162">
        <f t="shared" si="313"/>
        <v>0</v>
      </c>
      <c r="GW70" s="162">
        <f t="shared" si="313"/>
        <v>0</v>
      </c>
      <c r="GX70" s="162">
        <f t="shared" si="313"/>
        <v>0</v>
      </c>
      <c r="GY70" s="162">
        <f t="shared" si="313"/>
        <v>0</v>
      </c>
      <c r="GZ70" s="162">
        <f t="shared" si="313"/>
        <v>0</v>
      </c>
      <c r="HA70" s="162">
        <f t="shared" si="313"/>
        <v>0</v>
      </c>
      <c r="HB70" s="162">
        <f t="shared" si="313"/>
        <v>0</v>
      </c>
      <c r="HC70" s="162">
        <f t="shared" si="313"/>
        <v>0</v>
      </c>
      <c r="HD70" s="162">
        <f t="shared" si="313"/>
        <v>0</v>
      </c>
      <c r="HE70" s="162">
        <f t="shared" si="313"/>
        <v>0</v>
      </c>
      <c r="HF70" s="162">
        <f t="shared" si="313"/>
        <v>0</v>
      </c>
      <c r="HG70" s="162">
        <f t="shared" si="313"/>
        <v>0</v>
      </c>
      <c r="HH70" s="162">
        <f t="shared" si="313"/>
        <v>0</v>
      </c>
      <c r="HI70" s="162">
        <f t="shared" si="313"/>
        <v>0</v>
      </c>
      <c r="HJ70" s="162">
        <f t="shared" si="313"/>
        <v>0</v>
      </c>
      <c r="HK70" s="162">
        <f t="shared" si="313"/>
        <v>0</v>
      </c>
      <c r="HL70" s="162">
        <f t="shared" si="313"/>
        <v>0</v>
      </c>
      <c r="HM70" s="162">
        <f t="shared" si="313"/>
        <v>0</v>
      </c>
      <c r="HN70" s="162">
        <f t="shared" si="313"/>
        <v>0</v>
      </c>
      <c r="HO70" s="162">
        <f t="shared" si="313"/>
        <v>0</v>
      </c>
      <c r="HP70" s="162">
        <f t="shared" si="313"/>
        <v>0</v>
      </c>
      <c r="HQ70" s="162">
        <f t="shared" si="313"/>
        <v>0</v>
      </c>
      <c r="HR70" s="162">
        <f t="shared" si="313"/>
        <v>0</v>
      </c>
      <c r="HS70" s="162">
        <f t="shared" si="313"/>
        <v>0</v>
      </c>
      <c r="HT70" s="162">
        <f t="shared" si="313"/>
        <v>0</v>
      </c>
      <c r="HU70" s="162">
        <f t="shared" si="313"/>
        <v>0</v>
      </c>
      <c r="HV70" s="162">
        <f t="shared" si="313"/>
        <v>0</v>
      </c>
      <c r="HW70" s="162">
        <f t="shared" si="313"/>
        <v>0</v>
      </c>
      <c r="HX70" s="162">
        <f t="shared" si="313"/>
        <v>0</v>
      </c>
      <c r="HY70" s="162">
        <f t="shared" si="313"/>
        <v>0</v>
      </c>
      <c r="HZ70" s="162">
        <f t="shared" si="313"/>
        <v>0</v>
      </c>
      <c r="IA70" s="162">
        <f t="shared" si="313"/>
        <v>0</v>
      </c>
      <c r="IB70" s="162">
        <f t="shared" si="313"/>
        <v>0</v>
      </c>
      <c r="IC70" s="162">
        <f t="shared" si="313"/>
        <v>0</v>
      </c>
      <c r="ID70" s="162">
        <f t="shared" si="313"/>
        <v>0</v>
      </c>
      <c r="IE70" s="162">
        <f t="shared" si="313"/>
        <v>0</v>
      </c>
      <c r="IF70" s="162">
        <f t="shared" si="313"/>
        <v>0</v>
      </c>
      <c r="IG70" s="162">
        <f t="shared" si="313"/>
        <v>0</v>
      </c>
      <c r="IH70" s="162">
        <f t="shared" si="313"/>
        <v>0</v>
      </c>
      <c r="II70" s="162">
        <f t="shared" si="313"/>
        <v>0</v>
      </c>
      <c r="IJ70" s="162">
        <f t="shared" si="313"/>
        <v>0</v>
      </c>
      <c r="IK70" s="162">
        <f t="shared" si="313"/>
        <v>0</v>
      </c>
      <c r="IL70" s="162">
        <f t="shared" si="313"/>
        <v>0</v>
      </c>
      <c r="IM70" s="162">
        <f t="shared" si="313"/>
        <v>0</v>
      </c>
      <c r="IN70" s="162">
        <f t="shared" si="313"/>
        <v>0</v>
      </c>
      <c r="IO70" s="162">
        <f t="shared" si="17"/>
        <v>0</v>
      </c>
      <c r="IP70" s="162">
        <f t="shared" si="23"/>
        <v>0</v>
      </c>
      <c r="IQ70" s="162">
        <f t="shared" ref="IQ70:KK70" si="314">MAX((MIN(CZ70+IP70,$IO$7))-GT70,0)</f>
        <v>0</v>
      </c>
      <c r="IR70" s="162">
        <f t="shared" si="314"/>
        <v>0</v>
      </c>
      <c r="IS70" s="162">
        <f t="shared" si="314"/>
        <v>0</v>
      </c>
      <c r="IT70" s="162">
        <f t="shared" si="314"/>
        <v>0</v>
      </c>
      <c r="IU70" s="162">
        <f t="shared" si="314"/>
        <v>0</v>
      </c>
      <c r="IV70" s="162">
        <f t="shared" si="314"/>
        <v>0</v>
      </c>
      <c r="IW70" s="162">
        <f t="shared" si="314"/>
        <v>0</v>
      </c>
      <c r="IX70" s="162">
        <f t="shared" si="314"/>
        <v>0</v>
      </c>
      <c r="IY70" s="162">
        <f t="shared" si="314"/>
        <v>0</v>
      </c>
      <c r="IZ70" s="162">
        <f t="shared" si="314"/>
        <v>0</v>
      </c>
      <c r="JA70" s="162">
        <f t="shared" si="314"/>
        <v>0</v>
      </c>
      <c r="JB70" s="162">
        <f t="shared" si="314"/>
        <v>0</v>
      </c>
      <c r="JC70" s="162">
        <f t="shared" si="314"/>
        <v>0</v>
      </c>
      <c r="JD70" s="162">
        <f t="shared" si="314"/>
        <v>0</v>
      </c>
      <c r="JE70" s="162">
        <f t="shared" si="314"/>
        <v>0</v>
      </c>
      <c r="JF70" s="162">
        <f t="shared" si="314"/>
        <v>0</v>
      </c>
      <c r="JG70" s="162">
        <f t="shared" si="314"/>
        <v>0</v>
      </c>
      <c r="JH70" s="162">
        <f t="shared" si="314"/>
        <v>0</v>
      </c>
      <c r="JI70" s="162">
        <f t="shared" si="314"/>
        <v>0</v>
      </c>
      <c r="JJ70" s="162">
        <f t="shared" si="314"/>
        <v>0</v>
      </c>
      <c r="JK70" s="162">
        <f t="shared" si="314"/>
        <v>0</v>
      </c>
      <c r="JL70" s="162">
        <f t="shared" si="314"/>
        <v>0</v>
      </c>
      <c r="JM70" s="162">
        <f t="shared" si="314"/>
        <v>0</v>
      </c>
      <c r="JN70" s="162">
        <f t="shared" si="314"/>
        <v>0</v>
      </c>
      <c r="JO70" s="162">
        <f t="shared" si="314"/>
        <v>0</v>
      </c>
      <c r="JP70" s="162">
        <f t="shared" si="314"/>
        <v>0</v>
      </c>
      <c r="JQ70" s="162">
        <f t="shared" si="314"/>
        <v>0</v>
      </c>
      <c r="JR70" s="162">
        <f t="shared" si="314"/>
        <v>0</v>
      </c>
      <c r="JS70" s="162">
        <f t="shared" si="314"/>
        <v>0</v>
      </c>
      <c r="JT70" s="162">
        <f t="shared" si="314"/>
        <v>0</v>
      </c>
      <c r="JU70" s="162">
        <f t="shared" si="314"/>
        <v>0</v>
      </c>
      <c r="JV70" s="162">
        <f t="shared" si="314"/>
        <v>0</v>
      </c>
      <c r="JW70" s="162">
        <f t="shared" si="314"/>
        <v>0</v>
      </c>
      <c r="JX70" s="162">
        <f t="shared" si="314"/>
        <v>0</v>
      </c>
      <c r="JY70" s="162">
        <f t="shared" si="314"/>
        <v>0</v>
      </c>
      <c r="JZ70" s="162">
        <f t="shared" si="314"/>
        <v>0</v>
      </c>
      <c r="KA70" s="162">
        <f t="shared" si="314"/>
        <v>0</v>
      </c>
      <c r="KB70" s="162">
        <f t="shared" si="314"/>
        <v>0</v>
      </c>
      <c r="KC70" s="162">
        <f t="shared" si="314"/>
        <v>0</v>
      </c>
      <c r="KD70" s="162">
        <f t="shared" si="314"/>
        <v>0</v>
      </c>
      <c r="KE70" s="162">
        <f t="shared" si="314"/>
        <v>0</v>
      </c>
      <c r="KF70" s="162">
        <f t="shared" si="314"/>
        <v>0</v>
      </c>
      <c r="KG70" s="162">
        <f t="shared" si="314"/>
        <v>0</v>
      </c>
      <c r="KH70" s="162">
        <f t="shared" si="314"/>
        <v>0</v>
      </c>
      <c r="KI70" s="162">
        <f t="shared" si="314"/>
        <v>0</v>
      </c>
      <c r="KJ70" s="162">
        <f t="shared" si="314"/>
        <v>0</v>
      </c>
      <c r="KK70" s="162">
        <f t="shared" si="314"/>
        <v>0</v>
      </c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</row>
    <row r="71" ht="14.25" customHeight="1" spans="1:326" x14ac:dyDescent="0.25">
      <c r="A71" s="1">
        <v>3</v>
      </c>
      <c r="B71" s="1">
        <f t="shared" ref="B71:C71" si="315">B70+1</f>
        <v>61</v>
      </c>
      <c r="C71" s="232">
        <f t="shared" si="315"/>
        <v>43526</v>
      </c>
      <c r="D71" s="162">
        <f t="shared" si="9"/>
        <v>0</v>
      </c>
      <c r="E71" s="162">
        <f>(SUMIFS(Profile!$F$2:$F$17521,Profile!$B$2:$B$17521,$B71,Profile!$C$2:$C$17521,E$8))*$C$6</f>
        <v>0</v>
      </c>
      <c r="F71" s="162">
        <f>(SUMIFS(Profile!$F$2:$F$17521,Profile!$B$2:$B$17521,$B71,Profile!$C$2:$C$17521,F$8))*$C$6</f>
        <v>0</v>
      </c>
      <c r="G71" s="162">
        <f>(SUMIFS(Profile!$F$2:$F$17521,Profile!$B$2:$B$17521,$B71,Profile!$C$2:$C$17521,G$8))*$C$6</f>
        <v>0</v>
      </c>
      <c r="H71" s="162">
        <f>(SUMIFS(Profile!$F$2:$F$17521,Profile!$B$2:$B$17521,$B71,Profile!$C$2:$C$17521,H$8))*$C$6</f>
        <v>0</v>
      </c>
      <c r="I71" s="162">
        <f>(SUMIFS(Profile!$F$2:$F$17521,Profile!$B$2:$B$17521,$B71,Profile!$C$2:$C$17521,I$8))*$C$6</f>
        <v>0</v>
      </c>
      <c r="J71" s="162">
        <f>(SUMIFS(Profile!$F$2:$F$17521,Profile!$B$2:$B$17521,$B71,Profile!$C$2:$C$17521,J$8))*$C$6</f>
        <v>0</v>
      </c>
      <c r="K71" s="162">
        <f>(SUMIFS(Profile!$F$2:$F$17521,Profile!$B$2:$B$17521,$B71,Profile!$C$2:$C$17521,K$8))*$C$6</f>
        <v>0</v>
      </c>
      <c r="L71" s="162">
        <f>(SUMIFS(Profile!$F$2:$F$17521,Profile!$B$2:$B$17521,$B71,Profile!$C$2:$C$17521,L$8))*$C$6</f>
        <v>0</v>
      </c>
      <c r="M71" s="162">
        <f>(SUMIFS(Profile!$F$2:$F$17521,Profile!$B$2:$B$17521,$B71,Profile!$C$2:$C$17521,M$8))*$C$6</f>
        <v>0</v>
      </c>
      <c r="N71" s="162">
        <f>(SUMIFS(Profile!$F$2:$F$17521,Profile!$B$2:$B$17521,$B71,Profile!$C$2:$C$17521,N$8))*$C$6</f>
        <v>0</v>
      </c>
      <c r="O71" s="162">
        <f>(SUMIFS(Profile!$F$2:$F$17521,Profile!$B$2:$B$17521,$B71,Profile!$C$2:$C$17521,O$8))*$C$6</f>
        <v>0</v>
      </c>
      <c r="P71" s="162">
        <f>(SUMIFS(Profile!$F$2:$F$17521,Profile!$B$2:$B$17521,$B71,Profile!$C$2:$C$17521,P$8))*$C$6</f>
        <v>0</v>
      </c>
      <c r="Q71" s="162">
        <f>(SUMIFS(Profile!$F$2:$F$17521,Profile!$B$2:$B$17521,$B71,Profile!$C$2:$C$17521,Q$8))*$C$6</f>
        <v>0</v>
      </c>
      <c r="R71" s="162">
        <f>(SUMIFS(Profile!$F$2:$F$17521,Profile!$B$2:$B$17521,$B71,Profile!$C$2:$C$17521,R$8))*$C$6</f>
        <v>0</v>
      </c>
      <c r="S71" s="162">
        <f>(SUMIFS(Profile!$F$2:$F$17521,Profile!$B$2:$B$17521,$B71,Profile!$C$2:$C$17521,S$8))*$C$6</f>
        <v>0</v>
      </c>
      <c r="T71" s="162">
        <f>(SUMIFS(Profile!$F$2:$F$17521,Profile!$B$2:$B$17521,$B71,Profile!$C$2:$C$17521,T$8))*$C$6</f>
        <v>0</v>
      </c>
      <c r="U71" s="162">
        <f>(SUMIFS(Profile!$F$2:$F$17521,Profile!$B$2:$B$17521,$B71,Profile!$C$2:$C$17521,U$8))*$C$6</f>
        <v>0</v>
      </c>
      <c r="V71" s="162">
        <f>(SUMIFS(Profile!$F$2:$F$17521,Profile!$B$2:$B$17521,$B71,Profile!$C$2:$C$17521,V$8))*$C$6</f>
        <v>0</v>
      </c>
      <c r="W71" s="162">
        <f>(SUMIFS(Profile!$F$2:$F$17521,Profile!$B$2:$B$17521,$B71,Profile!$C$2:$C$17521,W$8))*$C$6</f>
        <v>0</v>
      </c>
      <c r="X71" s="162">
        <f>(SUMIFS(Profile!$F$2:$F$17521,Profile!$B$2:$B$17521,$B71,Profile!$C$2:$C$17521,X$8))*$C$6</f>
        <v>0</v>
      </c>
      <c r="Y71" s="162">
        <f>(SUMIFS(Profile!$F$2:$F$17521,Profile!$B$2:$B$17521,$B71,Profile!$C$2:$C$17521,Y$8))*$C$6</f>
        <v>0</v>
      </c>
      <c r="Z71" s="162">
        <f>(SUMIFS(Profile!$F$2:$F$17521,Profile!$B$2:$B$17521,$B71,Profile!$C$2:$C$17521,Z$8))*$C$6</f>
        <v>0</v>
      </c>
      <c r="AA71" s="162">
        <f>(SUMIFS(Profile!$F$2:$F$17521,Profile!$B$2:$B$17521,$B71,Profile!$C$2:$C$17521,AA$8))*$C$6</f>
        <v>0</v>
      </c>
      <c r="AB71" s="162">
        <f>(SUMIFS(Profile!$F$2:$F$17521,Profile!$B$2:$B$17521,$B71,Profile!$C$2:$C$17521,AB$8))*$C$6</f>
        <v>0</v>
      </c>
      <c r="AC71" s="162">
        <f>(SUMIFS(Profile!$F$2:$F$17521,Profile!$B$2:$B$17521,$B71,Profile!$C$2:$C$17521,AC$8))*$C$6</f>
        <v>0</v>
      </c>
      <c r="AD71" s="162">
        <f>(SUMIFS(Profile!$F$2:$F$17521,Profile!$B$2:$B$17521,$B71,Profile!$C$2:$C$17521,AD$8))*$C$6</f>
        <v>0</v>
      </c>
      <c r="AE71" s="162">
        <f>(SUMIFS(Profile!$F$2:$F$17521,Profile!$B$2:$B$17521,$B71,Profile!$C$2:$C$17521,AE$8))*$C$6</f>
        <v>0</v>
      </c>
      <c r="AF71" s="162">
        <f>(SUMIFS(Profile!$F$2:$F$17521,Profile!$B$2:$B$17521,$B71,Profile!$C$2:$C$17521,AF$8))*$C$6</f>
        <v>0</v>
      </c>
      <c r="AG71" s="162">
        <f>(SUMIFS(Profile!$F$2:$F$17521,Profile!$B$2:$B$17521,$B71,Profile!$C$2:$C$17521,AG$8))*$C$6</f>
        <v>0</v>
      </c>
      <c r="AH71" s="162">
        <f>(SUMIFS(Profile!$F$2:$F$17521,Profile!$B$2:$B$17521,$B71,Profile!$C$2:$C$17521,AH$8))*$C$6</f>
        <v>0</v>
      </c>
      <c r="AI71" s="162">
        <f>(SUMIFS(Profile!$F$2:$F$17521,Profile!$B$2:$B$17521,$B71,Profile!$C$2:$C$17521,AI$8))*$C$6</f>
        <v>0</v>
      </c>
      <c r="AJ71" s="162">
        <f>(SUMIFS(Profile!$F$2:$F$17521,Profile!$B$2:$B$17521,$B71,Profile!$C$2:$C$17521,AJ$8))*$C$6</f>
        <v>0</v>
      </c>
      <c r="AK71" s="162">
        <f>(SUMIFS(Profile!$F$2:$F$17521,Profile!$B$2:$B$17521,$B71,Profile!$C$2:$C$17521,AK$8))*$C$6</f>
        <v>0</v>
      </c>
      <c r="AL71" s="162">
        <f>(SUMIFS(Profile!$F$2:$F$17521,Profile!$B$2:$B$17521,$B71,Profile!$C$2:$C$17521,AL$8))*$C$6</f>
        <v>0</v>
      </c>
      <c r="AM71" s="162">
        <f>(SUMIFS(Profile!$F$2:$F$17521,Profile!$B$2:$B$17521,$B71,Profile!$C$2:$C$17521,AM$8))*$C$6</f>
        <v>0</v>
      </c>
      <c r="AN71" s="162">
        <f>(SUMIFS(Profile!$F$2:$F$17521,Profile!$B$2:$B$17521,$B71,Profile!$C$2:$C$17521,AN$8))*$C$6</f>
        <v>0</v>
      </c>
      <c r="AO71" s="162">
        <f>(SUMIFS(Profile!$F$2:$F$17521,Profile!$B$2:$B$17521,$B71,Profile!$C$2:$C$17521,AO$8))*$C$6</f>
        <v>0</v>
      </c>
      <c r="AP71" s="162">
        <f>(SUMIFS(Profile!$F$2:$F$17521,Profile!$B$2:$B$17521,$B71,Profile!$C$2:$C$17521,AP$8))*$C$6</f>
        <v>0</v>
      </c>
      <c r="AQ71" s="162">
        <f>(SUMIFS(Profile!$F$2:$F$17521,Profile!$B$2:$B$17521,$B71,Profile!$C$2:$C$17521,AQ$8))*$C$6</f>
        <v>0</v>
      </c>
      <c r="AR71" s="162">
        <f>(SUMIFS(Profile!$F$2:$F$17521,Profile!$B$2:$B$17521,$B71,Profile!$C$2:$C$17521,AR$8))*$C$6</f>
        <v>0</v>
      </c>
      <c r="AS71" s="162">
        <f>(SUMIFS(Profile!$F$2:$F$17521,Profile!$B$2:$B$17521,$B71,Profile!$C$2:$C$17521,AS$8))*$C$6</f>
        <v>0</v>
      </c>
      <c r="AT71" s="162">
        <f>(SUMIFS(Profile!$F$2:$F$17521,Profile!$B$2:$B$17521,$B71,Profile!$C$2:$C$17521,AT$8))*$C$6</f>
        <v>0</v>
      </c>
      <c r="AU71" s="162">
        <f>(SUMIFS(Profile!$F$2:$F$17521,Profile!$B$2:$B$17521,$B71,Profile!$C$2:$C$17521,AU$8))*$C$6</f>
        <v>0</v>
      </c>
      <c r="AV71" s="162">
        <f>(SUMIFS(Profile!$F$2:$F$17521,Profile!$B$2:$B$17521,$B71,Profile!$C$2:$C$17521,AV$8))*$C$6</f>
        <v>0</v>
      </c>
      <c r="AW71" s="162">
        <f>(SUMIFS(Profile!$F$2:$F$17521,Profile!$B$2:$B$17521,$B71,Profile!$C$2:$C$17521,AW$8))*$C$6</f>
        <v>0</v>
      </c>
      <c r="AX71" s="162">
        <f>(SUMIFS(Profile!$F$2:$F$17521,Profile!$B$2:$B$17521,$B71,Profile!$C$2:$C$17521,AX$8))*$C$6</f>
        <v>0</v>
      </c>
      <c r="AY71" s="162">
        <f>(SUMIFS(Profile!$F$2:$F$17521,Profile!$B$2:$B$17521,$B71,Profile!$C$2:$C$17521,AY$8))*$C$6</f>
        <v>0</v>
      </c>
      <c r="AZ71" s="162">
        <f>(SUMIFS(Profile!$F$2:$F$17521,Profile!$B$2:$B$17521,$B71,Profile!$C$2:$C$17521,AZ$8))*$C$6</f>
        <v>0</v>
      </c>
      <c r="BA71" s="162">
        <f t="shared" si="10"/>
        <v>0</v>
      </c>
      <c r="BB71" s="162">
        <f>(SUMIFS(Profile!$E$2:$E$17521,Profile!$B$2:$B$17521,$B71,Profile!$C$2:$C$17521,BB$8))*$C$9</f>
        <v>0</v>
      </c>
      <c r="BC71" s="162">
        <f>(SUMIFS(Profile!$E$2:$E$17521,Profile!$B$2:$B$17521,$B71,Profile!$C$2:$C$17521,BC$8))*$C$9</f>
        <v>0</v>
      </c>
      <c r="BD71" s="162">
        <f>(SUMIFS(Profile!$E$2:$E$17521,Profile!$B$2:$B$17521,$B71,Profile!$C$2:$C$17521,BD$8))*$C$9</f>
        <v>0</v>
      </c>
      <c r="BE71" s="162">
        <f>(SUMIFS(Profile!$E$2:$E$17521,Profile!$B$2:$B$17521,$B71,Profile!$C$2:$C$17521,BE$8))*$C$9</f>
        <v>0</v>
      </c>
      <c r="BF71" s="162">
        <f>(SUMIFS(Profile!$E$2:$E$17521,Profile!$B$2:$B$17521,$B71,Profile!$C$2:$C$17521,BF$8))*$C$9</f>
        <v>0</v>
      </c>
      <c r="BG71" s="162">
        <f>(SUMIFS(Profile!$E$2:$E$17521,Profile!$B$2:$B$17521,$B71,Profile!$C$2:$C$17521,BG$8))*$C$9</f>
        <v>0</v>
      </c>
      <c r="BH71" s="162">
        <f>(SUMIFS(Profile!$E$2:$E$17521,Profile!$B$2:$B$17521,$B71,Profile!$C$2:$C$17521,BH$8))*$C$9</f>
        <v>0</v>
      </c>
      <c r="BI71" s="162">
        <f>(SUMIFS(Profile!$E$2:$E$17521,Profile!$B$2:$B$17521,$B71,Profile!$C$2:$C$17521,BI$8))*$C$9</f>
        <v>0</v>
      </c>
      <c r="BJ71" s="162">
        <f>(SUMIFS(Profile!$E$2:$E$17521,Profile!$B$2:$B$17521,$B71,Profile!$C$2:$C$17521,BJ$8))*$C$9</f>
        <v>0</v>
      </c>
      <c r="BK71" s="162">
        <f>(SUMIFS(Profile!$E$2:$E$17521,Profile!$B$2:$B$17521,$B71,Profile!$C$2:$C$17521,BK$8))*$C$9</f>
        <v>0</v>
      </c>
      <c r="BL71" s="162">
        <f>(SUMIFS(Profile!$E$2:$E$17521,Profile!$B$2:$B$17521,$B71,Profile!$C$2:$C$17521,BL$8))*$C$9</f>
        <v>0</v>
      </c>
      <c r="BM71" s="162">
        <f>(SUMIFS(Profile!$E$2:$E$17521,Profile!$B$2:$B$17521,$B71,Profile!$C$2:$C$17521,BM$8))*$C$9</f>
        <v>0</v>
      </c>
      <c r="BN71" s="162">
        <f>(SUMIFS(Profile!$E$2:$E$17521,Profile!$B$2:$B$17521,$B71,Profile!$C$2:$C$17521,BN$8))*$C$9</f>
        <v>0</v>
      </c>
      <c r="BO71" s="162">
        <f>(SUMIFS(Profile!$E$2:$E$17521,Profile!$B$2:$B$17521,$B71,Profile!$C$2:$C$17521,BO$8))*$C$9</f>
        <v>0</v>
      </c>
      <c r="BP71" s="162">
        <f>(SUMIFS(Profile!$E$2:$E$17521,Profile!$B$2:$B$17521,$B71,Profile!$C$2:$C$17521,BP$8))*$C$9</f>
        <v>0</v>
      </c>
      <c r="BQ71" s="162">
        <f>(SUMIFS(Profile!$E$2:$E$17521,Profile!$B$2:$B$17521,$B71,Profile!$C$2:$C$17521,BQ$8))*$C$9</f>
        <v>0</v>
      </c>
      <c r="BR71" s="162">
        <f>(SUMIFS(Profile!$E$2:$E$17521,Profile!$B$2:$B$17521,$B71,Profile!$C$2:$C$17521,BR$8))*$C$9</f>
        <v>0</v>
      </c>
      <c r="BS71" s="162">
        <f>(SUMIFS(Profile!$E$2:$E$17521,Profile!$B$2:$B$17521,$B71,Profile!$C$2:$C$17521,BS$8))*$C$9</f>
        <v>0</v>
      </c>
      <c r="BT71" s="162">
        <f>(SUMIFS(Profile!$E$2:$E$17521,Profile!$B$2:$B$17521,$B71,Profile!$C$2:$C$17521,BT$8))*$C$9</f>
        <v>0</v>
      </c>
      <c r="BU71" s="162">
        <f>(SUMIFS(Profile!$E$2:$E$17521,Profile!$B$2:$B$17521,$B71,Profile!$C$2:$C$17521,BU$8))*$C$9</f>
        <v>0</v>
      </c>
      <c r="BV71" s="162">
        <f>(SUMIFS(Profile!$E$2:$E$17521,Profile!$B$2:$B$17521,$B71,Profile!$C$2:$C$17521,BV$8))*$C$9</f>
        <v>0</v>
      </c>
      <c r="BW71" s="162">
        <f>(SUMIFS(Profile!$E$2:$E$17521,Profile!$B$2:$B$17521,$B71,Profile!$C$2:$C$17521,BW$8))*$C$9</f>
        <v>0</v>
      </c>
      <c r="BX71" s="162">
        <f>(SUMIFS(Profile!$E$2:$E$17521,Profile!$B$2:$B$17521,$B71,Profile!$C$2:$C$17521,BX$8))*$C$9</f>
        <v>0</v>
      </c>
      <c r="BY71" s="162">
        <f>(SUMIFS(Profile!$E$2:$E$17521,Profile!$B$2:$B$17521,$B71,Profile!$C$2:$C$17521,BY$8))*$C$9</f>
        <v>0</v>
      </c>
      <c r="BZ71" s="162">
        <f>(SUMIFS(Profile!$E$2:$E$17521,Profile!$B$2:$B$17521,$B71,Profile!$C$2:$C$17521,BZ$8))*$C$9</f>
        <v>0</v>
      </c>
      <c r="CA71" s="162">
        <f>(SUMIFS(Profile!$E$2:$E$17521,Profile!$B$2:$B$17521,$B71,Profile!$C$2:$C$17521,CA$8))*$C$9</f>
        <v>0</v>
      </c>
      <c r="CB71" s="162">
        <f>(SUMIFS(Profile!$E$2:$E$17521,Profile!$B$2:$B$17521,$B71,Profile!$C$2:$C$17521,CB$8))*$C$9</f>
        <v>0</v>
      </c>
      <c r="CC71" s="162">
        <f>(SUMIFS(Profile!$E$2:$E$17521,Profile!$B$2:$B$17521,$B71,Profile!$C$2:$C$17521,CC$8))*$C$9</f>
        <v>0</v>
      </c>
      <c r="CD71" s="162">
        <f>(SUMIFS(Profile!$E$2:$E$17521,Profile!$B$2:$B$17521,$B71,Profile!$C$2:$C$17521,CD$8))*$C$9</f>
        <v>0</v>
      </c>
      <c r="CE71" s="162">
        <f>(SUMIFS(Profile!$E$2:$E$17521,Profile!$B$2:$B$17521,$B71,Profile!$C$2:$C$17521,CE$8))*$C$9</f>
        <v>0</v>
      </c>
      <c r="CF71" s="162">
        <f>(SUMIFS(Profile!$E$2:$E$17521,Profile!$B$2:$B$17521,$B71,Profile!$C$2:$C$17521,CF$8))*$C$9</f>
        <v>0</v>
      </c>
      <c r="CG71" s="162">
        <f>(SUMIFS(Profile!$E$2:$E$17521,Profile!$B$2:$B$17521,$B71,Profile!$C$2:$C$17521,CG$8))*$C$9</f>
        <v>0</v>
      </c>
      <c r="CH71" s="162">
        <f>(SUMIFS(Profile!$E$2:$E$17521,Profile!$B$2:$B$17521,$B71,Profile!$C$2:$C$17521,CH$8))*$C$9</f>
        <v>0</v>
      </c>
      <c r="CI71" s="162">
        <f>(SUMIFS(Profile!$E$2:$E$17521,Profile!$B$2:$B$17521,$B71,Profile!$C$2:$C$17521,CI$8))*$C$9</f>
        <v>0</v>
      </c>
      <c r="CJ71" s="162">
        <f>(SUMIFS(Profile!$E$2:$E$17521,Profile!$B$2:$B$17521,$B71,Profile!$C$2:$C$17521,CJ$8))*$C$9</f>
        <v>0</v>
      </c>
      <c r="CK71" s="162">
        <f>(SUMIFS(Profile!$E$2:$E$17521,Profile!$B$2:$B$17521,$B71,Profile!$C$2:$C$17521,CK$8))*$C$9</f>
        <v>0</v>
      </c>
      <c r="CL71" s="162">
        <f>(SUMIFS(Profile!$E$2:$E$17521,Profile!$B$2:$B$17521,$B71,Profile!$C$2:$C$17521,CL$8))*$C$9</f>
        <v>0</v>
      </c>
      <c r="CM71" s="162">
        <f>(SUMIFS(Profile!$E$2:$E$17521,Profile!$B$2:$B$17521,$B71,Profile!$C$2:$C$17521,CM$8))*$C$9</f>
        <v>0</v>
      </c>
      <c r="CN71" s="162">
        <f>(SUMIFS(Profile!$E$2:$E$17521,Profile!$B$2:$B$17521,$B71,Profile!$C$2:$C$17521,CN$8))*$C$9</f>
        <v>0</v>
      </c>
      <c r="CO71" s="162">
        <f>(SUMIFS(Profile!$E$2:$E$17521,Profile!$B$2:$B$17521,$B71,Profile!$C$2:$C$17521,CO$8))*$C$9</f>
        <v>0</v>
      </c>
      <c r="CP71" s="162">
        <f>(SUMIFS(Profile!$E$2:$E$17521,Profile!$B$2:$B$17521,$B71,Profile!$C$2:$C$17521,CP$8))*$C$9</f>
        <v>0</v>
      </c>
      <c r="CQ71" s="162">
        <f>(SUMIFS(Profile!$E$2:$E$17521,Profile!$B$2:$B$17521,$B71,Profile!$C$2:$C$17521,CQ$8))*$C$9</f>
        <v>0</v>
      </c>
      <c r="CR71" s="162">
        <f>(SUMIFS(Profile!$E$2:$E$17521,Profile!$B$2:$B$17521,$B71,Profile!$C$2:$C$17521,CR$8))*$C$9</f>
        <v>0</v>
      </c>
      <c r="CS71" s="162">
        <f>(SUMIFS(Profile!$E$2:$E$17521,Profile!$B$2:$B$17521,$B71,Profile!$C$2:$C$17521,CS$8))*$C$9</f>
        <v>0</v>
      </c>
      <c r="CT71" s="162">
        <f>(SUMIFS(Profile!$E$2:$E$17521,Profile!$B$2:$B$17521,$B71,Profile!$C$2:$C$17521,CT$8))*$C$9</f>
        <v>0</v>
      </c>
      <c r="CU71" s="162">
        <f>(SUMIFS(Profile!$E$2:$E$17521,Profile!$B$2:$B$17521,$B71,Profile!$C$2:$C$17521,CU$8))*$C$9</f>
        <v>0</v>
      </c>
      <c r="CV71" s="162">
        <f>(SUMIFS(Profile!$E$2:$E$17521,Profile!$B$2:$B$17521,$B71,Profile!$C$2:$C$17521,CV$8))*$C$9</f>
        <v>0</v>
      </c>
      <c r="CW71" s="162">
        <f>(SUMIFS(Profile!$E$2:$E$17521,Profile!$B$2:$B$17521,$B71,Profile!$C$2:$C$17521,CW$8))*$C$9</f>
        <v>0</v>
      </c>
      <c r="CX71" s="162">
        <f t="shared" si="11"/>
        <v>0</v>
      </c>
      <c r="CY71" s="162">
        <f t="shared" ref="CY71:ET71" si="316">MAX(BB71-E71,0)</f>
        <v>0</v>
      </c>
      <c r="CZ71" s="162">
        <f t="shared" si="316"/>
        <v>0</v>
      </c>
      <c r="DA71" s="162">
        <f t="shared" si="316"/>
        <v>0</v>
      </c>
      <c r="DB71" s="162">
        <f t="shared" si="316"/>
        <v>0</v>
      </c>
      <c r="DC71" s="162">
        <f t="shared" si="316"/>
        <v>0</v>
      </c>
      <c r="DD71" s="162">
        <f t="shared" si="316"/>
        <v>0</v>
      </c>
      <c r="DE71" s="162">
        <f t="shared" si="316"/>
        <v>0</v>
      </c>
      <c r="DF71" s="162">
        <f t="shared" si="316"/>
        <v>0</v>
      </c>
      <c r="DG71" s="162">
        <f t="shared" si="316"/>
        <v>0</v>
      </c>
      <c r="DH71" s="162">
        <f t="shared" si="316"/>
        <v>0</v>
      </c>
      <c r="DI71" s="162">
        <f t="shared" si="316"/>
        <v>0</v>
      </c>
      <c r="DJ71" s="162">
        <f t="shared" si="316"/>
        <v>0</v>
      </c>
      <c r="DK71" s="162">
        <f t="shared" si="316"/>
        <v>0</v>
      </c>
      <c r="DL71" s="162">
        <f t="shared" si="316"/>
        <v>0</v>
      </c>
      <c r="DM71" s="162">
        <f t="shared" si="316"/>
        <v>0</v>
      </c>
      <c r="DN71" s="162">
        <f t="shared" si="316"/>
        <v>0</v>
      </c>
      <c r="DO71" s="162">
        <f t="shared" si="316"/>
        <v>0</v>
      </c>
      <c r="DP71" s="162">
        <f t="shared" si="316"/>
        <v>0</v>
      </c>
      <c r="DQ71" s="162">
        <f t="shared" si="316"/>
        <v>0</v>
      </c>
      <c r="DR71" s="162">
        <f t="shared" si="316"/>
        <v>0</v>
      </c>
      <c r="DS71" s="162">
        <f t="shared" si="316"/>
        <v>0</v>
      </c>
      <c r="DT71" s="162">
        <f t="shared" si="316"/>
        <v>0</v>
      </c>
      <c r="DU71" s="162">
        <f t="shared" si="316"/>
        <v>0</v>
      </c>
      <c r="DV71" s="162">
        <f t="shared" si="316"/>
        <v>0</v>
      </c>
      <c r="DW71" s="162">
        <f t="shared" si="316"/>
        <v>0</v>
      </c>
      <c r="DX71" s="162">
        <f t="shared" si="316"/>
        <v>0</v>
      </c>
      <c r="DY71" s="162">
        <f t="shared" si="316"/>
        <v>0</v>
      </c>
      <c r="DZ71" s="162">
        <f t="shared" si="316"/>
        <v>0</v>
      </c>
      <c r="EA71" s="162">
        <f t="shared" si="316"/>
        <v>0</v>
      </c>
      <c r="EB71" s="162">
        <f t="shared" si="316"/>
        <v>0</v>
      </c>
      <c r="EC71" s="162">
        <f t="shared" si="316"/>
        <v>0</v>
      </c>
      <c r="ED71" s="162">
        <f t="shared" si="316"/>
        <v>0</v>
      </c>
      <c r="EE71" s="162">
        <f t="shared" si="316"/>
        <v>0</v>
      </c>
      <c r="EF71" s="162">
        <f t="shared" si="316"/>
        <v>0</v>
      </c>
      <c r="EG71" s="162">
        <f t="shared" si="316"/>
        <v>0</v>
      </c>
      <c r="EH71" s="162">
        <f t="shared" si="316"/>
        <v>0</v>
      </c>
      <c r="EI71" s="162">
        <f t="shared" si="316"/>
        <v>0</v>
      </c>
      <c r="EJ71" s="162">
        <f t="shared" si="316"/>
        <v>0</v>
      </c>
      <c r="EK71" s="162">
        <f t="shared" si="316"/>
        <v>0</v>
      </c>
      <c r="EL71" s="162">
        <f t="shared" si="316"/>
        <v>0</v>
      </c>
      <c r="EM71" s="162">
        <f t="shared" si="316"/>
        <v>0</v>
      </c>
      <c r="EN71" s="162">
        <f t="shared" si="316"/>
        <v>0</v>
      </c>
      <c r="EO71" s="162">
        <f t="shared" si="316"/>
        <v>0</v>
      </c>
      <c r="EP71" s="162">
        <f t="shared" si="316"/>
        <v>0</v>
      </c>
      <c r="EQ71" s="162">
        <f t="shared" si="316"/>
        <v>0</v>
      </c>
      <c r="ER71" s="162">
        <f t="shared" si="316"/>
        <v>0</v>
      </c>
      <c r="ES71" s="162">
        <f t="shared" si="316"/>
        <v>0</v>
      </c>
      <c r="ET71" s="162">
        <f t="shared" si="316"/>
        <v>0</v>
      </c>
      <c r="EU71" s="162">
        <f t="shared" si="13"/>
        <v>0</v>
      </c>
      <c r="EV71" s="162">
        <f t="shared" ref="EV71:GQ71" si="317">BB71-CY71</f>
        <v>0</v>
      </c>
      <c r="EW71" s="162">
        <f t="shared" si="317"/>
        <v>0</v>
      </c>
      <c r="EX71" s="162">
        <f t="shared" si="317"/>
        <v>0</v>
      </c>
      <c r="EY71" s="162">
        <f t="shared" si="317"/>
        <v>0</v>
      </c>
      <c r="EZ71" s="162">
        <f t="shared" si="317"/>
        <v>0</v>
      </c>
      <c r="FA71" s="162">
        <f t="shared" si="317"/>
        <v>0</v>
      </c>
      <c r="FB71" s="162">
        <f t="shared" si="317"/>
        <v>0</v>
      </c>
      <c r="FC71" s="162">
        <f t="shared" si="317"/>
        <v>0</v>
      </c>
      <c r="FD71" s="162">
        <f t="shared" si="317"/>
        <v>0</v>
      </c>
      <c r="FE71" s="162">
        <f t="shared" si="317"/>
        <v>0</v>
      </c>
      <c r="FF71" s="162">
        <f t="shared" si="317"/>
        <v>0</v>
      </c>
      <c r="FG71" s="162">
        <f t="shared" si="317"/>
        <v>0</v>
      </c>
      <c r="FH71" s="162">
        <f t="shared" si="317"/>
        <v>0</v>
      </c>
      <c r="FI71" s="162">
        <f t="shared" si="317"/>
        <v>0</v>
      </c>
      <c r="FJ71" s="162">
        <f t="shared" si="317"/>
        <v>0</v>
      </c>
      <c r="FK71" s="162">
        <f t="shared" si="317"/>
        <v>0</v>
      </c>
      <c r="FL71" s="162">
        <f t="shared" si="317"/>
        <v>0</v>
      </c>
      <c r="FM71" s="162">
        <f t="shared" si="317"/>
        <v>0</v>
      </c>
      <c r="FN71" s="162">
        <f t="shared" si="317"/>
        <v>0</v>
      </c>
      <c r="FO71" s="162">
        <f t="shared" si="317"/>
        <v>0</v>
      </c>
      <c r="FP71" s="162">
        <f t="shared" si="317"/>
        <v>0</v>
      </c>
      <c r="FQ71" s="162">
        <f t="shared" si="317"/>
        <v>0</v>
      </c>
      <c r="FR71" s="162">
        <f t="shared" si="317"/>
        <v>0</v>
      </c>
      <c r="FS71" s="162">
        <f t="shared" si="317"/>
        <v>0</v>
      </c>
      <c r="FT71" s="162">
        <f t="shared" si="317"/>
        <v>0</v>
      </c>
      <c r="FU71" s="162">
        <f t="shared" si="317"/>
        <v>0</v>
      </c>
      <c r="FV71" s="162">
        <f t="shared" si="317"/>
        <v>0</v>
      </c>
      <c r="FW71" s="162">
        <f t="shared" si="317"/>
        <v>0</v>
      </c>
      <c r="FX71" s="162">
        <f t="shared" si="317"/>
        <v>0</v>
      </c>
      <c r="FY71" s="162">
        <f t="shared" si="317"/>
        <v>0</v>
      </c>
      <c r="FZ71" s="162">
        <f t="shared" si="317"/>
        <v>0</v>
      </c>
      <c r="GA71" s="162">
        <f t="shared" si="317"/>
        <v>0</v>
      </c>
      <c r="GB71" s="162">
        <f t="shared" si="317"/>
        <v>0</v>
      </c>
      <c r="GC71" s="162">
        <f t="shared" si="317"/>
        <v>0</v>
      </c>
      <c r="GD71" s="162">
        <f t="shared" si="317"/>
        <v>0</v>
      </c>
      <c r="GE71" s="162">
        <f t="shared" si="317"/>
        <v>0</v>
      </c>
      <c r="GF71" s="162">
        <f t="shared" si="317"/>
        <v>0</v>
      </c>
      <c r="GG71" s="162">
        <f t="shared" si="317"/>
        <v>0</v>
      </c>
      <c r="GH71" s="162">
        <f t="shared" si="317"/>
        <v>0</v>
      </c>
      <c r="GI71" s="162">
        <f t="shared" si="317"/>
        <v>0</v>
      </c>
      <c r="GJ71" s="162">
        <f t="shared" si="317"/>
        <v>0</v>
      </c>
      <c r="GK71" s="162">
        <f t="shared" si="317"/>
        <v>0</v>
      </c>
      <c r="GL71" s="162">
        <f t="shared" si="317"/>
        <v>0</v>
      </c>
      <c r="GM71" s="162">
        <f t="shared" si="317"/>
        <v>0</v>
      </c>
      <c r="GN71" s="162">
        <f t="shared" si="317"/>
        <v>0</v>
      </c>
      <c r="GO71" s="162">
        <f t="shared" si="317"/>
        <v>0</v>
      </c>
      <c r="GP71" s="162">
        <f t="shared" si="317"/>
        <v>0</v>
      </c>
      <c r="GQ71" s="162">
        <f t="shared" si="317"/>
        <v>0</v>
      </c>
      <c r="GR71" s="162">
        <f t="shared" si="15"/>
        <v>0</v>
      </c>
      <c r="GS71" s="162">
        <f t="shared" ref="GS71:IN71" si="318">E71-EV71</f>
        <v>0</v>
      </c>
      <c r="GT71" s="162">
        <f t="shared" si="318"/>
        <v>0</v>
      </c>
      <c r="GU71" s="162">
        <f t="shared" si="318"/>
        <v>0</v>
      </c>
      <c r="GV71" s="162">
        <f t="shared" si="318"/>
        <v>0</v>
      </c>
      <c r="GW71" s="162">
        <f t="shared" si="318"/>
        <v>0</v>
      </c>
      <c r="GX71" s="162">
        <f t="shared" si="318"/>
        <v>0</v>
      </c>
      <c r="GY71" s="162">
        <f t="shared" si="318"/>
        <v>0</v>
      </c>
      <c r="GZ71" s="162">
        <f t="shared" si="318"/>
        <v>0</v>
      </c>
      <c r="HA71" s="162">
        <f t="shared" si="318"/>
        <v>0</v>
      </c>
      <c r="HB71" s="162">
        <f t="shared" si="318"/>
        <v>0</v>
      </c>
      <c r="HC71" s="162">
        <f t="shared" si="318"/>
        <v>0</v>
      </c>
      <c r="HD71" s="162">
        <f t="shared" si="318"/>
        <v>0</v>
      </c>
      <c r="HE71" s="162">
        <f t="shared" si="318"/>
        <v>0</v>
      </c>
      <c r="HF71" s="162">
        <f t="shared" si="318"/>
        <v>0</v>
      </c>
      <c r="HG71" s="162">
        <f t="shared" si="318"/>
        <v>0</v>
      </c>
      <c r="HH71" s="162">
        <f t="shared" si="318"/>
        <v>0</v>
      </c>
      <c r="HI71" s="162">
        <f t="shared" si="318"/>
        <v>0</v>
      </c>
      <c r="HJ71" s="162">
        <f t="shared" si="318"/>
        <v>0</v>
      </c>
      <c r="HK71" s="162">
        <f t="shared" si="318"/>
        <v>0</v>
      </c>
      <c r="HL71" s="162">
        <f t="shared" si="318"/>
        <v>0</v>
      </c>
      <c r="HM71" s="162">
        <f t="shared" si="318"/>
        <v>0</v>
      </c>
      <c r="HN71" s="162">
        <f t="shared" si="318"/>
        <v>0</v>
      </c>
      <c r="HO71" s="162">
        <f t="shared" si="318"/>
        <v>0</v>
      </c>
      <c r="HP71" s="162">
        <f t="shared" si="318"/>
        <v>0</v>
      </c>
      <c r="HQ71" s="162">
        <f t="shared" si="318"/>
        <v>0</v>
      </c>
      <c r="HR71" s="162">
        <f t="shared" si="318"/>
        <v>0</v>
      </c>
      <c r="HS71" s="162">
        <f t="shared" si="318"/>
        <v>0</v>
      </c>
      <c r="HT71" s="162">
        <f t="shared" si="318"/>
        <v>0</v>
      </c>
      <c r="HU71" s="162">
        <f t="shared" si="318"/>
        <v>0</v>
      </c>
      <c r="HV71" s="162">
        <f t="shared" si="318"/>
        <v>0</v>
      </c>
      <c r="HW71" s="162">
        <f t="shared" si="318"/>
        <v>0</v>
      </c>
      <c r="HX71" s="162">
        <f t="shared" si="318"/>
        <v>0</v>
      </c>
      <c r="HY71" s="162">
        <f t="shared" si="318"/>
        <v>0</v>
      </c>
      <c r="HZ71" s="162">
        <f t="shared" si="318"/>
        <v>0</v>
      </c>
      <c r="IA71" s="162">
        <f t="shared" si="318"/>
        <v>0</v>
      </c>
      <c r="IB71" s="162">
        <f t="shared" si="318"/>
        <v>0</v>
      </c>
      <c r="IC71" s="162">
        <f t="shared" si="318"/>
        <v>0</v>
      </c>
      <c r="ID71" s="162">
        <f t="shared" si="318"/>
        <v>0</v>
      </c>
      <c r="IE71" s="162">
        <f t="shared" si="318"/>
        <v>0</v>
      </c>
      <c r="IF71" s="162">
        <f t="shared" si="318"/>
        <v>0</v>
      </c>
      <c r="IG71" s="162">
        <f t="shared" si="318"/>
        <v>0</v>
      </c>
      <c r="IH71" s="162">
        <f t="shared" si="318"/>
        <v>0</v>
      </c>
      <c r="II71" s="162">
        <f t="shared" si="318"/>
        <v>0</v>
      </c>
      <c r="IJ71" s="162">
        <f t="shared" si="318"/>
        <v>0</v>
      </c>
      <c r="IK71" s="162">
        <f t="shared" si="318"/>
        <v>0</v>
      </c>
      <c r="IL71" s="162">
        <f t="shared" si="318"/>
        <v>0</v>
      </c>
      <c r="IM71" s="162">
        <f t="shared" si="318"/>
        <v>0</v>
      </c>
      <c r="IN71" s="162">
        <f t="shared" si="318"/>
        <v>0</v>
      </c>
      <c r="IO71" s="162">
        <f t="shared" si="17"/>
        <v>0</v>
      </c>
      <c r="IP71" s="162">
        <f t="shared" si="23"/>
        <v>0</v>
      </c>
      <c r="IQ71" s="162">
        <f t="shared" ref="IQ71:KK71" si="319">MAX((MIN(CZ71+IP71,$IO$7))-GT71,0)</f>
        <v>0</v>
      </c>
      <c r="IR71" s="162">
        <f t="shared" si="319"/>
        <v>0</v>
      </c>
      <c r="IS71" s="162">
        <f t="shared" si="319"/>
        <v>0</v>
      </c>
      <c r="IT71" s="162">
        <f t="shared" si="319"/>
        <v>0</v>
      </c>
      <c r="IU71" s="162">
        <f t="shared" si="319"/>
        <v>0</v>
      </c>
      <c r="IV71" s="162">
        <f t="shared" si="319"/>
        <v>0</v>
      </c>
      <c r="IW71" s="162">
        <f t="shared" si="319"/>
        <v>0</v>
      </c>
      <c r="IX71" s="162">
        <f t="shared" si="319"/>
        <v>0</v>
      </c>
      <c r="IY71" s="162">
        <f t="shared" si="319"/>
        <v>0</v>
      </c>
      <c r="IZ71" s="162">
        <f t="shared" si="319"/>
        <v>0</v>
      </c>
      <c r="JA71" s="162">
        <f t="shared" si="319"/>
        <v>0</v>
      </c>
      <c r="JB71" s="162">
        <f t="shared" si="319"/>
        <v>0</v>
      </c>
      <c r="JC71" s="162">
        <f t="shared" si="319"/>
        <v>0</v>
      </c>
      <c r="JD71" s="162">
        <f t="shared" si="319"/>
        <v>0</v>
      </c>
      <c r="JE71" s="162">
        <f t="shared" si="319"/>
        <v>0</v>
      </c>
      <c r="JF71" s="162">
        <f t="shared" si="319"/>
        <v>0</v>
      </c>
      <c r="JG71" s="162">
        <f t="shared" si="319"/>
        <v>0</v>
      </c>
      <c r="JH71" s="162">
        <f t="shared" si="319"/>
        <v>0</v>
      </c>
      <c r="JI71" s="162">
        <f t="shared" si="319"/>
        <v>0</v>
      </c>
      <c r="JJ71" s="162">
        <f t="shared" si="319"/>
        <v>0</v>
      </c>
      <c r="JK71" s="162">
        <f t="shared" si="319"/>
        <v>0</v>
      </c>
      <c r="JL71" s="162">
        <f t="shared" si="319"/>
        <v>0</v>
      </c>
      <c r="JM71" s="162">
        <f t="shared" si="319"/>
        <v>0</v>
      </c>
      <c r="JN71" s="162">
        <f t="shared" si="319"/>
        <v>0</v>
      </c>
      <c r="JO71" s="162">
        <f t="shared" si="319"/>
        <v>0</v>
      </c>
      <c r="JP71" s="162">
        <f t="shared" si="319"/>
        <v>0</v>
      </c>
      <c r="JQ71" s="162">
        <f t="shared" si="319"/>
        <v>0</v>
      </c>
      <c r="JR71" s="162">
        <f t="shared" si="319"/>
        <v>0</v>
      </c>
      <c r="JS71" s="162">
        <f t="shared" si="319"/>
        <v>0</v>
      </c>
      <c r="JT71" s="162">
        <f t="shared" si="319"/>
        <v>0</v>
      </c>
      <c r="JU71" s="162">
        <f t="shared" si="319"/>
        <v>0</v>
      </c>
      <c r="JV71" s="162">
        <f t="shared" si="319"/>
        <v>0</v>
      </c>
      <c r="JW71" s="162">
        <f t="shared" si="319"/>
        <v>0</v>
      </c>
      <c r="JX71" s="162">
        <f t="shared" si="319"/>
        <v>0</v>
      </c>
      <c r="JY71" s="162">
        <f t="shared" si="319"/>
        <v>0</v>
      </c>
      <c r="JZ71" s="162">
        <f t="shared" si="319"/>
        <v>0</v>
      </c>
      <c r="KA71" s="162">
        <f t="shared" si="319"/>
        <v>0</v>
      </c>
      <c r="KB71" s="162">
        <f t="shared" si="319"/>
        <v>0</v>
      </c>
      <c r="KC71" s="162">
        <f t="shared" si="319"/>
        <v>0</v>
      </c>
      <c r="KD71" s="162">
        <f t="shared" si="319"/>
        <v>0</v>
      </c>
      <c r="KE71" s="162">
        <f t="shared" si="319"/>
        <v>0</v>
      </c>
      <c r="KF71" s="162">
        <f t="shared" si="319"/>
        <v>0</v>
      </c>
      <c r="KG71" s="162">
        <f t="shared" si="319"/>
        <v>0</v>
      </c>
      <c r="KH71" s="162">
        <f t="shared" si="319"/>
        <v>0</v>
      </c>
      <c r="KI71" s="162">
        <f t="shared" si="319"/>
        <v>0</v>
      </c>
      <c r="KJ71" s="162">
        <f t="shared" si="319"/>
        <v>0</v>
      </c>
      <c r="KK71" s="162">
        <f t="shared" si="319"/>
        <v>0</v>
      </c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</row>
    <row r="72" ht="14.25" customHeight="1" spans="1:326" x14ac:dyDescent="0.25">
      <c r="A72" s="1">
        <v>3</v>
      </c>
      <c r="B72" s="1">
        <f t="shared" ref="B72:C72" si="320">B71+1</f>
        <v>62</v>
      </c>
      <c r="C72" s="232">
        <f t="shared" si="320"/>
        <v>43527</v>
      </c>
      <c r="D72" s="162">
        <f t="shared" si="9"/>
        <v>0</v>
      </c>
      <c r="E72" s="162">
        <f>(SUMIFS(Profile!$F$2:$F$17521,Profile!$B$2:$B$17521,$B72,Profile!$C$2:$C$17521,E$8))*$C$6</f>
        <v>0</v>
      </c>
      <c r="F72" s="162">
        <f>(SUMIFS(Profile!$F$2:$F$17521,Profile!$B$2:$B$17521,$B72,Profile!$C$2:$C$17521,F$8))*$C$6</f>
        <v>0</v>
      </c>
      <c r="G72" s="162">
        <f>(SUMIFS(Profile!$F$2:$F$17521,Profile!$B$2:$B$17521,$B72,Profile!$C$2:$C$17521,G$8))*$C$6</f>
        <v>0</v>
      </c>
      <c r="H72" s="162">
        <f>(SUMIFS(Profile!$F$2:$F$17521,Profile!$B$2:$B$17521,$B72,Profile!$C$2:$C$17521,H$8))*$C$6</f>
        <v>0</v>
      </c>
      <c r="I72" s="162">
        <f>(SUMIFS(Profile!$F$2:$F$17521,Profile!$B$2:$B$17521,$B72,Profile!$C$2:$C$17521,I$8))*$C$6</f>
        <v>0</v>
      </c>
      <c r="J72" s="162">
        <f>(SUMIFS(Profile!$F$2:$F$17521,Profile!$B$2:$B$17521,$B72,Profile!$C$2:$C$17521,J$8))*$C$6</f>
        <v>0</v>
      </c>
      <c r="K72" s="162">
        <f>(SUMIFS(Profile!$F$2:$F$17521,Profile!$B$2:$B$17521,$B72,Profile!$C$2:$C$17521,K$8))*$C$6</f>
        <v>0</v>
      </c>
      <c r="L72" s="162">
        <f>(SUMIFS(Profile!$F$2:$F$17521,Profile!$B$2:$B$17521,$B72,Profile!$C$2:$C$17521,L$8))*$C$6</f>
        <v>0</v>
      </c>
      <c r="M72" s="162">
        <f>(SUMIFS(Profile!$F$2:$F$17521,Profile!$B$2:$B$17521,$B72,Profile!$C$2:$C$17521,M$8))*$C$6</f>
        <v>0</v>
      </c>
      <c r="N72" s="162">
        <f>(SUMIFS(Profile!$F$2:$F$17521,Profile!$B$2:$B$17521,$B72,Profile!$C$2:$C$17521,N$8))*$C$6</f>
        <v>0</v>
      </c>
      <c r="O72" s="162">
        <f>(SUMIFS(Profile!$F$2:$F$17521,Profile!$B$2:$B$17521,$B72,Profile!$C$2:$C$17521,O$8))*$C$6</f>
        <v>0</v>
      </c>
      <c r="P72" s="162">
        <f>(SUMIFS(Profile!$F$2:$F$17521,Profile!$B$2:$B$17521,$B72,Profile!$C$2:$C$17521,P$8))*$C$6</f>
        <v>0</v>
      </c>
      <c r="Q72" s="162">
        <f>(SUMIFS(Profile!$F$2:$F$17521,Profile!$B$2:$B$17521,$B72,Profile!$C$2:$C$17521,Q$8))*$C$6</f>
        <v>0</v>
      </c>
      <c r="R72" s="162">
        <f>(SUMIFS(Profile!$F$2:$F$17521,Profile!$B$2:$B$17521,$B72,Profile!$C$2:$C$17521,R$8))*$C$6</f>
        <v>0</v>
      </c>
      <c r="S72" s="162">
        <f>(SUMIFS(Profile!$F$2:$F$17521,Profile!$B$2:$B$17521,$B72,Profile!$C$2:$C$17521,S$8))*$C$6</f>
        <v>0</v>
      </c>
      <c r="T72" s="162">
        <f>(SUMIFS(Profile!$F$2:$F$17521,Profile!$B$2:$B$17521,$B72,Profile!$C$2:$C$17521,T$8))*$C$6</f>
        <v>0</v>
      </c>
      <c r="U72" s="162">
        <f>(SUMIFS(Profile!$F$2:$F$17521,Profile!$B$2:$B$17521,$B72,Profile!$C$2:$C$17521,U$8))*$C$6</f>
        <v>0</v>
      </c>
      <c r="V72" s="162">
        <f>(SUMIFS(Profile!$F$2:$F$17521,Profile!$B$2:$B$17521,$B72,Profile!$C$2:$C$17521,V$8))*$C$6</f>
        <v>0</v>
      </c>
      <c r="W72" s="162">
        <f>(SUMIFS(Profile!$F$2:$F$17521,Profile!$B$2:$B$17521,$B72,Profile!$C$2:$C$17521,W$8))*$C$6</f>
        <v>0</v>
      </c>
      <c r="X72" s="162">
        <f>(SUMIFS(Profile!$F$2:$F$17521,Profile!$B$2:$B$17521,$B72,Profile!$C$2:$C$17521,X$8))*$C$6</f>
        <v>0</v>
      </c>
      <c r="Y72" s="162">
        <f>(SUMIFS(Profile!$F$2:$F$17521,Profile!$B$2:$B$17521,$B72,Profile!$C$2:$C$17521,Y$8))*$C$6</f>
        <v>0</v>
      </c>
      <c r="Z72" s="162">
        <f>(SUMIFS(Profile!$F$2:$F$17521,Profile!$B$2:$B$17521,$B72,Profile!$C$2:$C$17521,Z$8))*$C$6</f>
        <v>0</v>
      </c>
      <c r="AA72" s="162">
        <f>(SUMIFS(Profile!$F$2:$F$17521,Profile!$B$2:$B$17521,$B72,Profile!$C$2:$C$17521,AA$8))*$C$6</f>
        <v>0</v>
      </c>
      <c r="AB72" s="162">
        <f>(SUMIFS(Profile!$F$2:$F$17521,Profile!$B$2:$B$17521,$B72,Profile!$C$2:$C$17521,AB$8))*$C$6</f>
        <v>0</v>
      </c>
      <c r="AC72" s="162">
        <f>(SUMIFS(Profile!$F$2:$F$17521,Profile!$B$2:$B$17521,$B72,Profile!$C$2:$C$17521,AC$8))*$C$6</f>
        <v>0</v>
      </c>
      <c r="AD72" s="162">
        <f>(SUMIFS(Profile!$F$2:$F$17521,Profile!$B$2:$B$17521,$B72,Profile!$C$2:$C$17521,AD$8))*$C$6</f>
        <v>0</v>
      </c>
      <c r="AE72" s="162">
        <f>(SUMIFS(Profile!$F$2:$F$17521,Profile!$B$2:$B$17521,$B72,Profile!$C$2:$C$17521,AE$8))*$C$6</f>
        <v>0</v>
      </c>
      <c r="AF72" s="162">
        <f>(SUMIFS(Profile!$F$2:$F$17521,Profile!$B$2:$B$17521,$B72,Profile!$C$2:$C$17521,AF$8))*$C$6</f>
        <v>0</v>
      </c>
      <c r="AG72" s="162">
        <f>(SUMIFS(Profile!$F$2:$F$17521,Profile!$B$2:$B$17521,$B72,Profile!$C$2:$C$17521,AG$8))*$C$6</f>
        <v>0</v>
      </c>
      <c r="AH72" s="162">
        <f>(SUMIFS(Profile!$F$2:$F$17521,Profile!$B$2:$B$17521,$B72,Profile!$C$2:$C$17521,AH$8))*$C$6</f>
        <v>0</v>
      </c>
      <c r="AI72" s="162">
        <f>(SUMIFS(Profile!$F$2:$F$17521,Profile!$B$2:$B$17521,$B72,Profile!$C$2:$C$17521,AI$8))*$C$6</f>
        <v>0</v>
      </c>
      <c r="AJ72" s="162">
        <f>(SUMIFS(Profile!$F$2:$F$17521,Profile!$B$2:$B$17521,$B72,Profile!$C$2:$C$17521,AJ$8))*$C$6</f>
        <v>0</v>
      </c>
      <c r="AK72" s="162">
        <f>(SUMIFS(Profile!$F$2:$F$17521,Profile!$B$2:$B$17521,$B72,Profile!$C$2:$C$17521,AK$8))*$C$6</f>
        <v>0</v>
      </c>
      <c r="AL72" s="162">
        <f>(SUMIFS(Profile!$F$2:$F$17521,Profile!$B$2:$B$17521,$B72,Profile!$C$2:$C$17521,AL$8))*$C$6</f>
        <v>0</v>
      </c>
      <c r="AM72" s="162">
        <f>(SUMIFS(Profile!$F$2:$F$17521,Profile!$B$2:$B$17521,$B72,Profile!$C$2:$C$17521,AM$8))*$C$6</f>
        <v>0</v>
      </c>
      <c r="AN72" s="162">
        <f>(SUMIFS(Profile!$F$2:$F$17521,Profile!$B$2:$B$17521,$B72,Profile!$C$2:$C$17521,AN$8))*$C$6</f>
        <v>0</v>
      </c>
      <c r="AO72" s="162">
        <f>(SUMIFS(Profile!$F$2:$F$17521,Profile!$B$2:$B$17521,$B72,Profile!$C$2:$C$17521,AO$8))*$C$6</f>
        <v>0</v>
      </c>
      <c r="AP72" s="162">
        <f>(SUMIFS(Profile!$F$2:$F$17521,Profile!$B$2:$B$17521,$B72,Profile!$C$2:$C$17521,AP$8))*$C$6</f>
        <v>0</v>
      </c>
      <c r="AQ72" s="162">
        <f>(SUMIFS(Profile!$F$2:$F$17521,Profile!$B$2:$B$17521,$B72,Profile!$C$2:$C$17521,AQ$8))*$C$6</f>
        <v>0</v>
      </c>
      <c r="AR72" s="162">
        <f>(SUMIFS(Profile!$F$2:$F$17521,Profile!$B$2:$B$17521,$B72,Profile!$C$2:$C$17521,AR$8))*$C$6</f>
        <v>0</v>
      </c>
      <c r="AS72" s="162">
        <f>(SUMIFS(Profile!$F$2:$F$17521,Profile!$B$2:$B$17521,$B72,Profile!$C$2:$C$17521,AS$8))*$C$6</f>
        <v>0</v>
      </c>
      <c r="AT72" s="162">
        <f>(SUMIFS(Profile!$F$2:$F$17521,Profile!$B$2:$B$17521,$B72,Profile!$C$2:$C$17521,AT$8))*$C$6</f>
        <v>0</v>
      </c>
      <c r="AU72" s="162">
        <f>(SUMIFS(Profile!$F$2:$F$17521,Profile!$B$2:$B$17521,$B72,Profile!$C$2:$C$17521,AU$8))*$C$6</f>
        <v>0</v>
      </c>
      <c r="AV72" s="162">
        <f>(SUMIFS(Profile!$F$2:$F$17521,Profile!$B$2:$B$17521,$B72,Profile!$C$2:$C$17521,AV$8))*$C$6</f>
        <v>0</v>
      </c>
      <c r="AW72" s="162">
        <f>(SUMIFS(Profile!$F$2:$F$17521,Profile!$B$2:$B$17521,$B72,Profile!$C$2:$C$17521,AW$8))*$C$6</f>
        <v>0</v>
      </c>
      <c r="AX72" s="162">
        <f>(SUMIFS(Profile!$F$2:$F$17521,Profile!$B$2:$B$17521,$B72,Profile!$C$2:$C$17521,AX$8))*$C$6</f>
        <v>0</v>
      </c>
      <c r="AY72" s="162">
        <f>(SUMIFS(Profile!$F$2:$F$17521,Profile!$B$2:$B$17521,$B72,Profile!$C$2:$C$17521,AY$8))*$C$6</f>
        <v>0</v>
      </c>
      <c r="AZ72" s="162">
        <f>(SUMIFS(Profile!$F$2:$F$17521,Profile!$B$2:$B$17521,$B72,Profile!$C$2:$C$17521,AZ$8))*$C$6</f>
        <v>0</v>
      </c>
      <c r="BA72" s="162">
        <f t="shared" si="10"/>
        <v>0</v>
      </c>
      <c r="BB72" s="162">
        <f>(SUMIFS(Profile!$E$2:$E$17521,Profile!$B$2:$B$17521,$B72,Profile!$C$2:$C$17521,BB$8))*$C$9</f>
        <v>0</v>
      </c>
      <c r="BC72" s="162">
        <f>(SUMIFS(Profile!$E$2:$E$17521,Profile!$B$2:$B$17521,$B72,Profile!$C$2:$C$17521,BC$8))*$C$9</f>
        <v>0</v>
      </c>
      <c r="BD72" s="162">
        <f>(SUMIFS(Profile!$E$2:$E$17521,Profile!$B$2:$B$17521,$B72,Profile!$C$2:$C$17521,BD$8))*$C$9</f>
        <v>0</v>
      </c>
      <c r="BE72" s="162">
        <f>(SUMIFS(Profile!$E$2:$E$17521,Profile!$B$2:$B$17521,$B72,Profile!$C$2:$C$17521,BE$8))*$C$9</f>
        <v>0</v>
      </c>
      <c r="BF72" s="162">
        <f>(SUMIFS(Profile!$E$2:$E$17521,Profile!$B$2:$B$17521,$B72,Profile!$C$2:$C$17521,BF$8))*$C$9</f>
        <v>0</v>
      </c>
      <c r="BG72" s="162">
        <f>(SUMIFS(Profile!$E$2:$E$17521,Profile!$B$2:$B$17521,$B72,Profile!$C$2:$C$17521,BG$8))*$C$9</f>
        <v>0</v>
      </c>
      <c r="BH72" s="162">
        <f>(SUMIFS(Profile!$E$2:$E$17521,Profile!$B$2:$B$17521,$B72,Profile!$C$2:$C$17521,BH$8))*$C$9</f>
        <v>0</v>
      </c>
      <c r="BI72" s="162">
        <f>(SUMIFS(Profile!$E$2:$E$17521,Profile!$B$2:$B$17521,$B72,Profile!$C$2:$C$17521,BI$8))*$C$9</f>
        <v>0</v>
      </c>
      <c r="BJ72" s="162">
        <f>(SUMIFS(Profile!$E$2:$E$17521,Profile!$B$2:$B$17521,$B72,Profile!$C$2:$C$17521,BJ$8))*$C$9</f>
        <v>0</v>
      </c>
      <c r="BK72" s="162">
        <f>(SUMIFS(Profile!$E$2:$E$17521,Profile!$B$2:$B$17521,$B72,Profile!$C$2:$C$17521,BK$8))*$C$9</f>
        <v>0</v>
      </c>
      <c r="BL72" s="162">
        <f>(SUMIFS(Profile!$E$2:$E$17521,Profile!$B$2:$B$17521,$B72,Profile!$C$2:$C$17521,BL$8))*$C$9</f>
        <v>0</v>
      </c>
      <c r="BM72" s="162">
        <f>(SUMIFS(Profile!$E$2:$E$17521,Profile!$B$2:$B$17521,$B72,Profile!$C$2:$C$17521,BM$8))*$C$9</f>
        <v>0</v>
      </c>
      <c r="BN72" s="162">
        <f>(SUMIFS(Profile!$E$2:$E$17521,Profile!$B$2:$B$17521,$B72,Profile!$C$2:$C$17521,BN$8))*$C$9</f>
        <v>0</v>
      </c>
      <c r="BO72" s="162">
        <f>(SUMIFS(Profile!$E$2:$E$17521,Profile!$B$2:$B$17521,$B72,Profile!$C$2:$C$17521,BO$8))*$C$9</f>
        <v>0</v>
      </c>
      <c r="BP72" s="162">
        <f>(SUMIFS(Profile!$E$2:$E$17521,Profile!$B$2:$B$17521,$B72,Profile!$C$2:$C$17521,BP$8))*$C$9</f>
        <v>0</v>
      </c>
      <c r="BQ72" s="162">
        <f>(SUMIFS(Profile!$E$2:$E$17521,Profile!$B$2:$B$17521,$B72,Profile!$C$2:$C$17521,BQ$8))*$C$9</f>
        <v>0</v>
      </c>
      <c r="BR72" s="162">
        <f>(SUMIFS(Profile!$E$2:$E$17521,Profile!$B$2:$B$17521,$B72,Profile!$C$2:$C$17521,BR$8))*$C$9</f>
        <v>0</v>
      </c>
      <c r="BS72" s="162">
        <f>(SUMIFS(Profile!$E$2:$E$17521,Profile!$B$2:$B$17521,$B72,Profile!$C$2:$C$17521,BS$8))*$C$9</f>
        <v>0</v>
      </c>
      <c r="BT72" s="162">
        <f>(SUMIFS(Profile!$E$2:$E$17521,Profile!$B$2:$B$17521,$B72,Profile!$C$2:$C$17521,BT$8))*$C$9</f>
        <v>0</v>
      </c>
      <c r="BU72" s="162">
        <f>(SUMIFS(Profile!$E$2:$E$17521,Profile!$B$2:$B$17521,$B72,Profile!$C$2:$C$17521,BU$8))*$C$9</f>
        <v>0</v>
      </c>
      <c r="BV72" s="162">
        <f>(SUMIFS(Profile!$E$2:$E$17521,Profile!$B$2:$B$17521,$B72,Profile!$C$2:$C$17521,BV$8))*$C$9</f>
        <v>0</v>
      </c>
      <c r="BW72" s="162">
        <f>(SUMIFS(Profile!$E$2:$E$17521,Profile!$B$2:$B$17521,$B72,Profile!$C$2:$C$17521,BW$8))*$C$9</f>
        <v>0</v>
      </c>
      <c r="BX72" s="162">
        <f>(SUMIFS(Profile!$E$2:$E$17521,Profile!$B$2:$B$17521,$B72,Profile!$C$2:$C$17521,BX$8))*$C$9</f>
        <v>0</v>
      </c>
      <c r="BY72" s="162">
        <f>(SUMIFS(Profile!$E$2:$E$17521,Profile!$B$2:$B$17521,$B72,Profile!$C$2:$C$17521,BY$8))*$C$9</f>
        <v>0</v>
      </c>
      <c r="BZ72" s="162">
        <f>(SUMIFS(Profile!$E$2:$E$17521,Profile!$B$2:$B$17521,$B72,Profile!$C$2:$C$17521,BZ$8))*$C$9</f>
        <v>0</v>
      </c>
      <c r="CA72" s="162">
        <f>(SUMIFS(Profile!$E$2:$E$17521,Profile!$B$2:$B$17521,$B72,Profile!$C$2:$C$17521,CA$8))*$C$9</f>
        <v>0</v>
      </c>
      <c r="CB72" s="162">
        <f>(SUMIFS(Profile!$E$2:$E$17521,Profile!$B$2:$B$17521,$B72,Profile!$C$2:$C$17521,CB$8))*$C$9</f>
        <v>0</v>
      </c>
      <c r="CC72" s="162">
        <f>(SUMIFS(Profile!$E$2:$E$17521,Profile!$B$2:$B$17521,$B72,Profile!$C$2:$C$17521,CC$8))*$C$9</f>
        <v>0</v>
      </c>
      <c r="CD72" s="162">
        <f>(SUMIFS(Profile!$E$2:$E$17521,Profile!$B$2:$B$17521,$B72,Profile!$C$2:$C$17521,CD$8))*$C$9</f>
        <v>0</v>
      </c>
      <c r="CE72" s="162">
        <f>(SUMIFS(Profile!$E$2:$E$17521,Profile!$B$2:$B$17521,$B72,Profile!$C$2:$C$17521,CE$8))*$C$9</f>
        <v>0</v>
      </c>
      <c r="CF72" s="162">
        <f>(SUMIFS(Profile!$E$2:$E$17521,Profile!$B$2:$B$17521,$B72,Profile!$C$2:$C$17521,CF$8))*$C$9</f>
        <v>0</v>
      </c>
      <c r="CG72" s="162">
        <f>(SUMIFS(Profile!$E$2:$E$17521,Profile!$B$2:$B$17521,$B72,Profile!$C$2:$C$17521,CG$8))*$C$9</f>
        <v>0</v>
      </c>
      <c r="CH72" s="162">
        <f>(SUMIFS(Profile!$E$2:$E$17521,Profile!$B$2:$B$17521,$B72,Profile!$C$2:$C$17521,CH$8))*$C$9</f>
        <v>0</v>
      </c>
      <c r="CI72" s="162">
        <f>(SUMIFS(Profile!$E$2:$E$17521,Profile!$B$2:$B$17521,$B72,Profile!$C$2:$C$17521,CI$8))*$C$9</f>
        <v>0</v>
      </c>
      <c r="CJ72" s="162">
        <f>(SUMIFS(Profile!$E$2:$E$17521,Profile!$B$2:$B$17521,$B72,Profile!$C$2:$C$17521,CJ$8))*$C$9</f>
        <v>0</v>
      </c>
      <c r="CK72" s="162">
        <f>(SUMIFS(Profile!$E$2:$E$17521,Profile!$B$2:$B$17521,$B72,Profile!$C$2:$C$17521,CK$8))*$C$9</f>
        <v>0</v>
      </c>
      <c r="CL72" s="162">
        <f>(SUMIFS(Profile!$E$2:$E$17521,Profile!$B$2:$B$17521,$B72,Profile!$C$2:$C$17521,CL$8))*$C$9</f>
        <v>0</v>
      </c>
      <c r="CM72" s="162">
        <f>(SUMIFS(Profile!$E$2:$E$17521,Profile!$B$2:$B$17521,$B72,Profile!$C$2:$C$17521,CM$8))*$C$9</f>
        <v>0</v>
      </c>
      <c r="CN72" s="162">
        <f>(SUMIFS(Profile!$E$2:$E$17521,Profile!$B$2:$B$17521,$B72,Profile!$C$2:$C$17521,CN$8))*$C$9</f>
        <v>0</v>
      </c>
      <c r="CO72" s="162">
        <f>(SUMIFS(Profile!$E$2:$E$17521,Profile!$B$2:$B$17521,$B72,Profile!$C$2:$C$17521,CO$8))*$C$9</f>
        <v>0</v>
      </c>
      <c r="CP72" s="162">
        <f>(SUMIFS(Profile!$E$2:$E$17521,Profile!$B$2:$B$17521,$B72,Profile!$C$2:$C$17521,CP$8))*$C$9</f>
        <v>0</v>
      </c>
      <c r="CQ72" s="162">
        <f>(SUMIFS(Profile!$E$2:$E$17521,Profile!$B$2:$B$17521,$B72,Profile!$C$2:$C$17521,CQ$8))*$C$9</f>
        <v>0</v>
      </c>
      <c r="CR72" s="162">
        <f>(SUMIFS(Profile!$E$2:$E$17521,Profile!$B$2:$B$17521,$B72,Profile!$C$2:$C$17521,CR$8))*$C$9</f>
        <v>0</v>
      </c>
      <c r="CS72" s="162">
        <f>(SUMIFS(Profile!$E$2:$E$17521,Profile!$B$2:$B$17521,$B72,Profile!$C$2:$C$17521,CS$8))*$C$9</f>
        <v>0</v>
      </c>
      <c r="CT72" s="162">
        <f>(SUMIFS(Profile!$E$2:$E$17521,Profile!$B$2:$B$17521,$B72,Profile!$C$2:$C$17521,CT$8))*$C$9</f>
        <v>0</v>
      </c>
      <c r="CU72" s="162">
        <f>(SUMIFS(Profile!$E$2:$E$17521,Profile!$B$2:$B$17521,$B72,Profile!$C$2:$C$17521,CU$8))*$C$9</f>
        <v>0</v>
      </c>
      <c r="CV72" s="162">
        <f>(SUMIFS(Profile!$E$2:$E$17521,Profile!$B$2:$B$17521,$B72,Profile!$C$2:$C$17521,CV$8))*$C$9</f>
        <v>0</v>
      </c>
      <c r="CW72" s="162">
        <f>(SUMIFS(Profile!$E$2:$E$17521,Profile!$B$2:$B$17521,$B72,Profile!$C$2:$C$17521,CW$8))*$C$9</f>
        <v>0</v>
      </c>
      <c r="CX72" s="162">
        <f t="shared" si="11"/>
        <v>0</v>
      </c>
      <c r="CY72" s="162">
        <f t="shared" ref="CY72:ET72" si="321">MAX(BB72-E72,0)</f>
        <v>0</v>
      </c>
      <c r="CZ72" s="162">
        <f t="shared" si="321"/>
        <v>0</v>
      </c>
      <c r="DA72" s="162">
        <f t="shared" si="321"/>
        <v>0</v>
      </c>
      <c r="DB72" s="162">
        <f t="shared" si="321"/>
        <v>0</v>
      </c>
      <c r="DC72" s="162">
        <f t="shared" si="321"/>
        <v>0</v>
      </c>
      <c r="DD72" s="162">
        <f t="shared" si="321"/>
        <v>0</v>
      </c>
      <c r="DE72" s="162">
        <f t="shared" si="321"/>
        <v>0</v>
      </c>
      <c r="DF72" s="162">
        <f t="shared" si="321"/>
        <v>0</v>
      </c>
      <c r="DG72" s="162">
        <f t="shared" si="321"/>
        <v>0</v>
      </c>
      <c r="DH72" s="162">
        <f t="shared" si="321"/>
        <v>0</v>
      </c>
      <c r="DI72" s="162">
        <f t="shared" si="321"/>
        <v>0</v>
      </c>
      <c r="DJ72" s="162">
        <f t="shared" si="321"/>
        <v>0</v>
      </c>
      <c r="DK72" s="162">
        <f t="shared" si="321"/>
        <v>0</v>
      </c>
      <c r="DL72" s="162">
        <f t="shared" si="321"/>
        <v>0</v>
      </c>
      <c r="DM72" s="162">
        <f t="shared" si="321"/>
        <v>0</v>
      </c>
      <c r="DN72" s="162">
        <f t="shared" si="321"/>
        <v>0</v>
      </c>
      <c r="DO72" s="162">
        <f t="shared" si="321"/>
        <v>0</v>
      </c>
      <c r="DP72" s="162">
        <f t="shared" si="321"/>
        <v>0</v>
      </c>
      <c r="DQ72" s="162">
        <f t="shared" si="321"/>
        <v>0</v>
      </c>
      <c r="DR72" s="162">
        <f t="shared" si="321"/>
        <v>0</v>
      </c>
      <c r="DS72" s="162">
        <f t="shared" si="321"/>
        <v>0</v>
      </c>
      <c r="DT72" s="162">
        <f t="shared" si="321"/>
        <v>0</v>
      </c>
      <c r="DU72" s="162">
        <f t="shared" si="321"/>
        <v>0</v>
      </c>
      <c r="DV72" s="162">
        <f t="shared" si="321"/>
        <v>0</v>
      </c>
      <c r="DW72" s="162">
        <f t="shared" si="321"/>
        <v>0</v>
      </c>
      <c r="DX72" s="162">
        <f t="shared" si="321"/>
        <v>0</v>
      </c>
      <c r="DY72" s="162">
        <f t="shared" si="321"/>
        <v>0</v>
      </c>
      <c r="DZ72" s="162">
        <f t="shared" si="321"/>
        <v>0</v>
      </c>
      <c r="EA72" s="162">
        <f t="shared" si="321"/>
        <v>0</v>
      </c>
      <c r="EB72" s="162">
        <f t="shared" si="321"/>
        <v>0</v>
      </c>
      <c r="EC72" s="162">
        <f t="shared" si="321"/>
        <v>0</v>
      </c>
      <c r="ED72" s="162">
        <f t="shared" si="321"/>
        <v>0</v>
      </c>
      <c r="EE72" s="162">
        <f t="shared" si="321"/>
        <v>0</v>
      </c>
      <c r="EF72" s="162">
        <f t="shared" si="321"/>
        <v>0</v>
      </c>
      <c r="EG72" s="162">
        <f t="shared" si="321"/>
        <v>0</v>
      </c>
      <c r="EH72" s="162">
        <f t="shared" si="321"/>
        <v>0</v>
      </c>
      <c r="EI72" s="162">
        <f t="shared" si="321"/>
        <v>0</v>
      </c>
      <c r="EJ72" s="162">
        <f t="shared" si="321"/>
        <v>0</v>
      </c>
      <c r="EK72" s="162">
        <f t="shared" si="321"/>
        <v>0</v>
      </c>
      <c r="EL72" s="162">
        <f t="shared" si="321"/>
        <v>0</v>
      </c>
      <c r="EM72" s="162">
        <f t="shared" si="321"/>
        <v>0</v>
      </c>
      <c r="EN72" s="162">
        <f t="shared" si="321"/>
        <v>0</v>
      </c>
      <c r="EO72" s="162">
        <f t="shared" si="321"/>
        <v>0</v>
      </c>
      <c r="EP72" s="162">
        <f t="shared" si="321"/>
        <v>0</v>
      </c>
      <c r="EQ72" s="162">
        <f t="shared" si="321"/>
        <v>0</v>
      </c>
      <c r="ER72" s="162">
        <f t="shared" si="321"/>
        <v>0</v>
      </c>
      <c r="ES72" s="162">
        <f t="shared" si="321"/>
        <v>0</v>
      </c>
      <c r="ET72" s="162">
        <f t="shared" si="321"/>
        <v>0</v>
      </c>
      <c r="EU72" s="162">
        <f t="shared" si="13"/>
        <v>0</v>
      </c>
      <c r="EV72" s="162">
        <f t="shared" ref="EV72:GQ72" si="322">BB72-CY72</f>
        <v>0</v>
      </c>
      <c r="EW72" s="162">
        <f t="shared" si="322"/>
        <v>0</v>
      </c>
      <c r="EX72" s="162">
        <f t="shared" si="322"/>
        <v>0</v>
      </c>
      <c r="EY72" s="162">
        <f t="shared" si="322"/>
        <v>0</v>
      </c>
      <c r="EZ72" s="162">
        <f t="shared" si="322"/>
        <v>0</v>
      </c>
      <c r="FA72" s="162">
        <f t="shared" si="322"/>
        <v>0</v>
      </c>
      <c r="FB72" s="162">
        <f t="shared" si="322"/>
        <v>0</v>
      </c>
      <c r="FC72" s="162">
        <f t="shared" si="322"/>
        <v>0</v>
      </c>
      <c r="FD72" s="162">
        <f t="shared" si="322"/>
        <v>0</v>
      </c>
      <c r="FE72" s="162">
        <f t="shared" si="322"/>
        <v>0</v>
      </c>
      <c r="FF72" s="162">
        <f t="shared" si="322"/>
        <v>0</v>
      </c>
      <c r="FG72" s="162">
        <f t="shared" si="322"/>
        <v>0</v>
      </c>
      <c r="FH72" s="162">
        <f t="shared" si="322"/>
        <v>0</v>
      </c>
      <c r="FI72" s="162">
        <f t="shared" si="322"/>
        <v>0</v>
      </c>
      <c r="FJ72" s="162">
        <f t="shared" si="322"/>
        <v>0</v>
      </c>
      <c r="FK72" s="162">
        <f t="shared" si="322"/>
        <v>0</v>
      </c>
      <c r="FL72" s="162">
        <f t="shared" si="322"/>
        <v>0</v>
      </c>
      <c r="FM72" s="162">
        <f t="shared" si="322"/>
        <v>0</v>
      </c>
      <c r="FN72" s="162">
        <f t="shared" si="322"/>
        <v>0</v>
      </c>
      <c r="FO72" s="162">
        <f t="shared" si="322"/>
        <v>0</v>
      </c>
      <c r="FP72" s="162">
        <f t="shared" si="322"/>
        <v>0</v>
      </c>
      <c r="FQ72" s="162">
        <f t="shared" si="322"/>
        <v>0</v>
      </c>
      <c r="FR72" s="162">
        <f t="shared" si="322"/>
        <v>0</v>
      </c>
      <c r="FS72" s="162">
        <f t="shared" si="322"/>
        <v>0</v>
      </c>
      <c r="FT72" s="162">
        <f t="shared" si="322"/>
        <v>0</v>
      </c>
      <c r="FU72" s="162">
        <f t="shared" si="322"/>
        <v>0</v>
      </c>
      <c r="FV72" s="162">
        <f t="shared" si="322"/>
        <v>0</v>
      </c>
      <c r="FW72" s="162">
        <f t="shared" si="322"/>
        <v>0</v>
      </c>
      <c r="FX72" s="162">
        <f t="shared" si="322"/>
        <v>0</v>
      </c>
      <c r="FY72" s="162">
        <f t="shared" si="322"/>
        <v>0</v>
      </c>
      <c r="FZ72" s="162">
        <f t="shared" si="322"/>
        <v>0</v>
      </c>
      <c r="GA72" s="162">
        <f t="shared" si="322"/>
        <v>0</v>
      </c>
      <c r="GB72" s="162">
        <f t="shared" si="322"/>
        <v>0</v>
      </c>
      <c r="GC72" s="162">
        <f t="shared" si="322"/>
        <v>0</v>
      </c>
      <c r="GD72" s="162">
        <f t="shared" si="322"/>
        <v>0</v>
      </c>
      <c r="GE72" s="162">
        <f t="shared" si="322"/>
        <v>0</v>
      </c>
      <c r="GF72" s="162">
        <f t="shared" si="322"/>
        <v>0</v>
      </c>
      <c r="GG72" s="162">
        <f t="shared" si="322"/>
        <v>0</v>
      </c>
      <c r="GH72" s="162">
        <f t="shared" si="322"/>
        <v>0</v>
      </c>
      <c r="GI72" s="162">
        <f t="shared" si="322"/>
        <v>0</v>
      </c>
      <c r="GJ72" s="162">
        <f t="shared" si="322"/>
        <v>0</v>
      </c>
      <c r="GK72" s="162">
        <f t="shared" si="322"/>
        <v>0</v>
      </c>
      <c r="GL72" s="162">
        <f t="shared" si="322"/>
        <v>0</v>
      </c>
      <c r="GM72" s="162">
        <f t="shared" si="322"/>
        <v>0</v>
      </c>
      <c r="GN72" s="162">
        <f t="shared" si="322"/>
        <v>0</v>
      </c>
      <c r="GO72" s="162">
        <f t="shared" si="322"/>
        <v>0</v>
      </c>
      <c r="GP72" s="162">
        <f t="shared" si="322"/>
        <v>0</v>
      </c>
      <c r="GQ72" s="162">
        <f t="shared" si="322"/>
        <v>0</v>
      </c>
      <c r="GR72" s="162">
        <f t="shared" si="15"/>
        <v>0</v>
      </c>
      <c r="GS72" s="162">
        <f t="shared" ref="GS72:IN72" si="323">E72-EV72</f>
        <v>0</v>
      </c>
      <c r="GT72" s="162">
        <f t="shared" si="323"/>
        <v>0</v>
      </c>
      <c r="GU72" s="162">
        <f t="shared" si="323"/>
        <v>0</v>
      </c>
      <c r="GV72" s="162">
        <f t="shared" si="323"/>
        <v>0</v>
      </c>
      <c r="GW72" s="162">
        <f t="shared" si="323"/>
        <v>0</v>
      </c>
      <c r="GX72" s="162">
        <f t="shared" si="323"/>
        <v>0</v>
      </c>
      <c r="GY72" s="162">
        <f t="shared" si="323"/>
        <v>0</v>
      </c>
      <c r="GZ72" s="162">
        <f t="shared" si="323"/>
        <v>0</v>
      </c>
      <c r="HA72" s="162">
        <f t="shared" si="323"/>
        <v>0</v>
      </c>
      <c r="HB72" s="162">
        <f t="shared" si="323"/>
        <v>0</v>
      </c>
      <c r="HC72" s="162">
        <f t="shared" si="323"/>
        <v>0</v>
      </c>
      <c r="HD72" s="162">
        <f t="shared" si="323"/>
        <v>0</v>
      </c>
      <c r="HE72" s="162">
        <f t="shared" si="323"/>
        <v>0</v>
      </c>
      <c r="HF72" s="162">
        <f t="shared" si="323"/>
        <v>0</v>
      </c>
      <c r="HG72" s="162">
        <f t="shared" si="323"/>
        <v>0</v>
      </c>
      <c r="HH72" s="162">
        <f t="shared" si="323"/>
        <v>0</v>
      </c>
      <c r="HI72" s="162">
        <f t="shared" si="323"/>
        <v>0</v>
      </c>
      <c r="HJ72" s="162">
        <f t="shared" si="323"/>
        <v>0</v>
      </c>
      <c r="HK72" s="162">
        <f t="shared" si="323"/>
        <v>0</v>
      </c>
      <c r="HL72" s="162">
        <f t="shared" si="323"/>
        <v>0</v>
      </c>
      <c r="HM72" s="162">
        <f t="shared" si="323"/>
        <v>0</v>
      </c>
      <c r="HN72" s="162">
        <f t="shared" si="323"/>
        <v>0</v>
      </c>
      <c r="HO72" s="162">
        <f t="shared" si="323"/>
        <v>0</v>
      </c>
      <c r="HP72" s="162">
        <f t="shared" si="323"/>
        <v>0</v>
      </c>
      <c r="HQ72" s="162">
        <f t="shared" si="323"/>
        <v>0</v>
      </c>
      <c r="HR72" s="162">
        <f t="shared" si="323"/>
        <v>0</v>
      </c>
      <c r="HS72" s="162">
        <f t="shared" si="323"/>
        <v>0</v>
      </c>
      <c r="HT72" s="162">
        <f t="shared" si="323"/>
        <v>0</v>
      </c>
      <c r="HU72" s="162">
        <f t="shared" si="323"/>
        <v>0</v>
      </c>
      <c r="HV72" s="162">
        <f t="shared" si="323"/>
        <v>0</v>
      </c>
      <c r="HW72" s="162">
        <f t="shared" si="323"/>
        <v>0</v>
      </c>
      <c r="HX72" s="162">
        <f t="shared" si="323"/>
        <v>0</v>
      </c>
      <c r="HY72" s="162">
        <f t="shared" si="323"/>
        <v>0</v>
      </c>
      <c r="HZ72" s="162">
        <f t="shared" si="323"/>
        <v>0</v>
      </c>
      <c r="IA72" s="162">
        <f t="shared" si="323"/>
        <v>0</v>
      </c>
      <c r="IB72" s="162">
        <f t="shared" si="323"/>
        <v>0</v>
      </c>
      <c r="IC72" s="162">
        <f t="shared" si="323"/>
        <v>0</v>
      </c>
      <c r="ID72" s="162">
        <f t="shared" si="323"/>
        <v>0</v>
      </c>
      <c r="IE72" s="162">
        <f t="shared" si="323"/>
        <v>0</v>
      </c>
      <c r="IF72" s="162">
        <f t="shared" si="323"/>
        <v>0</v>
      </c>
      <c r="IG72" s="162">
        <f t="shared" si="323"/>
        <v>0</v>
      </c>
      <c r="IH72" s="162">
        <f t="shared" si="323"/>
        <v>0</v>
      </c>
      <c r="II72" s="162">
        <f t="shared" si="323"/>
        <v>0</v>
      </c>
      <c r="IJ72" s="162">
        <f t="shared" si="323"/>
        <v>0</v>
      </c>
      <c r="IK72" s="162">
        <f t="shared" si="323"/>
        <v>0</v>
      </c>
      <c r="IL72" s="162">
        <f t="shared" si="323"/>
        <v>0</v>
      </c>
      <c r="IM72" s="162">
        <f t="shared" si="323"/>
        <v>0</v>
      </c>
      <c r="IN72" s="162">
        <f t="shared" si="323"/>
        <v>0</v>
      </c>
      <c r="IO72" s="162">
        <f t="shared" si="17"/>
        <v>0</v>
      </c>
      <c r="IP72" s="162">
        <f t="shared" si="23"/>
        <v>0</v>
      </c>
      <c r="IQ72" s="162">
        <f t="shared" ref="IQ72:KK72" si="324">MAX((MIN(CZ72+IP72,$IO$7))-GT72,0)</f>
        <v>0</v>
      </c>
      <c r="IR72" s="162">
        <f t="shared" si="324"/>
        <v>0</v>
      </c>
      <c r="IS72" s="162">
        <f t="shared" si="324"/>
        <v>0</v>
      </c>
      <c r="IT72" s="162">
        <f t="shared" si="324"/>
        <v>0</v>
      </c>
      <c r="IU72" s="162">
        <f t="shared" si="324"/>
        <v>0</v>
      </c>
      <c r="IV72" s="162">
        <f t="shared" si="324"/>
        <v>0</v>
      </c>
      <c r="IW72" s="162">
        <f t="shared" si="324"/>
        <v>0</v>
      </c>
      <c r="IX72" s="162">
        <f t="shared" si="324"/>
        <v>0</v>
      </c>
      <c r="IY72" s="162">
        <f t="shared" si="324"/>
        <v>0</v>
      </c>
      <c r="IZ72" s="162">
        <f t="shared" si="324"/>
        <v>0</v>
      </c>
      <c r="JA72" s="162">
        <f t="shared" si="324"/>
        <v>0</v>
      </c>
      <c r="JB72" s="162">
        <f t="shared" si="324"/>
        <v>0</v>
      </c>
      <c r="JC72" s="162">
        <f t="shared" si="324"/>
        <v>0</v>
      </c>
      <c r="JD72" s="162">
        <f t="shared" si="324"/>
        <v>0</v>
      </c>
      <c r="JE72" s="162">
        <f t="shared" si="324"/>
        <v>0</v>
      </c>
      <c r="JF72" s="162">
        <f t="shared" si="324"/>
        <v>0</v>
      </c>
      <c r="JG72" s="162">
        <f t="shared" si="324"/>
        <v>0</v>
      </c>
      <c r="JH72" s="162">
        <f t="shared" si="324"/>
        <v>0</v>
      </c>
      <c r="JI72" s="162">
        <f t="shared" si="324"/>
        <v>0</v>
      </c>
      <c r="JJ72" s="162">
        <f t="shared" si="324"/>
        <v>0</v>
      </c>
      <c r="JK72" s="162">
        <f t="shared" si="324"/>
        <v>0</v>
      </c>
      <c r="JL72" s="162">
        <f t="shared" si="324"/>
        <v>0</v>
      </c>
      <c r="JM72" s="162">
        <f t="shared" si="324"/>
        <v>0</v>
      </c>
      <c r="JN72" s="162">
        <f t="shared" si="324"/>
        <v>0</v>
      </c>
      <c r="JO72" s="162">
        <f t="shared" si="324"/>
        <v>0</v>
      </c>
      <c r="JP72" s="162">
        <f t="shared" si="324"/>
        <v>0</v>
      </c>
      <c r="JQ72" s="162">
        <f t="shared" si="324"/>
        <v>0</v>
      </c>
      <c r="JR72" s="162">
        <f t="shared" si="324"/>
        <v>0</v>
      </c>
      <c r="JS72" s="162">
        <f t="shared" si="324"/>
        <v>0</v>
      </c>
      <c r="JT72" s="162">
        <f t="shared" si="324"/>
        <v>0</v>
      </c>
      <c r="JU72" s="162">
        <f t="shared" si="324"/>
        <v>0</v>
      </c>
      <c r="JV72" s="162">
        <f t="shared" si="324"/>
        <v>0</v>
      </c>
      <c r="JW72" s="162">
        <f t="shared" si="324"/>
        <v>0</v>
      </c>
      <c r="JX72" s="162">
        <f t="shared" si="324"/>
        <v>0</v>
      </c>
      <c r="JY72" s="162">
        <f t="shared" si="324"/>
        <v>0</v>
      </c>
      <c r="JZ72" s="162">
        <f t="shared" si="324"/>
        <v>0</v>
      </c>
      <c r="KA72" s="162">
        <f t="shared" si="324"/>
        <v>0</v>
      </c>
      <c r="KB72" s="162">
        <f t="shared" si="324"/>
        <v>0</v>
      </c>
      <c r="KC72" s="162">
        <f t="shared" si="324"/>
        <v>0</v>
      </c>
      <c r="KD72" s="162">
        <f t="shared" si="324"/>
        <v>0</v>
      </c>
      <c r="KE72" s="162">
        <f t="shared" si="324"/>
        <v>0</v>
      </c>
      <c r="KF72" s="162">
        <f t="shared" si="324"/>
        <v>0</v>
      </c>
      <c r="KG72" s="162">
        <f t="shared" si="324"/>
        <v>0</v>
      </c>
      <c r="KH72" s="162">
        <f t="shared" si="324"/>
        <v>0</v>
      </c>
      <c r="KI72" s="162">
        <f t="shared" si="324"/>
        <v>0</v>
      </c>
      <c r="KJ72" s="162">
        <f t="shared" si="324"/>
        <v>0</v>
      </c>
      <c r="KK72" s="162">
        <f t="shared" si="324"/>
        <v>0</v>
      </c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</row>
    <row r="73" ht="14.25" customHeight="1" spans="1:326" x14ac:dyDescent="0.25">
      <c r="A73" s="1">
        <v>3</v>
      </c>
      <c r="B73" s="1">
        <f t="shared" ref="B73:C73" si="325">B72+1</f>
        <v>63</v>
      </c>
      <c r="C73" s="232">
        <f t="shared" si="325"/>
        <v>43528</v>
      </c>
      <c r="D73" s="162">
        <f t="shared" si="9"/>
        <v>0</v>
      </c>
      <c r="E73" s="162">
        <f>(SUMIFS(Profile!$F$2:$F$17521,Profile!$B$2:$B$17521,$B73,Profile!$C$2:$C$17521,E$8))*$C$6</f>
        <v>0</v>
      </c>
      <c r="F73" s="162">
        <f>(SUMIFS(Profile!$F$2:$F$17521,Profile!$B$2:$B$17521,$B73,Profile!$C$2:$C$17521,F$8))*$C$6</f>
        <v>0</v>
      </c>
      <c r="G73" s="162">
        <f>(SUMIFS(Profile!$F$2:$F$17521,Profile!$B$2:$B$17521,$B73,Profile!$C$2:$C$17521,G$8))*$C$6</f>
        <v>0</v>
      </c>
      <c r="H73" s="162">
        <f>(SUMIFS(Profile!$F$2:$F$17521,Profile!$B$2:$B$17521,$B73,Profile!$C$2:$C$17521,H$8))*$C$6</f>
        <v>0</v>
      </c>
      <c r="I73" s="162">
        <f>(SUMIFS(Profile!$F$2:$F$17521,Profile!$B$2:$B$17521,$B73,Profile!$C$2:$C$17521,I$8))*$C$6</f>
        <v>0</v>
      </c>
      <c r="J73" s="162">
        <f>(SUMIFS(Profile!$F$2:$F$17521,Profile!$B$2:$B$17521,$B73,Profile!$C$2:$C$17521,J$8))*$C$6</f>
        <v>0</v>
      </c>
      <c r="K73" s="162">
        <f>(SUMIFS(Profile!$F$2:$F$17521,Profile!$B$2:$B$17521,$B73,Profile!$C$2:$C$17521,K$8))*$C$6</f>
        <v>0</v>
      </c>
      <c r="L73" s="162">
        <f>(SUMIFS(Profile!$F$2:$F$17521,Profile!$B$2:$B$17521,$B73,Profile!$C$2:$C$17521,L$8))*$C$6</f>
        <v>0</v>
      </c>
      <c r="M73" s="162">
        <f>(SUMIFS(Profile!$F$2:$F$17521,Profile!$B$2:$B$17521,$B73,Profile!$C$2:$C$17521,M$8))*$C$6</f>
        <v>0</v>
      </c>
      <c r="N73" s="162">
        <f>(SUMIFS(Profile!$F$2:$F$17521,Profile!$B$2:$B$17521,$B73,Profile!$C$2:$C$17521,N$8))*$C$6</f>
        <v>0</v>
      </c>
      <c r="O73" s="162">
        <f>(SUMIFS(Profile!$F$2:$F$17521,Profile!$B$2:$B$17521,$B73,Profile!$C$2:$C$17521,O$8))*$C$6</f>
        <v>0</v>
      </c>
      <c r="P73" s="162">
        <f>(SUMIFS(Profile!$F$2:$F$17521,Profile!$B$2:$B$17521,$B73,Profile!$C$2:$C$17521,P$8))*$C$6</f>
        <v>0</v>
      </c>
      <c r="Q73" s="162">
        <f>(SUMIFS(Profile!$F$2:$F$17521,Profile!$B$2:$B$17521,$B73,Profile!$C$2:$C$17521,Q$8))*$C$6</f>
        <v>0</v>
      </c>
      <c r="R73" s="162">
        <f>(SUMIFS(Profile!$F$2:$F$17521,Profile!$B$2:$B$17521,$B73,Profile!$C$2:$C$17521,R$8))*$C$6</f>
        <v>0</v>
      </c>
      <c r="S73" s="162">
        <f>(SUMIFS(Profile!$F$2:$F$17521,Profile!$B$2:$B$17521,$B73,Profile!$C$2:$C$17521,S$8))*$C$6</f>
        <v>0</v>
      </c>
      <c r="T73" s="162">
        <f>(SUMIFS(Profile!$F$2:$F$17521,Profile!$B$2:$B$17521,$B73,Profile!$C$2:$C$17521,T$8))*$C$6</f>
        <v>0</v>
      </c>
      <c r="U73" s="162">
        <f>(SUMIFS(Profile!$F$2:$F$17521,Profile!$B$2:$B$17521,$B73,Profile!$C$2:$C$17521,U$8))*$C$6</f>
        <v>0</v>
      </c>
      <c r="V73" s="162">
        <f>(SUMIFS(Profile!$F$2:$F$17521,Profile!$B$2:$B$17521,$B73,Profile!$C$2:$C$17521,V$8))*$C$6</f>
        <v>0</v>
      </c>
      <c r="W73" s="162">
        <f>(SUMIFS(Profile!$F$2:$F$17521,Profile!$B$2:$B$17521,$B73,Profile!$C$2:$C$17521,W$8))*$C$6</f>
        <v>0</v>
      </c>
      <c r="X73" s="162">
        <f>(SUMIFS(Profile!$F$2:$F$17521,Profile!$B$2:$B$17521,$B73,Profile!$C$2:$C$17521,X$8))*$C$6</f>
        <v>0</v>
      </c>
      <c r="Y73" s="162">
        <f>(SUMIFS(Profile!$F$2:$F$17521,Profile!$B$2:$B$17521,$B73,Profile!$C$2:$C$17521,Y$8))*$C$6</f>
        <v>0</v>
      </c>
      <c r="Z73" s="162">
        <f>(SUMIFS(Profile!$F$2:$F$17521,Profile!$B$2:$B$17521,$B73,Profile!$C$2:$C$17521,Z$8))*$C$6</f>
        <v>0</v>
      </c>
      <c r="AA73" s="162">
        <f>(SUMIFS(Profile!$F$2:$F$17521,Profile!$B$2:$B$17521,$B73,Profile!$C$2:$C$17521,AA$8))*$C$6</f>
        <v>0</v>
      </c>
      <c r="AB73" s="162">
        <f>(SUMIFS(Profile!$F$2:$F$17521,Profile!$B$2:$B$17521,$B73,Profile!$C$2:$C$17521,AB$8))*$C$6</f>
        <v>0</v>
      </c>
      <c r="AC73" s="162">
        <f>(SUMIFS(Profile!$F$2:$F$17521,Profile!$B$2:$B$17521,$B73,Profile!$C$2:$C$17521,AC$8))*$C$6</f>
        <v>0</v>
      </c>
      <c r="AD73" s="162">
        <f>(SUMIFS(Profile!$F$2:$F$17521,Profile!$B$2:$B$17521,$B73,Profile!$C$2:$C$17521,AD$8))*$C$6</f>
        <v>0</v>
      </c>
      <c r="AE73" s="162">
        <f>(SUMIFS(Profile!$F$2:$F$17521,Profile!$B$2:$B$17521,$B73,Profile!$C$2:$C$17521,AE$8))*$C$6</f>
        <v>0</v>
      </c>
      <c r="AF73" s="162">
        <f>(SUMIFS(Profile!$F$2:$F$17521,Profile!$B$2:$B$17521,$B73,Profile!$C$2:$C$17521,AF$8))*$C$6</f>
        <v>0</v>
      </c>
      <c r="AG73" s="162">
        <f>(SUMIFS(Profile!$F$2:$F$17521,Profile!$B$2:$B$17521,$B73,Profile!$C$2:$C$17521,AG$8))*$C$6</f>
        <v>0</v>
      </c>
      <c r="AH73" s="162">
        <f>(SUMIFS(Profile!$F$2:$F$17521,Profile!$B$2:$B$17521,$B73,Profile!$C$2:$C$17521,AH$8))*$C$6</f>
        <v>0</v>
      </c>
      <c r="AI73" s="162">
        <f>(SUMIFS(Profile!$F$2:$F$17521,Profile!$B$2:$B$17521,$B73,Profile!$C$2:$C$17521,AI$8))*$C$6</f>
        <v>0</v>
      </c>
      <c r="AJ73" s="162">
        <f>(SUMIFS(Profile!$F$2:$F$17521,Profile!$B$2:$B$17521,$B73,Profile!$C$2:$C$17521,AJ$8))*$C$6</f>
        <v>0</v>
      </c>
      <c r="AK73" s="162">
        <f>(SUMIFS(Profile!$F$2:$F$17521,Profile!$B$2:$B$17521,$B73,Profile!$C$2:$C$17521,AK$8))*$C$6</f>
        <v>0</v>
      </c>
      <c r="AL73" s="162">
        <f>(SUMIFS(Profile!$F$2:$F$17521,Profile!$B$2:$B$17521,$B73,Profile!$C$2:$C$17521,AL$8))*$C$6</f>
        <v>0</v>
      </c>
      <c r="AM73" s="162">
        <f>(SUMIFS(Profile!$F$2:$F$17521,Profile!$B$2:$B$17521,$B73,Profile!$C$2:$C$17521,AM$8))*$C$6</f>
        <v>0</v>
      </c>
      <c r="AN73" s="162">
        <f>(SUMIFS(Profile!$F$2:$F$17521,Profile!$B$2:$B$17521,$B73,Profile!$C$2:$C$17521,AN$8))*$C$6</f>
        <v>0</v>
      </c>
      <c r="AO73" s="162">
        <f>(SUMIFS(Profile!$F$2:$F$17521,Profile!$B$2:$B$17521,$B73,Profile!$C$2:$C$17521,AO$8))*$C$6</f>
        <v>0</v>
      </c>
      <c r="AP73" s="162">
        <f>(SUMIFS(Profile!$F$2:$F$17521,Profile!$B$2:$B$17521,$B73,Profile!$C$2:$C$17521,AP$8))*$C$6</f>
        <v>0</v>
      </c>
      <c r="AQ73" s="162">
        <f>(SUMIFS(Profile!$F$2:$F$17521,Profile!$B$2:$B$17521,$B73,Profile!$C$2:$C$17521,AQ$8))*$C$6</f>
        <v>0</v>
      </c>
      <c r="AR73" s="162">
        <f>(SUMIFS(Profile!$F$2:$F$17521,Profile!$B$2:$B$17521,$B73,Profile!$C$2:$C$17521,AR$8))*$C$6</f>
        <v>0</v>
      </c>
      <c r="AS73" s="162">
        <f>(SUMIFS(Profile!$F$2:$F$17521,Profile!$B$2:$B$17521,$B73,Profile!$C$2:$C$17521,AS$8))*$C$6</f>
        <v>0</v>
      </c>
      <c r="AT73" s="162">
        <f>(SUMIFS(Profile!$F$2:$F$17521,Profile!$B$2:$B$17521,$B73,Profile!$C$2:$C$17521,AT$8))*$C$6</f>
        <v>0</v>
      </c>
      <c r="AU73" s="162">
        <f>(SUMIFS(Profile!$F$2:$F$17521,Profile!$B$2:$B$17521,$B73,Profile!$C$2:$C$17521,AU$8))*$C$6</f>
        <v>0</v>
      </c>
      <c r="AV73" s="162">
        <f>(SUMIFS(Profile!$F$2:$F$17521,Profile!$B$2:$B$17521,$B73,Profile!$C$2:$C$17521,AV$8))*$C$6</f>
        <v>0</v>
      </c>
      <c r="AW73" s="162">
        <f>(SUMIFS(Profile!$F$2:$F$17521,Profile!$B$2:$B$17521,$B73,Profile!$C$2:$C$17521,AW$8))*$C$6</f>
        <v>0</v>
      </c>
      <c r="AX73" s="162">
        <f>(SUMIFS(Profile!$F$2:$F$17521,Profile!$B$2:$B$17521,$B73,Profile!$C$2:$C$17521,AX$8))*$C$6</f>
        <v>0</v>
      </c>
      <c r="AY73" s="162">
        <f>(SUMIFS(Profile!$F$2:$F$17521,Profile!$B$2:$B$17521,$B73,Profile!$C$2:$C$17521,AY$8))*$C$6</f>
        <v>0</v>
      </c>
      <c r="AZ73" s="162">
        <f>(SUMIFS(Profile!$F$2:$F$17521,Profile!$B$2:$B$17521,$B73,Profile!$C$2:$C$17521,AZ$8))*$C$6</f>
        <v>0</v>
      </c>
      <c r="BA73" s="162">
        <f t="shared" si="10"/>
        <v>0</v>
      </c>
      <c r="BB73" s="162">
        <f>(SUMIFS(Profile!$E$2:$E$17521,Profile!$B$2:$B$17521,$B73,Profile!$C$2:$C$17521,BB$8))*$C$9</f>
        <v>0</v>
      </c>
      <c r="BC73" s="162">
        <f>(SUMIFS(Profile!$E$2:$E$17521,Profile!$B$2:$B$17521,$B73,Profile!$C$2:$C$17521,BC$8))*$C$9</f>
        <v>0</v>
      </c>
      <c r="BD73" s="162">
        <f>(SUMIFS(Profile!$E$2:$E$17521,Profile!$B$2:$B$17521,$B73,Profile!$C$2:$C$17521,BD$8))*$C$9</f>
        <v>0</v>
      </c>
      <c r="BE73" s="162">
        <f>(SUMIFS(Profile!$E$2:$E$17521,Profile!$B$2:$B$17521,$B73,Profile!$C$2:$C$17521,BE$8))*$C$9</f>
        <v>0</v>
      </c>
      <c r="BF73" s="162">
        <f>(SUMIFS(Profile!$E$2:$E$17521,Profile!$B$2:$B$17521,$B73,Profile!$C$2:$C$17521,BF$8))*$C$9</f>
        <v>0</v>
      </c>
      <c r="BG73" s="162">
        <f>(SUMIFS(Profile!$E$2:$E$17521,Profile!$B$2:$B$17521,$B73,Profile!$C$2:$C$17521,BG$8))*$C$9</f>
        <v>0</v>
      </c>
      <c r="BH73" s="162">
        <f>(SUMIFS(Profile!$E$2:$E$17521,Profile!$B$2:$B$17521,$B73,Profile!$C$2:$C$17521,BH$8))*$C$9</f>
        <v>0</v>
      </c>
      <c r="BI73" s="162">
        <f>(SUMIFS(Profile!$E$2:$E$17521,Profile!$B$2:$B$17521,$B73,Profile!$C$2:$C$17521,BI$8))*$C$9</f>
        <v>0</v>
      </c>
      <c r="BJ73" s="162">
        <f>(SUMIFS(Profile!$E$2:$E$17521,Profile!$B$2:$B$17521,$B73,Profile!$C$2:$C$17521,BJ$8))*$C$9</f>
        <v>0</v>
      </c>
      <c r="BK73" s="162">
        <f>(SUMIFS(Profile!$E$2:$E$17521,Profile!$B$2:$B$17521,$B73,Profile!$C$2:$C$17521,BK$8))*$C$9</f>
        <v>0</v>
      </c>
      <c r="BL73" s="162">
        <f>(SUMIFS(Profile!$E$2:$E$17521,Profile!$B$2:$B$17521,$B73,Profile!$C$2:$C$17521,BL$8))*$C$9</f>
        <v>0</v>
      </c>
      <c r="BM73" s="162">
        <f>(SUMIFS(Profile!$E$2:$E$17521,Profile!$B$2:$B$17521,$B73,Profile!$C$2:$C$17521,BM$8))*$C$9</f>
        <v>0</v>
      </c>
      <c r="BN73" s="162">
        <f>(SUMIFS(Profile!$E$2:$E$17521,Profile!$B$2:$B$17521,$B73,Profile!$C$2:$C$17521,BN$8))*$C$9</f>
        <v>0</v>
      </c>
      <c r="BO73" s="162">
        <f>(SUMIFS(Profile!$E$2:$E$17521,Profile!$B$2:$B$17521,$B73,Profile!$C$2:$C$17521,BO$8))*$C$9</f>
        <v>0</v>
      </c>
      <c r="BP73" s="162">
        <f>(SUMIFS(Profile!$E$2:$E$17521,Profile!$B$2:$B$17521,$B73,Profile!$C$2:$C$17521,BP$8))*$C$9</f>
        <v>0</v>
      </c>
      <c r="BQ73" s="162">
        <f>(SUMIFS(Profile!$E$2:$E$17521,Profile!$B$2:$B$17521,$B73,Profile!$C$2:$C$17521,BQ$8))*$C$9</f>
        <v>0</v>
      </c>
      <c r="BR73" s="162">
        <f>(SUMIFS(Profile!$E$2:$E$17521,Profile!$B$2:$B$17521,$B73,Profile!$C$2:$C$17521,BR$8))*$C$9</f>
        <v>0</v>
      </c>
      <c r="BS73" s="162">
        <f>(SUMIFS(Profile!$E$2:$E$17521,Profile!$B$2:$B$17521,$B73,Profile!$C$2:$C$17521,BS$8))*$C$9</f>
        <v>0</v>
      </c>
      <c r="BT73" s="162">
        <f>(SUMIFS(Profile!$E$2:$E$17521,Profile!$B$2:$B$17521,$B73,Profile!$C$2:$C$17521,BT$8))*$C$9</f>
        <v>0</v>
      </c>
      <c r="BU73" s="162">
        <f>(SUMIFS(Profile!$E$2:$E$17521,Profile!$B$2:$B$17521,$B73,Profile!$C$2:$C$17521,BU$8))*$C$9</f>
        <v>0</v>
      </c>
      <c r="BV73" s="162">
        <f>(SUMIFS(Profile!$E$2:$E$17521,Profile!$B$2:$B$17521,$B73,Profile!$C$2:$C$17521,BV$8))*$C$9</f>
        <v>0</v>
      </c>
      <c r="BW73" s="162">
        <f>(SUMIFS(Profile!$E$2:$E$17521,Profile!$B$2:$B$17521,$B73,Profile!$C$2:$C$17521,BW$8))*$C$9</f>
        <v>0</v>
      </c>
      <c r="BX73" s="162">
        <f>(SUMIFS(Profile!$E$2:$E$17521,Profile!$B$2:$B$17521,$B73,Profile!$C$2:$C$17521,BX$8))*$C$9</f>
        <v>0</v>
      </c>
      <c r="BY73" s="162">
        <f>(SUMIFS(Profile!$E$2:$E$17521,Profile!$B$2:$B$17521,$B73,Profile!$C$2:$C$17521,BY$8))*$C$9</f>
        <v>0</v>
      </c>
      <c r="BZ73" s="162">
        <f>(SUMIFS(Profile!$E$2:$E$17521,Profile!$B$2:$B$17521,$B73,Profile!$C$2:$C$17521,BZ$8))*$C$9</f>
        <v>0</v>
      </c>
      <c r="CA73" s="162">
        <f>(SUMIFS(Profile!$E$2:$E$17521,Profile!$B$2:$B$17521,$B73,Profile!$C$2:$C$17521,CA$8))*$C$9</f>
        <v>0</v>
      </c>
      <c r="CB73" s="162">
        <f>(SUMIFS(Profile!$E$2:$E$17521,Profile!$B$2:$B$17521,$B73,Profile!$C$2:$C$17521,CB$8))*$C$9</f>
        <v>0</v>
      </c>
      <c r="CC73" s="162">
        <f>(SUMIFS(Profile!$E$2:$E$17521,Profile!$B$2:$B$17521,$B73,Profile!$C$2:$C$17521,CC$8))*$C$9</f>
        <v>0</v>
      </c>
      <c r="CD73" s="162">
        <f>(SUMIFS(Profile!$E$2:$E$17521,Profile!$B$2:$B$17521,$B73,Profile!$C$2:$C$17521,CD$8))*$C$9</f>
        <v>0</v>
      </c>
      <c r="CE73" s="162">
        <f>(SUMIFS(Profile!$E$2:$E$17521,Profile!$B$2:$B$17521,$B73,Profile!$C$2:$C$17521,CE$8))*$C$9</f>
        <v>0</v>
      </c>
      <c r="CF73" s="162">
        <f>(SUMIFS(Profile!$E$2:$E$17521,Profile!$B$2:$B$17521,$B73,Profile!$C$2:$C$17521,CF$8))*$C$9</f>
        <v>0</v>
      </c>
      <c r="CG73" s="162">
        <f>(SUMIFS(Profile!$E$2:$E$17521,Profile!$B$2:$B$17521,$B73,Profile!$C$2:$C$17521,CG$8))*$C$9</f>
        <v>0</v>
      </c>
      <c r="CH73" s="162">
        <f>(SUMIFS(Profile!$E$2:$E$17521,Profile!$B$2:$B$17521,$B73,Profile!$C$2:$C$17521,CH$8))*$C$9</f>
        <v>0</v>
      </c>
      <c r="CI73" s="162">
        <f>(SUMIFS(Profile!$E$2:$E$17521,Profile!$B$2:$B$17521,$B73,Profile!$C$2:$C$17521,CI$8))*$C$9</f>
        <v>0</v>
      </c>
      <c r="CJ73" s="162">
        <f>(SUMIFS(Profile!$E$2:$E$17521,Profile!$B$2:$B$17521,$B73,Profile!$C$2:$C$17521,CJ$8))*$C$9</f>
        <v>0</v>
      </c>
      <c r="CK73" s="162">
        <f>(SUMIFS(Profile!$E$2:$E$17521,Profile!$B$2:$B$17521,$B73,Profile!$C$2:$C$17521,CK$8))*$C$9</f>
        <v>0</v>
      </c>
      <c r="CL73" s="162">
        <f>(SUMIFS(Profile!$E$2:$E$17521,Profile!$B$2:$B$17521,$B73,Profile!$C$2:$C$17521,CL$8))*$C$9</f>
        <v>0</v>
      </c>
      <c r="CM73" s="162">
        <f>(SUMIFS(Profile!$E$2:$E$17521,Profile!$B$2:$B$17521,$B73,Profile!$C$2:$C$17521,CM$8))*$C$9</f>
        <v>0</v>
      </c>
      <c r="CN73" s="162">
        <f>(SUMIFS(Profile!$E$2:$E$17521,Profile!$B$2:$B$17521,$B73,Profile!$C$2:$C$17521,CN$8))*$C$9</f>
        <v>0</v>
      </c>
      <c r="CO73" s="162">
        <f>(SUMIFS(Profile!$E$2:$E$17521,Profile!$B$2:$B$17521,$B73,Profile!$C$2:$C$17521,CO$8))*$C$9</f>
        <v>0</v>
      </c>
      <c r="CP73" s="162">
        <f>(SUMIFS(Profile!$E$2:$E$17521,Profile!$B$2:$B$17521,$B73,Profile!$C$2:$C$17521,CP$8))*$C$9</f>
        <v>0</v>
      </c>
      <c r="CQ73" s="162">
        <f>(SUMIFS(Profile!$E$2:$E$17521,Profile!$B$2:$B$17521,$B73,Profile!$C$2:$C$17521,CQ$8))*$C$9</f>
        <v>0</v>
      </c>
      <c r="CR73" s="162">
        <f>(SUMIFS(Profile!$E$2:$E$17521,Profile!$B$2:$B$17521,$B73,Profile!$C$2:$C$17521,CR$8))*$C$9</f>
        <v>0</v>
      </c>
      <c r="CS73" s="162">
        <f>(SUMIFS(Profile!$E$2:$E$17521,Profile!$B$2:$B$17521,$B73,Profile!$C$2:$C$17521,CS$8))*$C$9</f>
        <v>0</v>
      </c>
      <c r="CT73" s="162">
        <f>(SUMIFS(Profile!$E$2:$E$17521,Profile!$B$2:$B$17521,$B73,Profile!$C$2:$C$17521,CT$8))*$C$9</f>
        <v>0</v>
      </c>
      <c r="CU73" s="162">
        <f>(SUMIFS(Profile!$E$2:$E$17521,Profile!$B$2:$B$17521,$B73,Profile!$C$2:$C$17521,CU$8))*$C$9</f>
        <v>0</v>
      </c>
      <c r="CV73" s="162">
        <f>(SUMIFS(Profile!$E$2:$E$17521,Profile!$B$2:$B$17521,$B73,Profile!$C$2:$C$17521,CV$8))*$C$9</f>
        <v>0</v>
      </c>
      <c r="CW73" s="162">
        <f>(SUMIFS(Profile!$E$2:$E$17521,Profile!$B$2:$B$17521,$B73,Profile!$C$2:$C$17521,CW$8))*$C$9</f>
        <v>0</v>
      </c>
      <c r="CX73" s="162">
        <f t="shared" si="11"/>
        <v>0</v>
      </c>
      <c r="CY73" s="162">
        <f t="shared" ref="CY73:ET73" si="326">MAX(BB73-E73,0)</f>
        <v>0</v>
      </c>
      <c r="CZ73" s="162">
        <f t="shared" si="326"/>
        <v>0</v>
      </c>
      <c r="DA73" s="162">
        <f t="shared" si="326"/>
        <v>0</v>
      </c>
      <c r="DB73" s="162">
        <f t="shared" si="326"/>
        <v>0</v>
      </c>
      <c r="DC73" s="162">
        <f t="shared" si="326"/>
        <v>0</v>
      </c>
      <c r="DD73" s="162">
        <f t="shared" si="326"/>
        <v>0</v>
      </c>
      <c r="DE73" s="162">
        <f t="shared" si="326"/>
        <v>0</v>
      </c>
      <c r="DF73" s="162">
        <f t="shared" si="326"/>
        <v>0</v>
      </c>
      <c r="DG73" s="162">
        <f t="shared" si="326"/>
        <v>0</v>
      </c>
      <c r="DH73" s="162">
        <f t="shared" si="326"/>
        <v>0</v>
      </c>
      <c r="DI73" s="162">
        <f t="shared" si="326"/>
        <v>0</v>
      </c>
      <c r="DJ73" s="162">
        <f t="shared" si="326"/>
        <v>0</v>
      </c>
      <c r="DK73" s="162">
        <f t="shared" si="326"/>
        <v>0</v>
      </c>
      <c r="DL73" s="162">
        <f t="shared" si="326"/>
        <v>0</v>
      </c>
      <c r="DM73" s="162">
        <f t="shared" si="326"/>
        <v>0</v>
      </c>
      <c r="DN73" s="162">
        <f t="shared" si="326"/>
        <v>0</v>
      </c>
      <c r="DO73" s="162">
        <f t="shared" si="326"/>
        <v>0</v>
      </c>
      <c r="DP73" s="162">
        <f t="shared" si="326"/>
        <v>0</v>
      </c>
      <c r="DQ73" s="162">
        <f t="shared" si="326"/>
        <v>0</v>
      </c>
      <c r="DR73" s="162">
        <f t="shared" si="326"/>
        <v>0</v>
      </c>
      <c r="DS73" s="162">
        <f t="shared" si="326"/>
        <v>0</v>
      </c>
      <c r="DT73" s="162">
        <f t="shared" si="326"/>
        <v>0</v>
      </c>
      <c r="DU73" s="162">
        <f t="shared" si="326"/>
        <v>0</v>
      </c>
      <c r="DV73" s="162">
        <f t="shared" si="326"/>
        <v>0</v>
      </c>
      <c r="DW73" s="162">
        <f t="shared" si="326"/>
        <v>0</v>
      </c>
      <c r="DX73" s="162">
        <f t="shared" si="326"/>
        <v>0</v>
      </c>
      <c r="DY73" s="162">
        <f t="shared" si="326"/>
        <v>0</v>
      </c>
      <c r="DZ73" s="162">
        <f t="shared" si="326"/>
        <v>0</v>
      </c>
      <c r="EA73" s="162">
        <f t="shared" si="326"/>
        <v>0</v>
      </c>
      <c r="EB73" s="162">
        <f t="shared" si="326"/>
        <v>0</v>
      </c>
      <c r="EC73" s="162">
        <f t="shared" si="326"/>
        <v>0</v>
      </c>
      <c r="ED73" s="162">
        <f t="shared" si="326"/>
        <v>0</v>
      </c>
      <c r="EE73" s="162">
        <f t="shared" si="326"/>
        <v>0</v>
      </c>
      <c r="EF73" s="162">
        <f t="shared" si="326"/>
        <v>0</v>
      </c>
      <c r="EG73" s="162">
        <f t="shared" si="326"/>
        <v>0</v>
      </c>
      <c r="EH73" s="162">
        <f t="shared" si="326"/>
        <v>0</v>
      </c>
      <c r="EI73" s="162">
        <f t="shared" si="326"/>
        <v>0</v>
      </c>
      <c r="EJ73" s="162">
        <f t="shared" si="326"/>
        <v>0</v>
      </c>
      <c r="EK73" s="162">
        <f t="shared" si="326"/>
        <v>0</v>
      </c>
      <c r="EL73" s="162">
        <f t="shared" si="326"/>
        <v>0</v>
      </c>
      <c r="EM73" s="162">
        <f t="shared" si="326"/>
        <v>0</v>
      </c>
      <c r="EN73" s="162">
        <f t="shared" si="326"/>
        <v>0</v>
      </c>
      <c r="EO73" s="162">
        <f t="shared" si="326"/>
        <v>0</v>
      </c>
      <c r="EP73" s="162">
        <f t="shared" si="326"/>
        <v>0</v>
      </c>
      <c r="EQ73" s="162">
        <f t="shared" si="326"/>
        <v>0</v>
      </c>
      <c r="ER73" s="162">
        <f t="shared" si="326"/>
        <v>0</v>
      </c>
      <c r="ES73" s="162">
        <f t="shared" si="326"/>
        <v>0</v>
      </c>
      <c r="ET73" s="162">
        <f t="shared" si="326"/>
        <v>0</v>
      </c>
      <c r="EU73" s="162">
        <f t="shared" si="13"/>
        <v>0</v>
      </c>
      <c r="EV73" s="162">
        <f t="shared" ref="EV73:GQ73" si="327">BB73-CY73</f>
        <v>0</v>
      </c>
      <c r="EW73" s="162">
        <f t="shared" si="327"/>
        <v>0</v>
      </c>
      <c r="EX73" s="162">
        <f t="shared" si="327"/>
        <v>0</v>
      </c>
      <c r="EY73" s="162">
        <f t="shared" si="327"/>
        <v>0</v>
      </c>
      <c r="EZ73" s="162">
        <f t="shared" si="327"/>
        <v>0</v>
      </c>
      <c r="FA73" s="162">
        <f t="shared" si="327"/>
        <v>0</v>
      </c>
      <c r="FB73" s="162">
        <f t="shared" si="327"/>
        <v>0</v>
      </c>
      <c r="FC73" s="162">
        <f t="shared" si="327"/>
        <v>0</v>
      </c>
      <c r="FD73" s="162">
        <f t="shared" si="327"/>
        <v>0</v>
      </c>
      <c r="FE73" s="162">
        <f t="shared" si="327"/>
        <v>0</v>
      </c>
      <c r="FF73" s="162">
        <f t="shared" si="327"/>
        <v>0</v>
      </c>
      <c r="FG73" s="162">
        <f t="shared" si="327"/>
        <v>0</v>
      </c>
      <c r="FH73" s="162">
        <f t="shared" si="327"/>
        <v>0</v>
      </c>
      <c r="FI73" s="162">
        <f t="shared" si="327"/>
        <v>0</v>
      </c>
      <c r="FJ73" s="162">
        <f t="shared" si="327"/>
        <v>0</v>
      </c>
      <c r="FK73" s="162">
        <f t="shared" si="327"/>
        <v>0</v>
      </c>
      <c r="FL73" s="162">
        <f t="shared" si="327"/>
        <v>0</v>
      </c>
      <c r="FM73" s="162">
        <f t="shared" si="327"/>
        <v>0</v>
      </c>
      <c r="FN73" s="162">
        <f t="shared" si="327"/>
        <v>0</v>
      </c>
      <c r="FO73" s="162">
        <f t="shared" si="327"/>
        <v>0</v>
      </c>
      <c r="FP73" s="162">
        <f t="shared" si="327"/>
        <v>0</v>
      </c>
      <c r="FQ73" s="162">
        <f t="shared" si="327"/>
        <v>0</v>
      </c>
      <c r="FR73" s="162">
        <f t="shared" si="327"/>
        <v>0</v>
      </c>
      <c r="FS73" s="162">
        <f t="shared" si="327"/>
        <v>0</v>
      </c>
      <c r="FT73" s="162">
        <f t="shared" si="327"/>
        <v>0</v>
      </c>
      <c r="FU73" s="162">
        <f t="shared" si="327"/>
        <v>0</v>
      </c>
      <c r="FV73" s="162">
        <f t="shared" si="327"/>
        <v>0</v>
      </c>
      <c r="FW73" s="162">
        <f t="shared" si="327"/>
        <v>0</v>
      </c>
      <c r="FX73" s="162">
        <f t="shared" si="327"/>
        <v>0</v>
      </c>
      <c r="FY73" s="162">
        <f t="shared" si="327"/>
        <v>0</v>
      </c>
      <c r="FZ73" s="162">
        <f t="shared" si="327"/>
        <v>0</v>
      </c>
      <c r="GA73" s="162">
        <f t="shared" si="327"/>
        <v>0</v>
      </c>
      <c r="GB73" s="162">
        <f t="shared" si="327"/>
        <v>0</v>
      </c>
      <c r="GC73" s="162">
        <f t="shared" si="327"/>
        <v>0</v>
      </c>
      <c r="GD73" s="162">
        <f t="shared" si="327"/>
        <v>0</v>
      </c>
      <c r="GE73" s="162">
        <f t="shared" si="327"/>
        <v>0</v>
      </c>
      <c r="GF73" s="162">
        <f t="shared" si="327"/>
        <v>0</v>
      </c>
      <c r="GG73" s="162">
        <f t="shared" si="327"/>
        <v>0</v>
      </c>
      <c r="GH73" s="162">
        <f t="shared" si="327"/>
        <v>0</v>
      </c>
      <c r="GI73" s="162">
        <f t="shared" si="327"/>
        <v>0</v>
      </c>
      <c r="GJ73" s="162">
        <f t="shared" si="327"/>
        <v>0</v>
      </c>
      <c r="GK73" s="162">
        <f t="shared" si="327"/>
        <v>0</v>
      </c>
      <c r="GL73" s="162">
        <f t="shared" si="327"/>
        <v>0</v>
      </c>
      <c r="GM73" s="162">
        <f t="shared" si="327"/>
        <v>0</v>
      </c>
      <c r="GN73" s="162">
        <f t="shared" si="327"/>
        <v>0</v>
      </c>
      <c r="GO73" s="162">
        <f t="shared" si="327"/>
        <v>0</v>
      </c>
      <c r="GP73" s="162">
        <f t="shared" si="327"/>
        <v>0</v>
      </c>
      <c r="GQ73" s="162">
        <f t="shared" si="327"/>
        <v>0</v>
      </c>
      <c r="GR73" s="162">
        <f t="shared" si="15"/>
        <v>0</v>
      </c>
      <c r="GS73" s="162">
        <f t="shared" ref="GS73:IN73" si="328">E73-EV73</f>
        <v>0</v>
      </c>
      <c r="GT73" s="162">
        <f t="shared" si="328"/>
        <v>0</v>
      </c>
      <c r="GU73" s="162">
        <f t="shared" si="328"/>
        <v>0</v>
      </c>
      <c r="GV73" s="162">
        <f t="shared" si="328"/>
        <v>0</v>
      </c>
      <c r="GW73" s="162">
        <f t="shared" si="328"/>
        <v>0</v>
      </c>
      <c r="GX73" s="162">
        <f t="shared" si="328"/>
        <v>0</v>
      </c>
      <c r="GY73" s="162">
        <f t="shared" si="328"/>
        <v>0</v>
      </c>
      <c r="GZ73" s="162">
        <f t="shared" si="328"/>
        <v>0</v>
      </c>
      <c r="HA73" s="162">
        <f t="shared" si="328"/>
        <v>0</v>
      </c>
      <c r="HB73" s="162">
        <f t="shared" si="328"/>
        <v>0</v>
      </c>
      <c r="HC73" s="162">
        <f t="shared" si="328"/>
        <v>0</v>
      </c>
      <c r="HD73" s="162">
        <f t="shared" si="328"/>
        <v>0</v>
      </c>
      <c r="HE73" s="162">
        <f t="shared" si="328"/>
        <v>0</v>
      </c>
      <c r="HF73" s="162">
        <f t="shared" si="328"/>
        <v>0</v>
      </c>
      <c r="HG73" s="162">
        <f t="shared" si="328"/>
        <v>0</v>
      </c>
      <c r="HH73" s="162">
        <f t="shared" si="328"/>
        <v>0</v>
      </c>
      <c r="HI73" s="162">
        <f t="shared" si="328"/>
        <v>0</v>
      </c>
      <c r="HJ73" s="162">
        <f t="shared" si="328"/>
        <v>0</v>
      </c>
      <c r="HK73" s="162">
        <f t="shared" si="328"/>
        <v>0</v>
      </c>
      <c r="HL73" s="162">
        <f t="shared" si="328"/>
        <v>0</v>
      </c>
      <c r="HM73" s="162">
        <f t="shared" si="328"/>
        <v>0</v>
      </c>
      <c r="HN73" s="162">
        <f t="shared" si="328"/>
        <v>0</v>
      </c>
      <c r="HO73" s="162">
        <f t="shared" si="328"/>
        <v>0</v>
      </c>
      <c r="HP73" s="162">
        <f t="shared" si="328"/>
        <v>0</v>
      </c>
      <c r="HQ73" s="162">
        <f t="shared" si="328"/>
        <v>0</v>
      </c>
      <c r="HR73" s="162">
        <f t="shared" si="328"/>
        <v>0</v>
      </c>
      <c r="HS73" s="162">
        <f t="shared" si="328"/>
        <v>0</v>
      </c>
      <c r="HT73" s="162">
        <f t="shared" si="328"/>
        <v>0</v>
      </c>
      <c r="HU73" s="162">
        <f t="shared" si="328"/>
        <v>0</v>
      </c>
      <c r="HV73" s="162">
        <f t="shared" si="328"/>
        <v>0</v>
      </c>
      <c r="HW73" s="162">
        <f t="shared" si="328"/>
        <v>0</v>
      </c>
      <c r="HX73" s="162">
        <f t="shared" si="328"/>
        <v>0</v>
      </c>
      <c r="HY73" s="162">
        <f t="shared" si="328"/>
        <v>0</v>
      </c>
      <c r="HZ73" s="162">
        <f t="shared" si="328"/>
        <v>0</v>
      </c>
      <c r="IA73" s="162">
        <f t="shared" si="328"/>
        <v>0</v>
      </c>
      <c r="IB73" s="162">
        <f t="shared" si="328"/>
        <v>0</v>
      </c>
      <c r="IC73" s="162">
        <f t="shared" si="328"/>
        <v>0</v>
      </c>
      <c r="ID73" s="162">
        <f t="shared" si="328"/>
        <v>0</v>
      </c>
      <c r="IE73" s="162">
        <f t="shared" si="328"/>
        <v>0</v>
      </c>
      <c r="IF73" s="162">
        <f t="shared" si="328"/>
        <v>0</v>
      </c>
      <c r="IG73" s="162">
        <f t="shared" si="328"/>
        <v>0</v>
      </c>
      <c r="IH73" s="162">
        <f t="shared" si="328"/>
        <v>0</v>
      </c>
      <c r="II73" s="162">
        <f t="shared" si="328"/>
        <v>0</v>
      </c>
      <c r="IJ73" s="162">
        <f t="shared" si="328"/>
        <v>0</v>
      </c>
      <c r="IK73" s="162">
        <f t="shared" si="328"/>
        <v>0</v>
      </c>
      <c r="IL73" s="162">
        <f t="shared" si="328"/>
        <v>0</v>
      </c>
      <c r="IM73" s="162">
        <f t="shared" si="328"/>
        <v>0</v>
      </c>
      <c r="IN73" s="162">
        <f t="shared" si="328"/>
        <v>0</v>
      </c>
      <c r="IO73" s="162">
        <f t="shared" si="17"/>
        <v>0</v>
      </c>
      <c r="IP73" s="162">
        <f t="shared" si="23"/>
        <v>0</v>
      </c>
      <c r="IQ73" s="162">
        <f t="shared" ref="IQ73:KK73" si="329">MAX((MIN(CZ73+IP73,$IO$7))-GT73,0)</f>
        <v>0</v>
      </c>
      <c r="IR73" s="162">
        <f t="shared" si="329"/>
        <v>0</v>
      </c>
      <c r="IS73" s="162">
        <f t="shared" si="329"/>
        <v>0</v>
      </c>
      <c r="IT73" s="162">
        <f t="shared" si="329"/>
        <v>0</v>
      </c>
      <c r="IU73" s="162">
        <f t="shared" si="329"/>
        <v>0</v>
      </c>
      <c r="IV73" s="162">
        <f t="shared" si="329"/>
        <v>0</v>
      </c>
      <c r="IW73" s="162">
        <f t="shared" si="329"/>
        <v>0</v>
      </c>
      <c r="IX73" s="162">
        <f t="shared" si="329"/>
        <v>0</v>
      </c>
      <c r="IY73" s="162">
        <f t="shared" si="329"/>
        <v>0</v>
      </c>
      <c r="IZ73" s="162">
        <f t="shared" si="329"/>
        <v>0</v>
      </c>
      <c r="JA73" s="162">
        <f t="shared" si="329"/>
        <v>0</v>
      </c>
      <c r="JB73" s="162">
        <f t="shared" si="329"/>
        <v>0</v>
      </c>
      <c r="JC73" s="162">
        <f t="shared" si="329"/>
        <v>0</v>
      </c>
      <c r="JD73" s="162">
        <f t="shared" si="329"/>
        <v>0</v>
      </c>
      <c r="JE73" s="162">
        <f t="shared" si="329"/>
        <v>0</v>
      </c>
      <c r="JF73" s="162">
        <f t="shared" si="329"/>
        <v>0</v>
      </c>
      <c r="JG73" s="162">
        <f t="shared" si="329"/>
        <v>0</v>
      </c>
      <c r="JH73" s="162">
        <f t="shared" si="329"/>
        <v>0</v>
      </c>
      <c r="JI73" s="162">
        <f t="shared" si="329"/>
        <v>0</v>
      </c>
      <c r="JJ73" s="162">
        <f t="shared" si="329"/>
        <v>0</v>
      </c>
      <c r="JK73" s="162">
        <f t="shared" si="329"/>
        <v>0</v>
      </c>
      <c r="JL73" s="162">
        <f t="shared" si="329"/>
        <v>0</v>
      </c>
      <c r="JM73" s="162">
        <f t="shared" si="329"/>
        <v>0</v>
      </c>
      <c r="JN73" s="162">
        <f t="shared" si="329"/>
        <v>0</v>
      </c>
      <c r="JO73" s="162">
        <f t="shared" si="329"/>
        <v>0</v>
      </c>
      <c r="JP73" s="162">
        <f t="shared" si="329"/>
        <v>0</v>
      </c>
      <c r="JQ73" s="162">
        <f t="shared" si="329"/>
        <v>0</v>
      </c>
      <c r="JR73" s="162">
        <f t="shared" si="329"/>
        <v>0</v>
      </c>
      <c r="JS73" s="162">
        <f t="shared" si="329"/>
        <v>0</v>
      </c>
      <c r="JT73" s="162">
        <f t="shared" si="329"/>
        <v>0</v>
      </c>
      <c r="JU73" s="162">
        <f t="shared" si="329"/>
        <v>0</v>
      </c>
      <c r="JV73" s="162">
        <f t="shared" si="329"/>
        <v>0</v>
      </c>
      <c r="JW73" s="162">
        <f t="shared" si="329"/>
        <v>0</v>
      </c>
      <c r="JX73" s="162">
        <f t="shared" si="329"/>
        <v>0</v>
      </c>
      <c r="JY73" s="162">
        <f t="shared" si="329"/>
        <v>0</v>
      </c>
      <c r="JZ73" s="162">
        <f t="shared" si="329"/>
        <v>0</v>
      </c>
      <c r="KA73" s="162">
        <f t="shared" si="329"/>
        <v>0</v>
      </c>
      <c r="KB73" s="162">
        <f t="shared" si="329"/>
        <v>0</v>
      </c>
      <c r="KC73" s="162">
        <f t="shared" si="329"/>
        <v>0</v>
      </c>
      <c r="KD73" s="162">
        <f t="shared" si="329"/>
        <v>0</v>
      </c>
      <c r="KE73" s="162">
        <f t="shared" si="329"/>
        <v>0</v>
      </c>
      <c r="KF73" s="162">
        <f t="shared" si="329"/>
        <v>0</v>
      </c>
      <c r="KG73" s="162">
        <f t="shared" si="329"/>
        <v>0</v>
      </c>
      <c r="KH73" s="162">
        <f t="shared" si="329"/>
        <v>0</v>
      </c>
      <c r="KI73" s="162">
        <f t="shared" si="329"/>
        <v>0</v>
      </c>
      <c r="KJ73" s="162">
        <f t="shared" si="329"/>
        <v>0</v>
      </c>
      <c r="KK73" s="162">
        <f t="shared" si="329"/>
        <v>0</v>
      </c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</row>
    <row r="74" ht="14.25" customHeight="1" spans="1:326" x14ac:dyDescent="0.25">
      <c r="A74" s="1">
        <v>3</v>
      </c>
      <c r="B74" s="1">
        <f t="shared" ref="B74:C74" si="330">B73+1</f>
        <v>64</v>
      </c>
      <c r="C74" s="232">
        <f t="shared" si="330"/>
        <v>43529</v>
      </c>
      <c r="D74" s="162">
        <f t="shared" si="9"/>
        <v>0</v>
      </c>
      <c r="E74" s="162">
        <f>(SUMIFS(Profile!$F$2:$F$17521,Profile!$B$2:$B$17521,$B74,Profile!$C$2:$C$17521,E$8))*$C$6</f>
        <v>0</v>
      </c>
      <c r="F74" s="162">
        <f>(SUMIFS(Profile!$F$2:$F$17521,Profile!$B$2:$B$17521,$B74,Profile!$C$2:$C$17521,F$8))*$C$6</f>
        <v>0</v>
      </c>
      <c r="G74" s="162">
        <f>(SUMIFS(Profile!$F$2:$F$17521,Profile!$B$2:$B$17521,$B74,Profile!$C$2:$C$17521,G$8))*$C$6</f>
        <v>0</v>
      </c>
      <c r="H74" s="162">
        <f>(SUMIFS(Profile!$F$2:$F$17521,Profile!$B$2:$B$17521,$B74,Profile!$C$2:$C$17521,H$8))*$C$6</f>
        <v>0</v>
      </c>
      <c r="I74" s="162">
        <f>(SUMIFS(Profile!$F$2:$F$17521,Profile!$B$2:$B$17521,$B74,Profile!$C$2:$C$17521,I$8))*$C$6</f>
        <v>0</v>
      </c>
      <c r="J74" s="162">
        <f>(SUMIFS(Profile!$F$2:$F$17521,Profile!$B$2:$B$17521,$B74,Profile!$C$2:$C$17521,J$8))*$C$6</f>
        <v>0</v>
      </c>
      <c r="K74" s="162">
        <f>(SUMIFS(Profile!$F$2:$F$17521,Profile!$B$2:$B$17521,$B74,Profile!$C$2:$C$17521,K$8))*$C$6</f>
        <v>0</v>
      </c>
      <c r="L74" s="162">
        <f>(SUMIFS(Profile!$F$2:$F$17521,Profile!$B$2:$B$17521,$B74,Profile!$C$2:$C$17521,L$8))*$C$6</f>
        <v>0</v>
      </c>
      <c r="M74" s="162">
        <f>(SUMIFS(Profile!$F$2:$F$17521,Profile!$B$2:$B$17521,$B74,Profile!$C$2:$C$17521,M$8))*$C$6</f>
        <v>0</v>
      </c>
      <c r="N74" s="162">
        <f>(SUMIFS(Profile!$F$2:$F$17521,Profile!$B$2:$B$17521,$B74,Profile!$C$2:$C$17521,N$8))*$C$6</f>
        <v>0</v>
      </c>
      <c r="O74" s="162">
        <f>(SUMIFS(Profile!$F$2:$F$17521,Profile!$B$2:$B$17521,$B74,Profile!$C$2:$C$17521,O$8))*$C$6</f>
        <v>0</v>
      </c>
      <c r="P74" s="162">
        <f>(SUMIFS(Profile!$F$2:$F$17521,Profile!$B$2:$B$17521,$B74,Profile!$C$2:$C$17521,P$8))*$C$6</f>
        <v>0</v>
      </c>
      <c r="Q74" s="162">
        <f>(SUMIFS(Profile!$F$2:$F$17521,Profile!$B$2:$B$17521,$B74,Profile!$C$2:$C$17521,Q$8))*$C$6</f>
        <v>0</v>
      </c>
      <c r="R74" s="162">
        <f>(SUMIFS(Profile!$F$2:$F$17521,Profile!$B$2:$B$17521,$B74,Profile!$C$2:$C$17521,R$8))*$C$6</f>
        <v>0</v>
      </c>
      <c r="S74" s="162">
        <f>(SUMIFS(Profile!$F$2:$F$17521,Profile!$B$2:$B$17521,$B74,Profile!$C$2:$C$17521,S$8))*$C$6</f>
        <v>0</v>
      </c>
      <c r="T74" s="162">
        <f>(SUMIFS(Profile!$F$2:$F$17521,Profile!$B$2:$B$17521,$B74,Profile!$C$2:$C$17521,T$8))*$C$6</f>
        <v>0</v>
      </c>
      <c r="U74" s="162">
        <f>(SUMIFS(Profile!$F$2:$F$17521,Profile!$B$2:$B$17521,$B74,Profile!$C$2:$C$17521,U$8))*$C$6</f>
        <v>0</v>
      </c>
      <c r="V74" s="162">
        <f>(SUMIFS(Profile!$F$2:$F$17521,Profile!$B$2:$B$17521,$B74,Profile!$C$2:$C$17521,V$8))*$C$6</f>
        <v>0</v>
      </c>
      <c r="W74" s="162">
        <f>(SUMIFS(Profile!$F$2:$F$17521,Profile!$B$2:$B$17521,$B74,Profile!$C$2:$C$17521,W$8))*$C$6</f>
        <v>0</v>
      </c>
      <c r="X74" s="162">
        <f>(SUMIFS(Profile!$F$2:$F$17521,Profile!$B$2:$B$17521,$B74,Profile!$C$2:$C$17521,X$8))*$C$6</f>
        <v>0</v>
      </c>
      <c r="Y74" s="162">
        <f>(SUMIFS(Profile!$F$2:$F$17521,Profile!$B$2:$B$17521,$B74,Profile!$C$2:$C$17521,Y$8))*$C$6</f>
        <v>0</v>
      </c>
      <c r="Z74" s="162">
        <f>(SUMIFS(Profile!$F$2:$F$17521,Profile!$B$2:$B$17521,$B74,Profile!$C$2:$C$17521,Z$8))*$C$6</f>
        <v>0</v>
      </c>
      <c r="AA74" s="162">
        <f>(SUMIFS(Profile!$F$2:$F$17521,Profile!$B$2:$B$17521,$B74,Profile!$C$2:$C$17521,AA$8))*$C$6</f>
        <v>0</v>
      </c>
      <c r="AB74" s="162">
        <f>(SUMIFS(Profile!$F$2:$F$17521,Profile!$B$2:$B$17521,$B74,Profile!$C$2:$C$17521,AB$8))*$C$6</f>
        <v>0</v>
      </c>
      <c r="AC74" s="162">
        <f>(SUMIFS(Profile!$F$2:$F$17521,Profile!$B$2:$B$17521,$B74,Profile!$C$2:$C$17521,AC$8))*$C$6</f>
        <v>0</v>
      </c>
      <c r="AD74" s="162">
        <f>(SUMIFS(Profile!$F$2:$F$17521,Profile!$B$2:$B$17521,$B74,Profile!$C$2:$C$17521,AD$8))*$C$6</f>
        <v>0</v>
      </c>
      <c r="AE74" s="162">
        <f>(SUMIFS(Profile!$F$2:$F$17521,Profile!$B$2:$B$17521,$B74,Profile!$C$2:$C$17521,AE$8))*$C$6</f>
        <v>0</v>
      </c>
      <c r="AF74" s="162">
        <f>(SUMIFS(Profile!$F$2:$F$17521,Profile!$B$2:$B$17521,$B74,Profile!$C$2:$C$17521,AF$8))*$C$6</f>
        <v>0</v>
      </c>
      <c r="AG74" s="162">
        <f>(SUMIFS(Profile!$F$2:$F$17521,Profile!$B$2:$B$17521,$B74,Profile!$C$2:$C$17521,AG$8))*$C$6</f>
        <v>0</v>
      </c>
      <c r="AH74" s="162">
        <f>(SUMIFS(Profile!$F$2:$F$17521,Profile!$B$2:$B$17521,$B74,Profile!$C$2:$C$17521,AH$8))*$C$6</f>
        <v>0</v>
      </c>
      <c r="AI74" s="162">
        <f>(SUMIFS(Profile!$F$2:$F$17521,Profile!$B$2:$B$17521,$B74,Profile!$C$2:$C$17521,AI$8))*$C$6</f>
        <v>0</v>
      </c>
      <c r="AJ74" s="162">
        <f>(SUMIFS(Profile!$F$2:$F$17521,Profile!$B$2:$B$17521,$B74,Profile!$C$2:$C$17521,AJ$8))*$C$6</f>
        <v>0</v>
      </c>
      <c r="AK74" s="162">
        <f>(SUMIFS(Profile!$F$2:$F$17521,Profile!$B$2:$B$17521,$B74,Profile!$C$2:$C$17521,AK$8))*$C$6</f>
        <v>0</v>
      </c>
      <c r="AL74" s="162">
        <f>(SUMIFS(Profile!$F$2:$F$17521,Profile!$B$2:$B$17521,$B74,Profile!$C$2:$C$17521,AL$8))*$C$6</f>
        <v>0</v>
      </c>
      <c r="AM74" s="162">
        <f>(SUMIFS(Profile!$F$2:$F$17521,Profile!$B$2:$B$17521,$B74,Profile!$C$2:$C$17521,AM$8))*$C$6</f>
        <v>0</v>
      </c>
      <c r="AN74" s="162">
        <f>(SUMIFS(Profile!$F$2:$F$17521,Profile!$B$2:$B$17521,$B74,Profile!$C$2:$C$17521,AN$8))*$C$6</f>
        <v>0</v>
      </c>
      <c r="AO74" s="162">
        <f>(SUMIFS(Profile!$F$2:$F$17521,Profile!$B$2:$B$17521,$B74,Profile!$C$2:$C$17521,AO$8))*$C$6</f>
        <v>0</v>
      </c>
      <c r="AP74" s="162">
        <f>(SUMIFS(Profile!$F$2:$F$17521,Profile!$B$2:$B$17521,$B74,Profile!$C$2:$C$17521,AP$8))*$C$6</f>
        <v>0</v>
      </c>
      <c r="AQ74" s="162">
        <f>(SUMIFS(Profile!$F$2:$F$17521,Profile!$B$2:$B$17521,$B74,Profile!$C$2:$C$17521,AQ$8))*$C$6</f>
        <v>0</v>
      </c>
      <c r="AR74" s="162">
        <f>(SUMIFS(Profile!$F$2:$F$17521,Profile!$B$2:$B$17521,$B74,Profile!$C$2:$C$17521,AR$8))*$C$6</f>
        <v>0</v>
      </c>
      <c r="AS74" s="162">
        <f>(SUMIFS(Profile!$F$2:$F$17521,Profile!$B$2:$B$17521,$B74,Profile!$C$2:$C$17521,AS$8))*$C$6</f>
        <v>0</v>
      </c>
      <c r="AT74" s="162">
        <f>(SUMIFS(Profile!$F$2:$F$17521,Profile!$B$2:$B$17521,$B74,Profile!$C$2:$C$17521,AT$8))*$C$6</f>
        <v>0</v>
      </c>
      <c r="AU74" s="162">
        <f>(SUMIFS(Profile!$F$2:$F$17521,Profile!$B$2:$B$17521,$B74,Profile!$C$2:$C$17521,AU$8))*$C$6</f>
        <v>0</v>
      </c>
      <c r="AV74" s="162">
        <f>(SUMIFS(Profile!$F$2:$F$17521,Profile!$B$2:$B$17521,$B74,Profile!$C$2:$C$17521,AV$8))*$C$6</f>
        <v>0</v>
      </c>
      <c r="AW74" s="162">
        <f>(SUMIFS(Profile!$F$2:$F$17521,Profile!$B$2:$B$17521,$B74,Profile!$C$2:$C$17521,AW$8))*$C$6</f>
        <v>0</v>
      </c>
      <c r="AX74" s="162">
        <f>(SUMIFS(Profile!$F$2:$F$17521,Profile!$B$2:$B$17521,$B74,Profile!$C$2:$C$17521,AX$8))*$C$6</f>
        <v>0</v>
      </c>
      <c r="AY74" s="162">
        <f>(SUMIFS(Profile!$F$2:$F$17521,Profile!$B$2:$B$17521,$B74,Profile!$C$2:$C$17521,AY$8))*$C$6</f>
        <v>0</v>
      </c>
      <c r="AZ74" s="162">
        <f>(SUMIFS(Profile!$F$2:$F$17521,Profile!$B$2:$B$17521,$B74,Profile!$C$2:$C$17521,AZ$8))*$C$6</f>
        <v>0</v>
      </c>
      <c r="BA74" s="162">
        <f t="shared" si="10"/>
        <v>0</v>
      </c>
      <c r="BB74" s="162">
        <f>(SUMIFS(Profile!$E$2:$E$17521,Profile!$B$2:$B$17521,$B74,Profile!$C$2:$C$17521,BB$8))*$C$9</f>
        <v>0</v>
      </c>
      <c r="BC74" s="162">
        <f>(SUMIFS(Profile!$E$2:$E$17521,Profile!$B$2:$B$17521,$B74,Profile!$C$2:$C$17521,BC$8))*$C$9</f>
        <v>0</v>
      </c>
      <c r="BD74" s="162">
        <f>(SUMIFS(Profile!$E$2:$E$17521,Profile!$B$2:$B$17521,$B74,Profile!$C$2:$C$17521,BD$8))*$C$9</f>
        <v>0</v>
      </c>
      <c r="BE74" s="162">
        <f>(SUMIFS(Profile!$E$2:$E$17521,Profile!$B$2:$B$17521,$B74,Profile!$C$2:$C$17521,BE$8))*$C$9</f>
        <v>0</v>
      </c>
      <c r="BF74" s="162">
        <f>(SUMIFS(Profile!$E$2:$E$17521,Profile!$B$2:$B$17521,$B74,Profile!$C$2:$C$17521,BF$8))*$C$9</f>
        <v>0</v>
      </c>
      <c r="BG74" s="162">
        <f>(SUMIFS(Profile!$E$2:$E$17521,Profile!$B$2:$B$17521,$B74,Profile!$C$2:$C$17521,BG$8))*$C$9</f>
        <v>0</v>
      </c>
      <c r="BH74" s="162">
        <f>(SUMIFS(Profile!$E$2:$E$17521,Profile!$B$2:$B$17521,$B74,Profile!$C$2:$C$17521,BH$8))*$C$9</f>
        <v>0</v>
      </c>
      <c r="BI74" s="162">
        <f>(SUMIFS(Profile!$E$2:$E$17521,Profile!$B$2:$B$17521,$B74,Profile!$C$2:$C$17521,BI$8))*$C$9</f>
        <v>0</v>
      </c>
      <c r="BJ74" s="162">
        <f>(SUMIFS(Profile!$E$2:$E$17521,Profile!$B$2:$B$17521,$B74,Profile!$C$2:$C$17521,BJ$8))*$C$9</f>
        <v>0</v>
      </c>
      <c r="BK74" s="162">
        <f>(SUMIFS(Profile!$E$2:$E$17521,Profile!$B$2:$B$17521,$B74,Profile!$C$2:$C$17521,BK$8))*$C$9</f>
        <v>0</v>
      </c>
      <c r="BL74" s="162">
        <f>(SUMIFS(Profile!$E$2:$E$17521,Profile!$B$2:$B$17521,$B74,Profile!$C$2:$C$17521,BL$8))*$C$9</f>
        <v>0</v>
      </c>
      <c r="BM74" s="162">
        <f>(SUMIFS(Profile!$E$2:$E$17521,Profile!$B$2:$B$17521,$B74,Profile!$C$2:$C$17521,BM$8))*$C$9</f>
        <v>0</v>
      </c>
      <c r="BN74" s="162">
        <f>(SUMIFS(Profile!$E$2:$E$17521,Profile!$B$2:$B$17521,$B74,Profile!$C$2:$C$17521,BN$8))*$C$9</f>
        <v>0</v>
      </c>
      <c r="BO74" s="162">
        <f>(SUMIFS(Profile!$E$2:$E$17521,Profile!$B$2:$B$17521,$B74,Profile!$C$2:$C$17521,BO$8))*$C$9</f>
        <v>0</v>
      </c>
      <c r="BP74" s="162">
        <f>(SUMIFS(Profile!$E$2:$E$17521,Profile!$B$2:$B$17521,$B74,Profile!$C$2:$C$17521,BP$8))*$C$9</f>
        <v>0</v>
      </c>
      <c r="BQ74" s="162">
        <f>(SUMIFS(Profile!$E$2:$E$17521,Profile!$B$2:$B$17521,$B74,Profile!$C$2:$C$17521,BQ$8))*$C$9</f>
        <v>0</v>
      </c>
      <c r="BR74" s="162">
        <f>(SUMIFS(Profile!$E$2:$E$17521,Profile!$B$2:$B$17521,$B74,Profile!$C$2:$C$17521,BR$8))*$C$9</f>
        <v>0</v>
      </c>
      <c r="BS74" s="162">
        <f>(SUMIFS(Profile!$E$2:$E$17521,Profile!$B$2:$B$17521,$B74,Profile!$C$2:$C$17521,BS$8))*$C$9</f>
        <v>0</v>
      </c>
      <c r="BT74" s="162">
        <f>(SUMIFS(Profile!$E$2:$E$17521,Profile!$B$2:$B$17521,$B74,Profile!$C$2:$C$17521,BT$8))*$C$9</f>
        <v>0</v>
      </c>
      <c r="BU74" s="162">
        <f>(SUMIFS(Profile!$E$2:$E$17521,Profile!$B$2:$B$17521,$B74,Profile!$C$2:$C$17521,BU$8))*$C$9</f>
        <v>0</v>
      </c>
      <c r="BV74" s="162">
        <f>(SUMIFS(Profile!$E$2:$E$17521,Profile!$B$2:$B$17521,$B74,Profile!$C$2:$C$17521,BV$8))*$C$9</f>
        <v>0</v>
      </c>
      <c r="BW74" s="162">
        <f>(SUMIFS(Profile!$E$2:$E$17521,Profile!$B$2:$B$17521,$B74,Profile!$C$2:$C$17521,BW$8))*$C$9</f>
        <v>0</v>
      </c>
      <c r="BX74" s="162">
        <f>(SUMIFS(Profile!$E$2:$E$17521,Profile!$B$2:$B$17521,$B74,Profile!$C$2:$C$17521,BX$8))*$C$9</f>
        <v>0</v>
      </c>
      <c r="BY74" s="162">
        <f>(SUMIFS(Profile!$E$2:$E$17521,Profile!$B$2:$B$17521,$B74,Profile!$C$2:$C$17521,BY$8))*$C$9</f>
        <v>0</v>
      </c>
      <c r="BZ74" s="162">
        <f>(SUMIFS(Profile!$E$2:$E$17521,Profile!$B$2:$B$17521,$B74,Profile!$C$2:$C$17521,BZ$8))*$C$9</f>
        <v>0</v>
      </c>
      <c r="CA74" s="162">
        <f>(SUMIFS(Profile!$E$2:$E$17521,Profile!$B$2:$B$17521,$B74,Profile!$C$2:$C$17521,CA$8))*$C$9</f>
        <v>0</v>
      </c>
      <c r="CB74" s="162">
        <f>(SUMIFS(Profile!$E$2:$E$17521,Profile!$B$2:$B$17521,$B74,Profile!$C$2:$C$17521,CB$8))*$C$9</f>
        <v>0</v>
      </c>
      <c r="CC74" s="162">
        <f>(SUMIFS(Profile!$E$2:$E$17521,Profile!$B$2:$B$17521,$B74,Profile!$C$2:$C$17521,CC$8))*$C$9</f>
        <v>0</v>
      </c>
      <c r="CD74" s="162">
        <f>(SUMIFS(Profile!$E$2:$E$17521,Profile!$B$2:$B$17521,$B74,Profile!$C$2:$C$17521,CD$8))*$C$9</f>
        <v>0</v>
      </c>
      <c r="CE74" s="162">
        <f>(SUMIFS(Profile!$E$2:$E$17521,Profile!$B$2:$B$17521,$B74,Profile!$C$2:$C$17521,CE$8))*$C$9</f>
        <v>0</v>
      </c>
      <c r="CF74" s="162">
        <f>(SUMIFS(Profile!$E$2:$E$17521,Profile!$B$2:$B$17521,$B74,Profile!$C$2:$C$17521,CF$8))*$C$9</f>
        <v>0</v>
      </c>
      <c r="CG74" s="162">
        <f>(SUMIFS(Profile!$E$2:$E$17521,Profile!$B$2:$B$17521,$B74,Profile!$C$2:$C$17521,CG$8))*$C$9</f>
        <v>0</v>
      </c>
      <c r="CH74" s="162">
        <f>(SUMIFS(Profile!$E$2:$E$17521,Profile!$B$2:$B$17521,$B74,Profile!$C$2:$C$17521,CH$8))*$C$9</f>
        <v>0</v>
      </c>
      <c r="CI74" s="162">
        <f>(SUMIFS(Profile!$E$2:$E$17521,Profile!$B$2:$B$17521,$B74,Profile!$C$2:$C$17521,CI$8))*$C$9</f>
        <v>0</v>
      </c>
      <c r="CJ74" s="162">
        <f>(SUMIFS(Profile!$E$2:$E$17521,Profile!$B$2:$B$17521,$B74,Profile!$C$2:$C$17521,CJ$8))*$C$9</f>
        <v>0</v>
      </c>
      <c r="CK74" s="162">
        <f>(SUMIFS(Profile!$E$2:$E$17521,Profile!$B$2:$B$17521,$B74,Profile!$C$2:$C$17521,CK$8))*$C$9</f>
        <v>0</v>
      </c>
      <c r="CL74" s="162">
        <f>(SUMIFS(Profile!$E$2:$E$17521,Profile!$B$2:$B$17521,$B74,Profile!$C$2:$C$17521,CL$8))*$C$9</f>
        <v>0</v>
      </c>
      <c r="CM74" s="162">
        <f>(SUMIFS(Profile!$E$2:$E$17521,Profile!$B$2:$B$17521,$B74,Profile!$C$2:$C$17521,CM$8))*$C$9</f>
        <v>0</v>
      </c>
      <c r="CN74" s="162">
        <f>(SUMIFS(Profile!$E$2:$E$17521,Profile!$B$2:$B$17521,$B74,Profile!$C$2:$C$17521,CN$8))*$C$9</f>
        <v>0</v>
      </c>
      <c r="CO74" s="162">
        <f>(SUMIFS(Profile!$E$2:$E$17521,Profile!$B$2:$B$17521,$B74,Profile!$C$2:$C$17521,CO$8))*$C$9</f>
        <v>0</v>
      </c>
      <c r="CP74" s="162">
        <f>(SUMIFS(Profile!$E$2:$E$17521,Profile!$B$2:$B$17521,$B74,Profile!$C$2:$C$17521,CP$8))*$C$9</f>
        <v>0</v>
      </c>
      <c r="CQ74" s="162">
        <f>(SUMIFS(Profile!$E$2:$E$17521,Profile!$B$2:$B$17521,$B74,Profile!$C$2:$C$17521,CQ$8))*$C$9</f>
        <v>0</v>
      </c>
      <c r="CR74" s="162">
        <f>(SUMIFS(Profile!$E$2:$E$17521,Profile!$B$2:$B$17521,$B74,Profile!$C$2:$C$17521,CR$8))*$C$9</f>
        <v>0</v>
      </c>
      <c r="CS74" s="162">
        <f>(SUMIFS(Profile!$E$2:$E$17521,Profile!$B$2:$B$17521,$B74,Profile!$C$2:$C$17521,CS$8))*$C$9</f>
        <v>0</v>
      </c>
      <c r="CT74" s="162">
        <f>(SUMIFS(Profile!$E$2:$E$17521,Profile!$B$2:$B$17521,$B74,Profile!$C$2:$C$17521,CT$8))*$C$9</f>
        <v>0</v>
      </c>
      <c r="CU74" s="162">
        <f>(SUMIFS(Profile!$E$2:$E$17521,Profile!$B$2:$B$17521,$B74,Profile!$C$2:$C$17521,CU$8))*$C$9</f>
        <v>0</v>
      </c>
      <c r="CV74" s="162">
        <f>(SUMIFS(Profile!$E$2:$E$17521,Profile!$B$2:$B$17521,$B74,Profile!$C$2:$C$17521,CV$8))*$C$9</f>
        <v>0</v>
      </c>
      <c r="CW74" s="162">
        <f>(SUMIFS(Profile!$E$2:$E$17521,Profile!$B$2:$B$17521,$B74,Profile!$C$2:$C$17521,CW$8))*$C$9</f>
        <v>0</v>
      </c>
      <c r="CX74" s="162">
        <f t="shared" si="11"/>
        <v>0</v>
      </c>
      <c r="CY74" s="162">
        <f t="shared" ref="CY74:ET74" si="331">MAX(BB74-E74,0)</f>
        <v>0</v>
      </c>
      <c r="CZ74" s="162">
        <f t="shared" si="331"/>
        <v>0</v>
      </c>
      <c r="DA74" s="162">
        <f t="shared" si="331"/>
        <v>0</v>
      </c>
      <c r="DB74" s="162">
        <f t="shared" si="331"/>
        <v>0</v>
      </c>
      <c r="DC74" s="162">
        <f t="shared" si="331"/>
        <v>0</v>
      </c>
      <c r="DD74" s="162">
        <f t="shared" si="331"/>
        <v>0</v>
      </c>
      <c r="DE74" s="162">
        <f t="shared" si="331"/>
        <v>0</v>
      </c>
      <c r="DF74" s="162">
        <f t="shared" si="331"/>
        <v>0</v>
      </c>
      <c r="DG74" s="162">
        <f t="shared" si="331"/>
        <v>0</v>
      </c>
      <c r="DH74" s="162">
        <f t="shared" si="331"/>
        <v>0</v>
      </c>
      <c r="DI74" s="162">
        <f t="shared" si="331"/>
        <v>0</v>
      </c>
      <c r="DJ74" s="162">
        <f t="shared" si="331"/>
        <v>0</v>
      </c>
      <c r="DK74" s="162">
        <f t="shared" si="331"/>
        <v>0</v>
      </c>
      <c r="DL74" s="162">
        <f t="shared" si="331"/>
        <v>0</v>
      </c>
      <c r="DM74" s="162">
        <f t="shared" si="331"/>
        <v>0</v>
      </c>
      <c r="DN74" s="162">
        <f t="shared" si="331"/>
        <v>0</v>
      </c>
      <c r="DO74" s="162">
        <f t="shared" si="331"/>
        <v>0</v>
      </c>
      <c r="DP74" s="162">
        <f t="shared" si="331"/>
        <v>0</v>
      </c>
      <c r="DQ74" s="162">
        <f t="shared" si="331"/>
        <v>0</v>
      </c>
      <c r="DR74" s="162">
        <f t="shared" si="331"/>
        <v>0</v>
      </c>
      <c r="DS74" s="162">
        <f t="shared" si="331"/>
        <v>0</v>
      </c>
      <c r="DT74" s="162">
        <f t="shared" si="331"/>
        <v>0</v>
      </c>
      <c r="DU74" s="162">
        <f t="shared" si="331"/>
        <v>0</v>
      </c>
      <c r="DV74" s="162">
        <f t="shared" si="331"/>
        <v>0</v>
      </c>
      <c r="DW74" s="162">
        <f t="shared" si="331"/>
        <v>0</v>
      </c>
      <c r="DX74" s="162">
        <f t="shared" si="331"/>
        <v>0</v>
      </c>
      <c r="DY74" s="162">
        <f t="shared" si="331"/>
        <v>0</v>
      </c>
      <c r="DZ74" s="162">
        <f t="shared" si="331"/>
        <v>0</v>
      </c>
      <c r="EA74" s="162">
        <f t="shared" si="331"/>
        <v>0</v>
      </c>
      <c r="EB74" s="162">
        <f t="shared" si="331"/>
        <v>0</v>
      </c>
      <c r="EC74" s="162">
        <f t="shared" si="331"/>
        <v>0</v>
      </c>
      <c r="ED74" s="162">
        <f t="shared" si="331"/>
        <v>0</v>
      </c>
      <c r="EE74" s="162">
        <f t="shared" si="331"/>
        <v>0</v>
      </c>
      <c r="EF74" s="162">
        <f t="shared" si="331"/>
        <v>0</v>
      </c>
      <c r="EG74" s="162">
        <f t="shared" si="331"/>
        <v>0</v>
      </c>
      <c r="EH74" s="162">
        <f t="shared" si="331"/>
        <v>0</v>
      </c>
      <c r="EI74" s="162">
        <f t="shared" si="331"/>
        <v>0</v>
      </c>
      <c r="EJ74" s="162">
        <f t="shared" si="331"/>
        <v>0</v>
      </c>
      <c r="EK74" s="162">
        <f t="shared" si="331"/>
        <v>0</v>
      </c>
      <c r="EL74" s="162">
        <f t="shared" si="331"/>
        <v>0</v>
      </c>
      <c r="EM74" s="162">
        <f t="shared" si="331"/>
        <v>0</v>
      </c>
      <c r="EN74" s="162">
        <f t="shared" si="331"/>
        <v>0</v>
      </c>
      <c r="EO74" s="162">
        <f t="shared" si="331"/>
        <v>0</v>
      </c>
      <c r="EP74" s="162">
        <f t="shared" si="331"/>
        <v>0</v>
      </c>
      <c r="EQ74" s="162">
        <f t="shared" si="331"/>
        <v>0</v>
      </c>
      <c r="ER74" s="162">
        <f t="shared" si="331"/>
        <v>0</v>
      </c>
      <c r="ES74" s="162">
        <f t="shared" si="331"/>
        <v>0</v>
      </c>
      <c r="ET74" s="162">
        <f t="shared" si="331"/>
        <v>0</v>
      </c>
      <c r="EU74" s="162">
        <f t="shared" si="13"/>
        <v>0</v>
      </c>
      <c r="EV74" s="162">
        <f t="shared" ref="EV74:GQ74" si="332">BB74-CY74</f>
        <v>0</v>
      </c>
      <c r="EW74" s="162">
        <f t="shared" si="332"/>
        <v>0</v>
      </c>
      <c r="EX74" s="162">
        <f t="shared" si="332"/>
        <v>0</v>
      </c>
      <c r="EY74" s="162">
        <f t="shared" si="332"/>
        <v>0</v>
      </c>
      <c r="EZ74" s="162">
        <f t="shared" si="332"/>
        <v>0</v>
      </c>
      <c r="FA74" s="162">
        <f t="shared" si="332"/>
        <v>0</v>
      </c>
      <c r="FB74" s="162">
        <f t="shared" si="332"/>
        <v>0</v>
      </c>
      <c r="FC74" s="162">
        <f t="shared" si="332"/>
        <v>0</v>
      </c>
      <c r="FD74" s="162">
        <f t="shared" si="332"/>
        <v>0</v>
      </c>
      <c r="FE74" s="162">
        <f t="shared" si="332"/>
        <v>0</v>
      </c>
      <c r="FF74" s="162">
        <f t="shared" si="332"/>
        <v>0</v>
      </c>
      <c r="FG74" s="162">
        <f t="shared" si="332"/>
        <v>0</v>
      </c>
      <c r="FH74" s="162">
        <f t="shared" si="332"/>
        <v>0</v>
      </c>
      <c r="FI74" s="162">
        <f t="shared" si="332"/>
        <v>0</v>
      </c>
      <c r="FJ74" s="162">
        <f t="shared" si="332"/>
        <v>0</v>
      </c>
      <c r="FK74" s="162">
        <f t="shared" si="332"/>
        <v>0</v>
      </c>
      <c r="FL74" s="162">
        <f t="shared" si="332"/>
        <v>0</v>
      </c>
      <c r="FM74" s="162">
        <f t="shared" si="332"/>
        <v>0</v>
      </c>
      <c r="FN74" s="162">
        <f t="shared" si="332"/>
        <v>0</v>
      </c>
      <c r="FO74" s="162">
        <f t="shared" si="332"/>
        <v>0</v>
      </c>
      <c r="FP74" s="162">
        <f t="shared" si="332"/>
        <v>0</v>
      </c>
      <c r="FQ74" s="162">
        <f t="shared" si="332"/>
        <v>0</v>
      </c>
      <c r="FR74" s="162">
        <f t="shared" si="332"/>
        <v>0</v>
      </c>
      <c r="FS74" s="162">
        <f t="shared" si="332"/>
        <v>0</v>
      </c>
      <c r="FT74" s="162">
        <f t="shared" si="332"/>
        <v>0</v>
      </c>
      <c r="FU74" s="162">
        <f t="shared" si="332"/>
        <v>0</v>
      </c>
      <c r="FV74" s="162">
        <f t="shared" si="332"/>
        <v>0</v>
      </c>
      <c r="FW74" s="162">
        <f t="shared" si="332"/>
        <v>0</v>
      </c>
      <c r="FX74" s="162">
        <f t="shared" si="332"/>
        <v>0</v>
      </c>
      <c r="FY74" s="162">
        <f t="shared" si="332"/>
        <v>0</v>
      </c>
      <c r="FZ74" s="162">
        <f t="shared" si="332"/>
        <v>0</v>
      </c>
      <c r="GA74" s="162">
        <f t="shared" si="332"/>
        <v>0</v>
      </c>
      <c r="GB74" s="162">
        <f t="shared" si="332"/>
        <v>0</v>
      </c>
      <c r="GC74" s="162">
        <f t="shared" si="332"/>
        <v>0</v>
      </c>
      <c r="GD74" s="162">
        <f t="shared" si="332"/>
        <v>0</v>
      </c>
      <c r="GE74" s="162">
        <f t="shared" si="332"/>
        <v>0</v>
      </c>
      <c r="GF74" s="162">
        <f t="shared" si="332"/>
        <v>0</v>
      </c>
      <c r="GG74" s="162">
        <f t="shared" si="332"/>
        <v>0</v>
      </c>
      <c r="GH74" s="162">
        <f t="shared" si="332"/>
        <v>0</v>
      </c>
      <c r="GI74" s="162">
        <f t="shared" si="332"/>
        <v>0</v>
      </c>
      <c r="GJ74" s="162">
        <f t="shared" si="332"/>
        <v>0</v>
      </c>
      <c r="GK74" s="162">
        <f t="shared" si="332"/>
        <v>0</v>
      </c>
      <c r="GL74" s="162">
        <f t="shared" si="332"/>
        <v>0</v>
      </c>
      <c r="GM74" s="162">
        <f t="shared" si="332"/>
        <v>0</v>
      </c>
      <c r="GN74" s="162">
        <f t="shared" si="332"/>
        <v>0</v>
      </c>
      <c r="GO74" s="162">
        <f t="shared" si="332"/>
        <v>0</v>
      </c>
      <c r="GP74" s="162">
        <f t="shared" si="332"/>
        <v>0</v>
      </c>
      <c r="GQ74" s="162">
        <f t="shared" si="332"/>
        <v>0</v>
      </c>
      <c r="GR74" s="162">
        <f t="shared" si="15"/>
        <v>0</v>
      </c>
      <c r="GS74" s="162">
        <f t="shared" ref="GS74:IN74" si="333">E74-EV74</f>
        <v>0</v>
      </c>
      <c r="GT74" s="162">
        <f t="shared" si="333"/>
        <v>0</v>
      </c>
      <c r="GU74" s="162">
        <f t="shared" si="333"/>
        <v>0</v>
      </c>
      <c r="GV74" s="162">
        <f t="shared" si="333"/>
        <v>0</v>
      </c>
      <c r="GW74" s="162">
        <f t="shared" si="333"/>
        <v>0</v>
      </c>
      <c r="GX74" s="162">
        <f t="shared" si="333"/>
        <v>0</v>
      </c>
      <c r="GY74" s="162">
        <f t="shared" si="333"/>
        <v>0</v>
      </c>
      <c r="GZ74" s="162">
        <f t="shared" si="333"/>
        <v>0</v>
      </c>
      <c r="HA74" s="162">
        <f t="shared" si="333"/>
        <v>0</v>
      </c>
      <c r="HB74" s="162">
        <f t="shared" si="333"/>
        <v>0</v>
      </c>
      <c r="HC74" s="162">
        <f t="shared" si="333"/>
        <v>0</v>
      </c>
      <c r="HD74" s="162">
        <f t="shared" si="333"/>
        <v>0</v>
      </c>
      <c r="HE74" s="162">
        <f t="shared" si="333"/>
        <v>0</v>
      </c>
      <c r="HF74" s="162">
        <f t="shared" si="333"/>
        <v>0</v>
      </c>
      <c r="HG74" s="162">
        <f t="shared" si="333"/>
        <v>0</v>
      </c>
      <c r="HH74" s="162">
        <f t="shared" si="333"/>
        <v>0</v>
      </c>
      <c r="HI74" s="162">
        <f t="shared" si="333"/>
        <v>0</v>
      </c>
      <c r="HJ74" s="162">
        <f t="shared" si="333"/>
        <v>0</v>
      </c>
      <c r="HK74" s="162">
        <f t="shared" si="333"/>
        <v>0</v>
      </c>
      <c r="HL74" s="162">
        <f t="shared" si="333"/>
        <v>0</v>
      </c>
      <c r="HM74" s="162">
        <f t="shared" si="333"/>
        <v>0</v>
      </c>
      <c r="HN74" s="162">
        <f t="shared" si="333"/>
        <v>0</v>
      </c>
      <c r="HO74" s="162">
        <f t="shared" si="333"/>
        <v>0</v>
      </c>
      <c r="HP74" s="162">
        <f t="shared" si="333"/>
        <v>0</v>
      </c>
      <c r="HQ74" s="162">
        <f t="shared" si="333"/>
        <v>0</v>
      </c>
      <c r="HR74" s="162">
        <f t="shared" si="333"/>
        <v>0</v>
      </c>
      <c r="HS74" s="162">
        <f t="shared" si="333"/>
        <v>0</v>
      </c>
      <c r="HT74" s="162">
        <f t="shared" si="333"/>
        <v>0</v>
      </c>
      <c r="HU74" s="162">
        <f t="shared" si="333"/>
        <v>0</v>
      </c>
      <c r="HV74" s="162">
        <f t="shared" si="333"/>
        <v>0</v>
      </c>
      <c r="HW74" s="162">
        <f t="shared" si="333"/>
        <v>0</v>
      </c>
      <c r="HX74" s="162">
        <f t="shared" si="333"/>
        <v>0</v>
      </c>
      <c r="HY74" s="162">
        <f t="shared" si="333"/>
        <v>0</v>
      </c>
      <c r="HZ74" s="162">
        <f t="shared" si="333"/>
        <v>0</v>
      </c>
      <c r="IA74" s="162">
        <f t="shared" si="333"/>
        <v>0</v>
      </c>
      <c r="IB74" s="162">
        <f t="shared" si="333"/>
        <v>0</v>
      </c>
      <c r="IC74" s="162">
        <f t="shared" si="333"/>
        <v>0</v>
      </c>
      <c r="ID74" s="162">
        <f t="shared" si="333"/>
        <v>0</v>
      </c>
      <c r="IE74" s="162">
        <f t="shared" si="333"/>
        <v>0</v>
      </c>
      <c r="IF74" s="162">
        <f t="shared" si="333"/>
        <v>0</v>
      </c>
      <c r="IG74" s="162">
        <f t="shared" si="333"/>
        <v>0</v>
      </c>
      <c r="IH74" s="162">
        <f t="shared" si="333"/>
        <v>0</v>
      </c>
      <c r="II74" s="162">
        <f t="shared" si="333"/>
        <v>0</v>
      </c>
      <c r="IJ74" s="162">
        <f t="shared" si="333"/>
        <v>0</v>
      </c>
      <c r="IK74" s="162">
        <f t="shared" si="333"/>
        <v>0</v>
      </c>
      <c r="IL74" s="162">
        <f t="shared" si="333"/>
        <v>0</v>
      </c>
      <c r="IM74" s="162">
        <f t="shared" si="333"/>
        <v>0</v>
      </c>
      <c r="IN74" s="162">
        <f t="shared" si="333"/>
        <v>0</v>
      </c>
      <c r="IO74" s="162">
        <f t="shared" si="17"/>
        <v>0</v>
      </c>
      <c r="IP74" s="162">
        <f t="shared" si="23"/>
        <v>0</v>
      </c>
      <c r="IQ74" s="162">
        <f t="shared" ref="IQ74:KK74" si="334">MAX((MIN(CZ74+IP74,$IO$7))-GT74,0)</f>
        <v>0</v>
      </c>
      <c r="IR74" s="162">
        <f t="shared" si="334"/>
        <v>0</v>
      </c>
      <c r="IS74" s="162">
        <f t="shared" si="334"/>
        <v>0</v>
      </c>
      <c r="IT74" s="162">
        <f t="shared" si="334"/>
        <v>0</v>
      </c>
      <c r="IU74" s="162">
        <f t="shared" si="334"/>
        <v>0</v>
      </c>
      <c r="IV74" s="162">
        <f t="shared" si="334"/>
        <v>0</v>
      </c>
      <c r="IW74" s="162">
        <f t="shared" si="334"/>
        <v>0</v>
      </c>
      <c r="IX74" s="162">
        <f t="shared" si="334"/>
        <v>0</v>
      </c>
      <c r="IY74" s="162">
        <f t="shared" si="334"/>
        <v>0</v>
      </c>
      <c r="IZ74" s="162">
        <f t="shared" si="334"/>
        <v>0</v>
      </c>
      <c r="JA74" s="162">
        <f t="shared" si="334"/>
        <v>0</v>
      </c>
      <c r="JB74" s="162">
        <f t="shared" si="334"/>
        <v>0</v>
      </c>
      <c r="JC74" s="162">
        <f t="shared" si="334"/>
        <v>0</v>
      </c>
      <c r="JD74" s="162">
        <f t="shared" si="334"/>
        <v>0</v>
      </c>
      <c r="JE74" s="162">
        <f t="shared" si="334"/>
        <v>0</v>
      </c>
      <c r="JF74" s="162">
        <f t="shared" si="334"/>
        <v>0</v>
      </c>
      <c r="JG74" s="162">
        <f t="shared" si="334"/>
        <v>0</v>
      </c>
      <c r="JH74" s="162">
        <f t="shared" si="334"/>
        <v>0</v>
      </c>
      <c r="JI74" s="162">
        <f t="shared" si="334"/>
        <v>0</v>
      </c>
      <c r="JJ74" s="162">
        <f t="shared" si="334"/>
        <v>0</v>
      </c>
      <c r="JK74" s="162">
        <f t="shared" si="334"/>
        <v>0</v>
      </c>
      <c r="JL74" s="162">
        <f t="shared" si="334"/>
        <v>0</v>
      </c>
      <c r="JM74" s="162">
        <f t="shared" si="334"/>
        <v>0</v>
      </c>
      <c r="JN74" s="162">
        <f t="shared" si="334"/>
        <v>0</v>
      </c>
      <c r="JO74" s="162">
        <f t="shared" si="334"/>
        <v>0</v>
      </c>
      <c r="JP74" s="162">
        <f t="shared" si="334"/>
        <v>0</v>
      </c>
      <c r="JQ74" s="162">
        <f t="shared" si="334"/>
        <v>0</v>
      </c>
      <c r="JR74" s="162">
        <f t="shared" si="334"/>
        <v>0</v>
      </c>
      <c r="JS74" s="162">
        <f t="shared" si="334"/>
        <v>0</v>
      </c>
      <c r="JT74" s="162">
        <f t="shared" si="334"/>
        <v>0</v>
      </c>
      <c r="JU74" s="162">
        <f t="shared" si="334"/>
        <v>0</v>
      </c>
      <c r="JV74" s="162">
        <f t="shared" si="334"/>
        <v>0</v>
      </c>
      <c r="JW74" s="162">
        <f t="shared" si="334"/>
        <v>0</v>
      </c>
      <c r="JX74" s="162">
        <f t="shared" si="334"/>
        <v>0</v>
      </c>
      <c r="JY74" s="162">
        <f t="shared" si="334"/>
        <v>0</v>
      </c>
      <c r="JZ74" s="162">
        <f t="shared" si="334"/>
        <v>0</v>
      </c>
      <c r="KA74" s="162">
        <f t="shared" si="334"/>
        <v>0</v>
      </c>
      <c r="KB74" s="162">
        <f t="shared" si="334"/>
        <v>0</v>
      </c>
      <c r="KC74" s="162">
        <f t="shared" si="334"/>
        <v>0</v>
      </c>
      <c r="KD74" s="162">
        <f t="shared" si="334"/>
        <v>0</v>
      </c>
      <c r="KE74" s="162">
        <f t="shared" si="334"/>
        <v>0</v>
      </c>
      <c r="KF74" s="162">
        <f t="shared" si="334"/>
        <v>0</v>
      </c>
      <c r="KG74" s="162">
        <f t="shared" si="334"/>
        <v>0</v>
      </c>
      <c r="KH74" s="162">
        <f t="shared" si="334"/>
        <v>0</v>
      </c>
      <c r="KI74" s="162">
        <f t="shared" si="334"/>
        <v>0</v>
      </c>
      <c r="KJ74" s="162">
        <f t="shared" si="334"/>
        <v>0</v>
      </c>
      <c r="KK74" s="162">
        <f t="shared" si="334"/>
        <v>0</v>
      </c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</row>
    <row r="75" ht="14.25" customHeight="1" spans="1:326" x14ac:dyDescent="0.25">
      <c r="A75" s="1">
        <v>3</v>
      </c>
      <c r="B75" s="1">
        <f t="shared" ref="B75:C75" si="335">B74+1</f>
        <v>65</v>
      </c>
      <c r="C75" s="232">
        <f t="shared" si="335"/>
        <v>43530</v>
      </c>
      <c r="D75" s="162">
        <f t="shared" si="9"/>
        <v>0</v>
      </c>
      <c r="E75" s="162">
        <f>(SUMIFS(Profile!$F$2:$F$17521,Profile!$B$2:$B$17521,$B75,Profile!$C$2:$C$17521,E$8))*$C$6</f>
        <v>0</v>
      </c>
      <c r="F75" s="162">
        <f>(SUMIFS(Profile!$F$2:$F$17521,Profile!$B$2:$B$17521,$B75,Profile!$C$2:$C$17521,F$8))*$C$6</f>
        <v>0</v>
      </c>
      <c r="G75" s="162">
        <f>(SUMIFS(Profile!$F$2:$F$17521,Profile!$B$2:$B$17521,$B75,Profile!$C$2:$C$17521,G$8))*$C$6</f>
        <v>0</v>
      </c>
      <c r="H75" s="162">
        <f>(SUMIFS(Profile!$F$2:$F$17521,Profile!$B$2:$B$17521,$B75,Profile!$C$2:$C$17521,H$8))*$C$6</f>
        <v>0</v>
      </c>
      <c r="I75" s="162">
        <f>(SUMIFS(Profile!$F$2:$F$17521,Profile!$B$2:$B$17521,$B75,Profile!$C$2:$C$17521,I$8))*$C$6</f>
        <v>0</v>
      </c>
      <c r="J75" s="162">
        <f>(SUMIFS(Profile!$F$2:$F$17521,Profile!$B$2:$B$17521,$B75,Profile!$C$2:$C$17521,J$8))*$C$6</f>
        <v>0</v>
      </c>
      <c r="K75" s="162">
        <f>(SUMIFS(Profile!$F$2:$F$17521,Profile!$B$2:$B$17521,$B75,Profile!$C$2:$C$17521,K$8))*$C$6</f>
        <v>0</v>
      </c>
      <c r="L75" s="162">
        <f>(SUMIFS(Profile!$F$2:$F$17521,Profile!$B$2:$B$17521,$B75,Profile!$C$2:$C$17521,L$8))*$C$6</f>
        <v>0</v>
      </c>
      <c r="M75" s="162">
        <f>(SUMIFS(Profile!$F$2:$F$17521,Profile!$B$2:$B$17521,$B75,Profile!$C$2:$C$17521,M$8))*$C$6</f>
        <v>0</v>
      </c>
      <c r="N75" s="162">
        <f>(SUMIFS(Profile!$F$2:$F$17521,Profile!$B$2:$B$17521,$B75,Profile!$C$2:$C$17521,N$8))*$C$6</f>
        <v>0</v>
      </c>
      <c r="O75" s="162">
        <f>(SUMIFS(Profile!$F$2:$F$17521,Profile!$B$2:$B$17521,$B75,Profile!$C$2:$C$17521,O$8))*$C$6</f>
        <v>0</v>
      </c>
      <c r="P75" s="162">
        <f>(SUMIFS(Profile!$F$2:$F$17521,Profile!$B$2:$B$17521,$B75,Profile!$C$2:$C$17521,P$8))*$C$6</f>
        <v>0</v>
      </c>
      <c r="Q75" s="162">
        <f>(SUMIFS(Profile!$F$2:$F$17521,Profile!$B$2:$B$17521,$B75,Profile!$C$2:$C$17521,Q$8))*$C$6</f>
        <v>0</v>
      </c>
      <c r="R75" s="162">
        <f>(SUMIFS(Profile!$F$2:$F$17521,Profile!$B$2:$B$17521,$B75,Profile!$C$2:$C$17521,R$8))*$C$6</f>
        <v>0</v>
      </c>
      <c r="S75" s="162">
        <f>(SUMIFS(Profile!$F$2:$F$17521,Profile!$B$2:$B$17521,$B75,Profile!$C$2:$C$17521,S$8))*$C$6</f>
        <v>0</v>
      </c>
      <c r="T75" s="162">
        <f>(SUMIFS(Profile!$F$2:$F$17521,Profile!$B$2:$B$17521,$B75,Profile!$C$2:$C$17521,T$8))*$C$6</f>
        <v>0</v>
      </c>
      <c r="U75" s="162">
        <f>(SUMIFS(Profile!$F$2:$F$17521,Profile!$B$2:$B$17521,$B75,Profile!$C$2:$C$17521,U$8))*$C$6</f>
        <v>0</v>
      </c>
      <c r="V75" s="162">
        <f>(SUMIFS(Profile!$F$2:$F$17521,Profile!$B$2:$B$17521,$B75,Profile!$C$2:$C$17521,V$8))*$C$6</f>
        <v>0</v>
      </c>
      <c r="W75" s="162">
        <f>(SUMIFS(Profile!$F$2:$F$17521,Profile!$B$2:$B$17521,$B75,Profile!$C$2:$C$17521,W$8))*$C$6</f>
        <v>0</v>
      </c>
      <c r="X75" s="162">
        <f>(SUMIFS(Profile!$F$2:$F$17521,Profile!$B$2:$B$17521,$B75,Profile!$C$2:$C$17521,X$8))*$C$6</f>
        <v>0</v>
      </c>
      <c r="Y75" s="162">
        <f>(SUMIFS(Profile!$F$2:$F$17521,Profile!$B$2:$B$17521,$B75,Profile!$C$2:$C$17521,Y$8))*$C$6</f>
        <v>0</v>
      </c>
      <c r="Z75" s="162">
        <f>(SUMIFS(Profile!$F$2:$F$17521,Profile!$B$2:$B$17521,$B75,Profile!$C$2:$C$17521,Z$8))*$C$6</f>
        <v>0</v>
      </c>
      <c r="AA75" s="162">
        <f>(SUMIFS(Profile!$F$2:$F$17521,Profile!$B$2:$B$17521,$B75,Profile!$C$2:$C$17521,AA$8))*$C$6</f>
        <v>0</v>
      </c>
      <c r="AB75" s="162">
        <f>(SUMIFS(Profile!$F$2:$F$17521,Profile!$B$2:$B$17521,$B75,Profile!$C$2:$C$17521,AB$8))*$C$6</f>
        <v>0</v>
      </c>
      <c r="AC75" s="162">
        <f>(SUMIFS(Profile!$F$2:$F$17521,Profile!$B$2:$B$17521,$B75,Profile!$C$2:$C$17521,AC$8))*$C$6</f>
        <v>0</v>
      </c>
      <c r="AD75" s="162">
        <f>(SUMIFS(Profile!$F$2:$F$17521,Profile!$B$2:$B$17521,$B75,Profile!$C$2:$C$17521,AD$8))*$C$6</f>
        <v>0</v>
      </c>
      <c r="AE75" s="162">
        <f>(SUMIFS(Profile!$F$2:$F$17521,Profile!$B$2:$B$17521,$B75,Profile!$C$2:$C$17521,AE$8))*$C$6</f>
        <v>0</v>
      </c>
      <c r="AF75" s="162">
        <f>(SUMIFS(Profile!$F$2:$F$17521,Profile!$B$2:$B$17521,$B75,Profile!$C$2:$C$17521,AF$8))*$C$6</f>
        <v>0</v>
      </c>
      <c r="AG75" s="162">
        <f>(SUMIFS(Profile!$F$2:$F$17521,Profile!$B$2:$B$17521,$B75,Profile!$C$2:$C$17521,AG$8))*$C$6</f>
        <v>0</v>
      </c>
      <c r="AH75" s="162">
        <f>(SUMIFS(Profile!$F$2:$F$17521,Profile!$B$2:$B$17521,$B75,Profile!$C$2:$C$17521,AH$8))*$C$6</f>
        <v>0</v>
      </c>
      <c r="AI75" s="162">
        <f>(SUMIFS(Profile!$F$2:$F$17521,Profile!$B$2:$B$17521,$B75,Profile!$C$2:$C$17521,AI$8))*$C$6</f>
        <v>0</v>
      </c>
      <c r="AJ75" s="162">
        <f>(SUMIFS(Profile!$F$2:$F$17521,Profile!$B$2:$B$17521,$B75,Profile!$C$2:$C$17521,AJ$8))*$C$6</f>
        <v>0</v>
      </c>
      <c r="AK75" s="162">
        <f>(SUMIFS(Profile!$F$2:$F$17521,Profile!$B$2:$B$17521,$B75,Profile!$C$2:$C$17521,AK$8))*$C$6</f>
        <v>0</v>
      </c>
      <c r="AL75" s="162">
        <f>(SUMIFS(Profile!$F$2:$F$17521,Profile!$B$2:$B$17521,$B75,Profile!$C$2:$C$17521,AL$8))*$C$6</f>
        <v>0</v>
      </c>
      <c r="AM75" s="162">
        <f>(SUMIFS(Profile!$F$2:$F$17521,Profile!$B$2:$B$17521,$B75,Profile!$C$2:$C$17521,AM$8))*$C$6</f>
        <v>0</v>
      </c>
      <c r="AN75" s="162">
        <f>(SUMIFS(Profile!$F$2:$F$17521,Profile!$B$2:$B$17521,$B75,Profile!$C$2:$C$17521,AN$8))*$C$6</f>
        <v>0</v>
      </c>
      <c r="AO75" s="162">
        <f>(SUMIFS(Profile!$F$2:$F$17521,Profile!$B$2:$B$17521,$B75,Profile!$C$2:$C$17521,AO$8))*$C$6</f>
        <v>0</v>
      </c>
      <c r="AP75" s="162">
        <f>(SUMIFS(Profile!$F$2:$F$17521,Profile!$B$2:$B$17521,$B75,Profile!$C$2:$C$17521,AP$8))*$C$6</f>
        <v>0</v>
      </c>
      <c r="AQ75" s="162">
        <f>(SUMIFS(Profile!$F$2:$F$17521,Profile!$B$2:$B$17521,$B75,Profile!$C$2:$C$17521,AQ$8))*$C$6</f>
        <v>0</v>
      </c>
      <c r="AR75" s="162">
        <f>(SUMIFS(Profile!$F$2:$F$17521,Profile!$B$2:$B$17521,$B75,Profile!$C$2:$C$17521,AR$8))*$C$6</f>
        <v>0</v>
      </c>
      <c r="AS75" s="162">
        <f>(SUMIFS(Profile!$F$2:$F$17521,Profile!$B$2:$B$17521,$B75,Profile!$C$2:$C$17521,AS$8))*$C$6</f>
        <v>0</v>
      </c>
      <c r="AT75" s="162">
        <f>(SUMIFS(Profile!$F$2:$F$17521,Profile!$B$2:$B$17521,$B75,Profile!$C$2:$C$17521,AT$8))*$C$6</f>
        <v>0</v>
      </c>
      <c r="AU75" s="162">
        <f>(SUMIFS(Profile!$F$2:$F$17521,Profile!$B$2:$B$17521,$B75,Profile!$C$2:$C$17521,AU$8))*$C$6</f>
        <v>0</v>
      </c>
      <c r="AV75" s="162">
        <f>(SUMIFS(Profile!$F$2:$F$17521,Profile!$B$2:$B$17521,$B75,Profile!$C$2:$C$17521,AV$8))*$C$6</f>
        <v>0</v>
      </c>
      <c r="AW75" s="162">
        <f>(SUMIFS(Profile!$F$2:$F$17521,Profile!$B$2:$B$17521,$B75,Profile!$C$2:$C$17521,AW$8))*$C$6</f>
        <v>0</v>
      </c>
      <c r="AX75" s="162">
        <f>(SUMIFS(Profile!$F$2:$F$17521,Profile!$B$2:$B$17521,$B75,Profile!$C$2:$C$17521,AX$8))*$C$6</f>
        <v>0</v>
      </c>
      <c r="AY75" s="162">
        <f>(SUMIFS(Profile!$F$2:$F$17521,Profile!$B$2:$B$17521,$B75,Profile!$C$2:$C$17521,AY$8))*$C$6</f>
        <v>0</v>
      </c>
      <c r="AZ75" s="162">
        <f>(SUMIFS(Profile!$F$2:$F$17521,Profile!$B$2:$B$17521,$B75,Profile!$C$2:$C$17521,AZ$8))*$C$6</f>
        <v>0</v>
      </c>
      <c r="BA75" s="162">
        <f t="shared" si="10"/>
        <v>0</v>
      </c>
      <c r="BB75" s="162">
        <f>(SUMIFS(Profile!$E$2:$E$17521,Profile!$B$2:$B$17521,$B75,Profile!$C$2:$C$17521,BB$8))*$C$9</f>
        <v>0</v>
      </c>
      <c r="BC75" s="162">
        <f>(SUMIFS(Profile!$E$2:$E$17521,Profile!$B$2:$B$17521,$B75,Profile!$C$2:$C$17521,BC$8))*$C$9</f>
        <v>0</v>
      </c>
      <c r="BD75" s="162">
        <f>(SUMIFS(Profile!$E$2:$E$17521,Profile!$B$2:$B$17521,$B75,Profile!$C$2:$C$17521,BD$8))*$C$9</f>
        <v>0</v>
      </c>
      <c r="BE75" s="162">
        <f>(SUMIFS(Profile!$E$2:$E$17521,Profile!$B$2:$B$17521,$B75,Profile!$C$2:$C$17521,BE$8))*$C$9</f>
        <v>0</v>
      </c>
      <c r="BF75" s="162">
        <f>(SUMIFS(Profile!$E$2:$E$17521,Profile!$B$2:$B$17521,$B75,Profile!$C$2:$C$17521,BF$8))*$C$9</f>
        <v>0</v>
      </c>
      <c r="BG75" s="162">
        <f>(SUMIFS(Profile!$E$2:$E$17521,Profile!$B$2:$B$17521,$B75,Profile!$C$2:$C$17521,BG$8))*$C$9</f>
        <v>0</v>
      </c>
      <c r="BH75" s="162">
        <f>(SUMIFS(Profile!$E$2:$E$17521,Profile!$B$2:$B$17521,$B75,Profile!$C$2:$C$17521,BH$8))*$C$9</f>
        <v>0</v>
      </c>
      <c r="BI75" s="162">
        <f>(SUMIFS(Profile!$E$2:$E$17521,Profile!$B$2:$B$17521,$B75,Profile!$C$2:$C$17521,BI$8))*$C$9</f>
        <v>0</v>
      </c>
      <c r="BJ75" s="162">
        <f>(SUMIFS(Profile!$E$2:$E$17521,Profile!$B$2:$B$17521,$B75,Profile!$C$2:$C$17521,BJ$8))*$C$9</f>
        <v>0</v>
      </c>
      <c r="BK75" s="162">
        <f>(SUMIFS(Profile!$E$2:$E$17521,Profile!$B$2:$B$17521,$B75,Profile!$C$2:$C$17521,BK$8))*$C$9</f>
        <v>0</v>
      </c>
      <c r="BL75" s="162">
        <f>(SUMIFS(Profile!$E$2:$E$17521,Profile!$B$2:$B$17521,$B75,Profile!$C$2:$C$17521,BL$8))*$C$9</f>
        <v>0</v>
      </c>
      <c r="BM75" s="162">
        <f>(SUMIFS(Profile!$E$2:$E$17521,Profile!$B$2:$B$17521,$B75,Profile!$C$2:$C$17521,BM$8))*$C$9</f>
        <v>0</v>
      </c>
      <c r="BN75" s="162">
        <f>(SUMIFS(Profile!$E$2:$E$17521,Profile!$B$2:$B$17521,$B75,Profile!$C$2:$C$17521,BN$8))*$C$9</f>
        <v>0</v>
      </c>
      <c r="BO75" s="162">
        <f>(SUMIFS(Profile!$E$2:$E$17521,Profile!$B$2:$B$17521,$B75,Profile!$C$2:$C$17521,BO$8))*$C$9</f>
        <v>0</v>
      </c>
      <c r="BP75" s="162">
        <f>(SUMIFS(Profile!$E$2:$E$17521,Profile!$B$2:$B$17521,$B75,Profile!$C$2:$C$17521,BP$8))*$C$9</f>
        <v>0</v>
      </c>
      <c r="BQ75" s="162">
        <f>(SUMIFS(Profile!$E$2:$E$17521,Profile!$B$2:$B$17521,$B75,Profile!$C$2:$C$17521,BQ$8))*$C$9</f>
        <v>0</v>
      </c>
      <c r="BR75" s="162">
        <f>(SUMIFS(Profile!$E$2:$E$17521,Profile!$B$2:$B$17521,$B75,Profile!$C$2:$C$17521,BR$8))*$C$9</f>
        <v>0</v>
      </c>
      <c r="BS75" s="162">
        <f>(SUMIFS(Profile!$E$2:$E$17521,Profile!$B$2:$B$17521,$B75,Profile!$C$2:$C$17521,BS$8))*$C$9</f>
        <v>0</v>
      </c>
      <c r="BT75" s="162">
        <f>(SUMIFS(Profile!$E$2:$E$17521,Profile!$B$2:$B$17521,$B75,Profile!$C$2:$C$17521,BT$8))*$C$9</f>
        <v>0</v>
      </c>
      <c r="BU75" s="162">
        <f>(SUMIFS(Profile!$E$2:$E$17521,Profile!$B$2:$B$17521,$B75,Profile!$C$2:$C$17521,BU$8))*$C$9</f>
        <v>0</v>
      </c>
      <c r="BV75" s="162">
        <f>(SUMIFS(Profile!$E$2:$E$17521,Profile!$B$2:$B$17521,$B75,Profile!$C$2:$C$17521,BV$8))*$C$9</f>
        <v>0</v>
      </c>
      <c r="BW75" s="162">
        <f>(SUMIFS(Profile!$E$2:$E$17521,Profile!$B$2:$B$17521,$B75,Profile!$C$2:$C$17521,BW$8))*$C$9</f>
        <v>0</v>
      </c>
      <c r="BX75" s="162">
        <f>(SUMIFS(Profile!$E$2:$E$17521,Profile!$B$2:$B$17521,$B75,Profile!$C$2:$C$17521,BX$8))*$C$9</f>
        <v>0</v>
      </c>
      <c r="BY75" s="162">
        <f>(SUMIFS(Profile!$E$2:$E$17521,Profile!$B$2:$B$17521,$B75,Profile!$C$2:$C$17521,BY$8))*$C$9</f>
        <v>0</v>
      </c>
      <c r="BZ75" s="162">
        <f>(SUMIFS(Profile!$E$2:$E$17521,Profile!$B$2:$B$17521,$B75,Profile!$C$2:$C$17521,BZ$8))*$C$9</f>
        <v>0</v>
      </c>
      <c r="CA75" s="162">
        <f>(SUMIFS(Profile!$E$2:$E$17521,Profile!$B$2:$B$17521,$B75,Profile!$C$2:$C$17521,CA$8))*$C$9</f>
        <v>0</v>
      </c>
      <c r="CB75" s="162">
        <f>(SUMIFS(Profile!$E$2:$E$17521,Profile!$B$2:$B$17521,$B75,Profile!$C$2:$C$17521,CB$8))*$C$9</f>
        <v>0</v>
      </c>
      <c r="CC75" s="162">
        <f>(SUMIFS(Profile!$E$2:$E$17521,Profile!$B$2:$B$17521,$B75,Profile!$C$2:$C$17521,CC$8))*$C$9</f>
        <v>0</v>
      </c>
      <c r="CD75" s="162">
        <f>(SUMIFS(Profile!$E$2:$E$17521,Profile!$B$2:$B$17521,$B75,Profile!$C$2:$C$17521,CD$8))*$C$9</f>
        <v>0</v>
      </c>
      <c r="CE75" s="162">
        <f>(SUMIFS(Profile!$E$2:$E$17521,Profile!$B$2:$B$17521,$B75,Profile!$C$2:$C$17521,CE$8))*$C$9</f>
        <v>0</v>
      </c>
      <c r="CF75" s="162">
        <f>(SUMIFS(Profile!$E$2:$E$17521,Profile!$B$2:$B$17521,$B75,Profile!$C$2:$C$17521,CF$8))*$C$9</f>
        <v>0</v>
      </c>
      <c r="CG75" s="162">
        <f>(SUMIFS(Profile!$E$2:$E$17521,Profile!$B$2:$B$17521,$B75,Profile!$C$2:$C$17521,CG$8))*$C$9</f>
        <v>0</v>
      </c>
      <c r="CH75" s="162">
        <f>(SUMIFS(Profile!$E$2:$E$17521,Profile!$B$2:$B$17521,$B75,Profile!$C$2:$C$17521,CH$8))*$C$9</f>
        <v>0</v>
      </c>
      <c r="CI75" s="162">
        <f>(SUMIFS(Profile!$E$2:$E$17521,Profile!$B$2:$B$17521,$B75,Profile!$C$2:$C$17521,CI$8))*$C$9</f>
        <v>0</v>
      </c>
      <c r="CJ75" s="162">
        <f>(SUMIFS(Profile!$E$2:$E$17521,Profile!$B$2:$B$17521,$B75,Profile!$C$2:$C$17521,CJ$8))*$C$9</f>
        <v>0</v>
      </c>
      <c r="CK75" s="162">
        <f>(SUMIFS(Profile!$E$2:$E$17521,Profile!$B$2:$B$17521,$B75,Profile!$C$2:$C$17521,CK$8))*$C$9</f>
        <v>0</v>
      </c>
      <c r="CL75" s="162">
        <f>(SUMIFS(Profile!$E$2:$E$17521,Profile!$B$2:$B$17521,$B75,Profile!$C$2:$C$17521,CL$8))*$C$9</f>
        <v>0</v>
      </c>
      <c r="CM75" s="162">
        <f>(SUMIFS(Profile!$E$2:$E$17521,Profile!$B$2:$B$17521,$B75,Profile!$C$2:$C$17521,CM$8))*$C$9</f>
        <v>0</v>
      </c>
      <c r="CN75" s="162">
        <f>(SUMIFS(Profile!$E$2:$E$17521,Profile!$B$2:$B$17521,$B75,Profile!$C$2:$C$17521,CN$8))*$C$9</f>
        <v>0</v>
      </c>
      <c r="CO75" s="162">
        <f>(SUMIFS(Profile!$E$2:$E$17521,Profile!$B$2:$B$17521,$B75,Profile!$C$2:$C$17521,CO$8))*$C$9</f>
        <v>0</v>
      </c>
      <c r="CP75" s="162">
        <f>(SUMIFS(Profile!$E$2:$E$17521,Profile!$B$2:$B$17521,$B75,Profile!$C$2:$C$17521,CP$8))*$C$9</f>
        <v>0</v>
      </c>
      <c r="CQ75" s="162">
        <f>(SUMIFS(Profile!$E$2:$E$17521,Profile!$B$2:$B$17521,$B75,Profile!$C$2:$C$17521,CQ$8))*$C$9</f>
        <v>0</v>
      </c>
      <c r="CR75" s="162">
        <f>(SUMIFS(Profile!$E$2:$E$17521,Profile!$B$2:$B$17521,$B75,Profile!$C$2:$C$17521,CR$8))*$C$9</f>
        <v>0</v>
      </c>
      <c r="CS75" s="162">
        <f>(SUMIFS(Profile!$E$2:$E$17521,Profile!$B$2:$B$17521,$B75,Profile!$C$2:$C$17521,CS$8))*$C$9</f>
        <v>0</v>
      </c>
      <c r="CT75" s="162">
        <f>(SUMIFS(Profile!$E$2:$E$17521,Profile!$B$2:$B$17521,$B75,Profile!$C$2:$C$17521,CT$8))*$C$9</f>
        <v>0</v>
      </c>
      <c r="CU75" s="162">
        <f>(SUMIFS(Profile!$E$2:$E$17521,Profile!$B$2:$B$17521,$B75,Profile!$C$2:$C$17521,CU$8))*$C$9</f>
        <v>0</v>
      </c>
      <c r="CV75" s="162">
        <f>(SUMIFS(Profile!$E$2:$E$17521,Profile!$B$2:$B$17521,$B75,Profile!$C$2:$C$17521,CV$8))*$C$9</f>
        <v>0</v>
      </c>
      <c r="CW75" s="162">
        <f>(SUMIFS(Profile!$E$2:$E$17521,Profile!$B$2:$B$17521,$B75,Profile!$C$2:$C$17521,CW$8))*$C$9</f>
        <v>0</v>
      </c>
      <c r="CX75" s="162">
        <f t="shared" si="11"/>
        <v>0</v>
      </c>
      <c r="CY75" s="162">
        <f t="shared" ref="CY75:ET75" si="336">MAX(BB75-E75,0)</f>
        <v>0</v>
      </c>
      <c r="CZ75" s="162">
        <f t="shared" si="336"/>
        <v>0</v>
      </c>
      <c r="DA75" s="162">
        <f t="shared" si="336"/>
        <v>0</v>
      </c>
      <c r="DB75" s="162">
        <f t="shared" si="336"/>
        <v>0</v>
      </c>
      <c r="DC75" s="162">
        <f t="shared" si="336"/>
        <v>0</v>
      </c>
      <c r="DD75" s="162">
        <f t="shared" si="336"/>
        <v>0</v>
      </c>
      <c r="DE75" s="162">
        <f t="shared" si="336"/>
        <v>0</v>
      </c>
      <c r="DF75" s="162">
        <f t="shared" si="336"/>
        <v>0</v>
      </c>
      <c r="DG75" s="162">
        <f t="shared" si="336"/>
        <v>0</v>
      </c>
      <c r="DH75" s="162">
        <f t="shared" si="336"/>
        <v>0</v>
      </c>
      <c r="DI75" s="162">
        <f t="shared" si="336"/>
        <v>0</v>
      </c>
      <c r="DJ75" s="162">
        <f t="shared" si="336"/>
        <v>0</v>
      </c>
      <c r="DK75" s="162">
        <f t="shared" si="336"/>
        <v>0</v>
      </c>
      <c r="DL75" s="162">
        <f t="shared" si="336"/>
        <v>0</v>
      </c>
      <c r="DM75" s="162">
        <f t="shared" si="336"/>
        <v>0</v>
      </c>
      <c r="DN75" s="162">
        <f t="shared" si="336"/>
        <v>0</v>
      </c>
      <c r="DO75" s="162">
        <f t="shared" si="336"/>
        <v>0</v>
      </c>
      <c r="DP75" s="162">
        <f t="shared" si="336"/>
        <v>0</v>
      </c>
      <c r="DQ75" s="162">
        <f t="shared" si="336"/>
        <v>0</v>
      </c>
      <c r="DR75" s="162">
        <f t="shared" si="336"/>
        <v>0</v>
      </c>
      <c r="DS75" s="162">
        <f t="shared" si="336"/>
        <v>0</v>
      </c>
      <c r="DT75" s="162">
        <f t="shared" si="336"/>
        <v>0</v>
      </c>
      <c r="DU75" s="162">
        <f t="shared" si="336"/>
        <v>0</v>
      </c>
      <c r="DV75" s="162">
        <f t="shared" si="336"/>
        <v>0</v>
      </c>
      <c r="DW75" s="162">
        <f t="shared" si="336"/>
        <v>0</v>
      </c>
      <c r="DX75" s="162">
        <f t="shared" si="336"/>
        <v>0</v>
      </c>
      <c r="DY75" s="162">
        <f t="shared" si="336"/>
        <v>0</v>
      </c>
      <c r="DZ75" s="162">
        <f t="shared" si="336"/>
        <v>0</v>
      </c>
      <c r="EA75" s="162">
        <f t="shared" si="336"/>
        <v>0</v>
      </c>
      <c r="EB75" s="162">
        <f t="shared" si="336"/>
        <v>0</v>
      </c>
      <c r="EC75" s="162">
        <f t="shared" si="336"/>
        <v>0</v>
      </c>
      <c r="ED75" s="162">
        <f t="shared" si="336"/>
        <v>0</v>
      </c>
      <c r="EE75" s="162">
        <f t="shared" si="336"/>
        <v>0</v>
      </c>
      <c r="EF75" s="162">
        <f t="shared" si="336"/>
        <v>0</v>
      </c>
      <c r="EG75" s="162">
        <f t="shared" si="336"/>
        <v>0</v>
      </c>
      <c r="EH75" s="162">
        <f t="shared" si="336"/>
        <v>0</v>
      </c>
      <c r="EI75" s="162">
        <f t="shared" si="336"/>
        <v>0</v>
      </c>
      <c r="EJ75" s="162">
        <f t="shared" si="336"/>
        <v>0</v>
      </c>
      <c r="EK75" s="162">
        <f t="shared" si="336"/>
        <v>0</v>
      </c>
      <c r="EL75" s="162">
        <f t="shared" si="336"/>
        <v>0</v>
      </c>
      <c r="EM75" s="162">
        <f t="shared" si="336"/>
        <v>0</v>
      </c>
      <c r="EN75" s="162">
        <f t="shared" si="336"/>
        <v>0</v>
      </c>
      <c r="EO75" s="162">
        <f t="shared" si="336"/>
        <v>0</v>
      </c>
      <c r="EP75" s="162">
        <f t="shared" si="336"/>
        <v>0</v>
      </c>
      <c r="EQ75" s="162">
        <f t="shared" si="336"/>
        <v>0</v>
      </c>
      <c r="ER75" s="162">
        <f t="shared" si="336"/>
        <v>0</v>
      </c>
      <c r="ES75" s="162">
        <f t="shared" si="336"/>
        <v>0</v>
      </c>
      <c r="ET75" s="162">
        <f t="shared" si="336"/>
        <v>0</v>
      </c>
      <c r="EU75" s="162">
        <f t="shared" si="13"/>
        <v>0</v>
      </c>
      <c r="EV75" s="162">
        <f t="shared" ref="EV75:GQ75" si="337">BB75-CY75</f>
        <v>0</v>
      </c>
      <c r="EW75" s="162">
        <f t="shared" si="337"/>
        <v>0</v>
      </c>
      <c r="EX75" s="162">
        <f t="shared" si="337"/>
        <v>0</v>
      </c>
      <c r="EY75" s="162">
        <f t="shared" si="337"/>
        <v>0</v>
      </c>
      <c r="EZ75" s="162">
        <f t="shared" si="337"/>
        <v>0</v>
      </c>
      <c r="FA75" s="162">
        <f t="shared" si="337"/>
        <v>0</v>
      </c>
      <c r="FB75" s="162">
        <f t="shared" si="337"/>
        <v>0</v>
      </c>
      <c r="FC75" s="162">
        <f t="shared" si="337"/>
        <v>0</v>
      </c>
      <c r="FD75" s="162">
        <f t="shared" si="337"/>
        <v>0</v>
      </c>
      <c r="FE75" s="162">
        <f t="shared" si="337"/>
        <v>0</v>
      </c>
      <c r="FF75" s="162">
        <f t="shared" si="337"/>
        <v>0</v>
      </c>
      <c r="FG75" s="162">
        <f t="shared" si="337"/>
        <v>0</v>
      </c>
      <c r="FH75" s="162">
        <f t="shared" si="337"/>
        <v>0</v>
      </c>
      <c r="FI75" s="162">
        <f t="shared" si="337"/>
        <v>0</v>
      </c>
      <c r="FJ75" s="162">
        <f t="shared" si="337"/>
        <v>0</v>
      </c>
      <c r="FK75" s="162">
        <f t="shared" si="337"/>
        <v>0</v>
      </c>
      <c r="FL75" s="162">
        <f t="shared" si="337"/>
        <v>0</v>
      </c>
      <c r="FM75" s="162">
        <f t="shared" si="337"/>
        <v>0</v>
      </c>
      <c r="FN75" s="162">
        <f t="shared" si="337"/>
        <v>0</v>
      </c>
      <c r="FO75" s="162">
        <f t="shared" si="337"/>
        <v>0</v>
      </c>
      <c r="FP75" s="162">
        <f t="shared" si="337"/>
        <v>0</v>
      </c>
      <c r="FQ75" s="162">
        <f t="shared" si="337"/>
        <v>0</v>
      </c>
      <c r="FR75" s="162">
        <f t="shared" si="337"/>
        <v>0</v>
      </c>
      <c r="FS75" s="162">
        <f t="shared" si="337"/>
        <v>0</v>
      </c>
      <c r="FT75" s="162">
        <f t="shared" si="337"/>
        <v>0</v>
      </c>
      <c r="FU75" s="162">
        <f t="shared" si="337"/>
        <v>0</v>
      </c>
      <c r="FV75" s="162">
        <f t="shared" si="337"/>
        <v>0</v>
      </c>
      <c r="FW75" s="162">
        <f t="shared" si="337"/>
        <v>0</v>
      </c>
      <c r="FX75" s="162">
        <f t="shared" si="337"/>
        <v>0</v>
      </c>
      <c r="FY75" s="162">
        <f t="shared" si="337"/>
        <v>0</v>
      </c>
      <c r="FZ75" s="162">
        <f t="shared" si="337"/>
        <v>0</v>
      </c>
      <c r="GA75" s="162">
        <f t="shared" si="337"/>
        <v>0</v>
      </c>
      <c r="GB75" s="162">
        <f t="shared" si="337"/>
        <v>0</v>
      </c>
      <c r="GC75" s="162">
        <f t="shared" si="337"/>
        <v>0</v>
      </c>
      <c r="GD75" s="162">
        <f t="shared" si="337"/>
        <v>0</v>
      </c>
      <c r="GE75" s="162">
        <f t="shared" si="337"/>
        <v>0</v>
      </c>
      <c r="GF75" s="162">
        <f t="shared" si="337"/>
        <v>0</v>
      </c>
      <c r="GG75" s="162">
        <f t="shared" si="337"/>
        <v>0</v>
      </c>
      <c r="GH75" s="162">
        <f t="shared" si="337"/>
        <v>0</v>
      </c>
      <c r="GI75" s="162">
        <f t="shared" si="337"/>
        <v>0</v>
      </c>
      <c r="GJ75" s="162">
        <f t="shared" si="337"/>
        <v>0</v>
      </c>
      <c r="GK75" s="162">
        <f t="shared" si="337"/>
        <v>0</v>
      </c>
      <c r="GL75" s="162">
        <f t="shared" si="337"/>
        <v>0</v>
      </c>
      <c r="GM75" s="162">
        <f t="shared" si="337"/>
        <v>0</v>
      </c>
      <c r="GN75" s="162">
        <f t="shared" si="337"/>
        <v>0</v>
      </c>
      <c r="GO75" s="162">
        <f t="shared" si="337"/>
        <v>0</v>
      </c>
      <c r="GP75" s="162">
        <f t="shared" si="337"/>
        <v>0</v>
      </c>
      <c r="GQ75" s="162">
        <f t="shared" si="337"/>
        <v>0</v>
      </c>
      <c r="GR75" s="162">
        <f t="shared" si="15"/>
        <v>0</v>
      </c>
      <c r="GS75" s="162">
        <f t="shared" ref="GS75:IN75" si="338">E75-EV75</f>
        <v>0</v>
      </c>
      <c r="GT75" s="162">
        <f t="shared" si="338"/>
        <v>0</v>
      </c>
      <c r="GU75" s="162">
        <f t="shared" si="338"/>
        <v>0</v>
      </c>
      <c r="GV75" s="162">
        <f t="shared" si="338"/>
        <v>0</v>
      </c>
      <c r="GW75" s="162">
        <f t="shared" si="338"/>
        <v>0</v>
      </c>
      <c r="GX75" s="162">
        <f t="shared" si="338"/>
        <v>0</v>
      </c>
      <c r="GY75" s="162">
        <f t="shared" si="338"/>
        <v>0</v>
      </c>
      <c r="GZ75" s="162">
        <f t="shared" si="338"/>
        <v>0</v>
      </c>
      <c r="HA75" s="162">
        <f t="shared" si="338"/>
        <v>0</v>
      </c>
      <c r="HB75" s="162">
        <f t="shared" si="338"/>
        <v>0</v>
      </c>
      <c r="HC75" s="162">
        <f t="shared" si="338"/>
        <v>0</v>
      </c>
      <c r="HD75" s="162">
        <f t="shared" si="338"/>
        <v>0</v>
      </c>
      <c r="HE75" s="162">
        <f t="shared" si="338"/>
        <v>0</v>
      </c>
      <c r="HF75" s="162">
        <f t="shared" si="338"/>
        <v>0</v>
      </c>
      <c r="HG75" s="162">
        <f t="shared" si="338"/>
        <v>0</v>
      </c>
      <c r="HH75" s="162">
        <f t="shared" si="338"/>
        <v>0</v>
      </c>
      <c r="HI75" s="162">
        <f t="shared" si="338"/>
        <v>0</v>
      </c>
      <c r="HJ75" s="162">
        <f t="shared" si="338"/>
        <v>0</v>
      </c>
      <c r="HK75" s="162">
        <f t="shared" si="338"/>
        <v>0</v>
      </c>
      <c r="HL75" s="162">
        <f t="shared" si="338"/>
        <v>0</v>
      </c>
      <c r="HM75" s="162">
        <f t="shared" si="338"/>
        <v>0</v>
      </c>
      <c r="HN75" s="162">
        <f t="shared" si="338"/>
        <v>0</v>
      </c>
      <c r="HO75" s="162">
        <f t="shared" si="338"/>
        <v>0</v>
      </c>
      <c r="HP75" s="162">
        <f t="shared" si="338"/>
        <v>0</v>
      </c>
      <c r="HQ75" s="162">
        <f t="shared" si="338"/>
        <v>0</v>
      </c>
      <c r="HR75" s="162">
        <f t="shared" si="338"/>
        <v>0</v>
      </c>
      <c r="HS75" s="162">
        <f t="shared" si="338"/>
        <v>0</v>
      </c>
      <c r="HT75" s="162">
        <f t="shared" si="338"/>
        <v>0</v>
      </c>
      <c r="HU75" s="162">
        <f t="shared" si="338"/>
        <v>0</v>
      </c>
      <c r="HV75" s="162">
        <f t="shared" si="338"/>
        <v>0</v>
      </c>
      <c r="HW75" s="162">
        <f t="shared" si="338"/>
        <v>0</v>
      </c>
      <c r="HX75" s="162">
        <f t="shared" si="338"/>
        <v>0</v>
      </c>
      <c r="HY75" s="162">
        <f t="shared" si="338"/>
        <v>0</v>
      </c>
      <c r="HZ75" s="162">
        <f t="shared" si="338"/>
        <v>0</v>
      </c>
      <c r="IA75" s="162">
        <f t="shared" si="338"/>
        <v>0</v>
      </c>
      <c r="IB75" s="162">
        <f t="shared" si="338"/>
        <v>0</v>
      </c>
      <c r="IC75" s="162">
        <f t="shared" si="338"/>
        <v>0</v>
      </c>
      <c r="ID75" s="162">
        <f t="shared" si="338"/>
        <v>0</v>
      </c>
      <c r="IE75" s="162">
        <f t="shared" si="338"/>
        <v>0</v>
      </c>
      <c r="IF75" s="162">
        <f t="shared" si="338"/>
        <v>0</v>
      </c>
      <c r="IG75" s="162">
        <f t="shared" si="338"/>
        <v>0</v>
      </c>
      <c r="IH75" s="162">
        <f t="shared" si="338"/>
        <v>0</v>
      </c>
      <c r="II75" s="162">
        <f t="shared" si="338"/>
        <v>0</v>
      </c>
      <c r="IJ75" s="162">
        <f t="shared" si="338"/>
        <v>0</v>
      </c>
      <c r="IK75" s="162">
        <f t="shared" si="338"/>
        <v>0</v>
      </c>
      <c r="IL75" s="162">
        <f t="shared" si="338"/>
        <v>0</v>
      </c>
      <c r="IM75" s="162">
        <f t="shared" si="338"/>
        <v>0</v>
      </c>
      <c r="IN75" s="162">
        <f t="shared" si="338"/>
        <v>0</v>
      </c>
      <c r="IO75" s="162">
        <f t="shared" si="17"/>
        <v>0</v>
      </c>
      <c r="IP75" s="162">
        <f t="shared" si="23"/>
        <v>0</v>
      </c>
      <c r="IQ75" s="162">
        <f t="shared" ref="IQ75:KK75" si="339">MAX((MIN(CZ75+IP75,$IO$7))-GT75,0)</f>
        <v>0</v>
      </c>
      <c r="IR75" s="162">
        <f t="shared" si="339"/>
        <v>0</v>
      </c>
      <c r="IS75" s="162">
        <f t="shared" si="339"/>
        <v>0</v>
      </c>
      <c r="IT75" s="162">
        <f t="shared" si="339"/>
        <v>0</v>
      </c>
      <c r="IU75" s="162">
        <f t="shared" si="339"/>
        <v>0</v>
      </c>
      <c r="IV75" s="162">
        <f t="shared" si="339"/>
        <v>0</v>
      </c>
      <c r="IW75" s="162">
        <f t="shared" si="339"/>
        <v>0</v>
      </c>
      <c r="IX75" s="162">
        <f t="shared" si="339"/>
        <v>0</v>
      </c>
      <c r="IY75" s="162">
        <f t="shared" si="339"/>
        <v>0</v>
      </c>
      <c r="IZ75" s="162">
        <f t="shared" si="339"/>
        <v>0</v>
      </c>
      <c r="JA75" s="162">
        <f t="shared" si="339"/>
        <v>0</v>
      </c>
      <c r="JB75" s="162">
        <f t="shared" si="339"/>
        <v>0</v>
      </c>
      <c r="JC75" s="162">
        <f t="shared" si="339"/>
        <v>0</v>
      </c>
      <c r="JD75" s="162">
        <f t="shared" si="339"/>
        <v>0</v>
      </c>
      <c r="JE75" s="162">
        <f t="shared" si="339"/>
        <v>0</v>
      </c>
      <c r="JF75" s="162">
        <f t="shared" si="339"/>
        <v>0</v>
      </c>
      <c r="JG75" s="162">
        <f t="shared" si="339"/>
        <v>0</v>
      </c>
      <c r="JH75" s="162">
        <f t="shared" si="339"/>
        <v>0</v>
      </c>
      <c r="JI75" s="162">
        <f t="shared" si="339"/>
        <v>0</v>
      </c>
      <c r="JJ75" s="162">
        <f t="shared" si="339"/>
        <v>0</v>
      </c>
      <c r="JK75" s="162">
        <f t="shared" si="339"/>
        <v>0</v>
      </c>
      <c r="JL75" s="162">
        <f t="shared" si="339"/>
        <v>0</v>
      </c>
      <c r="JM75" s="162">
        <f t="shared" si="339"/>
        <v>0</v>
      </c>
      <c r="JN75" s="162">
        <f t="shared" si="339"/>
        <v>0</v>
      </c>
      <c r="JO75" s="162">
        <f t="shared" si="339"/>
        <v>0</v>
      </c>
      <c r="JP75" s="162">
        <f t="shared" si="339"/>
        <v>0</v>
      </c>
      <c r="JQ75" s="162">
        <f t="shared" si="339"/>
        <v>0</v>
      </c>
      <c r="JR75" s="162">
        <f t="shared" si="339"/>
        <v>0</v>
      </c>
      <c r="JS75" s="162">
        <f t="shared" si="339"/>
        <v>0</v>
      </c>
      <c r="JT75" s="162">
        <f t="shared" si="339"/>
        <v>0</v>
      </c>
      <c r="JU75" s="162">
        <f t="shared" si="339"/>
        <v>0</v>
      </c>
      <c r="JV75" s="162">
        <f t="shared" si="339"/>
        <v>0</v>
      </c>
      <c r="JW75" s="162">
        <f t="shared" si="339"/>
        <v>0</v>
      </c>
      <c r="JX75" s="162">
        <f t="shared" si="339"/>
        <v>0</v>
      </c>
      <c r="JY75" s="162">
        <f t="shared" si="339"/>
        <v>0</v>
      </c>
      <c r="JZ75" s="162">
        <f t="shared" si="339"/>
        <v>0</v>
      </c>
      <c r="KA75" s="162">
        <f t="shared" si="339"/>
        <v>0</v>
      </c>
      <c r="KB75" s="162">
        <f t="shared" si="339"/>
        <v>0</v>
      </c>
      <c r="KC75" s="162">
        <f t="shared" si="339"/>
        <v>0</v>
      </c>
      <c r="KD75" s="162">
        <f t="shared" si="339"/>
        <v>0</v>
      </c>
      <c r="KE75" s="162">
        <f t="shared" si="339"/>
        <v>0</v>
      </c>
      <c r="KF75" s="162">
        <f t="shared" si="339"/>
        <v>0</v>
      </c>
      <c r="KG75" s="162">
        <f t="shared" si="339"/>
        <v>0</v>
      </c>
      <c r="KH75" s="162">
        <f t="shared" si="339"/>
        <v>0</v>
      </c>
      <c r="KI75" s="162">
        <f t="shared" si="339"/>
        <v>0</v>
      </c>
      <c r="KJ75" s="162">
        <f t="shared" si="339"/>
        <v>0</v>
      </c>
      <c r="KK75" s="162">
        <f t="shared" si="339"/>
        <v>0</v>
      </c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</row>
    <row r="76" ht="14.25" customHeight="1" spans="1:326" x14ac:dyDescent="0.25">
      <c r="A76" s="1">
        <v>3</v>
      </c>
      <c r="B76" s="1">
        <f t="shared" ref="B76:C76" si="340">B75+1</f>
        <v>66</v>
      </c>
      <c r="C76" s="232">
        <f t="shared" si="340"/>
        <v>43531</v>
      </c>
      <c r="D76" s="162">
        <f t="shared" si="9"/>
        <v>0</v>
      </c>
      <c r="E76" s="162">
        <f>(SUMIFS(Profile!$F$2:$F$17521,Profile!$B$2:$B$17521,$B76,Profile!$C$2:$C$17521,E$8))*$C$6</f>
        <v>0</v>
      </c>
      <c r="F76" s="162">
        <f>(SUMIFS(Profile!$F$2:$F$17521,Profile!$B$2:$B$17521,$B76,Profile!$C$2:$C$17521,F$8))*$C$6</f>
        <v>0</v>
      </c>
      <c r="G76" s="162">
        <f>(SUMIFS(Profile!$F$2:$F$17521,Profile!$B$2:$B$17521,$B76,Profile!$C$2:$C$17521,G$8))*$C$6</f>
        <v>0</v>
      </c>
      <c r="H76" s="162">
        <f>(SUMIFS(Profile!$F$2:$F$17521,Profile!$B$2:$B$17521,$B76,Profile!$C$2:$C$17521,H$8))*$C$6</f>
        <v>0</v>
      </c>
      <c r="I76" s="162">
        <f>(SUMIFS(Profile!$F$2:$F$17521,Profile!$B$2:$B$17521,$B76,Profile!$C$2:$C$17521,I$8))*$C$6</f>
        <v>0</v>
      </c>
      <c r="J76" s="162">
        <f>(SUMIFS(Profile!$F$2:$F$17521,Profile!$B$2:$B$17521,$B76,Profile!$C$2:$C$17521,J$8))*$C$6</f>
        <v>0</v>
      </c>
      <c r="K76" s="162">
        <f>(SUMIFS(Profile!$F$2:$F$17521,Profile!$B$2:$B$17521,$B76,Profile!$C$2:$C$17521,K$8))*$C$6</f>
        <v>0</v>
      </c>
      <c r="L76" s="162">
        <f>(SUMIFS(Profile!$F$2:$F$17521,Profile!$B$2:$B$17521,$B76,Profile!$C$2:$C$17521,L$8))*$C$6</f>
        <v>0</v>
      </c>
      <c r="M76" s="162">
        <f>(SUMIFS(Profile!$F$2:$F$17521,Profile!$B$2:$B$17521,$B76,Profile!$C$2:$C$17521,M$8))*$C$6</f>
        <v>0</v>
      </c>
      <c r="N76" s="162">
        <f>(SUMIFS(Profile!$F$2:$F$17521,Profile!$B$2:$B$17521,$B76,Profile!$C$2:$C$17521,N$8))*$C$6</f>
        <v>0</v>
      </c>
      <c r="O76" s="162">
        <f>(SUMIFS(Profile!$F$2:$F$17521,Profile!$B$2:$B$17521,$B76,Profile!$C$2:$C$17521,O$8))*$C$6</f>
        <v>0</v>
      </c>
      <c r="P76" s="162">
        <f>(SUMIFS(Profile!$F$2:$F$17521,Profile!$B$2:$B$17521,$B76,Profile!$C$2:$C$17521,P$8))*$C$6</f>
        <v>0</v>
      </c>
      <c r="Q76" s="162">
        <f>(SUMIFS(Profile!$F$2:$F$17521,Profile!$B$2:$B$17521,$B76,Profile!$C$2:$C$17521,Q$8))*$C$6</f>
        <v>0</v>
      </c>
      <c r="R76" s="162">
        <f>(SUMIFS(Profile!$F$2:$F$17521,Profile!$B$2:$B$17521,$B76,Profile!$C$2:$C$17521,R$8))*$C$6</f>
        <v>0</v>
      </c>
      <c r="S76" s="162">
        <f>(SUMIFS(Profile!$F$2:$F$17521,Profile!$B$2:$B$17521,$B76,Profile!$C$2:$C$17521,S$8))*$C$6</f>
        <v>0</v>
      </c>
      <c r="T76" s="162">
        <f>(SUMIFS(Profile!$F$2:$F$17521,Profile!$B$2:$B$17521,$B76,Profile!$C$2:$C$17521,T$8))*$C$6</f>
        <v>0</v>
      </c>
      <c r="U76" s="162">
        <f>(SUMIFS(Profile!$F$2:$F$17521,Profile!$B$2:$B$17521,$B76,Profile!$C$2:$C$17521,U$8))*$C$6</f>
        <v>0</v>
      </c>
      <c r="V76" s="162">
        <f>(SUMIFS(Profile!$F$2:$F$17521,Profile!$B$2:$B$17521,$B76,Profile!$C$2:$C$17521,V$8))*$C$6</f>
        <v>0</v>
      </c>
      <c r="W76" s="162">
        <f>(SUMIFS(Profile!$F$2:$F$17521,Profile!$B$2:$B$17521,$B76,Profile!$C$2:$C$17521,W$8))*$C$6</f>
        <v>0</v>
      </c>
      <c r="X76" s="162">
        <f>(SUMIFS(Profile!$F$2:$F$17521,Profile!$B$2:$B$17521,$B76,Profile!$C$2:$C$17521,X$8))*$C$6</f>
        <v>0</v>
      </c>
      <c r="Y76" s="162">
        <f>(SUMIFS(Profile!$F$2:$F$17521,Profile!$B$2:$B$17521,$B76,Profile!$C$2:$C$17521,Y$8))*$C$6</f>
        <v>0</v>
      </c>
      <c r="Z76" s="162">
        <f>(SUMIFS(Profile!$F$2:$F$17521,Profile!$B$2:$B$17521,$B76,Profile!$C$2:$C$17521,Z$8))*$C$6</f>
        <v>0</v>
      </c>
      <c r="AA76" s="162">
        <f>(SUMIFS(Profile!$F$2:$F$17521,Profile!$B$2:$B$17521,$B76,Profile!$C$2:$C$17521,AA$8))*$C$6</f>
        <v>0</v>
      </c>
      <c r="AB76" s="162">
        <f>(SUMIFS(Profile!$F$2:$F$17521,Profile!$B$2:$B$17521,$B76,Profile!$C$2:$C$17521,AB$8))*$C$6</f>
        <v>0</v>
      </c>
      <c r="AC76" s="162">
        <f>(SUMIFS(Profile!$F$2:$F$17521,Profile!$B$2:$B$17521,$B76,Profile!$C$2:$C$17521,AC$8))*$C$6</f>
        <v>0</v>
      </c>
      <c r="AD76" s="162">
        <f>(SUMIFS(Profile!$F$2:$F$17521,Profile!$B$2:$B$17521,$B76,Profile!$C$2:$C$17521,AD$8))*$C$6</f>
        <v>0</v>
      </c>
      <c r="AE76" s="162">
        <f>(SUMIFS(Profile!$F$2:$F$17521,Profile!$B$2:$B$17521,$B76,Profile!$C$2:$C$17521,AE$8))*$C$6</f>
        <v>0</v>
      </c>
      <c r="AF76" s="162">
        <f>(SUMIFS(Profile!$F$2:$F$17521,Profile!$B$2:$B$17521,$B76,Profile!$C$2:$C$17521,AF$8))*$C$6</f>
        <v>0</v>
      </c>
      <c r="AG76" s="162">
        <f>(SUMIFS(Profile!$F$2:$F$17521,Profile!$B$2:$B$17521,$B76,Profile!$C$2:$C$17521,AG$8))*$C$6</f>
        <v>0</v>
      </c>
      <c r="AH76" s="162">
        <f>(SUMIFS(Profile!$F$2:$F$17521,Profile!$B$2:$B$17521,$B76,Profile!$C$2:$C$17521,AH$8))*$C$6</f>
        <v>0</v>
      </c>
      <c r="AI76" s="162">
        <f>(SUMIFS(Profile!$F$2:$F$17521,Profile!$B$2:$B$17521,$B76,Profile!$C$2:$C$17521,AI$8))*$C$6</f>
        <v>0</v>
      </c>
      <c r="AJ76" s="162">
        <f>(SUMIFS(Profile!$F$2:$F$17521,Profile!$B$2:$B$17521,$B76,Profile!$C$2:$C$17521,AJ$8))*$C$6</f>
        <v>0</v>
      </c>
      <c r="AK76" s="162">
        <f>(SUMIFS(Profile!$F$2:$F$17521,Profile!$B$2:$B$17521,$B76,Profile!$C$2:$C$17521,AK$8))*$C$6</f>
        <v>0</v>
      </c>
      <c r="AL76" s="162">
        <f>(SUMIFS(Profile!$F$2:$F$17521,Profile!$B$2:$B$17521,$B76,Profile!$C$2:$C$17521,AL$8))*$C$6</f>
        <v>0</v>
      </c>
      <c r="AM76" s="162">
        <f>(SUMIFS(Profile!$F$2:$F$17521,Profile!$B$2:$B$17521,$B76,Profile!$C$2:$C$17521,AM$8))*$C$6</f>
        <v>0</v>
      </c>
      <c r="AN76" s="162">
        <f>(SUMIFS(Profile!$F$2:$F$17521,Profile!$B$2:$B$17521,$B76,Profile!$C$2:$C$17521,AN$8))*$C$6</f>
        <v>0</v>
      </c>
      <c r="AO76" s="162">
        <f>(SUMIFS(Profile!$F$2:$F$17521,Profile!$B$2:$B$17521,$B76,Profile!$C$2:$C$17521,AO$8))*$C$6</f>
        <v>0</v>
      </c>
      <c r="AP76" s="162">
        <f>(SUMIFS(Profile!$F$2:$F$17521,Profile!$B$2:$B$17521,$B76,Profile!$C$2:$C$17521,AP$8))*$C$6</f>
        <v>0</v>
      </c>
      <c r="AQ76" s="162">
        <f>(SUMIFS(Profile!$F$2:$F$17521,Profile!$B$2:$B$17521,$B76,Profile!$C$2:$C$17521,AQ$8))*$C$6</f>
        <v>0</v>
      </c>
      <c r="AR76" s="162">
        <f>(SUMIFS(Profile!$F$2:$F$17521,Profile!$B$2:$B$17521,$B76,Profile!$C$2:$C$17521,AR$8))*$C$6</f>
        <v>0</v>
      </c>
      <c r="AS76" s="162">
        <f>(SUMIFS(Profile!$F$2:$F$17521,Profile!$B$2:$B$17521,$B76,Profile!$C$2:$C$17521,AS$8))*$C$6</f>
        <v>0</v>
      </c>
      <c r="AT76" s="162">
        <f>(SUMIFS(Profile!$F$2:$F$17521,Profile!$B$2:$B$17521,$B76,Profile!$C$2:$C$17521,AT$8))*$C$6</f>
        <v>0</v>
      </c>
      <c r="AU76" s="162">
        <f>(SUMIFS(Profile!$F$2:$F$17521,Profile!$B$2:$B$17521,$B76,Profile!$C$2:$C$17521,AU$8))*$C$6</f>
        <v>0</v>
      </c>
      <c r="AV76" s="162">
        <f>(SUMIFS(Profile!$F$2:$F$17521,Profile!$B$2:$B$17521,$B76,Profile!$C$2:$C$17521,AV$8))*$C$6</f>
        <v>0</v>
      </c>
      <c r="AW76" s="162">
        <f>(SUMIFS(Profile!$F$2:$F$17521,Profile!$B$2:$B$17521,$B76,Profile!$C$2:$C$17521,AW$8))*$C$6</f>
        <v>0</v>
      </c>
      <c r="AX76" s="162">
        <f>(SUMIFS(Profile!$F$2:$F$17521,Profile!$B$2:$B$17521,$B76,Profile!$C$2:$C$17521,AX$8))*$C$6</f>
        <v>0</v>
      </c>
      <c r="AY76" s="162">
        <f>(SUMIFS(Profile!$F$2:$F$17521,Profile!$B$2:$B$17521,$B76,Profile!$C$2:$C$17521,AY$8))*$C$6</f>
        <v>0</v>
      </c>
      <c r="AZ76" s="162">
        <f>(SUMIFS(Profile!$F$2:$F$17521,Profile!$B$2:$B$17521,$B76,Profile!$C$2:$C$17521,AZ$8))*$C$6</f>
        <v>0</v>
      </c>
      <c r="BA76" s="162">
        <f t="shared" si="10"/>
        <v>0</v>
      </c>
      <c r="BB76" s="162">
        <f>(SUMIFS(Profile!$E$2:$E$17521,Profile!$B$2:$B$17521,$B76,Profile!$C$2:$C$17521,BB$8))*$C$9</f>
        <v>0</v>
      </c>
      <c r="BC76" s="162">
        <f>(SUMIFS(Profile!$E$2:$E$17521,Profile!$B$2:$B$17521,$B76,Profile!$C$2:$C$17521,BC$8))*$C$9</f>
        <v>0</v>
      </c>
      <c r="BD76" s="162">
        <f>(SUMIFS(Profile!$E$2:$E$17521,Profile!$B$2:$B$17521,$B76,Profile!$C$2:$C$17521,BD$8))*$C$9</f>
        <v>0</v>
      </c>
      <c r="BE76" s="162">
        <f>(SUMIFS(Profile!$E$2:$E$17521,Profile!$B$2:$B$17521,$B76,Profile!$C$2:$C$17521,BE$8))*$C$9</f>
        <v>0</v>
      </c>
      <c r="BF76" s="162">
        <f>(SUMIFS(Profile!$E$2:$E$17521,Profile!$B$2:$B$17521,$B76,Profile!$C$2:$C$17521,BF$8))*$C$9</f>
        <v>0</v>
      </c>
      <c r="BG76" s="162">
        <f>(SUMIFS(Profile!$E$2:$E$17521,Profile!$B$2:$B$17521,$B76,Profile!$C$2:$C$17521,BG$8))*$C$9</f>
        <v>0</v>
      </c>
      <c r="BH76" s="162">
        <f>(SUMIFS(Profile!$E$2:$E$17521,Profile!$B$2:$B$17521,$B76,Profile!$C$2:$C$17521,BH$8))*$C$9</f>
        <v>0</v>
      </c>
      <c r="BI76" s="162">
        <f>(SUMIFS(Profile!$E$2:$E$17521,Profile!$B$2:$B$17521,$B76,Profile!$C$2:$C$17521,BI$8))*$C$9</f>
        <v>0</v>
      </c>
      <c r="BJ76" s="162">
        <f>(SUMIFS(Profile!$E$2:$E$17521,Profile!$B$2:$B$17521,$B76,Profile!$C$2:$C$17521,BJ$8))*$C$9</f>
        <v>0</v>
      </c>
      <c r="BK76" s="162">
        <f>(SUMIFS(Profile!$E$2:$E$17521,Profile!$B$2:$B$17521,$B76,Profile!$C$2:$C$17521,BK$8))*$C$9</f>
        <v>0</v>
      </c>
      <c r="BL76" s="162">
        <f>(SUMIFS(Profile!$E$2:$E$17521,Profile!$B$2:$B$17521,$B76,Profile!$C$2:$C$17521,BL$8))*$C$9</f>
        <v>0</v>
      </c>
      <c r="BM76" s="162">
        <f>(SUMIFS(Profile!$E$2:$E$17521,Profile!$B$2:$B$17521,$B76,Profile!$C$2:$C$17521,BM$8))*$C$9</f>
        <v>0</v>
      </c>
      <c r="BN76" s="162">
        <f>(SUMIFS(Profile!$E$2:$E$17521,Profile!$B$2:$B$17521,$B76,Profile!$C$2:$C$17521,BN$8))*$C$9</f>
        <v>0</v>
      </c>
      <c r="BO76" s="162">
        <f>(SUMIFS(Profile!$E$2:$E$17521,Profile!$B$2:$B$17521,$B76,Profile!$C$2:$C$17521,BO$8))*$C$9</f>
        <v>0</v>
      </c>
      <c r="BP76" s="162">
        <f>(SUMIFS(Profile!$E$2:$E$17521,Profile!$B$2:$B$17521,$B76,Profile!$C$2:$C$17521,BP$8))*$C$9</f>
        <v>0</v>
      </c>
      <c r="BQ76" s="162">
        <f>(SUMIFS(Profile!$E$2:$E$17521,Profile!$B$2:$B$17521,$B76,Profile!$C$2:$C$17521,BQ$8))*$C$9</f>
        <v>0</v>
      </c>
      <c r="BR76" s="162">
        <f>(SUMIFS(Profile!$E$2:$E$17521,Profile!$B$2:$B$17521,$B76,Profile!$C$2:$C$17521,BR$8))*$C$9</f>
        <v>0</v>
      </c>
      <c r="BS76" s="162">
        <f>(SUMIFS(Profile!$E$2:$E$17521,Profile!$B$2:$B$17521,$B76,Profile!$C$2:$C$17521,BS$8))*$C$9</f>
        <v>0</v>
      </c>
      <c r="BT76" s="162">
        <f>(SUMIFS(Profile!$E$2:$E$17521,Profile!$B$2:$B$17521,$B76,Profile!$C$2:$C$17521,BT$8))*$C$9</f>
        <v>0</v>
      </c>
      <c r="BU76" s="162">
        <f>(SUMIFS(Profile!$E$2:$E$17521,Profile!$B$2:$B$17521,$B76,Profile!$C$2:$C$17521,BU$8))*$C$9</f>
        <v>0</v>
      </c>
      <c r="BV76" s="162">
        <f>(SUMIFS(Profile!$E$2:$E$17521,Profile!$B$2:$B$17521,$B76,Profile!$C$2:$C$17521,BV$8))*$C$9</f>
        <v>0</v>
      </c>
      <c r="BW76" s="162">
        <f>(SUMIFS(Profile!$E$2:$E$17521,Profile!$B$2:$B$17521,$B76,Profile!$C$2:$C$17521,BW$8))*$C$9</f>
        <v>0</v>
      </c>
      <c r="BX76" s="162">
        <f>(SUMIFS(Profile!$E$2:$E$17521,Profile!$B$2:$B$17521,$B76,Profile!$C$2:$C$17521,BX$8))*$C$9</f>
        <v>0</v>
      </c>
      <c r="BY76" s="162">
        <f>(SUMIFS(Profile!$E$2:$E$17521,Profile!$B$2:$B$17521,$B76,Profile!$C$2:$C$17521,BY$8))*$C$9</f>
        <v>0</v>
      </c>
      <c r="BZ76" s="162">
        <f>(SUMIFS(Profile!$E$2:$E$17521,Profile!$B$2:$B$17521,$B76,Profile!$C$2:$C$17521,BZ$8))*$C$9</f>
        <v>0</v>
      </c>
      <c r="CA76" s="162">
        <f>(SUMIFS(Profile!$E$2:$E$17521,Profile!$B$2:$B$17521,$B76,Profile!$C$2:$C$17521,CA$8))*$C$9</f>
        <v>0</v>
      </c>
      <c r="CB76" s="162">
        <f>(SUMIFS(Profile!$E$2:$E$17521,Profile!$B$2:$B$17521,$B76,Profile!$C$2:$C$17521,CB$8))*$C$9</f>
        <v>0</v>
      </c>
      <c r="CC76" s="162">
        <f>(SUMIFS(Profile!$E$2:$E$17521,Profile!$B$2:$B$17521,$B76,Profile!$C$2:$C$17521,CC$8))*$C$9</f>
        <v>0</v>
      </c>
      <c r="CD76" s="162">
        <f>(SUMIFS(Profile!$E$2:$E$17521,Profile!$B$2:$B$17521,$B76,Profile!$C$2:$C$17521,CD$8))*$C$9</f>
        <v>0</v>
      </c>
      <c r="CE76" s="162">
        <f>(SUMIFS(Profile!$E$2:$E$17521,Profile!$B$2:$B$17521,$B76,Profile!$C$2:$C$17521,CE$8))*$C$9</f>
        <v>0</v>
      </c>
      <c r="CF76" s="162">
        <f>(SUMIFS(Profile!$E$2:$E$17521,Profile!$B$2:$B$17521,$B76,Profile!$C$2:$C$17521,CF$8))*$C$9</f>
        <v>0</v>
      </c>
      <c r="CG76" s="162">
        <f>(SUMIFS(Profile!$E$2:$E$17521,Profile!$B$2:$B$17521,$B76,Profile!$C$2:$C$17521,CG$8))*$C$9</f>
        <v>0</v>
      </c>
      <c r="CH76" s="162">
        <f>(SUMIFS(Profile!$E$2:$E$17521,Profile!$B$2:$B$17521,$B76,Profile!$C$2:$C$17521,CH$8))*$C$9</f>
        <v>0</v>
      </c>
      <c r="CI76" s="162">
        <f>(SUMIFS(Profile!$E$2:$E$17521,Profile!$B$2:$B$17521,$B76,Profile!$C$2:$C$17521,CI$8))*$C$9</f>
        <v>0</v>
      </c>
      <c r="CJ76" s="162">
        <f>(SUMIFS(Profile!$E$2:$E$17521,Profile!$B$2:$B$17521,$B76,Profile!$C$2:$C$17521,CJ$8))*$C$9</f>
        <v>0</v>
      </c>
      <c r="CK76" s="162">
        <f>(SUMIFS(Profile!$E$2:$E$17521,Profile!$B$2:$B$17521,$B76,Profile!$C$2:$C$17521,CK$8))*$C$9</f>
        <v>0</v>
      </c>
      <c r="CL76" s="162">
        <f>(SUMIFS(Profile!$E$2:$E$17521,Profile!$B$2:$B$17521,$B76,Profile!$C$2:$C$17521,CL$8))*$C$9</f>
        <v>0</v>
      </c>
      <c r="CM76" s="162">
        <f>(SUMIFS(Profile!$E$2:$E$17521,Profile!$B$2:$B$17521,$B76,Profile!$C$2:$C$17521,CM$8))*$C$9</f>
        <v>0</v>
      </c>
      <c r="CN76" s="162">
        <f>(SUMIFS(Profile!$E$2:$E$17521,Profile!$B$2:$B$17521,$B76,Profile!$C$2:$C$17521,CN$8))*$C$9</f>
        <v>0</v>
      </c>
      <c r="CO76" s="162">
        <f>(SUMIFS(Profile!$E$2:$E$17521,Profile!$B$2:$B$17521,$B76,Profile!$C$2:$C$17521,CO$8))*$C$9</f>
        <v>0</v>
      </c>
      <c r="CP76" s="162">
        <f>(SUMIFS(Profile!$E$2:$E$17521,Profile!$B$2:$B$17521,$B76,Profile!$C$2:$C$17521,CP$8))*$C$9</f>
        <v>0</v>
      </c>
      <c r="CQ76" s="162">
        <f>(SUMIFS(Profile!$E$2:$E$17521,Profile!$B$2:$B$17521,$B76,Profile!$C$2:$C$17521,CQ$8))*$C$9</f>
        <v>0</v>
      </c>
      <c r="CR76" s="162">
        <f>(SUMIFS(Profile!$E$2:$E$17521,Profile!$B$2:$B$17521,$B76,Profile!$C$2:$C$17521,CR$8))*$C$9</f>
        <v>0</v>
      </c>
      <c r="CS76" s="162">
        <f>(SUMIFS(Profile!$E$2:$E$17521,Profile!$B$2:$B$17521,$B76,Profile!$C$2:$C$17521,CS$8))*$C$9</f>
        <v>0</v>
      </c>
      <c r="CT76" s="162">
        <f>(SUMIFS(Profile!$E$2:$E$17521,Profile!$B$2:$B$17521,$B76,Profile!$C$2:$C$17521,CT$8))*$C$9</f>
        <v>0</v>
      </c>
      <c r="CU76" s="162">
        <f>(SUMIFS(Profile!$E$2:$E$17521,Profile!$B$2:$B$17521,$B76,Profile!$C$2:$C$17521,CU$8))*$C$9</f>
        <v>0</v>
      </c>
      <c r="CV76" s="162">
        <f>(SUMIFS(Profile!$E$2:$E$17521,Profile!$B$2:$B$17521,$B76,Profile!$C$2:$C$17521,CV$8))*$C$9</f>
        <v>0</v>
      </c>
      <c r="CW76" s="162">
        <f>(SUMIFS(Profile!$E$2:$E$17521,Profile!$B$2:$B$17521,$B76,Profile!$C$2:$C$17521,CW$8))*$C$9</f>
        <v>0</v>
      </c>
      <c r="CX76" s="162">
        <f t="shared" si="11"/>
        <v>0</v>
      </c>
      <c r="CY76" s="162">
        <f t="shared" ref="CY76:ET76" si="341">MAX(BB76-E76,0)</f>
        <v>0</v>
      </c>
      <c r="CZ76" s="162">
        <f t="shared" si="341"/>
        <v>0</v>
      </c>
      <c r="DA76" s="162">
        <f t="shared" si="341"/>
        <v>0</v>
      </c>
      <c r="DB76" s="162">
        <f t="shared" si="341"/>
        <v>0</v>
      </c>
      <c r="DC76" s="162">
        <f t="shared" si="341"/>
        <v>0</v>
      </c>
      <c r="DD76" s="162">
        <f t="shared" si="341"/>
        <v>0</v>
      </c>
      <c r="DE76" s="162">
        <f t="shared" si="341"/>
        <v>0</v>
      </c>
      <c r="DF76" s="162">
        <f t="shared" si="341"/>
        <v>0</v>
      </c>
      <c r="DG76" s="162">
        <f t="shared" si="341"/>
        <v>0</v>
      </c>
      <c r="DH76" s="162">
        <f t="shared" si="341"/>
        <v>0</v>
      </c>
      <c r="DI76" s="162">
        <f t="shared" si="341"/>
        <v>0</v>
      </c>
      <c r="DJ76" s="162">
        <f t="shared" si="341"/>
        <v>0</v>
      </c>
      <c r="DK76" s="162">
        <f t="shared" si="341"/>
        <v>0</v>
      </c>
      <c r="DL76" s="162">
        <f t="shared" si="341"/>
        <v>0</v>
      </c>
      <c r="DM76" s="162">
        <f t="shared" si="341"/>
        <v>0</v>
      </c>
      <c r="DN76" s="162">
        <f t="shared" si="341"/>
        <v>0</v>
      </c>
      <c r="DO76" s="162">
        <f t="shared" si="341"/>
        <v>0</v>
      </c>
      <c r="DP76" s="162">
        <f t="shared" si="341"/>
        <v>0</v>
      </c>
      <c r="DQ76" s="162">
        <f t="shared" si="341"/>
        <v>0</v>
      </c>
      <c r="DR76" s="162">
        <f t="shared" si="341"/>
        <v>0</v>
      </c>
      <c r="DS76" s="162">
        <f t="shared" si="341"/>
        <v>0</v>
      </c>
      <c r="DT76" s="162">
        <f t="shared" si="341"/>
        <v>0</v>
      </c>
      <c r="DU76" s="162">
        <f t="shared" si="341"/>
        <v>0</v>
      </c>
      <c r="DV76" s="162">
        <f t="shared" si="341"/>
        <v>0</v>
      </c>
      <c r="DW76" s="162">
        <f t="shared" si="341"/>
        <v>0</v>
      </c>
      <c r="DX76" s="162">
        <f t="shared" si="341"/>
        <v>0</v>
      </c>
      <c r="DY76" s="162">
        <f t="shared" si="341"/>
        <v>0</v>
      </c>
      <c r="DZ76" s="162">
        <f t="shared" si="341"/>
        <v>0</v>
      </c>
      <c r="EA76" s="162">
        <f t="shared" si="341"/>
        <v>0</v>
      </c>
      <c r="EB76" s="162">
        <f t="shared" si="341"/>
        <v>0</v>
      </c>
      <c r="EC76" s="162">
        <f t="shared" si="341"/>
        <v>0</v>
      </c>
      <c r="ED76" s="162">
        <f t="shared" si="341"/>
        <v>0</v>
      </c>
      <c r="EE76" s="162">
        <f t="shared" si="341"/>
        <v>0</v>
      </c>
      <c r="EF76" s="162">
        <f t="shared" si="341"/>
        <v>0</v>
      </c>
      <c r="EG76" s="162">
        <f t="shared" si="341"/>
        <v>0</v>
      </c>
      <c r="EH76" s="162">
        <f t="shared" si="341"/>
        <v>0</v>
      </c>
      <c r="EI76" s="162">
        <f t="shared" si="341"/>
        <v>0</v>
      </c>
      <c r="EJ76" s="162">
        <f t="shared" si="341"/>
        <v>0</v>
      </c>
      <c r="EK76" s="162">
        <f t="shared" si="341"/>
        <v>0</v>
      </c>
      <c r="EL76" s="162">
        <f t="shared" si="341"/>
        <v>0</v>
      </c>
      <c r="EM76" s="162">
        <f t="shared" si="341"/>
        <v>0</v>
      </c>
      <c r="EN76" s="162">
        <f t="shared" si="341"/>
        <v>0</v>
      </c>
      <c r="EO76" s="162">
        <f t="shared" si="341"/>
        <v>0</v>
      </c>
      <c r="EP76" s="162">
        <f t="shared" si="341"/>
        <v>0</v>
      </c>
      <c r="EQ76" s="162">
        <f t="shared" si="341"/>
        <v>0</v>
      </c>
      <c r="ER76" s="162">
        <f t="shared" si="341"/>
        <v>0</v>
      </c>
      <c r="ES76" s="162">
        <f t="shared" si="341"/>
        <v>0</v>
      </c>
      <c r="ET76" s="162">
        <f t="shared" si="341"/>
        <v>0</v>
      </c>
      <c r="EU76" s="162">
        <f t="shared" si="13"/>
        <v>0</v>
      </c>
      <c r="EV76" s="162">
        <f t="shared" ref="EV76:GQ76" si="342">BB76-CY76</f>
        <v>0</v>
      </c>
      <c r="EW76" s="162">
        <f t="shared" si="342"/>
        <v>0</v>
      </c>
      <c r="EX76" s="162">
        <f t="shared" si="342"/>
        <v>0</v>
      </c>
      <c r="EY76" s="162">
        <f t="shared" si="342"/>
        <v>0</v>
      </c>
      <c r="EZ76" s="162">
        <f t="shared" si="342"/>
        <v>0</v>
      </c>
      <c r="FA76" s="162">
        <f t="shared" si="342"/>
        <v>0</v>
      </c>
      <c r="FB76" s="162">
        <f t="shared" si="342"/>
        <v>0</v>
      </c>
      <c r="FC76" s="162">
        <f t="shared" si="342"/>
        <v>0</v>
      </c>
      <c r="FD76" s="162">
        <f t="shared" si="342"/>
        <v>0</v>
      </c>
      <c r="FE76" s="162">
        <f t="shared" si="342"/>
        <v>0</v>
      </c>
      <c r="FF76" s="162">
        <f t="shared" si="342"/>
        <v>0</v>
      </c>
      <c r="FG76" s="162">
        <f t="shared" si="342"/>
        <v>0</v>
      </c>
      <c r="FH76" s="162">
        <f t="shared" si="342"/>
        <v>0</v>
      </c>
      <c r="FI76" s="162">
        <f t="shared" si="342"/>
        <v>0</v>
      </c>
      <c r="FJ76" s="162">
        <f t="shared" si="342"/>
        <v>0</v>
      </c>
      <c r="FK76" s="162">
        <f t="shared" si="342"/>
        <v>0</v>
      </c>
      <c r="FL76" s="162">
        <f t="shared" si="342"/>
        <v>0</v>
      </c>
      <c r="FM76" s="162">
        <f t="shared" si="342"/>
        <v>0</v>
      </c>
      <c r="FN76" s="162">
        <f t="shared" si="342"/>
        <v>0</v>
      </c>
      <c r="FO76" s="162">
        <f t="shared" si="342"/>
        <v>0</v>
      </c>
      <c r="FP76" s="162">
        <f t="shared" si="342"/>
        <v>0</v>
      </c>
      <c r="FQ76" s="162">
        <f t="shared" si="342"/>
        <v>0</v>
      </c>
      <c r="FR76" s="162">
        <f t="shared" si="342"/>
        <v>0</v>
      </c>
      <c r="FS76" s="162">
        <f t="shared" si="342"/>
        <v>0</v>
      </c>
      <c r="FT76" s="162">
        <f t="shared" si="342"/>
        <v>0</v>
      </c>
      <c r="FU76" s="162">
        <f t="shared" si="342"/>
        <v>0</v>
      </c>
      <c r="FV76" s="162">
        <f t="shared" si="342"/>
        <v>0</v>
      </c>
      <c r="FW76" s="162">
        <f t="shared" si="342"/>
        <v>0</v>
      </c>
      <c r="FX76" s="162">
        <f t="shared" si="342"/>
        <v>0</v>
      </c>
      <c r="FY76" s="162">
        <f t="shared" si="342"/>
        <v>0</v>
      </c>
      <c r="FZ76" s="162">
        <f t="shared" si="342"/>
        <v>0</v>
      </c>
      <c r="GA76" s="162">
        <f t="shared" si="342"/>
        <v>0</v>
      </c>
      <c r="GB76" s="162">
        <f t="shared" si="342"/>
        <v>0</v>
      </c>
      <c r="GC76" s="162">
        <f t="shared" si="342"/>
        <v>0</v>
      </c>
      <c r="GD76" s="162">
        <f t="shared" si="342"/>
        <v>0</v>
      </c>
      <c r="GE76" s="162">
        <f t="shared" si="342"/>
        <v>0</v>
      </c>
      <c r="GF76" s="162">
        <f t="shared" si="342"/>
        <v>0</v>
      </c>
      <c r="GG76" s="162">
        <f t="shared" si="342"/>
        <v>0</v>
      </c>
      <c r="GH76" s="162">
        <f t="shared" si="342"/>
        <v>0</v>
      </c>
      <c r="GI76" s="162">
        <f t="shared" si="342"/>
        <v>0</v>
      </c>
      <c r="GJ76" s="162">
        <f t="shared" si="342"/>
        <v>0</v>
      </c>
      <c r="GK76" s="162">
        <f t="shared" si="342"/>
        <v>0</v>
      </c>
      <c r="GL76" s="162">
        <f t="shared" si="342"/>
        <v>0</v>
      </c>
      <c r="GM76" s="162">
        <f t="shared" si="342"/>
        <v>0</v>
      </c>
      <c r="GN76" s="162">
        <f t="shared" si="342"/>
        <v>0</v>
      </c>
      <c r="GO76" s="162">
        <f t="shared" si="342"/>
        <v>0</v>
      </c>
      <c r="GP76" s="162">
        <f t="shared" si="342"/>
        <v>0</v>
      </c>
      <c r="GQ76" s="162">
        <f t="shared" si="342"/>
        <v>0</v>
      </c>
      <c r="GR76" s="162">
        <f t="shared" si="15"/>
        <v>0</v>
      </c>
      <c r="GS76" s="162">
        <f t="shared" ref="GS76:IN76" si="343">E76-EV76</f>
        <v>0</v>
      </c>
      <c r="GT76" s="162">
        <f t="shared" si="343"/>
        <v>0</v>
      </c>
      <c r="GU76" s="162">
        <f t="shared" si="343"/>
        <v>0</v>
      </c>
      <c r="GV76" s="162">
        <f t="shared" si="343"/>
        <v>0</v>
      </c>
      <c r="GW76" s="162">
        <f t="shared" si="343"/>
        <v>0</v>
      </c>
      <c r="GX76" s="162">
        <f t="shared" si="343"/>
        <v>0</v>
      </c>
      <c r="GY76" s="162">
        <f t="shared" si="343"/>
        <v>0</v>
      </c>
      <c r="GZ76" s="162">
        <f t="shared" si="343"/>
        <v>0</v>
      </c>
      <c r="HA76" s="162">
        <f t="shared" si="343"/>
        <v>0</v>
      </c>
      <c r="HB76" s="162">
        <f t="shared" si="343"/>
        <v>0</v>
      </c>
      <c r="HC76" s="162">
        <f t="shared" si="343"/>
        <v>0</v>
      </c>
      <c r="HD76" s="162">
        <f t="shared" si="343"/>
        <v>0</v>
      </c>
      <c r="HE76" s="162">
        <f t="shared" si="343"/>
        <v>0</v>
      </c>
      <c r="HF76" s="162">
        <f t="shared" si="343"/>
        <v>0</v>
      </c>
      <c r="HG76" s="162">
        <f t="shared" si="343"/>
        <v>0</v>
      </c>
      <c r="HH76" s="162">
        <f t="shared" si="343"/>
        <v>0</v>
      </c>
      <c r="HI76" s="162">
        <f t="shared" si="343"/>
        <v>0</v>
      </c>
      <c r="HJ76" s="162">
        <f t="shared" si="343"/>
        <v>0</v>
      </c>
      <c r="HK76" s="162">
        <f t="shared" si="343"/>
        <v>0</v>
      </c>
      <c r="HL76" s="162">
        <f t="shared" si="343"/>
        <v>0</v>
      </c>
      <c r="HM76" s="162">
        <f t="shared" si="343"/>
        <v>0</v>
      </c>
      <c r="HN76" s="162">
        <f t="shared" si="343"/>
        <v>0</v>
      </c>
      <c r="HO76" s="162">
        <f t="shared" si="343"/>
        <v>0</v>
      </c>
      <c r="HP76" s="162">
        <f t="shared" si="343"/>
        <v>0</v>
      </c>
      <c r="HQ76" s="162">
        <f t="shared" si="343"/>
        <v>0</v>
      </c>
      <c r="HR76" s="162">
        <f t="shared" si="343"/>
        <v>0</v>
      </c>
      <c r="HS76" s="162">
        <f t="shared" si="343"/>
        <v>0</v>
      </c>
      <c r="HT76" s="162">
        <f t="shared" si="343"/>
        <v>0</v>
      </c>
      <c r="HU76" s="162">
        <f t="shared" si="343"/>
        <v>0</v>
      </c>
      <c r="HV76" s="162">
        <f t="shared" si="343"/>
        <v>0</v>
      </c>
      <c r="HW76" s="162">
        <f t="shared" si="343"/>
        <v>0</v>
      </c>
      <c r="HX76" s="162">
        <f t="shared" si="343"/>
        <v>0</v>
      </c>
      <c r="HY76" s="162">
        <f t="shared" si="343"/>
        <v>0</v>
      </c>
      <c r="HZ76" s="162">
        <f t="shared" si="343"/>
        <v>0</v>
      </c>
      <c r="IA76" s="162">
        <f t="shared" si="343"/>
        <v>0</v>
      </c>
      <c r="IB76" s="162">
        <f t="shared" si="343"/>
        <v>0</v>
      </c>
      <c r="IC76" s="162">
        <f t="shared" si="343"/>
        <v>0</v>
      </c>
      <c r="ID76" s="162">
        <f t="shared" si="343"/>
        <v>0</v>
      </c>
      <c r="IE76" s="162">
        <f t="shared" si="343"/>
        <v>0</v>
      </c>
      <c r="IF76" s="162">
        <f t="shared" si="343"/>
        <v>0</v>
      </c>
      <c r="IG76" s="162">
        <f t="shared" si="343"/>
        <v>0</v>
      </c>
      <c r="IH76" s="162">
        <f t="shared" si="343"/>
        <v>0</v>
      </c>
      <c r="II76" s="162">
        <f t="shared" si="343"/>
        <v>0</v>
      </c>
      <c r="IJ76" s="162">
        <f t="shared" si="343"/>
        <v>0</v>
      </c>
      <c r="IK76" s="162">
        <f t="shared" si="343"/>
        <v>0</v>
      </c>
      <c r="IL76" s="162">
        <f t="shared" si="343"/>
        <v>0</v>
      </c>
      <c r="IM76" s="162">
        <f t="shared" si="343"/>
        <v>0</v>
      </c>
      <c r="IN76" s="162">
        <f t="shared" si="343"/>
        <v>0</v>
      </c>
      <c r="IO76" s="162">
        <f t="shared" si="17"/>
        <v>0</v>
      </c>
      <c r="IP76" s="162">
        <f t="shared" si="23"/>
        <v>0</v>
      </c>
      <c r="IQ76" s="162">
        <f t="shared" ref="IQ76:KK76" si="344">MAX((MIN(CZ76+IP76,$IO$7))-GT76,0)</f>
        <v>0</v>
      </c>
      <c r="IR76" s="162">
        <f t="shared" si="344"/>
        <v>0</v>
      </c>
      <c r="IS76" s="162">
        <f t="shared" si="344"/>
        <v>0</v>
      </c>
      <c r="IT76" s="162">
        <f t="shared" si="344"/>
        <v>0</v>
      </c>
      <c r="IU76" s="162">
        <f t="shared" si="344"/>
        <v>0</v>
      </c>
      <c r="IV76" s="162">
        <f t="shared" si="344"/>
        <v>0</v>
      </c>
      <c r="IW76" s="162">
        <f t="shared" si="344"/>
        <v>0</v>
      </c>
      <c r="IX76" s="162">
        <f t="shared" si="344"/>
        <v>0</v>
      </c>
      <c r="IY76" s="162">
        <f t="shared" si="344"/>
        <v>0</v>
      </c>
      <c r="IZ76" s="162">
        <f t="shared" si="344"/>
        <v>0</v>
      </c>
      <c r="JA76" s="162">
        <f t="shared" si="344"/>
        <v>0</v>
      </c>
      <c r="JB76" s="162">
        <f t="shared" si="344"/>
        <v>0</v>
      </c>
      <c r="JC76" s="162">
        <f t="shared" si="344"/>
        <v>0</v>
      </c>
      <c r="JD76" s="162">
        <f t="shared" si="344"/>
        <v>0</v>
      </c>
      <c r="JE76" s="162">
        <f t="shared" si="344"/>
        <v>0</v>
      </c>
      <c r="JF76" s="162">
        <f t="shared" si="344"/>
        <v>0</v>
      </c>
      <c r="JG76" s="162">
        <f t="shared" si="344"/>
        <v>0</v>
      </c>
      <c r="JH76" s="162">
        <f t="shared" si="344"/>
        <v>0</v>
      </c>
      <c r="JI76" s="162">
        <f t="shared" si="344"/>
        <v>0</v>
      </c>
      <c r="JJ76" s="162">
        <f t="shared" si="344"/>
        <v>0</v>
      </c>
      <c r="JK76" s="162">
        <f t="shared" si="344"/>
        <v>0</v>
      </c>
      <c r="JL76" s="162">
        <f t="shared" si="344"/>
        <v>0</v>
      </c>
      <c r="JM76" s="162">
        <f t="shared" si="344"/>
        <v>0</v>
      </c>
      <c r="JN76" s="162">
        <f t="shared" si="344"/>
        <v>0</v>
      </c>
      <c r="JO76" s="162">
        <f t="shared" si="344"/>
        <v>0</v>
      </c>
      <c r="JP76" s="162">
        <f t="shared" si="344"/>
        <v>0</v>
      </c>
      <c r="JQ76" s="162">
        <f t="shared" si="344"/>
        <v>0</v>
      </c>
      <c r="JR76" s="162">
        <f t="shared" si="344"/>
        <v>0</v>
      </c>
      <c r="JS76" s="162">
        <f t="shared" si="344"/>
        <v>0</v>
      </c>
      <c r="JT76" s="162">
        <f t="shared" si="344"/>
        <v>0</v>
      </c>
      <c r="JU76" s="162">
        <f t="shared" si="344"/>
        <v>0</v>
      </c>
      <c r="JV76" s="162">
        <f t="shared" si="344"/>
        <v>0</v>
      </c>
      <c r="JW76" s="162">
        <f t="shared" si="344"/>
        <v>0</v>
      </c>
      <c r="JX76" s="162">
        <f t="shared" si="344"/>
        <v>0</v>
      </c>
      <c r="JY76" s="162">
        <f t="shared" si="344"/>
        <v>0</v>
      </c>
      <c r="JZ76" s="162">
        <f t="shared" si="344"/>
        <v>0</v>
      </c>
      <c r="KA76" s="162">
        <f t="shared" si="344"/>
        <v>0</v>
      </c>
      <c r="KB76" s="162">
        <f t="shared" si="344"/>
        <v>0</v>
      </c>
      <c r="KC76" s="162">
        <f t="shared" si="344"/>
        <v>0</v>
      </c>
      <c r="KD76" s="162">
        <f t="shared" si="344"/>
        <v>0</v>
      </c>
      <c r="KE76" s="162">
        <f t="shared" si="344"/>
        <v>0</v>
      </c>
      <c r="KF76" s="162">
        <f t="shared" si="344"/>
        <v>0</v>
      </c>
      <c r="KG76" s="162">
        <f t="shared" si="344"/>
        <v>0</v>
      </c>
      <c r="KH76" s="162">
        <f t="shared" si="344"/>
        <v>0</v>
      </c>
      <c r="KI76" s="162">
        <f t="shared" si="344"/>
        <v>0</v>
      </c>
      <c r="KJ76" s="162">
        <f t="shared" si="344"/>
        <v>0</v>
      </c>
      <c r="KK76" s="162">
        <f t="shared" si="344"/>
        <v>0</v>
      </c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</row>
    <row r="77" ht="14.25" customHeight="1" spans="1:326" x14ac:dyDescent="0.25">
      <c r="A77" s="1">
        <v>3</v>
      </c>
      <c r="B77" s="1">
        <f t="shared" ref="B77:C77" si="345">B76+1</f>
        <v>67</v>
      </c>
      <c r="C77" s="232">
        <f t="shared" si="345"/>
        <v>43532</v>
      </c>
      <c r="D77" s="162">
        <f t="shared" si="9"/>
        <v>0</v>
      </c>
      <c r="E77" s="162">
        <f>(SUMIFS(Profile!$F$2:$F$17521,Profile!$B$2:$B$17521,$B77,Profile!$C$2:$C$17521,E$8))*$C$6</f>
        <v>0</v>
      </c>
      <c r="F77" s="162">
        <f>(SUMIFS(Profile!$F$2:$F$17521,Profile!$B$2:$B$17521,$B77,Profile!$C$2:$C$17521,F$8))*$C$6</f>
        <v>0</v>
      </c>
      <c r="G77" s="162">
        <f>(SUMIFS(Profile!$F$2:$F$17521,Profile!$B$2:$B$17521,$B77,Profile!$C$2:$C$17521,G$8))*$C$6</f>
        <v>0</v>
      </c>
      <c r="H77" s="162">
        <f>(SUMIFS(Profile!$F$2:$F$17521,Profile!$B$2:$B$17521,$B77,Profile!$C$2:$C$17521,H$8))*$C$6</f>
        <v>0</v>
      </c>
      <c r="I77" s="162">
        <f>(SUMIFS(Profile!$F$2:$F$17521,Profile!$B$2:$B$17521,$B77,Profile!$C$2:$C$17521,I$8))*$C$6</f>
        <v>0</v>
      </c>
      <c r="J77" s="162">
        <f>(SUMIFS(Profile!$F$2:$F$17521,Profile!$B$2:$B$17521,$B77,Profile!$C$2:$C$17521,J$8))*$C$6</f>
        <v>0</v>
      </c>
      <c r="K77" s="162">
        <f>(SUMIFS(Profile!$F$2:$F$17521,Profile!$B$2:$B$17521,$B77,Profile!$C$2:$C$17521,K$8))*$C$6</f>
        <v>0</v>
      </c>
      <c r="L77" s="162">
        <f>(SUMIFS(Profile!$F$2:$F$17521,Profile!$B$2:$B$17521,$B77,Profile!$C$2:$C$17521,L$8))*$C$6</f>
        <v>0</v>
      </c>
      <c r="M77" s="162">
        <f>(SUMIFS(Profile!$F$2:$F$17521,Profile!$B$2:$B$17521,$B77,Profile!$C$2:$C$17521,M$8))*$C$6</f>
        <v>0</v>
      </c>
      <c r="N77" s="162">
        <f>(SUMIFS(Profile!$F$2:$F$17521,Profile!$B$2:$B$17521,$B77,Profile!$C$2:$C$17521,N$8))*$C$6</f>
        <v>0</v>
      </c>
      <c r="O77" s="162">
        <f>(SUMIFS(Profile!$F$2:$F$17521,Profile!$B$2:$B$17521,$B77,Profile!$C$2:$C$17521,O$8))*$C$6</f>
        <v>0</v>
      </c>
      <c r="P77" s="162">
        <f>(SUMIFS(Profile!$F$2:$F$17521,Profile!$B$2:$B$17521,$B77,Profile!$C$2:$C$17521,P$8))*$C$6</f>
        <v>0</v>
      </c>
      <c r="Q77" s="162">
        <f>(SUMIFS(Profile!$F$2:$F$17521,Profile!$B$2:$B$17521,$B77,Profile!$C$2:$C$17521,Q$8))*$C$6</f>
        <v>0</v>
      </c>
      <c r="R77" s="162">
        <f>(SUMIFS(Profile!$F$2:$F$17521,Profile!$B$2:$B$17521,$B77,Profile!$C$2:$C$17521,R$8))*$C$6</f>
        <v>0</v>
      </c>
      <c r="S77" s="162">
        <f>(SUMIFS(Profile!$F$2:$F$17521,Profile!$B$2:$B$17521,$B77,Profile!$C$2:$C$17521,S$8))*$C$6</f>
        <v>0</v>
      </c>
      <c r="T77" s="162">
        <f>(SUMIFS(Profile!$F$2:$F$17521,Profile!$B$2:$B$17521,$B77,Profile!$C$2:$C$17521,T$8))*$C$6</f>
        <v>0</v>
      </c>
      <c r="U77" s="162">
        <f>(SUMIFS(Profile!$F$2:$F$17521,Profile!$B$2:$B$17521,$B77,Profile!$C$2:$C$17521,U$8))*$C$6</f>
        <v>0</v>
      </c>
      <c r="V77" s="162">
        <f>(SUMIFS(Profile!$F$2:$F$17521,Profile!$B$2:$B$17521,$B77,Profile!$C$2:$C$17521,V$8))*$C$6</f>
        <v>0</v>
      </c>
      <c r="W77" s="162">
        <f>(SUMIFS(Profile!$F$2:$F$17521,Profile!$B$2:$B$17521,$B77,Profile!$C$2:$C$17521,W$8))*$C$6</f>
        <v>0</v>
      </c>
      <c r="X77" s="162">
        <f>(SUMIFS(Profile!$F$2:$F$17521,Profile!$B$2:$B$17521,$B77,Profile!$C$2:$C$17521,X$8))*$C$6</f>
        <v>0</v>
      </c>
      <c r="Y77" s="162">
        <f>(SUMIFS(Profile!$F$2:$F$17521,Profile!$B$2:$B$17521,$B77,Profile!$C$2:$C$17521,Y$8))*$C$6</f>
        <v>0</v>
      </c>
      <c r="Z77" s="162">
        <f>(SUMIFS(Profile!$F$2:$F$17521,Profile!$B$2:$B$17521,$B77,Profile!$C$2:$C$17521,Z$8))*$C$6</f>
        <v>0</v>
      </c>
      <c r="AA77" s="162">
        <f>(SUMIFS(Profile!$F$2:$F$17521,Profile!$B$2:$B$17521,$B77,Profile!$C$2:$C$17521,AA$8))*$C$6</f>
        <v>0</v>
      </c>
      <c r="AB77" s="162">
        <f>(SUMIFS(Profile!$F$2:$F$17521,Profile!$B$2:$B$17521,$B77,Profile!$C$2:$C$17521,AB$8))*$C$6</f>
        <v>0</v>
      </c>
      <c r="AC77" s="162">
        <f>(SUMIFS(Profile!$F$2:$F$17521,Profile!$B$2:$B$17521,$B77,Profile!$C$2:$C$17521,AC$8))*$C$6</f>
        <v>0</v>
      </c>
      <c r="AD77" s="162">
        <f>(SUMIFS(Profile!$F$2:$F$17521,Profile!$B$2:$B$17521,$B77,Profile!$C$2:$C$17521,AD$8))*$C$6</f>
        <v>0</v>
      </c>
      <c r="AE77" s="162">
        <f>(SUMIFS(Profile!$F$2:$F$17521,Profile!$B$2:$B$17521,$B77,Profile!$C$2:$C$17521,AE$8))*$C$6</f>
        <v>0</v>
      </c>
      <c r="AF77" s="162">
        <f>(SUMIFS(Profile!$F$2:$F$17521,Profile!$B$2:$B$17521,$B77,Profile!$C$2:$C$17521,AF$8))*$C$6</f>
        <v>0</v>
      </c>
      <c r="AG77" s="162">
        <f>(SUMIFS(Profile!$F$2:$F$17521,Profile!$B$2:$B$17521,$B77,Profile!$C$2:$C$17521,AG$8))*$C$6</f>
        <v>0</v>
      </c>
      <c r="AH77" s="162">
        <f>(SUMIFS(Profile!$F$2:$F$17521,Profile!$B$2:$B$17521,$B77,Profile!$C$2:$C$17521,AH$8))*$C$6</f>
        <v>0</v>
      </c>
      <c r="AI77" s="162">
        <f>(SUMIFS(Profile!$F$2:$F$17521,Profile!$B$2:$B$17521,$B77,Profile!$C$2:$C$17521,AI$8))*$C$6</f>
        <v>0</v>
      </c>
      <c r="AJ77" s="162">
        <f>(SUMIFS(Profile!$F$2:$F$17521,Profile!$B$2:$B$17521,$B77,Profile!$C$2:$C$17521,AJ$8))*$C$6</f>
        <v>0</v>
      </c>
      <c r="AK77" s="162">
        <f>(SUMIFS(Profile!$F$2:$F$17521,Profile!$B$2:$B$17521,$B77,Profile!$C$2:$C$17521,AK$8))*$C$6</f>
        <v>0</v>
      </c>
      <c r="AL77" s="162">
        <f>(SUMIFS(Profile!$F$2:$F$17521,Profile!$B$2:$B$17521,$B77,Profile!$C$2:$C$17521,AL$8))*$C$6</f>
        <v>0</v>
      </c>
      <c r="AM77" s="162">
        <f>(SUMIFS(Profile!$F$2:$F$17521,Profile!$B$2:$B$17521,$B77,Profile!$C$2:$C$17521,AM$8))*$C$6</f>
        <v>0</v>
      </c>
      <c r="AN77" s="162">
        <f>(SUMIFS(Profile!$F$2:$F$17521,Profile!$B$2:$B$17521,$B77,Profile!$C$2:$C$17521,AN$8))*$C$6</f>
        <v>0</v>
      </c>
      <c r="AO77" s="162">
        <f>(SUMIFS(Profile!$F$2:$F$17521,Profile!$B$2:$B$17521,$B77,Profile!$C$2:$C$17521,AO$8))*$C$6</f>
        <v>0</v>
      </c>
      <c r="AP77" s="162">
        <f>(SUMIFS(Profile!$F$2:$F$17521,Profile!$B$2:$B$17521,$B77,Profile!$C$2:$C$17521,AP$8))*$C$6</f>
        <v>0</v>
      </c>
      <c r="AQ77" s="162">
        <f>(SUMIFS(Profile!$F$2:$F$17521,Profile!$B$2:$B$17521,$B77,Profile!$C$2:$C$17521,AQ$8))*$C$6</f>
        <v>0</v>
      </c>
      <c r="AR77" s="162">
        <f>(SUMIFS(Profile!$F$2:$F$17521,Profile!$B$2:$B$17521,$B77,Profile!$C$2:$C$17521,AR$8))*$C$6</f>
        <v>0</v>
      </c>
      <c r="AS77" s="162">
        <f>(SUMIFS(Profile!$F$2:$F$17521,Profile!$B$2:$B$17521,$B77,Profile!$C$2:$C$17521,AS$8))*$C$6</f>
        <v>0</v>
      </c>
      <c r="AT77" s="162">
        <f>(SUMIFS(Profile!$F$2:$F$17521,Profile!$B$2:$B$17521,$B77,Profile!$C$2:$C$17521,AT$8))*$C$6</f>
        <v>0</v>
      </c>
      <c r="AU77" s="162">
        <f>(SUMIFS(Profile!$F$2:$F$17521,Profile!$B$2:$B$17521,$B77,Profile!$C$2:$C$17521,AU$8))*$C$6</f>
        <v>0</v>
      </c>
      <c r="AV77" s="162">
        <f>(SUMIFS(Profile!$F$2:$F$17521,Profile!$B$2:$B$17521,$B77,Profile!$C$2:$C$17521,AV$8))*$C$6</f>
        <v>0</v>
      </c>
      <c r="AW77" s="162">
        <f>(SUMIFS(Profile!$F$2:$F$17521,Profile!$B$2:$B$17521,$B77,Profile!$C$2:$C$17521,AW$8))*$C$6</f>
        <v>0</v>
      </c>
      <c r="AX77" s="162">
        <f>(SUMIFS(Profile!$F$2:$F$17521,Profile!$B$2:$B$17521,$B77,Profile!$C$2:$C$17521,AX$8))*$C$6</f>
        <v>0</v>
      </c>
      <c r="AY77" s="162">
        <f>(SUMIFS(Profile!$F$2:$F$17521,Profile!$B$2:$B$17521,$B77,Profile!$C$2:$C$17521,AY$8))*$C$6</f>
        <v>0</v>
      </c>
      <c r="AZ77" s="162">
        <f>(SUMIFS(Profile!$F$2:$F$17521,Profile!$B$2:$B$17521,$B77,Profile!$C$2:$C$17521,AZ$8))*$C$6</f>
        <v>0</v>
      </c>
      <c r="BA77" s="162">
        <f t="shared" si="10"/>
        <v>0</v>
      </c>
      <c r="BB77" s="162">
        <f>(SUMIFS(Profile!$E$2:$E$17521,Profile!$B$2:$B$17521,$B77,Profile!$C$2:$C$17521,BB$8))*$C$9</f>
        <v>0</v>
      </c>
      <c r="BC77" s="162">
        <f>(SUMIFS(Profile!$E$2:$E$17521,Profile!$B$2:$B$17521,$B77,Profile!$C$2:$C$17521,BC$8))*$C$9</f>
        <v>0</v>
      </c>
      <c r="BD77" s="162">
        <f>(SUMIFS(Profile!$E$2:$E$17521,Profile!$B$2:$B$17521,$B77,Profile!$C$2:$C$17521,BD$8))*$C$9</f>
        <v>0</v>
      </c>
      <c r="BE77" s="162">
        <f>(SUMIFS(Profile!$E$2:$E$17521,Profile!$B$2:$B$17521,$B77,Profile!$C$2:$C$17521,BE$8))*$C$9</f>
        <v>0</v>
      </c>
      <c r="BF77" s="162">
        <f>(SUMIFS(Profile!$E$2:$E$17521,Profile!$B$2:$B$17521,$B77,Profile!$C$2:$C$17521,BF$8))*$C$9</f>
        <v>0</v>
      </c>
      <c r="BG77" s="162">
        <f>(SUMIFS(Profile!$E$2:$E$17521,Profile!$B$2:$B$17521,$B77,Profile!$C$2:$C$17521,BG$8))*$C$9</f>
        <v>0</v>
      </c>
      <c r="BH77" s="162">
        <f>(SUMIFS(Profile!$E$2:$E$17521,Profile!$B$2:$B$17521,$B77,Profile!$C$2:$C$17521,BH$8))*$C$9</f>
        <v>0</v>
      </c>
      <c r="BI77" s="162">
        <f>(SUMIFS(Profile!$E$2:$E$17521,Profile!$B$2:$B$17521,$B77,Profile!$C$2:$C$17521,BI$8))*$C$9</f>
        <v>0</v>
      </c>
      <c r="BJ77" s="162">
        <f>(SUMIFS(Profile!$E$2:$E$17521,Profile!$B$2:$B$17521,$B77,Profile!$C$2:$C$17521,BJ$8))*$C$9</f>
        <v>0</v>
      </c>
      <c r="BK77" s="162">
        <f>(SUMIFS(Profile!$E$2:$E$17521,Profile!$B$2:$B$17521,$B77,Profile!$C$2:$C$17521,BK$8))*$C$9</f>
        <v>0</v>
      </c>
      <c r="BL77" s="162">
        <f>(SUMIFS(Profile!$E$2:$E$17521,Profile!$B$2:$B$17521,$B77,Profile!$C$2:$C$17521,BL$8))*$C$9</f>
        <v>0</v>
      </c>
      <c r="BM77" s="162">
        <f>(SUMIFS(Profile!$E$2:$E$17521,Profile!$B$2:$B$17521,$B77,Profile!$C$2:$C$17521,BM$8))*$C$9</f>
        <v>0</v>
      </c>
      <c r="BN77" s="162">
        <f>(SUMIFS(Profile!$E$2:$E$17521,Profile!$B$2:$B$17521,$B77,Profile!$C$2:$C$17521,BN$8))*$C$9</f>
        <v>0</v>
      </c>
      <c r="BO77" s="162">
        <f>(SUMIFS(Profile!$E$2:$E$17521,Profile!$B$2:$B$17521,$B77,Profile!$C$2:$C$17521,BO$8))*$C$9</f>
        <v>0</v>
      </c>
      <c r="BP77" s="162">
        <f>(SUMIFS(Profile!$E$2:$E$17521,Profile!$B$2:$B$17521,$B77,Profile!$C$2:$C$17521,BP$8))*$C$9</f>
        <v>0</v>
      </c>
      <c r="BQ77" s="162">
        <f>(SUMIFS(Profile!$E$2:$E$17521,Profile!$B$2:$B$17521,$B77,Profile!$C$2:$C$17521,BQ$8))*$C$9</f>
        <v>0</v>
      </c>
      <c r="BR77" s="162">
        <f>(SUMIFS(Profile!$E$2:$E$17521,Profile!$B$2:$B$17521,$B77,Profile!$C$2:$C$17521,BR$8))*$C$9</f>
        <v>0</v>
      </c>
      <c r="BS77" s="162">
        <f>(SUMIFS(Profile!$E$2:$E$17521,Profile!$B$2:$B$17521,$B77,Profile!$C$2:$C$17521,BS$8))*$C$9</f>
        <v>0</v>
      </c>
      <c r="BT77" s="162">
        <f>(SUMIFS(Profile!$E$2:$E$17521,Profile!$B$2:$B$17521,$B77,Profile!$C$2:$C$17521,BT$8))*$C$9</f>
        <v>0</v>
      </c>
      <c r="BU77" s="162">
        <f>(SUMIFS(Profile!$E$2:$E$17521,Profile!$B$2:$B$17521,$B77,Profile!$C$2:$C$17521,BU$8))*$C$9</f>
        <v>0</v>
      </c>
      <c r="BV77" s="162">
        <f>(SUMIFS(Profile!$E$2:$E$17521,Profile!$B$2:$B$17521,$B77,Profile!$C$2:$C$17521,BV$8))*$C$9</f>
        <v>0</v>
      </c>
      <c r="BW77" s="162">
        <f>(SUMIFS(Profile!$E$2:$E$17521,Profile!$B$2:$B$17521,$B77,Profile!$C$2:$C$17521,BW$8))*$C$9</f>
        <v>0</v>
      </c>
      <c r="BX77" s="162">
        <f>(SUMIFS(Profile!$E$2:$E$17521,Profile!$B$2:$B$17521,$B77,Profile!$C$2:$C$17521,BX$8))*$C$9</f>
        <v>0</v>
      </c>
      <c r="BY77" s="162">
        <f>(SUMIFS(Profile!$E$2:$E$17521,Profile!$B$2:$B$17521,$B77,Profile!$C$2:$C$17521,BY$8))*$C$9</f>
        <v>0</v>
      </c>
      <c r="BZ77" s="162">
        <f>(SUMIFS(Profile!$E$2:$E$17521,Profile!$B$2:$B$17521,$B77,Profile!$C$2:$C$17521,BZ$8))*$C$9</f>
        <v>0</v>
      </c>
      <c r="CA77" s="162">
        <f>(SUMIFS(Profile!$E$2:$E$17521,Profile!$B$2:$B$17521,$B77,Profile!$C$2:$C$17521,CA$8))*$C$9</f>
        <v>0</v>
      </c>
      <c r="CB77" s="162">
        <f>(SUMIFS(Profile!$E$2:$E$17521,Profile!$B$2:$B$17521,$B77,Profile!$C$2:$C$17521,CB$8))*$C$9</f>
        <v>0</v>
      </c>
      <c r="CC77" s="162">
        <f>(SUMIFS(Profile!$E$2:$E$17521,Profile!$B$2:$B$17521,$B77,Profile!$C$2:$C$17521,CC$8))*$C$9</f>
        <v>0</v>
      </c>
      <c r="CD77" s="162">
        <f>(SUMIFS(Profile!$E$2:$E$17521,Profile!$B$2:$B$17521,$B77,Profile!$C$2:$C$17521,CD$8))*$C$9</f>
        <v>0</v>
      </c>
      <c r="CE77" s="162">
        <f>(SUMIFS(Profile!$E$2:$E$17521,Profile!$B$2:$B$17521,$B77,Profile!$C$2:$C$17521,CE$8))*$C$9</f>
        <v>0</v>
      </c>
      <c r="CF77" s="162">
        <f>(SUMIFS(Profile!$E$2:$E$17521,Profile!$B$2:$B$17521,$B77,Profile!$C$2:$C$17521,CF$8))*$C$9</f>
        <v>0</v>
      </c>
      <c r="CG77" s="162">
        <f>(SUMIFS(Profile!$E$2:$E$17521,Profile!$B$2:$B$17521,$B77,Profile!$C$2:$C$17521,CG$8))*$C$9</f>
        <v>0</v>
      </c>
      <c r="CH77" s="162">
        <f>(SUMIFS(Profile!$E$2:$E$17521,Profile!$B$2:$B$17521,$B77,Profile!$C$2:$C$17521,CH$8))*$C$9</f>
        <v>0</v>
      </c>
      <c r="CI77" s="162">
        <f>(SUMIFS(Profile!$E$2:$E$17521,Profile!$B$2:$B$17521,$B77,Profile!$C$2:$C$17521,CI$8))*$C$9</f>
        <v>0</v>
      </c>
      <c r="CJ77" s="162">
        <f>(SUMIFS(Profile!$E$2:$E$17521,Profile!$B$2:$B$17521,$B77,Profile!$C$2:$C$17521,CJ$8))*$C$9</f>
        <v>0</v>
      </c>
      <c r="CK77" s="162">
        <f>(SUMIFS(Profile!$E$2:$E$17521,Profile!$B$2:$B$17521,$B77,Profile!$C$2:$C$17521,CK$8))*$C$9</f>
        <v>0</v>
      </c>
      <c r="CL77" s="162">
        <f>(SUMIFS(Profile!$E$2:$E$17521,Profile!$B$2:$B$17521,$B77,Profile!$C$2:$C$17521,CL$8))*$C$9</f>
        <v>0</v>
      </c>
      <c r="CM77" s="162">
        <f>(SUMIFS(Profile!$E$2:$E$17521,Profile!$B$2:$B$17521,$B77,Profile!$C$2:$C$17521,CM$8))*$C$9</f>
        <v>0</v>
      </c>
      <c r="CN77" s="162">
        <f>(SUMIFS(Profile!$E$2:$E$17521,Profile!$B$2:$B$17521,$B77,Profile!$C$2:$C$17521,CN$8))*$C$9</f>
        <v>0</v>
      </c>
      <c r="CO77" s="162">
        <f>(SUMIFS(Profile!$E$2:$E$17521,Profile!$B$2:$B$17521,$B77,Profile!$C$2:$C$17521,CO$8))*$C$9</f>
        <v>0</v>
      </c>
      <c r="CP77" s="162">
        <f>(SUMIFS(Profile!$E$2:$E$17521,Profile!$B$2:$B$17521,$B77,Profile!$C$2:$C$17521,CP$8))*$C$9</f>
        <v>0</v>
      </c>
      <c r="CQ77" s="162">
        <f>(SUMIFS(Profile!$E$2:$E$17521,Profile!$B$2:$B$17521,$B77,Profile!$C$2:$C$17521,CQ$8))*$C$9</f>
        <v>0</v>
      </c>
      <c r="CR77" s="162">
        <f>(SUMIFS(Profile!$E$2:$E$17521,Profile!$B$2:$B$17521,$B77,Profile!$C$2:$C$17521,CR$8))*$C$9</f>
        <v>0</v>
      </c>
      <c r="CS77" s="162">
        <f>(SUMIFS(Profile!$E$2:$E$17521,Profile!$B$2:$B$17521,$B77,Profile!$C$2:$C$17521,CS$8))*$C$9</f>
        <v>0</v>
      </c>
      <c r="CT77" s="162">
        <f>(SUMIFS(Profile!$E$2:$E$17521,Profile!$B$2:$B$17521,$B77,Profile!$C$2:$C$17521,CT$8))*$C$9</f>
        <v>0</v>
      </c>
      <c r="CU77" s="162">
        <f>(SUMIFS(Profile!$E$2:$E$17521,Profile!$B$2:$B$17521,$B77,Profile!$C$2:$C$17521,CU$8))*$C$9</f>
        <v>0</v>
      </c>
      <c r="CV77" s="162">
        <f>(SUMIFS(Profile!$E$2:$E$17521,Profile!$B$2:$B$17521,$B77,Profile!$C$2:$C$17521,CV$8))*$C$9</f>
        <v>0</v>
      </c>
      <c r="CW77" s="162">
        <f>(SUMIFS(Profile!$E$2:$E$17521,Profile!$B$2:$B$17521,$B77,Profile!$C$2:$C$17521,CW$8))*$C$9</f>
        <v>0</v>
      </c>
      <c r="CX77" s="162">
        <f t="shared" si="11"/>
        <v>0</v>
      </c>
      <c r="CY77" s="162">
        <f t="shared" ref="CY77:ET77" si="346">MAX(BB77-E77,0)</f>
        <v>0</v>
      </c>
      <c r="CZ77" s="162">
        <f t="shared" si="346"/>
        <v>0</v>
      </c>
      <c r="DA77" s="162">
        <f t="shared" si="346"/>
        <v>0</v>
      </c>
      <c r="DB77" s="162">
        <f t="shared" si="346"/>
        <v>0</v>
      </c>
      <c r="DC77" s="162">
        <f t="shared" si="346"/>
        <v>0</v>
      </c>
      <c r="DD77" s="162">
        <f t="shared" si="346"/>
        <v>0</v>
      </c>
      <c r="DE77" s="162">
        <f t="shared" si="346"/>
        <v>0</v>
      </c>
      <c r="DF77" s="162">
        <f t="shared" si="346"/>
        <v>0</v>
      </c>
      <c r="DG77" s="162">
        <f t="shared" si="346"/>
        <v>0</v>
      </c>
      <c r="DH77" s="162">
        <f t="shared" si="346"/>
        <v>0</v>
      </c>
      <c r="DI77" s="162">
        <f t="shared" si="346"/>
        <v>0</v>
      </c>
      <c r="DJ77" s="162">
        <f t="shared" si="346"/>
        <v>0</v>
      </c>
      <c r="DK77" s="162">
        <f t="shared" si="346"/>
        <v>0</v>
      </c>
      <c r="DL77" s="162">
        <f t="shared" si="346"/>
        <v>0</v>
      </c>
      <c r="DM77" s="162">
        <f t="shared" si="346"/>
        <v>0</v>
      </c>
      <c r="DN77" s="162">
        <f t="shared" si="346"/>
        <v>0</v>
      </c>
      <c r="DO77" s="162">
        <f t="shared" si="346"/>
        <v>0</v>
      </c>
      <c r="DP77" s="162">
        <f t="shared" si="346"/>
        <v>0</v>
      </c>
      <c r="DQ77" s="162">
        <f t="shared" si="346"/>
        <v>0</v>
      </c>
      <c r="DR77" s="162">
        <f t="shared" si="346"/>
        <v>0</v>
      </c>
      <c r="DS77" s="162">
        <f t="shared" si="346"/>
        <v>0</v>
      </c>
      <c r="DT77" s="162">
        <f t="shared" si="346"/>
        <v>0</v>
      </c>
      <c r="DU77" s="162">
        <f t="shared" si="346"/>
        <v>0</v>
      </c>
      <c r="DV77" s="162">
        <f t="shared" si="346"/>
        <v>0</v>
      </c>
      <c r="DW77" s="162">
        <f t="shared" si="346"/>
        <v>0</v>
      </c>
      <c r="DX77" s="162">
        <f t="shared" si="346"/>
        <v>0</v>
      </c>
      <c r="DY77" s="162">
        <f t="shared" si="346"/>
        <v>0</v>
      </c>
      <c r="DZ77" s="162">
        <f t="shared" si="346"/>
        <v>0</v>
      </c>
      <c r="EA77" s="162">
        <f t="shared" si="346"/>
        <v>0</v>
      </c>
      <c r="EB77" s="162">
        <f t="shared" si="346"/>
        <v>0</v>
      </c>
      <c r="EC77" s="162">
        <f t="shared" si="346"/>
        <v>0</v>
      </c>
      <c r="ED77" s="162">
        <f t="shared" si="346"/>
        <v>0</v>
      </c>
      <c r="EE77" s="162">
        <f t="shared" si="346"/>
        <v>0</v>
      </c>
      <c r="EF77" s="162">
        <f t="shared" si="346"/>
        <v>0</v>
      </c>
      <c r="EG77" s="162">
        <f t="shared" si="346"/>
        <v>0</v>
      </c>
      <c r="EH77" s="162">
        <f t="shared" si="346"/>
        <v>0</v>
      </c>
      <c r="EI77" s="162">
        <f t="shared" si="346"/>
        <v>0</v>
      </c>
      <c r="EJ77" s="162">
        <f t="shared" si="346"/>
        <v>0</v>
      </c>
      <c r="EK77" s="162">
        <f t="shared" si="346"/>
        <v>0</v>
      </c>
      <c r="EL77" s="162">
        <f t="shared" si="346"/>
        <v>0</v>
      </c>
      <c r="EM77" s="162">
        <f t="shared" si="346"/>
        <v>0</v>
      </c>
      <c r="EN77" s="162">
        <f t="shared" si="346"/>
        <v>0</v>
      </c>
      <c r="EO77" s="162">
        <f t="shared" si="346"/>
        <v>0</v>
      </c>
      <c r="EP77" s="162">
        <f t="shared" si="346"/>
        <v>0</v>
      </c>
      <c r="EQ77" s="162">
        <f t="shared" si="346"/>
        <v>0</v>
      </c>
      <c r="ER77" s="162">
        <f t="shared" si="346"/>
        <v>0</v>
      </c>
      <c r="ES77" s="162">
        <f t="shared" si="346"/>
        <v>0</v>
      </c>
      <c r="ET77" s="162">
        <f t="shared" si="346"/>
        <v>0</v>
      </c>
      <c r="EU77" s="162">
        <f t="shared" si="13"/>
        <v>0</v>
      </c>
      <c r="EV77" s="162">
        <f t="shared" ref="EV77:GQ77" si="347">BB77-CY77</f>
        <v>0</v>
      </c>
      <c r="EW77" s="162">
        <f t="shared" si="347"/>
        <v>0</v>
      </c>
      <c r="EX77" s="162">
        <f t="shared" si="347"/>
        <v>0</v>
      </c>
      <c r="EY77" s="162">
        <f t="shared" si="347"/>
        <v>0</v>
      </c>
      <c r="EZ77" s="162">
        <f t="shared" si="347"/>
        <v>0</v>
      </c>
      <c r="FA77" s="162">
        <f t="shared" si="347"/>
        <v>0</v>
      </c>
      <c r="FB77" s="162">
        <f t="shared" si="347"/>
        <v>0</v>
      </c>
      <c r="FC77" s="162">
        <f t="shared" si="347"/>
        <v>0</v>
      </c>
      <c r="FD77" s="162">
        <f t="shared" si="347"/>
        <v>0</v>
      </c>
      <c r="FE77" s="162">
        <f t="shared" si="347"/>
        <v>0</v>
      </c>
      <c r="FF77" s="162">
        <f t="shared" si="347"/>
        <v>0</v>
      </c>
      <c r="FG77" s="162">
        <f t="shared" si="347"/>
        <v>0</v>
      </c>
      <c r="FH77" s="162">
        <f t="shared" si="347"/>
        <v>0</v>
      </c>
      <c r="FI77" s="162">
        <f t="shared" si="347"/>
        <v>0</v>
      </c>
      <c r="FJ77" s="162">
        <f t="shared" si="347"/>
        <v>0</v>
      </c>
      <c r="FK77" s="162">
        <f t="shared" si="347"/>
        <v>0</v>
      </c>
      <c r="FL77" s="162">
        <f t="shared" si="347"/>
        <v>0</v>
      </c>
      <c r="FM77" s="162">
        <f t="shared" si="347"/>
        <v>0</v>
      </c>
      <c r="FN77" s="162">
        <f t="shared" si="347"/>
        <v>0</v>
      </c>
      <c r="FO77" s="162">
        <f t="shared" si="347"/>
        <v>0</v>
      </c>
      <c r="FP77" s="162">
        <f t="shared" si="347"/>
        <v>0</v>
      </c>
      <c r="FQ77" s="162">
        <f t="shared" si="347"/>
        <v>0</v>
      </c>
      <c r="FR77" s="162">
        <f t="shared" si="347"/>
        <v>0</v>
      </c>
      <c r="FS77" s="162">
        <f t="shared" si="347"/>
        <v>0</v>
      </c>
      <c r="FT77" s="162">
        <f t="shared" si="347"/>
        <v>0</v>
      </c>
      <c r="FU77" s="162">
        <f t="shared" si="347"/>
        <v>0</v>
      </c>
      <c r="FV77" s="162">
        <f t="shared" si="347"/>
        <v>0</v>
      </c>
      <c r="FW77" s="162">
        <f t="shared" si="347"/>
        <v>0</v>
      </c>
      <c r="FX77" s="162">
        <f t="shared" si="347"/>
        <v>0</v>
      </c>
      <c r="FY77" s="162">
        <f t="shared" si="347"/>
        <v>0</v>
      </c>
      <c r="FZ77" s="162">
        <f t="shared" si="347"/>
        <v>0</v>
      </c>
      <c r="GA77" s="162">
        <f t="shared" si="347"/>
        <v>0</v>
      </c>
      <c r="GB77" s="162">
        <f t="shared" si="347"/>
        <v>0</v>
      </c>
      <c r="GC77" s="162">
        <f t="shared" si="347"/>
        <v>0</v>
      </c>
      <c r="GD77" s="162">
        <f t="shared" si="347"/>
        <v>0</v>
      </c>
      <c r="GE77" s="162">
        <f t="shared" si="347"/>
        <v>0</v>
      </c>
      <c r="GF77" s="162">
        <f t="shared" si="347"/>
        <v>0</v>
      </c>
      <c r="GG77" s="162">
        <f t="shared" si="347"/>
        <v>0</v>
      </c>
      <c r="GH77" s="162">
        <f t="shared" si="347"/>
        <v>0</v>
      </c>
      <c r="GI77" s="162">
        <f t="shared" si="347"/>
        <v>0</v>
      </c>
      <c r="GJ77" s="162">
        <f t="shared" si="347"/>
        <v>0</v>
      </c>
      <c r="GK77" s="162">
        <f t="shared" si="347"/>
        <v>0</v>
      </c>
      <c r="GL77" s="162">
        <f t="shared" si="347"/>
        <v>0</v>
      </c>
      <c r="GM77" s="162">
        <f t="shared" si="347"/>
        <v>0</v>
      </c>
      <c r="GN77" s="162">
        <f t="shared" si="347"/>
        <v>0</v>
      </c>
      <c r="GO77" s="162">
        <f t="shared" si="347"/>
        <v>0</v>
      </c>
      <c r="GP77" s="162">
        <f t="shared" si="347"/>
        <v>0</v>
      </c>
      <c r="GQ77" s="162">
        <f t="shared" si="347"/>
        <v>0</v>
      </c>
      <c r="GR77" s="162">
        <f t="shared" si="15"/>
        <v>0</v>
      </c>
      <c r="GS77" s="162">
        <f t="shared" ref="GS77:IN77" si="348">E77-EV77</f>
        <v>0</v>
      </c>
      <c r="GT77" s="162">
        <f t="shared" si="348"/>
        <v>0</v>
      </c>
      <c r="GU77" s="162">
        <f t="shared" si="348"/>
        <v>0</v>
      </c>
      <c r="GV77" s="162">
        <f t="shared" si="348"/>
        <v>0</v>
      </c>
      <c r="GW77" s="162">
        <f t="shared" si="348"/>
        <v>0</v>
      </c>
      <c r="GX77" s="162">
        <f t="shared" si="348"/>
        <v>0</v>
      </c>
      <c r="GY77" s="162">
        <f t="shared" si="348"/>
        <v>0</v>
      </c>
      <c r="GZ77" s="162">
        <f t="shared" si="348"/>
        <v>0</v>
      </c>
      <c r="HA77" s="162">
        <f t="shared" si="348"/>
        <v>0</v>
      </c>
      <c r="HB77" s="162">
        <f t="shared" si="348"/>
        <v>0</v>
      </c>
      <c r="HC77" s="162">
        <f t="shared" si="348"/>
        <v>0</v>
      </c>
      <c r="HD77" s="162">
        <f t="shared" si="348"/>
        <v>0</v>
      </c>
      <c r="HE77" s="162">
        <f t="shared" si="348"/>
        <v>0</v>
      </c>
      <c r="HF77" s="162">
        <f t="shared" si="348"/>
        <v>0</v>
      </c>
      <c r="HG77" s="162">
        <f t="shared" si="348"/>
        <v>0</v>
      </c>
      <c r="HH77" s="162">
        <f t="shared" si="348"/>
        <v>0</v>
      </c>
      <c r="HI77" s="162">
        <f t="shared" si="348"/>
        <v>0</v>
      </c>
      <c r="HJ77" s="162">
        <f t="shared" si="348"/>
        <v>0</v>
      </c>
      <c r="HK77" s="162">
        <f t="shared" si="348"/>
        <v>0</v>
      </c>
      <c r="HL77" s="162">
        <f t="shared" si="348"/>
        <v>0</v>
      </c>
      <c r="HM77" s="162">
        <f t="shared" si="348"/>
        <v>0</v>
      </c>
      <c r="HN77" s="162">
        <f t="shared" si="348"/>
        <v>0</v>
      </c>
      <c r="HO77" s="162">
        <f t="shared" si="348"/>
        <v>0</v>
      </c>
      <c r="HP77" s="162">
        <f t="shared" si="348"/>
        <v>0</v>
      </c>
      <c r="HQ77" s="162">
        <f t="shared" si="348"/>
        <v>0</v>
      </c>
      <c r="HR77" s="162">
        <f t="shared" si="348"/>
        <v>0</v>
      </c>
      <c r="HS77" s="162">
        <f t="shared" si="348"/>
        <v>0</v>
      </c>
      <c r="HT77" s="162">
        <f t="shared" si="348"/>
        <v>0</v>
      </c>
      <c r="HU77" s="162">
        <f t="shared" si="348"/>
        <v>0</v>
      </c>
      <c r="HV77" s="162">
        <f t="shared" si="348"/>
        <v>0</v>
      </c>
      <c r="HW77" s="162">
        <f t="shared" si="348"/>
        <v>0</v>
      </c>
      <c r="HX77" s="162">
        <f t="shared" si="348"/>
        <v>0</v>
      </c>
      <c r="HY77" s="162">
        <f t="shared" si="348"/>
        <v>0</v>
      </c>
      <c r="HZ77" s="162">
        <f t="shared" si="348"/>
        <v>0</v>
      </c>
      <c r="IA77" s="162">
        <f t="shared" si="348"/>
        <v>0</v>
      </c>
      <c r="IB77" s="162">
        <f t="shared" si="348"/>
        <v>0</v>
      </c>
      <c r="IC77" s="162">
        <f t="shared" si="348"/>
        <v>0</v>
      </c>
      <c r="ID77" s="162">
        <f t="shared" si="348"/>
        <v>0</v>
      </c>
      <c r="IE77" s="162">
        <f t="shared" si="348"/>
        <v>0</v>
      </c>
      <c r="IF77" s="162">
        <f t="shared" si="348"/>
        <v>0</v>
      </c>
      <c r="IG77" s="162">
        <f t="shared" si="348"/>
        <v>0</v>
      </c>
      <c r="IH77" s="162">
        <f t="shared" si="348"/>
        <v>0</v>
      </c>
      <c r="II77" s="162">
        <f t="shared" si="348"/>
        <v>0</v>
      </c>
      <c r="IJ77" s="162">
        <f t="shared" si="348"/>
        <v>0</v>
      </c>
      <c r="IK77" s="162">
        <f t="shared" si="348"/>
        <v>0</v>
      </c>
      <c r="IL77" s="162">
        <f t="shared" si="348"/>
        <v>0</v>
      </c>
      <c r="IM77" s="162">
        <f t="shared" si="348"/>
        <v>0</v>
      </c>
      <c r="IN77" s="162">
        <f t="shared" si="348"/>
        <v>0</v>
      </c>
      <c r="IO77" s="162">
        <f t="shared" si="17"/>
        <v>0</v>
      </c>
      <c r="IP77" s="162">
        <f t="shared" si="23"/>
        <v>0</v>
      </c>
      <c r="IQ77" s="162">
        <f t="shared" ref="IQ77:KK77" si="349">MAX((MIN(CZ77+IP77,$IO$7))-GT77,0)</f>
        <v>0</v>
      </c>
      <c r="IR77" s="162">
        <f t="shared" si="349"/>
        <v>0</v>
      </c>
      <c r="IS77" s="162">
        <f t="shared" si="349"/>
        <v>0</v>
      </c>
      <c r="IT77" s="162">
        <f t="shared" si="349"/>
        <v>0</v>
      </c>
      <c r="IU77" s="162">
        <f t="shared" si="349"/>
        <v>0</v>
      </c>
      <c r="IV77" s="162">
        <f t="shared" si="349"/>
        <v>0</v>
      </c>
      <c r="IW77" s="162">
        <f t="shared" si="349"/>
        <v>0</v>
      </c>
      <c r="IX77" s="162">
        <f t="shared" si="349"/>
        <v>0</v>
      </c>
      <c r="IY77" s="162">
        <f t="shared" si="349"/>
        <v>0</v>
      </c>
      <c r="IZ77" s="162">
        <f t="shared" si="349"/>
        <v>0</v>
      </c>
      <c r="JA77" s="162">
        <f t="shared" si="349"/>
        <v>0</v>
      </c>
      <c r="JB77" s="162">
        <f t="shared" si="349"/>
        <v>0</v>
      </c>
      <c r="JC77" s="162">
        <f t="shared" si="349"/>
        <v>0</v>
      </c>
      <c r="JD77" s="162">
        <f t="shared" si="349"/>
        <v>0</v>
      </c>
      <c r="JE77" s="162">
        <f t="shared" si="349"/>
        <v>0</v>
      </c>
      <c r="JF77" s="162">
        <f t="shared" si="349"/>
        <v>0</v>
      </c>
      <c r="JG77" s="162">
        <f t="shared" si="349"/>
        <v>0</v>
      </c>
      <c r="JH77" s="162">
        <f t="shared" si="349"/>
        <v>0</v>
      </c>
      <c r="JI77" s="162">
        <f t="shared" si="349"/>
        <v>0</v>
      </c>
      <c r="JJ77" s="162">
        <f t="shared" si="349"/>
        <v>0</v>
      </c>
      <c r="JK77" s="162">
        <f t="shared" si="349"/>
        <v>0</v>
      </c>
      <c r="JL77" s="162">
        <f t="shared" si="349"/>
        <v>0</v>
      </c>
      <c r="JM77" s="162">
        <f t="shared" si="349"/>
        <v>0</v>
      </c>
      <c r="JN77" s="162">
        <f t="shared" si="349"/>
        <v>0</v>
      </c>
      <c r="JO77" s="162">
        <f t="shared" si="349"/>
        <v>0</v>
      </c>
      <c r="JP77" s="162">
        <f t="shared" si="349"/>
        <v>0</v>
      </c>
      <c r="JQ77" s="162">
        <f t="shared" si="349"/>
        <v>0</v>
      </c>
      <c r="JR77" s="162">
        <f t="shared" si="349"/>
        <v>0</v>
      </c>
      <c r="JS77" s="162">
        <f t="shared" si="349"/>
        <v>0</v>
      </c>
      <c r="JT77" s="162">
        <f t="shared" si="349"/>
        <v>0</v>
      </c>
      <c r="JU77" s="162">
        <f t="shared" si="349"/>
        <v>0</v>
      </c>
      <c r="JV77" s="162">
        <f t="shared" si="349"/>
        <v>0</v>
      </c>
      <c r="JW77" s="162">
        <f t="shared" si="349"/>
        <v>0</v>
      </c>
      <c r="JX77" s="162">
        <f t="shared" si="349"/>
        <v>0</v>
      </c>
      <c r="JY77" s="162">
        <f t="shared" si="349"/>
        <v>0</v>
      </c>
      <c r="JZ77" s="162">
        <f t="shared" si="349"/>
        <v>0</v>
      </c>
      <c r="KA77" s="162">
        <f t="shared" si="349"/>
        <v>0</v>
      </c>
      <c r="KB77" s="162">
        <f t="shared" si="349"/>
        <v>0</v>
      </c>
      <c r="KC77" s="162">
        <f t="shared" si="349"/>
        <v>0</v>
      </c>
      <c r="KD77" s="162">
        <f t="shared" si="349"/>
        <v>0</v>
      </c>
      <c r="KE77" s="162">
        <f t="shared" si="349"/>
        <v>0</v>
      </c>
      <c r="KF77" s="162">
        <f t="shared" si="349"/>
        <v>0</v>
      </c>
      <c r="KG77" s="162">
        <f t="shared" si="349"/>
        <v>0</v>
      </c>
      <c r="KH77" s="162">
        <f t="shared" si="349"/>
        <v>0</v>
      </c>
      <c r="KI77" s="162">
        <f t="shared" si="349"/>
        <v>0</v>
      </c>
      <c r="KJ77" s="162">
        <f t="shared" si="349"/>
        <v>0</v>
      </c>
      <c r="KK77" s="162">
        <f t="shared" si="349"/>
        <v>0</v>
      </c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</row>
    <row r="78" ht="14.25" customHeight="1" spans="1:326" x14ac:dyDescent="0.25">
      <c r="A78" s="1">
        <v>3</v>
      </c>
      <c r="B78" s="1">
        <f t="shared" ref="B78:C78" si="350">B77+1</f>
        <v>68</v>
      </c>
      <c r="C78" s="232">
        <f t="shared" si="350"/>
        <v>43533</v>
      </c>
      <c r="D78" s="162">
        <f t="shared" si="9"/>
        <v>0</v>
      </c>
      <c r="E78" s="162">
        <f>(SUMIFS(Profile!$F$2:$F$17521,Profile!$B$2:$B$17521,$B78,Profile!$C$2:$C$17521,E$8))*$C$6</f>
        <v>0</v>
      </c>
      <c r="F78" s="162">
        <f>(SUMIFS(Profile!$F$2:$F$17521,Profile!$B$2:$B$17521,$B78,Profile!$C$2:$C$17521,F$8))*$C$6</f>
        <v>0</v>
      </c>
      <c r="G78" s="162">
        <f>(SUMIFS(Profile!$F$2:$F$17521,Profile!$B$2:$B$17521,$B78,Profile!$C$2:$C$17521,G$8))*$C$6</f>
        <v>0</v>
      </c>
      <c r="H78" s="162">
        <f>(SUMIFS(Profile!$F$2:$F$17521,Profile!$B$2:$B$17521,$B78,Profile!$C$2:$C$17521,H$8))*$C$6</f>
        <v>0</v>
      </c>
      <c r="I78" s="162">
        <f>(SUMIFS(Profile!$F$2:$F$17521,Profile!$B$2:$B$17521,$B78,Profile!$C$2:$C$17521,I$8))*$C$6</f>
        <v>0</v>
      </c>
      <c r="J78" s="162">
        <f>(SUMIFS(Profile!$F$2:$F$17521,Profile!$B$2:$B$17521,$B78,Profile!$C$2:$C$17521,J$8))*$C$6</f>
        <v>0</v>
      </c>
      <c r="K78" s="162">
        <f>(SUMIFS(Profile!$F$2:$F$17521,Profile!$B$2:$B$17521,$B78,Profile!$C$2:$C$17521,K$8))*$C$6</f>
        <v>0</v>
      </c>
      <c r="L78" s="162">
        <f>(SUMIFS(Profile!$F$2:$F$17521,Profile!$B$2:$B$17521,$B78,Profile!$C$2:$C$17521,L$8))*$C$6</f>
        <v>0</v>
      </c>
      <c r="M78" s="162">
        <f>(SUMIFS(Profile!$F$2:$F$17521,Profile!$B$2:$B$17521,$B78,Profile!$C$2:$C$17521,M$8))*$C$6</f>
        <v>0</v>
      </c>
      <c r="N78" s="162">
        <f>(SUMIFS(Profile!$F$2:$F$17521,Profile!$B$2:$B$17521,$B78,Profile!$C$2:$C$17521,N$8))*$C$6</f>
        <v>0</v>
      </c>
      <c r="O78" s="162">
        <f>(SUMIFS(Profile!$F$2:$F$17521,Profile!$B$2:$B$17521,$B78,Profile!$C$2:$C$17521,O$8))*$C$6</f>
        <v>0</v>
      </c>
      <c r="P78" s="162">
        <f>(SUMIFS(Profile!$F$2:$F$17521,Profile!$B$2:$B$17521,$B78,Profile!$C$2:$C$17521,P$8))*$C$6</f>
        <v>0</v>
      </c>
      <c r="Q78" s="162">
        <f>(SUMIFS(Profile!$F$2:$F$17521,Profile!$B$2:$B$17521,$B78,Profile!$C$2:$C$17521,Q$8))*$C$6</f>
        <v>0</v>
      </c>
      <c r="R78" s="162">
        <f>(SUMIFS(Profile!$F$2:$F$17521,Profile!$B$2:$B$17521,$B78,Profile!$C$2:$C$17521,R$8))*$C$6</f>
        <v>0</v>
      </c>
      <c r="S78" s="162">
        <f>(SUMIFS(Profile!$F$2:$F$17521,Profile!$B$2:$B$17521,$B78,Profile!$C$2:$C$17521,S$8))*$C$6</f>
        <v>0</v>
      </c>
      <c r="T78" s="162">
        <f>(SUMIFS(Profile!$F$2:$F$17521,Profile!$B$2:$B$17521,$B78,Profile!$C$2:$C$17521,T$8))*$C$6</f>
        <v>0</v>
      </c>
      <c r="U78" s="162">
        <f>(SUMIFS(Profile!$F$2:$F$17521,Profile!$B$2:$B$17521,$B78,Profile!$C$2:$C$17521,U$8))*$C$6</f>
        <v>0</v>
      </c>
      <c r="V78" s="162">
        <f>(SUMIFS(Profile!$F$2:$F$17521,Profile!$B$2:$B$17521,$B78,Profile!$C$2:$C$17521,V$8))*$C$6</f>
        <v>0</v>
      </c>
      <c r="W78" s="162">
        <f>(SUMIFS(Profile!$F$2:$F$17521,Profile!$B$2:$B$17521,$B78,Profile!$C$2:$C$17521,W$8))*$C$6</f>
        <v>0</v>
      </c>
      <c r="X78" s="162">
        <f>(SUMIFS(Profile!$F$2:$F$17521,Profile!$B$2:$B$17521,$B78,Profile!$C$2:$C$17521,X$8))*$C$6</f>
        <v>0</v>
      </c>
      <c r="Y78" s="162">
        <f>(SUMIFS(Profile!$F$2:$F$17521,Profile!$B$2:$B$17521,$B78,Profile!$C$2:$C$17521,Y$8))*$C$6</f>
        <v>0</v>
      </c>
      <c r="Z78" s="162">
        <f>(SUMIFS(Profile!$F$2:$F$17521,Profile!$B$2:$B$17521,$B78,Profile!$C$2:$C$17521,Z$8))*$C$6</f>
        <v>0</v>
      </c>
      <c r="AA78" s="162">
        <f>(SUMIFS(Profile!$F$2:$F$17521,Profile!$B$2:$B$17521,$B78,Profile!$C$2:$C$17521,AA$8))*$C$6</f>
        <v>0</v>
      </c>
      <c r="AB78" s="162">
        <f>(SUMIFS(Profile!$F$2:$F$17521,Profile!$B$2:$B$17521,$B78,Profile!$C$2:$C$17521,AB$8))*$C$6</f>
        <v>0</v>
      </c>
      <c r="AC78" s="162">
        <f>(SUMIFS(Profile!$F$2:$F$17521,Profile!$B$2:$B$17521,$B78,Profile!$C$2:$C$17521,AC$8))*$C$6</f>
        <v>0</v>
      </c>
      <c r="AD78" s="162">
        <f>(SUMIFS(Profile!$F$2:$F$17521,Profile!$B$2:$B$17521,$B78,Profile!$C$2:$C$17521,AD$8))*$C$6</f>
        <v>0</v>
      </c>
      <c r="AE78" s="162">
        <f>(SUMIFS(Profile!$F$2:$F$17521,Profile!$B$2:$B$17521,$B78,Profile!$C$2:$C$17521,AE$8))*$C$6</f>
        <v>0</v>
      </c>
      <c r="AF78" s="162">
        <f>(SUMIFS(Profile!$F$2:$F$17521,Profile!$B$2:$B$17521,$B78,Profile!$C$2:$C$17521,AF$8))*$C$6</f>
        <v>0</v>
      </c>
      <c r="AG78" s="162">
        <f>(SUMIFS(Profile!$F$2:$F$17521,Profile!$B$2:$B$17521,$B78,Profile!$C$2:$C$17521,AG$8))*$C$6</f>
        <v>0</v>
      </c>
      <c r="AH78" s="162">
        <f>(SUMIFS(Profile!$F$2:$F$17521,Profile!$B$2:$B$17521,$B78,Profile!$C$2:$C$17521,AH$8))*$C$6</f>
        <v>0</v>
      </c>
      <c r="AI78" s="162">
        <f>(SUMIFS(Profile!$F$2:$F$17521,Profile!$B$2:$B$17521,$B78,Profile!$C$2:$C$17521,AI$8))*$C$6</f>
        <v>0</v>
      </c>
      <c r="AJ78" s="162">
        <f>(SUMIFS(Profile!$F$2:$F$17521,Profile!$B$2:$B$17521,$B78,Profile!$C$2:$C$17521,AJ$8))*$C$6</f>
        <v>0</v>
      </c>
      <c r="AK78" s="162">
        <f>(SUMIFS(Profile!$F$2:$F$17521,Profile!$B$2:$B$17521,$B78,Profile!$C$2:$C$17521,AK$8))*$C$6</f>
        <v>0</v>
      </c>
      <c r="AL78" s="162">
        <f>(SUMIFS(Profile!$F$2:$F$17521,Profile!$B$2:$B$17521,$B78,Profile!$C$2:$C$17521,AL$8))*$C$6</f>
        <v>0</v>
      </c>
      <c r="AM78" s="162">
        <f>(SUMIFS(Profile!$F$2:$F$17521,Profile!$B$2:$B$17521,$B78,Profile!$C$2:$C$17521,AM$8))*$C$6</f>
        <v>0</v>
      </c>
      <c r="AN78" s="162">
        <f>(SUMIFS(Profile!$F$2:$F$17521,Profile!$B$2:$B$17521,$B78,Profile!$C$2:$C$17521,AN$8))*$C$6</f>
        <v>0</v>
      </c>
      <c r="AO78" s="162">
        <f>(SUMIFS(Profile!$F$2:$F$17521,Profile!$B$2:$B$17521,$B78,Profile!$C$2:$C$17521,AO$8))*$C$6</f>
        <v>0</v>
      </c>
      <c r="AP78" s="162">
        <f>(SUMIFS(Profile!$F$2:$F$17521,Profile!$B$2:$B$17521,$B78,Profile!$C$2:$C$17521,AP$8))*$C$6</f>
        <v>0</v>
      </c>
      <c r="AQ78" s="162">
        <f>(SUMIFS(Profile!$F$2:$F$17521,Profile!$B$2:$B$17521,$B78,Profile!$C$2:$C$17521,AQ$8))*$C$6</f>
        <v>0</v>
      </c>
      <c r="AR78" s="162">
        <f>(SUMIFS(Profile!$F$2:$F$17521,Profile!$B$2:$B$17521,$B78,Profile!$C$2:$C$17521,AR$8))*$C$6</f>
        <v>0</v>
      </c>
      <c r="AS78" s="162">
        <f>(SUMIFS(Profile!$F$2:$F$17521,Profile!$B$2:$B$17521,$B78,Profile!$C$2:$C$17521,AS$8))*$C$6</f>
        <v>0</v>
      </c>
      <c r="AT78" s="162">
        <f>(SUMIFS(Profile!$F$2:$F$17521,Profile!$B$2:$B$17521,$B78,Profile!$C$2:$C$17521,AT$8))*$C$6</f>
        <v>0</v>
      </c>
      <c r="AU78" s="162">
        <f>(SUMIFS(Profile!$F$2:$F$17521,Profile!$B$2:$B$17521,$B78,Profile!$C$2:$C$17521,AU$8))*$C$6</f>
        <v>0</v>
      </c>
      <c r="AV78" s="162">
        <f>(SUMIFS(Profile!$F$2:$F$17521,Profile!$B$2:$B$17521,$B78,Profile!$C$2:$C$17521,AV$8))*$C$6</f>
        <v>0</v>
      </c>
      <c r="AW78" s="162">
        <f>(SUMIFS(Profile!$F$2:$F$17521,Profile!$B$2:$B$17521,$B78,Profile!$C$2:$C$17521,AW$8))*$C$6</f>
        <v>0</v>
      </c>
      <c r="AX78" s="162">
        <f>(SUMIFS(Profile!$F$2:$F$17521,Profile!$B$2:$B$17521,$B78,Profile!$C$2:$C$17521,AX$8))*$C$6</f>
        <v>0</v>
      </c>
      <c r="AY78" s="162">
        <f>(SUMIFS(Profile!$F$2:$F$17521,Profile!$B$2:$B$17521,$B78,Profile!$C$2:$C$17521,AY$8))*$C$6</f>
        <v>0</v>
      </c>
      <c r="AZ78" s="162">
        <f>(SUMIFS(Profile!$F$2:$F$17521,Profile!$B$2:$B$17521,$B78,Profile!$C$2:$C$17521,AZ$8))*$C$6</f>
        <v>0</v>
      </c>
      <c r="BA78" s="162">
        <f t="shared" si="10"/>
        <v>0</v>
      </c>
      <c r="BB78" s="162">
        <f>(SUMIFS(Profile!$E$2:$E$17521,Profile!$B$2:$B$17521,$B78,Profile!$C$2:$C$17521,BB$8))*$C$9</f>
        <v>0</v>
      </c>
      <c r="BC78" s="162">
        <f>(SUMIFS(Profile!$E$2:$E$17521,Profile!$B$2:$B$17521,$B78,Profile!$C$2:$C$17521,BC$8))*$C$9</f>
        <v>0</v>
      </c>
      <c r="BD78" s="162">
        <f>(SUMIFS(Profile!$E$2:$E$17521,Profile!$B$2:$B$17521,$B78,Profile!$C$2:$C$17521,BD$8))*$C$9</f>
        <v>0</v>
      </c>
      <c r="BE78" s="162">
        <f>(SUMIFS(Profile!$E$2:$E$17521,Profile!$B$2:$B$17521,$B78,Profile!$C$2:$C$17521,BE$8))*$C$9</f>
        <v>0</v>
      </c>
      <c r="BF78" s="162">
        <f>(SUMIFS(Profile!$E$2:$E$17521,Profile!$B$2:$B$17521,$B78,Profile!$C$2:$C$17521,BF$8))*$C$9</f>
        <v>0</v>
      </c>
      <c r="BG78" s="162">
        <f>(SUMIFS(Profile!$E$2:$E$17521,Profile!$B$2:$B$17521,$B78,Profile!$C$2:$C$17521,BG$8))*$C$9</f>
        <v>0</v>
      </c>
      <c r="BH78" s="162">
        <f>(SUMIFS(Profile!$E$2:$E$17521,Profile!$B$2:$B$17521,$B78,Profile!$C$2:$C$17521,BH$8))*$C$9</f>
        <v>0</v>
      </c>
      <c r="BI78" s="162">
        <f>(SUMIFS(Profile!$E$2:$E$17521,Profile!$B$2:$B$17521,$B78,Profile!$C$2:$C$17521,BI$8))*$C$9</f>
        <v>0</v>
      </c>
      <c r="BJ78" s="162">
        <f>(SUMIFS(Profile!$E$2:$E$17521,Profile!$B$2:$B$17521,$B78,Profile!$C$2:$C$17521,BJ$8))*$C$9</f>
        <v>0</v>
      </c>
      <c r="BK78" s="162">
        <f>(SUMIFS(Profile!$E$2:$E$17521,Profile!$B$2:$B$17521,$B78,Profile!$C$2:$C$17521,BK$8))*$C$9</f>
        <v>0</v>
      </c>
      <c r="BL78" s="162">
        <f>(SUMIFS(Profile!$E$2:$E$17521,Profile!$B$2:$B$17521,$B78,Profile!$C$2:$C$17521,BL$8))*$C$9</f>
        <v>0</v>
      </c>
      <c r="BM78" s="162">
        <f>(SUMIFS(Profile!$E$2:$E$17521,Profile!$B$2:$B$17521,$B78,Profile!$C$2:$C$17521,BM$8))*$C$9</f>
        <v>0</v>
      </c>
      <c r="BN78" s="162">
        <f>(SUMIFS(Profile!$E$2:$E$17521,Profile!$B$2:$B$17521,$B78,Profile!$C$2:$C$17521,BN$8))*$C$9</f>
        <v>0</v>
      </c>
      <c r="BO78" s="162">
        <f>(SUMIFS(Profile!$E$2:$E$17521,Profile!$B$2:$B$17521,$B78,Profile!$C$2:$C$17521,BO$8))*$C$9</f>
        <v>0</v>
      </c>
      <c r="BP78" s="162">
        <f>(SUMIFS(Profile!$E$2:$E$17521,Profile!$B$2:$B$17521,$B78,Profile!$C$2:$C$17521,BP$8))*$C$9</f>
        <v>0</v>
      </c>
      <c r="BQ78" s="162">
        <f>(SUMIFS(Profile!$E$2:$E$17521,Profile!$B$2:$B$17521,$B78,Profile!$C$2:$C$17521,BQ$8))*$C$9</f>
        <v>0</v>
      </c>
      <c r="BR78" s="162">
        <f>(SUMIFS(Profile!$E$2:$E$17521,Profile!$B$2:$B$17521,$B78,Profile!$C$2:$C$17521,BR$8))*$C$9</f>
        <v>0</v>
      </c>
      <c r="BS78" s="162">
        <f>(SUMIFS(Profile!$E$2:$E$17521,Profile!$B$2:$B$17521,$B78,Profile!$C$2:$C$17521,BS$8))*$C$9</f>
        <v>0</v>
      </c>
      <c r="BT78" s="162">
        <f>(SUMIFS(Profile!$E$2:$E$17521,Profile!$B$2:$B$17521,$B78,Profile!$C$2:$C$17521,BT$8))*$C$9</f>
        <v>0</v>
      </c>
      <c r="BU78" s="162">
        <f>(SUMIFS(Profile!$E$2:$E$17521,Profile!$B$2:$B$17521,$B78,Profile!$C$2:$C$17521,BU$8))*$C$9</f>
        <v>0</v>
      </c>
      <c r="BV78" s="162">
        <f>(SUMIFS(Profile!$E$2:$E$17521,Profile!$B$2:$B$17521,$B78,Profile!$C$2:$C$17521,BV$8))*$C$9</f>
        <v>0</v>
      </c>
      <c r="BW78" s="162">
        <f>(SUMIFS(Profile!$E$2:$E$17521,Profile!$B$2:$B$17521,$B78,Profile!$C$2:$C$17521,BW$8))*$C$9</f>
        <v>0</v>
      </c>
      <c r="BX78" s="162">
        <f>(SUMIFS(Profile!$E$2:$E$17521,Profile!$B$2:$B$17521,$B78,Profile!$C$2:$C$17521,BX$8))*$C$9</f>
        <v>0</v>
      </c>
      <c r="BY78" s="162">
        <f>(SUMIFS(Profile!$E$2:$E$17521,Profile!$B$2:$B$17521,$B78,Profile!$C$2:$C$17521,BY$8))*$C$9</f>
        <v>0</v>
      </c>
      <c r="BZ78" s="162">
        <f>(SUMIFS(Profile!$E$2:$E$17521,Profile!$B$2:$B$17521,$B78,Profile!$C$2:$C$17521,BZ$8))*$C$9</f>
        <v>0</v>
      </c>
      <c r="CA78" s="162">
        <f>(SUMIFS(Profile!$E$2:$E$17521,Profile!$B$2:$B$17521,$B78,Profile!$C$2:$C$17521,CA$8))*$C$9</f>
        <v>0</v>
      </c>
      <c r="CB78" s="162">
        <f>(SUMIFS(Profile!$E$2:$E$17521,Profile!$B$2:$B$17521,$B78,Profile!$C$2:$C$17521,CB$8))*$C$9</f>
        <v>0</v>
      </c>
      <c r="CC78" s="162">
        <f>(SUMIFS(Profile!$E$2:$E$17521,Profile!$B$2:$B$17521,$B78,Profile!$C$2:$C$17521,CC$8))*$C$9</f>
        <v>0</v>
      </c>
      <c r="CD78" s="162">
        <f>(SUMIFS(Profile!$E$2:$E$17521,Profile!$B$2:$B$17521,$B78,Profile!$C$2:$C$17521,CD$8))*$C$9</f>
        <v>0</v>
      </c>
      <c r="CE78" s="162">
        <f>(SUMIFS(Profile!$E$2:$E$17521,Profile!$B$2:$B$17521,$B78,Profile!$C$2:$C$17521,CE$8))*$C$9</f>
        <v>0</v>
      </c>
      <c r="CF78" s="162">
        <f>(SUMIFS(Profile!$E$2:$E$17521,Profile!$B$2:$B$17521,$B78,Profile!$C$2:$C$17521,CF$8))*$C$9</f>
        <v>0</v>
      </c>
      <c r="CG78" s="162">
        <f>(SUMIFS(Profile!$E$2:$E$17521,Profile!$B$2:$B$17521,$B78,Profile!$C$2:$C$17521,CG$8))*$C$9</f>
        <v>0</v>
      </c>
      <c r="CH78" s="162">
        <f>(SUMIFS(Profile!$E$2:$E$17521,Profile!$B$2:$B$17521,$B78,Profile!$C$2:$C$17521,CH$8))*$C$9</f>
        <v>0</v>
      </c>
      <c r="CI78" s="162">
        <f>(SUMIFS(Profile!$E$2:$E$17521,Profile!$B$2:$B$17521,$B78,Profile!$C$2:$C$17521,CI$8))*$C$9</f>
        <v>0</v>
      </c>
      <c r="CJ78" s="162">
        <f>(SUMIFS(Profile!$E$2:$E$17521,Profile!$B$2:$B$17521,$B78,Profile!$C$2:$C$17521,CJ$8))*$C$9</f>
        <v>0</v>
      </c>
      <c r="CK78" s="162">
        <f>(SUMIFS(Profile!$E$2:$E$17521,Profile!$B$2:$B$17521,$B78,Profile!$C$2:$C$17521,CK$8))*$C$9</f>
        <v>0</v>
      </c>
      <c r="CL78" s="162">
        <f>(SUMIFS(Profile!$E$2:$E$17521,Profile!$B$2:$B$17521,$B78,Profile!$C$2:$C$17521,CL$8))*$C$9</f>
        <v>0</v>
      </c>
      <c r="CM78" s="162">
        <f>(SUMIFS(Profile!$E$2:$E$17521,Profile!$B$2:$B$17521,$B78,Profile!$C$2:$C$17521,CM$8))*$C$9</f>
        <v>0</v>
      </c>
      <c r="CN78" s="162">
        <f>(SUMIFS(Profile!$E$2:$E$17521,Profile!$B$2:$B$17521,$B78,Profile!$C$2:$C$17521,CN$8))*$C$9</f>
        <v>0</v>
      </c>
      <c r="CO78" s="162">
        <f>(SUMIFS(Profile!$E$2:$E$17521,Profile!$B$2:$B$17521,$B78,Profile!$C$2:$C$17521,CO$8))*$C$9</f>
        <v>0</v>
      </c>
      <c r="CP78" s="162">
        <f>(SUMIFS(Profile!$E$2:$E$17521,Profile!$B$2:$B$17521,$B78,Profile!$C$2:$C$17521,CP$8))*$C$9</f>
        <v>0</v>
      </c>
      <c r="CQ78" s="162">
        <f>(SUMIFS(Profile!$E$2:$E$17521,Profile!$B$2:$B$17521,$B78,Profile!$C$2:$C$17521,CQ$8))*$C$9</f>
        <v>0</v>
      </c>
      <c r="CR78" s="162">
        <f>(SUMIFS(Profile!$E$2:$E$17521,Profile!$B$2:$B$17521,$B78,Profile!$C$2:$C$17521,CR$8))*$C$9</f>
        <v>0</v>
      </c>
      <c r="CS78" s="162">
        <f>(SUMIFS(Profile!$E$2:$E$17521,Profile!$B$2:$B$17521,$B78,Profile!$C$2:$C$17521,CS$8))*$C$9</f>
        <v>0</v>
      </c>
      <c r="CT78" s="162">
        <f>(SUMIFS(Profile!$E$2:$E$17521,Profile!$B$2:$B$17521,$B78,Profile!$C$2:$C$17521,CT$8))*$C$9</f>
        <v>0</v>
      </c>
      <c r="CU78" s="162">
        <f>(SUMIFS(Profile!$E$2:$E$17521,Profile!$B$2:$B$17521,$B78,Profile!$C$2:$C$17521,CU$8))*$C$9</f>
        <v>0</v>
      </c>
      <c r="CV78" s="162">
        <f>(SUMIFS(Profile!$E$2:$E$17521,Profile!$B$2:$B$17521,$B78,Profile!$C$2:$C$17521,CV$8))*$C$9</f>
        <v>0</v>
      </c>
      <c r="CW78" s="162">
        <f>(SUMIFS(Profile!$E$2:$E$17521,Profile!$B$2:$B$17521,$B78,Profile!$C$2:$C$17521,CW$8))*$C$9</f>
        <v>0</v>
      </c>
      <c r="CX78" s="162">
        <f t="shared" si="11"/>
        <v>0</v>
      </c>
      <c r="CY78" s="162">
        <f t="shared" ref="CY78:ET78" si="351">MAX(BB78-E78,0)</f>
        <v>0</v>
      </c>
      <c r="CZ78" s="162">
        <f t="shared" si="351"/>
        <v>0</v>
      </c>
      <c r="DA78" s="162">
        <f t="shared" si="351"/>
        <v>0</v>
      </c>
      <c r="DB78" s="162">
        <f t="shared" si="351"/>
        <v>0</v>
      </c>
      <c r="DC78" s="162">
        <f t="shared" si="351"/>
        <v>0</v>
      </c>
      <c r="DD78" s="162">
        <f t="shared" si="351"/>
        <v>0</v>
      </c>
      <c r="DE78" s="162">
        <f t="shared" si="351"/>
        <v>0</v>
      </c>
      <c r="DF78" s="162">
        <f t="shared" si="351"/>
        <v>0</v>
      </c>
      <c r="DG78" s="162">
        <f t="shared" si="351"/>
        <v>0</v>
      </c>
      <c r="DH78" s="162">
        <f t="shared" si="351"/>
        <v>0</v>
      </c>
      <c r="DI78" s="162">
        <f t="shared" si="351"/>
        <v>0</v>
      </c>
      <c r="DJ78" s="162">
        <f t="shared" si="351"/>
        <v>0</v>
      </c>
      <c r="DK78" s="162">
        <f t="shared" si="351"/>
        <v>0</v>
      </c>
      <c r="DL78" s="162">
        <f t="shared" si="351"/>
        <v>0</v>
      </c>
      <c r="DM78" s="162">
        <f t="shared" si="351"/>
        <v>0</v>
      </c>
      <c r="DN78" s="162">
        <f t="shared" si="351"/>
        <v>0</v>
      </c>
      <c r="DO78" s="162">
        <f t="shared" si="351"/>
        <v>0</v>
      </c>
      <c r="DP78" s="162">
        <f t="shared" si="351"/>
        <v>0</v>
      </c>
      <c r="DQ78" s="162">
        <f t="shared" si="351"/>
        <v>0</v>
      </c>
      <c r="DR78" s="162">
        <f t="shared" si="351"/>
        <v>0</v>
      </c>
      <c r="DS78" s="162">
        <f t="shared" si="351"/>
        <v>0</v>
      </c>
      <c r="DT78" s="162">
        <f t="shared" si="351"/>
        <v>0</v>
      </c>
      <c r="DU78" s="162">
        <f t="shared" si="351"/>
        <v>0</v>
      </c>
      <c r="DV78" s="162">
        <f t="shared" si="351"/>
        <v>0</v>
      </c>
      <c r="DW78" s="162">
        <f t="shared" si="351"/>
        <v>0</v>
      </c>
      <c r="DX78" s="162">
        <f t="shared" si="351"/>
        <v>0</v>
      </c>
      <c r="DY78" s="162">
        <f t="shared" si="351"/>
        <v>0</v>
      </c>
      <c r="DZ78" s="162">
        <f t="shared" si="351"/>
        <v>0</v>
      </c>
      <c r="EA78" s="162">
        <f t="shared" si="351"/>
        <v>0</v>
      </c>
      <c r="EB78" s="162">
        <f t="shared" si="351"/>
        <v>0</v>
      </c>
      <c r="EC78" s="162">
        <f t="shared" si="351"/>
        <v>0</v>
      </c>
      <c r="ED78" s="162">
        <f t="shared" si="351"/>
        <v>0</v>
      </c>
      <c r="EE78" s="162">
        <f t="shared" si="351"/>
        <v>0</v>
      </c>
      <c r="EF78" s="162">
        <f t="shared" si="351"/>
        <v>0</v>
      </c>
      <c r="EG78" s="162">
        <f t="shared" si="351"/>
        <v>0</v>
      </c>
      <c r="EH78" s="162">
        <f t="shared" si="351"/>
        <v>0</v>
      </c>
      <c r="EI78" s="162">
        <f t="shared" si="351"/>
        <v>0</v>
      </c>
      <c r="EJ78" s="162">
        <f t="shared" si="351"/>
        <v>0</v>
      </c>
      <c r="EK78" s="162">
        <f t="shared" si="351"/>
        <v>0</v>
      </c>
      <c r="EL78" s="162">
        <f t="shared" si="351"/>
        <v>0</v>
      </c>
      <c r="EM78" s="162">
        <f t="shared" si="351"/>
        <v>0</v>
      </c>
      <c r="EN78" s="162">
        <f t="shared" si="351"/>
        <v>0</v>
      </c>
      <c r="EO78" s="162">
        <f t="shared" si="351"/>
        <v>0</v>
      </c>
      <c r="EP78" s="162">
        <f t="shared" si="351"/>
        <v>0</v>
      </c>
      <c r="EQ78" s="162">
        <f t="shared" si="351"/>
        <v>0</v>
      </c>
      <c r="ER78" s="162">
        <f t="shared" si="351"/>
        <v>0</v>
      </c>
      <c r="ES78" s="162">
        <f t="shared" si="351"/>
        <v>0</v>
      </c>
      <c r="ET78" s="162">
        <f t="shared" si="351"/>
        <v>0</v>
      </c>
      <c r="EU78" s="162">
        <f t="shared" si="13"/>
        <v>0</v>
      </c>
      <c r="EV78" s="162">
        <f t="shared" ref="EV78:GQ78" si="352">BB78-CY78</f>
        <v>0</v>
      </c>
      <c r="EW78" s="162">
        <f t="shared" si="352"/>
        <v>0</v>
      </c>
      <c r="EX78" s="162">
        <f t="shared" si="352"/>
        <v>0</v>
      </c>
      <c r="EY78" s="162">
        <f t="shared" si="352"/>
        <v>0</v>
      </c>
      <c r="EZ78" s="162">
        <f t="shared" si="352"/>
        <v>0</v>
      </c>
      <c r="FA78" s="162">
        <f t="shared" si="352"/>
        <v>0</v>
      </c>
      <c r="FB78" s="162">
        <f t="shared" si="352"/>
        <v>0</v>
      </c>
      <c r="FC78" s="162">
        <f t="shared" si="352"/>
        <v>0</v>
      </c>
      <c r="FD78" s="162">
        <f t="shared" si="352"/>
        <v>0</v>
      </c>
      <c r="FE78" s="162">
        <f t="shared" si="352"/>
        <v>0</v>
      </c>
      <c r="FF78" s="162">
        <f t="shared" si="352"/>
        <v>0</v>
      </c>
      <c r="FG78" s="162">
        <f t="shared" si="352"/>
        <v>0</v>
      </c>
      <c r="FH78" s="162">
        <f t="shared" si="352"/>
        <v>0</v>
      </c>
      <c r="FI78" s="162">
        <f t="shared" si="352"/>
        <v>0</v>
      </c>
      <c r="FJ78" s="162">
        <f t="shared" si="352"/>
        <v>0</v>
      </c>
      <c r="FK78" s="162">
        <f t="shared" si="352"/>
        <v>0</v>
      </c>
      <c r="FL78" s="162">
        <f t="shared" si="352"/>
        <v>0</v>
      </c>
      <c r="FM78" s="162">
        <f t="shared" si="352"/>
        <v>0</v>
      </c>
      <c r="FN78" s="162">
        <f t="shared" si="352"/>
        <v>0</v>
      </c>
      <c r="FO78" s="162">
        <f t="shared" si="352"/>
        <v>0</v>
      </c>
      <c r="FP78" s="162">
        <f t="shared" si="352"/>
        <v>0</v>
      </c>
      <c r="FQ78" s="162">
        <f t="shared" si="352"/>
        <v>0</v>
      </c>
      <c r="FR78" s="162">
        <f t="shared" si="352"/>
        <v>0</v>
      </c>
      <c r="FS78" s="162">
        <f t="shared" si="352"/>
        <v>0</v>
      </c>
      <c r="FT78" s="162">
        <f t="shared" si="352"/>
        <v>0</v>
      </c>
      <c r="FU78" s="162">
        <f t="shared" si="352"/>
        <v>0</v>
      </c>
      <c r="FV78" s="162">
        <f t="shared" si="352"/>
        <v>0</v>
      </c>
      <c r="FW78" s="162">
        <f t="shared" si="352"/>
        <v>0</v>
      </c>
      <c r="FX78" s="162">
        <f t="shared" si="352"/>
        <v>0</v>
      </c>
      <c r="FY78" s="162">
        <f t="shared" si="352"/>
        <v>0</v>
      </c>
      <c r="FZ78" s="162">
        <f t="shared" si="352"/>
        <v>0</v>
      </c>
      <c r="GA78" s="162">
        <f t="shared" si="352"/>
        <v>0</v>
      </c>
      <c r="GB78" s="162">
        <f t="shared" si="352"/>
        <v>0</v>
      </c>
      <c r="GC78" s="162">
        <f t="shared" si="352"/>
        <v>0</v>
      </c>
      <c r="GD78" s="162">
        <f t="shared" si="352"/>
        <v>0</v>
      </c>
      <c r="GE78" s="162">
        <f t="shared" si="352"/>
        <v>0</v>
      </c>
      <c r="GF78" s="162">
        <f t="shared" si="352"/>
        <v>0</v>
      </c>
      <c r="GG78" s="162">
        <f t="shared" si="352"/>
        <v>0</v>
      </c>
      <c r="GH78" s="162">
        <f t="shared" si="352"/>
        <v>0</v>
      </c>
      <c r="GI78" s="162">
        <f t="shared" si="352"/>
        <v>0</v>
      </c>
      <c r="GJ78" s="162">
        <f t="shared" si="352"/>
        <v>0</v>
      </c>
      <c r="GK78" s="162">
        <f t="shared" si="352"/>
        <v>0</v>
      </c>
      <c r="GL78" s="162">
        <f t="shared" si="352"/>
        <v>0</v>
      </c>
      <c r="GM78" s="162">
        <f t="shared" si="352"/>
        <v>0</v>
      </c>
      <c r="GN78" s="162">
        <f t="shared" si="352"/>
        <v>0</v>
      </c>
      <c r="GO78" s="162">
        <f t="shared" si="352"/>
        <v>0</v>
      </c>
      <c r="GP78" s="162">
        <f t="shared" si="352"/>
        <v>0</v>
      </c>
      <c r="GQ78" s="162">
        <f t="shared" si="352"/>
        <v>0</v>
      </c>
      <c r="GR78" s="162">
        <f t="shared" si="15"/>
        <v>0</v>
      </c>
      <c r="GS78" s="162">
        <f t="shared" ref="GS78:IN78" si="353">E78-EV78</f>
        <v>0</v>
      </c>
      <c r="GT78" s="162">
        <f t="shared" si="353"/>
        <v>0</v>
      </c>
      <c r="GU78" s="162">
        <f t="shared" si="353"/>
        <v>0</v>
      </c>
      <c r="GV78" s="162">
        <f t="shared" si="353"/>
        <v>0</v>
      </c>
      <c r="GW78" s="162">
        <f t="shared" si="353"/>
        <v>0</v>
      </c>
      <c r="GX78" s="162">
        <f t="shared" si="353"/>
        <v>0</v>
      </c>
      <c r="GY78" s="162">
        <f t="shared" si="353"/>
        <v>0</v>
      </c>
      <c r="GZ78" s="162">
        <f t="shared" si="353"/>
        <v>0</v>
      </c>
      <c r="HA78" s="162">
        <f t="shared" si="353"/>
        <v>0</v>
      </c>
      <c r="HB78" s="162">
        <f t="shared" si="353"/>
        <v>0</v>
      </c>
      <c r="HC78" s="162">
        <f t="shared" si="353"/>
        <v>0</v>
      </c>
      <c r="HD78" s="162">
        <f t="shared" si="353"/>
        <v>0</v>
      </c>
      <c r="HE78" s="162">
        <f t="shared" si="353"/>
        <v>0</v>
      </c>
      <c r="HF78" s="162">
        <f t="shared" si="353"/>
        <v>0</v>
      </c>
      <c r="HG78" s="162">
        <f t="shared" si="353"/>
        <v>0</v>
      </c>
      <c r="HH78" s="162">
        <f t="shared" si="353"/>
        <v>0</v>
      </c>
      <c r="HI78" s="162">
        <f t="shared" si="353"/>
        <v>0</v>
      </c>
      <c r="HJ78" s="162">
        <f t="shared" si="353"/>
        <v>0</v>
      </c>
      <c r="HK78" s="162">
        <f t="shared" si="353"/>
        <v>0</v>
      </c>
      <c r="HL78" s="162">
        <f t="shared" si="353"/>
        <v>0</v>
      </c>
      <c r="HM78" s="162">
        <f t="shared" si="353"/>
        <v>0</v>
      </c>
      <c r="HN78" s="162">
        <f t="shared" si="353"/>
        <v>0</v>
      </c>
      <c r="HO78" s="162">
        <f t="shared" si="353"/>
        <v>0</v>
      </c>
      <c r="HP78" s="162">
        <f t="shared" si="353"/>
        <v>0</v>
      </c>
      <c r="HQ78" s="162">
        <f t="shared" si="353"/>
        <v>0</v>
      </c>
      <c r="HR78" s="162">
        <f t="shared" si="353"/>
        <v>0</v>
      </c>
      <c r="HS78" s="162">
        <f t="shared" si="353"/>
        <v>0</v>
      </c>
      <c r="HT78" s="162">
        <f t="shared" si="353"/>
        <v>0</v>
      </c>
      <c r="HU78" s="162">
        <f t="shared" si="353"/>
        <v>0</v>
      </c>
      <c r="HV78" s="162">
        <f t="shared" si="353"/>
        <v>0</v>
      </c>
      <c r="HW78" s="162">
        <f t="shared" si="353"/>
        <v>0</v>
      </c>
      <c r="HX78" s="162">
        <f t="shared" si="353"/>
        <v>0</v>
      </c>
      <c r="HY78" s="162">
        <f t="shared" si="353"/>
        <v>0</v>
      </c>
      <c r="HZ78" s="162">
        <f t="shared" si="353"/>
        <v>0</v>
      </c>
      <c r="IA78" s="162">
        <f t="shared" si="353"/>
        <v>0</v>
      </c>
      <c r="IB78" s="162">
        <f t="shared" si="353"/>
        <v>0</v>
      </c>
      <c r="IC78" s="162">
        <f t="shared" si="353"/>
        <v>0</v>
      </c>
      <c r="ID78" s="162">
        <f t="shared" si="353"/>
        <v>0</v>
      </c>
      <c r="IE78" s="162">
        <f t="shared" si="353"/>
        <v>0</v>
      </c>
      <c r="IF78" s="162">
        <f t="shared" si="353"/>
        <v>0</v>
      </c>
      <c r="IG78" s="162">
        <f t="shared" si="353"/>
        <v>0</v>
      </c>
      <c r="IH78" s="162">
        <f t="shared" si="353"/>
        <v>0</v>
      </c>
      <c r="II78" s="162">
        <f t="shared" si="353"/>
        <v>0</v>
      </c>
      <c r="IJ78" s="162">
        <f t="shared" si="353"/>
        <v>0</v>
      </c>
      <c r="IK78" s="162">
        <f t="shared" si="353"/>
        <v>0</v>
      </c>
      <c r="IL78" s="162">
        <f t="shared" si="353"/>
        <v>0</v>
      </c>
      <c r="IM78" s="162">
        <f t="shared" si="353"/>
        <v>0</v>
      </c>
      <c r="IN78" s="162">
        <f t="shared" si="353"/>
        <v>0</v>
      </c>
      <c r="IO78" s="162">
        <f t="shared" si="17"/>
        <v>0</v>
      </c>
      <c r="IP78" s="162">
        <f t="shared" si="23"/>
        <v>0</v>
      </c>
      <c r="IQ78" s="162">
        <f t="shared" ref="IQ78:KK78" si="354">MAX((MIN(CZ78+IP78,$IO$7))-GT78,0)</f>
        <v>0</v>
      </c>
      <c r="IR78" s="162">
        <f t="shared" si="354"/>
        <v>0</v>
      </c>
      <c r="IS78" s="162">
        <f t="shared" si="354"/>
        <v>0</v>
      </c>
      <c r="IT78" s="162">
        <f t="shared" si="354"/>
        <v>0</v>
      </c>
      <c r="IU78" s="162">
        <f t="shared" si="354"/>
        <v>0</v>
      </c>
      <c r="IV78" s="162">
        <f t="shared" si="354"/>
        <v>0</v>
      </c>
      <c r="IW78" s="162">
        <f t="shared" si="354"/>
        <v>0</v>
      </c>
      <c r="IX78" s="162">
        <f t="shared" si="354"/>
        <v>0</v>
      </c>
      <c r="IY78" s="162">
        <f t="shared" si="354"/>
        <v>0</v>
      </c>
      <c r="IZ78" s="162">
        <f t="shared" si="354"/>
        <v>0</v>
      </c>
      <c r="JA78" s="162">
        <f t="shared" si="354"/>
        <v>0</v>
      </c>
      <c r="JB78" s="162">
        <f t="shared" si="354"/>
        <v>0</v>
      </c>
      <c r="JC78" s="162">
        <f t="shared" si="354"/>
        <v>0</v>
      </c>
      <c r="JD78" s="162">
        <f t="shared" si="354"/>
        <v>0</v>
      </c>
      <c r="JE78" s="162">
        <f t="shared" si="354"/>
        <v>0</v>
      </c>
      <c r="JF78" s="162">
        <f t="shared" si="354"/>
        <v>0</v>
      </c>
      <c r="JG78" s="162">
        <f t="shared" si="354"/>
        <v>0</v>
      </c>
      <c r="JH78" s="162">
        <f t="shared" si="354"/>
        <v>0</v>
      </c>
      <c r="JI78" s="162">
        <f t="shared" si="354"/>
        <v>0</v>
      </c>
      <c r="JJ78" s="162">
        <f t="shared" si="354"/>
        <v>0</v>
      </c>
      <c r="JK78" s="162">
        <f t="shared" si="354"/>
        <v>0</v>
      </c>
      <c r="JL78" s="162">
        <f t="shared" si="354"/>
        <v>0</v>
      </c>
      <c r="JM78" s="162">
        <f t="shared" si="354"/>
        <v>0</v>
      </c>
      <c r="JN78" s="162">
        <f t="shared" si="354"/>
        <v>0</v>
      </c>
      <c r="JO78" s="162">
        <f t="shared" si="354"/>
        <v>0</v>
      </c>
      <c r="JP78" s="162">
        <f t="shared" si="354"/>
        <v>0</v>
      </c>
      <c r="JQ78" s="162">
        <f t="shared" si="354"/>
        <v>0</v>
      </c>
      <c r="JR78" s="162">
        <f t="shared" si="354"/>
        <v>0</v>
      </c>
      <c r="JS78" s="162">
        <f t="shared" si="354"/>
        <v>0</v>
      </c>
      <c r="JT78" s="162">
        <f t="shared" si="354"/>
        <v>0</v>
      </c>
      <c r="JU78" s="162">
        <f t="shared" si="354"/>
        <v>0</v>
      </c>
      <c r="JV78" s="162">
        <f t="shared" si="354"/>
        <v>0</v>
      </c>
      <c r="JW78" s="162">
        <f t="shared" si="354"/>
        <v>0</v>
      </c>
      <c r="JX78" s="162">
        <f t="shared" si="354"/>
        <v>0</v>
      </c>
      <c r="JY78" s="162">
        <f t="shared" si="354"/>
        <v>0</v>
      </c>
      <c r="JZ78" s="162">
        <f t="shared" si="354"/>
        <v>0</v>
      </c>
      <c r="KA78" s="162">
        <f t="shared" si="354"/>
        <v>0</v>
      </c>
      <c r="KB78" s="162">
        <f t="shared" si="354"/>
        <v>0</v>
      </c>
      <c r="KC78" s="162">
        <f t="shared" si="354"/>
        <v>0</v>
      </c>
      <c r="KD78" s="162">
        <f t="shared" si="354"/>
        <v>0</v>
      </c>
      <c r="KE78" s="162">
        <f t="shared" si="354"/>
        <v>0</v>
      </c>
      <c r="KF78" s="162">
        <f t="shared" si="354"/>
        <v>0</v>
      </c>
      <c r="KG78" s="162">
        <f t="shared" si="354"/>
        <v>0</v>
      </c>
      <c r="KH78" s="162">
        <f t="shared" si="354"/>
        <v>0</v>
      </c>
      <c r="KI78" s="162">
        <f t="shared" si="354"/>
        <v>0</v>
      </c>
      <c r="KJ78" s="162">
        <f t="shared" si="354"/>
        <v>0</v>
      </c>
      <c r="KK78" s="162">
        <f t="shared" si="354"/>
        <v>0</v>
      </c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</row>
    <row r="79" ht="14.25" customHeight="1" spans="1:326" x14ac:dyDescent="0.25">
      <c r="A79" s="1">
        <v>3</v>
      </c>
      <c r="B79" s="1">
        <f t="shared" ref="B79:C79" si="355">B78+1</f>
        <v>69</v>
      </c>
      <c r="C79" s="232">
        <f t="shared" si="355"/>
        <v>43534</v>
      </c>
      <c r="D79" s="162">
        <f t="shared" si="9"/>
        <v>0</v>
      </c>
      <c r="E79" s="162">
        <f>(SUMIFS(Profile!$F$2:$F$17521,Profile!$B$2:$B$17521,$B79,Profile!$C$2:$C$17521,E$8))*$C$6</f>
        <v>0</v>
      </c>
      <c r="F79" s="162">
        <f>(SUMIFS(Profile!$F$2:$F$17521,Profile!$B$2:$B$17521,$B79,Profile!$C$2:$C$17521,F$8))*$C$6</f>
        <v>0</v>
      </c>
      <c r="G79" s="162">
        <f>(SUMIFS(Profile!$F$2:$F$17521,Profile!$B$2:$B$17521,$B79,Profile!$C$2:$C$17521,G$8))*$C$6</f>
        <v>0</v>
      </c>
      <c r="H79" s="162">
        <f>(SUMIFS(Profile!$F$2:$F$17521,Profile!$B$2:$B$17521,$B79,Profile!$C$2:$C$17521,H$8))*$C$6</f>
        <v>0</v>
      </c>
      <c r="I79" s="162">
        <f>(SUMIFS(Profile!$F$2:$F$17521,Profile!$B$2:$B$17521,$B79,Profile!$C$2:$C$17521,I$8))*$C$6</f>
        <v>0</v>
      </c>
      <c r="J79" s="162">
        <f>(SUMIFS(Profile!$F$2:$F$17521,Profile!$B$2:$B$17521,$B79,Profile!$C$2:$C$17521,J$8))*$C$6</f>
        <v>0</v>
      </c>
      <c r="K79" s="162">
        <f>(SUMIFS(Profile!$F$2:$F$17521,Profile!$B$2:$B$17521,$B79,Profile!$C$2:$C$17521,K$8))*$C$6</f>
        <v>0</v>
      </c>
      <c r="L79" s="162">
        <f>(SUMIFS(Profile!$F$2:$F$17521,Profile!$B$2:$B$17521,$B79,Profile!$C$2:$C$17521,L$8))*$C$6</f>
        <v>0</v>
      </c>
      <c r="M79" s="162">
        <f>(SUMIFS(Profile!$F$2:$F$17521,Profile!$B$2:$B$17521,$B79,Profile!$C$2:$C$17521,M$8))*$C$6</f>
        <v>0</v>
      </c>
      <c r="N79" s="162">
        <f>(SUMIFS(Profile!$F$2:$F$17521,Profile!$B$2:$B$17521,$B79,Profile!$C$2:$C$17521,N$8))*$C$6</f>
        <v>0</v>
      </c>
      <c r="O79" s="162">
        <f>(SUMIFS(Profile!$F$2:$F$17521,Profile!$B$2:$B$17521,$B79,Profile!$C$2:$C$17521,O$8))*$C$6</f>
        <v>0</v>
      </c>
      <c r="P79" s="162">
        <f>(SUMIFS(Profile!$F$2:$F$17521,Profile!$B$2:$B$17521,$B79,Profile!$C$2:$C$17521,P$8))*$C$6</f>
        <v>0</v>
      </c>
      <c r="Q79" s="162">
        <f>(SUMIFS(Profile!$F$2:$F$17521,Profile!$B$2:$B$17521,$B79,Profile!$C$2:$C$17521,Q$8))*$C$6</f>
        <v>0</v>
      </c>
      <c r="R79" s="162">
        <f>(SUMIFS(Profile!$F$2:$F$17521,Profile!$B$2:$B$17521,$B79,Profile!$C$2:$C$17521,R$8))*$C$6</f>
        <v>0</v>
      </c>
      <c r="S79" s="162">
        <f>(SUMIFS(Profile!$F$2:$F$17521,Profile!$B$2:$B$17521,$B79,Profile!$C$2:$C$17521,S$8))*$C$6</f>
        <v>0</v>
      </c>
      <c r="T79" s="162">
        <f>(SUMIFS(Profile!$F$2:$F$17521,Profile!$B$2:$B$17521,$B79,Profile!$C$2:$C$17521,T$8))*$C$6</f>
        <v>0</v>
      </c>
      <c r="U79" s="162">
        <f>(SUMIFS(Profile!$F$2:$F$17521,Profile!$B$2:$B$17521,$B79,Profile!$C$2:$C$17521,U$8))*$C$6</f>
        <v>0</v>
      </c>
      <c r="V79" s="162">
        <f>(SUMIFS(Profile!$F$2:$F$17521,Profile!$B$2:$B$17521,$B79,Profile!$C$2:$C$17521,V$8))*$C$6</f>
        <v>0</v>
      </c>
      <c r="W79" s="162">
        <f>(SUMIFS(Profile!$F$2:$F$17521,Profile!$B$2:$B$17521,$B79,Profile!$C$2:$C$17521,W$8))*$C$6</f>
        <v>0</v>
      </c>
      <c r="X79" s="162">
        <f>(SUMIFS(Profile!$F$2:$F$17521,Profile!$B$2:$B$17521,$B79,Profile!$C$2:$C$17521,X$8))*$C$6</f>
        <v>0</v>
      </c>
      <c r="Y79" s="162">
        <f>(SUMIFS(Profile!$F$2:$F$17521,Profile!$B$2:$B$17521,$B79,Profile!$C$2:$C$17521,Y$8))*$C$6</f>
        <v>0</v>
      </c>
      <c r="Z79" s="162">
        <f>(SUMIFS(Profile!$F$2:$F$17521,Profile!$B$2:$B$17521,$B79,Profile!$C$2:$C$17521,Z$8))*$C$6</f>
        <v>0</v>
      </c>
      <c r="AA79" s="162">
        <f>(SUMIFS(Profile!$F$2:$F$17521,Profile!$B$2:$B$17521,$B79,Profile!$C$2:$C$17521,AA$8))*$C$6</f>
        <v>0</v>
      </c>
      <c r="AB79" s="162">
        <f>(SUMIFS(Profile!$F$2:$F$17521,Profile!$B$2:$B$17521,$B79,Profile!$C$2:$C$17521,AB$8))*$C$6</f>
        <v>0</v>
      </c>
      <c r="AC79" s="162">
        <f>(SUMIFS(Profile!$F$2:$F$17521,Profile!$B$2:$B$17521,$B79,Profile!$C$2:$C$17521,AC$8))*$C$6</f>
        <v>0</v>
      </c>
      <c r="AD79" s="162">
        <f>(SUMIFS(Profile!$F$2:$F$17521,Profile!$B$2:$B$17521,$B79,Profile!$C$2:$C$17521,AD$8))*$C$6</f>
        <v>0</v>
      </c>
      <c r="AE79" s="162">
        <f>(SUMIFS(Profile!$F$2:$F$17521,Profile!$B$2:$B$17521,$B79,Profile!$C$2:$C$17521,AE$8))*$C$6</f>
        <v>0</v>
      </c>
      <c r="AF79" s="162">
        <f>(SUMIFS(Profile!$F$2:$F$17521,Profile!$B$2:$B$17521,$B79,Profile!$C$2:$C$17521,AF$8))*$C$6</f>
        <v>0</v>
      </c>
      <c r="AG79" s="162">
        <f>(SUMIFS(Profile!$F$2:$F$17521,Profile!$B$2:$B$17521,$B79,Profile!$C$2:$C$17521,AG$8))*$C$6</f>
        <v>0</v>
      </c>
      <c r="AH79" s="162">
        <f>(SUMIFS(Profile!$F$2:$F$17521,Profile!$B$2:$B$17521,$B79,Profile!$C$2:$C$17521,AH$8))*$C$6</f>
        <v>0</v>
      </c>
      <c r="AI79" s="162">
        <f>(SUMIFS(Profile!$F$2:$F$17521,Profile!$B$2:$B$17521,$B79,Profile!$C$2:$C$17521,AI$8))*$C$6</f>
        <v>0</v>
      </c>
      <c r="AJ79" s="162">
        <f>(SUMIFS(Profile!$F$2:$F$17521,Profile!$B$2:$B$17521,$B79,Profile!$C$2:$C$17521,AJ$8))*$C$6</f>
        <v>0</v>
      </c>
      <c r="AK79" s="162">
        <f>(SUMIFS(Profile!$F$2:$F$17521,Profile!$B$2:$B$17521,$B79,Profile!$C$2:$C$17521,AK$8))*$C$6</f>
        <v>0</v>
      </c>
      <c r="AL79" s="162">
        <f>(SUMIFS(Profile!$F$2:$F$17521,Profile!$B$2:$B$17521,$B79,Profile!$C$2:$C$17521,AL$8))*$C$6</f>
        <v>0</v>
      </c>
      <c r="AM79" s="162">
        <f>(SUMIFS(Profile!$F$2:$F$17521,Profile!$B$2:$B$17521,$B79,Profile!$C$2:$C$17521,AM$8))*$C$6</f>
        <v>0</v>
      </c>
      <c r="AN79" s="162">
        <f>(SUMIFS(Profile!$F$2:$F$17521,Profile!$B$2:$B$17521,$B79,Profile!$C$2:$C$17521,AN$8))*$C$6</f>
        <v>0</v>
      </c>
      <c r="AO79" s="162">
        <f>(SUMIFS(Profile!$F$2:$F$17521,Profile!$B$2:$B$17521,$B79,Profile!$C$2:$C$17521,AO$8))*$C$6</f>
        <v>0</v>
      </c>
      <c r="AP79" s="162">
        <f>(SUMIFS(Profile!$F$2:$F$17521,Profile!$B$2:$B$17521,$B79,Profile!$C$2:$C$17521,AP$8))*$C$6</f>
        <v>0</v>
      </c>
      <c r="AQ79" s="162">
        <f>(SUMIFS(Profile!$F$2:$F$17521,Profile!$B$2:$B$17521,$B79,Profile!$C$2:$C$17521,AQ$8))*$C$6</f>
        <v>0</v>
      </c>
      <c r="AR79" s="162">
        <f>(SUMIFS(Profile!$F$2:$F$17521,Profile!$B$2:$B$17521,$B79,Profile!$C$2:$C$17521,AR$8))*$C$6</f>
        <v>0</v>
      </c>
      <c r="AS79" s="162">
        <f>(SUMIFS(Profile!$F$2:$F$17521,Profile!$B$2:$B$17521,$B79,Profile!$C$2:$C$17521,AS$8))*$C$6</f>
        <v>0</v>
      </c>
      <c r="AT79" s="162">
        <f>(SUMIFS(Profile!$F$2:$F$17521,Profile!$B$2:$B$17521,$B79,Profile!$C$2:$C$17521,AT$8))*$C$6</f>
        <v>0</v>
      </c>
      <c r="AU79" s="162">
        <f>(SUMIFS(Profile!$F$2:$F$17521,Profile!$B$2:$B$17521,$B79,Profile!$C$2:$C$17521,AU$8))*$C$6</f>
        <v>0</v>
      </c>
      <c r="AV79" s="162">
        <f>(SUMIFS(Profile!$F$2:$F$17521,Profile!$B$2:$B$17521,$B79,Profile!$C$2:$C$17521,AV$8))*$C$6</f>
        <v>0</v>
      </c>
      <c r="AW79" s="162">
        <f>(SUMIFS(Profile!$F$2:$F$17521,Profile!$B$2:$B$17521,$B79,Profile!$C$2:$C$17521,AW$8))*$C$6</f>
        <v>0</v>
      </c>
      <c r="AX79" s="162">
        <f>(SUMIFS(Profile!$F$2:$F$17521,Profile!$B$2:$B$17521,$B79,Profile!$C$2:$C$17521,AX$8))*$C$6</f>
        <v>0</v>
      </c>
      <c r="AY79" s="162">
        <f>(SUMIFS(Profile!$F$2:$F$17521,Profile!$B$2:$B$17521,$B79,Profile!$C$2:$C$17521,AY$8))*$C$6</f>
        <v>0</v>
      </c>
      <c r="AZ79" s="162">
        <f>(SUMIFS(Profile!$F$2:$F$17521,Profile!$B$2:$B$17521,$B79,Profile!$C$2:$C$17521,AZ$8))*$C$6</f>
        <v>0</v>
      </c>
      <c r="BA79" s="162">
        <f t="shared" si="10"/>
        <v>0</v>
      </c>
      <c r="BB79" s="162">
        <f>(SUMIFS(Profile!$E$2:$E$17521,Profile!$B$2:$B$17521,$B79,Profile!$C$2:$C$17521,BB$8))*$C$9</f>
        <v>0</v>
      </c>
      <c r="BC79" s="162">
        <f>(SUMIFS(Profile!$E$2:$E$17521,Profile!$B$2:$B$17521,$B79,Profile!$C$2:$C$17521,BC$8))*$C$9</f>
        <v>0</v>
      </c>
      <c r="BD79" s="162">
        <f>(SUMIFS(Profile!$E$2:$E$17521,Profile!$B$2:$B$17521,$B79,Profile!$C$2:$C$17521,BD$8))*$C$9</f>
        <v>0</v>
      </c>
      <c r="BE79" s="162">
        <f>(SUMIFS(Profile!$E$2:$E$17521,Profile!$B$2:$B$17521,$B79,Profile!$C$2:$C$17521,BE$8))*$C$9</f>
        <v>0</v>
      </c>
      <c r="BF79" s="162">
        <f>(SUMIFS(Profile!$E$2:$E$17521,Profile!$B$2:$B$17521,$B79,Profile!$C$2:$C$17521,BF$8))*$C$9</f>
        <v>0</v>
      </c>
      <c r="BG79" s="162">
        <f>(SUMIFS(Profile!$E$2:$E$17521,Profile!$B$2:$B$17521,$B79,Profile!$C$2:$C$17521,BG$8))*$C$9</f>
        <v>0</v>
      </c>
      <c r="BH79" s="162">
        <f>(SUMIFS(Profile!$E$2:$E$17521,Profile!$B$2:$B$17521,$B79,Profile!$C$2:$C$17521,BH$8))*$C$9</f>
        <v>0</v>
      </c>
      <c r="BI79" s="162">
        <f>(SUMIFS(Profile!$E$2:$E$17521,Profile!$B$2:$B$17521,$B79,Profile!$C$2:$C$17521,BI$8))*$C$9</f>
        <v>0</v>
      </c>
      <c r="BJ79" s="162">
        <f>(SUMIFS(Profile!$E$2:$E$17521,Profile!$B$2:$B$17521,$B79,Profile!$C$2:$C$17521,BJ$8))*$C$9</f>
        <v>0</v>
      </c>
      <c r="BK79" s="162">
        <f>(SUMIFS(Profile!$E$2:$E$17521,Profile!$B$2:$B$17521,$B79,Profile!$C$2:$C$17521,BK$8))*$C$9</f>
        <v>0</v>
      </c>
      <c r="BL79" s="162">
        <f>(SUMIFS(Profile!$E$2:$E$17521,Profile!$B$2:$B$17521,$B79,Profile!$C$2:$C$17521,BL$8))*$C$9</f>
        <v>0</v>
      </c>
      <c r="BM79" s="162">
        <f>(SUMIFS(Profile!$E$2:$E$17521,Profile!$B$2:$B$17521,$B79,Profile!$C$2:$C$17521,BM$8))*$C$9</f>
        <v>0</v>
      </c>
      <c r="BN79" s="162">
        <f>(SUMIFS(Profile!$E$2:$E$17521,Profile!$B$2:$B$17521,$B79,Profile!$C$2:$C$17521,BN$8))*$C$9</f>
        <v>0</v>
      </c>
      <c r="BO79" s="162">
        <f>(SUMIFS(Profile!$E$2:$E$17521,Profile!$B$2:$B$17521,$B79,Profile!$C$2:$C$17521,BO$8))*$C$9</f>
        <v>0</v>
      </c>
      <c r="BP79" s="162">
        <f>(SUMIFS(Profile!$E$2:$E$17521,Profile!$B$2:$B$17521,$B79,Profile!$C$2:$C$17521,BP$8))*$C$9</f>
        <v>0</v>
      </c>
      <c r="BQ79" s="162">
        <f>(SUMIFS(Profile!$E$2:$E$17521,Profile!$B$2:$B$17521,$B79,Profile!$C$2:$C$17521,BQ$8))*$C$9</f>
        <v>0</v>
      </c>
      <c r="BR79" s="162">
        <f>(SUMIFS(Profile!$E$2:$E$17521,Profile!$B$2:$B$17521,$B79,Profile!$C$2:$C$17521,BR$8))*$C$9</f>
        <v>0</v>
      </c>
      <c r="BS79" s="162">
        <f>(SUMIFS(Profile!$E$2:$E$17521,Profile!$B$2:$B$17521,$B79,Profile!$C$2:$C$17521,BS$8))*$C$9</f>
        <v>0</v>
      </c>
      <c r="BT79" s="162">
        <f>(SUMIFS(Profile!$E$2:$E$17521,Profile!$B$2:$B$17521,$B79,Profile!$C$2:$C$17521,BT$8))*$C$9</f>
        <v>0</v>
      </c>
      <c r="BU79" s="162">
        <f>(SUMIFS(Profile!$E$2:$E$17521,Profile!$B$2:$B$17521,$B79,Profile!$C$2:$C$17521,BU$8))*$C$9</f>
        <v>0</v>
      </c>
      <c r="BV79" s="162">
        <f>(SUMIFS(Profile!$E$2:$E$17521,Profile!$B$2:$B$17521,$B79,Profile!$C$2:$C$17521,BV$8))*$C$9</f>
        <v>0</v>
      </c>
      <c r="BW79" s="162">
        <f>(SUMIFS(Profile!$E$2:$E$17521,Profile!$B$2:$B$17521,$B79,Profile!$C$2:$C$17521,BW$8))*$C$9</f>
        <v>0</v>
      </c>
      <c r="BX79" s="162">
        <f>(SUMIFS(Profile!$E$2:$E$17521,Profile!$B$2:$B$17521,$B79,Profile!$C$2:$C$17521,BX$8))*$C$9</f>
        <v>0</v>
      </c>
      <c r="BY79" s="162">
        <f>(SUMIFS(Profile!$E$2:$E$17521,Profile!$B$2:$B$17521,$B79,Profile!$C$2:$C$17521,BY$8))*$C$9</f>
        <v>0</v>
      </c>
      <c r="BZ79" s="162">
        <f>(SUMIFS(Profile!$E$2:$E$17521,Profile!$B$2:$B$17521,$B79,Profile!$C$2:$C$17521,BZ$8))*$C$9</f>
        <v>0</v>
      </c>
      <c r="CA79" s="162">
        <f>(SUMIFS(Profile!$E$2:$E$17521,Profile!$B$2:$B$17521,$B79,Profile!$C$2:$C$17521,CA$8))*$C$9</f>
        <v>0</v>
      </c>
      <c r="CB79" s="162">
        <f>(SUMIFS(Profile!$E$2:$E$17521,Profile!$B$2:$B$17521,$B79,Profile!$C$2:$C$17521,CB$8))*$C$9</f>
        <v>0</v>
      </c>
      <c r="CC79" s="162">
        <f>(SUMIFS(Profile!$E$2:$E$17521,Profile!$B$2:$B$17521,$B79,Profile!$C$2:$C$17521,CC$8))*$C$9</f>
        <v>0</v>
      </c>
      <c r="CD79" s="162">
        <f>(SUMIFS(Profile!$E$2:$E$17521,Profile!$B$2:$B$17521,$B79,Profile!$C$2:$C$17521,CD$8))*$C$9</f>
        <v>0</v>
      </c>
      <c r="CE79" s="162">
        <f>(SUMIFS(Profile!$E$2:$E$17521,Profile!$B$2:$B$17521,$B79,Profile!$C$2:$C$17521,CE$8))*$C$9</f>
        <v>0</v>
      </c>
      <c r="CF79" s="162">
        <f>(SUMIFS(Profile!$E$2:$E$17521,Profile!$B$2:$B$17521,$B79,Profile!$C$2:$C$17521,CF$8))*$C$9</f>
        <v>0</v>
      </c>
      <c r="CG79" s="162">
        <f>(SUMIFS(Profile!$E$2:$E$17521,Profile!$B$2:$B$17521,$B79,Profile!$C$2:$C$17521,CG$8))*$C$9</f>
        <v>0</v>
      </c>
      <c r="CH79" s="162">
        <f>(SUMIFS(Profile!$E$2:$E$17521,Profile!$B$2:$B$17521,$B79,Profile!$C$2:$C$17521,CH$8))*$C$9</f>
        <v>0</v>
      </c>
      <c r="CI79" s="162">
        <f>(SUMIFS(Profile!$E$2:$E$17521,Profile!$B$2:$B$17521,$B79,Profile!$C$2:$C$17521,CI$8))*$C$9</f>
        <v>0</v>
      </c>
      <c r="CJ79" s="162">
        <f>(SUMIFS(Profile!$E$2:$E$17521,Profile!$B$2:$B$17521,$B79,Profile!$C$2:$C$17521,CJ$8))*$C$9</f>
        <v>0</v>
      </c>
      <c r="CK79" s="162">
        <f>(SUMIFS(Profile!$E$2:$E$17521,Profile!$B$2:$B$17521,$B79,Profile!$C$2:$C$17521,CK$8))*$C$9</f>
        <v>0</v>
      </c>
      <c r="CL79" s="162">
        <f>(SUMIFS(Profile!$E$2:$E$17521,Profile!$B$2:$B$17521,$B79,Profile!$C$2:$C$17521,CL$8))*$C$9</f>
        <v>0</v>
      </c>
      <c r="CM79" s="162">
        <f>(SUMIFS(Profile!$E$2:$E$17521,Profile!$B$2:$B$17521,$B79,Profile!$C$2:$C$17521,CM$8))*$C$9</f>
        <v>0</v>
      </c>
      <c r="CN79" s="162">
        <f>(SUMIFS(Profile!$E$2:$E$17521,Profile!$B$2:$B$17521,$B79,Profile!$C$2:$C$17521,CN$8))*$C$9</f>
        <v>0</v>
      </c>
      <c r="CO79" s="162">
        <f>(SUMIFS(Profile!$E$2:$E$17521,Profile!$B$2:$B$17521,$B79,Profile!$C$2:$C$17521,CO$8))*$C$9</f>
        <v>0</v>
      </c>
      <c r="CP79" s="162">
        <f>(SUMIFS(Profile!$E$2:$E$17521,Profile!$B$2:$B$17521,$B79,Profile!$C$2:$C$17521,CP$8))*$C$9</f>
        <v>0</v>
      </c>
      <c r="CQ79" s="162">
        <f>(SUMIFS(Profile!$E$2:$E$17521,Profile!$B$2:$B$17521,$B79,Profile!$C$2:$C$17521,CQ$8))*$C$9</f>
        <v>0</v>
      </c>
      <c r="CR79" s="162">
        <f>(SUMIFS(Profile!$E$2:$E$17521,Profile!$B$2:$B$17521,$B79,Profile!$C$2:$C$17521,CR$8))*$C$9</f>
        <v>0</v>
      </c>
      <c r="CS79" s="162">
        <f>(SUMIFS(Profile!$E$2:$E$17521,Profile!$B$2:$B$17521,$B79,Profile!$C$2:$C$17521,CS$8))*$C$9</f>
        <v>0</v>
      </c>
      <c r="CT79" s="162">
        <f>(SUMIFS(Profile!$E$2:$E$17521,Profile!$B$2:$B$17521,$B79,Profile!$C$2:$C$17521,CT$8))*$C$9</f>
        <v>0</v>
      </c>
      <c r="CU79" s="162">
        <f>(SUMIFS(Profile!$E$2:$E$17521,Profile!$B$2:$B$17521,$B79,Profile!$C$2:$C$17521,CU$8))*$C$9</f>
        <v>0</v>
      </c>
      <c r="CV79" s="162">
        <f>(SUMIFS(Profile!$E$2:$E$17521,Profile!$B$2:$B$17521,$B79,Profile!$C$2:$C$17521,CV$8))*$C$9</f>
        <v>0</v>
      </c>
      <c r="CW79" s="162">
        <f>(SUMIFS(Profile!$E$2:$E$17521,Profile!$B$2:$B$17521,$B79,Profile!$C$2:$C$17521,CW$8))*$C$9</f>
        <v>0</v>
      </c>
      <c r="CX79" s="162">
        <f t="shared" si="11"/>
        <v>0</v>
      </c>
      <c r="CY79" s="162">
        <f t="shared" ref="CY79:ET79" si="356">MAX(BB79-E79,0)</f>
        <v>0</v>
      </c>
      <c r="CZ79" s="162">
        <f t="shared" si="356"/>
        <v>0</v>
      </c>
      <c r="DA79" s="162">
        <f t="shared" si="356"/>
        <v>0</v>
      </c>
      <c r="DB79" s="162">
        <f t="shared" si="356"/>
        <v>0</v>
      </c>
      <c r="DC79" s="162">
        <f t="shared" si="356"/>
        <v>0</v>
      </c>
      <c r="DD79" s="162">
        <f t="shared" si="356"/>
        <v>0</v>
      </c>
      <c r="DE79" s="162">
        <f t="shared" si="356"/>
        <v>0</v>
      </c>
      <c r="DF79" s="162">
        <f t="shared" si="356"/>
        <v>0</v>
      </c>
      <c r="DG79" s="162">
        <f t="shared" si="356"/>
        <v>0</v>
      </c>
      <c r="DH79" s="162">
        <f t="shared" si="356"/>
        <v>0</v>
      </c>
      <c r="DI79" s="162">
        <f t="shared" si="356"/>
        <v>0</v>
      </c>
      <c r="DJ79" s="162">
        <f t="shared" si="356"/>
        <v>0</v>
      </c>
      <c r="DK79" s="162">
        <f t="shared" si="356"/>
        <v>0</v>
      </c>
      <c r="DL79" s="162">
        <f t="shared" si="356"/>
        <v>0</v>
      </c>
      <c r="DM79" s="162">
        <f t="shared" si="356"/>
        <v>0</v>
      </c>
      <c r="DN79" s="162">
        <f t="shared" si="356"/>
        <v>0</v>
      </c>
      <c r="DO79" s="162">
        <f t="shared" si="356"/>
        <v>0</v>
      </c>
      <c r="DP79" s="162">
        <f t="shared" si="356"/>
        <v>0</v>
      </c>
      <c r="DQ79" s="162">
        <f t="shared" si="356"/>
        <v>0</v>
      </c>
      <c r="DR79" s="162">
        <f t="shared" si="356"/>
        <v>0</v>
      </c>
      <c r="DS79" s="162">
        <f t="shared" si="356"/>
        <v>0</v>
      </c>
      <c r="DT79" s="162">
        <f t="shared" si="356"/>
        <v>0</v>
      </c>
      <c r="DU79" s="162">
        <f t="shared" si="356"/>
        <v>0</v>
      </c>
      <c r="DV79" s="162">
        <f t="shared" si="356"/>
        <v>0</v>
      </c>
      <c r="DW79" s="162">
        <f t="shared" si="356"/>
        <v>0</v>
      </c>
      <c r="DX79" s="162">
        <f t="shared" si="356"/>
        <v>0</v>
      </c>
      <c r="DY79" s="162">
        <f t="shared" si="356"/>
        <v>0</v>
      </c>
      <c r="DZ79" s="162">
        <f t="shared" si="356"/>
        <v>0</v>
      </c>
      <c r="EA79" s="162">
        <f t="shared" si="356"/>
        <v>0</v>
      </c>
      <c r="EB79" s="162">
        <f t="shared" si="356"/>
        <v>0</v>
      </c>
      <c r="EC79" s="162">
        <f t="shared" si="356"/>
        <v>0</v>
      </c>
      <c r="ED79" s="162">
        <f t="shared" si="356"/>
        <v>0</v>
      </c>
      <c r="EE79" s="162">
        <f t="shared" si="356"/>
        <v>0</v>
      </c>
      <c r="EF79" s="162">
        <f t="shared" si="356"/>
        <v>0</v>
      </c>
      <c r="EG79" s="162">
        <f t="shared" si="356"/>
        <v>0</v>
      </c>
      <c r="EH79" s="162">
        <f t="shared" si="356"/>
        <v>0</v>
      </c>
      <c r="EI79" s="162">
        <f t="shared" si="356"/>
        <v>0</v>
      </c>
      <c r="EJ79" s="162">
        <f t="shared" si="356"/>
        <v>0</v>
      </c>
      <c r="EK79" s="162">
        <f t="shared" si="356"/>
        <v>0</v>
      </c>
      <c r="EL79" s="162">
        <f t="shared" si="356"/>
        <v>0</v>
      </c>
      <c r="EM79" s="162">
        <f t="shared" si="356"/>
        <v>0</v>
      </c>
      <c r="EN79" s="162">
        <f t="shared" si="356"/>
        <v>0</v>
      </c>
      <c r="EO79" s="162">
        <f t="shared" si="356"/>
        <v>0</v>
      </c>
      <c r="EP79" s="162">
        <f t="shared" si="356"/>
        <v>0</v>
      </c>
      <c r="EQ79" s="162">
        <f t="shared" si="356"/>
        <v>0</v>
      </c>
      <c r="ER79" s="162">
        <f t="shared" si="356"/>
        <v>0</v>
      </c>
      <c r="ES79" s="162">
        <f t="shared" si="356"/>
        <v>0</v>
      </c>
      <c r="ET79" s="162">
        <f t="shared" si="356"/>
        <v>0</v>
      </c>
      <c r="EU79" s="162">
        <f t="shared" si="13"/>
        <v>0</v>
      </c>
      <c r="EV79" s="162">
        <f t="shared" ref="EV79:GQ79" si="357">BB79-CY79</f>
        <v>0</v>
      </c>
      <c r="EW79" s="162">
        <f t="shared" si="357"/>
        <v>0</v>
      </c>
      <c r="EX79" s="162">
        <f t="shared" si="357"/>
        <v>0</v>
      </c>
      <c r="EY79" s="162">
        <f t="shared" si="357"/>
        <v>0</v>
      </c>
      <c r="EZ79" s="162">
        <f t="shared" si="357"/>
        <v>0</v>
      </c>
      <c r="FA79" s="162">
        <f t="shared" si="357"/>
        <v>0</v>
      </c>
      <c r="FB79" s="162">
        <f t="shared" si="357"/>
        <v>0</v>
      </c>
      <c r="FC79" s="162">
        <f t="shared" si="357"/>
        <v>0</v>
      </c>
      <c r="FD79" s="162">
        <f t="shared" si="357"/>
        <v>0</v>
      </c>
      <c r="FE79" s="162">
        <f t="shared" si="357"/>
        <v>0</v>
      </c>
      <c r="FF79" s="162">
        <f t="shared" si="357"/>
        <v>0</v>
      </c>
      <c r="FG79" s="162">
        <f t="shared" si="357"/>
        <v>0</v>
      </c>
      <c r="FH79" s="162">
        <f t="shared" si="357"/>
        <v>0</v>
      </c>
      <c r="FI79" s="162">
        <f t="shared" si="357"/>
        <v>0</v>
      </c>
      <c r="FJ79" s="162">
        <f t="shared" si="357"/>
        <v>0</v>
      </c>
      <c r="FK79" s="162">
        <f t="shared" si="357"/>
        <v>0</v>
      </c>
      <c r="FL79" s="162">
        <f t="shared" si="357"/>
        <v>0</v>
      </c>
      <c r="FM79" s="162">
        <f t="shared" si="357"/>
        <v>0</v>
      </c>
      <c r="FN79" s="162">
        <f t="shared" si="357"/>
        <v>0</v>
      </c>
      <c r="FO79" s="162">
        <f t="shared" si="357"/>
        <v>0</v>
      </c>
      <c r="FP79" s="162">
        <f t="shared" si="357"/>
        <v>0</v>
      </c>
      <c r="FQ79" s="162">
        <f t="shared" si="357"/>
        <v>0</v>
      </c>
      <c r="FR79" s="162">
        <f t="shared" si="357"/>
        <v>0</v>
      </c>
      <c r="FS79" s="162">
        <f t="shared" si="357"/>
        <v>0</v>
      </c>
      <c r="FT79" s="162">
        <f t="shared" si="357"/>
        <v>0</v>
      </c>
      <c r="FU79" s="162">
        <f t="shared" si="357"/>
        <v>0</v>
      </c>
      <c r="FV79" s="162">
        <f t="shared" si="357"/>
        <v>0</v>
      </c>
      <c r="FW79" s="162">
        <f t="shared" si="357"/>
        <v>0</v>
      </c>
      <c r="FX79" s="162">
        <f t="shared" si="357"/>
        <v>0</v>
      </c>
      <c r="FY79" s="162">
        <f t="shared" si="357"/>
        <v>0</v>
      </c>
      <c r="FZ79" s="162">
        <f t="shared" si="357"/>
        <v>0</v>
      </c>
      <c r="GA79" s="162">
        <f t="shared" si="357"/>
        <v>0</v>
      </c>
      <c r="GB79" s="162">
        <f t="shared" si="357"/>
        <v>0</v>
      </c>
      <c r="GC79" s="162">
        <f t="shared" si="357"/>
        <v>0</v>
      </c>
      <c r="GD79" s="162">
        <f t="shared" si="357"/>
        <v>0</v>
      </c>
      <c r="GE79" s="162">
        <f t="shared" si="357"/>
        <v>0</v>
      </c>
      <c r="GF79" s="162">
        <f t="shared" si="357"/>
        <v>0</v>
      </c>
      <c r="GG79" s="162">
        <f t="shared" si="357"/>
        <v>0</v>
      </c>
      <c r="GH79" s="162">
        <f t="shared" si="357"/>
        <v>0</v>
      </c>
      <c r="GI79" s="162">
        <f t="shared" si="357"/>
        <v>0</v>
      </c>
      <c r="GJ79" s="162">
        <f t="shared" si="357"/>
        <v>0</v>
      </c>
      <c r="GK79" s="162">
        <f t="shared" si="357"/>
        <v>0</v>
      </c>
      <c r="GL79" s="162">
        <f t="shared" si="357"/>
        <v>0</v>
      </c>
      <c r="GM79" s="162">
        <f t="shared" si="357"/>
        <v>0</v>
      </c>
      <c r="GN79" s="162">
        <f t="shared" si="357"/>
        <v>0</v>
      </c>
      <c r="GO79" s="162">
        <f t="shared" si="357"/>
        <v>0</v>
      </c>
      <c r="GP79" s="162">
        <f t="shared" si="357"/>
        <v>0</v>
      </c>
      <c r="GQ79" s="162">
        <f t="shared" si="357"/>
        <v>0</v>
      </c>
      <c r="GR79" s="162">
        <f t="shared" si="15"/>
        <v>0</v>
      </c>
      <c r="GS79" s="162">
        <f t="shared" ref="GS79:IN79" si="358">E79-EV79</f>
        <v>0</v>
      </c>
      <c r="GT79" s="162">
        <f t="shared" si="358"/>
        <v>0</v>
      </c>
      <c r="GU79" s="162">
        <f t="shared" si="358"/>
        <v>0</v>
      </c>
      <c r="GV79" s="162">
        <f t="shared" si="358"/>
        <v>0</v>
      </c>
      <c r="GW79" s="162">
        <f t="shared" si="358"/>
        <v>0</v>
      </c>
      <c r="GX79" s="162">
        <f t="shared" si="358"/>
        <v>0</v>
      </c>
      <c r="GY79" s="162">
        <f t="shared" si="358"/>
        <v>0</v>
      </c>
      <c r="GZ79" s="162">
        <f t="shared" si="358"/>
        <v>0</v>
      </c>
      <c r="HA79" s="162">
        <f t="shared" si="358"/>
        <v>0</v>
      </c>
      <c r="HB79" s="162">
        <f t="shared" si="358"/>
        <v>0</v>
      </c>
      <c r="HC79" s="162">
        <f t="shared" si="358"/>
        <v>0</v>
      </c>
      <c r="HD79" s="162">
        <f t="shared" si="358"/>
        <v>0</v>
      </c>
      <c r="HE79" s="162">
        <f t="shared" si="358"/>
        <v>0</v>
      </c>
      <c r="HF79" s="162">
        <f t="shared" si="358"/>
        <v>0</v>
      </c>
      <c r="HG79" s="162">
        <f t="shared" si="358"/>
        <v>0</v>
      </c>
      <c r="HH79" s="162">
        <f t="shared" si="358"/>
        <v>0</v>
      </c>
      <c r="HI79" s="162">
        <f t="shared" si="358"/>
        <v>0</v>
      </c>
      <c r="HJ79" s="162">
        <f t="shared" si="358"/>
        <v>0</v>
      </c>
      <c r="HK79" s="162">
        <f t="shared" si="358"/>
        <v>0</v>
      </c>
      <c r="HL79" s="162">
        <f t="shared" si="358"/>
        <v>0</v>
      </c>
      <c r="HM79" s="162">
        <f t="shared" si="358"/>
        <v>0</v>
      </c>
      <c r="HN79" s="162">
        <f t="shared" si="358"/>
        <v>0</v>
      </c>
      <c r="HO79" s="162">
        <f t="shared" si="358"/>
        <v>0</v>
      </c>
      <c r="HP79" s="162">
        <f t="shared" si="358"/>
        <v>0</v>
      </c>
      <c r="HQ79" s="162">
        <f t="shared" si="358"/>
        <v>0</v>
      </c>
      <c r="HR79" s="162">
        <f t="shared" si="358"/>
        <v>0</v>
      </c>
      <c r="HS79" s="162">
        <f t="shared" si="358"/>
        <v>0</v>
      </c>
      <c r="HT79" s="162">
        <f t="shared" si="358"/>
        <v>0</v>
      </c>
      <c r="HU79" s="162">
        <f t="shared" si="358"/>
        <v>0</v>
      </c>
      <c r="HV79" s="162">
        <f t="shared" si="358"/>
        <v>0</v>
      </c>
      <c r="HW79" s="162">
        <f t="shared" si="358"/>
        <v>0</v>
      </c>
      <c r="HX79" s="162">
        <f t="shared" si="358"/>
        <v>0</v>
      </c>
      <c r="HY79" s="162">
        <f t="shared" si="358"/>
        <v>0</v>
      </c>
      <c r="HZ79" s="162">
        <f t="shared" si="358"/>
        <v>0</v>
      </c>
      <c r="IA79" s="162">
        <f t="shared" si="358"/>
        <v>0</v>
      </c>
      <c r="IB79" s="162">
        <f t="shared" si="358"/>
        <v>0</v>
      </c>
      <c r="IC79" s="162">
        <f t="shared" si="358"/>
        <v>0</v>
      </c>
      <c r="ID79" s="162">
        <f t="shared" si="358"/>
        <v>0</v>
      </c>
      <c r="IE79" s="162">
        <f t="shared" si="358"/>
        <v>0</v>
      </c>
      <c r="IF79" s="162">
        <f t="shared" si="358"/>
        <v>0</v>
      </c>
      <c r="IG79" s="162">
        <f t="shared" si="358"/>
        <v>0</v>
      </c>
      <c r="IH79" s="162">
        <f t="shared" si="358"/>
        <v>0</v>
      </c>
      <c r="II79" s="162">
        <f t="shared" si="358"/>
        <v>0</v>
      </c>
      <c r="IJ79" s="162">
        <f t="shared" si="358"/>
        <v>0</v>
      </c>
      <c r="IK79" s="162">
        <f t="shared" si="358"/>
        <v>0</v>
      </c>
      <c r="IL79" s="162">
        <f t="shared" si="358"/>
        <v>0</v>
      </c>
      <c r="IM79" s="162">
        <f t="shared" si="358"/>
        <v>0</v>
      </c>
      <c r="IN79" s="162">
        <f t="shared" si="358"/>
        <v>0</v>
      </c>
      <c r="IO79" s="162">
        <f t="shared" si="17"/>
        <v>0</v>
      </c>
      <c r="IP79" s="162">
        <f t="shared" si="23"/>
        <v>0</v>
      </c>
      <c r="IQ79" s="162">
        <f t="shared" ref="IQ79:KK79" si="359">MAX((MIN(CZ79+IP79,$IO$7))-GT79,0)</f>
        <v>0</v>
      </c>
      <c r="IR79" s="162">
        <f t="shared" si="359"/>
        <v>0</v>
      </c>
      <c r="IS79" s="162">
        <f t="shared" si="359"/>
        <v>0</v>
      </c>
      <c r="IT79" s="162">
        <f t="shared" si="359"/>
        <v>0</v>
      </c>
      <c r="IU79" s="162">
        <f t="shared" si="359"/>
        <v>0</v>
      </c>
      <c r="IV79" s="162">
        <f t="shared" si="359"/>
        <v>0</v>
      </c>
      <c r="IW79" s="162">
        <f t="shared" si="359"/>
        <v>0</v>
      </c>
      <c r="IX79" s="162">
        <f t="shared" si="359"/>
        <v>0</v>
      </c>
      <c r="IY79" s="162">
        <f t="shared" si="359"/>
        <v>0</v>
      </c>
      <c r="IZ79" s="162">
        <f t="shared" si="359"/>
        <v>0</v>
      </c>
      <c r="JA79" s="162">
        <f t="shared" si="359"/>
        <v>0</v>
      </c>
      <c r="JB79" s="162">
        <f t="shared" si="359"/>
        <v>0</v>
      </c>
      <c r="JC79" s="162">
        <f t="shared" si="359"/>
        <v>0</v>
      </c>
      <c r="JD79" s="162">
        <f t="shared" si="359"/>
        <v>0</v>
      </c>
      <c r="JE79" s="162">
        <f t="shared" si="359"/>
        <v>0</v>
      </c>
      <c r="JF79" s="162">
        <f t="shared" si="359"/>
        <v>0</v>
      </c>
      <c r="JG79" s="162">
        <f t="shared" si="359"/>
        <v>0</v>
      </c>
      <c r="JH79" s="162">
        <f t="shared" si="359"/>
        <v>0</v>
      </c>
      <c r="JI79" s="162">
        <f t="shared" si="359"/>
        <v>0</v>
      </c>
      <c r="JJ79" s="162">
        <f t="shared" si="359"/>
        <v>0</v>
      </c>
      <c r="JK79" s="162">
        <f t="shared" si="359"/>
        <v>0</v>
      </c>
      <c r="JL79" s="162">
        <f t="shared" si="359"/>
        <v>0</v>
      </c>
      <c r="JM79" s="162">
        <f t="shared" si="359"/>
        <v>0</v>
      </c>
      <c r="JN79" s="162">
        <f t="shared" si="359"/>
        <v>0</v>
      </c>
      <c r="JO79" s="162">
        <f t="shared" si="359"/>
        <v>0</v>
      </c>
      <c r="JP79" s="162">
        <f t="shared" si="359"/>
        <v>0</v>
      </c>
      <c r="JQ79" s="162">
        <f t="shared" si="359"/>
        <v>0</v>
      </c>
      <c r="JR79" s="162">
        <f t="shared" si="359"/>
        <v>0</v>
      </c>
      <c r="JS79" s="162">
        <f t="shared" si="359"/>
        <v>0</v>
      </c>
      <c r="JT79" s="162">
        <f t="shared" si="359"/>
        <v>0</v>
      </c>
      <c r="JU79" s="162">
        <f t="shared" si="359"/>
        <v>0</v>
      </c>
      <c r="JV79" s="162">
        <f t="shared" si="359"/>
        <v>0</v>
      </c>
      <c r="JW79" s="162">
        <f t="shared" si="359"/>
        <v>0</v>
      </c>
      <c r="JX79" s="162">
        <f t="shared" si="359"/>
        <v>0</v>
      </c>
      <c r="JY79" s="162">
        <f t="shared" si="359"/>
        <v>0</v>
      </c>
      <c r="JZ79" s="162">
        <f t="shared" si="359"/>
        <v>0</v>
      </c>
      <c r="KA79" s="162">
        <f t="shared" si="359"/>
        <v>0</v>
      </c>
      <c r="KB79" s="162">
        <f t="shared" si="359"/>
        <v>0</v>
      </c>
      <c r="KC79" s="162">
        <f t="shared" si="359"/>
        <v>0</v>
      </c>
      <c r="KD79" s="162">
        <f t="shared" si="359"/>
        <v>0</v>
      </c>
      <c r="KE79" s="162">
        <f t="shared" si="359"/>
        <v>0</v>
      </c>
      <c r="KF79" s="162">
        <f t="shared" si="359"/>
        <v>0</v>
      </c>
      <c r="KG79" s="162">
        <f t="shared" si="359"/>
        <v>0</v>
      </c>
      <c r="KH79" s="162">
        <f t="shared" si="359"/>
        <v>0</v>
      </c>
      <c r="KI79" s="162">
        <f t="shared" si="359"/>
        <v>0</v>
      </c>
      <c r="KJ79" s="162">
        <f t="shared" si="359"/>
        <v>0</v>
      </c>
      <c r="KK79" s="162">
        <f t="shared" si="359"/>
        <v>0</v>
      </c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</row>
    <row r="80" ht="14.25" customHeight="1" spans="1:326" x14ac:dyDescent="0.25">
      <c r="A80" s="1">
        <v>3</v>
      </c>
      <c r="B80" s="1">
        <f t="shared" ref="B80:C80" si="360">B79+1</f>
        <v>70</v>
      </c>
      <c r="C80" s="232">
        <f t="shared" si="360"/>
        <v>43535</v>
      </c>
      <c r="D80" s="162">
        <f t="shared" si="9"/>
        <v>0</v>
      </c>
      <c r="E80" s="162">
        <f>(SUMIFS(Profile!$F$2:$F$17521,Profile!$B$2:$B$17521,$B80,Profile!$C$2:$C$17521,E$8))*$C$6</f>
        <v>0</v>
      </c>
      <c r="F80" s="162">
        <f>(SUMIFS(Profile!$F$2:$F$17521,Profile!$B$2:$B$17521,$B80,Profile!$C$2:$C$17521,F$8))*$C$6</f>
        <v>0</v>
      </c>
      <c r="G80" s="162">
        <f>(SUMIFS(Profile!$F$2:$F$17521,Profile!$B$2:$B$17521,$B80,Profile!$C$2:$C$17521,G$8))*$C$6</f>
        <v>0</v>
      </c>
      <c r="H80" s="162">
        <f>(SUMIFS(Profile!$F$2:$F$17521,Profile!$B$2:$B$17521,$B80,Profile!$C$2:$C$17521,H$8))*$C$6</f>
        <v>0</v>
      </c>
      <c r="I80" s="162">
        <f>(SUMIFS(Profile!$F$2:$F$17521,Profile!$B$2:$B$17521,$B80,Profile!$C$2:$C$17521,I$8))*$C$6</f>
        <v>0</v>
      </c>
      <c r="J80" s="162">
        <f>(SUMIFS(Profile!$F$2:$F$17521,Profile!$B$2:$B$17521,$B80,Profile!$C$2:$C$17521,J$8))*$C$6</f>
        <v>0</v>
      </c>
      <c r="K80" s="162">
        <f>(SUMIFS(Profile!$F$2:$F$17521,Profile!$B$2:$B$17521,$B80,Profile!$C$2:$C$17521,K$8))*$C$6</f>
        <v>0</v>
      </c>
      <c r="L80" s="162">
        <f>(SUMIFS(Profile!$F$2:$F$17521,Profile!$B$2:$B$17521,$B80,Profile!$C$2:$C$17521,L$8))*$C$6</f>
        <v>0</v>
      </c>
      <c r="M80" s="162">
        <f>(SUMIFS(Profile!$F$2:$F$17521,Profile!$B$2:$B$17521,$B80,Profile!$C$2:$C$17521,M$8))*$C$6</f>
        <v>0</v>
      </c>
      <c r="N80" s="162">
        <f>(SUMIFS(Profile!$F$2:$F$17521,Profile!$B$2:$B$17521,$B80,Profile!$C$2:$C$17521,N$8))*$C$6</f>
        <v>0</v>
      </c>
      <c r="O80" s="162">
        <f>(SUMIFS(Profile!$F$2:$F$17521,Profile!$B$2:$B$17521,$B80,Profile!$C$2:$C$17521,O$8))*$C$6</f>
        <v>0</v>
      </c>
      <c r="P80" s="162">
        <f>(SUMIFS(Profile!$F$2:$F$17521,Profile!$B$2:$B$17521,$B80,Profile!$C$2:$C$17521,P$8))*$C$6</f>
        <v>0</v>
      </c>
      <c r="Q80" s="162">
        <f>(SUMIFS(Profile!$F$2:$F$17521,Profile!$B$2:$B$17521,$B80,Profile!$C$2:$C$17521,Q$8))*$C$6</f>
        <v>0</v>
      </c>
      <c r="R80" s="162">
        <f>(SUMIFS(Profile!$F$2:$F$17521,Profile!$B$2:$B$17521,$B80,Profile!$C$2:$C$17521,R$8))*$C$6</f>
        <v>0</v>
      </c>
      <c r="S80" s="162">
        <f>(SUMIFS(Profile!$F$2:$F$17521,Profile!$B$2:$B$17521,$B80,Profile!$C$2:$C$17521,S$8))*$C$6</f>
        <v>0</v>
      </c>
      <c r="T80" s="162">
        <f>(SUMIFS(Profile!$F$2:$F$17521,Profile!$B$2:$B$17521,$B80,Profile!$C$2:$C$17521,T$8))*$C$6</f>
        <v>0</v>
      </c>
      <c r="U80" s="162">
        <f>(SUMIFS(Profile!$F$2:$F$17521,Profile!$B$2:$B$17521,$B80,Profile!$C$2:$C$17521,U$8))*$C$6</f>
        <v>0</v>
      </c>
      <c r="V80" s="162">
        <f>(SUMIFS(Profile!$F$2:$F$17521,Profile!$B$2:$B$17521,$B80,Profile!$C$2:$C$17521,V$8))*$C$6</f>
        <v>0</v>
      </c>
      <c r="W80" s="162">
        <f>(SUMIFS(Profile!$F$2:$F$17521,Profile!$B$2:$B$17521,$B80,Profile!$C$2:$C$17521,W$8))*$C$6</f>
        <v>0</v>
      </c>
      <c r="X80" s="162">
        <f>(SUMIFS(Profile!$F$2:$F$17521,Profile!$B$2:$B$17521,$B80,Profile!$C$2:$C$17521,X$8))*$C$6</f>
        <v>0</v>
      </c>
      <c r="Y80" s="162">
        <f>(SUMIFS(Profile!$F$2:$F$17521,Profile!$B$2:$B$17521,$B80,Profile!$C$2:$C$17521,Y$8))*$C$6</f>
        <v>0</v>
      </c>
      <c r="Z80" s="162">
        <f>(SUMIFS(Profile!$F$2:$F$17521,Profile!$B$2:$B$17521,$B80,Profile!$C$2:$C$17521,Z$8))*$C$6</f>
        <v>0</v>
      </c>
      <c r="AA80" s="162">
        <f>(SUMIFS(Profile!$F$2:$F$17521,Profile!$B$2:$B$17521,$B80,Profile!$C$2:$C$17521,AA$8))*$C$6</f>
        <v>0</v>
      </c>
      <c r="AB80" s="162">
        <f>(SUMIFS(Profile!$F$2:$F$17521,Profile!$B$2:$B$17521,$B80,Profile!$C$2:$C$17521,AB$8))*$C$6</f>
        <v>0</v>
      </c>
      <c r="AC80" s="162">
        <f>(SUMIFS(Profile!$F$2:$F$17521,Profile!$B$2:$B$17521,$B80,Profile!$C$2:$C$17521,AC$8))*$C$6</f>
        <v>0</v>
      </c>
      <c r="AD80" s="162">
        <f>(SUMIFS(Profile!$F$2:$F$17521,Profile!$B$2:$B$17521,$B80,Profile!$C$2:$C$17521,AD$8))*$C$6</f>
        <v>0</v>
      </c>
      <c r="AE80" s="162">
        <f>(SUMIFS(Profile!$F$2:$F$17521,Profile!$B$2:$B$17521,$B80,Profile!$C$2:$C$17521,AE$8))*$C$6</f>
        <v>0</v>
      </c>
      <c r="AF80" s="162">
        <f>(SUMIFS(Profile!$F$2:$F$17521,Profile!$B$2:$B$17521,$B80,Profile!$C$2:$C$17521,AF$8))*$C$6</f>
        <v>0</v>
      </c>
      <c r="AG80" s="162">
        <f>(SUMIFS(Profile!$F$2:$F$17521,Profile!$B$2:$B$17521,$B80,Profile!$C$2:$C$17521,AG$8))*$C$6</f>
        <v>0</v>
      </c>
      <c r="AH80" s="162">
        <f>(SUMIFS(Profile!$F$2:$F$17521,Profile!$B$2:$B$17521,$B80,Profile!$C$2:$C$17521,AH$8))*$C$6</f>
        <v>0</v>
      </c>
      <c r="AI80" s="162">
        <f>(SUMIFS(Profile!$F$2:$F$17521,Profile!$B$2:$B$17521,$B80,Profile!$C$2:$C$17521,AI$8))*$C$6</f>
        <v>0</v>
      </c>
      <c r="AJ80" s="162">
        <f>(SUMIFS(Profile!$F$2:$F$17521,Profile!$B$2:$B$17521,$B80,Profile!$C$2:$C$17521,AJ$8))*$C$6</f>
        <v>0</v>
      </c>
      <c r="AK80" s="162">
        <f>(SUMIFS(Profile!$F$2:$F$17521,Profile!$B$2:$B$17521,$B80,Profile!$C$2:$C$17521,AK$8))*$C$6</f>
        <v>0</v>
      </c>
      <c r="AL80" s="162">
        <f>(SUMIFS(Profile!$F$2:$F$17521,Profile!$B$2:$B$17521,$B80,Profile!$C$2:$C$17521,AL$8))*$C$6</f>
        <v>0</v>
      </c>
      <c r="AM80" s="162">
        <f>(SUMIFS(Profile!$F$2:$F$17521,Profile!$B$2:$B$17521,$B80,Profile!$C$2:$C$17521,AM$8))*$C$6</f>
        <v>0</v>
      </c>
      <c r="AN80" s="162">
        <f>(SUMIFS(Profile!$F$2:$F$17521,Profile!$B$2:$B$17521,$B80,Profile!$C$2:$C$17521,AN$8))*$C$6</f>
        <v>0</v>
      </c>
      <c r="AO80" s="162">
        <f>(SUMIFS(Profile!$F$2:$F$17521,Profile!$B$2:$B$17521,$B80,Profile!$C$2:$C$17521,AO$8))*$C$6</f>
        <v>0</v>
      </c>
      <c r="AP80" s="162">
        <f>(SUMIFS(Profile!$F$2:$F$17521,Profile!$B$2:$B$17521,$B80,Profile!$C$2:$C$17521,AP$8))*$C$6</f>
        <v>0</v>
      </c>
      <c r="AQ80" s="162">
        <f>(SUMIFS(Profile!$F$2:$F$17521,Profile!$B$2:$B$17521,$B80,Profile!$C$2:$C$17521,AQ$8))*$C$6</f>
        <v>0</v>
      </c>
      <c r="AR80" s="162">
        <f>(SUMIFS(Profile!$F$2:$F$17521,Profile!$B$2:$B$17521,$B80,Profile!$C$2:$C$17521,AR$8))*$C$6</f>
        <v>0</v>
      </c>
      <c r="AS80" s="162">
        <f>(SUMIFS(Profile!$F$2:$F$17521,Profile!$B$2:$B$17521,$B80,Profile!$C$2:$C$17521,AS$8))*$C$6</f>
        <v>0</v>
      </c>
      <c r="AT80" s="162">
        <f>(SUMIFS(Profile!$F$2:$F$17521,Profile!$B$2:$B$17521,$B80,Profile!$C$2:$C$17521,AT$8))*$C$6</f>
        <v>0</v>
      </c>
      <c r="AU80" s="162">
        <f>(SUMIFS(Profile!$F$2:$F$17521,Profile!$B$2:$B$17521,$B80,Profile!$C$2:$C$17521,AU$8))*$C$6</f>
        <v>0</v>
      </c>
      <c r="AV80" s="162">
        <f>(SUMIFS(Profile!$F$2:$F$17521,Profile!$B$2:$B$17521,$B80,Profile!$C$2:$C$17521,AV$8))*$C$6</f>
        <v>0</v>
      </c>
      <c r="AW80" s="162">
        <f>(SUMIFS(Profile!$F$2:$F$17521,Profile!$B$2:$B$17521,$B80,Profile!$C$2:$C$17521,AW$8))*$C$6</f>
        <v>0</v>
      </c>
      <c r="AX80" s="162">
        <f>(SUMIFS(Profile!$F$2:$F$17521,Profile!$B$2:$B$17521,$B80,Profile!$C$2:$C$17521,AX$8))*$C$6</f>
        <v>0</v>
      </c>
      <c r="AY80" s="162">
        <f>(SUMIFS(Profile!$F$2:$F$17521,Profile!$B$2:$B$17521,$B80,Profile!$C$2:$C$17521,AY$8))*$C$6</f>
        <v>0</v>
      </c>
      <c r="AZ80" s="162">
        <f>(SUMIFS(Profile!$F$2:$F$17521,Profile!$B$2:$B$17521,$B80,Profile!$C$2:$C$17521,AZ$8))*$C$6</f>
        <v>0</v>
      </c>
      <c r="BA80" s="162">
        <f t="shared" si="10"/>
        <v>0</v>
      </c>
      <c r="BB80" s="162">
        <f>(SUMIFS(Profile!$E$2:$E$17521,Profile!$B$2:$B$17521,$B80,Profile!$C$2:$C$17521,BB$8))*$C$9</f>
        <v>0</v>
      </c>
      <c r="BC80" s="162">
        <f>(SUMIFS(Profile!$E$2:$E$17521,Profile!$B$2:$B$17521,$B80,Profile!$C$2:$C$17521,BC$8))*$C$9</f>
        <v>0</v>
      </c>
      <c r="BD80" s="162">
        <f>(SUMIFS(Profile!$E$2:$E$17521,Profile!$B$2:$B$17521,$B80,Profile!$C$2:$C$17521,BD$8))*$C$9</f>
        <v>0</v>
      </c>
      <c r="BE80" s="162">
        <f>(SUMIFS(Profile!$E$2:$E$17521,Profile!$B$2:$B$17521,$B80,Profile!$C$2:$C$17521,BE$8))*$C$9</f>
        <v>0</v>
      </c>
      <c r="BF80" s="162">
        <f>(SUMIFS(Profile!$E$2:$E$17521,Profile!$B$2:$B$17521,$B80,Profile!$C$2:$C$17521,BF$8))*$C$9</f>
        <v>0</v>
      </c>
      <c r="BG80" s="162">
        <f>(SUMIFS(Profile!$E$2:$E$17521,Profile!$B$2:$B$17521,$B80,Profile!$C$2:$C$17521,BG$8))*$C$9</f>
        <v>0</v>
      </c>
      <c r="BH80" s="162">
        <f>(SUMIFS(Profile!$E$2:$E$17521,Profile!$B$2:$B$17521,$B80,Profile!$C$2:$C$17521,BH$8))*$C$9</f>
        <v>0</v>
      </c>
      <c r="BI80" s="162">
        <f>(SUMIFS(Profile!$E$2:$E$17521,Profile!$B$2:$B$17521,$B80,Profile!$C$2:$C$17521,BI$8))*$C$9</f>
        <v>0</v>
      </c>
      <c r="BJ80" s="162">
        <f>(SUMIFS(Profile!$E$2:$E$17521,Profile!$B$2:$B$17521,$B80,Profile!$C$2:$C$17521,BJ$8))*$C$9</f>
        <v>0</v>
      </c>
      <c r="BK80" s="162">
        <f>(SUMIFS(Profile!$E$2:$E$17521,Profile!$B$2:$B$17521,$B80,Profile!$C$2:$C$17521,BK$8))*$C$9</f>
        <v>0</v>
      </c>
      <c r="BL80" s="162">
        <f>(SUMIFS(Profile!$E$2:$E$17521,Profile!$B$2:$B$17521,$B80,Profile!$C$2:$C$17521,BL$8))*$C$9</f>
        <v>0</v>
      </c>
      <c r="BM80" s="162">
        <f>(SUMIFS(Profile!$E$2:$E$17521,Profile!$B$2:$B$17521,$B80,Profile!$C$2:$C$17521,BM$8))*$C$9</f>
        <v>0</v>
      </c>
      <c r="BN80" s="162">
        <f>(SUMIFS(Profile!$E$2:$E$17521,Profile!$B$2:$B$17521,$B80,Profile!$C$2:$C$17521,BN$8))*$C$9</f>
        <v>0</v>
      </c>
      <c r="BO80" s="162">
        <f>(SUMIFS(Profile!$E$2:$E$17521,Profile!$B$2:$B$17521,$B80,Profile!$C$2:$C$17521,BO$8))*$C$9</f>
        <v>0</v>
      </c>
      <c r="BP80" s="162">
        <f>(SUMIFS(Profile!$E$2:$E$17521,Profile!$B$2:$B$17521,$B80,Profile!$C$2:$C$17521,BP$8))*$C$9</f>
        <v>0</v>
      </c>
      <c r="BQ80" s="162">
        <f>(SUMIFS(Profile!$E$2:$E$17521,Profile!$B$2:$B$17521,$B80,Profile!$C$2:$C$17521,BQ$8))*$C$9</f>
        <v>0</v>
      </c>
      <c r="BR80" s="162">
        <f>(SUMIFS(Profile!$E$2:$E$17521,Profile!$B$2:$B$17521,$B80,Profile!$C$2:$C$17521,BR$8))*$C$9</f>
        <v>0</v>
      </c>
      <c r="BS80" s="162">
        <f>(SUMIFS(Profile!$E$2:$E$17521,Profile!$B$2:$B$17521,$B80,Profile!$C$2:$C$17521,BS$8))*$C$9</f>
        <v>0</v>
      </c>
      <c r="BT80" s="162">
        <f>(SUMIFS(Profile!$E$2:$E$17521,Profile!$B$2:$B$17521,$B80,Profile!$C$2:$C$17521,BT$8))*$C$9</f>
        <v>0</v>
      </c>
      <c r="BU80" s="162">
        <f>(SUMIFS(Profile!$E$2:$E$17521,Profile!$B$2:$B$17521,$B80,Profile!$C$2:$C$17521,BU$8))*$C$9</f>
        <v>0</v>
      </c>
      <c r="BV80" s="162">
        <f>(SUMIFS(Profile!$E$2:$E$17521,Profile!$B$2:$B$17521,$B80,Profile!$C$2:$C$17521,BV$8))*$C$9</f>
        <v>0</v>
      </c>
      <c r="BW80" s="162">
        <f>(SUMIFS(Profile!$E$2:$E$17521,Profile!$B$2:$B$17521,$B80,Profile!$C$2:$C$17521,BW$8))*$C$9</f>
        <v>0</v>
      </c>
      <c r="BX80" s="162">
        <f>(SUMIFS(Profile!$E$2:$E$17521,Profile!$B$2:$B$17521,$B80,Profile!$C$2:$C$17521,BX$8))*$C$9</f>
        <v>0</v>
      </c>
      <c r="BY80" s="162">
        <f>(SUMIFS(Profile!$E$2:$E$17521,Profile!$B$2:$B$17521,$B80,Profile!$C$2:$C$17521,BY$8))*$C$9</f>
        <v>0</v>
      </c>
      <c r="BZ80" s="162">
        <f>(SUMIFS(Profile!$E$2:$E$17521,Profile!$B$2:$B$17521,$B80,Profile!$C$2:$C$17521,BZ$8))*$C$9</f>
        <v>0</v>
      </c>
      <c r="CA80" s="162">
        <f>(SUMIFS(Profile!$E$2:$E$17521,Profile!$B$2:$B$17521,$B80,Profile!$C$2:$C$17521,CA$8))*$C$9</f>
        <v>0</v>
      </c>
      <c r="CB80" s="162">
        <f>(SUMIFS(Profile!$E$2:$E$17521,Profile!$B$2:$B$17521,$B80,Profile!$C$2:$C$17521,CB$8))*$C$9</f>
        <v>0</v>
      </c>
      <c r="CC80" s="162">
        <f>(SUMIFS(Profile!$E$2:$E$17521,Profile!$B$2:$B$17521,$B80,Profile!$C$2:$C$17521,CC$8))*$C$9</f>
        <v>0</v>
      </c>
      <c r="CD80" s="162">
        <f>(SUMIFS(Profile!$E$2:$E$17521,Profile!$B$2:$B$17521,$B80,Profile!$C$2:$C$17521,CD$8))*$C$9</f>
        <v>0</v>
      </c>
      <c r="CE80" s="162">
        <f>(SUMIFS(Profile!$E$2:$E$17521,Profile!$B$2:$B$17521,$B80,Profile!$C$2:$C$17521,CE$8))*$C$9</f>
        <v>0</v>
      </c>
      <c r="CF80" s="162">
        <f>(SUMIFS(Profile!$E$2:$E$17521,Profile!$B$2:$B$17521,$B80,Profile!$C$2:$C$17521,CF$8))*$C$9</f>
        <v>0</v>
      </c>
      <c r="CG80" s="162">
        <f>(SUMIFS(Profile!$E$2:$E$17521,Profile!$B$2:$B$17521,$B80,Profile!$C$2:$C$17521,CG$8))*$C$9</f>
        <v>0</v>
      </c>
      <c r="CH80" s="162">
        <f>(SUMIFS(Profile!$E$2:$E$17521,Profile!$B$2:$B$17521,$B80,Profile!$C$2:$C$17521,CH$8))*$C$9</f>
        <v>0</v>
      </c>
      <c r="CI80" s="162">
        <f>(SUMIFS(Profile!$E$2:$E$17521,Profile!$B$2:$B$17521,$B80,Profile!$C$2:$C$17521,CI$8))*$C$9</f>
        <v>0</v>
      </c>
      <c r="CJ80" s="162">
        <f>(SUMIFS(Profile!$E$2:$E$17521,Profile!$B$2:$B$17521,$B80,Profile!$C$2:$C$17521,CJ$8))*$C$9</f>
        <v>0</v>
      </c>
      <c r="CK80" s="162">
        <f>(SUMIFS(Profile!$E$2:$E$17521,Profile!$B$2:$B$17521,$B80,Profile!$C$2:$C$17521,CK$8))*$C$9</f>
        <v>0</v>
      </c>
      <c r="CL80" s="162">
        <f>(SUMIFS(Profile!$E$2:$E$17521,Profile!$B$2:$B$17521,$B80,Profile!$C$2:$C$17521,CL$8))*$C$9</f>
        <v>0</v>
      </c>
      <c r="CM80" s="162">
        <f>(SUMIFS(Profile!$E$2:$E$17521,Profile!$B$2:$B$17521,$B80,Profile!$C$2:$C$17521,CM$8))*$C$9</f>
        <v>0</v>
      </c>
      <c r="CN80" s="162">
        <f>(SUMIFS(Profile!$E$2:$E$17521,Profile!$B$2:$B$17521,$B80,Profile!$C$2:$C$17521,CN$8))*$C$9</f>
        <v>0</v>
      </c>
      <c r="CO80" s="162">
        <f>(SUMIFS(Profile!$E$2:$E$17521,Profile!$B$2:$B$17521,$B80,Profile!$C$2:$C$17521,CO$8))*$C$9</f>
        <v>0</v>
      </c>
      <c r="CP80" s="162">
        <f>(SUMIFS(Profile!$E$2:$E$17521,Profile!$B$2:$B$17521,$B80,Profile!$C$2:$C$17521,CP$8))*$C$9</f>
        <v>0</v>
      </c>
      <c r="CQ80" s="162">
        <f>(SUMIFS(Profile!$E$2:$E$17521,Profile!$B$2:$B$17521,$B80,Profile!$C$2:$C$17521,CQ$8))*$C$9</f>
        <v>0</v>
      </c>
      <c r="CR80" s="162">
        <f>(SUMIFS(Profile!$E$2:$E$17521,Profile!$B$2:$B$17521,$B80,Profile!$C$2:$C$17521,CR$8))*$C$9</f>
        <v>0</v>
      </c>
      <c r="CS80" s="162">
        <f>(SUMIFS(Profile!$E$2:$E$17521,Profile!$B$2:$B$17521,$B80,Profile!$C$2:$C$17521,CS$8))*$C$9</f>
        <v>0</v>
      </c>
      <c r="CT80" s="162">
        <f>(SUMIFS(Profile!$E$2:$E$17521,Profile!$B$2:$B$17521,$B80,Profile!$C$2:$C$17521,CT$8))*$C$9</f>
        <v>0</v>
      </c>
      <c r="CU80" s="162">
        <f>(SUMIFS(Profile!$E$2:$E$17521,Profile!$B$2:$B$17521,$B80,Profile!$C$2:$C$17521,CU$8))*$C$9</f>
        <v>0</v>
      </c>
      <c r="CV80" s="162">
        <f>(SUMIFS(Profile!$E$2:$E$17521,Profile!$B$2:$B$17521,$B80,Profile!$C$2:$C$17521,CV$8))*$C$9</f>
        <v>0</v>
      </c>
      <c r="CW80" s="162">
        <f>(SUMIFS(Profile!$E$2:$E$17521,Profile!$B$2:$B$17521,$B80,Profile!$C$2:$C$17521,CW$8))*$C$9</f>
        <v>0</v>
      </c>
      <c r="CX80" s="162">
        <f t="shared" si="11"/>
        <v>0</v>
      </c>
      <c r="CY80" s="162">
        <f t="shared" ref="CY80:ET80" si="361">MAX(BB80-E80,0)</f>
        <v>0</v>
      </c>
      <c r="CZ80" s="162">
        <f t="shared" si="361"/>
        <v>0</v>
      </c>
      <c r="DA80" s="162">
        <f t="shared" si="361"/>
        <v>0</v>
      </c>
      <c r="DB80" s="162">
        <f t="shared" si="361"/>
        <v>0</v>
      </c>
      <c r="DC80" s="162">
        <f t="shared" si="361"/>
        <v>0</v>
      </c>
      <c r="DD80" s="162">
        <f t="shared" si="361"/>
        <v>0</v>
      </c>
      <c r="DE80" s="162">
        <f t="shared" si="361"/>
        <v>0</v>
      </c>
      <c r="DF80" s="162">
        <f t="shared" si="361"/>
        <v>0</v>
      </c>
      <c r="DG80" s="162">
        <f t="shared" si="361"/>
        <v>0</v>
      </c>
      <c r="DH80" s="162">
        <f t="shared" si="361"/>
        <v>0</v>
      </c>
      <c r="DI80" s="162">
        <f t="shared" si="361"/>
        <v>0</v>
      </c>
      <c r="DJ80" s="162">
        <f t="shared" si="361"/>
        <v>0</v>
      </c>
      <c r="DK80" s="162">
        <f t="shared" si="361"/>
        <v>0</v>
      </c>
      <c r="DL80" s="162">
        <f t="shared" si="361"/>
        <v>0</v>
      </c>
      <c r="DM80" s="162">
        <f t="shared" si="361"/>
        <v>0</v>
      </c>
      <c r="DN80" s="162">
        <f t="shared" si="361"/>
        <v>0</v>
      </c>
      <c r="DO80" s="162">
        <f t="shared" si="361"/>
        <v>0</v>
      </c>
      <c r="DP80" s="162">
        <f t="shared" si="361"/>
        <v>0</v>
      </c>
      <c r="DQ80" s="162">
        <f t="shared" si="361"/>
        <v>0</v>
      </c>
      <c r="DR80" s="162">
        <f t="shared" si="361"/>
        <v>0</v>
      </c>
      <c r="DS80" s="162">
        <f t="shared" si="361"/>
        <v>0</v>
      </c>
      <c r="DT80" s="162">
        <f t="shared" si="361"/>
        <v>0</v>
      </c>
      <c r="DU80" s="162">
        <f t="shared" si="361"/>
        <v>0</v>
      </c>
      <c r="DV80" s="162">
        <f t="shared" si="361"/>
        <v>0</v>
      </c>
      <c r="DW80" s="162">
        <f t="shared" si="361"/>
        <v>0</v>
      </c>
      <c r="DX80" s="162">
        <f t="shared" si="361"/>
        <v>0</v>
      </c>
      <c r="DY80" s="162">
        <f t="shared" si="361"/>
        <v>0</v>
      </c>
      <c r="DZ80" s="162">
        <f t="shared" si="361"/>
        <v>0</v>
      </c>
      <c r="EA80" s="162">
        <f t="shared" si="361"/>
        <v>0</v>
      </c>
      <c r="EB80" s="162">
        <f t="shared" si="361"/>
        <v>0</v>
      </c>
      <c r="EC80" s="162">
        <f t="shared" si="361"/>
        <v>0</v>
      </c>
      <c r="ED80" s="162">
        <f t="shared" si="361"/>
        <v>0</v>
      </c>
      <c r="EE80" s="162">
        <f t="shared" si="361"/>
        <v>0</v>
      </c>
      <c r="EF80" s="162">
        <f t="shared" si="361"/>
        <v>0</v>
      </c>
      <c r="EG80" s="162">
        <f t="shared" si="361"/>
        <v>0</v>
      </c>
      <c r="EH80" s="162">
        <f t="shared" si="361"/>
        <v>0</v>
      </c>
      <c r="EI80" s="162">
        <f t="shared" si="361"/>
        <v>0</v>
      </c>
      <c r="EJ80" s="162">
        <f t="shared" si="361"/>
        <v>0</v>
      </c>
      <c r="EK80" s="162">
        <f t="shared" si="361"/>
        <v>0</v>
      </c>
      <c r="EL80" s="162">
        <f t="shared" si="361"/>
        <v>0</v>
      </c>
      <c r="EM80" s="162">
        <f t="shared" si="361"/>
        <v>0</v>
      </c>
      <c r="EN80" s="162">
        <f t="shared" si="361"/>
        <v>0</v>
      </c>
      <c r="EO80" s="162">
        <f t="shared" si="361"/>
        <v>0</v>
      </c>
      <c r="EP80" s="162">
        <f t="shared" si="361"/>
        <v>0</v>
      </c>
      <c r="EQ80" s="162">
        <f t="shared" si="361"/>
        <v>0</v>
      </c>
      <c r="ER80" s="162">
        <f t="shared" si="361"/>
        <v>0</v>
      </c>
      <c r="ES80" s="162">
        <f t="shared" si="361"/>
        <v>0</v>
      </c>
      <c r="ET80" s="162">
        <f t="shared" si="361"/>
        <v>0</v>
      </c>
      <c r="EU80" s="162">
        <f t="shared" si="13"/>
        <v>0</v>
      </c>
      <c r="EV80" s="162">
        <f t="shared" ref="EV80:GQ80" si="362">BB80-CY80</f>
        <v>0</v>
      </c>
      <c r="EW80" s="162">
        <f t="shared" si="362"/>
        <v>0</v>
      </c>
      <c r="EX80" s="162">
        <f t="shared" si="362"/>
        <v>0</v>
      </c>
      <c r="EY80" s="162">
        <f t="shared" si="362"/>
        <v>0</v>
      </c>
      <c r="EZ80" s="162">
        <f t="shared" si="362"/>
        <v>0</v>
      </c>
      <c r="FA80" s="162">
        <f t="shared" si="362"/>
        <v>0</v>
      </c>
      <c r="FB80" s="162">
        <f t="shared" si="362"/>
        <v>0</v>
      </c>
      <c r="FC80" s="162">
        <f t="shared" si="362"/>
        <v>0</v>
      </c>
      <c r="FD80" s="162">
        <f t="shared" si="362"/>
        <v>0</v>
      </c>
      <c r="FE80" s="162">
        <f t="shared" si="362"/>
        <v>0</v>
      </c>
      <c r="FF80" s="162">
        <f t="shared" si="362"/>
        <v>0</v>
      </c>
      <c r="FG80" s="162">
        <f t="shared" si="362"/>
        <v>0</v>
      </c>
      <c r="FH80" s="162">
        <f t="shared" si="362"/>
        <v>0</v>
      </c>
      <c r="FI80" s="162">
        <f t="shared" si="362"/>
        <v>0</v>
      </c>
      <c r="FJ80" s="162">
        <f t="shared" si="362"/>
        <v>0</v>
      </c>
      <c r="FK80" s="162">
        <f t="shared" si="362"/>
        <v>0</v>
      </c>
      <c r="FL80" s="162">
        <f t="shared" si="362"/>
        <v>0</v>
      </c>
      <c r="FM80" s="162">
        <f t="shared" si="362"/>
        <v>0</v>
      </c>
      <c r="FN80" s="162">
        <f t="shared" si="362"/>
        <v>0</v>
      </c>
      <c r="FO80" s="162">
        <f t="shared" si="362"/>
        <v>0</v>
      </c>
      <c r="FP80" s="162">
        <f t="shared" si="362"/>
        <v>0</v>
      </c>
      <c r="FQ80" s="162">
        <f t="shared" si="362"/>
        <v>0</v>
      </c>
      <c r="FR80" s="162">
        <f t="shared" si="362"/>
        <v>0</v>
      </c>
      <c r="FS80" s="162">
        <f t="shared" si="362"/>
        <v>0</v>
      </c>
      <c r="FT80" s="162">
        <f t="shared" si="362"/>
        <v>0</v>
      </c>
      <c r="FU80" s="162">
        <f t="shared" si="362"/>
        <v>0</v>
      </c>
      <c r="FV80" s="162">
        <f t="shared" si="362"/>
        <v>0</v>
      </c>
      <c r="FW80" s="162">
        <f t="shared" si="362"/>
        <v>0</v>
      </c>
      <c r="FX80" s="162">
        <f t="shared" si="362"/>
        <v>0</v>
      </c>
      <c r="FY80" s="162">
        <f t="shared" si="362"/>
        <v>0</v>
      </c>
      <c r="FZ80" s="162">
        <f t="shared" si="362"/>
        <v>0</v>
      </c>
      <c r="GA80" s="162">
        <f t="shared" si="362"/>
        <v>0</v>
      </c>
      <c r="GB80" s="162">
        <f t="shared" si="362"/>
        <v>0</v>
      </c>
      <c r="GC80" s="162">
        <f t="shared" si="362"/>
        <v>0</v>
      </c>
      <c r="GD80" s="162">
        <f t="shared" si="362"/>
        <v>0</v>
      </c>
      <c r="GE80" s="162">
        <f t="shared" si="362"/>
        <v>0</v>
      </c>
      <c r="GF80" s="162">
        <f t="shared" si="362"/>
        <v>0</v>
      </c>
      <c r="GG80" s="162">
        <f t="shared" si="362"/>
        <v>0</v>
      </c>
      <c r="GH80" s="162">
        <f t="shared" si="362"/>
        <v>0</v>
      </c>
      <c r="GI80" s="162">
        <f t="shared" si="362"/>
        <v>0</v>
      </c>
      <c r="GJ80" s="162">
        <f t="shared" si="362"/>
        <v>0</v>
      </c>
      <c r="GK80" s="162">
        <f t="shared" si="362"/>
        <v>0</v>
      </c>
      <c r="GL80" s="162">
        <f t="shared" si="362"/>
        <v>0</v>
      </c>
      <c r="GM80" s="162">
        <f t="shared" si="362"/>
        <v>0</v>
      </c>
      <c r="GN80" s="162">
        <f t="shared" si="362"/>
        <v>0</v>
      </c>
      <c r="GO80" s="162">
        <f t="shared" si="362"/>
        <v>0</v>
      </c>
      <c r="GP80" s="162">
        <f t="shared" si="362"/>
        <v>0</v>
      </c>
      <c r="GQ80" s="162">
        <f t="shared" si="362"/>
        <v>0</v>
      </c>
      <c r="GR80" s="162">
        <f t="shared" si="15"/>
        <v>0</v>
      </c>
      <c r="GS80" s="162">
        <f t="shared" ref="GS80:IN80" si="363">E80-EV80</f>
        <v>0</v>
      </c>
      <c r="GT80" s="162">
        <f t="shared" si="363"/>
        <v>0</v>
      </c>
      <c r="GU80" s="162">
        <f t="shared" si="363"/>
        <v>0</v>
      </c>
      <c r="GV80" s="162">
        <f t="shared" si="363"/>
        <v>0</v>
      </c>
      <c r="GW80" s="162">
        <f t="shared" si="363"/>
        <v>0</v>
      </c>
      <c r="GX80" s="162">
        <f t="shared" si="363"/>
        <v>0</v>
      </c>
      <c r="GY80" s="162">
        <f t="shared" si="363"/>
        <v>0</v>
      </c>
      <c r="GZ80" s="162">
        <f t="shared" si="363"/>
        <v>0</v>
      </c>
      <c r="HA80" s="162">
        <f t="shared" si="363"/>
        <v>0</v>
      </c>
      <c r="HB80" s="162">
        <f t="shared" si="363"/>
        <v>0</v>
      </c>
      <c r="HC80" s="162">
        <f t="shared" si="363"/>
        <v>0</v>
      </c>
      <c r="HD80" s="162">
        <f t="shared" si="363"/>
        <v>0</v>
      </c>
      <c r="HE80" s="162">
        <f t="shared" si="363"/>
        <v>0</v>
      </c>
      <c r="HF80" s="162">
        <f t="shared" si="363"/>
        <v>0</v>
      </c>
      <c r="HG80" s="162">
        <f t="shared" si="363"/>
        <v>0</v>
      </c>
      <c r="HH80" s="162">
        <f t="shared" si="363"/>
        <v>0</v>
      </c>
      <c r="HI80" s="162">
        <f t="shared" si="363"/>
        <v>0</v>
      </c>
      <c r="HJ80" s="162">
        <f t="shared" si="363"/>
        <v>0</v>
      </c>
      <c r="HK80" s="162">
        <f t="shared" si="363"/>
        <v>0</v>
      </c>
      <c r="HL80" s="162">
        <f t="shared" si="363"/>
        <v>0</v>
      </c>
      <c r="HM80" s="162">
        <f t="shared" si="363"/>
        <v>0</v>
      </c>
      <c r="HN80" s="162">
        <f t="shared" si="363"/>
        <v>0</v>
      </c>
      <c r="HO80" s="162">
        <f t="shared" si="363"/>
        <v>0</v>
      </c>
      <c r="HP80" s="162">
        <f t="shared" si="363"/>
        <v>0</v>
      </c>
      <c r="HQ80" s="162">
        <f t="shared" si="363"/>
        <v>0</v>
      </c>
      <c r="HR80" s="162">
        <f t="shared" si="363"/>
        <v>0</v>
      </c>
      <c r="HS80" s="162">
        <f t="shared" si="363"/>
        <v>0</v>
      </c>
      <c r="HT80" s="162">
        <f t="shared" si="363"/>
        <v>0</v>
      </c>
      <c r="HU80" s="162">
        <f t="shared" si="363"/>
        <v>0</v>
      </c>
      <c r="HV80" s="162">
        <f t="shared" si="363"/>
        <v>0</v>
      </c>
      <c r="HW80" s="162">
        <f t="shared" si="363"/>
        <v>0</v>
      </c>
      <c r="HX80" s="162">
        <f t="shared" si="363"/>
        <v>0</v>
      </c>
      <c r="HY80" s="162">
        <f t="shared" si="363"/>
        <v>0</v>
      </c>
      <c r="HZ80" s="162">
        <f t="shared" si="363"/>
        <v>0</v>
      </c>
      <c r="IA80" s="162">
        <f t="shared" si="363"/>
        <v>0</v>
      </c>
      <c r="IB80" s="162">
        <f t="shared" si="363"/>
        <v>0</v>
      </c>
      <c r="IC80" s="162">
        <f t="shared" si="363"/>
        <v>0</v>
      </c>
      <c r="ID80" s="162">
        <f t="shared" si="363"/>
        <v>0</v>
      </c>
      <c r="IE80" s="162">
        <f t="shared" si="363"/>
        <v>0</v>
      </c>
      <c r="IF80" s="162">
        <f t="shared" si="363"/>
        <v>0</v>
      </c>
      <c r="IG80" s="162">
        <f t="shared" si="363"/>
        <v>0</v>
      </c>
      <c r="IH80" s="162">
        <f t="shared" si="363"/>
        <v>0</v>
      </c>
      <c r="II80" s="162">
        <f t="shared" si="363"/>
        <v>0</v>
      </c>
      <c r="IJ80" s="162">
        <f t="shared" si="363"/>
        <v>0</v>
      </c>
      <c r="IK80" s="162">
        <f t="shared" si="363"/>
        <v>0</v>
      </c>
      <c r="IL80" s="162">
        <f t="shared" si="363"/>
        <v>0</v>
      </c>
      <c r="IM80" s="162">
        <f t="shared" si="363"/>
        <v>0</v>
      </c>
      <c r="IN80" s="162">
        <f t="shared" si="363"/>
        <v>0</v>
      </c>
      <c r="IO80" s="162">
        <f t="shared" si="17"/>
        <v>0</v>
      </c>
      <c r="IP80" s="162">
        <f t="shared" si="23"/>
        <v>0</v>
      </c>
      <c r="IQ80" s="162">
        <f t="shared" ref="IQ80:KK80" si="364">MAX((MIN(CZ80+IP80,$IO$7))-GT80,0)</f>
        <v>0</v>
      </c>
      <c r="IR80" s="162">
        <f t="shared" si="364"/>
        <v>0</v>
      </c>
      <c r="IS80" s="162">
        <f t="shared" si="364"/>
        <v>0</v>
      </c>
      <c r="IT80" s="162">
        <f t="shared" si="364"/>
        <v>0</v>
      </c>
      <c r="IU80" s="162">
        <f t="shared" si="364"/>
        <v>0</v>
      </c>
      <c r="IV80" s="162">
        <f t="shared" si="364"/>
        <v>0</v>
      </c>
      <c r="IW80" s="162">
        <f t="shared" si="364"/>
        <v>0</v>
      </c>
      <c r="IX80" s="162">
        <f t="shared" si="364"/>
        <v>0</v>
      </c>
      <c r="IY80" s="162">
        <f t="shared" si="364"/>
        <v>0</v>
      </c>
      <c r="IZ80" s="162">
        <f t="shared" si="364"/>
        <v>0</v>
      </c>
      <c r="JA80" s="162">
        <f t="shared" si="364"/>
        <v>0</v>
      </c>
      <c r="JB80" s="162">
        <f t="shared" si="364"/>
        <v>0</v>
      </c>
      <c r="JC80" s="162">
        <f t="shared" si="364"/>
        <v>0</v>
      </c>
      <c r="JD80" s="162">
        <f t="shared" si="364"/>
        <v>0</v>
      </c>
      <c r="JE80" s="162">
        <f t="shared" si="364"/>
        <v>0</v>
      </c>
      <c r="JF80" s="162">
        <f t="shared" si="364"/>
        <v>0</v>
      </c>
      <c r="JG80" s="162">
        <f t="shared" si="364"/>
        <v>0</v>
      </c>
      <c r="JH80" s="162">
        <f t="shared" si="364"/>
        <v>0</v>
      </c>
      <c r="JI80" s="162">
        <f t="shared" si="364"/>
        <v>0</v>
      </c>
      <c r="JJ80" s="162">
        <f t="shared" si="364"/>
        <v>0</v>
      </c>
      <c r="JK80" s="162">
        <f t="shared" si="364"/>
        <v>0</v>
      </c>
      <c r="JL80" s="162">
        <f t="shared" si="364"/>
        <v>0</v>
      </c>
      <c r="JM80" s="162">
        <f t="shared" si="364"/>
        <v>0</v>
      </c>
      <c r="JN80" s="162">
        <f t="shared" si="364"/>
        <v>0</v>
      </c>
      <c r="JO80" s="162">
        <f t="shared" si="364"/>
        <v>0</v>
      </c>
      <c r="JP80" s="162">
        <f t="shared" si="364"/>
        <v>0</v>
      </c>
      <c r="JQ80" s="162">
        <f t="shared" si="364"/>
        <v>0</v>
      </c>
      <c r="JR80" s="162">
        <f t="shared" si="364"/>
        <v>0</v>
      </c>
      <c r="JS80" s="162">
        <f t="shared" si="364"/>
        <v>0</v>
      </c>
      <c r="JT80" s="162">
        <f t="shared" si="364"/>
        <v>0</v>
      </c>
      <c r="JU80" s="162">
        <f t="shared" si="364"/>
        <v>0</v>
      </c>
      <c r="JV80" s="162">
        <f t="shared" si="364"/>
        <v>0</v>
      </c>
      <c r="JW80" s="162">
        <f t="shared" si="364"/>
        <v>0</v>
      </c>
      <c r="JX80" s="162">
        <f t="shared" si="364"/>
        <v>0</v>
      </c>
      <c r="JY80" s="162">
        <f t="shared" si="364"/>
        <v>0</v>
      </c>
      <c r="JZ80" s="162">
        <f t="shared" si="364"/>
        <v>0</v>
      </c>
      <c r="KA80" s="162">
        <f t="shared" si="364"/>
        <v>0</v>
      </c>
      <c r="KB80" s="162">
        <f t="shared" si="364"/>
        <v>0</v>
      </c>
      <c r="KC80" s="162">
        <f t="shared" si="364"/>
        <v>0</v>
      </c>
      <c r="KD80" s="162">
        <f t="shared" si="364"/>
        <v>0</v>
      </c>
      <c r="KE80" s="162">
        <f t="shared" si="364"/>
        <v>0</v>
      </c>
      <c r="KF80" s="162">
        <f t="shared" si="364"/>
        <v>0</v>
      </c>
      <c r="KG80" s="162">
        <f t="shared" si="364"/>
        <v>0</v>
      </c>
      <c r="KH80" s="162">
        <f t="shared" si="364"/>
        <v>0</v>
      </c>
      <c r="KI80" s="162">
        <f t="shared" si="364"/>
        <v>0</v>
      </c>
      <c r="KJ80" s="162">
        <f t="shared" si="364"/>
        <v>0</v>
      </c>
      <c r="KK80" s="162">
        <f t="shared" si="364"/>
        <v>0</v>
      </c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</row>
    <row r="81" ht="14.25" customHeight="1" spans="1:326" x14ac:dyDescent="0.25">
      <c r="A81" s="1">
        <v>3</v>
      </c>
      <c r="B81" s="1">
        <f t="shared" ref="B81:C81" si="365">B80+1</f>
        <v>71</v>
      </c>
      <c r="C81" s="232">
        <f t="shared" si="365"/>
        <v>43536</v>
      </c>
      <c r="D81" s="162">
        <f t="shared" si="9"/>
        <v>0</v>
      </c>
      <c r="E81" s="162">
        <f>(SUMIFS(Profile!$F$2:$F$17521,Profile!$B$2:$B$17521,$B81,Profile!$C$2:$C$17521,E$8))*$C$6</f>
        <v>0</v>
      </c>
      <c r="F81" s="162">
        <f>(SUMIFS(Profile!$F$2:$F$17521,Profile!$B$2:$B$17521,$B81,Profile!$C$2:$C$17521,F$8))*$C$6</f>
        <v>0</v>
      </c>
      <c r="G81" s="162">
        <f>(SUMIFS(Profile!$F$2:$F$17521,Profile!$B$2:$B$17521,$B81,Profile!$C$2:$C$17521,G$8))*$C$6</f>
        <v>0</v>
      </c>
      <c r="H81" s="162">
        <f>(SUMIFS(Profile!$F$2:$F$17521,Profile!$B$2:$B$17521,$B81,Profile!$C$2:$C$17521,H$8))*$C$6</f>
        <v>0</v>
      </c>
      <c r="I81" s="162">
        <f>(SUMIFS(Profile!$F$2:$F$17521,Profile!$B$2:$B$17521,$B81,Profile!$C$2:$C$17521,I$8))*$C$6</f>
        <v>0</v>
      </c>
      <c r="J81" s="162">
        <f>(SUMIFS(Profile!$F$2:$F$17521,Profile!$B$2:$B$17521,$B81,Profile!$C$2:$C$17521,J$8))*$C$6</f>
        <v>0</v>
      </c>
      <c r="K81" s="162">
        <f>(SUMIFS(Profile!$F$2:$F$17521,Profile!$B$2:$B$17521,$B81,Profile!$C$2:$C$17521,K$8))*$C$6</f>
        <v>0</v>
      </c>
      <c r="L81" s="162">
        <f>(SUMIFS(Profile!$F$2:$F$17521,Profile!$B$2:$B$17521,$B81,Profile!$C$2:$C$17521,L$8))*$C$6</f>
        <v>0</v>
      </c>
      <c r="M81" s="162">
        <f>(SUMIFS(Profile!$F$2:$F$17521,Profile!$B$2:$B$17521,$B81,Profile!$C$2:$C$17521,M$8))*$C$6</f>
        <v>0</v>
      </c>
      <c r="N81" s="162">
        <f>(SUMIFS(Profile!$F$2:$F$17521,Profile!$B$2:$B$17521,$B81,Profile!$C$2:$C$17521,N$8))*$C$6</f>
        <v>0</v>
      </c>
      <c r="O81" s="162">
        <f>(SUMIFS(Profile!$F$2:$F$17521,Profile!$B$2:$B$17521,$B81,Profile!$C$2:$C$17521,O$8))*$C$6</f>
        <v>0</v>
      </c>
      <c r="P81" s="162">
        <f>(SUMIFS(Profile!$F$2:$F$17521,Profile!$B$2:$B$17521,$B81,Profile!$C$2:$C$17521,P$8))*$C$6</f>
        <v>0</v>
      </c>
      <c r="Q81" s="162">
        <f>(SUMIFS(Profile!$F$2:$F$17521,Profile!$B$2:$B$17521,$B81,Profile!$C$2:$C$17521,Q$8))*$C$6</f>
        <v>0</v>
      </c>
      <c r="R81" s="162">
        <f>(SUMIFS(Profile!$F$2:$F$17521,Profile!$B$2:$B$17521,$B81,Profile!$C$2:$C$17521,R$8))*$C$6</f>
        <v>0</v>
      </c>
      <c r="S81" s="162">
        <f>(SUMIFS(Profile!$F$2:$F$17521,Profile!$B$2:$B$17521,$B81,Profile!$C$2:$C$17521,S$8))*$C$6</f>
        <v>0</v>
      </c>
      <c r="T81" s="162">
        <f>(SUMIFS(Profile!$F$2:$F$17521,Profile!$B$2:$B$17521,$B81,Profile!$C$2:$C$17521,T$8))*$C$6</f>
        <v>0</v>
      </c>
      <c r="U81" s="162">
        <f>(SUMIFS(Profile!$F$2:$F$17521,Profile!$B$2:$B$17521,$B81,Profile!$C$2:$C$17521,U$8))*$C$6</f>
        <v>0</v>
      </c>
      <c r="V81" s="162">
        <f>(SUMIFS(Profile!$F$2:$F$17521,Profile!$B$2:$B$17521,$B81,Profile!$C$2:$C$17521,V$8))*$C$6</f>
        <v>0</v>
      </c>
      <c r="W81" s="162">
        <f>(SUMIFS(Profile!$F$2:$F$17521,Profile!$B$2:$B$17521,$B81,Profile!$C$2:$C$17521,W$8))*$C$6</f>
        <v>0</v>
      </c>
      <c r="X81" s="162">
        <f>(SUMIFS(Profile!$F$2:$F$17521,Profile!$B$2:$B$17521,$B81,Profile!$C$2:$C$17521,X$8))*$C$6</f>
        <v>0</v>
      </c>
      <c r="Y81" s="162">
        <f>(SUMIFS(Profile!$F$2:$F$17521,Profile!$B$2:$B$17521,$B81,Profile!$C$2:$C$17521,Y$8))*$C$6</f>
        <v>0</v>
      </c>
      <c r="Z81" s="162">
        <f>(SUMIFS(Profile!$F$2:$F$17521,Profile!$B$2:$B$17521,$B81,Profile!$C$2:$C$17521,Z$8))*$C$6</f>
        <v>0</v>
      </c>
      <c r="AA81" s="162">
        <f>(SUMIFS(Profile!$F$2:$F$17521,Profile!$B$2:$B$17521,$B81,Profile!$C$2:$C$17521,AA$8))*$C$6</f>
        <v>0</v>
      </c>
      <c r="AB81" s="162">
        <f>(SUMIFS(Profile!$F$2:$F$17521,Profile!$B$2:$B$17521,$B81,Profile!$C$2:$C$17521,AB$8))*$C$6</f>
        <v>0</v>
      </c>
      <c r="AC81" s="162">
        <f>(SUMIFS(Profile!$F$2:$F$17521,Profile!$B$2:$B$17521,$B81,Profile!$C$2:$C$17521,AC$8))*$C$6</f>
        <v>0</v>
      </c>
      <c r="AD81" s="162">
        <f>(SUMIFS(Profile!$F$2:$F$17521,Profile!$B$2:$B$17521,$B81,Profile!$C$2:$C$17521,AD$8))*$C$6</f>
        <v>0</v>
      </c>
      <c r="AE81" s="162">
        <f>(SUMIFS(Profile!$F$2:$F$17521,Profile!$B$2:$B$17521,$B81,Profile!$C$2:$C$17521,AE$8))*$C$6</f>
        <v>0</v>
      </c>
      <c r="AF81" s="162">
        <f>(SUMIFS(Profile!$F$2:$F$17521,Profile!$B$2:$B$17521,$B81,Profile!$C$2:$C$17521,AF$8))*$C$6</f>
        <v>0</v>
      </c>
      <c r="AG81" s="162">
        <f>(SUMIFS(Profile!$F$2:$F$17521,Profile!$B$2:$B$17521,$B81,Profile!$C$2:$C$17521,AG$8))*$C$6</f>
        <v>0</v>
      </c>
      <c r="AH81" s="162">
        <f>(SUMIFS(Profile!$F$2:$F$17521,Profile!$B$2:$B$17521,$B81,Profile!$C$2:$C$17521,AH$8))*$C$6</f>
        <v>0</v>
      </c>
      <c r="AI81" s="162">
        <f>(SUMIFS(Profile!$F$2:$F$17521,Profile!$B$2:$B$17521,$B81,Profile!$C$2:$C$17521,AI$8))*$C$6</f>
        <v>0</v>
      </c>
      <c r="AJ81" s="162">
        <f>(SUMIFS(Profile!$F$2:$F$17521,Profile!$B$2:$B$17521,$B81,Profile!$C$2:$C$17521,AJ$8))*$C$6</f>
        <v>0</v>
      </c>
      <c r="AK81" s="162">
        <f>(SUMIFS(Profile!$F$2:$F$17521,Profile!$B$2:$B$17521,$B81,Profile!$C$2:$C$17521,AK$8))*$C$6</f>
        <v>0</v>
      </c>
      <c r="AL81" s="162">
        <f>(SUMIFS(Profile!$F$2:$F$17521,Profile!$B$2:$B$17521,$B81,Profile!$C$2:$C$17521,AL$8))*$C$6</f>
        <v>0</v>
      </c>
      <c r="AM81" s="162">
        <f>(SUMIFS(Profile!$F$2:$F$17521,Profile!$B$2:$B$17521,$B81,Profile!$C$2:$C$17521,AM$8))*$C$6</f>
        <v>0</v>
      </c>
      <c r="AN81" s="162">
        <f>(SUMIFS(Profile!$F$2:$F$17521,Profile!$B$2:$B$17521,$B81,Profile!$C$2:$C$17521,AN$8))*$C$6</f>
        <v>0</v>
      </c>
      <c r="AO81" s="162">
        <f>(SUMIFS(Profile!$F$2:$F$17521,Profile!$B$2:$B$17521,$B81,Profile!$C$2:$C$17521,AO$8))*$C$6</f>
        <v>0</v>
      </c>
      <c r="AP81" s="162">
        <f>(SUMIFS(Profile!$F$2:$F$17521,Profile!$B$2:$B$17521,$B81,Profile!$C$2:$C$17521,AP$8))*$C$6</f>
        <v>0</v>
      </c>
      <c r="AQ81" s="162">
        <f>(SUMIFS(Profile!$F$2:$F$17521,Profile!$B$2:$B$17521,$B81,Profile!$C$2:$C$17521,AQ$8))*$C$6</f>
        <v>0</v>
      </c>
      <c r="AR81" s="162">
        <f>(SUMIFS(Profile!$F$2:$F$17521,Profile!$B$2:$B$17521,$B81,Profile!$C$2:$C$17521,AR$8))*$C$6</f>
        <v>0</v>
      </c>
      <c r="AS81" s="162">
        <f>(SUMIFS(Profile!$F$2:$F$17521,Profile!$B$2:$B$17521,$B81,Profile!$C$2:$C$17521,AS$8))*$C$6</f>
        <v>0</v>
      </c>
      <c r="AT81" s="162">
        <f>(SUMIFS(Profile!$F$2:$F$17521,Profile!$B$2:$B$17521,$B81,Profile!$C$2:$C$17521,AT$8))*$C$6</f>
        <v>0</v>
      </c>
      <c r="AU81" s="162">
        <f>(SUMIFS(Profile!$F$2:$F$17521,Profile!$B$2:$B$17521,$B81,Profile!$C$2:$C$17521,AU$8))*$C$6</f>
        <v>0</v>
      </c>
      <c r="AV81" s="162">
        <f>(SUMIFS(Profile!$F$2:$F$17521,Profile!$B$2:$B$17521,$B81,Profile!$C$2:$C$17521,AV$8))*$C$6</f>
        <v>0</v>
      </c>
      <c r="AW81" s="162">
        <f>(SUMIFS(Profile!$F$2:$F$17521,Profile!$B$2:$B$17521,$B81,Profile!$C$2:$C$17521,AW$8))*$C$6</f>
        <v>0</v>
      </c>
      <c r="AX81" s="162">
        <f>(SUMIFS(Profile!$F$2:$F$17521,Profile!$B$2:$B$17521,$B81,Profile!$C$2:$C$17521,AX$8))*$C$6</f>
        <v>0</v>
      </c>
      <c r="AY81" s="162">
        <f>(SUMIFS(Profile!$F$2:$F$17521,Profile!$B$2:$B$17521,$B81,Profile!$C$2:$C$17521,AY$8))*$C$6</f>
        <v>0</v>
      </c>
      <c r="AZ81" s="162">
        <f>(SUMIFS(Profile!$F$2:$F$17521,Profile!$B$2:$B$17521,$B81,Profile!$C$2:$C$17521,AZ$8))*$C$6</f>
        <v>0</v>
      </c>
      <c r="BA81" s="162">
        <f t="shared" si="10"/>
        <v>0</v>
      </c>
      <c r="BB81" s="162">
        <f>(SUMIFS(Profile!$E$2:$E$17521,Profile!$B$2:$B$17521,$B81,Profile!$C$2:$C$17521,BB$8))*$C$9</f>
        <v>0</v>
      </c>
      <c r="BC81" s="162">
        <f>(SUMIFS(Profile!$E$2:$E$17521,Profile!$B$2:$B$17521,$B81,Profile!$C$2:$C$17521,BC$8))*$C$9</f>
        <v>0</v>
      </c>
      <c r="BD81" s="162">
        <f>(SUMIFS(Profile!$E$2:$E$17521,Profile!$B$2:$B$17521,$B81,Profile!$C$2:$C$17521,BD$8))*$C$9</f>
        <v>0</v>
      </c>
      <c r="BE81" s="162">
        <f>(SUMIFS(Profile!$E$2:$E$17521,Profile!$B$2:$B$17521,$B81,Profile!$C$2:$C$17521,BE$8))*$C$9</f>
        <v>0</v>
      </c>
      <c r="BF81" s="162">
        <f>(SUMIFS(Profile!$E$2:$E$17521,Profile!$B$2:$B$17521,$B81,Profile!$C$2:$C$17521,BF$8))*$C$9</f>
        <v>0</v>
      </c>
      <c r="BG81" s="162">
        <f>(SUMIFS(Profile!$E$2:$E$17521,Profile!$B$2:$B$17521,$B81,Profile!$C$2:$C$17521,BG$8))*$C$9</f>
        <v>0</v>
      </c>
      <c r="BH81" s="162">
        <f>(SUMIFS(Profile!$E$2:$E$17521,Profile!$B$2:$B$17521,$B81,Profile!$C$2:$C$17521,BH$8))*$C$9</f>
        <v>0</v>
      </c>
      <c r="BI81" s="162">
        <f>(SUMIFS(Profile!$E$2:$E$17521,Profile!$B$2:$B$17521,$B81,Profile!$C$2:$C$17521,BI$8))*$C$9</f>
        <v>0</v>
      </c>
      <c r="BJ81" s="162">
        <f>(SUMIFS(Profile!$E$2:$E$17521,Profile!$B$2:$B$17521,$B81,Profile!$C$2:$C$17521,BJ$8))*$C$9</f>
        <v>0</v>
      </c>
      <c r="BK81" s="162">
        <f>(SUMIFS(Profile!$E$2:$E$17521,Profile!$B$2:$B$17521,$B81,Profile!$C$2:$C$17521,BK$8))*$C$9</f>
        <v>0</v>
      </c>
      <c r="BL81" s="162">
        <f>(SUMIFS(Profile!$E$2:$E$17521,Profile!$B$2:$B$17521,$B81,Profile!$C$2:$C$17521,BL$8))*$C$9</f>
        <v>0</v>
      </c>
      <c r="BM81" s="162">
        <f>(SUMIFS(Profile!$E$2:$E$17521,Profile!$B$2:$B$17521,$B81,Profile!$C$2:$C$17521,BM$8))*$C$9</f>
        <v>0</v>
      </c>
      <c r="BN81" s="162">
        <f>(SUMIFS(Profile!$E$2:$E$17521,Profile!$B$2:$B$17521,$B81,Profile!$C$2:$C$17521,BN$8))*$C$9</f>
        <v>0</v>
      </c>
      <c r="BO81" s="162">
        <f>(SUMIFS(Profile!$E$2:$E$17521,Profile!$B$2:$B$17521,$B81,Profile!$C$2:$C$17521,BO$8))*$C$9</f>
        <v>0</v>
      </c>
      <c r="BP81" s="162">
        <f>(SUMIFS(Profile!$E$2:$E$17521,Profile!$B$2:$B$17521,$B81,Profile!$C$2:$C$17521,BP$8))*$C$9</f>
        <v>0</v>
      </c>
      <c r="BQ81" s="162">
        <f>(SUMIFS(Profile!$E$2:$E$17521,Profile!$B$2:$B$17521,$B81,Profile!$C$2:$C$17521,BQ$8))*$C$9</f>
        <v>0</v>
      </c>
      <c r="BR81" s="162">
        <f>(SUMIFS(Profile!$E$2:$E$17521,Profile!$B$2:$B$17521,$B81,Profile!$C$2:$C$17521,BR$8))*$C$9</f>
        <v>0</v>
      </c>
      <c r="BS81" s="162">
        <f>(SUMIFS(Profile!$E$2:$E$17521,Profile!$B$2:$B$17521,$B81,Profile!$C$2:$C$17521,BS$8))*$C$9</f>
        <v>0</v>
      </c>
      <c r="BT81" s="162">
        <f>(SUMIFS(Profile!$E$2:$E$17521,Profile!$B$2:$B$17521,$B81,Profile!$C$2:$C$17521,BT$8))*$C$9</f>
        <v>0</v>
      </c>
      <c r="BU81" s="162">
        <f>(SUMIFS(Profile!$E$2:$E$17521,Profile!$B$2:$B$17521,$B81,Profile!$C$2:$C$17521,BU$8))*$C$9</f>
        <v>0</v>
      </c>
      <c r="BV81" s="162">
        <f>(SUMIFS(Profile!$E$2:$E$17521,Profile!$B$2:$B$17521,$B81,Profile!$C$2:$C$17521,BV$8))*$C$9</f>
        <v>0</v>
      </c>
      <c r="BW81" s="162">
        <f>(SUMIFS(Profile!$E$2:$E$17521,Profile!$B$2:$B$17521,$B81,Profile!$C$2:$C$17521,BW$8))*$C$9</f>
        <v>0</v>
      </c>
      <c r="BX81" s="162">
        <f>(SUMIFS(Profile!$E$2:$E$17521,Profile!$B$2:$B$17521,$B81,Profile!$C$2:$C$17521,BX$8))*$C$9</f>
        <v>0</v>
      </c>
      <c r="BY81" s="162">
        <f>(SUMIFS(Profile!$E$2:$E$17521,Profile!$B$2:$B$17521,$B81,Profile!$C$2:$C$17521,BY$8))*$C$9</f>
        <v>0</v>
      </c>
      <c r="BZ81" s="162">
        <f>(SUMIFS(Profile!$E$2:$E$17521,Profile!$B$2:$B$17521,$B81,Profile!$C$2:$C$17521,BZ$8))*$C$9</f>
        <v>0</v>
      </c>
      <c r="CA81" s="162">
        <f>(SUMIFS(Profile!$E$2:$E$17521,Profile!$B$2:$B$17521,$B81,Profile!$C$2:$C$17521,CA$8))*$C$9</f>
        <v>0</v>
      </c>
      <c r="CB81" s="162">
        <f>(SUMIFS(Profile!$E$2:$E$17521,Profile!$B$2:$B$17521,$B81,Profile!$C$2:$C$17521,CB$8))*$C$9</f>
        <v>0</v>
      </c>
      <c r="CC81" s="162">
        <f>(SUMIFS(Profile!$E$2:$E$17521,Profile!$B$2:$B$17521,$B81,Profile!$C$2:$C$17521,CC$8))*$C$9</f>
        <v>0</v>
      </c>
      <c r="CD81" s="162">
        <f>(SUMIFS(Profile!$E$2:$E$17521,Profile!$B$2:$B$17521,$B81,Profile!$C$2:$C$17521,CD$8))*$C$9</f>
        <v>0</v>
      </c>
      <c r="CE81" s="162">
        <f>(SUMIFS(Profile!$E$2:$E$17521,Profile!$B$2:$B$17521,$B81,Profile!$C$2:$C$17521,CE$8))*$C$9</f>
        <v>0</v>
      </c>
      <c r="CF81" s="162">
        <f>(SUMIFS(Profile!$E$2:$E$17521,Profile!$B$2:$B$17521,$B81,Profile!$C$2:$C$17521,CF$8))*$C$9</f>
        <v>0</v>
      </c>
      <c r="CG81" s="162">
        <f>(SUMIFS(Profile!$E$2:$E$17521,Profile!$B$2:$B$17521,$B81,Profile!$C$2:$C$17521,CG$8))*$C$9</f>
        <v>0</v>
      </c>
      <c r="CH81" s="162">
        <f>(SUMIFS(Profile!$E$2:$E$17521,Profile!$B$2:$B$17521,$B81,Profile!$C$2:$C$17521,CH$8))*$C$9</f>
        <v>0</v>
      </c>
      <c r="CI81" s="162">
        <f>(SUMIFS(Profile!$E$2:$E$17521,Profile!$B$2:$B$17521,$B81,Profile!$C$2:$C$17521,CI$8))*$C$9</f>
        <v>0</v>
      </c>
      <c r="CJ81" s="162">
        <f>(SUMIFS(Profile!$E$2:$E$17521,Profile!$B$2:$B$17521,$B81,Profile!$C$2:$C$17521,CJ$8))*$C$9</f>
        <v>0</v>
      </c>
      <c r="CK81" s="162">
        <f>(SUMIFS(Profile!$E$2:$E$17521,Profile!$B$2:$B$17521,$B81,Profile!$C$2:$C$17521,CK$8))*$C$9</f>
        <v>0</v>
      </c>
      <c r="CL81" s="162">
        <f>(SUMIFS(Profile!$E$2:$E$17521,Profile!$B$2:$B$17521,$B81,Profile!$C$2:$C$17521,CL$8))*$C$9</f>
        <v>0</v>
      </c>
      <c r="CM81" s="162">
        <f>(SUMIFS(Profile!$E$2:$E$17521,Profile!$B$2:$B$17521,$B81,Profile!$C$2:$C$17521,CM$8))*$C$9</f>
        <v>0</v>
      </c>
      <c r="CN81" s="162">
        <f>(SUMIFS(Profile!$E$2:$E$17521,Profile!$B$2:$B$17521,$B81,Profile!$C$2:$C$17521,CN$8))*$C$9</f>
        <v>0</v>
      </c>
      <c r="CO81" s="162">
        <f>(SUMIFS(Profile!$E$2:$E$17521,Profile!$B$2:$B$17521,$B81,Profile!$C$2:$C$17521,CO$8))*$C$9</f>
        <v>0</v>
      </c>
      <c r="CP81" s="162">
        <f>(SUMIFS(Profile!$E$2:$E$17521,Profile!$B$2:$B$17521,$B81,Profile!$C$2:$C$17521,CP$8))*$C$9</f>
        <v>0</v>
      </c>
      <c r="CQ81" s="162">
        <f>(SUMIFS(Profile!$E$2:$E$17521,Profile!$B$2:$B$17521,$B81,Profile!$C$2:$C$17521,CQ$8))*$C$9</f>
        <v>0</v>
      </c>
      <c r="CR81" s="162">
        <f>(SUMIFS(Profile!$E$2:$E$17521,Profile!$B$2:$B$17521,$B81,Profile!$C$2:$C$17521,CR$8))*$C$9</f>
        <v>0</v>
      </c>
      <c r="CS81" s="162">
        <f>(SUMIFS(Profile!$E$2:$E$17521,Profile!$B$2:$B$17521,$B81,Profile!$C$2:$C$17521,CS$8))*$C$9</f>
        <v>0</v>
      </c>
      <c r="CT81" s="162">
        <f>(SUMIFS(Profile!$E$2:$E$17521,Profile!$B$2:$B$17521,$B81,Profile!$C$2:$C$17521,CT$8))*$C$9</f>
        <v>0</v>
      </c>
      <c r="CU81" s="162">
        <f>(SUMIFS(Profile!$E$2:$E$17521,Profile!$B$2:$B$17521,$B81,Profile!$C$2:$C$17521,CU$8))*$C$9</f>
        <v>0</v>
      </c>
      <c r="CV81" s="162">
        <f>(SUMIFS(Profile!$E$2:$E$17521,Profile!$B$2:$B$17521,$B81,Profile!$C$2:$C$17521,CV$8))*$C$9</f>
        <v>0</v>
      </c>
      <c r="CW81" s="162">
        <f>(SUMIFS(Profile!$E$2:$E$17521,Profile!$B$2:$B$17521,$B81,Profile!$C$2:$C$17521,CW$8))*$C$9</f>
        <v>0</v>
      </c>
      <c r="CX81" s="162">
        <f t="shared" si="11"/>
        <v>0</v>
      </c>
      <c r="CY81" s="162">
        <f t="shared" ref="CY81:ET81" si="366">MAX(BB81-E81,0)</f>
        <v>0</v>
      </c>
      <c r="CZ81" s="162">
        <f t="shared" si="366"/>
        <v>0</v>
      </c>
      <c r="DA81" s="162">
        <f t="shared" si="366"/>
        <v>0</v>
      </c>
      <c r="DB81" s="162">
        <f t="shared" si="366"/>
        <v>0</v>
      </c>
      <c r="DC81" s="162">
        <f t="shared" si="366"/>
        <v>0</v>
      </c>
      <c r="DD81" s="162">
        <f t="shared" si="366"/>
        <v>0</v>
      </c>
      <c r="DE81" s="162">
        <f t="shared" si="366"/>
        <v>0</v>
      </c>
      <c r="DF81" s="162">
        <f t="shared" si="366"/>
        <v>0</v>
      </c>
      <c r="DG81" s="162">
        <f t="shared" si="366"/>
        <v>0</v>
      </c>
      <c r="DH81" s="162">
        <f t="shared" si="366"/>
        <v>0</v>
      </c>
      <c r="DI81" s="162">
        <f t="shared" si="366"/>
        <v>0</v>
      </c>
      <c r="DJ81" s="162">
        <f t="shared" si="366"/>
        <v>0</v>
      </c>
      <c r="DK81" s="162">
        <f t="shared" si="366"/>
        <v>0</v>
      </c>
      <c r="DL81" s="162">
        <f t="shared" si="366"/>
        <v>0</v>
      </c>
      <c r="DM81" s="162">
        <f t="shared" si="366"/>
        <v>0</v>
      </c>
      <c r="DN81" s="162">
        <f t="shared" si="366"/>
        <v>0</v>
      </c>
      <c r="DO81" s="162">
        <f t="shared" si="366"/>
        <v>0</v>
      </c>
      <c r="DP81" s="162">
        <f t="shared" si="366"/>
        <v>0</v>
      </c>
      <c r="DQ81" s="162">
        <f t="shared" si="366"/>
        <v>0</v>
      </c>
      <c r="DR81" s="162">
        <f t="shared" si="366"/>
        <v>0</v>
      </c>
      <c r="DS81" s="162">
        <f t="shared" si="366"/>
        <v>0</v>
      </c>
      <c r="DT81" s="162">
        <f t="shared" si="366"/>
        <v>0</v>
      </c>
      <c r="DU81" s="162">
        <f t="shared" si="366"/>
        <v>0</v>
      </c>
      <c r="DV81" s="162">
        <f t="shared" si="366"/>
        <v>0</v>
      </c>
      <c r="DW81" s="162">
        <f t="shared" si="366"/>
        <v>0</v>
      </c>
      <c r="DX81" s="162">
        <f t="shared" si="366"/>
        <v>0</v>
      </c>
      <c r="DY81" s="162">
        <f t="shared" si="366"/>
        <v>0</v>
      </c>
      <c r="DZ81" s="162">
        <f t="shared" si="366"/>
        <v>0</v>
      </c>
      <c r="EA81" s="162">
        <f t="shared" si="366"/>
        <v>0</v>
      </c>
      <c r="EB81" s="162">
        <f t="shared" si="366"/>
        <v>0</v>
      </c>
      <c r="EC81" s="162">
        <f t="shared" si="366"/>
        <v>0</v>
      </c>
      <c r="ED81" s="162">
        <f t="shared" si="366"/>
        <v>0</v>
      </c>
      <c r="EE81" s="162">
        <f t="shared" si="366"/>
        <v>0</v>
      </c>
      <c r="EF81" s="162">
        <f t="shared" si="366"/>
        <v>0</v>
      </c>
      <c r="EG81" s="162">
        <f t="shared" si="366"/>
        <v>0</v>
      </c>
      <c r="EH81" s="162">
        <f t="shared" si="366"/>
        <v>0</v>
      </c>
      <c r="EI81" s="162">
        <f t="shared" si="366"/>
        <v>0</v>
      </c>
      <c r="EJ81" s="162">
        <f t="shared" si="366"/>
        <v>0</v>
      </c>
      <c r="EK81" s="162">
        <f t="shared" si="366"/>
        <v>0</v>
      </c>
      <c r="EL81" s="162">
        <f t="shared" si="366"/>
        <v>0</v>
      </c>
      <c r="EM81" s="162">
        <f t="shared" si="366"/>
        <v>0</v>
      </c>
      <c r="EN81" s="162">
        <f t="shared" si="366"/>
        <v>0</v>
      </c>
      <c r="EO81" s="162">
        <f t="shared" si="366"/>
        <v>0</v>
      </c>
      <c r="EP81" s="162">
        <f t="shared" si="366"/>
        <v>0</v>
      </c>
      <c r="EQ81" s="162">
        <f t="shared" si="366"/>
        <v>0</v>
      </c>
      <c r="ER81" s="162">
        <f t="shared" si="366"/>
        <v>0</v>
      </c>
      <c r="ES81" s="162">
        <f t="shared" si="366"/>
        <v>0</v>
      </c>
      <c r="ET81" s="162">
        <f t="shared" si="366"/>
        <v>0</v>
      </c>
      <c r="EU81" s="162">
        <f t="shared" si="13"/>
        <v>0</v>
      </c>
      <c r="EV81" s="162">
        <f t="shared" ref="EV81:GQ81" si="367">BB81-CY81</f>
        <v>0</v>
      </c>
      <c r="EW81" s="162">
        <f t="shared" si="367"/>
        <v>0</v>
      </c>
      <c r="EX81" s="162">
        <f t="shared" si="367"/>
        <v>0</v>
      </c>
      <c r="EY81" s="162">
        <f t="shared" si="367"/>
        <v>0</v>
      </c>
      <c r="EZ81" s="162">
        <f t="shared" si="367"/>
        <v>0</v>
      </c>
      <c r="FA81" s="162">
        <f t="shared" si="367"/>
        <v>0</v>
      </c>
      <c r="FB81" s="162">
        <f t="shared" si="367"/>
        <v>0</v>
      </c>
      <c r="FC81" s="162">
        <f t="shared" si="367"/>
        <v>0</v>
      </c>
      <c r="FD81" s="162">
        <f t="shared" si="367"/>
        <v>0</v>
      </c>
      <c r="FE81" s="162">
        <f t="shared" si="367"/>
        <v>0</v>
      </c>
      <c r="FF81" s="162">
        <f t="shared" si="367"/>
        <v>0</v>
      </c>
      <c r="FG81" s="162">
        <f t="shared" si="367"/>
        <v>0</v>
      </c>
      <c r="FH81" s="162">
        <f t="shared" si="367"/>
        <v>0</v>
      </c>
      <c r="FI81" s="162">
        <f t="shared" si="367"/>
        <v>0</v>
      </c>
      <c r="FJ81" s="162">
        <f t="shared" si="367"/>
        <v>0</v>
      </c>
      <c r="FK81" s="162">
        <f t="shared" si="367"/>
        <v>0</v>
      </c>
      <c r="FL81" s="162">
        <f t="shared" si="367"/>
        <v>0</v>
      </c>
      <c r="FM81" s="162">
        <f t="shared" si="367"/>
        <v>0</v>
      </c>
      <c r="FN81" s="162">
        <f t="shared" si="367"/>
        <v>0</v>
      </c>
      <c r="FO81" s="162">
        <f t="shared" si="367"/>
        <v>0</v>
      </c>
      <c r="FP81" s="162">
        <f t="shared" si="367"/>
        <v>0</v>
      </c>
      <c r="FQ81" s="162">
        <f t="shared" si="367"/>
        <v>0</v>
      </c>
      <c r="FR81" s="162">
        <f t="shared" si="367"/>
        <v>0</v>
      </c>
      <c r="FS81" s="162">
        <f t="shared" si="367"/>
        <v>0</v>
      </c>
      <c r="FT81" s="162">
        <f t="shared" si="367"/>
        <v>0</v>
      </c>
      <c r="FU81" s="162">
        <f t="shared" si="367"/>
        <v>0</v>
      </c>
      <c r="FV81" s="162">
        <f t="shared" si="367"/>
        <v>0</v>
      </c>
      <c r="FW81" s="162">
        <f t="shared" si="367"/>
        <v>0</v>
      </c>
      <c r="FX81" s="162">
        <f t="shared" si="367"/>
        <v>0</v>
      </c>
      <c r="FY81" s="162">
        <f t="shared" si="367"/>
        <v>0</v>
      </c>
      <c r="FZ81" s="162">
        <f t="shared" si="367"/>
        <v>0</v>
      </c>
      <c r="GA81" s="162">
        <f t="shared" si="367"/>
        <v>0</v>
      </c>
      <c r="GB81" s="162">
        <f t="shared" si="367"/>
        <v>0</v>
      </c>
      <c r="GC81" s="162">
        <f t="shared" si="367"/>
        <v>0</v>
      </c>
      <c r="GD81" s="162">
        <f t="shared" si="367"/>
        <v>0</v>
      </c>
      <c r="GE81" s="162">
        <f t="shared" si="367"/>
        <v>0</v>
      </c>
      <c r="GF81" s="162">
        <f t="shared" si="367"/>
        <v>0</v>
      </c>
      <c r="GG81" s="162">
        <f t="shared" si="367"/>
        <v>0</v>
      </c>
      <c r="GH81" s="162">
        <f t="shared" si="367"/>
        <v>0</v>
      </c>
      <c r="GI81" s="162">
        <f t="shared" si="367"/>
        <v>0</v>
      </c>
      <c r="GJ81" s="162">
        <f t="shared" si="367"/>
        <v>0</v>
      </c>
      <c r="GK81" s="162">
        <f t="shared" si="367"/>
        <v>0</v>
      </c>
      <c r="GL81" s="162">
        <f t="shared" si="367"/>
        <v>0</v>
      </c>
      <c r="GM81" s="162">
        <f t="shared" si="367"/>
        <v>0</v>
      </c>
      <c r="GN81" s="162">
        <f t="shared" si="367"/>
        <v>0</v>
      </c>
      <c r="GO81" s="162">
        <f t="shared" si="367"/>
        <v>0</v>
      </c>
      <c r="GP81" s="162">
        <f t="shared" si="367"/>
        <v>0</v>
      </c>
      <c r="GQ81" s="162">
        <f t="shared" si="367"/>
        <v>0</v>
      </c>
      <c r="GR81" s="162">
        <f t="shared" si="15"/>
        <v>0</v>
      </c>
      <c r="GS81" s="162">
        <f t="shared" ref="GS81:IN81" si="368">E81-EV81</f>
        <v>0</v>
      </c>
      <c r="GT81" s="162">
        <f t="shared" si="368"/>
        <v>0</v>
      </c>
      <c r="GU81" s="162">
        <f t="shared" si="368"/>
        <v>0</v>
      </c>
      <c r="GV81" s="162">
        <f t="shared" si="368"/>
        <v>0</v>
      </c>
      <c r="GW81" s="162">
        <f t="shared" si="368"/>
        <v>0</v>
      </c>
      <c r="GX81" s="162">
        <f t="shared" si="368"/>
        <v>0</v>
      </c>
      <c r="GY81" s="162">
        <f t="shared" si="368"/>
        <v>0</v>
      </c>
      <c r="GZ81" s="162">
        <f t="shared" si="368"/>
        <v>0</v>
      </c>
      <c r="HA81" s="162">
        <f t="shared" si="368"/>
        <v>0</v>
      </c>
      <c r="HB81" s="162">
        <f t="shared" si="368"/>
        <v>0</v>
      </c>
      <c r="HC81" s="162">
        <f t="shared" si="368"/>
        <v>0</v>
      </c>
      <c r="HD81" s="162">
        <f t="shared" si="368"/>
        <v>0</v>
      </c>
      <c r="HE81" s="162">
        <f t="shared" si="368"/>
        <v>0</v>
      </c>
      <c r="HF81" s="162">
        <f t="shared" si="368"/>
        <v>0</v>
      </c>
      <c r="HG81" s="162">
        <f t="shared" si="368"/>
        <v>0</v>
      </c>
      <c r="HH81" s="162">
        <f t="shared" si="368"/>
        <v>0</v>
      </c>
      <c r="HI81" s="162">
        <f t="shared" si="368"/>
        <v>0</v>
      </c>
      <c r="HJ81" s="162">
        <f t="shared" si="368"/>
        <v>0</v>
      </c>
      <c r="HK81" s="162">
        <f t="shared" si="368"/>
        <v>0</v>
      </c>
      <c r="HL81" s="162">
        <f t="shared" si="368"/>
        <v>0</v>
      </c>
      <c r="HM81" s="162">
        <f t="shared" si="368"/>
        <v>0</v>
      </c>
      <c r="HN81" s="162">
        <f t="shared" si="368"/>
        <v>0</v>
      </c>
      <c r="HO81" s="162">
        <f t="shared" si="368"/>
        <v>0</v>
      </c>
      <c r="HP81" s="162">
        <f t="shared" si="368"/>
        <v>0</v>
      </c>
      <c r="HQ81" s="162">
        <f t="shared" si="368"/>
        <v>0</v>
      </c>
      <c r="HR81" s="162">
        <f t="shared" si="368"/>
        <v>0</v>
      </c>
      <c r="HS81" s="162">
        <f t="shared" si="368"/>
        <v>0</v>
      </c>
      <c r="HT81" s="162">
        <f t="shared" si="368"/>
        <v>0</v>
      </c>
      <c r="HU81" s="162">
        <f t="shared" si="368"/>
        <v>0</v>
      </c>
      <c r="HV81" s="162">
        <f t="shared" si="368"/>
        <v>0</v>
      </c>
      <c r="HW81" s="162">
        <f t="shared" si="368"/>
        <v>0</v>
      </c>
      <c r="HX81" s="162">
        <f t="shared" si="368"/>
        <v>0</v>
      </c>
      <c r="HY81" s="162">
        <f t="shared" si="368"/>
        <v>0</v>
      </c>
      <c r="HZ81" s="162">
        <f t="shared" si="368"/>
        <v>0</v>
      </c>
      <c r="IA81" s="162">
        <f t="shared" si="368"/>
        <v>0</v>
      </c>
      <c r="IB81" s="162">
        <f t="shared" si="368"/>
        <v>0</v>
      </c>
      <c r="IC81" s="162">
        <f t="shared" si="368"/>
        <v>0</v>
      </c>
      <c r="ID81" s="162">
        <f t="shared" si="368"/>
        <v>0</v>
      </c>
      <c r="IE81" s="162">
        <f t="shared" si="368"/>
        <v>0</v>
      </c>
      <c r="IF81" s="162">
        <f t="shared" si="368"/>
        <v>0</v>
      </c>
      <c r="IG81" s="162">
        <f t="shared" si="368"/>
        <v>0</v>
      </c>
      <c r="IH81" s="162">
        <f t="shared" si="368"/>
        <v>0</v>
      </c>
      <c r="II81" s="162">
        <f t="shared" si="368"/>
        <v>0</v>
      </c>
      <c r="IJ81" s="162">
        <f t="shared" si="368"/>
        <v>0</v>
      </c>
      <c r="IK81" s="162">
        <f t="shared" si="368"/>
        <v>0</v>
      </c>
      <c r="IL81" s="162">
        <f t="shared" si="368"/>
        <v>0</v>
      </c>
      <c r="IM81" s="162">
        <f t="shared" si="368"/>
        <v>0</v>
      </c>
      <c r="IN81" s="162">
        <f t="shared" si="368"/>
        <v>0</v>
      </c>
      <c r="IO81" s="162">
        <f t="shared" si="17"/>
        <v>0</v>
      </c>
      <c r="IP81" s="162">
        <f t="shared" si="23"/>
        <v>0</v>
      </c>
      <c r="IQ81" s="162">
        <f t="shared" ref="IQ81:KK81" si="369">MAX((MIN(CZ81+IP81,$IO$7))-GT81,0)</f>
        <v>0</v>
      </c>
      <c r="IR81" s="162">
        <f t="shared" si="369"/>
        <v>0</v>
      </c>
      <c r="IS81" s="162">
        <f t="shared" si="369"/>
        <v>0</v>
      </c>
      <c r="IT81" s="162">
        <f t="shared" si="369"/>
        <v>0</v>
      </c>
      <c r="IU81" s="162">
        <f t="shared" si="369"/>
        <v>0</v>
      </c>
      <c r="IV81" s="162">
        <f t="shared" si="369"/>
        <v>0</v>
      </c>
      <c r="IW81" s="162">
        <f t="shared" si="369"/>
        <v>0</v>
      </c>
      <c r="IX81" s="162">
        <f t="shared" si="369"/>
        <v>0</v>
      </c>
      <c r="IY81" s="162">
        <f t="shared" si="369"/>
        <v>0</v>
      </c>
      <c r="IZ81" s="162">
        <f t="shared" si="369"/>
        <v>0</v>
      </c>
      <c r="JA81" s="162">
        <f t="shared" si="369"/>
        <v>0</v>
      </c>
      <c r="JB81" s="162">
        <f t="shared" si="369"/>
        <v>0</v>
      </c>
      <c r="JC81" s="162">
        <f t="shared" si="369"/>
        <v>0</v>
      </c>
      <c r="JD81" s="162">
        <f t="shared" si="369"/>
        <v>0</v>
      </c>
      <c r="JE81" s="162">
        <f t="shared" si="369"/>
        <v>0</v>
      </c>
      <c r="JF81" s="162">
        <f t="shared" si="369"/>
        <v>0</v>
      </c>
      <c r="JG81" s="162">
        <f t="shared" si="369"/>
        <v>0</v>
      </c>
      <c r="JH81" s="162">
        <f t="shared" si="369"/>
        <v>0</v>
      </c>
      <c r="JI81" s="162">
        <f t="shared" si="369"/>
        <v>0</v>
      </c>
      <c r="JJ81" s="162">
        <f t="shared" si="369"/>
        <v>0</v>
      </c>
      <c r="JK81" s="162">
        <f t="shared" si="369"/>
        <v>0</v>
      </c>
      <c r="JL81" s="162">
        <f t="shared" si="369"/>
        <v>0</v>
      </c>
      <c r="JM81" s="162">
        <f t="shared" si="369"/>
        <v>0</v>
      </c>
      <c r="JN81" s="162">
        <f t="shared" si="369"/>
        <v>0</v>
      </c>
      <c r="JO81" s="162">
        <f t="shared" si="369"/>
        <v>0</v>
      </c>
      <c r="JP81" s="162">
        <f t="shared" si="369"/>
        <v>0</v>
      </c>
      <c r="JQ81" s="162">
        <f t="shared" si="369"/>
        <v>0</v>
      </c>
      <c r="JR81" s="162">
        <f t="shared" si="369"/>
        <v>0</v>
      </c>
      <c r="JS81" s="162">
        <f t="shared" si="369"/>
        <v>0</v>
      </c>
      <c r="JT81" s="162">
        <f t="shared" si="369"/>
        <v>0</v>
      </c>
      <c r="JU81" s="162">
        <f t="shared" si="369"/>
        <v>0</v>
      </c>
      <c r="JV81" s="162">
        <f t="shared" si="369"/>
        <v>0</v>
      </c>
      <c r="JW81" s="162">
        <f t="shared" si="369"/>
        <v>0</v>
      </c>
      <c r="JX81" s="162">
        <f t="shared" si="369"/>
        <v>0</v>
      </c>
      <c r="JY81" s="162">
        <f t="shared" si="369"/>
        <v>0</v>
      </c>
      <c r="JZ81" s="162">
        <f t="shared" si="369"/>
        <v>0</v>
      </c>
      <c r="KA81" s="162">
        <f t="shared" si="369"/>
        <v>0</v>
      </c>
      <c r="KB81" s="162">
        <f t="shared" si="369"/>
        <v>0</v>
      </c>
      <c r="KC81" s="162">
        <f t="shared" si="369"/>
        <v>0</v>
      </c>
      <c r="KD81" s="162">
        <f t="shared" si="369"/>
        <v>0</v>
      </c>
      <c r="KE81" s="162">
        <f t="shared" si="369"/>
        <v>0</v>
      </c>
      <c r="KF81" s="162">
        <f t="shared" si="369"/>
        <v>0</v>
      </c>
      <c r="KG81" s="162">
        <f t="shared" si="369"/>
        <v>0</v>
      </c>
      <c r="KH81" s="162">
        <f t="shared" si="369"/>
        <v>0</v>
      </c>
      <c r="KI81" s="162">
        <f t="shared" si="369"/>
        <v>0</v>
      </c>
      <c r="KJ81" s="162">
        <f t="shared" si="369"/>
        <v>0</v>
      </c>
      <c r="KK81" s="162">
        <f t="shared" si="369"/>
        <v>0</v>
      </c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</row>
    <row r="82" ht="14.25" customHeight="1" spans="1:326" x14ac:dyDescent="0.25">
      <c r="A82" s="1">
        <v>3</v>
      </c>
      <c r="B82" s="1">
        <f t="shared" ref="B82:C82" si="370">B81+1</f>
        <v>72</v>
      </c>
      <c r="C82" s="232">
        <f t="shared" si="370"/>
        <v>43537</v>
      </c>
      <c r="D82" s="162">
        <f t="shared" si="9"/>
        <v>0</v>
      </c>
      <c r="E82" s="162">
        <f>(SUMIFS(Profile!$F$2:$F$17521,Profile!$B$2:$B$17521,$B82,Profile!$C$2:$C$17521,E$8))*$C$6</f>
        <v>0</v>
      </c>
      <c r="F82" s="162">
        <f>(SUMIFS(Profile!$F$2:$F$17521,Profile!$B$2:$B$17521,$B82,Profile!$C$2:$C$17521,F$8))*$C$6</f>
        <v>0</v>
      </c>
      <c r="G82" s="162">
        <f>(SUMIFS(Profile!$F$2:$F$17521,Profile!$B$2:$B$17521,$B82,Profile!$C$2:$C$17521,G$8))*$C$6</f>
        <v>0</v>
      </c>
      <c r="H82" s="162">
        <f>(SUMIFS(Profile!$F$2:$F$17521,Profile!$B$2:$B$17521,$B82,Profile!$C$2:$C$17521,H$8))*$C$6</f>
        <v>0</v>
      </c>
      <c r="I82" s="162">
        <f>(SUMIFS(Profile!$F$2:$F$17521,Profile!$B$2:$B$17521,$B82,Profile!$C$2:$C$17521,I$8))*$C$6</f>
        <v>0</v>
      </c>
      <c r="J82" s="162">
        <f>(SUMIFS(Profile!$F$2:$F$17521,Profile!$B$2:$B$17521,$B82,Profile!$C$2:$C$17521,J$8))*$C$6</f>
        <v>0</v>
      </c>
      <c r="K82" s="162">
        <f>(SUMIFS(Profile!$F$2:$F$17521,Profile!$B$2:$B$17521,$B82,Profile!$C$2:$C$17521,K$8))*$C$6</f>
        <v>0</v>
      </c>
      <c r="L82" s="162">
        <f>(SUMIFS(Profile!$F$2:$F$17521,Profile!$B$2:$B$17521,$B82,Profile!$C$2:$C$17521,L$8))*$C$6</f>
        <v>0</v>
      </c>
      <c r="M82" s="162">
        <f>(SUMIFS(Profile!$F$2:$F$17521,Profile!$B$2:$B$17521,$B82,Profile!$C$2:$C$17521,M$8))*$C$6</f>
        <v>0</v>
      </c>
      <c r="N82" s="162">
        <f>(SUMIFS(Profile!$F$2:$F$17521,Profile!$B$2:$B$17521,$B82,Profile!$C$2:$C$17521,N$8))*$C$6</f>
        <v>0</v>
      </c>
      <c r="O82" s="162">
        <f>(SUMIFS(Profile!$F$2:$F$17521,Profile!$B$2:$B$17521,$B82,Profile!$C$2:$C$17521,O$8))*$C$6</f>
        <v>0</v>
      </c>
      <c r="P82" s="162">
        <f>(SUMIFS(Profile!$F$2:$F$17521,Profile!$B$2:$B$17521,$B82,Profile!$C$2:$C$17521,P$8))*$C$6</f>
        <v>0</v>
      </c>
      <c r="Q82" s="162">
        <f>(SUMIFS(Profile!$F$2:$F$17521,Profile!$B$2:$B$17521,$B82,Profile!$C$2:$C$17521,Q$8))*$C$6</f>
        <v>0</v>
      </c>
      <c r="R82" s="162">
        <f>(SUMIFS(Profile!$F$2:$F$17521,Profile!$B$2:$B$17521,$B82,Profile!$C$2:$C$17521,R$8))*$C$6</f>
        <v>0</v>
      </c>
      <c r="S82" s="162">
        <f>(SUMIFS(Profile!$F$2:$F$17521,Profile!$B$2:$B$17521,$B82,Profile!$C$2:$C$17521,S$8))*$C$6</f>
        <v>0</v>
      </c>
      <c r="T82" s="162">
        <f>(SUMIFS(Profile!$F$2:$F$17521,Profile!$B$2:$B$17521,$B82,Profile!$C$2:$C$17521,T$8))*$C$6</f>
        <v>0</v>
      </c>
      <c r="U82" s="162">
        <f>(SUMIFS(Profile!$F$2:$F$17521,Profile!$B$2:$B$17521,$B82,Profile!$C$2:$C$17521,U$8))*$C$6</f>
        <v>0</v>
      </c>
      <c r="V82" s="162">
        <f>(SUMIFS(Profile!$F$2:$F$17521,Profile!$B$2:$B$17521,$B82,Profile!$C$2:$C$17521,V$8))*$C$6</f>
        <v>0</v>
      </c>
      <c r="W82" s="162">
        <f>(SUMIFS(Profile!$F$2:$F$17521,Profile!$B$2:$B$17521,$B82,Profile!$C$2:$C$17521,W$8))*$C$6</f>
        <v>0</v>
      </c>
      <c r="X82" s="162">
        <f>(SUMIFS(Profile!$F$2:$F$17521,Profile!$B$2:$B$17521,$B82,Profile!$C$2:$C$17521,X$8))*$C$6</f>
        <v>0</v>
      </c>
      <c r="Y82" s="162">
        <f>(SUMIFS(Profile!$F$2:$F$17521,Profile!$B$2:$B$17521,$B82,Profile!$C$2:$C$17521,Y$8))*$C$6</f>
        <v>0</v>
      </c>
      <c r="Z82" s="162">
        <f>(SUMIFS(Profile!$F$2:$F$17521,Profile!$B$2:$B$17521,$B82,Profile!$C$2:$C$17521,Z$8))*$C$6</f>
        <v>0</v>
      </c>
      <c r="AA82" s="162">
        <f>(SUMIFS(Profile!$F$2:$F$17521,Profile!$B$2:$B$17521,$B82,Profile!$C$2:$C$17521,AA$8))*$C$6</f>
        <v>0</v>
      </c>
      <c r="AB82" s="162">
        <f>(SUMIFS(Profile!$F$2:$F$17521,Profile!$B$2:$B$17521,$B82,Profile!$C$2:$C$17521,AB$8))*$C$6</f>
        <v>0</v>
      </c>
      <c r="AC82" s="162">
        <f>(SUMIFS(Profile!$F$2:$F$17521,Profile!$B$2:$B$17521,$B82,Profile!$C$2:$C$17521,AC$8))*$C$6</f>
        <v>0</v>
      </c>
      <c r="AD82" s="162">
        <f>(SUMIFS(Profile!$F$2:$F$17521,Profile!$B$2:$B$17521,$B82,Profile!$C$2:$C$17521,AD$8))*$C$6</f>
        <v>0</v>
      </c>
      <c r="AE82" s="162">
        <f>(SUMIFS(Profile!$F$2:$F$17521,Profile!$B$2:$B$17521,$B82,Profile!$C$2:$C$17521,AE$8))*$C$6</f>
        <v>0</v>
      </c>
      <c r="AF82" s="162">
        <f>(SUMIFS(Profile!$F$2:$F$17521,Profile!$B$2:$B$17521,$B82,Profile!$C$2:$C$17521,AF$8))*$C$6</f>
        <v>0</v>
      </c>
      <c r="AG82" s="162">
        <f>(SUMIFS(Profile!$F$2:$F$17521,Profile!$B$2:$B$17521,$B82,Profile!$C$2:$C$17521,AG$8))*$C$6</f>
        <v>0</v>
      </c>
      <c r="AH82" s="162">
        <f>(SUMIFS(Profile!$F$2:$F$17521,Profile!$B$2:$B$17521,$B82,Profile!$C$2:$C$17521,AH$8))*$C$6</f>
        <v>0</v>
      </c>
      <c r="AI82" s="162">
        <f>(SUMIFS(Profile!$F$2:$F$17521,Profile!$B$2:$B$17521,$B82,Profile!$C$2:$C$17521,AI$8))*$C$6</f>
        <v>0</v>
      </c>
      <c r="AJ82" s="162">
        <f>(SUMIFS(Profile!$F$2:$F$17521,Profile!$B$2:$B$17521,$B82,Profile!$C$2:$C$17521,AJ$8))*$C$6</f>
        <v>0</v>
      </c>
      <c r="AK82" s="162">
        <f>(SUMIFS(Profile!$F$2:$F$17521,Profile!$B$2:$B$17521,$B82,Profile!$C$2:$C$17521,AK$8))*$C$6</f>
        <v>0</v>
      </c>
      <c r="AL82" s="162">
        <f>(SUMIFS(Profile!$F$2:$F$17521,Profile!$B$2:$B$17521,$B82,Profile!$C$2:$C$17521,AL$8))*$C$6</f>
        <v>0</v>
      </c>
      <c r="AM82" s="162">
        <f>(SUMIFS(Profile!$F$2:$F$17521,Profile!$B$2:$B$17521,$B82,Profile!$C$2:$C$17521,AM$8))*$C$6</f>
        <v>0</v>
      </c>
      <c r="AN82" s="162">
        <f>(SUMIFS(Profile!$F$2:$F$17521,Profile!$B$2:$B$17521,$B82,Profile!$C$2:$C$17521,AN$8))*$C$6</f>
        <v>0</v>
      </c>
      <c r="AO82" s="162">
        <f>(SUMIFS(Profile!$F$2:$F$17521,Profile!$B$2:$B$17521,$B82,Profile!$C$2:$C$17521,AO$8))*$C$6</f>
        <v>0</v>
      </c>
      <c r="AP82" s="162">
        <f>(SUMIFS(Profile!$F$2:$F$17521,Profile!$B$2:$B$17521,$B82,Profile!$C$2:$C$17521,AP$8))*$C$6</f>
        <v>0</v>
      </c>
      <c r="AQ82" s="162">
        <f>(SUMIFS(Profile!$F$2:$F$17521,Profile!$B$2:$B$17521,$B82,Profile!$C$2:$C$17521,AQ$8))*$C$6</f>
        <v>0</v>
      </c>
      <c r="AR82" s="162">
        <f>(SUMIFS(Profile!$F$2:$F$17521,Profile!$B$2:$B$17521,$B82,Profile!$C$2:$C$17521,AR$8))*$C$6</f>
        <v>0</v>
      </c>
      <c r="AS82" s="162">
        <f>(SUMIFS(Profile!$F$2:$F$17521,Profile!$B$2:$B$17521,$B82,Profile!$C$2:$C$17521,AS$8))*$C$6</f>
        <v>0</v>
      </c>
      <c r="AT82" s="162">
        <f>(SUMIFS(Profile!$F$2:$F$17521,Profile!$B$2:$B$17521,$B82,Profile!$C$2:$C$17521,AT$8))*$C$6</f>
        <v>0</v>
      </c>
      <c r="AU82" s="162">
        <f>(SUMIFS(Profile!$F$2:$F$17521,Profile!$B$2:$B$17521,$B82,Profile!$C$2:$C$17521,AU$8))*$C$6</f>
        <v>0</v>
      </c>
      <c r="AV82" s="162">
        <f>(SUMIFS(Profile!$F$2:$F$17521,Profile!$B$2:$B$17521,$B82,Profile!$C$2:$C$17521,AV$8))*$C$6</f>
        <v>0</v>
      </c>
      <c r="AW82" s="162">
        <f>(SUMIFS(Profile!$F$2:$F$17521,Profile!$B$2:$B$17521,$B82,Profile!$C$2:$C$17521,AW$8))*$C$6</f>
        <v>0</v>
      </c>
      <c r="AX82" s="162">
        <f>(SUMIFS(Profile!$F$2:$F$17521,Profile!$B$2:$B$17521,$B82,Profile!$C$2:$C$17521,AX$8))*$C$6</f>
        <v>0</v>
      </c>
      <c r="AY82" s="162">
        <f>(SUMIFS(Profile!$F$2:$F$17521,Profile!$B$2:$B$17521,$B82,Profile!$C$2:$C$17521,AY$8))*$C$6</f>
        <v>0</v>
      </c>
      <c r="AZ82" s="162">
        <f>(SUMIFS(Profile!$F$2:$F$17521,Profile!$B$2:$B$17521,$B82,Profile!$C$2:$C$17521,AZ$8))*$C$6</f>
        <v>0</v>
      </c>
      <c r="BA82" s="162">
        <f t="shared" si="10"/>
        <v>0</v>
      </c>
      <c r="BB82" s="162">
        <f>(SUMIFS(Profile!$E$2:$E$17521,Profile!$B$2:$B$17521,$B82,Profile!$C$2:$C$17521,BB$8))*$C$9</f>
        <v>0</v>
      </c>
      <c r="BC82" s="162">
        <f>(SUMIFS(Profile!$E$2:$E$17521,Profile!$B$2:$B$17521,$B82,Profile!$C$2:$C$17521,BC$8))*$C$9</f>
        <v>0</v>
      </c>
      <c r="BD82" s="162">
        <f>(SUMIFS(Profile!$E$2:$E$17521,Profile!$B$2:$B$17521,$B82,Profile!$C$2:$C$17521,BD$8))*$C$9</f>
        <v>0</v>
      </c>
      <c r="BE82" s="162">
        <f>(SUMIFS(Profile!$E$2:$E$17521,Profile!$B$2:$B$17521,$B82,Profile!$C$2:$C$17521,BE$8))*$C$9</f>
        <v>0</v>
      </c>
      <c r="BF82" s="162">
        <f>(SUMIFS(Profile!$E$2:$E$17521,Profile!$B$2:$B$17521,$B82,Profile!$C$2:$C$17521,BF$8))*$C$9</f>
        <v>0</v>
      </c>
      <c r="BG82" s="162">
        <f>(SUMIFS(Profile!$E$2:$E$17521,Profile!$B$2:$B$17521,$B82,Profile!$C$2:$C$17521,BG$8))*$C$9</f>
        <v>0</v>
      </c>
      <c r="BH82" s="162">
        <f>(SUMIFS(Profile!$E$2:$E$17521,Profile!$B$2:$B$17521,$B82,Profile!$C$2:$C$17521,BH$8))*$C$9</f>
        <v>0</v>
      </c>
      <c r="BI82" s="162">
        <f>(SUMIFS(Profile!$E$2:$E$17521,Profile!$B$2:$B$17521,$B82,Profile!$C$2:$C$17521,BI$8))*$C$9</f>
        <v>0</v>
      </c>
      <c r="BJ82" s="162">
        <f>(SUMIFS(Profile!$E$2:$E$17521,Profile!$B$2:$B$17521,$B82,Profile!$C$2:$C$17521,BJ$8))*$C$9</f>
        <v>0</v>
      </c>
      <c r="BK82" s="162">
        <f>(SUMIFS(Profile!$E$2:$E$17521,Profile!$B$2:$B$17521,$B82,Profile!$C$2:$C$17521,BK$8))*$C$9</f>
        <v>0</v>
      </c>
      <c r="BL82" s="162">
        <f>(SUMIFS(Profile!$E$2:$E$17521,Profile!$B$2:$B$17521,$B82,Profile!$C$2:$C$17521,BL$8))*$C$9</f>
        <v>0</v>
      </c>
      <c r="BM82" s="162">
        <f>(SUMIFS(Profile!$E$2:$E$17521,Profile!$B$2:$B$17521,$B82,Profile!$C$2:$C$17521,BM$8))*$C$9</f>
        <v>0</v>
      </c>
      <c r="BN82" s="162">
        <f>(SUMIFS(Profile!$E$2:$E$17521,Profile!$B$2:$B$17521,$B82,Profile!$C$2:$C$17521,BN$8))*$C$9</f>
        <v>0</v>
      </c>
      <c r="BO82" s="162">
        <f>(SUMIFS(Profile!$E$2:$E$17521,Profile!$B$2:$B$17521,$B82,Profile!$C$2:$C$17521,BO$8))*$C$9</f>
        <v>0</v>
      </c>
      <c r="BP82" s="162">
        <f>(SUMIFS(Profile!$E$2:$E$17521,Profile!$B$2:$B$17521,$B82,Profile!$C$2:$C$17521,BP$8))*$C$9</f>
        <v>0</v>
      </c>
      <c r="BQ82" s="162">
        <f>(SUMIFS(Profile!$E$2:$E$17521,Profile!$B$2:$B$17521,$B82,Profile!$C$2:$C$17521,BQ$8))*$C$9</f>
        <v>0</v>
      </c>
      <c r="BR82" s="162">
        <f>(SUMIFS(Profile!$E$2:$E$17521,Profile!$B$2:$B$17521,$B82,Profile!$C$2:$C$17521,BR$8))*$C$9</f>
        <v>0</v>
      </c>
      <c r="BS82" s="162">
        <f>(SUMIFS(Profile!$E$2:$E$17521,Profile!$B$2:$B$17521,$B82,Profile!$C$2:$C$17521,BS$8))*$C$9</f>
        <v>0</v>
      </c>
      <c r="BT82" s="162">
        <f>(SUMIFS(Profile!$E$2:$E$17521,Profile!$B$2:$B$17521,$B82,Profile!$C$2:$C$17521,BT$8))*$C$9</f>
        <v>0</v>
      </c>
      <c r="BU82" s="162">
        <f>(SUMIFS(Profile!$E$2:$E$17521,Profile!$B$2:$B$17521,$B82,Profile!$C$2:$C$17521,BU$8))*$C$9</f>
        <v>0</v>
      </c>
      <c r="BV82" s="162">
        <f>(SUMIFS(Profile!$E$2:$E$17521,Profile!$B$2:$B$17521,$B82,Profile!$C$2:$C$17521,BV$8))*$C$9</f>
        <v>0</v>
      </c>
      <c r="BW82" s="162">
        <f>(SUMIFS(Profile!$E$2:$E$17521,Profile!$B$2:$B$17521,$B82,Profile!$C$2:$C$17521,BW$8))*$C$9</f>
        <v>0</v>
      </c>
      <c r="BX82" s="162">
        <f>(SUMIFS(Profile!$E$2:$E$17521,Profile!$B$2:$B$17521,$B82,Profile!$C$2:$C$17521,BX$8))*$C$9</f>
        <v>0</v>
      </c>
      <c r="BY82" s="162">
        <f>(SUMIFS(Profile!$E$2:$E$17521,Profile!$B$2:$B$17521,$B82,Profile!$C$2:$C$17521,BY$8))*$C$9</f>
        <v>0</v>
      </c>
      <c r="BZ82" s="162">
        <f>(SUMIFS(Profile!$E$2:$E$17521,Profile!$B$2:$B$17521,$B82,Profile!$C$2:$C$17521,BZ$8))*$C$9</f>
        <v>0</v>
      </c>
      <c r="CA82" s="162">
        <f>(SUMIFS(Profile!$E$2:$E$17521,Profile!$B$2:$B$17521,$B82,Profile!$C$2:$C$17521,CA$8))*$C$9</f>
        <v>0</v>
      </c>
      <c r="CB82" s="162">
        <f>(SUMIFS(Profile!$E$2:$E$17521,Profile!$B$2:$B$17521,$B82,Profile!$C$2:$C$17521,CB$8))*$C$9</f>
        <v>0</v>
      </c>
      <c r="CC82" s="162">
        <f>(SUMIFS(Profile!$E$2:$E$17521,Profile!$B$2:$B$17521,$B82,Profile!$C$2:$C$17521,CC$8))*$C$9</f>
        <v>0</v>
      </c>
      <c r="CD82" s="162">
        <f>(SUMIFS(Profile!$E$2:$E$17521,Profile!$B$2:$B$17521,$B82,Profile!$C$2:$C$17521,CD$8))*$C$9</f>
        <v>0</v>
      </c>
      <c r="CE82" s="162">
        <f>(SUMIFS(Profile!$E$2:$E$17521,Profile!$B$2:$B$17521,$B82,Profile!$C$2:$C$17521,CE$8))*$C$9</f>
        <v>0</v>
      </c>
      <c r="CF82" s="162">
        <f>(SUMIFS(Profile!$E$2:$E$17521,Profile!$B$2:$B$17521,$B82,Profile!$C$2:$C$17521,CF$8))*$C$9</f>
        <v>0</v>
      </c>
      <c r="CG82" s="162">
        <f>(SUMIFS(Profile!$E$2:$E$17521,Profile!$B$2:$B$17521,$B82,Profile!$C$2:$C$17521,CG$8))*$C$9</f>
        <v>0</v>
      </c>
      <c r="CH82" s="162">
        <f>(SUMIFS(Profile!$E$2:$E$17521,Profile!$B$2:$B$17521,$B82,Profile!$C$2:$C$17521,CH$8))*$C$9</f>
        <v>0</v>
      </c>
      <c r="CI82" s="162">
        <f>(SUMIFS(Profile!$E$2:$E$17521,Profile!$B$2:$B$17521,$B82,Profile!$C$2:$C$17521,CI$8))*$C$9</f>
        <v>0</v>
      </c>
      <c r="CJ82" s="162">
        <f>(SUMIFS(Profile!$E$2:$E$17521,Profile!$B$2:$B$17521,$B82,Profile!$C$2:$C$17521,CJ$8))*$C$9</f>
        <v>0</v>
      </c>
      <c r="CK82" s="162">
        <f>(SUMIFS(Profile!$E$2:$E$17521,Profile!$B$2:$B$17521,$B82,Profile!$C$2:$C$17521,CK$8))*$C$9</f>
        <v>0</v>
      </c>
      <c r="CL82" s="162">
        <f>(SUMIFS(Profile!$E$2:$E$17521,Profile!$B$2:$B$17521,$B82,Profile!$C$2:$C$17521,CL$8))*$C$9</f>
        <v>0</v>
      </c>
      <c r="CM82" s="162">
        <f>(SUMIFS(Profile!$E$2:$E$17521,Profile!$B$2:$B$17521,$B82,Profile!$C$2:$C$17521,CM$8))*$C$9</f>
        <v>0</v>
      </c>
      <c r="CN82" s="162">
        <f>(SUMIFS(Profile!$E$2:$E$17521,Profile!$B$2:$B$17521,$B82,Profile!$C$2:$C$17521,CN$8))*$C$9</f>
        <v>0</v>
      </c>
      <c r="CO82" s="162">
        <f>(SUMIFS(Profile!$E$2:$E$17521,Profile!$B$2:$B$17521,$B82,Profile!$C$2:$C$17521,CO$8))*$C$9</f>
        <v>0</v>
      </c>
      <c r="CP82" s="162">
        <f>(SUMIFS(Profile!$E$2:$E$17521,Profile!$B$2:$B$17521,$B82,Profile!$C$2:$C$17521,CP$8))*$C$9</f>
        <v>0</v>
      </c>
      <c r="CQ82" s="162">
        <f>(SUMIFS(Profile!$E$2:$E$17521,Profile!$B$2:$B$17521,$B82,Profile!$C$2:$C$17521,CQ$8))*$C$9</f>
        <v>0</v>
      </c>
      <c r="CR82" s="162">
        <f>(SUMIFS(Profile!$E$2:$E$17521,Profile!$B$2:$B$17521,$B82,Profile!$C$2:$C$17521,CR$8))*$C$9</f>
        <v>0</v>
      </c>
      <c r="CS82" s="162">
        <f>(SUMIFS(Profile!$E$2:$E$17521,Profile!$B$2:$B$17521,$B82,Profile!$C$2:$C$17521,CS$8))*$C$9</f>
        <v>0</v>
      </c>
      <c r="CT82" s="162">
        <f>(SUMIFS(Profile!$E$2:$E$17521,Profile!$B$2:$B$17521,$B82,Profile!$C$2:$C$17521,CT$8))*$C$9</f>
        <v>0</v>
      </c>
      <c r="CU82" s="162">
        <f>(SUMIFS(Profile!$E$2:$E$17521,Profile!$B$2:$B$17521,$B82,Profile!$C$2:$C$17521,CU$8))*$C$9</f>
        <v>0</v>
      </c>
      <c r="CV82" s="162">
        <f>(SUMIFS(Profile!$E$2:$E$17521,Profile!$B$2:$B$17521,$B82,Profile!$C$2:$C$17521,CV$8))*$C$9</f>
        <v>0</v>
      </c>
      <c r="CW82" s="162">
        <f>(SUMIFS(Profile!$E$2:$E$17521,Profile!$B$2:$B$17521,$B82,Profile!$C$2:$C$17521,CW$8))*$C$9</f>
        <v>0</v>
      </c>
      <c r="CX82" s="162">
        <f t="shared" si="11"/>
        <v>0</v>
      </c>
      <c r="CY82" s="162">
        <f t="shared" ref="CY82:ET82" si="371">MAX(BB82-E82,0)</f>
        <v>0</v>
      </c>
      <c r="CZ82" s="162">
        <f t="shared" si="371"/>
        <v>0</v>
      </c>
      <c r="DA82" s="162">
        <f t="shared" si="371"/>
        <v>0</v>
      </c>
      <c r="DB82" s="162">
        <f t="shared" si="371"/>
        <v>0</v>
      </c>
      <c r="DC82" s="162">
        <f t="shared" si="371"/>
        <v>0</v>
      </c>
      <c r="DD82" s="162">
        <f t="shared" si="371"/>
        <v>0</v>
      </c>
      <c r="DE82" s="162">
        <f t="shared" si="371"/>
        <v>0</v>
      </c>
      <c r="DF82" s="162">
        <f t="shared" si="371"/>
        <v>0</v>
      </c>
      <c r="DG82" s="162">
        <f t="shared" si="371"/>
        <v>0</v>
      </c>
      <c r="DH82" s="162">
        <f t="shared" si="371"/>
        <v>0</v>
      </c>
      <c r="DI82" s="162">
        <f t="shared" si="371"/>
        <v>0</v>
      </c>
      <c r="DJ82" s="162">
        <f t="shared" si="371"/>
        <v>0</v>
      </c>
      <c r="DK82" s="162">
        <f t="shared" si="371"/>
        <v>0</v>
      </c>
      <c r="DL82" s="162">
        <f t="shared" si="371"/>
        <v>0</v>
      </c>
      <c r="DM82" s="162">
        <f t="shared" si="371"/>
        <v>0</v>
      </c>
      <c r="DN82" s="162">
        <f t="shared" si="371"/>
        <v>0</v>
      </c>
      <c r="DO82" s="162">
        <f t="shared" si="371"/>
        <v>0</v>
      </c>
      <c r="DP82" s="162">
        <f t="shared" si="371"/>
        <v>0</v>
      </c>
      <c r="DQ82" s="162">
        <f t="shared" si="371"/>
        <v>0</v>
      </c>
      <c r="DR82" s="162">
        <f t="shared" si="371"/>
        <v>0</v>
      </c>
      <c r="DS82" s="162">
        <f t="shared" si="371"/>
        <v>0</v>
      </c>
      <c r="DT82" s="162">
        <f t="shared" si="371"/>
        <v>0</v>
      </c>
      <c r="DU82" s="162">
        <f t="shared" si="371"/>
        <v>0</v>
      </c>
      <c r="DV82" s="162">
        <f t="shared" si="371"/>
        <v>0</v>
      </c>
      <c r="DW82" s="162">
        <f t="shared" si="371"/>
        <v>0</v>
      </c>
      <c r="DX82" s="162">
        <f t="shared" si="371"/>
        <v>0</v>
      </c>
      <c r="DY82" s="162">
        <f t="shared" si="371"/>
        <v>0</v>
      </c>
      <c r="DZ82" s="162">
        <f t="shared" si="371"/>
        <v>0</v>
      </c>
      <c r="EA82" s="162">
        <f t="shared" si="371"/>
        <v>0</v>
      </c>
      <c r="EB82" s="162">
        <f t="shared" si="371"/>
        <v>0</v>
      </c>
      <c r="EC82" s="162">
        <f t="shared" si="371"/>
        <v>0</v>
      </c>
      <c r="ED82" s="162">
        <f t="shared" si="371"/>
        <v>0</v>
      </c>
      <c r="EE82" s="162">
        <f t="shared" si="371"/>
        <v>0</v>
      </c>
      <c r="EF82" s="162">
        <f t="shared" si="371"/>
        <v>0</v>
      </c>
      <c r="EG82" s="162">
        <f t="shared" si="371"/>
        <v>0</v>
      </c>
      <c r="EH82" s="162">
        <f t="shared" si="371"/>
        <v>0</v>
      </c>
      <c r="EI82" s="162">
        <f t="shared" si="371"/>
        <v>0</v>
      </c>
      <c r="EJ82" s="162">
        <f t="shared" si="371"/>
        <v>0</v>
      </c>
      <c r="EK82" s="162">
        <f t="shared" si="371"/>
        <v>0</v>
      </c>
      <c r="EL82" s="162">
        <f t="shared" si="371"/>
        <v>0</v>
      </c>
      <c r="EM82" s="162">
        <f t="shared" si="371"/>
        <v>0</v>
      </c>
      <c r="EN82" s="162">
        <f t="shared" si="371"/>
        <v>0</v>
      </c>
      <c r="EO82" s="162">
        <f t="shared" si="371"/>
        <v>0</v>
      </c>
      <c r="EP82" s="162">
        <f t="shared" si="371"/>
        <v>0</v>
      </c>
      <c r="EQ82" s="162">
        <f t="shared" si="371"/>
        <v>0</v>
      </c>
      <c r="ER82" s="162">
        <f t="shared" si="371"/>
        <v>0</v>
      </c>
      <c r="ES82" s="162">
        <f t="shared" si="371"/>
        <v>0</v>
      </c>
      <c r="ET82" s="162">
        <f t="shared" si="371"/>
        <v>0</v>
      </c>
      <c r="EU82" s="162">
        <f t="shared" si="13"/>
        <v>0</v>
      </c>
      <c r="EV82" s="162">
        <f t="shared" ref="EV82:GQ82" si="372">BB82-CY82</f>
        <v>0</v>
      </c>
      <c r="EW82" s="162">
        <f t="shared" si="372"/>
        <v>0</v>
      </c>
      <c r="EX82" s="162">
        <f t="shared" si="372"/>
        <v>0</v>
      </c>
      <c r="EY82" s="162">
        <f t="shared" si="372"/>
        <v>0</v>
      </c>
      <c r="EZ82" s="162">
        <f t="shared" si="372"/>
        <v>0</v>
      </c>
      <c r="FA82" s="162">
        <f t="shared" si="372"/>
        <v>0</v>
      </c>
      <c r="FB82" s="162">
        <f t="shared" si="372"/>
        <v>0</v>
      </c>
      <c r="FC82" s="162">
        <f t="shared" si="372"/>
        <v>0</v>
      </c>
      <c r="FD82" s="162">
        <f t="shared" si="372"/>
        <v>0</v>
      </c>
      <c r="FE82" s="162">
        <f t="shared" si="372"/>
        <v>0</v>
      </c>
      <c r="FF82" s="162">
        <f t="shared" si="372"/>
        <v>0</v>
      </c>
      <c r="FG82" s="162">
        <f t="shared" si="372"/>
        <v>0</v>
      </c>
      <c r="FH82" s="162">
        <f t="shared" si="372"/>
        <v>0</v>
      </c>
      <c r="FI82" s="162">
        <f t="shared" si="372"/>
        <v>0</v>
      </c>
      <c r="FJ82" s="162">
        <f t="shared" si="372"/>
        <v>0</v>
      </c>
      <c r="FK82" s="162">
        <f t="shared" si="372"/>
        <v>0</v>
      </c>
      <c r="FL82" s="162">
        <f t="shared" si="372"/>
        <v>0</v>
      </c>
      <c r="FM82" s="162">
        <f t="shared" si="372"/>
        <v>0</v>
      </c>
      <c r="FN82" s="162">
        <f t="shared" si="372"/>
        <v>0</v>
      </c>
      <c r="FO82" s="162">
        <f t="shared" si="372"/>
        <v>0</v>
      </c>
      <c r="FP82" s="162">
        <f t="shared" si="372"/>
        <v>0</v>
      </c>
      <c r="FQ82" s="162">
        <f t="shared" si="372"/>
        <v>0</v>
      </c>
      <c r="FR82" s="162">
        <f t="shared" si="372"/>
        <v>0</v>
      </c>
      <c r="FS82" s="162">
        <f t="shared" si="372"/>
        <v>0</v>
      </c>
      <c r="FT82" s="162">
        <f t="shared" si="372"/>
        <v>0</v>
      </c>
      <c r="FU82" s="162">
        <f t="shared" si="372"/>
        <v>0</v>
      </c>
      <c r="FV82" s="162">
        <f t="shared" si="372"/>
        <v>0</v>
      </c>
      <c r="FW82" s="162">
        <f t="shared" si="372"/>
        <v>0</v>
      </c>
      <c r="FX82" s="162">
        <f t="shared" si="372"/>
        <v>0</v>
      </c>
      <c r="FY82" s="162">
        <f t="shared" si="372"/>
        <v>0</v>
      </c>
      <c r="FZ82" s="162">
        <f t="shared" si="372"/>
        <v>0</v>
      </c>
      <c r="GA82" s="162">
        <f t="shared" si="372"/>
        <v>0</v>
      </c>
      <c r="GB82" s="162">
        <f t="shared" si="372"/>
        <v>0</v>
      </c>
      <c r="GC82" s="162">
        <f t="shared" si="372"/>
        <v>0</v>
      </c>
      <c r="GD82" s="162">
        <f t="shared" si="372"/>
        <v>0</v>
      </c>
      <c r="GE82" s="162">
        <f t="shared" si="372"/>
        <v>0</v>
      </c>
      <c r="GF82" s="162">
        <f t="shared" si="372"/>
        <v>0</v>
      </c>
      <c r="GG82" s="162">
        <f t="shared" si="372"/>
        <v>0</v>
      </c>
      <c r="GH82" s="162">
        <f t="shared" si="372"/>
        <v>0</v>
      </c>
      <c r="GI82" s="162">
        <f t="shared" si="372"/>
        <v>0</v>
      </c>
      <c r="GJ82" s="162">
        <f t="shared" si="372"/>
        <v>0</v>
      </c>
      <c r="GK82" s="162">
        <f t="shared" si="372"/>
        <v>0</v>
      </c>
      <c r="GL82" s="162">
        <f t="shared" si="372"/>
        <v>0</v>
      </c>
      <c r="GM82" s="162">
        <f t="shared" si="372"/>
        <v>0</v>
      </c>
      <c r="GN82" s="162">
        <f t="shared" si="372"/>
        <v>0</v>
      </c>
      <c r="GO82" s="162">
        <f t="shared" si="372"/>
        <v>0</v>
      </c>
      <c r="GP82" s="162">
        <f t="shared" si="372"/>
        <v>0</v>
      </c>
      <c r="GQ82" s="162">
        <f t="shared" si="372"/>
        <v>0</v>
      </c>
      <c r="GR82" s="162">
        <f t="shared" si="15"/>
        <v>0</v>
      </c>
      <c r="GS82" s="162">
        <f t="shared" ref="GS82:IN82" si="373">E82-EV82</f>
        <v>0</v>
      </c>
      <c r="GT82" s="162">
        <f t="shared" si="373"/>
        <v>0</v>
      </c>
      <c r="GU82" s="162">
        <f t="shared" si="373"/>
        <v>0</v>
      </c>
      <c r="GV82" s="162">
        <f t="shared" si="373"/>
        <v>0</v>
      </c>
      <c r="GW82" s="162">
        <f t="shared" si="373"/>
        <v>0</v>
      </c>
      <c r="GX82" s="162">
        <f t="shared" si="373"/>
        <v>0</v>
      </c>
      <c r="GY82" s="162">
        <f t="shared" si="373"/>
        <v>0</v>
      </c>
      <c r="GZ82" s="162">
        <f t="shared" si="373"/>
        <v>0</v>
      </c>
      <c r="HA82" s="162">
        <f t="shared" si="373"/>
        <v>0</v>
      </c>
      <c r="HB82" s="162">
        <f t="shared" si="373"/>
        <v>0</v>
      </c>
      <c r="HC82" s="162">
        <f t="shared" si="373"/>
        <v>0</v>
      </c>
      <c r="HD82" s="162">
        <f t="shared" si="373"/>
        <v>0</v>
      </c>
      <c r="HE82" s="162">
        <f t="shared" si="373"/>
        <v>0</v>
      </c>
      <c r="HF82" s="162">
        <f t="shared" si="373"/>
        <v>0</v>
      </c>
      <c r="HG82" s="162">
        <f t="shared" si="373"/>
        <v>0</v>
      </c>
      <c r="HH82" s="162">
        <f t="shared" si="373"/>
        <v>0</v>
      </c>
      <c r="HI82" s="162">
        <f t="shared" si="373"/>
        <v>0</v>
      </c>
      <c r="HJ82" s="162">
        <f t="shared" si="373"/>
        <v>0</v>
      </c>
      <c r="HK82" s="162">
        <f t="shared" si="373"/>
        <v>0</v>
      </c>
      <c r="HL82" s="162">
        <f t="shared" si="373"/>
        <v>0</v>
      </c>
      <c r="HM82" s="162">
        <f t="shared" si="373"/>
        <v>0</v>
      </c>
      <c r="HN82" s="162">
        <f t="shared" si="373"/>
        <v>0</v>
      </c>
      <c r="HO82" s="162">
        <f t="shared" si="373"/>
        <v>0</v>
      </c>
      <c r="HP82" s="162">
        <f t="shared" si="373"/>
        <v>0</v>
      </c>
      <c r="HQ82" s="162">
        <f t="shared" si="373"/>
        <v>0</v>
      </c>
      <c r="HR82" s="162">
        <f t="shared" si="373"/>
        <v>0</v>
      </c>
      <c r="HS82" s="162">
        <f t="shared" si="373"/>
        <v>0</v>
      </c>
      <c r="HT82" s="162">
        <f t="shared" si="373"/>
        <v>0</v>
      </c>
      <c r="HU82" s="162">
        <f t="shared" si="373"/>
        <v>0</v>
      </c>
      <c r="HV82" s="162">
        <f t="shared" si="373"/>
        <v>0</v>
      </c>
      <c r="HW82" s="162">
        <f t="shared" si="373"/>
        <v>0</v>
      </c>
      <c r="HX82" s="162">
        <f t="shared" si="373"/>
        <v>0</v>
      </c>
      <c r="HY82" s="162">
        <f t="shared" si="373"/>
        <v>0</v>
      </c>
      <c r="HZ82" s="162">
        <f t="shared" si="373"/>
        <v>0</v>
      </c>
      <c r="IA82" s="162">
        <f t="shared" si="373"/>
        <v>0</v>
      </c>
      <c r="IB82" s="162">
        <f t="shared" si="373"/>
        <v>0</v>
      </c>
      <c r="IC82" s="162">
        <f t="shared" si="373"/>
        <v>0</v>
      </c>
      <c r="ID82" s="162">
        <f t="shared" si="373"/>
        <v>0</v>
      </c>
      <c r="IE82" s="162">
        <f t="shared" si="373"/>
        <v>0</v>
      </c>
      <c r="IF82" s="162">
        <f t="shared" si="373"/>
        <v>0</v>
      </c>
      <c r="IG82" s="162">
        <f t="shared" si="373"/>
        <v>0</v>
      </c>
      <c r="IH82" s="162">
        <f t="shared" si="373"/>
        <v>0</v>
      </c>
      <c r="II82" s="162">
        <f t="shared" si="373"/>
        <v>0</v>
      </c>
      <c r="IJ82" s="162">
        <f t="shared" si="373"/>
        <v>0</v>
      </c>
      <c r="IK82" s="162">
        <f t="shared" si="373"/>
        <v>0</v>
      </c>
      <c r="IL82" s="162">
        <f t="shared" si="373"/>
        <v>0</v>
      </c>
      <c r="IM82" s="162">
        <f t="shared" si="373"/>
        <v>0</v>
      </c>
      <c r="IN82" s="162">
        <f t="shared" si="373"/>
        <v>0</v>
      </c>
      <c r="IO82" s="162">
        <f t="shared" si="17"/>
        <v>0</v>
      </c>
      <c r="IP82" s="162">
        <f t="shared" si="23"/>
        <v>0</v>
      </c>
      <c r="IQ82" s="162">
        <f t="shared" ref="IQ82:KK82" si="374">MAX((MIN(CZ82+IP82,$IO$7))-GT82,0)</f>
        <v>0</v>
      </c>
      <c r="IR82" s="162">
        <f t="shared" si="374"/>
        <v>0</v>
      </c>
      <c r="IS82" s="162">
        <f t="shared" si="374"/>
        <v>0</v>
      </c>
      <c r="IT82" s="162">
        <f t="shared" si="374"/>
        <v>0</v>
      </c>
      <c r="IU82" s="162">
        <f t="shared" si="374"/>
        <v>0</v>
      </c>
      <c r="IV82" s="162">
        <f t="shared" si="374"/>
        <v>0</v>
      </c>
      <c r="IW82" s="162">
        <f t="shared" si="374"/>
        <v>0</v>
      </c>
      <c r="IX82" s="162">
        <f t="shared" si="374"/>
        <v>0</v>
      </c>
      <c r="IY82" s="162">
        <f t="shared" si="374"/>
        <v>0</v>
      </c>
      <c r="IZ82" s="162">
        <f t="shared" si="374"/>
        <v>0</v>
      </c>
      <c r="JA82" s="162">
        <f t="shared" si="374"/>
        <v>0</v>
      </c>
      <c r="JB82" s="162">
        <f t="shared" si="374"/>
        <v>0</v>
      </c>
      <c r="JC82" s="162">
        <f t="shared" si="374"/>
        <v>0</v>
      </c>
      <c r="JD82" s="162">
        <f t="shared" si="374"/>
        <v>0</v>
      </c>
      <c r="JE82" s="162">
        <f t="shared" si="374"/>
        <v>0</v>
      </c>
      <c r="JF82" s="162">
        <f t="shared" si="374"/>
        <v>0</v>
      </c>
      <c r="JG82" s="162">
        <f t="shared" si="374"/>
        <v>0</v>
      </c>
      <c r="JH82" s="162">
        <f t="shared" si="374"/>
        <v>0</v>
      </c>
      <c r="JI82" s="162">
        <f t="shared" si="374"/>
        <v>0</v>
      </c>
      <c r="JJ82" s="162">
        <f t="shared" si="374"/>
        <v>0</v>
      </c>
      <c r="JK82" s="162">
        <f t="shared" si="374"/>
        <v>0</v>
      </c>
      <c r="JL82" s="162">
        <f t="shared" si="374"/>
        <v>0</v>
      </c>
      <c r="JM82" s="162">
        <f t="shared" si="374"/>
        <v>0</v>
      </c>
      <c r="JN82" s="162">
        <f t="shared" si="374"/>
        <v>0</v>
      </c>
      <c r="JO82" s="162">
        <f t="shared" si="374"/>
        <v>0</v>
      </c>
      <c r="JP82" s="162">
        <f t="shared" si="374"/>
        <v>0</v>
      </c>
      <c r="JQ82" s="162">
        <f t="shared" si="374"/>
        <v>0</v>
      </c>
      <c r="JR82" s="162">
        <f t="shared" si="374"/>
        <v>0</v>
      </c>
      <c r="JS82" s="162">
        <f t="shared" si="374"/>
        <v>0</v>
      </c>
      <c r="JT82" s="162">
        <f t="shared" si="374"/>
        <v>0</v>
      </c>
      <c r="JU82" s="162">
        <f t="shared" si="374"/>
        <v>0</v>
      </c>
      <c r="JV82" s="162">
        <f t="shared" si="374"/>
        <v>0</v>
      </c>
      <c r="JW82" s="162">
        <f t="shared" si="374"/>
        <v>0</v>
      </c>
      <c r="JX82" s="162">
        <f t="shared" si="374"/>
        <v>0</v>
      </c>
      <c r="JY82" s="162">
        <f t="shared" si="374"/>
        <v>0</v>
      </c>
      <c r="JZ82" s="162">
        <f t="shared" si="374"/>
        <v>0</v>
      </c>
      <c r="KA82" s="162">
        <f t="shared" si="374"/>
        <v>0</v>
      </c>
      <c r="KB82" s="162">
        <f t="shared" si="374"/>
        <v>0</v>
      </c>
      <c r="KC82" s="162">
        <f t="shared" si="374"/>
        <v>0</v>
      </c>
      <c r="KD82" s="162">
        <f t="shared" si="374"/>
        <v>0</v>
      </c>
      <c r="KE82" s="162">
        <f t="shared" si="374"/>
        <v>0</v>
      </c>
      <c r="KF82" s="162">
        <f t="shared" si="374"/>
        <v>0</v>
      </c>
      <c r="KG82" s="162">
        <f t="shared" si="374"/>
        <v>0</v>
      </c>
      <c r="KH82" s="162">
        <f t="shared" si="374"/>
        <v>0</v>
      </c>
      <c r="KI82" s="162">
        <f t="shared" si="374"/>
        <v>0</v>
      </c>
      <c r="KJ82" s="162">
        <f t="shared" si="374"/>
        <v>0</v>
      </c>
      <c r="KK82" s="162">
        <f t="shared" si="374"/>
        <v>0</v>
      </c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</row>
    <row r="83" ht="14.25" customHeight="1" spans="1:326" x14ac:dyDescent="0.25">
      <c r="A83" s="1">
        <v>3</v>
      </c>
      <c r="B83" s="1">
        <f t="shared" ref="B83:C83" si="375">B82+1</f>
        <v>73</v>
      </c>
      <c r="C83" s="232">
        <f t="shared" si="375"/>
        <v>43538</v>
      </c>
      <c r="D83" s="162">
        <f t="shared" si="9"/>
        <v>0</v>
      </c>
      <c r="E83" s="162">
        <f>(SUMIFS(Profile!$F$2:$F$17521,Profile!$B$2:$B$17521,$B83,Profile!$C$2:$C$17521,E$8))*$C$6</f>
        <v>0</v>
      </c>
      <c r="F83" s="162">
        <f>(SUMIFS(Profile!$F$2:$F$17521,Profile!$B$2:$B$17521,$B83,Profile!$C$2:$C$17521,F$8))*$C$6</f>
        <v>0</v>
      </c>
      <c r="G83" s="162">
        <f>(SUMIFS(Profile!$F$2:$F$17521,Profile!$B$2:$B$17521,$B83,Profile!$C$2:$C$17521,G$8))*$C$6</f>
        <v>0</v>
      </c>
      <c r="H83" s="162">
        <f>(SUMIFS(Profile!$F$2:$F$17521,Profile!$B$2:$B$17521,$B83,Profile!$C$2:$C$17521,H$8))*$C$6</f>
        <v>0</v>
      </c>
      <c r="I83" s="162">
        <f>(SUMIFS(Profile!$F$2:$F$17521,Profile!$B$2:$B$17521,$B83,Profile!$C$2:$C$17521,I$8))*$C$6</f>
        <v>0</v>
      </c>
      <c r="J83" s="162">
        <f>(SUMIFS(Profile!$F$2:$F$17521,Profile!$B$2:$B$17521,$B83,Profile!$C$2:$C$17521,J$8))*$C$6</f>
        <v>0</v>
      </c>
      <c r="K83" s="162">
        <f>(SUMIFS(Profile!$F$2:$F$17521,Profile!$B$2:$B$17521,$B83,Profile!$C$2:$C$17521,K$8))*$C$6</f>
        <v>0</v>
      </c>
      <c r="L83" s="162">
        <f>(SUMIFS(Profile!$F$2:$F$17521,Profile!$B$2:$B$17521,$B83,Profile!$C$2:$C$17521,L$8))*$C$6</f>
        <v>0</v>
      </c>
      <c r="M83" s="162">
        <f>(SUMIFS(Profile!$F$2:$F$17521,Profile!$B$2:$B$17521,$B83,Profile!$C$2:$C$17521,M$8))*$C$6</f>
        <v>0</v>
      </c>
      <c r="N83" s="162">
        <f>(SUMIFS(Profile!$F$2:$F$17521,Profile!$B$2:$B$17521,$B83,Profile!$C$2:$C$17521,N$8))*$C$6</f>
        <v>0</v>
      </c>
      <c r="O83" s="162">
        <f>(SUMIFS(Profile!$F$2:$F$17521,Profile!$B$2:$B$17521,$B83,Profile!$C$2:$C$17521,O$8))*$C$6</f>
        <v>0</v>
      </c>
      <c r="P83" s="162">
        <f>(SUMIFS(Profile!$F$2:$F$17521,Profile!$B$2:$B$17521,$B83,Profile!$C$2:$C$17521,P$8))*$C$6</f>
        <v>0</v>
      </c>
      <c r="Q83" s="162">
        <f>(SUMIFS(Profile!$F$2:$F$17521,Profile!$B$2:$B$17521,$B83,Profile!$C$2:$C$17521,Q$8))*$C$6</f>
        <v>0</v>
      </c>
      <c r="R83" s="162">
        <f>(SUMIFS(Profile!$F$2:$F$17521,Profile!$B$2:$B$17521,$B83,Profile!$C$2:$C$17521,R$8))*$C$6</f>
        <v>0</v>
      </c>
      <c r="S83" s="162">
        <f>(SUMIFS(Profile!$F$2:$F$17521,Profile!$B$2:$B$17521,$B83,Profile!$C$2:$C$17521,S$8))*$C$6</f>
        <v>0</v>
      </c>
      <c r="T83" s="162">
        <f>(SUMIFS(Profile!$F$2:$F$17521,Profile!$B$2:$B$17521,$B83,Profile!$C$2:$C$17521,T$8))*$C$6</f>
        <v>0</v>
      </c>
      <c r="U83" s="162">
        <f>(SUMIFS(Profile!$F$2:$F$17521,Profile!$B$2:$B$17521,$B83,Profile!$C$2:$C$17521,U$8))*$C$6</f>
        <v>0</v>
      </c>
      <c r="V83" s="162">
        <f>(SUMIFS(Profile!$F$2:$F$17521,Profile!$B$2:$B$17521,$B83,Profile!$C$2:$C$17521,V$8))*$C$6</f>
        <v>0</v>
      </c>
      <c r="W83" s="162">
        <f>(SUMIFS(Profile!$F$2:$F$17521,Profile!$B$2:$B$17521,$B83,Profile!$C$2:$C$17521,W$8))*$C$6</f>
        <v>0</v>
      </c>
      <c r="X83" s="162">
        <f>(SUMIFS(Profile!$F$2:$F$17521,Profile!$B$2:$B$17521,$B83,Profile!$C$2:$C$17521,X$8))*$C$6</f>
        <v>0</v>
      </c>
      <c r="Y83" s="162">
        <f>(SUMIFS(Profile!$F$2:$F$17521,Profile!$B$2:$B$17521,$B83,Profile!$C$2:$C$17521,Y$8))*$C$6</f>
        <v>0</v>
      </c>
      <c r="Z83" s="162">
        <f>(SUMIFS(Profile!$F$2:$F$17521,Profile!$B$2:$B$17521,$B83,Profile!$C$2:$C$17521,Z$8))*$C$6</f>
        <v>0</v>
      </c>
      <c r="AA83" s="162">
        <f>(SUMIFS(Profile!$F$2:$F$17521,Profile!$B$2:$B$17521,$B83,Profile!$C$2:$C$17521,AA$8))*$C$6</f>
        <v>0</v>
      </c>
      <c r="AB83" s="162">
        <f>(SUMIFS(Profile!$F$2:$F$17521,Profile!$B$2:$B$17521,$B83,Profile!$C$2:$C$17521,AB$8))*$C$6</f>
        <v>0</v>
      </c>
      <c r="AC83" s="162">
        <f>(SUMIFS(Profile!$F$2:$F$17521,Profile!$B$2:$B$17521,$B83,Profile!$C$2:$C$17521,AC$8))*$C$6</f>
        <v>0</v>
      </c>
      <c r="AD83" s="162">
        <f>(SUMIFS(Profile!$F$2:$F$17521,Profile!$B$2:$B$17521,$B83,Profile!$C$2:$C$17521,AD$8))*$C$6</f>
        <v>0</v>
      </c>
      <c r="AE83" s="162">
        <f>(SUMIFS(Profile!$F$2:$F$17521,Profile!$B$2:$B$17521,$B83,Profile!$C$2:$C$17521,AE$8))*$C$6</f>
        <v>0</v>
      </c>
      <c r="AF83" s="162">
        <f>(SUMIFS(Profile!$F$2:$F$17521,Profile!$B$2:$B$17521,$B83,Profile!$C$2:$C$17521,AF$8))*$C$6</f>
        <v>0</v>
      </c>
      <c r="AG83" s="162">
        <f>(SUMIFS(Profile!$F$2:$F$17521,Profile!$B$2:$B$17521,$B83,Profile!$C$2:$C$17521,AG$8))*$C$6</f>
        <v>0</v>
      </c>
      <c r="AH83" s="162">
        <f>(SUMIFS(Profile!$F$2:$F$17521,Profile!$B$2:$B$17521,$B83,Profile!$C$2:$C$17521,AH$8))*$C$6</f>
        <v>0</v>
      </c>
      <c r="AI83" s="162">
        <f>(SUMIFS(Profile!$F$2:$F$17521,Profile!$B$2:$B$17521,$B83,Profile!$C$2:$C$17521,AI$8))*$C$6</f>
        <v>0</v>
      </c>
      <c r="AJ83" s="162">
        <f>(SUMIFS(Profile!$F$2:$F$17521,Profile!$B$2:$B$17521,$B83,Profile!$C$2:$C$17521,AJ$8))*$C$6</f>
        <v>0</v>
      </c>
      <c r="AK83" s="162">
        <f>(SUMIFS(Profile!$F$2:$F$17521,Profile!$B$2:$B$17521,$B83,Profile!$C$2:$C$17521,AK$8))*$C$6</f>
        <v>0</v>
      </c>
      <c r="AL83" s="162">
        <f>(SUMIFS(Profile!$F$2:$F$17521,Profile!$B$2:$B$17521,$B83,Profile!$C$2:$C$17521,AL$8))*$C$6</f>
        <v>0</v>
      </c>
      <c r="AM83" s="162">
        <f>(SUMIFS(Profile!$F$2:$F$17521,Profile!$B$2:$B$17521,$B83,Profile!$C$2:$C$17521,AM$8))*$C$6</f>
        <v>0</v>
      </c>
      <c r="AN83" s="162">
        <f>(SUMIFS(Profile!$F$2:$F$17521,Profile!$B$2:$B$17521,$B83,Profile!$C$2:$C$17521,AN$8))*$C$6</f>
        <v>0</v>
      </c>
      <c r="AO83" s="162">
        <f>(SUMIFS(Profile!$F$2:$F$17521,Profile!$B$2:$B$17521,$B83,Profile!$C$2:$C$17521,AO$8))*$C$6</f>
        <v>0</v>
      </c>
      <c r="AP83" s="162">
        <f>(SUMIFS(Profile!$F$2:$F$17521,Profile!$B$2:$B$17521,$B83,Profile!$C$2:$C$17521,AP$8))*$C$6</f>
        <v>0</v>
      </c>
      <c r="AQ83" s="162">
        <f>(SUMIFS(Profile!$F$2:$F$17521,Profile!$B$2:$B$17521,$B83,Profile!$C$2:$C$17521,AQ$8))*$C$6</f>
        <v>0</v>
      </c>
      <c r="AR83" s="162">
        <f>(SUMIFS(Profile!$F$2:$F$17521,Profile!$B$2:$B$17521,$B83,Profile!$C$2:$C$17521,AR$8))*$C$6</f>
        <v>0</v>
      </c>
      <c r="AS83" s="162">
        <f>(SUMIFS(Profile!$F$2:$F$17521,Profile!$B$2:$B$17521,$B83,Profile!$C$2:$C$17521,AS$8))*$C$6</f>
        <v>0</v>
      </c>
      <c r="AT83" s="162">
        <f>(SUMIFS(Profile!$F$2:$F$17521,Profile!$B$2:$B$17521,$B83,Profile!$C$2:$C$17521,AT$8))*$C$6</f>
        <v>0</v>
      </c>
      <c r="AU83" s="162">
        <f>(SUMIFS(Profile!$F$2:$F$17521,Profile!$B$2:$B$17521,$B83,Profile!$C$2:$C$17521,AU$8))*$C$6</f>
        <v>0</v>
      </c>
      <c r="AV83" s="162">
        <f>(SUMIFS(Profile!$F$2:$F$17521,Profile!$B$2:$B$17521,$B83,Profile!$C$2:$C$17521,AV$8))*$C$6</f>
        <v>0</v>
      </c>
      <c r="AW83" s="162">
        <f>(SUMIFS(Profile!$F$2:$F$17521,Profile!$B$2:$B$17521,$B83,Profile!$C$2:$C$17521,AW$8))*$C$6</f>
        <v>0</v>
      </c>
      <c r="AX83" s="162">
        <f>(SUMIFS(Profile!$F$2:$F$17521,Profile!$B$2:$B$17521,$B83,Profile!$C$2:$C$17521,AX$8))*$C$6</f>
        <v>0</v>
      </c>
      <c r="AY83" s="162">
        <f>(SUMIFS(Profile!$F$2:$F$17521,Profile!$B$2:$B$17521,$B83,Profile!$C$2:$C$17521,AY$8))*$C$6</f>
        <v>0</v>
      </c>
      <c r="AZ83" s="162">
        <f>(SUMIFS(Profile!$F$2:$F$17521,Profile!$B$2:$B$17521,$B83,Profile!$C$2:$C$17521,AZ$8))*$C$6</f>
        <v>0</v>
      </c>
      <c r="BA83" s="162">
        <f t="shared" si="10"/>
        <v>0</v>
      </c>
      <c r="BB83" s="162">
        <f>(SUMIFS(Profile!$E$2:$E$17521,Profile!$B$2:$B$17521,$B83,Profile!$C$2:$C$17521,BB$8))*$C$9</f>
        <v>0</v>
      </c>
      <c r="BC83" s="162">
        <f>(SUMIFS(Profile!$E$2:$E$17521,Profile!$B$2:$B$17521,$B83,Profile!$C$2:$C$17521,BC$8))*$C$9</f>
        <v>0</v>
      </c>
      <c r="BD83" s="162">
        <f>(SUMIFS(Profile!$E$2:$E$17521,Profile!$B$2:$B$17521,$B83,Profile!$C$2:$C$17521,BD$8))*$C$9</f>
        <v>0</v>
      </c>
      <c r="BE83" s="162">
        <f>(SUMIFS(Profile!$E$2:$E$17521,Profile!$B$2:$B$17521,$B83,Profile!$C$2:$C$17521,BE$8))*$C$9</f>
        <v>0</v>
      </c>
      <c r="BF83" s="162">
        <f>(SUMIFS(Profile!$E$2:$E$17521,Profile!$B$2:$B$17521,$B83,Profile!$C$2:$C$17521,BF$8))*$C$9</f>
        <v>0</v>
      </c>
      <c r="BG83" s="162">
        <f>(SUMIFS(Profile!$E$2:$E$17521,Profile!$B$2:$B$17521,$B83,Profile!$C$2:$C$17521,BG$8))*$C$9</f>
        <v>0</v>
      </c>
      <c r="BH83" s="162">
        <f>(SUMIFS(Profile!$E$2:$E$17521,Profile!$B$2:$B$17521,$B83,Profile!$C$2:$C$17521,BH$8))*$C$9</f>
        <v>0</v>
      </c>
      <c r="BI83" s="162">
        <f>(SUMIFS(Profile!$E$2:$E$17521,Profile!$B$2:$B$17521,$B83,Profile!$C$2:$C$17521,BI$8))*$C$9</f>
        <v>0</v>
      </c>
      <c r="BJ83" s="162">
        <f>(SUMIFS(Profile!$E$2:$E$17521,Profile!$B$2:$B$17521,$B83,Profile!$C$2:$C$17521,BJ$8))*$C$9</f>
        <v>0</v>
      </c>
      <c r="BK83" s="162">
        <f>(SUMIFS(Profile!$E$2:$E$17521,Profile!$B$2:$B$17521,$B83,Profile!$C$2:$C$17521,BK$8))*$C$9</f>
        <v>0</v>
      </c>
      <c r="BL83" s="162">
        <f>(SUMIFS(Profile!$E$2:$E$17521,Profile!$B$2:$B$17521,$B83,Profile!$C$2:$C$17521,BL$8))*$C$9</f>
        <v>0</v>
      </c>
      <c r="BM83" s="162">
        <f>(SUMIFS(Profile!$E$2:$E$17521,Profile!$B$2:$B$17521,$B83,Profile!$C$2:$C$17521,BM$8))*$C$9</f>
        <v>0</v>
      </c>
      <c r="BN83" s="162">
        <f>(SUMIFS(Profile!$E$2:$E$17521,Profile!$B$2:$B$17521,$B83,Profile!$C$2:$C$17521,BN$8))*$C$9</f>
        <v>0</v>
      </c>
      <c r="BO83" s="162">
        <f>(SUMIFS(Profile!$E$2:$E$17521,Profile!$B$2:$B$17521,$B83,Profile!$C$2:$C$17521,BO$8))*$C$9</f>
        <v>0</v>
      </c>
      <c r="BP83" s="162">
        <f>(SUMIFS(Profile!$E$2:$E$17521,Profile!$B$2:$B$17521,$B83,Profile!$C$2:$C$17521,BP$8))*$C$9</f>
        <v>0</v>
      </c>
      <c r="BQ83" s="162">
        <f>(SUMIFS(Profile!$E$2:$E$17521,Profile!$B$2:$B$17521,$B83,Profile!$C$2:$C$17521,BQ$8))*$C$9</f>
        <v>0</v>
      </c>
      <c r="BR83" s="162">
        <f>(SUMIFS(Profile!$E$2:$E$17521,Profile!$B$2:$B$17521,$B83,Profile!$C$2:$C$17521,BR$8))*$C$9</f>
        <v>0</v>
      </c>
      <c r="BS83" s="162">
        <f>(SUMIFS(Profile!$E$2:$E$17521,Profile!$B$2:$B$17521,$B83,Profile!$C$2:$C$17521,BS$8))*$C$9</f>
        <v>0</v>
      </c>
      <c r="BT83" s="162">
        <f>(SUMIFS(Profile!$E$2:$E$17521,Profile!$B$2:$B$17521,$B83,Profile!$C$2:$C$17521,BT$8))*$C$9</f>
        <v>0</v>
      </c>
      <c r="BU83" s="162">
        <f>(SUMIFS(Profile!$E$2:$E$17521,Profile!$B$2:$B$17521,$B83,Profile!$C$2:$C$17521,BU$8))*$C$9</f>
        <v>0</v>
      </c>
      <c r="BV83" s="162">
        <f>(SUMIFS(Profile!$E$2:$E$17521,Profile!$B$2:$B$17521,$B83,Profile!$C$2:$C$17521,BV$8))*$C$9</f>
        <v>0</v>
      </c>
      <c r="BW83" s="162">
        <f>(SUMIFS(Profile!$E$2:$E$17521,Profile!$B$2:$B$17521,$B83,Profile!$C$2:$C$17521,BW$8))*$C$9</f>
        <v>0</v>
      </c>
      <c r="BX83" s="162">
        <f>(SUMIFS(Profile!$E$2:$E$17521,Profile!$B$2:$B$17521,$B83,Profile!$C$2:$C$17521,BX$8))*$C$9</f>
        <v>0</v>
      </c>
      <c r="BY83" s="162">
        <f>(SUMIFS(Profile!$E$2:$E$17521,Profile!$B$2:$B$17521,$B83,Profile!$C$2:$C$17521,BY$8))*$C$9</f>
        <v>0</v>
      </c>
      <c r="BZ83" s="162">
        <f>(SUMIFS(Profile!$E$2:$E$17521,Profile!$B$2:$B$17521,$B83,Profile!$C$2:$C$17521,BZ$8))*$C$9</f>
        <v>0</v>
      </c>
      <c r="CA83" s="162">
        <f>(SUMIFS(Profile!$E$2:$E$17521,Profile!$B$2:$B$17521,$B83,Profile!$C$2:$C$17521,CA$8))*$C$9</f>
        <v>0</v>
      </c>
      <c r="CB83" s="162">
        <f>(SUMIFS(Profile!$E$2:$E$17521,Profile!$B$2:$B$17521,$B83,Profile!$C$2:$C$17521,CB$8))*$C$9</f>
        <v>0</v>
      </c>
      <c r="CC83" s="162">
        <f>(SUMIFS(Profile!$E$2:$E$17521,Profile!$B$2:$B$17521,$B83,Profile!$C$2:$C$17521,CC$8))*$C$9</f>
        <v>0</v>
      </c>
      <c r="CD83" s="162">
        <f>(SUMIFS(Profile!$E$2:$E$17521,Profile!$B$2:$B$17521,$B83,Profile!$C$2:$C$17521,CD$8))*$C$9</f>
        <v>0</v>
      </c>
      <c r="CE83" s="162">
        <f>(SUMIFS(Profile!$E$2:$E$17521,Profile!$B$2:$B$17521,$B83,Profile!$C$2:$C$17521,CE$8))*$C$9</f>
        <v>0</v>
      </c>
      <c r="CF83" s="162">
        <f>(SUMIFS(Profile!$E$2:$E$17521,Profile!$B$2:$B$17521,$B83,Profile!$C$2:$C$17521,CF$8))*$C$9</f>
        <v>0</v>
      </c>
      <c r="CG83" s="162">
        <f>(SUMIFS(Profile!$E$2:$E$17521,Profile!$B$2:$B$17521,$B83,Profile!$C$2:$C$17521,CG$8))*$C$9</f>
        <v>0</v>
      </c>
      <c r="CH83" s="162">
        <f>(SUMIFS(Profile!$E$2:$E$17521,Profile!$B$2:$B$17521,$B83,Profile!$C$2:$C$17521,CH$8))*$C$9</f>
        <v>0</v>
      </c>
      <c r="CI83" s="162">
        <f>(SUMIFS(Profile!$E$2:$E$17521,Profile!$B$2:$B$17521,$B83,Profile!$C$2:$C$17521,CI$8))*$C$9</f>
        <v>0</v>
      </c>
      <c r="CJ83" s="162">
        <f>(SUMIFS(Profile!$E$2:$E$17521,Profile!$B$2:$B$17521,$B83,Profile!$C$2:$C$17521,CJ$8))*$C$9</f>
        <v>0</v>
      </c>
      <c r="CK83" s="162">
        <f>(SUMIFS(Profile!$E$2:$E$17521,Profile!$B$2:$B$17521,$B83,Profile!$C$2:$C$17521,CK$8))*$C$9</f>
        <v>0</v>
      </c>
      <c r="CL83" s="162">
        <f>(SUMIFS(Profile!$E$2:$E$17521,Profile!$B$2:$B$17521,$B83,Profile!$C$2:$C$17521,CL$8))*$C$9</f>
        <v>0</v>
      </c>
      <c r="CM83" s="162">
        <f>(SUMIFS(Profile!$E$2:$E$17521,Profile!$B$2:$B$17521,$B83,Profile!$C$2:$C$17521,CM$8))*$C$9</f>
        <v>0</v>
      </c>
      <c r="CN83" s="162">
        <f>(SUMIFS(Profile!$E$2:$E$17521,Profile!$B$2:$B$17521,$B83,Profile!$C$2:$C$17521,CN$8))*$C$9</f>
        <v>0</v>
      </c>
      <c r="CO83" s="162">
        <f>(SUMIFS(Profile!$E$2:$E$17521,Profile!$B$2:$B$17521,$B83,Profile!$C$2:$C$17521,CO$8))*$C$9</f>
        <v>0</v>
      </c>
      <c r="CP83" s="162">
        <f>(SUMIFS(Profile!$E$2:$E$17521,Profile!$B$2:$B$17521,$B83,Profile!$C$2:$C$17521,CP$8))*$C$9</f>
        <v>0</v>
      </c>
      <c r="CQ83" s="162">
        <f>(SUMIFS(Profile!$E$2:$E$17521,Profile!$B$2:$B$17521,$B83,Profile!$C$2:$C$17521,CQ$8))*$C$9</f>
        <v>0</v>
      </c>
      <c r="CR83" s="162">
        <f>(SUMIFS(Profile!$E$2:$E$17521,Profile!$B$2:$B$17521,$B83,Profile!$C$2:$C$17521,CR$8))*$C$9</f>
        <v>0</v>
      </c>
      <c r="CS83" s="162">
        <f>(SUMIFS(Profile!$E$2:$E$17521,Profile!$B$2:$B$17521,$B83,Profile!$C$2:$C$17521,CS$8))*$C$9</f>
        <v>0</v>
      </c>
      <c r="CT83" s="162">
        <f>(SUMIFS(Profile!$E$2:$E$17521,Profile!$B$2:$B$17521,$B83,Profile!$C$2:$C$17521,CT$8))*$C$9</f>
        <v>0</v>
      </c>
      <c r="CU83" s="162">
        <f>(SUMIFS(Profile!$E$2:$E$17521,Profile!$B$2:$B$17521,$B83,Profile!$C$2:$C$17521,CU$8))*$C$9</f>
        <v>0</v>
      </c>
      <c r="CV83" s="162">
        <f>(SUMIFS(Profile!$E$2:$E$17521,Profile!$B$2:$B$17521,$B83,Profile!$C$2:$C$17521,CV$8))*$C$9</f>
        <v>0</v>
      </c>
      <c r="CW83" s="162">
        <f>(SUMIFS(Profile!$E$2:$E$17521,Profile!$B$2:$B$17521,$B83,Profile!$C$2:$C$17521,CW$8))*$C$9</f>
        <v>0</v>
      </c>
      <c r="CX83" s="162">
        <f t="shared" si="11"/>
        <v>0</v>
      </c>
      <c r="CY83" s="162">
        <f t="shared" ref="CY83:ET83" si="376">MAX(BB83-E83,0)</f>
        <v>0</v>
      </c>
      <c r="CZ83" s="162">
        <f t="shared" si="376"/>
        <v>0</v>
      </c>
      <c r="DA83" s="162">
        <f t="shared" si="376"/>
        <v>0</v>
      </c>
      <c r="DB83" s="162">
        <f t="shared" si="376"/>
        <v>0</v>
      </c>
      <c r="DC83" s="162">
        <f t="shared" si="376"/>
        <v>0</v>
      </c>
      <c r="DD83" s="162">
        <f t="shared" si="376"/>
        <v>0</v>
      </c>
      <c r="DE83" s="162">
        <f t="shared" si="376"/>
        <v>0</v>
      </c>
      <c r="DF83" s="162">
        <f t="shared" si="376"/>
        <v>0</v>
      </c>
      <c r="DG83" s="162">
        <f t="shared" si="376"/>
        <v>0</v>
      </c>
      <c r="DH83" s="162">
        <f t="shared" si="376"/>
        <v>0</v>
      </c>
      <c r="DI83" s="162">
        <f t="shared" si="376"/>
        <v>0</v>
      </c>
      <c r="DJ83" s="162">
        <f t="shared" si="376"/>
        <v>0</v>
      </c>
      <c r="DK83" s="162">
        <f t="shared" si="376"/>
        <v>0</v>
      </c>
      <c r="DL83" s="162">
        <f t="shared" si="376"/>
        <v>0</v>
      </c>
      <c r="DM83" s="162">
        <f t="shared" si="376"/>
        <v>0</v>
      </c>
      <c r="DN83" s="162">
        <f t="shared" si="376"/>
        <v>0</v>
      </c>
      <c r="DO83" s="162">
        <f t="shared" si="376"/>
        <v>0</v>
      </c>
      <c r="DP83" s="162">
        <f t="shared" si="376"/>
        <v>0</v>
      </c>
      <c r="DQ83" s="162">
        <f t="shared" si="376"/>
        <v>0</v>
      </c>
      <c r="DR83" s="162">
        <f t="shared" si="376"/>
        <v>0</v>
      </c>
      <c r="DS83" s="162">
        <f t="shared" si="376"/>
        <v>0</v>
      </c>
      <c r="DT83" s="162">
        <f t="shared" si="376"/>
        <v>0</v>
      </c>
      <c r="DU83" s="162">
        <f t="shared" si="376"/>
        <v>0</v>
      </c>
      <c r="DV83" s="162">
        <f t="shared" si="376"/>
        <v>0</v>
      </c>
      <c r="DW83" s="162">
        <f t="shared" si="376"/>
        <v>0</v>
      </c>
      <c r="DX83" s="162">
        <f t="shared" si="376"/>
        <v>0</v>
      </c>
      <c r="DY83" s="162">
        <f t="shared" si="376"/>
        <v>0</v>
      </c>
      <c r="DZ83" s="162">
        <f t="shared" si="376"/>
        <v>0</v>
      </c>
      <c r="EA83" s="162">
        <f t="shared" si="376"/>
        <v>0</v>
      </c>
      <c r="EB83" s="162">
        <f t="shared" si="376"/>
        <v>0</v>
      </c>
      <c r="EC83" s="162">
        <f t="shared" si="376"/>
        <v>0</v>
      </c>
      <c r="ED83" s="162">
        <f t="shared" si="376"/>
        <v>0</v>
      </c>
      <c r="EE83" s="162">
        <f t="shared" si="376"/>
        <v>0</v>
      </c>
      <c r="EF83" s="162">
        <f t="shared" si="376"/>
        <v>0</v>
      </c>
      <c r="EG83" s="162">
        <f t="shared" si="376"/>
        <v>0</v>
      </c>
      <c r="EH83" s="162">
        <f t="shared" si="376"/>
        <v>0</v>
      </c>
      <c r="EI83" s="162">
        <f t="shared" si="376"/>
        <v>0</v>
      </c>
      <c r="EJ83" s="162">
        <f t="shared" si="376"/>
        <v>0</v>
      </c>
      <c r="EK83" s="162">
        <f t="shared" si="376"/>
        <v>0</v>
      </c>
      <c r="EL83" s="162">
        <f t="shared" si="376"/>
        <v>0</v>
      </c>
      <c r="EM83" s="162">
        <f t="shared" si="376"/>
        <v>0</v>
      </c>
      <c r="EN83" s="162">
        <f t="shared" si="376"/>
        <v>0</v>
      </c>
      <c r="EO83" s="162">
        <f t="shared" si="376"/>
        <v>0</v>
      </c>
      <c r="EP83" s="162">
        <f t="shared" si="376"/>
        <v>0</v>
      </c>
      <c r="EQ83" s="162">
        <f t="shared" si="376"/>
        <v>0</v>
      </c>
      <c r="ER83" s="162">
        <f t="shared" si="376"/>
        <v>0</v>
      </c>
      <c r="ES83" s="162">
        <f t="shared" si="376"/>
        <v>0</v>
      </c>
      <c r="ET83" s="162">
        <f t="shared" si="376"/>
        <v>0</v>
      </c>
      <c r="EU83" s="162">
        <f t="shared" si="13"/>
        <v>0</v>
      </c>
      <c r="EV83" s="162">
        <f t="shared" ref="EV83:GQ83" si="377">BB83-CY83</f>
        <v>0</v>
      </c>
      <c r="EW83" s="162">
        <f t="shared" si="377"/>
        <v>0</v>
      </c>
      <c r="EX83" s="162">
        <f t="shared" si="377"/>
        <v>0</v>
      </c>
      <c r="EY83" s="162">
        <f t="shared" si="377"/>
        <v>0</v>
      </c>
      <c r="EZ83" s="162">
        <f t="shared" si="377"/>
        <v>0</v>
      </c>
      <c r="FA83" s="162">
        <f t="shared" si="377"/>
        <v>0</v>
      </c>
      <c r="FB83" s="162">
        <f t="shared" si="377"/>
        <v>0</v>
      </c>
      <c r="FC83" s="162">
        <f t="shared" si="377"/>
        <v>0</v>
      </c>
      <c r="FD83" s="162">
        <f t="shared" si="377"/>
        <v>0</v>
      </c>
      <c r="FE83" s="162">
        <f t="shared" si="377"/>
        <v>0</v>
      </c>
      <c r="FF83" s="162">
        <f t="shared" si="377"/>
        <v>0</v>
      </c>
      <c r="FG83" s="162">
        <f t="shared" si="377"/>
        <v>0</v>
      </c>
      <c r="FH83" s="162">
        <f t="shared" si="377"/>
        <v>0</v>
      </c>
      <c r="FI83" s="162">
        <f t="shared" si="377"/>
        <v>0</v>
      </c>
      <c r="FJ83" s="162">
        <f t="shared" si="377"/>
        <v>0</v>
      </c>
      <c r="FK83" s="162">
        <f t="shared" si="377"/>
        <v>0</v>
      </c>
      <c r="FL83" s="162">
        <f t="shared" si="377"/>
        <v>0</v>
      </c>
      <c r="FM83" s="162">
        <f t="shared" si="377"/>
        <v>0</v>
      </c>
      <c r="FN83" s="162">
        <f t="shared" si="377"/>
        <v>0</v>
      </c>
      <c r="FO83" s="162">
        <f t="shared" si="377"/>
        <v>0</v>
      </c>
      <c r="FP83" s="162">
        <f t="shared" si="377"/>
        <v>0</v>
      </c>
      <c r="FQ83" s="162">
        <f t="shared" si="377"/>
        <v>0</v>
      </c>
      <c r="FR83" s="162">
        <f t="shared" si="377"/>
        <v>0</v>
      </c>
      <c r="FS83" s="162">
        <f t="shared" si="377"/>
        <v>0</v>
      </c>
      <c r="FT83" s="162">
        <f t="shared" si="377"/>
        <v>0</v>
      </c>
      <c r="FU83" s="162">
        <f t="shared" si="377"/>
        <v>0</v>
      </c>
      <c r="FV83" s="162">
        <f t="shared" si="377"/>
        <v>0</v>
      </c>
      <c r="FW83" s="162">
        <f t="shared" si="377"/>
        <v>0</v>
      </c>
      <c r="FX83" s="162">
        <f t="shared" si="377"/>
        <v>0</v>
      </c>
      <c r="FY83" s="162">
        <f t="shared" si="377"/>
        <v>0</v>
      </c>
      <c r="FZ83" s="162">
        <f t="shared" si="377"/>
        <v>0</v>
      </c>
      <c r="GA83" s="162">
        <f t="shared" si="377"/>
        <v>0</v>
      </c>
      <c r="GB83" s="162">
        <f t="shared" si="377"/>
        <v>0</v>
      </c>
      <c r="GC83" s="162">
        <f t="shared" si="377"/>
        <v>0</v>
      </c>
      <c r="GD83" s="162">
        <f t="shared" si="377"/>
        <v>0</v>
      </c>
      <c r="GE83" s="162">
        <f t="shared" si="377"/>
        <v>0</v>
      </c>
      <c r="GF83" s="162">
        <f t="shared" si="377"/>
        <v>0</v>
      </c>
      <c r="GG83" s="162">
        <f t="shared" si="377"/>
        <v>0</v>
      </c>
      <c r="GH83" s="162">
        <f t="shared" si="377"/>
        <v>0</v>
      </c>
      <c r="GI83" s="162">
        <f t="shared" si="377"/>
        <v>0</v>
      </c>
      <c r="GJ83" s="162">
        <f t="shared" si="377"/>
        <v>0</v>
      </c>
      <c r="GK83" s="162">
        <f t="shared" si="377"/>
        <v>0</v>
      </c>
      <c r="GL83" s="162">
        <f t="shared" si="377"/>
        <v>0</v>
      </c>
      <c r="GM83" s="162">
        <f t="shared" si="377"/>
        <v>0</v>
      </c>
      <c r="GN83" s="162">
        <f t="shared" si="377"/>
        <v>0</v>
      </c>
      <c r="GO83" s="162">
        <f t="shared" si="377"/>
        <v>0</v>
      </c>
      <c r="GP83" s="162">
        <f t="shared" si="377"/>
        <v>0</v>
      </c>
      <c r="GQ83" s="162">
        <f t="shared" si="377"/>
        <v>0</v>
      </c>
      <c r="GR83" s="162">
        <f t="shared" si="15"/>
        <v>0</v>
      </c>
      <c r="GS83" s="162">
        <f t="shared" ref="GS83:IN83" si="378">E83-EV83</f>
        <v>0</v>
      </c>
      <c r="GT83" s="162">
        <f t="shared" si="378"/>
        <v>0</v>
      </c>
      <c r="GU83" s="162">
        <f t="shared" si="378"/>
        <v>0</v>
      </c>
      <c r="GV83" s="162">
        <f t="shared" si="378"/>
        <v>0</v>
      </c>
      <c r="GW83" s="162">
        <f t="shared" si="378"/>
        <v>0</v>
      </c>
      <c r="GX83" s="162">
        <f t="shared" si="378"/>
        <v>0</v>
      </c>
      <c r="GY83" s="162">
        <f t="shared" si="378"/>
        <v>0</v>
      </c>
      <c r="GZ83" s="162">
        <f t="shared" si="378"/>
        <v>0</v>
      </c>
      <c r="HA83" s="162">
        <f t="shared" si="378"/>
        <v>0</v>
      </c>
      <c r="HB83" s="162">
        <f t="shared" si="378"/>
        <v>0</v>
      </c>
      <c r="HC83" s="162">
        <f t="shared" si="378"/>
        <v>0</v>
      </c>
      <c r="HD83" s="162">
        <f t="shared" si="378"/>
        <v>0</v>
      </c>
      <c r="HE83" s="162">
        <f t="shared" si="378"/>
        <v>0</v>
      </c>
      <c r="HF83" s="162">
        <f t="shared" si="378"/>
        <v>0</v>
      </c>
      <c r="HG83" s="162">
        <f t="shared" si="378"/>
        <v>0</v>
      </c>
      <c r="HH83" s="162">
        <f t="shared" si="378"/>
        <v>0</v>
      </c>
      <c r="HI83" s="162">
        <f t="shared" si="378"/>
        <v>0</v>
      </c>
      <c r="HJ83" s="162">
        <f t="shared" si="378"/>
        <v>0</v>
      </c>
      <c r="HK83" s="162">
        <f t="shared" si="378"/>
        <v>0</v>
      </c>
      <c r="HL83" s="162">
        <f t="shared" si="378"/>
        <v>0</v>
      </c>
      <c r="HM83" s="162">
        <f t="shared" si="378"/>
        <v>0</v>
      </c>
      <c r="HN83" s="162">
        <f t="shared" si="378"/>
        <v>0</v>
      </c>
      <c r="HO83" s="162">
        <f t="shared" si="378"/>
        <v>0</v>
      </c>
      <c r="HP83" s="162">
        <f t="shared" si="378"/>
        <v>0</v>
      </c>
      <c r="HQ83" s="162">
        <f t="shared" si="378"/>
        <v>0</v>
      </c>
      <c r="HR83" s="162">
        <f t="shared" si="378"/>
        <v>0</v>
      </c>
      <c r="HS83" s="162">
        <f t="shared" si="378"/>
        <v>0</v>
      </c>
      <c r="HT83" s="162">
        <f t="shared" si="378"/>
        <v>0</v>
      </c>
      <c r="HU83" s="162">
        <f t="shared" si="378"/>
        <v>0</v>
      </c>
      <c r="HV83" s="162">
        <f t="shared" si="378"/>
        <v>0</v>
      </c>
      <c r="HW83" s="162">
        <f t="shared" si="378"/>
        <v>0</v>
      </c>
      <c r="HX83" s="162">
        <f t="shared" si="378"/>
        <v>0</v>
      </c>
      <c r="HY83" s="162">
        <f t="shared" si="378"/>
        <v>0</v>
      </c>
      <c r="HZ83" s="162">
        <f t="shared" si="378"/>
        <v>0</v>
      </c>
      <c r="IA83" s="162">
        <f t="shared" si="378"/>
        <v>0</v>
      </c>
      <c r="IB83" s="162">
        <f t="shared" si="378"/>
        <v>0</v>
      </c>
      <c r="IC83" s="162">
        <f t="shared" si="378"/>
        <v>0</v>
      </c>
      <c r="ID83" s="162">
        <f t="shared" si="378"/>
        <v>0</v>
      </c>
      <c r="IE83" s="162">
        <f t="shared" si="378"/>
        <v>0</v>
      </c>
      <c r="IF83" s="162">
        <f t="shared" si="378"/>
        <v>0</v>
      </c>
      <c r="IG83" s="162">
        <f t="shared" si="378"/>
        <v>0</v>
      </c>
      <c r="IH83" s="162">
        <f t="shared" si="378"/>
        <v>0</v>
      </c>
      <c r="II83" s="162">
        <f t="shared" si="378"/>
        <v>0</v>
      </c>
      <c r="IJ83" s="162">
        <f t="shared" si="378"/>
        <v>0</v>
      </c>
      <c r="IK83" s="162">
        <f t="shared" si="378"/>
        <v>0</v>
      </c>
      <c r="IL83" s="162">
        <f t="shared" si="378"/>
        <v>0</v>
      </c>
      <c r="IM83" s="162">
        <f t="shared" si="378"/>
        <v>0</v>
      </c>
      <c r="IN83" s="162">
        <f t="shared" si="378"/>
        <v>0</v>
      </c>
      <c r="IO83" s="162">
        <f t="shared" si="17"/>
        <v>0</v>
      </c>
      <c r="IP83" s="162">
        <f t="shared" si="23"/>
        <v>0</v>
      </c>
      <c r="IQ83" s="162">
        <f t="shared" ref="IQ83:KK83" si="379">MAX((MIN(CZ83+IP83,$IO$7))-GT83,0)</f>
        <v>0</v>
      </c>
      <c r="IR83" s="162">
        <f t="shared" si="379"/>
        <v>0</v>
      </c>
      <c r="IS83" s="162">
        <f t="shared" si="379"/>
        <v>0</v>
      </c>
      <c r="IT83" s="162">
        <f t="shared" si="379"/>
        <v>0</v>
      </c>
      <c r="IU83" s="162">
        <f t="shared" si="379"/>
        <v>0</v>
      </c>
      <c r="IV83" s="162">
        <f t="shared" si="379"/>
        <v>0</v>
      </c>
      <c r="IW83" s="162">
        <f t="shared" si="379"/>
        <v>0</v>
      </c>
      <c r="IX83" s="162">
        <f t="shared" si="379"/>
        <v>0</v>
      </c>
      <c r="IY83" s="162">
        <f t="shared" si="379"/>
        <v>0</v>
      </c>
      <c r="IZ83" s="162">
        <f t="shared" si="379"/>
        <v>0</v>
      </c>
      <c r="JA83" s="162">
        <f t="shared" si="379"/>
        <v>0</v>
      </c>
      <c r="JB83" s="162">
        <f t="shared" si="379"/>
        <v>0</v>
      </c>
      <c r="JC83" s="162">
        <f t="shared" si="379"/>
        <v>0</v>
      </c>
      <c r="JD83" s="162">
        <f t="shared" si="379"/>
        <v>0</v>
      </c>
      <c r="JE83" s="162">
        <f t="shared" si="379"/>
        <v>0</v>
      </c>
      <c r="JF83" s="162">
        <f t="shared" si="379"/>
        <v>0</v>
      </c>
      <c r="JG83" s="162">
        <f t="shared" si="379"/>
        <v>0</v>
      </c>
      <c r="JH83" s="162">
        <f t="shared" si="379"/>
        <v>0</v>
      </c>
      <c r="JI83" s="162">
        <f t="shared" si="379"/>
        <v>0</v>
      </c>
      <c r="JJ83" s="162">
        <f t="shared" si="379"/>
        <v>0</v>
      </c>
      <c r="JK83" s="162">
        <f t="shared" si="379"/>
        <v>0</v>
      </c>
      <c r="JL83" s="162">
        <f t="shared" si="379"/>
        <v>0</v>
      </c>
      <c r="JM83" s="162">
        <f t="shared" si="379"/>
        <v>0</v>
      </c>
      <c r="JN83" s="162">
        <f t="shared" si="379"/>
        <v>0</v>
      </c>
      <c r="JO83" s="162">
        <f t="shared" si="379"/>
        <v>0</v>
      </c>
      <c r="JP83" s="162">
        <f t="shared" si="379"/>
        <v>0</v>
      </c>
      <c r="JQ83" s="162">
        <f t="shared" si="379"/>
        <v>0</v>
      </c>
      <c r="JR83" s="162">
        <f t="shared" si="379"/>
        <v>0</v>
      </c>
      <c r="JS83" s="162">
        <f t="shared" si="379"/>
        <v>0</v>
      </c>
      <c r="JT83" s="162">
        <f t="shared" si="379"/>
        <v>0</v>
      </c>
      <c r="JU83" s="162">
        <f t="shared" si="379"/>
        <v>0</v>
      </c>
      <c r="JV83" s="162">
        <f t="shared" si="379"/>
        <v>0</v>
      </c>
      <c r="JW83" s="162">
        <f t="shared" si="379"/>
        <v>0</v>
      </c>
      <c r="JX83" s="162">
        <f t="shared" si="379"/>
        <v>0</v>
      </c>
      <c r="JY83" s="162">
        <f t="shared" si="379"/>
        <v>0</v>
      </c>
      <c r="JZ83" s="162">
        <f t="shared" si="379"/>
        <v>0</v>
      </c>
      <c r="KA83" s="162">
        <f t="shared" si="379"/>
        <v>0</v>
      </c>
      <c r="KB83" s="162">
        <f t="shared" si="379"/>
        <v>0</v>
      </c>
      <c r="KC83" s="162">
        <f t="shared" si="379"/>
        <v>0</v>
      </c>
      <c r="KD83" s="162">
        <f t="shared" si="379"/>
        <v>0</v>
      </c>
      <c r="KE83" s="162">
        <f t="shared" si="379"/>
        <v>0</v>
      </c>
      <c r="KF83" s="162">
        <f t="shared" si="379"/>
        <v>0</v>
      </c>
      <c r="KG83" s="162">
        <f t="shared" si="379"/>
        <v>0</v>
      </c>
      <c r="KH83" s="162">
        <f t="shared" si="379"/>
        <v>0</v>
      </c>
      <c r="KI83" s="162">
        <f t="shared" si="379"/>
        <v>0</v>
      </c>
      <c r="KJ83" s="162">
        <f t="shared" si="379"/>
        <v>0</v>
      </c>
      <c r="KK83" s="162">
        <f t="shared" si="379"/>
        <v>0</v>
      </c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</row>
    <row r="84" ht="14.25" customHeight="1" spans="1:326" x14ac:dyDescent="0.25">
      <c r="A84" s="1">
        <v>3</v>
      </c>
      <c r="B84" s="1">
        <f t="shared" ref="B84:C84" si="380">B83+1</f>
        <v>74</v>
      </c>
      <c r="C84" s="232">
        <f t="shared" si="380"/>
        <v>43539</v>
      </c>
      <c r="D84" s="162">
        <f t="shared" si="9"/>
        <v>0</v>
      </c>
      <c r="E84" s="162">
        <f>(SUMIFS(Profile!$F$2:$F$17521,Profile!$B$2:$B$17521,$B84,Profile!$C$2:$C$17521,E$8))*$C$6</f>
        <v>0</v>
      </c>
      <c r="F84" s="162">
        <f>(SUMIFS(Profile!$F$2:$F$17521,Profile!$B$2:$B$17521,$B84,Profile!$C$2:$C$17521,F$8))*$C$6</f>
        <v>0</v>
      </c>
      <c r="G84" s="162">
        <f>(SUMIFS(Profile!$F$2:$F$17521,Profile!$B$2:$B$17521,$B84,Profile!$C$2:$C$17521,G$8))*$C$6</f>
        <v>0</v>
      </c>
      <c r="H84" s="162">
        <f>(SUMIFS(Profile!$F$2:$F$17521,Profile!$B$2:$B$17521,$B84,Profile!$C$2:$C$17521,H$8))*$C$6</f>
        <v>0</v>
      </c>
      <c r="I84" s="162">
        <f>(SUMIFS(Profile!$F$2:$F$17521,Profile!$B$2:$B$17521,$B84,Profile!$C$2:$C$17521,I$8))*$C$6</f>
        <v>0</v>
      </c>
      <c r="J84" s="162">
        <f>(SUMIFS(Profile!$F$2:$F$17521,Profile!$B$2:$B$17521,$B84,Profile!$C$2:$C$17521,J$8))*$C$6</f>
        <v>0</v>
      </c>
      <c r="K84" s="162">
        <f>(SUMIFS(Profile!$F$2:$F$17521,Profile!$B$2:$B$17521,$B84,Profile!$C$2:$C$17521,K$8))*$C$6</f>
        <v>0</v>
      </c>
      <c r="L84" s="162">
        <f>(SUMIFS(Profile!$F$2:$F$17521,Profile!$B$2:$B$17521,$B84,Profile!$C$2:$C$17521,L$8))*$C$6</f>
        <v>0</v>
      </c>
      <c r="M84" s="162">
        <f>(SUMIFS(Profile!$F$2:$F$17521,Profile!$B$2:$B$17521,$B84,Profile!$C$2:$C$17521,M$8))*$C$6</f>
        <v>0</v>
      </c>
      <c r="N84" s="162">
        <f>(SUMIFS(Profile!$F$2:$F$17521,Profile!$B$2:$B$17521,$B84,Profile!$C$2:$C$17521,N$8))*$C$6</f>
        <v>0</v>
      </c>
      <c r="O84" s="162">
        <f>(SUMIFS(Profile!$F$2:$F$17521,Profile!$B$2:$B$17521,$B84,Profile!$C$2:$C$17521,O$8))*$C$6</f>
        <v>0</v>
      </c>
      <c r="P84" s="162">
        <f>(SUMIFS(Profile!$F$2:$F$17521,Profile!$B$2:$B$17521,$B84,Profile!$C$2:$C$17521,P$8))*$C$6</f>
        <v>0</v>
      </c>
      <c r="Q84" s="162">
        <f>(SUMIFS(Profile!$F$2:$F$17521,Profile!$B$2:$B$17521,$B84,Profile!$C$2:$C$17521,Q$8))*$C$6</f>
        <v>0</v>
      </c>
      <c r="R84" s="162">
        <f>(SUMIFS(Profile!$F$2:$F$17521,Profile!$B$2:$B$17521,$B84,Profile!$C$2:$C$17521,R$8))*$C$6</f>
        <v>0</v>
      </c>
      <c r="S84" s="162">
        <f>(SUMIFS(Profile!$F$2:$F$17521,Profile!$B$2:$B$17521,$B84,Profile!$C$2:$C$17521,S$8))*$C$6</f>
        <v>0</v>
      </c>
      <c r="T84" s="162">
        <f>(SUMIFS(Profile!$F$2:$F$17521,Profile!$B$2:$B$17521,$B84,Profile!$C$2:$C$17521,T$8))*$C$6</f>
        <v>0</v>
      </c>
      <c r="U84" s="162">
        <f>(SUMIFS(Profile!$F$2:$F$17521,Profile!$B$2:$B$17521,$B84,Profile!$C$2:$C$17521,U$8))*$C$6</f>
        <v>0</v>
      </c>
      <c r="V84" s="162">
        <f>(SUMIFS(Profile!$F$2:$F$17521,Profile!$B$2:$B$17521,$B84,Profile!$C$2:$C$17521,V$8))*$C$6</f>
        <v>0</v>
      </c>
      <c r="W84" s="162">
        <f>(SUMIFS(Profile!$F$2:$F$17521,Profile!$B$2:$B$17521,$B84,Profile!$C$2:$C$17521,W$8))*$C$6</f>
        <v>0</v>
      </c>
      <c r="X84" s="162">
        <f>(SUMIFS(Profile!$F$2:$F$17521,Profile!$B$2:$B$17521,$B84,Profile!$C$2:$C$17521,X$8))*$C$6</f>
        <v>0</v>
      </c>
      <c r="Y84" s="162">
        <f>(SUMIFS(Profile!$F$2:$F$17521,Profile!$B$2:$B$17521,$B84,Profile!$C$2:$C$17521,Y$8))*$C$6</f>
        <v>0</v>
      </c>
      <c r="Z84" s="162">
        <f>(SUMIFS(Profile!$F$2:$F$17521,Profile!$B$2:$B$17521,$B84,Profile!$C$2:$C$17521,Z$8))*$C$6</f>
        <v>0</v>
      </c>
      <c r="AA84" s="162">
        <f>(SUMIFS(Profile!$F$2:$F$17521,Profile!$B$2:$B$17521,$B84,Profile!$C$2:$C$17521,AA$8))*$C$6</f>
        <v>0</v>
      </c>
      <c r="AB84" s="162">
        <f>(SUMIFS(Profile!$F$2:$F$17521,Profile!$B$2:$B$17521,$B84,Profile!$C$2:$C$17521,AB$8))*$C$6</f>
        <v>0</v>
      </c>
      <c r="AC84" s="162">
        <f>(SUMIFS(Profile!$F$2:$F$17521,Profile!$B$2:$B$17521,$B84,Profile!$C$2:$C$17521,AC$8))*$C$6</f>
        <v>0</v>
      </c>
      <c r="AD84" s="162">
        <f>(SUMIFS(Profile!$F$2:$F$17521,Profile!$B$2:$B$17521,$B84,Profile!$C$2:$C$17521,AD$8))*$C$6</f>
        <v>0</v>
      </c>
      <c r="AE84" s="162">
        <f>(SUMIFS(Profile!$F$2:$F$17521,Profile!$B$2:$B$17521,$B84,Profile!$C$2:$C$17521,AE$8))*$C$6</f>
        <v>0</v>
      </c>
      <c r="AF84" s="162">
        <f>(SUMIFS(Profile!$F$2:$F$17521,Profile!$B$2:$B$17521,$B84,Profile!$C$2:$C$17521,AF$8))*$C$6</f>
        <v>0</v>
      </c>
      <c r="AG84" s="162">
        <f>(SUMIFS(Profile!$F$2:$F$17521,Profile!$B$2:$B$17521,$B84,Profile!$C$2:$C$17521,AG$8))*$C$6</f>
        <v>0</v>
      </c>
      <c r="AH84" s="162">
        <f>(SUMIFS(Profile!$F$2:$F$17521,Profile!$B$2:$B$17521,$B84,Profile!$C$2:$C$17521,AH$8))*$C$6</f>
        <v>0</v>
      </c>
      <c r="AI84" s="162">
        <f>(SUMIFS(Profile!$F$2:$F$17521,Profile!$B$2:$B$17521,$B84,Profile!$C$2:$C$17521,AI$8))*$C$6</f>
        <v>0</v>
      </c>
      <c r="AJ84" s="162">
        <f>(SUMIFS(Profile!$F$2:$F$17521,Profile!$B$2:$B$17521,$B84,Profile!$C$2:$C$17521,AJ$8))*$C$6</f>
        <v>0</v>
      </c>
      <c r="AK84" s="162">
        <f>(SUMIFS(Profile!$F$2:$F$17521,Profile!$B$2:$B$17521,$B84,Profile!$C$2:$C$17521,AK$8))*$C$6</f>
        <v>0</v>
      </c>
      <c r="AL84" s="162">
        <f>(SUMIFS(Profile!$F$2:$F$17521,Profile!$B$2:$B$17521,$B84,Profile!$C$2:$C$17521,AL$8))*$C$6</f>
        <v>0</v>
      </c>
      <c r="AM84" s="162">
        <f>(SUMIFS(Profile!$F$2:$F$17521,Profile!$B$2:$B$17521,$B84,Profile!$C$2:$C$17521,AM$8))*$C$6</f>
        <v>0</v>
      </c>
      <c r="AN84" s="162">
        <f>(SUMIFS(Profile!$F$2:$F$17521,Profile!$B$2:$B$17521,$B84,Profile!$C$2:$C$17521,AN$8))*$C$6</f>
        <v>0</v>
      </c>
      <c r="AO84" s="162">
        <f>(SUMIFS(Profile!$F$2:$F$17521,Profile!$B$2:$B$17521,$B84,Profile!$C$2:$C$17521,AO$8))*$C$6</f>
        <v>0</v>
      </c>
      <c r="AP84" s="162">
        <f>(SUMIFS(Profile!$F$2:$F$17521,Profile!$B$2:$B$17521,$B84,Profile!$C$2:$C$17521,AP$8))*$C$6</f>
        <v>0</v>
      </c>
      <c r="AQ84" s="162">
        <f>(SUMIFS(Profile!$F$2:$F$17521,Profile!$B$2:$B$17521,$B84,Profile!$C$2:$C$17521,AQ$8))*$C$6</f>
        <v>0</v>
      </c>
      <c r="AR84" s="162">
        <f>(SUMIFS(Profile!$F$2:$F$17521,Profile!$B$2:$B$17521,$B84,Profile!$C$2:$C$17521,AR$8))*$C$6</f>
        <v>0</v>
      </c>
      <c r="AS84" s="162">
        <f>(SUMIFS(Profile!$F$2:$F$17521,Profile!$B$2:$B$17521,$B84,Profile!$C$2:$C$17521,AS$8))*$C$6</f>
        <v>0</v>
      </c>
      <c r="AT84" s="162">
        <f>(SUMIFS(Profile!$F$2:$F$17521,Profile!$B$2:$B$17521,$B84,Profile!$C$2:$C$17521,AT$8))*$C$6</f>
        <v>0</v>
      </c>
      <c r="AU84" s="162">
        <f>(SUMIFS(Profile!$F$2:$F$17521,Profile!$B$2:$B$17521,$B84,Profile!$C$2:$C$17521,AU$8))*$C$6</f>
        <v>0</v>
      </c>
      <c r="AV84" s="162">
        <f>(SUMIFS(Profile!$F$2:$F$17521,Profile!$B$2:$B$17521,$B84,Profile!$C$2:$C$17521,AV$8))*$C$6</f>
        <v>0</v>
      </c>
      <c r="AW84" s="162">
        <f>(SUMIFS(Profile!$F$2:$F$17521,Profile!$B$2:$B$17521,$B84,Profile!$C$2:$C$17521,AW$8))*$C$6</f>
        <v>0</v>
      </c>
      <c r="AX84" s="162">
        <f>(SUMIFS(Profile!$F$2:$F$17521,Profile!$B$2:$B$17521,$B84,Profile!$C$2:$C$17521,AX$8))*$C$6</f>
        <v>0</v>
      </c>
      <c r="AY84" s="162">
        <f>(SUMIFS(Profile!$F$2:$F$17521,Profile!$B$2:$B$17521,$B84,Profile!$C$2:$C$17521,AY$8))*$C$6</f>
        <v>0</v>
      </c>
      <c r="AZ84" s="162">
        <f>(SUMIFS(Profile!$F$2:$F$17521,Profile!$B$2:$B$17521,$B84,Profile!$C$2:$C$17521,AZ$8))*$C$6</f>
        <v>0</v>
      </c>
      <c r="BA84" s="162">
        <f t="shared" si="10"/>
        <v>0</v>
      </c>
      <c r="BB84" s="162">
        <f>(SUMIFS(Profile!$E$2:$E$17521,Profile!$B$2:$B$17521,$B84,Profile!$C$2:$C$17521,BB$8))*$C$9</f>
        <v>0</v>
      </c>
      <c r="BC84" s="162">
        <f>(SUMIFS(Profile!$E$2:$E$17521,Profile!$B$2:$B$17521,$B84,Profile!$C$2:$C$17521,BC$8))*$C$9</f>
        <v>0</v>
      </c>
      <c r="BD84" s="162">
        <f>(SUMIFS(Profile!$E$2:$E$17521,Profile!$B$2:$B$17521,$B84,Profile!$C$2:$C$17521,BD$8))*$C$9</f>
        <v>0</v>
      </c>
      <c r="BE84" s="162">
        <f>(SUMIFS(Profile!$E$2:$E$17521,Profile!$B$2:$B$17521,$B84,Profile!$C$2:$C$17521,BE$8))*$C$9</f>
        <v>0</v>
      </c>
      <c r="BF84" s="162">
        <f>(SUMIFS(Profile!$E$2:$E$17521,Profile!$B$2:$B$17521,$B84,Profile!$C$2:$C$17521,BF$8))*$C$9</f>
        <v>0</v>
      </c>
      <c r="BG84" s="162">
        <f>(SUMIFS(Profile!$E$2:$E$17521,Profile!$B$2:$B$17521,$B84,Profile!$C$2:$C$17521,BG$8))*$C$9</f>
        <v>0</v>
      </c>
      <c r="BH84" s="162">
        <f>(SUMIFS(Profile!$E$2:$E$17521,Profile!$B$2:$B$17521,$B84,Profile!$C$2:$C$17521,BH$8))*$C$9</f>
        <v>0</v>
      </c>
      <c r="BI84" s="162">
        <f>(SUMIFS(Profile!$E$2:$E$17521,Profile!$B$2:$B$17521,$B84,Profile!$C$2:$C$17521,BI$8))*$C$9</f>
        <v>0</v>
      </c>
      <c r="BJ84" s="162">
        <f>(SUMIFS(Profile!$E$2:$E$17521,Profile!$B$2:$B$17521,$B84,Profile!$C$2:$C$17521,BJ$8))*$C$9</f>
        <v>0</v>
      </c>
      <c r="BK84" s="162">
        <f>(SUMIFS(Profile!$E$2:$E$17521,Profile!$B$2:$B$17521,$B84,Profile!$C$2:$C$17521,BK$8))*$C$9</f>
        <v>0</v>
      </c>
      <c r="BL84" s="162">
        <f>(SUMIFS(Profile!$E$2:$E$17521,Profile!$B$2:$B$17521,$B84,Profile!$C$2:$C$17521,BL$8))*$C$9</f>
        <v>0</v>
      </c>
      <c r="BM84" s="162">
        <f>(SUMIFS(Profile!$E$2:$E$17521,Profile!$B$2:$B$17521,$B84,Profile!$C$2:$C$17521,BM$8))*$C$9</f>
        <v>0</v>
      </c>
      <c r="BN84" s="162">
        <f>(SUMIFS(Profile!$E$2:$E$17521,Profile!$B$2:$B$17521,$B84,Profile!$C$2:$C$17521,BN$8))*$C$9</f>
        <v>0</v>
      </c>
      <c r="BO84" s="162">
        <f>(SUMIFS(Profile!$E$2:$E$17521,Profile!$B$2:$B$17521,$B84,Profile!$C$2:$C$17521,BO$8))*$C$9</f>
        <v>0</v>
      </c>
      <c r="BP84" s="162">
        <f>(SUMIFS(Profile!$E$2:$E$17521,Profile!$B$2:$B$17521,$B84,Profile!$C$2:$C$17521,BP$8))*$C$9</f>
        <v>0</v>
      </c>
      <c r="BQ84" s="162">
        <f>(SUMIFS(Profile!$E$2:$E$17521,Profile!$B$2:$B$17521,$B84,Profile!$C$2:$C$17521,BQ$8))*$C$9</f>
        <v>0</v>
      </c>
      <c r="BR84" s="162">
        <f>(SUMIFS(Profile!$E$2:$E$17521,Profile!$B$2:$B$17521,$B84,Profile!$C$2:$C$17521,BR$8))*$C$9</f>
        <v>0</v>
      </c>
      <c r="BS84" s="162">
        <f>(SUMIFS(Profile!$E$2:$E$17521,Profile!$B$2:$B$17521,$B84,Profile!$C$2:$C$17521,BS$8))*$C$9</f>
        <v>0</v>
      </c>
      <c r="BT84" s="162">
        <f>(SUMIFS(Profile!$E$2:$E$17521,Profile!$B$2:$B$17521,$B84,Profile!$C$2:$C$17521,BT$8))*$C$9</f>
        <v>0</v>
      </c>
      <c r="BU84" s="162">
        <f>(SUMIFS(Profile!$E$2:$E$17521,Profile!$B$2:$B$17521,$B84,Profile!$C$2:$C$17521,BU$8))*$C$9</f>
        <v>0</v>
      </c>
      <c r="BV84" s="162">
        <f>(SUMIFS(Profile!$E$2:$E$17521,Profile!$B$2:$B$17521,$B84,Profile!$C$2:$C$17521,BV$8))*$C$9</f>
        <v>0</v>
      </c>
      <c r="BW84" s="162">
        <f>(SUMIFS(Profile!$E$2:$E$17521,Profile!$B$2:$B$17521,$B84,Profile!$C$2:$C$17521,BW$8))*$C$9</f>
        <v>0</v>
      </c>
      <c r="BX84" s="162">
        <f>(SUMIFS(Profile!$E$2:$E$17521,Profile!$B$2:$B$17521,$B84,Profile!$C$2:$C$17521,BX$8))*$C$9</f>
        <v>0</v>
      </c>
      <c r="BY84" s="162">
        <f>(SUMIFS(Profile!$E$2:$E$17521,Profile!$B$2:$B$17521,$B84,Profile!$C$2:$C$17521,BY$8))*$C$9</f>
        <v>0</v>
      </c>
      <c r="BZ84" s="162">
        <f>(SUMIFS(Profile!$E$2:$E$17521,Profile!$B$2:$B$17521,$B84,Profile!$C$2:$C$17521,BZ$8))*$C$9</f>
        <v>0</v>
      </c>
      <c r="CA84" s="162">
        <f>(SUMIFS(Profile!$E$2:$E$17521,Profile!$B$2:$B$17521,$B84,Profile!$C$2:$C$17521,CA$8))*$C$9</f>
        <v>0</v>
      </c>
      <c r="CB84" s="162">
        <f>(SUMIFS(Profile!$E$2:$E$17521,Profile!$B$2:$B$17521,$B84,Profile!$C$2:$C$17521,CB$8))*$C$9</f>
        <v>0</v>
      </c>
      <c r="CC84" s="162">
        <f>(SUMIFS(Profile!$E$2:$E$17521,Profile!$B$2:$B$17521,$B84,Profile!$C$2:$C$17521,CC$8))*$C$9</f>
        <v>0</v>
      </c>
      <c r="CD84" s="162">
        <f>(SUMIFS(Profile!$E$2:$E$17521,Profile!$B$2:$B$17521,$B84,Profile!$C$2:$C$17521,CD$8))*$C$9</f>
        <v>0</v>
      </c>
      <c r="CE84" s="162">
        <f>(SUMIFS(Profile!$E$2:$E$17521,Profile!$B$2:$B$17521,$B84,Profile!$C$2:$C$17521,CE$8))*$C$9</f>
        <v>0</v>
      </c>
      <c r="CF84" s="162">
        <f>(SUMIFS(Profile!$E$2:$E$17521,Profile!$B$2:$B$17521,$B84,Profile!$C$2:$C$17521,CF$8))*$C$9</f>
        <v>0</v>
      </c>
      <c r="CG84" s="162">
        <f>(SUMIFS(Profile!$E$2:$E$17521,Profile!$B$2:$B$17521,$B84,Profile!$C$2:$C$17521,CG$8))*$C$9</f>
        <v>0</v>
      </c>
      <c r="CH84" s="162">
        <f>(SUMIFS(Profile!$E$2:$E$17521,Profile!$B$2:$B$17521,$B84,Profile!$C$2:$C$17521,CH$8))*$C$9</f>
        <v>0</v>
      </c>
      <c r="CI84" s="162">
        <f>(SUMIFS(Profile!$E$2:$E$17521,Profile!$B$2:$B$17521,$B84,Profile!$C$2:$C$17521,CI$8))*$C$9</f>
        <v>0</v>
      </c>
      <c r="CJ84" s="162">
        <f>(SUMIFS(Profile!$E$2:$E$17521,Profile!$B$2:$B$17521,$B84,Profile!$C$2:$C$17521,CJ$8))*$C$9</f>
        <v>0</v>
      </c>
      <c r="CK84" s="162">
        <f>(SUMIFS(Profile!$E$2:$E$17521,Profile!$B$2:$B$17521,$B84,Profile!$C$2:$C$17521,CK$8))*$C$9</f>
        <v>0</v>
      </c>
      <c r="CL84" s="162">
        <f>(SUMIFS(Profile!$E$2:$E$17521,Profile!$B$2:$B$17521,$B84,Profile!$C$2:$C$17521,CL$8))*$C$9</f>
        <v>0</v>
      </c>
      <c r="CM84" s="162">
        <f>(SUMIFS(Profile!$E$2:$E$17521,Profile!$B$2:$B$17521,$B84,Profile!$C$2:$C$17521,CM$8))*$C$9</f>
        <v>0</v>
      </c>
      <c r="CN84" s="162">
        <f>(SUMIFS(Profile!$E$2:$E$17521,Profile!$B$2:$B$17521,$B84,Profile!$C$2:$C$17521,CN$8))*$C$9</f>
        <v>0</v>
      </c>
      <c r="CO84" s="162">
        <f>(SUMIFS(Profile!$E$2:$E$17521,Profile!$B$2:$B$17521,$B84,Profile!$C$2:$C$17521,CO$8))*$C$9</f>
        <v>0</v>
      </c>
      <c r="CP84" s="162">
        <f>(SUMIFS(Profile!$E$2:$E$17521,Profile!$B$2:$B$17521,$B84,Profile!$C$2:$C$17521,CP$8))*$C$9</f>
        <v>0</v>
      </c>
      <c r="CQ84" s="162">
        <f>(SUMIFS(Profile!$E$2:$E$17521,Profile!$B$2:$B$17521,$B84,Profile!$C$2:$C$17521,CQ$8))*$C$9</f>
        <v>0</v>
      </c>
      <c r="CR84" s="162">
        <f>(SUMIFS(Profile!$E$2:$E$17521,Profile!$B$2:$B$17521,$B84,Profile!$C$2:$C$17521,CR$8))*$C$9</f>
        <v>0</v>
      </c>
      <c r="CS84" s="162">
        <f>(SUMIFS(Profile!$E$2:$E$17521,Profile!$B$2:$B$17521,$B84,Profile!$C$2:$C$17521,CS$8))*$C$9</f>
        <v>0</v>
      </c>
      <c r="CT84" s="162">
        <f>(SUMIFS(Profile!$E$2:$E$17521,Profile!$B$2:$B$17521,$B84,Profile!$C$2:$C$17521,CT$8))*$C$9</f>
        <v>0</v>
      </c>
      <c r="CU84" s="162">
        <f>(SUMIFS(Profile!$E$2:$E$17521,Profile!$B$2:$B$17521,$B84,Profile!$C$2:$C$17521,CU$8))*$C$9</f>
        <v>0</v>
      </c>
      <c r="CV84" s="162">
        <f>(SUMIFS(Profile!$E$2:$E$17521,Profile!$B$2:$B$17521,$B84,Profile!$C$2:$C$17521,CV$8))*$C$9</f>
        <v>0</v>
      </c>
      <c r="CW84" s="162">
        <f>(SUMIFS(Profile!$E$2:$E$17521,Profile!$B$2:$B$17521,$B84,Profile!$C$2:$C$17521,CW$8))*$C$9</f>
        <v>0</v>
      </c>
      <c r="CX84" s="162">
        <f t="shared" si="11"/>
        <v>0</v>
      </c>
      <c r="CY84" s="162">
        <f t="shared" ref="CY84:ET84" si="381">MAX(BB84-E84,0)</f>
        <v>0</v>
      </c>
      <c r="CZ84" s="162">
        <f t="shared" si="381"/>
        <v>0</v>
      </c>
      <c r="DA84" s="162">
        <f t="shared" si="381"/>
        <v>0</v>
      </c>
      <c r="DB84" s="162">
        <f t="shared" si="381"/>
        <v>0</v>
      </c>
      <c r="DC84" s="162">
        <f t="shared" si="381"/>
        <v>0</v>
      </c>
      <c r="DD84" s="162">
        <f t="shared" si="381"/>
        <v>0</v>
      </c>
      <c r="DE84" s="162">
        <f t="shared" si="381"/>
        <v>0</v>
      </c>
      <c r="DF84" s="162">
        <f t="shared" si="381"/>
        <v>0</v>
      </c>
      <c r="DG84" s="162">
        <f t="shared" si="381"/>
        <v>0</v>
      </c>
      <c r="DH84" s="162">
        <f t="shared" si="381"/>
        <v>0</v>
      </c>
      <c r="DI84" s="162">
        <f t="shared" si="381"/>
        <v>0</v>
      </c>
      <c r="DJ84" s="162">
        <f t="shared" si="381"/>
        <v>0</v>
      </c>
      <c r="DK84" s="162">
        <f t="shared" si="381"/>
        <v>0</v>
      </c>
      <c r="DL84" s="162">
        <f t="shared" si="381"/>
        <v>0</v>
      </c>
      <c r="DM84" s="162">
        <f t="shared" si="381"/>
        <v>0</v>
      </c>
      <c r="DN84" s="162">
        <f t="shared" si="381"/>
        <v>0</v>
      </c>
      <c r="DO84" s="162">
        <f t="shared" si="381"/>
        <v>0</v>
      </c>
      <c r="DP84" s="162">
        <f t="shared" si="381"/>
        <v>0</v>
      </c>
      <c r="DQ84" s="162">
        <f t="shared" si="381"/>
        <v>0</v>
      </c>
      <c r="DR84" s="162">
        <f t="shared" si="381"/>
        <v>0</v>
      </c>
      <c r="DS84" s="162">
        <f t="shared" si="381"/>
        <v>0</v>
      </c>
      <c r="DT84" s="162">
        <f t="shared" si="381"/>
        <v>0</v>
      </c>
      <c r="DU84" s="162">
        <f t="shared" si="381"/>
        <v>0</v>
      </c>
      <c r="DV84" s="162">
        <f t="shared" si="381"/>
        <v>0</v>
      </c>
      <c r="DW84" s="162">
        <f t="shared" si="381"/>
        <v>0</v>
      </c>
      <c r="DX84" s="162">
        <f t="shared" si="381"/>
        <v>0</v>
      </c>
      <c r="DY84" s="162">
        <f t="shared" si="381"/>
        <v>0</v>
      </c>
      <c r="DZ84" s="162">
        <f t="shared" si="381"/>
        <v>0</v>
      </c>
      <c r="EA84" s="162">
        <f t="shared" si="381"/>
        <v>0</v>
      </c>
      <c r="EB84" s="162">
        <f t="shared" si="381"/>
        <v>0</v>
      </c>
      <c r="EC84" s="162">
        <f t="shared" si="381"/>
        <v>0</v>
      </c>
      <c r="ED84" s="162">
        <f t="shared" si="381"/>
        <v>0</v>
      </c>
      <c r="EE84" s="162">
        <f t="shared" si="381"/>
        <v>0</v>
      </c>
      <c r="EF84" s="162">
        <f t="shared" si="381"/>
        <v>0</v>
      </c>
      <c r="EG84" s="162">
        <f t="shared" si="381"/>
        <v>0</v>
      </c>
      <c r="EH84" s="162">
        <f t="shared" si="381"/>
        <v>0</v>
      </c>
      <c r="EI84" s="162">
        <f t="shared" si="381"/>
        <v>0</v>
      </c>
      <c r="EJ84" s="162">
        <f t="shared" si="381"/>
        <v>0</v>
      </c>
      <c r="EK84" s="162">
        <f t="shared" si="381"/>
        <v>0</v>
      </c>
      <c r="EL84" s="162">
        <f t="shared" si="381"/>
        <v>0</v>
      </c>
      <c r="EM84" s="162">
        <f t="shared" si="381"/>
        <v>0</v>
      </c>
      <c r="EN84" s="162">
        <f t="shared" si="381"/>
        <v>0</v>
      </c>
      <c r="EO84" s="162">
        <f t="shared" si="381"/>
        <v>0</v>
      </c>
      <c r="EP84" s="162">
        <f t="shared" si="381"/>
        <v>0</v>
      </c>
      <c r="EQ84" s="162">
        <f t="shared" si="381"/>
        <v>0</v>
      </c>
      <c r="ER84" s="162">
        <f t="shared" si="381"/>
        <v>0</v>
      </c>
      <c r="ES84" s="162">
        <f t="shared" si="381"/>
        <v>0</v>
      </c>
      <c r="ET84" s="162">
        <f t="shared" si="381"/>
        <v>0</v>
      </c>
      <c r="EU84" s="162">
        <f t="shared" si="13"/>
        <v>0</v>
      </c>
      <c r="EV84" s="162">
        <f t="shared" ref="EV84:GQ84" si="382">BB84-CY84</f>
        <v>0</v>
      </c>
      <c r="EW84" s="162">
        <f t="shared" si="382"/>
        <v>0</v>
      </c>
      <c r="EX84" s="162">
        <f t="shared" si="382"/>
        <v>0</v>
      </c>
      <c r="EY84" s="162">
        <f t="shared" si="382"/>
        <v>0</v>
      </c>
      <c r="EZ84" s="162">
        <f t="shared" si="382"/>
        <v>0</v>
      </c>
      <c r="FA84" s="162">
        <f t="shared" si="382"/>
        <v>0</v>
      </c>
      <c r="FB84" s="162">
        <f t="shared" si="382"/>
        <v>0</v>
      </c>
      <c r="FC84" s="162">
        <f t="shared" si="382"/>
        <v>0</v>
      </c>
      <c r="FD84" s="162">
        <f t="shared" si="382"/>
        <v>0</v>
      </c>
      <c r="FE84" s="162">
        <f t="shared" si="382"/>
        <v>0</v>
      </c>
      <c r="FF84" s="162">
        <f t="shared" si="382"/>
        <v>0</v>
      </c>
      <c r="FG84" s="162">
        <f t="shared" si="382"/>
        <v>0</v>
      </c>
      <c r="FH84" s="162">
        <f t="shared" si="382"/>
        <v>0</v>
      </c>
      <c r="FI84" s="162">
        <f t="shared" si="382"/>
        <v>0</v>
      </c>
      <c r="FJ84" s="162">
        <f t="shared" si="382"/>
        <v>0</v>
      </c>
      <c r="FK84" s="162">
        <f t="shared" si="382"/>
        <v>0</v>
      </c>
      <c r="FL84" s="162">
        <f t="shared" si="382"/>
        <v>0</v>
      </c>
      <c r="FM84" s="162">
        <f t="shared" si="382"/>
        <v>0</v>
      </c>
      <c r="FN84" s="162">
        <f t="shared" si="382"/>
        <v>0</v>
      </c>
      <c r="FO84" s="162">
        <f t="shared" si="382"/>
        <v>0</v>
      </c>
      <c r="FP84" s="162">
        <f t="shared" si="382"/>
        <v>0</v>
      </c>
      <c r="FQ84" s="162">
        <f t="shared" si="382"/>
        <v>0</v>
      </c>
      <c r="FR84" s="162">
        <f t="shared" si="382"/>
        <v>0</v>
      </c>
      <c r="FS84" s="162">
        <f t="shared" si="382"/>
        <v>0</v>
      </c>
      <c r="FT84" s="162">
        <f t="shared" si="382"/>
        <v>0</v>
      </c>
      <c r="FU84" s="162">
        <f t="shared" si="382"/>
        <v>0</v>
      </c>
      <c r="FV84" s="162">
        <f t="shared" si="382"/>
        <v>0</v>
      </c>
      <c r="FW84" s="162">
        <f t="shared" si="382"/>
        <v>0</v>
      </c>
      <c r="FX84" s="162">
        <f t="shared" si="382"/>
        <v>0</v>
      </c>
      <c r="FY84" s="162">
        <f t="shared" si="382"/>
        <v>0</v>
      </c>
      <c r="FZ84" s="162">
        <f t="shared" si="382"/>
        <v>0</v>
      </c>
      <c r="GA84" s="162">
        <f t="shared" si="382"/>
        <v>0</v>
      </c>
      <c r="GB84" s="162">
        <f t="shared" si="382"/>
        <v>0</v>
      </c>
      <c r="GC84" s="162">
        <f t="shared" si="382"/>
        <v>0</v>
      </c>
      <c r="GD84" s="162">
        <f t="shared" si="382"/>
        <v>0</v>
      </c>
      <c r="GE84" s="162">
        <f t="shared" si="382"/>
        <v>0</v>
      </c>
      <c r="GF84" s="162">
        <f t="shared" si="382"/>
        <v>0</v>
      </c>
      <c r="GG84" s="162">
        <f t="shared" si="382"/>
        <v>0</v>
      </c>
      <c r="GH84" s="162">
        <f t="shared" si="382"/>
        <v>0</v>
      </c>
      <c r="GI84" s="162">
        <f t="shared" si="382"/>
        <v>0</v>
      </c>
      <c r="GJ84" s="162">
        <f t="shared" si="382"/>
        <v>0</v>
      </c>
      <c r="GK84" s="162">
        <f t="shared" si="382"/>
        <v>0</v>
      </c>
      <c r="GL84" s="162">
        <f t="shared" si="382"/>
        <v>0</v>
      </c>
      <c r="GM84" s="162">
        <f t="shared" si="382"/>
        <v>0</v>
      </c>
      <c r="GN84" s="162">
        <f t="shared" si="382"/>
        <v>0</v>
      </c>
      <c r="GO84" s="162">
        <f t="shared" si="382"/>
        <v>0</v>
      </c>
      <c r="GP84" s="162">
        <f t="shared" si="382"/>
        <v>0</v>
      </c>
      <c r="GQ84" s="162">
        <f t="shared" si="382"/>
        <v>0</v>
      </c>
      <c r="GR84" s="162">
        <f t="shared" si="15"/>
        <v>0</v>
      </c>
      <c r="GS84" s="162">
        <f t="shared" ref="GS84:IN84" si="383">E84-EV84</f>
        <v>0</v>
      </c>
      <c r="GT84" s="162">
        <f t="shared" si="383"/>
        <v>0</v>
      </c>
      <c r="GU84" s="162">
        <f t="shared" si="383"/>
        <v>0</v>
      </c>
      <c r="GV84" s="162">
        <f t="shared" si="383"/>
        <v>0</v>
      </c>
      <c r="GW84" s="162">
        <f t="shared" si="383"/>
        <v>0</v>
      </c>
      <c r="GX84" s="162">
        <f t="shared" si="383"/>
        <v>0</v>
      </c>
      <c r="GY84" s="162">
        <f t="shared" si="383"/>
        <v>0</v>
      </c>
      <c r="GZ84" s="162">
        <f t="shared" si="383"/>
        <v>0</v>
      </c>
      <c r="HA84" s="162">
        <f t="shared" si="383"/>
        <v>0</v>
      </c>
      <c r="HB84" s="162">
        <f t="shared" si="383"/>
        <v>0</v>
      </c>
      <c r="HC84" s="162">
        <f t="shared" si="383"/>
        <v>0</v>
      </c>
      <c r="HD84" s="162">
        <f t="shared" si="383"/>
        <v>0</v>
      </c>
      <c r="HE84" s="162">
        <f t="shared" si="383"/>
        <v>0</v>
      </c>
      <c r="HF84" s="162">
        <f t="shared" si="383"/>
        <v>0</v>
      </c>
      <c r="HG84" s="162">
        <f t="shared" si="383"/>
        <v>0</v>
      </c>
      <c r="HH84" s="162">
        <f t="shared" si="383"/>
        <v>0</v>
      </c>
      <c r="HI84" s="162">
        <f t="shared" si="383"/>
        <v>0</v>
      </c>
      <c r="HJ84" s="162">
        <f t="shared" si="383"/>
        <v>0</v>
      </c>
      <c r="HK84" s="162">
        <f t="shared" si="383"/>
        <v>0</v>
      </c>
      <c r="HL84" s="162">
        <f t="shared" si="383"/>
        <v>0</v>
      </c>
      <c r="HM84" s="162">
        <f t="shared" si="383"/>
        <v>0</v>
      </c>
      <c r="HN84" s="162">
        <f t="shared" si="383"/>
        <v>0</v>
      </c>
      <c r="HO84" s="162">
        <f t="shared" si="383"/>
        <v>0</v>
      </c>
      <c r="HP84" s="162">
        <f t="shared" si="383"/>
        <v>0</v>
      </c>
      <c r="HQ84" s="162">
        <f t="shared" si="383"/>
        <v>0</v>
      </c>
      <c r="HR84" s="162">
        <f t="shared" si="383"/>
        <v>0</v>
      </c>
      <c r="HS84" s="162">
        <f t="shared" si="383"/>
        <v>0</v>
      </c>
      <c r="HT84" s="162">
        <f t="shared" si="383"/>
        <v>0</v>
      </c>
      <c r="HU84" s="162">
        <f t="shared" si="383"/>
        <v>0</v>
      </c>
      <c r="HV84" s="162">
        <f t="shared" si="383"/>
        <v>0</v>
      </c>
      <c r="HW84" s="162">
        <f t="shared" si="383"/>
        <v>0</v>
      </c>
      <c r="HX84" s="162">
        <f t="shared" si="383"/>
        <v>0</v>
      </c>
      <c r="HY84" s="162">
        <f t="shared" si="383"/>
        <v>0</v>
      </c>
      <c r="HZ84" s="162">
        <f t="shared" si="383"/>
        <v>0</v>
      </c>
      <c r="IA84" s="162">
        <f t="shared" si="383"/>
        <v>0</v>
      </c>
      <c r="IB84" s="162">
        <f t="shared" si="383"/>
        <v>0</v>
      </c>
      <c r="IC84" s="162">
        <f t="shared" si="383"/>
        <v>0</v>
      </c>
      <c r="ID84" s="162">
        <f t="shared" si="383"/>
        <v>0</v>
      </c>
      <c r="IE84" s="162">
        <f t="shared" si="383"/>
        <v>0</v>
      </c>
      <c r="IF84" s="162">
        <f t="shared" si="383"/>
        <v>0</v>
      </c>
      <c r="IG84" s="162">
        <f t="shared" si="383"/>
        <v>0</v>
      </c>
      <c r="IH84" s="162">
        <f t="shared" si="383"/>
        <v>0</v>
      </c>
      <c r="II84" s="162">
        <f t="shared" si="383"/>
        <v>0</v>
      </c>
      <c r="IJ84" s="162">
        <f t="shared" si="383"/>
        <v>0</v>
      </c>
      <c r="IK84" s="162">
        <f t="shared" si="383"/>
        <v>0</v>
      </c>
      <c r="IL84" s="162">
        <f t="shared" si="383"/>
        <v>0</v>
      </c>
      <c r="IM84" s="162">
        <f t="shared" si="383"/>
        <v>0</v>
      </c>
      <c r="IN84" s="162">
        <f t="shared" si="383"/>
        <v>0</v>
      </c>
      <c r="IO84" s="162">
        <f t="shared" si="17"/>
        <v>0</v>
      </c>
      <c r="IP84" s="162">
        <f t="shared" si="23"/>
        <v>0</v>
      </c>
      <c r="IQ84" s="162">
        <f t="shared" ref="IQ84:KK84" si="384">MAX((MIN(CZ84+IP84,$IO$7))-GT84,0)</f>
        <v>0</v>
      </c>
      <c r="IR84" s="162">
        <f t="shared" si="384"/>
        <v>0</v>
      </c>
      <c r="IS84" s="162">
        <f t="shared" si="384"/>
        <v>0</v>
      </c>
      <c r="IT84" s="162">
        <f t="shared" si="384"/>
        <v>0</v>
      </c>
      <c r="IU84" s="162">
        <f t="shared" si="384"/>
        <v>0</v>
      </c>
      <c r="IV84" s="162">
        <f t="shared" si="384"/>
        <v>0</v>
      </c>
      <c r="IW84" s="162">
        <f t="shared" si="384"/>
        <v>0</v>
      </c>
      <c r="IX84" s="162">
        <f t="shared" si="384"/>
        <v>0</v>
      </c>
      <c r="IY84" s="162">
        <f t="shared" si="384"/>
        <v>0</v>
      </c>
      <c r="IZ84" s="162">
        <f t="shared" si="384"/>
        <v>0</v>
      </c>
      <c r="JA84" s="162">
        <f t="shared" si="384"/>
        <v>0</v>
      </c>
      <c r="JB84" s="162">
        <f t="shared" si="384"/>
        <v>0</v>
      </c>
      <c r="JC84" s="162">
        <f t="shared" si="384"/>
        <v>0</v>
      </c>
      <c r="JD84" s="162">
        <f t="shared" si="384"/>
        <v>0</v>
      </c>
      <c r="JE84" s="162">
        <f t="shared" si="384"/>
        <v>0</v>
      </c>
      <c r="JF84" s="162">
        <f t="shared" si="384"/>
        <v>0</v>
      </c>
      <c r="JG84" s="162">
        <f t="shared" si="384"/>
        <v>0</v>
      </c>
      <c r="JH84" s="162">
        <f t="shared" si="384"/>
        <v>0</v>
      </c>
      <c r="JI84" s="162">
        <f t="shared" si="384"/>
        <v>0</v>
      </c>
      <c r="JJ84" s="162">
        <f t="shared" si="384"/>
        <v>0</v>
      </c>
      <c r="JK84" s="162">
        <f t="shared" si="384"/>
        <v>0</v>
      </c>
      <c r="JL84" s="162">
        <f t="shared" si="384"/>
        <v>0</v>
      </c>
      <c r="JM84" s="162">
        <f t="shared" si="384"/>
        <v>0</v>
      </c>
      <c r="JN84" s="162">
        <f t="shared" si="384"/>
        <v>0</v>
      </c>
      <c r="JO84" s="162">
        <f t="shared" si="384"/>
        <v>0</v>
      </c>
      <c r="JP84" s="162">
        <f t="shared" si="384"/>
        <v>0</v>
      </c>
      <c r="JQ84" s="162">
        <f t="shared" si="384"/>
        <v>0</v>
      </c>
      <c r="JR84" s="162">
        <f t="shared" si="384"/>
        <v>0</v>
      </c>
      <c r="JS84" s="162">
        <f t="shared" si="384"/>
        <v>0</v>
      </c>
      <c r="JT84" s="162">
        <f t="shared" si="384"/>
        <v>0</v>
      </c>
      <c r="JU84" s="162">
        <f t="shared" si="384"/>
        <v>0</v>
      </c>
      <c r="JV84" s="162">
        <f t="shared" si="384"/>
        <v>0</v>
      </c>
      <c r="JW84" s="162">
        <f t="shared" si="384"/>
        <v>0</v>
      </c>
      <c r="JX84" s="162">
        <f t="shared" si="384"/>
        <v>0</v>
      </c>
      <c r="JY84" s="162">
        <f t="shared" si="384"/>
        <v>0</v>
      </c>
      <c r="JZ84" s="162">
        <f t="shared" si="384"/>
        <v>0</v>
      </c>
      <c r="KA84" s="162">
        <f t="shared" si="384"/>
        <v>0</v>
      </c>
      <c r="KB84" s="162">
        <f t="shared" si="384"/>
        <v>0</v>
      </c>
      <c r="KC84" s="162">
        <f t="shared" si="384"/>
        <v>0</v>
      </c>
      <c r="KD84" s="162">
        <f t="shared" si="384"/>
        <v>0</v>
      </c>
      <c r="KE84" s="162">
        <f t="shared" si="384"/>
        <v>0</v>
      </c>
      <c r="KF84" s="162">
        <f t="shared" si="384"/>
        <v>0</v>
      </c>
      <c r="KG84" s="162">
        <f t="shared" si="384"/>
        <v>0</v>
      </c>
      <c r="KH84" s="162">
        <f t="shared" si="384"/>
        <v>0</v>
      </c>
      <c r="KI84" s="162">
        <f t="shared" si="384"/>
        <v>0</v>
      </c>
      <c r="KJ84" s="162">
        <f t="shared" si="384"/>
        <v>0</v>
      </c>
      <c r="KK84" s="162">
        <f t="shared" si="384"/>
        <v>0</v>
      </c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</row>
    <row r="85" ht="14.25" customHeight="1" spans="1:326" x14ac:dyDescent="0.25">
      <c r="A85" s="1">
        <v>3</v>
      </c>
      <c r="B85" s="1">
        <f t="shared" ref="B85:C85" si="385">B84+1</f>
        <v>75</v>
      </c>
      <c r="C85" s="232">
        <f t="shared" si="385"/>
        <v>43540</v>
      </c>
      <c r="D85" s="162">
        <f t="shared" si="9"/>
        <v>0</v>
      </c>
      <c r="E85" s="162">
        <f>(SUMIFS(Profile!$F$2:$F$17521,Profile!$B$2:$B$17521,$B85,Profile!$C$2:$C$17521,E$8))*$C$6</f>
        <v>0</v>
      </c>
      <c r="F85" s="162">
        <f>(SUMIFS(Profile!$F$2:$F$17521,Profile!$B$2:$B$17521,$B85,Profile!$C$2:$C$17521,F$8))*$C$6</f>
        <v>0</v>
      </c>
      <c r="G85" s="162">
        <f>(SUMIFS(Profile!$F$2:$F$17521,Profile!$B$2:$B$17521,$B85,Profile!$C$2:$C$17521,G$8))*$C$6</f>
        <v>0</v>
      </c>
      <c r="H85" s="162">
        <f>(SUMIFS(Profile!$F$2:$F$17521,Profile!$B$2:$B$17521,$B85,Profile!$C$2:$C$17521,H$8))*$C$6</f>
        <v>0</v>
      </c>
      <c r="I85" s="162">
        <f>(SUMIFS(Profile!$F$2:$F$17521,Profile!$B$2:$B$17521,$B85,Profile!$C$2:$C$17521,I$8))*$C$6</f>
        <v>0</v>
      </c>
      <c r="J85" s="162">
        <f>(SUMIFS(Profile!$F$2:$F$17521,Profile!$B$2:$B$17521,$B85,Profile!$C$2:$C$17521,J$8))*$C$6</f>
        <v>0</v>
      </c>
      <c r="K85" s="162">
        <f>(SUMIFS(Profile!$F$2:$F$17521,Profile!$B$2:$B$17521,$B85,Profile!$C$2:$C$17521,K$8))*$C$6</f>
        <v>0</v>
      </c>
      <c r="L85" s="162">
        <f>(SUMIFS(Profile!$F$2:$F$17521,Profile!$B$2:$B$17521,$B85,Profile!$C$2:$C$17521,L$8))*$C$6</f>
        <v>0</v>
      </c>
      <c r="M85" s="162">
        <f>(SUMIFS(Profile!$F$2:$F$17521,Profile!$B$2:$B$17521,$B85,Profile!$C$2:$C$17521,M$8))*$C$6</f>
        <v>0</v>
      </c>
      <c r="N85" s="162">
        <f>(SUMIFS(Profile!$F$2:$F$17521,Profile!$B$2:$B$17521,$B85,Profile!$C$2:$C$17521,N$8))*$C$6</f>
        <v>0</v>
      </c>
      <c r="O85" s="162">
        <f>(SUMIFS(Profile!$F$2:$F$17521,Profile!$B$2:$B$17521,$B85,Profile!$C$2:$C$17521,O$8))*$C$6</f>
        <v>0</v>
      </c>
      <c r="P85" s="162">
        <f>(SUMIFS(Profile!$F$2:$F$17521,Profile!$B$2:$B$17521,$B85,Profile!$C$2:$C$17521,P$8))*$C$6</f>
        <v>0</v>
      </c>
      <c r="Q85" s="162">
        <f>(SUMIFS(Profile!$F$2:$F$17521,Profile!$B$2:$B$17521,$B85,Profile!$C$2:$C$17521,Q$8))*$C$6</f>
        <v>0</v>
      </c>
      <c r="R85" s="162">
        <f>(SUMIFS(Profile!$F$2:$F$17521,Profile!$B$2:$B$17521,$B85,Profile!$C$2:$C$17521,R$8))*$C$6</f>
        <v>0</v>
      </c>
      <c r="S85" s="162">
        <f>(SUMIFS(Profile!$F$2:$F$17521,Profile!$B$2:$B$17521,$B85,Profile!$C$2:$C$17521,S$8))*$C$6</f>
        <v>0</v>
      </c>
      <c r="T85" s="162">
        <f>(SUMIFS(Profile!$F$2:$F$17521,Profile!$B$2:$B$17521,$B85,Profile!$C$2:$C$17521,T$8))*$C$6</f>
        <v>0</v>
      </c>
      <c r="U85" s="162">
        <f>(SUMIFS(Profile!$F$2:$F$17521,Profile!$B$2:$B$17521,$B85,Profile!$C$2:$C$17521,U$8))*$C$6</f>
        <v>0</v>
      </c>
      <c r="V85" s="162">
        <f>(SUMIFS(Profile!$F$2:$F$17521,Profile!$B$2:$B$17521,$B85,Profile!$C$2:$C$17521,V$8))*$C$6</f>
        <v>0</v>
      </c>
      <c r="W85" s="162">
        <f>(SUMIFS(Profile!$F$2:$F$17521,Profile!$B$2:$B$17521,$B85,Profile!$C$2:$C$17521,W$8))*$C$6</f>
        <v>0</v>
      </c>
      <c r="X85" s="162">
        <f>(SUMIFS(Profile!$F$2:$F$17521,Profile!$B$2:$B$17521,$B85,Profile!$C$2:$C$17521,X$8))*$C$6</f>
        <v>0</v>
      </c>
      <c r="Y85" s="162">
        <f>(SUMIFS(Profile!$F$2:$F$17521,Profile!$B$2:$B$17521,$B85,Profile!$C$2:$C$17521,Y$8))*$C$6</f>
        <v>0</v>
      </c>
      <c r="Z85" s="162">
        <f>(SUMIFS(Profile!$F$2:$F$17521,Profile!$B$2:$B$17521,$B85,Profile!$C$2:$C$17521,Z$8))*$C$6</f>
        <v>0</v>
      </c>
      <c r="AA85" s="162">
        <f>(SUMIFS(Profile!$F$2:$F$17521,Profile!$B$2:$B$17521,$B85,Profile!$C$2:$C$17521,AA$8))*$C$6</f>
        <v>0</v>
      </c>
      <c r="AB85" s="162">
        <f>(SUMIFS(Profile!$F$2:$F$17521,Profile!$B$2:$B$17521,$B85,Profile!$C$2:$C$17521,AB$8))*$C$6</f>
        <v>0</v>
      </c>
      <c r="AC85" s="162">
        <f>(SUMIFS(Profile!$F$2:$F$17521,Profile!$B$2:$B$17521,$B85,Profile!$C$2:$C$17521,AC$8))*$C$6</f>
        <v>0</v>
      </c>
      <c r="AD85" s="162">
        <f>(SUMIFS(Profile!$F$2:$F$17521,Profile!$B$2:$B$17521,$B85,Profile!$C$2:$C$17521,AD$8))*$C$6</f>
        <v>0</v>
      </c>
      <c r="AE85" s="162">
        <f>(SUMIFS(Profile!$F$2:$F$17521,Profile!$B$2:$B$17521,$B85,Profile!$C$2:$C$17521,AE$8))*$C$6</f>
        <v>0</v>
      </c>
      <c r="AF85" s="162">
        <f>(SUMIFS(Profile!$F$2:$F$17521,Profile!$B$2:$B$17521,$B85,Profile!$C$2:$C$17521,AF$8))*$C$6</f>
        <v>0</v>
      </c>
      <c r="AG85" s="162">
        <f>(SUMIFS(Profile!$F$2:$F$17521,Profile!$B$2:$B$17521,$B85,Profile!$C$2:$C$17521,AG$8))*$C$6</f>
        <v>0</v>
      </c>
      <c r="AH85" s="162">
        <f>(SUMIFS(Profile!$F$2:$F$17521,Profile!$B$2:$B$17521,$B85,Profile!$C$2:$C$17521,AH$8))*$C$6</f>
        <v>0</v>
      </c>
      <c r="AI85" s="162">
        <f>(SUMIFS(Profile!$F$2:$F$17521,Profile!$B$2:$B$17521,$B85,Profile!$C$2:$C$17521,AI$8))*$C$6</f>
        <v>0</v>
      </c>
      <c r="AJ85" s="162">
        <f>(SUMIFS(Profile!$F$2:$F$17521,Profile!$B$2:$B$17521,$B85,Profile!$C$2:$C$17521,AJ$8))*$C$6</f>
        <v>0</v>
      </c>
      <c r="AK85" s="162">
        <f>(SUMIFS(Profile!$F$2:$F$17521,Profile!$B$2:$B$17521,$B85,Profile!$C$2:$C$17521,AK$8))*$C$6</f>
        <v>0</v>
      </c>
      <c r="AL85" s="162">
        <f>(SUMIFS(Profile!$F$2:$F$17521,Profile!$B$2:$B$17521,$B85,Profile!$C$2:$C$17521,AL$8))*$C$6</f>
        <v>0</v>
      </c>
      <c r="AM85" s="162">
        <f>(SUMIFS(Profile!$F$2:$F$17521,Profile!$B$2:$B$17521,$B85,Profile!$C$2:$C$17521,AM$8))*$C$6</f>
        <v>0</v>
      </c>
      <c r="AN85" s="162">
        <f>(SUMIFS(Profile!$F$2:$F$17521,Profile!$B$2:$B$17521,$B85,Profile!$C$2:$C$17521,AN$8))*$C$6</f>
        <v>0</v>
      </c>
      <c r="AO85" s="162">
        <f>(SUMIFS(Profile!$F$2:$F$17521,Profile!$B$2:$B$17521,$B85,Profile!$C$2:$C$17521,AO$8))*$C$6</f>
        <v>0</v>
      </c>
      <c r="AP85" s="162">
        <f>(SUMIFS(Profile!$F$2:$F$17521,Profile!$B$2:$B$17521,$B85,Profile!$C$2:$C$17521,AP$8))*$C$6</f>
        <v>0</v>
      </c>
      <c r="AQ85" s="162">
        <f>(SUMIFS(Profile!$F$2:$F$17521,Profile!$B$2:$B$17521,$B85,Profile!$C$2:$C$17521,AQ$8))*$C$6</f>
        <v>0</v>
      </c>
      <c r="AR85" s="162">
        <f>(SUMIFS(Profile!$F$2:$F$17521,Profile!$B$2:$B$17521,$B85,Profile!$C$2:$C$17521,AR$8))*$C$6</f>
        <v>0</v>
      </c>
      <c r="AS85" s="162">
        <f>(SUMIFS(Profile!$F$2:$F$17521,Profile!$B$2:$B$17521,$B85,Profile!$C$2:$C$17521,AS$8))*$C$6</f>
        <v>0</v>
      </c>
      <c r="AT85" s="162">
        <f>(SUMIFS(Profile!$F$2:$F$17521,Profile!$B$2:$B$17521,$B85,Profile!$C$2:$C$17521,AT$8))*$C$6</f>
        <v>0</v>
      </c>
      <c r="AU85" s="162">
        <f>(SUMIFS(Profile!$F$2:$F$17521,Profile!$B$2:$B$17521,$B85,Profile!$C$2:$C$17521,AU$8))*$C$6</f>
        <v>0</v>
      </c>
      <c r="AV85" s="162">
        <f>(SUMIFS(Profile!$F$2:$F$17521,Profile!$B$2:$B$17521,$B85,Profile!$C$2:$C$17521,AV$8))*$C$6</f>
        <v>0</v>
      </c>
      <c r="AW85" s="162">
        <f>(SUMIFS(Profile!$F$2:$F$17521,Profile!$B$2:$B$17521,$B85,Profile!$C$2:$C$17521,AW$8))*$C$6</f>
        <v>0</v>
      </c>
      <c r="AX85" s="162">
        <f>(SUMIFS(Profile!$F$2:$F$17521,Profile!$B$2:$B$17521,$B85,Profile!$C$2:$C$17521,AX$8))*$C$6</f>
        <v>0</v>
      </c>
      <c r="AY85" s="162">
        <f>(SUMIFS(Profile!$F$2:$F$17521,Profile!$B$2:$B$17521,$B85,Profile!$C$2:$C$17521,AY$8))*$C$6</f>
        <v>0</v>
      </c>
      <c r="AZ85" s="162">
        <f>(SUMIFS(Profile!$F$2:$F$17521,Profile!$B$2:$B$17521,$B85,Profile!$C$2:$C$17521,AZ$8))*$C$6</f>
        <v>0</v>
      </c>
      <c r="BA85" s="162">
        <f t="shared" si="10"/>
        <v>0</v>
      </c>
      <c r="BB85" s="162">
        <f>(SUMIFS(Profile!$E$2:$E$17521,Profile!$B$2:$B$17521,$B85,Profile!$C$2:$C$17521,BB$8))*$C$9</f>
        <v>0</v>
      </c>
      <c r="BC85" s="162">
        <f>(SUMIFS(Profile!$E$2:$E$17521,Profile!$B$2:$B$17521,$B85,Profile!$C$2:$C$17521,BC$8))*$C$9</f>
        <v>0</v>
      </c>
      <c r="BD85" s="162">
        <f>(SUMIFS(Profile!$E$2:$E$17521,Profile!$B$2:$B$17521,$B85,Profile!$C$2:$C$17521,BD$8))*$C$9</f>
        <v>0</v>
      </c>
      <c r="BE85" s="162">
        <f>(SUMIFS(Profile!$E$2:$E$17521,Profile!$B$2:$B$17521,$B85,Profile!$C$2:$C$17521,BE$8))*$C$9</f>
        <v>0</v>
      </c>
      <c r="BF85" s="162">
        <f>(SUMIFS(Profile!$E$2:$E$17521,Profile!$B$2:$B$17521,$B85,Profile!$C$2:$C$17521,BF$8))*$C$9</f>
        <v>0</v>
      </c>
      <c r="BG85" s="162">
        <f>(SUMIFS(Profile!$E$2:$E$17521,Profile!$B$2:$B$17521,$B85,Profile!$C$2:$C$17521,BG$8))*$C$9</f>
        <v>0</v>
      </c>
      <c r="BH85" s="162">
        <f>(SUMIFS(Profile!$E$2:$E$17521,Profile!$B$2:$B$17521,$B85,Profile!$C$2:$C$17521,BH$8))*$C$9</f>
        <v>0</v>
      </c>
      <c r="BI85" s="162">
        <f>(SUMIFS(Profile!$E$2:$E$17521,Profile!$B$2:$B$17521,$B85,Profile!$C$2:$C$17521,BI$8))*$C$9</f>
        <v>0</v>
      </c>
      <c r="BJ85" s="162">
        <f>(SUMIFS(Profile!$E$2:$E$17521,Profile!$B$2:$B$17521,$B85,Profile!$C$2:$C$17521,BJ$8))*$C$9</f>
        <v>0</v>
      </c>
      <c r="BK85" s="162">
        <f>(SUMIFS(Profile!$E$2:$E$17521,Profile!$B$2:$B$17521,$B85,Profile!$C$2:$C$17521,BK$8))*$C$9</f>
        <v>0</v>
      </c>
      <c r="BL85" s="162">
        <f>(SUMIFS(Profile!$E$2:$E$17521,Profile!$B$2:$B$17521,$B85,Profile!$C$2:$C$17521,BL$8))*$C$9</f>
        <v>0</v>
      </c>
      <c r="BM85" s="162">
        <f>(SUMIFS(Profile!$E$2:$E$17521,Profile!$B$2:$B$17521,$B85,Profile!$C$2:$C$17521,BM$8))*$C$9</f>
        <v>0</v>
      </c>
      <c r="BN85" s="162">
        <f>(SUMIFS(Profile!$E$2:$E$17521,Profile!$B$2:$B$17521,$B85,Profile!$C$2:$C$17521,BN$8))*$C$9</f>
        <v>0</v>
      </c>
      <c r="BO85" s="162">
        <f>(SUMIFS(Profile!$E$2:$E$17521,Profile!$B$2:$B$17521,$B85,Profile!$C$2:$C$17521,BO$8))*$C$9</f>
        <v>0</v>
      </c>
      <c r="BP85" s="162">
        <f>(SUMIFS(Profile!$E$2:$E$17521,Profile!$B$2:$B$17521,$B85,Profile!$C$2:$C$17521,BP$8))*$C$9</f>
        <v>0</v>
      </c>
      <c r="BQ85" s="162">
        <f>(SUMIFS(Profile!$E$2:$E$17521,Profile!$B$2:$B$17521,$B85,Profile!$C$2:$C$17521,BQ$8))*$C$9</f>
        <v>0</v>
      </c>
      <c r="BR85" s="162">
        <f>(SUMIFS(Profile!$E$2:$E$17521,Profile!$B$2:$B$17521,$B85,Profile!$C$2:$C$17521,BR$8))*$C$9</f>
        <v>0</v>
      </c>
      <c r="BS85" s="162">
        <f>(SUMIFS(Profile!$E$2:$E$17521,Profile!$B$2:$B$17521,$B85,Profile!$C$2:$C$17521,BS$8))*$C$9</f>
        <v>0</v>
      </c>
      <c r="BT85" s="162">
        <f>(SUMIFS(Profile!$E$2:$E$17521,Profile!$B$2:$B$17521,$B85,Profile!$C$2:$C$17521,BT$8))*$C$9</f>
        <v>0</v>
      </c>
      <c r="BU85" s="162">
        <f>(SUMIFS(Profile!$E$2:$E$17521,Profile!$B$2:$B$17521,$B85,Profile!$C$2:$C$17521,BU$8))*$C$9</f>
        <v>0</v>
      </c>
      <c r="BV85" s="162">
        <f>(SUMIFS(Profile!$E$2:$E$17521,Profile!$B$2:$B$17521,$B85,Profile!$C$2:$C$17521,BV$8))*$C$9</f>
        <v>0</v>
      </c>
      <c r="BW85" s="162">
        <f>(SUMIFS(Profile!$E$2:$E$17521,Profile!$B$2:$B$17521,$B85,Profile!$C$2:$C$17521,BW$8))*$C$9</f>
        <v>0</v>
      </c>
      <c r="BX85" s="162">
        <f>(SUMIFS(Profile!$E$2:$E$17521,Profile!$B$2:$B$17521,$B85,Profile!$C$2:$C$17521,BX$8))*$C$9</f>
        <v>0</v>
      </c>
      <c r="BY85" s="162">
        <f>(SUMIFS(Profile!$E$2:$E$17521,Profile!$B$2:$B$17521,$B85,Profile!$C$2:$C$17521,BY$8))*$C$9</f>
        <v>0</v>
      </c>
      <c r="BZ85" s="162">
        <f>(SUMIFS(Profile!$E$2:$E$17521,Profile!$B$2:$B$17521,$B85,Profile!$C$2:$C$17521,BZ$8))*$C$9</f>
        <v>0</v>
      </c>
      <c r="CA85" s="162">
        <f>(SUMIFS(Profile!$E$2:$E$17521,Profile!$B$2:$B$17521,$B85,Profile!$C$2:$C$17521,CA$8))*$C$9</f>
        <v>0</v>
      </c>
      <c r="CB85" s="162">
        <f>(SUMIFS(Profile!$E$2:$E$17521,Profile!$B$2:$B$17521,$B85,Profile!$C$2:$C$17521,CB$8))*$C$9</f>
        <v>0</v>
      </c>
      <c r="CC85" s="162">
        <f>(SUMIFS(Profile!$E$2:$E$17521,Profile!$B$2:$B$17521,$B85,Profile!$C$2:$C$17521,CC$8))*$C$9</f>
        <v>0</v>
      </c>
      <c r="CD85" s="162">
        <f>(SUMIFS(Profile!$E$2:$E$17521,Profile!$B$2:$B$17521,$B85,Profile!$C$2:$C$17521,CD$8))*$C$9</f>
        <v>0</v>
      </c>
      <c r="CE85" s="162">
        <f>(SUMIFS(Profile!$E$2:$E$17521,Profile!$B$2:$B$17521,$B85,Profile!$C$2:$C$17521,CE$8))*$C$9</f>
        <v>0</v>
      </c>
      <c r="CF85" s="162">
        <f>(SUMIFS(Profile!$E$2:$E$17521,Profile!$B$2:$B$17521,$B85,Profile!$C$2:$C$17521,CF$8))*$C$9</f>
        <v>0</v>
      </c>
      <c r="CG85" s="162">
        <f>(SUMIFS(Profile!$E$2:$E$17521,Profile!$B$2:$B$17521,$B85,Profile!$C$2:$C$17521,CG$8))*$C$9</f>
        <v>0</v>
      </c>
      <c r="CH85" s="162">
        <f>(SUMIFS(Profile!$E$2:$E$17521,Profile!$B$2:$B$17521,$B85,Profile!$C$2:$C$17521,CH$8))*$C$9</f>
        <v>0</v>
      </c>
      <c r="CI85" s="162">
        <f>(SUMIFS(Profile!$E$2:$E$17521,Profile!$B$2:$B$17521,$B85,Profile!$C$2:$C$17521,CI$8))*$C$9</f>
        <v>0</v>
      </c>
      <c r="CJ85" s="162">
        <f>(SUMIFS(Profile!$E$2:$E$17521,Profile!$B$2:$B$17521,$B85,Profile!$C$2:$C$17521,CJ$8))*$C$9</f>
        <v>0</v>
      </c>
      <c r="CK85" s="162">
        <f>(SUMIFS(Profile!$E$2:$E$17521,Profile!$B$2:$B$17521,$B85,Profile!$C$2:$C$17521,CK$8))*$C$9</f>
        <v>0</v>
      </c>
      <c r="CL85" s="162">
        <f>(SUMIFS(Profile!$E$2:$E$17521,Profile!$B$2:$B$17521,$B85,Profile!$C$2:$C$17521,CL$8))*$C$9</f>
        <v>0</v>
      </c>
      <c r="CM85" s="162">
        <f>(SUMIFS(Profile!$E$2:$E$17521,Profile!$B$2:$B$17521,$B85,Profile!$C$2:$C$17521,CM$8))*$C$9</f>
        <v>0</v>
      </c>
      <c r="CN85" s="162">
        <f>(SUMIFS(Profile!$E$2:$E$17521,Profile!$B$2:$B$17521,$B85,Profile!$C$2:$C$17521,CN$8))*$C$9</f>
        <v>0</v>
      </c>
      <c r="CO85" s="162">
        <f>(SUMIFS(Profile!$E$2:$E$17521,Profile!$B$2:$B$17521,$B85,Profile!$C$2:$C$17521,CO$8))*$C$9</f>
        <v>0</v>
      </c>
      <c r="CP85" s="162">
        <f>(SUMIFS(Profile!$E$2:$E$17521,Profile!$B$2:$B$17521,$B85,Profile!$C$2:$C$17521,CP$8))*$C$9</f>
        <v>0</v>
      </c>
      <c r="CQ85" s="162">
        <f>(SUMIFS(Profile!$E$2:$E$17521,Profile!$B$2:$B$17521,$B85,Profile!$C$2:$C$17521,CQ$8))*$C$9</f>
        <v>0</v>
      </c>
      <c r="CR85" s="162">
        <f>(SUMIFS(Profile!$E$2:$E$17521,Profile!$B$2:$B$17521,$B85,Profile!$C$2:$C$17521,CR$8))*$C$9</f>
        <v>0</v>
      </c>
      <c r="CS85" s="162">
        <f>(SUMIFS(Profile!$E$2:$E$17521,Profile!$B$2:$B$17521,$B85,Profile!$C$2:$C$17521,CS$8))*$C$9</f>
        <v>0</v>
      </c>
      <c r="CT85" s="162">
        <f>(SUMIFS(Profile!$E$2:$E$17521,Profile!$B$2:$B$17521,$B85,Profile!$C$2:$C$17521,CT$8))*$C$9</f>
        <v>0</v>
      </c>
      <c r="CU85" s="162">
        <f>(SUMIFS(Profile!$E$2:$E$17521,Profile!$B$2:$B$17521,$B85,Profile!$C$2:$C$17521,CU$8))*$C$9</f>
        <v>0</v>
      </c>
      <c r="CV85" s="162">
        <f>(SUMIFS(Profile!$E$2:$E$17521,Profile!$B$2:$B$17521,$B85,Profile!$C$2:$C$17521,CV$8))*$C$9</f>
        <v>0</v>
      </c>
      <c r="CW85" s="162">
        <f>(SUMIFS(Profile!$E$2:$E$17521,Profile!$B$2:$B$17521,$B85,Profile!$C$2:$C$17521,CW$8))*$C$9</f>
        <v>0</v>
      </c>
      <c r="CX85" s="162">
        <f t="shared" si="11"/>
        <v>0</v>
      </c>
      <c r="CY85" s="162">
        <f t="shared" ref="CY85:ET85" si="386">MAX(BB85-E85,0)</f>
        <v>0</v>
      </c>
      <c r="CZ85" s="162">
        <f t="shared" si="386"/>
        <v>0</v>
      </c>
      <c r="DA85" s="162">
        <f t="shared" si="386"/>
        <v>0</v>
      </c>
      <c r="DB85" s="162">
        <f t="shared" si="386"/>
        <v>0</v>
      </c>
      <c r="DC85" s="162">
        <f t="shared" si="386"/>
        <v>0</v>
      </c>
      <c r="DD85" s="162">
        <f t="shared" si="386"/>
        <v>0</v>
      </c>
      <c r="DE85" s="162">
        <f t="shared" si="386"/>
        <v>0</v>
      </c>
      <c r="DF85" s="162">
        <f t="shared" si="386"/>
        <v>0</v>
      </c>
      <c r="DG85" s="162">
        <f t="shared" si="386"/>
        <v>0</v>
      </c>
      <c r="DH85" s="162">
        <f t="shared" si="386"/>
        <v>0</v>
      </c>
      <c r="DI85" s="162">
        <f t="shared" si="386"/>
        <v>0</v>
      </c>
      <c r="DJ85" s="162">
        <f t="shared" si="386"/>
        <v>0</v>
      </c>
      <c r="DK85" s="162">
        <f t="shared" si="386"/>
        <v>0</v>
      </c>
      <c r="DL85" s="162">
        <f t="shared" si="386"/>
        <v>0</v>
      </c>
      <c r="DM85" s="162">
        <f t="shared" si="386"/>
        <v>0</v>
      </c>
      <c r="DN85" s="162">
        <f t="shared" si="386"/>
        <v>0</v>
      </c>
      <c r="DO85" s="162">
        <f t="shared" si="386"/>
        <v>0</v>
      </c>
      <c r="DP85" s="162">
        <f t="shared" si="386"/>
        <v>0</v>
      </c>
      <c r="DQ85" s="162">
        <f t="shared" si="386"/>
        <v>0</v>
      </c>
      <c r="DR85" s="162">
        <f t="shared" si="386"/>
        <v>0</v>
      </c>
      <c r="DS85" s="162">
        <f t="shared" si="386"/>
        <v>0</v>
      </c>
      <c r="DT85" s="162">
        <f t="shared" si="386"/>
        <v>0</v>
      </c>
      <c r="DU85" s="162">
        <f t="shared" si="386"/>
        <v>0</v>
      </c>
      <c r="DV85" s="162">
        <f t="shared" si="386"/>
        <v>0</v>
      </c>
      <c r="DW85" s="162">
        <f t="shared" si="386"/>
        <v>0</v>
      </c>
      <c r="DX85" s="162">
        <f t="shared" si="386"/>
        <v>0</v>
      </c>
      <c r="DY85" s="162">
        <f t="shared" si="386"/>
        <v>0</v>
      </c>
      <c r="DZ85" s="162">
        <f t="shared" si="386"/>
        <v>0</v>
      </c>
      <c r="EA85" s="162">
        <f t="shared" si="386"/>
        <v>0</v>
      </c>
      <c r="EB85" s="162">
        <f t="shared" si="386"/>
        <v>0</v>
      </c>
      <c r="EC85" s="162">
        <f t="shared" si="386"/>
        <v>0</v>
      </c>
      <c r="ED85" s="162">
        <f t="shared" si="386"/>
        <v>0</v>
      </c>
      <c r="EE85" s="162">
        <f t="shared" si="386"/>
        <v>0</v>
      </c>
      <c r="EF85" s="162">
        <f t="shared" si="386"/>
        <v>0</v>
      </c>
      <c r="EG85" s="162">
        <f t="shared" si="386"/>
        <v>0</v>
      </c>
      <c r="EH85" s="162">
        <f t="shared" si="386"/>
        <v>0</v>
      </c>
      <c r="EI85" s="162">
        <f t="shared" si="386"/>
        <v>0</v>
      </c>
      <c r="EJ85" s="162">
        <f t="shared" si="386"/>
        <v>0</v>
      </c>
      <c r="EK85" s="162">
        <f t="shared" si="386"/>
        <v>0</v>
      </c>
      <c r="EL85" s="162">
        <f t="shared" si="386"/>
        <v>0</v>
      </c>
      <c r="EM85" s="162">
        <f t="shared" si="386"/>
        <v>0</v>
      </c>
      <c r="EN85" s="162">
        <f t="shared" si="386"/>
        <v>0</v>
      </c>
      <c r="EO85" s="162">
        <f t="shared" si="386"/>
        <v>0</v>
      </c>
      <c r="EP85" s="162">
        <f t="shared" si="386"/>
        <v>0</v>
      </c>
      <c r="EQ85" s="162">
        <f t="shared" si="386"/>
        <v>0</v>
      </c>
      <c r="ER85" s="162">
        <f t="shared" si="386"/>
        <v>0</v>
      </c>
      <c r="ES85" s="162">
        <f t="shared" si="386"/>
        <v>0</v>
      </c>
      <c r="ET85" s="162">
        <f t="shared" si="386"/>
        <v>0</v>
      </c>
      <c r="EU85" s="162">
        <f t="shared" si="13"/>
        <v>0</v>
      </c>
      <c r="EV85" s="162">
        <f t="shared" ref="EV85:GQ85" si="387">BB85-CY85</f>
        <v>0</v>
      </c>
      <c r="EW85" s="162">
        <f t="shared" si="387"/>
        <v>0</v>
      </c>
      <c r="EX85" s="162">
        <f t="shared" si="387"/>
        <v>0</v>
      </c>
      <c r="EY85" s="162">
        <f t="shared" si="387"/>
        <v>0</v>
      </c>
      <c r="EZ85" s="162">
        <f t="shared" si="387"/>
        <v>0</v>
      </c>
      <c r="FA85" s="162">
        <f t="shared" si="387"/>
        <v>0</v>
      </c>
      <c r="FB85" s="162">
        <f t="shared" si="387"/>
        <v>0</v>
      </c>
      <c r="FC85" s="162">
        <f t="shared" si="387"/>
        <v>0</v>
      </c>
      <c r="FD85" s="162">
        <f t="shared" si="387"/>
        <v>0</v>
      </c>
      <c r="FE85" s="162">
        <f t="shared" si="387"/>
        <v>0</v>
      </c>
      <c r="FF85" s="162">
        <f t="shared" si="387"/>
        <v>0</v>
      </c>
      <c r="FG85" s="162">
        <f t="shared" si="387"/>
        <v>0</v>
      </c>
      <c r="FH85" s="162">
        <f t="shared" si="387"/>
        <v>0</v>
      </c>
      <c r="FI85" s="162">
        <f t="shared" si="387"/>
        <v>0</v>
      </c>
      <c r="FJ85" s="162">
        <f t="shared" si="387"/>
        <v>0</v>
      </c>
      <c r="FK85" s="162">
        <f t="shared" si="387"/>
        <v>0</v>
      </c>
      <c r="FL85" s="162">
        <f t="shared" si="387"/>
        <v>0</v>
      </c>
      <c r="FM85" s="162">
        <f t="shared" si="387"/>
        <v>0</v>
      </c>
      <c r="FN85" s="162">
        <f t="shared" si="387"/>
        <v>0</v>
      </c>
      <c r="FO85" s="162">
        <f t="shared" si="387"/>
        <v>0</v>
      </c>
      <c r="FP85" s="162">
        <f t="shared" si="387"/>
        <v>0</v>
      </c>
      <c r="FQ85" s="162">
        <f t="shared" si="387"/>
        <v>0</v>
      </c>
      <c r="FR85" s="162">
        <f t="shared" si="387"/>
        <v>0</v>
      </c>
      <c r="FS85" s="162">
        <f t="shared" si="387"/>
        <v>0</v>
      </c>
      <c r="FT85" s="162">
        <f t="shared" si="387"/>
        <v>0</v>
      </c>
      <c r="FU85" s="162">
        <f t="shared" si="387"/>
        <v>0</v>
      </c>
      <c r="FV85" s="162">
        <f t="shared" si="387"/>
        <v>0</v>
      </c>
      <c r="FW85" s="162">
        <f t="shared" si="387"/>
        <v>0</v>
      </c>
      <c r="FX85" s="162">
        <f t="shared" si="387"/>
        <v>0</v>
      </c>
      <c r="FY85" s="162">
        <f t="shared" si="387"/>
        <v>0</v>
      </c>
      <c r="FZ85" s="162">
        <f t="shared" si="387"/>
        <v>0</v>
      </c>
      <c r="GA85" s="162">
        <f t="shared" si="387"/>
        <v>0</v>
      </c>
      <c r="GB85" s="162">
        <f t="shared" si="387"/>
        <v>0</v>
      </c>
      <c r="GC85" s="162">
        <f t="shared" si="387"/>
        <v>0</v>
      </c>
      <c r="GD85" s="162">
        <f t="shared" si="387"/>
        <v>0</v>
      </c>
      <c r="GE85" s="162">
        <f t="shared" si="387"/>
        <v>0</v>
      </c>
      <c r="GF85" s="162">
        <f t="shared" si="387"/>
        <v>0</v>
      </c>
      <c r="GG85" s="162">
        <f t="shared" si="387"/>
        <v>0</v>
      </c>
      <c r="GH85" s="162">
        <f t="shared" si="387"/>
        <v>0</v>
      </c>
      <c r="GI85" s="162">
        <f t="shared" si="387"/>
        <v>0</v>
      </c>
      <c r="GJ85" s="162">
        <f t="shared" si="387"/>
        <v>0</v>
      </c>
      <c r="GK85" s="162">
        <f t="shared" si="387"/>
        <v>0</v>
      </c>
      <c r="GL85" s="162">
        <f t="shared" si="387"/>
        <v>0</v>
      </c>
      <c r="GM85" s="162">
        <f t="shared" si="387"/>
        <v>0</v>
      </c>
      <c r="GN85" s="162">
        <f t="shared" si="387"/>
        <v>0</v>
      </c>
      <c r="GO85" s="162">
        <f t="shared" si="387"/>
        <v>0</v>
      </c>
      <c r="GP85" s="162">
        <f t="shared" si="387"/>
        <v>0</v>
      </c>
      <c r="GQ85" s="162">
        <f t="shared" si="387"/>
        <v>0</v>
      </c>
      <c r="GR85" s="162">
        <f t="shared" si="15"/>
        <v>0</v>
      </c>
      <c r="GS85" s="162">
        <f t="shared" ref="GS85:IN85" si="388">E85-EV85</f>
        <v>0</v>
      </c>
      <c r="GT85" s="162">
        <f t="shared" si="388"/>
        <v>0</v>
      </c>
      <c r="GU85" s="162">
        <f t="shared" si="388"/>
        <v>0</v>
      </c>
      <c r="GV85" s="162">
        <f t="shared" si="388"/>
        <v>0</v>
      </c>
      <c r="GW85" s="162">
        <f t="shared" si="388"/>
        <v>0</v>
      </c>
      <c r="GX85" s="162">
        <f t="shared" si="388"/>
        <v>0</v>
      </c>
      <c r="GY85" s="162">
        <f t="shared" si="388"/>
        <v>0</v>
      </c>
      <c r="GZ85" s="162">
        <f t="shared" si="388"/>
        <v>0</v>
      </c>
      <c r="HA85" s="162">
        <f t="shared" si="388"/>
        <v>0</v>
      </c>
      <c r="HB85" s="162">
        <f t="shared" si="388"/>
        <v>0</v>
      </c>
      <c r="HC85" s="162">
        <f t="shared" si="388"/>
        <v>0</v>
      </c>
      <c r="HD85" s="162">
        <f t="shared" si="388"/>
        <v>0</v>
      </c>
      <c r="HE85" s="162">
        <f t="shared" si="388"/>
        <v>0</v>
      </c>
      <c r="HF85" s="162">
        <f t="shared" si="388"/>
        <v>0</v>
      </c>
      <c r="HG85" s="162">
        <f t="shared" si="388"/>
        <v>0</v>
      </c>
      <c r="HH85" s="162">
        <f t="shared" si="388"/>
        <v>0</v>
      </c>
      <c r="HI85" s="162">
        <f t="shared" si="388"/>
        <v>0</v>
      </c>
      <c r="HJ85" s="162">
        <f t="shared" si="388"/>
        <v>0</v>
      </c>
      <c r="HK85" s="162">
        <f t="shared" si="388"/>
        <v>0</v>
      </c>
      <c r="HL85" s="162">
        <f t="shared" si="388"/>
        <v>0</v>
      </c>
      <c r="HM85" s="162">
        <f t="shared" si="388"/>
        <v>0</v>
      </c>
      <c r="HN85" s="162">
        <f t="shared" si="388"/>
        <v>0</v>
      </c>
      <c r="HO85" s="162">
        <f t="shared" si="388"/>
        <v>0</v>
      </c>
      <c r="HP85" s="162">
        <f t="shared" si="388"/>
        <v>0</v>
      </c>
      <c r="HQ85" s="162">
        <f t="shared" si="388"/>
        <v>0</v>
      </c>
      <c r="HR85" s="162">
        <f t="shared" si="388"/>
        <v>0</v>
      </c>
      <c r="HS85" s="162">
        <f t="shared" si="388"/>
        <v>0</v>
      </c>
      <c r="HT85" s="162">
        <f t="shared" si="388"/>
        <v>0</v>
      </c>
      <c r="HU85" s="162">
        <f t="shared" si="388"/>
        <v>0</v>
      </c>
      <c r="HV85" s="162">
        <f t="shared" si="388"/>
        <v>0</v>
      </c>
      <c r="HW85" s="162">
        <f t="shared" si="388"/>
        <v>0</v>
      </c>
      <c r="HX85" s="162">
        <f t="shared" si="388"/>
        <v>0</v>
      </c>
      <c r="HY85" s="162">
        <f t="shared" si="388"/>
        <v>0</v>
      </c>
      <c r="HZ85" s="162">
        <f t="shared" si="388"/>
        <v>0</v>
      </c>
      <c r="IA85" s="162">
        <f t="shared" si="388"/>
        <v>0</v>
      </c>
      <c r="IB85" s="162">
        <f t="shared" si="388"/>
        <v>0</v>
      </c>
      <c r="IC85" s="162">
        <f t="shared" si="388"/>
        <v>0</v>
      </c>
      <c r="ID85" s="162">
        <f t="shared" si="388"/>
        <v>0</v>
      </c>
      <c r="IE85" s="162">
        <f t="shared" si="388"/>
        <v>0</v>
      </c>
      <c r="IF85" s="162">
        <f t="shared" si="388"/>
        <v>0</v>
      </c>
      <c r="IG85" s="162">
        <f t="shared" si="388"/>
        <v>0</v>
      </c>
      <c r="IH85" s="162">
        <f t="shared" si="388"/>
        <v>0</v>
      </c>
      <c r="II85" s="162">
        <f t="shared" si="388"/>
        <v>0</v>
      </c>
      <c r="IJ85" s="162">
        <f t="shared" si="388"/>
        <v>0</v>
      </c>
      <c r="IK85" s="162">
        <f t="shared" si="388"/>
        <v>0</v>
      </c>
      <c r="IL85" s="162">
        <f t="shared" si="388"/>
        <v>0</v>
      </c>
      <c r="IM85" s="162">
        <f t="shared" si="388"/>
        <v>0</v>
      </c>
      <c r="IN85" s="162">
        <f t="shared" si="388"/>
        <v>0</v>
      </c>
      <c r="IO85" s="162">
        <f t="shared" si="17"/>
        <v>0</v>
      </c>
      <c r="IP85" s="162">
        <f t="shared" si="23"/>
        <v>0</v>
      </c>
      <c r="IQ85" s="162">
        <f t="shared" ref="IQ85:KK85" si="389">MAX((MIN(CZ85+IP85,$IO$7))-GT85,0)</f>
        <v>0</v>
      </c>
      <c r="IR85" s="162">
        <f t="shared" si="389"/>
        <v>0</v>
      </c>
      <c r="IS85" s="162">
        <f t="shared" si="389"/>
        <v>0</v>
      </c>
      <c r="IT85" s="162">
        <f t="shared" si="389"/>
        <v>0</v>
      </c>
      <c r="IU85" s="162">
        <f t="shared" si="389"/>
        <v>0</v>
      </c>
      <c r="IV85" s="162">
        <f t="shared" si="389"/>
        <v>0</v>
      </c>
      <c r="IW85" s="162">
        <f t="shared" si="389"/>
        <v>0</v>
      </c>
      <c r="IX85" s="162">
        <f t="shared" si="389"/>
        <v>0</v>
      </c>
      <c r="IY85" s="162">
        <f t="shared" si="389"/>
        <v>0</v>
      </c>
      <c r="IZ85" s="162">
        <f t="shared" si="389"/>
        <v>0</v>
      </c>
      <c r="JA85" s="162">
        <f t="shared" si="389"/>
        <v>0</v>
      </c>
      <c r="JB85" s="162">
        <f t="shared" si="389"/>
        <v>0</v>
      </c>
      <c r="JC85" s="162">
        <f t="shared" si="389"/>
        <v>0</v>
      </c>
      <c r="JD85" s="162">
        <f t="shared" si="389"/>
        <v>0</v>
      </c>
      <c r="JE85" s="162">
        <f t="shared" si="389"/>
        <v>0</v>
      </c>
      <c r="JF85" s="162">
        <f t="shared" si="389"/>
        <v>0</v>
      </c>
      <c r="JG85" s="162">
        <f t="shared" si="389"/>
        <v>0</v>
      </c>
      <c r="JH85" s="162">
        <f t="shared" si="389"/>
        <v>0</v>
      </c>
      <c r="JI85" s="162">
        <f t="shared" si="389"/>
        <v>0</v>
      </c>
      <c r="JJ85" s="162">
        <f t="shared" si="389"/>
        <v>0</v>
      </c>
      <c r="JK85" s="162">
        <f t="shared" si="389"/>
        <v>0</v>
      </c>
      <c r="JL85" s="162">
        <f t="shared" si="389"/>
        <v>0</v>
      </c>
      <c r="JM85" s="162">
        <f t="shared" si="389"/>
        <v>0</v>
      </c>
      <c r="JN85" s="162">
        <f t="shared" si="389"/>
        <v>0</v>
      </c>
      <c r="JO85" s="162">
        <f t="shared" si="389"/>
        <v>0</v>
      </c>
      <c r="JP85" s="162">
        <f t="shared" si="389"/>
        <v>0</v>
      </c>
      <c r="JQ85" s="162">
        <f t="shared" si="389"/>
        <v>0</v>
      </c>
      <c r="JR85" s="162">
        <f t="shared" si="389"/>
        <v>0</v>
      </c>
      <c r="JS85" s="162">
        <f t="shared" si="389"/>
        <v>0</v>
      </c>
      <c r="JT85" s="162">
        <f t="shared" si="389"/>
        <v>0</v>
      </c>
      <c r="JU85" s="162">
        <f t="shared" si="389"/>
        <v>0</v>
      </c>
      <c r="JV85" s="162">
        <f t="shared" si="389"/>
        <v>0</v>
      </c>
      <c r="JW85" s="162">
        <f t="shared" si="389"/>
        <v>0</v>
      </c>
      <c r="JX85" s="162">
        <f t="shared" si="389"/>
        <v>0</v>
      </c>
      <c r="JY85" s="162">
        <f t="shared" si="389"/>
        <v>0</v>
      </c>
      <c r="JZ85" s="162">
        <f t="shared" si="389"/>
        <v>0</v>
      </c>
      <c r="KA85" s="162">
        <f t="shared" si="389"/>
        <v>0</v>
      </c>
      <c r="KB85" s="162">
        <f t="shared" si="389"/>
        <v>0</v>
      </c>
      <c r="KC85" s="162">
        <f t="shared" si="389"/>
        <v>0</v>
      </c>
      <c r="KD85" s="162">
        <f t="shared" si="389"/>
        <v>0</v>
      </c>
      <c r="KE85" s="162">
        <f t="shared" si="389"/>
        <v>0</v>
      </c>
      <c r="KF85" s="162">
        <f t="shared" si="389"/>
        <v>0</v>
      </c>
      <c r="KG85" s="162">
        <f t="shared" si="389"/>
        <v>0</v>
      </c>
      <c r="KH85" s="162">
        <f t="shared" si="389"/>
        <v>0</v>
      </c>
      <c r="KI85" s="162">
        <f t="shared" si="389"/>
        <v>0</v>
      </c>
      <c r="KJ85" s="162">
        <f t="shared" si="389"/>
        <v>0</v>
      </c>
      <c r="KK85" s="162">
        <f t="shared" si="389"/>
        <v>0</v>
      </c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</row>
    <row r="86" ht="14.25" customHeight="1" spans="1:326" x14ac:dyDescent="0.25">
      <c r="A86" s="1">
        <v>3</v>
      </c>
      <c r="B86" s="1">
        <f t="shared" ref="B86:C86" si="390">B85+1</f>
        <v>76</v>
      </c>
      <c r="C86" s="232">
        <f t="shared" si="390"/>
        <v>43541</v>
      </c>
      <c r="D86" s="162">
        <f t="shared" si="9"/>
        <v>0</v>
      </c>
      <c r="E86" s="162">
        <f>(SUMIFS(Profile!$F$2:$F$17521,Profile!$B$2:$B$17521,$B86,Profile!$C$2:$C$17521,E$8))*$C$6</f>
        <v>0</v>
      </c>
      <c r="F86" s="162">
        <f>(SUMIFS(Profile!$F$2:$F$17521,Profile!$B$2:$B$17521,$B86,Profile!$C$2:$C$17521,F$8))*$C$6</f>
        <v>0</v>
      </c>
      <c r="G86" s="162">
        <f>(SUMIFS(Profile!$F$2:$F$17521,Profile!$B$2:$B$17521,$B86,Profile!$C$2:$C$17521,G$8))*$C$6</f>
        <v>0</v>
      </c>
      <c r="H86" s="162">
        <f>(SUMIFS(Profile!$F$2:$F$17521,Profile!$B$2:$B$17521,$B86,Profile!$C$2:$C$17521,H$8))*$C$6</f>
        <v>0</v>
      </c>
      <c r="I86" s="162">
        <f>(SUMIFS(Profile!$F$2:$F$17521,Profile!$B$2:$B$17521,$B86,Profile!$C$2:$C$17521,I$8))*$C$6</f>
        <v>0</v>
      </c>
      <c r="J86" s="162">
        <f>(SUMIFS(Profile!$F$2:$F$17521,Profile!$B$2:$B$17521,$B86,Profile!$C$2:$C$17521,J$8))*$C$6</f>
        <v>0</v>
      </c>
      <c r="K86" s="162">
        <f>(SUMIFS(Profile!$F$2:$F$17521,Profile!$B$2:$B$17521,$B86,Profile!$C$2:$C$17521,K$8))*$C$6</f>
        <v>0</v>
      </c>
      <c r="L86" s="162">
        <f>(SUMIFS(Profile!$F$2:$F$17521,Profile!$B$2:$B$17521,$B86,Profile!$C$2:$C$17521,L$8))*$C$6</f>
        <v>0</v>
      </c>
      <c r="M86" s="162">
        <f>(SUMIFS(Profile!$F$2:$F$17521,Profile!$B$2:$B$17521,$B86,Profile!$C$2:$C$17521,M$8))*$C$6</f>
        <v>0</v>
      </c>
      <c r="N86" s="162">
        <f>(SUMIFS(Profile!$F$2:$F$17521,Profile!$B$2:$B$17521,$B86,Profile!$C$2:$C$17521,N$8))*$C$6</f>
        <v>0</v>
      </c>
      <c r="O86" s="162">
        <f>(SUMIFS(Profile!$F$2:$F$17521,Profile!$B$2:$B$17521,$B86,Profile!$C$2:$C$17521,O$8))*$C$6</f>
        <v>0</v>
      </c>
      <c r="P86" s="162">
        <f>(SUMIFS(Profile!$F$2:$F$17521,Profile!$B$2:$B$17521,$B86,Profile!$C$2:$C$17521,P$8))*$C$6</f>
        <v>0</v>
      </c>
      <c r="Q86" s="162">
        <f>(SUMIFS(Profile!$F$2:$F$17521,Profile!$B$2:$B$17521,$B86,Profile!$C$2:$C$17521,Q$8))*$C$6</f>
        <v>0</v>
      </c>
      <c r="R86" s="162">
        <f>(SUMIFS(Profile!$F$2:$F$17521,Profile!$B$2:$B$17521,$B86,Profile!$C$2:$C$17521,R$8))*$C$6</f>
        <v>0</v>
      </c>
      <c r="S86" s="162">
        <f>(SUMIFS(Profile!$F$2:$F$17521,Profile!$B$2:$B$17521,$B86,Profile!$C$2:$C$17521,S$8))*$C$6</f>
        <v>0</v>
      </c>
      <c r="T86" s="162">
        <f>(SUMIFS(Profile!$F$2:$F$17521,Profile!$B$2:$B$17521,$B86,Profile!$C$2:$C$17521,T$8))*$C$6</f>
        <v>0</v>
      </c>
      <c r="U86" s="162">
        <f>(SUMIFS(Profile!$F$2:$F$17521,Profile!$B$2:$B$17521,$B86,Profile!$C$2:$C$17521,U$8))*$C$6</f>
        <v>0</v>
      </c>
      <c r="V86" s="162">
        <f>(SUMIFS(Profile!$F$2:$F$17521,Profile!$B$2:$B$17521,$B86,Profile!$C$2:$C$17521,V$8))*$C$6</f>
        <v>0</v>
      </c>
      <c r="W86" s="162">
        <f>(SUMIFS(Profile!$F$2:$F$17521,Profile!$B$2:$B$17521,$B86,Profile!$C$2:$C$17521,W$8))*$C$6</f>
        <v>0</v>
      </c>
      <c r="X86" s="162">
        <f>(SUMIFS(Profile!$F$2:$F$17521,Profile!$B$2:$B$17521,$B86,Profile!$C$2:$C$17521,X$8))*$C$6</f>
        <v>0</v>
      </c>
      <c r="Y86" s="162">
        <f>(SUMIFS(Profile!$F$2:$F$17521,Profile!$B$2:$B$17521,$B86,Profile!$C$2:$C$17521,Y$8))*$C$6</f>
        <v>0</v>
      </c>
      <c r="Z86" s="162">
        <f>(SUMIFS(Profile!$F$2:$F$17521,Profile!$B$2:$B$17521,$B86,Profile!$C$2:$C$17521,Z$8))*$C$6</f>
        <v>0</v>
      </c>
      <c r="AA86" s="162">
        <f>(SUMIFS(Profile!$F$2:$F$17521,Profile!$B$2:$B$17521,$B86,Profile!$C$2:$C$17521,AA$8))*$C$6</f>
        <v>0</v>
      </c>
      <c r="AB86" s="162">
        <f>(SUMIFS(Profile!$F$2:$F$17521,Profile!$B$2:$B$17521,$B86,Profile!$C$2:$C$17521,AB$8))*$C$6</f>
        <v>0</v>
      </c>
      <c r="AC86" s="162">
        <f>(SUMIFS(Profile!$F$2:$F$17521,Profile!$B$2:$B$17521,$B86,Profile!$C$2:$C$17521,AC$8))*$C$6</f>
        <v>0</v>
      </c>
      <c r="AD86" s="162">
        <f>(SUMIFS(Profile!$F$2:$F$17521,Profile!$B$2:$B$17521,$B86,Profile!$C$2:$C$17521,AD$8))*$C$6</f>
        <v>0</v>
      </c>
      <c r="AE86" s="162">
        <f>(SUMIFS(Profile!$F$2:$F$17521,Profile!$B$2:$B$17521,$B86,Profile!$C$2:$C$17521,AE$8))*$C$6</f>
        <v>0</v>
      </c>
      <c r="AF86" s="162">
        <f>(SUMIFS(Profile!$F$2:$F$17521,Profile!$B$2:$B$17521,$B86,Profile!$C$2:$C$17521,AF$8))*$C$6</f>
        <v>0</v>
      </c>
      <c r="AG86" s="162">
        <f>(SUMIFS(Profile!$F$2:$F$17521,Profile!$B$2:$B$17521,$B86,Profile!$C$2:$C$17521,AG$8))*$C$6</f>
        <v>0</v>
      </c>
      <c r="AH86" s="162">
        <f>(SUMIFS(Profile!$F$2:$F$17521,Profile!$B$2:$B$17521,$B86,Profile!$C$2:$C$17521,AH$8))*$C$6</f>
        <v>0</v>
      </c>
      <c r="AI86" s="162">
        <f>(SUMIFS(Profile!$F$2:$F$17521,Profile!$B$2:$B$17521,$B86,Profile!$C$2:$C$17521,AI$8))*$C$6</f>
        <v>0</v>
      </c>
      <c r="AJ86" s="162">
        <f>(SUMIFS(Profile!$F$2:$F$17521,Profile!$B$2:$B$17521,$B86,Profile!$C$2:$C$17521,AJ$8))*$C$6</f>
        <v>0</v>
      </c>
      <c r="AK86" s="162">
        <f>(SUMIFS(Profile!$F$2:$F$17521,Profile!$B$2:$B$17521,$B86,Profile!$C$2:$C$17521,AK$8))*$C$6</f>
        <v>0</v>
      </c>
      <c r="AL86" s="162">
        <f>(SUMIFS(Profile!$F$2:$F$17521,Profile!$B$2:$B$17521,$B86,Profile!$C$2:$C$17521,AL$8))*$C$6</f>
        <v>0</v>
      </c>
      <c r="AM86" s="162">
        <f>(SUMIFS(Profile!$F$2:$F$17521,Profile!$B$2:$B$17521,$B86,Profile!$C$2:$C$17521,AM$8))*$C$6</f>
        <v>0</v>
      </c>
      <c r="AN86" s="162">
        <f>(SUMIFS(Profile!$F$2:$F$17521,Profile!$B$2:$B$17521,$B86,Profile!$C$2:$C$17521,AN$8))*$C$6</f>
        <v>0</v>
      </c>
      <c r="AO86" s="162">
        <f>(SUMIFS(Profile!$F$2:$F$17521,Profile!$B$2:$B$17521,$B86,Profile!$C$2:$C$17521,AO$8))*$C$6</f>
        <v>0</v>
      </c>
      <c r="AP86" s="162">
        <f>(SUMIFS(Profile!$F$2:$F$17521,Profile!$B$2:$B$17521,$B86,Profile!$C$2:$C$17521,AP$8))*$C$6</f>
        <v>0</v>
      </c>
      <c r="AQ86" s="162">
        <f>(SUMIFS(Profile!$F$2:$F$17521,Profile!$B$2:$B$17521,$B86,Profile!$C$2:$C$17521,AQ$8))*$C$6</f>
        <v>0</v>
      </c>
      <c r="AR86" s="162">
        <f>(SUMIFS(Profile!$F$2:$F$17521,Profile!$B$2:$B$17521,$B86,Profile!$C$2:$C$17521,AR$8))*$C$6</f>
        <v>0</v>
      </c>
      <c r="AS86" s="162">
        <f>(SUMIFS(Profile!$F$2:$F$17521,Profile!$B$2:$B$17521,$B86,Profile!$C$2:$C$17521,AS$8))*$C$6</f>
        <v>0</v>
      </c>
      <c r="AT86" s="162">
        <f>(SUMIFS(Profile!$F$2:$F$17521,Profile!$B$2:$B$17521,$B86,Profile!$C$2:$C$17521,AT$8))*$C$6</f>
        <v>0</v>
      </c>
      <c r="AU86" s="162">
        <f>(SUMIFS(Profile!$F$2:$F$17521,Profile!$B$2:$B$17521,$B86,Profile!$C$2:$C$17521,AU$8))*$C$6</f>
        <v>0</v>
      </c>
      <c r="AV86" s="162">
        <f>(SUMIFS(Profile!$F$2:$F$17521,Profile!$B$2:$B$17521,$B86,Profile!$C$2:$C$17521,AV$8))*$C$6</f>
        <v>0</v>
      </c>
      <c r="AW86" s="162">
        <f>(SUMIFS(Profile!$F$2:$F$17521,Profile!$B$2:$B$17521,$B86,Profile!$C$2:$C$17521,AW$8))*$C$6</f>
        <v>0</v>
      </c>
      <c r="AX86" s="162">
        <f>(SUMIFS(Profile!$F$2:$F$17521,Profile!$B$2:$B$17521,$B86,Profile!$C$2:$C$17521,AX$8))*$C$6</f>
        <v>0</v>
      </c>
      <c r="AY86" s="162">
        <f>(SUMIFS(Profile!$F$2:$F$17521,Profile!$B$2:$B$17521,$B86,Profile!$C$2:$C$17521,AY$8))*$C$6</f>
        <v>0</v>
      </c>
      <c r="AZ86" s="162">
        <f>(SUMIFS(Profile!$F$2:$F$17521,Profile!$B$2:$B$17521,$B86,Profile!$C$2:$C$17521,AZ$8))*$C$6</f>
        <v>0</v>
      </c>
      <c r="BA86" s="162">
        <f t="shared" si="10"/>
        <v>0</v>
      </c>
      <c r="BB86" s="162">
        <f>(SUMIFS(Profile!$E$2:$E$17521,Profile!$B$2:$B$17521,$B86,Profile!$C$2:$C$17521,BB$8))*$C$9</f>
        <v>0</v>
      </c>
      <c r="BC86" s="162">
        <f>(SUMIFS(Profile!$E$2:$E$17521,Profile!$B$2:$B$17521,$B86,Profile!$C$2:$C$17521,BC$8))*$C$9</f>
        <v>0</v>
      </c>
      <c r="BD86" s="162">
        <f>(SUMIFS(Profile!$E$2:$E$17521,Profile!$B$2:$B$17521,$B86,Profile!$C$2:$C$17521,BD$8))*$C$9</f>
        <v>0</v>
      </c>
      <c r="BE86" s="162">
        <f>(SUMIFS(Profile!$E$2:$E$17521,Profile!$B$2:$B$17521,$B86,Profile!$C$2:$C$17521,BE$8))*$C$9</f>
        <v>0</v>
      </c>
      <c r="BF86" s="162">
        <f>(SUMIFS(Profile!$E$2:$E$17521,Profile!$B$2:$B$17521,$B86,Profile!$C$2:$C$17521,BF$8))*$C$9</f>
        <v>0</v>
      </c>
      <c r="BG86" s="162">
        <f>(SUMIFS(Profile!$E$2:$E$17521,Profile!$B$2:$B$17521,$B86,Profile!$C$2:$C$17521,BG$8))*$C$9</f>
        <v>0</v>
      </c>
      <c r="BH86" s="162">
        <f>(SUMIFS(Profile!$E$2:$E$17521,Profile!$B$2:$B$17521,$B86,Profile!$C$2:$C$17521,BH$8))*$C$9</f>
        <v>0</v>
      </c>
      <c r="BI86" s="162">
        <f>(SUMIFS(Profile!$E$2:$E$17521,Profile!$B$2:$B$17521,$B86,Profile!$C$2:$C$17521,BI$8))*$C$9</f>
        <v>0</v>
      </c>
      <c r="BJ86" s="162">
        <f>(SUMIFS(Profile!$E$2:$E$17521,Profile!$B$2:$B$17521,$B86,Profile!$C$2:$C$17521,BJ$8))*$C$9</f>
        <v>0</v>
      </c>
      <c r="BK86" s="162">
        <f>(SUMIFS(Profile!$E$2:$E$17521,Profile!$B$2:$B$17521,$B86,Profile!$C$2:$C$17521,BK$8))*$C$9</f>
        <v>0</v>
      </c>
      <c r="BL86" s="162">
        <f>(SUMIFS(Profile!$E$2:$E$17521,Profile!$B$2:$B$17521,$B86,Profile!$C$2:$C$17521,BL$8))*$C$9</f>
        <v>0</v>
      </c>
      <c r="BM86" s="162">
        <f>(SUMIFS(Profile!$E$2:$E$17521,Profile!$B$2:$B$17521,$B86,Profile!$C$2:$C$17521,BM$8))*$C$9</f>
        <v>0</v>
      </c>
      <c r="BN86" s="162">
        <f>(SUMIFS(Profile!$E$2:$E$17521,Profile!$B$2:$B$17521,$B86,Profile!$C$2:$C$17521,BN$8))*$C$9</f>
        <v>0</v>
      </c>
      <c r="BO86" s="162">
        <f>(SUMIFS(Profile!$E$2:$E$17521,Profile!$B$2:$B$17521,$B86,Profile!$C$2:$C$17521,BO$8))*$C$9</f>
        <v>0</v>
      </c>
      <c r="BP86" s="162">
        <f>(SUMIFS(Profile!$E$2:$E$17521,Profile!$B$2:$B$17521,$B86,Profile!$C$2:$C$17521,BP$8))*$C$9</f>
        <v>0</v>
      </c>
      <c r="BQ86" s="162">
        <f>(SUMIFS(Profile!$E$2:$E$17521,Profile!$B$2:$B$17521,$B86,Profile!$C$2:$C$17521,BQ$8))*$C$9</f>
        <v>0</v>
      </c>
      <c r="BR86" s="162">
        <f>(SUMIFS(Profile!$E$2:$E$17521,Profile!$B$2:$B$17521,$B86,Profile!$C$2:$C$17521,BR$8))*$C$9</f>
        <v>0</v>
      </c>
      <c r="BS86" s="162">
        <f>(SUMIFS(Profile!$E$2:$E$17521,Profile!$B$2:$B$17521,$B86,Profile!$C$2:$C$17521,BS$8))*$C$9</f>
        <v>0</v>
      </c>
      <c r="BT86" s="162">
        <f>(SUMIFS(Profile!$E$2:$E$17521,Profile!$B$2:$B$17521,$B86,Profile!$C$2:$C$17521,BT$8))*$C$9</f>
        <v>0</v>
      </c>
      <c r="BU86" s="162">
        <f>(SUMIFS(Profile!$E$2:$E$17521,Profile!$B$2:$B$17521,$B86,Profile!$C$2:$C$17521,BU$8))*$C$9</f>
        <v>0</v>
      </c>
      <c r="BV86" s="162">
        <f>(SUMIFS(Profile!$E$2:$E$17521,Profile!$B$2:$B$17521,$B86,Profile!$C$2:$C$17521,BV$8))*$C$9</f>
        <v>0</v>
      </c>
      <c r="BW86" s="162">
        <f>(SUMIFS(Profile!$E$2:$E$17521,Profile!$B$2:$B$17521,$B86,Profile!$C$2:$C$17521,BW$8))*$C$9</f>
        <v>0</v>
      </c>
      <c r="BX86" s="162">
        <f>(SUMIFS(Profile!$E$2:$E$17521,Profile!$B$2:$B$17521,$B86,Profile!$C$2:$C$17521,BX$8))*$C$9</f>
        <v>0</v>
      </c>
      <c r="BY86" s="162">
        <f>(SUMIFS(Profile!$E$2:$E$17521,Profile!$B$2:$B$17521,$B86,Profile!$C$2:$C$17521,BY$8))*$C$9</f>
        <v>0</v>
      </c>
      <c r="BZ86" s="162">
        <f>(SUMIFS(Profile!$E$2:$E$17521,Profile!$B$2:$B$17521,$B86,Profile!$C$2:$C$17521,BZ$8))*$C$9</f>
        <v>0</v>
      </c>
      <c r="CA86" s="162">
        <f>(SUMIFS(Profile!$E$2:$E$17521,Profile!$B$2:$B$17521,$B86,Profile!$C$2:$C$17521,CA$8))*$C$9</f>
        <v>0</v>
      </c>
      <c r="CB86" s="162">
        <f>(SUMIFS(Profile!$E$2:$E$17521,Profile!$B$2:$B$17521,$B86,Profile!$C$2:$C$17521,CB$8))*$C$9</f>
        <v>0</v>
      </c>
      <c r="CC86" s="162">
        <f>(SUMIFS(Profile!$E$2:$E$17521,Profile!$B$2:$B$17521,$B86,Profile!$C$2:$C$17521,CC$8))*$C$9</f>
        <v>0</v>
      </c>
      <c r="CD86" s="162">
        <f>(SUMIFS(Profile!$E$2:$E$17521,Profile!$B$2:$B$17521,$B86,Profile!$C$2:$C$17521,CD$8))*$C$9</f>
        <v>0</v>
      </c>
      <c r="CE86" s="162">
        <f>(SUMIFS(Profile!$E$2:$E$17521,Profile!$B$2:$B$17521,$B86,Profile!$C$2:$C$17521,CE$8))*$C$9</f>
        <v>0</v>
      </c>
      <c r="CF86" s="162">
        <f>(SUMIFS(Profile!$E$2:$E$17521,Profile!$B$2:$B$17521,$B86,Profile!$C$2:$C$17521,CF$8))*$C$9</f>
        <v>0</v>
      </c>
      <c r="CG86" s="162">
        <f>(SUMIFS(Profile!$E$2:$E$17521,Profile!$B$2:$B$17521,$B86,Profile!$C$2:$C$17521,CG$8))*$C$9</f>
        <v>0</v>
      </c>
      <c r="CH86" s="162">
        <f>(SUMIFS(Profile!$E$2:$E$17521,Profile!$B$2:$B$17521,$B86,Profile!$C$2:$C$17521,CH$8))*$C$9</f>
        <v>0</v>
      </c>
      <c r="CI86" s="162">
        <f>(SUMIFS(Profile!$E$2:$E$17521,Profile!$B$2:$B$17521,$B86,Profile!$C$2:$C$17521,CI$8))*$C$9</f>
        <v>0</v>
      </c>
      <c r="CJ86" s="162">
        <f>(SUMIFS(Profile!$E$2:$E$17521,Profile!$B$2:$B$17521,$B86,Profile!$C$2:$C$17521,CJ$8))*$C$9</f>
        <v>0</v>
      </c>
      <c r="CK86" s="162">
        <f>(SUMIFS(Profile!$E$2:$E$17521,Profile!$B$2:$B$17521,$B86,Profile!$C$2:$C$17521,CK$8))*$C$9</f>
        <v>0</v>
      </c>
      <c r="CL86" s="162">
        <f>(SUMIFS(Profile!$E$2:$E$17521,Profile!$B$2:$B$17521,$B86,Profile!$C$2:$C$17521,CL$8))*$C$9</f>
        <v>0</v>
      </c>
      <c r="CM86" s="162">
        <f>(SUMIFS(Profile!$E$2:$E$17521,Profile!$B$2:$B$17521,$B86,Profile!$C$2:$C$17521,CM$8))*$C$9</f>
        <v>0</v>
      </c>
      <c r="CN86" s="162">
        <f>(SUMIFS(Profile!$E$2:$E$17521,Profile!$B$2:$B$17521,$B86,Profile!$C$2:$C$17521,CN$8))*$C$9</f>
        <v>0</v>
      </c>
      <c r="CO86" s="162">
        <f>(SUMIFS(Profile!$E$2:$E$17521,Profile!$B$2:$B$17521,$B86,Profile!$C$2:$C$17521,CO$8))*$C$9</f>
        <v>0</v>
      </c>
      <c r="CP86" s="162">
        <f>(SUMIFS(Profile!$E$2:$E$17521,Profile!$B$2:$B$17521,$B86,Profile!$C$2:$C$17521,CP$8))*$C$9</f>
        <v>0</v>
      </c>
      <c r="CQ86" s="162">
        <f>(SUMIFS(Profile!$E$2:$E$17521,Profile!$B$2:$B$17521,$B86,Profile!$C$2:$C$17521,CQ$8))*$C$9</f>
        <v>0</v>
      </c>
      <c r="CR86" s="162">
        <f>(SUMIFS(Profile!$E$2:$E$17521,Profile!$B$2:$B$17521,$B86,Profile!$C$2:$C$17521,CR$8))*$C$9</f>
        <v>0</v>
      </c>
      <c r="CS86" s="162">
        <f>(SUMIFS(Profile!$E$2:$E$17521,Profile!$B$2:$B$17521,$B86,Profile!$C$2:$C$17521,CS$8))*$C$9</f>
        <v>0</v>
      </c>
      <c r="CT86" s="162">
        <f>(SUMIFS(Profile!$E$2:$E$17521,Profile!$B$2:$B$17521,$B86,Profile!$C$2:$C$17521,CT$8))*$C$9</f>
        <v>0</v>
      </c>
      <c r="CU86" s="162">
        <f>(SUMIFS(Profile!$E$2:$E$17521,Profile!$B$2:$B$17521,$B86,Profile!$C$2:$C$17521,CU$8))*$C$9</f>
        <v>0</v>
      </c>
      <c r="CV86" s="162">
        <f>(SUMIFS(Profile!$E$2:$E$17521,Profile!$B$2:$B$17521,$B86,Profile!$C$2:$C$17521,CV$8))*$C$9</f>
        <v>0</v>
      </c>
      <c r="CW86" s="162">
        <f>(SUMIFS(Profile!$E$2:$E$17521,Profile!$B$2:$B$17521,$B86,Profile!$C$2:$C$17521,CW$8))*$C$9</f>
        <v>0</v>
      </c>
      <c r="CX86" s="162">
        <f t="shared" si="11"/>
        <v>0</v>
      </c>
      <c r="CY86" s="162">
        <f t="shared" ref="CY86:ET86" si="391">MAX(BB86-E86,0)</f>
        <v>0</v>
      </c>
      <c r="CZ86" s="162">
        <f t="shared" si="391"/>
        <v>0</v>
      </c>
      <c r="DA86" s="162">
        <f t="shared" si="391"/>
        <v>0</v>
      </c>
      <c r="DB86" s="162">
        <f t="shared" si="391"/>
        <v>0</v>
      </c>
      <c r="DC86" s="162">
        <f t="shared" si="391"/>
        <v>0</v>
      </c>
      <c r="DD86" s="162">
        <f t="shared" si="391"/>
        <v>0</v>
      </c>
      <c r="DE86" s="162">
        <f t="shared" si="391"/>
        <v>0</v>
      </c>
      <c r="DF86" s="162">
        <f t="shared" si="391"/>
        <v>0</v>
      </c>
      <c r="DG86" s="162">
        <f t="shared" si="391"/>
        <v>0</v>
      </c>
      <c r="DH86" s="162">
        <f t="shared" si="391"/>
        <v>0</v>
      </c>
      <c r="DI86" s="162">
        <f t="shared" si="391"/>
        <v>0</v>
      </c>
      <c r="DJ86" s="162">
        <f t="shared" si="391"/>
        <v>0</v>
      </c>
      <c r="DK86" s="162">
        <f t="shared" si="391"/>
        <v>0</v>
      </c>
      <c r="DL86" s="162">
        <f t="shared" si="391"/>
        <v>0</v>
      </c>
      <c r="DM86" s="162">
        <f t="shared" si="391"/>
        <v>0</v>
      </c>
      <c r="DN86" s="162">
        <f t="shared" si="391"/>
        <v>0</v>
      </c>
      <c r="DO86" s="162">
        <f t="shared" si="391"/>
        <v>0</v>
      </c>
      <c r="DP86" s="162">
        <f t="shared" si="391"/>
        <v>0</v>
      </c>
      <c r="DQ86" s="162">
        <f t="shared" si="391"/>
        <v>0</v>
      </c>
      <c r="DR86" s="162">
        <f t="shared" si="391"/>
        <v>0</v>
      </c>
      <c r="DS86" s="162">
        <f t="shared" si="391"/>
        <v>0</v>
      </c>
      <c r="DT86" s="162">
        <f t="shared" si="391"/>
        <v>0</v>
      </c>
      <c r="DU86" s="162">
        <f t="shared" si="391"/>
        <v>0</v>
      </c>
      <c r="DV86" s="162">
        <f t="shared" si="391"/>
        <v>0</v>
      </c>
      <c r="DW86" s="162">
        <f t="shared" si="391"/>
        <v>0</v>
      </c>
      <c r="DX86" s="162">
        <f t="shared" si="391"/>
        <v>0</v>
      </c>
      <c r="DY86" s="162">
        <f t="shared" si="391"/>
        <v>0</v>
      </c>
      <c r="DZ86" s="162">
        <f t="shared" si="391"/>
        <v>0</v>
      </c>
      <c r="EA86" s="162">
        <f t="shared" si="391"/>
        <v>0</v>
      </c>
      <c r="EB86" s="162">
        <f t="shared" si="391"/>
        <v>0</v>
      </c>
      <c r="EC86" s="162">
        <f t="shared" si="391"/>
        <v>0</v>
      </c>
      <c r="ED86" s="162">
        <f t="shared" si="391"/>
        <v>0</v>
      </c>
      <c r="EE86" s="162">
        <f t="shared" si="391"/>
        <v>0</v>
      </c>
      <c r="EF86" s="162">
        <f t="shared" si="391"/>
        <v>0</v>
      </c>
      <c r="EG86" s="162">
        <f t="shared" si="391"/>
        <v>0</v>
      </c>
      <c r="EH86" s="162">
        <f t="shared" si="391"/>
        <v>0</v>
      </c>
      <c r="EI86" s="162">
        <f t="shared" si="391"/>
        <v>0</v>
      </c>
      <c r="EJ86" s="162">
        <f t="shared" si="391"/>
        <v>0</v>
      </c>
      <c r="EK86" s="162">
        <f t="shared" si="391"/>
        <v>0</v>
      </c>
      <c r="EL86" s="162">
        <f t="shared" si="391"/>
        <v>0</v>
      </c>
      <c r="EM86" s="162">
        <f t="shared" si="391"/>
        <v>0</v>
      </c>
      <c r="EN86" s="162">
        <f t="shared" si="391"/>
        <v>0</v>
      </c>
      <c r="EO86" s="162">
        <f t="shared" si="391"/>
        <v>0</v>
      </c>
      <c r="EP86" s="162">
        <f t="shared" si="391"/>
        <v>0</v>
      </c>
      <c r="EQ86" s="162">
        <f t="shared" si="391"/>
        <v>0</v>
      </c>
      <c r="ER86" s="162">
        <f t="shared" si="391"/>
        <v>0</v>
      </c>
      <c r="ES86" s="162">
        <f t="shared" si="391"/>
        <v>0</v>
      </c>
      <c r="ET86" s="162">
        <f t="shared" si="391"/>
        <v>0</v>
      </c>
      <c r="EU86" s="162">
        <f t="shared" si="13"/>
        <v>0</v>
      </c>
      <c r="EV86" s="162">
        <f t="shared" ref="EV86:GQ86" si="392">BB86-CY86</f>
        <v>0</v>
      </c>
      <c r="EW86" s="162">
        <f t="shared" si="392"/>
        <v>0</v>
      </c>
      <c r="EX86" s="162">
        <f t="shared" si="392"/>
        <v>0</v>
      </c>
      <c r="EY86" s="162">
        <f t="shared" si="392"/>
        <v>0</v>
      </c>
      <c r="EZ86" s="162">
        <f t="shared" si="392"/>
        <v>0</v>
      </c>
      <c r="FA86" s="162">
        <f t="shared" si="392"/>
        <v>0</v>
      </c>
      <c r="FB86" s="162">
        <f t="shared" si="392"/>
        <v>0</v>
      </c>
      <c r="FC86" s="162">
        <f t="shared" si="392"/>
        <v>0</v>
      </c>
      <c r="FD86" s="162">
        <f t="shared" si="392"/>
        <v>0</v>
      </c>
      <c r="FE86" s="162">
        <f t="shared" si="392"/>
        <v>0</v>
      </c>
      <c r="FF86" s="162">
        <f t="shared" si="392"/>
        <v>0</v>
      </c>
      <c r="FG86" s="162">
        <f t="shared" si="392"/>
        <v>0</v>
      </c>
      <c r="FH86" s="162">
        <f t="shared" si="392"/>
        <v>0</v>
      </c>
      <c r="FI86" s="162">
        <f t="shared" si="392"/>
        <v>0</v>
      </c>
      <c r="FJ86" s="162">
        <f t="shared" si="392"/>
        <v>0</v>
      </c>
      <c r="FK86" s="162">
        <f t="shared" si="392"/>
        <v>0</v>
      </c>
      <c r="FL86" s="162">
        <f t="shared" si="392"/>
        <v>0</v>
      </c>
      <c r="FM86" s="162">
        <f t="shared" si="392"/>
        <v>0</v>
      </c>
      <c r="FN86" s="162">
        <f t="shared" si="392"/>
        <v>0</v>
      </c>
      <c r="FO86" s="162">
        <f t="shared" si="392"/>
        <v>0</v>
      </c>
      <c r="FP86" s="162">
        <f t="shared" si="392"/>
        <v>0</v>
      </c>
      <c r="FQ86" s="162">
        <f t="shared" si="392"/>
        <v>0</v>
      </c>
      <c r="FR86" s="162">
        <f t="shared" si="392"/>
        <v>0</v>
      </c>
      <c r="FS86" s="162">
        <f t="shared" si="392"/>
        <v>0</v>
      </c>
      <c r="FT86" s="162">
        <f t="shared" si="392"/>
        <v>0</v>
      </c>
      <c r="FU86" s="162">
        <f t="shared" si="392"/>
        <v>0</v>
      </c>
      <c r="FV86" s="162">
        <f t="shared" si="392"/>
        <v>0</v>
      </c>
      <c r="FW86" s="162">
        <f t="shared" si="392"/>
        <v>0</v>
      </c>
      <c r="FX86" s="162">
        <f t="shared" si="392"/>
        <v>0</v>
      </c>
      <c r="FY86" s="162">
        <f t="shared" si="392"/>
        <v>0</v>
      </c>
      <c r="FZ86" s="162">
        <f t="shared" si="392"/>
        <v>0</v>
      </c>
      <c r="GA86" s="162">
        <f t="shared" si="392"/>
        <v>0</v>
      </c>
      <c r="GB86" s="162">
        <f t="shared" si="392"/>
        <v>0</v>
      </c>
      <c r="GC86" s="162">
        <f t="shared" si="392"/>
        <v>0</v>
      </c>
      <c r="GD86" s="162">
        <f t="shared" si="392"/>
        <v>0</v>
      </c>
      <c r="GE86" s="162">
        <f t="shared" si="392"/>
        <v>0</v>
      </c>
      <c r="GF86" s="162">
        <f t="shared" si="392"/>
        <v>0</v>
      </c>
      <c r="GG86" s="162">
        <f t="shared" si="392"/>
        <v>0</v>
      </c>
      <c r="GH86" s="162">
        <f t="shared" si="392"/>
        <v>0</v>
      </c>
      <c r="GI86" s="162">
        <f t="shared" si="392"/>
        <v>0</v>
      </c>
      <c r="GJ86" s="162">
        <f t="shared" si="392"/>
        <v>0</v>
      </c>
      <c r="GK86" s="162">
        <f t="shared" si="392"/>
        <v>0</v>
      </c>
      <c r="GL86" s="162">
        <f t="shared" si="392"/>
        <v>0</v>
      </c>
      <c r="GM86" s="162">
        <f t="shared" si="392"/>
        <v>0</v>
      </c>
      <c r="GN86" s="162">
        <f t="shared" si="392"/>
        <v>0</v>
      </c>
      <c r="GO86" s="162">
        <f t="shared" si="392"/>
        <v>0</v>
      </c>
      <c r="GP86" s="162">
        <f t="shared" si="392"/>
        <v>0</v>
      </c>
      <c r="GQ86" s="162">
        <f t="shared" si="392"/>
        <v>0</v>
      </c>
      <c r="GR86" s="162">
        <f t="shared" si="15"/>
        <v>0</v>
      </c>
      <c r="GS86" s="162">
        <f t="shared" ref="GS86:IN86" si="393">E86-EV86</f>
        <v>0</v>
      </c>
      <c r="GT86" s="162">
        <f t="shared" si="393"/>
        <v>0</v>
      </c>
      <c r="GU86" s="162">
        <f t="shared" si="393"/>
        <v>0</v>
      </c>
      <c r="GV86" s="162">
        <f t="shared" si="393"/>
        <v>0</v>
      </c>
      <c r="GW86" s="162">
        <f t="shared" si="393"/>
        <v>0</v>
      </c>
      <c r="GX86" s="162">
        <f t="shared" si="393"/>
        <v>0</v>
      </c>
      <c r="GY86" s="162">
        <f t="shared" si="393"/>
        <v>0</v>
      </c>
      <c r="GZ86" s="162">
        <f t="shared" si="393"/>
        <v>0</v>
      </c>
      <c r="HA86" s="162">
        <f t="shared" si="393"/>
        <v>0</v>
      </c>
      <c r="HB86" s="162">
        <f t="shared" si="393"/>
        <v>0</v>
      </c>
      <c r="HC86" s="162">
        <f t="shared" si="393"/>
        <v>0</v>
      </c>
      <c r="HD86" s="162">
        <f t="shared" si="393"/>
        <v>0</v>
      </c>
      <c r="HE86" s="162">
        <f t="shared" si="393"/>
        <v>0</v>
      </c>
      <c r="HF86" s="162">
        <f t="shared" si="393"/>
        <v>0</v>
      </c>
      <c r="HG86" s="162">
        <f t="shared" si="393"/>
        <v>0</v>
      </c>
      <c r="HH86" s="162">
        <f t="shared" si="393"/>
        <v>0</v>
      </c>
      <c r="HI86" s="162">
        <f t="shared" si="393"/>
        <v>0</v>
      </c>
      <c r="HJ86" s="162">
        <f t="shared" si="393"/>
        <v>0</v>
      </c>
      <c r="HK86" s="162">
        <f t="shared" si="393"/>
        <v>0</v>
      </c>
      <c r="HL86" s="162">
        <f t="shared" si="393"/>
        <v>0</v>
      </c>
      <c r="HM86" s="162">
        <f t="shared" si="393"/>
        <v>0</v>
      </c>
      <c r="HN86" s="162">
        <f t="shared" si="393"/>
        <v>0</v>
      </c>
      <c r="HO86" s="162">
        <f t="shared" si="393"/>
        <v>0</v>
      </c>
      <c r="HP86" s="162">
        <f t="shared" si="393"/>
        <v>0</v>
      </c>
      <c r="HQ86" s="162">
        <f t="shared" si="393"/>
        <v>0</v>
      </c>
      <c r="HR86" s="162">
        <f t="shared" si="393"/>
        <v>0</v>
      </c>
      <c r="HS86" s="162">
        <f t="shared" si="393"/>
        <v>0</v>
      </c>
      <c r="HT86" s="162">
        <f t="shared" si="393"/>
        <v>0</v>
      </c>
      <c r="HU86" s="162">
        <f t="shared" si="393"/>
        <v>0</v>
      </c>
      <c r="HV86" s="162">
        <f t="shared" si="393"/>
        <v>0</v>
      </c>
      <c r="HW86" s="162">
        <f t="shared" si="393"/>
        <v>0</v>
      </c>
      <c r="HX86" s="162">
        <f t="shared" si="393"/>
        <v>0</v>
      </c>
      <c r="HY86" s="162">
        <f t="shared" si="393"/>
        <v>0</v>
      </c>
      <c r="HZ86" s="162">
        <f t="shared" si="393"/>
        <v>0</v>
      </c>
      <c r="IA86" s="162">
        <f t="shared" si="393"/>
        <v>0</v>
      </c>
      <c r="IB86" s="162">
        <f t="shared" si="393"/>
        <v>0</v>
      </c>
      <c r="IC86" s="162">
        <f t="shared" si="393"/>
        <v>0</v>
      </c>
      <c r="ID86" s="162">
        <f t="shared" si="393"/>
        <v>0</v>
      </c>
      <c r="IE86" s="162">
        <f t="shared" si="393"/>
        <v>0</v>
      </c>
      <c r="IF86" s="162">
        <f t="shared" si="393"/>
        <v>0</v>
      </c>
      <c r="IG86" s="162">
        <f t="shared" si="393"/>
        <v>0</v>
      </c>
      <c r="IH86" s="162">
        <f t="shared" si="393"/>
        <v>0</v>
      </c>
      <c r="II86" s="162">
        <f t="shared" si="393"/>
        <v>0</v>
      </c>
      <c r="IJ86" s="162">
        <f t="shared" si="393"/>
        <v>0</v>
      </c>
      <c r="IK86" s="162">
        <f t="shared" si="393"/>
        <v>0</v>
      </c>
      <c r="IL86" s="162">
        <f t="shared" si="393"/>
        <v>0</v>
      </c>
      <c r="IM86" s="162">
        <f t="shared" si="393"/>
        <v>0</v>
      </c>
      <c r="IN86" s="162">
        <f t="shared" si="393"/>
        <v>0</v>
      </c>
      <c r="IO86" s="162">
        <f t="shared" si="17"/>
        <v>0</v>
      </c>
      <c r="IP86" s="162">
        <f t="shared" si="23"/>
        <v>0</v>
      </c>
      <c r="IQ86" s="162">
        <f t="shared" ref="IQ86:KK86" si="394">MAX((MIN(CZ86+IP86,$IO$7))-GT86,0)</f>
        <v>0</v>
      </c>
      <c r="IR86" s="162">
        <f t="shared" si="394"/>
        <v>0</v>
      </c>
      <c r="IS86" s="162">
        <f t="shared" si="394"/>
        <v>0</v>
      </c>
      <c r="IT86" s="162">
        <f t="shared" si="394"/>
        <v>0</v>
      </c>
      <c r="IU86" s="162">
        <f t="shared" si="394"/>
        <v>0</v>
      </c>
      <c r="IV86" s="162">
        <f t="shared" si="394"/>
        <v>0</v>
      </c>
      <c r="IW86" s="162">
        <f t="shared" si="394"/>
        <v>0</v>
      </c>
      <c r="IX86" s="162">
        <f t="shared" si="394"/>
        <v>0</v>
      </c>
      <c r="IY86" s="162">
        <f t="shared" si="394"/>
        <v>0</v>
      </c>
      <c r="IZ86" s="162">
        <f t="shared" si="394"/>
        <v>0</v>
      </c>
      <c r="JA86" s="162">
        <f t="shared" si="394"/>
        <v>0</v>
      </c>
      <c r="JB86" s="162">
        <f t="shared" si="394"/>
        <v>0</v>
      </c>
      <c r="JC86" s="162">
        <f t="shared" si="394"/>
        <v>0</v>
      </c>
      <c r="JD86" s="162">
        <f t="shared" si="394"/>
        <v>0</v>
      </c>
      <c r="JE86" s="162">
        <f t="shared" si="394"/>
        <v>0</v>
      </c>
      <c r="JF86" s="162">
        <f t="shared" si="394"/>
        <v>0</v>
      </c>
      <c r="JG86" s="162">
        <f t="shared" si="394"/>
        <v>0</v>
      </c>
      <c r="JH86" s="162">
        <f t="shared" si="394"/>
        <v>0</v>
      </c>
      <c r="JI86" s="162">
        <f t="shared" si="394"/>
        <v>0</v>
      </c>
      <c r="JJ86" s="162">
        <f t="shared" si="394"/>
        <v>0</v>
      </c>
      <c r="JK86" s="162">
        <f t="shared" si="394"/>
        <v>0</v>
      </c>
      <c r="JL86" s="162">
        <f t="shared" si="394"/>
        <v>0</v>
      </c>
      <c r="JM86" s="162">
        <f t="shared" si="394"/>
        <v>0</v>
      </c>
      <c r="JN86" s="162">
        <f t="shared" si="394"/>
        <v>0</v>
      </c>
      <c r="JO86" s="162">
        <f t="shared" si="394"/>
        <v>0</v>
      </c>
      <c r="JP86" s="162">
        <f t="shared" si="394"/>
        <v>0</v>
      </c>
      <c r="JQ86" s="162">
        <f t="shared" si="394"/>
        <v>0</v>
      </c>
      <c r="JR86" s="162">
        <f t="shared" si="394"/>
        <v>0</v>
      </c>
      <c r="JS86" s="162">
        <f t="shared" si="394"/>
        <v>0</v>
      </c>
      <c r="JT86" s="162">
        <f t="shared" si="394"/>
        <v>0</v>
      </c>
      <c r="JU86" s="162">
        <f t="shared" si="394"/>
        <v>0</v>
      </c>
      <c r="JV86" s="162">
        <f t="shared" si="394"/>
        <v>0</v>
      </c>
      <c r="JW86" s="162">
        <f t="shared" si="394"/>
        <v>0</v>
      </c>
      <c r="JX86" s="162">
        <f t="shared" si="394"/>
        <v>0</v>
      </c>
      <c r="JY86" s="162">
        <f t="shared" si="394"/>
        <v>0</v>
      </c>
      <c r="JZ86" s="162">
        <f t="shared" si="394"/>
        <v>0</v>
      </c>
      <c r="KA86" s="162">
        <f t="shared" si="394"/>
        <v>0</v>
      </c>
      <c r="KB86" s="162">
        <f t="shared" si="394"/>
        <v>0</v>
      </c>
      <c r="KC86" s="162">
        <f t="shared" si="394"/>
        <v>0</v>
      </c>
      <c r="KD86" s="162">
        <f t="shared" si="394"/>
        <v>0</v>
      </c>
      <c r="KE86" s="162">
        <f t="shared" si="394"/>
        <v>0</v>
      </c>
      <c r="KF86" s="162">
        <f t="shared" si="394"/>
        <v>0</v>
      </c>
      <c r="KG86" s="162">
        <f t="shared" si="394"/>
        <v>0</v>
      </c>
      <c r="KH86" s="162">
        <f t="shared" si="394"/>
        <v>0</v>
      </c>
      <c r="KI86" s="162">
        <f t="shared" si="394"/>
        <v>0</v>
      </c>
      <c r="KJ86" s="162">
        <f t="shared" si="394"/>
        <v>0</v>
      </c>
      <c r="KK86" s="162">
        <f t="shared" si="394"/>
        <v>0</v>
      </c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</row>
    <row r="87" ht="14.25" customHeight="1" spans="1:326" x14ac:dyDescent="0.25">
      <c r="A87" s="1">
        <v>3</v>
      </c>
      <c r="B87" s="1">
        <f t="shared" ref="B87:C87" si="395">B86+1</f>
        <v>77</v>
      </c>
      <c r="C87" s="232">
        <f t="shared" si="395"/>
        <v>43542</v>
      </c>
      <c r="D87" s="162">
        <f t="shared" si="9"/>
        <v>0</v>
      </c>
      <c r="E87" s="162">
        <f>(SUMIFS(Profile!$F$2:$F$17521,Profile!$B$2:$B$17521,$B87,Profile!$C$2:$C$17521,E$8))*$C$6</f>
        <v>0</v>
      </c>
      <c r="F87" s="162">
        <f>(SUMIFS(Profile!$F$2:$F$17521,Profile!$B$2:$B$17521,$B87,Profile!$C$2:$C$17521,F$8))*$C$6</f>
        <v>0</v>
      </c>
      <c r="G87" s="162">
        <f>(SUMIFS(Profile!$F$2:$F$17521,Profile!$B$2:$B$17521,$B87,Profile!$C$2:$C$17521,G$8))*$C$6</f>
        <v>0</v>
      </c>
      <c r="H87" s="162">
        <f>(SUMIFS(Profile!$F$2:$F$17521,Profile!$B$2:$B$17521,$B87,Profile!$C$2:$C$17521,H$8))*$C$6</f>
        <v>0</v>
      </c>
      <c r="I87" s="162">
        <f>(SUMIFS(Profile!$F$2:$F$17521,Profile!$B$2:$B$17521,$B87,Profile!$C$2:$C$17521,I$8))*$C$6</f>
        <v>0</v>
      </c>
      <c r="J87" s="162">
        <f>(SUMIFS(Profile!$F$2:$F$17521,Profile!$B$2:$B$17521,$B87,Profile!$C$2:$C$17521,J$8))*$C$6</f>
        <v>0</v>
      </c>
      <c r="K87" s="162">
        <f>(SUMIFS(Profile!$F$2:$F$17521,Profile!$B$2:$B$17521,$B87,Profile!$C$2:$C$17521,K$8))*$C$6</f>
        <v>0</v>
      </c>
      <c r="L87" s="162">
        <f>(SUMIFS(Profile!$F$2:$F$17521,Profile!$B$2:$B$17521,$B87,Profile!$C$2:$C$17521,L$8))*$C$6</f>
        <v>0</v>
      </c>
      <c r="M87" s="162">
        <f>(SUMIFS(Profile!$F$2:$F$17521,Profile!$B$2:$B$17521,$B87,Profile!$C$2:$C$17521,M$8))*$C$6</f>
        <v>0</v>
      </c>
      <c r="N87" s="162">
        <f>(SUMIFS(Profile!$F$2:$F$17521,Profile!$B$2:$B$17521,$B87,Profile!$C$2:$C$17521,N$8))*$C$6</f>
        <v>0</v>
      </c>
      <c r="O87" s="162">
        <f>(SUMIFS(Profile!$F$2:$F$17521,Profile!$B$2:$B$17521,$B87,Profile!$C$2:$C$17521,O$8))*$C$6</f>
        <v>0</v>
      </c>
      <c r="P87" s="162">
        <f>(SUMIFS(Profile!$F$2:$F$17521,Profile!$B$2:$B$17521,$B87,Profile!$C$2:$C$17521,P$8))*$C$6</f>
        <v>0</v>
      </c>
      <c r="Q87" s="162">
        <f>(SUMIFS(Profile!$F$2:$F$17521,Profile!$B$2:$B$17521,$B87,Profile!$C$2:$C$17521,Q$8))*$C$6</f>
        <v>0</v>
      </c>
      <c r="R87" s="162">
        <f>(SUMIFS(Profile!$F$2:$F$17521,Profile!$B$2:$B$17521,$B87,Profile!$C$2:$C$17521,R$8))*$C$6</f>
        <v>0</v>
      </c>
      <c r="S87" s="162">
        <f>(SUMIFS(Profile!$F$2:$F$17521,Profile!$B$2:$B$17521,$B87,Profile!$C$2:$C$17521,S$8))*$C$6</f>
        <v>0</v>
      </c>
      <c r="T87" s="162">
        <f>(SUMIFS(Profile!$F$2:$F$17521,Profile!$B$2:$B$17521,$B87,Profile!$C$2:$C$17521,T$8))*$C$6</f>
        <v>0</v>
      </c>
      <c r="U87" s="162">
        <f>(SUMIFS(Profile!$F$2:$F$17521,Profile!$B$2:$B$17521,$B87,Profile!$C$2:$C$17521,U$8))*$C$6</f>
        <v>0</v>
      </c>
      <c r="V87" s="162">
        <f>(SUMIFS(Profile!$F$2:$F$17521,Profile!$B$2:$B$17521,$B87,Profile!$C$2:$C$17521,V$8))*$C$6</f>
        <v>0</v>
      </c>
      <c r="W87" s="162">
        <f>(SUMIFS(Profile!$F$2:$F$17521,Profile!$B$2:$B$17521,$B87,Profile!$C$2:$C$17521,W$8))*$C$6</f>
        <v>0</v>
      </c>
      <c r="X87" s="162">
        <f>(SUMIFS(Profile!$F$2:$F$17521,Profile!$B$2:$B$17521,$B87,Profile!$C$2:$C$17521,X$8))*$C$6</f>
        <v>0</v>
      </c>
      <c r="Y87" s="162">
        <f>(SUMIFS(Profile!$F$2:$F$17521,Profile!$B$2:$B$17521,$B87,Profile!$C$2:$C$17521,Y$8))*$C$6</f>
        <v>0</v>
      </c>
      <c r="Z87" s="162">
        <f>(SUMIFS(Profile!$F$2:$F$17521,Profile!$B$2:$B$17521,$B87,Profile!$C$2:$C$17521,Z$8))*$C$6</f>
        <v>0</v>
      </c>
      <c r="AA87" s="162">
        <f>(SUMIFS(Profile!$F$2:$F$17521,Profile!$B$2:$B$17521,$B87,Profile!$C$2:$C$17521,AA$8))*$C$6</f>
        <v>0</v>
      </c>
      <c r="AB87" s="162">
        <f>(SUMIFS(Profile!$F$2:$F$17521,Profile!$B$2:$B$17521,$B87,Profile!$C$2:$C$17521,AB$8))*$C$6</f>
        <v>0</v>
      </c>
      <c r="AC87" s="162">
        <f>(SUMIFS(Profile!$F$2:$F$17521,Profile!$B$2:$B$17521,$B87,Profile!$C$2:$C$17521,AC$8))*$C$6</f>
        <v>0</v>
      </c>
      <c r="AD87" s="162">
        <f>(SUMIFS(Profile!$F$2:$F$17521,Profile!$B$2:$B$17521,$B87,Profile!$C$2:$C$17521,AD$8))*$C$6</f>
        <v>0</v>
      </c>
      <c r="AE87" s="162">
        <f>(SUMIFS(Profile!$F$2:$F$17521,Profile!$B$2:$B$17521,$B87,Profile!$C$2:$C$17521,AE$8))*$C$6</f>
        <v>0</v>
      </c>
      <c r="AF87" s="162">
        <f>(SUMIFS(Profile!$F$2:$F$17521,Profile!$B$2:$B$17521,$B87,Profile!$C$2:$C$17521,AF$8))*$C$6</f>
        <v>0</v>
      </c>
      <c r="AG87" s="162">
        <f>(SUMIFS(Profile!$F$2:$F$17521,Profile!$B$2:$B$17521,$B87,Profile!$C$2:$C$17521,AG$8))*$C$6</f>
        <v>0</v>
      </c>
      <c r="AH87" s="162">
        <f>(SUMIFS(Profile!$F$2:$F$17521,Profile!$B$2:$B$17521,$B87,Profile!$C$2:$C$17521,AH$8))*$C$6</f>
        <v>0</v>
      </c>
      <c r="AI87" s="162">
        <f>(SUMIFS(Profile!$F$2:$F$17521,Profile!$B$2:$B$17521,$B87,Profile!$C$2:$C$17521,AI$8))*$C$6</f>
        <v>0</v>
      </c>
      <c r="AJ87" s="162">
        <f>(SUMIFS(Profile!$F$2:$F$17521,Profile!$B$2:$B$17521,$B87,Profile!$C$2:$C$17521,AJ$8))*$C$6</f>
        <v>0</v>
      </c>
      <c r="AK87" s="162">
        <f>(SUMIFS(Profile!$F$2:$F$17521,Profile!$B$2:$B$17521,$B87,Profile!$C$2:$C$17521,AK$8))*$C$6</f>
        <v>0</v>
      </c>
      <c r="AL87" s="162">
        <f>(SUMIFS(Profile!$F$2:$F$17521,Profile!$B$2:$B$17521,$B87,Profile!$C$2:$C$17521,AL$8))*$C$6</f>
        <v>0</v>
      </c>
      <c r="AM87" s="162">
        <f>(SUMIFS(Profile!$F$2:$F$17521,Profile!$B$2:$B$17521,$B87,Profile!$C$2:$C$17521,AM$8))*$C$6</f>
        <v>0</v>
      </c>
      <c r="AN87" s="162">
        <f>(SUMIFS(Profile!$F$2:$F$17521,Profile!$B$2:$B$17521,$B87,Profile!$C$2:$C$17521,AN$8))*$C$6</f>
        <v>0</v>
      </c>
      <c r="AO87" s="162">
        <f>(SUMIFS(Profile!$F$2:$F$17521,Profile!$B$2:$B$17521,$B87,Profile!$C$2:$C$17521,AO$8))*$C$6</f>
        <v>0</v>
      </c>
      <c r="AP87" s="162">
        <f>(SUMIFS(Profile!$F$2:$F$17521,Profile!$B$2:$B$17521,$B87,Profile!$C$2:$C$17521,AP$8))*$C$6</f>
        <v>0</v>
      </c>
      <c r="AQ87" s="162">
        <f>(SUMIFS(Profile!$F$2:$F$17521,Profile!$B$2:$B$17521,$B87,Profile!$C$2:$C$17521,AQ$8))*$C$6</f>
        <v>0</v>
      </c>
      <c r="AR87" s="162">
        <f>(SUMIFS(Profile!$F$2:$F$17521,Profile!$B$2:$B$17521,$B87,Profile!$C$2:$C$17521,AR$8))*$C$6</f>
        <v>0</v>
      </c>
      <c r="AS87" s="162">
        <f>(SUMIFS(Profile!$F$2:$F$17521,Profile!$B$2:$B$17521,$B87,Profile!$C$2:$C$17521,AS$8))*$C$6</f>
        <v>0</v>
      </c>
      <c r="AT87" s="162">
        <f>(SUMIFS(Profile!$F$2:$F$17521,Profile!$B$2:$B$17521,$B87,Profile!$C$2:$C$17521,AT$8))*$C$6</f>
        <v>0</v>
      </c>
      <c r="AU87" s="162">
        <f>(SUMIFS(Profile!$F$2:$F$17521,Profile!$B$2:$B$17521,$B87,Profile!$C$2:$C$17521,AU$8))*$C$6</f>
        <v>0</v>
      </c>
      <c r="AV87" s="162">
        <f>(SUMIFS(Profile!$F$2:$F$17521,Profile!$B$2:$B$17521,$B87,Profile!$C$2:$C$17521,AV$8))*$C$6</f>
        <v>0</v>
      </c>
      <c r="AW87" s="162">
        <f>(SUMIFS(Profile!$F$2:$F$17521,Profile!$B$2:$B$17521,$B87,Profile!$C$2:$C$17521,AW$8))*$C$6</f>
        <v>0</v>
      </c>
      <c r="AX87" s="162">
        <f>(SUMIFS(Profile!$F$2:$F$17521,Profile!$B$2:$B$17521,$B87,Profile!$C$2:$C$17521,AX$8))*$C$6</f>
        <v>0</v>
      </c>
      <c r="AY87" s="162">
        <f>(SUMIFS(Profile!$F$2:$F$17521,Profile!$B$2:$B$17521,$B87,Profile!$C$2:$C$17521,AY$8))*$C$6</f>
        <v>0</v>
      </c>
      <c r="AZ87" s="162">
        <f>(SUMIFS(Profile!$F$2:$F$17521,Profile!$B$2:$B$17521,$B87,Profile!$C$2:$C$17521,AZ$8))*$C$6</f>
        <v>0</v>
      </c>
      <c r="BA87" s="162">
        <f t="shared" si="10"/>
        <v>0</v>
      </c>
      <c r="BB87" s="162">
        <f>(SUMIFS(Profile!$E$2:$E$17521,Profile!$B$2:$B$17521,$B87,Profile!$C$2:$C$17521,BB$8))*$C$9</f>
        <v>0</v>
      </c>
      <c r="BC87" s="162">
        <f>(SUMIFS(Profile!$E$2:$E$17521,Profile!$B$2:$B$17521,$B87,Profile!$C$2:$C$17521,BC$8))*$C$9</f>
        <v>0</v>
      </c>
      <c r="BD87" s="162">
        <f>(SUMIFS(Profile!$E$2:$E$17521,Profile!$B$2:$B$17521,$B87,Profile!$C$2:$C$17521,BD$8))*$C$9</f>
        <v>0</v>
      </c>
      <c r="BE87" s="162">
        <f>(SUMIFS(Profile!$E$2:$E$17521,Profile!$B$2:$B$17521,$B87,Profile!$C$2:$C$17521,BE$8))*$C$9</f>
        <v>0</v>
      </c>
      <c r="BF87" s="162">
        <f>(SUMIFS(Profile!$E$2:$E$17521,Profile!$B$2:$B$17521,$B87,Profile!$C$2:$C$17521,BF$8))*$C$9</f>
        <v>0</v>
      </c>
      <c r="BG87" s="162">
        <f>(SUMIFS(Profile!$E$2:$E$17521,Profile!$B$2:$B$17521,$B87,Profile!$C$2:$C$17521,BG$8))*$C$9</f>
        <v>0</v>
      </c>
      <c r="BH87" s="162">
        <f>(SUMIFS(Profile!$E$2:$E$17521,Profile!$B$2:$B$17521,$B87,Profile!$C$2:$C$17521,BH$8))*$C$9</f>
        <v>0</v>
      </c>
      <c r="BI87" s="162">
        <f>(SUMIFS(Profile!$E$2:$E$17521,Profile!$B$2:$B$17521,$B87,Profile!$C$2:$C$17521,BI$8))*$C$9</f>
        <v>0</v>
      </c>
      <c r="BJ87" s="162">
        <f>(SUMIFS(Profile!$E$2:$E$17521,Profile!$B$2:$B$17521,$B87,Profile!$C$2:$C$17521,BJ$8))*$C$9</f>
        <v>0</v>
      </c>
      <c r="BK87" s="162">
        <f>(SUMIFS(Profile!$E$2:$E$17521,Profile!$B$2:$B$17521,$B87,Profile!$C$2:$C$17521,BK$8))*$C$9</f>
        <v>0</v>
      </c>
      <c r="BL87" s="162">
        <f>(SUMIFS(Profile!$E$2:$E$17521,Profile!$B$2:$B$17521,$B87,Profile!$C$2:$C$17521,BL$8))*$C$9</f>
        <v>0</v>
      </c>
      <c r="BM87" s="162">
        <f>(SUMIFS(Profile!$E$2:$E$17521,Profile!$B$2:$B$17521,$B87,Profile!$C$2:$C$17521,BM$8))*$C$9</f>
        <v>0</v>
      </c>
      <c r="BN87" s="162">
        <f>(SUMIFS(Profile!$E$2:$E$17521,Profile!$B$2:$B$17521,$B87,Profile!$C$2:$C$17521,BN$8))*$C$9</f>
        <v>0</v>
      </c>
      <c r="BO87" s="162">
        <f>(SUMIFS(Profile!$E$2:$E$17521,Profile!$B$2:$B$17521,$B87,Profile!$C$2:$C$17521,BO$8))*$C$9</f>
        <v>0</v>
      </c>
      <c r="BP87" s="162">
        <f>(SUMIFS(Profile!$E$2:$E$17521,Profile!$B$2:$B$17521,$B87,Profile!$C$2:$C$17521,BP$8))*$C$9</f>
        <v>0</v>
      </c>
      <c r="BQ87" s="162">
        <f>(SUMIFS(Profile!$E$2:$E$17521,Profile!$B$2:$B$17521,$B87,Profile!$C$2:$C$17521,BQ$8))*$C$9</f>
        <v>0</v>
      </c>
      <c r="BR87" s="162">
        <f>(SUMIFS(Profile!$E$2:$E$17521,Profile!$B$2:$B$17521,$B87,Profile!$C$2:$C$17521,BR$8))*$C$9</f>
        <v>0</v>
      </c>
      <c r="BS87" s="162">
        <f>(SUMIFS(Profile!$E$2:$E$17521,Profile!$B$2:$B$17521,$B87,Profile!$C$2:$C$17521,BS$8))*$C$9</f>
        <v>0</v>
      </c>
      <c r="BT87" s="162">
        <f>(SUMIFS(Profile!$E$2:$E$17521,Profile!$B$2:$B$17521,$B87,Profile!$C$2:$C$17521,BT$8))*$C$9</f>
        <v>0</v>
      </c>
      <c r="BU87" s="162">
        <f>(SUMIFS(Profile!$E$2:$E$17521,Profile!$B$2:$B$17521,$B87,Profile!$C$2:$C$17521,BU$8))*$C$9</f>
        <v>0</v>
      </c>
      <c r="BV87" s="162">
        <f>(SUMIFS(Profile!$E$2:$E$17521,Profile!$B$2:$B$17521,$B87,Profile!$C$2:$C$17521,BV$8))*$C$9</f>
        <v>0</v>
      </c>
      <c r="BW87" s="162">
        <f>(SUMIFS(Profile!$E$2:$E$17521,Profile!$B$2:$B$17521,$B87,Profile!$C$2:$C$17521,BW$8))*$C$9</f>
        <v>0</v>
      </c>
      <c r="BX87" s="162">
        <f>(SUMIFS(Profile!$E$2:$E$17521,Profile!$B$2:$B$17521,$B87,Profile!$C$2:$C$17521,BX$8))*$C$9</f>
        <v>0</v>
      </c>
      <c r="BY87" s="162">
        <f>(SUMIFS(Profile!$E$2:$E$17521,Profile!$B$2:$B$17521,$B87,Profile!$C$2:$C$17521,BY$8))*$C$9</f>
        <v>0</v>
      </c>
      <c r="BZ87" s="162">
        <f>(SUMIFS(Profile!$E$2:$E$17521,Profile!$B$2:$B$17521,$B87,Profile!$C$2:$C$17521,BZ$8))*$C$9</f>
        <v>0</v>
      </c>
      <c r="CA87" s="162">
        <f>(SUMIFS(Profile!$E$2:$E$17521,Profile!$B$2:$B$17521,$B87,Profile!$C$2:$C$17521,CA$8))*$C$9</f>
        <v>0</v>
      </c>
      <c r="CB87" s="162">
        <f>(SUMIFS(Profile!$E$2:$E$17521,Profile!$B$2:$B$17521,$B87,Profile!$C$2:$C$17521,CB$8))*$C$9</f>
        <v>0</v>
      </c>
      <c r="CC87" s="162">
        <f>(SUMIFS(Profile!$E$2:$E$17521,Profile!$B$2:$B$17521,$B87,Profile!$C$2:$C$17521,CC$8))*$C$9</f>
        <v>0</v>
      </c>
      <c r="CD87" s="162">
        <f>(SUMIFS(Profile!$E$2:$E$17521,Profile!$B$2:$B$17521,$B87,Profile!$C$2:$C$17521,CD$8))*$C$9</f>
        <v>0</v>
      </c>
      <c r="CE87" s="162">
        <f>(SUMIFS(Profile!$E$2:$E$17521,Profile!$B$2:$B$17521,$B87,Profile!$C$2:$C$17521,CE$8))*$C$9</f>
        <v>0</v>
      </c>
      <c r="CF87" s="162">
        <f>(SUMIFS(Profile!$E$2:$E$17521,Profile!$B$2:$B$17521,$B87,Profile!$C$2:$C$17521,CF$8))*$C$9</f>
        <v>0</v>
      </c>
      <c r="CG87" s="162">
        <f>(SUMIFS(Profile!$E$2:$E$17521,Profile!$B$2:$B$17521,$B87,Profile!$C$2:$C$17521,CG$8))*$C$9</f>
        <v>0</v>
      </c>
      <c r="CH87" s="162">
        <f>(SUMIFS(Profile!$E$2:$E$17521,Profile!$B$2:$B$17521,$B87,Profile!$C$2:$C$17521,CH$8))*$C$9</f>
        <v>0</v>
      </c>
      <c r="CI87" s="162">
        <f>(SUMIFS(Profile!$E$2:$E$17521,Profile!$B$2:$B$17521,$B87,Profile!$C$2:$C$17521,CI$8))*$C$9</f>
        <v>0</v>
      </c>
      <c r="CJ87" s="162">
        <f>(SUMIFS(Profile!$E$2:$E$17521,Profile!$B$2:$B$17521,$B87,Profile!$C$2:$C$17521,CJ$8))*$C$9</f>
        <v>0</v>
      </c>
      <c r="CK87" s="162">
        <f>(SUMIFS(Profile!$E$2:$E$17521,Profile!$B$2:$B$17521,$B87,Profile!$C$2:$C$17521,CK$8))*$C$9</f>
        <v>0</v>
      </c>
      <c r="CL87" s="162">
        <f>(SUMIFS(Profile!$E$2:$E$17521,Profile!$B$2:$B$17521,$B87,Profile!$C$2:$C$17521,CL$8))*$C$9</f>
        <v>0</v>
      </c>
      <c r="CM87" s="162">
        <f>(SUMIFS(Profile!$E$2:$E$17521,Profile!$B$2:$B$17521,$B87,Profile!$C$2:$C$17521,CM$8))*$C$9</f>
        <v>0</v>
      </c>
      <c r="CN87" s="162">
        <f>(SUMIFS(Profile!$E$2:$E$17521,Profile!$B$2:$B$17521,$B87,Profile!$C$2:$C$17521,CN$8))*$C$9</f>
        <v>0</v>
      </c>
      <c r="CO87" s="162">
        <f>(SUMIFS(Profile!$E$2:$E$17521,Profile!$B$2:$B$17521,$B87,Profile!$C$2:$C$17521,CO$8))*$C$9</f>
        <v>0</v>
      </c>
      <c r="CP87" s="162">
        <f>(SUMIFS(Profile!$E$2:$E$17521,Profile!$B$2:$B$17521,$B87,Profile!$C$2:$C$17521,CP$8))*$C$9</f>
        <v>0</v>
      </c>
      <c r="CQ87" s="162">
        <f>(SUMIFS(Profile!$E$2:$E$17521,Profile!$B$2:$B$17521,$B87,Profile!$C$2:$C$17521,CQ$8))*$C$9</f>
        <v>0</v>
      </c>
      <c r="CR87" s="162">
        <f>(SUMIFS(Profile!$E$2:$E$17521,Profile!$B$2:$B$17521,$B87,Profile!$C$2:$C$17521,CR$8))*$C$9</f>
        <v>0</v>
      </c>
      <c r="CS87" s="162">
        <f>(SUMIFS(Profile!$E$2:$E$17521,Profile!$B$2:$B$17521,$B87,Profile!$C$2:$C$17521,CS$8))*$C$9</f>
        <v>0</v>
      </c>
      <c r="CT87" s="162">
        <f>(SUMIFS(Profile!$E$2:$E$17521,Profile!$B$2:$B$17521,$B87,Profile!$C$2:$C$17521,CT$8))*$C$9</f>
        <v>0</v>
      </c>
      <c r="CU87" s="162">
        <f>(SUMIFS(Profile!$E$2:$E$17521,Profile!$B$2:$B$17521,$B87,Profile!$C$2:$C$17521,CU$8))*$C$9</f>
        <v>0</v>
      </c>
      <c r="CV87" s="162">
        <f>(SUMIFS(Profile!$E$2:$E$17521,Profile!$B$2:$B$17521,$B87,Profile!$C$2:$C$17521,CV$8))*$C$9</f>
        <v>0</v>
      </c>
      <c r="CW87" s="162">
        <f>(SUMIFS(Profile!$E$2:$E$17521,Profile!$B$2:$B$17521,$B87,Profile!$C$2:$C$17521,CW$8))*$C$9</f>
        <v>0</v>
      </c>
      <c r="CX87" s="162">
        <f t="shared" si="11"/>
        <v>0</v>
      </c>
      <c r="CY87" s="162">
        <f t="shared" ref="CY87:ET87" si="396">MAX(BB87-E87,0)</f>
        <v>0</v>
      </c>
      <c r="CZ87" s="162">
        <f t="shared" si="396"/>
        <v>0</v>
      </c>
      <c r="DA87" s="162">
        <f t="shared" si="396"/>
        <v>0</v>
      </c>
      <c r="DB87" s="162">
        <f t="shared" si="396"/>
        <v>0</v>
      </c>
      <c r="DC87" s="162">
        <f t="shared" si="396"/>
        <v>0</v>
      </c>
      <c r="DD87" s="162">
        <f t="shared" si="396"/>
        <v>0</v>
      </c>
      <c r="DE87" s="162">
        <f t="shared" si="396"/>
        <v>0</v>
      </c>
      <c r="DF87" s="162">
        <f t="shared" si="396"/>
        <v>0</v>
      </c>
      <c r="DG87" s="162">
        <f t="shared" si="396"/>
        <v>0</v>
      </c>
      <c r="DH87" s="162">
        <f t="shared" si="396"/>
        <v>0</v>
      </c>
      <c r="DI87" s="162">
        <f t="shared" si="396"/>
        <v>0</v>
      </c>
      <c r="DJ87" s="162">
        <f t="shared" si="396"/>
        <v>0</v>
      </c>
      <c r="DK87" s="162">
        <f t="shared" si="396"/>
        <v>0</v>
      </c>
      <c r="DL87" s="162">
        <f t="shared" si="396"/>
        <v>0</v>
      </c>
      <c r="DM87" s="162">
        <f t="shared" si="396"/>
        <v>0</v>
      </c>
      <c r="DN87" s="162">
        <f t="shared" si="396"/>
        <v>0</v>
      </c>
      <c r="DO87" s="162">
        <f t="shared" si="396"/>
        <v>0</v>
      </c>
      <c r="DP87" s="162">
        <f t="shared" si="396"/>
        <v>0</v>
      </c>
      <c r="DQ87" s="162">
        <f t="shared" si="396"/>
        <v>0</v>
      </c>
      <c r="DR87" s="162">
        <f t="shared" si="396"/>
        <v>0</v>
      </c>
      <c r="DS87" s="162">
        <f t="shared" si="396"/>
        <v>0</v>
      </c>
      <c r="DT87" s="162">
        <f t="shared" si="396"/>
        <v>0</v>
      </c>
      <c r="DU87" s="162">
        <f t="shared" si="396"/>
        <v>0</v>
      </c>
      <c r="DV87" s="162">
        <f t="shared" si="396"/>
        <v>0</v>
      </c>
      <c r="DW87" s="162">
        <f t="shared" si="396"/>
        <v>0</v>
      </c>
      <c r="DX87" s="162">
        <f t="shared" si="396"/>
        <v>0</v>
      </c>
      <c r="DY87" s="162">
        <f t="shared" si="396"/>
        <v>0</v>
      </c>
      <c r="DZ87" s="162">
        <f t="shared" si="396"/>
        <v>0</v>
      </c>
      <c r="EA87" s="162">
        <f t="shared" si="396"/>
        <v>0</v>
      </c>
      <c r="EB87" s="162">
        <f t="shared" si="396"/>
        <v>0</v>
      </c>
      <c r="EC87" s="162">
        <f t="shared" si="396"/>
        <v>0</v>
      </c>
      <c r="ED87" s="162">
        <f t="shared" si="396"/>
        <v>0</v>
      </c>
      <c r="EE87" s="162">
        <f t="shared" si="396"/>
        <v>0</v>
      </c>
      <c r="EF87" s="162">
        <f t="shared" si="396"/>
        <v>0</v>
      </c>
      <c r="EG87" s="162">
        <f t="shared" si="396"/>
        <v>0</v>
      </c>
      <c r="EH87" s="162">
        <f t="shared" si="396"/>
        <v>0</v>
      </c>
      <c r="EI87" s="162">
        <f t="shared" si="396"/>
        <v>0</v>
      </c>
      <c r="EJ87" s="162">
        <f t="shared" si="396"/>
        <v>0</v>
      </c>
      <c r="EK87" s="162">
        <f t="shared" si="396"/>
        <v>0</v>
      </c>
      <c r="EL87" s="162">
        <f t="shared" si="396"/>
        <v>0</v>
      </c>
      <c r="EM87" s="162">
        <f t="shared" si="396"/>
        <v>0</v>
      </c>
      <c r="EN87" s="162">
        <f t="shared" si="396"/>
        <v>0</v>
      </c>
      <c r="EO87" s="162">
        <f t="shared" si="396"/>
        <v>0</v>
      </c>
      <c r="EP87" s="162">
        <f t="shared" si="396"/>
        <v>0</v>
      </c>
      <c r="EQ87" s="162">
        <f t="shared" si="396"/>
        <v>0</v>
      </c>
      <c r="ER87" s="162">
        <f t="shared" si="396"/>
        <v>0</v>
      </c>
      <c r="ES87" s="162">
        <f t="shared" si="396"/>
        <v>0</v>
      </c>
      <c r="ET87" s="162">
        <f t="shared" si="396"/>
        <v>0</v>
      </c>
      <c r="EU87" s="162">
        <f t="shared" si="13"/>
        <v>0</v>
      </c>
      <c r="EV87" s="162">
        <f t="shared" ref="EV87:GQ87" si="397">BB87-CY87</f>
        <v>0</v>
      </c>
      <c r="EW87" s="162">
        <f t="shared" si="397"/>
        <v>0</v>
      </c>
      <c r="EX87" s="162">
        <f t="shared" si="397"/>
        <v>0</v>
      </c>
      <c r="EY87" s="162">
        <f t="shared" si="397"/>
        <v>0</v>
      </c>
      <c r="EZ87" s="162">
        <f t="shared" si="397"/>
        <v>0</v>
      </c>
      <c r="FA87" s="162">
        <f t="shared" si="397"/>
        <v>0</v>
      </c>
      <c r="FB87" s="162">
        <f t="shared" si="397"/>
        <v>0</v>
      </c>
      <c r="FC87" s="162">
        <f t="shared" si="397"/>
        <v>0</v>
      </c>
      <c r="FD87" s="162">
        <f t="shared" si="397"/>
        <v>0</v>
      </c>
      <c r="FE87" s="162">
        <f t="shared" si="397"/>
        <v>0</v>
      </c>
      <c r="FF87" s="162">
        <f t="shared" si="397"/>
        <v>0</v>
      </c>
      <c r="FG87" s="162">
        <f t="shared" si="397"/>
        <v>0</v>
      </c>
      <c r="FH87" s="162">
        <f t="shared" si="397"/>
        <v>0</v>
      </c>
      <c r="FI87" s="162">
        <f t="shared" si="397"/>
        <v>0</v>
      </c>
      <c r="FJ87" s="162">
        <f t="shared" si="397"/>
        <v>0</v>
      </c>
      <c r="FK87" s="162">
        <f t="shared" si="397"/>
        <v>0</v>
      </c>
      <c r="FL87" s="162">
        <f t="shared" si="397"/>
        <v>0</v>
      </c>
      <c r="FM87" s="162">
        <f t="shared" si="397"/>
        <v>0</v>
      </c>
      <c r="FN87" s="162">
        <f t="shared" si="397"/>
        <v>0</v>
      </c>
      <c r="FO87" s="162">
        <f t="shared" si="397"/>
        <v>0</v>
      </c>
      <c r="FP87" s="162">
        <f t="shared" si="397"/>
        <v>0</v>
      </c>
      <c r="FQ87" s="162">
        <f t="shared" si="397"/>
        <v>0</v>
      </c>
      <c r="FR87" s="162">
        <f t="shared" si="397"/>
        <v>0</v>
      </c>
      <c r="FS87" s="162">
        <f t="shared" si="397"/>
        <v>0</v>
      </c>
      <c r="FT87" s="162">
        <f t="shared" si="397"/>
        <v>0</v>
      </c>
      <c r="FU87" s="162">
        <f t="shared" si="397"/>
        <v>0</v>
      </c>
      <c r="FV87" s="162">
        <f t="shared" si="397"/>
        <v>0</v>
      </c>
      <c r="FW87" s="162">
        <f t="shared" si="397"/>
        <v>0</v>
      </c>
      <c r="FX87" s="162">
        <f t="shared" si="397"/>
        <v>0</v>
      </c>
      <c r="FY87" s="162">
        <f t="shared" si="397"/>
        <v>0</v>
      </c>
      <c r="FZ87" s="162">
        <f t="shared" si="397"/>
        <v>0</v>
      </c>
      <c r="GA87" s="162">
        <f t="shared" si="397"/>
        <v>0</v>
      </c>
      <c r="GB87" s="162">
        <f t="shared" si="397"/>
        <v>0</v>
      </c>
      <c r="GC87" s="162">
        <f t="shared" si="397"/>
        <v>0</v>
      </c>
      <c r="GD87" s="162">
        <f t="shared" si="397"/>
        <v>0</v>
      </c>
      <c r="GE87" s="162">
        <f t="shared" si="397"/>
        <v>0</v>
      </c>
      <c r="GF87" s="162">
        <f t="shared" si="397"/>
        <v>0</v>
      </c>
      <c r="GG87" s="162">
        <f t="shared" si="397"/>
        <v>0</v>
      </c>
      <c r="GH87" s="162">
        <f t="shared" si="397"/>
        <v>0</v>
      </c>
      <c r="GI87" s="162">
        <f t="shared" si="397"/>
        <v>0</v>
      </c>
      <c r="GJ87" s="162">
        <f t="shared" si="397"/>
        <v>0</v>
      </c>
      <c r="GK87" s="162">
        <f t="shared" si="397"/>
        <v>0</v>
      </c>
      <c r="GL87" s="162">
        <f t="shared" si="397"/>
        <v>0</v>
      </c>
      <c r="GM87" s="162">
        <f t="shared" si="397"/>
        <v>0</v>
      </c>
      <c r="GN87" s="162">
        <f t="shared" si="397"/>
        <v>0</v>
      </c>
      <c r="GO87" s="162">
        <f t="shared" si="397"/>
        <v>0</v>
      </c>
      <c r="GP87" s="162">
        <f t="shared" si="397"/>
        <v>0</v>
      </c>
      <c r="GQ87" s="162">
        <f t="shared" si="397"/>
        <v>0</v>
      </c>
      <c r="GR87" s="162">
        <f t="shared" si="15"/>
        <v>0</v>
      </c>
      <c r="GS87" s="162">
        <f t="shared" ref="GS87:IN87" si="398">E87-EV87</f>
        <v>0</v>
      </c>
      <c r="GT87" s="162">
        <f t="shared" si="398"/>
        <v>0</v>
      </c>
      <c r="GU87" s="162">
        <f t="shared" si="398"/>
        <v>0</v>
      </c>
      <c r="GV87" s="162">
        <f t="shared" si="398"/>
        <v>0</v>
      </c>
      <c r="GW87" s="162">
        <f t="shared" si="398"/>
        <v>0</v>
      </c>
      <c r="GX87" s="162">
        <f t="shared" si="398"/>
        <v>0</v>
      </c>
      <c r="GY87" s="162">
        <f t="shared" si="398"/>
        <v>0</v>
      </c>
      <c r="GZ87" s="162">
        <f t="shared" si="398"/>
        <v>0</v>
      </c>
      <c r="HA87" s="162">
        <f t="shared" si="398"/>
        <v>0</v>
      </c>
      <c r="HB87" s="162">
        <f t="shared" si="398"/>
        <v>0</v>
      </c>
      <c r="HC87" s="162">
        <f t="shared" si="398"/>
        <v>0</v>
      </c>
      <c r="HD87" s="162">
        <f t="shared" si="398"/>
        <v>0</v>
      </c>
      <c r="HE87" s="162">
        <f t="shared" si="398"/>
        <v>0</v>
      </c>
      <c r="HF87" s="162">
        <f t="shared" si="398"/>
        <v>0</v>
      </c>
      <c r="HG87" s="162">
        <f t="shared" si="398"/>
        <v>0</v>
      </c>
      <c r="HH87" s="162">
        <f t="shared" si="398"/>
        <v>0</v>
      </c>
      <c r="HI87" s="162">
        <f t="shared" si="398"/>
        <v>0</v>
      </c>
      <c r="HJ87" s="162">
        <f t="shared" si="398"/>
        <v>0</v>
      </c>
      <c r="HK87" s="162">
        <f t="shared" si="398"/>
        <v>0</v>
      </c>
      <c r="HL87" s="162">
        <f t="shared" si="398"/>
        <v>0</v>
      </c>
      <c r="HM87" s="162">
        <f t="shared" si="398"/>
        <v>0</v>
      </c>
      <c r="HN87" s="162">
        <f t="shared" si="398"/>
        <v>0</v>
      </c>
      <c r="HO87" s="162">
        <f t="shared" si="398"/>
        <v>0</v>
      </c>
      <c r="HP87" s="162">
        <f t="shared" si="398"/>
        <v>0</v>
      </c>
      <c r="HQ87" s="162">
        <f t="shared" si="398"/>
        <v>0</v>
      </c>
      <c r="HR87" s="162">
        <f t="shared" si="398"/>
        <v>0</v>
      </c>
      <c r="HS87" s="162">
        <f t="shared" si="398"/>
        <v>0</v>
      </c>
      <c r="HT87" s="162">
        <f t="shared" si="398"/>
        <v>0</v>
      </c>
      <c r="HU87" s="162">
        <f t="shared" si="398"/>
        <v>0</v>
      </c>
      <c r="HV87" s="162">
        <f t="shared" si="398"/>
        <v>0</v>
      </c>
      <c r="HW87" s="162">
        <f t="shared" si="398"/>
        <v>0</v>
      </c>
      <c r="HX87" s="162">
        <f t="shared" si="398"/>
        <v>0</v>
      </c>
      <c r="HY87" s="162">
        <f t="shared" si="398"/>
        <v>0</v>
      </c>
      <c r="HZ87" s="162">
        <f t="shared" si="398"/>
        <v>0</v>
      </c>
      <c r="IA87" s="162">
        <f t="shared" si="398"/>
        <v>0</v>
      </c>
      <c r="IB87" s="162">
        <f t="shared" si="398"/>
        <v>0</v>
      </c>
      <c r="IC87" s="162">
        <f t="shared" si="398"/>
        <v>0</v>
      </c>
      <c r="ID87" s="162">
        <f t="shared" si="398"/>
        <v>0</v>
      </c>
      <c r="IE87" s="162">
        <f t="shared" si="398"/>
        <v>0</v>
      </c>
      <c r="IF87" s="162">
        <f t="shared" si="398"/>
        <v>0</v>
      </c>
      <c r="IG87" s="162">
        <f t="shared" si="398"/>
        <v>0</v>
      </c>
      <c r="IH87" s="162">
        <f t="shared" si="398"/>
        <v>0</v>
      </c>
      <c r="II87" s="162">
        <f t="shared" si="398"/>
        <v>0</v>
      </c>
      <c r="IJ87" s="162">
        <f t="shared" si="398"/>
        <v>0</v>
      </c>
      <c r="IK87" s="162">
        <f t="shared" si="398"/>
        <v>0</v>
      </c>
      <c r="IL87" s="162">
        <f t="shared" si="398"/>
        <v>0</v>
      </c>
      <c r="IM87" s="162">
        <f t="shared" si="398"/>
        <v>0</v>
      </c>
      <c r="IN87" s="162">
        <f t="shared" si="398"/>
        <v>0</v>
      </c>
      <c r="IO87" s="162">
        <f t="shared" si="17"/>
        <v>0</v>
      </c>
      <c r="IP87" s="162">
        <f t="shared" si="23"/>
        <v>0</v>
      </c>
      <c r="IQ87" s="162">
        <f t="shared" ref="IQ87:KK87" si="399">MAX((MIN(CZ87+IP87,$IO$7))-GT87,0)</f>
        <v>0</v>
      </c>
      <c r="IR87" s="162">
        <f t="shared" si="399"/>
        <v>0</v>
      </c>
      <c r="IS87" s="162">
        <f t="shared" si="399"/>
        <v>0</v>
      </c>
      <c r="IT87" s="162">
        <f t="shared" si="399"/>
        <v>0</v>
      </c>
      <c r="IU87" s="162">
        <f t="shared" si="399"/>
        <v>0</v>
      </c>
      <c r="IV87" s="162">
        <f t="shared" si="399"/>
        <v>0</v>
      </c>
      <c r="IW87" s="162">
        <f t="shared" si="399"/>
        <v>0</v>
      </c>
      <c r="IX87" s="162">
        <f t="shared" si="399"/>
        <v>0</v>
      </c>
      <c r="IY87" s="162">
        <f t="shared" si="399"/>
        <v>0</v>
      </c>
      <c r="IZ87" s="162">
        <f t="shared" si="399"/>
        <v>0</v>
      </c>
      <c r="JA87" s="162">
        <f t="shared" si="399"/>
        <v>0</v>
      </c>
      <c r="JB87" s="162">
        <f t="shared" si="399"/>
        <v>0</v>
      </c>
      <c r="JC87" s="162">
        <f t="shared" si="399"/>
        <v>0</v>
      </c>
      <c r="JD87" s="162">
        <f t="shared" si="399"/>
        <v>0</v>
      </c>
      <c r="JE87" s="162">
        <f t="shared" si="399"/>
        <v>0</v>
      </c>
      <c r="JF87" s="162">
        <f t="shared" si="399"/>
        <v>0</v>
      </c>
      <c r="JG87" s="162">
        <f t="shared" si="399"/>
        <v>0</v>
      </c>
      <c r="JH87" s="162">
        <f t="shared" si="399"/>
        <v>0</v>
      </c>
      <c r="JI87" s="162">
        <f t="shared" si="399"/>
        <v>0</v>
      </c>
      <c r="JJ87" s="162">
        <f t="shared" si="399"/>
        <v>0</v>
      </c>
      <c r="JK87" s="162">
        <f t="shared" si="399"/>
        <v>0</v>
      </c>
      <c r="JL87" s="162">
        <f t="shared" si="399"/>
        <v>0</v>
      </c>
      <c r="JM87" s="162">
        <f t="shared" si="399"/>
        <v>0</v>
      </c>
      <c r="JN87" s="162">
        <f t="shared" si="399"/>
        <v>0</v>
      </c>
      <c r="JO87" s="162">
        <f t="shared" si="399"/>
        <v>0</v>
      </c>
      <c r="JP87" s="162">
        <f t="shared" si="399"/>
        <v>0</v>
      </c>
      <c r="JQ87" s="162">
        <f t="shared" si="399"/>
        <v>0</v>
      </c>
      <c r="JR87" s="162">
        <f t="shared" si="399"/>
        <v>0</v>
      </c>
      <c r="JS87" s="162">
        <f t="shared" si="399"/>
        <v>0</v>
      </c>
      <c r="JT87" s="162">
        <f t="shared" si="399"/>
        <v>0</v>
      </c>
      <c r="JU87" s="162">
        <f t="shared" si="399"/>
        <v>0</v>
      </c>
      <c r="JV87" s="162">
        <f t="shared" si="399"/>
        <v>0</v>
      </c>
      <c r="JW87" s="162">
        <f t="shared" si="399"/>
        <v>0</v>
      </c>
      <c r="JX87" s="162">
        <f t="shared" si="399"/>
        <v>0</v>
      </c>
      <c r="JY87" s="162">
        <f t="shared" si="399"/>
        <v>0</v>
      </c>
      <c r="JZ87" s="162">
        <f t="shared" si="399"/>
        <v>0</v>
      </c>
      <c r="KA87" s="162">
        <f t="shared" si="399"/>
        <v>0</v>
      </c>
      <c r="KB87" s="162">
        <f t="shared" si="399"/>
        <v>0</v>
      </c>
      <c r="KC87" s="162">
        <f t="shared" si="399"/>
        <v>0</v>
      </c>
      <c r="KD87" s="162">
        <f t="shared" si="399"/>
        <v>0</v>
      </c>
      <c r="KE87" s="162">
        <f t="shared" si="399"/>
        <v>0</v>
      </c>
      <c r="KF87" s="162">
        <f t="shared" si="399"/>
        <v>0</v>
      </c>
      <c r="KG87" s="162">
        <f t="shared" si="399"/>
        <v>0</v>
      </c>
      <c r="KH87" s="162">
        <f t="shared" si="399"/>
        <v>0</v>
      </c>
      <c r="KI87" s="162">
        <f t="shared" si="399"/>
        <v>0</v>
      </c>
      <c r="KJ87" s="162">
        <f t="shared" si="399"/>
        <v>0</v>
      </c>
      <c r="KK87" s="162">
        <f t="shared" si="399"/>
        <v>0</v>
      </c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</row>
    <row r="88" ht="14.25" customHeight="1" spans="1:326" x14ac:dyDescent="0.25">
      <c r="A88" s="1">
        <v>3</v>
      </c>
      <c r="B88" s="1">
        <f t="shared" ref="B88:C88" si="400">B87+1</f>
        <v>78</v>
      </c>
      <c r="C88" s="232">
        <f t="shared" si="400"/>
        <v>43543</v>
      </c>
      <c r="D88" s="162">
        <f t="shared" si="9"/>
        <v>0</v>
      </c>
      <c r="E88" s="162">
        <f>(SUMIFS(Profile!$F$2:$F$17521,Profile!$B$2:$B$17521,$B88,Profile!$C$2:$C$17521,E$8))*$C$6</f>
        <v>0</v>
      </c>
      <c r="F88" s="162">
        <f>(SUMIFS(Profile!$F$2:$F$17521,Profile!$B$2:$B$17521,$B88,Profile!$C$2:$C$17521,F$8))*$C$6</f>
        <v>0</v>
      </c>
      <c r="G88" s="162">
        <f>(SUMIFS(Profile!$F$2:$F$17521,Profile!$B$2:$B$17521,$B88,Profile!$C$2:$C$17521,G$8))*$C$6</f>
        <v>0</v>
      </c>
      <c r="H88" s="162">
        <f>(SUMIFS(Profile!$F$2:$F$17521,Profile!$B$2:$B$17521,$B88,Profile!$C$2:$C$17521,H$8))*$C$6</f>
        <v>0</v>
      </c>
      <c r="I88" s="162">
        <f>(SUMIFS(Profile!$F$2:$F$17521,Profile!$B$2:$B$17521,$B88,Profile!$C$2:$C$17521,I$8))*$C$6</f>
        <v>0</v>
      </c>
      <c r="J88" s="162">
        <f>(SUMIFS(Profile!$F$2:$F$17521,Profile!$B$2:$B$17521,$B88,Profile!$C$2:$C$17521,J$8))*$C$6</f>
        <v>0</v>
      </c>
      <c r="K88" s="162">
        <f>(SUMIFS(Profile!$F$2:$F$17521,Profile!$B$2:$B$17521,$B88,Profile!$C$2:$C$17521,K$8))*$C$6</f>
        <v>0</v>
      </c>
      <c r="L88" s="162">
        <f>(SUMIFS(Profile!$F$2:$F$17521,Profile!$B$2:$B$17521,$B88,Profile!$C$2:$C$17521,L$8))*$C$6</f>
        <v>0</v>
      </c>
      <c r="M88" s="162">
        <f>(SUMIFS(Profile!$F$2:$F$17521,Profile!$B$2:$B$17521,$B88,Profile!$C$2:$C$17521,M$8))*$C$6</f>
        <v>0</v>
      </c>
      <c r="N88" s="162">
        <f>(SUMIFS(Profile!$F$2:$F$17521,Profile!$B$2:$B$17521,$B88,Profile!$C$2:$C$17521,N$8))*$C$6</f>
        <v>0</v>
      </c>
      <c r="O88" s="162">
        <f>(SUMIFS(Profile!$F$2:$F$17521,Profile!$B$2:$B$17521,$B88,Profile!$C$2:$C$17521,O$8))*$C$6</f>
        <v>0</v>
      </c>
      <c r="P88" s="162">
        <f>(SUMIFS(Profile!$F$2:$F$17521,Profile!$B$2:$B$17521,$B88,Profile!$C$2:$C$17521,P$8))*$C$6</f>
        <v>0</v>
      </c>
      <c r="Q88" s="162">
        <f>(SUMIFS(Profile!$F$2:$F$17521,Profile!$B$2:$B$17521,$B88,Profile!$C$2:$C$17521,Q$8))*$C$6</f>
        <v>0</v>
      </c>
      <c r="R88" s="162">
        <f>(SUMIFS(Profile!$F$2:$F$17521,Profile!$B$2:$B$17521,$B88,Profile!$C$2:$C$17521,R$8))*$C$6</f>
        <v>0</v>
      </c>
      <c r="S88" s="162">
        <f>(SUMIFS(Profile!$F$2:$F$17521,Profile!$B$2:$B$17521,$B88,Profile!$C$2:$C$17521,S$8))*$C$6</f>
        <v>0</v>
      </c>
      <c r="T88" s="162">
        <f>(SUMIFS(Profile!$F$2:$F$17521,Profile!$B$2:$B$17521,$B88,Profile!$C$2:$C$17521,T$8))*$C$6</f>
        <v>0</v>
      </c>
      <c r="U88" s="162">
        <f>(SUMIFS(Profile!$F$2:$F$17521,Profile!$B$2:$B$17521,$B88,Profile!$C$2:$C$17521,U$8))*$C$6</f>
        <v>0</v>
      </c>
      <c r="V88" s="162">
        <f>(SUMIFS(Profile!$F$2:$F$17521,Profile!$B$2:$B$17521,$B88,Profile!$C$2:$C$17521,V$8))*$C$6</f>
        <v>0</v>
      </c>
      <c r="W88" s="162">
        <f>(SUMIFS(Profile!$F$2:$F$17521,Profile!$B$2:$B$17521,$B88,Profile!$C$2:$C$17521,W$8))*$C$6</f>
        <v>0</v>
      </c>
      <c r="X88" s="162">
        <f>(SUMIFS(Profile!$F$2:$F$17521,Profile!$B$2:$B$17521,$B88,Profile!$C$2:$C$17521,X$8))*$C$6</f>
        <v>0</v>
      </c>
      <c r="Y88" s="162">
        <f>(SUMIFS(Profile!$F$2:$F$17521,Profile!$B$2:$B$17521,$B88,Profile!$C$2:$C$17521,Y$8))*$C$6</f>
        <v>0</v>
      </c>
      <c r="Z88" s="162">
        <f>(SUMIFS(Profile!$F$2:$F$17521,Profile!$B$2:$B$17521,$B88,Profile!$C$2:$C$17521,Z$8))*$C$6</f>
        <v>0</v>
      </c>
      <c r="AA88" s="162">
        <f>(SUMIFS(Profile!$F$2:$F$17521,Profile!$B$2:$B$17521,$B88,Profile!$C$2:$C$17521,AA$8))*$C$6</f>
        <v>0</v>
      </c>
      <c r="AB88" s="162">
        <f>(SUMIFS(Profile!$F$2:$F$17521,Profile!$B$2:$B$17521,$B88,Profile!$C$2:$C$17521,AB$8))*$C$6</f>
        <v>0</v>
      </c>
      <c r="AC88" s="162">
        <f>(SUMIFS(Profile!$F$2:$F$17521,Profile!$B$2:$B$17521,$B88,Profile!$C$2:$C$17521,AC$8))*$C$6</f>
        <v>0</v>
      </c>
      <c r="AD88" s="162">
        <f>(SUMIFS(Profile!$F$2:$F$17521,Profile!$B$2:$B$17521,$B88,Profile!$C$2:$C$17521,AD$8))*$C$6</f>
        <v>0</v>
      </c>
      <c r="AE88" s="162">
        <f>(SUMIFS(Profile!$F$2:$F$17521,Profile!$B$2:$B$17521,$B88,Profile!$C$2:$C$17521,AE$8))*$C$6</f>
        <v>0</v>
      </c>
      <c r="AF88" s="162">
        <f>(SUMIFS(Profile!$F$2:$F$17521,Profile!$B$2:$B$17521,$B88,Profile!$C$2:$C$17521,AF$8))*$C$6</f>
        <v>0</v>
      </c>
      <c r="AG88" s="162">
        <f>(SUMIFS(Profile!$F$2:$F$17521,Profile!$B$2:$B$17521,$B88,Profile!$C$2:$C$17521,AG$8))*$C$6</f>
        <v>0</v>
      </c>
      <c r="AH88" s="162">
        <f>(SUMIFS(Profile!$F$2:$F$17521,Profile!$B$2:$B$17521,$B88,Profile!$C$2:$C$17521,AH$8))*$C$6</f>
        <v>0</v>
      </c>
      <c r="AI88" s="162">
        <f>(SUMIFS(Profile!$F$2:$F$17521,Profile!$B$2:$B$17521,$B88,Profile!$C$2:$C$17521,AI$8))*$C$6</f>
        <v>0</v>
      </c>
      <c r="AJ88" s="162">
        <f>(SUMIFS(Profile!$F$2:$F$17521,Profile!$B$2:$B$17521,$B88,Profile!$C$2:$C$17521,AJ$8))*$C$6</f>
        <v>0</v>
      </c>
      <c r="AK88" s="162">
        <f>(SUMIFS(Profile!$F$2:$F$17521,Profile!$B$2:$B$17521,$B88,Profile!$C$2:$C$17521,AK$8))*$C$6</f>
        <v>0</v>
      </c>
      <c r="AL88" s="162">
        <f>(SUMIFS(Profile!$F$2:$F$17521,Profile!$B$2:$B$17521,$B88,Profile!$C$2:$C$17521,AL$8))*$C$6</f>
        <v>0</v>
      </c>
      <c r="AM88" s="162">
        <f>(SUMIFS(Profile!$F$2:$F$17521,Profile!$B$2:$B$17521,$B88,Profile!$C$2:$C$17521,AM$8))*$C$6</f>
        <v>0</v>
      </c>
      <c r="AN88" s="162">
        <f>(SUMIFS(Profile!$F$2:$F$17521,Profile!$B$2:$B$17521,$B88,Profile!$C$2:$C$17521,AN$8))*$C$6</f>
        <v>0</v>
      </c>
      <c r="AO88" s="162">
        <f>(SUMIFS(Profile!$F$2:$F$17521,Profile!$B$2:$B$17521,$B88,Profile!$C$2:$C$17521,AO$8))*$C$6</f>
        <v>0</v>
      </c>
      <c r="AP88" s="162">
        <f>(SUMIFS(Profile!$F$2:$F$17521,Profile!$B$2:$B$17521,$B88,Profile!$C$2:$C$17521,AP$8))*$C$6</f>
        <v>0</v>
      </c>
      <c r="AQ88" s="162">
        <f>(SUMIFS(Profile!$F$2:$F$17521,Profile!$B$2:$B$17521,$B88,Profile!$C$2:$C$17521,AQ$8))*$C$6</f>
        <v>0</v>
      </c>
      <c r="AR88" s="162">
        <f>(SUMIFS(Profile!$F$2:$F$17521,Profile!$B$2:$B$17521,$B88,Profile!$C$2:$C$17521,AR$8))*$C$6</f>
        <v>0</v>
      </c>
      <c r="AS88" s="162">
        <f>(SUMIFS(Profile!$F$2:$F$17521,Profile!$B$2:$B$17521,$B88,Profile!$C$2:$C$17521,AS$8))*$C$6</f>
        <v>0</v>
      </c>
      <c r="AT88" s="162">
        <f>(SUMIFS(Profile!$F$2:$F$17521,Profile!$B$2:$B$17521,$B88,Profile!$C$2:$C$17521,AT$8))*$C$6</f>
        <v>0</v>
      </c>
      <c r="AU88" s="162">
        <f>(SUMIFS(Profile!$F$2:$F$17521,Profile!$B$2:$B$17521,$B88,Profile!$C$2:$C$17521,AU$8))*$C$6</f>
        <v>0</v>
      </c>
      <c r="AV88" s="162">
        <f>(SUMIFS(Profile!$F$2:$F$17521,Profile!$B$2:$B$17521,$B88,Profile!$C$2:$C$17521,AV$8))*$C$6</f>
        <v>0</v>
      </c>
      <c r="AW88" s="162">
        <f>(SUMIFS(Profile!$F$2:$F$17521,Profile!$B$2:$B$17521,$B88,Profile!$C$2:$C$17521,AW$8))*$C$6</f>
        <v>0</v>
      </c>
      <c r="AX88" s="162">
        <f>(SUMIFS(Profile!$F$2:$F$17521,Profile!$B$2:$B$17521,$B88,Profile!$C$2:$C$17521,AX$8))*$C$6</f>
        <v>0</v>
      </c>
      <c r="AY88" s="162">
        <f>(SUMIFS(Profile!$F$2:$F$17521,Profile!$B$2:$B$17521,$B88,Profile!$C$2:$C$17521,AY$8))*$C$6</f>
        <v>0</v>
      </c>
      <c r="AZ88" s="162">
        <f>(SUMIFS(Profile!$F$2:$F$17521,Profile!$B$2:$B$17521,$B88,Profile!$C$2:$C$17521,AZ$8))*$C$6</f>
        <v>0</v>
      </c>
      <c r="BA88" s="162">
        <f t="shared" si="10"/>
        <v>0</v>
      </c>
      <c r="BB88" s="162">
        <f>(SUMIFS(Profile!$E$2:$E$17521,Profile!$B$2:$B$17521,$B88,Profile!$C$2:$C$17521,BB$8))*$C$9</f>
        <v>0</v>
      </c>
      <c r="BC88" s="162">
        <f>(SUMIFS(Profile!$E$2:$E$17521,Profile!$B$2:$B$17521,$B88,Profile!$C$2:$C$17521,BC$8))*$C$9</f>
        <v>0</v>
      </c>
      <c r="BD88" s="162">
        <f>(SUMIFS(Profile!$E$2:$E$17521,Profile!$B$2:$B$17521,$B88,Profile!$C$2:$C$17521,BD$8))*$C$9</f>
        <v>0</v>
      </c>
      <c r="BE88" s="162">
        <f>(SUMIFS(Profile!$E$2:$E$17521,Profile!$B$2:$B$17521,$B88,Profile!$C$2:$C$17521,BE$8))*$C$9</f>
        <v>0</v>
      </c>
      <c r="BF88" s="162">
        <f>(SUMIFS(Profile!$E$2:$E$17521,Profile!$B$2:$B$17521,$B88,Profile!$C$2:$C$17521,BF$8))*$C$9</f>
        <v>0</v>
      </c>
      <c r="BG88" s="162">
        <f>(SUMIFS(Profile!$E$2:$E$17521,Profile!$B$2:$B$17521,$B88,Profile!$C$2:$C$17521,BG$8))*$C$9</f>
        <v>0</v>
      </c>
      <c r="BH88" s="162">
        <f>(SUMIFS(Profile!$E$2:$E$17521,Profile!$B$2:$B$17521,$B88,Profile!$C$2:$C$17521,BH$8))*$C$9</f>
        <v>0</v>
      </c>
      <c r="BI88" s="162">
        <f>(SUMIFS(Profile!$E$2:$E$17521,Profile!$B$2:$B$17521,$B88,Profile!$C$2:$C$17521,BI$8))*$C$9</f>
        <v>0</v>
      </c>
      <c r="BJ88" s="162">
        <f>(SUMIFS(Profile!$E$2:$E$17521,Profile!$B$2:$B$17521,$B88,Profile!$C$2:$C$17521,BJ$8))*$C$9</f>
        <v>0</v>
      </c>
      <c r="BK88" s="162">
        <f>(SUMIFS(Profile!$E$2:$E$17521,Profile!$B$2:$B$17521,$B88,Profile!$C$2:$C$17521,BK$8))*$C$9</f>
        <v>0</v>
      </c>
      <c r="BL88" s="162">
        <f>(SUMIFS(Profile!$E$2:$E$17521,Profile!$B$2:$B$17521,$B88,Profile!$C$2:$C$17521,BL$8))*$C$9</f>
        <v>0</v>
      </c>
      <c r="BM88" s="162">
        <f>(SUMIFS(Profile!$E$2:$E$17521,Profile!$B$2:$B$17521,$B88,Profile!$C$2:$C$17521,BM$8))*$C$9</f>
        <v>0</v>
      </c>
      <c r="BN88" s="162">
        <f>(SUMIFS(Profile!$E$2:$E$17521,Profile!$B$2:$B$17521,$B88,Profile!$C$2:$C$17521,BN$8))*$C$9</f>
        <v>0</v>
      </c>
      <c r="BO88" s="162">
        <f>(SUMIFS(Profile!$E$2:$E$17521,Profile!$B$2:$B$17521,$B88,Profile!$C$2:$C$17521,BO$8))*$C$9</f>
        <v>0</v>
      </c>
      <c r="BP88" s="162">
        <f>(SUMIFS(Profile!$E$2:$E$17521,Profile!$B$2:$B$17521,$B88,Profile!$C$2:$C$17521,BP$8))*$C$9</f>
        <v>0</v>
      </c>
      <c r="BQ88" s="162">
        <f>(SUMIFS(Profile!$E$2:$E$17521,Profile!$B$2:$B$17521,$B88,Profile!$C$2:$C$17521,BQ$8))*$C$9</f>
        <v>0</v>
      </c>
      <c r="BR88" s="162">
        <f>(SUMIFS(Profile!$E$2:$E$17521,Profile!$B$2:$B$17521,$B88,Profile!$C$2:$C$17521,BR$8))*$C$9</f>
        <v>0</v>
      </c>
      <c r="BS88" s="162">
        <f>(SUMIFS(Profile!$E$2:$E$17521,Profile!$B$2:$B$17521,$B88,Profile!$C$2:$C$17521,BS$8))*$C$9</f>
        <v>0</v>
      </c>
      <c r="BT88" s="162">
        <f>(SUMIFS(Profile!$E$2:$E$17521,Profile!$B$2:$B$17521,$B88,Profile!$C$2:$C$17521,BT$8))*$C$9</f>
        <v>0</v>
      </c>
      <c r="BU88" s="162">
        <f>(SUMIFS(Profile!$E$2:$E$17521,Profile!$B$2:$B$17521,$B88,Profile!$C$2:$C$17521,BU$8))*$C$9</f>
        <v>0</v>
      </c>
      <c r="BV88" s="162">
        <f>(SUMIFS(Profile!$E$2:$E$17521,Profile!$B$2:$B$17521,$B88,Profile!$C$2:$C$17521,BV$8))*$C$9</f>
        <v>0</v>
      </c>
      <c r="BW88" s="162">
        <f>(SUMIFS(Profile!$E$2:$E$17521,Profile!$B$2:$B$17521,$B88,Profile!$C$2:$C$17521,BW$8))*$C$9</f>
        <v>0</v>
      </c>
      <c r="BX88" s="162">
        <f>(SUMIFS(Profile!$E$2:$E$17521,Profile!$B$2:$B$17521,$B88,Profile!$C$2:$C$17521,BX$8))*$C$9</f>
        <v>0</v>
      </c>
      <c r="BY88" s="162">
        <f>(SUMIFS(Profile!$E$2:$E$17521,Profile!$B$2:$B$17521,$B88,Profile!$C$2:$C$17521,BY$8))*$C$9</f>
        <v>0</v>
      </c>
      <c r="BZ88" s="162">
        <f>(SUMIFS(Profile!$E$2:$E$17521,Profile!$B$2:$B$17521,$B88,Profile!$C$2:$C$17521,BZ$8))*$C$9</f>
        <v>0</v>
      </c>
      <c r="CA88" s="162">
        <f>(SUMIFS(Profile!$E$2:$E$17521,Profile!$B$2:$B$17521,$B88,Profile!$C$2:$C$17521,CA$8))*$C$9</f>
        <v>0</v>
      </c>
      <c r="CB88" s="162">
        <f>(SUMIFS(Profile!$E$2:$E$17521,Profile!$B$2:$B$17521,$B88,Profile!$C$2:$C$17521,CB$8))*$C$9</f>
        <v>0</v>
      </c>
      <c r="CC88" s="162">
        <f>(SUMIFS(Profile!$E$2:$E$17521,Profile!$B$2:$B$17521,$B88,Profile!$C$2:$C$17521,CC$8))*$C$9</f>
        <v>0</v>
      </c>
      <c r="CD88" s="162">
        <f>(SUMIFS(Profile!$E$2:$E$17521,Profile!$B$2:$B$17521,$B88,Profile!$C$2:$C$17521,CD$8))*$C$9</f>
        <v>0</v>
      </c>
      <c r="CE88" s="162">
        <f>(SUMIFS(Profile!$E$2:$E$17521,Profile!$B$2:$B$17521,$B88,Profile!$C$2:$C$17521,CE$8))*$C$9</f>
        <v>0</v>
      </c>
      <c r="CF88" s="162">
        <f>(SUMIFS(Profile!$E$2:$E$17521,Profile!$B$2:$B$17521,$B88,Profile!$C$2:$C$17521,CF$8))*$C$9</f>
        <v>0</v>
      </c>
      <c r="CG88" s="162">
        <f>(SUMIFS(Profile!$E$2:$E$17521,Profile!$B$2:$B$17521,$B88,Profile!$C$2:$C$17521,CG$8))*$C$9</f>
        <v>0</v>
      </c>
      <c r="CH88" s="162">
        <f>(SUMIFS(Profile!$E$2:$E$17521,Profile!$B$2:$B$17521,$B88,Profile!$C$2:$C$17521,CH$8))*$C$9</f>
        <v>0</v>
      </c>
      <c r="CI88" s="162">
        <f>(SUMIFS(Profile!$E$2:$E$17521,Profile!$B$2:$B$17521,$B88,Profile!$C$2:$C$17521,CI$8))*$C$9</f>
        <v>0</v>
      </c>
      <c r="CJ88" s="162">
        <f>(SUMIFS(Profile!$E$2:$E$17521,Profile!$B$2:$B$17521,$B88,Profile!$C$2:$C$17521,CJ$8))*$C$9</f>
        <v>0</v>
      </c>
      <c r="CK88" s="162">
        <f>(SUMIFS(Profile!$E$2:$E$17521,Profile!$B$2:$B$17521,$B88,Profile!$C$2:$C$17521,CK$8))*$C$9</f>
        <v>0</v>
      </c>
      <c r="CL88" s="162">
        <f>(SUMIFS(Profile!$E$2:$E$17521,Profile!$B$2:$B$17521,$B88,Profile!$C$2:$C$17521,CL$8))*$C$9</f>
        <v>0</v>
      </c>
      <c r="CM88" s="162">
        <f>(SUMIFS(Profile!$E$2:$E$17521,Profile!$B$2:$B$17521,$B88,Profile!$C$2:$C$17521,CM$8))*$C$9</f>
        <v>0</v>
      </c>
      <c r="CN88" s="162">
        <f>(SUMIFS(Profile!$E$2:$E$17521,Profile!$B$2:$B$17521,$B88,Profile!$C$2:$C$17521,CN$8))*$C$9</f>
        <v>0</v>
      </c>
      <c r="CO88" s="162">
        <f>(SUMIFS(Profile!$E$2:$E$17521,Profile!$B$2:$B$17521,$B88,Profile!$C$2:$C$17521,CO$8))*$C$9</f>
        <v>0</v>
      </c>
      <c r="CP88" s="162">
        <f>(SUMIFS(Profile!$E$2:$E$17521,Profile!$B$2:$B$17521,$B88,Profile!$C$2:$C$17521,CP$8))*$C$9</f>
        <v>0</v>
      </c>
      <c r="CQ88" s="162">
        <f>(SUMIFS(Profile!$E$2:$E$17521,Profile!$B$2:$B$17521,$B88,Profile!$C$2:$C$17521,CQ$8))*$C$9</f>
        <v>0</v>
      </c>
      <c r="CR88" s="162">
        <f>(SUMIFS(Profile!$E$2:$E$17521,Profile!$B$2:$B$17521,$B88,Profile!$C$2:$C$17521,CR$8))*$C$9</f>
        <v>0</v>
      </c>
      <c r="CS88" s="162">
        <f>(SUMIFS(Profile!$E$2:$E$17521,Profile!$B$2:$B$17521,$B88,Profile!$C$2:$C$17521,CS$8))*$C$9</f>
        <v>0</v>
      </c>
      <c r="CT88" s="162">
        <f>(SUMIFS(Profile!$E$2:$E$17521,Profile!$B$2:$B$17521,$B88,Profile!$C$2:$C$17521,CT$8))*$C$9</f>
        <v>0</v>
      </c>
      <c r="CU88" s="162">
        <f>(SUMIFS(Profile!$E$2:$E$17521,Profile!$B$2:$B$17521,$B88,Profile!$C$2:$C$17521,CU$8))*$C$9</f>
        <v>0</v>
      </c>
      <c r="CV88" s="162">
        <f>(SUMIFS(Profile!$E$2:$E$17521,Profile!$B$2:$B$17521,$B88,Profile!$C$2:$C$17521,CV$8))*$C$9</f>
        <v>0</v>
      </c>
      <c r="CW88" s="162">
        <f>(SUMIFS(Profile!$E$2:$E$17521,Profile!$B$2:$B$17521,$B88,Profile!$C$2:$C$17521,CW$8))*$C$9</f>
        <v>0</v>
      </c>
      <c r="CX88" s="162">
        <f t="shared" si="11"/>
        <v>0</v>
      </c>
      <c r="CY88" s="162">
        <f t="shared" ref="CY88:ET88" si="401">MAX(BB88-E88,0)</f>
        <v>0</v>
      </c>
      <c r="CZ88" s="162">
        <f t="shared" si="401"/>
        <v>0</v>
      </c>
      <c r="DA88" s="162">
        <f t="shared" si="401"/>
        <v>0</v>
      </c>
      <c r="DB88" s="162">
        <f t="shared" si="401"/>
        <v>0</v>
      </c>
      <c r="DC88" s="162">
        <f t="shared" si="401"/>
        <v>0</v>
      </c>
      <c r="DD88" s="162">
        <f t="shared" si="401"/>
        <v>0</v>
      </c>
      <c r="DE88" s="162">
        <f t="shared" si="401"/>
        <v>0</v>
      </c>
      <c r="DF88" s="162">
        <f t="shared" si="401"/>
        <v>0</v>
      </c>
      <c r="DG88" s="162">
        <f t="shared" si="401"/>
        <v>0</v>
      </c>
      <c r="DH88" s="162">
        <f t="shared" si="401"/>
        <v>0</v>
      </c>
      <c r="DI88" s="162">
        <f t="shared" si="401"/>
        <v>0</v>
      </c>
      <c r="DJ88" s="162">
        <f t="shared" si="401"/>
        <v>0</v>
      </c>
      <c r="DK88" s="162">
        <f t="shared" si="401"/>
        <v>0</v>
      </c>
      <c r="DL88" s="162">
        <f t="shared" si="401"/>
        <v>0</v>
      </c>
      <c r="DM88" s="162">
        <f t="shared" si="401"/>
        <v>0</v>
      </c>
      <c r="DN88" s="162">
        <f t="shared" si="401"/>
        <v>0</v>
      </c>
      <c r="DO88" s="162">
        <f t="shared" si="401"/>
        <v>0</v>
      </c>
      <c r="DP88" s="162">
        <f t="shared" si="401"/>
        <v>0</v>
      </c>
      <c r="DQ88" s="162">
        <f t="shared" si="401"/>
        <v>0</v>
      </c>
      <c r="DR88" s="162">
        <f t="shared" si="401"/>
        <v>0</v>
      </c>
      <c r="DS88" s="162">
        <f t="shared" si="401"/>
        <v>0</v>
      </c>
      <c r="DT88" s="162">
        <f t="shared" si="401"/>
        <v>0</v>
      </c>
      <c r="DU88" s="162">
        <f t="shared" si="401"/>
        <v>0</v>
      </c>
      <c r="DV88" s="162">
        <f t="shared" si="401"/>
        <v>0</v>
      </c>
      <c r="DW88" s="162">
        <f t="shared" si="401"/>
        <v>0</v>
      </c>
      <c r="DX88" s="162">
        <f t="shared" si="401"/>
        <v>0</v>
      </c>
      <c r="DY88" s="162">
        <f t="shared" si="401"/>
        <v>0</v>
      </c>
      <c r="DZ88" s="162">
        <f t="shared" si="401"/>
        <v>0</v>
      </c>
      <c r="EA88" s="162">
        <f t="shared" si="401"/>
        <v>0</v>
      </c>
      <c r="EB88" s="162">
        <f t="shared" si="401"/>
        <v>0</v>
      </c>
      <c r="EC88" s="162">
        <f t="shared" si="401"/>
        <v>0</v>
      </c>
      <c r="ED88" s="162">
        <f t="shared" si="401"/>
        <v>0</v>
      </c>
      <c r="EE88" s="162">
        <f t="shared" si="401"/>
        <v>0</v>
      </c>
      <c r="EF88" s="162">
        <f t="shared" si="401"/>
        <v>0</v>
      </c>
      <c r="EG88" s="162">
        <f t="shared" si="401"/>
        <v>0</v>
      </c>
      <c r="EH88" s="162">
        <f t="shared" si="401"/>
        <v>0</v>
      </c>
      <c r="EI88" s="162">
        <f t="shared" si="401"/>
        <v>0</v>
      </c>
      <c r="EJ88" s="162">
        <f t="shared" si="401"/>
        <v>0</v>
      </c>
      <c r="EK88" s="162">
        <f t="shared" si="401"/>
        <v>0</v>
      </c>
      <c r="EL88" s="162">
        <f t="shared" si="401"/>
        <v>0</v>
      </c>
      <c r="EM88" s="162">
        <f t="shared" si="401"/>
        <v>0</v>
      </c>
      <c r="EN88" s="162">
        <f t="shared" si="401"/>
        <v>0</v>
      </c>
      <c r="EO88" s="162">
        <f t="shared" si="401"/>
        <v>0</v>
      </c>
      <c r="EP88" s="162">
        <f t="shared" si="401"/>
        <v>0</v>
      </c>
      <c r="EQ88" s="162">
        <f t="shared" si="401"/>
        <v>0</v>
      </c>
      <c r="ER88" s="162">
        <f t="shared" si="401"/>
        <v>0</v>
      </c>
      <c r="ES88" s="162">
        <f t="shared" si="401"/>
        <v>0</v>
      </c>
      <c r="ET88" s="162">
        <f t="shared" si="401"/>
        <v>0</v>
      </c>
      <c r="EU88" s="162">
        <f t="shared" si="13"/>
        <v>0</v>
      </c>
      <c r="EV88" s="162">
        <f t="shared" ref="EV88:GQ88" si="402">BB88-CY88</f>
        <v>0</v>
      </c>
      <c r="EW88" s="162">
        <f t="shared" si="402"/>
        <v>0</v>
      </c>
      <c r="EX88" s="162">
        <f t="shared" si="402"/>
        <v>0</v>
      </c>
      <c r="EY88" s="162">
        <f t="shared" si="402"/>
        <v>0</v>
      </c>
      <c r="EZ88" s="162">
        <f t="shared" si="402"/>
        <v>0</v>
      </c>
      <c r="FA88" s="162">
        <f t="shared" si="402"/>
        <v>0</v>
      </c>
      <c r="FB88" s="162">
        <f t="shared" si="402"/>
        <v>0</v>
      </c>
      <c r="FC88" s="162">
        <f t="shared" si="402"/>
        <v>0</v>
      </c>
      <c r="FD88" s="162">
        <f t="shared" si="402"/>
        <v>0</v>
      </c>
      <c r="FE88" s="162">
        <f t="shared" si="402"/>
        <v>0</v>
      </c>
      <c r="FF88" s="162">
        <f t="shared" si="402"/>
        <v>0</v>
      </c>
      <c r="FG88" s="162">
        <f t="shared" si="402"/>
        <v>0</v>
      </c>
      <c r="FH88" s="162">
        <f t="shared" si="402"/>
        <v>0</v>
      </c>
      <c r="FI88" s="162">
        <f t="shared" si="402"/>
        <v>0</v>
      </c>
      <c r="FJ88" s="162">
        <f t="shared" si="402"/>
        <v>0</v>
      </c>
      <c r="FK88" s="162">
        <f t="shared" si="402"/>
        <v>0</v>
      </c>
      <c r="FL88" s="162">
        <f t="shared" si="402"/>
        <v>0</v>
      </c>
      <c r="FM88" s="162">
        <f t="shared" si="402"/>
        <v>0</v>
      </c>
      <c r="FN88" s="162">
        <f t="shared" si="402"/>
        <v>0</v>
      </c>
      <c r="FO88" s="162">
        <f t="shared" si="402"/>
        <v>0</v>
      </c>
      <c r="FP88" s="162">
        <f t="shared" si="402"/>
        <v>0</v>
      </c>
      <c r="FQ88" s="162">
        <f t="shared" si="402"/>
        <v>0</v>
      </c>
      <c r="FR88" s="162">
        <f t="shared" si="402"/>
        <v>0</v>
      </c>
      <c r="FS88" s="162">
        <f t="shared" si="402"/>
        <v>0</v>
      </c>
      <c r="FT88" s="162">
        <f t="shared" si="402"/>
        <v>0</v>
      </c>
      <c r="FU88" s="162">
        <f t="shared" si="402"/>
        <v>0</v>
      </c>
      <c r="FV88" s="162">
        <f t="shared" si="402"/>
        <v>0</v>
      </c>
      <c r="FW88" s="162">
        <f t="shared" si="402"/>
        <v>0</v>
      </c>
      <c r="FX88" s="162">
        <f t="shared" si="402"/>
        <v>0</v>
      </c>
      <c r="FY88" s="162">
        <f t="shared" si="402"/>
        <v>0</v>
      </c>
      <c r="FZ88" s="162">
        <f t="shared" si="402"/>
        <v>0</v>
      </c>
      <c r="GA88" s="162">
        <f t="shared" si="402"/>
        <v>0</v>
      </c>
      <c r="GB88" s="162">
        <f t="shared" si="402"/>
        <v>0</v>
      </c>
      <c r="GC88" s="162">
        <f t="shared" si="402"/>
        <v>0</v>
      </c>
      <c r="GD88" s="162">
        <f t="shared" si="402"/>
        <v>0</v>
      </c>
      <c r="GE88" s="162">
        <f t="shared" si="402"/>
        <v>0</v>
      </c>
      <c r="GF88" s="162">
        <f t="shared" si="402"/>
        <v>0</v>
      </c>
      <c r="GG88" s="162">
        <f t="shared" si="402"/>
        <v>0</v>
      </c>
      <c r="GH88" s="162">
        <f t="shared" si="402"/>
        <v>0</v>
      </c>
      <c r="GI88" s="162">
        <f t="shared" si="402"/>
        <v>0</v>
      </c>
      <c r="GJ88" s="162">
        <f t="shared" si="402"/>
        <v>0</v>
      </c>
      <c r="GK88" s="162">
        <f t="shared" si="402"/>
        <v>0</v>
      </c>
      <c r="GL88" s="162">
        <f t="shared" si="402"/>
        <v>0</v>
      </c>
      <c r="GM88" s="162">
        <f t="shared" si="402"/>
        <v>0</v>
      </c>
      <c r="GN88" s="162">
        <f t="shared" si="402"/>
        <v>0</v>
      </c>
      <c r="GO88" s="162">
        <f t="shared" si="402"/>
        <v>0</v>
      </c>
      <c r="GP88" s="162">
        <f t="shared" si="402"/>
        <v>0</v>
      </c>
      <c r="GQ88" s="162">
        <f t="shared" si="402"/>
        <v>0</v>
      </c>
      <c r="GR88" s="162">
        <f t="shared" si="15"/>
        <v>0</v>
      </c>
      <c r="GS88" s="162">
        <f t="shared" ref="GS88:IN88" si="403">E88-EV88</f>
        <v>0</v>
      </c>
      <c r="GT88" s="162">
        <f t="shared" si="403"/>
        <v>0</v>
      </c>
      <c r="GU88" s="162">
        <f t="shared" si="403"/>
        <v>0</v>
      </c>
      <c r="GV88" s="162">
        <f t="shared" si="403"/>
        <v>0</v>
      </c>
      <c r="GW88" s="162">
        <f t="shared" si="403"/>
        <v>0</v>
      </c>
      <c r="GX88" s="162">
        <f t="shared" si="403"/>
        <v>0</v>
      </c>
      <c r="GY88" s="162">
        <f t="shared" si="403"/>
        <v>0</v>
      </c>
      <c r="GZ88" s="162">
        <f t="shared" si="403"/>
        <v>0</v>
      </c>
      <c r="HA88" s="162">
        <f t="shared" si="403"/>
        <v>0</v>
      </c>
      <c r="HB88" s="162">
        <f t="shared" si="403"/>
        <v>0</v>
      </c>
      <c r="HC88" s="162">
        <f t="shared" si="403"/>
        <v>0</v>
      </c>
      <c r="HD88" s="162">
        <f t="shared" si="403"/>
        <v>0</v>
      </c>
      <c r="HE88" s="162">
        <f t="shared" si="403"/>
        <v>0</v>
      </c>
      <c r="HF88" s="162">
        <f t="shared" si="403"/>
        <v>0</v>
      </c>
      <c r="HG88" s="162">
        <f t="shared" si="403"/>
        <v>0</v>
      </c>
      <c r="HH88" s="162">
        <f t="shared" si="403"/>
        <v>0</v>
      </c>
      <c r="HI88" s="162">
        <f t="shared" si="403"/>
        <v>0</v>
      </c>
      <c r="HJ88" s="162">
        <f t="shared" si="403"/>
        <v>0</v>
      </c>
      <c r="HK88" s="162">
        <f t="shared" si="403"/>
        <v>0</v>
      </c>
      <c r="HL88" s="162">
        <f t="shared" si="403"/>
        <v>0</v>
      </c>
      <c r="HM88" s="162">
        <f t="shared" si="403"/>
        <v>0</v>
      </c>
      <c r="HN88" s="162">
        <f t="shared" si="403"/>
        <v>0</v>
      </c>
      <c r="HO88" s="162">
        <f t="shared" si="403"/>
        <v>0</v>
      </c>
      <c r="HP88" s="162">
        <f t="shared" si="403"/>
        <v>0</v>
      </c>
      <c r="HQ88" s="162">
        <f t="shared" si="403"/>
        <v>0</v>
      </c>
      <c r="HR88" s="162">
        <f t="shared" si="403"/>
        <v>0</v>
      </c>
      <c r="HS88" s="162">
        <f t="shared" si="403"/>
        <v>0</v>
      </c>
      <c r="HT88" s="162">
        <f t="shared" si="403"/>
        <v>0</v>
      </c>
      <c r="HU88" s="162">
        <f t="shared" si="403"/>
        <v>0</v>
      </c>
      <c r="HV88" s="162">
        <f t="shared" si="403"/>
        <v>0</v>
      </c>
      <c r="HW88" s="162">
        <f t="shared" si="403"/>
        <v>0</v>
      </c>
      <c r="HX88" s="162">
        <f t="shared" si="403"/>
        <v>0</v>
      </c>
      <c r="HY88" s="162">
        <f t="shared" si="403"/>
        <v>0</v>
      </c>
      <c r="HZ88" s="162">
        <f t="shared" si="403"/>
        <v>0</v>
      </c>
      <c r="IA88" s="162">
        <f t="shared" si="403"/>
        <v>0</v>
      </c>
      <c r="IB88" s="162">
        <f t="shared" si="403"/>
        <v>0</v>
      </c>
      <c r="IC88" s="162">
        <f t="shared" si="403"/>
        <v>0</v>
      </c>
      <c r="ID88" s="162">
        <f t="shared" si="403"/>
        <v>0</v>
      </c>
      <c r="IE88" s="162">
        <f t="shared" si="403"/>
        <v>0</v>
      </c>
      <c r="IF88" s="162">
        <f t="shared" si="403"/>
        <v>0</v>
      </c>
      <c r="IG88" s="162">
        <f t="shared" si="403"/>
        <v>0</v>
      </c>
      <c r="IH88" s="162">
        <f t="shared" si="403"/>
        <v>0</v>
      </c>
      <c r="II88" s="162">
        <f t="shared" si="403"/>
        <v>0</v>
      </c>
      <c r="IJ88" s="162">
        <f t="shared" si="403"/>
        <v>0</v>
      </c>
      <c r="IK88" s="162">
        <f t="shared" si="403"/>
        <v>0</v>
      </c>
      <c r="IL88" s="162">
        <f t="shared" si="403"/>
        <v>0</v>
      </c>
      <c r="IM88" s="162">
        <f t="shared" si="403"/>
        <v>0</v>
      </c>
      <c r="IN88" s="162">
        <f t="shared" si="403"/>
        <v>0</v>
      </c>
      <c r="IO88" s="162">
        <f t="shared" si="17"/>
        <v>0</v>
      </c>
      <c r="IP88" s="162">
        <f t="shared" si="23"/>
        <v>0</v>
      </c>
      <c r="IQ88" s="162">
        <f t="shared" ref="IQ88:KK88" si="404">MAX((MIN(CZ88+IP88,$IO$7))-GT88,0)</f>
        <v>0</v>
      </c>
      <c r="IR88" s="162">
        <f t="shared" si="404"/>
        <v>0</v>
      </c>
      <c r="IS88" s="162">
        <f t="shared" si="404"/>
        <v>0</v>
      </c>
      <c r="IT88" s="162">
        <f t="shared" si="404"/>
        <v>0</v>
      </c>
      <c r="IU88" s="162">
        <f t="shared" si="404"/>
        <v>0</v>
      </c>
      <c r="IV88" s="162">
        <f t="shared" si="404"/>
        <v>0</v>
      </c>
      <c r="IW88" s="162">
        <f t="shared" si="404"/>
        <v>0</v>
      </c>
      <c r="IX88" s="162">
        <f t="shared" si="404"/>
        <v>0</v>
      </c>
      <c r="IY88" s="162">
        <f t="shared" si="404"/>
        <v>0</v>
      </c>
      <c r="IZ88" s="162">
        <f t="shared" si="404"/>
        <v>0</v>
      </c>
      <c r="JA88" s="162">
        <f t="shared" si="404"/>
        <v>0</v>
      </c>
      <c r="JB88" s="162">
        <f t="shared" si="404"/>
        <v>0</v>
      </c>
      <c r="JC88" s="162">
        <f t="shared" si="404"/>
        <v>0</v>
      </c>
      <c r="JD88" s="162">
        <f t="shared" si="404"/>
        <v>0</v>
      </c>
      <c r="JE88" s="162">
        <f t="shared" si="404"/>
        <v>0</v>
      </c>
      <c r="JF88" s="162">
        <f t="shared" si="404"/>
        <v>0</v>
      </c>
      <c r="JG88" s="162">
        <f t="shared" si="404"/>
        <v>0</v>
      </c>
      <c r="JH88" s="162">
        <f t="shared" si="404"/>
        <v>0</v>
      </c>
      <c r="JI88" s="162">
        <f t="shared" si="404"/>
        <v>0</v>
      </c>
      <c r="JJ88" s="162">
        <f t="shared" si="404"/>
        <v>0</v>
      </c>
      <c r="JK88" s="162">
        <f t="shared" si="404"/>
        <v>0</v>
      </c>
      <c r="JL88" s="162">
        <f t="shared" si="404"/>
        <v>0</v>
      </c>
      <c r="JM88" s="162">
        <f t="shared" si="404"/>
        <v>0</v>
      </c>
      <c r="JN88" s="162">
        <f t="shared" si="404"/>
        <v>0</v>
      </c>
      <c r="JO88" s="162">
        <f t="shared" si="404"/>
        <v>0</v>
      </c>
      <c r="JP88" s="162">
        <f t="shared" si="404"/>
        <v>0</v>
      </c>
      <c r="JQ88" s="162">
        <f t="shared" si="404"/>
        <v>0</v>
      </c>
      <c r="JR88" s="162">
        <f t="shared" si="404"/>
        <v>0</v>
      </c>
      <c r="JS88" s="162">
        <f t="shared" si="404"/>
        <v>0</v>
      </c>
      <c r="JT88" s="162">
        <f t="shared" si="404"/>
        <v>0</v>
      </c>
      <c r="JU88" s="162">
        <f t="shared" si="404"/>
        <v>0</v>
      </c>
      <c r="JV88" s="162">
        <f t="shared" si="404"/>
        <v>0</v>
      </c>
      <c r="JW88" s="162">
        <f t="shared" si="404"/>
        <v>0</v>
      </c>
      <c r="JX88" s="162">
        <f t="shared" si="404"/>
        <v>0</v>
      </c>
      <c r="JY88" s="162">
        <f t="shared" si="404"/>
        <v>0</v>
      </c>
      <c r="JZ88" s="162">
        <f t="shared" si="404"/>
        <v>0</v>
      </c>
      <c r="KA88" s="162">
        <f t="shared" si="404"/>
        <v>0</v>
      </c>
      <c r="KB88" s="162">
        <f t="shared" si="404"/>
        <v>0</v>
      </c>
      <c r="KC88" s="162">
        <f t="shared" si="404"/>
        <v>0</v>
      </c>
      <c r="KD88" s="162">
        <f t="shared" si="404"/>
        <v>0</v>
      </c>
      <c r="KE88" s="162">
        <f t="shared" si="404"/>
        <v>0</v>
      </c>
      <c r="KF88" s="162">
        <f t="shared" si="404"/>
        <v>0</v>
      </c>
      <c r="KG88" s="162">
        <f t="shared" si="404"/>
        <v>0</v>
      </c>
      <c r="KH88" s="162">
        <f t="shared" si="404"/>
        <v>0</v>
      </c>
      <c r="KI88" s="162">
        <f t="shared" si="404"/>
        <v>0</v>
      </c>
      <c r="KJ88" s="162">
        <f t="shared" si="404"/>
        <v>0</v>
      </c>
      <c r="KK88" s="162">
        <f t="shared" si="404"/>
        <v>0</v>
      </c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</row>
    <row r="89" ht="14.25" customHeight="1" spans="1:326" x14ac:dyDescent="0.25">
      <c r="A89" s="1">
        <v>3</v>
      </c>
      <c r="B89" s="1">
        <f t="shared" ref="B89:C89" si="405">B88+1</f>
        <v>79</v>
      </c>
      <c r="C89" s="232">
        <f t="shared" si="405"/>
        <v>43544</v>
      </c>
      <c r="D89" s="162">
        <f t="shared" si="9"/>
        <v>0</v>
      </c>
      <c r="E89" s="162">
        <f>(SUMIFS(Profile!$F$2:$F$17521,Profile!$B$2:$B$17521,$B89,Profile!$C$2:$C$17521,E$8))*$C$6</f>
        <v>0</v>
      </c>
      <c r="F89" s="162">
        <f>(SUMIFS(Profile!$F$2:$F$17521,Profile!$B$2:$B$17521,$B89,Profile!$C$2:$C$17521,F$8))*$C$6</f>
        <v>0</v>
      </c>
      <c r="G89" s="162">
        <f>(SUMIFS(Profile!$F$2:$F$17521,Profile!$B$2:$B$17521,$B89,Profile!$C$2:$C$17521,G$8))*$C$6</f>
        <v>0</v>
      </c>
      <c r="H89" s="162">
        <f>(SUMIFS(Profile!$F$2:$F$17521,Profile!$B$2:$B$17521,$B89,Profile!$C$2:$C$17521,H$8))*$C$6</f>
        <v>0</v>
      </c>
      <c r="I89" s="162">
        <f>(SUMIFS(Profile!$F$2:$F$17521,Profile!$B$2:$B$17521,$B89,Profile!$C$2:$C$17521,I$8))*$C$6</f>
        <v>0</v>
      </c>
      <c r="J89" s="162">
        <f>(SUMIFS(Profile!$F$2:$F$17521,Profile!$B$2:$B$17521,$B89,Profile!$C$2:$C$17521,J$8))*$C$6</f>
        <v>0</v>
      </c>
      <c r="K89" s="162">
        <f>(SUMIFS(Profile!$F$2:$F$17521,Profile!$B$2:$B$17521,$B89,Profile!$C$2:$C$17521,K$8))*$C$6</f>
        <v>0</v>
      </c>
      <c r="L89" s="162">
        <f>(SUMIFS(Profile!$F$2:$F$17521,Profile!$B$2:$B$17521,$B89,Profile!$C$2:$C$17521,L$8))*$C$6</f>
        <v>0</v>
      </c>
      <c r="M89" s="162">
        <f>(SUMIFS(Profile!$F$2:$F$17521,Profile!$B$2:$B$17521,$B89,Profile!$C$2:$C$17521,M$8))*$C$6</f>
        <v>0</v>
      </c>
      <c r="N89" s="162">
        <f>(SUMIFS(Profile!$F$2:$F$17521,Profile!$B$2:$B$17521,$B89,Profile!$C$2:$C$17521,N$8))*$C$6</f>
        <v>0</v>
      </c>
      <c r="O89" s="162">
        <f>(SUMIFS(Profile!$F$2:$F$17521,Profile!$B$2:$B$17521,$B89,Profile!$C$2:$C$17521,O$8))*$C$6</f>
        <v>0</v>
      </c>
      <c r="P89" s="162">
        <f>(SUMIFS(Profile!$F$2:$F$17521,Profile!$B$2:$B$17521,$B89,Profile!$C$2:$C$17521,P$8))*$C$6</f>
        <v>0</v>
      </c>
      <c r="Q89" s="162">
        <f>(SUMIFS(Profile!$F$2:$F$17521,Profile!$B$2:$B$17521,$B89,Profile!$C$2:$C$17521,Q$8))*$C$6</f>
        <v>0</v>
      </c>
      <c r="R89" s="162">
        <f>(SUMIFS(Profile!$F$2:$F$17521,Profile!$B$2:$B$17521,$B89,Profile!$C$2:$C$17521,R$8))*$C$6</f>
        <v>0</v>
      </c>
      <c r="S89" s="162">
        <f>(SUMIFS(Profile!$F$2:$F$17521,Profile!$B$2:$B$17521,$B89,Profile!$C$2:$C$17521,S$8))*$C$6</f>
        <v>0</v>
      </c>
      <c r="T89" s="162">
        <f>(SUMIFS(Profile!$F$2:$F$17521,Profile!$B$2:$B$17521,$B89,Profile!$C$2:$C$17521,T$8))*$C$6</f>
        <v>0</v>
      </c>
      <c r="U89" s="162">
        <f>(SUMIFS(Profile!$F$2:$F$17521,Profile!$B$2:$B$17521,$B89,Profile!$C$2:$C$17521,U$8))*$C$6</f>
        <v>0</v>
      </c>
      <c r="V89" s="162">
        <f>(SUMIFS(Profile!$F$2:$F$17521,Profile!$B$2:$B$17521,$B89,Profile!$C$2:$C$17521,V$8))*$C$6</f>
        <v>0</v>
      </c>
      <c r="W89" s="162">
        <f>(SUMIFS(Profile!$F$2:$F$17521,Profile!$B$2:$B$17521,$B89,Profile!$C$2:$C$17521,W$8))*$C$6</f>
        <v>0</v>
      </c>
      <c r="X89" s="162">
        <f>(SUMIFS(Profile!$F$2:$F$17521,Profile!$B$2:$B$17521,$B89,Profile!$C$2:$C$17521,X$8))*$C$6</f>
        <v>0</v>
      </c>
      <c r="Y89" s="162">
        <f>(SUMIFS(Profile!$F$2:$F$17521,Profile!$B$2:$B$17521,$B89,Profile!$C$2:$C$17521,Y$8))*$C$6</f>
        <v>0</v>
      </c>
      <c r="Z89" s="162">
        <f>(SUMIFS(Profile!$F$2:$F$17521,Profile!$B$2:$B$17521,$B89,Profile!$C$2:$C$17521,Z$8))*$C$6</f>
        <v>0</v>
      </c>
      <c r="AA89" s="162">
        <f>(SUMIFS(Profile!$F$2:$F$17521,Profile!$B$2:$B$17521,$B89,Profile!$C$2:$C$17521,AA$8))*$C$6</f>
        <v>0</v>
      </c>
      <c r="AB89" s="162">
        <f>(SUMIFS(Profile!$F$2:$F$17521,Profile!$B$2:$B$17521,$B89,Profile!$C$2:$C$17521,AB$8))*$C$6</f>
        <v>0</v>
      </c>
      <c r="AC89" s="162">
        <f>(SUMIFS(Profile!$F$2:$F$17521,Profile!$B$2:$B$17521,$B89,Profile!$C$2:$C$17521,AC$8))*$C$6</f>
        <v>0</v>
      </c>
      <c r="AD89" s="162">
        <f>(SUMIFS(Profile!$F$2:$F$17521,Profile!$B$2:$B$17521,$B89,Profile!$C$2:$C$17521,AD$8))*$C$6</f>
        <v>0</v>
      </c>
      <c r="AE89" s="162">
        <f>(SUMIFS(Profile!$F$2:$F$17521,Profile!$B$2:$B$17521,$B89,Profile!$C$2:$C$17521,AE$8))*$C$6</f>
        <v>0</v>
      </c>
      <c r="AF89" s="162">
        <f>(SUMIFS(Profile!$F$2:$F$17521,Profile!$B$2:$B$17521,$B89,Profile!$C$2:$C$17521,AF$8))*$C$6</f>
        <v>0</v>
      </c>
      <c r="AG89" s="162">
        <f>(SUMIFS(Profile!$F$2:$F$17521,Profile!$B$2:$B$17521,$B89,Profile!$C$2:$C$17521,AG$8))*$C$6</f>
        <v>0</v>
      </c>
      <c r="AH89" s="162">
        <f>(SUMIFS(Profile!$F$2:$F$17521,Profile!$B$2:$B$17521,$B89,Profile!$C$2:$C$17521,AH$8))*$C$6</f>
        <v>0</v>
      </c>
      <c r="AI89" s="162">
        <f>(SUMIFS(Profile!$F$2:$F$17521,Profile!$B$2:$B$17521,$B89,Profile!$C$2:$C$17521,AI$8))*$C$6</f>
        <v>0</v>
      </c>
      <c r="AJ89" s="162">
        <f>(SUMIFS(Profile!$F$2:$F$17521,Profile!$B$2:$B$17521,$B89,Profile!$C$2:$C$17521,AJ$8))*$C$6</f>
        <v>0</v>
      </c>
      <c r="AK89" s="162">
        <f>(SUMIFS(Profile!$F$2:$F$17521,Profile!$B$2:$B$17521,$B89,Profile!$C$2:$C$17521,AK$8))*$C$6</f>
        <v>0</v>
      </c>
      <c r="AL89" s="162">
        <f>(SUMIFS(Profile!$F$2:$F$17521,Profile!$B$2:$B$17521,$B89,Profile!$C$2:$C$17521,AL$8))*$C$6</f>
        <v>0</v>
      </c>
      <c r="AM89" s="162">
        <f>(SUMIFS(Profile!$F$2:$F$17521,Profile!$B$2:$B$17521,$B89,Profile!$C$2:$C$17521,AM$8))*$C$6</f>
        <v>0</v>
      </c>
      <c r="AN89" s="162">
        <f>(SUMIFS(Profile!$F$2:$F$17521,Profile!$B$2:$B$17521,$B89,Profile!$C$2:$C$17521,AN$8))*$C$6</f>
        <v>0</v>
      </c>
      <c r="AO89" s="162">
        <f>(SUMIFS(Profile!$F$2:$F$17521,Profile!$B$2:$B$17521,$B89,Profile!$C$2:$C$17521,AO$8))*$C$6</f>
        <v>0</v>
      </c>
      <c r="AP89" s="162">
        <f>(SUMIFS(Profile!$F$2:$F$17521,Profile!$B$2:$B$17521,$B89,Profile!$C$2:$C$17521,AP$8))*$C$6</f>
        <v>0</v>
      </c>
      <c r="AQ89" s="162">
        <f>(SUMIFS(Profile!$F$2:$F$17521,Profile!$B$2:$B$17521,$B89,Profile!$C$2:$C$17521,AQ$8))*$C$6</f>
        <v>0</v>
      </c>
      <c r="AR89" s="162">
        <f>(SUMIFS(Profile!$F$2:$F$17521,Profile!$B$2:$B$17521,$B89,Profile!$C$2:$C$17521,AR$8))*$C$6</f>
        <v>0</v>
      </c>
      <c r="AS89" s="162">
        <f>(SUMIFS(Profile!$F$2:$F$17521,Profile!$B$2:$B$17521,$B89,Profile!$C$2:$C$17521,AS$8))*$C$6</f>
        <v>0</v>
      </c>
      <c r="AT89" s="162">
        <f>(SUMIFS(Profile!$F$2:$F$17521,Profile!$B$2:$B$17521,$B89,Profile!$C$2:$C$17521,AT$8))*$C$6</f>
        <v>0</v>
      </c>
      <c r="AU89" s="162">
        <f>(SUMIFS(Profile!$F$2:$F$17521,Profile!$B$2:$B$17521,$B89,Profile!$C$2:$C$17521,AU$8))*$C$6</f>
        <v>0</v>
      </c>
      <c r="AV89" s="162">
        <f>(SUMIFS(Profile!$F$2:$F$17521,Profile!$B$2:$B$17521,$B89,Profile!$C$2:$C$17521,AV$8))*$C$6</f>
        <v>0</v>
      </c>
      <c r="AW89" s="162">
        <f>(SUMIFS(Profile!$F$2:$F$17521,Profile!$B$2:$B$17521,$B89,Profile!$C$2:$C$17521,AW$8))*$C$6</f>
        <v>0</v>
      </c>
      <c r="AX89" s="162">
        <f>(SUMIFS(Profile!$F$2:$F$17521,Profile!$B$2:$B$17521,$B89,Profile!$C$2:$C$17521,AX$8))*$C$6</f>
        <v>0</v>
      </c>
      <c r="AY89" s="162">
        <f>(SUMIFS(Profile!$F$2:$F$17521,Profile!$B$2:$B$17521,$B89,Profile!$C$2:$C$17521,AY$8))*$C$6</f>
        <v>0</v>
      </c>
      <c r="AZ89" s="162">
        <f>(SUMIFS(Profile!$F$2:$F$17521,Profile!$B$2:$B$17521,$B89,Profile!$C$2:$C$17521,AZ$8))*$C$6</f>
        <v>0</v>
      </c>
      <c r="BA89" s="162">
        <f t="shared" si="10"/>
        <v>0</v>
      </c>
      <c r="BB89" s="162">
        <f>(SUMIFS(Profile!$E$2:$E$17521,Profile!$B$2:$B$17521,$B89,Profile!$C$2:$C$17521,BB$8))*$C$9</f>
        <v>0</v>
      </c>
      <c r="BC89" s="162">
        <f>(SUMIFS(Profile!$E$2:$E$17521,Profile!$B$2:$B$17521,$B89,Profile!$C$2:$C$17521,BC$8))*$C$9</f>
        <v>0</v>
      </c>
      <c r="BD89" s="162">
        <f>(SUMIFS(Profile!$E$2:$E$17521,Profile!$B$2:$B$17521,$B89,Profile!$C$2:$C$17521,BD$8))*$C$9</f>
        <v>0</v>
      </c>
      <c r="BE89" s="162">
        <f>(SUMIFS(Profile!$E$2:$E$17521,Profile!$B$2:$B$17521,$B89,Profile!$C$2:$C$17521,BE$8))*$C$9</f>
        <v>0</v>
      </c>
      <c r="BF89" s="162">
        <f>(SUMIFS(Profile!$E$2:$E$17521,Profile!$B$2:$B$17521,$B89,Profile!$C$2:$C$17521,BF$8))*$C$9</f>
        <v>0</v>
      </c>
      <c r="BG89" s="162">
        <f>(SUMIFS(Profile!$E$2:$E$17521,Profile!$B$2:$B$17521,$B89,Profile!$C$2:$C$17521,BG$8))*$C$9</f>
        <v>0</v>
      </c>
      <c r="BH89" s="162">
        <f>(SUMIFS(Profile!$E$2:$E$17521,Profile!$B$2:$B$17521,$B89,Profile!$C$2:$C$17521,BH$8))*$C$9</f>
        <v>0</v>
      </c>
      <c r="BI89" s="162">
        <f>(SUMIFS(Profile!$E$2:$E$17521,Profile!$B$2:$B$17521,$B89,Profile!$C$2:$C$17521,BI$8))*$C$9</f>
        <v>0</v>
      </c>
      <c r="BJ89" s="162">
        <f>(SUMIFS(Profile!$E$2:$E$17521,Profile!$B$2:$B$17521,$B89,Profile!$C$2:$C$17521,BJ$8))*$C$9</f>
        <v>0</v>
      </c>
      <c r="BK89" s="162">
        <f>(SUMIFS(Profile!$E$2:$E$17521,Profile!$B$2:$B$17521,$B89,Profile!$C$2:$C$17521,BK$8))*$C$9</f>
        <v>0</v>
      </c>
      <c r="BL89" s="162">
        <f>(SUMIFS(Profile!$E$2:$E$17521,Profile!$B$2:$B$17521,$B89,Profile!$C$2:$C$17521,BL$8))*$C$9</f>
        <v>0</v>
      </c>
      <c r="BM89" s="162">
        <f>(SUMIFS(Profile!$E$2:$E$17521,Profile!$B$2:$B$17521,$B89,Profile!$C$2:$C$17521,BM$8))*$C$9</f>
        <v>0</v>
      </c>
      <c r="BN89" s="162">
        <f>(SUMIFS(Profile!$E$2:$E$17521,Profile!$B$2:$B$17521,$B89,Profile!$C$2:$C$17521,BN$8))*$C$9</f>
        <v>0</v>
      </c>
      <c r="BO89" s="162">
        <f>(SUMIFS(Profile!$E$2:$E$17521,Profile!$B$2:$B$17521,$B89,Profile!$C$2:$C$17521,BO$8))*$C$9</f>
        <v>0</v>
      </c>
      <c r="BP89" s="162">
        <f>(SUMIFS(Profile!$E$2:$E$17521,Profile!$B$2:$B$17521,$B89,Profile!$C$2:$C$17521,BP$8))*$C$9</f>
        <v>0</v>
      </c>
      <c r="BQ89" s="162">
        <f>(SUMIFS(Profile!$E$2:$E$17521,Profile!$B$2:$B$17521,$B89,Profile!$C$2:$C$17521,BQ$8))*$C$9</f>
        <v>0</v>
      </c>
      <c r="BR89" s="162">
        <f>(SUMIFS(Profile!$E$2:$E$17521,Profile!$B$2:$B$17521,$B89,Profile!$C$2:$C$17521,BR$8))*$C$9</f>
        <v>0</v>
      </c>
      <c r="BS89" s="162">
        <f>(SUMIFS(Profile!$E$2:$E$17521,Profile!$B$2:$B$17521,$B89,Profile!$C$2:$C$17521,BS$8))*$C$9</f>
        <v>0</v>
      </c>
      <c r="BT89" s="162">
        <f>(SUMIFS(Profile!$E$2:$E$17521,Profile!$B$2:$B$17521,$B89,Profile!$C$2:$C$17521,BT$8))*$C$9</f>
        <v>0</v>
      </c>
      <c r="BU89" s="162">
        <f>(SUMIFS(Profile!$E$2:$E$17521,Profile!$B$2:$B$17521,$B89,Profile!$C$2:$C$17521,BU$8))*$C$9</f>
        <v>0</v>
      </c>
      <c r="BV89" s="162">
        <f>(SUMIFS(Profile!$E$2:$E$17521,Profile!$B$2:$B$17521,$B89,Profile!$C$2:$C$17521,BV$8))*$C$9</f>
        <v>0</v>
      </c>
      <c r="BW89" s="162">
        <f>(SUMIFS(Profile!$E$2:$E$17521,Profile!$B$2:$B$17521,$B89,Profile!$C$2:$C$17521,BW$8))*$C$9</f>
        <v>0</v>
      </c>
      <c r="BX89" s="162">
        <f>(SUMIFS(Profile!$E$2:$E$17521,Profile!$B$2:$B$17521,$B89,Profile!$C$2:$C$17521,BX$8))*$C$9</f>
        <v>0</v>
      </c>
      <c r="BY89" s="162">
        <f>(SUMIFS(Profile!$E$2:$E$17521,Profile!$B$2:$B$17521,$B89,Profile!$C$2:$C$17521,BY$8))*$C$9</f>
        <v>0</v>
      </c>
      <c r="BZ89" s="162">
        <f>(SUMIFS(Profile!$E$2:$E$17521,Profile!$B$2:$B$17521,$B89,Profile!$C$2:$C$17521,BZ$8))*$C$9</f>
        <v>0</v>
      </c>
      <c r="CA89" s="162">
        <f>(SUMIFS(Profile!$E$2:$E$17521,Profile!$B$2:$B$17521,$B89,Profile!$C$2:$C$17521,CA$8))*$C$9</f>
        <v>0</v>
      </c>
      <c r="CB89" s="162">
        <f>(SUMIFS(Profile!$E$2:$E$17521,Profile!$B$2:$B$17521,$B89,Profile!$C$2:$C$17521,CB$8))*$C$9</f>
        <v>0</v>
      </c>
      <c r="CC89" s="162">
        <f>(SUMIFS(Profile!$E$2:$E$17521,Profile!$B$2:$B$17521,$B89,Profile!$C$2:$C$17521,CC$8))*$C$9</f>
        <v>0</v>
      </c>
      <c r="CD89" s="162">
        <f>(SUMIFS(Profile!$E$2:$E$17521,Profile!$B$2:$B$17521,$B89,Profile!$C$2:$C$17521,CD$8))*$C$9</f>
        <v>0</v>
      </c>
      <c r="CE89" s="162">
        <f>(SUMIFS(Profile!$E$2:$E$17521,Profile!$B$2:$B$17521,$B89,Profile!$C$2:$C$17521,CE$8))*$C$9</f>
        <v>0</v>
      </c>
      <c r="CF89" s="162">
        <f>(SUMIFS(Profile!$E$2:$E$17521,Profile!$B$2:$B$17521,$B89,Profile!$C$2:$C$17521,CF$8))*$C$9</f>
        <v>0</v>
      </c>
      <c r="CG89" s="162">
        <f>(SUMIFS(Profile!$E$2:$E$17521,Profile!$B$2:$B$17521,$B89,Profile!$C$2:$C$17521,CG$8))*$C$9</f>
        <v>0</v>
      </c>
      <c r="CH89" s="162">
        <f>(SUMIFS(Profile!$E$2:$E$17521,Profile!$B$2:$B$17521,$B89,Profile!$C$2:$C$17521,CH$8))*$C$9</f>
        <v>0</v>
      </c>
      <c r="CI89" s="162">
        <f>(SUMIFS(Profile!$E$2:$E$17521,Profile!$B$2:$B$17521,$B89,Profile!$C$2:$C$17521,CI$8))*$C$9</f>
        <v>0</v>
      </c>
      <c r="CJ89" s="162">
        <f>(SUMIFS(Profile!$E$2:$E$17521,Profile!$B$2:$B$17521,$B89,Profile!$C$2:$C$17521,CJ$8))*$C$9</f>
        <v>0</v>
      </c>
      <c r="CK89" s="162">
        <f>(SUMIFS(Profile!$E$2:$E$17521,Profile!$B$2:$B$17521,$B89,Profile!$C$2:$C$17521,CK$8))*$C$9</f>
        <v>0</v>
      </c>
      <c r="CL89" s="162">
        <f>(SUMIFS(Profile!$E$2:$E$17521,Profile!$B$2:$B$17521,$B89,Profile!$C$2:$C$17521,CL$8))*$C$9</f>
        <v>0</v>
      </c>
      <c r="CM89" s="162">
        <f>(SUMIFS(Profile!$E$2:$E$17521,Profile!$B$2:$B$17521,$B89,Profile!$C$2:$C$17521,CM$8))*$C$9</f>
        <v>0</v>
      </c>
      <c r="CN89" s="162">
        <f>(SUMIFS(Profile!$E$2:$E$17521,Profile!$B$2:$B$17521,$B89,Profile!$C$2:$C$17521,CN$8))*$C$9</f>
        <v>0</v>
      </c>
      <c r="CO89" s="162">
        <f>(SUMIFS(Profile!$E$2:$E$17521,Profile!$B$2:$B$17521,$B89,Profile!$C$2:$C$17521,CO$8))*$C$9</f>
        <v>0</v>
      </c>
      <c r="CP89" s="162">
        <f>(SUMIFS(Profile!$E$2:$E$17521,Profile!$B$2:$B$17521,$B89,Profile!$C$2:$C$17521,CP$8))*$C$9</f>
        <v>0</v>
      </c>
      <c r="CQ89" s="162">
        <f>(SUMIFS(Profile!$E$2:$E$17521,Profile!$B$2:$B$17521,$B89,Profile!$C$2:$C$17521,CQ$8))*$C$9</f>
        <v>0</v>
      </c>
      <c r="CR89" s="162">
        <f>(SUMIFS(Profile!$E$2:$E$17521,Profile!$B$2:$B$17521,$B89,Profile!$C$2:$C$17521,CR$8))*$C$9</f>
        <v>0</v>
      </c>
      <c r="CS89" s="162">
        <f>(SUMIFS(Profile!$E$2:$E$17521,Profile!$B$2:$B$17521,$B89,Profile!$C$2:$C$17521,CS$8))*$C$9</f>
        <v>0</v>
      </c>
      <c r="CT89" s="162">
        <f>(SUMIFS(Profile!$E$2:$E$17521,Profile!$B$2:$B$17521,$B89,Profile!$C$2:$C$17521,CT$8))*$C$9</f>
        <v>0</v>
      </c>
      <c r="CU89" s="162">
        <f>(SUMIFS(Profile!$E$2:$E$17521,Profile!$B$2:$B$17521,$B89,Profile!$C$2:$C$17521,CU$8))*$C$9</f>
        <v>0</v>
      </c>
      <c r="CV89" s="162">
        <f>(SUMIFS(Profile!$E$2:$E$17521,Profile!$B$2:$B$17521,$B89,Profile!$C$2:$C$17521,CV$8))*$C$9</f>
        <v>0</v>
      </c>
      <c r="CW89" s="162">
        <f>(SUMIFS(Profile!$E$2:$E$17521,Profile!$B$2:$B$17521,$B89,Profile!$C$2:$C$17521,CW$8))*$C$9</f>
        <v>0</v>
      </c>
      <c r="CX89" s="162">
        <f t="shared" si="11"/>
        <v>0</v>
      </c>
      <c r="CY89" s="162">
        <f t="shared" ref="CY89:ET89" si="406">MAX(BB89-E89,0)</f>
        <v>0</v>
      </c>
      <c r="CZ89" s="162">
        <f t="shared" si="406"/>
        <v>0</v>
      </c>
      <c r="DA89" s="162">
        <f t="shared" si="406"/>
        <v>0</v>
      </c>
      <c r="DB89" s="162">
        <f t="shared" si="406"/>
        <v>0</v>
      </c>
      <c r="DC89" s="162">
        <f t="shared" si="406"/>
        <v>0</v>
      </c>
      <c r="DD89" s="162">
        <f t="shared" si="406"/>
        <v>0</v>
      </c>
      <c r="DE89" s="162">
        <f t="shared" si="406"/>
        <v>0</v>
      </c>
      <c r="DF89" s="162">
        <f t="shared" si="406"/>
        <v>0</v>
      </c>
      <c r="DG89" s="162">
        <f t="shared" si="406"/>
        <v>0</v>
      </c>
      <c r="DH89" s="162">
        <f t="shared" si="406"/>
        <v>0</v>
      </c>
      <c r="DI89" s="162">
        <f t="shared" si="406"/>
        <v>0</v>
      </c>
      <c r="DJ89" s="162">
        <f t="shared" si="406"/>
        <v>0</v>
      </c>
      <c r="DK89" s="162">
        <f t="shared" si="406"/>
        <v>0</v>
      </c>
      <c r="DL89" s="162">
        <f t="shared" si="406"/>
        <v>0</v>
      </c>
      <c r="DM89" s="162">
        <f t="shared" si="406"/>
        <v>0</v>
      </c>
      <c r="DN89" s="162">
        <f t="shared" si="406"/>
        <v>0</v>
      </c>
      <c r="DO89" s="162">
        <f t="shared" si="406"/>
        <v>0</v>
      </c>
      <c r="DP89" s="162">
        <f t="shared" si="406"/>
        <v>0</v>
      </c>
      <c r="DQ89" s="162">
        <f t="shared" si="406"/>
        <v>0</v>
      </c>
      <c r="DR89" s="162">
        <f t="shared" si="406"/>
        <v>0</v>
      </c>
      <c r="DS89" s="162">
        <f t="shared" si="406"/>
        <v>0</v>
      </c>
      <c r="DT89" s="162">
        <f t="shared" si="406"/>
        <v>0</v>
      </c>
      <c r="DU89" s="162">
        <f t="shared" si="406"/>
        <v>0</v>
      </c>
      <c r="DV89" s="162">
        <f t="shared" si="406"/>
        <v>0</v>
      </c>
      <c r="DW89" s="162">
        <f t="shared" si="406"/>
        <v>0</v>
      </c>
      <c r="DX89" s="162">
        <f t="shared" si="406"/>
        <v>0</v>
      </c>
      <c r="DY89" s="162">
        <f t="shared" si="406"/>
        <v>0</v>
      </c>
      <c r="DZ89" s="162">
        <f t="shared" si="406"/>
        <v>0</v>
      </c>
      <c r="EA89" s="162">
        <f t="shared" si="406"/>
        <v>0</v>
      </c>
      <c r="EB89" s="162">
        <f t="shared" si="406"/>
        <v>0</v>
      </c>
      <c r="EC89" s="162">
        <f t="shared" si="406"/>
        <v>0</v>
      </c>
      <c r="ED89" s="162">
        <f t="shared" si="406"/>
        <v>0</v>
      </c>
      <c r="EE89" s="162">
        <f t="shared" si="406"/>
        <v>0</v>
      </c>
      <c r="EF89" s="162">
        <f t="shared" si="406"/>
        <v>0</v>
      </c>
      <c r="EG89" s="162">
        <f t="shared" si="406"/>
        <v>0</v>
      </c>
      <c r="EH89" s="162">
        <f t="shared" si="406"/>
        <v>0</v>
      </c>
      <c r="EI89" s="162">
        <f t="shared" si="406"/>
        <v>0</v>
      </c>
      <c r="EJ89" s="162">
        <f t="shared" si="406"/>
        <v>0</v>
      </c>
      <c r="EK89" s="162">
        <f t="shared" si="406"/>
        <v>0</v>
      </c>
      <c r="EL89" s="162">
        <f t="shared" si="406"/>
        <v>0</v>
      </c>
      <c r="EM89" s="162">
        <f t="shared" si="406"/>
        <v>0</v>
      </c>
      <c r="EN89" s="162">
        <f t="shared" si="406"/>
        <v>0</v>
      </c>
      <c r="EO89" s="162">
        <f t="shared" si="406"/>
        <v>0</v>
      </c>
      <c r="EP89" s="162">
        <f t="shared" si="406"/>
        <v>0</v>
      </c>
      <c r="EQ89" s="162">
        <f t="shared" si="406"/>
        <v>0</v>
      </c>
      <c r="ER89" s="162">
        <f t="shared" si="406"/>
        <v>0</v>
      </c>
      <c r="ES89" s="162">
        <f t="shared" si="406"/>
        <v>0</v>
      </c>
      <c r="ET89" s="162">
        <f t="shared" si="406"/>
        <v>0</v>
      </c>
      <c r="EU89" s="162">
        <f t="shared" si="13"/>
        <v>0</v>
      </c>
      <c r="EV89" s="162">
        <f t="shared" ref="EV89:GQ89" si="407">BB89-CY89</f>
        <v>0</v>
      </c>
      <c r="EW89" s="162">
        <f t="shared" si="407"/>
        <v>0</v>
      </c>
      <c r="EX89" s="162">
        <f t="shared" si="407"/>
        <v>0</v>
      </c>
      <c r="EY89" s="162">
        <f t="shared" si="407"/>
        <v>0</v>
      </c>
      <c r="EZ89" s="162">
        <f t="shared" si="407"/>
        <v>0</v>
      </c>
      <c r="FA89" s="162">
        <f t="shared" si="407"/>
        <v>0</v>
      </c>
      <c r="FB89" s="162">
        <f t="shared" si="407"/>
        <v>0</v>
      </c>
      <c r="FC89" s="162">
        <f t="shared" si="407"/>
        <v>0</v>
      </c>
      <c r="FD89" s="162">
        <f t="shared" si="407"/>
        <v>0</v>
      </c>
      <c r="FE89" s="162">
        <f t="shared" si="407"/>
        <v>0</v>
      </c>
      <c r="FF89" s="162">
        <f t="shared" si="407"/>
        <v>0</v>
      </c>
      <c r="FG89" s="162">
        <f t="shared" si="407"/>
        <v>0</v>
      </c>
      <c r="FH89" s="162">
        <f t="shared" si="407"/>
        <v>0</v>
      </c>
      <c r="FI89" s="162">
        <f t="shared" si="407"/>
        <v>0</v>
      </c>
      <c r="FJ89" s="162">
        <f t="shared" si="407"/>
        <v>0</v>
      </c>
      <c r="FK89" s="162">
        <f t="shared" si="407"/>
        <v>0</v>
      </c>
      <c r="FL89" s="162">
        <f t="shared" si="407"/>
        <v>0</v>
      </c>
      <c r="FM89" s="162">
        <f t="shared" si="407"/>
        <v>0</v>
      </c>
      <c r="FN89" s="162">
        <f t="shared" si="407"/>
        <v>0</v>
      </c>
      <c r="FO89" s="162">
        <f t="shared" si="407"/>
        <v>0</v>
      </c>
      <c r="FP89" s="162">
        <f t="shared" si="407"/>
        <v>0</v>
      </c>
      <c r="FQ89" s="162">
        <f t="shared" si="407"/>
        <v>0</v>
      </c>
      <c r="FR89" s="162">
        <f t="shared" si="407"/>
        <v>0</v>
      </c>
      <c r="FS89" s="162">
        <f t="shared" si="407"/>
        <v>0</v>
      </c>
      <c r="FT89" s="162">
        <f t="shared" si="407"/>
        <v>0</v>
      </c>
      <c r="FU89" s="162">
        <f t="shared" si="407"/>
        <v>0</v>
      </c>
      <c r="FV89" s="162">
        <f t="shared" si="407"/>
        <v>0</v>
      </c>
      <c r="FW89" s="162">
        <f t="shared" si="407"/>
        <v>0</v>
      </c>
      <c r="FX89" s="162">
        <f t="shared" si="407"/>
        <v>0</v>
      </c>
      <c r="FY89" s="162">
        <f t="shared" si="407"/>
        <v>0</v>
      </c>
      <c r="FZ89" s="162">
        <f t="shared" si="407"/>
        <v>0</v>
      </c>
      <c r="GA89" s="162">
        <f t="shared" si="407"/>
        <v>0</v>
      </c>
      <c r="GB89" s="162">
        <f t="shared" si="407"/>
        <v>0</v>
      </c>
      <c r="GC89" s="162">
        <f t="shared" si="407"/>
        <v>0</v>
      </c>
      <c r="GD89" s="162">
        <f t="shared" si="407"/>
        <v>0</v>
      </c>
      <c r="GE89" s="162">
        <f t="shared" si="407"/>
        <v>0</v>
      </c>
      <c r="GF89" s="162">
        <f t="shared" si="407"/>
        <v>0</v>
      </c>
      <c r="GG89" s="162">
        <f t="shared" si="407"/>
        <v>0</v>
      </c>
      <c r="GH89" s="162">
        <f t="shared" si="407"/>
        <v>0</v>
      </c>
      <c r="GI89" s="162">
        <f t="shared" si="407"/>
        <v>0</v>
      </c>
      <c r="GJ89" s="162">
        <f t="shared" si="407"/>
        <v>0</v>
      </c>
      <c r="GK89" s="162">
        <f t="shared" si="407"/>
        <v>0</v>
      </c>
      <c r="GL89" s="162">
        <f t="shared" si="407"/>
        <v>0</v>
      </c>
      <c r="GM89" s="162">
        <f t="shared" si="407"/>
        <v>0</v>
      </c>
      <c r="GN89" s="162">
        <f t="shared" si="407"/>
        <v>0</v>
      </c>
      <c r="GO89" s="162">
        <f t="shared" si="407"/>
        <v>0</v>
      </c>
      <c r="GP89" s="162">
        <f t="shared" si="407"/>
        <v>0</v>
      </c>
      <c r="GQ89" s="162">
        <f t="shared" si="407"/>
        <v>0</v>
      </c>
      <c r="GR89" s="162">
        <f t="shared" si="15"/>
        <v>0</v>
      </c>
      <c r="GS89" s="162">
        <f t="shared" ref="GS89:IN89" si="408">E89-EV89</f>
        <v>0</v>
      </c>
      <c r="GT89" s="162">
        <f t="shared" si="408"/>
        <v>0</v>
      </c>
      <c r="GU89" s="162">
        <f t="shared" si="408"/>
        <v>0</v>
      </c>
      <c r="GV89" s="162">
        <f t="shared" si="408"/>
        <v>0</v>
      </c>
      <c r="GW89" s="162">
        <f t="shared" si="408"/>
        <v>0</v>
      </c>
      <c r="GX89" s="162">
        <f t="shared" si="408"/>
        <v>0</v>
      </c>
      <c r="GY89" s="162">
        <f t="shared" si="408"/>
        <v>0</v>
      </c>
      <c r="GZ89" s="162">
        <f t="shared" si="408"/>
        <v>0</v>
      </c>
      <c r="HA89" s="162">
        <f t="shared" si="408"/>
        <v>0</v>
      </c>
      <c r="HB89" s="162">
        <f t="shared" si="408"/>
        <v>0</v>
      </c>
      <c r="HC89" s="162">
        <f t="shared" si="408"/>
        <v>0</v>
      </c>
      <c r="HD89" s="162">
        <f t="shared" si="408"/>
        <v>0</v>
      </c>
      <c r="HE89" s="162">
        <f t="shared" si="408"/>
        <v>0</v>
      </c>
      <c r="HF89" s="162">
        <f t="shared" si="408"/>
        <v>0</v>
      </c>
      <c r="HG89" s="162">
        <f t="shared" si="408"/>
        <v>0</v>
      </c>
      <c r="HH89" s="162">
        <f t="shared" si="408"/>
        <v>0</v>
      </c>
      <c r="HI89" s="162">
        <f t="shared" si="408"/>
        <v>0</v>
      </c>
      <c r="HJ89" s="162">
        <f t="shared" si="408"/>
        <v>0</v>
      </c>
      <c r="HK89" s="162">
        <f t="shared" si="408"/>
        <v>0</v>
      </c>
      <c r="HL89" s="162">
        <f t="shared" si="408"/>
        <v>0</v>
      </c>
      <c r="HM89" s="162">
        <f t="shared" si="408"/>
        <v>0</v>
      </c>
      <c r="HN89" s="162">
        <f t="shared" si="408"/>
        <v>0</v>
      </c>
      <c r="HO89" s="162">
        <f t="shared" si="408"/>
        <v>0</v>
      </c>
      <c r="HP89" s="162">
        <f t="shared" si="408"/>
        <v>0</v>
      </c>
      <c r="HQ89" s="162">
        <f t="shared" si="408"/>
        <v>0</v>
      </c>
      <c r="HR89" s="162">
        <f t="shared" si="408"/>
        <v>0</v>
      </c>
      <c r="HS89" s="162">
        <f t="shared" si="408"/>
        <v>0</v>
      </c>
      <c r="HT89" s="162">
        <f t="shared" si="408"/>
        <v>0</v>
      </c>
      <c r="HU89" s="162">
        <f t="shared" si="408"/>
        <v>0</v>
      </c>
      <c r="HV89" s="162">
        <f t="shared" si="408"/>
        <v>0</v>
      </c>
      <c r="HW89" s="162">
        <f t="shared" si="408"/>
        <v>0</v>
      </c>
      <c r="HX89" s="162">
        <f t="shared" si="408"/>
        <v>0</v>
      </c>
      <c r="HY89" s="162">
        <f t="shared" si="408"/>
        <v>0</v>
      </c>
      <c r="HZ89" s="162">
        <f t="shared" si="408"/>
        <v>0</v>
      </c>
      <c r="IA89" s="162">
        <f t="shared" si="408"/>
        <v>0</v>
      </c>
      <c r="IB89" s="162">
        <f t="shared" si="408"/>
        <v>0</v>
      </c>
      <c r="IC89" s="162">
        <f t="shared" si="408"/>
        <v>0</v>
      </c>
      <c r="ID89" s="162">
        <f t="shared" si="408"/>
        <v>0</v>
      </c>
      <c r="IE89" s="162">
        <f t="shared" si="408"/>
        <v>0</v>
      </c>
      <c r="IF89" s="162">
        <f t="shared" si="408"/>
        <v>0</v>
      </c>
      <c r="IG89" s="162">
        <f t="shared" si="408"/>
        <v>0</v>
      </c>
      <c r="IH89" s="162">
        <f t="shared" si="408"/>
        <v>0</v>
      </c>
      <c r="II89" s="162">
        <f t="shared" si="408"/>
        <v>0</v>
      </c>
      <c r="IJ89" s="162">
        <f t="shared" si="408"/>
        <v>0</v>
      </c>
      <c r="IK89" s="162">
        <f t="shared" si="408"/>
        <v>0</v>
      </c>
      <c r="IL89" s="162">
        <f t="shared" si="408"/>
        <v>0</v>
      </c>
      <c r="IM89" s="162">
        <f t="shared" si="408"/>
        <v>0</v>
      </c>
      <c r="IN89" s="162">
        <f t="shared" si="408"/>
        <v>0</v>
      </c>
      <c r="IO89" s="162">
        <f t="shared" si="17"/>
        <v>0</v>
      </c>
      <c r="IP89" s="162">
        <f t="shared" si="23"/>
        <v>0</v>
      </c>
      <c r="IQ89" s="162">
        <f t="shared" ref="IQ89:KK89" si="409">MAX((MIN(CZ89+IP89,$IO$7))-GT89,0)</f>
        <v>0</v>
      </c>
      <c r="IR89" s="162">
        <f t="shared" si="409"/>
        <v>0</v>
      </c>
      <c r="IS89" s="162">
        <f t="shared" si="409"/>
        <v>0</v>
      </c>
      <c r="IT89" s="162">
        <f t="shared" si="409"/>
        <v>0</v>
      </c>
      <c r="IU89" s="162">
        <f t="shared" si="409"/>
        <v>0</v>
      </c>
      <c r="IV89" s="162">
        <f t="shared" si="409"/>
        <v>0</v>
      </c>
      <c r="IW89" s="162">
        <f t="shared" si="409"/>
        <v>0</v>
      </c>
      <c r="IX89" s="162">
        <f t="shared" si="409"/>
        <v>0</v>
      </c>
      <c r="IY89" s="162">
        <f t="shared" si="409"/>
        <v>0</v>
      </c>
      <c r="IZ89" s="162">
        <f t="shared" si="409"/>
        <v>0</v>
      </c>
      <c r="JA89" s="162">
        <f t="shared" si="409"/>
        <v>0</v>
      </c>
      <c r="JB89" s="162">
        <f t="shared" si="409"/>
        <v>0</v>
      </c>
      <c r="JC89" s="162">
        <f t="shared" si="409"/>
        <v>0</v>
      </c>
      <c r="JD89" s="162">
        <f t="shared" si="409"/>
        <v>0</v>
      </c>
      <c r="JE89" s="162">
        <f t="shared" si="409"/>
        <v>0</v>
      </c>
      <c r="JF89" s="162">
        <f t="shared" si="409"/>
        <v>0</v>
      </c>
      <c r="JG89" s="162">
        <f t="shared" si="409"/>
        <v>0</v>
      </c>
      <c r="JH89" s="162">
        <f t="shared" si="409"/>
        <v>0</v>
      </c>
      <c r="JI89" s="162">
        <f t="shared" si="409"/>
        <v>0</v>
      </c>
      <c r="JJ89" s="162">
        <f t="shared" si="409"/>
        <v>0</v>
      </c>
      <c r="JK89" s="162">
        <f t="shared" si="409"/>
        <v>0</v>
      </c>
      <c r="JL89" s="162">
        <f t="shared" si="409"/>
        <v>0</v>
      </c>
      <c r="JM89" s="162">
        <f t="shared" si="409"/>
        <v>0</v>
      </c>
      <c r="JN89" s="162">
        <f t="shared" si="409"/>
        <v>0</v>
      </c>
      <c r="JO89" s="162">
        <f t="shared" si="409"/>
        <v>0</v>
      </c>
      <c r="JP89" s="162">
        <f t="shared" si="409"/>
        <v>0</v>
      </c>
      <c r="JQ89" s="162">
        <f t="shared" si="409"/>
        <v>0</v>
      </c>
      <c r="JR89" s="162">
        <f t="shared" si="409"/>
        <v>0</v>
      </c>
      <c r="JS89" s="162">
        <f t="shared" si="409"/>
        <v>0</v>
      </c>
      <c r="JT89" s="162">
        <f t="shared" si="409"/>
        <v>0</v>
      </c>
      <c r="JU89" s="162">
        <f t="shared" si="409"/>
        <v>0</v>
      </c>
      <c r="JV89" s="162">
        <f t="shared" si="409"/>
        <v>0</v>
      </c>
      <c r="JW89" s="162">
        <f t="shared" si="409"/>
        <v>0</v>
      </c>
      <c r="JX89" s="162">
        <f t="shared" si="409"/>
        <v>0</v>
      </c>
      <c r="JY89" s="162">
        <f t="shared" si="409"/>
        <v>0</v>
      </c>
      <c r="JZ89" s="162">
        <f t="shared" si="409"/>
        <v>0</v>
      </c>
      <c r="KA89" s="162">
        <f t="shared" si="409"/>
        <v>0</v>
      </c>
      <c r="KB89" s="162">
        <f t="shared" si="409"/>
        <v>0</v>
      </c>
      <c r="KC89" s="162">
        <f t="shared" si="409"/>
        <v>0</v>
      </c>
      <c r="KD89" s="162">
        <f t="shared" si="409"/>
        <v>0</v>
      </c>
      <c r="KE89" s="162">
        <f t="shared" si="409"/>
        <v>0</v>
      </c>
      <c r="KF89" s="162">
        <f t="shared" si="409"/>
        <v>0</v>
      </c>
      <c r="KG89" s="162">
        <f t="shared" si="409"/>
        <v>0</v>
      </c>
      <c r="KH89" s="162">
        <f t="shared" si="409"/>
        <v>0</v>
      </c>
      <c r="KI89" s="162">
        <f t="shared" si="409"/>
        <v>0</v>
      </c>
      <c r="KJ89" s="162">
        <f t="shared" si="409"/>
        <v>0</v>
      </c>
      <c r="KK89" s="162">
        <f t="shared" si="409"/>
        <v>0</v>
      </c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</row>
    <row r="90" ht="14.25" customHeight="1" spans="1:326" x14ac:dyDescent="0.25">
      <c r="A90" s="1">
        <v>3</v>
      </c>
      <c r="B90" s="1">
        <f t="shared" ref="B90:C90" si="410">B89+1</f>
        <v>80</v>
      </c>
      <c r="C90" s="232">
        <f t="shared" si="410"/>
        <v>43545</v>
      </c>
      <c r="D90" s="162">
        <f t="shared" si="9"/>
        <v>0</v>
      </c>
      <c r="E90" s="162">
        <f>(SUMIFS(Profile!$F$2:$F$17521,Profile!$B$2:$B$17521,$B90,Profile!$C$2:$C$17521,E$8))*$C$6</f>
        <v>0</v>
      </c>
      <c r="F90" s="162">
        <f>(SUMIFS(Profile!$F$2:$F$17521,Profile!$B$2:$B$17521,$B90,Profile!$C$2:$C$17521,F$8))*$C$6</f>
        <v>0</v>
      </c>
      <c r="G90" s="162">
        <f>(SUMIFS(Profile!$F$2:$F$17521,Profile!$B$2:$B$17521,$B90,Profile!$C$2:$C$17521,G$8))*$C$6</f>
        <v>0</v>
      </c>
      <c r="H90" s="162">
        <f>(SUMIFS(Profile!$F$2:$F$17521,Profile!$B$2:$B$17521,$B90,Profile!$C$2:$C$17521,H$8))*$C$6</f>
        <v>0</v>
      </c>
      <c r="I90" s="162">
        <f>(SUMIFS(Profile!$F$2:$F$17521,Profile!$B$2:$B$17521,$B90,Profile!$C$2:$C$17521,I$8))*$C$6</f>
        <v>0</v>
      </c>
      <c r="J90" s="162">
        <f>(SUMIFS(Profile!$F$2:$F$17521,Profile!$B$2:$B$17521,$B90,Profile!$C$2:$C$17521,J$8))*$C$6</f>
        <v>0</v>
      </c>
      <c r="K90" s="162">
        <f>(SUMIFS(Profile!$F$2:$F$17521,Profile!$B$2:$B$17521,$B90,Profile!$C$2:$C$17521,K$8))*$C$6</f>
        <v>0</v>
      </c>
      <c r="L90" s="162">
        <f>(SUMIFS(Profile!$F$2:$F$17521,Profile!$B$2:$B$17521,$B90,Profile!$C$2:$C$17521,L$8))*$C$6</f>
        <v>0</v>
      </c>
      <c r="M90" s="162">
        <f>(SUMIFS(Profile!$F$2:$F$17521,Profile!$B$2:$B$17521,$B90,Profile!$C$2:$C$17521,M$8))*$C$6</f>
        <v>0</v>
      </c>
      <c r="N90" s="162">
        <f>(SUMIFS(Profile!$F$2:$F$17521,Profile!$B$2:$B$17521,$B90,Profile!$C$2:$C$17521,N$8))*$C$6</f>
        <v>0</v>
      </c>
      <c r="O90" s="162">
        <f>(SUMIFS(Profile!$F$2:$F$17521,Profile!$B$2:$B$17521,$B90,Profile!$C$2:$C$17521,O$8))*$C$6</f>
        <v>0</v>
      </c>
      <c r="P90" s="162">
        <f>(SUMIFS(Profile!$F$2:$F$17521,Profile!$B$2:$B$17521,$B90,Profile!$C$2:$C$17521,P$8))*$C$6</f>
        <v>0</v>
      </c>
      <c r="Q90" s="162">
        <f>(SUMIFS(Profile!$F$2:$F$17521,Profile!$B$2:$B$17521,$B90,Profile!$C$2:$C$17521,Q$8))*$C$6</f>
        <v>0</v>
      </c>
      <c r="R90" s="162">
        <f>(SUMIFS(Profile!$F$2:$F$17521,Profile!$B$2:$B$17521,$B90,Profile!$C$2:$C$17521,R$8))*$C$6</f>
        <v>0</v>
      </c>
      <c r="S90" s="162">
        <f>(SUMIFS(Profile!$F$2:$F$17521,Profile!$B$2:$B$17521,$B90,Profile!$C$2:$C$17521,S$8))*$C$6</f>
        <v>0</v>
      </c>
      <c r="T90" s="162">
        <f>(SUMIFS(Profile!$F$2:$F$17521,Profile!$B$2:$B$17521,$B90,Profile!$C$2:$C$17521,T$8))*$C$6</f>
        <v>0</v>
      </c>
      <c r="U90" s="162">
        <f>(SUMIFS(Profile!$F$2:$F$17521,Profile!$B$2:$B$17521,$B90,Profile!$C$2:$C$17521,U$8))*$C$6</f>
        <v>0</v>
      </c>
      <c r="V90" s="162">
        <f>(SUMIFS(Profile!$F$2:$F$17521,Profile!$B$2:$B$17521,$B90,Profile!$C$2:$C$17521,V$8))*$C$6</f>
        <v>0</v>
      </c>
      <c r="W90" s="162">
        <f>(SUMIFS(Profile!$F$2:$F$17521,Profile!$B$2:$B$17521,$B90,Profile!$C$2:$C$17521,W$8))*$C$6</f>
        <v>0</v>
      </c>
      <c r="X90" s="162">
        <f>(SUMIFS(Profile!$F$2:$F$17521,Profile!$B$2:$B$17521,$B90,Profile!$C$2:$C$17521,X$8))*$C$6</f>
        <v>0</v>
      </c>
      <c r="Y90" s="162">
        <f>(SUMIFS(Profile!$F$2:$F$17521,Profile!$B$2:$B$17521,$B90,Profile!$C$2:$C$17521,Y$8))*$C$6</f>
        <v>0</v>
      </c>
      <c r="Z90" s="162">
        <f>(SUMIFS(Profile!$F$2:$F$17521,Profile!$B$2:$B$17521,$B90,Profile!$C$2:$C$17521,Z$8))*$C$6</f>
        <v>0</v>
      </c>
      <c r="AA90" s="162">
        <f>(SUMIFS(Profile!$F$2:$F$17521,Profile!$B$2:$B$17521,$B90,Profile!$C$2:$C$17521,AA$8))*$C$6</f>
        <v>0</v>
      </c>
      <c r="AB90" s="162">
        <f>(SUMIFS(Profile!$F$2:$F$17521,Profile!$B$2:$B$17521,$B90,Profile!$C$2:$C$17521,AB$8))*$C$6</f>
        <v>0</v>
      </c>
      <c r="AC90" s="162">
        <f>(SUMIFS(Profile!$F$2:$F$17521,Profile!$B$2:$B$17521,$B90,Profile!$C$2:$C$17521,AC$8))*$C$6</f>
        <v>0</v>
      </c>
      <c r="AD90" s="162">
        <f>(SUMIFS(Profile!$F$2:$F$17521,Profile!$B$2:$B$17521,$B90,Profile!$C$2:$C$17521,AD$8))*$C$6</f>
        <v>0</v>
      </c>
      <c r="AE90" s="162">
        <f>(SUMIFS(Profile!$F$2:$F$17521,Profile!$B$2:$B$17521,$B90,Profile!$C$2:$C$17521,AE$8))*$C$6</f>
        <v>0</v>
      </c>
      <c r="AF90" s="162">
        <f>(SUMIFS(Profile!$F$2:$F$17521,Profile!$B$2:$B$17521,$B90,Profile!$C$2:$C$17521,AF$8))*$C$6</f>
        <v>0</v>
      </c>
      <c r="AG90" s="162">
        <f>(SUMIFS(Profile!$F$2:$F$17521,Profile!$B$2:$B$17521,$B90,Profile!$C$2:$C$17521,AG$8))*$C$6</f>
        <v>0</v>
      </c>
      <c r="AH90" s="162">
        <f>(SUMIFS(Profile!$F$2:$F$17521,Profile!$B$2:$B$17521,$B90,Profile!$C$2:$C$17521,AH$8))*$C$6</f>
        <v>0</v>
      </c>
      <c r="AI90" s="162">
        <f>(SUMIFS(Profile!$F$2:$F$17521,Profile!$B$2:$B$17521,$B90,Profile!$C$2:$C$17521,AI$8))*$C$6</f>
        <v>0</v>
      </c>
      <c r="AJ90" s="162">
        <f>(SUMIFS(Profile!$F$2:$F$17521,Profile!$B$2:$B$17521,$B90,Profile!$C$2:$C$17521,AJ$8))*$C$6</f>
        <v>0</v>
      </c>
      <c r="AK90" s="162">
        <f>(SUMIFS(Profile!$F$2:$F$17521,Profile!$B$2:$B$17521,$B90,Profile!$C$2:$C$17521,AK$8))*$C$6</f>
        <v>0</v>
      </c>
      <c r="AL90" s="162">
        <f>(SUMIFS(Profile!$F$2:$F$17521,Profile!$B$2:$B$17521,$B90,Profile!$C$2:$C$17521,AL$8))*$C$6</f>
        <v>0</v>
      </c>
      <c r="AM90" s="162">
        <f>(SUMIFS(Profile!$F$2:$F$17521,Profile!$B$2:$B$17521,$B90,Profile!$C$2:$C$17521,AM$8))*$C$6</f>
        <v>0</v>
      </c>
      <c r="AN90" s="162">
        <f>(SUMIFS(Profile!$F$2:$F$17521,Profile!$B$2:$B$17521,$B90,Profile!$C$2:$C$17521,AN$8))*$C$6</f>
        <v>0</v>
      </c>
      <c r="AO90" s="162">
        <f>(SUMIFS(Profile!$F$2:$F$17521,Profile!$B$2:$B$17521,$B90,Profile!$C$2:$C$17521,AO$8))*$C$6</f>
        <v>0</v>
      </c>
      <c r="AP90" s="162">
        <f>(SUMIFS(Profile!$F$2:$F$17521,Profile!$B$2:$B$17521,$B90,Profile!$C$2:$C$17521,AP$8))*$C$6</f>
        <v>0</v>
      </c>
      <c r="AQ90" s="162">
        <f>(SUMIFS(Profile!$F$2:$F$17521,Profile!$B$2:$B$17521,$B90,Profile!$C$2:$C$17521,AQ$8))*$C$6</f>
        <v>0</v>
      </c>
      <c r="AR90" s="162">
        <f>(SUMIFS(Profile!$F$2:$F$17521,Profile!$B$2:$B$17521,$B90,Profile!$C$2:$C$17521,AR$8))*$C$6</f>
        <v>0</v>
      </c>
      <c r="AS90" s="162">
        <f>(SUMIFS(Profile!$F$2:$F$17521,Profile!$B$2:$B$17521,$B90,Profile!$C$2:$C$17521,AS$8))*$C$6</f>
        <v>0</v>
      </c>
      <c r="AT90" s="162">
        <f>(SUMIFS(Profile!$F$2:$F$17521,Profile!$B$2:$B$17521,$B90,Profile!$C$2:$C$17521,AT$8))*$C$6</f>
        <v>0</v>
      </c>
      <c r="AU90" s="162">
        <f>(SUMIFS(Profile!$F$2:$F$17521,Profile!$B$2:$B$17521,$B90,Profile!$C$2:$C$17521,AU$8))*$C$6</f>
        <v>0</v>
      </c>
      <c r="AV90" s="162">
        <f>(SUMIFS(Profile!$F$2:$F$17521,Profile!$B$2:$B$17521,$B90,Profile!$C$2:$C$17521,AV$8))*$C$6</f>
        <v>0</v>
      </c>
      <c r="AW90" s="162">
        <f>(SUMIFS(Profile!$F$2:$F$17521,Profile!$B$2:$B$17521,$B90,Profile!$C$2:$C$17521,AW$8))*$C$6</f>
        <v>0</v>
      </c>
      <c r="AX90" s="162">
        <f>(SUMIFS(Profile!$F$2:$F$17521,Profile!$B$2:$B$17521,$B90,Profile!$C$2:$C$17521,AX$8))*$C$6</f>
        <v>0</v>
      </c>
      <c r="AY90" s="162">
        <f>(SUMIFS(Profile!$F$2:$F$17521,Profile!$B$2:$B$17521,$B90,Profile!$C$2:$C$17521,AY$8))*$C$6</f>
        <v>0</v>
      </c>
      <c r="AZ90" s="162">
        <f>(SUMIFS(Profile!$F$2:$F$17521,Profile!$B$2:$B$17521,$B90,Profile!$C$2:$C$17521,AZ$8))*$C$6</f>
        <v>0</v>
      </c>
      <c r="BA90" s="162">
        <f t="shared" si="10"/>
        <v>0</v>
      </c>
      <c r="BB90" s="162">
        <f>(SUMIFS(Profile!$E$2:$E$17521,Profile!$B$2:$B$17521,$B90,Profile!$C$2:$C$17521,BB$8))*$C$9</f>
        <v>0</v>
      </c>
      <c r="BC90" s="162">
        <f>(SUMIFS(Profile!$E$2:$E$17521,Profile!$B$2:$B$17521,$B90,Profile!$C$2:$C$17521,BC$8))*$C$9</f>
        <v>0</v>
      </c>
      <c r="BD90" s="162">
        <f>(SUMIFS(Profile!$E$2:$E$17521,Profile!$B$2:$B$17521,$B90,Profile!$C$2:$C$17521,BD$8))*$C$9</f>
        <v>0</v>
      </c>
      <c r="BE90" s="162">
        <f>(SUMIFS(Profile!$E$2:$E$17521,Profile!$B$2:$B$17521,$B90,Profile!$C$2:$C$17521,BE$8))*$C$9</f>
        <v>0</v>
      </c>
      <c r="BF90" s="162">
        <f>(SUMIFS(Profile!$E$2:$E$17521,Profile!$B$2:$B$17521,$B90,Profile!$C$2:$C$17521,BF$8))*$C$9</f>
        <v>0</v>
      </c>
      <c r="BG90" s="162">
        <f>(SUMIFS(Profile!$E$2:$E$17521,Profile!$B$2:$B$17521,$B90,Profile!$C$2:$C$17521,BG$8))*$C$9</f>
        <v>0</v>
      </c>
      <c r="BH90" s="162">
        <f>(SUMIFS(Profile!$E$2:$E$17521,Profile!$B$2:$B$17521,$B90,Profile!$C$2:$C$17521,BH$8))*$C$9</f>
        <v>0</v>
      </c>
      <c r="BI90" s="162">
        <f>(SUMIFS(Profile!$E$2:$E$17521,Profile!$B$2:$B$17521,$B90,Profile!$C$2:$C$17521,BI$8))*$C$9</f>
        <v>0</v>
      </c>
      <c r="BJ90" s="162">
        <f>(SUMIFS(Profile!$E$2:$E$17521,Profile!$B$2:$B$17521,$B90,Profile!$C$2:$C$17521,BJ$8))*$C$9</f>
        <v>0</v>
      </c>
      <c r="BK90" s="162">
        <f>(SUMIFS(Profile!$E$2:$E$17521,Profile!$B$2:$B$17521,$B90,Profile!$C$2:$C$17521,BK$8))*$C$9</f>
        <v>0</v>
      </c>
      <c r="BL90" s="162">
        <f>(SUMIFS(Profile!$E$2:$E$17521,Profile!$B$2:$B$17521,$B90,Profile!$C$2:$C$17521,BL$8))*$C$9</f>
        <v>0</v>
      </c>
      <c r="BM90" s="162">
        <f>(SUMIFS(Profile!$E$2:$E$17521,Profile!$B$2:$B$17521,$B90,Profile!$C$2:$C$17521,BM$8))*$C$9</f>
        <v>0</v>
      </c>
      <c r="BN90" s="162">
        <f>(SUMIFS(Profile!$E$2:$E$17521,Profile!$B$2:$B$17521,$B90,Profile!$C$2:$C$17521,BN$8))*$C$9</f>
        <v>0</v>
      </c>
      <c r="BO90" s="162">
        <f>(SUMIFS(Profile!$E$2:$E$17521,Profile!$B$2:$B$17521,$B90,Profile!$C$2:$C$17521,BO$8))*$C$9</f>
        <v>0</v>
      </c>
      <c r="BP90" s="162">
        <f>(SUMIFS(Profile!$E$2:$E$17521,Profile!$B$2:$B$17521,$B90,Profile!$C$2:$C$17521,BP$8))*$C$9</f>
        <v>0</v>
      </c>
      <c r="BQ90" s="162">
        <f>(SUMIFS(Profile!$E$2:$E$17521,Profile!$B$2:$B$17521,$B90,Profile!$C$2:$C$17521,BQ$8))*$C$9</f>
        <v>0</v>
      </c>
      <c r="BR90" s="162">
        <f>(SUMIFS(Profile!$E$2:$E$17521,Profile!$B$2:$B$17521,$B90,Profile!$C$2:$C$17521,BR$8))*$C$9</f>
        <v>0</v>
      </c>
      <c r="BS90" s="162">
        <f>(SUMIFS(Profile!$E$2:$E$17521,Profile!$B$2:$B$17521,$B90,Profile!$C$2:$C$17521,BS$8))*$C$9</f>
        <v>0</v>
      </c>
      <c r="BT90" s="162">
        <f>(SUMIFS(Profile!$E$2:$E$17521,Profile!$B$2:$B$17521,$B90,Profile!$C$2:$C$17521,BT$8))*$C$9</f>
        <v>0</v>
      </c>
      <c r="BU90" s="162">
        <f>(SUMIFS(Profile!$E$2:$E$17521,Profile!$B$2:$B$17521,$B90,Profile!$C$2:$C$17521,BU$8))*$C$9</f>
        <v>0</v>
      </c>
      <c r="BV90" s="162">
        <f>(SUMIFS(Profile!$E$2:$E$17521,Profile!$B$2:$B$17521,$B90,Profile!$C$2:$C$17521,BV$8))*$C$9</f>
        <v>0</v>
      </c>
      <c r="BW90" s="162">
        <f>(SUMIFS(Profile!$E$2:$E$17521,Profile!$B$2:$B$17521,$B90,Profile!$C$2:$C$17521,BW$8))*$C$9</f>
        <v>0</v>
      </c>
      <c r="BX90" s="162">
        <f>(SUMIFS(Profile!$E$2:$E$17521,Profile!$B$2:$B$17521,$B90,Profile!$C$2:$C$17521,BX$8))*$C$9</f>
        <v>0</v>
      </c>
      <c r="BY90" s="162">
        <f>(SUMIFS(Profile!$E$2:$E$17521,Profile!$B$2:$B$17521,$B90,Profile!$C$2:$C$17521,BY$8))*$C$9</f>
        <v>0</v>
      </c>
      <c r="BZ90" s="162">
        <f>(SUMIFS(Profile!$E$2:$E$17521,Profile!$B$2:$B$17521,$B90,Profile!$C$2:$C$17521,BZ$8))*$C$9</f>
        <v>0</v>
      </c>
      <c r="CA90" s="162">
        <f>(SUMIFS(Profile!$E$2:$E$17521,Profile!$B$2:$B$17521,$B90,Profile!$C$2:$C$17521,CA$8))*$C$9</f>
        <v>0</v>
      </c>
      <c r="CB90" s="162">
        <f>(SUMIFS(Profile!$E$2:$E$17521,Profile!$B$2:$B$17521,$B90,Profile!$C$2:$C$17521,CB$8))*$C$9</f>
        <v>0</v>
      </c>
      <c r="CC90" s="162">
        <f>(SUMIFS(Profile!$E$2:$E$17521,Profile!$B$2:$B$17521,$B90,Profile!$C$2:$C$17521,CC$8))*$C$9</f>
        <v>0</v>
      </c>
      <c r="CD90" s="162">
        <f>(SUMIFS(Profile!$E$2:$E$17521,Profile!$B$2:$B$17521,$B90,Profile!$C$2:$C$17521,CD$8))*$C$9</f>
        <v>0</v>
      </c>
      <c r="CE90" s="162">
        <f>(SUMIFS(Profile!$E$2:$E$17521,Profile!$B$2:$B$17521,$B90,Profile!$C$2:$C$17521,CE$8))*$C$9</f>
        <v>0</v>
      </c>
      <c r="CF90" s="162">
        <f>(SUMIFS(Profile!$E$2:$E$17521,Profile!$B$2:$B$17521,$B90,Profile!$C$2:$C$17521,CF$8))*$C$9</f>
        <v>0</v>
      </c>
      <c r="CG90" s="162">
        <f>(SUMIFS(Profile!$E$2:$E$17521,Profile!$B$2:$B$17521,$B90,Profile!$C$2:$C$17521,CG$8))*$C$9</f>
        <v>0</v>
      </c>
      <c r="CH90" s="162">
        <f>(SUMIFS(Profile!$E$2:$E$17521,Profile!$B$2:$B$17521,$B90,Profile!$C$2:$C$17521,CH$8))*$C$9</f>
        <v>0</v>
      </c>
      <c r="CI90" s="162">
        <f>(SUMIFS(Profile!$E$2:$E$17521,Profile!$B$2:$B$17521,$B90,Profile!$C$2:$C$17521,CI$8))*$C$9</f>
        <v>0</v>
      </c>
      <c r="CJ90" s="162">
        <f>(SUMIFS(Profile!$E$2:$E$17521,Profile!$B$2:$B$17521,$B90,Profile!$C$2:$C$17521,CJ$8))*$C$9</f>
        <v>0</v>
      </c>
      <c r="CK90" s="162">
        <f>(SUMIFS(Profile!$E$2:$E$17521,Profile!$B$2:$B$17521,$B90,Profile!$C$2:$C$17521,CK$8))*$C$9</f>
        <v>0</v>
      </c>
      <c r="CL90" s="162">
        <f>(SUMIFS(Profile!$E$2:$E$17521,Profile!$B$2:$B$17521,$B90,Profile!$C$2:$C$17521,CL$8))*$C$9</f>
        <v>0</v>
      </c>
      <c r="CM90" s="162">
        <f>(SUMIFS(Profile!$E$2:$E$17521,Profile!$B$2:$B$17521,$B90,Profile!$C$2:$C$17521,CM$8))*$C$9</f>
        <v>0</v>
      </c>
      <c r="CN90" s="162">
        <f>(SUMIFS(Profile!$E$2:$E$17521,Profile!$B$2:$B$17521,$B90,Profile!$C$2:$C$17521,CN$8))*$C$9</f>
        <v>0</v>
      </c>
      <c r="CO90" s="162">
        <f>(SUMIFS(Profile!$E$2:$E$17521,Profile!$B$2:$B$17521,$B90,Profile!$C$2:$C$17521,CO$8))*$C$9</f>
        <v>0</v>
      </c>
      <c r="CP90" s="162">
        <f>(SUMIFS(Profile!$E$2:$E$17521,Profile!$B$2:$B$17521,$B90,Profile!$C$2:$C$17521,CP$8))*$C$9</f>
        <v>0</v>
      </c>
      <c r="CQ90" s="162">
        <f>(SUMIFS(Profile!$E$2:$E$17521,Profile!$B$2:$B$17521,$B90,Profile!$C$2:$C$17521,CQ$8))*$C$9</f>
        <v>0</v>
      </c>
      <c r="CR90" s="162">
        <f>(SUMIFS(Profile!$E$2:$E$17521,Profile!$B$2:$B$17521,$B90,Profile!$C$2:$C$17521,CR$8))*$C$9</f>
        <v>0</v>
      </c>
      <c r="CS90" s="162">
        <f>(SUMIFS(Profile!$E$2:$E$17521,Profile!$B$2:$B$17521,$B90,Profile!$C$2:$C$17521,CS$8))*$C$9</f>
        <v>0</v>
      </c>
      <c r="CT90" s="162">
        <f>(SUMIFS(Profile!$E$2:$E$17521,Profile!$B$2:$B$17521,$B90,Profile!$C$2:$C$17521,CT$8))*$C$9</f>
        <v>0</v>
      </c>
      <c r="CU90" s="162">
        <f>(SUMIFS(Profile!$E$2:$E$17521,Profile!$B$2:$B$17521,$B90,Profile!$C$2:$C$17521,CU$8))*$C$9</f>
        <v>0</v>
      </c>
      <c r="CV90" s="162">
        <f>(SUMIFS(Profile!$E$2:$E$17521,Profile!$B$2:$B$17521,$B90,Profile!$C$2:$C$17521,CV$8))*$C$9</f>
        <v>0</v>
      </c>
      <c r="CW90" s="162">
        <f>(SUMIFS(Profile!$E$2:$E$17521,Profile!$B$2:$B$17521,$B90,Profile!$C$2:$C$17521,CW$8))*$C$9</f>
        <v>0</v>
      </c>
      <c r="CX90" s="162">
        <f t="shared" si="11"/>
        <v>0</v>
      </c>
      <c r="CY90" s="162">
        <f t="shared" ref="CY90:ET90" si="411">MAX(BB90-E90,0)</f>
        <v>0</v>
      </c>
      <c r="CZ90" s="162">
        <f t="shared" si="411"/>
        <v>0</v>
      </c>
      <c r="DA90" s="162">
        <f t="shared" si="411"/>
        <v>0</v>
      </c>
      <c r="DB90" s="162">
        <f t="shared" si="411"/>
        <v>0</v>
      </c>
      <c r="DC90" s="162">
        <f t="shared" si="411"/>
        <v>0</v>
      </c>
      <c r="DD90" s="162">
        <f t="shared" si="411"/>
        <v>0</v>
      </c>
      <c r="DE90" s="162">
        <f t="shared" si="411"/>
        <v>0</v>
      </c>
      <c r="DF90" s="162">
        <f t="shared" si="411"/>
        <v>0</v>
      </c>
      <c r="DG90" s="162">
        <f t="shared" si="411"/>
        <v>0</v>
      </c>
      <c r="DH90" s="162">
        <f t="shared" si="411"/>
        <v>0</v>
      </c>
      <c r="DI90" s="162">
        <f t="shared" si="411"/>
        <v>0</v>
      </c>
      <c r="DJ90" s="162">
        <f t="shared" si="411"/>
        <v>0</v>
      </c>
      <c r="DK90" s="162">
        <f t="shared" si="411"/>
        <v>0</v>
      </c>
      <c r="DL90" s="162">
        <f t="shared" si="411"/>
        <v>0</v>
      </c>
      <c r="DM90" s="162">
        <f t="shared" si="411"/>
        <v>0</v>
      </c>
      <c r="DN90" s="162">
        <f t="shared" si="411"/>
        <v>0</v>
      </c>
      <c r="DO90" s="162">
        <f t="shared" si="411"/>
        <v>0</v>
      </c>
      <c r="DP90" s="162">
        <f t="shared" si="411"/>
        <v>0</v>
      </c>
      <c r="DQ90" s="162">
        <f t="shared" si="411"/>
        <v>0</v>
      </c>
      <c r="DR90" s="162">
        <f t="shared" si="411"/>
        <v>0</v>
      </c>
      <c r="DS90" s="162">
        <f t="shared" si="411"/>
        <v>0</v>
      </c>
      <c r="DT90" s="162">
        <f t="shared" si="411"/>
        <v>0</v>
      </c>
      <c r="DU90" s="162">
        <f t="shared" si="411"/>
        <v>0</v>
      </c>
      <c r="DV90" s="162">
        <f t="shared" si="411"/>
        <v>0</v>
      </c>
      <c r="DW90" s="162">
        <f t="shared" si="411"/>
        <v>0</v>
      </c>
      <c r="DX90" s="162">
        <f t="shared" si="411"/>
        <v>0</v>
      </c>
      <c r="DY90" s="162">
        <f t="shared" si="411"/>
        <v>0</v>
      </c>
      <c r="DZ90" s="162">
        <f t="shared" si="411"/>
        <v>0</v>
      </c>
      <c r="EA90" s="162">
        <f t="shared" si="411"/>
        <v>0</v>
      </c>
      <c r="EB90" s="162">
        <f t="shared" si="411"/>
        <v>0</v>
      </c>
      <c r="EC90" s="162">
        <f t="shared" si="411"/>
        <v>0</v>
      </c>
      <c r="ED90" s="162">
        <f t="shared" si="411"/>
        <v>0</v>
      </c>
      <c r="EE90" s="162">
        <f t="shared" si="411"/>
        <v>0</v>
      </c>
      <c r="EF90" s="162">
        <f t="shared" si="411"/>
        <v>0</v>
      </c>
      <c r="EG90" s="162">
        <f t="shared" si="411"/>
        <v>0</v>
      </c>
      <c r="EH90" s="162">
        <f t="shared" si="411"/>
        <v>0</v>
      </c>
      <c r="EI90" s="162">
        <f t="shared" si="411"/>
        <v>0</v>
      </c>
      <c r="EJ90" s="162">
        <f t="shared" si="411"/>
        <v>0</v>
      </c>
      <c r="EK90" s="162">
        <f t="shared" si="411"/>
        <v>0</v>
      </c>
      <c r="EL90" s="162">
        <f t="shared" si="411"/>
        <v>0</v>
      </c>
      <c r="EM90" s="162">
        <f t="shared" si="411"/>
        <v>0</v>
      </c>
      <c r="EN90" s="162">
        <f t="shared" si="411"/>
        <v>0</v>
      </c>
      <c r="EO90" s="162">
        <f t="shared" si="411"/>
        <v>0</v>
      </c>
      <c r="EP90" s="162">
        <f t="shared" si="411"/>
        <v>0</v>
      </c>
      <c r="EQ90" s="162">
        <f t="shared" si="411"/>
        <v>0</v>
      </c>
      <c r="ER90" s="162">
        <f t="shared" si="411"/>
        <v>0</v>
      </c>
      <c r="ES90" s="162">
        <f t="shared" si="411"/>
        <v>0</v>
      </c>
      <c r="ET90" s="162">
        <f t="shared" si="411"/>
        <v>0</v>
      </c>
      <c r="EU90" s="162">
        <f t="shared" si="13"/>
        <v>0</v>
      </c>
      <c r="EV90" s="162">
        <f t="shared" ref="EV90:GQ90" si="412">BB90-CY90</f>
        <v>0</v>
      </c>
      <c r="EW90" s="162">
        <f t="shared" si="412"/>
        <v>0</v>
      </c>
      <c r="EX90" s="162">
        <f t="shared" si="412"/>
        <v>0</v>
      </c>
      <c r="EY90" s="162">
        <f t="shared" si="412"/>
        <v>0</v>
      </c>
      <c r="EZ90" s="162">
        <f t="shared" si="412"/>
        <v>0</v>
      </c>
      <c r="FA90" s="162">
        <f t="shared" si="412"/>
        <v>0</v>
      </c>
      <c r="FB90" s="162">
        <f t="shared" si="412"/>
        <v>0</v>
      </c>
      <c r="FC90" s="162">
        <f t="shared" si="412"/>
        <v>0</v>
      </c>
      <c r="FD90" s="162">
        <f t="shared" si="412"/>
        <v>0</v>
      </c>
      <c r="FE90" s="162">
        <f t="shared" si="412"/>
        <v>0</v>
      </c>
      <c r="FF90" s="162">
        <f t="shared" si="412"/>
        <v>0</v>
      </c>
      <c r="FG90" s="162">
        <f t="shared" si="412"/>
        <v>0</v>
      </c>
      <c r="FH90" s="162">
        <f t="shared" si="412"/>
        <v>0</v>
      </c>
      <c r="FI90" s="162">
        <f t="shared" si="412"/>
        <v>0</v>
      </c>
      <c r="FJ90" s="162">
        <f t="shared" si="412"/>
        <v>0</v>
      </c>
      <c r="FK90" s="162">
        <f t="shared" si="412"/>
        <v>0</v>
      </c>
      <c r="FL90" s="162">
        <f t="shared" si="412"/>
        <v>0</v>
      </c>
      <c r="FM90" s="162">
        <f t="shared" si="412"/>
        <v>0</v>
      </c>
      <c r="FN90" s="162">
        <f t="shared" si="412"/>
        <v>0</v>
      </c>
      <c r="FO90" s="162">
        <f t="shared" si="412"/>
        <v>0</v>
      </c>
      <c r="FP90" s="162">
        <f t="shared" si="412"/>
        <v>0</v>
      </c>
      <c r="FQ90" s="162">
        <f t="shared" si="412"/>
        <v>0</v>
      </c>
      <c r="FR90" s="162">
        <f t="shared" si="412"/>
        <v>0</v>
      </c>
      <c r="FS90" s="162">
        <f t="shared" si="412"/>
        <v>0</v>
      </c>
      <c r="FT90" s="162">
        <f t="shared" si="412"/>
        <v>0</v>
      </c>
      <c r="FU90" s="162">
        <f t="shared" si="412"/>
        <v>0</v>
      </c>
      <c r="FV90" s="162">
        <f t="shared" si="412"/>
        <v>0</v>
      </c>
      <c r="FW90" s="162">
        <f t="shared" si="412"/>
        <v>0</v>
      </c>
      <c r="FX90" s="162">
        <f t="shared" si="412"/>
        <v>0</v>
      </c>
      <c r="FY90" s="162">
        <f t="shared" si="412"/>
        <v>0</v>
      </c>
      <c r="FZ90" s="162">
        <f t="shared" si="412"/>
        <v>0</v>
      </c>
      <c r="GA90" s="162">
        <f t="shared" si="412"/>
        <v>0</v>
      </c>
      <c r="GB90" s="162">
        <f t="shared" si="412"/>
        <v>0</v>
      </c>
      <c r="GC90" s="162">
        <f t="shared" si="412"/>
        <v>0</v>
      </c>
      <c r="GD90" s="162">
        <f t="shared" si="412"/>
        <v>0</v>
      </c>
      <c r="GE90" s="162">
        <f t="shared" si="412"/>
        <v>0</v>
      </c>
      <c r="GF90" s="162">
        <f t="shared" si="412"/>
        <v>0</v>
      </c>
      <c r="GG90" s="162">
        <f t="shared" si="412"/>
        <v>0</v>
      </c>
      <c r="GH90" s="162">
        <f t="shared" si="412"/>
        <v>0</v>
      </c>
      <c r="GI90" s="162">
        <f t="shared" si="412"/>
        <v>0</v>
      </c>
      <c r="GJ90" s="162">
        <f t="shared" si="412"/>
        <v>0</v>
      </c>
      <c r="GK90" s="162">
        <f t="shared" si="412"/>
        <v>0</v>
      </c>
      <c r="GL90" s="162">
        <f t="shared" si="412"/>
        <v>0</v>
      </c>
      <c r="GM90" s="162">
        <f t="shared" si="412"/>
        <v>0</v>
      </c>
      <c r="GN90" s="162">
        <f t="shared" si="412"/>
        <v>0</v>
      </c>
      <c r="GO90" s="162">
        <f t="shared" si="412"/>
        <v>0</v>
      </c>
      <c r="GP90" s="162">
        <f t="shared" si="412"/>
        <v>0</v>
      </c>
      <c r="GQ90" s="162">
        <f t="shared" si="412"/>
        <v>0</v>
      </c>
      <c r="GR90" s="162">
        <f t="shared" si="15"/>
        <v>0</v>
      </c>
      <c r="GS90" s="162">
        <f t="shared" ref="GS90:IN90" si="413">E90-EV90</f>
        <v>0</v>
      </c>
      <c r="GT90" s="162">
        <f t="shared" si="413"/>
        <v>0</v>
      </c>
      <c r="GU90" s="162">
        <f t="shared" si="413"/>
        <v>0</v>
      </c>
      <c r="GV90" s="162">
        <f t="shared" si="413"/>
        <v>0</v>
      </c>
      <c r="GW90" s="162">
        <f t="shared" si="413"/>
        <v>0</v>
      </c>
      <c r="GX90" s="162">
        <f t="shared" si="413"/>
        <v>0</v>
      </c>
      <c r="GY90" s="162">
        <f t="shared" si="413"/>
        <v>0</v>
      </c>
      <c r="GZ90" s="162">
        <f t="shared" si="413"/>
        <v>0</v>
      </c>
      <c r="HA90" s="162">
        <f t="shared" si="413"/>
        <v>0</v>
      </c>
      <c r="HB90" s="162">
        <f t="shared" si="413"/>
        <v>0</v>
      </c>
      <c r="HC90" s="162">
        <f t="shared" si="413"/>
        <v>0</v>
      </c>
      <c r="HD90" s="162">
        <f t="shared" si="413"/>
        <v>0</v>
      </c>
      <c r="HE90" s="162">
        <f t="shared" si="413"/>
        <v>0</v>
      </c>
      <c r="HF90" s="162">
        <f t="shared" si="413"/>
        <v>0</v>
      </c>
      <c r="HG90" s="162">
        <f t="shared" si="413"/>
        <v>0</v>
      </c>
      <c r="HH90" s="162">
        <f t="shared" si="413"/>
        <v>0</v>
      </c>
      <c r="HI90" s="162">
        <f t="shared" si="413"/>
        <v>0</v>
      </c>
      <c r="HJ90" s="162">
        <f t="shared" si="413"/>
        <v>0</v>
      </c>
      <c r="HK90" s="162">
        <f t="shared" si="413"/>
        <v>0</v>
      </c>
      <c r="HL90" s="162">
        <f t="shared" si="413"/>
        <v>0</v>
      </c>
      <c r="HM90" s="162">
        <f t="shared" si="413"/>
        <v>0</v>
      </c>
      <c r="HN90" s="162">
        <f t="shared" si="413"/>
        <v>0</v>
      </c>
      <c r="HO90" s="162">
        <f t="shared" si="413"/>
        <v>0</v>
      </c>
      <c r="HP90" s="162">
        <f t="shared" si="413"/>
        <v>0</v>
      </c>
      <c r="HQ90" s="162">
        <f t="shared" si="413"/>
        <v>0</v>
      </c>
      <c r="HR90" s="162">
        <f t="shared" si="413"/>
        <v>0</v>
      </c>
      <c r="HS90" s="162">
        <f t="shared" si="413"/>
        <v>0</v>
      </c>
      <c r="HT90" s="162">
        <f t="shared" si="413"/>
        <v>0</v>
      </c>
      <c r="HU90" s="162">
        <f t="shared" si="413"/>
        <v>0</v>
      </c>
      <c r="HV90" s="162">
        <f t="shared" si="413"/>
        <v>0</v>
      </c>
      <c r="HW90" s="162">
        <f t="shared" si="413"/>
        <v>0</v>
      </c>
      <c r="HX90" s="162">
        <f t="shared" si="413"/>
        <v>0</v>
      </c>
      <c r="HY90" s="162">
        <f t="shared" si="413"/>
        <v>0</v>
      </c>
      <c r="HZ90" s="162">
        <f t="shared" si="413"/>
        <v>0</v>
      </c>
      <c r="IA90" s="162">
        <f t="shared" si="413"/>
        <v>0</v>
      </c>
      <c r="IB90" s="162">
        <f t="shared" si="413"/>
        <v>0</v>
      </c>
      <c r="IC90" s="162">
        <f t="shared" si="413"/>
        <v>0</v>
      </c>
      <c r="ID90" s="162">
        <f t="shared" si="413"/>
        <v>0</v>
      </c>
      <c r="IE90" s="162">
        <f t="shared" si="413"/>
        <v>0</v>
      </c>
      <c r="IF90" s="162">
        <f t="shared" si="413"/>
        <v>0</v>
      </c>
      <c r="IG90" s="162">
        <f t="shared" si="413"/>
        <v>0</v>
      </c>
      <c r="IH90" s="162">
        <f t="shared" si="413"/>
        <v>0</v>
      </c>
      <c r="II90" s="162">
        <f t="shared" si="413"/>
        <v>0</v>
      </c>
      <c r="IJ90" s="162">
        <f t="shared" si="413"/>
        <v>0</v>
      </c>
      <c r="IK90" s="162">
        <f t="shared" si="413"/>
        <v>0</v>
      </c>
      <c r="IL90" s="162">
        <f t="shared" si="413"/>
        <v>0</v>
      </c>
      <c r="IM90" s="162">
        <f t="shared" si="413"/>
        <v>0</v>
      </c>
      <c r="IN90" s="162">
        <f t="shared" si="413"/>
        <v>0</v>
      </c>
      <c r="IO90" s="162">
        <f t="shared" si="17"/>
        <v>0</v>
      </c>
      <c r="IP90" s="162">
        <f t="shared" si="23"/>
        <v>0</v>
      </c>
      <c r="IQ90" s="162">
        <f t="shared" ref="IQ90:KK90" si="414">MAX((MIN(CZ90+IP90,$IO$7))-GT90,0)</f>
        <v>0</v>
      </c>
      <c r="IR90" s="162">
        <f t="shared" si="414"/>
        <v>0</v>
      </c>
      <c r="IS90" s="162">
        <f t="shared" si="414"/>
        <v>0</v>
      </c>
      <c r="IT90" s="162">
        <f t="shared" si="414"/>
        <v>0</v>
      </c>
      <c r="IU90" s="162">
        <f t="shared" si="414"/>
        <v>0</v>
      </c>
      <c r="IV90" s="162">
        <f t="shared" si="414"/>
        <v>0</v>
      </c>
      <c r="IW90" s="162">
        <f t="shared" si="414"/>
        <v>0</v>
      </c>
      <c r="IX90" s="162">
        <f t="shared" si="414"/>
        <v>0</v>
      </c>
      <c r="IY90" s="162">
        <f t="shared" si="414"/>
        <v>0</v>
      </c>
      <c r="IZ90" s="162">
        <f t="shared" si="414"/>
        <v>0</v>
      </c>
      <c r="JA90" s="162">
        <f t="shared" si="414"/>
        <v>0</v>
      </c>
      <c r="JB90" s="162">
        <f t="shared" si="414"/>
        <v>0</v>
      </c>
      <c r="JC90" s="162">
        <f t="shared" si="414"/>
        <v>0</v>
      </c>
      <c r="JD90" s="162">
        <f t="shared" si="414"/>
        <v>0</v>
      </c>
      <c r="JE90" s="162">
        <f t="shared" si="414"/>
        <v>0</v>
      </c>
      <c r="JF90" s="162">
        <f t="shared" si="414"/>
        <v>0</v>
      </c>
      <c r="JG90" s="162">
        <f t="shared" si="414"/>
        <v>0</v>
      </c>
      <c r="JH90" s="162">
        <f t="shared" si="414"/>
        <v>0</v>
      </c>
      <c r="JI90" s="162">
        <f t="shared" si="414"/>
        <v>0</v>
      </c>
      <c r="JJ90" s="162">
        <f t="shared" si="414"/>
        <v>0</v>
      </c>
      <c r="JK90" s="162">
        <f t="shared" si="414"/>
        <v>0</v>
      </c>
      <c r="JL90" s="162">
        <f t="shared" si="414"/>
        <v>0</v>
      </c>
      <c r="JM90" s="162">
        <f t="shared" si="414"/>
        <v>0</v>
      </c>
      <c r="JN90" s="162">
        <f t="shared" si="414"/>
        <v>0</v>
      </c>
      <c r="JO90" s="162">
        <f t="shared" si="414"/>
        <v>0</v>
      </c>
      <c r="JP90" s="162">
        <f t="shared" si="414"/>
        <v>0</v>
      </c>
      <c r="JQ90" s="162">
        <f t="shared" si="414"/>
        <v>0</v>
      </c>
      <c r="JR90" s="162">
        <f t="shared" si="414"/>
        <v>0</v>
      </c>
      <c r="JS90" s="162">
        <f t="shared" si="414"/>
        <v>0</v>
      </c>
      <c r="JT90" s="162">
        <f t="shared" si="414"/>
        <v>0</v>
      </c>
      <c r="JU90" s="162">
        <f t="shared" si="414"/>
        <v>0</v>
      </c>
      <c r="JV90" s="162">
        <f t="shared" si="414"/>
        <v>0</v>
      </c>
      <c r="JW90" s="162">
        <f t="shared" si="414"/>
        <v>0</v>
      </c>
      <c r="JX90" s="162">
        <f t="shared" si="414"/>
        <v>0</v>
      </c>
      <c r="JY90" s="162">
        <f t="shared" si="414"/>
        <v>0</v>
      </c>
      <c r="JZ90" s="162">
        <f t="shared" si="414"/>
        <v>0</v>
      </c>
      <c r="KA90" s="162">
        <f t="shared" si="414"/>
        <v>0</v>
      </c>
      <c r="KB90" s="162">
        <f t="shared" si="414"/>
        <v>0</v>
      </c>
      <c r="KC90" s="162">
        <f t="shared" si="414"/>
        <v>0</v>
      </c>
      <c r="KD90" s="162">
        <f t="shared" si="414"/>
        <v>0</v>
      </c>
      <c r="KE90" s="162">
        <f t="shared" si="414"/>
        <v>0</v>
      </c>
      <c r="KF90" s="162">
        <f t="shared" si="414"/>
        <v>0</v>
      </c>
      <c r="KG90" s="162">
        <f t="shared" si="414"/>
        <v>0</v>
      </c>
      <c r="KH90" s="162">
        <f t="shared" si="414"/>
        <v>0</v>
      </c>
      <c r="KI90" s="162">
        <f t="shared" si="414"/>
        <v>0</v>
      </c>
      <c r="KJ90" s="162">
        <f t="shared" si="414"/>
        <v>0</v>
      </c>
      <c r="KK90" s="162">
        <f t="shared" si="414"/>
        <v>0</v>
      </c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</row>
    <row r="91" ht="14.25" customHeight="1" spans="1:326" x14ac:dyDescent="0.25">
      <c r="A91" s="1">
        <v>3</v>
      </c>
      <c r="B91" s="1">
        <f t="shared" ref="B91:C91" si="415">B90+1</f>
        <v>81</v>
      </c>
      <c r="C91" s="232">
        <f t="shared" si="415"/>
        <v>43546</v>
      </c>
      <c r="D91" s="162">
        <f t="shared" si="9"/>
        <v>0</v>
      </c>
      <c r="E91" s="162">
        <f>(SUMIFS(Profile!$F$2:$F$17521,Profile!$B$2:$B$17521,$B91,Profile!$C$2:$C$17521,E$8))*$C$6</f>
        <v>0</v>
      </c>
      <c r="F91" s="162">
        <f>(SUMIFS(Profile!$F$2:$F$17521,Profile!$B$2:$B$17521,$B91,Profile!$C$2:$C$17521,F$8))*$C$6</f>
        <v>0</v>
      </c>
      <c r="G91" s="162">
        <f>(SUMIFS(Profile!$F$2:$F$17521,Profile!$B$2:$B$17521,$B91,Profile!$C$2:$C$17521,G$8))*$C$6</f>
        <v>0</v>
      </c>
      <c r="H91" s="162">
        <f>(SUMIFS(Profile!$F$2:$F$17521,Profile!$B$2:$B$17521,$B91,Profile!$C$2:$C$17521,H$8))*$C$6</f>
        <v>0</v>
      </c>
      <c r="I91" s="162">
        <f>(SUMIFS(Profile!$F$2:$F$17521,Profile!$B$2:$B$17521,$B91,Profile!$C$2:$C$17521,I$8))*$C$6</f>
        <v>0</v>
      </c>
      <c r="J91" s="162">
        <f>(SUMIFS(Profile!$F$2:$F$17521,Profile!$B$2:$B$17521,$B91,Profile!$C$2:$C$17521,J$8))*$C$6</f>
        <v>0</v>
      </c>
      <c r="K91" s="162">
        <f>(SUMIFS(Profile!$F$2:$F$17521,Profile!$B$2:$B$17521,$B91,Profile!$C$2:$C$17521,K$8))*$C$6</f>
        <v>0</v>
      </c>
      <c r="L91" s="162">
        <f>(SUMIFS(Profile!$F$2:$F$17521,Profile!$B$2:$B$17521,$B91,Profile!$C$2:$C$17521,L$8))*$C$6</f>
        <v>0</v>
      </c>
      <c r="M91" s="162">
        <f>(SUMIFS(Profile!$F$2:$F$17521,Profile!$B$2:$B$17521,$B91,Profile!$C$2:$C$17521,M$8))*$C$6</f>
        <v>0</v>
      </c>
      <c r="N91" s="162">
        <f>(SUMIFS(Profile!$F$2:$F$17521,Profile!$B$2:$B$17521,$B91,Profile!$C$2:$C$17521,N$8))*$C$6</f>
        <v>0</v>
      </c>
      <c r="O91" s="162">
        <f>(SUMIFS(Profile!$F$2:$F$17521,Profile!$B$2:$B$17521,$B91,Profile!$C$2:$C$17521,O$8))*$C$6</f>
        <v>0</v>
      </c>
      <c r="P91" s="162">
        <f>(SUMIFS(Profile!$F$2:$F$17521,Profile!$B$2:$B$17521,$B91,Profile!$C$2:$C$17521,P$8))*$C$6</f>
        <v>0</v>
      </c>
      <c r="Q91" s="162">
        <f>(SUMIFS(Profile!$F$2:$F$17521,Profile!$B$2:$B$17521,$B91,Profile!$C$2:$C$17521,Q$8))*$C$6</f>
        <v>0</v>
      </c>
      <c r="R91" s="162">
        <f>(SUMIFS(Profile!$F$2:$F$17521,Profile!$B$2:$B$17521,$B91,Profile!$C$2:$C$17521,R$8))*$C$6</f>
        <v>0</v>
      </c>
      <c r="S91" s="162">
        <f>(SUMIFS(Profile!$F$2:$F$17521,Profile!$B$2:$B$17521,$B91,Profile!$C$2:$C$17521,S$8))*$C$6</f>
        <v>0</v>
      </c>
      <c r="T91" s="162">
        <f>(SUMIFS(Profile!$F$2:$F$17521,Profile!$B$2:$B$17521,$B91,Profile!$C$2:$C$17521,T$8))*$C$6</f>
        <v>0</v>
      </c>
      <c r="U91" s="162">
        <f>(SUMIFS(Profile!$F$2:$F$17521,Profile!$B$2:$B$17521,$B91,Profile!$C$2:$C$17521,U$8))*$C$6</f>
        <v>0</v>
      </c>
      <c r="V91" s="162">
        <f>(SUMIFS(Profile!$F$2:$F$17521,Profile!$B$2:$B$17521,$B91,Profile!$C$2:$C$17521,V$8))*$C$6</f>
        <v>0</v>
      </c>
      <c r="W91" s="162">
        <f>(SUMIFS(Profile!$F$2:$F$17521,Profile!$B$2:$B$17521,$B91,Profile!$C$2:$C$17521,W$8))*$C$6</f>
        <v>0</v>
      </c>
      <c r="X91" s="162">
        <f>(SUMIFS(Profile!$F$2:$F$17521,Profile!$B$2:$B$17521,$B91,Profile!$C$2:$C$17521,X$8))*$C$6</f>
        <v>0</v>
      </c>
      <c r="Y91" s="162">
        <f>(SUMIFS(Profile!$F$2:$F$17521,Profile!$B$2:$B$17521,$B91,Profile!$C$2:$C$17521,Y$8))*$C$6</f>
        <v>0</v>
      </c>
      <c r="Z91" s="162">
        <f>(SUMIFS(Profile!$F$2:$F$17521,Profile!$B$2:$B$17521,$B91,Profile!$C$2:$C$17521,Z$8))*$C$6</f>
        <v>0</v>
      </c>
      <c r="AA91" s="162">
        <f>(SUMIFS(Profile!$F$2:$F$17521,Profile!$B$2:$B$17521,$B91,Profile!$C$2:$C$17521,AA$8))*$C$6</f>
        <v>0</v>
      </c>
      <c r="AB91" s="162">
        <f>(SUMIFS(Profile!$F$2:$F$17521,Profile!$B$2:$B$17521,$B91,Profile!$C$2:$C$17521,AB$8))*$C$6</f>
        <v>0</v>
      </c>
      <c r="AC91" s="162">
        <f>(SUMIFS(Profile!$F$2:$F$17521,Profile!$B$2:$B$17521,$B91,Profile!$C$2:$C$17521,AC$8))*$C$6</f>
        <v>0</v>
      </c>
      <c r="AD91" s="162">
        <f>(SUMIFS(Profile!$F$2:$F$17521,Profile!$B$2:$B$17521,$B91,Profile!$C$2:$C$17521,AD$8))*$C$6</f>
        <v>0</v>
      </c>
      <c r="AE91" s="162">
        <f>(SUMIFS(Profile!$F$2:$F$17521,Profile!$B$2:$B$17521,$B91,Profile!$C$2:$C$17521,AE$8))*$C$6</f>
        <v>0</v>
      </c>
      <c r="AF91" s="162">
        <f>(SUMIFS(Profile!$F$2:$F$17521,Profile!$B$2:$B$17521,$B91,Profile!$C$2:$C$17521,AF$8))*$C$6</f>
        <v>0</v>
      </c>
      <c r="AG91" s="162">
        <f>(SUMIFS(Profile!$F$2:$F$17521,Profile!$B$2:$B$17521,$B91,Profile!$C$2:$C$17521,AG$8))*$C$6</f>
        <v>0</v>
      </c>
      <c r="AH91" s="162">
        <f>(SUMIFS(Profile!$F$2:$F$17521,Profile!$B$2:$B$17521,$B91,Profile!$C$2:$C$17521,AH$8))*$C$6</f>
        <v>0</v>
      </c>
      <c r="AI91" s="162">
        <f>(SUMIFS(Profile!$F$2:$F$17521,Profile!$B$2:$B$17521,$B91,Profile!$C$2:$C$17521,AI$8))*$C$6</f>
        <v>0</v>
      </c>
      <c r="AJ91" s="162">
        <f>(SUMIFS(Profile!$F$2:$F$17521,Profile!$B$2:$B$17521,$B91,Profile!$C$2:$C$17521,AJ$8))*$C$6</f>
        <v>0</v>
      </c>
      <c r="AK91" s="162">
        <f>(SUMIFS(Profile!$F$2:$F$17521,Profile!$B$2:$B$17521,$B91,Profile!$C$2:$C$17521,AK$8))*$C$6</f>
        <v>0</v>
      </c>
      <c r="AL91" s="162">
        <f>(SUMIFS(Profile!$F$2:$F$17521,Profile!$B$2:$B$17521,$B91,Profile!$C$2:$C$17521,AL$8))*$C$6</f>
        <v>0</v>
      </c>
      <c r="AM91" s="162">
        <f>(SUMIFS(Profile!$F$2:$F$17521,Profile!$B$2:$B$17521,$B91,Profile!$C$2:$C$17521,AM$8))*$C$6</f>
        <v>0</v>
      </c>
      <c r="AN91" s="162">
        <f>(SUMIFS(Profile!$F$2:$F$17521,Profile!$B$2:$B$17521,$B91,Profile!$C$2:$C$17521,AN$8))*$C$6</f>
        <v>0</v>
      </c>
      <c r="AO91" s="162">
        <f>(SUMIFS(Profile!$F$2:$F$17521,Profile!$B$2:$B$17521,$B91,Profile!$C$2:$C$17521,AO$8))*$C$6</f>
        <v>0</v>
      </c>
      <c r="AP91" s="162">
        <f>(SUMIFS(Profile!$F$2:$F$17521,Profile!$B$2:$B$17521,$B91,Profile!$C$2:$C$17521,AP$8))*$C$6</f>
        <v>0</v>
      </c>
      <c r="AQ91" s="162">
        <f>(SUMIFS(Profile!$F$2:$F$17521,Profile!$B$2:$B$17521,$B91,Profile!$C$2:$C$17521,AQ$8))*$C$6</f>
        <v>0</v>
      </c>
      <c r="AR91" s="162">
        <f>(SUMIFS(Profile!$F$2:$F$17521,Profile!$B$2:$B$17521,$B91,Profile!$C$2:$C$17521,AR$8))*$C$6</f>
        <v>0</v>
      </c>
      <c r="AS91" s="162">
        <f>(SUMIFS(Profile!$F$2:$F$17521,Profile!$B$2:$B$17521,$B91,Profile!$C$2:$C$17521,AS$8))*$C$6</f>
        <v>0</v>
      </c>
      <c r="AT91" s="162">
        <f>(SUMIFS(Profile!$F$2:$F$17521,Profile!$B$2:$B$17521,$B91,Profile!$C$2:$C$17521,AT$8))*$C$6</f>
        <v>0</v>
      </c>
      <c r="AU91" s="162">
        <f>(SUMIFS(Profile!$F$2:$F$17521,Profile!$B$2:$B$17521,$B91,Profile!$C$2:$C$17521,AU$8))*$C$6</f>
        <v>0</v>
      </c>
      <c r="AV91" s="162">
        <f>(SUMIFS(Profile!$F$2:$F$17521,Profile!$B$2:$B$17521,$B91,Profile!$C$2:$C$17521,AV$8))*$C$6</f>
        <v>0</v>
      </c>
      <c r="AW91" s="162">
        <f>(SUMIFS(Profile!$F$2:$F$17521,Profile!$B$2:$B$17521,$B91,Profile!$C$2:$C$17521,AW$8))*$C$6</f>
        <v>0</v>
      </c>
      <c r="AX91" s="162">
        <f>(SUMIFS(Profile!$F$2:$F$17521,Profile!$B$2:$B$17521,$B91,Profile!$C$2:$C$17521,AX$8))*$C$6</f>
        <v>0</v>
      </c>
      <c r="AY91" s="162">
        <f>(SUMIFS(Profile!$F$2:$F$17521,Profile!$B$2:$B$17521,$B91,Profile!$C$2:$C$17521,AY$8))*$C$6</f>
        <v>0</v>
      </c>
      <c r="AZ91" s="162">
        <f>(SUMIFS(Profile!$F$2:$F$17521,Profile!$B$2:$B$17521,$B91,Profile!$C$2:$C$17521,AZ$8))*$C$6</f>
        <v>0</v>
      </c>
      <c r="BA91" s="162">
        <f t="shared" si="10"/>
        <v>0</v>
      </c>
      <c r="BB91" s="162">
        <f>(SUMIFS(Profile!$E$2:$E$17521,Profile!$B$2:$B$17521,$B91,Profile!$C$2:$C$17521,BB$8))*$C$9</f>
        <v>0</v>
      </c>
      <c r="BC91" s="162">
        <f>(SUMIFS(Profile!$E$2:$E$17521,Profile!$B$2:$B$17521,$B91,Profile!$C$2:$C$17521,BC$8))*$C$9</f>
        <v>0</v>
      </c>
      <c r="BD91" s="162">
        <f>(SUMIFS(Profile!$E$2:$E$17521,Profile!$B$2:$B$17521,$B91,Profile!$C$2:$C$17521,BD$8))*$C$9</f>
        <v>0</v>
      </c>
      <c r="BE91" s="162">
        <f>(SUMIFS(Profile!$E$2:$E$17521,Profile!$B$2:$B$17521,$B91,Profile!$C$2:$C$17521,BE$8))*$C$9</f>
        <v>0</v>
      </c>
      <c r="BF91" s="162">
        <f>(SUMIFS(Profile!$E$2:$E$17521,Profile!$B$2:$B$17521,$B91,Profile!$C$2:$C$17521,BF$8))*$C$9</f>
        <v>0</v>
      </c>
      <c r="BG91" s="162">
        <f>(SUMIFS(Profile!$E$2:$E$17521,Profile!$B$2:$B$17521,$B91,Profile!$C$2:$C$17521,BG$8))*$C$9</f>
        <v>0</v>
      </c>
      <c r="BH91" s="162">
        <f>(SUMIFS(Profile!$E$2:$E$17521,Profile!$B$2:$B$17521,$B91,Profile!$C$2:$C$17521,BH$8))*$C$9</f>
        <v>0</v>
      </c>
      <c r="BI91" s="162">
        <f>(SUMIFS(Profile!$E$2:$E$17521,Profile!$B$2:$B$17521,$B91,Profile!$C$2:$C$17521,BI$8))*$C$9</f>
        <v>0</v>
      </c>
      <c r="BJ91" s="162">
        <f>(SUMIFS(Profile!$E$2:$E$17521,Profile!$B$2:$B$17521,$B91,Profile!$C$2:$C$17521,BJ$8))*$C$9</f>
        <v>0</v>
      </c>
      <c r="BK91" s="162">
        <f>(SUMIFS(Profile!$E$2:$E$17521,Profile!$B$2:$B$17521,$B91,Profile!$C$2:$C$17521,BK$8))*$C$9</f>
        <v>0</v>
      </c>
      <c r="BL91" s="162">
        <f>(SUMIFS(Profile!$E$2:$E$17521,Profile!$B$2:$B$17521,$B91,Profile!$C$2:$C$17521,BL$8))*$C$9</f>
        <v>0</v>
      </c>
      <c r="BM91" s="162">
        <f>(SUMIFS(Profile!$E$2:$E$17521,Profile!$B$2:$B$17521,$B91,Profile!$C$2:$C$17521,BM$8))*$C$9</f>
        <v>0</v>
      </c>
      <c r="BN91" s="162">
        <f>(SUMIFS(Profile!$E$2:$E$17521,Profile!$B$2:$B$17521,$B91,Profile!$C$2:$C$17521,BN$8))*$C$9</f>
        <v>0</v>
      </c>
      <c r="BO91" s="162">
        <f>(SUMIFS(Profile!$E$2:$E$17521,Profile!$B$2:$B$17521,$B91,Profile!$C$2:$C$17521,BO$8))*$C$9</f>
        <v>0</v>
      </c>
      <c r="BP91" s="162">
        <f>(SUMIFS(Profile!$E$2:$E$17521,Profile!$B$2:$B$17521,$B91,Profile!$C$2:$C$17521,BP$8))*$C$9</f>
        <v>0</v>
      </c>
      <c r="BQ91" s="162">
        <f>(SUMIFS(Profile!$E$2:$E$17521,Profile!$B$2:$B$17521,$B91,Profile!$C$2:$C$17521,BQ$8))*$C$9</f>
        <v>0</v>
      </c>
      <c r="BR91" s="162">
        <f>(SUMIFS(Profile!$E$2:$E$17521,Profile!$B$2:$B$17521,$B91,Profile!$C$2:$C$17521,BR$8))*$C$9</f>
        <v>0</v>
      </c>
      <c r="BS91" s="162">
        <f>(SUMIFS(Profile!$E$2:$E$17521,Profile!$B$2:$B$17521,$B91,Profile!$C$2:$C$17521,BS$8))*$C$9</f>
        <v>0</v>
      </c>
      <c r="BT91" s="162">
        <f>(SUMIFS(Profile!$E$2:$E$17521,Profile!$B$2:$B$17521,$B91,Profile!$C$2:$C$17521,BT$8))*$C$9</f>
        <v>0</v>
      </c>
      <c r="BU91" s="162">
        <f>(SUMIFS(Profile!$E$2:$E$17521,Profile!$B$2:$B$17521,$B91,Profile!$C$2:$C$17521,BU$8))*$C$9</f>
        <v>0</v>
      </c>
      <c r="BV91" s="162">
        <f>(SUMIFS(Profile!$E$2:$E$17521,Profile!$B$2:$B$17521,$B91,Profile!$C$2:$C$17521,BV$8))*$C$9</f>
        <v>0</v>
      </c>
      <c r="BW91" s="162">
        <f>(SUMIFS(Profile!$E$2:$E$17521,Profile!$B$2:$B$17521,$B91,Profile!$C$2:$C$17521,BW$8))*$C$9</f>
        <v>0</v>
      </c>
      <c r="BX91" s="162">
        <f>(SUMIFS(Profile!$E$2:$E$17521,Profile!$B$2:$B$17521,$B91,Profile!$C$2:$C$17521,BX$8))*$C$9</f>
        <v>0</v>
      </c>
      <c r="BY91" s="162">
        <f>(SUMIFS(Profile!$E$2:$E$17521,Profile!$B$2:$B$17521,$B91,Profile!$C$2:$C$17521,BY$8))*$C$9</f>
        <v>0</v>
      </c>
      <c r="BZ91" s="162">
        <f>(SUMIFS(Profile!$E$2:$E$17521,Profile!$B$2:$B$17521,$B91,Profile!$C$2:$C$17521,BZ$8))*$C$9</f>
        <v>0</v>
      </c>
      <c r="CA91" s="162">
        <f>(SUMIFS(Profile!$E$2:$E$17521,Profile!$B$2:$B$17521,$B91,Profile!$C$2:$C$17521,CA$8))*$C$9</f>
        <v>0</v>
      </c>
      <c r="CB91" s="162">
        <f>(SUMIFS(Profile!$E$2:$E$17521,Profile!$B$2:$B$17521,$B91,Profile!$C$2:$C$17521,CB$8))*$C$9</f>
        <v>0</v>
      </c>
      <c r="CC91" s="162">
        <f>(SUMIFS(Profile!$E$2:$E$17521,Profile!$B$2:$B$17521,$B91,Profile!$C$2:$C$17521,CC$8))*$C$9</f>
        <v>0</v>
      </c>
      <c r="CD91" s="162">
        <f>(SUMIFS(Profile!$E$2:$E$17521,Profile!$B$2:$B$17521,$B91,Profile!$C$2:$C$17521,CD$8))*$C$9</f>
        <v>0</v>
      </c>
      <c r="CE91" s="162">
        <f>(SUMIFS(Profile!$E$2:$E$17521,Profile!$B$2:$B$17521,$B91,Profile!$C$2:$C$17521,CE$8))*$C$9</f>
        <v>0</v>
      </c>
      <c r="CF91" s="162">
        <f>(SUMIFS(Profile!$E$2:$E$17521,Profile!$B$2:$B$17521,$B91,Profile!$C$2:$C$17521,CF$8))*$C$9</f>
        <v>0</v>
      </c>
      <c r="CG91" s="162">
        <f>(SUMIFS(Profile!$E$2:$E$17521,Profile!$B$2:$B$17521,$B91,Profile!$C$2:$C$17521,CG$8))*$C$9</f>
        <v>0</v>
      </c>
      <c r="CH91" s="162">
        <f>(SUMIFS(Profile!$E$2:$E$17521,Profile!$B$2:$B$17521,$B91,Profile!$C$2:$C$17521,CH$8))*$C$9</f>
        <v>0</v>
      </c>
      <c r="CI91" s="162">
        <f>(SUMIFS(Profile!$E$2:$E$17521,Profile!$B$2:$B$17521,$B91,Profile!$C$2:$C$17521,CI$8))*$C$9</f>
        <v>0</v>
      </c>
      <c r="CJ91" s="162">
        <f>(SUMIFS(Profile!$E$2:$E$17521,Profile!$B$2:$B$17521,$B91,Profile!$C$2:$C$17521,CJ$8))*$C$9</f>
        <v>0</v>
      </c>
      <c r="CK91" s="162">
        <f>(SUMIFS(Profile!$E$2:$E$17521,Profile!$B$2:$B$17521,$B91,Profile!$C$2:$C$17521,CK$8))*$C$9</f>
        <v>0</v>
      </c>
      <c r="CL91" s="162">
        <f>(SUMIFS(Profile!$E$2:$E$17521,Profile!$B$2:$B$17521,$B91,Profile!$C$2:$C$17521,CL$8))*$C$9</f>
        <v>0</v>
      </c>
      <c r="CM91" s="162">
        <f>(SUMIFS(Profile!$E$2:$E$17521,Profile!$B$2:$B$17521,$B91,Profile!$C$2:$C$17521,CM$8))*$C$9</f>
        <v>0</v>
      </c>
      <c r="CN91" s="162">
        <f>(SUMIFS(Profile!$E$2:$E$17521,Profile!$B$2:$B$17521,$B91,Profile!$C$2:$C$17521,CN$8))*$C$9</f>
        <v>0</v>
      </c>
      <c r="CO91" s="162">
        <f>(SUMIFS(Profile!$E$2:$E$17521,Profile!$B$2:$B$17521,$B91,Profile!$C$2:$C$17521,CO$8))*$C$9</f>
        <v>0</v>
      </c>
      <c r="CP91" s="162">
        <f>(SUMIFS(Profile!$E$2:$E$17521,Profile!$B$2:$B$17521,$B91,Profile!$C$2:$C$17521,CP$8))*$C$9</f>
        <v>0</v>
      </c>
      <c r="CQ91" s="162">
        <f>(SUMIFS(Profile!$E$2:$E$17521,Profile!$B$2:$B$17521,$B91,Profile!$C$2:$C$17521,CQ$8))*$C$9</f>
        <v>0</v>
      </c>
      <c r="CR91" s="162">
        <f>(SUMIFS(Profile!$E$2:$E$17521,Profile!$B$2:$B$17521,$B91,Profile!$C$2:$C$17521,CR$8))*$C$9</f>
        <v>0</v>
      </c>
      <c r="CS91" s="162">
        <f>(SUMIFS(Profile!$E$2:$E$17521,Profile!$B$2:$B$17521,$B91,Profile!$C$2:$C$17521,CS$8))*$C$9</f>
        <v>0</v>
      </c>
      <c r="CT91" s="162">
        <f>(SUMIFS(Profile!$E$2:$E$17521,Profile!$B$2:$B$17521,$B91,Profile!$C$2:$C$17521,CT$8))*$C$9</f>
        <v>0</v>
      </c>
      <c r="CU91" s="162">
        <f>(SUMIFS(Profile!$E$2:$E$17521,Profile!$B$2:$B$17521,$B91,Profile!$C$2:$C$17521,CU$8))*$C$9</f>
        <v>0</v>
      </c>
      <c r="CV91" s="162">
        <f>(SUMIFS(Profile!$E$2:$E$17521,Profile!$B$2:$B$17521,$B91,Profile!$C$2:$C$17521,CV$8))*$C$9</f>
        <v>0</v>
      </c>
      <c r="CW91" s="162">
        <f>(SUMIFS(Profile!$E$2:$E$17521,Profile!$B$2:$B$17521,$B91,Profile!$C$2:$C$17521,CW$8))*$C$9</f>
        <v>0</v>
      </c>
      <c r="CX91" s="162">
        <f t="shared" si="11"/>
        <v>0</v>
      </c>
      <c r="CY91" s="162">
        <f t="shared" ref="CY91:ET91" si="416">MAX(BB91-E91,0)</f>
        <v>0</v>
      </c>
      <c r="CZ91" s="162">
        <f t="shared" si="416"/>
        <v>0</v>
      </c>
      <c r="DA91" s="162">
        <f t="shared" si="416"/>
        <v>0</v>
      </c>
      <c r="DB91" s="162">
        <f t="shared" si="416"/>
        <v>0</v>
      </c>
      <c r="DC91" s="162">
        <f t="shared" si="416"/>
        <v>0</v>
      </c>
      <c r="DD91" s="162">
        <f t="shared" si="416"/>
        <v>0</v>
      </c>
      <c r="DE91" s="162">
        <f t="shared" si="416"/>
        <v>0</v>
      </c>
      <c r="DF91" s="162">
        <f t="shared" si="416"/>
        <v>0</v>
      </c>
      <c r="DG91" s="162">
        <f t="shared" si="416"/>
        <v>0</v>
      </c>
      <c r="DH91" s="162">
        <f t="shared" si="416"/>
        <v>0</v>
      </c>
      <c r="DI91" s="162">
        <f t="shared" si="416"/>
        <v>0</v>
      </c>
      <c r="DJ91" s="162">
        <f t="shared" si="416"/>
        <v>0</v>
      </c>
      <c r="DK91" s="162">
        <f t="shared" si="416"/>
        <v>0</v>
      </c>
      <c r="DL91" s="162">
        <f t="shared" si="416"/>
        <v>0</v>
      </c>
      <c r="DM91" s="162">
        <f t="shared" si="416"/>
        <v>0</v>
      </c>
      <c r="DN91" s="162">
        <f t="shared" si="416"/>
        <v>0</v>
      </c>
      <c r="DO91" s="162">
        <f t="shared" si="416"/>
        <v>0</v>
      </c>
      <c r="DP91" s="162">
        <f t="shared" si="416"/>
        <v>0</v>
      </c>
      <c r="DQ91" s="162">
        <f t="shared" si="416"/>
        <v>0</v>
      </c>
      <c r="DR91" s="162">
        <f t="shared" si="416"/>
        <v>0</v>
      </c>
      <c r="DS91" s="162">
        <f t="shared" si="416"/>
        <v>0</v>
      </c>
      <c r="DT91" s="162">
        <f t="shared" si="416"/>
        <v>0</v>
      </c>
      <c r="DU91" s="162">
        <f t="shared" si="416"/>
        <v>0</v>
      </c>
      <c r="DV91" s="162">
        <f t="shared" si="416"/>
        <v>0</v>
      </c>
      <c r="DW91" s="162">
        <f t="shared" si="416"/>
        <v>0</v>
      </c>
      <c r="DX91" s="162">
        <f t="shared" si="416"/>
        <v>0</v>
      </c>
      <c r="DY91" s="162">
        <f t="shared" si="416"/>
        <v>0</v>
      </c>
      <c r="DZ91" s="162">
        <f t="shared" si="416"/>
        <v>0</v>
      </c>
      <c r="EA91" s="162">
        <f t="shared" si="416"/>
        <v>0</v>
      </c>
      <c r="EB91" s="162">
        <f t="shared" si="416"/>
        <v>0</v>
      </c>
      <c r="EC91" s="162">
        <f t="shared" si="416"/>
        <v>0</v>
      </c>
      <c r="ED91" s="162">
        <f t="shared" si="416"/>
        <v>0</v>
      </c>
      <c r="EE91" s="162">
        <f t="shared" si="416"/>
        <v>0</v>
      </c>
      <c r="EF91" s="162">
        <f t="shared" si="416"/>
        <v>0</v>
      </c>
      <c r="EG91" s="162">
        <f t="shared" si="416"/>
        <v>0</v>
      </c>
      <c r="EH91" s="162">
        <f t="shared" si="416"/>
        <v>0</v>
      </c>
      <c r="EI91" s="162">
        <f t="shared" si="416"/>
        <v>0</v>
      </c>
      <c r="EJ91" s="162">
        <f t="shared" si="416"/>
        <v>0</v>
      </c>
      <c r="EK91" s="162">
        <f t="shared" si="416"/>
        <v>0</v>
      </c>
      <c r="EL91" s="162">
        <f t="shared" si="416"/>
        <v>0</v>
      </c>
      <c r="EM91" s="162">
        <f t="shared" si="416"/>
        <v>0</v>
      </c>
      <c r="EN91" s="162">
        <f t="shared" si="416"/>
        <v>0</v>
      </c>
      <c r="EO91" s="162">
        <f t="shared" si="416"/>
        <v>0</v>
      </c>
      <c r="EP91" s="162">
        <f t="shared" si="416"/>
        <v>0</v>
      </c>
      <c r="EQ91" s="162">
        <f t="shared" si="416"/>
        <v>0</v>
      </c>
      <c r="ER91" s="162">
        <f t="shared" si="416"/>
        <v>0</v>
      </c>
      <c r="ES91" s="162">
        <f t="shared" si="416"/>
        <v>0</v>
      </c>
      <c r="ET91" s="162">
        <f t="shared" si="416"/>
        <v>0</v>
      </c>
      <c r="EU91" s="162">
        <f t="shared" si="13"/>
        <v>0</v>
      </c>
      <c r="EV91" s="162">
        <f t="shared" ref="EV91:GQ91" si="417">BB91-CY91</f>
        <v>0</v>
      </c>
      <c r="EW91" s="162">
        <f t="shared" si="417"/>
        <v>0</v>
      </c>
      <c r="EX91" s="162">
        <f t="shared" si="417"/>
        <v>0</v>
      </c>
      <c r="EY91" s="162">
        <f t="shared" si="417"/>
        <v>0</v>
      </c>
      <c r="EZ91" s="162">
        <f t="shared" si="417"/>
        <v>0</v>
      </c>
      <c r="FA91" s="162">
        <f t="shared" si="417"/>
        <v>0</v>
      </c>
      <c r="FB91" s="162">
        <f t="shared" si="417"/>
        <v>0</v>
      </c>
      <c r="FC91" s="162">
        <f t="shared" si="417"/>
        <v>0</v>
      </c>
      <c r="FD91" s="162">
        <f t="shared" si="417"/>
        <v>0</v>
      </c>
      <c r="FE91" s="162">
        <f t="shared" si="417"/>
        <v>0</v>
      </c>
      <c r="FF91" s="162">
        <f t="shared" si="417"/>
        <v>0</v>
      </c>
      <c r="FG91" s="162">
        <f t="shared" si="417"/>
        <v>0</v>
      </c>
      <c r="FH91" s="162">
        <f t="shared" si="417"/>
        <v>0</v>
      </c>
      <c r="FI91" s="162">
        <f t="shared" si="417"/>
        <v>0</v>
      </c>
      <c r="FJ91" s="162">
        <f t="shared" si="417"/>
        <v>0</v>
      </c>
      <c r="FK91" s="162">
        <f t="shared" si="417"/>
        <v>0</v>
      </c>
      <c r="FL91" s="162">
        <f t="shared" si="417"/>
        <v>0</v>
      </c>
      <c r="FM91" s="162">
        <f t="shared" si="417"/>
        <v>0</v>
      </c>
      <c r="FN91" s="162">
        <f t="shared" si="417"/>
        <v>0</v>
      </c>
      <c r="FO91" s="162">
        <f t="shared" si="417"/>
        <v>0</v>
      </c>
      <c r="FP91" s="162">
        <f t="shared" si="417"/>
        <v>0</v>
      </c>
      <c r="FQ91" s="162">
        <f t="shared" si="417"/>
        <v>0</v>
      </c>
      <c r="FR91" s="162">
        <f t="shared" si="417"/>
        <v>0</v>
      </c>
      <c r="FS91" s="162">
        <f t="shared" si="417"/>
        <v>0</v>
      </c>
      <c r="FT91" s="162">
        <f t="shared" si="417"/>
        <v>0</v>
      </c>
      <c r="FU91" s="162">
        <f t="shared" si="417"/>
        <v>0</v>
      </c>
      <c r="FV91" s="162">
        <f t="shared" si="417"/>
        <v>0</v>
      </c>
      <c r="FW91" s="162">
        <f t="shared" si="417"/>
        <v>0</v>
      </c>
      <c r="FX91" s="162">
        <f t="shared" si="417"/>
        <v>0</v>
      </c>
      <c r="FY91" s="162">
        <f t="shared" si="417"/>
        <v>0</v>
      </c>
      <c r="FZ91" s="162">
        <f t="shared" si="417"/>
        <v>0</v>
      </c>
      <c r="GA91" s="162">
        <f t="shared" si="417"/>
        <v>0</v>
      </c>
      <c r="GB91" s="162">
        <f t="shared" si="417"/>
        <v>0</v>
      </c>
      <c r="GC91" s="162">
        <f t="shared" si="417"/>
        <v>0</v>
      </c>
      <c r="GD91" s="162">
        <f t="shared" si="417"/>
        <v>0</v>
      </c>
      <c r="GE91" s="162">
        <f t="shared" si="417"/>
        <v>0</v>
      </c>
      <c r="GF91" s="162">
        <f t="shared" si="417"/>
        <v>0</v>
      </c>
      <c r="GG91" s="162">
        <f t="shared" si="417"/>
        <v>0</v>
      </c>
      <c r="GH91" s="162">
        <f t="shared" si="417"/>
        <v>0</v>
      </c>
      <c r="GI91" s="162">
        <f t="shared" si="417"/>
        <v>0</v>
      </c>
      <c r="GJ91" s="162">
        <f t="shared" si="417"/>
        <v>0</v>
      </c>
      <c r="GK91" s="162">
        <f t="shared" si="417"/>
        <v>0</v>
      </c>
      <c r="GL91" s="162">
        <f t="shared" si="417"/>
        <v>0</v>
      </c>
      <c r="GM91" s="162">
        <f t="shared" si="417"/>
        <v>0</v>
      </c>
      <c r="GN91" s="162">
        <f t="shared" si="417"/>
        <v>0</v>
      </c>
      <c r="GO91" s="162">
        <f t="shared" si="417"/>
        <v>0</v>
      </c>
      <c r="GP91" s="162">
        <f t="shared" si="417"/>
        <v>0</v>
      </c>
      <c r="GQ91" s="162">
        <f t="shared" si="417"/>
        <v>0</v>
      </c>
      <c r="GR91" s="162">
        <f t="shared" si="15"/>
        <v>0</v>
      </c>
      <c r="GS91" s="162">
        <f t="shared" ref="GS91:IN91" si="418">E91-EV91</f>
        <v>0</v>
      </c>
      <c r="GT91" s="162">
        <f t="shared" si="418"/>
        <v>0</v>
      </c>
      <c r="GU91" s="162">
        <f t="shared" si="418"/>
        <v>0</v>
      </c>
      <c r="GV91" s="162">
        <f t="shared" si="418"/>
        <v>0</v>
      </c>
      <c r="GW91" s="162">
        <f t="shared" si="418"/>
        <v>0</v>
      </c>
      <c r="GX91" s="162">
        <f t="shared" si="418"/>
        <v>0</v>
      </c>
      <c r="GY91" s="162">
        <f t="shared" si="418"/>
        <v>0</v>
      </c>
      <c r="GZ91" s="162">
        <f t="shared" si="418"/>
        <v>0</v>
      </c>
      <c r="HA91" s="162">
        <f t="shared" si="418"/>
        <v>0</v>
      </c>
      <c r="HB91" s="162">
        <f t="shared" si="418"/>
        <v>0</v>
      </c>
      <c r="HC91" s="162">
        <f t="shared" si="418"/>
        <v>0</v>
      </c>
      <c r="HD91" s="162">
        <f t="shared" si="418"/>
        <v>0</v>
      </c>
      <c r="HE91" s="162">
        <f t="shared" si="418"/>
        <v>0</v>
      </c>
      <c r="HF91" s="162">
        <f t="shared" si="418"/>
        <v>0</v>
      </c>
      <c r="HG91" s="162">
        <f t="shared" si="418"/>
        <v>0</v>
      </c>
      <c r="HH91" s="162">
        <f t="shared" si="418"/>
        <v>0</v>
      </c>
      <c r="HI91" s="162">
        <f t="shared" si="418"/>
        <v>0</v>
      </c>
      <c r="HJ91" s="162">
        <f t="shared" si="418"/>
        <v>0</v>
      </c>
      <c r="HK91" s="162">
        <f t="shared" si="418"/>
        <v>0</v>
      </c>
      <c r="HL91" s="162">
        <f t="shared" si="418"/>
        <v>0</v>
      </c>
      <c r="HM91" s="162">
        <f t="shared" si="418"/>
        <v>0</v>
      </c>
      <c r="HN91" s="162">
        <f t="shared" si="418"/>
        <v>0</v>
      </c>
      <c r="HO91" s="162">
        <f t="shared" si="418"/>
        <v>0</v>
      </c>
      <c r="HP91" s="162">
        <f t="shared" si="418"/>
        <v>0</v>
      </c>
      <c r="HQ91" s="162">
        <f t="shared" si="418"/>
        <v>0</v>
      </c>
      <c r="HR91" s="162">
        <f t="shared" si="418"/>
        <v>0</v>
      </c>
      <c r="HS91" s="162">
        <f t="shared" si="418"/>
        <v>0</v>
      </c>
      <c r="HT91" s="162">
        <f t="shared" si="418"/>
        <v>0</v>
      </c>
      <c r="HU91" s="162">
        <f t="shared" si="418"/>
        <v>0</v>
      </c>
      <c r="HV91" s="162">
        <f t="shared" si="418"/>
        <v>0</v>
      </c>
      <c r="HW91" s="162">
        <f t="shared" si="418"/>
        <v>0</v>
      </c>
      <c r="HX91" s="162">
        <f t="shared" si="418"/>
        <v>0</v>
      </c>
      <c r="HY91" s="162">
        <f t="shared" si="418"/>
        <v>0</v>
      </c>
      <c r="HZ91" s="162">
        <f t="shared" si="418"/>
        <v>0</v>
      </c>
      <c r="IA91" s="162">
        <f t="shared" si="418"/>
        <v>0</v>
      </c>
      <c r="IB91" s="162">
        <f t="shared" si="418"/>
        <v>0</v>
      </c>
      <c r="IC91" s="162">
        <f t="shared" si="418"/>
        <v>0</v>
      </c>
      <c r="ID91" s="162">
        <f t="shared" si="418"/>
        <v>0</v>
      </c>
      <c r="IE91" s="162">
        <f t="shared" si="418"/>
        <v>0</v>
      </c>
      <c r="IF91" s="162">
        <f t="shared" si="418"/>
        <v>0</v>
      </c>
      <c r="IG91" s="162">
        <f t="shared" si="418"/>
        <v>0</v>
      </c>
      <c r="IH91" s="162">
        <f t="shared" si="418"/>
        <v>0</v>
      </c>
      <c r="II91" s="162">
        <f t="shared" si="418"/>
        <v>0</v>
      </c>
      <c r="IJ91" s="162">
        <f t="shared" si="418"/>
        <v>0</v>
      </c>
      <c r="IK91" s="162">
        <f t="shared" si="418"/>
        <v>0</v>
      </c>
      <c r="IL91" s="162">
        <f t="shared" si="418"/>
        <v>0</v>
      </c>
      <c r="IM91" s="162">
        <f t="shared" si="418"/>
        <v>0</v>
      </c>
      <c r="IN91" s="162">
        <f t="shared" si="418"/>
        <v>0</v>
      </c>
      <c r="IO91" s="162">
        <f t="shared" si="17"/>
        <v>0</v>
      </c>
      <c r="IP91" s="162">
        <f t="shared" si="23"/>
        <v>0</v>
      </c>
      <c r="IQ91" s="162">
        <f t="shared" ref="IQ91:KK91" si="419">MAX((MIN(CZ91+IP91,$IO$7))-GT91,0)</f>
        <v>0</v>
      </c>
      <c r="IR91" s="162">
        <f t="shared" si="419"/>
        <v>0</v>
      </c>
      <c r="IS91" s="162">
        <f t="shared" si="419"/>
        <v>0</v>
      </c>
      <c r="IT91" s="162">
        <f t="shared" si="419"/>
        <v>0</v>
      </c>
      <c r="IU91" s="162">
        <f t="shared" si="419"/>
        <v>0</v>
      </c>
      <c r="IV91" s="162">
        <f t="shared" si="419"/>
        <v>0</v>
      </c>
      <c r="IW91" s="162">
        <f t="shared" si="419"/>
        <v>0</v>
      </c>
      <c r="IX91" s="162">
        <f t="shared" si="419"/>
        <v>0</v>
      </c>
      <c r="IY91" s="162">
        <f t="shared" si="419"/>
        <v>0</v>
      </c>
      <c r="IZ91" s="162">
        <f t="shared" si="419"/>
        <v>0</v>
      </c>
      <c r="JA91" s="162">
        <f t="shared" si="419"/>
        <v>0</v>
      </c>
      <c r="JB91" s="162">
        <f t="shared" si="419"/>
        <v>0</v>
      </c>
      <c r="JC91" s="162">
        <f t="shared" si="419"/>
        <v>0</v>
      </c>
      <c r="JD91" s="162">
        <f t="shared" si="419"/>
        <v>0</v>
      </c>
      <c r="JE91" s="162">
        <f t="shared" si="419"/>
        <v>0</v>
      </c>
      <c r="JF91" s="162">
        <f t="shared" si="419"/>
        <v>0</v>
      </c>
      <c r="JG91" s="162">
        <f t="shared" si="419"/>
        <v>0</v>
      </c>
      <c r="JH91" s="162">
        <f t="shared" si="419"/>
        <v>0</v>
      </c>
      <c r="JI91" s="162">
        <f t="shared" si="419"/>
        <v>0</v>
      </c>
      <c r="JJ91" s="162">
        <f t="shared" si="419"/>
        <v>0</v>
      </c>
      <c r="JK91" s="162">
        <f t="shared" si="419"/>
        <v>0</v>
      </c>
      <c r="JL91" s="162">
        <f t="shared" si="419"/>
        <v>0</v>
      </c>
      <c r="JM91" s="162">
        <f t="shared" si="419"/>
        <v>0</v>
      </c>
      <c r="JN91" s="162">
        <f t="shared" si="419"/>
        <v>0</v>
      </c>
      <c r="JO91" s="162">
        <f t="shared" si="419"/>
        <v>0</v>
      </c>
      <c r="JP91" s="162">
        <f t="shared" si="419"/>
        <v>0</v>
      </c>
      <c r="JQ91" s="162">
        <f t="shared" si="419"/>
        <v>0</v>
      </c>
      <c r="JR91" s="162">
        <f t="shared" si="419"/>
        <v>0</v>
      </c>
      <c r="JS91" s="162">
        <f t="shared" si="419"/>
        <v>0</v>
      </c>
      <c r="JT91" s="162">
        <f t="shared" si="419"/>
        <v>0</v>
      </c>
      <c r="JU91" s="162">
        <f t="shared" si="419"/>
        <v>0</v>
      </c>
      <c r="JV91" s="162">
        <f t="shared" si="419"/>
        <v>0</v>
      </c>
      <c r="JW91" s="162">
        <f t="shared" si="419"/>
        <v>0</v>
      </c>
      <c r="JX91" s="162">
        <f t="shared" si="419"/>
        <v>0</v>
      </c>
      <c r="JY91" s="162">
        <f t="shared" si="419"/>
        <v>0</v>
      </c>
      <c r="JZ91" s="162">
        <f t="shared" si="419"/>
        <v>0</v>
      </c>
      <c r="KA91" s="162">
        <f t="shared" si="419"/>
        <v>0</v>
      </c>
      <c r="KB91" s="162">
        <f t="shared" si="419"/>
        <v>0</v>
      </c>
      <c r="KC91" s="162">
        <f t="shared" si="419"/>
        <v>0</v>
      </c>
      <c r="KD91" s="162">
        <f t="shared" si="419"/>
        <v>0</v>
      </c>
      <c r="KE91" s="162">
        <f t="shared" si="419"/>
        <v>0</v>
      </c>
      <c r="KF91" s="162">
        <f t="shared" si="419"/>
        <v>0</v>
      </c>
      <c r="KG91" s="162">
        <f t="shared" si="419"/>
        <v>0</v>
      </c>
      <c r="KH91" s="162">
        <f t="shared" si="419"/>
        <v>0</v>
      </c>
      <c r="KI91" s="162">
        <f t="shared" si="419"/>
        <v>0</v>
      </c>
      <c r="KJ91" s="162">
        <f t="shared" si="419"/>
        <v>0</v>
      </c>
      <c r="KK91" s="162">
        <f t="shared" si="419"/>
        <v>0</v>
      </c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</row>
    <row r="92" ht="14.25" customHeight="1" spans="1:326" x14ac:dyDescent="0.25">
      <c r="A92" s="1">
        <v>3</v>
      </c>
      <c r="B92" s="1">
        <f t="shared" ref="B92:C92" si="420">B91+1</f>
        <v>82</v>
      </c>
      <c r="C92" s="232">
        <f t="shared" si="420"/>
        <v>43547</v>
      </c>
      <c r="D92" s="162">
        <f t="shared" si="9"/>
        <v>0</v>
      </c>
      <c r="E92" s="162">
        <f>(SUMIFS(Profile!$F$2:$F$17521,Profile!$B$2:$B$17521,$B92,Profile!$C$2:$C$17521,E$8))*$C$6</f>
        <v>0</v>
      </c>
      <c r="F92" s="162">
        <f>(SUMIFS(Profile!$F$2:$F$17521,Profile!$B$2:$B$17521,$B92,Profile!$C$2:$C$17521,F$8))*$C$6</f>
        <v>0</v>
      </c>
      <c r="G92" s="162">
        <f>(SUMIFS(Profile!$F$2:$F$17521,Profile!$B$2:$B$17521,$B92,Profile!$C$2:$C$17521,G$8))*$C$6</f>
        <v>0</v>
      </c>
      <c r="H92" s="162">
        <f>(SUMIFS(Profile!$F$2:$F$17521,Profile!$B$2:$B$17521,$B92,Profile!$C$2:$C$17521,H$8))*$C$6</f>
        <v>0</v>
      </c>
      <c r="I92" s="162">
        <f>(SUMIFS(Profile!$F$2:$F$17521,Profile!$B$2:$B$17521,$B92,Profile!$C$2:$C$17521,I$8))*$C$6</f>
        <v>0</v>
      </c>
      <c r="J92" s="162">
        <f>(SUMIFS(Profile!$F$2:$F$17521,Profile!$B$2:$B$17521,$B92,Profile!$C$2:$C$17521,J$8))*$C$6</f>
        <v>0</v>
      </c>
      <c r="K92" s="162">
        <f>(SUMIFS(Profile!$F$2:$F$17521,Profile!$B$2:$B$17521,$B92,Profile!$C$2:$C$17521,K$8))*$C$6</f>
        <v>0</v>
      </c>
      <c r="L92" s="162">
        <f>(SUMIFS(Profile!$F$2:$F$17521,Profile!$B$2:$B$17521,$B92,Profile!$C$2:$C$17521,L$8))*$C$6</f>
        <v>0</v>
      </c>
      <c r="M92" s="162">
        <f>(SUMIFS(Profile!$F$2:$F$17521,Profile!$B$2:$B$17521,$B92,Profile!$C$2:$C$17521,M$8))*$C$6</f>
        <v>0</v>
      </c>
      <c r="N92" s="162">
        <f>(SUMIFS(Profile!$F$2:$F$17521,Profile!$B$2:$B$17521,$B92,Profile!$C$2:$C$17521,N$8))*$C$6</f>
        <v>0</v>
      </c>
      <c r="O92" s="162">
        <f>(SUMIFS(Profile!$F$2:$F$17521,Profile!$B$2:$B$17521,$B92,Profile!$C$2:$C$17521,O$8))*$C$6</f>
        <v>0</v>
      </c>
      <c r="P92" s="162">
        <f>(SUMIFS(Profile!$F$2:$F$17521,Profile!$B$2:$B$17521,$B92,Profile!$C$2:$C$17521,P$8))*$C$6</f>
        <v>0</v>
      </c>
      <c r="Q92" s="162">
        <f>(SUMIFS(Profile!$F$2:$F$17521,Profile!$B$2:$B$17521,$B92,Profile!$C$2:$C$17521,Q$8))*$C$6</f>
        <v>0</v>
      </c>
      <c r="R92" s="162">
        <f>(SUMIFS(Profile!$F$2:$F$17521,Profile!$B$2:$B$17521,$B92,Profile!$C$2:$C$17521,R$8))*$C$6</f>
        <v>0</v>
      </c>
      <c r="S92" s="162">
        <f>(SUMIFS(Profile!$F$2:$F$17521,Profile!$B$2:$B$17521,$B92,Profile!$C$2:$C$17521,S$8))*$C$6</f>
        <v>0</v>
      </c>
      <c r="T92" s="162">
        <f>(SUMIFS(Profile!$F$2:$F$17521,Profile!$B$2:$B$17521,$B92,Profile!$C$2:$C$17521,T$8))*$C$6</f>
        <v>0</v>
      </c>
      <c r="U92" s="162">
        <f>(SUMIFS(Profile!$F$2:$F$17521,Profile!$B$2:$B$17521,$B92,Profile!$C$2:$C$17521,U$8))*$C$6</f>
        <v>0</v>
      </c>
      <c r="V92" s="162">
        <f>(SUMIFS(Profile!$F$2:$F$17521,Profile!$B$2:$B$17521,$B92,Profile!$C$2:$C$17521,V$8))*$C$6</f>
        <v>0</v>
      </c>
      <c r="W92" s="162">
        <f>(SUMIFS(Profile!$F$2:$F$17521,Profile!$B$2:$B$17521,$B92,Profile!$C$2:$C$17521,W$8))*$C$6</f>
        <v>0</v>
      </c>
      <c r="X92" s="162">
        <f>(SUMIFS(Profile!$F$2:$F$17521,Profile!$B$2:$B$17521,$B92,Profile!$C$2:$C$17521,X$8))*$C$6</f>
        <v>0</v>
      </c>
      <c r="Y92" s="162">
        <f>(SUMIFS(Profile!$F$2:$F$17521,Profile!$B$2:$B$17521,$B92,Profile!$C$2:$C$17521,Y$8))*$C$6</f>
        <v>0</v>
      </c>
      <c r="Z92" s="162">
        <f>(SUMIFS(Profile!$F$2:$F$17521,Profile!$B$2:$B$17521,$B92,Profile!$C$2:$C$17521,Z$8))*$C$6</f>
        <v>0</v>
      </c>
      <c r="AA92" s="162">
        <f>(SUMIFS(Profile!$F$2:$F$17521,Profile!$B$2:$B$17521,$B92,Profile!$C$2:$C$17521,AA$8))*$C$6</f>
        <v>0</v>
      </c>
      <c r="AB92" s="162">
        <f>(SUMIFS(Profile!$F$2:$F$17521,Profile!$B$2:$B$17521,$B92,Profile!$C$2:$C$17521,AB$8))*$C$6</f>
        <v>0</v>
      </c>
      <c r="AC92" s="162">
        <f>(SUMIFS(Profile!$F$2:$F$17521,Profile!$B$2:$B$17521,$B92,Profile!$C$2:$C$17521,AC$8))*$C$6</f>
        <v>0</v>
      </c>
      <c r="AD92" s="162">
        <f>(SUMIFS(Profile!$F$2:$F$17521,Profile!$B$2:$B$17521,$B92,Profile!$C$2:$C$17521,AD$8))*$C$6</f>
        <v>0</v>
      </c>
      <c r="AE92" s="162">
        <f>(SUMIFS(Profile!$F$2:$F$17521,Profile!$B$2:$B$17521,$B92,Profile!$C$2:$C$17521,AE$8))*$C$6</f>
        <v>0</v>
      </c>
      <c r="AF92" s="162">
        <f>(SUMIFS(Profile!$F$2:$F$17521,Profile!$B$2:$B$17521,$B92,Profile!$C$2:$C$17521,AF$8))*$C$6</f>
        <v>0</v>
      </c>
      <c r="AG92" s="162">
        <f>(SUMIFS(Profile!$F$2:$F$17521,Profile!$B$2:$B$17521,$B92,Profile!$C$2:$C$17521,AG$8))*$C$6</f>
        <v>0</v>
      </c>
      <c r="AH92" s="162">
        <f>(SUMIFS(Profile!$F$2:$F$17521,Profile!$B$2:$B$17521,$B92,Profile!$C$2:$C$17521,AH$8))*$C$6</f>
        <v>0</v>
      </c>
      <c r="AI92" s="162">
        <f>(SUMIFS(Profile!$F$2:$F$17521,Profile!$B$2:$B$17521,$B92,Profile!$C$2:$C$17521,AI$8))*$C$6</f>
        <v>0</v>
      </c>
      <c r="AJ92" s="162">
        <f>(SUMIFS(Profile!$F$2:$F$17521,Profile!$B$2:$B$17521,$B92,Profile!$C$2:$C$17521,AJ$8))*$C$6</f>
        <v>0</v>
      </c>
      <c r="AK92" s="162">
        <f>(SUMIFS(Profile!$F$2:$F$17521,Profile!$B$2:$B$17521,$B92,Profile!$C$2:$C$17521,AK$8))*$C$6</f>
        <v>0</v>
      </c>
      <c r="AL92" s="162">
        <f>(SUMIFS(Profile!$F$2:$F$17521,Profile!$B$2:$B$17521,$B92,Profile!$C$2:$C$17521,AL$8))*$C$6</f>
        <v>0</v>
      </c>
      <c r="AM92" s="162">
        <f>(SUMIFS(Profile!$F$2:$F$17521,Profile!$B$2:$B$17521,$B92,Profile!$C$2:$C$17521,AM$8))*$C$6</f>
        <v>0</v>
      </c>
      <c r="AN92" s="162">
        <f>(SUMIFS(Profile!$F$2:$F$17521,Profile!$B$2:$B$17521,$B92,Profile!$C$2:$C$17521,AN$8))*$C$6</f>
        <v>0</v>
      </c>
      <c r="AO92" s="162">
        <f>(SUMIFS(Profile!$F$2:$F$17521,Profile!$B$2:$B$17521,$B92,Profile!$C$2:$C$17521,AO$8))*$C$6</f>
        <v>0</v>
      </c>
      <c r="AP92" s="162">
        <f>(SUMIFS(Profile!$F$2:$F$17521,Profile!$B$2:$B$17521,$B92,Profile!$C$2:$C$17521,AP$8))*$C$6</f>
        <v>0</v>
      </c>
      <c r="AQ92" s="162">
        <f>(SUMIFS(Profile!$F$2:$F$17521,Profile!$B$2:$B$17521,$B92,Profile!$C$2:$C$17521,AQ$8))*$C$6</f>
        <v>0</v>
      </c>
      <c r="AR92" s="162">
        <f>(SUMIFS(Profile!$F$2:$F$17521,Profile!$B$2:$B$17521,$B92,Profile!$C$2:$C$17521,AR$8))*$C$6</f>
        <v>0</v>
      </c>
      <c r="AS92" s="162">
        <f>(SUMIFS(Profile!$F$2:$F$17521,Profile!$B$2:$B$17521,$B92,Profile!$C$2:$C$17521,AS$8))*$C$6</f>
        <v>0</v>
      </c>
      <c r="AT92" s="162">
        <f>(SUMIFS(Profile!$F$2:$F$17521,Profile!$B$2:$B$17521,$B92,Profile!$C$2:$C$17521,AT$8))*$C$6</f>
        <v>0</v>
      </c>
      <c r="AU92" s="162">
        <f>(SUMIFS(Profile!$F$2:$F$17521,Profile!$B$2:$B$17521,$B92,Profile!$C$2:$C$17521,AU$8))*$C$6</f>
        <v>0</v>
      </c>
      <c r="AV92" s="162">
        <f>(SUMIFS(Profile!$F$2:$F$17521,Profile!$B$2:$B$17521,$B92,Profile!$C$2:$C$17521,AV$8))*$C$6</f>
        <v>0</v>
      </c>
      <c r="AW92" s="162">
        <f>(SUMIFS(Profile!$F$2:$F$17521,Profile!$B$2:$B$17521,$B92,Profile!$C$2:$C$17521,AW$8))*$C$6</f>
        <v>0</v>
      </c>
      <c r="AX92" s="162">
        <f>(SUMIFS(Profile!$F$2:$F$17521,Profile!$B$2:$B$17521,$B92,Profile!$C$2:$C$17521,AX$8))*$C$6</f>
        <v>0</v>
      </c>
      <c r="AY92" s="162">
        <f>(SUMIFS(Profile!$F$2:$F$17521,Profile!$B$2:$B$17521,$B92,Profile!$C$2:$C$17521,AY$8))*$C$6</f>
        <v>0</v>
      </c>
      <c r="AZ92" s="162">
        <f>(SUMIFS(Profile!$F$2:$F$17521,Profile!$B$2:$B$17521,$B92,Profile!$C$2:$C$17521,AZ$8))*$C$6</f>
        <v>0</v>
      </c>
      <c r="BA92" s="162">
        <f t="shared" si="10"/>
        <v>0</v>
      </c>
      <c r="BB92" s="162">
        <f>(SUMIFS(Profile!$E$2:$E$17521,Profile!$B$2:$B$17521,$B92,Profile!$C$2:$C$17521,BB$8))*$C$9</f>
        <v>0</v>
      </c>
      <c r="BC92" s="162">
        <f>(SUMIFS(Profile!$E$2:$E$17521,Profile!$B$2:$B$17521,$B92,Profile!$C$2:$C$17521,BC$8))*$C$9</f>
        <v>0</v>
      </c>
      <c r="BD92" s="162">
        <f>(SUMIFS(Profile!$E$2:$E$17521,Profile!$B$2:$B$17521,$B92,Profile!$C$2:$C$17521,BD$8))*$C$9</f>
        <v>0</v>
      </c>
      <c r="BE92" s="162">
        <f>(SUMIFS(Profile!$E$2:$E$17521,Profile!$B$2:$B$17521,$B92,Profile!$C$2:$C$17521,BE$8))*$C$9</f>
        <v>0</v>
      </c>
      <c r="BF92" s="162">
        <f>(SUMIFS(Profile!$E$2:$E$17521,Profile!$B$2:$B$17521,$B92,Profile!$C$2:$C$17521,BF$8))*$C$9</f>
        <v>0</v>
      </c>
      <c r="BG92" s="162">
        <f>(SUMIFS(Profile!$E$2:$E$17521,Profile!$B$2:$B$17521,$B92,Profile!$C$2:$C$17521,BG$8))*$C$9</f>
        <v>0</v>
      </c>
      <c r="BH92" s="162">
        <f>(SUMIFS(Profile!$E$2:$E$17521,Profile!$B$2:$B$17521,$B92,Profile!$C$2:$C$17521,BH$8))*$C$9</f>
        <v>0</v>
      </c>
      <c r="BI92" s="162">
        <f>(SUMIFS(Profile!$E$2:$E$17521,Profile!$B$2:$B$17521,$B92,Profile!$C$2:$C$17521,BI$8))*$C$9</f>
        <v>0</v>
      </c>
      <c r="BJ92" s="162">
        <f>(SUMIFS(Profile!$E$2:$E$17521,Profile!$B$2:$B$17521,$B92,Profile!$C$2:$C$17521,BJ$8))*$C$9</f>
        <v>0</v>
      </c>
      <c r="BK92" s="162">
        <f>(SUMIFS(Profile!$E$2:$E$17521,Profile!$B$2:$B$17521,$B92,Profile!$C$2:$C$17521,BK$8))*$C$9</f>
        <v>0</v>
      </c>
      <c r="BL92" s="162">
        <f>(SUMIFS(Profile!$E$2:$E$17521,Profile!$B$2:$B$17521,$B92,Profile!$C$2:$C$17521,BL$8))*$C$9</f>
        <v>0</v>
      </c>
      <c r="BM92" s="162">
        <f>(SUMIFS(Profile!$E$2:$E$17521,Profile!$B$2:$B$17521,$B92,Profile!$C$2:$C$17521,BM$8))*$C$9</f>
        <v>0</v>
      </c>
      <c r="BN92" s="162">
        <f>(SUMIFS(Profile!$E$2:$E$17521,Profile!$B$2:$B$17521,$B92,Profile!$C$2:$C$17521,BN$8))*$C$9</f>
        <v>0</v>
      </c>
      <c r="BO92" s="162">
        <f>(SUMIFS(Profile!$E$2:$E$17521,Profile!$B$2:$B$17521,$B92,Profile!$C$2:$C$17521,BO$8))*$C$9</f>
        <v>0</v>
      </c>
      <c r="BP92" s="162">
        <f>(SUMIFS(Profile!$E$2:$E$17521,Profile!$B$2:$B$17521,$B92,Profile!$C$2:$C$17521,BP$8))*$C$9</f>
        <v>0</v>
      </c>
      <c r="BQ92" s="162">
        <f>(SUMIFS(Profile!$E$2:$E$17521,Profile!$B$2:$B$17521,$B92,Profile!$C$2:$C$17521,BQ$8))*$C$9</f>
        <v>0</v>
      </c>
      <c r="BR92" s="162">
        <f>(SUMIFS(Profile!$E$2:$E$17521,Profile!$B$2:$B$17521,$B92,Profile!$C$2:$C$17521,BR$8))*$C$9</f>
        <v>0</v>
      </c>
      <c r="BS92" s="162">
        <f>(SUMIFS(Profile!$E$2:$E$17521,Profile!$B$2:$B$17521,$B92,Profile!$C$2:$C$17521,BS$8))*$C$9</f>
        <v>0</v>
      </c>
      <c r="BT92" s="162">
        <f>(SUMIFS(Profile!$E$2:$E$17521,Profile!$B$2:$B$17521,$B92,Profile!$C$2:$C$17521,BT$8))*$C$9</f>
        <v>0</v>
      </c>
      <c r="BU92" s="162">
        <f>(SUMIFS(Profile!$E$2:$E$17521,Profile!$B$2:$B$17521,$B92,Profile!$C$2:$C$17521,BU$8))*$C$9</f>
        <v>0</v>
      </c>
      <c r="BV92" s="162">
        <f>(SUMIFS(Profile!$E$2:$E$17521,Profile!$B$2:$B$17521,$B92,Profile!$C$2:$C$17521,BV$8))*$C$9</f>
        <v>0</v>
      </c>
      <c r="BW92" s="162">
        <f>(SUMIFS(Profile!$E$2:$E$17521,Profile!$B$2:$B$17521,$B92,Profile!$C$2:$C$17521,BW$8))*$C$9</f>
        <v>0</v>
      </c>
      <c r="BX92" s="162">
        <f>(SUMIFS(Profile!$E$2:$E$17521,Profile!$B$2:$B$17521,$B92,Profile!$C$2:$C$17521,BX$8))*$C$9</f>
        <v>0</v>
      </c>
      <c r="BY92" s="162">
        <f>(SUMIFS(Profile!$E$2:$E$17521,Profile!$B$2:$B$17521,$B92,Profile!$C$2:$C$17521,BY$8))*$C$9</f>
        <v>0</v>
      </c>
      <c r="BZ92" s="162">
        <f>(SUMIFS(Profile!$E$2:$E$17521,Profile!$B$2:$B$17521,$B92,Profile!$C$2:$C$17521,BZ$8))*$C$9</f>
        <v>0</v>
      </c>
      <c r="CA92" s="162">
        <f>(SUMIFS(Profile!$E$2:$E$17521,Profile!$B$2:$B$17521,$B92,Profile!$C$2:$C$17521,CA$8))*$C$9</f>
        <v>0</v>
      </c>
      <c r="CB92" s="162">
        <f>(SUMIFS(Profile!$E$2:$E$17521,Profile!$B$2:$B$17521,$B92,Profile!$C$2:$C$17521,CB$8))*$C$9</f>
        <v>0</v>
      </c>
      <c r="CC92" s="162">
        <f>(SUMIFS(Profile!$E$2:$E$17521,Profile!$B$2:$B$17521,$B92,Profile!$C$2:$C$17521,CC$8))*$C$9</f>
        <v>0</v>
      </c>
      <c r="CD92" s="162">
        <f>(SUMIFS(Profile!$E$2:$E$17521,Profile!$B$2:$B$17521,$B92,Profile!$C$2:$C$17521,CD$8))*$C$9</f>
        <v>0</v>
      </c>
      <c r="CE92" s="162">
        <f>(SUMIFS(Profile!$E$2:$E$17521,Profile!$B$2:$B$17521,$B92,Profile!$C$2:$C$17521,CE$8))*$C$9</f>
        <v>0</v>
      </c>
      <c r="CF92" s="162">
        <f>(SUMIFS(Profile!$E$2:$E$17521,Profile!$B$2:$B$17521,$B92,Profile!$C$2:$C$17521,CF$8))*$C$9</f>
        <v>0</v>
      </c>
      <c r="CG92" s="162">
        <f>(SUMIFS(Profile!$E$2:$E$17521,Profile!$B$2:$B$17521,$B92,Profile!$C$2:$C$17521,CG$8))*$C$9</f>
        <v>0</v>
      </c>
      <c r="CH92" s="162">
        <f>(SUMIFS(Profile!$E$2:$E$17521,Profile!$B$2:$B$17521,$B92,Profile!$C$2:$C$17521,CH$8))*$C$9</f>
        <v>0</v>
      </c>
      <c r="CI92" s="162">
        <f>(SUMIFS(Profile!$E$2:$E$17521,Profile!$B$2:$B$17521,$B92,Profile!$C$2:$C$17521,CI$8))*$C$9</f>
        <v>0</v>
      </c>
      <c r="CJ92" s="162">
        <f>(SUMIFS(Profile!$E$2:$E$17521,Profile!$B$2:$B$17521,$B92,Profile!$C$2:$C$17521,CJ$8))*$C$9</f>
        <v>0</v>
      </c>
      <c r="CK92" s="162">
        <f>(SUMIFS(Profile!$E$2:$E$17521,Profile!$B$2:$B$17521,$B92,Profile!$C$2:$C$17521,CK$8))*$C$9</f>
        <v>0</v>
      </c>
      <c r="CL92" s="162">
        <f>(SUMIFS(Profile!$E$2:$E$17521,Profile!$B$2:$B$17521,$B92,Profile!$C$2:$C$17521,CL$8))*$C$9</f>
        <v>0</v>
      </c>
      <c r="CM92" s="162">
        <f>(SUMIFS(Profile!$E$2:$E$17521,Profile!$B$2:$B$17521,$B92,Profile!$C$2:$C$17521,CM$8))*$C$9</f>
        <v>0</v>
      </c>
      <c r="CN92" s="162">
        <f>(SUMIFS(Profile!$E$2:$E$17521,Profile!$B$2:$B$17521,$B92,Profile!$C$2:$C$17521,CN$8))*$C$9</f>
        <v>0</v>
      </c>
      <c r="CO92" s="162">
        <f>(SUMIFS(Profile!$E$2:$E$17521,Profile!$B$2:$B$17521,$B92,Profile!$C$2:$C$17521,CO$8))*$C$9</f>
        <v>0</v>
      </c>
      <c r="CP92" s="162">
        <f>(SUMIFS(Profile!$E$2:$E$17521,Profile!$B$2:$B$17521,$B92,Profile!$C$2:$C$17521,CP$8))*$C$9</f>
        <v>0</v>
      </c>
      <c r="CQ92" s="162">
        <f>(SUMIFS(Profile!$E$2:$E$17521,Profile!$B$2:$B$17521,$B92,Profile!$C$2:$C$17521,CQ$8))*$C$9</f>
        <v>0</v>
      </c>
      <c r="CR92" s="162">
        <f>(SUMIFS(Profile!$E$2:$E$17521,Profile!$B$2:$B$17521,$B92,Profile!$C$2:$C$17521,CR$8))*$C$9</f>
        <v>0</v>
      </c>
      <c r="CS92" s="162">
        <f>(SUMIFS(Profile!$E$2:$E$17521,Profile!$B$2:$B$17521,$B92,Profile!$C$2:$C$17521,CS$8))*$C$9</f>
        <v>0</v>
      </c>
      <c r="CT92" s="162">
        <f>(SUMIFS(Profile!$E$2:$E$17521,Profile!$B$2:$B$17521,$B92,Profile!$C$2:$C$17521,CT$8))*$C$9</f>
        <v>0</v>
      </c>
      <c r="CU92" s="162">
        <f>(SUMIFS(Profile!$E$2:$E$17521,Profile!$B$2:$B$17521,$B92,Profile!$C$2:$C$17521,CU$8))*$C$9</f>
        <v>0</v>
      </c>
      <c r="CV92" s="162">
        <f>(SUMIFS(Profile!$E$2:$E$17521,Profile!$B$2:$B$17521,$B92,Profile!$C$2:$C$17521,CV$8))*$C$9</f>
        <v>0</v>
      </c>
      <c r="CW92" s="162">
        <f>(SUMIFS(Profile!$E$2:$E$17521,Profile!$B$2:$B$17521,$B92,Profile!$C$2:$C$17521,CW$8))*$C$9</f>
        <v>0</v>
      </c>
      <c r="CX92" s="162">
        <f t="shared" si="11"/>
        <v>0</v>
      </c>
      <c r="CY92" s="162">
        <f t="shared" ref="CY92:ET92" si="421">MAX(BB92-E92,0)</f>
        <v>0</v>
      </c>
      <c r="CZ92" s="162">
        <f t="shared" si="421"/>
        <v>0</v>
      </c>
      <c r="DA92" s="162">
        <f t="shared" si="421"/>
        <v>0</v>
      </c>
      <c r="DB92" s="162">
        <f t="shared" si="421"/>
        <v>0</v>
      </c>
      <c r="DC92" s="162">
        <f t="shared" si="421"/>
        <v>0</v>
      </c>
      <c r="DD92" s="162">
        <f t="shared" si="421"/>
        <v>0</v>
      </c>
      <c r="DE92" s="162">
        <f t="shared" si="421"/>
        <v>0</v>
      </c>
      <c r="DF92" s="162">
        <f t="shared" si="421"/>
        <v>0</v>
      </c>
      <c r="DG92" s="162">
        <f t="shared" si="421"/>
        <v>0</v>
      </c>
      <c r="DH92" s="162">
        <f t="shared" si="421"/>
        <v>0</v>
      </c>
      <c r="DI92" s="162">
        <f t="shared" si="421"/>
        <v>0</v>
      </c>
      <c r="DJ92" s="162">
        <f t="shared" si="421"/>
        <v>0</v>
      </c>
      <c r="DK92" s="162">
        <f t="shared" si="421"/>
        <v>0</v>
      </c>
      <c r="DL92" s="162">
        <f t="shared" si="421"/>
        <v>0</v>
      </c>
      <c r="DM92" s="162">
        <f t="shared" si="421"/>
        <v>0</v>
      </c>
      <c r="DN92" s="162">
        <f t="shared" si="421"/>
        <v>0</v>
      </c>
      <c r="DO92" s="162">
        <f t="shared" si="421"/>
        <v>0</v>
      </c>
      <c r="DP92" s="162">
        <f t="shared" si="421"/>
        <v>0</v>
      </c>
      <c r="DQ92" s="162">
        <f t="shared" si="421"/>
        <v>0</v>
      </c>
      <c r="DR92" s="162">
        <f t="shared" si="421"/>
        <v>0</v>
      </c>
      <c r="DS92" s="162">
        <f t="shared" si="421"/>
        <v>0</v>
      </c>
      <c r="DT92" s="162">
        <f t="shared" si="421"/>
        <v>0</v>
      </c>
      <c r="DU92" s="162">
        <f t="shared" si="421"/>
        <v>0</v>
      </c>
      <c r="DV92" s="162">
        <f t="shared" si="421"/>
        <v>0</v>
      </c>
      <c r="DW92" s="162">
        <f t="shared" si="421"/>
        <v>0</v>
      </c>
      <c r="DX92" s="162">
        <f t="shared" si="421"/>
        <v>0</v>
      </c>
      <c r="DY92" s="162">
        <f t="shared" si="421"/>
        <v>0</v>
      </c>
      <c r="DZ92" s="162">
        <f t="shared" si="421"/>
        <v>0</v>
      </c>
      <c r="EA92" s="162">
        <f t="shared" si="421"/>
        <v>0</v>
      </c>
      <c r="EB92" s="162">
        <f t="shared" si="421"/>
        <v>0</v>
      </c>
      <c r="EC92" s="162">
        <f t="shared" si="421"/>
        <v>0</v>
      </c>
      <c r="ED92" s="162">
        <f t="shared" si="421"/>
        <v>0</v>
      </c>
      <c r="EE92" s="162">
        <f t="shared" si="421"/>
        <v>0</v>
      </c>
      <c r="EF92" s="162">
        <f t="shared" si="421"/>
        <v>0</v>
      </c>
      <c r="EG92" s="162">
        <f t="shared" si="421"/>
        <v>0</v>
      </c>
      <c r="EH92" s="162">
        <f t="shared" si="421"/>
        <v>0</v>
      </c>
      <c r="EI92" s="162">
        <f t="shared" si="421"/>
        <v>0</v>
      </c>
      <c r="EJ92" s="162">
        <f t="shared" si="421"/>
        <v>0</v>
      </c>
      <c r="EK92" s="162">
        <f t="shared" si="421"/>
        <v>0</v>
      </c>
      <c r="EL92" s="162">
        <f t="shared" si="421"/>
        <v>0</v>
      </c>
      <c r="EM92" s="162">
        <f t="shared" si="421"/>
        <v>0</v>
      </c>
      <c r="EN92" s="162">
        <f t="shared" si="421"/>
        <v>0</v>
      </c>
      <c r="EO92" s="162">
        <f t="shared" si="421"/>
        <v>0</v>
      </c>
      <c r="EP92" s="162">
        <f t="shared" si="421"/>
        <v>0</v>
      </c>
      <c r="EQ92" s="162">
        <f t="shared" si="421"/>
        <v>0</v>
      </c>
      <c r="ER92" s="162">
        <f t="shared" si="421"/>
        <v>0</v>
      </c>
      <c r="ES92" s="162">
        <f t="shared" si="421"/>
        <v>0</v>
      </c>
      <c r="ET92" s="162">
        <f t="shared" si="421"/>
        <v>0</v>
      </c>
      <c r="EU92" s="162">
        <f t="shared" si="13"/>
        <v>0</v>
      </c>
      <c r="EV92" s="162">
        <f t="shared" ref="EV92:GQ92" si="422">BB92-CY92</f>
        <v>0</v>
      </c>
      <c r="EW92" s="162">
        <f t="shared" si="422"/>
        <v>0</v>
      </c>
      <c r="EX92" s="162">
        <f t="shared" si="422"/>
        <v>0</v>
      </c>
      <c r="EY92" s="162">
        <f t="shared" si="422"/>
        <v>0</v>
      </c>
      <c r="EZ92" s="162">
        <f t="shared" si="422"/>
        <v>0</v>
      </c>
      <c r="FA92" s="162">
        <f t="shared" si="422"/>
        <v>0</v>
      </c>
      <c r="FB92" s="162">
        <f t="shared" si="422"/>
        <v>0</v>
      </c>
      <c r="FC92" s="162">
        <f t="shared" si="422"/>
        <v>0</v>
      </c>
      <c r="FD92" s="162">
        <f t="shared" si="422"/>
        <v>0</v>
      </c>
      <c r="FE92" s="162">
        <f t="shared" si="422"/>
        <v>0</v>
      </c>
      <c r="FF92" s="162">
        <f t="shared" si="422"/>
        <v>0</v>
      </c>
      <c r="FG92" s="162">
        <f t="shared" si="422"/>
        <v>0</v>
      </c>
      <c r="FH92" s="162">
        <f t="shared" si="422"/>
        <v>0</v>
      </c>
      <c r="FI92" s="162">
        <f t="shared" si="422"/>
        <v>0</v>
      </c>
      <c r="FJ92" s="162">
        <f t="shared" si="422"/>
        <v>0</v>
      </c>
      <c r="FK92" s="162">
        <f t="shared" si="422"/>
        <v>0</v>
      </c>
      <c r="FL92" s="162">
        <f t="shared" si="422"/>
        <v>0</v>
      </c>
      <c r="FM92" s="162">
        <f t="shared" si="422"/>
        <v>0</v>
      </c>
      <c r="FN92" s="162">
        <f t="shared" si="422"/>
        <v>0</v>
      </c>
      <c r="FO92" s="162">
        <f t="shared" si="422"/>
        <v>0</v>
      </c>
      <c r="FP92" s="162">
        <f t="shared" si="422"/>
        <v>0</v>
      </c>
      <c r="FQ92" s="162">
        <f t="shared" si="422"/>
        <v>0</v>
      </c>
      <c r="FR92" s="162">
        <f t="shared" si="422"/>
        <v>0</v>
      </c>
      <c r="FS92" s="162">
        <f t="shared" si="422"/>
        <v>0</v>
      </c>
      <c r="FT92" s="162">
        <f t="shared" si="422"/>
        <v>0</v>
      </c>
      <c r="FU92" s="162">
        <f t="shared" si="422"/>
        <v>0</v>
      </c>
      <c r="FV92" s="162">
        <f t="shared" si="422"/>
        <v>0</v>
      </c>
      <c r="FW92" s="162">
        <f t="shared" si="422"/>
        <v>0</v>
      </c>
      <c r="FX92" s="162">
        <f t="shared" si="422"/>
        <v>0</v>
      </c>
      <c r="FY92" s="162">
        <f t="shared" si="422"/>
        <v>0</v>
      </c>
      <c r="FZ92" s="162">
        <f t="shared" si="422"/>
        <v>0</v>
      </c>
      <c r="GA92" s="162">
        <f t="shared" si="422"/>
        <v>0</v>
      </c>
      <c r="GB92" s="162">
        <f t="shared" si="422"/>
        <v>0</v>
      </c>
      <c r="GC92" s="162">
        <f t="shared" si="422"/>
        <v>0</v>
      </c>
      <c r="GD92" s="162">
        <f t="shared" si="422"/>
        <v>0</v>
      </c>
      <c r="GE92" s="162">
        <f t="shared" si="422"/>
        <v>0</v>
      </c>
      <c r="GF92" s="162">
        <f t="shared" si="422"/>
        <v>0</v>
      </c>
      <c r="GG92" s="162">
        <f t="shared" si="422"/>
        <v>0</v>
      </c>
      <c r="GH92" s="162">
        <f t="shared" si="422"/>
        <v>0</v>
      </c>
      <c r="GI92" s="162">
        <f t="shared" si="422"/>
        <v>0</v>
      </c>
      <c r="GJ92" s="162">
        <f t="shared" si="422"/>
        <v>0</v>
      </c>
      <c r="GK92" s="162">
        <f t="shared" si="422"/>
        <v>0</v>
      </c>
      <c r="GL92" s="162">
        <f t="shared" si="422"/>
        <v>0</v>
      </c>
      <c r="GM92" s="162">
        <f t="shared" si="422"/>
        <v>0</v>
      </c>
      <c r="GN92" s="162">
        <f t="shared" si="422"/>
        <v>0</v>
      </c>
      <c r="GO92" s="162">
        <f t="shared" si="422"/>
        <v>0</v>
      </c>
      <c r="GP92" s="162">
        <f t="shared" si="422"/>
        <v>0</v>
      </c>
      <c r="GQ92" s="162">
        <f t="shared" si="422"/>
        <v>0</v>
      </c>
      <c r="GR92" s="162">
        <f t="shared" si="15"/>
        <v>0</v>
      </c>
      <c r="GS92" s="162">
        <f t="shared" ref="GS92:IN92" si="423">E92-EV92</f>
        <v>0</v>
      </c>
      <c r="GT92" s="162">
        <f t="shared" si="423"/>
        <v>0</v>
      </c>
      <c r="GU92" s="162">
        <f t="shared" si="423"/>
        <v>0</v>
      </c>
      <c r="GV92" s="162">
        <f t="shared" si="423"/>
        <v>0</v>
      </c>
      <c r="GW92" s="162">
        <f t="shared" si="423"/>
        <v>0</v>
      </c>
      <c r="GX92" s="162">
        <f t="shared" si="423"/>
        <v>0</v>
      </c>
      <c r="GY92" s="162">
        <f t="shared" si="423"/>
        <v>0</v>
      </c>
      <c r="GZ92" s="162">
        <f t="shared" si="423"/>
        <v>0</v>
      </c>
      <c r="HA92" s="162">
        <f t="shared" si="423"/>
        <v>0</v>
      </c>
      <c r="HB92" s="162">
        <f t="shared" si="423"/>
        <v>0</v>
      </c>
      <c r="HC92" s="162">
        <f t="shared" si="423"/>
        <v>0</v>
      </c>
      <c r="HD92" s="162">
        <f t="shared" si="423"/>
        <v>0</v>
      </c>
      <c r="HE92" s="162">
        <f t="shared" si="423"/>
        <v>0</v>
      </c>
      <c r="HF92" s="162">
        <f t="shared" si="423"/>
        <v>0</v>
      </c>
      <c r="HG92" s="162">
        <f t="shared" si="423"/>
        <v>0</v>
      </c>
      <c r="HH92" s="162">
        <f t="shared" si="423"/>
        <v>0</v>
      </c>
      <c r="HI92" s="162">
        <f t="shared" si="423"/>
        <v>0</v>
      </c>
      <c r="HJ92" s="162">
        <f t="shared" si="423"/>
        <v>0</v>
      </c>
      <c r="HK92" s="162">
        <f t="shared" si="423"/>
        <v>0</v>
      </c>
      <c r="HL92" s="162">
        <f t="shared" si="423"/>
        <v>0</v>
      </c>
      <c r="HM92" s="162">
        <f t="shared" si="423"/>
        <v>0</v>
      </c>
      <c r="HN92" s="162">
        <f t="shared" si="423"/>
        <v>0</v>
      </c>
      <c r="HO92" s="162">
        <f t="shared" si="423"/>
        <v>0</v>
      </c>
      <c r="HP92" s="162">
        <f t="shared" si="423"/>
        <v>0</v>
      </c>
      <c r="HQ92" s="162">
        <f t="shared" si="423"/>
        <v>0</v>
      </c>
      <c r="HR92" s="162">
        <f t="shared" si="423"/>
        <v>0</v>
      </c>
      <c r="HS92" s="162">
        <f t="shared" si="423"/>
        <v>0</v>
      </c>
      <c r="HT92" s="162">
        <f t="shared" si="423"/>
        <v>0</v>
      </c>
      <c r="HU92" s="162">
        <f t="shared" si="423"/>
        <v>0</v>
      </c>
      <c r="HV92" s="162">
        <f t="shared" si="423"/>
        <v>0</v>
      </c>
      <c r="HW92" s="162">
        <f t="shared" si="423"/>
        <v>0</v>
      </c>
      <c r="HX92" s="162">
        <f t="shared" si="423"/>
        <v>0</v>
      </c>
      <c r="HY92" s="162">
        <f t="shared" si="423"/>
        <v>0</v>
      </c>
      <c r="HZ92" s="162">
        <f t="shared" si="423"/>
        <v>0</v>
      </c>
      <c r="IA92" s="162">
        <f t="shared" si="423"/>
        <v>0</v>
      </c>
      <c r="IB92" s="162">
        <f t="shared" si="423"/>
        <v>0</v>
      </c>
      <c r="IC92" s="162">
        <f t="shared" si="423"/>
        <v>0</v>
      </c>
      <c r="ID92" s="162">
        <f t="shared" si="423"/>
        <v>0</v>
      </c>
      <c r="IE92" s="162">
        <f t="shared" si="423"/>
        <v>0</v>
      </c>
      <c r="IF92" s="162">
        <f t="shared" si="423"/>
        <v>0</v>
      </c>
      <c r="IG92" s="162">
        <f t="shared" si="423"/>
        <v>0</v>
      </c>
      <c r="IH92" s="162">
        <f t="shared" si="423"/>
        <v>0</v>
      </c>
      <c r="II92" s="162">
        <f t="shared" si="423"/>
        <v>0</v>
      </c>
      <c r="IJ92" s="162">
        <f t="shared" si="423"/>
        <v>0</v>
      </c>
      <c r="IK92" s="162">
        <f t="shared" si="423"/>
        <v>0</v>
      </c>
      <c r="IL92" s="162">
        <f t="shared" si="423"/>
        <v>0</v>
      </c>
      <c r="IM92" s="162">
        <f t="shared" si="423"/>
        <v>0</v>
      </c>
      <c r="IN92" s="162">
        <f t="shared" si="423"/>
        <v>0</v>
      </c>
      <c r="IO92" s="162">
        <f t="shared" si="17"/>
        <v>0</v>
      </c>
      <c r="IP92" s="162">
        <f t="shared" si="23"/>
        <v>0</v>
      </c>
      <c r="IQ92" s="162">
        <f t="shared" ref="IQ92:KK92" si="424">MAX((MIN(CZ92+IP92,$IO$7))-GT92,0)</f>
        <v>0</v>
      </c>
      <c r="IR92" s="162">
        <f t="shared" si="424"/>
        <v>0</v>
      </c>
      <c r="IS92" s="162">
        <f t="shared" si="424"/>
        <v>0</v>
      </c>
      <c r="IT92" s="162">
        <f t="shared" si="424"/>
        <v>0</v>
      </c>
      <c r="IU92" s="162">
        <f t="shared" si="424"/>
        <v>0</v>
      </c>
      <c r="IV92" s="162">
        <f t="shared" si="424"/>
        <v>0</v>
      </c>
      <c r="IW92" s="162">
        <f t="shared" si="424"/>
        <v>0</v>
      </c>
      <c r="IX92" s="162">
        <f t="shared" si="424"/>
        <v>0</v>
      </c>
      <c r="IY92" s="162">
        <f t="shared" si="424"/>
        <v>0</v>
      </c>
      <c r="IZ92" s="162">
        <f t="shared" si="424"/>
        <v>0</v>
      </c>
      <c r="JA92" s="162">
        <f t="shared" si="424"/>
        <v>0</v>
      </c>
      <c r="JB92" s="162">
        <f t="shared" si="424"/>
        <v>0</v>
      </c>
      <c r="JC92" s="162">
        <f t="shared" si="424"/>
        <v>0</v>
      </c>
      <c r="JD92" s="162">
        <f t="shared" si="424"/>
        <v>0</v>
      </c>
      <c r="JE92" s="162">
        <f t="shared" si="424"/>
        <v>0</v>
      </c>
      <c r="JF92" s="162">
        <f t="shared" si="424"/>
        <v>0</v>
      </c>
      <c r="JG92" s="162">
        <f t="shared" si="424"/>
        <v>0</v>
      </c>
      <c r="JH92" s="162">
        <f t="shared" si="424"/>
        <v>0</v>
      </c>
      <c r="JI92" s="162">
        <f t="shared" si="424"/>
        <v>0</v>
      </c>
      <c r="JJ92" s="162">
        <f t="shared" si="424"/>
        <v>0</v>
      </c>
      <c r="JK92" s="162">
        <f t="shared" si="424"/>
        <v>0</v>
      </c>
      <c r="JL92" s="162">
        <f t="shared" si="424"/>
        <v>0</v>
      </c>
      <c r="JM92" s="162">
        <f t="shared" si="424"/>
        <v>0</v>
      </c>
      <c r="JN92" s="162">
        <f t="shared" si="424"/>
        <v>0</v>
      </c>
      <c r="JO92" s="162">
        <f t="shared" si="424"/>
        <v>0</v>
      </c>
      <c r="JP92" s="162">
        <f t="shared" si="424"/>
        <v>0</v>
      </c>
      <c r="JQ92" s="162">
        <f t="shared" si="424"/>
        <v>0</v>
      </c>
      <c r="JR92" s="162">
        <f t="shared" si="424"/>
        <v>0</v>
      </c>
      <c r="JS92" s="162">
        <f t="shared" si="424"/>
        <v>0</v>
      </c>
      <c r="JT92" s="162">
        <f t="shared" si="424"/>
        <v>0</v>
      </c>
      <c r="JU92" s="162">
        <f t="shared" si="424"/>
        <v>0</v>
      </c>
      <c r="JV92" s="162">
        <f t="shared" si="424"/>
        <v>0</v>
      </c>
      <c r="JW92" s="162">
        <f t="shared" si="424"/>
        <v>0</v>
      </c>
      <c r="JX92" s="162">
        <f t="shared" si="424"/>
        <v>0</v>
      </c>
      <c r="JY92" s="162">
        <f t="shared" si="424"/>
        <v>0</v>
      </c>
      <c r="JZ92" s="162">
        <f t="shared" si="424"/>
        <v>0</v>
      </c>
      <c r="KA92" s="162">
        <f t="shared" si="424"/>
        <v>0</v>
      </c>
      <c r="KB92" s="162">
        <f t="shared" si="424"/>
        <v>0</v>
      </c>
      <c r="KC92" s="162">
        <f t="shared" si="424"/>
        <v>0</v>
      </c>
      <c r="KD92" s="162">
        <f t="shared" si="424"/>
        <v>0</v>
      </c>
      <c r="KE92" s="162">
        <f t="shared" si="424"/>
        <v>0</v>
      </c>
      <c r="KF92" s="162">
        <f t="shared" si="424"/>
        <v>0</v>
      </c>
      <c r="KG92" s="162">
        <f t="shared" si="424"/>
        <v>0</v>
      </c>
      <c r="KH92" s="162">
        <f t="shared" si="424"/>
        <v>0</v>
      </c>
      <c r="KI92" s="162">
        <f t="shared" si="424"/>
        <v>0</v>
      </c>
      <c r="KJ92" s="162">
        <f t="shared" si="424"/>
        <v>0</v>
      </c>
      <c r="KK92" s="162">
        <f t="shared" si="424"/>
        <v>0</v>
      </c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</row>
    <row r="93" ht="14.25" customHeight="1" spans="1:326" x14ac:dyDescent="0.25">
      <c r="A93" s="1">
        <v>3</v>
      </c>
      <c r="B93" s="1">
        <f t="shared" ref="B93:C93" si="425">B92+1</f>
        <v>83</v>
      </c>
      <c r="C93" s="232">
        <f t="shared" si="425"/>
        <v>43548</v>
      </c>
      <c r="D93" s="162">
        <f t="shared" si="9"/>
        <v>0</v>
      </c>
      <c r="E93" s="162">
        <f>(SUMIFS(Profile!$F$2:$F$17521,Profile!$B$2:$B$17521,$B93,Profile!$C$2:$C$17521,E$8))*$C$6</f>
        <v>0</v>
      </c>
      <c r="F93" s="162">
        <f>(SUMIFS(Profile!$F$2:$F$17521,Profile!$B$2:$B$17521,$B93,Profile!$C$2:$C$17521,F$8))*$C$6</f>
        <v>0</v>
      </c>
      <c r="G93" s="162">
        <f>(SUMIFS(Profile!$F$2:$F$17521,Profile!$B$2:$B$17521,$B93,Profile!$C$2:$C$17521,G$8))*$C$6</f>
        <v>0</v>
      </c>
      <c r="H93" s="162">
        <f>(SUMIFS(Profile!$F$2:$F$17521,Profile!$B$2:$B$17521,$B93,Profile!$C$2:$C$17521,H$8))*$C$6</f>
        <v>0</v>
      </c>
      <c r="I93" s="162">
        <f>(SUMIFS(Profile!$F$2:$F$17521,Profile!$B$2:$B$17521,$B93,Profile!$C$2:$C$17521,I$8))*$C$6</f>
        <v>0</v>
      </c>
      <c r="J93" s="162">
        <f>(SUMIFS(Profile!$F$2:$F$17521,Profile!$B$2:$B$17521,$B93,Profile!$C$2:$C$17521,J$8))*$C$6</f>
        <v>0</v>
      </c>
      <c r="K93" s="162">
        <f>(SUMIFS(Profile!$F$2:$F$17521,Profile!$B$2:$B$17521,$B93,Profile!$C$2:$C$17521,K$8))*$C$6</f>
        <v>0</v>
      </c>
      <c r="L93" s="162">
        <f>(SUMIFS(Profile!$F$2:$F$17521,Profile!$B$2:$B$17521,$B93,Profile!$C$2:$C$17521,L$8))*$C$6</f>
        <v>0</v>
      </c>
      <c r="M93" s="162">
        <f>(SUMIFS(Profile!$F$2:$F$17521,Profile!$B$2:$B$17521,$B93,Profile!$C$2:$C$17521,M$8))*$C$6</f>
        <v>0</v>
      </c>
      <c r="N93" s="162">
        <f>(SUMIFS(Profile!$F$2:$F$17521,Profile!$B$2:$B$17521,$B93,Profile!$C$2:$C$17521,N$8))*$C$6</f>
        <v>0</v>
      </c>
      <c r="O93" s="162">
        <f>(SUMIFS(Profile!$F$2:$F$17521,Profile!$B$2:$B$17521,$B93,Profile!$C$2:$C$17521,O$8))*$C$6</f>
        <v>0</v>
      </c>
      <c r="P93" s="162">
        <f>(SUMIFS(Profile!$F$2:$F$17521,Profile!$B$2:$B$17521,$B93,Profile!$C$2:$C$17521,P$8))*$C$6</f>
        <v>0</v>
      </c>
      <c r="Q93" s="162">
        <f>(SUMIFS(Profile!$F$2:$F$17521,Profile!$B$2:$B$17521,$B93,Profile!$C$2:$C$17521,Q$8))*$C$6</f>
        <v>0</v>
      </c>
      <c r="R93" s="162">
        <f>(SUMIFS(Profile!$F$2:$F$17521,Profile!$B$2:$B$17521,$B93,Profile!$C$2:$C$17521,R$8))*$C$6</f>
        <v>0</v>
      </c>
      <c r="S93" s="162">
        <f>(SUMIFS(Profile!$F$2:$F$17521,Profile!$B$2:$B$17521,$B93,Profile!$C$2:$C$17521,S$8))*$C$6</f>
        <v>0</v>
      </c>
      <c r="T93" s="162">
        <f>(SUMIFS(Profile!$F$2:$F$17521,Profile!$B$2:$B$17521,$B93,Profile!$C$2:$C$17521,T$8))*$C$6</f>
        <v>0</v>
      </c>
      <c r="U93" s="162">
        <f>(SUMIFS(Profile!$F$2:$F$17521,Profile!$B$2:$B$17521,$B93,Profile!$C$2:$C$17521,U$8))*$C$6</f>
        <v>0</v>
      </c>
      <c r="V93" s="162">
        <f>(SUMIFS(Profile!$F$2:$F$17521,Profile!$B$2:$B$17521,$B93,Profile!$C$2:$C$17521,V$8))*$C$6</f>
        <v>0</v>
      </c>
      <c r="W93" s="162">
        <f>(SUMIFS(Profile!$F$2:$F$17521,Profile!$B$2:$B$17521,$B93,Profile!$C$2:$C$17521,W$8))*$C$6</f>
        <v>0</v>
      </c>
      <c r="X93" s="162">
        <f>(SUMIFS(Profile!$F$2:$F$17521,Profile!$B$2:$B$17521,$B93,Profile!$C$2:$C$17521,X$8))*$C$6</f>
        <v>0</v>
      </c>
      <c r="Y93" s="162">
        <f>(SUMIFS(Profile!$F$2:$F$17521,Profile!$B$2:$B$17521,$B93,Profile!$C$2:$C$17521,Y$8))*$C$6</f>
        <v>0</v>
      </c>
      <c r="Z93" s="162">
        <f>(SUMIFS(Profile!$F$2:$F$17521,Profile!$B$2:$B$17521,$B93,Profile!$C$2:$C$17521,Z$8))*$C$6</f>
        <v>0</v>
      </c>
      <c r="AA93" s="162">
        <f>(SUMIFS(Profile!$F$2:$F$17521,Profile!$B$2:$B$17521,$B93,Profile!$C$2:$C$17521,AA$8))*$C$6</f>
        <v>0</v>
      </c>
      <c r="AB93" s="162">
        <f>(SUMIFS(Profile!$F$2:$F$17521,Profile!$B$2:$B$17521,$B93,Profile!$C$2:$C$17521,AB$8))*$C$6</f>
        <v>0</v>
      </c>
      <c r="AC93" s="162">
        <f>(SUMIFS(Profile!$F$2:$F$17521,Profile!$B$2:$B$17521,$B93,Profile!$C$2:$C$17521,AC$8))*$C$6</f>
        <v>0</v>
      </c>
      <c r="AD93" s="162">
        <f>(SUMIFS(Profile!$F$2:$F$17521,Profile!$B$2:$B$17521,$B93,Profile!$C$2:$C$17521,AD$8))*$C$6</f>
        <v>0</v>
      </c>
      <c r="AE93" s="162">
        <f>(SUMIFS(Profile!$F$2:$F$17521,Profile!$B$2:$B$17521,$B93,Profile!$C$2:$C$17521,AE$8))*$C$6</f>
        <v>0</v>
      </c>
      <c r="AF93" s="162">
        <f>(SUMIFS(Profile!$F$2:$F$17521,Profile!$B$2:$B$17521,$B93,Profile!$C$2:$C$17521,AF$8))*$C$6</f>
        <v>0</v>
      </c>
      <c r="AG93" s="162">
        <f>(SUMIFS(Profile!$F$2:$F$17521,Profile!$B$2:$B$17521,$B93,Profile!$C$2:$C$17521,AG$8))*$C$6</f>
        <v>0</v>
      </c>
      <c r="AH93" s="162">
        <f>(SUMIFS(Profile!$F$2:$F$17521,Profile!$B$2:$B$17521,$B93,Profile!$C$2:$C$17521,AH$8))*$C$6</f>
        <v>0</v>
      </c>
      <c r="AI93" s="162">
        <f>(SUMIFS(Profile!$F$2:$F$17521,Profile!$B$2:$B$17521,$B93,Profile!$C$2:$C$17521,AI$8))*$C$6</f>
        <v>0</v>
      </c>
      <c r="AJ93" s="162">
        <f>(SUMIFS(Profile!$F$2:$F$17521,Profile!$B$2:$B$17521,$B93,Profile!$C$2:$C$17521,AJ$8))*$C$6</f>
        <v>0</v>
      </c>
      <c r="AK93" s="162">
        <f>(SUMIFS(Profile!$F$2:$F$17521,Profile!$B$2:$B$17521,$B93,Profile!$C$2:$C$17521,AK$8))*$C$6</f>
        <v>0</v>
      </c>
      <c r="AL93" s="162">
        <f>(SUMIFS(Profile!$F$2:$F$17521,Profile!$B$2:$B$17521,$B93,Profile!$C$2:$C$17521,AL$8))*$C$6</f>
        <v>0</v>
      </c>
      <c r="AM93" s="162">
        <f>(SUMIFS(Profile!$F$2:$F$17521,Profile!$B$2:$B$17521,$B93,Profile!$C$2:$C$17521,AM$8))*$C$6</f>
        <v>0</v>
      </c>
      <c r="AN93" s="162">
        <f>(SUMIFS(Profile!$F$2:$F$17521,Profile!$B$2:$B$17521,$B93,Profile!$C$2:$C$17521,AN$8))*$C$6</f>
        <v>0</v>
      </c>
      <c r="AO93" s="162">
        <f>(SUMIFS(Profile!$F$2:$F$17521,Profile!$B$2:$B$17521,$B93,Profile!$C$2:$C$17521,AO$8))*$C$6</f>
        <v>0</v>
      </c>
      <c r="AP93" s="162">
        <f>(SUMIFS(Profile!$F$2:$F$17521,Profile!$B$2:$B$17521,$B93,Profile!$C$2:$C$17521,AP$8))*$C$6</f>
        <v>0</v>
      </c>
      <c r="AQ93" s="162">
        <f>(SUMIFS(Profile!$F$2:$F$17521,Profile!$B$2:$B$17521,$B93,Profile!$C$2:$C$17521,AQ$8))*$C$6</f>
        <v>0</v>
      </c>
      <c r="AR93" s="162">
        <f>(SUMIFS(Profile!$F$2:$F$17521,Profile!$B$2:$B$17521,$B93,Profile!$C$2:$C$17521,AR$8))*$C$6</f>
        <v>0</v>
      </c>
      <c r="AS93" s="162">
        <f>(SUMIFS(Profile!$F$2:$F$17521,Profile!$B$2:$B$17521,$B93,Profile!$C$2:$C$17521,AS$8))*$C$6</f>
        <v>0</v>
      </c>
      <c r="AT93" s="162">
        <f>(SUMIFS(Profile!$F$2:$F$17521,Profile!$B$2:$B$17521,$B93,Profile!$C$2:$C$17521,AT$8))*$C$6</f>
        <v>0</v>
      </c>
      <c r="AU93" s="162">
        <f>(SUMIFS(Profile!$F$2:$F$17521,Profile!$B$2:$B$17521,$B93,Profile!$C$2:$C$17521,AU$8))*$C$6</f>
        <v>0</v>
      </c>
      <c r="AV93" s="162">
        <f>(SUMIFS(Profile!$F$2:$F$17521,Profile!$B$2:$B$17521,$B93,Profile!$C$2:$C$17521,AV$8))*$C$6</f>
        <v>0</v>
      </c>
      <c r="AW93" s="162">
        <f>(SUMIFS(Profile!$F$2:$F$17521,Profile!$B$2:$B$17521,$B93,Profile!$C$2:$C$17521,AW$8))*$C$6</f>
        <v>0</v>
      </c>
      <c r="AX93" s="162">
        <f>(SUMIFS(Profile!$F$2:$F$17521,Profile!$B$2:$B$17521,$B93,Profile!$C$2:$C$17521,AX$8))*$C$6</f>
        <v>0</v>
      </c>
      <c r="AY93" s="162">
        <f>(SUMIFS(Profile!$F$2:$F$17521,Profile!$B$2:$B$17521,$B93,Profile!$C$2:$C$17521,AY$8))*$C$6</f>
        <v>0</v>
      </c>
      <c r="AZ93" s="162">
        <f>(SUMIFS(Profile!$F$2:$F$17521,Profile!$B$2:$B$17521,$B93,Profile!$C$2:$C$17521,AZ$8))*$C$6</f>
        <v>0</v>
      </c>
      <c r="BA93" s="162">
        <f t="shared" si="10"/>
        <v>0</v>
      </c>
      <c r="BB93" s="162">
        <f>(SUMIFS(Profile!$E$2:$E$17521,Profile!$B$2:$B$17521,$B93,Profile!$C$2:$C$17521,BB$8))*$C$9</f>
        <v>0</v>
      </c>
      <c r="BC93" s="162">
        <f>(SUMIFS(Profile!$E$2:$E$17521,Profile!$B$2:$B$17521,$B93,Profile!$C$2:$C$17521,BC$8))*$C$9</f>
        <v>0</v>
      </c>
      <c r="BD93" s="162">
        <f>(SUMIFS(Profile!$E$2:$E$17521,Profile!$B$2:$B$17521,$B93,Profile!$C$2:$C$17521,BD$8))*$C$9</f>
        <v>0</v>
      </c>
      <c r="BE93" s="162">
        <f>(SUMIFS(Profile!$E$2:$E$17521,Profile!$B$2:$B$17521,$B93,Profile!$C$2:$C$17521,BE$8))*$C$9</f>
        <v>0</v>
      </c>
      <c r="BF93" s="162">
        <f>(SUMIFS(Profile!$E$2:$E$17521,Profile!$B$2:$B$17521,$B93,Profile!$C$2:$C$17521,BF$8))*$C$9</f>
        <v>0</v>
      </c>
      <c r="BG93" s="162">
        <f>(SUMIFS(Profile!$E$2:$E$17521,Profile!$B$2:$B$17521,$B93,Profile!$C$2:$C$17521,BG$8))*$C$9</f>
        <v>0</v>
      </c>
      <c r="BH93" s="162">
        <f>(SUMIFS(Profile!$E$2:$E$17521,Profile!$B$2:$B$17521,$B93,Profile!$C$2:$C$17521,BH$8))*$C$9</f>
        <v>0</v>
      </c>
      <c r="BI93" s="162">
        <f>(SUMIFS(Profile!$E$2:$E$17521,Profile!$B$2:$B$17521,$B93,Profile!$C$2:$C$17521,BI$8))*$C$9</f>
        <v>0</v>
      </c>
      <c r="BJ93" s="162">
        <f>(SUMIFS(Profile!$E$2:$E$17521,Profile!$B$2:$B$17521,$B93,Profile!$C$2:$C$17521,BJ$8))*$C$9</f>
        <v>0</v>
      </c>
      <c r="BK93" s="162">
        <f>(SUMIFS(Profile!$E$2:$E$17521,Profile!$B$2:$B$17521,$B93,Profile!$C$2:$C$17521,BK$8))*$C$9</f>
        <v>0</v>
      </c>
      <c r="BL93" s="162">
        <f>(SUMIFS(Profile!$E$2:$E$17521,Profile!$B$2:$B$17521,$B93,Profile!$C$2:$C$17521,BL$8))*$C$9</f>
        <v>0</v>
      </c>
      <c r="BM93" s="162">
        <f>(SUMIFS(Profile!$E$2:$E$17521,Profile!$B$2:$B$17521,$B93,Profile!$C$2:$C$17521,BM$8))*$C$9</f>
        <v>0</v>
      </c>
      <c r="BN93" s="162">
        <f>(SUMIFS(Profile!$E$2:$E$17521,Profile!$B$2:$B$17521,$B93,Profile!$C$2:$C$17521,BN$8))*$C$9</f>
        <v>0</v>
      </c>
      <c r="BO93" s="162">
        <f>(SUMIFS(Profile!$E$2:$E$17521,Profile!$B$2:$B$17521,$B93,Profile!$C$2:$C$17521,BO$8))*$C$9</f>
        <v>0</v>
      </c>
      <c r="BP93" s="162">
        <f>(SUMIFS(Profile!$E$2:$E$17521,Profile!$B$2:$B$17521,$B93,Profile!$C$2:$C$17521,BP$8))*$C$9</f>
        <v>0</v>
      </c>
      <c r="BQ93" s="162">
        <f>(SUMIFS(Profile!$E$2:$E$17521,Profile!$B$2:$B$17521,$B93,Profile!$C$2:$C$17521,BQ$8))*$C$9</f>
        <v>0</v>
      </c>
      <c r="BR93" s="162">
        <f>(SUMIFS(Profile!$E$2:$E$17521,Profile!$B$2:$B$17521,$B93,Profile!$C$2:$C$17521,BR$8))*$C$9</f>
        <v>0</v>
      </c>
      <c r="BS93" s="162">
        <f>(SUMIFS(Profile!$E$2:$E$17521,Profile!$B$2:$B$17521,$B93,Profile!$C$2:$C$17521,BS$8))*$C$9</f>
        <v>0</v>
      </c>
      <c r="BT93" s="162">
        <f>(SUMIFS(Profile!$E$2:$E$17521,Profile!$B$2:$B$17521,$B93,Profile!$C$2:$C$17521,BT$8))*$C$9</f>
        <v>0</v>
      </c>
      <c r="BU93" s="162">
        <f>(SUMIFS(Profile!$E$2:$E$17521,Profile!$B$2:$B$17521,$B93,Profile!$C$2:$C$17521,BU$8))*$C$9</f>
        <v>0</v>
      </c>
      <c r="BV93" s="162">
        <f>(SUMIFS(Profile!$E$2:$E$17521,Profile!$B$2:$B$17521,$B93,Profile!$C$2:$C$17521,BV$8))*$C$9</f>
        <v>0</v>
      </c>
      <c r="BW93" s="162">
        <f>(SUMIFS(Profile!$E$2:$E$17521,Profile!$B$2:$B$17521,$B93,Profile!$C$2:$C$17521,BW$8))*$C$9</f>
        <v>0</v>
      </c>
      <c r="BX93" s="162">
        <f>(SUMIFS(Profile!$E$2:$E$17521,Profile!$B$2:$B$17521,$B93,Profile!$C$2:$C$17521,BX$8))*$C$9</f>
        <v>0</v>
      </c>
      <c r="BY93" s="162">
        <f>(SUMIFS(Profile!$E$2:$E$17521,Profile!$B$2:$B$17521,$B93,Profile!$C$2:$C$17521,BY$8))*$C$9</f>
        <v>0</v>
      </c>
      <c r="BZ93" s="162">
        <f>(SUMIFS(Profile!$E$2:$E$17521,Profile!$B$2:$B$17521,$B93,Profile!$C$2:$C$17521,BZ$8))*$C$9</f>
        <v>0</v>
      </c>
      <c r="CA93" s="162">
        <f>(SUMIFS(Profile!$E$2:$E$17521,Profile!$B$2:$B$17521,$B93,Profile!$C$2:$C$17521,CA$8))*$C$9</f>
        <v>0</v>
      </c>
      <c r="CB93" s="162">
        <f>(SUMIFS(Profile!$E$2:$E$17521,Profile!$B$2:$B$17521,$B93,Profile!$C$2:$C$17521,CB$8))*$C$9</f>
        <v>0</v>
      </c>
      <c r="CC93" s="162">
        <f>(SUMIFS(Profile!$E$2:$E$17521,Profile!$B$2:$B$17521,$B93,Profile!$C$2:$C$17521,CC$8))*$C$9</f>
        <v>0</v>
      </c>
      <c r="CD93" s="162">
        <f>(SUMIFS(Profile!$E$2:$E$17521,Profile!$B$2:$B$17521,$B93,Profile!$C$2:$C$17521,CD$8))*$C$9</f>
        <v>0</v>
      </c>
      <c r="CE93" s="162">
        <f>(SUMIFS(Profile!$E$2:$E$17521,Profile!$B$2:$B$17521,$B93,Profile!$C$2:$C$17521,CE$8))*$C$9</f>
        <v>0</v>
      </c>
      <c r="CF93" s="162">
        <f>(SUMIFS(Profile!$E$2:$E$17521,Profile!$B$2:$B$17521,$B93,Profile!$C$2:$C$17521,CF$8))*$C$9</f>
        <v>0</v>
      </c>
      <c r="CG93" s="162">
        <f>(SUMIFS(Profile!$E$2:$E$17521,Profile!$B$2:$B$17521,$B93,Profile!$C$2:$C$17521,CG$8))*$C$9</f>
        <v>0</v>
      </c>
      <c r="CH93" s="162">
        <f>(SUMIFS(Profile!$E$2:$E$17521,Profile!$B$2:$B$17521,$B93,Profile!$C$2:$C$17521,CH$8))*$C$9</f>
        <v>0</v>
      </c>
      <c r="CI93" s="162">
        <f>(SUMIFS(Profile!$E$2:$E$17521,Profile!$B$2:$B$17521,$B93,Profile!$C$2:$C$17521,CI$8))*$C$9</f>
        <v>0</v>
      </c>
      <c r="CJ93" s="162">
        <f>(SUMIFS(Profile!$E$2:$E$17521,Profile!$B$2:$B$17521,$B93,Profile!$C$2:$C$17521,CJ$8))*$C$9</f>
        <v>0</v>
      </c>
      <c r="CK93" s="162">
        <f>(SUMIFS(Profile!$E$2:$E$17521,Profile!$B$2:$B$17521,$B93,Profile!$C$2:$C$17521,CK$8))*$C$9</f>
        <v>0</v>
      </c>
      <c r="CL93" s="162">
        <f>(SUMIFS(Profile!$E$2:$E$17521,Profile!$B$2:$B$17521,$B93,Profile!$C$2:$C$17521,CL$8))*$C$9</f>
        <v>0</v>
      </c>
      <c r="CM93" s="162">
        <f>(SUMIFS(Profile!$E$2:$E$17521,Profile!$B$2:$B$17521,$B93,Profile!$C$2:$C$17521,CM$8))*$C$9</f>
        <v>0</v>
      </c>
      <c r="CN93" s="162">
        <f>(SUMIFS(Profile!$E$2:$E$17521,Profile!$B$2:$B$17521,$B93,Profile!$C$2:$C$17521,CN$8))*$C$9</f>
        <v>0</v>
      </c>
      <c r="CO93" s="162">
        <f>(SUMIFS(Profile!$E$2:$E$17521,Profile!$B$2:$B$17521,$B93,Profile!$C$2:$C$17521,CO$8))*$C$9</f>
        <v>0</v>
      </c>
      <c r="CP93" s="162">
        <f>(SUMIFS(Profile!$E$2:$E$17521,Profile!$B$2:$B$17521,$B93,Profile!$C$2:$C$17521,CP$8))*$C$9</f>
        <v>0</v>
      </c>
      <c r="CQ93" s="162">
        <f>(SUMIFS(Profile!$E$2:$E$17521,Profile!$B$2:$B$17521,$B93,Profile!$C$2:$C$17521,CQ$8))*$C$9</f>
        <v>0</v>
      </c>
      <c r="CR93" s="162">
        <f>(SUMIFS(Profile!$E$2:$E$17521,Profile!$B$2:$B$17521,$B93,Profile!$C$2:$C$17521,CR$8))*$C$9</f>
        <v>0</v>
      </c>
      <c r="CS93" s="162">
        <f>(SUMIFS(Profile!$E$2:$E$17521,Profile!$B$2:$B$17521,$B93,Profile!$C$2:$C$17521,CS$8))*$C$9</f>
        <v>0</v>
      </c>
      <c r="CT93" s="162">
        <f>(SUMIFS(Profile!$E$2:$E$17521,Profile!$B$2:$B$17521,$B93,Profile!$C$2:$C$17521,CT$8))*$C$9</f>
        <v>0</v>
      </c>
      <c r="CU93" s="162">
        <f>(SUMIFS(Profile!$E$2:$E$17521,Profile!$B$2:$B$17521,$B93,Profile!$C$2:$C$17521,CU$8))*$C$9</f>
        <v>0</v>
      </c>
      <c r="CV93" s="162">
        <f>(SUMIFS(Profile!$E$2:$E$17521,Profile!$B$2:$B$17521,$B93,Profile!$C$2:$C$17521,CV$8))*$C$9</f>
        <v>0</v>
      </c>
      <c r="CW93" s="162">
        <f>(SUMIFS(Profile!$E$2:$E$17521,Profile!$B$2:$B$17521,$B93,Profile!$C$2:$C$17521,CW$8))*$C$9</f>
        <v>0</v>
      </c>
      <c r="CX93" s="162">
        <f t="shared" si="11"/>
        <v>0</v>
      </c>
      <c r="CY93" s="162">
        <f t="shared" ref="CY93:ET93" si="426">MAX(BB93-E93,0)</f>
        <v>0</v>
      </c>
      <c r="CZ93" s="162">
        <f t="shared" si="426"/>
        <v>0</v>
      </c>
      <c r="DA93" s="162">
        <f t="shared" si="426"/>
        <v>0</v>
      </c>
      <c r="DB93" s="162">
        <f t="shared" si="426"/>
        <v>0</v>
      </c>
      <c r="DC93" s="162">
        <f t="shared" si="426"/>
        <v>0</v>
      </c>
      <c r="DD93" s="162">
        <f t="shared" si="426"/>
        <v>0</v>
      </c>
      <c r="DE93" s="162">
        <f t="shared" si="426"/>
        <v>0</v>
      </c>
      <c r="DF93" s="162">
        <f t="shared" si="426"/>
        <v>0</v>
      </c>
      <c r="DG93" s="162">
        <f t="shared" si="426"/>
        <v>0</v>
      </c>
      <c r="DH93" s="162">
        <f t="shared" si="426"/>
        <v>0</v>
      </c>
      <c r="DI93" s="162">
        <f t="shared" si="426"/>
        <v>0</v>
      </c>
      <c r="DJ93" s="162">
        <f t="shared" si="426"/>
        <v>0</v>
      </c>
      <c r="DK93" s="162">
        <f t="shared" si="426"/>
        <v>0</v>
      </c>
      <c r="DL93" s="162">
        <f t="shared" si="426"/>
        <v>0</v>
      </c>
      <c r="DM93" s="162">
        <f t="shared" si="426"/>
        <v>0</v>
      </c>
      <c r="DN93" s="162">
        <f t="shared" si="426"/>
        <v>0</v>
      </c>
      <c r="DO93" s="162">
        <f t="shared" si="426"/>
        <v>0</v>
      </c>
      <c r="DP93" s="162">
        <f t="shared" si="426"/>
        <v>0</v>
      </c>
      <c r="DQ93" s="162">
        <f t="shared" si="426"/>
        <v>0</v>
      </c>
      <c r="DR93" s="162">
        <f t="shared" si="426"/>
        <v>0</v>
      </c>
      <c r="DS93" s="162">
        <f t="shared" si="426"/>
        <v>0</v>
      </c>
      <c r="DT93" s="162">
        <f t="shared" si="426"/>
        <v>0</v>
      </c>
      <c r="DU93" s="162">
        <f t="shared" si="426"/>
        <v>0</v>
      </c>
      <c r="DV93" s="162">
        <f t="shared" si="426"/>
        <v>0</v>
      </c>
      <c r="DW93" s="162">
        <f t="shared" si="426"/>
        <v>0</v>
      </c>
      <c r="DX93" s="162">
        <f t="shared" si="426"/>
        <v>0</v>
      </c>
      <c r="DY93" s="162">
        <f t="shared" si="426"/>
        <v>0</v>
      </c>
      <c r="DZ93" s="162">
        <f t="shared" si="426"/>
        <v>0</v>
      </c>
      <c r="EA93" s="162">
        <f t="shared" si="426"/>
        <v>0</v>
      </c>
      <c r="EB93" s="162">
        <f t="shared" si="426"/>
        <v>0</v>
      </c>
      <c r="EC93" s="162">
        <f t="shared" si="426"/>
        <v>0</v>
      </c>
      <c r="ED93" s="162">
        <f t="shared" si="426"/>
        <v>0</v>
      </c>
      <c r="EE93" s="162">
        <f t="shared" si="426"/>
        <v>0</v>
      </c>
      <c r="EF93" s="162">
        <f t="shared" si="426"/>
        <v>0</v>
      </c>
      <c r="EG93" s="162">
        <f t="shared" si="426"/>
        <v>0</v>
      </c>
      <c r="EH93" s="162">
        <f t="shared" si="426"/>
        <v>0</v>
      </c>
      <c r="EI93" s="162">
        <f t="shared" si="426"/>
        <v>0</v>
      </c>
      <c r="EJ93" s="162">
        <f t="shared" si="426"/>
        <v>0</v>
      </c>
      <c r="EK93" s="162">
        <f t="shared" si="426"/>
        <v>0</v>
      </c>
      <c r="EL93" s="162">
        <f t="shared" si="426"/>
        <v>0</v>
      </c>
      <c r="EM93" s="162">
        <f t="shared" si="426"/>
        <v>0</v>
      </c>
      <c r="EN93" s="162">
        <f t="shared" si="426"/>
        <v>0</v>
      </c>
      <c r="EO93" s="162">
        <f t="shared" si="426"/>
        <v>0</v>
      </c>
      <c r="EP93" s="162">
        <f t="shared" si="426"/>
        <v>0</v>
      </c>
      <c r="EQ93" s="162">
        <f t="shared" si="426"/>
        <v>0</v>
      </c>
      <c r="ER93" s="162">
        <f t="shared" si="426"/>
        <v>0</v>
      </c>
      <c r="ES93" s="162">
        <f t="shared" si="426"/>
        <v>0</v>
      </c>
      <c r="ET93" s="162">
        <f t="shared" si="426"/>
        <v>0</v>
      </c>
      <c r="EU93" s="162">
        <f t="shared" si="13"/>
        <v>0</v>
      </c>
      <c r="EV93" s="162">
        <f t="shared" ref="EV93:GQ93" si="427">BB93-CY93</f>
        <v>0</v>
      </c>
      <c r="EW93" s="162">
        <f t="shared" si="427"/>
        <v>0</v>
      </c>
      <c r="EX93" s="162">
        <f t="shared" si="427"/>
        <v>0</v>
      </c>
      <c r="EY93" s="162">
        <f t="shared" si="427"/>
        <v>0</v>
      </c>
      <c r="EZ93" s="162">
        <f t="shared" si="427"/>
        <v>0</v>
      </c>
      <c r="FA93" s="162">
        <f t="shared" si="427"/>
        <v>0</v>
      </c>
      <c r="FB93" s="162">
        <f t="shared" si="427"/>
        <v>0</v>
      </c>
      <c r="FC93" s="162">
        <f t="shared" si="427"/>
        <v>0</v>
      </c>
      <c r="FD93" s="162">
        <f t="shared" si="427"/>
        <v>0</v>
      </c>
      <c r="FE93" s="162">
        <f t="shared" si="427"/>
        <v>0</v>
      </c>
      <c r="FF93" s="162">
        <f t="shared" si="427"/>
        <v>0</v>
      </c>
      <c r="FG93" s="162">
        <f t="shared" si="427"/>
        <v>0</v>
      </c>
      <c r="FH93" s="162">
        <f t="shared" si="427"/>
        <v>0</v>
      </c>
      <c r="FI93" s="162">
        <f t="shared" si="427"/>
        <v>0</v>
      </c>
      <c r="FJ93" s="162">
        <f t="shared" si="427"/>
        <v>0</v>
      </c>
      <c r="FK93" s="162">
        <f t="shared" si="427"/>
        <v>0</v>
      </c>
      <c r="FL93" s="162">
        <f t="shared" si="427"/>
        <v>0</v>
      </c>
      <c r="FM93" s="162">
        <f t="shared" si="427"/>
        <v>0</v>
      </c>
      <c r="FN93" s="162">
        <f t="shared" si="427"/>
        <v>0</v>
      </c>
      <c r="FO93" s="162">
        <f t="shared" si="427"/>
        <v>0</v>
      </c>
      <c r="FP93" s="162">
        <f t="shared" si="427"/>
        <v>0</v>
      </c>
      <c r="FQ93" s="162">
        <f t="shared" si="427"/>
        <v>0</v>
      </c>
      <c r="FR93" s="162">
        <f t="shared" si="427"/>
        <v>0</v>
      </c>
      <c r="FS93" s="162">
        <f t="shared" si="427"/>
        <v>0</v>
      </c>
      <c r="FT93" s="162">
        <f t="shared" si="427"/>
        <v>0</v>
      </c>
      <c r="FU93" s="162">
        <f t="shared" si="427"/>
        <v>0</v>
      </c>
      <c r="FV93" s="162">
        <f t="shared" si="427"/>
        <v>0</v>
      </c>
      <c r="FW93" s="162">
        <f t="shared" si="427"/>
        <v>0</v>
      </c>
      <c r="FX93" s="162">
        <f t="shared" si="427"/>
        <v>0</v>
      </c>
      <c r="FY93" s="162">
        <f t="shared" si="427"/>
        <v>0</v>
      </c>
      <c r="FZ93" s="162">
        <f t="shared" si="427"/>
        <v>0</v>
      </c>
      <c r="GA93" s="162">
        <f t="shared" si="427"/>
        <v>0</v>
      </c>
      <c r="GB93" s="162">
        <f t="shared" si="427"/>
        <v>0</v>
      </c>
      <c r="GC93" s="162">
        <f t="shared" si="427"/>
        <v>0</v>
      </c>
      <c r="GD93" s="162">
        <f t="shared" si="427"/>
        <v>0</v>
      </c>
      <c r="GE93" s="162">
        <f t="shared" si="427"/>
        <v>0</v>
      </c>
      <c r="GF93" s="162">
        <f t="shared" si="427"/>
        <v>0</v>
      </c>
      <c r="GG93" s="162">
        <f t="shared" si="427"/>
        <v>0</v>
      </c>
      <c r="GH93" s="162">
        <f t="shared" si="427"/>
        <v>0</v>
      </c>
      <c r="GI93" s="162">
        <f t="shared" si="427"/>
        <v>0</v>
      </c>
      <c r="GJ93" s="162">
        <f t="shared" si="427"/>
        <v>0</v>
      </c>
      <c r="GK93" s="162">
        <f t="shared" si="427"/>
        <v>0</v>
      </c>
      <c r="GL93" s="162">
        <f t="shared" si="427"/>
        <v>0</v>
      </c>
      <c r="GM93" s="162">
        <f t="shared" si="427"/>
        <v>0</v>
      </c>
      <c r="GN93" s="162">
        <f t="shared" si="427"/>
        <v>0</v>
      </c>
      <c r="GO93" s="162">
        <f t="shared" si="427"/>
        <v>0</v>
      </c>
      <c r="GP93" s="162">
        <f t="shared" si="427"/>
        <v>0</v>
      </c>
      <c r="GQ93" s="162">
        <f t="shared" si="427"/>
        <v>0</v>
      </c>
      <c r="GR93" s="162">
        <f t="shared" si="15"/>
        <v>0</v>
      </c>
      <c r="GS93" s="162">
        <f t="shared" ref="GS93:IN93" si="428">E93-EV93</f>
        <v>0</v>
      </c>
      <c r="GT93" s="162">
        <f t="shared" si="428"/>
        <v>0</v>
      </c>
      <c r="GU93" s="162">
        <f t="shared" si="428"/>
        <v>0</v>
      </c>
      <c r="GV93" s="162">
        <f t="shared" si="428"/>
        <v>0</v>
      </c>
      <c r="GW93" s="162">
        <f t="shared" si="428"/>
        <v>0</v>
      </c>
      <c r="GX93" s="162">
        <f t="shared" si="428"/>
        <v>0</v>
      </c>
      <c r="GY93" s="162">
        <f t="shared" si="428"/>
        <v>0</v>
      </c>
      <c r="GZ93" s="162">
        <f t="shared" si="428"/>
        <v>0</v>
      </c>
      <c r="HA93" s="162">
        <f t="shared" si="428"/>
        <v>0</v>
      </c>
      <c r="HB93" s="162">
        <f t="shared" si="428"/>
        <v>0</v>
      </c>
      <c r="HC93" s="162">
        <f t="shared" si="428"/>
        <v>0</v>
      </c>
      <c r="HD93" s="162">
        <f t="shared" si="428"/>
        <v>0</v>
      </c>
      <c r="HE93" s="162">
        <f t="shared" si="428"/>
        <v>0</v>
      </c>
      <c r="HF93" s="162">
        <f t="shared" si="428"/>
        <v>0</v>
      </c>
      <c r="HG93" s="162">
        <f t="shared" si="428"/>
        <v>0</v>
      </c>
      <c r="HH93" s="162">
        <f t="shared" si="428"/>
        <v>0</v>
      </c>
      <c r="HI93" s="162">
        <f t="shared" si="428"/>
        <v>0</v>
      </c>
      <c r="HJ93" s="162">
        <f t="shared" si="428"/>
        <v>0</v>
      </c>
      <c r="HK93" s="162">
        <f t="shared" si="428"/>
        <v>0</v>
      </c>
      <c r="HL93" s="162">
        <f t="shared" si="428"/>
        <v>0</v>
      </c>
      <c r="HM93" s="162">
        <f t="shared" si="428"/>
        <v>0</v>
      </c>
      <c r="HN93" s="162">
        <f t="shared" si="428"/>
        <v>0</v>
      </c>
      <c r="HO93" s="162">
        <f t="shared" si="428"/>
        <v>0</v>
      </c>
      <c r="HP93" s="162">
        <f t="shared" si="428"/>
        <v>0</v>
      </c>
      <c r="HQ93" s="162">
        <f t="shared" si="428"/>
        <v>0</v>
      </c>
      <c r="HR93" s="162">
        <f t="shared" si="428"/>
        <v>0</v>
      </c>
      <c r="HS93" s="162">
        <f t="shared" si="428"/>
        <v>0</v>
      </c>
      <c r="HT93" s="162">
        <f t="shared" si="428"/>
        <v>0</v>
      </c>
      <c r="HU93" s="162">
        <f t="shared" si="428"/>
        <v>0</v>
      </c>
      <c r="HV93" s="162">
        <f t="shared" si="428"/>
        <v>0</v>
      </c>
      <c r="HW93" s="162">
        <f t="shared" si="428"/>
        <v>0</v>
      </c>
      <c r="HX93" s="162">
        <f t="shared" si="428"/>
        <v>0</v>
      </c>
      <c r="HY93" s="162">
        <f t="shared" si="428"/>
        <v>0</v>
      </c>
      <c r="HZ93" s="162">
        <f t="shared" si="428"/>
        <v>0</v>
      </c>
      <c r="IA93" s="162">
        <f t="shared" si="428"/>
        <v>0</v>
      </c>
      <c r="IB93" s="162">
        <f t="shared" si="428"/>
        <v>0</v>
      </c>
      <c r="IC93" s="162">
        <f t="shared" si="428"/>
        <v>0</v>
      </c>
      <c r="ID93" s="162">
        <f t="shared" si="428"/>
        <v>0</v>
      </c>
      <c r="IE93" s="162">
        <f t="shared" si="428"/>
        <v>0</v>
      </c>
      <c r="IF93" s="162">
        <f t="shared" si="428"/>
        <v>0</v>
      </c>
      <c r="IG93" s="162">
        <f t="shared" si="428"/>
        <v>0</v>
      </c>
      <c r="IH93" s="162">
        <f t="shared" si="428"/>
        <v>0</v>
      </c>
      <c r="II93" s="162">
        <f t="shared" si="428"/>
        <v>0</v>
      </c>
      <c r="IJ93" s="162">
        <f t="shared" si="428"/>
        <v>0</v>
      </c>
      <c r="IK93" s="162">
        <f t="shared" si="428"/>
        <v>0</v>
      </c>
      <c r="IL93" s="162">
        <f t="shared" si="428"/>
        <v>0</v>
      </c>
      <c r="IM93" s="162">
        <f t="shared" si="428"/>
        <v>0</v>
      </c>
      <c r="IN93" s="162">
        <f t="shared" si="428"/>
        <v>0</v>
      </c>
      <c r="IO93" s="162">
        <f t="shared" si="17"/>
        <v>0</v>
      </c>
      <c r="IP93" s="162">
        <f t="shared" si="23"/>
        <v>0</v>
      </c>
      <c r="IQ93" s="162">
        <f t="shared" ref="IQ93:KK93" si="429">MAX((MIN(CZ93+IP93,$IO$7))-GT93,0)</f>
        <v>0</v>
      </c>
      <c r="IR93" s="162">
        <f t="shared" si="429"/>
        <v>0</v>
      </c>
      <c r="IS93" s="162">
        <f t="shared" si="429"/>
        <v>0</v>
      </c>
      <c r="IT93" s="162">
        <f t="shared" si="429"/>
        <v>0</v>
      </c>
      <c r="IU93" s="162">
        <f t="shared" si="429"/>
        <v>0</v>
      </c>
      <c r="IV93" s="162">
        <f t="shared" si="429"/>
        <v>0</v>
      </c>
      <c r="IW93" s="162">
        <f t="shared" si="429"/>
        <v>0</v>
      </c>
      <c r="IX93" s="162">
        <f t="shared" si="429"/>
        <v>0</v>
      </c>
      <c r="IY93" s="162">
        <f t="shared" si="429"/>
        <v>0</v>
      </c>
      <c r="IZ93" s="162">
        <f t="shared" si="429"/>
        <v>0</v>
      </c>
      <c r="JA93" s="162">
        <f t="shared" si="429"/>
        <v>0</v>
      </c>
      <c r="JB93" s="162">
        <f t="shared" si="429"/>
        <v>0</v>
      </c>
      <c r="JC93" s="162">
        <f t="shared" si="429"/>
        <v>0</v>
      </c>
      <c r="JD93" s="162">
        <f t="shared" si="429"/>
        <v>0</v>
      </c>
      <c r="JE93" s="162">
        <f t="shared" si="429"/>
        <v>0</v>
      </c>
      <c r="JF93" s="162">
        <f t="shared" si="429"/>
        <v>0</v>
      </c>
      <c r="JG93" s="162">
        <f t="shared" si="429"/>
        <v>0</v>
      </c>
      <c r="JH93" s="162">
        <f t="shared" si="429"/>
        <v>0</v>
      </c>
      <c r="JI93" s="162">
        <f t="shared" si="429"/>
        <v>0</v>
      </c>
      <c r="JJ93" s="162">
        <f t="shared" si="429"/>
        <v>0</v>
      </c>
      <c r="JK93" s="162">
        <f t="shared" si="429"/>
        <v>0</v>
      </c>
      <c r="JL93" s="162">
        <f t="shared" si="429"/>
        <v>0</v>
      </c>
      <c r="JM93" s="162">
        <f t="shared" si="429"/>
        <v>0</v>
      </c>
      <c r="JN93" s="162">
        <f t="shared" si="429"/>
        <v>0</v>
      </c>
      <c r="JO93" s="162">
        <f t="shared" si="429"/>
        <v>0</v>
      </c>
      <c r="JP93" s="162">
        <f t="shared" si="429"/>
        <v>0</v>
      </c>
      <c r="JQ93" s="162">
        <f t="shared" si="429"/>
        <v>0</v>
      </c>
      <c r="JR93" s="162">
        <f t="shared" si="429"/>
        <v>0</v>
      </c>
      <c r="JS93" s="162">
        <f t="shared" si="429"/>
        <v>0</v>
      </c>
      <c r="JT93" s="162">
        <f t="shared" si="429"/>
        <v>0</v>
      </c>
      <c r="JU93" s="162">
        <f t="shared" si="429"/>
        <v>0</v>
      </c>
      <c r="JV93" s="162">
        <f t="shared" si="429"/>
        <v>0</v>
      </c>
      <c r="JW93" s="162">
        <f t="shared" si="429"/>
        <v>0</v>
      </c>
      <c r="JX93" s="162">
        <f t="shared" si="429"/>
        <v>0</v>
      </c>
      <c r="JY93" s="162">
        <f t="shared" si="429"/>
        <v>0</v>
      </c>
      <c r="JZ93" s="162">
        <f t="shared" si="429"/>
        <v>0</v>
      </c>
      <c r="KA93" s="162">
        <f t="shared" si="429"/>
        <v>0</v>
      </c>
      <c r="KB93" s="162">
        <f t="shared" si="429"/>
        <v>0</v>
      </c>
      <c r="KC93" s="162">
        <f t="shared" si="429"/>
        <v>0</v>
      </c>
      <c r="KD93" s="162">
        <f t="shared" si="429"/>
        <v>0</v>
      </c>
      <c r="KE93" s="162">
        <f t="shared" si="429"/>
        <v>0</v>
      </c>
      <c r="KF93" s="162">
        <f t="shared" si="429"/>
        <v>0</v>
      </c>
      <c r="KG93" s="162">
        <f t="shared" si="429"/>
        <v>0</v>
      </c>
      <c r="KH93" s="162">
        <f t="shared" si="429"/>
        <v>0</v>
      </c>
      <c r="KI93" s="162">
        <f t="shared" si="429"/>
        <v>0</v>
      </c>
      <c r="KJ93" s="162">
        <f t="shared" si="429"/>
        <v>0</v>
      </c>
      <c r="KK93" s="162">
        <f t="shared" si="429"/>
        <v>0</v>
      </c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</row>
    <row r="94" ht="14.25" customHeight="1" spans="1:326" x14ac:dyDescent="0.25">
      <c r="A94" s="1">
        <v>3</v>
      </c>
      <c r="B94" s="1">
        <f t="shared" ref="B94:C94" si="430">B93+1</f>
        <v>84</v>
      </c>
      <c r="C94" s="232">
        <f t="shared" si="430"/>
        <v>43549</v>
      </c>
      <c r="D94" s="162">
        <f t="shared" si="9"/>
        <v>0</v>
      </c>
      <c r="E94" s="162">
        <f>(SUMIFS(Profile!$F$2:$F$17521,Profile!$B$2:$B$17521,$B94,Profile!$C$2:$C$17521,E$8))*$C$6</f>
        <v>0</v>
      </c>
      <c r="F94" s="162">
        <f>(SUMIFS(Profile!$F$2:$F$17521,Profile!$B$2:$B$17521,$B94,Profile!$C$2:$C$17521,F$8))*$C$6</f>
        <v>0</v>
      </c>
      <c r="G94" s="162">
        <f>(SUMIFS(Profile!$F$2:$F$17521,Profile!$B$2:$B$17521,$B94,Profile!$C$2:$C$17521,G$8))*$C$6</f>
        <v>0</v>
      </c>
      <c r="H94" s="162">
        <f>(SUMIFS(Profile!$F$2:$F$17521,Profile!$B$2:$B$17521,$B94,Profile!$C$2:$C$17521,H$8))*$C$6</f>
        <v>0</v>
      </c>
      <c r="I94" s="162">
        <f>(SUMIFS(Profile!$F$2:$F$17521,Profile!$B$2:$B$17521,$B94,Profile!$C$2:$C$17521,I$8))*$C$6</f>
        <v>0</v>
      </c>
      <c r="J94" s="162">
        <f>(SUMIFS(Profile!$F$2:$F$17521,Profile!$B$2:$B$17521,$B94,Profile!$C$2:$C$17521,J$8))*$C$6</f>
        <v>0</v>
      </c>
      <c r="K94" s="162">
        <f>(SUMIFS(Profile!$F$2:$F$17521,Profile!$B$2:$B$17521,$B94,Profile!$C$2:$C$17521,K$8))*$C$6</f>
        <v>0</v>
      </c>
      <c r="L94" s="162">
        <f>(SUMIFS(Profile!$F$2:$F$17521,Profile!$B$2:$B$17521,$B94,Profile!$C$2:$C$17521,L$8))*$C$6</f>
        <v>0</v>
      </c>
      <c r="M94" s="162">
        <f>(SUMIFS(Profile!$F$2:$F$17521,Profile!$B$2:$B$17521,$B94,Profile!$C$2:$C$17521,M$8))*$C$6</f>
        <v>0</v>
      </c>
      <c r="N94" s="162">
        <f>(SUMIFS(Profile!$F$2:$F$17521,Profile!$B$2:$B$17521,$B94,Profile!$C$2:$C$17521,N$8))*$C$6</f>
        <v>0</v>
      </c>
      <c r="O94" s="162">
        <f>(SUMIFS(Profile!$F$2:$F$17521,Profile!$B$2:$B$17521,$B94,Profile!$C$2:$C$17521,O$8))*$C$6</f>
        <v>0</v>
      </c>
      <c r="P94" s="162">
        <f>(SUMIFS(Profile!$F$2:$F$17521,Profile!$B$2:$B$17521,$B94,Profile!$C$2:$C$17521,P$8))*$C$6</f>
        <v>0</v>
      </c>
      <c r="Q94" s="162">
        <f>(SUMIFS(Profile!$F$2:$F$17521,Profile!$B$2:$B$17521,$B94,Profile!$C$2:$C$17521,Q$8))*$C$6</f>
        <v>0</v>
      </c>
      <c r="R94" s="162">
        <f>(SUMIFS(Profile!$F$2:$F$17521,Profile!$B$2:$B$17521,$B94,Profile!$C$2:$C$17521,R$8))*$C$6</f>
        <v>0</v>
      </c>
      <c r="S94" s="162">
        <f>(SUMIFS(Profile!$F$2:$F$17521,Profile!$B$2:$B$17521,$B94,Profile!$C$2:$C$17521,S$8))*$C$6</f>
        <v>0</v>
      </c>
      <c r="T94" s="162">
        <f>(SUMIFS(Profile!$F$2:$F$17521,Profile!$B$2:$B$17521,$B94,Profile!$C$2:$C$17521,T$8))*$C$6</f>
        <v>0</v>
      </c>
      <c r="U94" s="162">
        <f>(SUMIFS(Profile!$F$2:$F$17521,Profile!$B$2:$B$17521,$B94,Profile!$C$2:$C$17521,U$8))*$C$6</f>
        <v>0</v>
      </c>
      <c r="V94" s="162">
        <f>(SUMIFS(Profile!$F$2:$F$17521,Profile!$B$2:$B$17521,$B94,Profile!$C$2:$C$17521,V$8))*$C$6</f>
        <v>0</v>
      </c>
      <c r="W94" s="162">
        <f>(SUMIFS(Profile!$F$2:$F$17521,Profile!$B$2:$B$17521,$B94,Profile!$C$2:$C$17521,W$8))*$C$6</f>
        <v>0</v>
      </c>
      <c r="X94" s="162">
        <f>(SUMIFS(Profile!$F$2:$F$17521,Profile!$B$2:$B$17521,$B94,Profile!$C$2:$C$17521,X$8))*$C$6</f>
        <v>0</v>
      </c>
      <c r="Y94" s="162">
        <f>(SUMIFS(Profile!$F$2:$F$17521,Profile!$B$2:$B$17521,$B94,Profile!$C$2:$C$17521,Y$8))*$C$6</f>
        <v>0</v>
      </c>
      <c r="Z94" s="162">
        <f>(SUMIFS(Profile!$F$2:$F$17521,Profile!$B$2:$B$17521,$B94,Profile!$C$2:$C$17521,Z$8))*$C$6</f>
        <v>0</v>
      </c>
      <c r="AA94" s="162">
        <f>(SUMIFS(Profile!$F$2:$F$17521,Profile!$B$2:$B$17521,$B94,Profile!$C$2:$C$17521,AA$8))*$C$6</f>
        <v>0</v>
      </c>
      <c r="AB94" s="162">
        <f>(SUMIFS(Profile!$F$2:$F$17521,Profile!$B$2:$B$17521,$B94,Profile!$C$2:$C$17521,AB$8))*$C$6</f>
        <v>0</v>
      </c>
      <c r="AC94" s="162">
        <f>(SUMIFS(Profile!$F$2:$F$17521,Profile!$B$2:$B$17521,$B94,Profile!$C$2:$C$17521,AC$8))*$C$6</f>
        <v>0</v>
      </c>
      <c r="AD94" s="162">
        <f>(SUMIFS(Profile!$F$2:$F$17521,Profile!$B$2:$B$17521,$B94,Profile!$C$2:$C$17521,AD$8))*$C$6</f>
        <v>0</v>
      </c>
      <c r="AE94" s="162">
        <f>(SUMIFS(Profile!$F$2:$F$17521,Profile!$B$2:$B$17521,$B94,Profile!$C$2:$C$17521,AE$8))*$C$6</f>
        <v>0</v>
      </c>
      <c r="AF94" s="162">
        <f>(SUMIFS(Profile!$F$2:$F$17521,Profile!$B$2:$B$17521,$B94,Profile!$C$2:$C$17521,AF$8))*$C$6</f>
        <v>0</v>
      </c>
      <c r="AG94" s="162">
        <f>(SUMIFS(Profile!$F$2:$F$17521,Profile!$B$2:$B$17521,$B94,Profile!$C$2:$C$17521,AG$8))*$C$6</f>
        <v>0</v>
      </c>
      <c r="AH94" s="162">
        <f>(SUMIFS(Profile!$F$2:$F$17521,Profile!$B$2:$B$17521,$B94,Profile!$C$2:$C$17521,AH$8))*$C$6</f>
        <v>0</v>
      </c>
      <c r="AI94" s="162">
        <f>(SUMIFS(Profile!$F$2:$F$17521,Profile!$B$2:$B$17521,$B94,Profile!$C$2:$C$17521,AI$8))*$C$6</f>
        <v>0</v>
      </c>
      <c r="AJ94" s="162">
        <f>(SUMIFS(Profile!$F$2:$F$17521,Profile!$B$2:$B$17521,$B94,Profile!$C$2:$C$17521,AJ$8))*$C$6</f>
        <v>0</v>
      </c>
      <c r="AK94" s="162">
        <f>(SUMIFS(Profile!$F$2:$F$17521,Profile!$B$2:$B$17521,$B94,Profile!$C$2:$C$17521,AK$8))*$C$6</f>
        <v>0</v>
      </c>
      <c r="AL94" s="162">
        <f>(SUMIFS(Profile!$F$2:$F$17521,Profile!$B$2:$B$17521,$B94,Profile!$C$2:$C$17521,AL$8))*$C$6</f>
        <v>0</v>
      </c>
      <c r="AM94" s="162">
        <f>(SUMIFS(Profile!$F$2:$F$17521,Profile!$B$2:$B$17521,$B94,Profile!$C$2:$C$17521,AM$8))*$C$6</f>
        <v>0</v>
      </c>
      <c r="AN94" s="162">
        <f>(SUMIFS(Profile!$F$2:$F$17521,Profile!$B$2:$B$17521,$B94,Profile!$C$2:$C$17521,AN$8))*$C$6</f>
        <v>0</v>
      </c>
      <c r="AO94" s="162">
        <f>(SUMIFS(Profile!$F$2:$F$17521,Profile!$B$2:$B$17521,$B94,Profile!$C$2:$C$17521,AO$8))*$C$6</f>
        <v>0</v>
      </c>
      <c r="AP94" s="162">
        <f>(SUMIFS(Profile!$F$2:$F$17521,Profile!$B$2:$B$17521,$B94,Profile!$C$2:$C$17521,AP$8))*$C$6</f>
        <v>0</v>
      </c>
      <c r="AQ94" s="162">
        <f>(SUMIFS(Profile!$F$2:$F$17521,Profile!$B$2:$B$17521,$B94,Profile!$C$2:$C$17521,AQ$8))*$C$6</f>
        <v>0</v>
      </c>
      <c r="AR94" s="162">
        <f>(SUMIFS(Profile!$F$2:$F$17521,Profile!$B$2:$B$17521,$B94,Profile!$C$2:$C$17521,AR$8))*$C$6</f>
        <v>0</v>
      </c>
      <c r="AS94" s="162">
        <f>(SUMIFS(Profile!$F$2:$F$17521,Profile!$B$2:$B$17521,$B94,Profile!$C$2:$C$17521,AS$8))*$C$6</f>
        <v>0</v>
      </c>
      <c r="AT94" s="162">
        <f>(SUMIFS(Profile!$F$2:$F$17521,Profile!$B$2:$B$17521,$B94,Profile!$C$2:$C$17521,AT$8))*$C$6</f>
        <v>0</v>
      </c>
      <c r="AU94" s="162">
        <f>(SUMIFS(Profile!$F$2:$F$17521,Profile!$B$2:$B$17521,$B94,Profile!$C$2:$C$17521,AU$8))*$C$6</f>
        <v>0</v>
      </c>
      <c r="AV94" s="162">
        <f>(SUMIFS(Profile!$F$2:$F$17521,Profile!$B$2:$B$17521,$B94,Profile!$C$2:$C$17521,AV$8))*$C$6</f>
        <v>0</v>
      </c>
      <c r="AW94" s="162">
        <f>(SUMIFS(Profile!$F$2:$F$17521,Profile!$B$2:$B$17521,$B94,Profile!$C$2:$C$17521,AW$8))*$C$6</f>
        <v>0</v>
      </c>
      <c r="AX94" s="162">
        <f>(SUMIFS(Profile!$F$2:$F$17521,Profile!$B$2:$B$17521,$B94,Profile!$C$2:$C$17521,AX$8))*$C$6</f>
        <v>0</v>
      </c>
      <c r="AY94" s="162">
        <f>(SUMIFS(Profile!$F$2:$F$17521,Profile!$B$2:$B$17521,$B94,Profile!$C$2:$C$17521,AY$8))*$C$6</f>
        <v>0</v>
      </c>
      <c r="AZ94" s="162">
        <f>(SUMIFS(Profile!$F$2:$F$17521,Profile!$B$2:$B$17521,$B94,Profile!$C$2:$C$17521,AZ$8))*$C$6</f>
        <v>0</v>
      </c>
      <c r="BA94" s="162">
        <f t="shared" si="10"/>
        <v>0</v>
      </c>
      <c r="BB94" s="162">
        <f>(SUMIFS(Profile!$E$2:$E$17521,Profile!$B$2:$B$17521,$B94,Profile!$C$2:$C$17521,BB$8))*$C$9</f>
        <v>0</v>
      </c>
      <c r="BC94" s="162">
        <f>(SUMIFS(Profile!$E$2:$E$17521,Profile!$B$2:$B$17521,$B94,Profile!$C$2:$C$17521,BC$8))*$C$9</f>
        <v>0</v>
      </c>
      <c r="BD94" s="162">
        <f>(SUMIFS(Profile!$E$2:$E$17521,Profile!$B$2:$B$17521,$B94,Profile!$C$2:$C$17521,BD$8))*$C$9</f>
        <v>0</v>
      </c>
      <c r="BE94" s="162">
        <f>(SUMIFS(Profile!$E$2:$E$17521,Profile!$B$2:$B$17521,$B94,Profile!$C$2:$C$17521,BE$8))*$C$9</f>
        <v>0</v>
      </c>
      <c r="BF94" s="162">
        <f>(SUMIFS(Profile!$E$2:$E$17521,Profile!$B$2:$B$17521,$B94,Profile!$C$2:$C$17521,BF$8))*$C$9</f>
        <v>0</v>
      </c>
      <c r="BG94" s="162">
        <f>(SUMIFS(Profile!$E$2:$E$17521,Profile!$B$2:$B$17521,$B94,Profile!$C$2:$C$17521,BG$8))*$C$9</f>
        <v>0</v>
      </c>
      <c r="BH94" s="162">
        <f>(SUMIFS(Profile!$E$2:$E$17521,Profile!$B$2:$B$17521,$B94,Profile!$C$2:$C$17521,BH$8))*$C$9</f>
        <v>0</v>
      </c>
      <c r="BI94" s="162">
        <f>(SUMIFS(Profile!$E$2:$E$17521,Profile!$B$2:$B$17521,$B94,Profile!$C$2:$C$17521,BI$8))*$C$9</f>
        <v>0</v>
      </c>
      <c r="BJ94" s="162">
        <f>(SUMIFS(Profile!$E$2:$E$17521,Profile!$B$2:$B$17521,$B94,Profile!$C$2:$C$17521,BJ$8))*$C$9</f>
        <v>0</v>
      </c>
      <c r="BK94" s="162">
        <f>(SUMIFS(Profile!$E$2:$E$17521,Profile!$B$2:$B$17521,$B94,Profile!$C$2:$C$17521,BK$8))*$C$9</f>
        <v>0</v>
      </c>
      <c r="BL94" s="162">
        <f>(SUMIFS(Profile!$E$2:$E$17521,Profile!$B$2:$B$17521,$B94,Profile!$C$2:$C$17521,BL$8))*$C$9</f>
        <v>0</v>
      </c>
      <c r="BM94" s="162">
        <f>(SUMIFS(Profile!$E$2:$E$17521,Profile!$B$2:$B$17521,$B94,Profile!$C$2:$C$17521,BM$8))*$C$9</f>
        <v>0</v>
      </c>
      <c r="BN94" s="162">
        <f>(SUMIFS(Profile!$E$2:$E$17521,Profile!$B$2:$B$17521,$B94,Profile!$C$2:$C$17521,BN$8))*$C$9</f>
        <v>0</v>
      </c>
      <c r="BO94" s="162">
        <f>(SUMIFS(Profile!$E$2:$E$17521,Profile!$B$2:$B$17521,$B94,Profile!$C$2:$C$17521,BO$8))*$C$9</f>
        <v>0</v>
      </c>
      <c r="BP94" s="162">
        <f>(SUMIFS(Profile!$E$2:$E$17521,Profile!$B$2:$B$17521,$B94,Profile!$C$2:$C$17521,BP$8))*$C$9</f>
        <v>0</v>
      </c>
      <c r="BQ94" s="162">
        <f>(SUMIFS(Profile!$E$2:$E$17521,Profile!$B$2:$B$17521,$B94,Profile!$C$2:$C$17521,BQ$8))*$C$9</f>
        <v>0</v>
      </c>
      <c r="BR94" s="162">
        <f>(SUMIFS(Profile!$E$2:$E$17521,Profile!$B$2:$B$17521,$B94,Profile!$C$2:$C$17521,BR$8))*$C$9</f>
        <v>0</v>
      </c>
      <c r="BS94" s="162">
        <f>(SUMIFS(Profile!$E$2:$E$17521,Profile!$B$2:$B$17521,$B94,Profile!$C$2:$C$17521,BS$8))*$C$9</f>
        <v>0</v>
      </c>
      <c r="BT94" s="162">
        <f>(SUMIFS(Profile!$E$2:$E$17521,Profile!$B$2:$B$17521,$B94,Profile!$C$2:$C$17521,BT$8))*$C$9</f>
        <v>0</v>
      </c>
      <c r="BU94" s="162">
        <f>(SUMIFS(Profile!$E$2:$E$17521,Profile!$B$2:$B$17521,$B94,Profile!$C$2:$C$17521,BU$8))*$C$9</f>
        <v>0</v>
      </c>
      <c r="BV94" s="162">
        <f>(SUMIFS(Profile!$E$2:$E$17521,Profile!$B$2:$B$17521,$B94,Profile!$C$2:$C$17521,BV$8))*$C$9</f>
        <v>0</v>
      </c>
      <c r="BW94" s="162">
        <f>(SUMIFS(Profile!$E$2:$E$17521,Profile!$B$2:$B$17521,$B94,Profile!$C$2:$C$17521,BW$8))*$C$9</f>
        <v>0</v>
      </c>
      <c r="BX94" s="162">
        <f>(SUMIFS(Profile!$E$2:$E$17521,Profile!$B$2:$B$17521,$B94,Profile!$C$2:$C$17521,BX$8))*$C$9</f>
        <v>0</v>
      </c>
      <c r="BY94" s="162">
        <f>(SUMIFS(Profile!$E$2:$E$17521,Profile!$B$2:$B$17521,$B94,Profile!$C$2:$C$17521,BY$8))*$C$9</f>
        <v>0</v>
      </c>
      <c r="BZ94" s="162">
        <f>(SUMIFS(Profile!$E$2:$E$17521,Profile!$B$2:$B$17521,$B94,Profile!$C$2:$C$17521,BZ$8))*$C$9</f>
        <v>0</v>
      </c>
      <c r="CA94" s="162">
        <f>(SUMIFS(Profile!$E$2:$E$17521,Profile!$B$2:$B$17521,$B94,Profile!$C$2:$C$17521,CA$8))*$C$9</f>
        <v>0</v>
      </c>
      <c r="CB94" s="162">
        <f>(SUMIFS(Profile!$E$2:$E$17521,Profile!$B$2:$B$17521,$B94,Profile!$C$2:$C$17521,CB$8))*$C$9</f>
        <v>0</v>
      </c>
      <c r="CC94" s="162">
        <f>(SUMIFS(Profile!$E$2:$E$17521,Profile!$B$2:$B$17521,$B94,Profile!$C$2:$C$17521,CC$8))*$C$9</f>
        <v>0</v>
      </c>
      <c r="CD94" s="162">
        <f>(SUMIFS(Profile!$E$2:$E$17521,Profile!$B$2:$B$17521,$B94,Profile!$C$2:$C$17521,CD$8))*$C$9</f>
        <v>0</v>
      </c>
      <c r="CE94" s="162">
        <f>(SUMIFS(Profile!$E$2:$E$17521,Profile!$B$2:$B$17521,$B94,Profile!$C$2:$C$17521,CE$8))*$C$9</f>
        <v>0</v>
      </c>
      <c r="CF94" s="162">
        <f>(SUMIFS(Profile!$E$2:$E$17521,Profile!$B$2:$B$17521,$B94,Profile!$C$2:$C$17521,CF$8))*$C$9</f>
        <v>0</v>
      </c>
      <c r="CG94" s="162">
        <f>(SUMIFS(Profile!$E$2:$E$17521,Profile!$B$2:$B$17521,$B94,Profile!$C$2:$C$17521,CG$8))*$C$9</f>
        <v>0</v>
      </c>
      <c r="CH94" s="162">
        <f>(SUMIFS(Profile!$E$2:$E$17521,Profile!$B$2:$B$17521,$B94,Profile!$C$2:$C$17521,CH$8))*$C$9</f>
        <v>0</v>
      </c>
      <c r="CI94" s="162">
        <f>(SUMIFS(Profile!$E$2:$E$17521,Profile!$B$2:$B$17521,$B94,Profile!$C$2:$C$17521,CI$8))*$C$9</f>
        <v>0</v>
      </c>
      <c r="CJ94" s="162">
        <f>(SUMIFS(Profile!$E$2:$E$17521,Profile!$B$2:$B$17521,$B94,Profile!$C$2:$C$17521,CJ$8))*$C$9</f>
        <v>0</v>
      </c>
      <c r="CK94" s="162">
        <f>(SUMIFS(Profile!$E$2:$E$17521,Profile!$B$2:$B$17521,$B94,Profile!$C$2:$C$17521,CK$8))*$C$9</f>
        <v>0</v>
      </c>
      <c r="CL94" s="162">
        <f>(SUMIFS(Profile!$E$2:$E$17521,Profile!$B$2:$B$17521,$B94,Profile!$C$2:$C$17521,CL$8))*$C$9</f>
        <v>0</v>
      </c>
      <c r="CM94" s="162">
        <f>(SUMIFS(Profile!$E$2:$E$17521,Profile!$B$2:$B$17521,$B94,Profile!$C$2:$C$17521,CM$8))*$C$9</f>
        <v>0</v>
      </c>
      <c r="CN94" s="162">
        <f>(SUMIFS(Profile!$E$2:$E$17521,Profile!$B$2:$B$17521,$B94,Profile!$C$2:$C$17521,CN$8))*$C$9</f>
        <v>0</v>
      </c>
      <c r="CO94" s="162">
        <f>(SUMIFS(Profile!$E$2:$E$17521,Profile!$B$2:$B$17521,$B94,Profile!$C$2:$C$17521,CO$8))*$C$9</f>
        <v>0</v>
      </c>
      <c r="CP94" s="162">
        <f>(SUMIFS(Profile!$E$2:$E$17521,Profile!$B$2:$B$17521,$B94,Profile!$C$2:$C$17521,CP$8))*$C$9</f>
        <v>0</v>
      </c>
      <c r="CQ94" s="162">
        <f>(SUMIFS(Profile!$E$2:$E$17521,Profile!$B$2:$B$17521,$B94,Profile!$C$2:$C$17521,CQ$8))*$C$9</f>
        <v>0</v>
      </c>
      <c r="CR94" s="162">
        <f>(SUMIFS(Profile!$E$2:$E$17521,Profile!$B$2:$B$17521,$B94,Profile!$C$2:$C$17521,CR$8))*$C$9</f>
        <v>0</v>
      </c>
      <c r="CS94" s="162">
        <f>(SUMIFS(Profile!$E$2:$E$17521,Profile!$B$2:$B$17521,$B94,Profile!$C$2:$C$17521,CS$8))*$C$9</f>
        <v>0</v>
      </c>
      <c r="CT94" s="162">
        <f>(SUMIFS(Profile!$E$2:$E$17521,Profile!$B$2:$B$17521,$B94,Profile!$C$2:$C$17521,CT$8))*$C$9</f>
        <v>0</v>
      </c>
      <c r="CU94" s="162">
        <f>(SUMIFS(Profile!$E$2:$E$17521,Profile!$B$2:$B$17521,$B94,Profile!$C$2:$C$17521,CU$8))*$C$9</f>
        <v>0</v>
      </c>
      <c r="CV94" s="162">
        <f>(SUMIFS(Profile!$E$2:$E$17521,Profile!$B$2:$B$17521,$B94,Profile!$C$2:$C$17521,CV$8))*$C$9</f>
        <v>0</v>
      </c>
      <c r="CW94" s="162">
        <f>(SUMIFS(Profile!$E$2:$E$17521,Profile!$B$2:$B$17521,$B94,Profile!$C$2:$C$17521,CW$8))*$C$9</f>
        <v>0</v>
      </c>
      <c r="CX94" s="162">
        <f t="shared" si="11"/>
        <v>0</v>
      </c>
      <c r="CY94" s="162">
        <f t="shared" ref="CY94:ET94" si="431">MAX(BB94-E94,0)</f>
        <v>0</v>
      </c>
      <c r="CZ94" s="162">
        <f t="shared" si="431"/>
        <v>0</v>
      </c>
      <c r="DA94" s="162">
        <f t="shared" si="431"/>
        <v>0</v>
      </c>
      <c r="DB94" s="162">
        <f t="shared" si="431"/>
        <v>0</v>
      </c>
      <c r="DC94" s="162">
        <f t="shared" si="431"/>
        <v>0</v>
      </c>
      <c r="DD94" s="162">
        <f t="shared" si="431"/>
        <v>0</v>
      </c>
      <c r="DE94" s="162">
        <f t="shared" si="431"/>
        <v>0</v>
      </c>
      <c r="DF94" s="162">
        <f t="shared" si="431"/>
        <v>0</v>
      </c>
      <c r="DG94" s="162">
        <f t="shared" si="431"/>
        <v>0</v>
      </c>
      <c r="DH94" s="162">
        <f t="shared" si="431"/>
        <v>0</v>
      </c>
      <c r="DI94" s="162">
        <f t="shared" si="431"/>
        <v>0</v>
      </c>
      <c r="DJ94" s="162">
        <f t="shared" si="431"/>
        <v>0</v>
      </c>
      <c r="DK94" s="162">
        <f t="shared" si="431"/>
        <v>0</v>
      </c>
      <c r="DL94" s="162">
        <f t="shared" si="431"/>
        <v>0</v>
      </c>
      <c r="DM94" s="162">
        <f t="shared" si="431"/>
        <v>0</v>
      </c>
      <c r="DN94" s="162">
        <f t="shared" si="431"/>
        <v>0</v>
      </c>
      <c r="DO94" s="162">
        <f t="shared" si="431"/>
        <v>0</v>
      </c>
      <c r="DP94" s="162">
        <f t="shared" si="431"/>
        <v>0</v>
      </c>
      <c r="DQ94" s="162">
        <f t="shared" si="431"/>
        <v>0</v>
      </c>
      <c r="DR94" s="162">
        <f t="shared" si="431"/>
        <v>0</v>
      </c>
      <c r="DS94" s="162">
        <f t="shared" si="431"/>
        <v>0</v>
      </c>
      <c r="DT94" s="162">
        <f t="shared" si="431"/>
        <v>0</v>
      </c>
      <c r="DU94" s="162">
        <f t="shared" si="431"/>
        <v>0</v>
      </c>
      <c r="DV94" s="162">
        <f t="shared" si="431"/>
        <v>0</v>
      </c>
      <c r="DW94" s="162">
        <f t="shared" si="431"/>
        <v>0</v>
      </c>
      <c r="DX94" s="162">
        <f t="shared" si="431"/>
        <v>0</v>
      </c>
      <c r="DY94" s="162">
        <f t="shared" si="431"/>
        <v>0</v>
      </c>
      <c r="DZ94" s="162">
        <f t="shared" si="431"/>
        <v>0</v>
      </c>
      <c r="EA94" s="162">
        <f t="shared" si="431"/>
        <v>0</v>
      </c>
      <c r="EB94" s="162">
        <f t="shared" si="431"/>
        <v>0</v>
      </c>
      <c r="EC94" s="162">
        <f t="shared" si="431"/>
        <v>0</v>
      </c>
      <c r="ED94" s="162">
        <f t="shared" si="431"/>
        <v>0</v>
      </c>
      <c r="EE94" s="162">
        <f t="shared" si="431"/>
        <v>0</v>
      </c>
      <c r="EF94" s="162">
        <f t="shared" si="431"/>
        <v>0</v>
      </c>
      <c r="EG94" s="162">
        <f t="shared" si="431"/>
        <v>0</v>
      </c>
      <c r="EH94" s="162">
        <f t="shared" si="431"/>
        <v>0</v>
      </c>
      <c r="EI94" s="162">
        <f t="shared" si="431"/>
        <v>0</v>
      </c>
      <c r="EJ94" s="162">
        <f t="shared" si="431"/>
        <v>0</v>
      </c>
      <c r="EK94" s="162">
        <f t="shared" si="431"/>
        <v>0</v>
      </c>
      <c r="EL94" s="162">
        <f t="shared" si="431"/>
        <v>0</v>
      </c>
      <c r="EM94" s="162">
        <f t="shared" si="431"/>
        <v>0</v>
      </c>
      <c r="EN94" s="162">
        <f t="shared" si="431"/>
        <v>0</v>
      </c>
      <c r="EO94" s="162">
        <f t="shared" si="431"/>
        <v>0</v>
      </c>
      <c r="EP94" s="162">
        <f t="shared" si="431"/>
        <v>0</v>
      </c>
      <c r="EQ94" s="162">
        <f t="shared" si="431"/>
        <v>0</v>
      </c>
      <c r="ER94" s="162">
        <f t="shared" si="431"/>
        <v>0</v>
      </c>
      <c r="ES94" s="162">
        <f t="shared" si="431"/>
        <v>0</v>
      </c>
      <c r="ET94" s="162">
        <f t="shared" si="431"/>
        <v>0</v>
      </c>
      <c r="EU94" s="162">
        <f t="shared" si="13"/>
        <v>0</v>
      </c>
      <c r="EV94" s="162">
        <f t="shared" ref="EV94:GQ94" si="432">BB94-CY94</f>
        <v>0</v>
      </c>
      <c r="EW94" s="162">
        <f t="shared" si="432"/>
        <v>0</v>
      </c>
      <c r="EX94" s="162">
        <f t="shared" si="432"/>
        <v>0</v>
      </c>
      <c r="EY94" s="162">
        <f t="shared" si="432"/>
        <v>0</v>
      </c>
      <c r="EZ94" s="162">
        <f t="shared" si="432"/>
        <v>0</v>
      </c>
      <c r="FA94" s="162">
        <f t="shared" si="432"/>
        <v>0</v>
      </c>
      <c r="FB94" s="162">
        <f t="shared" si="432"/>
        <v>0</v>
      </c>
      <c r="FC94" s="162">
        <f t="shared" si="432"/>
        <v>0</v>
      </c>
      <c r="FD94" s="162">
        <f t="shared" si="432"/>
        <v>0</v>
      </c>
      <c r="FE94" s="162">
        <f t="shared" si="432"/>
        <v>0</v>
      </c>
      <c r="FF94" s="162">
        <f t="shared" si="432"/>
        <v>0</v>
      </c>
      <c r="FG94" s="162">
        <f t="shared" si="432"/>
        <v>0</v>
      </c>
      <c r="FH94" s="162">
        <f t="shared" si="432"/>
        <v>0</v>
      </c>
      <c r="FI94" s="162">
        <f t="shared" si="432"/>
        <v>0</v>
      </c>
      <c r="FJ94" s="162">
        <f t="shared" si="432"/>
        <v>0</v>
      </c>
      <c r="FK94" s="162">
        <f t="shared" si="432"/>
        <v>0</v>
      </c>
      <c r="FL94" s="162">
        <f t="shared" si="432"/>
        <v>0</v>
      </c>
      <c r="FM94" s="162">
        <f t="shared" si="432"/>
        <v>0</v>
      </c>
      <c r="FN94" s="162">
        <f t="shared" si="432"/>
        <v>0</v>
      </c>
      <c r="FO94" s="162">
        <f t="shared" si="432"/>
        <v>0</v>
      </c>
      <c r="FP94" s="162">
        <f t="shared" si="432"/>
        <v>0</v>
      </c>
      <c r="FQ94" s="162">
        <f t="shared" si="432"/>
        <v>0</v>
      </c>
      <c r="FR94" s="162">
        <f t="shared" si="432"/>
        <v>0</v>
      </c>
      <c r="FS94" s="162">
        <f t="shared" si="432"/>
        <v>0</v>
      </c>
      <c r="FT94" s="162">
        <f t="shared" si="432"/>
        <v>0</v>
      </c>
      <c r="FU94" s="162">
        <f t="shared" si="432"/>
        <v>0</v>
      </c>
      <c r="FV94" s="162">
        <f t="shared" si="432"/>
        <v>0</v>
      </c>
      <c r="FW94" s="162">
        <f t="shared" si="432"/>
        <v>0</v>
      </c>
      <c r="FX94" s="162">
        <f t="shared" si="432"/>
        <v>0</v>
      </c>
      <c r="FY94" s="162">
        <f t="shared" si="432"/>
        <v>0</v>
      </c>
      <c r="FZ94" s="162">
        <f t="shared" si="432"/>
        <v>0</v>
      </c>
      <c r="GA94" s="162">
        <f t="shared" si="432"/>
        <v>0</v>
      </c>
      <c r="GB94" s="162">
        <f t="shared" si="432"/>
        <v>0</v>
      </c>
      <c r="GC94" s="162">
        <f t="shared" si="432"/>
        <v>0</v>
      </c>
      <c r="GD94" s="162">
        <f t="shared" si="432"/>
        <v>0</v>
      </c>
      <c r="GE94" s="162">
        <f t="shared" si="432"/>
        <v>0</v>
      </c>
      <c r="GF94" s="162">
        <f t="shared" si="432"/>
        <v>0</v>
      </c>
      <c r="GG94" s="162">
        <f t="shared" si="432"/>
        <v>0</v>
      </c>
      <c r="GH94" s="162">
        <f t="shared" si="432"/>
        <v>0</v>
      </c>
      <c r="GI94" s="162">
        <f t="shared" si="432"/>
        <v>0</v>
      </c>
      <c r="GJ94" s="162">
        <f t="shared" si="432"/>
        <v>0</v>
      </c>
      <c r="GK94" s="162">
        <f t="shared" si="432"/>
        <v>0</v>
      </c>
      <c r="GL94" s="162">
        <f t="shared" si="432"/>
        <v>0</v>
      </c>
      <c r="GM94" s="162">
        <f t="shared" si="432"/>
        <v>0</v>
      </c>
      <c r="GN94" s="162">
        <f t="shared" si="432"/>
        <v>0</v>
      </c>
      <c r="GO94" s="162">
        <f t="shared" si="432"/>
        <v>0</v>
      </c>
      <c r="GP94" s="162">
        <f t="shared" si="432"/>
        <v>0</v>
      </c>
      <c r="GQ94" s="162">
        <f t="shared" si="432"/>
        <v>0</v>
      </c>
      <c r="GR94" s="162">
        <f t="shared" si="15"/>
        <v>0</v>
      </c>
      <c r="GS94" s="162">
        <f t="shared" ref="GS94:IN94" si="433">E94-EV94</f>
        <v>0</v>
      </c>
      <c r="GT94" s="162">
        <f t="shared" si="433"/>
        <v>0</v>
      </c>
      <c r="GU94" s="162">
        <f t="shared" si="433"/>
        <v>0</v>
      </c>
      <c r="GV94" s="162">
        <f t="shared" si="433"/>
        <v>0</v>
      </c>
      <c r="GW94" s="162">
        <f t="shared" si="433"/>
        <v>0</v>
      </c>
      <c r="GX94" s="162">
        <f t="shared" si="433"/>
        <v>0</v>
      </c>
      <c r="GY94" s="162">
        <f t="shared" si="433"/>
        <v>0</v>
      </c>
      <c r="GZ94" s="162">
        <f t="shared" si="433"/>
        <v>0</v>
      </c>
      <c r="HA94" s="162">
        <f t="shared" si="433"/>
        <v>0</v>
      </c>
      <c r="HB94" s="162">
        <f t="shared" si="433"/>
        <v>0</v>
      </c>
      <c r="HC94" s="162">
        <f t="shared" si="433"/>
        <v>0</v>
      </c>
      <c r="HD94" s="162">
        <f t="shared" si="433"/>
        <v>0</v>
      </c>
      <c r="HE94" s="162">
        <f t="shared" si="433"/>
        <v>0</v>
      </c>
      <c r="HF94" s="162">
        <f t="shared" si="433"/>
        <v>0</v>
      </c>
      <c r="HG94" s="162">
        <f t="shared" si="433"/>
        <v>0</v>
      </c>
      <c r="HH94" s="162">
        <f t="shared" si="433"/>
        <v>0</v>
      </c>
      <c r="HI94" s="162">
        <f t="shared" si="433"/>
        <v>0</v>
      </c>
      <c r="HJ94" s="162">
        <f t="shared" si="433"/>
        <v>0</v>
      </c>
      <c r="HK94" s="162">
        <f t="shared" si="433"/>
        <v>0</v>
      </c>
      <c r="HL94" s="162">
        <f t="shared" si="433"/>
        <v>0</v>
      </c>
      <c r="HM94" s="162">
        <f t="shared" si="433"/>
        <v>0</v>
      </c>
      <c r="HN94" s="162">
        <f t="shared" si="433"/>
        <v>0</v>
      </c>
      <c r="HO94" s="162">
        <f t="shared" si="433"/>
        <v>0</v>
      </c>
      <c r="HP94" s="162">
        <f t="shared" si="433"/>
        <v>0</v>
      </c>
      <c r="HQ94" s="162">
        <f t="shared" si="433"/>
        <v>0</v>
      </c>
      <c r="HR94" s="162">
        <f t="shared" si="433"/>
        <v>0</v>
      </c>
      <c r="HS94" s="162">
        <f t="shared" si="433"/>
        <v>0</v>
      </c>
      <c r="HT94" s="162">
        <f t="shared" si="433"/>
        <v>0</v>
      </c>
      <c r="HU94" s="162">
        <f t="shared" si="433"/>
        <v>0</v>
      </c>
      <c r="HV94" s="162">
        <f t="shared" si="433"/>
        <v>0</v>
      </c>
      <c r="HW94" s="162">
        <f t="shared" si="433"/>
        <v>0</v>
      </c>
      <c r="HX94" s="162">
        <f t="shared" si="433"/>
        <v>0</v>
      </c>
      <c r="HY94" s="162">
        <f t="shared" si="433"/>
        <v>0</v>
      </c>
      <c r="HZ94" s="162">
        <f t="shared" si="433"/>
        <v>0</v>
      </c>
      <c r="IA94" s="162">
        <f t="shared" si="433"/>
        <v>0</v>
      </c>
      <c r="IB94" s="162">
        <f t="shared" si="433"/>
        <v>0</v>
      </c>
      <c r="IC94" s="162">
        <f t="shared" si="433"/>
        <v>0</v>
      </c>
      <c r="ID94" s="162">
        <f t="shared" si="433"/>
        <v>0</v>
      </c>
      <c r="IE94" s="162">
        <f t="shared" si="433"/>
        <v>0</v>
      </c>
      <c r="IF94" s="162">
        <f t="shared" si="433"/>
        <v>0</v>
      </c>
      <c r="IG94" s="162">
        <f t="shared" si="433"/>
        <v>0</v>
      </c>
      <c r="IH94" s="162">
        <f t="shared" si="433"/>
        <v>0</v>
      </c>
      <c r="II94" s="162">
        <f t="shared" si="433"/>
        <v>0</v>
      </c>
      <c r="IJ94" s="162">
        <f t="shared" si="433"/>
        <v>0</v>
      </c>
      <c r="IK94" s="162">
        <f t="shared" si="433"/>
        <v>0</v>
      </c>
      <c r="IL94" s="162">
        <f t="shared" si="433"/>
        <v>0</v>
      </c>
      <c r="IM94" s="162">
        <f t="shared" si="433"/>
        <v>0</v>
      </c>
      <c r="IN94" s="162">
        <f t="shared" si="433"/>
        <v>0</v>
      </c>
      <c r="IO94" s="162">
        <f t="shared" si="17"/>
        <v>0</v>
      </c>
      <c r="IP94" s="162">
        <f t="shared" si="23"/>
        <v>0</v>
      </c>
      <c r="IQ94" s="162">
        <f t="shared" ref="IQ94:KK94" si="434">MAX((MIN(CZ94+IP94,$IO$7))-GT94,0)</f>
        <v>0</v>
      </c>
      <c r="IR94" s="162">
        <f t="shared" si="434"/>
        <v>0</v>
      </c>
      <c r="IS94" s="162">
        <f t="shared" si="434"/>
        <v>0</v>
      </c>
      <c r="IT94" s="162">
        <f t="shared" si="434"/>
        <v>0</v>
      </c>
      <c r="IU94" s="162">
        <f t="shared" si="434"/>
        <v>0</v>
      </c>
      <c r="IV94" s="162">
        <f t="shared" si="434"/>
        <v>0</v>
      </c>
      <c r="IW94" s="162">
        <f t="shared" si="434"/>
        <v>0</v>
      </c>
      <c r="IX94" s="162">
        <f t="shared" si="434"/>
        <v>0</v>
      </c>
      <c r="IY94" s="162">
        <f t="shared" si="434"/>
        <v>0</v>
      </c>
      <c r="IZ94" s="162">
        <f t="shared" si="434"/>
        <v>0</v>
      </c>
      <c r="JA94" s="162">
        <f t="shared" si="434"/>
        <v>0</v>
      </c>
      <c r="JB94" s="162">
        <f t="shared" si="434"/>
        <v>0</v>
      </c>
      <c r="JC94" s="162">
        <f t="shared" si="434"/>
        <v>0</v>
      </c>
      <c r="JD94" s="162">
        <f t="shared" si="434"/>
        <v>0</v>
      </c>
      <c r="JE94" s="162">
        <f t="shared" si="434"/>
        <v>0</v>
      </c>
      <c r="JF94" s="162">
        <f t="shared" si="434"/>
        <v>0</v>
      </c>
      <c r="JG94" s="162">
        <f t="shared" si="434"/>
        <v>0</v>
      </c>
      <c r="JH94" s="162">
        <f t="shared" si="434"/>
        <v>0</v>
      </c>
      <c r="JI94" s="162">
        <f t="shared" si="434"/>
        <v>0</v>
      </c>
      <c r="JJ94" s="162">
        <f t="shared" si="434"/>
        <v>0</v>
      </c>
      <c r="JK94" s="162">
        <f t="shared" si="434"/>
        <v>0</v>
      </c>
      <c r="JL94" s="162">
        <f t="shared" si="434"/>
        <v>0</v>
      </c>
      <c r="JM94" s="162">
        <f t="shared" si="434"/>
        <v>0</v>
      </c>
      <c r="JN94" s="162">
        <f t="shared" si="434"/>
        <v>0</v>
      </c>
      <c r="JO94" s="162">
        <f t="shared" si="434"/>
        <v>0</v>
      </c>
      <c r="JP94" s="162">
        <f t="shared" si="434"/>
        <v>0</v>
      </c>
      <c r="JQ94" s="162">
        <f t="shared" si="434"/>
        <v>0</v>
      </c>
      <c r="JR94" s="162">
        <f t="shared" si="434"/>
        <v>0</v>
      </c>
      <c r="JS94" s="162">
        <f t="shared" si="434"/>
        <v>0</v>
      </c>
      <c r="JT94" s="162">
        <f t="shared" si="434"/>
        <v>0</v>
      </c>
      <c r="JU94" s="162">
        <f t="shared" si="434"/>
        <v>0</v>
      </c>
      <c r="JV94" s="162">
        <f t="shared" si="434"/>
        <v>0</v>
      </c>
      <c r="JW94" s="162">
        <f t="shared" si="434"/>
        <v>0</v>
      </c>
      <c r="JX94" s="162">
        <f t="shared" si="434"/>
        <v>0</v>
      </c>
      <c r="JY94" s="162">
        <f t="shared" si="434"/>
        <v>0</v>
      </c>
      <c r="JZ94" s="162">
        <f t="shared" si="434"/>
        <v>0</v>
      </c>
      <c r="KA94" s="162">
        <f t="shared" si="434"/>
        <v>0</v>
      </c>
      <c r="KB94" s="162">
        <f t="shared" si="434"/>
        <v>0</v>
      </c>
      <c r="KC94" s="162">
        <f t="shared" si="434"/>
        <v>0</v>
      </c>
      <c r="KD94" s="162">
        <f t="shared" si="434"/>
        <v>0</v>
      </c>
      <c r="KE94" s="162">
        <f t="shared" si="434"/>
        <v>0</v>
      </c>
      <c r="KF94" s="162">
        <f t="shared" si="434"/>
        <v>0</v>
      </c>
      <c r="KG94" s="162">
        <f t="shared" si="434"/>
        <v>0</v>
      </c>
      <c r="KH94" s="162">
        <f t="shared" si="434"/>
        <v>0</v>
      </c>
      <c r="KI94" s="162">
        <f t="shared" si="434"/>
        <v>0</v>
      </c>
      <c r="KJ94" s="162">
        <f t="shared" si="434"/>
        <v>0</v>
      </c>
      <c r="KK94" s="162">
        <f t="shared" si="434"/>
        <v>0</v>
      </c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</row>
    <row r="95" ht="14.25" customHeight="1" spans="1:326" x14ac:dyDescent="0.25">
      <c r="A95" s="1">
        <v>3</v>
      </c>
      <c r="B95" s="1">
        <f t="shared" ref="B95:C95" si="435">B94+1</f>
        <v>85</v>
      </c>
      <c r="C95" s="232">
        <f t="shared" si="435"/>
        <v>43550</v>
      </c>
      <c r="D95" s="162">
        <f t="shared" si="9"/>
        <v>0</v>
      </c>
      <c r="E95" s="162">
        <f>(SUMIFS(Profile!$F$2:$F$17521,Profile!$B$2:$B$17521,$B95,Profile!$C$2:$C$17521,E$8))*$C$6</f>
        <v>0</v>
      </c>
      <c r="F95" s="162">
        <f>(SUMIFS(Profile!$F$2:$F$17521,Profile!$B$2:$B$17521,$B95,Profile!$C$2:$C$17521,F$8))*$C$6</f>
        <v>0</v>
      </c>
      <c r="G95" s="162">
        <f>(SUMIFS(Profile!$F$2:$F$17521,Profile!$B$2:$B$17521,$B95,Profile!$C$2:$C$17521,G$8))*$C$6</f>
        <v>0</v>
      </c>
      <c r="H95" s="162">
        <f>(SUMIFS(Profile!$F$2:$F$17521,Profile!$B$2:$B$17521,$B95,Profile!$C$2:$C$17521,H$8))*$C$6</f>
        <v>0</v>
      </c>
      <c r="I95" s="162">
        <f>(SUMIFS(Profile!$F$2:$F$17521,Profile!$B$2:$B$17521,$B95,Profile!$C$2:$C$17521,I$8))*$C$6</f>
        <v>0</v>
      </c>
      <c r="J95" s="162">
        <f>(SUMIFS(Profile!$F$2:$F$17521,Profile!$B$2:$B$17521,$B95,Profile!$C$2:$C$17521,J$8))*$C$6</f>
        <v>0</v>
      </c>
      <c r="K95" s="162">
        <f>(SUMIFS(Profile!$F$2:$F$17521,Profile!$B$2:$B$17521,$B95,Profile!$C$2:$C$17521,K$8))*$C$6</f>
        <v>0</v>
      </c>
      <c r="L95" s="162">
        <f>(SUMIFS(Profile!$F$2:$F$17521,Profile!$B$2:$B$17521,$B95,Profile!$C$2:$C$17521,L$8))*$C$6</f>
        <v>0</v>
      </c>
      <c r="M95" s="162">
        <f>(SUMIFS(Profile!$F$2:$F$17521,Profile!$B$2:$B$17521,$B95,Profile!$C$2:$C$17521,M$8))*$C$6</f>
        <v>0</v>
      </c>
      <c r="N95" s="162">
        <f>(SUMIFS(Profile!$F$2:$F$17521,Profile!$B$2:$B$17521,$B95,Profile!$C$2:$C$17521,N$8))*$C$6</f>
        <v>0</v>
      </c>
      <c r="O95" s="162">
        <f>(SUMIFS(Profile!$F$2:$F$17521,Profile!$B$2:$B$17521,$B95,Profile!$C$2:$C$17521,O$8))*$C$6</f>
        <v>0</v>
      </c>
      <c r="P95" s="162">
        <f>(SUMIFS(Profile!$F$2:$F$17521,Profile!$B$2:$B$17521,$B95,Profile!$C$2:$C$17521,P$8))*$C$6</f>
        <v>0</v>
      </c>
      <c r="Q95" s="162">
        <f>(SUMIFS(Profile!$F$2:$F$17521,Profile!$B$2:$B$17521,$B95,Profile!$C$2:$C$17521,Q$8))*$C$6</f>
        <v>0</v>
      </c>
      <c r="R95" s="162">
        <f>(SUMIFS(Profile!$F$2:$F$17521,Profile!$B$2:$B$17521,$B95,Profile!$C$2:$C$17521,R$8))*$C$6</f>
        <v>0</v>
      </c>
      <c r="S95" s="162">
        <f>(SUMIFS(Profile!$F$2:$F$17521,Profile!$B$2:$B$17521,$B95,Profile!$C$2:$C$17521,S$8))*$C$6</f>
        <v>0</v>
      </c>
      <c r="T95" s="162">
        <f>(SUMIFS(Profile!$F$2:$F$17521,Profile!$B$2:$B$17521,$B95,Profile!$C$2:$C$17521,T$8))*$C$6</f>
        <v>0</v>
      </c>
      <c r="U95" s="162">
        <f>(SUMIFS(Profile!$F$2:$F$17521,Profile!$B$2:$B$17521,$B95,Profile!$C$2:$C$17521,U$8))*$C$6</f>
        <v>0</v>
      </c>
      <c r="V95" s="162">
        <f>(SUMIFS(Profile!$F$2:$F$17521,Profile!$B$2:$B$17521,$B95,Profile!$C$2:$C$17521,V$8))*$C$6</f>
        <v>0</v>
      </c>
      <c r="W95" s="162">
        <f>(SUMIFS(Profile!$F$2:$F$17521,Profile!$B$2:$B$17521,$B95,Profile!$C$2:$C$17521,W$8))*$C$6</f>
        <v>0</v>
      </c>
      <c r="X95" s="162">
        <f>(SUMIFS(Profile!$F$2:$F$17521,Profile!$B$2:$B$17521,$B95,Profile!$C$2:$C$17521,X$8))*$C$6</f>
        <v>0</v>
      </c>
      <c r="Y95" s="162">
        <f>(SUMIFS(Profile!$F$2:$F$17521,Profile!$B$2:$B$17521,$B95,Profile!$C$2:$C$17521,Y$8))*$C$6</f>
        <v>0</v>
      </c>
      <c r="Z95" s="162">
        <f>(SUMIFS(Profile!$F$2:$F$17521,Profile!$B$2:$B$17521,$B95,Profile!$C$2:$C$17521,Z$8))*$C$6</f>
        <v>0</v>
      </c>
      <c r="AA95" s="162">
        <f>(SUMIFS(Profile!$F$2:$F$17521,Profile!$B$2:$B$17521,$B95,Profile!$C$2:$C$17521,AA$8))*$C$6</f>
        <v>0</v>
      </c>
      <c r="AB95" s="162">
        <f>(SUMIFS(Profile!$F$2:$F$17521,Profile!$B$2:$B$17521,$B95,Profile!$C$2:$C$17521,AB$8))*$C$6</f>
        <v>0</v>
      </c>
      <c r="AC95" s="162">
        <f>(SUMIFS(Profile!$F$2:$F$17521,Profile!$B$2:$B$17521,$B95,Profile!$C$2:$C$17521,AC$8))*$C$6</f>
        <v>0</v>
      </c>
      <c r="AD95" s="162">
        <f>(SUMIFS(Profile!$F$2:$F$17521,Profile!$B$2:$B$17521,$B95,Profile!$C$2:$C$17521,AD$8))*$C$6</f>
        <v>0</v>
      </c>
      <c r="AE95" s="162">
        <f>(SUMIFS(Profile!$F$2:$F$17521,Profile!$B$2:$B$17521,$B95,Profile!$C$2:$C$17521,AE$8))*$C$6</f>
        <v>0</v>
      </c>
      <c r="AF95" s="162">
        <f>(SUMIFS(Profile!$F$2:$F$17521,Profile!$B$2:$B$17521,$B95,Profile!$C$2:$C$17521,AF$8))*$C$6</f>
        <v>0</v>
      </c>
      <c r="AG95" s="162">
        <f>(SUMIFS(Profile!$F$2:$F$17521,Profile!$B$2:$B$17521,$B95,Profile!$C$2:$C$17521,AG$8))*$C$6</f>
        <v>0</v>
      </c>
      <c r="AH95" s="162">
        <f>(SUMIFS(Profile!$F$2:$F$17521,Profile!$B$2:$B$17521,$B95,Profile!$C$2:$C$17521,AH$8))*$C$6</f>
        <v>0</v>
      </c>
      <c r="AI95" s="162">
        <f>(SUMIFS(Profile!$F$2:$F$17521,Profile!$B$2:$B$17521,$B95,Profile!$C$2:$C$17521,AI$8))*$C$6</f>
        <v>0</v>
      </c>
      <c r="AJ95" s="162">
        <f>(SUMIFS(Profile!$F$2:$F$17521,Profile!$B$2:$B$17521,$B95,Profile!$C$2:$C$17521,AJ$8))*$C$6</f>
        <v>0</v>
      </c>
      <c r="AK95" s="162">
        <f>(SUMIFS(Profile!$F$2:$F$17521,Profile!$B$2:$B$17521,$B95,Profile!$C$2:$C$17521,AK$8))*$C$6</f>
        <v>0</v>
      </c>
      <c r="AL95" s="162">
        <f>(SUMIFS(Profile!$F$2:$F$17521,Profile!$B$2:$B$17521,$B95,Profile!$C$2:$C$17521,AL$8))*$C$6</f>
        <v>0</v>
      </c>
      <c r="AM95" s="162">
        <f>(SUMIFS(Profile!$F$2:$F$17521,Profile!$B$2:$B$17521,$B95,Profile!$C$2:$C$17521,AM$8))*$C$6</f>
        <v>0</v>
      </c>
      <c r="AN95" s="162">
        <f>(SUMIFS(Profile!$F$2:$F$17521,Profile!$B$2:$B$17521,$B95,Profile!$C$2:$C$17521,AN$8))*$C$6</f>
        <v>0</v>
      </c>
      <c r="AO95" s="162">
        <f>(SUMIFS(Profile!$F$2:$F$17521,Profile!$B$2:$B$17521,$B95,Profile!$C$2:$C$17521,AO$8))*$C$6</f>
        <v>0</v>
      </c>
      <c r="AP95" s="162">
        <f>(SUMIFS(Profile!$F$2:$F$17521,Profile!$B$2:$B$17521,$B95,Profile!$C$2:$C$17521,AP$8))*$C$6</f>
        <v>0</v>
      </c>
      <c r="AQ95" s="162">
        <f>(SUMIFS(Profile!$F$2:$F$17521,Profile!$B$2:$B$17521,$B95,Profile!$C$2:$C$17521,AQ$8))*$C$6</f>
        <v>0</v>
      </c>
      <c r="AR95" s="162">
        <f>(SUMIFS(Profile!$F$2:$F$17521,Profile!$B$2:$B$17521,$B95,Profile!$C$2:$C$17521,AR$8))*$C$6</f>
        <v>0</v>
      </c>
      <c r="AS95" s="162">
        <f>(SUMIFS(Profile!$F$2:$F$17521,Profile!$B$2:$B$17521,$B95,Profile!$C$2:$C$17521,AS$8))*$C$6</f>
        <v>0</v>
      </c>
      <c r="AT95" s="162">
        <f>(SUMIFS(Profile!$F$2:$F$17521,Profile!$B$2:$B$17521,$B95,Profile!$C$2:$C$17521,AT$8))*$C$6</f>
        <v>0</v>
      </c>
      <c r="AU95" s="162">
        <f>(SUMIFS(Profile!$F$2:$F$17521,Profile!$B$2:$B$17521,$B95,Profile!$C$2:$C$17521,AU$8))*$C$6</f>
        <v>0</v>
      </c>
      <c r="AV95" s="162">
        <f>(SUMIFS(Profile!$F$2:$F$17521,Profile!$B$2:$B$17521,$B95,Profile!$C$2:$C$17521,AV$8))*$C$6</f>
        <v>0</v>
      </c>
      <c r="AW95" s="162">
        <f>(SUMIFS(Profile!$F$2:$F$17521,Profile!$B$2:$B$17521,$B95,Profile!$C$2:$C$17521,AW$8))*$C$6</f>
        <v>0</v>
      </c>
      <c r="AX95" s="162">
        <f>(SUMIFS(Profile!$F$2:$F$17521,Profile!$B$2:$B$17521,$B95,Profile!$C$2:$C$17521,AX$8))*$C$6</f>
        <v>0</v>
      </c>
      <c r="AY95" s="162">
        <f>(SUMIFS(Profile!$F$2:$F$17521,Profile!$B$2:$B$17521,$B95,Profile!$C$2:$C$17521,AY$8))*$C$6</f>
        <v>0</v>
      </c>
      <c r="AZ95" s="162">
        <f>(SUMIFS(Profile!$F$2:$F$17521,Profile!$B$2:$B$17521,$B95,Profile!$C$2:$C$17521,AZ$8))*$C$6</f>
        <v>0</v>
      </c>
      <c r="BA95" s="162">
        <f t="shared" si="10"/>
        <v>0</v>
      </c>
      <c r="BB95" s="162">
        <f>(SUMIFS(Profile!$E$2:$E$17521,Profile!$B$2:$B$17521,$B95,Profile!$C$2:$C$17521,BB$8))*$C$9</f>
        <v>0</v>
      </c>
      <c r="BC95" s="162">
        <f>(SUMIFS(Profile!$E$2:$E$17521,Profile!$B$2:$B$17521,$B95,Profile!$C$2:$C$17521,BC$8))*$C$9</f>
        <v>0</v>
      </c>
      <c r="BD95" s="162">
        <f>(SUMIFS(Profile!$E$2:$E$17521,Profile!$B$2:$B$17521,$B95,Profile!$C$2:$C$17521,BD$8))*$C$9</f>
        <v>0</v>
      </c>
      <c r="BE95" s="162">
        <f>(SUMIFS(Profile!$E$2:$E$17521,Profile!$B$2:$B$17521,$B95,Profile!$C$2:$C$17521,BE$8))*$C$9</f>
        <v>0</v>
      </c>
      <c r="BF95" s="162">
        <f>(SUMIFS(Profile!$E$2:$E$17521,Profile!$B$2:$B$17521,$B95,Profile!$C$2:$C$17521,BF$8))*$C$9</f>
        <v>0</v>
      </c>
      <c r="BG95" s="162">
        <f>(SUMIFS(Profile!$E$2:$E$17521,Profile!$B$2:$B$17521,$B95,Profile!$C$2:$C$17521,BG$8))*$C$9</f>
        <v>0</v>
      </c>
      <c r="BH95" s="162">
        <f>(SUMIFS(Profile!$E$2:$E$17521,Profile!$B$2:$B$17521,$B95,Profile!$C$2:$C$17521,BH$8))*$C$9</f>
        <v>0</v>
      </c>
      <c r="BI95" s="162">
        <f>(SUMIFS(Profile!$E$2:$E$17521,Profile!$B$2:$B$17521,$B95,Profile!$C$2:$C$17521,BI$8))*$C$9</f>
        <v>0</v>
      </c>
      <c r="BJ95" s="162">
        <f>(SUMIFS(Profile!$E$2:$E$17521,Profile!$B$2:$B$17521,$B95,Profile!$C$2:$C$17521,BJ$8))*$C$9</f>
        <v>0</v>
      </c>
      <c r="BK95" s="162">
        <f>(SUMIFS(Profile!$E$2:$E$17521,Profile!$B$2:$B$17521,$B95,Profile!$C$2:$C$17521,BK$8))*$C$9</f>
        <v>0</v>
      </c>
      <c r="BL95" s="162">
        <f>(SUMIFS(Profile!$E$2:$E$17521,Profile!$B$2:$B$17521,$B95,Profile!$C$2:$C$17521,BL$8))*$C$9</f>
        <v>0</v>
      </c>
      <c r="BM95" s="162">
        <f>(SUMIFS(Profile!$E$2:$E$17521,Profile!$B$2:$B$17521,$B95,Profile!$C$2:$C$17521,BM$8))*$C$9</f>
        <v>0</v>
      </c>
      <c r="BN95" s="162">
        <f>(SUMIFS(Profile!$E$2:$E$17521,Profile!$B$2:$B$17521,$B95,Profile!$C$2:$C$17521,BN$8))*$C$9</f>
        <v>0</v>
      </c>
      <c r="BO95" s="162">
        <f>(SUMIFS(Profile!$E$2:$E$17521,Profile!$B$2:$B$17521,$B95,Profile!$C$2:$C$17521,BO$8))*$C$9</f>
        <v>0</v>
      </c>
      <c r="BP95" s="162">
        <f>(SUMIFS(Profile!$E$2:$E$17521,Profile!$B$2:$B$17521,$B95,Profile!$C$2:$C$17521,BP$8))*$C$9</f>
        <v>0</v>
      </c>
      <c r="BQ95" s="162">
        <f>(SUMIFS(Profile!$E$2:$E$17521,Profile!$B$2:$B$17521,$B95,Profile!$C$2:$C$17521,BQ$8))*$C$9</f>
        <v>0</v>
      </c>
      <c r="BR95" s="162">
        <f>(SUMIFS(Profile!$E$2:$E$17521,Profile!$B$2:$B$17521,$B95,Profile!$C$2:$C$17521,BR$8))*$C$9</f>
        <v>0</v>
      </c>
      <c r="BS95" s="162">
        <f>(SUMIFS(Profile!$E$2:$E$17521,Profile!$B$2:$B$17521,$B95,Profile!$C$2:$C$17521,BS$8))*$C$9</f>
        <v>0</v>
      </c>
      <c r="BT95" s="162">
        <f>(SUMIFS(Profile!$E$2:$E$17521,Profile!$B$2:$B$17521,$B95,Profile!$C$2:$C$17521,BT$8))*$C$9</f>
        <v>0</v>
      </c>
      <c r="BU95" s="162">
        <f>(SUMIFS(Profile!$E$2:$E$17521,Profile!$B$2:$B$17521,$B95,Profile!$C$2:$C$17521,BU$8))*$C$9</f>
        <v>0</v>
      </c>
      <c r="BV95" s="162">
        <f>(SUMIFS(Profile!$E$2:$E$17521,Profile!$B$2:$B$17521,$B95,Profile!$C$2:$C$17521,BV$8))*$C$9</f>
        <v>0</v>
      </c>
      <c r="BW95" s="162">
        <f>(SUMIFS(Profile!$E$2:$E$17521,Profile!$B$2:$B$17521,$B95,Profile!$C$2:$C$17521,BW$8))*$C$9</f>
        <v>0</v>
      </c>
      <c r="BX95" s="162">
        <f>(SUMIFS(Profile!$E$2:$E$17521,Profile!$B$2:$B$17521,$B95,Profile!$C$2:$C$17521,BX$8))*$C$9</f>
        <v>0</v>
      </c>
      <c r="BY95" s="162">
        <f>(SUMIFS(Profile!$E$2:$E$17521,Profile!$B$2:$B$17521,$B95,Profile!$C$2:$C$17521,BY$8))*$C$9</f>
        <v>0</v>
      </c>
      <c r="BZ95" s="162">
        <f>(SUMIFS(Profile!$E$2:$E$17521,Profile!$B$2:$B$17521,$B95,Profile!$C$2:$C$17521,BZ$8))*$C$9</f>
        <v>0</v>
      </c>
      <c r="CA95" s="162">
        <f>(SUMIFS(Profile!$E$2:$E$17521,Profile!$B$2:$B$17521,$B95,Profile!$C$2:$C$17521,CA$8))*$C$9</f>
        <v>0</v>
      </c>
      <c r="CB95" s="162">
        <f>(SUMIFS(Profile!$E$2:$E$17521,Profile!$B$2:$B$17521,$B95,Profile!$C$2:$C$17521,CB$8))*$C$9</f>
        <v>0</v>
      </c>
      <c r="CC95" s="162">
        <f>(SUMIFS(Profile!$E$2:$E$17521,Profile!$B$2:$B$17521,$B95,Profile!$C$2:$C$17521,CC$8))*$C$9</f>
        <v>0</v>
      </c>
      <c r="CD95" s="162">
        <f>(SUMIFS(Profile!$E$2:$E$17521,Profile!$B$2:$B$17521,$B95,Profile!$C$2:$C$17521,CD$8))*$C$9</f>
        <v>0</v>
      </c>
      <c r="CE95" s="162">
        <f>(SUMIFS(Profile!$E$2:$E$17521,Profile!$B$2:$B$17521,$B95,Profile!$C$2:$C$17521,CE$8))*$C$9</f>
        <v>0</v>
      </c>
      <c r="CF95" s="162">
        <f>(SUMIFS(Profile!$E$2:$E$17521,Profile!$B$2:$B$17521,$B95,Profile!$C$2:$C$17521,CF$8))*$C$9</f>
        <v>0</v>
      </c>
      <c r="CG95" s="162">
        <f>(SUMIFS(Profile!$E$2:$E$17521,Profile!$B$2:$B$17521,$B95,Profile!$C$2:$C$17521,CG$8))*$C$9</f>
        <v>0</v>
      </c>
      <c r="CH95" s="162">
        <f>(SUMIFS(Profile!$E$2:$E$17521,Profile!$B$2:$B$17521,$B95,Profile!$C$2:$C$17521,CH$8))*$C$9</f>
        <v>0</v>
      </c>
      <c r="CI95" s="162">
        <f>(SUMIFS(Profile!$E$2:$E$17521,Profile!$B$2:$B$17521,$B95,Profile!$C$2:$C$17521,CI$8))*$C$9</f>
        <v>0</v>
      </c>
      <c r="CJ95" s="162">
        <f>(SUMIFS(Profile!$E$2:$E$17521,Profile!$B$2:$B$17521,$B95,Profile!$C$2:$C$17521,CJ$8))*$C$9</f>
        <v>0</v>
      </c>
      <c r="CK95" s="162">
        <f>(SUMIFS(Profile!$E$2:$E$17521,Profile!$B$2:$B$17521,$B95,Profile!$C$2:$C$17521,CK$8))*$C$9</f>
        <v>0</v>
      </c>
      <c r="CL95" s="162">
        <f>(SUMIFS(Profile!$E$2:$E$17521,Profile!$B$2:$B$17521,$B95,Profile!$C$2:$C$17521,CL$8))*$C$9</f>
        <v>0</v>
      </c>
      <c r="CM95" s="162">
        <f>(SUMIFS(Profile!$E$2:$E$17521,Profile!$B$2:$B$17521,$B95,Profile!$C$2:$C$17521,CM$8))*$C$9</f>
        <v>0</v>
      </c>
      <c r="CN95" s="162">
        <f>(SUMIFS(Profile!$E$2:$E$17521,Profile!$B$2:$B$17521,$B95,Profile!$C$2:$C$17521,CN$8))*$C$9</f>
        <v>0</v>
      </c>
      <c r="CO95" s="162">
        <f>(SUMIFS(Profile!$E$2:$E$17521,Profile!$B$2:$B$17521,$B95,Profile!$C$2:$C$17521,CO$8))*$C$9</f>
        <v>0</v>
      </c>
      <c r="CP95" s="162">
        <f>(SUMIFS(Profile!$E$2:$E$17521,Profile!$B$2:$B$17521,$B95,Profile!$C$2:$C$17521,CP$8))*$C$9</f>
        <v>0</v>
      </c>
      <c r="CQ95" s="162">
        <f>(SUMIFS(Profile!$E$2:$E$17521,Profile!$B$2:$B$17521,$B95,Profile!$C$2:$C$17521,CQ$8))*$C$9</f>
        <v>0</v>
      </c>
      <c r="CR95" s="162">
        <f>(SUMIFS(Profile!$E$2:$E$17521,Profile!$B$2:$B$17521,$B95,Profile!$C$2:$C$17521,CR$8))*$C$9</f>
        <v>0</v>
      </c>
      <c r="CS95" s="162">
        <f>(SUMIFS(Profile!$E$2:$E$17521,Profile!$B$2:$B$17521,$B95,Profile!$C$2:$C$17521,CS$8))*$C$9</f>
        <v>0</v>
      </c>
      <c r="CT95" s="162">
        <f>(SUMIFS(Profile!$E$2:$E$17521,Profile!$B$2:$B$17521,$B95,Profile!$C$2:$C$17521,CT$8))*$C$9</f>
        <v>0</v>
      </c>
      <c r="CU95" s="162">
        <f>(SUMIFS(Profile!$E$2:$E$17521,Profile!$B$2:$B$17521,$B95,Profile!$C$2:$C$17521,CU$8))*$C$9</f>
        <v>0</v>
      </c>
      <c r="CV95" s="162">
        <f>(SUMIFS(Profile!$E$2:$E$17521,Profile!$B$2:$B$17521,$B95,Profile!$C$2:$C$17521,CV$8))*$C$9</f>
        <v>0</v>
      </c>
      <c r="CW95" s="162">
        <f>(SUMIFS(Profile!$E$2:$E$17521,Profile!$B$2:$B$17521,$B95,Profile!$C$2:$C$17521,CW$8))*$C$9</f>
        <v>0</v>
      </c>
      <c r="CX95" s="162">
        <f t="shared" si="11"/>
        <v>0</v>
      </c>
      <c r="CY95" s="162">
        <f t="shared" ref="CY95:ET95" si="436">MAX(BB95-E95,0)</f>
        <v>0</v>
      </c>
      <c r="CZ95" s="162">
        <f t="shared" si="436"/>
        <v>0</v>
      </c>
      <c r="DA95" s="162">
        <f t="shared" si="436"/>
        <v>0</v>
      </c>
      <c r="DB95" s="162">
        <f t="shared" si="436"/>
        <v>0</v>
      </c>
      <c r="DC95" s="162">
        <f t="shared" si="436"/>
        <v>0</v>
      </c>
      <c r="DD95" s="162">
        <f t="shared" si="436"/>
        <v>0</v>
      </c>
      <c r="DE95" s="162">
        <f t="shared" si="436"/>
        <v>0</v>
      </c>
      <c r="DF95" s="162">
        <f t="shared" si="436"/>
        <v>0</v>
      </c>
      <c r="DG95" s="162">
        <f t="shared" si="436"/>
        <v>0</v>
      </c>
      <c r="DH95" s="162">
        <f t="shared" si="436"/>
        <v>0</v>
      </c>
      <c r="DI95" s="162">
        <f t="shared" si="436"/>
        <v>0</v>
      </c>
      <c r="DJ95" s="162">
        <f t="shared" si="436"/>
        <v>0</v>
      </c>
      <c r="DK95" s="162">
        <f t="shared" si="436"/>
        <v>0</v>
      </c>
      <c r="DL95" s="162">
        <f t="shared" si="436"/>
        <v>0</v>
      </c>
      <c r="DM95" s="162">
        <f t="shared" si="436"/>
        <v>0</v>
      </c>
      <c r="DN95" s="162">
        <f t="shared" si="436"/>
        <v>0</v>
      </c>
      <c r="DO95" s="162">
        <f t="shared" si="436"/>
        <v>0</v>
      </c>
      <c r="DP95" s="162">
        <f t="shared" si="436"/>
        <v>0</v>
      </c>
      <c r="DQ95" s="162">
        <f t="shared" si="436"/>
        <v>0</v>
      </c>
      <c r="DR95" s="162">
        <f t="shared" si="436"/>
        <v>0</v>
      </c>
      <c r="DS95" s="162">
        <f t="shared" si="436"/>
        <v>0</v>
      </c>
      <c r="DT95" s="162">
        <f t="shared" si="436"/>
        <v>0</v>
      </c>
      <c r="DU95" s="162">
        <f t="shared" si="436"/>
        <v>0</v>
      </c>
      <c r="DV95" s="162">
        <f t="shared" si="436"/>
        <v>0</v>
      </c>
      <c r="DW95" s="162">
        <f t="shared" si="436"/>
        <v>0</v>
      </c>
      <c r="DX95" s="162">
        <f t="shared" si="436"/>
        <v>0</v>
      </c>
      <c r="DY95" s="162">
        <f t="shared" si="436"/>
        <v>0</v>
      </c>
      <c r="DZ95" s="162">
        <f t="shared" si="436"/>
        <v>0</v>
      </c>
      <c r="EA95" s="162">
        <f t="shared" si="436"/>
        <v>0</v>
      </c>
      <c r="EB95" s="162">
        <f t="shared" si="436"/>
        <v>0</v>
      </c>
      <c r="EC95" s="162">
        <f t="shared" si="436"/>
        <v>0</v>
      </c>
      <c r="ED95" s="162">
        <f t="shared" si="436"/>
        <v>0</v>
      </c>
      <c r="EE95" s="162">
        <f t="shared" si="436"/>
        <v>0</v>
      </c>
      <c r="EF95" s="162">
        <f t="shared" si="436"/>
        <v>0</v>
      </c>
      <c r="EG95" s="162">
        <f t="shared" si="436"/>
        <v>0</v>
      </c>
      <c r="EH95" s="162">
        <f t="shared" si="436"/>
        <v>0</v>
      </c>
      <c r="EI95" s="162">
        <f t="shared" si="436"/>
        <v>0</v>
      </c>
      <c r="EJ95" s="162">
        <f t="shared" si="436"/>
        <v>0</v>
      </c>
      <c r="EK95" s="162">
        <f t="shared" si="436"/>
        <v>0</v>
      </c>
      <c r="EL95" s="162">
        <f t="shared" si="436"/>
        <v>0</v>
      </c>
      <c r="EM95" s="162">
        <f t="shared" si="436"/>
        <v>0</v>
      </c>
      <c r="EN95" s="162">
        <f t="shared" si="436"/>
        <v>0</v>
      </c>
      <c r="EO95" s="162">
        <f t="shared" si="436"/>
        <v>0</v>
      </c>
      <c r="EP95" s="162">
        <f t="shared" si="436"/>
        <v>0</v>
      </c>
      <c r="EQ95" s="162">
        <f t="shared" si="436"/>
        <v>0</v>
      </c>
      <c r="ER95" s="162">
        <f t="shared" si="436"/>
        <v>0</v>
      </c>
      <c r="ES95" s="162">
        <f t="shared" si="436"/>
        <v>0</v>
      </c>
      <c r="ET95" s="162">
        <f t="shared" si="436"/>
        <v>0</v>
      </c>
      <c r="EU95" s="162">
        <f t="shared" si="13"/>
        <v>0</v>
      </c>
      <c r="EV95" s="162">
        <f t="shared" ref="EV95:GQ95" si="437">BB95-CY95</f>
        <v>0</v>
      </c>
      <c r="EW95" s="162">
        <f t="shared" si="437"/>
        <v>0</v>
      </c>
      <c r="EX95" s="162">
        <f t="shared" si="437"/>
        <v>0</v>
      </c>
      <c r="EY95" s="162">
        <f t="shared" si="437"/>
        <v>0</v>
      </c>
      <c r="EZ95" s="162">
        <f t="shared" si="437"/>
        <v>0</v>
      </c>
      <c r="FA95" s="162">
        <f t="shared" si="437"/>
        <v>0</v>
      </c>
      <c r="FB95" s="162">
        <f t="shared" si="437"/>
        <v>0</v>
      </c>
      <c r="FC95" s="162">
        <f t="shared" si="437"/>
        <v>0</v>
      </c>
      <c r="FD95" s="162">
        <f t="shared" si="437"/>
        <v>0</v>
      </c>
      <c r="FE95" s="162">
        <f t="shared" si="437"/>
        <v>0</v>
      </c>
      <c r="FF95" s="162">
        <f t="shared" si="437"/>
        <v>0</v>
      </c>
      <c r="FG95" s="162">
        <f t="shared" si="437"/>
        <v>0</v>
      </c>
      <c r="FH95" s="162">
        <f t="shared" si="437"/>
        <v>0</v>
      </c>
      <c r="FI95" s="162">
        <f t="shared" si="437"/>
        <v>0</v>
      </c>
      <c r="FJ95" s="162">
        <f t="shared" si="437"/>
        <v>0</v>
      </c>
      <c r="FK95" s="162">
        <f t="shared" si="437"/>
        <v>0</v>
      </c>
      <c r="FL95" s="162">
        <f t="shared" si="437"/>
        <v>0</v>
      </c>
      <c r="FM95" s="162">
        <f t="shared" si="437"/>
        <v>0</v>
      </c>
      <c r="FN95" s="162">
        <f t="shared" si="437"/>
        <v>0</v>
      </c>
      <c r="FO95" s="162">
        <f t="shared" si="437"/>
        <v>0</v>
      </c>
      <c r="FP95" s="162">
        <f t="shared" si="437"/>
        <v>0</v>
      </c>
      <c r="FQ95" s="162">
        <f t="shared" si="437"/>
        <v>0</v>
      </c>
      <c r="FR95" s="162">
        <f t="shared" si="437"/>
        <v>0</v>
      </c>
      <c r="FS95" s="162">
        <f t="shared" si="437"/>
        <v>0</v>
      </c>
      <c r="FT95" s="162">
        <f t="shared" si="437"/>
        <v>0</v>
      </c>
      <c r="FU95" s="162">
        <f t="shared" si="437"/>
        <v>0</v>
      </c>
      <c r="FV95" s="162">
        <f t="shared" si="437"/>
        <v>0</v>
      </c>
      <c r="FW95" s="162">
        <f t="shared" si="437"/>
        <v>0</v>
      </c>
      <c r="FX95" s="162">
        <f t="shared" si="437"/>
        <v>0</v>
      </c>
      <c r="FY95" s="162">
        <f t="shared" si="437"/>
        <v>0</v>
      </c>
      <c r="FZ95" s="162">
        <f t="shared" si="437"/>
        <v>0</v>
      </c>
      <c r="GA95" s="162">
        <f t="shared" si="437"/>
        <v>0</v>
      </c>
      <c r="GB95" s="162">
        <f t="shared" si="437"/>
        <v>0</v>
      </c>
      <c r="GC95" s="162">
        <f t="shared" si="437"/>
        <v>0</v>
      </c>
      <c r="GD95" s="162">
        <f t="shared" si="437"/>
        <v>0</v>
      </c>
      <c r="GE95" s="162">
        <f t="shared" si="437"/>
        <v>0</v>
      </c>
      <c r="GF95" s="162">
        <f t="shared" si="437"/>
        <v>0</v>
      </c>
      <c r="GG95" s="162">
        <f t="shared" si="437"/>
        <v>0</v>
      </c>
      <c r="GH95" s="162">
        <f t="shared" si="437"/>
        <v>0</v>
      </c>
      <c r="GI95" s="162">
        <f t="shared" si="437"/>
        <v>0</v>
      </c>
      <c r="GJ95" s="162">
        <f t="shared" si="437"/>
        <v>0</v>
      </c>
      <c r="GK95" s="162">
        <f t="shared" si="437"/>
        <v>0</v>
      </c>
      <c r="GL95" s="162">
        <f t="shared" si="437"/>
        <v>0</v>
      </c>
      <c r="GM95" s="162">
        <f t="shared" si="437"/>
        <v>0</v>
      </c>
      <c r="GN95" s="162">
        <f t="shared" si="437"/>
        <v>0</v>
      </c>
      <c r="GO95" s="162">
        <f t="shared" si="437"/>
        <v>0</v>
      </c>
      <c r="GP95" s="162">
        <f t="shared" si="437"/>
        <v>0</v>
      </c>
      <c r="GQ95" s="162">
        <f t="shared" si="437"/>
        <v>0</v>
      </c>
      <c r="GR95" s="162">
        <f t="shared" si="15"/>
        <v>0</v>
      </c>
      <c r="GS95" s="162">
        <f t="shared" ref="GS95:IN95" si="438">E95-EV95</f>
        <v>0</v>
      </c>
      <c r="GT95" s="162">
        <f t="shared" si="438"/>
        <v>0</v>
      </c>
      <c r="GU95" s="162">
        <f t="shared" si="438"/>
        <v>0</v>
      </c>
      <c r="GV95" s="162">
        <f t="shared" si="438"/>
        <v>0</v>
      </c>
      <c r="GW95" s="162">
        <f t="shared" si="438"/>
        <v>0</v>
      </c>
      <c r="GX95" s="162">
        <f t="shared" si="438"/>
        <v>0</v>
      </c>
      <c r="GY95" s="162">
        <f t="shared" si="438"/>
        <v>0</v>
      </c>
      <c r="GZ95" s="162">
        <f t="shared" si="438"/>
        <v>0</v>
      </c>
      <c r="HA95" s="162">
        <f t="shared" si="438"/>
        <v>0</v>
      </c>
      <c r="HB95" s="162">
        <f t="shared" si="438"/>
        <v>0</v>
      </c>
      <c r="HC95" s="162">
        <f t="shared" si="438"/>
        <v>0</v>
      </c>
      <c r="HD95" s="162">
        <f t="shared" si="438"/>
        <v>0</v>
      </c>
      <c r="HE95" s="162">
        <f t="shared" si="438"/>
        <v>0</v>
      </c>
      <c r="HF95" s="162">
        <f t="shared" si="438"/>
        <v>0</v>
      </c>
      <c r="HG95" s="162">
        <f t="shared" si="438"/>
        <v>0</v>
      </c>
      <c r="HH95" s="162">
        <f t="shared" si="438"/>
        <v>0</v>
      </c>
      <c r="HI95" s="162">
        <f t="shared" si="438"/>
        <v>0</v>
      </c>
      <c r="HJ95" s="162">
        <f t="shared" si="438"/>
        <v>0</v>
      </c>
      <c r="HK95" s="162">
        <f t="shared" si="438"/>
        <v>0</v>
      </c>
      <c r="HL95" s="162">
        <f t="shared" si="438"/>
        <v>0</v>
      </c>
      <c r="HM95" s="162">
        <f t="shared" si="438"/>
        <v>0</v>
      </c>
      <c r="HN95" s="162">
        <f t="shared" si="438"/>
        <v>0</v>
      </c>
      <c r="HO95" s="162">
        <f t="shared" si="438"/>
        <v>0</v>
      </c>
      <c r="HP95" s="162">
        <f t="shared" si="438"/>
        <v>0</v>
      </c>
      <c r="HQ95" s="162">
        <f t="shared" si="438"/>
        <v>0</v>
      </c>
      <c r="HR95" s="162">
        <f t="shared" si="438"/>
        <v>0</v>
      </c>
      <c r="HS95" s="162">
        <f t="shared" si="438"/>
        <v>0</v>
      </c>
      <c r="HT95" s="162">
        <f t="shared" si="438"/>
        <v>0</v>
      </c>
      <c r="HU95" s="162">
        <f t="shared" si="438"/>
        <v>0</v>
      </c>
      <c r="HV95" s="162">
        <f t="shared" si="438"/>
        <v>0</v>
      </c>
      <c r="HW95" s="162">
        <f t="shared" si="438"/>
        <v>0</v>
      </c>
      <c r="HX95" s="162">
        <f t="shared" si="438"/>
        <v>0</v>
      </c>
      <c r="HY95" s="162">
        <f t="shared" si="438"/>
        <v>0</v>
      </c>
      <c r="HZ95" s="162">
        <f t="shared" si="438"/>
        <v>0</v>
      </c>
      <c r="IA95" s="162">
        <f t="shared" si="438"/>
        <v>0</v>
      </c>
      <c r="IB95" s="162">
        <f t="shared" si="438"/>
        <v>0</v>
      </c>
      <c r="IC95" s="162">
        <f t="shared" si="438"/>
        <v>0</v>
      </c>
      <c r="ID95" s="162">
        <f t="shared" si="438"/>
        <v>0</v>
      </c>
      <c r="IE95" s="162">
        <f t="shared" si="438"/>
        <v>0</v>
      </c>
      <c r="IF95" s="162">
        <f t="shared" si="438"/>
        <v>0</v>
      </c>
      <c r="IG95" s="162">
        <f t="shared" si="438"/>
        <v>0</v>
      </c>
      <c r="IH95" s="162">
        <f t="shared" si="438"/>
        <v>0</v>
      </c>
      <c r="II95" s="162">
        <f t="shared" si="438"/>
        <v>0</v>
      </c>
      <c r="IJ95" s="162">
        <f t="shared" si="438"/>
        <v>0</v>
      </c>
      <c r="IK95" s="162">
        <f t="shared" si="438"/>
        <v>0</v>
      </c>
      <c r="IL95" s="162">
        <f t="shared" si="438"/>
        <v>0</v>
      </c>
      <c r="IM95" s="162">
        <f t="shared" si="438"/>
        <v>0</v>
      </c>
      <c r="IN95" s="162">
        <f t="shared" si="438"/>
        <v>0</v>
      </c>
      <c r="IO95" s="162">
        <f t="shared" si="17"/>
        <v>0</v>
      </c>
      <c r="IP95" s="162">
        <f t="shared" si="23"/>
        <v>0</v>
      </c>
      <c r="IQ95" s="162">
        <f t="shared" ref="IQ95:KK95" si="439">MAX((MIN(CZ95+IP95,$IO$7))-GT95,0)</f>
        <v>0</v>
      </c>
      <c r="IR95" s="162">
        <f t="shared" si="439"/>
        <v>0</v>
      </c>
      <c r="IS95" s="162">
        <f t="shared" si="439"/>
        <v>0</v>
      </c>
      <c r="IT95" s="162">
        <f t="shared" si="439"/>
        <v>0</v>
      </c>
      <c r="IU95" s="162">
        <f t="shared" si="439"/>
        <v>0</v>
      </c>
      <c r="IV95" s="162">
        <f t="shared" si="439"/>
        <v>0</v>
      </c>
      <c r="IW95" s="162">
        <f t="shared" si="439"/>
        <v>0</v>
      </c>
      <c r="IX95" s="162">
        <f t="shared" si="439"/>
        <v>0</v>
      </c>
      <c r="IY95" s="162">
        <f t="shared" si="439"/>
        <v>0</v>
      </c>
      <c r="IZ95" s="162">
        <f t="shared" si="439"/>
        <v>0</v>
      </c>
      <c r="JA95" s="162">
        <f t="shared" si="439"/>
        <v>0</v>
      </c>
      <c r="JB95" s="162">
        <f t="shared" si="439"/>
        <v>0</v>
      </c>
      <c r="JC95" s="162">
        <f t="shared" si="439"/>
        <v>0</v>
      </c>
      <c r="JD95" s="162">
        <f t="shared" si="439"/>
        <v>0</v>
      </c>
      <c r="JE95" s="162">
        <f t="shared" si="439"/>
        <v>0</v>
      </c>
      <c r="JF95" s="162">
        <f t="shared" si="439"/>
        <v>0</v>
      </c>
      <c r="JG95" s="162">
        <f t="shared" si="439"/>
        <v>0</v>
      </c>
      <c r="JH95" s="162">
        <f t="shared" si="439"/>
        <v>0</v>
      </c>
      <c r="JI95" s="162">
        <f t="shared" si="439"/>
        <v>0</v>
      </c>
      <c r="JJ95" s="162">
        <f t="shared" si="439"/>
        <v>0</v>
      </c>
      <c r="JK95" s="162">
        <f t="shared" si="439"/>
        <v>0</v>
      </c>
      <c r="JL95" s="162">
        <f t="shared" si="439"/>
        <v>0</v>
      </c>
      <c r="JM95" s="162">
        <f t="shared" si="439"/>
        <v>0</v>
      </c>
      <c r="JN95" s="162">
        <f t="shared" si="439"/>
        <v>0</v>
      </c>
      <c r="JO95" s="162">
        <f t="shared" si="439"/>
        <v>0</v>
      </c>
      <c r="JP95" s="162">
        <f t="shared" si="439"/>
        <v>0</v>
      </c>
      <c r="JQ95" s="162">
        <f t="shared" si="439"/>
        <v>0</v>
      </c>
      <c r="JR95" s="162">
        <f t="shared" si="439"/>
        <v>0</v>
      </c>
      <c r="JS95" s="162">
        <f t="shared" si="439"/>
        <v>0</v>
      </c>
      <c r="JT95" s="162">
        <f t="shared" si="439"/>
        <v>0</v>
      </c>
      <c r="JU95" s="162">
        <f t="shared" si="439"/>
        <v>0</v>
      </c>
      <c r="JV95" s="162">
        <f t="shared" si="439"/>
        <v>0</v>
      </c>
      <c r="JW95" s="162">
        <f t="shared" si="439"/>
        <v>0</v>
      </c>
      <c r="JX95" s="162">
        <f t="shared" si="439"/>
        <v>0</v>
      </c>
      <c r="JY95" s="162">
        <f t="shared" si="439"/>
        <v>0</v>
      </c>
      <c r="JZ95" s="162">
        <f t="shared" si="439"/>
        <v>0</v>
      </c>
      <c r="KA95" s="162">
        <f t="shared" si="439"/>
        <v>0</v>
      </c>
      <c r="KB95" s="162">
        <f t="shared" si="439"/>
        <v>0</v>
      </c>
      <c r="KC95" s="162">
        <f t="shared" si="439"/>
        <v>0</v>
      </c>
      <c r="KD95" s="162">
        <f t="shared" si="439"/>
        <v>0</v>
      </c>
      <c r="KE95" s="162">
        <f t="shared" si="439"/>
        <v>0</v>
      </c>
      <c r="KF95" s="162">
        <f t="shared" si="439"/>
        <v>0</v>
      </c>
      <c r="KG95" s="162">
        <f t="shared" si="439"/>
        <v>0</v>
      </c>
      <c r="KH95" s="162">
        <f t="shared" si="439"/>
        <v>0</v>
      </c>
      <c r="KI95" s="162">
        <f t="shared" si="439"/>
        <v>0</v>
      </c>
      <c r="KJ95" s="162">
        <f t="shared" si="439"/>
        <v>0</v>
      </c>
      <c r="KK95" s="162">
        <f t="shared" si="439"/>
        <v>0</v>
      </c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</row>
    <row r="96" ht="14.25" customHeight="1" spans="1:326" x14ac:dyDescent="0.25">
      <c r="A96" s="1">
        <v>3</v>
      </c>
      <c r="B96" s="1">
        <f t="shared" ref="B96:C96" si="440">B95+1</f>
        <v>86</v>
      </c>
      <c r="C96" s="232">
        <f t="shared" si="440"/>
        <v>43551</v>
      </c>
      <c r="D96" s="162">
        <f t="shared" si="9"/>
        <v>0</v>
      </c>
      <c r="E96" s="162">
        <f>(SUMIFS(Profile!$F$2:$F$17521,Profile!$B$2:$B$17521,$B96,Profile!$C$2:$C$17521,E$8))*$C$6</f>
        <v>0</v>
      </c>
      <c r="F96" s="162">
        <f>(SUMIFS(Profile!$F$2:$F$17521,Profile!$B$2:$B$17521,$B96,Profile!$C$2:$C$17521,F$8))*$C$6</f>
        <v>0</v>
      </c>
      <c r="G96" s="162">
        <f>(SUMIFS(Profile!$F$2:$F$17521,Profile!$B$2:$B$17521,$B96,Profile!$C$2:$C$17521,G$8))*$C$6</f>
        <v>0</v>
      </c>
      <c r="H96" s="162">
        <f>(SUMIFS(Profile!$F$2:$F$17521,Profile!$B$2:$B$17521,$B96,Profile!$C$2:$C$17521,H$8))*$C$6</f>
        <v>0</v>
      </c>
      <c r="I96" s="162">
        <f>(SUMIFS(Profile!$F$2:$F$17521,Profile!$B$2:$B$17521,$B96,Profile!$C$2:$C$17521,I$8))*$C$6</f>
        <v>0</v>
      </c>
      <c r="J96" s="162">
        <f>(SUMIFS(Profile!$F$2:$F$17521,Profile!$B$2:$B$17521,$B96,Profile!$C$2:$C$17521,J$8))*$C$6</f>
        <v>0</v>
      </c>
      <c r="K96" s="162">
        <f>(SUMIFS(Profile!$F$2:$F$17521,Profile!$B$2:$B$17521,$B96,Profile!$C$2:$C$17521,K$8))*$C$6</f>
        <v>0</v>
      </c>
      <c r="L96" s="162">
        <f>(SUMIFS(Profile!$F$2:$F$17521,Profile!$B$2:$B$17521,$B96,Profile!$C$2:$C$17521,L$8))*$C$6</f>
        <v>0</v>
      </c>
      <c r="M96" s="162">
        <f>(SUMIFS(Profile!$F$2:$F$17521,Profile!$B$2:$B$17521,$B96,Profile!$C$2:$C$17521,M$8))*$C$6</f>
        <v>0</v>
      </c>
      <c r="N96" s="162">
        <f>(SUMIFS(Profile!$F$2:$F$17521,Profile!$B$2:$B$17521,$B96,Profile!$C$2:$C$17521,N$8))*$C$6</f>
        <v>0</v>
      </c>
      <c r="O96" s="162">
        <f>(SUMIFS(Profile!$F$2:$F$17521,Profile!$B$2:$B$17521,$B96,Profile!$C$2:$C$17521,O$8))*$C$6</f>
        <v>0</v>
      </c>
      <c r="P96" s="162">
        <f>(SUMIFS(Profile!$F$2:$F$17521,Profile!$B$2:$B$17521,$B96,Profile!$C$2:$C$17521,P$8))*$C$6</f>
        <v>0</v>
      </c>
      <c r="Q96" s="162">
        <f>(SUMIFS(Profile!$F$2:$F$17521,Profile!$B$2:$B$17521,$B96,Profile!$C$2:$C$17521,Q$8))*$C$6</f>
        <v>0</v>
      </c>
      <c r="R96" s="162">
        <f>(SUMIFS(Profile!$F$2:$F$17521,Profile!$B$2:$B$17521,$B96,Profile!$C$2:$C$17521,R$8))*$C$6</f>
        <v>0</v>
      </c>
      <c r="S96" s="162">
        <f>(SUMIFS(Profile!$F$2:$F$17521,Profile!$B$2:$B$17521,$B96,Profile!$C$2:$C$17521,S$8))*$C$6</f>
        <v>0</v>
      </c>
      <c r="T96" s="162">
        <f>(SUMIFS(Profile!$F$2:$F$17521,Profile!$B$2:$B$17521,$B96,Profile!$C$2:$C$17521,T$8))*$C$6</f>
        <v>0</v>
      </c>
      <c r="U96" s="162">
        <f>(SUMIFS(Profile!$F$2:$F$17521,Profile!$B$2:$B$17521,$B96,Profile!$C$2:$C$17521,U$8))*$C$6</f>
        <v>0</v>
      </c>
      <c r="V96" s="162">
        <f>(SUMIFS(Profile!$F$2:$F$17521,Profile!$B$2:$B$17521,$B96,Profile!$C$2:$C$17521,V$8))*$C$6</f>
        <v>0</v>
      </c>
      <c r="W96" s="162">
        <f>(SUMIFS(Profile!$F$2:$F$17521,Profile!$B$2:$B$17521,$B96,Profile!$C$2:$C$17521,W$8))*$C$6</f>
        <v>0</v>
      </c>
      <c r="X96" s="162">
        <f>(SUMIFS(Profile!$F$2:$F$17521,Profile!$B$2:$B$17521,$B96,Profile!$C$2:$C$17521,X$8))*$C$6</f>
        <v>0</v>
      </c>
      <c r="Y96" s="162">
        <f>(SUMIFS(Profile!$F$2:$F$17521,Profile!$B$2:$B$17521,$B96,Profile!$C$2:$C$17521,Y$8))*$C$6</f>
        <v>0</v>
      </c>
      <c r="Z96" s="162">
        <f>(SUMIFS(Profile!$F$2:$F$17521,Profile!$B$2:$B$17521,$B96,Profile!$C$2:$C$17521,Z$8))*$C$6</f>
        <v>0</v>
      </c>
      <c r="AA96" s="162">
        <f>(SUMIFS(Profile!$F$2:$F$17521,Profile!$B$2:$B$17521,$B96,Profile!$C$2:$C$17521,AA$8))*$C$6</f>
        <v>0</v>
      </c>
      <c r="AB96" s="162">
        <f>(SUMIFS(Profile!$F$2:$F$17521,Profile!$B$2:$B$17521,$B96,Profile!$C$2:$C$17521,AB$8))*$C$6</f>
        <v>0</v>
      </c>
      <c r="AC96" s="162">
        <f>(SUMIFS(Profile!$F$2:$F$17521,Profile!$B$2:$B$17521,$B96,Profile!$C$2:$C$17521,AC$8))*$C$6</f>
        <v>0</v>
      </c>
      <c r="AD96" s="162">
        <f>(SUMIFS(Profile!$F$2:$F$17521,Profile!$B$2:$B$17521,$B96,Profile!$C$2:$C$17521,AD$8))*$C$6</f>
        <v>0</v>
      </c>
      <c r="AE96" s="162">
        <f>(SUMIFS(Profile!$F$2:$F$17521,Profile!$B$2:$B$17521,$B96,Profile!$C$2:$C$17521,AE$8))*$C$6</f>
        <v>0</v>
      </c>
      <c r="AF96" s="162">
        <f>(SUMIFS(Profile!$F$2:$F$17521,Profile!$B$2:$B$17521,$B96,Profile!$C$2:$C$17521,AF$8))*$C$6</f>
        <v>0</v>
      </c>
      <c r="AG96" s="162">
        <f>(SUMIFS(Profile!$F$2:$F$17521,Profile!$B$2:$B$17521,$B96,Profile!$C$2:$C$17521,AG$8))*$C$6</f>
        <v>0</v>
      </c>
      <c r="AH96" s="162">
        <f>(SUMIFS(Profile!$F$2:$F$17521,Profile!$B$2:$B$17521,$B96,Profile!$C$2:$C$17521,AH$8))*$C$6</f>
        <v>0</v>
      </c>
      <c r="AI96" s="162">
        <f>(SUMIFS(Profile!$F$2:$F$17521,Profile!$B$2:$B$17521,$B96,Profile!$C$2:$C$17521,AI$8))*$C$6</f>
        <v>0</v>
      </c>
      <c r="AJ96" s="162">
        <f>(SUMIFS(Profile!$F$2:$F$17521,Profile!$B$2:$B$17521,$B96,Profile!$C$2:$C$17521,AJ$8))*$C$6</f>
        <v>0</v>
      </c>
      <c r="AK96" s="162">
        <f>(SUMIFS(Profile!$F$2:$F$17521,Profile!$B$2:$B$17521,$B96,Profile!$C$2:$C$17521,AK$8))*$C$6</f>
        <v>0</v>
      </c>
      <c r="AL96" s="162">
        <f>(SUMIFS(Profile!$F$2:$F$17521,Profile!$B$2:$B$17521,$B96,Profile!$C$2:$C$17521,AL$8))*$C$6</f>
        <v>0</v>
      </c>
      <c r="AM96" s="162">
        <f>(SUMIFS(Profile!$F$2:$F$17521,Profile!$B$2:$B$17521,$B96,Profile!$C$2:$C$17521,AM$8))*$C$6</f>
        <v>0</v>
      </c>
      <c r="AN96" s="162">
        <f>(SUMIFS(Profile!$F$2:$F$17521,Profile!$B$2:$B$17521,$B96,Profile!$C$2:$C$17521,AN$8))*$C$6</f>
        <v>0</v>
      </c>
      <c r="AO96" s="162">
        <f>(SUMIFS(Profile!$F$2:$F$17521,Profile!$B$2:$B$17521,$B96,Profile!$C$2:$C$17521,AO$8))*$C$6</f>
        <v>0</v>
      </c>
      <c r="AP96" s="162">
        <f>(SUMIFS(Profile!$F$2:$F$17521,Profile!$B$2:$B$17521,$B96,Profile!$C$2:$C$17521,AP$8))*$C$6</f>
        <v>0</v>
      </c>
      <c r="AQ96" s="162">
        <f>(SUMIFS(Profile!$F$2:$F$17521,Profile!$B$2:$B$17521,$B96,Profile!$C$2:$C$17521,AQ$8))*$C$6</f>
        <v>0</v>
      </c>
      <c r="AR96" s="162">
        <f>(SUMIFS(Profile!$F$2:$F$17521,Profile!$B$2:$B$17521,$B96,Profile!$C$2:$C$17521,AR$8))*$C$6</f>
        <v>0</v>
      </c>
      <c r="AS96" s="162">
        <f>(SUMIFS(Profile!$F$2:$F$17521,Profile!$B$2:$B$17521,$B96,Profile!$C$2:$C$17521,AS$8))*$C$6</f>
        <v>0</v>
      </c>
      <c r="AT96" s="162">
        <f>(SUMIFS(Profile!$F$2:$F$17521,Profile!$B$2:$B$17521,$B96,Profile!$C$2:$C$17521,AT$8))*$C$6</f>
        <v>0</v>
      </c>
      <c r="AU96" s="162">
        <f>(SUMIFS(Profile!$F$2:$F$17521,Profile!$B$2:$B$17521,$B96,Profile!$C$2:$C$17521,AU$8))*$C$6</f>
        <v>0</v>
      </c>
      <c r="AV96" s="162">
        <f>(SUMIFS(Profile!$F$2:$F$17521,Profile!$B$2:$B$17521,$B96,Profile!$C$2:$C$17521,AV$8))*$C$6</f>
        <v>0</v>
      </c>
      <c r="AW96" s="162">
        <f>(SUMIFS(Profile!$F$2:$F$17521,Profile!$B$2:$B$17521,$B96,Profile!$C$2:$C$17521,AW$8))*$C$6</f>
        <v>0</v>
      </c>
      <c r="AX96" s="162">
        <f>(SUMIFS(Profile!$F$2:$F$17521,Profile!$B$2:$B$17521,$B96,Profile!$C$2:$C$17521,AX$8))*$C$6</f>
        <v>0</v>
      </c>
      <c r="AY96" s="162">
        <f>(SUMIFS(Profile!$F$2:$F$17521,Profile!$B$2:$B$17521,$B96,Profile!$C$2:$C$17521,AY$8))*$C$6</f>
        <v>0</v>
      </c>
      <c r="AZ96" s="162">
        <f>(SUMIFS(Profile!$F$2:$F$17521,Profile!$B$2:$B$17521,$B96,Profile!$C$2:$C$17521,AZ$8))*$C$6</f>
        <v>0</v>
      </c>
      <c r="BA96" s="162">
        <f t="shared" si="10"/>
        <v>0</v>
      </c>
      <c r="BB96" s="162">
        <f>(SUMIFS(Profile!$E$2:$E$17521,Profile!$B$2:$B$17521,$B96,Profile!$C$2:$C$17521,BB$8))*$C$9</f>
        <v>0</v>
      </c>
      <c r="BC96" s="162">
        <f>(SUMIFS(Profile!$E$2:$E$17521,Profile!$B$2:$B$17521,$B96,Profile!$C$2:$C$17521,BC$8))*$C$9</f>
        <v>0</v>
      </c>
      <c r="BD96" s="162">
        <f>(SUMIFS(Profile!$E$2:$E$17521,Profile!$B$2:$B$17521,$B96,Profile!$C$2:$C$17521,BD$8))*$C$9</f>
        <v>0</v>
      </c>
      <c r="BE96" s="162">
        <f>(SUMIFS(Profile!$E$2:$E$17521,Profile!$B$2:$B$17521,$B96,Profile!$C$2:$C$17521,BE$8))*$C$9</f>
        <v>0</v>
      </c>
      <c r="BF96" s="162">
        <f>(SUMIFS(Profile!$E$2:$E$17521,Profile!$B$2:$B$17521,$B96,Profile!$C$2:$C$17521,BF$8))*$C$9</f>
        <v>0</v>
      </c>
      <c r="BG96" s="162">
        <f>(SUMIFS(Profile!$E$2:$E$17521,Profile!$B$2:$B$17521,$B96,Profile!$C$2:$C$17521,BG$8))*$C$9</f>
        <v>0</v>
      </c>
      <c r="BH96" s="162">
        <f>(SUMIFS(Profile!$E$2:$E$17521,Profile!$B$2:$B$17521,$B96,Profile!$C$2:$C$17521,BH$8))*$C$9</f>
        <v>0</v>
      </c>
      <c r="BI96" s="162">
        <f>(SUMIFS(Profile!$E$2:$E$17521,Profile!$B$2:$B$17521,$B96,Profile!$C$2:$C$17521,BI$8))*$C$9</f>
        <v>0</v>
      </c>
      <c r="BJ96" s="162">
        <f>(SUMIFS(Profile!$E$2:$E$17521,Profile!$B$2:$B$17521,$B96,Profile!$C$2:$C$17521,BJ$8))*$C$9</f>
        <v>0</v>
      </c>
      <c r="BK96" s="162">
        <f>(SUMIFS(Profile!$E$2:$E$17521,Profile!$B$2:$B$17521,$B96,Profile!$C$2:$C$17521,BK$8))*$C$9</f>
        <v>0</v>
      </c>
      <c r="BL96" s="162">
        <f>(SUMIFS(Profile!$E$2:$E$17521,Profile!$B$2:$B$17521,$B96,Profile!$C$2:$C$17521,BL$8))*$C$9</f>
        <v>0</v>
      </c>
      <c r="BM96" s="162">
        <f>(SUMIFS(Profile!$E$2:$E$17521,Profile!$B$2:$B$17521,$B96,Profile!$C$2:$C$17521,BM$8))*$C$9</f>
        <v>0</v>
      </c>
      <c r="BN96" s="162">
        <f>(SUMIFS(Profile!$E$2:$E$17521,Profile!$B$2:$B$17521,$B96,Profile!$C$2:$C$17521,BN$8))*$C$9</f>
        <v>0</v>
      </c>
      <c r="BO96" s="162">
        <f>(SUMIFS(Profile!$E$2:$E$17521,Profile!$B$2:$B$17521,$B96,Profile!$C$2:$C$17521,BO$8))*$C$9</f>
        <v>0</v>
      </c>
      <c r="BP96" s="162">
        <f>(SUMIFS(Profile!$E$2:$E$17521,Profile!$B$2:$B$17521,$B96,Profile!$C$2:$C$17521,BP$8))*$C$9</f>
        <v>0</v>
      </c>
      <c r="BQ96" s="162">
        <f>(SUMIFS(Profile!$E$2:$E$17521,Profile!$B$2:$B$17521,$B96,Profile!$C$2:$C$17521,BQ$8))*$C$9</f>
        <v>0</v>
      </c>
      <c r="BR96" s="162">
        <f>(SUMIFS(Profile!$E$2:$E$17521,Profile!$B$2:$B$17521,$B96,Profile!$C$2:$C$17521,BR$8))*$C$9</f>
        <v>0</v>
      </c>
      <c r="BS96" s="162">
        <f>(SUMIFS(Profile!$E$2:$E$17521,Profile!$B$2:$B$17521,$B96,Profile!$C$2:$C$17521,BS$8))*$C$9</f>
        <v>0</v>
      </c>
      <c r="BT96" s="162">
        <f>(SUMIFS(Profile!$E$2:$E$17521,Profile!$B$2:$B$17521,$B96,Profile!$C$2:$C$17521,BT$8))*$C$9</f>
        <v>0</v>
      </c>
      <c r="BU96" s="162">
        <f>(SUMIFS(Profile!$E$2:$E$17521,Profile!$B$2:$B$17521,$B96,Profile!$C$2:$C$17521,BU$8))*$C$9</f>
        <v>0</v>
      </c>
      <c r="BV96" s="162">
        <f>(SUMIFS(Profile!$E$2:$E$17521,Profile!$B$2:$B$17521,$B96,Profile!$C$2:$C$17521,BV$8))*$C$9</f>
        <v>0</v>
      </c>
      <c r="BW96" s="162">
        <f>(SUMIFS(Profile!$E$2:$E$17521,Profile!$B$2:$B$17521,$B96,Profile!$C$2:$C$17521,BW$8))*$C$9</f>
        <v>0</v>
      </c>
      <c r="BX96" s="162">
        <f>(SUMIFS(Profile!$E$2:$E$17521,Profile!$B$2:$B$17521,$B96,Profile!$C$2:$C$17521,BX$8))*$C$9</f>
        <v>0</v>
      </c>
      <c r="BY96" s="162">
        <f>(SUMIFS(Profile!$E$2:$E$17521,Profile!$B$2:$B$17521,$B96,Profile!$C$2:$C$17521,BY$8))*$C$9</f>
        <v>0</v>
      </c>
      <c r="BZ96" s="162">
        <f>(SUMIFS(Profile!$E$2:$E$17521,Profile!$B$2:$B$17521,$B96,Profile!$C$2:$C$17521,BZ$8))*$C$9</f>
        <v>0</v>
      </c>
      <c r="CA96" s="162">
        <f>(SUMIFS(Profile!$E$2:$E$17521,Profile!$B$2:$B$17521,$B96,Profile!$C$2:$C$17521,CA$8))*$C$9</f>
        <v>0</v>
      </c>
      <c r="CB96" s="162">
        <f>(SUMIFS(Profile!$E$2:$E$17521,Profile!$B$2:$B$17521,$B96,Profile!$C$2:$C$17521,CB$8))*$C$9</f>
        <v>0</v>
      </c>
      <c r="CC96" s="162">
        <f>(SUMIFS(Profile!$E$2:$E$17521,Profile!$B$2:$B$17521,$B96,Profile!$C$2:$C$17521,CC$8))*$C$9</f>
        <v>0</v>
      </c>
      <c r="CD96" s="162">
        <f>(SUMIFS(Profile!$E$2:$E$17521,Profile!$B$2:$B$17521,$B96,Profile!$C$2:$C$17521,CD$8))*$C$9</f>
        <v>0</v>
      </c>
      <c r="CE96" s="162">
        <f>(SUMIFS(Profile!$E$2:$E$17521,Profile!$B$2:$B$17521,$B96,Profile!$C$2:$C$17521,CE$8))*$C$9</f>
        <v>0</v>
      </c>
      <c r="CF96" s="162">
        <f>(SUMIFS(Profile!$E$2:$E$17521,Profile!$B$2:$B$17521,$B96,Profile!$C$2:$C$17521,CF$8))*$C$9</f>
        <v>0</v>
      </c>
      <c r="CG96" s="162">
        <f>(SUMIFS(Profile!$E$2:$E$17521,Profile!$B$2:$B$17521,$B96,Profile!$C$2:$C$17521,CG$8))*$C$9</f>
        <v>0</v>
      </c>
      <c r="CH96" s="162">
        <f>(SUMIFS(Profile!$E$2:$E$17521,Profile!$B$2:$B$17521,$B96,Profile!$C$2:$C$17521,CH$8))*$C$9</f>
        <v>0</v>
      </c>
      <c r="CI96" s="162">
        <f>(SUMIFS(Profile!$E$2:$E$17521,Profile!$B$2:$B$17521,$B96,Profile!$C$2:$C$17521,CI$8))*$C$9</f>
        <v>0</v>
      </c>
      <c r="CJ96" s="162">
        <f>(SUMIFS(Profile!$E$2:$E$17521,Profile!$B$2:$B$17521,$B96,Profile!$C$2:$C$17521,CJ$8))*$C$9</f>
        <v>0</v>
      </c>
      <c r="CK96" s="162">
        <f>(SUMIFS(Profile!$E$2:$E$17521,Profile!$B$2:$B$17521,$B96,Profile!$C$2:$C$17521,CK$8))*$C$9</f>
        <v>0</v>
      </c>
      <c r="CL96" s="162">
        <f>(SUMIFS(Profile!$E$2:$E$17521,Profile!$B$2:$B$17521,$B96,Profile!$C$2:$C$17521,CL$8))*$C$9</f>
        <v>0</v>
      </c>
      <c r="CM96" s="162">
        <f>(SUMIFS(Profile!$E$2:$E$17521,Profile!$B$2:$B$17521,$B96,Profile!$C$2:$C$17521,CM$8))*$C$9</f>
        <v>0</v>
      </c>
      <c r="CN96" s="162">
        <f>(SUMIFS(Profile!$E$2:$E$17521,Profile!$B$2:$B$17521,$B96,Profile!$C$2:$C$17521,CN$8))*$C$9</f>
        <v>0</v>
      </c>
      <c r="CO96" s="162">
        <f>(SUMIFS(Profile!$E$2:$E$17521,Profile!$B$2:$B$17521,$B96,Profile!$C$2:$C$17521,CO$8))*$C$9</f>
        <v>0</v>
      </c>
      <c r="CP96" s="162">
        <f>(SUMIFS(Profile!$E$2:$E$17521,Profile!$B$2:$B$17521,$B96,Profile!$C$2:$C$17521,CP$8))*$C$9</f>
        <v>0</v>
      </c>
      <c r="CQ96" s="162">
        <f>(SUMIFS(Profile!$E$2:$E$17521,Profile!$B$2:$B$17521,$B96,Profile!$C$2:$C$17521,CQ$8))*$C$9</f>
        <v>0</v>
      </c>
      <c r="CR96" s="162">
        <f>(SUMIFS(Profile!$E$2:$E$17521,Profile!$B$2:$B$17521,$B96,Profile!$C$2:$C$17521,CR$8))*$C$9</f>
        <v>0</v>
      </c>
      <c r="CS96" s="162">
        <f>(SUMIFS(Profile!$E$2:$E$17521,Profile!$B$2:$B$17521,$B96,Profile!$C$2:$C$17521,CS$8))*$C$9</f>
        <v>0</v>
      </c>
      <c r="CT96" s="162">
        <f>(SUMIFS(Profile!$E$2:$E$17521,Profile!$B$2:$B$17521,$B96,Profile!$C$2:$C$17521,CT$8))*$C$9</f>
        <v>0</v>
      </c>
      <c r="CU96" s="162">
        <f>(SUMIFS(Profile!$E$2:$E$17521,Profile!$B$2:$B$17521,$B96,Profile!$C$2:$C$17521,CU$8))*$C$9</f>
        <v>0</v>
      </c>
      <c r="CV96" s="162">
        <f>(SUMIFS(Profile!$E$2:$E$17521,Profile!$B$2:$B$17521,$B96,Profile!$C$2:$C$17521,CV$8))*$C$9</f>
        <v>0</v>
      </c>
      <c r="CW96" s="162">
        <f>(SUMIFS(Profile!$E$2:$E$17521,Profile!$B$2:$B$17521,$B96,Profile!$C$2:$C$17521,CW$8))*$C$9</f>
        <v>0</v>
      </c>
      <c r="CX96" s="162">
        <f t="shared" si="11"/>
        <v>0</v>
      </c>
      <c r="CY96" s="162">
        <f t="shared" ref="CY96:ET96" si="441">MAX(BB96-E96,0)</f>
        <v>0</v>
      </c>
      <c r="CZ96" s="162">
        <f t="shared" si="441"/>
        <v>0</v>
      </c>
      <c r="DA96" s="162">
        <f t="shared" si="441"/>
        <v>0</v>
      </c>
      <c r="DB96" s="162">
        <f t="shared" si="441"/>
        <v>0</v>
      </c>
      <c r="DC96" s="162">
        <f t="shared" si="441"/>
        <v>0</v>
      </c>
      <c r="DD96" s="162">
        <f t="shared" si="441"/>
        <v>0</v>
      </c>
      <c r="DE96" s="162">
        <f t="shared" si="441"/>
        <v>0</v>
      </c>
      <c r="DF96" s="162">
        <f t="shared" si="441"/>
        <v>0</v>
      </c>
      <c r="DG96" s="162">
        <f t="shared" si="441"/>
        <v>0</v>
      </c>
      <c r="DH96" s="162">
        <f t="shared" si="441"/>
        <v>0</v>
      </c>
      <c r="DI96" s="162">
        <f t="shared" si="441"/>
        <v>0</v>
      </c>
      <c r="DJ96" s="162">
        <f t="shared" si="441"/>
        <v>0</v>
      </c>
      <c r="DK96" s="162">
        <f t="shared" si="441"/>
        <v>0</v>
      </c>
      <c r="DL96" s="162">
        <f t="shared" si="441"/>
        <v>0</v>
      </c>
      <c r="DM96" s="162">
        <f t="shared" si="441"/>
        <v>0</v>
      </c>
      <c r="DN96" s="162">
        <f t="shared" si="441"/>
        <v>0</v>
      </c>
      <c r="DO96" s="162">
        <f t="shared" si="441"/>
        <v>0</v>
      </c>
      <c r="DP96" s="162">
        <f t="shared" si="441"/>
        <v>0</v>
      </c>
      <c r="DQ96" s="162">
        <f t="shared" si="441"/>
        <v>0</v>
      </c>
      <c r="DR96" s="162">
        <f t="shared" si="441"/>
        <v>0</v>
      </c>
      <c r="DS96" s="162">
        <f t="shared" si="441"/>
        <v>0</v>
      </c>
      <c r="DT96" s="162">
        <f t="shared" si="441"/>
        <v>0</v>
      </c>
      <c r="DU96" s="162">
        <f t="shared" si="441"/>
        <v>0</v>
      </c>
      <c r="DV96" s="162">
        <f t="shared" si="441"/>
        <v>0</v>
      </c>
      <c r="DW96" s="162">
        <f t="shared" si="441"/>
        <v>0</v>
      </c>
      <c r="DX96" s="162">
        <f t="shared" si="441"/>
        <v>0</v>
      </c>
      <c r="DY96" s="162">
        <f t="shared" si="441"/>
        <v>0</v>
      </c>
      <c r="DZ96" s="162">
        <f t="shared" si="441"/>
        <v>0</v>
      </c>
      <c r="EA96" s="162">
        <f t="shared" si="441"/>
        <v>0</v>
      </c>
      <c r="EB96" s="162">
        <f t="shared" si="441"/>
        <v>0</v>
      </c>
      <c r="EC96" s="162">
        <f t="shared" si="441"/>
        <v>0</v>
      </c>
      <c r="ED96" s="162">
        <f t="shared" si="441"/>
        <v>0</v>
      </c>
      <c r="EE96" s="162">
        <f t="shared" si="441"/>
        <v>0</v>
      </c>
      <c r="EF96" s="162">
        <f t="shared" si="441"/>
        <v>0</v>
      </c>
      <c r="EG96" s="162">
        <f t="shared" si="441"/>
        <v>0</v>
      </c>
      <c r="EH96" s="162">
        <f t="shared" si="441"/>
        <v>0</v>
      </c>
      <c r="EI96" s="162">
        <f t="shared" si="441"/>
        <v>0</v>
      </c>
      <c r="EJ96" s="162">
        <f t="shared" si="441"/>
        <v>0</v>
      </c>
      <c r="EK96" s="162">
        <f t="shared" si="441"/>
        <v>0</v>
      </c>
      <c r="EL96" s="162">
        <f t="shared" si="441"/>
        <v>0</v>
      </c>
      <c r="EM96" s="162">
        <f t="shared" si="441"/>
        <v>0</v>
      </c>
      <c r="EN96" s="162">
        <f t="shared" si="441"/>
        <v>0</v>
      </c>
      <c r="EO96" s="162">
        <f t="shared" si="441"/>
        <v>0</v>
      </c>
      <c r="EP96" s="162">
        <f t="shared" si="441"/>
        <v>0</v>
      </c>
      <c r="EQ96" s="162">
        <f t="shared" si="441"/>
        <v>0</v>
      </c>
      <c r="ER96" s="162">
        <f t="shared" si="441"/>
        <v>0</v>
      </c>
      <c r="ES96" s="162">
        <f t="shared" si="441"/>
        <v>0</v>
      </c>
      <c r="ET96" s="162">
        <f t="shared" si="441"/>
        <v>0</v>
      </c>
      <c r="EU96" s="162">
        <f t="shared" si="13"/>
        <v>0</v>
      </c>
      <c r="EV96" s="162">
        <f t="shared" ref="EV96:GQ96" si="442">BB96-CY96</f>
        <v>0</v>
      </c>
      <c r="EW96" s="162">
        <f t="shared" si="442"/>
        <v>0</v>
      </c>
      <c r="EX96" s="162">
        <f t="shared" si="442"/>
        <v>0</v>
      </c>
      <c r="EY96" s="162">
        <f t="shared" si="442"/>
        <v>0</v>
      </c>
      <c r="EZ96" s="162">
        <f t="shared" si="442"/>
        <v>0</v>
      </c>
      <c r="FA96" s="162">
        <f t="shared" si="442"/>
        <v>0</v>
      </c>
      <c r="FB96" s="162">
        <f t="shared" si="442"/>
        <v>0</v>
      </c>
      <c r="FC96" s="162">
        <f t="shared" si="442"/>
        <v>0</v>
      </c>
      <c r="FD96" s="162">
        <f t="shared" si="442"/>
        <v>0</v>
      </c>
      <c r="FE96" s="162">
        <f t="shared" si="442"/>
        <v>0</v>
      </c>
      <c r="FF96" s="162">
        <f t="shared" si="442"/>
        <v>0</v>
      </c>
      <c r="FG96" s="162">
        <f t="shared" si="442"/>
        <v>0</v>
      </c>
      <c r="FH96" s="162">
        <f t="shared" si="442"/>
        <v>0</v>
      </c>
      <c r="FI96" s="162">
        <f t="shared" si="442"/>
        <v>0</v>
      </c>
      <c r="FJ96" s="162">
        <f t="shared" si="442"/>
        <v>0</v>
      </c>
      <c r="FK96" s="162">
        <f t="shared" si="442"/>
        <v>0</v>
      </c>
      <c r="FL96" s="162">
        <f t="shared" si="442"/>
        <v>0</v>
      </c>
      <c r="FM96" s="162">
        <f t="shared" si="442"/>
        <v>0</v>
      </c>
      <c r="FN96" s="162">
        <f t="shared" si="442"/>
        <v>0</v>
      </c>
      <c r="FO96" s="162">
        <f t="shared" si="442"/>
        <v>0</v>
      </c>
      <c r="FP96" s="162">
        <f t="shared" si="442"/>
        <v>0</v>
      </c>
      <c r="FQ96" s="162">
        <f t="shared" si="442"/>
        <v>0</v>
      </c>
      <c r="FR96" s="162">
        <f t="shared" si="442"/>
        <v>0</v>
      </c>
      <c r="FS96" s="162">
        <f t="shared" si="442"/>
        <v>0</v>
      </c>
      <c r="FT96" s="162">
        <f t="shared" si="442"/>
        <v>0</v>
      </c>
      <c r="FU96" s="162">
        <f t="shared" si="442"/>
        <v>0</v>
      </c>
      <c r="FV96" s="162">
        <f t="shared" si="442"/>
        <v>0</v>
      </c>
      <c r="FW96" s="162">
        <f t="shared" si="442"/>
        <v>0</v>
      </c>
      <c r="FX96" s="162">
        <f t="shared" si="442"/>
        <v>0</v>
      </c>
      <c r="FY96" s="162">
        <f t="shared" si="442"/>
        <v>0</v>
      </c>
      <c r="FZ96" s="162">
        <f t="shared" si="442"/>
        <v>0</v>
      </c>
      <c r="GA96" s="162">
        <f t="shared" si="442"/>
        <v>0</v>
      </c>
      <c r="GB96" s="162">
        <f t="shared" si="442"/>
        <v>0</v>
      </c>
      <c r="GC96" s="162">
        <f t="shared" si="442"/>
        <v>0</v>
      </c>
      <c r="GD96" s="162">
        <f t="shared" si="442"/>
        <v>0</v>
      </c>
      <c r="GE96" s="162">
        <f t="shared" si="442"/>
        <v>0</v>
      </c>
      <c r="GF96" s="162">
        <f t="shared" si="442"/>
        <v>0</v>
      </c>
      <c r="GG96" s="162">
        <f t="shared" si="442"/>
        <v>0</v>
      </c>
      <c r="GH96" s="162">
        <f t="shared" si="442"/>
        <v>0</v>
      </c>
      <c r="GI96" s="162">
        <f t="shared" si="442"/>
        <v>0</v>
      </c>
      <c r="GJ96" s="162">
        <f t="shared" si="442"/>
        <v>0</v>
      </c>
      <c r="GK96" s="162">
        <f t="shared" si="442"/>
        <v>0</v>
      </c>
      <c r="GL96" s="162">
        <f t="shared" si="442"/>
        <v>0</v>
      </c>
      <c r="GM96" s="162">
        <f t="shared" si="442"/>
        <v>0</v>
      </c>
      <c r="GN96" s="162">
        <f t="shared" si="442"/>
        <v>0</v>
      </c>
      <c r="GO96" s="162">
        <f t="shared" si="442"/>
        <v>0</v>
      </c>
      <c r="GP96" s="162">
        <f t="shared" si="442"/>
        <v>0</v>
      </c>
      <c r="GQ96" s="162">
        <f t="shared" si="442"/>
        <v>0</v>
      </c>
      <c r="GR96" s="162">
        <f t="shared" si="15"/>
        <v>0</v>
      </c>
      <c r="GS96" s="162">
        <f t="shared" ref="GS96:IN96" si="443">E96-EV96</f>
        <v>0</v>
      </c>
      <c r="GT96" s="162">
        <f t="shared" si="443"/>
        <v>0</v>
      </c>
      <c r="GU96" s="162">
        <f t="shared" si="443"/>
        <v>0</v>
      </c>
      <c r="GV96" s="162">
        <f t="shared" si="443"/>
        <v>0</v>
      </c>
      <c r="GW96" s="162">
        <f t="shared" si="443"/>
        <v>0</v>
      </c>
      <c r="GX96" s="162">
        <f t="shared" si="443"/>
        <v>0</v>
      </c>
      <c r="GY96" s="162">
        <f t="shared" si="443"/>
        <v>0</v>
      </c>
      <c r="GZ96" s="162">
        <f t="shared" si="443"/>
        <v>0</v>
      </c>
      <c r="HA96" s="162">
        <f t="shared" si="443"/>
        <v>0</v>
      </c>
      <c r="HB96" s="162">
        <f t="shared" si="443"/>
        <v>0</v>
      </c>
      <c r="HC96" s="162">
        <f t="shared" si="443"/>
        <v>0</v>
      </c>
      <c r="HD96" s="162">
        <f t="shared" si="443"/>
        <v>0</v>
      </c>
      <c r="HE96" s="162">
        <f t="shared" si="443"/>
        <v>0</v>
      </c>
      <c r="HF96" s="162">
        <f t="shared" si="443"/>
        <v>0</v>
      </c>
      <c r="HG96" s="162">
        <f t="shared" si="443"/>
        <v>0</v>
      </c>
      <c r="HH96" s="162">
        <f t="shared" si="443"/>
        <v>0</v>
      </c>
      <c r="HI96" s="162">
        <f t="shared" si="443"/>
        <v>0</v>
      </c>
      <c r="HJ96" s="162">
        <f t="shared" si="443"/>
        <v>0</v>
      </c>
      <c r="HK96" s="162">
        <f t="shared" si="443"/>
        <v>0</v>
      </c>
      <c r="HL96" s="162">
        <f t="shared" si="443"/>
        <v>0</v>
      </c>
      <c r="HM96" s="162">
        <f t="shared" si="443"/>
        <v>0</v>
      </c>
      <c r="HN96" s="162">
        <f t="shared" si="443"/>
        <v>0</v>
      </c>
      <c r="HO96" s="162">
        <f t="shared" si="443"/>
        <v>0</v>
      </c>
      <c r="HP96" s="162">
        <f t="shared" si="443"/>
        <v>0</v>
      </c>
      <c r="HQ96" s="162">
        <f t="shared" si="443"/>
        <v>0</v>
      </c>
      <c r="HR96" s="162">
        <f t="shared" si="443"/>
        <v>0</v>
      </c>
      <c r="HS96" s="162">
        <f t="shared" si="443"/>
        <v>0</v>
      </c>
      <c r="HT96" s="162">
        <f t="shared" si="443"/>
        <v>0</v>
      </c>
      <c r="HU96" s="162">
        <f t="shared" si="443"/>
        <v>0</v>
      </c>
      <c r="HV96" s="162">
        <f t="shared" si="443"/>
        <v>0</v>
      </c>
      <c r="HW96" s="162">
        <f t="shared" si="443"/>
        <v>0</v>
      </c>
      <c r="HX96" s="162">
        <f t="shared" si="443"/>
        <v>0</v>
      </c>
      <c r="HY96" s="162">
        <f t="shared" si="443"/>
        <v>0</v>
      </c>
      <c r="HZ96" s="162">
        <f t="shared" si="443"/>
        <v>0</v>
      </c>
      <c r="IA96" s="162">
        <f t="shared" si="443"/>
        <v>0</v>
      </c>
      <c r="IB96" s="162">
        <f t="shared" si="443"/>
        <v>0</v>
      </c>
      <c r="IC96" s="162">
        <f t="shared" si="443"/>
        <v>0</v>
      </c>
      <c r="ID96" s="162">
        <f t="shared" si="443"/>
        <v>0</v>
      </c>
      <c r="IE96" s="162">
        <f t="shared" si="443"/>
        <v>0</v>
      </c>
      <c r="IF96" s="162">
        <f t="shared" si="443"/>
        <v>0</v>
      </c>
      <c r="IG96" s="162">
        <f t="shared" si="443"/>
        <v>0</v>
      </c>
      <c r="IH96" s="162">
        <f t="shared" si="443"/>
        <v>0</v>
      </c>
      <c r="II96" s="162">
        <f t="shared" si="443"/>
        <v>0</v>
      </c>
      <c r="IJ96" s="162">
        <f t="shared" si="443"/>
        <v>0</v>
      </c>
      <c r="IK96" s="162">
        <f t="shared" si="443"/>
        <v>0</v>
      </c>
      <c r="IL96" s="162">
        <f t="shared" si="443"/>
        <v>0</v>
      </c>
      <c r="IM96" s="162">
        <f t="shared" si="443"/>
        <v>0</v>
      </c>
      <c r="IN96" s="162">
        <f t="shared" si="443"/>
        <v>0</v>
      </c>
      <c r="IO96" s="162">
        <f t="shared" si="17"/>
        <v>0</v>
      </c>
      <c r="IP96" s="162">
        <f t="shared" si="23"/>
        <v>0</v>
      </c>
      <c r="IQ96" s="162">
        <f t="shared" ref="IQ96:KK96" si="444">MAX((MIN(CZ96+IP96,$IO$7))-GT96,0)</f>
        <v>0</v>
      </c>
      <c r="IR96" s="162">
        <f t="shared" si="444"/>
        <v>0</v>
      </c>
      <c r="IS96" s="162">
        <f t="shared" si="444"/>
        <v>0</v>
      </c>
      <c r="IT96" s="162">
        <f t="shared" si="444"/>
        <v>0</v>
      </c>
      <c r="IU96" s="162">
        <f t="shared" si="444"/>
        <v>0</v>
      </c>
      <c r="IV96" s="162">
        <f t="shared" si="444"/>
        <v>0</v>
      </c>
      <c r="IW96" s="162">
        <f t="shared" si="444"/>
        <v>0</v>
      </c>
      <c r="IX96" s="162">
        <f t="shared" si="444"/>
        <v>0</v>
      </c>
      <c r="IY96" s="162">
        <f t="shared" si="444"/>
        <v>0</v>
      </c>
      <c r="IZ96" s="162">
        <f t="shared" si="444"/>
        <v>0</v>
      </c>
      <c r="JA96" s="162">
        <f t="shared" si="444"/>
        <v>0</v>
      </c>
      <c r="JB96" s="162">
        <f t="shared" si="444"/>
        <v>0</v>
      </c>
      <c r="JC96" s="162">
        <f t="shared" si="444"/>
        <v>0</v>
      </c>
      <c r="JD96" s="162">
        <f t="shared" si="444"/>
        <v>0</v>
      </c>
      <c r="JE96" s="162">
        <f t="shared" si="444"/>
        <v>0</v>
      </c>
      <c r="JF96" s="162">
        <f t="shared" si="444"/>
        <v>0</v>
      </c>
      <c r="JG96" s="162">
        <f t="shared" si="444"/>
        <v>0</v>
      </c>
      <c r="JH96" s="162">
        <f t="shared" si="444"/>
        <v>0</v>
      </c>
      <c r="JI96" s="162">
        <f t="shared" si="444"/>
        <v>0</v>
      </c>
      <c r="JJ96" s="162">
        <f t="shared" si="444"/>
        <v>0</v>
      </c>
      <c r="JK96" s="162">
        <f t="shared" si="444"/>
        <v>0</v>
      </c>
      <c r="JL96" s="162">
        <f t="shared" si="444"/>
        <v>0</v>
      </c>
      <c r="JM96" s="162">
        <f t="shared" si="444"/>
        <v>0</v>
      </c>
      <c r="JN96" s="162">
        <f t="shared" si="444"/>
        <v>0</v>
      </c>
      <c r="JO96" s="162">
        <f t="shared" si="444"/>
        <v>0</v>
      </c>
      <c r="JP96" s="162">
        <f t="shared" si="444"/>
        <v>0</v>
      </c>
      <c r="JQ96" s="162">
        <f t="shared" si="444"/>
        <v>0</v>
      </c>
      <c r="JR96" s="162">
        <f t="shared" si="444"/>
        <v>0</v>
      </c>
      <c r="JS96" s="162">
        <f t="shared" si="444"/>
        <v>0</v>
      </c>
      <c r="JT96" s="162">
        <f t="shared" si="444"/>
        <v>0</v>
      </c>
      <c r="JU96" s="162">
        <f t="shared" si="444"/>
        <v>0</v>
      </c>
      <c r="JV96" s="162">
        <f t="shared" si="444"/>
        <v>0</v>
      </c>
      <c r="JW96" s="162">
        <f t="shared" si="444"/>
        <v>0</v>
      </c>
      <c r="JX96" s="162">
        <f t="shared" si="444"/>
        <v>0</v>
      </c>
      <c r="JY96" s="162">
        <f t="shared" si="444"/>
        <v>0</v>
      </c>
      <c r="JZ96" s="162">
        <f t="shared" si="444"/>
        <v>0</v>
      </c>
      <c r="KA96" s="162">
        <f t="shared" si="444"/>
        <v>0</v>
      </c>
      <c r="KB96" s="162">
        <f t="shared" si="444"/>
        <v>0</v>
      </c>
      <c r="KC96" s="162">
        <f t="shared" si="444"/>
        <v>0</v>
      </c>
      <c r="KD96" s="162">
        <f t="shared" si="444"/>
        <v>0</v>
      </c>
      <c r="KE96" s="162">
        <f t="shared" si="444"/>
        <v>0</v>
      </c>
      <c r="KF96" s="162">
        <f t="shared" si="444"/>
        <v>0</v>
      </c>
      <c r="KG96" s="162">
        <f t="shared" si="444"/>
        <v>0</v>
      </c>
      <c r="KH96" s="162">
        <f t="shared" si="444"/>
        <v>0</v>
      </c>
      <c r="KI96" s="162">
        <f t="shared" si="444"/>
        <v>0</v>
      </c>
      <c r="KJ96" s="162">
        <f t="shared" si="444"/>
        <v>0</v>
      </c>
      <c r="KK96" s="162">
        <f t="shared" si="444"/>
        <v>0</v>
      </c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</row>
    <row r="97" ht="14.25" customHeight="1" spans="1:326" x14ac:dyDescent="0.25">
      <c r="A97" s="1">
        <v>3</v>
      </c>
      <c r="B97" s="1">
        <f t="shared" ref="B97:C97" si="445">B96+1</f>
        <v>87</v>
      </c>
      <c r="C97" s="232">
        <f t="shared" si="445"/>
        <v>43552</v>
      </c>
      <c r="D97" s="162">
        <f t="shared" si="9"/>
        <v>0</v>
      </c>
      <c r="E97" s="162">
        <f>(SUMIFS(Profile!$F$2:$F$17521,Profile!$B$2:$B$17521,$B97,Profile!$C$2:$C$17521,E$8))*$C$6</f>
        <v>0</v>
      </c>
      <c r="F97" s="162">
        <f>(SUMIFS(Profile!$F$2:$F$17521,Profile!$B$2:$B$17521,$B97,Profile!$C$2:$C$17521,F$8))*$C$6</f>
        <v>0</v>
      </c>
      <c r="G97" s="162">
        <f>(SUMIFS(Profile!$F$2:$F$17521,Profile!$B$2:$B$17521,$B97,Profile!$C$2:$C$17521,G$8))*$C$6</f>
        <v>0</v>
      </c>
      <c r="H97" s="162">
        <f>(SUMIFS(Profile!$F$2:$F$17521,Profile!$B$2:$B$17521,$B97,Profile!$C$2:$C$17521,H$8))*$C$6</f>
        <v>0</v>
      </c>
      <c r="I97" s="162">
        <f>(SUMIFS(Profile!$F$2:$F$17521,Profile!$B$2:$B$17521,$B97,Profile!$C$2:$C$17521,I$8))*$C$6</f>
        <v>0</v>
      </c>
      <c r="J97" s="162">
        <f>(SUMIFS(Profile!$F$2:$F$17521,Profile!$B$2:$B$17521,$B97,Profile!$C$2:$C$17521,J$8))*$C$6</f>
        <v>0</v>
      </c>
      <c r="K97" s="162">
        <f>(SUMIFS(Profile!$F$2:$F$17521,Profile!$B$2:$B$17521,$B97,Profile!$C$2:$C$17521,K$8))*$C$6</f>
        <v>0</v>
      </c>
      <c r="L97" s="162">
        <f>(SUMIFS(Profile!$F$2:$F$17521,Profile!$B$2:$B$17521,$B97,Profile!$C$2:$C$17521,L$8))*$C$6</f>
        <v>0</v>
      </c>
      <c r="M97" s="162">
        <f>(SUMIFS(Profile!$F$2:$F$17521,Profile!$B$2:$B$17521,$B97,Profile!$C$2:$C$17521,M$8))*$C$6</f>
        <v>0</v>
      </c>
      <c r="N97" s="162">
        <f>(SUMIFS(Profile!$F$2:$F$17521,Profile!$B$2:$B$17521,$B97,Profile!$C$2:$C$17521,N$8))*$C$6</f>
        <v>0</v>
      </c>
      <c r="O97" s="162">
        <f>(SUMIFS(Profile!$F$2:$F$17521,Profile!$B$2:$B$17521,$B97,Profile!$C$2:$C$17521,O$8))*$C$6</f>
        <v>0</v>
      </c>
      <c r="P97" s="162">
        <f>(SUMIFS(Profile!$F$2:$F$17521,Profile!$B$2:$B$17521,$B97,Profile!$C$2:$C$17521,P$8))*$C$6</f>
        <v>0</v>
      </c>
      <c r="Q97" s="162">
        <f>(SUMIFS(Profile!$F$2:$F$17521,Profile!$B$2:$B$17521,$B97,Profile!$C$2:$C$17521,Q$8))*$C$6</f>
        <v>0</v>
      </c>
      <c r="R97" s="162">
        <f>(SUMIFS(Profile!$F$2:$F$17521,Profile!$B$2:$B$17521,$B97,Profile!$C$2:$C$17521,R$8))*$C$6</f>
        <v>0</v>
      </c>
      <c r="S97" s="162">
        <f>(SUMIFS(Profile!$F$2:$F$17521,Profile!$B$2:$B$17521,$B97,Profile!$C$2:$C$17521,S$8))*$C$6</f>
        <v>0</v>
      </c>
      <c r="T97" s="162">
        <f>(SUMIFS(Profile!$F$2:$F$17521,Profile!$B$2:$B$17521,$B97,Profile!$C$2:$C$17521,T$8))*$C$6</f>
        <v>0</v>
      </c>
      <c r="U97" s="162">
        <f>(SUMIFS(Profile!$F$2:$F$17521,Profile!$B$2:$B$17521,$B97,Profile!$C$2:$C$17521,U$8))*$C$6</f>
        <v>0</v>
      </c>
      <c r="V97" s="162">
        <f>(SUMIFS(Profile!$F$2:$F$17521,Profile!$B$2:$B$17521,$B97,Profile!$C$2:$C$17521,V$8))*$C$6</f>
        <v>0</v>
      </c>
      <c r="W97" s="162">
        <f>(SUMIFS(Profile!$F$2:$F$17521,Profile!$B$2:$B$17521,$B97,Profile!$C$2:$C$17521,W$8))*$C$6</f>
        <v>0</v>
      </c>
      <c r="X97" s="162">
        <f>(SUMIFS(Profile!$F$2:$F$17521,Profile!$B$2:$B$17521,$B97,Profile!$C$2:$C$17521,X$8))*$C$6</f>
        <v>0</v>
      </c>
      <c r="Y97" s="162">
        <f>(SUMIFS(Profile!$F$2:$F$17521,Profile!$B$2:$B$17521,$B97,Profile!$C$2:$C$17521,Y$8))*$C$6</f>
        <v>0</v>
      </c>
      <c r="Z97" s="162">
        <f>(SUMIFS(Profile!$F$2:$F$17521,Profile!$B$2:$B$17521,$B97,Profile!$C$2:$C$17521,Z$8))*$C$6</f>
        <v>0</v>
      </c>
      <c r="AA97" s="162">
        <f>(SUMIFS(Profile!$F$2:$F$17521,Profile!$B$2:$B$17521,$B97,Profile!$C$2:$C$17521,AA$8))*$C$6</f>
        <v>0</v>
      </c>
      <c r="AB97" s="162">
        <f>(SUMIFS(Profile!$F$2:$F$17521,Profile!$B$2:$B$17521,$B97,Profile!$C$2:$C$17521,AB$8))*$C$6</f>
        <v>0</v>
      </c>
      <c r="AC97" s="162">
        <f>(SUMIFS(Profile!$F$2:$F$17521,Profile!$B$2:$B$17521,$B97,Profile!$C$2:$C$17521,AC$8))*$C$6</f>
        <v>0</v>
      </c>
      <c r="AD97" s="162">
        <f>(SUMIFS(Profile!$F$2:$F$17521,Profile!$B$2:$B$17521,$B97,Profile!$C$2:$C$17521,AD$8))*$C$6</f>
        <v>0</v>
      </c>
      <c r="AE97" s="162">
        <f>(SUMIFS(Profile!$F$2:$F$17521,Profile!$B$2:$B$17521,$B97,Profile!$C$2:$C$17521,AE$8))*$C$6</f>
        <v>0</v>
      </c>
      <c r="AF97" s="162">
        <f>(SUMIFS(Profile!$F$2:$F$17521,Profile!$B$2:$B$17521,$B97,Profile!$C$2:$C$17521,AF$8))*$C$6</f>
        <v>0</v>
      </c>
      <c r="AG97" s="162">
        <f>(SUMIFS(Profile!$F$2:$F$17521,Profile!$B$2:$B$17521,$B97,Profile!$C$2:$C$17521,AG$8))*$C$6</f>
        <v>0</v>
      </c>
      <c r="AH97" s="162">
        <f>(SUMIFS(Profile!$F$2:$F$17521,Profile!$B$2:$B$17521,$B97,Profile!$C$2:$C$17521,AH$8))*$C$6</f>
        <v>0</v>
      </c>
      <c r="AI97" s="162">
        <f>(SUMIFS(Profile!$F$2:$F$17521,Profile!$B$2:$B$17521,$B97,Profile!$C$2:$C$17521,AI$8))*$C$6</f>
        <v>0</v>
      </c>
      <c r="AJ97" s="162">
        <f>(SUMIFS(Profile!$F$2:$F$17521,Profile!$B$2:$B$17521,$B97,Profile!$C$2:$C$17521,AJ$8))*$C$6</f>
        <v>0</v>
      </c>
      <c r="AK97" s="162">
        <f>(SUMIFS(Profile!$F$2:$F$17521,Profile!$B$2:$B$17521,$B97,Profile!$C$2:$C$17521,AK$8))*$C$6</f>
        <v>0</v>
      </c>
      <c r="AL97" s="162">
        <f>(SUMIFS(Profile!$F$2:$F$17521,Profile!$B$2:$B$17521,$B97,Profile!$C$2:$C$17521,AL$8))*$C$6</f>
        <v>0</v>
      </c>
      <c r="AM97" s="162">
        <f>(SUMIFS(Profile!$F$2:$F$17521,Profile!$B$2:$B$17521,$B97,Profile!$C$2:$C$17521,AM$8))*$C$6</f>
        <v>0</v>
      </c>
      <c r="AN97" s="162">
        <f>(SUMIFS(Profile!$F$2:$F$17521,Profile!$B$2:$B$17521,$B97,Profile!$C$2:$C$17521,AN$8))*$C$6</f>
        <v>0</v>
      </c>
      <c r="AO97" s="162">
        <f>(SUMIFS(Profile!$F$2:$F$17521,Profile!$B$2:$B$17521,$B97,Profile!$C$2:$C$17521,AO$8))*$C$6</f>
        <v>0</v>
      </c>
      <c r="AP97" s="162">
        <f>(SUMIFS(Profile!$F$2:$F$17521,Profile!$B$2:$B$17521,$B97,Profile!$C$2:$C$17521,AP$8))*$C$6</f>
        <v>0</v>
      </c>
      <c r="AQ97" s="162">
        <f>(SUMIFS(Profile!$F$2:$F$17521,Profile!$B$2:$B$17521,$B97,Profile!$C$2:$C$17521,AQ$8))*$C$6</f>
        <v>0</v>
      </c>
      <c r="AR97" s="162">
        <f>(SUMIFS(Profile!$F$2:$F$17521,Profile!$B$2:$B$17521,$B97,Profile!$C$2:$C$17521,AR$8))*$C$6</f>
        <v>0</v>
      </c>
      <c r="AS97" s="162">
        <f>(SUMIFS(Profile!$F$2:$F$17521,Profile!$B$2:$B$17521,$B97,Profile!$C$2:$C$17521,AS$8))*$C$6</f>
        <v>0</v>
      </c>
      <c r="AT97" s="162">
        <f>(SUMIFS(Profile!$F$2:$F$17521,Profile!$B$2:$B$17521,$B97,Profile!$C$2:$C$17521,AT$8))*$C$6</f>
        <v>0</v>
      </c>
      <c r="AU97" s="162">
        <f>(SUMIFS(Profile!$F$2:$F$17521,Profile!$B$2:$B$17521,$B97,Profile!$C$2:$C$17521,AU$8))*$C$6</f>
        <v>0</v>
      </c>
      <c r="AV97" s="162">
        <f>(SUMIFS(Profile!$F$2:$F$17521,Profile!$B$2:$B$17521,$B97,Profile!$C$2:$C$17521,AV$8))*$C$6</f>
        <v>0</v>
      </c>
      <c r="AW97" s="162">
        <f>(SUMIFS(Profile!$F$2:$F$17521,Profile!$B$2:$B$17521,$B97,Profile!$C$2:$C$17521,AW$8))*$C$6</f>
        <v>0</v>
      </c>
      <c r="AX97" s="162">
        <f>(SUMIFS(Profile!$F$2:$F$17521,Profile!$B$2:$B$17521,$B97,Profile!$C$2:$C$17521,AX$8))*$C$6</f>
        <v>0</v>
      </c>
      <c r="AY97" s="162">
        <f>(SUMIFS(Profile!$F$2:$F$17521,Profile!$B$2:$B$17521,$B97,Profile!$C$2:$C$17521,AY$8))*$C$6</f>
        <v>0</v>
      </c>
      <c r="AZ97" s="162">
        <f>(SUMIFS(Profile!$F$2:$F$17521,Profile!$B$2:$B$17521,$B97,Profile!$C$2:$C$17521,AZ$8))*$C$6</f>
        <v>0</v>
      </c>
      <c r="BA97" s="162">
        <f t="shared" si="10"/>
        <v>0</v>
      </c>
      <c r="BB97" s="162">
        <f>(SUMIFS(Profile!$E$2:$E$17521,Profile!$B$2:$B$17521,$B97,Profile!$C$2:$C$17521,BB$8))*$C$9</f>
        <v>0</v>
      </c>
      <c r="BC97" s="162">
        <f>(SUMIFS(Profile!$E$2:$E$17521,Profile!$B$2:$B$17521,$B97,Profile!$C$2:$C$17521,BC$8))*$C$9</f>
        <v>0</v>
      </c>
      <c r="BD97" s="162">
        <f>(SUMIFS(Profile!$E$2:$E$17521,Profile!$B$2:$B$17521,$B97,Profile!$C$2:$C$17521,BD$8))*$C$9</f>
        <v>0</v>
      </c>
      <c r="BE97" s="162">
        <f>(SUMIFS(Profile!$E$2:$E$17521,Profile!$B$2:$B$17521,$B97,Profile!$C$2:$C$17521,BE$8))*$C$9</f>
        <v>0</v>
      </c>
      <c r="BF97" s="162">
        <f>(SUMIFS(Profile!$E$2:$E$17521,Profile!$B$2:$B$17521,$B97,Profile!$C$2:$C$17521,BF$8))*$C$9</f>
        <v>0</v>
      </c>
      <c r="BG97" s="162">
        <f>(SUMIFS(Profile!$E$2:$E$17521,Profile!$B$2:$B$17521,$B97,Profile!$C$2:$C$17521,BG$8))*$C$9</f>
        <v>0</v>
      </c>
      <c r="BH97" s="162">
        <f>(SUMIFS(Profile!$E$2:$E$17521,Profile!$B$2:$B$17521,$B97,Profile!$C$2:$C$17521,BH$8))*$C$9</f>
        <v>0</v>
      </c>
      <c r="BI97" s="162">
        <f>(SUMIFS(Profile!$E$2:$E$17521,Profile!$B$2:$B$17521,$B97,Profile!$C$2:$C$17521,BI$8))*$C$9</f>
        <v>0</v>
      </c>
      <c r="BJ97" s="162">
        <f>(SUMIFS(Profile!$E$2:$E$17521,Profile!$B$2:$B$17521,$B97,Profile!$C$2:$C$17521,BJ$8))*$C$9</f>
        <v>0</v>
      </c>
      <c r="BK97" s="162">
        <f>(SUMIFS(Profile!$E$2:$E$17521,Profile!$B$2:$B$17521,$B97,Profile!$C$2:$C$17521,BK$8))*$C$9</f>
        <v>0</v>
      </c>
      <c r="BL97" s="162">
        <f>(SUMIFS(Profile!$E$2:$E$17521,Profile!$B$2:$B$17521,$B97,Profile!$C$2:$C$17521,BL$8))*$C$9</f>
        <v>0</v>
      </c>
      <c r="BM97" s="162">
        <f>(SUMIFS(Profile!$E$2:$E$17521,Profile!$B$2:$B$17521,$B97,Profile!$C$2:$C$17521,BM$8))*$C$9</f>
        <v>0</v>
      </c>
      <c r="BN97" s="162">
        <f>(SUMIFS(Profile!$E$2:$E$17521,Profile!$B$2:$B$17521,$B97,Profile!$C$2:$C$17521,BN$8))*$C$9</f>
        <v>0</v>
      </c>
      <c r="BO97" s="162">
        <f>(SUMIFS(Profile!$E$2:$E$17521,Profile!$B$2:$B$17521,$B97,Profile!$C$2:$C$17521,BO$8))*$C$9</f>
        <v>0</v>
      </c>
      <c r="BP97" s="162">
        <f>(SUMIFS(Profile!$E$2:$E$17521,Profile!$B$2:$B$17521,$B97,Profile!$C$2:$C$17521,BP$8))*$C$9</f>
        <v>0</v>
      </c>
      <c r="BQ97" s="162">
        <f>(SUMIFS(Profile!$E$2:$E$17521,Profile!$B$2:$B$17521,$B97,Profile!$C$2:$C$17521,BQ$8))*$C$9</f>
        <v>0</v>
      </c>
      <c r="BR97" s="162">
        <f>(SUMIFS(Profile!$E$2:$E$17521,Profile!$B$2:$B$17521,$B97,Profile!$C$2:$C$17521,BR$8))*$C$9</f>
        <v>0</v>
      </c>
      <c r="BS97" s="162">
        <f>(SUMIFS(Profile!$E$2:$E$17521,Profile!$B$2:$B$17521,$B97,Profile!$C$2:$C$17521,BS$8))*$C$9</f>
        <v>0</v>
      </c>
      <c r="BT97" s="162">
        <f>(SUMIFS(Profile!$E$2:$E$17521,Profile!$B$2:$B$17521,$B97,Profile!$C$2:$C$17521,BT$8))*$C$9</f>
        <v>0</v>
      </c>
      <c r="BU97" s="162">
        <f>(SUMIFS(Profile!$E$2:$E$17521,Profile!$B$2:$B$17521,$B97,Profile!$C$2:$C$17521,BU$8))*$C$9</f>
        <v>0</v>
      </c>
      <c r="BV97" s="162">
        <f>(SUMIFS(Profile!$E$2:$E$17521,Profile!$B$2:$B$17521,$B97,Profile!$C$2:$C$17521,BV$8))*$C$9</f>
        <v>0</v>
      </c>
      <c r="BW97" s="162">
        <f>(SUMIFS(Profile!$E$2:$E$17521,Profile!$B$2:$B$17521,$B97,Profile!$C$2:$C$17521,BW$8))*$C$9</f>
        <v>0</v>
      </c>
      <c r="BX97" s="162">
        <f>(SUMIFS(Profile!$E$2:$E$17521,Profile!$B$2:$B$17521,$B97,Profile!$C$2:$C$17521,BX$8))*$C$9</f>
        <v>0</v>
      </c>
      <c r="BY97" s="162">
        <f>(SUMIFS(Profile!$E$2:$E$17521,Profile!$B$2:$B$17521,$B97,Profile!$C$2:$C$17521,BY$8))*$C$9</f>
        <v>0</v>
      </c>
      <c r="BZ97" s="162">
        <f>(SUMIFS(Profile!$E$2:$E$17521,Profile!$B$2:$B$17521,$B97,Profile!$C$2:$C$17521,BZ$8))*$C$9</f>
        <v>0</v>
      </c>
      <c r="CA97" s="162">
        <f>(SUMIFS(Profile!$E$2:$E$17521,Profile!$B$2:$B$17521,$B97,Profile!$C$2:$C$17521,CA$8))*$C$9</f>
        <v>0</v>
      </c>
      <c r="CB97" s="162">
        <f>(SUMIFS(Profile!$E$2:$E$17521,Profile!$B$2:$B$17521,$B97,Profile!$C$2:$C$17521,CB$8))*$C$9</f>
        <v>0</v>
      </c>
      <c r="CC97" s="162">
        <f>(SUMIFS(Profile!$E$2:$E$17521,Profile!$B$2:$B$17521,$B97,Profile!$C$2:$C$17521,CC$8))*$C$9</f>
        <v>0</v>
      </c>
      <c r="CD97" s="162">
        <f>(SUMIFS(Profile!$E$2:$E$17521,Profile!$B$2:$B$17521,$B97,Profile!$C$2:$C$17521,CD$8))*$C$9</f>
        <v>0</v>
      </c>
      <c r="CE97" s="162">
        <f>(SUMIFS(Profile!$E$2:$E$17521,Profile!$B$2:$B$17521,$B97,Profile!$C$2:$C$17521,CE$8))*$C$9</f>
        <v>0</v>
      </c>
      <c r="CF97" s="162">
        <f>(SUMIFS(Profile!$E$2:$E$17521,Profile!$B$2:$B$17521,$B97,Profile!$C$2:$C$17521,CF$8))*$C$9</f>
        <v>0</v>
      </c>
      <c r="CG97" s="162">
        <f>(SUMIFS(Profile!$E$2:$E$17521,Profile!$B$2:$B$17521,$B97,Profile!$C$2:$C$17521,CG$8))*$C$9</f>
        <v>0</v>
      </c>
      <c r="CH97" s="162">
        <f>(SUMIFS(Profile!$E$2:$E$17521,Profile!$B$2:$B$17521,$B97,Profile!$C$2:$C$17521,CH$8))*$C$9</f>
        <v>0</v>
      </c>
      <c r="CI97" s="162">
        <f>(SUMIFS(Profile!$E$2:$E$17521,Profile!$B$2:$B$17521,$B97,Profile!$C$2:$C$17521,CI$8))*$C$9</f>
        <v>0</v>
      </c>
      <c r="CJ97" s="162">
        <f>(SUMIFS(Profile!$E$2:$E$17521,Profile!$B$2:$B$17521,$B97,Profile!$C$2:$C$17521,CJ$8))*$C$9</f>
        <v>0</v>
      </c>
      <c r="CK97" s="162">
        <f>(SUMIFS(Profile!$E$2:$E$17521,Profile!$B$2:$B$17521,$B97,Profile!$C$2:$C$17521,CK$8))*$C$9</f>
        <v>0</v>
      </c>
      <c r="CL97" s="162">
        <f>(SUMIFS(Profile!$E$2:$E$17521,Profile!$B$2:$B$17521,$B97,Profile!$C$2:$C$17521,CL$8))*$C$9</f>
        <v>0</v>
      </c>
      <c r="CM97" s="162">
        <f>(SUMIFS(Profile!$E$2:$E$17521,Profile!$B$2:$B$17521,$B97,Profile!$C$2:$C$17521,CM$8))*$C$9</f>
        <v>0</v>
      </c>
      <c r="CN97" s="162">
        <f>(SUMIFS(Profile!$E$2:$E$17521,Profile!$B$2:$B$17521,$B97,Profile!$C$2:$C$17521,CN$8))*$C$9</f>
        <v>0</v>
      </c>
      <c r="CO97" s="162">
        <f>(SUMIFS(Profile!$E$2:$E$17521,Profile!$B$2:$B$17521,$B97,Profile!$C$2:$C$17521,CO$8))*$C$9</f>
        <v>0</v>
      </c>
      <c r="CP97" s="162">
        <f>(SUMIFS(Profile!$E$2:$E$17521,Profile!$B$2:$B$17521,$B97,Profile!$C$2:$C$17521,CP$8))*$C$9</f>
        <v>0</v>
      </c>
      <c r="CQ97" s="162">
        <f>(SUMIFS(Profile!$E$2:$E$17521,Profile!$B$2:$B$17521,$B97,Profile!$C$2:$C$17521,CQ$8))*$C$9</f>
        <v>0</v>
      </c>
      <c r="CR97" s="162">
        <f>(SUMIFS(Profile!$E$2:$E$17521,Profile!$B$2:$B$17521,$B97,Profile!$C$2:$C$17521,CR$8))*$C$9</f>
        <v>0</v>
      </c>
      <c r="CS97" s="162">
        <f>(SUMIFS(Profile!$E$2:$E$17521,Profile!$B$2:$B$17521,$B97,Profile!$C$2:$C$17521,CS$8))*$C$9</f>
        <v>0</v>
      </c>
      <c r="CT97" s="162">
        <f>(SUMIFS(Profile!$E$2:$E$17521,Profile!$B$2:$B$17521,$B97,Profile!$C$2:$C$17521,CT$8))*$C$9</f>
        <v>0</v>
      </c>
      <c r="CU97" s="162">
        <f>(SUMIFS(Profile!$E$2:$E$17521,Profile!$B$2:$B$17521,$B97,Profile!$C$2:$C$17521,CU$8))*$C$9</f>
        <v>0</v>
      </c>
      <c r="CV97" s="162">
        <f>(SUMIFS(Profile!$E$2:$E$17521,Profile!$B$2:$B$17521,$B97,Profile!$C$2:$C$17521,CV$8))*$C$9</f>
        <v>0</v>
      </c>
      <c r="CW97" s="162">
        <f>(SUMIFS(Profile!$E$2:$E$17521,Profile!$B$2:$B$17521,$B97,Profile!$C$2:$C$17521,CW$8))*$C$9</f>
        <v>0</v>
      </c>
      <c r="CX97" s="162">
        <f t="shared" si="11"/>
        <v>0</v>
      </c>
      <c r="CY97" s="162">
        <f t="shared" ref="CY97:ET97" si="446">MAX(BB97-E97,0)</f>
        <v>0</v>
      </c>
      <c r="CZ97" s="162">
        <f t="shared" si="446"/>
        <v>0</v>
      </c>
      <c r="DA97" s="162">
        <f t="shared" si="446"/>
        <v>0</v>
      </c>
      <c r="DB97" s="162">
        <f t="shared" si="446"/>
        <v>0</v>
      </c>
      <c r="DC97" s="162">
        <f t="shared" si="446"/>
        <v>0</v>
      </c>
      <c r="DD97" s="162">
        <f t="shared" si="446"/>
        <v>0</v>
      </c>
      <c r="DE97" s="162">
        <f t="shared" si="446"/>
        <v>0</v>
      </c>
      <c r="DF97" s="162">
        <f t="shared" si="446"/>
        <v>0</v>
      </c>
      <c r="DG97" s="162">
        <f t="shared" si="446"/>
        <v>0</v>
      </c>
      <c r="DH97" s="162">
        <f t="shared" si="446"/>
        <v>0</v>
      </c>
      <c r="DI97" s="162">
        <f t="shared" si="446"/>
        <v>0</v>
      </c>
      <c r="DJ97" s="162">
        <f t="shared" si="446"/>
        <v>0</v>
      </c>
      <c r="DK97" s="162">
        <f t="shared" si="446"/>
        <v>0</v>
      </c>
      <c r="DL97" s="162">
        <f t="shared" si="446"/>
        <v>0</v>
      </c>
      <c r="DM97" s="162">
        <f t="shared" si="446"/>
        <v>0</v>
      </c>
      <c r="DN97" s="162">
        <f t="shared" si="446"/>
        <v>0</v>
      </c>
      <c r="DO97" s="162">
        <f t="shared" si="446"/>
        <v>0</v>
      </c>
      <c r="DP97" s="162">
        <f t="shared" si="446"/>
        <v>0</v>
      </c>
      <c r="DQ97" s="162">
        <f t="shared" si="446"/>
        <v>0</v>
      </c>
      <c r="DR97" s="162">
        <f t="shared" si="446"/>
        <v>0</v>
      </c>
      <c r="DS97" s="162">
        <f t="shared" si="446"/>
        <v>0</v>
      </c>
      <c r="DT97" s="162">
        <f t="shared" si="446"/>
        <v>0</v>
      </c>
      <c r="DU97" s="162">
        <f t="shared" si="446"/>
        <v>0</v>
      </c>
      <c r="DV97" s="162">
        <f t="shared" si="446"/>
        <v>0</v>
      </c>
      <c r="DW97" s="162">
        <f t="shared" si="446"/>
        <v>0</v>
      </c>
      <c r="DX97" s="162">
        <f t="shared" si="446"/>
        <v>0</v>
      </c>
      <c r="DY97" s="162">
        <f t="shared" si="446"/>
        <v>0</v>
      </c>
      <c r="DZ97" s="162">
        <f t="shared" si="446"/>
        <v>0</v>
      </c>
      <c r="EA97" s="162">
        <f t="shared" si="446"/>
        <v>0</v>
      </c>
      <c r="EB97" s="162">
        <f t="shared" si="446"/>
        <v>0</v>
      </c>
      <c r="EC97" s="162">
        <f t="shared" si="446"/>
        <v>0</v>
      </c>
      <c r="ED97" s="162">
        <f t="shared" si="446"/>
        <v>0</v>
      </c>
      <c r="EE97" s="162">
        <f t="shared" si="446"/>
        <v>0</v>
      </c>
      <c r="EF97" s="162">
        <f t="shared" si="446"/>
        <v>0</v>
      </c>
      <c r="EG97" s="162">
        <f t="shared" si="446"/>
        <v>0</v>
      </c>
      <c r="EH97" s="162">
        <f t="shared" si="446"/>
        <v>0</v>
      </c>
      <c r="EI97" s="162">
        <f t="shared" si="446"/>
        <v>0</v>
      </c>
      <c r="EJ97" s="162">
        <f t="shared" si="446"/>
        <v>0</v>
      </c>
      <c r="EK97" s="162">
        <f t="shared" si="446"/>
        <v>0</v>
      </c>
      <c r="EL97" s="162">
        <f t="shared" si="446"/>
        <v>0</v>
      </c>
      <c r="EM97" s="162">
        <f t="shared" si="446"/>
        <v>0</v>
      </c>
      <c r="EN97" s="162">
        <f t="shared" si="446"/>
        <v>0</v>
      </c>
      <c r="EO97" s="162">
        <f t="shared" si="446"/>
        <v>0</v>
      </c>
      <c r="EP97" s="162">
        <f t="shared" si="446"/>
        <v>0</v>
      </c>
      <c r="EQ97" s="162">
        <f t="shared" si="446"/>
        <v>0</v>
      </c>
      <c r="ER97" s="162">
        <f t="shared" si="446"/>
        <v>0</v>
      </c>
      <c r="ES97" s="162">
        <f t="shared" si="446"/>
        <v>0</v>
      </c>
      <c r="ET97" s="162">
        <f t="shared" si="446"/>
        <v>0</v>
      </c>
      <c r="EU97" s="162">
        <f t="shared" si="13"/>
        <v>0</v>
      </c>
      <c r="EV97" s="162">
        <f t="shared" ref="EV97:GQ97" si="447">BB97-CY97</f>
        <v>0</v>
      </c>
      <c r="EW97" s="162">
        <f t="shared" si="447"/>
        <v>0</v>
      </c>
      <c r="EX97" s="162">
        <f t="shared" si="447"/>
        <v>0</v>
      </c>
      <c r="EY97" s="162">
        <f t="shared" si="447"/>
        <v>0</v>
      </c>
      <c r="EZ97" s="162">
        <f t="shared" si="447"/>
        <v>0</v>
      </c>
      <c r="FA97" s="162">
        <f t="shared" si="447"/>
        <v>0</v>
      </c>
      <c r="FB97" s="162">
        <f t="shared" si="447"/>
        <v>0</v>
      </c>
      <c r="FC97" s="162">
        <f t="shared" si="447"/>
        <v>0</v>
      </c>
      <c r="FD97" s="162">
        <f t="shared" si="447"/>
        <v>0</v>
      </c>
      <c r="FE97" s="162">
        <f t="shared" si="447"/>
        <v>0</v>
      </c>
      <c r="FF97" s="162">
        <f t="shared" si="447"/>
        <v>0</v>
      </c>
      <c r="FG97" s="162">
        <f t="shared" si="447"/>
        <v>0</v>
      </c>
      <c r="FH97" s="162">
        <f t="shared" si="447"/>
        <v>0</v>
      </c>
      <c r="FI97" s="162">
        <f t="shared" si="447"/>
        <v>0</v>
      </c>
      <c r="FJ97" s="162">
        <f t="shared" si="447"/>
        <v>0</v>
      </c>
      <c r="FK97" s="162">
        <f t="shared" si="447"/>
        <v>0</v>
      </c>
      <c r="FL97" s="162">
        <f t="shared" si="447"/>
        <v>0</v>
      </c>
      <c r="FM97" s="162">
        <f t="shared" si="447"/>
        <v>0</v>
      </c>
      <c r="FN97" s="162">
        <f t="shared" si="447"/>
        <v>0</v>
      </c>
      <c r="FO97" s="162">
        <f t="shared" si="447"/>
        <v>0</v>
      </c>
      <c r="FP97" s="162">
        <f t="shared" si="447"/>
        <v>0</v>
      </c>
      <c r="FQ97" s="162">
        <f t="shared" si="447"/>
        <v>0</v>
      </c>
      <c r="FR97" s="162">
        <f t="shared" si="447"/>
        <v>0</v>
      </c>
      <c r="FS97" s="162">
        <f t="shared" si="447"/>
        <v>0</v>
      </c>
      <c r="FT97" s="162">
        <f t="shared" si="447"/>
        <v>0</v>
      </c>
      <c r="FU97" s="162">
        <f t="shared" si="447"/>
        <v>0</v>
      </c>
      <c r="FV97" s="162">
        <f t="shared" si="447"/>
        <v>0</v>
      </c>
      <c r="FW97" s="162">
        <f t="shared" si="447"/>
        <v>0</v>
      </c>
      <c r="FX97" s="162">
        <f t="shared" si="447"/>
        <v>0</v>
      </c>
      <c r="FY97" s="162">
        <f t="shared" si="447"/>
        <v>0</v>
      </c>
      <c r="FZ97" s="162">
        <f t="shared" si="447"/>
        <v>0</v>
      </c>
      <c r="GA97" s="162">
        <f t="shared" si="447"/>
        <v>0</v>
      </c>
      <c r="GB97" s="162">
        <f t="shared" si="447"/>
        <v>0</v>
      </c>
      <c r="GC97" s="162">
        <f t="shared" si="447"/>
        <v>0</v>
      </c>
      <c r="GD97" s="162">
        <f t="shared" si="447"/>
        <v>0</v>
      </c>
      <c r="GE97" s="162">
        <f t="shared" si="447"/>
        <v>0</v>
      </c>
      <c r="GF97" s="162">
        <f t="shared" si="447"/>
        <v>0</v>
      </c>
      <c r="GG97" s="162">
        <f t="shared" si="447"/>
        <v>0</v>
      </c>
      <c r="GH97" s="162">
        <f t="shared" si="447"/>
        <v>0</v>
      </c>
      <c r="GI97" s="162">
        <f t="shared" si="447"/>
        <v>0</v>
      </c>
      <c r="GJ97" s="162">
        <f t="shared" si="447"/>
        <v>0</v>
      </c>
      <c r="GK97" s="162">
        <f t="shared" si="447"/>
        <v>0</v>
      </c>
      <c r="GL97" s="162">
        <f t="shared" si="447"/>
        <v>0</v>
      </c>
      <c r="GM97" s="162">
        <f t="shared" si="447"/>
        <v>0</v>
      </c>
      <c r="GN97" s="162">
        <f t="shared" si="447"/>
        <v>0</v>
      </c>
      <c r="GO97" s="162">
        <f t="shared" si="447"/>
        <v>0</v>
      </c>
      <c r="GP97" s="162">
        <f t="shared" si="447"/>
        <v>0</v>
      </c>
      <c r="GQ97" s="162">
        <f t="shared" si="447"/>
        <v>0</v>
      </c>
      <c r="GR97" s="162">
        <f t="shared" si="15"/>
        <v>0</v>
      </c>
      <c r="GS97" s="162">
        <f t="shared" ref="GS97:IN97" si="448">E97-EV97</f>
        <v>0</v>
      </c>
      <c r="GT97" s="162">
        <f t="shared" si="448"/>
        <v>0</v>
      </c>
      <c r="GU97" s="162">
        <f t="shared" si="448"/>
        <v>0</v>
      </c>
      <c r="GV97" s="162">
        <f t="shared" si="448"/>
        <v>0</v>
      </c>
      <c r="GW97" s="162">
        <f t="shared" si="448"/>
        <v>0</v>
      </c>
      <c r="GX97" s="162">
        <f t="shared" si="448"/>
        <v>0</v>
      </c>
      <c r="GY97" s="162">
        <f t="shared" si="448"/>
        <v>0</v>
      </c>
      <c r="GZ97" s="162">
        <f t="shared" si="448"/>
        <v>0</v>
      </c>
      <c r="HA97" s="162">
        <f t="shared" si="448"/>
        <v>0</v>
      </c>
      <c r="HB97" s="162">
        <f t="shared" si="448"/>
        <v>0</v>
      </c>
      <c r="HC97" s="162">
        <f t="shared" si="448"/>
        <v>0</v>
      </c>
      <c r="HD97" s="162">
        <f t="shared" si="448"/>
        <v>0</v>
      </c>
      <c r="HE97" s="162">
        <f t="shared" si="448"/>
        <v>0</v>
      </c>
      <c r="HF97" s="162">
        <f t="shared" si="448"/>
        <v>0</v>
      </c>
      <c r="HG97" s="162">
        <f t="shared" si="448"/>
        <v>0</v>
      </c>
      <c r="HH97" s="162">
        <f t="shared" si="448"/>
        <v>0</v>
      </c>
      <c r="HI97" s="162">
        <f t="shared" si="448"/>
        <v>0</v>
      </c>
      <c r="HJ97" s="162">
        <f t="shared" si="448"/>
        <v>0</v>
      </c>
      <c r="HK97" s="162">
        <f t="shared" si="448"/>
        <v>0</v>
      </c>
      <c r="HL97" s="162">
        <f t="shared" si="448"/>
        <v>0</v>
      </c>
      <c r="HM97" s="162">
        <f t="shared" si="448"/>
        <v>0</v>
      </c>
      <c r="HN97" s="162">
        <f t="shared" si="448"/>
        <v>0</v>
      </c>
      <c r="HO97" s="162">
        <f t="shared" si="448"/>
        <v>0</v>
      </c>
      <c r="HP97" s="162">
        <f t="shared" si="448"/>
        <v>0</v>
      </c>
      <c r="HQ97" s="162">
        <f t="shared" si="448"/>
        <v>0</v>
      </c>
      <c r="HR97" s="162">
        <f t="shared" si="448"/>
        <v>0</v>
      </c>
      <c r="HS97" s="162">
        <f t="shared" si="448"/>
        <v>0</v>
      </c>
      <c r="HT97" s="162">
        <f t="shared" si="448"/>
        <v>0</v>
      </c>
      <c r="HU97" s="162">
        <f t="shared" si="448"/>
        <v>0</v>
      </c>
      <c r="HV97" s="162">
        <f t="shared" si="448"/>
        <v>0</v>
      </c>
      <c r="HW97" s="162">
        <f t="shared" si="448"/>
        <v>0</v>
      </c>
      <c r="HX97" s="162">
        <f t="shared" si="448"/>
        <v>0</v>
      </c>
      <c r="HY97" s="162">
        <f t="shared" si="448"/>
        <v>0</v>
      </c>
      <c r="HZ97" s="162">
        <f t="shared" si="448"/>
        <v>0</v>
      </c>
      <c r="IA97" s="162">
        <f t="shared" si="448"/>
        <v>0</v>
      </c>
      <c r="IB97" s="162">
        <f t="shared" si="448"/>
        <v>0</v>
      </c>
      <c r="IC97" s="162">
        <f t="shared" si="448"/>
        <v>0</v>
      </c>
      <c r="ID97" s="162">
        <f t="shared" si="448"/>
        <v>0</v>
      </c>
      <c r="IE97" s="162">
        <f t="shared" si="448"/>
        <v>0</v>
      </c>
      <c r="IF97" s="162">
        <f t="shared" si="448"/>
        <v>0</v>
      </c>
      <c r="IG97" s="162">
        <f t="shared" si="448"/>
        <v>0</v>
      </c>
      <c r="IH97" s="162">
        <f t="shared" si="448"/>
        <v>0</v>
      </c>
      <c r="II97" s="162">
        <f t="shared" si="448"/>
        <v>0</v>
      </c>
      <c r="IJ97" s="162">
        <f t="shared" si="448"/>
        <v>0</v>
      </c>
      <c r="IK97" s="162">
        <f t="shared" si="448"/>
        <v>0</v>
      </c>
      <c r="IL97" s="162">
        <f t="shared" si="448"/>
        <v>0</v>
      </c>
      <c r="IM97" s="162">
        <f t="shared" si="448"/>
        <v>0</v>
      </c>
      <c r="IN97" s="162">
        <f t="shared" si="448"/>
        <v>0</v>
      </c>
      <c r="IO97" s="162">
        <f t="shared" si="17"/>
        <v>0</v>
      </c>
      <c r="IP97" s="162">
        <f t="shared" si="23"/>
        <v>0</v>
      </c>
      <c r="IQ97" s="162">
        <f t="shared" ref="IQ97:KK97" si="449">MAX((MIN(CZ97+IP97,$IO$7))-GT97,0)</f>
        <v>0</v>
      </c>
      <c r="IR97" s="162">
        <f t="shared" si="449"/>
        <v>0</v>
      </c>
      <c r="IS97" s="162">
        <f t="shared" si="449"/>
        <v>0</v>
      </c>
      <c r="IT97" s="162">
        <f t="shared" si="449"/>
        <v>0</v>
      </c>
      <c r="IU97" s="162">
        <f t="shared" si="449"/>
        <v>0</v>
      </c>
      <c r="IV97" s="162">
        <f t="shared" si="449"/>
        <v>0</v>
      </c>
      <c r="IW97" s="162">
        <f t="shared" si="449"/>
        <v>0</v>
      </c>
      <c r="IX97" s="162">
        <f t="shared" si="449"/>
        <v>0</v>
      </c>
      <c r="IY97" s="162">
        <f t="shared" si="449"/>
        <v>0</v>
      </c>
      <c r="IZ97" s="162">
        <f t="shared" si="449"/>
        <v>0</v>
      </c>
      <c r="JA97" s="162">
        <f t="shared" si="449"/>
        <v>0</v>
      </c>
      <c r="JB97" s="162">
        <f t="shared" si="449"/>
        <v>0</v>
      </c>
      <c r="JC97" s="162">
        <f t="shared" si="449"/>
        <v>0</v>
      </c>
      <c r="JD97" s="162">
        <f t="shared" si="449"/>
        <v>0</v>
      </c>
      <c r="JE97" s="162">
        <f t="shared" si="449"/>
        <v>0</v>
      </c>
      <c r="JF97" s="162">
        <f t="shared" si="449"/>
        <v>0</v>
      </c>
      <c r="JG97" s="162">
        <f t="shared" si="449"/>
        <v>0</v>
      </c>
      <c r="JH97" s="162">
        <f t="shared" si="449"/>
        <v>0</v>
      </c>
      <c r="JI97" s="162">
        <f t="shared" si="449"/>
        <v>0</v>
      </c>
      <c r="JJ97" s="162">
        <f t="shared" si="449"/>
        <v>0</v>
      </c>
      <c r="JK97" s="162">
        <f t="shared" si="449"/>
        <v>0</v>
      </c>
      <c r="JL97" s="162">
        <f t="shared" si="449"/>
        <v>0</v>
      </c>
      <c r="JM97" s="162">
        <f t="shared" si="449"/>
        <v>0</v>
      </c>
      <c r="JN97" s="162">
        <f t="shared" si="449"/>
        <v>0</v>
      </c>
      <c r="JO97" s="162">
        <f t="shared" si="449"/>
        <v>0</v>
      </c>
      <c r="JP97" s="162">
        <f t="shared" si="449"/>
        <v>0</v>
      </c>
      <c r="JQ97" s="162">
        <f t="shared" si="449"/>
        <v>0</v>
      </c>
      <c r="JR97" s="162">
        <f t="shared" si="449"/>
        <v>0</v>
      </c>
      <c r="JS97" s="162">
        <f t="shared" si="449"/>
        <v>0</v>
      </c>
      <c r="JT97" s="162">
        <f t="shared" si="449"/>
        <v>0</v>
      </c>
      <c r="JU97" s="162">
        <f t="shared" si="449"/>
        <v>0</v>
      </c>
      <c r="JV97" s="162">
        <f t="shared" si="449"/>
        <v>0</v>
      </c>
      <c r="JW97" s="162">
        <f t="shared" si="449"/>
        <v>0</v>
      </c>
      <c r="JX97" s="162">
        <f t="shared" si="449"/>
        <v>0</v>
      </c>
      <c r="JY97" s="162">
        <f t="shared" si="449"/>
        <v>0</v>
      </c>
      <c r="JZ97" s="162">
        <f t="shared" si="449"/>
        <v>0</v>
      </c>
      <c r="KA97" s="162">
        <f t="shared" si="449"/>
        <v>0</v>
      </c>
      <c r="KB97" s="162">
        <f t="shared" si="449"/>
        <v>0</v>
      </c>
      <c r="KC97" s="162">
        <f t="shared" si="449"/>
        <v>0</v>
      </c>
      <c r="KD97" s="162">
        <f t="shared" si="449"/>
        <v>0</v>
      </c>
      <c r="KE97" s="162">
        <f t="shared" si="449"/>
        <v>0</v>
      </c>
      <c r="KF97" s="162">
        <f t="shared" si="449"/>
        <v>0</v>
      </c>
      <c r="KG97" s="162">
        <f t="shared" si="449"/>
        <v>0</v>
      </c>
      <c r="KH97" s="162">
        <f t="shared" si="449"/>
        <v>0</v>
      </c>
      <c r="KI97" s="162">
        <f t="shared" si="449"/>
        <v>0</v>
      </c>
      <c r="KJ97" s="162">
        <f t="shared" si="449"/>
        <v>0</v>
      </c>
      <c r="KK97" s="162">
        <f t="shared" si="449"/>
        <v>0</v>
      </c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</row>
    <row r="98" ht="14.25" customHeight="1" spans="1:326" x14ac:dyDescent="0.25">
      <c r="A98" s="1">
        <v>3</v>
      </c>
      <c r="B98" s="1">
        <f t="shared" ref="B98:C98" si="450">B97+1</f>
        <v>88</v>
      </c>
      <c r="C98" s="232">
        <f t="shared" si="450"/>
        <v>43553</v>
      </c>
      <c r="D98" s="162">
        <f t="shared" si="9"/>
        <v>0</v>
      </c>
      <c r="E98" s="162">
        <f>(SUMIFS(Profile!$F$2:$F$17521,Profile!$B$2:$B$17521,$B98,Profile!$C$2:$C$17521,E$8))*$C$6</f>
        <v>0</v>
      </c>
      <c r="F98" s="162">
        <f>(SUMIFS(Profile!$F$2:$F$17521,Profile!$B$2:$B$17521,$B98,Profile!$C$2:$C$17521,F$8))*$C$6</f>
        <v>0</v>
      </c>
      <c r="G98" s="162">
        <f>(SUMIFS(Profile!$F$2:$F$17521,Profile!$B$2:$B$17521,$B98,Profile!$C$2:$C$17521,G$8))*$C$6</f>
        <v>0</v>
      </c>
      <c r="H98" s="162">
        <f>(SUMIFS(Profile!$F$2:$F$17521,Profile!$B$2:$B$17521,$B98,Profile!$C$2:$C$17521,H$8))*$C$6</f>
        <v>0</v>
      </c>
      <c r="I98" s="162">
        <f>(SUMIFS(Profile!$F$2:$F$17521,Profile!$B$2:$B$17521,$B98,Profile!$C$2:$C$17521,I$8))*$C$6</f>
        <v>0</v>
      </c>
      <c r="J98" s="162">
        <f>(SUMIFS(Profile!$F$2:$F$17521,Profile!$B$2:$B$17521,$B98,Profile!$C$2:$C$17521,J$8))*$C$6</f>
        <v>0</v>
      </c>
      <c r="K98" s="162">
        <f>(SUMIFS(Profile!$F$2:$F$17521,Profile!$B$2:$B$17521,$B98,Profile!$C$2:$C$17521,K$8))*$C$6</f>
        <v>0</v>
      </c>
      <c r="L98" s="162">
        <f>(SUMIFS(Profile!$F$2:$F$17521,Profile!$B$2:$B$17521,$B98,Profile!$C$2:$C$17521,L$8))*$C$6</f>
        <v>0</v>
      </c>
      <c r="M98" s="162">
        <f>(SUMIFS(Profile!$F$2:$F$17521,Profile!$B$2:$B$17521,$B98,Profile!$C$2:$C$17521,M$8))*$C$6</f>
        <v>0</v>
      </c>
      <c r="N98" s="162">
        <f>(SUMIFS(Profile!$F$2:$F$17521,Profile!$B$2:$B$17521,$B98,Profile!$C$2:$C$17521,N$8))*$C$6</f>
        <v>0</v>
      </c>
      <c r="O98" s="162">
        <f>(SUMIFS(Profile!$F$2:$F$17521,Profile!$B$2:$B$17521,$B98,Profile!$C$2:$C$17521,O$8))*$C$6</f>
        <v>0</v>
      </c>
      <c r="P98" s="162">
        <f>(SUMIFS(Profile!$F$2:$F$17521,Profile!$B$2:$B$17521,$B98,Profile!$C$2:$C$17521,P$8))*$C$6</f>
        <v>0</v>
      </c>
      <c r="Q98" s="162">
        <f>(SUMIFS(Profile!$F$2:$F$17521,Profile!$B$2:$B$17521,$B98,Profile!$C$2:$C$17521,Q$8))*$C$6</f>
        <v>0</v>
      </c>
      <c r="R98" s="162">
        <f>(SUMIFS(Profile!$F$2:$F$17521,Profile!$B$2:$B$17521,$B98,Profile!$C$2:$C$17521,R$8))*$C$6</f>
        <v>0</v>
      </c>
      <c r="S98" s="162">
        <f>(SUMIFS(Profile!$F$2:$F$17521,Profile!$B$2:$B$17521,$B98,Profile!$C$2:$C$17521,S$8))*$C$6</f>
        <v>0</v>
      </c>
      <c r="T98" s="162">
        <f>(SUMIFS(Profile!$F$2:$F$17521,Profile!$B$2:$B$17521,$B98,Profile!$C$2:$C$17521,T$8))*$C$6</f>
        <v>0</v>
      </c>
      <c r="U98" s="162">
        <f>(SUMIFS(Profile!$F$2:$F$17521,Profile!$B$2:$B$17521,$B98,Profile!$C$2:$C$17521,U$8))*$C$6</f>
        <v>0</v>
      </c>
      <c r="V98" s="162">
        <f>(SUMIFS(Profile!$F$2:$F$17521,Profile!$B$2:$B$17521,$B98,Profile!$C$2:$C$17521,V$8))*$C$6</f>
        <v>0</v>
      </c>
      <c r="W98" s="162">
        <f>(SUMIFS(Profile!$F$2:$F$17521,Profile!$B$2:$B$17521,$B98,Profile!$C$2:$C$17521,W$8))*$C$6</f>
        <v>0</v>
      </c>
      <c r="X98" s="162">
        <f>(SUMIFS(Profile!$F$2:$F$17521,Profile!$B$2:$B$17521,$B98,Profile!$C$2:$C$17521,X$8))*$C$6</f>
        <v>0</v>
      </c>
      <c r="Y98" s="162">
        <f>(SUMIFS(Profile!$F$2:$F$17521,Profile!$B$2:$B$17521,$B98,Profile!$C$2:$C$17521,Y$8))*$C$6</f>
        <v>0</v>
      </c>
      <c r="Z98" s="162">
        <f>(SUMIFS(Profile!$F$2:$F$17521,Profile!$B$2:$B$17521,$B98,Profile!$C$2:$C$17521,Z$8))*$C$6</f>
        <v>0</v>
      </c>
      <c r="AA98" s="162">
        <f>(SUMIFS(Profile!$F$2:$F$17521,Profile!$B$2:$B$17521,$B98,Profile!$C$2:$C$17521,AA$8))*$C$6</f>
        <v>0</v>
      </c>
      <c r="AB98" s="162">
        <f>(SUMIFS(Profile!$F$2:$F$17521,Profile!$B$2:$B$17521,$B98,Profile!$C$2:$C$17521,AB$8))*$C$6</f>
        <v>0</v>
      </c>
      <c r="AC98" s="162">
        <f>(SUMIFS(Profile!$F$2:$F$17521,Profile!$B$2:$B$17521,$B98,Profile!$C$2:$C$17521,AC$8))*$C$6</f>
        <v>0</v>
      </c>
      <c r="AD98" s="162">
        <f>(SUMIFS(Profile!$F$2:$F$17521,Profile!$B$2:$B$17521,$B98,Profile!$C$2:$C$17521,AD$8))*$C$6</f>
        <v>0</v>
      </c>
      <c r="AE98" s="162">
        <f>(SUMIFS(Profile!$F$2:$F$17521,Profile!$B$2:$B$17521,$B98,Profile!$C$2:$C$17521,AE$8))*$C$6</f>
        <v>0</v>
      </c>
      <c r="AF98" s="162">
        <f>(SUMIFS(Profile!$F$2:$F$17521,Profile!$B$2:$B$17521,$B98,Profile!$C$2:$C$17521,AF$8))*$C$6</f>
        <v>0</v>
      </c>
      <c r="AG98" s="162">
        <f>(SUMIFS(Profile!$F$2:$F$17521,Profile!$B$2:$B$17521,$B98,Profile!$C$2:$C$17521,AG$8))*$C$6</f>
        <v>0</v>
      </c>
      <c r="AH98" s="162">
        <f>(SUMIFS(Profile!$F$2:$F$17521,Profile!$B$2:$B$17521,$B98,Profile!$C$2:$C$17521,AH$8))*$C$6</f>
        <v>0</v>
      </c>
      <c r="AI98" s="162">
        <f>(SUMIFS(Profile!$F$2:$F$17521,Profile!$B$2:$B$17521,$B98,Profile!$C$2:$C$17521,AI$8))*$C$6</f>
        <v>0</v>
      </c>
      <c r="AJ98" s="162">
        <f>(SUMIFS(Profile!$F$2:$F$17521,Profile!$B$2:$B$17521,$B98,Profile!$C$2:$C$17521,AJ$8))*$C$6</f>
        <v>0</v>
      </c>
      <c r="AK98" s="162">
        <f>(SUMIFS(Profile!$F$2:$F$17521,Profile!$B$2:$B$17521,$B98,Profile!$C$2:$C$17521,AK$8))*$C$6</f>
        <v>0</v>
      </c>
      <c r="AL98" s="162">
        <f>(SUMIFS(Profile!$F$2:$F$17521,Profile!$B$2:$B$17521,$B98,Profile!$C$2:$C$17521,AL$8))*$C$6</f>
        <v>0</v>
      </c>
      <c r="AM98" s="162">
        <f>(SUMIFS(Profile!$F$2:$F$17521,Profile!$B$2:$B$17521,$B98,Profile!$C$2:$C$17521,AM$8))*$C$6</f>
        <v>0</v>
      </c>
      <c r="AN98" s="162">
        <f>(SUMIFS(Profile!$F$2:$F$17521,Profile!$B$2:$B$17521,$B98,Profile!$C$2:$C$17521,AN$8))*$C$6</f>
        <v>0</v>
      </c>
      <c r="AO98" s="162">
        <f>(SUMIFS(Profile!$F$2:$F$17521,Profile!$B$2:$B$17521,$B98,Profile!$C$2:$C$17521,AO$8))*$C$6</f>
        <v>0</v>
      </c>
      <c r="AP98" s="162">
        <f>(SUMIFS(Profile!$F$2:$F$17521,Profile!$B$2:$B$17521,$B98,Profile!$C$2:$C$17521,AP$8))*$C$6</f>
        <v>0</v>
      </c>
      <c r="AQ98" s="162">
        <f>(SUMIFS(Profile!$F$2:$F$17521,Profile!$B$2:$B$17521,$B98,Profile!$C$2:$C$17521,AQ$8))*$C$6</f>
        <v>0</v>
      </c>
      <c r="AR98" s="162">
        <f>(SUMIFS(Profile!$F$2:$F$17521,Profile!$B$2:$B$17521,$B98,Profile!$C$2:$C$17521,AR$8))*$C$6</f>
        <v>0</v>
      </c>
      <c r="AS98" s="162">
        <f>(SUMIFS(Profile!$F$2:$F$17521,Profile!$B$2:$B$17521,$B98,Profile!$C$2:$C$17521,AS$8))*$C$6</f>
        <v>0</v>
      </c>
      <c r="AT98" s="162">
        <f>(SUMIFS(Profile!$F$2:$F$17521,Profile!$B$2:$B$17521,$B98,Profile!$C$2:$C$17521,AT$8))*$C$6</f>
        <v>0</v>
      </c>
      <c r="AU98" s="162">
        <f>(SUMIFS(Profile!$F$2:$F$17521,Profile!$B$2:$B$17521,$B98,Profile!$C$2:$C$17521,AU$8))*$C$6</f>
        <v>0</v>
      </c>
      <c r="AV98" s="162">
        <f>(SUMIFS(Profile!$F$2:$F$17521,Profile!$B$2:$B$17521,$B98,Profile!$C$2:$C$17521,AV$8))*$C$6</f>
        <v>0</v>
      </c>
      <c r="AW98" s="162">
        <f>(SUMIFS(Profile!$F$2:$F$17521,Profile!$B$2:$B$17521,$B98,Profile!$C$2:$C$17521,AW$8))*$C$6</f>
        <v>0</v>
      </c>
      <c r="AX98" s="162">
        <f>(SUMIFS(Profile!$F$2:$F$17521,Profile!$B$2:$B$17521,$B98,Profile!$C$2:$C$17521,AX$8))*$C$6</f>
        <v>0</v>
      </c>
      <c r="AY98" s="162">
        <f>(SUMIFS(Profile!$F$2:$F$17521,Profile!$B$2:$B$17521,$B98,Profile!$C$2:$C$17521,AY$8))*$C$6</f>
        <v>0</v>
      </c>
      <c r="AZ98" s="162">
        <f>(SUMIFS(Profile!$F$2:$F$17521,Profile!$B$2:$B$17521,$B98,Profile!$C$2:$C$17521,AZ$8))*$C$6</f>
        <v>0</v>
      </c>
      <c r="BA98" s="162">
        <f t="shared" si="10"/>
        <v>0</v>
      </c>
      <c r="BB98" s="162">
        <f>(SUMIFS(Profile!$E$2:$E$17521,Profile!$B$2:$B$17521,$B98,Profile!$C$2:$C$17521,BB$8))*$C$9</f>
        <v>0</v>
      </c>
      <c r="BC98" s="162">
        <f>(SUMIFS(Profile!$E$2:$E$17521,Profile!$B$2:$B$17521,$B98,Profile!$C$2:$C$17521,BC$8))*$C$9</f>
        <v>0</v>
      </c>
      <c r="BD98" s="162">
        <f>(SUMIFS(Profile!$E$2:$E$17521,Profile!$B$2:$B$17521,$B98,Profile!$C$2:$C$17521,BD$8))*$C$9</f>
        <v>0</v>
      </c>
      <c r="BE98" s="162">
        <f>(SUMIFS(Profile!$E$2:$E$17521,Profile!$B$2:$B$17521,$B98,Profile!$C$2:$C$17521,BE$8))*$C$9</f>
        <v>0</v>
      </c>
      <c r="BF98" s="162">
        <f>(SUMIFS(Profile!$E$2:$E$17521,Profile!$B$2:$B$17521,$B98,Profile!$C$2:$C$17521,BF$8))*$C$9</f>
        <v>0</v>
      </c>
      <c r="BG98" s="162">
        <f>(SUMIFS(Profile!$E$2:$E$17521,Profile!$B$2:$B$17521,$B98,Profile!$C$2:$C$17521,BG$8))*$C$9</f>
        <v>0</v>
      </c>
      <c r="BH98" s="162">
        <f>(SUMIFS(Profile!$E$2:$E$17521,Profile!$B$2:$B$17521,$B98,Profile!$C$2:$C$17521,BH$8))*$C$9</f>
        <v>0</v>
      </c>
      <c r="BI98" s="162">
        <f>(SUMIFS(Profile!$E$2:$E$17521,Profile!$B$2:$B$17521,$B98,Profile!$C$2:$C$17521,BI$8))*$C$9</f>
        <v>0</v>
      </c>
      <c r="BJ98" s="162">
        <f>(SUMIFS(Profile!$E$2:$E$17521,Profile!$B$2:$B$17521,$B98,Profile!$C$2:$C$17521,BJ$8))*$C$9</f>
        <v>0</v>
      </c>
      <c r="BK98" s="162">
        <f>(SUMIFS(Profile!$E$2:$E$17521,Profile!$B$2:$B$17521,$B98,Profile!$C$2:$C$17521,BK$8))*$C$9</f>
        <v>0</v>
      </c>
      <c r="BL98" s="162">
        <f>(SUMIFS(Profile!$E$2:$E$17521,Profile!$B$2:$B$17521,$B98,Profile!$C$2:$C$17521,BL$8))*$C$9</f>
        <v>0</v>
      </c>
      <c r="BM98" s="162">
        <f>(SUMIFS(Profile!$E$2:$E$17521,Profile!$B$2:$B$17521,$B98,Profile!$C$2:$C$17521,BM$8))*$C$9</f>
        <v>0</v>
      </c>
      <c r="BN98" s="162">
        <f>(SUMIFS(Profile!$E$2:$E$17521,Profile!$B$2:$B$17521,$B98,Profile!$C$2:$C$17521,BN$8))*$C$9</f>
        <v>0</v>
      </c>
      <c r="BO98" s="162">
        <f>(SUMIFS(Profile!$E$2:$E$17521,Profile!$B$2:$B$17521,$B98,Profile!$C$2:$C$17521,BO$8))*$C$9</f>
        <v>0</v>
      </c>
      <c r="BP98" s="162">
        <f>(SUMIFS(Profile!$E$2:$E$17521,Profile!$B$2:$B$17521,$B98,Profile!$C$2:$C$17521,BP$8))*$C$9</f>
        <v>0</v>
      </c>
      <c r="BQ98" s="162">
        <f>(SUMIFS(Profile!$E$2:$E$17521,Profile!$B$2:$B$17521,$B98,Profile!$C$2:$C$17521,BQ$8))*$C$9</f>
        <v>0</v>
      </c>
      <c r="BR98" s="162">
        <f>(SUMIFS(Profile!$E$2:$E$17521,Profile!$B$2:$B$17521,$B98,Profile!$C$2:$C$17521,BR$8))*$C$9</f>
        <v>0</v>
      </c>
      <c r="BS98" s="162">
        <f>(SUMIFS(Profile!$E$2:$E$17521,Profile!$B$2:$B$17521,$B98,Profile!$C$2:$C$17521,BS$8))*$C$9</f>
        <v>0</v>
      </c>
      <c r="BT98" s="162">
        <f>(SUMIFS(Profile!$E$2:$E$17521,Profile!$B$2:$B$17521,$B98,Profile!$C$2:$C$17521,BT$8))*$C$9</f>
        <v>0</v>
      </c>
      <c r="BU98" s="162">
        <f>(SUMIFS(Profile!$E$2:$E$17521,Profile!$B$2:$B$17521,$B98,Profile!$C$2:$C$17521,BU$8))*$C$9</f>
        <v>0</v>
      </c>
      <c r="BV98" s="162">
        <f>(SUMIFS(Profile!$E$2:$E$17521,Profile!$B$2:$B$17521,$B98,Profile!$C$2:$C$17521,BV$8))*$C$9</f>
        <v>0</v>
      </c>
      <c r="BW98" s="162">
        <f>(SUMIFS(Profile!$E$2:$E$17521,Profile!$B$2:$B$17521,$B98,Profile!$C$2:$C$17521,BW$8))*$C$9</f>
        <v>0</v>
      </c>
      <c r="BX98" s="162">
        <f>(SUMIFS(Profile!$E$2:$E$17521,Profile!$B$2:$B$17521,$B98,Profile!$C$2:$C$17521,BX$8))*$C$9</f>
        <v>0</v>
      </c>
      <c r="BY98" s="162">
        <f>(SUMIFS(Profile!$E$2:$E$17521,Profile!$B$2:$B$17521,$B98,Profile!$C$2:$C$17521,BY$8))*$C$9</f>
        <v>0</v>
      </c>
      <c r="BZ98" s="162">
        <f>(SUMIFS(Profile!$E$2:$E$17521,Profile!$B$2:$B$17521,$B98,Profile!$C$2:$C$17521,BZ$8))*$C$9</f>
        <v>0</v>
      </c>
      <c r="CA98" s="162">
        <f>(SUMIFS(Profile!$E$2:$E$17521,Profile!$B$2:$B$17521,$B98,Profile!$C$2:$C$17521,CA$8))*$C$9</f>
        <v>0</v>
      </c>
      <c r="CB98" s="162">
        <f>(SUMIFS(Profile!$E$2:$E$17521,Profile!$B$2:$B$17521,$B98,Profile!$C$2:$C$17521,CB$8))*$C$9</f>
        <v>0</v>
      </c>
      <c r="CC98" s="162">
        <f>(SUMIFS(Profile!$E$2:$E$17521,Profile!$B$2:$B$17521,$B98,Profile!$C$2:$C$17521,CC$8))*$C$9</f>
        <v>0</v>
      </c>
      <c r="CD98" s="162">
        <f>(SUMIFS(Profile!$E$2:$E$17521,Profile!$B$2:$B$17521,$B98,Profile!$C$2:$C$17521,CD$8))*$C$9</f>
        <v>0</v>
      </c>
      <c r="CE98" s="162">
        <f>(SUMIFS(Profile!$E$2:$E$17521,Profile!$B$2:$B$17521,$B98,Profile!$C$2:$C$17521,CE$8))*$C$9</f>
        <v>0</v>
      </c>
      <c r="CF98" s="162">
        <f>(SUMIFS(Profile!$E$2:$E$17521,Profile!$B$2:$B$17521,$B98,Profile!$C$2:$C$17521,CF$8))*$C$9</f>
        <v>0</v>
      </c>
      <c r="CG98" s="162">
        <f>(SUMIFS(Profile!$E$2:$E$17521,Profile!$B$2:$B$17521,$B98,Profile!$C$2:$C$17521,CG$8))*$C$9</f>
        <v>0</v>
      </c>
      <c r="CH98" s="162">
        <f>(SUMIFS(Profile!$E$2:$E$17521,Profile!$B$2:$B$17521,$B98,Profile!$C$2:$C$17521,CH$8))*$C$9</f>
        <v>0</v>
      </c>
      <c r="CI98" s="162">
        <f>(SUMIFS(Profile!$E$2:$E$17521,Profile!$B$2:$B$17521,$B98,Profile!$C$2:$C$17521,CI$8))*$C$9</f>
        <v>0</v>
      </c>
      <c r="CJ98" s="162">
        <f>(SUMIFS(Profile!$E$2:$E$17521,Profile!$B$2:$B$17521,$B98,Profile!$C$2:$C$17521,CJ$8))*$C$9</f>
        <v>0</v>
      </c>
      <c r="CK98" s="162">
        <f>(SUMIFS(Profile!$E$2:$E$17521,Profile!$B$2:$B$17521,$B98,Profile!$C$2:$C$17521,CK$8))*$C$9</f>
        <v>0</v>
      </c>
      <c r="CL98" s="162">
        <f>(SUMIFS(Profile!$E$2:$E$17521,Profile!$B$2:$B$17521,$B98,Profile!$C$2:$C$17521,CL$8))*$C$9</f>
        <v>0</v>
      </c>
      <c r="CM98" s="162">
        <f>(SUMIFS(Profile!$E$2:$E$17521,Profile!$B$2:$B$17521,$B98,Profile!$C$2:$C$17521,CM$8))*$C$9</f>
        <v>0</v>
      </c>
      <c r="CN98" s="162">
        <f>(SUMIFS(Profile!$E$2:$E$17521,Profile!$B$2:$B$17521,$B98,Profile!$C$2:$C$17521,CN$8))*$C$9</f>
        <v>0</v>
      </c>
      <c r="CO98" s="162">
        <f>(SUMIFS(Profile!$E$2:$E$17521,Profile!$B$2:$B$17521,$B98,Profile!$C$2:$C$17521,CO$8))*$C$9</f>
        <v>0</v>
      </c>
      <c r="CP98" s="162">
        <f>(SUMIFS(Profile!$E$2:$E$17521,Profile!$B$2:$B$17521,$B98,Profile!$C$2:$C$17521,CP$8))*$C$9</f>
        <v>0</v>
      </c>
      <c r="CQ98" s="162">
        <f>(SUMIFS(Profile!$E$2:$E$17521,Profile!$B$2:$B$17521,$B98,Profile!$C$2:$C$17521,CQ$8))*$C$9</f>
        <v>0</v>
      </c>
      <c r="CR98" s="162">
        <f>(SUMIFS(Profile!$E$2:$E$17521,Profile!$B$2:$B$17521,$B98,Profile!$C$2:$C$17521,CR$8))*$C$9</f>
        <v>0</v>
      </c>
      <c r="CS98" s="162">
        <f>(SUMIFS(Profile!$E$2:$E$17521,Profile!$B$2:$B$17521,$B98,Profile!$C$2:$C$17521,CS$8))*$C$9</f>
        <v>0</v>
      </c>
      <c r="CT98" s="162">
        <f>(SUMIFS(Profile!$E$2:$E$17521,Profile!$B$2:$B$17521,$B98,Profile!$C$2:$C$17521,CT$8))*$C$9</f>
        <v>0</v>
      </c>
      <c r="CU98" s="162">
        <f>(SUMIFS(Profile!$E$2:$E$17521,Profile!$B$2:$B$17521,$B98,Profile!$C$2:$C$17521,CU$8))*$C$9</f>
        <v>0</v>
      </c>
      <c r="CV98" s="162">
        <f>(SUMIFS(Profile!$E$2:$E$17521,Profile!$B$2:$B$17521,$B98,Profile!$C$2:$C$17521,CV$8))*$C$9</f>
        <v>0</v>
      </c>
      <c r="CW98" s="162">
        <f>(SUMIFS(Profile!$E$2:$E$17521,Profile!$B$2:$B$17521,$B98,Profile!$C$2:$C$17521,CW$8))*$C$9</f>
        <v>0</v>
      </c>
      <c r="CX98" s="162">
        <f t="shared" si="11"/>
        <v>0</v>
      </c>
      <c r="CY98" s="162">
        <f t="shared" ref="CY98:ET98" si="451">MAX(BB98-E98,0)</f>
        <v>0</v>
      </c>
      <c r="CZ98" s="162">
        <f t="shared" si="451"/>
        <v>0</v>
      </c>
      <c r="DA98" s="162">
        <f t="shared" si="451"/>
        <v>0</v>
      </c>
      <c r="DB98" s="162">
        <f t="shared" si="451"/>
        <v>0</v>
      </c>
      <c r="DC98" s="162">
        <f t="shared" si="451"/>
        <v>0</v>
      </c>
      <c r="DD98" s="162">
        <f t="shared" si="451"/>
        <v>0</v>
      </c>
      <c r="DE98" s="162">
        <f t="shared" si="451"/>
        <v>0</v>
      </c>
      <c r="DF98" s="162">
        <f t="shared" si="451"/>
        <v>0</v>
      </c>
      <c r="DG98" s="162">
        <f t="shared" si="451"/>
        <v>0</v>
      </c>
      <c r="DH98" s="162">
        <f t="shared" si="451"/>
        <v>0</v>
      </c>
      <c r="DI98" s="162">
        <f t="shared" si="451"/>
        <v>0</v>
      </c>
      <c r="DJ98" s="162">
        <f t="shared" si="451"/>
        <v>0</v>
      </c>
      <c r="DK98" s="162">
        <f t="shared" si="451"/>
        <v>0</v>
      </c>
      <c r="DL98" s="162">
        <f t="shared" si="451"/>
        <v>0</v>
      </c>
      <c r="DM98" s="162">
        <f t="shared" si="451"/>
        <v>0</v>
      </c>
      <c r="DN98" s="162">
        <f t="shared" si="451"/>
        <v>0</v>
      </c>
      <c r="DO98" s="162">
        <f t="shared" si="451"/>
        <v>0</v>
      </c>
      <c r="DP98" s="162">
        <f t="shared" si="451"/>
        <v>0</v>
      </c>
      <c r="DQ98" s="162">
        <f t="shared" si="451"/>
        <v>0</v>
      </c>
      <c r="DR98" s="162">
        <f t="shared" si="451"/>
        <v>0</v>
      </c>
      <c r="DS98" s="162">
        <f t="shared" si="451"/>
        <v>0</v>
      </c>
      <c r="DT98" s="162">
        <f t="shared" si="451"/>
        <v>0</v>
      </c>
      <c r="DU98" s="162">
        <f t="shared" si="451"/>
        <v>0</v>
      </c>
      <c r="DV98" s="162">
        <f t="shared" si="451"/>
        <v>0</v>
      </c>
      <c r="DW98" s="162">
        <f t="shared" si="451"/>
        <v>0</v>
      </c>
      <c r="DX98" s="162">
        <f t="shared" si="451"/>
        <v>0</v>
      </c>
      <c r="DY98" s="162">
        <f t="shared" si="451"/>
        <v>0</v>
      </c>
      <c r="DZ98" s="162">
        <f t="shared" si="451"/>
        <v>0</v>
      </c>
      <c r="EA98" s="162">
        <f t="shared" si="451"/>
        <v>0</v>
      </c>
      <c r="EB98" s="162">
        <f t="shared" si="451"/>
        <v>0</v>
      </c>
      <c r="EC98" s="162">
        <f t="shared" si="451"/>
        <v>0</v>
      </c>
      <c r="ED98" s="162">
        <f t="shared" si="451"/>
        <v>0</v>
      </c>
      <c r="EE98" s="162">
        <f t="shared" si="451"/>
        <v>0</v>
      </c>
      <c r="EF98" s="162">
        <f t="shared" si="451"/>
        <v>0</v>
      </c>
      <c r="EG98" s="162">
        <f t="shared" si="451"/>
        <v>0</v>
      </c>
      <c r="EH98" s="162">
        <f t="shared" si="451"/>
        <v>0</v>
      </c>
      <c r="EI98" s="162">
        <f t="shared" si="451"/>
        <v>0</v>
      </c>
      <c r="EJ98" s="162">
        <f t="shared" si="451"/>
        <v>0</v>
      </c>
      <c r="EK98" s="162">
        <f t="shared" si="451"/>
        <v>0</v>
      </c>
      <c r="EL98" s="162">
        <f t="shared" si="451"/>
        <v>0</v>
      </c>
      <c r="EM98" s="162">
        <f t="shared" si="451"/>
        <v>0</v>
      </c>
      <c r="EN98" s="162">
        <f t="shared" si="451"/>
        <v>0</v>
      </c>
      <c r="EO98" s="162">
        <f t="shared" si="451"/>
        <v>0</v>
      </c>
      <c r="EP98" s="162">
        <f t="shared" si="451"/>
        <v>0</v>
      </c>
      <c r="EQ98" s="162">
        <f t="shared" si="451"/>
        <v>0</v>
      </c>
      <c r="ER98" s="162">
        <f t="shared" si="451"/>
        <v>0</v>
      </c>
      <c r="ES98" s="162">
        <f t="shared" si="451"/>
        <v>0</v>
      </c>
      <c r="ET98" s="162">
        <f t="shared" si="451"/>
        <v>0</v>
      </c>
      <c r="EU98" s="162">
        <f t="shared" si="13"/>
        <v>0</v>
      </c>
      <c r="EV98" s="162">
        <f t="shared" ref="EV98:GQ98" si="452">BB98-CY98</f>
        <v>0</v>
      </c>
      <c r="EW98" s="162">
        <f t="shared" si="452"/>
        <v>0</v>
      </c>
      <c r="EX98" s="162">
        <f t="shared" si="452"/>
        <v>0</v>
      </c>
      <c r="EY98" s="162">
        <f t="shared" si="452"/>
        <v>0</v>
      </c>
      <c r="EZ98" s="162">
        <f t="shared" si="452"/>
        <v>0</v>
      </c>
      <c r="FA98" s="162">
        <f t="shared" si="452"/>
        <v>0</v>
      </c>
      <c r="FB98" s="162">
        <f t="shared" si="452"/>
        <v>0</v>
      </c>
      <c r="FC98" s="162">
        <f t="shared" si="452"/>
        <v>0</v>
      </c>
      <c r="FD98" s="162">
        <f t="shared" si="452"/>
        <v>0</v>
      </c>
      <c r="FE98" s="162">
        <f t="shared" si="452"/>
        <v>0</v>
      </c>
      <c r="FF98" s="162">
        <f t="shared" si="452"/>
        <v>0</v>
      </c>
      <c r="FG98" s="162">
        <f t="shared" si="452"/>
        <v>0</v>
      </c>
      <c r="FH98" s="162">
        <f t="shared" si="452"/>
        <v>0</v>
      </c>
      <c r="FI98" s="162">
        <f t="shared" si="452"/>
        <v>0</v>
      </c>
      <c r="FJ98" s="162">
        <f t="shared" si="452"/>
        <v>0</v>
      </c>
      <c r="FK98" s="162">
        <f t="shared" si="452"/>
        <v>0</v>
      </c>
      <c r="FL98" s="162">
        <f t="shared" si="452"/>
        <v>0</v>
      </c>
      <c r="FM98" s="162">
        <f t="shared" si="452"/>
        <v>0</v>
      </c>
      <c r="FN98" s="162">
        <f t="shared" si="452"/>
        <v>0</v>
      </c>
      <c r="FO98" s="162">
        <f t="shared" si="452"/>
        <v>0</v>
      </c>
      <c r="FP98" s="162">
        <f t="shared" si="452"/>
        <v>0</v>
      </c>
      <c r="FQ98" s="162">
        <f t="shared" si="452"/>
        <v>0</v>
      </c>
      <c r="FR98" s="162">
        <f t="shared" si="452"/>
        <v>0</v>
      </c>
      <c r="FS98" s="162">
        <f t="shared" si="452"/>
        <v>0</v>
      </c>
      <c r="FT98" s="162">
        <f t="shared" si="452"/>
        <v>0</v>
      </c>
      <c r="FU98" s="162">
        <f t="shared" si="452"/>
        <v>0</v>
      </c>
      <c r="FV98" s="162">
        <f t="shared" si="452"/>
        <v>0</v>
      </c>
      <c r="FW98" s="162">
        <f t="shared" si="452"/>
        <v>0</v>
      </c>
      <c r="FX98" s="162">
        <f t="shared" si="452"/>
        <v>0</v>
      </c>
      <c r="FY98" s="162">
        <f t="shared" si="452"/>
        <v>0</v>
      </c>
      <c r="FZ98" s="162">
        <f t="shared" si="452"/>
        <v>0</v>
      </c>
      <c r="GA98" s="162">
        <f t="shared" si="452"/>
        <v>0</v>
      </c>
      <c r="GB98" s="162">
        <f t="shared" si="452"/>
        <v>0</v>
      </c>
      <c r="GC98" s="162">
        <f t="shared" si="452"/>
        <v>0</v>
      </c>
      <c r="GD98" s="162">
        <f t="shared" si="452"/>
        <v>0</v>
      </c>
      <c r="GE98" s="162">
        <f t="shared" si="452"/>
        <v>0</v>
      </c>
      <c r="GF98" s="162">
        <f t="shared" si="452"/>
        <v>0</v>
      </c>
      <c r="GG98" s="162">
        <f t="shared" si="452"/>
        <v>0</v>
      </c>
      <c r="GH98" s="162">
        <f t="shared" si="452"/>
        <v>0</v>
      </c>
      <c r="GI98" s="162">
        <f t="shared" si="452"/>
        <v>0</v>
      </c>
      <c r="GJ98" s="162">
        <f t="shared" si="452"/>
        <v>0</v>
      </c>
      <c r="GK98" s="162">
        <f t="shared" si="452"/>
        <v>0</v>
      </c>
      <c r="GL98" s="162">
        <f t="shared" si="452"/>
        <v>0</v>
      </c>
      <c r="GM98" s="162">
        <f t="shared" si="452"/>
        <v>0</v>
      </c>
      <c r="GN98" s="162">
        <f t="shared" si="452"/>
        <v>0</v>
      </c>
      <c r="GO98" s="162">
        <f t="shared" si="452"/>
        <v>0</v>
      </c>
      <c r="GP98" s="162">
        <f t="shared" si="452"/>
        <v>0</v>
      </c>
      <c r="GQ98" s="162">
        <f t="shared" si="452"/>
        <v>0</v>
      </c>
      <c r="GR98" s="162">
        <f t="shared" si="15"/>
        <v>0</v>
      </c>
      <c r="GS98" s="162">
        <f t="shared" ref="GS98:IN98" si="453">E98-EV98</f>
        <v>0</v>
      </c>
      <c r="GT98" s="162">
        <f t="shared" si="453"/>
        <v>0</v>
      </c>
      <c r="GU98" s="162">
        <f t="shared" si="453"/>
        <v>0</v>
      </c>
      <c r="GV98" s="162">
        <f t="shared" si="453"/>
        <v>0</v>
      </c>
      <c r="GW98" s="162">
        <f t="shared" si="453"/>
        <v>0</v>
      </c>
      <c r="GX98" s="162">
        <f t="shared" si="453"/>
        <v>0</v>
      </c>
      <c r="GY98" s="162">
        <f t="shared" si="453"/>
        <v>0</v>
      </c>
      <c r="GZ98" s="162">
        <f t="shared" si="453"/>
        <v>0</v>
      </c>
      <c r="HA98" s="162">
        <f t="shared" si="453"/>
        <v>0</v>
      </c>
      <c r="HB98" s="162">
        <f t="shared" si="453"/>
        <v>0</v>
      </c>
      <c r="HC98" s="162">
        <f t="shared" si="453"/>
        <v>0</v>
      </c>
      <c r="HD98" s="162">
        <f t="shared" si="453"/>
        <v>0</v>
      </c>
      <c r="HE98" s="162">
        <f t="shared" si="453"/>
        <v>0</v>
      </c>
      <c r="HF98" s="162">
        <f t="shared" si="453"/>
        <v>0</v>
      </c>
      <c r="HG98" s="162">
        <f t="shared" si="453"/>
        <v>0</v>
      </c>
      <c r="HH98" s="162">
        <f t="shared" si="453"/>
        <v>0</v>
      </c>
      <c r="HI98" s="162">
        <f t="shared" si="453"/>
        <v>0</v>
      </c>
      <c r="HJ98" s="162">
        <f t="shared" si="453"/>
        <v>0</v>
      </c>
      <c r="HK98" s="162">
        <f t="shared" si="453"/>
        <v>0</v>
      </c>
      <c r="HL98" s="162">
        <f t="shared" si="453"/>
        <v>0</v>
      </c>
      <c r="HM98" s="162">
        <f t="shared" si="453"/>
        <v>0</v>
      </c>
      <c r="HN98" s="162">
        <f t="shared" si="453"/>
        <v>0</v>
      </c>
      <c r="HO98" s="162">
        <f t="shared" si="453"/>
        <v>0</v>
      </c>
      <c r="HP98" s="162">
        <f t="shared" si="453"/>
        <v>0</v>
      </c>
      <c r="HQ98" s="162">
        <f t="shared" si="453"/>
        <v>0</v>
      </c>
      <c r="HR98" s="162">
        <f t="shared" si="453"/>
        <v>0</v>
      </c>
      <c r="HS98" s="162">
        <f t="shared" si="453"/>
        <v>0</v>
      </c>
      <c r="HT98" s="162">
        <f t="shared" si="453"/>
        <v>0</v>
      </c>
      <c r="HU98" s="162">
        <f t="shared" si="453"/>
        <v>0</v>
      </c>
      <c r="HV98" s="162">
        <f t="shared" si="453"/>
        <v>0</v>
      </c>
      <c r="HW98" s="162">
        <f t="shared" si="453"/>
        <v>0</v>
      </c>
      <c r="HX98" s="162">
        <f t="shared" si="453"/>
        <v>0</v>
      </c>
      <c r="HY98" s="162">
        <f t="shared" si="453"/>
        <v>0</v>
      </c>
      <c r="HZ98" s="162">
        <f t="shared" si="453"/>
        <v>0</v>
      </c>
      <c r="IA98" s="162">
        <f t="shared" si="453"/>
        <v>0</v>
      </c>
      <c r="IB98" s="162">
        <f t="shared" si="453"/>
        <v>0</v>
      </c>
      <c r="IC98" s="162">
        <f t="shared" si="453"/>
        <v>0</v>
      </c>
      <c r="ID98" s="162">
        <f t="shared" si="453"/>
        <v>0</v>
      </c>
      <c r="IE98" s="162">
        <f t="shared" si="453"/>
        <v>0</v>
      </c>
      <c r="IF98" s="162">
        <f t="shared" si="453"/>
        <v>0</v>
      </c>
      <c r="IG98" s="162">
        <f t="shared" si="453"/>
        <v>0</v>
      </c>
      <c r="IH98" s="162">
        <f t="shared" si="453"/>
        <v>0</v>
      </c>
      <c r="II98" s="162">
        <f t="shared" si="453"/>
        <v>0</v>
      </c>
      <c r="IJ98" s="162">
        <f t="shared" si="453"/>
        <v>0</v>
      </c>
      <c r="IK98" s="162">
        <f t="shared" si="453"/>
        <v>0</v>
      </c>
      <c r="IL98" s="162">
        <f t="shared" si="453"/>
        <v>0</v>
      </c>
      <c r="IM98" s="162">
        <f t="shared" si="453"/>
        <v>0</v>
      </c>
      <c r="IN98" s="162">
        <f t="shared" si="453"/>
        <v>0</v>
      </c>
      <c r="IO98" s="162">
        <f t="shared" si="17"/>
        <v>0</v>
      </c>
      <c r="IP98" s="162">
        <f t="shared" si="23"/>
        <v>0</v>
      </c>
      <c r="IQ98" s="162">
        <f t="shared" ref="IQ98:KK98" si="454">MAX((MIN(CZ98+IP98,$IO$7))-GT98,0)</f>
        <v>0</v>
      </c>
      <c r="IR98" s="162">
        <f t="shared" si="454"/>
        <v>0</v>
      </c>
      <c r="IS98" s="162">
        <f t="shared" si="454"/>
        <v>0</v>
      </c>
      <c r="IT98" s="162">
        <f t="shared" si="454"/>
        <v>0</v>
      </c>
      <c r="IU98" s="162">
        <f t="shared" si="454"/>
        <v>0</v>
      </c>
      <c r="IV98" s="162">
        <f t="shared" si="454"/>
        <v>0</v>
      </c>
      <c r="IW98" s="162">
        <f t="shared" si="454"/>
        <v>0</v>
      </c>
      <c r="IX98" s="162">
        <f t="shared" si="454"/>
        <v>0</v>
      </c>
      <c r="IY98" s="162">
        <f t="shared" si="454"/>
        <v>0</v>
      </c>
      <c r="IZ98" s="162">
        <f t="shared" si="454"/>
        <v>0</v>
      </c>
      <c r="JA98" s="162">
        <f t="shared" si="454"/>
        <v>0</v>
      </c>
      <c r="JB98" s="162">
        <f t="shared" si="454"/>
        <v>0</v>
      </c>
      <c r="JC98" s="162">
        <f t="shared" si="454"/>
        <v>0</v>
      </c>
      <c r="JD98" s="162">
        <f t="shared" si="454"/>
        <v>0</v>
      </c>
      <c r="JE98" s="162">
        <f t="shared" si="454"/>
        <v>0</v>
      </c>
      <c r="JF98" s="162">
        <f t="shared" si="454"/>
        <v>0</v>
      </c>
      <c r="JG98" s="162">
        <f t="shared" si="454"/>
        <v>0</v>
      </c>
      <c r="JH98" s="162">
        <f t="shared" si="454"/>
        <v>0</v>
      </c>
      <c r="JI98" s="162">
        <f t="shared" si="454"/>
        <v>0</v>
      </c>
      <c r="JJ98" s="162">
        <f t="shared" si="454"/>
        <v>0</v>
      </c>
      <c r="JK98" s="162">
        <f t="shared" si="454"/>
        <v>0</v>
      </c>
      <c r="JL98" s="162">
        <f t="shared" si="454"/>
        <v>0</v>
      </c>
      <c r="JM98" s="162">
        <f t="shared" si="454"/>
        <v>0</v>
      </c>
      <c r="JN98" s="162">
        <f t="shared" si="454"/>
        <v>0</v>
      </c>
      <c r="JO98" s="162">
        <f t="shared" si="454"/>
        <v>0</v>
      </c>
      <c r="JP98" s="162">
        <f t="shared" si="454"/>
        <v>0</v>
      </c>
      <c r="JQ98" s="162">
        <f t="shared" si="454"/>
        <v>0</v>
      </c>
      <c r="JR98" s="162">
        <f t="shared" si="454"/>
        <v>0</v>
      </c>
      <c r="JS98" s="162">
        <f t="shared" si="454"/>
        <v>0</v>
      </c>
      <c r="JT98" s="162">
        <f t="shared" si="454"/>
        <v>0</v>
      </c>
      <c r="JU98" s="162">
        <f t="shared" si="454"/>
        <v>0</v>
      </c>
      <c r="JV98" s="162">
        <f t="shared" si="454"/>
        <v>0</v>
      </c>
      <c r="JW98" s="162">
        <f t="shared" si="454"/>
        <v>0</v>
      </c>
      <c r="JX98" s="162">
        <f t="shared" si="454"/>
        <v>0</v>
      </c>
      <c r="JY98" s="162">
        <f t="shared" si="454"/>
        <v>0</v>
      </c>
      <c r="JZ98" s="162">
        <f t="shared" si="454"/>
        <v>0</v>
      </c>
      <c r="KA98" s="162">
        <f t="shared" si="454"/>
        <v>0</v>
      </c>
      <c r="KB98" s="162">
        <f t="shared" si="454"/>
        <v>0</v>
      </c>
      <c r="KC98" s="162">
        <f t="shared" si="454"/>
        <v>0</v>
      </c>
      <c r="KD98" s="162">
        <f t="shared" si="454"/>
        <v>0</v>
      </c>
      <c r="KE98" s="162">
        <f t="shared" si="454"/>
        <v>0</v>
      </c>
      <c r="KF98" s="162">
        <f t="shared" si="454"/>
        <v>0</v>
      </c>
      <c r="KG98" s="162">
        <f t="shared" si="454"/>
        <v>0</v>
      </c>
      <c r="KH98" s="162">
        <f t="shared" si="454"/>
        <v>0</v>
      </c>
      <c r="KI98" s="162">
        <f t="shared" si="454"/>
        <v>0</v>
      </c>
      <c r="KJ98" s="162">
        <f t="shared" si="454"/>
        <v>0</v>
      </c>
      <c r="KK98" s="162">
        <f t="shared" si="454"/>
        <v>0</v>
      </c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</row>
    <row r="99" ht="14.25" customHeight="1" spans="1:326" x14ac:dyDescent="0.25">
      <c r="A99" s="1">
        <v>3</v>
      </c>
      <c r="B99" s="1">
        <f t="shared" ref="B99:C99" si="455">B98+1</f>
        <v>89</v>
      </c>
      <c r="C99" s="232">
        <f t="shared" si="455"/>
        <v>43554</v>
      </c>
      <c r="D99" s="162">
        <f t="shared" si="9"/>
        <v>0</v>
      </c>
      <c r="E99" s="162">
        <f>(SUMIFS(Profile!$F$2:$F$17521,Profile!$B$2:$B$17521,$B99,Profile!$C$2:$C$17521,E$8))*$C$6</f>
        <v>0</v>
      </c>
      <c r="F99" s="162">
        <f>(SUMIFS(Profile!$F$2:$F$17521,Profile!$B$2:$B$17521,$B99,Profile!$C$2:$C$17521,F$8))*$C$6</f>
        <v>0</v>
      </c>
      <c r="G99" s="162">
        <f>(SUMIFS(Profile!$F$2:$F$17521,Profile!$B$2:$B$17521,$B99,Profile!$C$2:$C$17521,G$8))*$C$6</f>
        <v>0</v>
      </c>
      <c r="H99" s="162">
        <f>(SUMIFS(Profile!$F$2:$F$17521,Profile!$B$2:$B$17521,$B99,Profile!$C$2:$C$17521,H$8))*$C$6</f>
        <v>0</v>
      </c>
      <c r="I99" s="162">
        <f>(SUMIFS(Profile!$F$2:$F$17521,Profile!$B$2:$B$17521,$B99,Profile!$C$2:$C$17521,I$8))*$C$6</f>
        <v>0</v>
      </c>
      <c r="J99" s="162">
        <f>(SUMIFS(Profile!$F$2:$F$17521,Profile!$B$2:$B$17521,$B99,Profile!$C$2:$C$17521,J$8))*$C$6</f>
        <v>0</v>
      </c>
      <c r="K99" s="162">
        <f>(SUMIFS(Profile!$F$2:$F$17521,Profile!$B$2:$B$17521,$B99,Profile!$C$2:$C$17521,K$8))*$C$6</f>
        <v>0</v>
      </c>
      <c r="L99" s="162">
        <f>(SUMIFS(Profile!$F$2:$F$17521,Profile!$B$2:$B$17521,$B99,Profile!$C$2:$C$17521,L$8))*$C$6</f>
        <v>0</v>
      </c>
      <c r="M99" s="162">
        <f>(SUMIFS(Profile!$F$2:$F$17521,Profile!$B$2:$B$17521,$B99,Profile!$C$2:$C$17521,M$8))*$C$6</f>
        <v>0</v>
      </c>
      <c r="N99" s="162">
        <f>(SUMIFS(Profile!$F$2:$F$17521,Profile!$B$2:$B$17521,$B99,Profile!$C$2:$C$17521,N$8))*$C$6</f>
        <v>0</v>
      </c>
      <c r="O99" s="162">
        <f>(SUMIFS(Profile!$F$2:$F$17521,Profile!$B$2:$B$17521,$B99,Profile!$C$2:$C$17521,O$8))*$C$6</f>
        <v>0</v>
      </c>
      <c r="P99" s="162">
        <f>(SUMIFS(Profile!$F$2:$F$17521,Profile!$B$2:$B$17521,$B99,Profile!$C$2:$C$17521,P$8))*$C$6</f>
        <v>0</v>
      </c>
      <c r="Q99" s="162">
        <f>(SUMIFS(Profile!$F$2:$F$17521,Profile!$B$2:$B$17521,$B99,Profile!$C$2:$C$17521,Q$8))*$C$6</f>
        <v>0</v>
      </c>
      <c r="R99" s="162">
        <f>(SUMIFS(Profile!$F$2:$F$17521,Profile!$B$2:$B$17521,$B99,Profile!$C$2:$C$17521,R$8))*$C$6</f>
        <v>0</v>
      </c>
      <c r="S99" s="162">
        <f>(SUMIFS(Profile!$F$2:$F$17521,Profile!$B$2:$B$17521,$B99,Profile!$C$2:$C$17521,S$8))*$C$6</f>
        <v>0</v>
      </c>
      <c r="T99" s="162">
        <f>(SUMIFS(Profile!$F$2:$F$17521,Profile!$B$2:$B$17521,$B99,Profile!$C$2:$C$17521,T$8))*$C$6</f>
        <v>0</v>
      </c>
      <c r="U99" s="162">
        <f>(SUMIFS(Profile!$F$2:$F$17521,Profile!$B$2:$B$17521,$B99,Profile!$C$2:$C$17521,U$8))*$C$6</f>
        <v>0</v>
      </c>
      <c r="V99" s="162">
        <f>(SUMIFS(Profile!$F$2:$F$17521,Profile!$B$2:$B$17521,$B99,Profile!$C$2:$C$17521,V$8))*$C$6</f>
        <v>0</v>
      </c>
      <c r="W99" s="162">
        <f>(SUMIFS(Profile!$F$2:$F$17521,Profile!$B$2:$B$17521,$B99,Profile!$C$2:$C$17521,W$8))*$C$6</f>
        <v>0</v>
      </c>
      <c r="X99" s="162">
        <f>(SUMIFS(Profile!$F$2:$F$17521,Profile!$B$2:$B$17521,$B99,Profile!$C$2:$C$17521,X$8))*$C$6</f>
        <v>0</v>
      </c>
      <c r="Y99" s="162">
        <f>(SUMIFS(Profile!$F$2:$F$17521,Profile!$B$2:$B$17521,$B99,Profile!$C$2:$C$17521,Y$8))*$C$6</f>
        <v>0</v>
      </c>
      <c r="Z99" s="162">
        <f>(SUMIFS(Profile!$F$2:$F$17521,Profile!$B$2:$B$17521,$B99,Profile!$C$2:$C$17521,Z$8))*$C$6</f>
        <v>0</v>
      </c>
      <c r="AA99" s="162">
        <f>(SUMIFS(Profile!$F$2:$F$17521,Profile!$B$2:$B$17521,$B99,Profile!$C$2:$C$17521,AA$8))*$C$6</f>
        <v>0</v>
      </c>
      <c r="AB99" s="162">
        <f>(SUMIFS(Profile!$F$2:$F$17521,Profile!$B$2:$B$17521,$B99,Profile!$C$2:$C$17521,AB$8))*$C$6</f>
        <v>0</v>
      </c>
      <c r="AC99" s="162">
        <f>(SUMIFS(Profile!$F$2:$F$17521,Profile!$B$2:$B$17521,$B99,Profile!$C$2:$C$17521,AC$8))*$C$6</f>
        <v>0</v>
      </c>
      <c r="AD99" s="162">
        <f>(SUMIFS(Profile!$F$2:$F$17521,Profile!$B$2:$B$17521,$B99,Profile!$C$2:$C$17521,AD$8))*$C$6</f>
        <v>0</v>
      </c>
      <c r="AE99" s="162">
        <f>(SUMIFS(Profile!$F$2:$F$17521,Profile!$B$2:$B$17521,$B99,Profile!$C$2:$C$17521,AE$8))*$C$6</f>
        <v>0</v>
      </c>
      <c r="AF99" s="162">
        <f>(SUMIFS(Profile!$F$2:$F$17521,Profile!$B$2:$B$17521,$B99,Profile!$C$2:$C$17521,AF$8))*$C$6</f>
        <v>0</v>
      </c>
      <c r="AG99" s="162">
        <f>(SUMIFS(Profile!$F$2:$F$17521,Profile!$B$2:$B$17521,$B99,Profile!$C$2:$C$17521,AG$8))*$C$6</f>
        <v>0</v>
      </c>
      <c r="AH99" s="162">
        <f>(SUMIFS(Profile!$F$2:$F$17521,Profile!$B$2:$B$17521,$B99,Profile!$C$2:$C$17521,AH$8))*$C$6</f>
        <v>0</v>
      </c>
      <c r="AI99" s="162">
        <f>(SUMIFS(Profile!$F$2:$F$17521,Profile!$B$2:$B$17521,$B99,Profile!$C$2:$C$17521,AI$8))*$C$6</f>
        <v>0</v>
      </c>
      <c r="AJ99" s="162">
        <f>(SUMIFS(Profile!$F$2:$F$17521,Profile!$B$2:$B$17521,$B99,Profile!$C$2:$C$17521,AJ$8))*$C$6</f>
        <v>0</v>
      </c>
      <c r="AK99" s="162">
        <f>(SUMIFS(Profile!$F$2:$F$17521,Profile!$B$2:$B$17521,$B99,Profile!$C$2:$C$17521,AK$8))*$C$6</f>
        <v>0</v>
      </c>
      <c r="AL99" s="162">
        <f>(SUMIFS(Profile!$F$2:$F$17521,Profile!$B$2:$B$17521,$B99,Profile!$C$2:$C$17521,AL$8))*$C$6</f>
        <v>0</v>
      </c>
      <c r="AM99" s="162">
        <f>(SUMIFS(Profile!$F$2:$F$17521,Profile!$B$2:$B$17521,$B99,Profile!$C$2:$C$17521,AM$8))*$C$6</f>
        <v>0</v>
      </c>
      <c r="AN99" s="162">
        <f>(SUMIFS(Profile!$F$2:$F$17521,Profile!$B$2:$B$17521,$B99,Profile!$C$2:$C$17521,AN$8))*$C$6</f>
        <v>0</v>
      </c>
      <c r="AO99" s="162">
        <f>(SUMIFS(Profile!$F$2:$F$17521,Profile!$B$2:$B$17521,$B99,Profile!$C$2:$C$17521,AO$8))*$C$6</f>
        <v>0</v>
      </c>
      <c r="AP99" s="162">
        <f>(SUMIFS(Profile!$F$2:$F$17521,Profile!$B$2:$B$17521,$B99,Profile!$C$2:$C$17521,AP$8))*$C$6</f>
        <v>0</v>
      </c>
      <c r="AQ99" s="162">
        <f>(SUMIFS(Profile!$F$2:$F$17521,Profile!$B$2:$B$17521,$B99,Profile!$C$2:$C$17521,AQ$8))*$C$6</f>
        <v>0</v>
      </c>
      <c r="AR99" s="162">
        <f>(SUMIFS(Profile!$F$2:$F$17521,Profile!$B$2:$B$17521,$B99,Profile!$C$2:$C$17521,AR$8))*$C$6</f>
        <v>0</v>
      </c>
      <c r="AS99" s="162">
        <f>(SUMIFS(Profile!$F$2:$F$17521,Profile!$B$2:$B$17521,$B99,Profile!$C$2:$C$17521,AS$8))*$C$6</f>
        <v>0</v>
      </c>
      <c r="AT99" s="162">
        <f>(SUMIFS(Profile!$F$2:$F$17521,Profile!$B$2:$B$17521,$B99,Profile!$C$2:$C$17521,AT$8))*$C$6</f>
        <v>0</v>
      </c>
      <c r="AU99" s="162">
        <f>(SUMIFS(Profile!$F$2:$F$17521,Profile!$B$2:$B$17521,$B99,Profile!$C$2:$C$17521,AU$8))*$C$6</f>
        <v>0</v>
      </c>
      <c r="AV99" s="162">
        <f>(SUMIFS(Profile!$F$2:$F$17521,Profile!$B$2:$B$17521,$B99,Profile!$C$2:$C$17521,AV$8))*$C$6</f>
        <v>0</v>
      </c>
      <c r="AW99" s="162">
        <f>(SUMIFS(Profile!$F$2:$F$17521,Profile!$B$2:$B$17521,$B99,Profile!$C$2:$C$17521,AW$8))*$C$6</f>
        <v>0</v>
      </c>
      <c r="AX99" s="162">
        <f>(SUMIFS(Profile!$F$2:$F$17521,Profile!$B$2:$B$17521,$B99,Profile!$C$2:$C$17521,AX$8))*$C$6</f>
        <v>0</v>
      </c>
      <c r="AY99" s="162">
        <f>(SUMIFS(Profile!$F$2:$F$17521,Profile!$B$2:$B$17521,$B99,Profile!$C$2:$C$17521,AY$8))*$C$6</f>
        <v>0</v>
      </c>
      <c r="AZ99" s="162">
        <f>(SUMIFS(Profile!$F$2:$F$17521,Profile!$B$2:$B$17521,$B99,Profile!$C$2:$C$17521,AZ$8))*$C$6</f>
        <v>0</v>
      </c>
      <c r="BA99" s="162">
        <f t="shared" si="10"/>
        <v>0</v>
      </c>
      <c r="BB99" s="162">
        <f>(SUMIFS(Profile!$E$2:$E$17521,Profile!$B$2:$B$17521,$B99,Profile!$C$2:$C$17521,BB$8))*$C$9</f>
        <v>0</v>
      </c>
      <c r="BC99" s="162">
        <f>(SUMIFS(Profile!$E$2:$E$17521,Profile!$B$2:$B$17521,$B99,Profile!$C$2:$C$17521,BC$8))*$C$9</f>
        <v>0</v>
      </c>
      <c r="BD99" s="162">
        <f>(SUMIFS(Profile!$E$2:$E$17521,Profile!$B$2:$B$17521,$B99,Profile!$C$2:$C$17521,BD$8))*$C$9</f>
        <v>0</v>
      </c>
      <c r="BE99" s="162">
        <f>(SUMIFS(Profile!$E$2:$E$17521,Profile!$B$2:$B$17521,$B99,Profile!$C$2:$C$17521,BE$8))*$C$9</f>
        <v>0</v>
      </c>
      <c r="BF99" s="162">
        <f>(SUMIFS(Profile!$E$2:$E$17521,Profile!$B$2:$B$17521,$B99,Profile!$C$2:$C$17521,BF$8))*$C$9</f>
        <v>0</v>
      </c>
      <c r="BG99" s="162">
        <f>(SUMIFS(Profile!$E$2:$E$17521,Profile!$B$2:$B$17521,$B99,Profile!$C$2:$C$17521,BG$8))*$C$9</f>
        <v>0</v>
      </c>
      <c r="BH99" s="162">
        <f>(SUMIFS(Profile!$E$2:$E$17521,Profile!$B$2:$B$17521,$B99,Profile!$C$2:$C$17521,BH$8))*$C$9</f>
        <v>0</v>
      </c>
      <c r="BI99" s="162">
        <f>(SUMIFS(Profile!$E$2:$E$17521,Profile!$B$2:$B$17521,$B99,Profile!$C$2:$C$17521,BI$8))*$C$9</f>
        <v>0</v>
      </c>
      <c r="BJ99" s="162">
        <f>(SUMIFS(Profile!$E$2:$E$17521,Profile!$B$2:$B$17521,$B99,Profile!$C$2:$C$17521,BJ$8))*$C$9</f>
        <v>0</v>
      </c>
      <c r="BK99" s="162">
        <f>(SUMIFS(Profile!$E$2:$E$17521,Profile!$B$2:$B$17521,$B99,Profile!$C$2:$C$17521,BK$8))*$C$9</f>
        <v>0</v>
      </c>
      <c r="BL99" s="162">
        <f>(SUMIFS(Profile!$E$2:$E$17521,Profile!$B$2:$B$17521,$B99,Profile!$C$2:$C$17521,BL$8))*$C$9</f>
        <v>0</v>
      </c>
      <c r="BM99" s="162">
        <f>(SUMIFS(Profile!$E$2:$E$17521,Profile!$B$2:$B$17521,$B99,Profile!$C$2:$C$17521,BM$8))*$C$9</f>
        <v>0</v>
      </c>
      <c r="BN99" s="162">
        <f>(SUMIFS(Profile!$E$2:$E$17521,Profile!$B$2:$B$17521,$B99,Profile!$C$2:$C$17521,BN$8))*$C$9</f>
        <v>0</v>
      </c>
      <c r="BO99" s="162">
        <f>(SUMIFS(Profile!$E$2:$E$17521,Profile!$B$2:$B$17521,$B99,Profile!$C$2:$C$17521,BO$8))*$C$9</f>
        <v>0</v>
      </c>
      <c r="BP99" s="162">
        <f>(SUMIFS(Profile!$E$2:$E$17521,Profile!$B$2:$B$17521,$B99,Profile!$C$2:$C$17521,BP$8))*$C$9</f>
        <v>0</v>
      </c>
      <c r="BQ99" s="162">
        <f>(SUMIFS(Profile!$E$2:$E$17521,Profile!$B$2:$B$17521,$B99,Profile!$C$2:$C$17521,BQ$8))*$C$9</f>
        <v>0</v>
      </c>
      <c r="BR99" s="162">
        <f>(SUMIFS(Profile!$E$2:$E$17521,Profile!$B$2:$B$17521,$B99,Profile!$C$2:$C$17521,BR$8))*$C$9</f>
        <v>0</v>
      </c>
      <c r="BS99" s="162">
        <f>(SUMIFS(Profile!$E$2:$E$17521,Profile!$B$2:$B$17521,$B99,Profile!$C$2:$C$17521,BS$8))*$C$9</f>
        <v>0</v>
      </c>
      <c r="BT99" s="162">
        <f>(SUMIFS(Profile!$E$2:$E$17521,Profile!$B$2:$B$17521,$B99,Profile!$C$2:$C$17521,BT$8))*$C$9</f>
        <v>0</v>
      </c>
      <c r="BU99" s="162">
        <f>(SUMIFS(Profile!$E$2:$E$17521,Profile!$B$2:$B$17521,$B99,Profile!$C$2:$C$17521,BU$8))*$C$9</f>
        <v>0</v>
      </c>
      <c r="BV99" s="162">
        <f>(SUMIFS(Profile!$E$2:$E$17521,Profile!$B$2:$B$17521,$B99,Profile!$C$2:$C$17521,BV$8))*$C$9</f>
        <v>0</v>
      </c>
      <c r="BW99" s="162">
        <f>(SUMIFS(Profile!$E$2:$E$17521,Profile!$B$2:$B$17521,$B99,Profile!$C$2:$C$17521,BW$8))*$C$9</f>
        <v>0</v>
      </c>
      <c r="BX99" s="162">
        <f>(SUMIFS(Profile!$E$2:$E$17521,Profile!$B$2:$B$17521,$B99,Profile!$C$2:$C$17521,BX$8))*$C$9</f>
        <v>0</v>
      </c>
      <c r="BY99" s="162">
        <f>(SUMIFS(Profile!$E$2:$E$17521,Profile!$B$2:$B$17521,$B99,Profile!$C$2:$C$17521,BY$8))*$C$9</f>
        <v>0</v>
      </c>
      <c r="BZ99" s="162">
        <f>(SUMIFS(Profile!$E$2:$E$17521,Profile!$B$2:$B$17521,$B99,Profile!$C$2:$C$17521,BZ$8))*$C$9</f>
        <v>0</v>
      </c>
      <c r="CA99" s="162">
        <f>(SUMIFS(Profile!$E$2:$E$17521,Profile!$B$2:$B$17521,$B99,Profile!$C$2:$C$17521,CA$8))*$C$9</f>
        <v>0</v>
      </c>
      <c r="CB99" s="162">
        <f>(SUMIFS(Profile!$E$2:$E$17521,Profile!$B$2:$B$17521,$B99,Profile!$C$2:$C$17521,CB$8))*$C$9</f>
        <v>0</v>
      </c>
      <c r="CC99" s="162">
        <f>(SUMIFS(Profile!$E$2:$E$17521,Profile!$B$2:$B$17521,$B99,Profile!$C$2:$C$17521,CC$8))*$C$9</f>
        <v>0</v>
      </c>
      <c r="CD99" s="162">
        <f>(SUMIFS(Profile!$E$2:$E$17521,Profile!$B$2:$B$17521,$B99,Profile!$C$2:$C$17521,CD$8))*$C$9</f>
        <v>0</v>
      </c>
      <c r="CE99" s="162">
        <f>(SUMIFS(Profile!$E$2:$E$17521,Profile!$B$2:$B$17521,$B99,Profile!$C$2:$C$17521,CE$8))*$C$9</f>
        <v>0</v>
      </c>
      <c r="CF99" s="162">
        <f>(SUMIFS(Profile!$E$2:$E$17521,Profile!$B$2:$B$17521,$B99,Profile!$C$2:$C$17521,CF$8))*$C$9</f>
        <v>0</v>
      </c>
      <c r="CG99" s="162">
        <f>(SUMIFS(Profile!$E$2:$E$17521,Profile!$B$2:$B$17521,$B99,Profile!$C$2:$C$17521,CG$8))*$C$9</f>
        <v>0</v>
      </c>
      <c r="CH99" s="162">
        <f>(SUMIFS(Profile!$E$2:$E$17521,Profile!$B$2:$B$17521,$B99,Profile!$C$2:$C$17521,CH$8))*$C$9</f>
        <v>0</v>
      </c>
      <c r="CI99" s="162">
        <f>(SUMIFS(Profile!$E$2:$E$17521,Profile!$B$2:$B$17521,$B99,Profile!$C$2:$C$17521,CI$8))*$C$9</f>
        <v>0</v>
      </c>
      <c r="CJ99" s="162">
        <f>(SUMIFS(Profile!$E$2:$E$17521,Profile!$B$2:$B$17521,$B99,Profile!$C$2:$C$17521,CJ$8))*$C$9</f>
        <v>0</v>
      </c>
      <c r="CK99" s="162">
        <f>(SUMIFS(Profile!$E$2:$E$17521,Profile!$B$2:$B$17521,$B99,Profile!$C$2:$C$17521,CK$8))*$C$9</f>
        <v>0</v>
      </c>
      <c r="CL99" s="162">
        <f>(SUMIFS(Profile!$E$2:$E$17521,Profile!$B$2:$B$17521,$B99,Profile!$C$2:$C$17521,CL$8))*$C$9</f>
        <v>0</v>
      </c>
      <c r="CM99" s="162">
        <f>(SUMIFS(Profile!$E$2:$E$17521,Profile!$B$2:$B$17521,$B99,Profile!$C$2:$C$17521,CM$8))*$C$9</f>
        <v>0</v>
      </c>
      <c r="CN99" s="162">
        <f>(SUMIFS(Profile!$E$2:$E$17521,Profile!$B$2:$B$17521,$B99,Profile!$C$2:$C$17521,CN$8))*$C$9</f>
        <v>0</v>
      </c>
      <c r="CO99" s="162">
        <f>(SUMIFS(Profile!$E$2:$E$17521,Profile!$B$2:$B$17521,$B99,Profile!$C$2:$C$17521,CO$8))*$C$9</f>
        <v>0</v>
      </c>
      <c r="CP99" s="162">
        <f>(SUMIFS(Profile!$E$2:$E$17521,Profile!$B$2:$B$17521,$B99,Profile!$C$2:$C$17521,CP$8))*$C$9</f>
        <v>0</v>
      </c>
      <c r="CQ99" s="162">
        <f>(SUMIFS(Profile!$E$2:$E$17521,Profile!$B$2:$B$17521,$B99,Profile!$C$2:$C$17521,CQ$8))*$C$9</f>
        <v>0</v>
      </c>
      <c r="CR99" s="162">
        <f>(SUMIFS(Profile!$E$2:$E$17521,Profile!$B$2:$B$17521,$B99,Profile!$C$2:$C$17521,CR$8))*$C$9</f>
        <v>0</v>
      </c>
      <c r="CS99" s="162">
        <f>(SUMIFS(Profile!$E$2:$E$17521,Profile!$B$2:$B$17521,$B99,Profile!$C$2:$C$17521,CS$8))*$C$9</f>
        <v>0</v>
      </c>
      <c r="CT99" s="162">
        <f>(SUMIFS(Profile!$E$2:$E$17521,Profile!$B$2:$B$17521,$B99,Profile!$C$2:$C$17521,CT$8))*$C$9</f>
        <v>0</v>
      </c>
      <c r="CU99" s="162">
        <f>(SUMIFS(Profile!$E$2:$E$17521,Profile!$B$2:$B$17521,$B99,Profile!$C$2:$C$17521,CU$8))*$C$9</f>
        <v>0</v>
      </c>
      <c r="CV99" s="162">
        <f>(SUMIFS(Profile!$E$2:$E$17521,Profile!$B$2:$B$17521,$B99,Profile!$C$2:$C$17521,CV$8))*$C$9</f>
        <v>0</v>
      </c>
      <c r="CW99" s="162">
        <f>(SUMIFS(Profile!$E$2:$E$17521,Profile!$B$2:$B$17521,$B99,Profile!$C$2:$C$17521,CW$8))*$C$9</f>
        <v>0</v>
      </c>
      <c r="CX99" s="162">
        <f t="shared" si="11"/>
        <v>0</v>
      </c>
      <c r="CY99" s="162">
        <f t="shared" ref="CY99:ET99" si="456">MAX(BB99-E99,0)</f>
        <v>0</v>
      </c>
      <c r="CZ99" s="162">
        <f t="shared" si="456"/>
        <v>0</v>
      </c>
      <c r="DA99" s="162">
        <f t="shared" si="456"/>
        <v>0</v>
      </c>
      <c r="DB99" s="162">
        <f t="shared" si="456"/>
        <v>0</v>
      </c>
      <c r="DC99" s="162">
        <f t="shared" si="456"/>
        <v>0</v>
      </c>
      <c r="DD99" s="162">
        <f t="shared" si="456"/>
        <v>0</v>
      </c>
      <c r="DE99" s="162">
        <f t="shared" si="456"/>
        <v>0</v>
      </c>
      <c r="DF99" s="162">
        <f t="shared" si="456"/>
        <v>0</v>
      </c>
      <c r="DG99" s="162">
        <f t="shared" si="456"/>
        <v>0</v>
      </c>
      <c r="DH99" s="162">
        <f t="shared" si="456"/>
        <v>0</v>
      </c>
      <c r="DI99" s="162">
        <f t="shared" si="456"/>
        <v>0</v>
      </c>
      <c r="DJ99" s="162">
        <f t="shared" si="456"/>
        <v>0</v>
      </c>
      <c r="DK99" s="162">
        <f t="shared" si="456"/>
        <v>0</v>
      </c>
      <c r="DL99" s="162">
        <f t="shared" si="456"/>
        <v>0</v>
      </c>
      <c r="DM99" s="162">
        <f t="shared" si="456"/>
        <v>0</v>
      </c>
      <c r="DN99" s="162">
        <f t="shared" si="456"/>
        <v>0</v>
      </c>
      <c r="DO99" s="162">
        <f t="shared" si="456"/>
        <v>0</v>
      </c>
      <c r="DP99" s="162">
        <f t="shared" si="456"/>
        <v>0</v>
      </c>
      <c r="DQ99" s="162">
        <f t="shared" si="456"/>
        <v>0</v>
      </c>
      <c r="DR99" s="162">
        <f t="shared" si="456"/>
        <v>0</v>
      </c>
      <c r="DS99" s="162">
        <f t="shared" si="456"/>
        <v>0</v>
      </c>
      <c r="DT99" s="162">
        <f t="shared" si="456"/>
        <v>0</v>
      </c>
      <c r="DU99" s="162">
        <f t="shared" si="456"/>
        <v>0</v>
      </c>
      <c r="DV99" s="162">
        <f t="shared" si="456"/>
        <v>0</v>
      </c>
      <c r="DW99" s="162">
        <f t="shared" si="456"/>
        <v>0</v>
      </c>
      <c r="DX99" s="162">
        <f t="shared" si="456"/>
        <v>0</v>
      </c>
      <c r="DY99" s="162">
        <f t="shared" si="456"/>
        <v>0</v>
      </c>
      <c r="DZ99" s="162">
        <f t="shared" si="456"/>
        <v>0</v>
      </c>
      <c r="EA99" s="162">
        <f t="shared" si="456"/>
        <v>0</v>
      </c>
      <c r="EB99" s="162">
        <f t="shared" si="456"/>
        <v>0</v>
      </c>
      <c r="EC99" s="162">
        <f t="shared" si="456"/>
        <v>0</v>
      </c>
      <c r="ED99" s="162">
        <f t="shared" si="456"/>
        <v>0</v>
      </c>
      <c r="EE99" s="162">
        <f t="shared" si="456"/>
        <v>0</v>
      </c>
      <c r="EF99" s="162">
        <f t="shared" si="456"/>
        <v>0</v>
      </c>
      <c r="EG99" s="162">
        <f t="shared" si="456"/>
        <v>0</v>
      </c>
      <c r="EH99" s="162">
        <f t="shared" si="456"/>
        <v>0</v>
      </c>
      <c r="EI99" s="162">
        <f t="shared" si="456"/>
        <v>0</v>
      </c>
      <c r="EJ99" s="162">
        <f t="shared" si="456"/>
        <v>0</v>
      </c>
      <c r="EK99" s="162">
        <f t="shared" si="456"/>
        <v>0</v>
      </c>
      <c r="EL99" s="162">
        <f t="shared" si="456"/>
        <v>0</v>
      </c>
      <c r="EM99" s="162">
        <f t="shared" si="456"/>
        <v>0</v>
      </c>
      <c r="EN99" s="162">
        <f t="shared" si="456"/>
        <v>0</v>
      </c>
      <c r="EO99" s="162">
        <f t="shared" si="456"/>
        <v>0</v>
      </c>
      <c r="EP99" s="162">
        <f t="shared" si="456"/>
        <v>0</v>
      </c>
      <c r="EQ99" s="162">
        <f t="shared" si="456"/>
        <v>0</v>
      </c>
      <c r="ER99" s="162">
        <f t="shared" si="456"/>
        <v>0</v>
      </c>
      <c r="ES99" s="162">
        <f t="shared" si="456"/>
        <v>0</v>
      </c>
      <c r="ET99" s="162">
        <f t="shared" si="456"/>
        <v>0</v>
      </c>
      <c r="EU99" s="162">
        <f t="shared" si="13"/>
        <v>0</v>
      </c>
      <c r="EV99" s="162">
        <f t="shared" ref="EV99:GQ99" si="457">BB99-CY99</f>
        <v>0</v>
      </c>
      <c r="EW99" s="162">
        <f t="shared" si="457"/>
        <v>0</v>
      </c>
      <c r="EX99" s="162">
        <f t="shared" si="457"/>
        <v>0</v>
      </c>
      <c r="EY99" s="162">
        <f t="shared" si="457"/>
        <v>0</v>
      </c>
      <c r="EZ99" s="162">
        <f t="shared" si="457"/>
        <v>0</v>
      </c>
      <c r="FA99" s="162">
        <f t="shared" si="457"/>
        <v>0</v>
      </c>
      <c r="FB99" s="162">
        <f t="shared" si="457"/>
        <v>0</v>
      </c>
      <c r="FC99" s="162">
        <f t="shared" si="457"/>
        <v>0</v>
      </c>
      <c r="FD99" s="162">
        <f t="shared" si="457"/>
        <v>0</v>
      </c>
      <c r="FE99" s="162">
        <f t="shared" si="457"/>
        <v>0</v>
      </c>
      <c r="FF99" s="162">
        <f t="shared" si="457"/>
        <v>0</v>
      </c>
      <c r="FG99" s="162">
        <f t="shared" si="457"/>
        <v>0</v>
      </c>
      <c r="FH99" s="162">
        <f t="shared" si="457"/>
        <v>0</v>
      </c>
      <c r="FI99" s="162">
        <f t="shared" si="457"/>
        <v>0</v>
      </c>
      <c r="FJ99" s="162">
        <f t="shared" si="457"/>
        <v>0</v>
      </c>
      <c r="FK99" s="162">
        <f t="shared" si="457"/>
        <v>0</v>
      </c>
      <c r="FL99" s="162">
        <f t="shared" si="457"/>
        <v>0</v>
      </c>
      <c r="FM99" s="162">
        <f t="shared" si="457"/>
        <v>0</v>
      </c>
      <c r="FN99" s="162">
        <f t="shared" si="457"/>
        <v>0</v>
      </c>
      <c r="FO99" s="162">
        <f t="shared" si="457"/>
        <v>0</v>
      </c>
      <c r="FP99" s="162">
        <f t="shared" si="457"/>
        <v>0</v>
      </c>
      <c r="FQ99" s="162">
        <f t="shared" si="457"/>
        <v>0</v>
      </c>
      <c r="FR99" s="162">
        <f t="shared" si="457"/>
        <v>0</v>
      </c>
      <c r="FS99" s="162">
        <f t="shared" si="457"/>
        <v>0</v>
      </c>
      <c r="FT99" s="162">
        <f t="shared" si="457"/>
        <v>0</v>
      </c>
      <c r="FU99" s="162">
        <f t="shared" si="457"/>
        <v>0</v>
      </c>
      <c r="FV99" s="162">
        <f t="shared" si="457"/>
        <v>0</v>
      </c>
      <c r="FW99" s="162">
        <f t="shared" si="457"/>
        <v>0</v>
      </c>
      <c r="FX99" s="162">
        <f t="shared" si="457"/>
        <v>0</v>
      </c>
      <c r="FY99" s="162">
        <f t="shared" si="457"/>
        <v>0</v>
      </c>
      <c r="FZ99" s="162">
        <f t="shared" si="457"/>
        <v>0</v>
      </c>
      <c r="GA99" s="162">
        <f t="shared" si="457"/>
        <v>0</v>
      </c>
      <c r="GB99" s="162">
        <f t="shared" si="457"/>
        <v>0</v>
      </c>
      <c r="GC99" s="162">
        <f t="shared" si="457"/>
        <v>0</v>
      </c>
      <c r="GD99" s="162">
        <f t="shared" si="457"/>
        <v>0</v>
      </c>
      <c r="GE99" s="162">
        <f t="shared" si="457"/>
        <v>0</v>
      </c>
      <c r="GF99" s="162">
        <f t="shared" si="457"/>
        <v>0</v>
      </c>
      <c r="GG99" s="162">
        <f t="shared" si="457"/>
        <v>0</v>
      </c>
      <c r="GH99" s="162">
        <f t="shared" si="457"/>
        <v>0</v>
      </c>
      <c r="GI99" s="162">
        <f t="shared" si="457"/>
        <v>0</v>
      </c>
      <c r="GJ99" s="162">
        <f t="shared" si="457"/>
        <v>0</v>
      </c>
      <c r="GK99" s="162">
        <f t="shared" si="457"/>
        <v>0</v>
      </c>
      <c r="GL99" s="162">
        <f t="shared" si="457"/>
        <v>0</v>
      </c>
      <c r="GM99" s="162">
        <f t="shared" si="457"/>
        <v>0</v>
      </c>
      <c r="GN99" s="162">
        <f t="shared" si="457"/>
        <v>0</v>
      </c>
      <c r="GO99" s="162">
        <f t="shared" si="457"/>
        <v>0</v>
      </c>
      <c r="GP99" s="162">
        <f t="shared" si="457"/>
        <v>0</v>
      </c>
      <c r="GQ99" s="162">
        <f t="shared" si="457"/>
        <v>0</v>
      </c>
      <c r="GR99" s="162">
        <f t="shared" si="15"/>
        <v>0</v>
      </c>
      <c r="GS99" s="162">
        <f t="shared" ref="GS99:IN99" si="458">E99-EV99</f>
        <v>0</v>
      </c>
      <c r="GT99" s="162">
        <f t="shared" si="458"/>
        <v>0</v>
      </c>
      <c r="GU99" s="162">
        <f t="shared" si="458"/>
        <v>0</v>
      </c>
      <c r="GV99" s="162">
        <f t="shared" si="458"/>
        <v>0</v>
      </c>
      <c r="GW99" s="162">
        <f t="shared" si="458"/>
        <v>0</v>
      </c>
      <c r="GX99" s="162">
        <f t="shared" si="458"/>
        <v>0</v>
      </c>
      <c r="GY99" s="162">
        <f t="shared" si="458"/>
        <v>0</v>
      </c>
      <c r="GZ99" s="162">
        <f t="shared" si="458"/>
        <v>0</v>
      </c>
      <c r="HA99" s="162">
        <f t="shared" si="458"/>
        <v>0</v>
      </c>
      <c r="HB99" s="162">
        <f t="shared" si="458"/>
        <v>0</v>
      </c>
      <c r="HC99" s="162">
        <f t="shared" si="458"/>
        <v>0</v>
      </c>
      <c r="HD99" s="162">
        <f t="shared" si="458"/>
        <v>0</v>
      </c>
      <c r="HE99" s="162">
        <f t="shared" si="458"/>
        <v>0</v>
      </c>
      <c r="HF99" s="162">
        <f t="shared" si="458"/>
        <v>0</v>
      </c>
      <c r="HG99" s="162">
        <f t="shared" si="458"/>
        <v>0</v>
      </c>
      <c r="HH99" s="162">
        <f t="shared" si="458"/>
        <v>0</v>
      </c>
      <c r="HI99" s="162">
        <f t="shared" si="458"/>
        <v>0</v>
      </c>
      <c r="HJ99" s="162">
        <f t="shared" si="458"/>
        <v>0</v>
      </c>
      <c r="HK99" s="162">
        <f t="shared" si="458"/>
        <v>0</v>
      </c>
      <c r="HL99" s="162">
        <f t="shared" si="458"/>
        <v>0</v>
      </c>
      <c r="HM99" s="162">
        <f t="shared" si="458"/>
        <v>0</v>
      </c>
      <c r="HN99" s="162">
        <f t="shared" si="458"/>
        <v>0</v>
      </c>
      <c r="HO99" s="162">
        <f t="shared" si="458"/>
        <v>0</v>
      </c>
      <c r="HP99" s="162">
        <f t="shared" si="458"/>
        <v>0</v>
      </c>
      <c r="HQ99" s="162">
        <f t="shared" si="458"/>
        <v>0</v>
      </c>
      <c r="HR99" s="162">
        <f t="shared" si="458"/>
        <v>0</v>
      </c>
      <c r="HS99" s="162">
        <f t="shared" si="458"/>
        <v>0</v>
      </c>
      <c r="HT99" s="162">
        <f t="shared" si="458"/>
        <v>0</v>
      </c>
      <c r="HU99" s="162">
        <f t="shared" si="458"/>
        <v>0</v>
      </c>
      <c r="HV99" s="162">
        <f t="shared" si="458"/>
        <v>0</v>
      </c>
      <c r="HW99" s="162">
        <f t="shared" si="458"/>
        <v>0</v>
      </c>
      <c r="HX99" s="162">
        <f t="shared" si="458"/>
        <v>0</v>
      </c>
      <c r="HY99" s="162">
        <f t="shared" si="458"/>
        <v>0</v>
      </c>
      <c r="HZ99" s="162">
        <f t="shared" si="458"/>
        <v>0</v>
      </c>
      <c r="IA99" s="162">
        <f t="shared" si="458"/>
        <v>0</v>
      </c>
      <c r="IB99" s="162">
        <f t="shared" si="458"/>
        <v>0</v>
      </c>
      <c r="IC99" s="162">
        <f t="shared" si="458"/>
        <v>0</v>
      </c>
      <c r="ID99" s="162">
        <f t="shared" si="458"/>
        <v>0</v>
      </c>
      <c r="IE99" s="162">
        <f t="shared" si="458"/>
        <v>0</v>
      </c>
      <c r="IF99" s="162">
        <f t="shared" si="458"/>
        <v>0</v>
      </c>
      <c r="IG99" s="162">
        <f t="shared" si="458"/>
        <v>0</v>
      </c>
      <c r="IH99" s="162">
        <f t="shared" si="458"/>
        <v>0</v>
      </c>
      <c r="II99" s="162">
        <f t="shared" si="458"/>
        <v>0</v>
      </c>
      <c r="IJ99" s="162">
        <f t="shared" si="458"/>
        <v>0</v>
      </c>
      <c r="IK99" s="162">
        <f t="shared" si="458"/>
        <v>0</v>
      </c>
      <c r="IL99" s="162">
        <f t="shared" si="458"/>
        <v>0</v>
      </c>
      <c r="IM99" s="162">
        <f t="shared" si="458"/>
        <v>0</v>
      </c>
      <c r="IN99" s="162">
        <f t="shared" si="458"/>
        <v>0</v>
      </c>
      <c r="IO99" s="162">
        <f t="shared" si="17"/>
        <v>0</v>
      </c>
      <c r="IP99" s="162">
        <f t="shared" si="23"/>
        <v>0</v>
      </c>
      <c r="IQ99" s="162">
        <f t="shared" ref="IQ99:KK99" si="459">MAX((MIN(CZ99+IP99,$IO$7))-GT99,0)</f>
        <v>0</v>
      </c>
      <c r="IR99" s="162">
        <f t="shared" si="459"/>
        <v>0</v>
      </c>
      <c r="IS99" s="162">
        <f t="shared" si="459"/>
        <v>0</v>
      </c>
      <c r="IT99" s="162">
        <f t="shared" si="459"/>
        <v>0</v>
      </c>
      <c r="IU99" s="162">
        <f t="shared" si="459"/>
        <v>0</v>
      </c>
      <c r="IV99" s="162">
        <f t="shared" si="459"/>
        <v>0</v>
      </c>
      <c r="IW99" s="162">
        <f t="shared" si="459"/>
        <v>0</v>
      </c>
      <c r="IX99" s="162">
        <f t="shared" si="459"/>
        <v>0</v>
      </c>
      <c r="IY99" s="162">
        <f t="shared" si="459"/>
        <v>0</v>
      </c>
      <c r="IZ99" s="162">
        <f t="shared" si="459"/>
        <v>0</v>
      </c>
      <c r="JA99" s="162">
        <f t="shared" si="459"/>
        <v>0</v>
      </c>
      <c r="JB99" s="162">
        <f t="shared" si="459"/>
        <v>0</v>
      </c>
      <c r="JC99" s="162">
        <f t="shared" si="459"/>
        <v>0</v>
      </c>
      <c r="JD99" s="162">
        <f t="shared" si="459"/>
        <v>0</v>
      </c>
      <c r="JE99" s="162">
        <f t="shared" si="459"/>
        <v>0</v>
      </c>
      <c r="JF99" s="162">
        <f t="shared" si="459"/>
        <v>0</v>
      </c>
      <c r="JG99" s="162">
        <f t="shared" si="459"/>
        <v>0</v>
      </c>
      <c r="JH99" s="162">
        <f t="shared" si="459"/>
        <v>0</v>
      </c>
      <c r="JI99" s="162">
        <f t="shared" si="459"/>
        <v>0</v>
      </c>
      <c r="JJ99" s="162">
        <f t="shared" si="459"/>
        <v>0</v>
      </c>
      <c r="JK99" s="162">
        <f t="shared" si="459"/>
        <v>0</v>
      </c>
      <c r="JL99" s="162">
        <f t="shared" si="459"/>
        <v>0</v>
      </c>
      <c r="JM99" s="162">
        <f t="shared" si="459"/>
        <v>0</v>
      </c>
      <c r="JN99" s="162">
        <f t="shared" si="459"/>
        <v>0</v>
      </c>
      <c r="JO99" s="162">
        <f t="shared" si="459"/>
        <v>0</v>
      </c>
      <c r="JP99" s="162">
        <f t="shared" si="459"/>
        <v>0</v>
      </c>
      <c r="JQ99" s="162">
        <f t="shared" si="459"/>
        <v>0</v>
      </c>
      <c r="JR99" s="162">
        <f t="shared" si="459"/>
        <v>0</v>
      </c>
      <c r="JS99" s="162">
        <f t="shared" si="459"/>
        <v>0</v>
      </c>
      <c r="JT99" s="162">
        <f t="shared" si="459"/>
        <v>0</v>
      </c>
      <c r="JU99" s="162">
        <f t="shared" si="459"/>
        <v>0</v>
      </c>
      <c r="JV99" s="162">
        <f t="shared" si="459"/>
        <v>0</v>
      </c>
      <c r="JW99" s="162">
        <f t="shared" si="459"/>
        <v>0</v>
      </c>
      <c r="JX99" s="162">
        <f t="shared" si="459"/>
        <v>0</v>
      </c>
      <c r="JY99" s="162">
        <f t="shared" si="459"/>
        <v>0</v>
      </c>
      <c r="JZ99" s="162">
        <f t="shared" si="459"/>
        <v>0</v>
      </c>
      <c r="KA99" s="162">
        <f t="shared" si="459"/>
        <v>0</v>
      </c>
      <c r="KB99" s="162">
        <f t="shared" si="459"/>
        <v>0</v>
      </c>
      <c r="KC99" s="162">
        <f t="shared" si="459"/>
        <v>0</v>
      </c>
      <c r="KD99" s="162">
        <f t="shared" si="459"/>
        <v>0</v>
      </c>
      <c r="KE99" s="162">
        <f t="shared" si="459"/>
        <v>0</v>
      </c>
      <c r="KF99" s="162">
        <f t="shared" si="459"/>
        <v>0</v>
      </c>
      <c r="KG99" s="162">
        <f t="shared" si="459"/>
        <v>0</v>
      </c>
      <c r="KH99" s="162">
        <f t="shared" si="459"/>
        <v>0</v>
      </c>
      <c r="KI99" s="162">
        <f t="shared" si="459"/>
        <v>0</v>
      </c>
      <c r="KJ99" s="162">
        <f t="shared" si="459"/>
        <v>0</v>
      </c>
      <c r="KK99" s="162">
        <f t="shared" si="459"/>
        <v>0</v>
      </c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</row>
    <row r="100" ht="14.25" customHeight="1" spans="1:326" x14ac:dyDescent="0.25">
      <c r="A100" s="1">
        <v>3</v>
      </c>
      <c r="B100" s="1">
        <f t="shared" ref="B100:C100" si="460">B99+1</f>
        <v>90</v>
      </c>
      <c r="C100" s="232">
        <f t="shared" si="460"/>
        <v>43555</v>
      </c>
      <c r="D100" s="162">
        <f t="shared" si="9"/>
        <v>0</v>
      </c>
      <c r="E100" s="162">
        <f>(SUMIFS(Profile!$F$2:$F$17521,Profile!$B$2:$B$17521,$B100,Profile!$C$2:$C$17521,E$8))*$C$6</f>
        <v>0</v>
      </c>
      <c r="F100" s="162">
        <f>(SUMIFS(Profile!$F$2:$F$17521,Profile!$B$2:$B$17521,$B100,Profile!$C$2:$C$17521,F$8))*$C$6</f>
        <v>0</v>
      </c>
      <c r="G100" s="162">
        <f>(SUMIFS(Profile!$F$2:$F$17521,Profile!$B$2:$B$17521,$B100,Profile!$C$2:$C$17521,G$8))*$C$6</f>
        <v>0</v>
      </c>
      <c r="H100" s="162">
        <f>(SUMIFS(Profile!$F$2:$F$17521,Profile!$B$2:$B$17521,$B100,Profile!$C$2:$C$17521,H$8))*$C$6</f>
        <v>0</v>
      </c>
      <c r="I100" s="162">
        <f>(SUMIFS(Profile!$F$2:$F$17521,Profile!$B$2:$B$17521,$B100,Profile!$C$2:$C$17521,I$8))*$C$6</f>
        <v>0</v>
      </c>
      <c r="J100" s="162">
        <f>(SUMIFS(Profile!$F$2:$F$17521,Profile!$B$2:$B$17521,$B100,Profile!$C$2:$C$17521,J$8))*$C$6</f>
        <v>0</v>
      </c>
      <c r="K100" s="162">
        <f>(SUMIFS(Profile!$F$2:$F$17521,Profile!$B$2:$B$17521,$B100,Profile!$C$2:$C$17521,K$8))*$C$6</f>
        <v>0</v>
      </c>
      <c r="L100" s="162">
        <f>(SUMIFS(Profile!$F$2:$F$17521,Profile!$B$2:$B$17521,$B100,Profile!$C$2:$C$17521,L$8))*$C$6</f>
        <v>0</v>
      </c>
      <c r="M100" s="162">
        <f>(SUMIFS(Profile!$F$2:$F$17521,Profile!$B$2:$B$17521,$B100,Profile!$C$2:$C$17521,M$8))*$C$6</f>
        <v>0</v>
      </c>
      <c r="N100" s="162">
        <f>(SUMIFS(Profile!$F$2:$F$17521,Profile!$B$2:$B$17521,$B100,Profile!$C$2:$C$17521,N$8))*$C$6</f>
        <v>0</v>
      </c>
      <c r="O100" s="162">
        <f>(SUMIFS(Profile!$F$2:$F$17521,Profile!$B$2:$B$17521,$B100,Profile!$C$2:$C$17521,O$8))*$C$6</f>
        <v>0</v>
      </c>
      <c r="P100" s="162">
        <f>(SUMIFS(Profile!$F$2:$F$17521,Profile!$B$2:$B$17521,$B100,Profile!$C$2:$C$17521,P$8))*$C$6</f>
        <v>0</v>
      </c>
      <c r="Q100" s="162">
        <f>(SUMIFS(Profile!$F$2:$F$17521,Profile!$B$2:$B$17521,$B100,Profile!$C$2:$C$17521,Q$8))*$C$6</f>
        <v>0</v>
      </c>
      <c r="R100" s="162">
        <f>(SUMIFS(Profile!$F$2:$F$17521,Profile!$B$2:$B$17521,$B100,Profile!$C$2:$C$17521,R$8))*$C$6</f>
        <v>0</v>
      </c>
      <c r="S100" s="162">
        <f>(SUMIFS(Profile!$F$2:$F$17521,Profile!$B$2:$B$17521,$B100,Profile!$C$2:$C$17521,S$8))*$C$6</f>
        <v>0</v>
      </c>
      <c r="T100" s="162">
        <f>(SUMIFS(Profile!$F$2:$F$17521,Profile!$B$2:$B$17521,$B100,Profile!$C$2:$C$17521,T$8))*$C$6</f>
        <v>0</v>
      </c>
      <c r="U100" s="162">
        <f>(SUMIFS(Profile!$F$2:$F$17521,Profile!$B$2:$B$17521,$B100,Profile!$C$2:$C$17521,U$8))*$C$6</f>
        <v>0</v>
      </c>
      <c r="V100" s="162">
        <f>(SUMIFS(Profile!$F$2:$F$17521,Profile!$B$2:$B$17521,$B100,Profile!$C$2:$C$17521,V$8))*$C$6</f>
        <v>0</v>
      </c>
      <c r="W100" s="162">
        <f>(SUMIFS(Profile!$F$2:$F$17521,Profile!$B$2:$B$17521,$B100,Profile!$C$2:$C$17521,W$8))*$C$6</f>
        <v>0</v>
      </c>
      <c r="X100" s="162">
        <f>(SUMIFS(Profile!$F$2:$F$17521,Profile!$B$2:$B$17521,$B100,Profile!$C$2:$C$17521,X$8))*$C$6</f>
        <v>0</v>
      </c>
      <c r="Y100" s="162">
        <f>(SUMIFS(Profile!$F$2:$F$17521,Profile!$B$2:$B$17521,$B100,Profile!$C$2:$C$17521,Y$8))*$C$6</f>
        <v>0</v>
      </c>
      <c r="Z100" s="162">
        <f>(SUMIFS(Profile!$F$2:$F$17521,Profile!$B$2:$B$17521,$B100,Profile!$C$2:$C$17521,Z$8))*$C$6</f>
        <v>0</v>
      </c>
      <c r="AA100" s="162">
        <f>(SUMIFS(Profile!$F$2:$F$17521,Profile!$B$2:$B$17521,$B100,Profile!$C$2:$C$17521,AA$8))*$C$6</f>
        <v>0</v>
      </c>
      <c r="AB100" s="162">
        <f>(SUMIFS(Profile!$F$2:$F$17521,Profile!$B$2:$B$17521,$B100,Profile!$C$2:$C$17521,AB$8))*$C$6</f>
        <v>0</v>
      </c>
      <c r="AC100" s="162">
        <f>(SUMIFS(Profile!$F$2:$F$17521,Profile!$B$2:$B$17521,$B100,Profile!$C$2:$C$17521,AC$8))*$C$6</f>
        <v>0</v>
      </c>
      <c r="AD100" s="162">
        <f>(SUMIFS(Profile!$F$2:$F$17521,Profile!$B$2:$B$17521,$B100,Profile!$C$2:$C$17521,AD$8))*$C$6</f>
        <v>0</v>
      </c>
      <c r="AE100" s="162">
        <f>(SUMIFS(Profile!$F$2:$F$17521,Profile!$B$2:$B$17521,$B100,Profile!$C$2:$C$17521,AE$8))*$C$6</f>
        <v>0</v>
      </c>
      <c r="AF100" s="162">
        <f>(SUMIFS(Profile!$F$2:$F$17521,Profile!$B$2:$B$17521,$B100,Profile!$C$2:$C$17521,AF$8))*$C$6</f>
        <v>0</v>
      </c>
      <c r="AG100" s="162">
        <f>(SUMIFS(Profile!$F$2:$F$17521,Profile!$B$2:$B$17521,$B100,Profile!$C$2:$C$17521,AG$8))*$C$6</f>
        <v>0</v>
      </c>
      <c r="AH100" s="162">
        <f>(SUMIFS(Profile!$F$2:$F$17521,Profile!$B$2:$B$17521,$B100,Profile!$C$2:$C$17521,AH$8))*$C$6</f>
        <v>0</v>
      </c>
      <c r="AI100" s="162">
        <f>(SUMIFS(Profile!$F$2:$F$17521,Profile!$B$2:$B$17521,$B100,Profile!$C$2:$C$17521,AI$8))*$C$6</f>
        <v>0</v>
      </c>
      <c r="AJ100" s="162">
        <f>(SUMIFS(Profile!$F$2:$F$17521,Profile!$B$2:$B$17521,$B100,Profile!$C$2:$C$17521,AJ$8))*$C$6</f>
        <v>0</v>
      </c>
      <c r="AK100" s="162">
        <f>(SUMIFS(Profile!$F$2:$F$17521,Profile!$B$2:$B$17521,$B100,Profile!$C$2:$C$17521,AK$8))*$C$6</f>
        <v>0</v>
      </c>
      <c r="AL100" s="162">
        <f>(SUMIFS(Profile!$F$2:$F$17521,Profile!$B$2:$B$17521,$B100,Profile!$C$2:$C$17521,AL$8))*$C$6</f>
        <v>0</v>
      </c>
      <c r="AM100" s="162">
        <f>(SUMIFS(Profile!$F$2:$F$17521,Profile!$B$2:$B$17521,$B100,Profile!$C$2:$C$17521,AM$8))*$C$6</f>
        <v>0</v>
      </c>
      <c r="AN100" s="162">
        <f>(SUMIFS(Profile!$F$2:$F$17521,Profile!$B$2:$B$17521,$B100,Profile!$C$2:$C$17521,AN$8))*$C$6</f>
        <v>0</v>
      </c>
      <c r="AO100" s="162">
        <f>(SUMIFS(Profile!$F$2:$F$17521,Profile!$B$2:$B$17521,$B100,Profile!$C$2:$C$17521,AO$8))*$C$6</f>
        <v>0</v>
      </c>
      <c r="AP100" s="162">
        <f>(SUMIFS(Profile!$F$2:$F$17521,Profile!$B$2:$B$17521,$B100,Profile!$C$2:$C$17521,AP$8))*$C$6</f>
        <v>0</v>
      </c>
      <c r="AQ100" s="162">
        <f>(SUMIFS(Profile!$F$2:$F$17521,Profile!$B$2:$B$17521,$B100,Profile!$C$2:$C$17521,AQ$8))*$C$6</f>
        <v>0</v>
      </c>
      <c r="AR100" s="162">
        <f>(SUMIFS(Profile!$F$2:$F$17521,Profile!$B$2:$B$17521,$B100,Profile!$C$2:$C$17521,AR$8))*$C$6</f>
        <v>0</v>
      </c>
      <c r="AS100" s="162">
        <f>(SUMIFS(Profile!$F$2:$F$17521,Profile!$B$2:$B$17521,$B100,Profile!$C$2:$C$17521,AS$8))*$C$6</f>
        <v>0</v>
      </c>
      <c r="AT100" s="162">
        <f>(SUMIFS(Profile!$F$2:$F$17521,Profile!$B$2:$B$17521,$B100,Profile!$C$2:$C$17521,AT$8))*$C$6</f>
        <v>0</v>
      </c>
      <c r="AU100" s="162">
        <f>(SUMIFS(Profile!$F$2:$F$17521,Profile!$B$2:$B$17521,$B100,Profile!$C$2:$C$17521,AU$8))*$C$6</f>
        <v>0</v>
      </c>
      <c r="AV100" s="162">
        <f>(SUMIFS(Profile!$F$2:$F$17521,Profile!$B$2:$B$17521,$B100,Profile!$C$2:$C$17521,AV$8))*$C$6</f>
        <v>0</v>
      </c>
      <c r="AW100" s="162">
        <f>(SUMIFS(Profile!$F$2:$F$17521,Profile!$B$2:$B$17521,$B100,Profile!$C$2:$C$17521,AW$8))*$C$6</f>
        <v>0</v>
      </c>
      <c r="AX100" s="162">
        <f>(SUMIFS(Profile!$F$2:$F$17521,Profile!$B$2:$B$17521,$B100,Profile!$C$2:$C$17521,AX$8))*$C$6</f>
        <v>0</v>
      </c>
      <c r="AY100" s="162">
        <f>(SUMIFS(Profile!$F$2:$F$17521,Profile!$B$2:$B$17521,$B100,Profile!$C$2:$C$17521,AY$8))*$C$6</f>
        <v>0</v>
      </c>
      <c r="AZ100" s="162">
        <f>(SUMIFS(Profile!$F$2:$F$17521,Profile!$B$2:$B$17521,$B100,Profile!$C$2:$C$17521,AZ$8))*$C$6</f>
        <v>0</v>
      </c>
      <c r="BA100" s="162">
        <f t="shared" si="10"/>
        <v>0</v>
      </c>
      <c r="BB100" s="162">
        <f>(SUMIFS(Profile!$E$2:$E$17521,Profile!$B$2:$B$17521,$B100,Profile!$C$2:$C$17521,BB$8))*$C$9</f>
        <v>0</v>
      </c>
      <c r="BC100" s="162">
        <f>(SUMIFS(Profile!$E$2:$E$17521,Profile!$B$2:$B$17521,$B100,Profile!$C$2:$C$17521,BC$8))*$C$9</f>
        <v>0</v>
      </c>
      <c r="BD100" s="162">
        <f>(SUMIFS(Profile!$E$2:$E$17521,Profile!$B$2:$B$17521,$B100,Profile!$C$2:$C$17521,BD$8))*$C$9</f>
        <v>0</v>
      </c>
      <c r="BE100" s="162">
        <f>(SUMIFS(Profile!$E$2:$E$17521,Profile!$B$2:$B$17521,$B100,Profile!$C$2:$C$17521,BE$8))*$C$9</f>
        <v>0</v>
      </c>
      <c r="BF100" s="162">
        <f>(SUMIFS(Profile!$E$2:$E$17521,Profile!$B$2:$B$17521,$B100,Profile!$C$2:$C$17521,BF$8))*$C$9</f>
        <v>0</v>
      </c>
      <c r="BG100" s="162">
        <f>(SUMIFS(Profile!$E$2:$E$17521,Profile!$B$2:$B$17521,$B100,Profile!$C$2:$C$17521,BG$8))*$C$9</f>
        <v>0</v>
      </c>
      <c r="BH100" s="162">
        <f>(SUMIFS(Profile!$E$2:$E$17521,Profile!$B$2:$B$17521,$B100,Profile!$C$2:$C$17521,BH$8))*$C$9</f>
        <v>0</v>
      </c>
      <c r="BI100" s="162">
        <f>(SUMIFS(Profile!$E$2:$E$17521,Profile!$B$2:$B$17521,$B100,Profile!$C$2:$C$17521,BI$8))*$C$9</f>
        <v>0</v>
      </c>
      <c r="BJ100" s="162">
        <f>(SUMIFS(Profile!$E$2:$E$17521,Profile!$B$2:$B$17521,$B100,Profile!$C$2:$C$17521,BJ$8))*$C$9</f>
        <v>0</v>
      </c>
      <c r="BK100" s="162">
        <f>(SUMIFS(Profile!$E$2:$E$17521,Profile!$B$2:$B$17521,$B100,Profile!$C$2:$C$17521,BK$8))*$C$9</f>
        <v>0</v>
      </c>
      <c r="BL100" s="162">
        <f>(SUMIFS(Profile!$E$2:$E$17521,Profile!$B$2:$B$17521,$B100,Profile!$C$2:$C$17521,BL$8))*$C$9</f>
        <v>0</v>
      </c>
      <c r="BM100" s="162">
        <f>(SUMIFS(Profile!$E$2:$E$17521,Profile!$B$2:$B$17521,$B100,Profile!$C$2:$C$17521,BM$8))*$C$9</f>
        <v>0</v>
      </c>
      <c r="BN100" s="162">
        <f>(SUMIFS(Profile!$E$2:$E$17521,Profile!$B$2:$B$17521,$B100,Profile!$C$2:$C$17521,BN$8))*$C$9</f>
        <v>0</v>
      </c>
      <c r="BO100" s="162">
        <f>(SUMIFS(Profile!$E$2:$E$17521,Profile!$B$2:$B$17521,$B100,Profile!$C$2:$C$17521,BO$8))*$C$9</f>
        <v>0</v>
      </c>
      <c r="BP100" s="162">
        <f>(SUMIFS(Profile!$E$2:$E$17521,Profile!$B$2:$B$17521,$B100,Profile!$C$2:$C$17521,BP$8))*$C$9</f>
        <v>0</v>
      </c>
      <c r="BQ100" s="162">
        <f>(SUMIFS(Profile!$E$2:$E$17521,Profile!$B$2:$B$17521,$B100,Profile!$C$2:$C$17521,BQ$8))*$C$9</f>
        <v>0</v>
      </c>
      <c r="BR100" s="162">
        <f>(SUMIFS(Profile!$E$2:$E$17521,Profile!$B$2:$B$17521,$B100,Profile!$C$2:$C$17521,BR$8))*$C$9</f>
        <v>0</v>
      </c>
      <c r="BS100" s="162">
        <f>(SUMIFS(Profile!$E$2:$E$17521,Profile!$B$2:$B$17521,$B100,Profile!$C$2:$C$17521,BS$8))*$C$9</f>
        <v>0</v>
      </c>
      <c r="BT100" s="162">
        <f>(SUMIFS(Profile!$E$2:$E$17521,Profile!$B$2:$B$17521,$B100,Profile!$C$2:$C$17521,BT$8))*$C$9</f>
        <v>0</v>
      </c>
      <c r="BU100" s="162">
        <f>(SUMIFS(Profile!$E$2:$E$17521,Profile!$B$2:$B$17521,$B100,Profile!$C$2:$C$17521,BU$8))*$C$9</f>
        <v>0</v>
      </c>
      <c r="BV100" s="162">
        <f>(SUMIFS(Profile!$E$2:$E$17521,Profile!$B$2:$B$17521,$B100,Profile!$C$2:$C$17521,BV$8))*$C$9</f>
        <v>0</v>
      </c>
      <c r="BW100" s="162">
        <f>(SUMIFS(Profile!$E$2:$E$17521,Profile!$B$2:$B$17521,$B100,Profile!$C$2:$C$17521,BW$8))*$C$9</f>
        <v>0</v>
      </c>
      <c r="BX100" s="162">
        <f>(SUMIFS(Profile!$E$2:$E$17521,Profile!$B$2:$B$17521,$B100,Profile!$C$2:$C$17521,BX$8))*$C$9</f>
        <v>0</v>
      </c>
      <c r="BY100" s="162">
        <f>(SUMIFS(Profile!$E$2:$E$17521,Profile!$B$2:$B$17521,$B100,Profile!$C$2:$C$17521,BY$8))*$C$9</f>
        <v>0</v>
      </c>
      <c r="BZ100" s="162">
        <f>(SUMIFS(Profile!$E$2:$E$17521,Profile!$B$2:$B$17521,$B100,Profile!$C$2:$C$17521,BZ$8))*$C$9</f>
        <v>0</v>
      </c>
      <c r="CA100" s="162">
        <f>(SUMIFS(Profile!$E$2:$E$17521,Profile!$B$2:$B$17521,$B100,Profile!$C$2:$C$17521,CA$8))*$C$9</f>
        <v>0</v>
      </c>
      <c r="CB100" s="162">
        <f>(SUMIFS(Profile!$E$2:$E$17521,Profile!$B$2:$B$17521,$B100,Profile!$C$2:$C$17521,CB$8))*$C$9</f>
        <v>0</v>
      </c>
      <c r="CC100" s="162">
        <f>(SUMIFS(Profile!$E$2:$E$17521,Profile!$B$2:$B$17521,$B100,Profile!$C$2:$C$17521,CC$8))*$C$9</f>
        <v>0</v>
      </c>
      <c r="CD100" s="162">
        <f>(SUMIFS(Profile!$E$2:$E$17521,Profile!$B$2:$B$17521,$B100,Profile!$C$2:$C$17521,CD$8))*$C$9</f>
        <v>0</v>
      </c>
      <c r="CE100" s="162">
        <f>(SUMIFS(Profile!$E$2:$E$17521,Profile!$B$2:$B$17521,$B100,Profile!$C$2:$C$17521,CE$8))*$C$9</f>
        <v>0</v>
      </c>
      <c r="CF100" s="162">
        <f>(SUMIFS(Profile!$E$2:$E$17521,Profile!$B$2:$B$17521,$B100,Profile!$C$2:$C$17521,CF$8))*$C$9</f>
        <v>0</v>
      </c>
      <c r="CG100" s="162">
        <f>(SUMIFS(Profile!$E$2:$E$17521,Profile!$B$2:$B$17521,$B100,Profile!$C$2:$C$17521,CG$8))*$C$9</f>
        <v>0</v>
      </c>
      <c r="CH100" s="162">
        <f>(SUMIFS(Profile!$E$2:$E$17521,Profile!$B$2:$B$17521,$B100,Profile!$C$2:$C$17521,CH$8))*$C$9</f>
        <v>0</v>
      </c>
      <c r="CI100" s="162">
        <f>(SUMIFS(Profile!$E$2:$E$17521,Profile!$B$2:$B$17521,$B100,Profile!$C$2:$C$17521,CI$8))*$C$9</f>
        <v>0</v>
      </c>
      <c r="CJ100" s="162">
        <f>(SUMIFS(Profile!$E$2:$E$17521,Profile!$B$2:$B$17521,$B100,Profile!$C$2:$C$17521,CJ$8))*$C$9</f>
        <v>0</v>
      </c>
      <c r="CK100" s="162">
        <f>(SUMIFS(Profile!$E$2:$E$17521,Profile!$B$2:$B$17521,$B100,Profile!$C$2:$C$17521,CK$8))*$C$9</f>
        <v>0</v>
      </c>
      <c r="CL100" s="162">
        <f>(SUMIFS(Profile!$E$2:$E$17521,Profile!$B$2:$B$17521,$B100,Profile!$C$2:$C$17521,CL$8))*$C$9</f>
        <v>0</v>
      </c>
      <c r="CM100" s="162">
        <f>(SUMIFS(Profile!$E$2:$E$17521,Profile!$B$2:$B$17521,$B100,Profile!$C$2:$C$17521,CM$8))*$C$9</f>
        <v>0</v>
      </c>
      <c r="CN100" s="162">
        <f>(SUMIFS(Profile!$E$2:$E$17521,Profile!$B$2:$B$17521,$B100,Profile!$C$2:$C$17521,CN$8))*$C$9</f>
        <v>0</v>
      </c>
      <c r="CO100" s="162">
        <f>(SUMIFS(Profile!$E$2:$E$17521,Profile!$B$2:$B$17521,$B100,Profile!$C$2:$C$17521,CO$8))*$C$9</f>
        <v>0</v>
      </c>
      <c r="CP100" s="162">
        <f>(SUMIFS(Profile!$E$2:$E$17521,Profile!$B$2:$B$17521,$B100,Profile!$C$2:$C$17521,CP$8))*$C$9</f>
        <v>0</v>
      </c>
      <c r="CQ100" s="162">
        <f>(SUMIFS(Profile!$E$2:$E$17521,Profile!$B$2:$B$17521,$B100,Profile!$C$2:$C$17521,CQ$8))*$C$9</f>
        <v>0</v>
      </c>
      <c r="CR100" s="162">
        <f>(SUMIFS(Profile!$E$2:$E$17521,Profile!$B$2:$B$17521,$B100,Profile!$C$2:$C$17521,CR$8))*$C$9</f>
        <v>0</v>
      </c>
      <c r="CS100" s="162">
        <f>(SUMIFS(Profile!$E$2:$E$17521,Profile!$B$2:$B$17521,$B100,Profile!$C$2:$C$17521,CS$8))*$C$9</f>
        <v>0</v>
      </c>
      <c r="CT100" s="162">
        <f>(SUMIFS(Profile!$E$2:$E$17521,Profile!$B$2:$B$17521,$B100,Profile!$C$2:$C$17521,CT$8))*$C$9</f>
        <v>0</v>
      </c>
      <c r="CU100" s="162">
        <f>(SUMIFS(Profile!$E$2:$E$17521,Profile!$B$2:$B$17521,$B100,Profile!$C$2:$C$17521,CU$8))*$C$9</f>
        <v>0</v>
      </c>
      <c r="CV100" s="162">
        <f>(SUMIFS(Profile!$E$2:$E$17521,Profile!$B$2:$B$17521,$B100,Profile!$C$2:$C$17521,CV$8))*$C$9</f>
        <v>0</v>
      </c>
      <c r="CW100" s="162">
        <f>(SUMIFS(Profile!$E$2:$E$17521,Profile!$B$2:$B$17521,$B100,Profile!$C$2:$C$17521,CW$8))*$C$9</f>
        <v>0</v>
      </c>
      <c r="CX100" s="162">
        <f t="shared" si="11"/>
        <v>0</v>
      </c>
      <c r="CY100" s="162">
        <f t="shared" ref="CY100:ET100" si="461">MAX(BB100-E100,0)</f>
        <v>0</v>
      </c>
      <c r="CZ100" s="162">
        <f t="shared" si="461"/>
        <v>0</v>
      </c>
      <c r="DA100" s="162">
        <f t="shared" si="461"/>
        <v>0</v>
      </c>
      <c r="DB100" s="162">
        <f t="shared" si="461"/>
        <v>0</v>
      </c>
      <c r="DC100" s="162">
        <f t="shared" si="461"/>
        <v>0</v>
      </c>
      <c r="DD100" s="162">
        <f t="shared" si="461"/>
        <v>0</v>
      </c>
      <c r="DE100" s="162">
        <f t="shared" si="461"/>
        <v>0</v>
      </c>
      <c r="DF100" s="162">
        <f t="shared" si="461"/>
        <v>0</v>
      </c>
      <c r="DG100" s="162">
        <f t="shared" si="461"/>
        <v>0</v>
      </c>
      <c r="DH100" s="162">
        <f t="shared" si="461"/>
        <v>0</v>
      </c>
      <c r="DI100" s="162">
        <f t="shared" si="461"/>
        <v>0</v>
      </c>
      <c r="DJ100" s="162">
        <f t="shared" si="461"/>
        <v>0</v>
      </c>
      <c r="DK100" s="162">
        <f t="shared" si="461"/>
        <v>0</v>
      </c>
      <c r="DL100" s="162">
        <f t="shared" si="461"/>
        <v>0</v>
      </c>
      <c r="DM100" s="162">
        <f t="shared" si="461"/>
        <v>0</v>
      </c>
      <c r="DN100" s="162">
        <f t="shared" si="461"/>
        <v>0</v>
      </c>
      <c r="DO100" s="162">
        <f t="shared" si="461"/>
        <v>0</v>
      </c>
      <c r="DP100" s="162">
        <f t="shared" si="461"/>
        <v>0</v>
      </c>
      <c r="DQ100" s="162">
        <f t="shared" si="461"/>
        <v>0</v>
      </c>
      <c r="DR100" s="162">
        <f t="shared" si="461"/>
        <v>0</v>
      </c>
      <c r="DS100" s="162">
        <f t="shared" si="461"/>
        <v>0</v>
      </c>
      <c r="DT100" s="162">
        <f t="shared" si="461"/>
        <v>0</v>
      </c>
      <c r="DU100" s="162">
        <f t="shared" si="461"/>
        <v>0</v>
      </c>
      <c r="DV100" s="162">
        <f t="shared" si="461"/>
        <v>0</v>
      </c>
      <c r="DW100" s="162">
        <f t="shared" si="461"/>
        <v>0</v>
      </c>
      <c r="DX100" s="162">
        <f t="shared" si="461"/>
        <v>0</v>
      </c>
      <c r="DY100" s="162">
        <f t="shared" si="461"/>
        <v>0</v>
      </c>
      <c r="DZ100" s="162">
        <f t="shared" si="461"/>
        <v>0</v>
      </c>
      <c r="EA100" s="162">
        <f t="shared" si="461"/>
        <v>0</v>
      </c>
      <c r="EB100" s="162">
        <f t="shared" si="461"/>
        <v>0</v>
      </c>
      <c r="EC100" s="162">
        <f t="shared" si="461"/>
        <v>0</v>
      </c>
      <c r="ED100" s="162">
        <f t="shared" si="461"/>
        <v>0</v>
      </c>
      <c r="EE100" s="162">
        <f t="shared" si="461"/>
        <v>0</v>
      </c>
      <c r="EF100" s="162">
        <f t="shared" si="461"/>
        <v>0</v>
      </c>
      <c r="EG100" s="162">
        <f t="shared" si="461"/>
        <v>0</v>
      </c>
      <c r="EH100" s="162">
        <f t="shared" si="461"/>
        <v>0</v>
      </c>
      <c r="EI100" s="162">
        <f t="shared" si="461"/>
        <v>0</v>
      </c>
      <c r="EJ100" s="162">
        <f t="shared" si="461"/>
        <v>0</v>
      </c>
      <c r="EK100" s="162">
        <f t="shared" si="461"/>
        <v>0</v>
      </c>
      <c r="EL100" s="162">
        <f t="shared" si="461"/>
        <v>0</v>
      </c>
      <c r="EM100" s="162">
        <f t="shared" si="461"/>
        <v>0</v>
      </c>
      <c r="EN100" s="162">
        <f t="shared" si="461"/>
        <v>0</v>
      </c>
      <c r="EO100" s="162">
        <f t="shared" si="461"/>
        <v>0</v>
      </c>
      <c r="EP100" s="162">
        <f t="shared" si="461"/>
        <v>0</v>
      </c>
      <c r="EQ100" s="162">
        <f t="shared" si="461"/>
        <v>0</v>
      </c>
      <c r="ER100" s="162">
        <f t="shared" si="461"/>
        <v>0</v>
      </c>
      <c r="ES100" s="162">
        <f t="shared" si="461"/>
        <v>0</v>
      </c>
      <c r="ET100" s="162">
        <f t="shared" si="461"/>
        <v>0</v>
      </c>
      <c r="EU100" s="162">
        <f t="shared" si="13"/>
        <v>0</v>
      </c>
      <c r="EV100" s="162">
        <f t="shared" ref="EV100:GQ100" si="462">BB100-CY100</f>
        <v>0</v>
      </c>
      <c r="EW100" s="162">
        <f t="shared" si="462"/>
        <v>0</v>
      </c>
      <c r="EX100" s="162">
        <f t="shared" si="462"/>
        <v>0</v>
      </c>
      <c r="EY100" s="162">
        <f t="shared" si="462"/>
        <v>0</v>
      </c>
      <c r="EZ100" s="162">
        <f t="shared" si="462"/>
        <v>0</v>
      </c>
      <c r="FA100" s="162">
        <f t="shared" si="462"/>
        <v>0</v>
      </c>
      <c r="FB100" s="162">
        <f t="shared" si="462"/>
        <v>0</v>
      </c>
      <c r="FC100" s="162">
        <f t="shared" si="462"/>
        <v>0</v>
      </c>
      <c r="FD100" s="162">
        <f t="shared" si="462"/>
        <v>0</v>
      </c>
      <c r="FE100" s="162">
        <f t="shared" si="462"/>
        <v>0</v>
      </c>
      <c r="FF100" s="162">
        <f t="shared" si="462"/>
        <v>0</v>
      </c>
      <c r="FG100" s="162">
        <f t="shared" si="462"/>
        <v>0</v>
      </c>
      <c r="FH100" s="162">
        <f t="shared" si="462"/>
        <v>0</v>
      </c>
      <c r="FI100" s="162">
        <f t="shared" si="462"/>
        <v>0</v>
      </c>
      <c r="FJ100" s="162">
        <f t="shared" si="462"/>
        <v>0</v>
      </c>
      <c r="FK100" s="162">
        <f t="shared" si="462"/>
        <v>0</v>
      </c>
      <c r="FL100" s="162">
        <f t="shared" si="462"/>
        <v>0</v>
      </c>
      <c r="FM100" s="162">
        <f t="shared" si="462"/>
        <v>0</v>
      </c>
      <c r="FN100" s="162">
        <f t="shared" si="462"/>
        <v>0</v>
      </c>
      <c r="FO100" s="162">
        <f t="shared" si="462"/>
        <v>0</v>
      </c>
      <c r="FP100" s="162">
        <f t="shared" si="462"/>
        <v>0</v>
      </c>
      <c r="FQ100" s="162">
        <f t="shared" si="462"/>
        <v>0</v>
      </c>
      <c r="FR100" s="162">
        <f t="shared" si="462"/>
        <v>0</v>
      </c>
      <c r="FS100" s="162">
        <f t="shared" si="462"/>
        <v>0</v>
      </c>
      <c r="FT100" s="162">
        <f t="shared" si="462"/>
        <v>0</v>
      </c>
      <c r="FU100" s="162">
        <f t="shared" si="462"/>
        <v>0</v>
      </c>
      <c r="FV100" s="162">
        <f t="shared" si="462"/>
        <v>0</v>
      </c>
      <c r="FW100" s="162">
        <f t="shared" si="462"/>
        <v>0</v>
      </c>
      <c r="FX100" s="162">
        <f t="shared" si="462"/>
        <v>0</v>
      </c>
      <c r="FY100" s="162">
        <f t="shared" si="462"/>
        <v>0</v>
      </c>
      <c r="FZ100" s="162">
        <f t="shared" si="462"/>
        <v>0</v>
      </c>
      <c r="GA100" s="162">
        <f t="shared" si="462"/>
        <v>0</v>
      </c>
      <c r="GB100" s="162">
        <f t="shared" si="462"/>
        <v>0</v>
      </c>
      <c r="GC100" s="162">
        <f t="shared" si="462"/>
        <v>0</v>
      </c>
      <c r="GD100" s="162">
        <f t="shared" si="462"/>
        <v>0</v>
      </c>
      <c r="GE100" s="162">
        <f t="shared" si="462"/>
        <v>0</v>
      </c>
      <c r="GF100" s="162">
        <f t="shared" si="462"/>
        <v>0</v>
      </c>
      <c r="GG100" s="162">
        <f t="shared" si="462"/>
        <v>0</v>
      </c>
      <c r="GH100" s="162">
        <f t="shared" si="462"/>
        <v>0</v>
      </c>
      <c r="GI100" s="162">
        <f t="shared" si="462"/>
        <v>0</v>
      </c>
      <c r="GJ100" s="162">
        <f t="shared" si="462"/>
        <v>0</v>
      </c>
      <c r="GK100" s="162">
        <f t="shared" si="462"/>
        <v>0</v>
      </c>
      <c r="GL100" s="162">
        <f t="shared" si="462"/>
        <v>0</v>
      </c>
      <c r="GM100" s="162">
        <f t="shared" si="462"/>
        <v>0</v>
      </c>
      <c r="GN100" s="162">
        <f t="shared" si="462"/>
        <v>0</v>
      </c>
      <c r="GO100" s="162">
        <f t="shared" si="462"/>
        <v>0</v>
      </c>
      <c r="GP100" s="162">
        <f t="shared" si="462"/>
        <v>0</v>
      </c>
      <c r="GQ100" s="162">
        <f t="shared" si="462"/>
        <v>0</v>
      </c>
      <c r="GR100" s="162">
        <f t="shared" si="15"/>
        <v>0</v>
      </c>
      <c r="GS100" s="162">
        <f t="shared" ref="GS100:IN100" si="463">E100-EV100</f>
        <v>0</v>
      </c>
      <c r="GT100" s="162">
        <f t="shared" si="463"/>
        <v>0</v>
      </c>
      <c r="GU100" s="162">
        <f t="shared" si="463"/>
        <v>0</v>
      </c>
      <c r="GV100" s="162">
        <f t="shared" si="463"/>
        <v>0</v>
      </c>
      <c r="GW100" s="162">
        <f t="shared" si="463"/>
        <v>0</v>
      </c>
      <c r="GX100" s="162">
        <f t="shared" si="463"/>
        <v>0</v>
      </c>
      <c r="GY100" s="162">
        <f t="shared" si="463"/>
        <v>0</v>
      </c>
      <c r="GZ100" s="162">
        <f t="shared" si="463"/>
        <v>0</v>
      </c>
      <c r="HA100" s="162">
        <f t="shared" si="463"/>
        <v>0</v>
      </c>
      <c r="HB100" s="162">
        <f t="shared" si="463"/>
        <v>0</v>
      </c>
      <c r="HC100" s="162">
        <f t="shared" si="463"/>
        <v>0</v>
      </c>
      <c r="HD100" s="162">
        <f t="shared" si="463"/>
        <v>0</v>
      </c>
      <c r="HE100" s="162">
        <f t="shared" si="463"/>
        <v>0</v>
      </c>
      <c r="HF100" s="162">
        <f t="shared" si="463"/>
        <v>0</v>
      </c>
      <c r="HG100" s="162">
        <f t="shared" si="463"/>
        <v>0</v>
      </c>
      <c r="HH100" s="162">
        <f t="shared" si="463"/>
        <v>0</v>
      </c>
      <c r="HI100" s="162">
        <f t="shared" si="463"/>
        <v>0</v>
      </c>
      <c r="HJ100" s="162">
        <f t="shared" si="463"/>
        <v>0</v>
      </c>
      <c r="HK100" s="162">
        <f t="shared" si="463"/>
        <v>0</v>
      </c>
      <c r="HL100" s="162">
        <f t="shared" si="463"/>
        <v>0</v>
      </c>
      <c r="HM100" s="162">
        <f t="shared" si="463"/>
        <v>0</v>
      </c>
      <c r="HN100" s="162">
        <f t="shared" si="463"/>
        <v>0</v>
      </c>
      <c r="HO100" s="162">
        <f t="shared" si="463"/>
        <v>0</v>
      </c>
      <c r="HP100" s="162">
        <f t="shared" si="463"/>
        <v>0</v>
      </c>
      <c r="HQ100" s="162">
        <f t="shared" si="463"/>
        <v>0</v>
      </c>
      <c r="HR100" s="162">
        <f t="shared" si="463"/>
        <v>0</v>
      </c>
      <c r="HS100" s="162">
        <f t="shared" si="463"/>
        <v>0</v>
      </c>
      <c r="HT100" s="162">
        <f t="shared" si="463"/>
        <v>0</v>
      </c>
      <c r="HU100" s="162">
        <f t="shared" si="463"/>
        <v>0</v>
      </c>
      <c r="HV100" s="162">
        <f t="shared" si="463"/>
        <v>0</v>
      </c>
      <c r="HW100" s="162">
        <f t="shared" si="463"/>
        <v>0</v>
      </c>
      <c r="HX100" s="162">
        <f t="shared" si="463"/>
        <v>0</v>
      </c>
      <c r="HY100" s="162">
        <f t="shared" si="463"/>
        <v>0</v>
      </c>
      <c r="HZ100" s="162">
        <f t="shared" si="463"/>
        <v>0</v>
      </c>
      <c r="IA100" s="162">
        <f t="shared" si="463"/>
        <v>0</v>
      </c>
      <c r="IB100" s="162">
        <f t="shared" si="463"/>
        <v>0</v>
      </c>
      <c r="IC100" s="162">
        <f t="shared" si="463"/>
        <v>0</v>
      </c>
      <c r="ID100" s="162">
        <f t="shared" si="463"/>
        <v>0</v>
      </c>
      <c r="IE100" s="162">
        <f t="shared" si="463"/>
        <v>0</v>
      </c>
      <c r="IF100" s="162">
        <f t="shared" si="463"/>
        <v>0</v>
      </c>
      <c r="IG100" s="162">
        <f t="shared" si="463"/>
        <v>0</v>
      </c>
      <c r="IH100" s="162">
        <f t="shared" si="463"/>
        <v>0</v>
      </c>
      <c r="II100" s="162">
        <f t="shared" si="463"/>
        <v>0</v>
      </c>
      <c r="IJ100" s="162">
        <f t="shared" si="463"/>
        <v>0</v>
      </c>
      <c r="IK100" s="162">
        <f t="shared" si="463"/>
        <v>0</v>
      </c>
      <c r="IL100" s="162">
        <f t="shared" si="463"/>
        <v>0</v>
      </c>
      <c r="IM100" s="162">
        <f t="shared" si="463"/>
        <v>0</v>
      </c>
      <c r="IN100" s="162">
        <f t="shared" si="463"/>
        <v>0</v>
      </c>
      <c r="IO100" s="162">
        <f t="shared" si="17"/>
        <v>0</v>
      </c>
      <c r="IP100" s="162">
        <f t="shared" si="23"/>
        <v>0</v>
      </c>
      <c r="IQ100" s="162">
        <f t="shared" ref="IQ100:KK100" si="464">MAX((MIN(CZ100+IP100,$IO$7))-GT100,0)</f>
        <v>0</v>
      </c>
      <c r="IR100" s="162">
        <f t="shared" si="464"/>
        <v>0</v>
      </c>
      <c r="IS100" s="162">
        <f t="shared" si="464"/>
        <v>0</v>
      </c>
      <c r="IT100" s="162">
        <f t="shared" si="464"/>
        <v>0</v>
      </c>
      <c r="IU100" s="162">
        <f t="shared" si="464"/>
        <v>0</v>
      </c>
      <c r="IV100" s="162">
        <f t="shared" si="464"/>
        <v>0</v>
      </c>
      <c r="IW100" s="162">
        <f t="shared" si="464"/>
        <v>0</v>
      </c>
      <c r="IX100" s="162">
        <f t="shared" si="464"/>
        <v>0</v>
      </c>
      <c r="IY100" s="162">
        <f t="shared" si="464"/>
        <v>0</v>
      </c>
      <c r="IZ100" s="162">
        <f t="shared" si="464"/>
        <v>0</v>
      </c>
      <c r="JA100" s="162">
        <f t="shared" si="464"/>
        <v>0</v>
      </c>
      <c r="JB100" s="162">
        <f t="shared" si="464"/>
        <v>0</v>
      </c>
      <c r="JC100" s="162">
        <f t="shared" si="464"/>
        <v>0</v>
      </c>
      <c r="JD100" s="162">
        <f t="shared" si="464"/>
        <v>0</v>
      </c>
      <c r="JE100" s="162">
        <f t="shared" si="464"/>
        <v>0</v>
      </c>
      <c r="JF100" s="162">
        <f t="shared" si="464"/>
        <v>0</v>
      </c>
      <c r="JG100" s="162">
        <f t="shared" si="464"/>
        <v>0</v>
      </c>
      <c r="JH100" s="162">
        <f t="shared" si="464"/>
        <v>0</v>
      </c>
      <c r="JI100" s="162">
        <f t="shared" si="464"/>
        <v>0</v>
      </c>
      <c r="JJ100" s="162">
        <f t="shared" si="464"/>
        <v>0</v>
      </c>
      <c r="JK100" s="162">
        <f t="shared" si="464"/>
        <v>0</v>
      </c>
      <c r="JL100" s="162">
        <f t="shared" si="464"/>
        <v>0</v>
      </c>
      <c r="JM100" s="162">
        <f t="shared" si="464"/>
        <v>0</v>
      </c>
      <c r="JN100" s="162">
        <f t="shared" si="464"/>
        <v>0</v>
      </c>
      <c r="JO100" s="162">
        <f t="shared" si="464"/>
        <v>0</v>
      </c>
      <c r="JP100" s="162">
        <f t="shared" si="464"/>
        <v>0</v>
      </c>
      <c r="JQ100" s="162">
        <f t="shared" si="464"/>
        <v>0</v>
      </c>
      <c r="JR100" s="162">
        <f t="shared" si="464"/>
        <v>0</v>
      </c>
      <c r="JS100" s="162">
        <f t="shared" si="464"/>
        <v>0</v>
      </c>
      <c r="JT100" s="162">
        <f t="shared" si="464"/>
        <v>0</v>
      </c>
      <c r="JU100" s="162">
        <f t="shared" si="464"/>
        <v>0</v>
      </c>
      <c r="JV100" s="162">
        <f t="shared" si="464"/>
        <v>0</v>
      </c>
      <c r="JW100" s="162">
        <f t="shared" si="464"/>
        <v>0</v>
      </c>
      <c r="JX100" s="162">
        <f t="shared" si="464"/>
        <v>0</v>
      </c>
      <c r="JY100" s="162">
        <f t="shared" si="464"/>
        <v>0</v>
      </c>
      <c r="JZ100" s="162">
        <f t="shared" si="464"/>
        <v>0</v>
      </c>
      <c r="KA100" s="162">
        <f t="shared" si="464"/>
        <v>0</v>
      </c>
      <c r="KB100" s="162">
        <f t="shared" si="464"/>
        <v>0</v>
      </c>
      <c r="KC100" s="162">
        <f t="shared" si="464"/>
        <v>0</v>
      </c>
      <c r="KD100" s="162">
        <f t="shared" si="464"/>
        <v>0</v>
      </c>
      <c r="KE100" s="162">
        <f t="shared" si="464"/>
        <v>0</v>
      </c>
      <c r="KF100" s="162">
        <f t="shared" si="464"/>
        <v>0</v>
      </c>
      <c r="KG100" s="162">
        <f t="shared" si="464"/>
        <v>0</v>
      </c>
      <c r="KH100" s="162">
        <f t="shared" si="464"/>
        <v>0</v>
      </c>
      <c r="KI100" s="162">
        <f t="shared" si="464"/>
        <v>0</v>
      </c>
      <c r="KJ100" s="162">
        <f t="shared" si="464"/>
        <v>0</v>
      </c>
      <c r="KK100" s="162">
        <f t="shared" si="464"/>
        <v>0</v>
      </c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</row>
    <row r="101" ht="14.25" customHeight="1" spans="1:326" x14ac:dyDescent="0.25">
      <c r="A101" s="1">
        <v>4</v>
      </c>
      <c r="B101" s="1">
        <f t="shared" ref="B101:C101" si="465">B100+1</f>
        <v>91</v>
      </c>
      <c r="C101" s="232">
        <f t="shared" si="465"/>
        <v>43556</v>
      </c>
      <c r="D101" s="162">
        <f t="shared" si="9"/>
        <v>0</v>
      </c>
      <c r="E101" s="162">
        <f>(SUMIFS(Profile!$F$2:$F$17521,Profile!$B$2:$B$17521,$B101,Profile!$C$2:$C$17521,E$8))*$C$6</f>
        <v>0</v>
      </c>
      <c r="F101" s="162">
        <f>(SUMIFS(Profile!$F$2:$F$17521,Profile!$B$2:$B$17521,$B101,Profile!$C$2:$C$17521,F$8))*$C$6</f>
        <v>0</v>
      </c>
      <c r="G101" s="162">
        <f>(SUMIFS(Profile!$F$2:$F$17521,Profile!$B$2:$B$17521,$B101,Profile!$C$2:$C$17521,G$8))*$C$6</f>
        <v>0</v>
      </c>
      <c r="H101" s="162">
        <f>(SUMIFS(Profile!$F$2:$F$17521,Profile!$B$2:$B$17521,$B101,Profile!$C$2:$C$17521,H$8))*$C$6</f>
        <v>0</v>
      </c>
      <c r="I101" s="162">
        <f>(SUMIFS(Profile!$F$2:$F$17521,Profile!$B$2:$B$17521,$B101,Profile!$C$2:$C$17521,I$8))*$C$6</f>
        <v>0</v>
      </c>
      <c r="J101" s="162">
        <f>(SUMIFS(Profile!$F$2:$F$17521,Profile!$B$2:$B$17521,$B101,Profile!$C$2:$C$17521,J$8))*$C$6</f>
        <v>0</v>
      </c>
      <c r="K101" s="162">
        <f>(SUMIFS(Profile!$F$2:$F$17521,Profile!$B$2:$B$17521,$B101,Profile!$C$2:$C$17521,K$8))*$C$6</f>
        <v>0</v>
      </c>
      <c r="L101" s="162">
        <f>(SUMIFS(Profile!$F$2:$F$17521,Profile!$B$2:$B$17521,$B101,Profile!$C$2:$C$17521,L$8))*$C$6</f>
        <v>0</v>
      </c>
      <c r="M101" s="162">
        <f>(SUMIFS(Profile!$F$2:$F$17521,Profile!$B$2:$B$17521,$B101,Profile!$C$2:$C$17521,M$8))*$C$6</f>
        <v>0</v>
      </c>
      <c r="N101" s="162">
        <f>(SUMIFS(Profile!$F$2:$F$17521,Profile!$B$2:$B$17521,$B101,Profile!$C$2:$C$17521,N$8))*$C$6</f>
        <v>0</v>
      </c>
      <c r="O101" s="162">
        <f>(SUMIFS(Profile!$F$2:$F$17521,Profile!$B$2:$B$17521,$B101,Profile!$C$2:$C$17521,O$8))*$C$6</f>
        <v>0</v>
      </c>
      <c r="P101" s="162">
        <f>(SUMIFS(Profile!$F$2:$F$17521,Profile!$B$2:$B$17521,$B101,Profile!$C$2:$C$17521,P$8))*$C$6</f>
        <v>0</v>
      </c>
      <c r="Q101" s="162">
        <f>(SUMIFS(Profile!$F$2:$F$17521,Profile!$B$2:$B$17521,$B101,Profile!$C$2:$C$17521,Q$8))*$C$6</f>
        <v>0</v>
      </c>
      <c r="R101" s="162">
        <f>(SUMIFS(Profile!$F$2:$F$17521,Profile!$B$2:$B$17521,$B101,Profile!$C$2:$C$17521,R$8))*$C$6</f>
        <v>0</v>
      </c>
      <c r="S101" s="162">
        <f>(SUMIFS(Profile!$F$2:$F$17521,Profile!$B$2:$B$17521,$B101,Profile!$C$2:$C$17521,S$8))*$C$6</f>
        <v>0</v>
      </c>
      <c r="T101" s="162">
        <f>(SUMIFS(Profile!$F$2:$F$17521,Profile!$B$2:$B$17521,$B101,Profile!$C$2:$C$17521,T$8))*$C$6</f>
        <v>0</v>
      </c>
      <c r="U101" s="162">
        <f>(SUMIFS(Profile!$F$2:$F$17521,Profile!$B$2:$B$17521,$B101,Profile!$C$2:$C$17521,U$8))*$C$6</f>
        <v>0</v>
      </c>
      <c r="V101" s="162">
        <f>(SUMIFS(Profile!$F$2:$F$17521,Profile!$B$2:$B$17521,$B101,Profile!$C$2:$C$17521,V$8))*$C$6</f>
        <v>0</v>
      </c>
      <c r="W101" s="162">
        <f>(SUMIFS(Profile!$F$2:$F$17521,Profile!$B$2:$B$17521,$B101,Profile!$C$2:$C$17521,W$8))*$C$6</f>
        <v>0</v>
      </c>
      <c r="X101" s="162">
        <f>(SUMIFS(Profile!$F$2:$F$17521,Profile!$B$2:$B$17521,$B101,Profile!$C$2:$C$17521,X$8))*$C$6</f>
        <v>0</v>
      </c>
      <c r="Y101" s="162">
        <f>(SUMIFS(Profile!$F$2:$F$17521,Profile!$B$2:$B$17521,$B101,Profile!$C$2:$C$17521,Y$8))*$C$6</f>
        <v>0</v>
      </c>
      <c r="Z101" s="162">
        <f>(SUMIFS(Profile!$F$2:$F$17521,Profile!$B$2:$B$17521,$B101,Profile!$C$2:$C$17521,Z$8))*$C$6</f>
        <v>0</v>
      </c>
      <c r="AA101" s="162">
        <f>(SUMIFS(Profile!$F$2:$F$17521,Profile!$B$2:$B$17521,$B101,Profile!$C$2:$C$17521,AA$8))*$C$6</f>
        <v>0</v>
      </c>
      <c r="AB101" s="162">
        <f>(SUMIFS(Profile!$F$2:$F$17521,Profile!$B$2:$B$17521,$B101,Profile!$C$2:$C$17521,AB$8))*$C$6</f>
        <v>0</v>
      </c>
      <c r="AC101" s="162">
        <f>(SUMIFS(Profile!$F$2:$F$17521,Profile!$B$2:$B$17521,$B101,Profile!$C$2:$C$17521,AC$8))*$C$6</f>
        <v>0</v>
      </c>
      <c r="AD101" s="162">
        <f>(SUMIFS(Profile!$F$2:$F$17521,Profile!$B$2:$B$17521,$B101,Profile!$C$2:$C$17521,AD$8))*$C$6</f>
        <v>0</v>
      </c>
      <c r="AE101" s="162">
        <f>(SUMIFS(Profile!$F$2:$F$17521,Profile!$B$2:$B$17521,$B101,Profile!$C$2:$C$17521,AE$8))*$C$6</f>
        <v>0</v>
      </c>
      <c r="AF101" s="162">
        <f>(SUMIFS(Profile!$F$2:$F$17521,Profile!$B$2:$B$17521,$B101,Profile!$C$2:$C$17521,AF$8))*$C$6</f>
        <v>0</v>
      </c>
      <c r="AG101" s="162">
        <f>(SUMIFS(Profile!$F$2:$F$17521,Profile!$B$2:$B$17521,$B101,Profile!$C$2:$C$17521,AG$8))*$C$6</f>
        <v>0</v>
      </c>
      <c r="AH101" s="162">
        <f>(SUMIFS(Profile!$F$2:$F$17521,Profile!$B$2:$B$17521,$B101,Profile!$C$2:$C$17521,AH$8))*$C$6</f>
        <v>0</v>
      </c>
      <c r="AI101" s="162">
        <f>(SUMIFS(Profile!$F$2:$F$17521,Profile!$B$2:$B$17521,$B101,Profile!$C$2:$C$17521,AI$8))*$C$6</f>
        <v>0</v>
      </c>
      <c r="AJ101" s="162">
        <f>(SUMIFS(Profile!$F$2:$F$17521,Profile!$B$2:$B$17521,$B101,Profile!$C$2:$C$17521,AJ$8))*$C$6</f>
        <v>0</v>
      </c>
      <c r="AK101" s="162">
        <f>(SUMIFS(Profile!$F$2:$F$17521,Profile!$B$2:$B$17521,$B101,Profile!$C$2:$C$17521,AK$8))*$C$6</f>
        <v>0</v>
      </c>
      <c r="AL101" s="162">
        <f>(SUMIFS(Profile!$F$2:$F$17521,Profile!$B$2:$B$17521,$B101,Profile!$C$2:$C$17521,AL$8))*$C$6</f>
        <v>0</v>
      </c>
      <c r="AM101" s="162">
        <f>(SUMIFS(Profile!$F$2:$F$17521,Profile!$B$2:$B$17521,$B101,Profile!$C$2:$C$17521,AM$8))*$C$6</f>
        <v>0</v>
      </c>
      <c r="AN101" s="162">
        <f>(SUMIFS(Profile!$F$2:$F$17521,Profile!$B$2:$B$17521,$B101,Profile!$C$2:$C$17521,AN$8))*$C$6</f>
        <v>0</v>
      </c>
      <c r="AO101" s="162">
        <f>(SUMIFS(Profile!$F$2:$F$17521,Profile!$B$2:$B$17521,$B101,Profile!$C$2:$C$17521,AO$8))*$C$6</f>
        <v>0</v>
      </c>
      <c r="AP101" s="162">
        <f>(SUMIFS(Profile!$F$2:$F$17521,Profile!$B$2:$B$17521,$B101,Profile!$C$2:$C$17521,AP$8))*$C$6</f>
        <v>0</v>
      </c>
      <c r="AQ101" s="162">
        <f>(SUMIFS(Profile!$F$2:$F$17521,Profile!$B$2:$B$17521,$B101,Profile!$C$2:$C$17521,AQ$8))*$C$6</f>
        <v>0</v>
      </c>
      <c r="AR101" s="162">
        <f>(SUMIFS(Profile!$F$2:$F$17521,Profile!$B$2:$B$17521,$B101,Profile!$C$2:$C$17521,AR$8))*$C$6</f>
        <v>0</v>
      </c>
      <c r="AS101" s="162">
        <f>(SUMIFS(Profile!$F$2:$F$17521,Profile!$B$2:$B$17521,$B101,Profile!$C$2:$C$17521,AS$8))*$C$6</f>
        <v>0</v>
      </c>
      <c r="AT101" s="162">
        <f>(SUMIFS(Profile!$F$2:$F$17521,Profile!$B$2:$B$17521,$B101,Profile!$C$2:$C$17521,AT$8))*$C$6</f>
        <v>0</v>
      </c>
      <c r="AU101" s="162">
        <f>(SUMIFS(Profile!$F$2:$F$17521,Profile!$B$2:$B$17521,$B101,Profile!$C$2:$C$17521,AU$8))*$C$6</f>
        <v>0</v>
      </c>
      <c r="AV101" s="162">
        <f>(SUMIFS(Profile!$F$2:$F$17521,Profile!$B$2:$B$17521,$B101,Profile!$C$2:$C$17521,AV$8))*$C$6</f>
        <v>0</v>
      </c>
      <c r="AW101" s="162">
        <f>(SUMIFS(Profile!$F$2:$F$17521,Profile!$B$2:$B$17521,$B101,Profile!$C$2:$C$17521,AW$8))*$C$6</f>
        <v>0</v>
      </c>
      <c r="AX101" s="162">
        <f>(SUMIFS(Profile!$F$2:$F$17521,Profile!$B$2:$B$17521,$B101,Profile!$C$2:$C$17521,AX$8))*$C$6</f>
        <v>0</v>
      </c>
      <c r="AY101" s="162">
        <f>(SUMIFS(Profile!$F$2:$F$17521,Profile!$B$2:$B$17521,$B101,Profile!$C$2:$C$17521,AY$8))*$C$6</f>
        <v>0</v>
      </c>
      <c r="AZ101" s="162">
        <f>(SUMIFS(Profile!$F$2:$F$17521,Profile!$B$2:$B$17521,$B101,Profile!$C$2:$C$17521,AZ$8))*$C$6</f>
        <v>0</v>
      </c>
      <c r="BA101" s="162">
        <f t="shared" si="10"/>
        <v>0</v>
      </c>
      <c r="BB101" s="162">
        <f>(SUMIFS(Profile!$E$2:$E$17521,Profile!$B$2:$B$17521,$B101,Profile!$C$2:$C$17521,BB$8))*$C$9</f>
        <v>0</v>
      </c>
      <c r="BC101" s="162">
        <f>(SUMIFS(Profile!$E$2:$E$17521,Profile!$B$2:$B$17521,$B101,Profile!$C$2:$C$17521,BC$8))*$C$9</f>
        <v>0</v>
      </c>
      <c r="BD101" s="162">
        <f>(SUMIFS(Profile!$E$2:$E$17521,Profile!$B$2:$B$17521,$B101,Profile!$C$2:$C$17521,BD$8))*$C$9</f>
        <v>0</v>
      </c>
      <c r="BE101" s="162">
        <f>(SUMIFS(Profile!$E$2:$E$17521,Profile!$B$2:$B$17521,$B101,Profile!$C$2:$C$17521,BE$8))*$C$9</f>
        <v>0</v>
      </c>
      <c r="BF101" s="162">
        <f>(SUMIFS(Profile!$E$2:$E$17521,Profile!$B$2:$B$17521,$B101,Profile!$C$2:$C$17521,BF$8))*$C$9</f>
        <v>0</v>
      </c>
      <c r="BG101" s="162">
        <f>(SUMIFS(Profile!$E$2:$E$17521,Profile!$B$2:$B$17521,$B101,Profile!$C$2:$C$17521,BG$8))*$C$9</f>
        <v>0</v>
      </c>
      <c r="BH101" s="162">
        <f>(SUMIFS(Profile!$E$2:$E$17521,Profile!$B$2:$B$17521,$B101,Profile!$C$2:$C$17521,BH$8))*$C$9</f>
        <v>0</v>
      </c>
      <c r="BI101" s="162">
        <f>(SUMIFS(Profile!$E$2:$E$17521,Profile!$B$2:$B$17521,$B101,Profile!$C$2:$C$17521,BI$8))*$C$9</f>
        <v>0</v>
      </c>
      <c r="BJ101" s="162">
        <f>(SUMIFS(Profile!$E$2:$E$17521,Profile!$B$2:$B$17521,$B101,Profile!$C$2:$C$17521,BJ$8))*$C$9</f>
        <v>0</v>
      </c>
      <c r="BK101" s="162">
        <f>(SUMIFS(Profile!$E$2:$E$17521,Profile!$B$2:$B$17521,$B101,Profile!$C$2:$C$17521,BK$8))*$C$9</f>
        <v>0</v>
      </c>
      <c r="BL101" s="162">
        <f>(SUMIFS(Profile!$E$2:$E$17521,Profile!$B$2:$B$17521,$B101,Profile!$C$2:$C$17521,BL$8))*$C$9</f>
        <v>0</v>
      </c>
      <c r="BM101" s="162">
        <f>(SUMIFS(Profile!$E$2:$E$17521,Profile!$B$2:$B$17521,$B101,Profile!$C$2:$C$17521,BM$8))*$C$9</f>
        <v>0</v>
      </c>
      <c r="BN101" s="162">
        <f>(SUMIFS(Profile!$E$2:$E$17521,Profile!$B$2:$B$17521,$B101,Profile!$C$2:$C$17521,BN$8))*$C$9</f>
        <v>0</v>
      </c>
      <c r="BO101" s="162">
        <f>(SUMIFS(Profile!$E$2:$E$17521,Profile!$B$2:$B$17521,$B101,Profile!$C$2:$C$17521,BO$8))*$C$9</f>
        <v>0</v>
      </c>
      <c r="BP101" s="162">
        <f>(SUMIFS(Profile!$E$2:$E$17521,Profile!$B$2:$B$17521,$B101,Profile!$C$2:$C$17521,BP$8))*$C$9</f>
        <v>0</v>
      </c>
      <c r="BQ101" s="162">
        <f>(SUMIFS(Profile!$E$2:$E$17521,Profile!$B$2:$B$17521,$B101,Profile!$C$2:$C$17521,BQ$8))*$C$9</f>
        <v>0</v>
      </c>
      <c r="BR101" s="162">
        <f>(SUMIFS(Profile!$E$2:$E$17521,Profile!$B$2:$B$17521,$B101,Profile!$C$2:$C$17521,BR$8))*$C$9</f>
        <v>0</v>
      </c>
      <c r="BS101" s="162">
        <f>(SUMIFS(Profile!$E$2:$E$17521,Profile!$B$2:$B$17521,$B101,Profile!$C$2:$C$17521,BS$8))*$C$9</f>
        <v>0</v>
      </c>
      <c r="BT101" s="162">
        <f>(SUMIFS(Profile!$E$2:$E$17521,Profile!$B$2:$B$17521,$B101,Profile!$C$2:$C$17521,BT$8))*$C$9</f>
        <v>0</v>
      </c>
      <c r="BU101" s="162">
        <f>(SUMIFS(Profile!$E$2:$E$17521,Profile!$B$2:$B$17521,$B101,Profile!$C$2:$C$17521,BU$8))*$C$9</f>
        <v>0</v>
      </c>
      <c r="BV101" s="162">
        <f>(SUMIFS(Profile!$E$2:$E$17521,Profile!$B$2:$B$17521,$B101,Profile!$C$2:$C$17521,BV$8))*$C$9</f>
        <v>0</v>
      </c>
      <c r="BW101" s="162">
        <f>(SUMIFS(Profile!$E$2:$E$17521,Profile!$B$2:$B$17521,$B101,Profile!$C$2:$C$17521,BW$8))*$C$9</f>
        <v>0</v>
      </c>
      <c r="BX101" s="162">
        <f>(SUMIFS(Profile!$E$2:$E$17521,Profile!$B$2:$B$17521,$B101,Profile!$C$2:$C$17521,BX$8))*$C$9</f>
        <v>0</v>
      </c>
      <c r="BY101" s="162">
        <f>(SUMIFS(Profile!$E$2:$E$17521,Profile!$B$2:$B$17521,$B101,Profile!$C$2:$C$17521,BY$8))*$C$9</f>
        <v>0</v>
      </c>
      <c r="BZ101" s="162">
        <f>(SUMIFS(Profile!$E$2:$E$17521,Profile!$B$2:$B$17521,$B101,Profile!$C$2:$C$17521,BZ$8))*$C$9</f>
        <v>0</v>
      </c>
      <c r="CA101" s="162">
        <f>(SUMIFS(Profile!$E$2:$E$17521,Profile!$B$2:$B$17521,$B101,Profile!$C$2:$C$17521,CA$8))*$C$9</f>
        <v>0</v>
      </c>
      <c r="CB101" s="162">
        <f>(SUMIFS(Profile!$E$2:$E$17521,Profile!$B$2:$B$17521,$B101,Profile!$C$2:$C$17521,CB$8))*$C$9</f>
        <v>0</v>
      </c>
      <c r="CC101" s="162">
        <f>(SUMIFS(Profile!$E$2:$E$17521,Profile!$B$2:$B$17521,$B101,Profile!$C$2:$C$17521,CC$8))*$C$9</f>
        <v>0</v>
      </c>
      <c r="CD101" s="162">
        <f>(SUMIFS(Profile!$E$2:$E$17521,Profile!$B$2:$B$17521,$B101,Profile!$C$2:$C$17521,CD$8))*$C$9</f>
        <v>0</v>
      </c>
      <c r="CE101" s="162">
        <f>(SUMIFS(Profile!$E$2:$E$17521,Profile!$B$2:$B$17521,$B101,Profile!$C$2:$C$17521,CE$8))*$C$9</f>
        <v>0</v>
      </c>
      <c r="CF101" s="162">
        <f>(SUMIFS(Profile!$E$2:$E$17521,Profile!$B$2:$B$17521,$B101,Profile!$C$2:$C$17521,CF$8))*$C$9</f>
        <v>0</v>
      </c>
      <c r="CG101" s="162">
        <f>(SUMIFS(Profile!$E$2:$E$17521,Profile!$B$2:$B$17521,$B101,Profile!$C$2:$C$17521,CG$8))*$C$9</f>
        <v>0</v>
      </c>
      <c r="CH101" s="162">
        <f>(SUMIFS(Profile!$E$2:$E$17521,Profile!$B$2:$B$17521,$B101,Profile!$C$2:$C$17521,CH$8))*$C$9</f>
        <v>0</v>
      </c>
      <c r="CI101" s="162">
        <f>(SUMIFS(Profile!$E$2:$E$17521,Profile!$B$2:$B$17521,$B101,Profile!$C$2:$C$17521,CI$8))*$C$9</f>
        <v>0</v>
      </c>
      <c r="CJ101" s="162">
        <f>(SUMIFS(Profile!$E$2:$E$17521,Profile!$B$2:$B$17521,$B101,Profile!$C$2:$C$17521,CJ$8))*$C$9</f>
        <v>0</v>
      </c>
      <c r="CK101" s="162">
        <f>(SUMIFS(Profile!$E$2:$E$17521,Profile!$B$2:$B$17521,$B101,Profile!$C$2:$C$17521,CK$8))*$C$9</f>
        <v>0</v>
      </c>
      <c r="CL101" s="162">
        <f>(SUMIFS(Profile!$E$2:$E$17521,Profile!$B$2:$B$17521,$B101,Profile!$C$2:$C$17521,CL$8))*$C$9</f>
        <v>0</v>
      </c>
      <c r="CM101" s="162">
        <f>(SUMIFS(Profile!$E$2:$E$17521,Profile!$B$2:$B$17521,$B101,Profile!$C$2:$C$17521,CM$8))*$C$9</f>
        <v>0</v>
      </c>
      <c r="CN101" s="162">
        <f>(SUMIFS(Profile!$E$2:$E$17521,Profile!$B$2:$B$17521,$B101,Profile!$C$2:$C$17521,CN$8))*$C$9</f>
        <v>0</v>
      </c>
      <c r="CO101" s="162">
        <f>(SUMIFS(Profile!$E$2:$E$17521,Profile!$B$2:$B$17521,$B101,Profile!$C$2:$C$17521,CO$8))*$C$9</f>
        <v>0</v>
      </c>
      <c r="CP101" s="162">
        <f>(SUMIFS(Profile!$E$2:$E$17521,Profile!$B$2:$B$17521,$B101,Profile!$C$2:$C$17521,CP$8))*$C$9</f>
        <v>0</v>
      </c>
      <c r="CQ101" s="162">
        <f>(SUMIFS(Profile!$E$2:$E$17521,Profile!$B$2:$B$17521,$B101,Profile!$C$2:$C$17521,CQ$8))*$C$9</f>
        <v>0</v>
      </c>
      <c r="CR101" s="162">
        <f>(SUMIFS(Profile!$E$2:$E$17521,Profile!$B$2:$B$17521,$B101,Profile!$C$2:$C$17521,CR$8))*$C$9</f>
        <v>0</v>
      </c>
      <c r="CS101" s="162">
        <f>(SUMIFS(Profile!$E$2:$E$17521,Profile!$B$2:$B$17521,$B101,Profile!$C$2:$C$17521,CS$8))*$C$9</f>
        <v>0</v>
      </c>
      <c r="CT101" s="162">
        <f>(SUMIFS(Profile!$E$2:$E$17521,Profile!$B$2:$B$17521,$B101,Profile!$C$2:$C$17521,CT$8))*$C$9</f>
        <v>0</v>
      </c>
      <c r="CU101" s="162">
        <f>(SUMIFS(Profile!$E$2:$E$17521,Profile!$B$2:$B$17521,$B101,Profile!$C$2:$C$17521,CU$8))*$C$9</f>
        <v>0</v>
      </c>
      <c r="CV101" s="162">
        <f>(SUMIFS(Profile!$E$2:$E$17521,Profile!$B$2:$B$17521,$B101,Profile!$C$2:$C$17521,CV$8))*$C$9</f>
        <v>0</v>
      </c>
      <c r="CW101" s="162">
        <f>(SUMIFS(Profile!$E$2:$E$17521,Profile!$B$2:$B$17521,$B101,Profile!$C$2:$C$17521,CW$8))*$C$9</f>
        <v>0</v>
      </c>
      <c r="CX101" s="162">
        <f t="shared" si="11"/>
        <v>0</v>
      </c>
      <c r="CY101" s="162">
        <f t="shared" ref="CY101:ET101" si="466">MAX(BB101-E101,0)</f>
        <v>0</v>
      </c>
      <c r="CZ101" s="162">
        <f t="shared" si="466"/>
        <v>0</v>
      </c>
      <c r="DA101" s="162">
        <f t="shared" si="466"/>
        <v>0</v>
      </c>
      <c r="DB101" s="162">
        <f t="shared" si="466"/>
        <v>0</v>
      </c>
      <c r="DC101" s="162">
        <f t="shared" si="466"/>
        <v>0</v>
      </c>
      <c r="DD101" s="162">
        <f t="shared" si="466"/>
        <v>0</v>
      </c>
      <c r="DE101" s="162">
        <f t="shared" si="466"/>
        <v>0</v>
      </c>
      <c r="DF101" s="162">
        <f t="shared" si="466"/>
        <v>0</v>
      </c>
      <c r="DG101" s="162">
        <f t="shared" si="466"/>
        <v>0</v>
      </c>
      <c r="DH101" s="162">
        <f t="shared" si="466"/>
        <v>0</v>
      </c>
      <c r="DI101" s="162">
        <f t="shared" si="466"/>
        <v>0</v>
      </c>
      <c r="DJ101" s="162">
        <f t="shared" si="466"/>
        <v>0</v>
      </c>
      <c r="DK101" s="162">
        <f t="shared" si="466"/>
        <v>0</v>
      </c>
      <c r="DL101" s="162">
        <f t="shared" si="466"/>
        <v>0</v>
      </c>
      <c r="DM101" s="162">
        <f t="shared" si="466"/>
        <v>0</v>
      </c>
      <c r="DN101" s="162">
        <f t="shared" si="466"/>
        <v>0</v>
      </c>
      <c r="DO101" s="162">
        <f t="shared" si="466"/>
        <v>0</v>
      </c>
      <c r="DP101" s="162">
        <f t="shared" si="466"/>
        <v>0</v>
      </c>
      <c r="DQ101" s="162">
        <f t="shared" si="466"/>
        <v>0</v>
      </c>
      <c r="DR101" s="162">
        <f t="shared" si="466"/>
        <v>0</v>
      </c>
      <c r="DS101" s="162">
        <f t="shared" si="466"/>
        <v>0</v>
      </c>
      <c r="DT101" s="162">
        <f t="shared" si="466"/>
        <v>0</v>
      </c>
      <c r="DU101" s="162">
        <f t="shared" si="466"/>
        <v>0</v>
      </c>
      <c r="DV101" s="162">
        <f t="shared" si="466"/>
        <v>0</v>
      </c>
      <c r="DW101" s="162">
        <f t="shared" si="466"/>
        <v>0</v>
      </c>
      <c r="DX101" s="162">
        <f t="shared" si="466"/>
        <v>0</v>
      </c>
      <c r="DY101" s="162">
        <f t="shared" si="466"/>
        <v>0</v>
      </c>
      <c r="DZ101" s="162">
        <f t="shared" si="466"/>
        <v>0</v>
      </c>
      <c r="EA101" s="162">
        <f t="shared" si="466"/>
        <v>0</v>
      </c>
      <c r="EB101" s="162">
        <f t="shared" si="466"/>
        <v>0</v>
      </c>
      <c r="EC101" s="162">
        <f t="shared" si="466"/>
        <v>0</v>
      </c>
      <c r="ED101" s="162">
        <f t="shared" si="466"/>
        <v>0</v>
      </c>
      <c r="EE101" s="162">
        <f t="shared" si="466"/>
        <v>0</v>
      </c>
      <c r="EF101" s="162">
        <f t="shared" si="466"/>
        <v>0</v>
      </c>
      <c r="EG101" s="162">
        <f t="shared" si="466"/>
        <v>0</v>
      </c>
      <c r="EH101" s="162">
        <f t="shared" si="466"/>
        <v>0</v>
      </c>
      <c r="EI101" s="162">
        <f t="shared" si="466"/>
        <v>0</v>
      </c>
      <c r="EJ101" s="162">
        <f t="shared" si="466"/>
        <v>0</v>
      </c>
      <c r="EK101" s="162">
        <f t="shared" si="466"/>
        <v>0</v>
      </c>
      <c r="EL101" s="162">
        <f t="shared" si="466"/>
        <v>0</v>
      </c>
      <c r="EM101" s="162">
        <f t="shared" si="466"/>
        <v>0</v>
      </c>
      <c r="EN101" s="162">
        <f t="shared" si="466"/>
        <v>0</v>
      </c>
      <c r="EO101" s="162">
        <f t="shared" si="466"/>
        <v>0</v>
      </c>
      <c r="EP101" s="162">
        <f t="shared" si="466"/>
        <v>0</v>
      </c>
      <c r="EQ101" s="162">
        <f t="shared" si="466"/>
        <v>0</v>
      </c>
      <c r="ER101" s="162">
        <f t="shared" si="466"/>
        <v>0</v>
      </c>
      <c r="ES101" s="162">
        <f t="shared" si="466"/>
        <v>0</v>
      </c>
      <c r="ET101" s="162">
        <f t="shared" si="466"/>
        <v>0</v>
      </c>
      <c r="EU101" s="162">
        <f t="shared" si="13"/>
        <v>0</v>
      </c>
      <c r="EV101" s="162">
        <f t="shared" ref="EV101:GQ101" si="467">BB101-CY101</f>
        <v>0</v>
      </c>
      <c r="EW101" s="162">
        <f t="shared" si="467"/>
        <v>0</v>
      </c>
      <c r="EX101" s="162">
        <f t="shared" si="467"/>
        <v>0</v>
      </c>
      <c r="EY101" s="162">
        <f t="shared" si="467"/>
        <v>0</v>
      </c>
      <c r="EZ101" s="162">
        <f t="shared" si="467"/>
        <v>0</v>
      </c>
      <c r="FA101" s="162">
        <f t="shared" si="467"/>
        <v>0</v>
      </c>
      <c r="FB101" s="162">
        <f t="shared" si="467"/>
        <v>0</v>
      </c>
      <c r="FC101" s="162">
        <f t="shared" si="467"/>
        <v>0</v>
      </c>
      <c r="FD101" s="162">
        <f t="shared" si="467"/>
        <v>0</v>
      </c>
      <c r="FE101" s="162">
        <f t="shared" si="467"/>
        <v>0</v>
      </c>
      <c r="FF101" s="162">
        <f t="shared" si="467"/>
        <v>0</v>
      </c>
      <c r="FG101" s="162">
        <f t="shared" si="467"/>
        <v>0</v>
      </c>
      <c r="FH101" s="162">
        <f t="shared" si="467"/>
        <v>0</v>
      </c>
      <c r="FI101" s="162">
        <f t="shared" si="467"/>
        <v>0</v>
      </c>
      <c r="FJ101" s="162">
        <f t="shared" si="467"/>
        <v>0</v>
      </c>
      <c r="FK101" s="162">
        <f t="shared" si="467"/>
        <v>0</v>
      </c>
      <c r="FL101" s="162">
        <f t="shared" si="467"/>
        <v>0</v>
      </c>
      <c r="FM101" s="162">
        <f t="shared" si="467"/>
        <v>0</v>
      </c>
      <c r="FN101" s="162">
        <f t="shared" si="467"/>
        <v>0</v>
      </c>
      <c r="FO101" s="162">
        <f t="shared" si="467"/>
        <v>0</v>
      </c>
      <c r="FP101" s="162">
        <f t="shared" si="467"/>
        <v>0</v>
      </c>
      <c r="FQ101" s="162">
        <f t="shared" si="467"/>
        <v>0</v>
      </c>
      <c r="FR101" s="162">
        <f t="shared" si="467"/>
        <v>0</v>
      </c>
      <c r="FS101" s="162">
        <f t="shared" si="467"/>
        <v>0</v>
      </c>
      <c r="FT101" s="162">
        <f t="shared" si="467"/>
        <v>0</v>
      </c>
      <c r="FU101" s="162">
        <f t="shared" si="467"/>
        <v>0</v>
      </c>
      <c r="FV101" s="162">
        <f t="shared" si="467"/>
        <v>0</v>
      </c>
      <c r="FW101" s="162">
        <f t="shared" si="467"/>
        <v>0</v>
      </c>
      <c r="FX101" s="162">
        <f t="shared" si="467"/>
        <v>0</v>
      </c>
      <c r="FY101" s="162">
        <f t="shared" si="467"/>
        <v>0</v>
      </c>
      <c r="FZ101" s="162">
        <f t="shared" si="467"/>
        <v>0</v>
      </c>
      <c r="GA101" s="162">
        <f t="shared" si="467"/>
        <v>0</v>
      </c>
      <c r="GB101" s="162">
        <f t="shared" si="467"/>
        <v>0</v>
      </c>
      <c r="GC101" s="162">
        <f t="shared" si="467"/>
        <v>0</v>
      </c>
      <c r="GD101" s="162">
        <f t="shared" si="467"/>
        <v>0</v>
      </c>
      <c r="GE101" s="162">
        <f t="shared" si="467"/>
        <v>0</v>
      </c>
      <c r="GF101" s="162">
        <f t="shared" si="467"/>
        <v>0</v>
      </c>
      <c r="GG101" s="162">
        <f t="shared" si="467"/>
        <v>0</v>
      </c>
      <c r="GH101" s="162">
        <f t="shared" si="467"/>
        <v>0</v>
      </c>
      <c r="GI101" s="162">
        <f t="shared" si="467"/>
        <v>0</v>
      </c>
      <c r="GJ101" s="162">
        <f t="shared" si="467"/>
        <v>0</v>
      </c>
      <c r="GK101" s="162">
        <f t="shared" si="467"/>
        <v>0</v>
      </c>
      <c r="GL101" s="162">
        <f t="shared" si="467"/>
        <v>0</v>
      </c>
      <c r="GM101" s="162">
        <f t="shared" si="467"/>
        <v>0</v>
      </c>
      <c r="GN101" s="162">
        <f t="shared" si="467"/>
        <v>0</v>
      </c>
      <c r="GO101" s="162">
        <f t="shared" si="467"/>
        <v>0</v>
      </c>
      <c r="GP101" s="162">
        <f t="shared" si="467"/>
        <v>0</v>
      </c>
      <c r="GQ101" s="162">
        <f t="shared" si="467"/>
        <v>0</v>
      </c>
      <c r="GR101" s="162">
        <f t="shared" si="15"/>
        <v>0</v>
      </c>
      <c r="GS101" s="162">
        <f t="shared" ref="GS101:IN101" si="468">E101-EV101</f>
        <v>0</v>
      </c>
      <c r="GT101" s="162">
        <f t="shared" si="468"/>
        <v>0</v>
      </c>
      <c r="GU101" s="162">
        <f t="shared" si="468"/>
        <v>0</v>
      </c>
      <c r="GV101" s="162">
        <f t="shared" si="468"/>
        <v>0</v>
      </c>
      <c r="GW101" s="162">
        <f t="shared" si="468"/>
        <v>0</v>
      </c>
      <c r="GX101" s="162">
        <f t="shared" si="468"/>
        <v>0</v>
      </c>
      <c r="GY101" s="162">
        <f t="shared" si="468"/>
        <v>0</v>
      </c>
      <c r="GZ101" s="162">
        <f t="shared" si="468"/>
        <v>0</v>
      </c>
      <c r="HA101" s="162">
        <f t="shared" si="468"/>
        <v>0</v>
      </c>
      <c r="HB101" s="162">
        <f t="shared" si="468"/>
        <v>0</v>
      </c>
      <c r="HC101" s="162">
        <f t="shared" si="468"/>
        <v>0</v>
      </c>
      <c r="HD101" s="162">
        <f t="shared" si="468"/>
        <v>0</v>
      </c>
      <c r="HE101" s="162">
        <f t="shared" si="468"/>
        <v>0</v>
      </c>
      <c r="HF101" s="162">
        <f t="shared" si="468"/>
        <v>0</v>
      </c>
      <c r="HG101" s="162">
        <f t="shared" si="468"/>
        <v>0</v>
      </c>
      <c r="HH101" s="162">
        <f t="shared" si="468"/>
        <v>0</v>
      </c>
      <c r="HI101" s="162">
        <f t="shared" si="468"/>
        <v>0</v>
      </c>
      <c r="HJ101" s="162">
        <f t="shared" si="468"/>
        <v>0</v>
      </c>
      <c r="HK101" s="162">
        <f t="shared" si="468"/>
        <v>0</v>
      </c>
      <c r="HL101" s="162">
        <f t="shared" si="468"/>
        <v>0</v>
      </c>
      <c r="HM101" s="162">
        <f t="shared" si="468"/>
        <v>0</v>
      </c>
      <c r="HN101" s="162">
        <f t="shared" si="468"/>
        <v>0</v>
      </c>
      <c r="HO101" s="162">
        <f t="shared" si="468"/>
        <v>0</v>
      </c>
      <c r="HP101" s="162">
        <f t="shared" si="468"/>
        <v>0</v>
      </c>
      <c r="HQ101" s="162">
        <f t="shared" si="468"/>
        <v>0</v>
      </c>
      <c r="HR101" s="162">
        <f t="shared" si="468"/>
        <v>0</v>
      </c>
      <c r="HS101" s="162">
        <f t="shared" si="468"/>
        <v>0</v>
      </c>
      <c r="HT101" s="162">
        <f t="shared" si="468"/>
        <v>0</v>
      </c>
      <c r="HU101" s="162">
        <f t="shared" si="468"/>
        <v>0</v>
      </c>
      <c r="HV101" s="162">
        <f t="shared" si="468"/>
        <v>0</v>
      </c>
      <c r="HW101" s="162">
        <f t="shared" si="468"/>
        <v>0</v>
      </c>
      <c r="HX101" s="162">
        <f t="shared" si="468"/>
        <v>0</v>
      </c>
      <c r="HY101" s="162">
        <f t="shared" si="468"/>
        <v>0</v>
      </c>
      <c r="HZ101" s="162">
        <f t="shared" si="468"/>
        <v>0</v>
      </c>
      <c r="IA101" s="162">
        <f t="shared" si="468"/>
        <v>0</v>
      </c>
      <c r="IB101" s="162">
        <f t="shared" si="468"/>
        <v>0</v>
      </c>
      <c r="IC101" s="162">
        <f t="shared" si="468"/>
        <v>0</v>
      </c>
      <c r="ID101" s="162">
        <f t="shared" si="468"/>
        <v>0</v>
      </c>
      <c r="IE101" s="162">
        <f t="shared" si="468"/>
        <v>0</v>
      </c>
      <c r="IF101" s="162">
        <f t="shared" si="468"/>
        <v>0</v>
      </c>
      <c r="IG101" s="162">
        <f t="shared" si="468"/>
        <v>0</v>
      </c>
      <c r="IH101" s="162">
        <f t="shared" si="468"/>
        <v>0</v>
      </c>
      <c r="II101" s="162">
        <f t="shared" si="468"/>
        <v>0</v>
      </c>
      <c r="IJ101" s="162">
        <f t="shared" si="468"/>
        <v>0</v>
      </c>
      <c r="IK101" s="162">
        <f t="shared" si="468"/>
        <v>0</v>
      </c>
      <c r="IL101" s="162">
        <f t="shared" si="468"/>
        <v>0</v>
      </c>
      <c r="IM101" s="162">
        <f t="shared" si="468"/>
        <v>0</v>
      </c>
      <c r="IN101" s="162">
        <f t="shared" si="468"/>
        <v>0</v>
      </c>
      <c r="IO101" s="162">
        <f t="shared" si="17"/>
        <v>0</v>
      </c>
      <c r="IP101" s="162">
        <f t="shared" si="23"/>
        <v>0</v>
      </c>
      <c r="IQ101" s="162">
        <f t="shared" ref="IQ101:KK101" si="469">MAX((MIN(CZ101+IP101,$IO$7))-GT101,0)</f>
        <v>0</v>
      </c>
      <c r="IR101" s="162">
        <f t="shared" si="469"/>
        <v>0</v>
      </c>
      <c r="IS101" s="162">
        <f t="shared" si="469"/>
        <v>0</v>
      </c>
      <c r="IT101" s="162">
        <f t="shared" si="469"/>
        <v>0</v>
      </c>
      <c r="IU101" s="162">
        <f t="shared" si="469"/>
        <v>0</v>
      </c>
      <c r="IV101" s="162">
        <f t="shared" si="469"/>
        <v>0</v>
      </c>
      <c r="IW101" s="162">
        <f t="shared" si="469"/>
        <v>0</v>
      </c>
      <c r="IX101" s="162">
        <f t="shared" si="469"/>
        <v>0</v>
      </c>
      <c r="IY101" s="162">
        <f t="shared" si="469"/>
        <v>0</v>
      </c>
      <c r="IZ101" s="162">
        <f t="shared" si="469"/>
        <v>0</v>
      </c>
      <c r="JA101" s="162">
        <f t="shared" si="469"/>
        <v>0</v>
      </c>
      <c r="JB101" s="162">
        <f t="shared" si="469"/>
        <v>0</v>
      </c>
      <c r="JC101" s="162">
        <f t="shared" si="469"/>
        <v>0</v>
      </c>
      <c r="JD101" s="162">
        <f t="shared" si="469"/>
        <v>0</v>
      </c>
      <c r="JE101" s="162">
        <f t="shared" si="469"/>
        <v>0</v>
      </c>
      <c r="JF101" s="162">
        <f t="shared" si="469"/>
        <v>0</v>
      </c>
      <c r="JG101" s="162">
        <f t="shared" si="469"/>
        <v>0</v>
      </c>
      <c r="JH101" s="162">
        <f t="shared" si="469"/>
        <v>0</v>
      </c>
      <c r="JI101" s="162">
        <f t="shared" si="469"/>
        <v>0</v>
      </c>
      <c r="JJ101" s="162">
        <f t="shared" si="469"/>
        <v>0</v>
      </c>
      <c r="JK101" s="162">
        <f t="shared" si="469"/>
        <v>0</v>
      </c>
      <c r="JL101" s="162">
        <f t="shared" si="469"/>
        <v>0</v>
      </c>
      <c r="JM101" s="162">
        <f t="shared" si="469"/>
        <v>0</v>
      </c>
      <c r="JN101" s="162">
        <f t="shared" si="469"/>
        <v>0</v>
      </c>
      <c r="JO101" s="162">
        <f t="shared" si="469"/>
        <v>0</v>
      </c>
      <c r="JP101" s="162">
        <f t="shared" si="469"/>
        <v>0</v>
      </c>
      <c r="JQ101" s="162">
        <f t="shared" si="469"/>
        <v>0</v>
      </c>
      <c r="JR101" s="162">
        <f t="shared" si="469"/>
        <v>0</v>
      </c>
      <c r="JS101" s="162">
        <f t="shared" si="469"/>
        <v>0</v>
      </c>
      <c r="JT101" s="162">
        <f t="shared" si="469"/>
        <v>0</v>
      </c>
      <c r="JU101" s="162">
        <f t="shared" si="469"/>
        <v>0</v>
      </c>
      <c r="JV101" s="162">
        <f t="shared" si="469"/>
        <v>0</v>
      </c>
      <c r="JW101" s="162">
        <f t="shared" si="469"/>
        <v>0</v>
      </c>
      <c r="JX101" s="162">
        <f t="shared" si="469"/>
        <v>0</v>
      </c>
      <c r="JY101" s="162">
        <f t="shared" si="469"/>
        <v>0</v>
      </c>
      <c r="JZ101" s="162">
        <f t="shared" si="469"/>
        <v>0</v>
      </c>
      <c r="KA101" s="162">
        <f t="shared" si="469"/>
        <v>0</v>
      </c>
      <c r="KB101" s="162">
        <f t="shared" si="469"/>
        <v>0</v>
      </c>
      <c r="KC101" s="162">
        <f t="shared" si="469"/>
        <v>0</v>
      </c>
      <c r="KD101" s="162">
        <f t="shared" si="469"/>
        <v>0</v>
      </c>
      <c r="KE101" s="162">
        <f t="shared" si="469"/>
        <v>0</v>
      </c>
      <c r="KF101" s="162">
        <f t="shared" si="469"/>
        <v>0</v>
      </c>
      <c r="KG101" s="162">
        <f t="shared" si="469"/>
        <v>0</v>
      </c>
      <c r="KH101" s="162">
        <f t="shared" si="469"/>
        <v>0</v>
      </c>
      <c r="KI101" s="162">
        <f t="shared" si="469"/>
        <v>0</v>
      </c>
      <c r="KJ101" s="162">
        <f t="shared" si="469"/>
        <v>0</v>
      </c>
      <c r="KK101" s="162">
        <f t="shared" si="469"/>
        <v>0</v>
      </c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</row>
    <row r="102" ht="14.25" customHeight="1" spans="1:326" x14ac:dyDescent="0.25">
      <c r="A102" s="1">
        <v>4</v>
      </c>
      <c r="B102" s="1">
        <f t="shared" ref="B102:C102" si="470">B101+1</f>
        <v>92</v>
      </c>
      <c r="C102" s="232">
        <f t="shared" si="470"/>
        <v>43557</v>
      </c>
      <c r="D102" s="162">
        <f t="shared" si="9"/>
        <v>0</v>
      </c>
      <c r="E102" s="162">
        <f>(SUMIFS(Profile!$F$2:$F$17521,Profile!$B$2:$B$17521,$B102,Profile!$C$2:$C$17521,E$8))*$C$6</f>
        <v>0</v>
      </c>
      <c r="F102" s="162">
        <f>(SUMIFS(Profile!$F$2:$F$17521,Profile!$B$2:$B$17521,$B102,Profile!$C$2:$C$17521,F$8))*$C$6</f>
        <v>0</v>
      </c>
      <c r="G102" s="162">
        <f>(SUMIFS(Profile!$F$2:$F$17521,Profile!$B$2:$B$17521,$B102,Profile!$C$2:$C$17521,G$8))*$C$6</f>
        <v>0</v>
      </c>
      <c r="H102" s="162">
        <f>(SUMIFS(Profile!$F$2:$F$17521,Profile!$B$2:$B$17521,$B102,Profile!$C$2:$C$17521,H$8))*$C$6</f>
        <v>0</v>
      </c>
      <c r="I102" s="162">
        <f>(SUMIFS(Profile!$F$2:$F$17521,Profile!$B$2:$B$17521,$B102,Profile!$C$2:$C$17521,I$8))*$C$6</f>
        <v>0</v>
      </c>
      <c r="J102" s="162">
        <f>(SUMIFS(Profile!$F$2:$F$17521,Profile!$B$2:$B$17521,$B102,Profile!$C$2:$C$17521,J$8))*$C$6</f>
        <v>0</v>
      </c>
      <c r="K102" s="162">
        <f>(SUMIFS(Profile!$F$2:$F$17521,Profile!$B$2:$B$17521,$B102,Profile!$C$2:$C$17521,K$8))*$C$6</f>
        <v>0</v>
      </c>
      <c r="L102" s="162">
        <f>(SUMIFS(Profile!$F$2:$F$17521,Profile!$B$2:$B$17521,$B102,Profile!$C$2:$C$17521,L$8))*$C$6</f>
        <v>0</v>
      </c>
      <c r="M102" s="162">
        <f>(SUMIFS(Profile!$F$2:$F$17521,Profile!$B$2:$B$17521,$B102,Profile!$C$2:$C$17521,M$8))*$C$6</f>
        <v>0</v>
      </c>
      <c r="N102" s="162">
        <f>(SUMIFS(Profile!$F$2:$F$17521,Profile!$B$2:$B$17521,$B102,Profile!$C$2:$C$17521,N$8))*$C$6</f>
        <v>0</v>
      </c>
      <c r="O102" s="162">
        <f>(SUMIFS(Profile!$F$2:$F$17521,Profile!$B$2:$B$17521,$B102,Profile!$C$2:$C$17521,O$8))*$C$6</f>
        <v>0</v>
      </c>
      <c r="P102" s="162">
        <f>(SUMIFS(Profile!$F$2:$F$17521,Profile!$B$2:$B$17521,$B102,Profile!$C$2:$C$17521,P$8))*$C$6</f>
        <v>0</v>
      </c>
      <c r="Q102" s="162">
        <f>(SUMIFS(Profile!$F$2:$F$17521,Profile!$B$2:$B$17521,$B102,Profile!$C$2:$C$17521,Q$8))*$C$6</f>
        <v>0</v>
      </c>
      <c r="R102" s="162">
        <f>(SUMIFS(Profile!$F$2:$F$17521,Profile!$B$2:$B$17521,$B102,Profile!$C$2:$C$17521,R$8))*$C$6</f>
        <v>0</v>
      </c>
      <c r="S102" s="162">
        <f>(SUMIFS(Profile!$F$2:$F$17521,Profile!$B$2:$B$17521,$B102,Profile!$C$2:$C$17521,S$8))*$C$6</f>
        <v>0</v>
      </c>
      <c r="T102" s="162">
        <f>(SUMIFS(Profile!$F$2:$F$17521,Profile!$B$2:$B$17521,$B102,Profile!$C$2:$C$17521,T$8))*$C$6</f>
        <v>0</v>
      </c>
      <c r="U102" s="162">
        <f>(SUMIFS(Profile!$F$2:$F$17521,Profile!$B$2:$B$17521,$B102,Profile!$C$2:$C$17521,U$8))*$C$6</f>
        <v>0</v>
      </c>
      <c r="V102" s="162">
        <f>(SUMIFS(Profile!$F$2:$F$17521,Profile!$B$2:$B$17521,$B102,Profile!$C$2:$C$17521,V$8))*$C$6</f>
        <v>0</v>
      </c>
      <c r="W102" s="162">
        <f>(SUMIFS(Profile!$F$2:$F$17521,Profile!$B$2:$B$17521,$B102,Profile!$C$2:$C$17521,W$8))*$C$6</f>
        <v>0</v>
      </c>
      <c r="X102" s="162">
        <f>(SUMIFS(Profile!$F$2:$F$17521,Profile!$B$2:$B$17521,$B102,Profile!$C$2:$C$17521,X$8))*$C$6</f>
        <v>0</v>
      </c>
      <c r="Y102" s="162">
        <f>(SUMIFS(Profile!$F$2:$F$17521,Profile!$B$2:$B$17521,$B102,Profile!$C$2:$C$17521,Y$8))*$C$6</f>
        <v>0</v>
      </c>
      <c r="Z102" s="162">
        <f>(SUMIFS(Profile!$F$2:$F$17521,Profile!$B$2:$B$17521,$B102,Profile!$C$2:$C$17521,Z$8))*$C$6</f>
        <v>0</v>
      </c>
      <c r="AA102" s="162">
        <f>(SUMIFS(Profile!$F$2:$F$17521,Profile!$B$2:$B$17521,$B102,Profile!$C$2:$C$17521,AA$8))*$C$6</f>
        <v>0</v>
      </c>
      <c r="AB102" s="162">
        <f>(SUMIFS(Profile!$F$2:$F$17521,Profile!$B$2:$B$17521,$B102,Profile!$C$2:$C$17521,AB$8))*$C$6</f>
        <v>0</v>
      </c>
      <c r="AC102" s="162">
        <f>(SUMIFS(Profile!$F$2:$F$17521,Profile!$B$2:$B$17521,$B102,Profile!$C$2:$C$17521,AC$8))*$C$6</f>
        <v>0</v>
      </c>
      <c r="AD102" s="162">
        <f>(SUMIFS(Profile!$F$2:$F$17521,Profile!$B$2:$B$17521,$B102,Profile!$C$2:$C$17521,AD$8))*$C$6</f>
        <v>0</v>
      </c>
      <c r="AE102" s="162">
        <f>(SUMIFS(Profile!$F$2:$F$17521,Profile!$B$2:$B$17521,$B102,Profile!$C$2:$C$17521,AE$8))*$C$6</f>
        <v>0</v>
      </c>
      <c r="AF102" s="162">
        <f>(SUMIFS(Profile!$F$2:$F$17521,Profile!$B$2:$B$17521,$B102,Profile!$C$2:$C$17521,AF$8))*$C$6</f>
        <v>0</v>
      </c>
      <c r="AG102" s="162">
        <f>(SUMIFS(Profile!$F$2:$F$17521,Profile!$B$2:$B$17521,$B102,Profile!$C$2:$C$17521,AG$8))*$C$6</f>
        <v>0</v>
      </c>
      <c r="AH102" s="162">
        <f>(SUMIFS(Profile!$F$2:$F$17521,Profile!$B$2:$B$17521,$B102,Profile!$C$2:$C$17521,AH$8))*$C$6</f>
        <v>0</v>
      </c>
      <c r="AI102" s="162">
        <f>(SUMIFS(Profile!$F$2:$F$17521,Profile!$B$2:$B$17521,$B102,Profile!$C$2:$C$17521,AI$8))*$C$6</f>
        <v>0</v>
      </c>
      <c r="AJ102" s="162">
        <f>(SUMIFS(Profile!$F$2:$F$17521,Profile!$B$2:$B$17521,$B102,Profile!$C$2:$C$17521,AJ$8))*$C$6</f>
        <v>0</v>
      </c>
      <c r="AK102" s="162">
        <f>(SUMIFS(Profile!$F$2:$F$17521,Profile!$B$2:$B$17521,$B102,Profile!$C$2:$C$17521,AK$8))*$C$6</f>
        <v>0</v>
      </c>
      <c r="AL102" s="162">
        <f>(SUMIFS(Profile!$F$2:$F$17521,Profile!$B$2:$B$17521,$B102,Profile!$C$2:$C$17521,AL$8))*$C$6</f>
        <v>0</v>
      </c>
      <c r="AM102" s="162">
        <f>(SUMIFS(Profile!$F$2:$F$17521,Profile!$B$2:$B$17521,$B102,Profile!$C$2:$C$17521,AM$8))*$C$6</f>
        <v>0</v>
      </c>
      <c r="AN102" s="162">
        <f>(SUMIFS(Profile!$F$2:$F$17521,Profile!$B$2:$B$17521,$B102,Profile!$C$2:$C$17521,AN$8))*$C$6</f>
        <v>0</v>
      </c>
      <c r="AO102" s="162">
        <f>(SUMIFS(Profile!$F$2:$F$17521,Profile!$B$2:$B$17521,$B102,Profile!$C$2:$C$17521,AO$8))*$C$6</f>
        <v>0</v>
      </c>
      <c r="AP102" s="162">
        <f>(SUMIFS(Profile!$F$2:$F$17521,Profile!$B$2:$B$17521,$B102,Profile!$C$2:$C$17521,AP$8))*$C$6</f>
        <v>0</v>
      </c>
      <c r="AQ102" s="162">
        <f>(SUMIFS(Profile!$F$2:$F$17521,Profile!$B$2:$B$17521,$B102,Profile!$C$2:$C$17521,AQ$8))*$C$6</f>
        <v>0</v>
      </c>
      <c r="AR102" s="162">
        <f>(SUMIFS(Profile!$F$2:$F$17521,Profile!$B$2:$B$17521,$B102,Profile!$C$2:$C$17521,AR$8))*$C$6</f>
        <v>0</v>
      </c>
      <c r="AS102" s="162">
        <f>(SUMIFS(Profile!$F$2:$F$17521,Profile!$B$2:$B$17521,$B102,Profile!$C$2:$C$17521,AS$8))*$C$6</f>
        <v>0</v>
      </c>
      <c r="AT102" s="162">
        <f>(SUMIFS(Profile!$F$2:$F$17521,Profile!$B$2:$B$17521,$B102,Profile!$C$2:$C$17521,AT$8))*$C$6</f>
        <v>0</v>
      </c>
      <c r="AU102" s="162">
        <f>(SUMIFS(Profile!$F$2:$F$17521,Profile!$B$2:$B$17521,$B102,Profile!$C$2:$C$17521,AU$8))*$C$6</f>
        <v>0</v>
      </c>
      <c r="AV102" s="162">
        <f>(SUMIFS(Profile!$F$2:$F$17521,Profile!$B$2:$B$17521,$B102,Profile!$C$2:$C$17521,AV$8))*$C$6</f>
        <v>0</v>
      </c>
      <c r="AW102" s="162">
        <f>(SUMIFS(Profile!$F$2:$F$17521,Profile!$B$2:$B$17521,$B102,Profile!$C$2:$C$17521,AW$8))*$C$6</f>
        <v>0</v>
      </c>
      <c r="AX102" s="162">
        <f>(SUMIFS(Profile!$F$2:$F$17521,Profile!$B$2:$B$17521,$B102,Profile!$C$2:$C$17521,AX$8))*$C$6</f>
        <v>0</v>
      </c>
      <c r="AY102" s="162">
        <f>(SUMIFS(Profile!$F$2:$F$17521,Profile!$B$2:$B$17521,$B102,Profile!$C$2:$C$17521,AY$8))*$C$6</f>
        <v>0</v>
      </c>
      <c r="AZ102" s="162">
        <f>(SUMIFS(Profile!$F$2:$F$17521,Profile!$B$2:$B$17521,$B102,Profile!$C$2:$C$17521,AZ$8))*$C$6</f>
        <v>0</v>
      </c>
      <c r="BA102" s="162">
        <f t="shared" si="10"/>
        <v>0</v>
      </c>
      <c r="BB102" s="162">
        <f>(SUMIFS(Profile!$E$2:$E$17521,Profile!$B$2:$B$17521,$B102,Profile!$C$2:$C$17521,BB$8))*$C$9</f>
        <v>0</v>
      </c>
      <c r="BC102" s="162">
        <f>(SUMIFS(Profile!$E$2:$E$17521,Profile!$B$2:$B$17521,$B102,Profile!$C$2:$C$17521,BC$8))*$C$9</f>
        <v>0</v>
      </c>
      <c r="BD102" s="162">
        <f>(SUMIFS(Profile!$E$2:$E$17521,Profile!$B$2:$B$17521,$B102,Profile!$C$2:$C$17521,BD$8))*$C$9</f>
        <v>0</v>
      </c>
      <c r="BE102" s="162">
        <f>(SUMIFS(Profile!$E$2:$E$17521,Profile!$B$2:$B$17521,$B102,Profile!$C$2:$C$17521,BE$8))*$C$9</f>
        <v>0</v>
      </c>
      <c r="BF102" s="162">
        <f>(SUMIFS(Profile!$E$2:$E$17521,Profile!$B$2:$B$17521,$B102,Profile!$C$2:$C$17521,BF$8))*$C$9</f>
        <v>0</v>
      </c>
      <c r="BG102" s="162">
        <f>(SUMIFS(Profile!$E$2:$E$17521,Profile!$B$2:$B$17521,$B102,Profile!$C$2:$C$17521,BG$8))*$C$9</f>
        <v>0</v>
      </c>
      <c r="BH102" s="162">
        <f>(SUMIFS(Profile!$E$2:$E$17521,Profile!$B$2:$B$17521,$B102,Profile!$C$2:$C$17521,BH$8))*$C$9</f>
        <v>0</v>
      </c>
      <c r="BI102" s="162">
        <f>(SUMIFS(Profile!$E$2:$E$17521,Profile!$B$2:$B$17521,$B102,Profile!$C$2:$C$17521,BI$8))*$C$9</f>
        <v>0</v>
      </c>
      <c r="BJ102" s="162">
        <f>(SUMIFS(Profile!$E$2:$E$17521,Profile!$B$2:$B$17521,$B102,Profile!$C$2:$C$17521,BJ$8))*$C$9</f>
        <v>0</v>
      </c>
      <c r="BK102" s="162">
        <f>(SUMIFS(Profile!$E$2:$E$17521,Profile!$B$2:$B$17521,$B102,Profile!$C$2:$C$17521,BK$8))*$C$9</f>
        <v>0</v>
      </c>
      <c r="BL102" s="162">
        <f>(SUMIFS(Profile!$E$2:$E$17521,Profile!$B$2:$B$17521,$B102,Profile!$C$2:$C$17521,BL$8))*$C$9</f>
        <v>0</v>
      </c>
      <c r="BM102" s="162">
        <f>(SUMIFS(Profile!$E$2:$E$17521,Profile!$B$2:$B$17521,$B102,Profile!$C$2:$C$17521,BM$8))*$C$9</f>
        <v>0</v>
      </c>
      <c r="BN102" s="162">
        <f>(SUMIFS(Profile!$E$2:$E$17521,Profile!$B$2:$B$17521,$B102,Profile!$C$2:$C$17521,BN$8))*$C$9</f>
        <v>0</v>
      </c>
      <c r="BO102" s="162">
        <f>(SUMIFS(Profile!$E$2:$E$17521,Profile!$B$2:$B$17521,$B102,Profile!$C$2:$C$17521,BO$8))*$C$9</f>
        <v>0</v>
      </c>
      <c r="BP102" s="162">
        <f>(SUMIFS(Profile!$E$2:$E$17521,Profile!$B$2:$B$17521,$B102,Profile!$C$2:$C$17521,BP$8))*$C$9</f>
        <v>0</v>
      </c>
      <c r="BQ102" s="162">
        <f>(SUMIFS(Profile!$E$2:$E$17521,Profile!$B$2:$B$17521,$B102,Profile!$C$2:$C$17521,BQ$8))*$C$9</f>
        <v>0</v>
      </c>
      <c r="BR102" s="162">
        <f>(SUMIFS(Profile!$E$2:$E$17521,Profile!$B$2:$B$17521,$B102,Profile!$C$2:$C$17521,BR$8))*$C$9</f>
        <v>0</v>
      </c>
      <c r="BS102" s="162">
        <f>(SUMIFS(Profile!$E$2:$E$17521,Profile!$B$2:$B$17521,$B102,Profile!$C$2:$C$17521,BS$8))*$C$9</f>
        <v>0</v>
      </c>
      <c r="BT102" s="162">
        <f>(SUMIFS(Profile!$E$2:$E$17521,Profile!$B$2:$B$17521,$B102,Profile!$C$2:$C$17521,BT$8))*$C$9</f>
        <v>0</v>
      </c>
      <c r="BU102" s="162">
        <f>(SUMIFS(Profile!$E$2:$E$17521,Profile!$B$2:$B$17521,$B102,Profile!$C$2:$C$17521,BU$8))*$C$9</f>
        <v>0</v>
      </c>
      <c r="BV102" s="162">
        <f>(SUMIFS(Profile!$E$2:$E$17521,Profile!$B$2:$B$17521,$B102,Profile!$C$2:$C$17521,BV$8))*$C$9</f>
        <v>0</v>
      </c>
      <c r="BW102" s="162">
        <f>(SUMIFS(Profile!$E$2:$E$17521,Profile!$B$2:$B$17521,$B102,Profile!$C$2:$C$17521,BW$8))*$C$9</f>
        <v>0</v>
      </c>
      <c r="BX102" s="162">
        <f>(SUMIFS(Profile!$E$2:$E$17521,Profile!$B$2:$B$17521,$B102,Profile!$C$2:$C$17521,BX$8))*$C$9</f>
        <v>0</v>
      </c>
      <c r="BY102" s="162">
        <f>(SUMIFS(Profile!$E$2:$E$17521,Profile!$B$2:$B$17521,$B102,Profile!$C$2:$C$17521,BY$8))*$C$9</f>
        <v>0</v>
      </c>
      <c r="BZ102" s="162">
        <f>(SUMIFS(Profile!$E$2:$E$17521,Profile!$B$2:$B$17521,$B102,Profile!$C$2:$C$17521,BZ$8))*$C$9</f>
        <v>0</v>
      </c>
      <c r="CA102" s="162">
        <f>(SUMIFS(Profile!$E$2:$E$17521,Profile!$B$2:$B$17521,$B102,Profile!$C$2:$C$17521,CA$8))*$C$9</f>
        <v>0</v>
      </c>
      <c r="CB102" s="162">
        <f>(SUMIFS(Profile!$E$2:$E$17521,Profile!$B$2:$B$17521,$B102,Profile!$C$2:$C$17521,CB$8))*$C$9</f>
        <v>0</v>
      </c>
      <c r="CC102" s="162">
        <f>(SUMIFS(Profile!$E$2:$E$17521,Profile!$B$2:$B$17521,$B102,Profile!$C$2:$C$17521,CC$8))*$C$9</f>
        <v>0</v>
      </c>
      <c r="CD102" s="162">
        <f>(SUMIFS(Profile!$E$2:$E$17521,Profile!$B$2:$B$17521,$B102,Profile!$C$2:$C$17521,CD$8))*$C$9</f>
        <v>0</v>
      </c>
      <c r="CE102" s="162">
        <f>(SUMIFS(Profile!$E$2:$E$17521,Profile!$B$2:$B$17521,$B102,Profile!$C$2:$C$17521,CE$8))*$C$9</f>
        <v>0</v>
      </c>
      <c r="CF102" s="162">
        <f>(SUMIFS(Profile!$E$2:$E$17521,Profile!$B$2:$B$17521,$B102,Profile!$C$2:$C$17521,CF$8))*$C$9</f>
        <v>0</v>
      </c>
      <c r="CG102" s="162">
        <f>(SUMIFS(Profile!$E$2:$E$17521,Profile!$B$2:$B$17521,$B102,Profile!$C$2:$C$17521,CG$8))*$C$9</f>
        <v>0</v>
      </c>
      <c r="CH102" s="162">
        <f>(SUMIFS(Profile!$E$2:$E$17521,Profile!$B$2:$B$17521,$B102,Profile!$C$2:$C$17521,CH$8))*$C$9</f>
        <v>0</v>
      </c>
      <c r="CI102" s="162">
        <f>(SUMIFS(Profile!$E$2:$E$17521,Profile!$B$2:$B$17521,$B102,Profile!$C$2:$C$17521,CI$8))*$C$9</f>
        <v>0</v>
      </c>
      <c r="CJ102" s="162">
        <f>(SUMIFS(Profile!$E$2:$E$17521,Profile!$B$2:$B$17521,$B102,Profile!$C$2:$C$17521,CJ$8))*$C$9</f>
        <v>0</v>
      </c>
      <c r="CK102" s="162">
        <f>(SUMIFS(Profile!$E$2:$E$17521,Profile!$B$2:$B$17521,$B102,Profile!$C$2:$C$17521,CK$8))*$C$9</f>
        <v>0</v>
      </c>
      <c r="CL102" s="162">
        <f>(SUMIFS(Profile!$E$2:$E$17521,Profile!$B$2:$B$17521,$B102,Profile!$C$2:$C$17521,CL$8))*$C$9</f>
        <v>0</v>
      </c>
      <c r="CM102" s="162">
        <f>(SUMIFS(Profile!$E$2:$E$17521,Profile!$B$2:$B$17521,$B102,Profile!$C$2:$C$17521,CM$8))*$C$9</f>
        <v>0</v>
      </c>
      <c r="CN102" s="162">
        <f>(SUMIFS(Profile!$E$2:$E$17521,Profile!$B$2:$B$17521,$B102,Profile!$C$2:$C$17521,CN$8))*$C$9</f>
        <v>0</v>
      </c>
      <c r="CO102" s="162">
        <f>(SUMIFS(Profile!$E$2:$E$17521,Profile!$B$2:$B$17521,$B102,Profile!$C$2:$C$17521,CO$8))*$C$9</f>
        <v>0</v>
      </c>
      <c r="CP102" s="162">
        <f>(SUMIFS(Profile!$E$2:$E$17521,Profile!$B$2:$B$17521,$B102,Profile!$C$2:$C$17521,CP$8))*$C$9</f>
        <v>0</v>
      </c>
      <c r="CQ102" s="162">
        <f>(SUMIFS(Profile!$E$2:$E$17521,Profile!$B$2:$B$17521,$B102,Profile!$C$2:$C$17521,CQ$8))*$C$9</f>
        <v>0</v>
      </c>
      <c r="CR102" s="162">
        <f>(SUMIFS(Profile!$E$2:$E$17521,Profile!$B$2:$B$17521,$B102,Profile!$C$2:$C$17521,CR$8))*$C$9</f>
        <v>0</v>
      </c>
      <c r="CS102" s="162">
        <f>(SUMIFS(Profile!$E$2:$E$17521,Profile!$B$2:$B$17521,$B102,Profile!$C$2:$C$17521,CS$8))*$C$9</f>
        <v>0</v>
      </c>
      <c r="CT102" s="162">
        <f>(SUMIFS(Profile!$E$2:$E$17521,Profile!$B$2:$B$17521,$B102,Profile!$C$2:$C$17521,CT$8))*$C$9</f>
        <v>0</v>
      </c>
      <c r="CU102" s="162">
        <f>(SUMIFS(Profile!$E$2:$E$17521,Profile!$B$2:$B$17521,$B102,Profile!$C$2:$C$17521,CU$8))*$C$9</f>
        <v>0</v>
      </c>
      <c r="CV102" s="162">
        <f>(SUMIFS(Profile!$E$2:$E$17521,Profile!$B$2:$B$17521,$B102,Profile!$C$2:$C$17521,CV$8))*$C$9</f>
        <v>0</v>
      </c>
      <c r="CW102" s="162">
        <f>(SUMIFS(Profile!$E$2:$E$17521,Profile!$B$2:$B$17521,$B102,Profile!$C$2:$C$17521,CW$8))*$C$9</f>
        <v>0</v>
      </c>
      <c r="CX102" s="162">
        <f t="shared" si="11"/>
        <v>0</v>
      </c>
      <c r="CY102" s="162">
        <f t="shared" ref="CY102:ET102" si="471">MAX(BB102-E102,0)</f>
        <v>0</v>
      </c>
      <c r="CZ102" s="162">
        <f t="shared" si="471"/>
        <v>0</v>
      </c>
      <c r="DA102" s="162">
        <f t="shared" si="471"/>
        <v>0</v>
      </c>
      <c r="DB102" s="162">
        <f t="shared" si="471"/>
        <v>0</v>
      </c>
      <c r="DC102" s="162">
        <f t="shared" si="471"/>
        <v>0</v>
      </c>
      <c r="DD102" s="162">
        <f t="shared" si="471"/>
        <v>0</v>
      </c>
      <c r="DE102" s="162">
        <f t="shared" si="471"/>
        <v>0</v>
      </c>
      <c r="DF102" s="162">
        <f t="shared" si="471"/>
        <v>0</v>
      </c>
      <c r="DG102" s="162">
        <f t="shared" si="471"/>
        <v>0</v>
      </c>
      <c r="DH102" s="162">
        <f t="shared" si="471"/>
        <v>0</v>
      </c>
      <c r="DI102" s="162">
        <f t="shared" si="471"/>
        <v>0</v>
      </c>
      <c r="DJ102" s="162">
        <f t="shared" si="471"/>
        <v>0</v>
      </c>
      <c r="DK102" s="162">
        <f t="shared" si="471"/>
        <v>0</v>
      </c>
      <c r="DL102" s="162">
        <f t="shared" si="471"/>
        <v>0</v>
      </c>
      <c r="DM102" s="162">
        <f t="shared" si="471"/>
        <v>0</v>
      </c>
      <c r="DN102" s="162">
        <f t="shared" si="471"/>
        <v>0</v>
      </c>
      <c r="DO102" s="162">
        <f t="shared" si="471"/>
        <v>0</v>
      </c>
      <c r="DP102" s="162">
        <f t="shared" si="471"/>
        <v>0</v>
      </c>
      <c r="DQ102" s="162">
        <f t="shared" si="471"/>
        <v>0</v>
      </c>
      <c r="DR102" s="162">
        <f t="shared" si="471"/>
        <v>0</v>
      </c>
      <c r="DS102" s="162">
        <f t="shared" si="471"/>
        <v>0</v>
      </c>
      <c r="DT102" s="162">
        <f t="shared" si="471"/>
        <v>0</v>
      </c>
      <c r="DU102" s="162">
        <f t="shared" si="471"/>
        <v>0</v>
      </c>
      <c r="DV102" s="162">
        <f t="shared" si="471"/>
        <v>0</v>
      </c>
      <c r="DW102" s="162">
        <f t="shared" si="471"/>
        <v>0</v>
      </c>
      <c r="DX102" s="162">
        <f t="shared" si="471"/>
        <v>0</v>
      </c>
      <c r="DY102" s="162">
        <f t="shared" si="471"/>
        <v>0</v>
      </c>
      <c r="DZ102" s="162">
        <f t="shared" si="471"/>
        <v>0</v>
      </c>
      <c r="EA102" s="162">
        <f t="shared" si="471"/>
        <v>0</v>
      </c>
      <c r="EB102" s="162">
        <f t="shared" si="471"/>
        <v>0</v>
      </c>
      <c r="EC102" s="162">
        <f t="shared" si="471"/>
        <v>0</v>
      </c>
      <c r="ED102" s="162">
        <f t="shared" si="471"/>
        <v>0</v>
      </c>
      <c r="EE102" s="162">
        <f t="shared" si="471"/>
        <v>0</v>
      </c>
      <c r="EF102" s="162">
        <f t="shared" si="471"/>
        <v>0</v>
      </c>
      <c r="EG102" s="162">
        <f t="shared" si="471"/>
        <v>0</v>
      </c>
      <c r="EH102" s="162">
        <f t="shared" si="471"/>
        <v>0</v>
      </c>
      <c r="EI102" s="162">
        <f t="shared" si="471"/>
        <v>0</v>
      </c>
      <c r="EJ102" s="162">
        <f t="shared" si="471"/>
        <v>0</v>
      </c>
      <c r="EK102" s="162">
        <f t="shared" si="471"/>
        <v>0</v>
      </c>
      <c r="EL102" s="162">
        <f t="shared" si="471"/>
        <v>0</v>
      </c>
      <c r="EM102" s="162">
        <f t="shared" si="471"/>
        <v>0</v>
      </c>
      <c r="EN102" s="162">
        <f t="shared" si="471"/>
        <v>0</v>
      </c>
      <c r="EO102" s="162">
        <f t="shared" si="471"/>
        <v>0</v>
      </c>
      <c r="EP102" s="162">
        <f t="shared" si="471"/>
        <v>0</v>
      </c>
      <c r="EQ102" s="162">
        <f t="shared" si="471"/>
        <v>0</v>
      </c>
      <c r="ER102" s="162">
        <f t="shared" si="471"/>
        <v>0</v>
      </c>
      <c r="ES102" s="162">
        <f t="shared" si="471"/>
        <v>0</v>
      </c>
      <c r="ET102" s="162">
        <f t="shared" si="471"/>
        <v>0</v>
      </c>
      <c r="EU102" s="162">
        <f t="shared" si="13"/>
        <v>0</v>
      </c>
      <c r="EV102" s="162">
        <f t="shared" ref="EV102:GQ102" si="472">BB102-CY102</f>
        <v>0</v>
      </c>
      <c r="EW102" s="162">
        <f t="shared" si="472"/>
        <v>0</v>
      </c>
      <c r="EX102" s="162">
        <f t="shared" si="472"/>
        <v>0</v>
      </c>
      <c r="EY102" s="162">
        <f t="shared" si="472"/>
        <v>0</v>
      </c>
      <c r="EZ102" s="162">
        <f t="shared" si="472"/>
        <v>0</v>
      </c>
      <c r="FA102" s="162">
        <f t="shared" si="472"/>
        <v>0</v>
      </c>
      <c r="FB102" s="162">
        <f t="shared" si="472"/>
        <v>0</v>
      </c>
      <c r="FC102" s="162">
        <f t="shared" si="472"/>
        <v>0</v>
      </c>
      <c r="FD102" s="162">
        <f t="shared" si="472"/>
        <v>0</v>
      </c>
      <c r="FE102" s="162">
        <f t="shared" si="472"/>
        <v>0</v>
      </c>
      <c r="FF102" s="162">
        <f t="shared" si="472"/>
        <v>0</v>
      </c>
      <c r="FG102" s="162">
        <f t="shared" si="472"/>
        <v>0</v>
      </c>
      <c r="FH102" s="162">
        <f t="shared" si="472"/>
        <v>0</v>
      </c>
      <c r="FI102" s="162">
        <f t="shared" si="472"/>
        <v>0</v>
      </c>
      <c r="FJ102" s="162">
        <f t="shared" si="472"/>
        <v>0</v>
      </c>
      <c r="FK102" s="162">
        <f t="shared" si="472"/>
        <v>0</v>
      </c>
      <c r="FL102" s="162">
        <f t="shared" si="472"/>
        <v>0</v>
      </c>
      <c r="FM102" s="162">
        <f t="shared" si="472"/>
        <v>0</v>
      </c>
      <c r="FN102" s="162">
        <f t="shared" si="472"/>
        <v>0</v>
      </c>
      <c r="FO102" s="162">
        <f t="shared" si="472"/>
        <v>0</v>
      </c>
      <c r="FP102" s="162">
        <f t="shared" si="472"/>
        <v>0</v>
      </c>
      <c r="FQ102" s="162">
        <f t="shared" si="472"/>
        <v>0</v>
      </c>
      <c r="FR102" s="162">
        <f t="shared" si="472"/>
        <v>0</v>
      </c>
      <c r="FS102" s="162">
        <f t="shared" si="472"/>
        <v>0</v>
      </c>
      <c r="FT102" s="162">
        <f t="shared" si="472"/>
        <v>0</v>
      </c>
      <c r="FU102" s="162">
        <f t="shared" si="472"/>
        <v>0</v>
      </c>
      <c r="FV102" s="162">
        <f t="shared" si="472"/>
        <v>0</v>
      </c>
      <c r="FW102" s="162">
        <f t="shared" si="472"/>
        <v>0</v>
      </c>
      <c r="FX102" s="162">
        <f t="shared" si="472"/>
        <v>0</v>
      </c>
      <c r="FY102" s="162">
        <f t="shared" si="472"/>
        <v>0</v>
      </c>
      <c r="FZ102" s="162">
        <f t="shared" si="472"/>
        <v>0</v>
      </c>
      <c r="GA102" s="162">
        <f t="shared" si="472"/>
        <v>0</v>
      </c>
      <c r="GB102" s="162">
        <f t="shared" si="472"/>
        <v>0</v>
      </c>
      <c r="GC102" s="162">
        <f t="shared" si="472"/>
        <v>0</v>
      </c>
      <c r="GD102" s="162">
        <f t="shared" si="472"/>
        <v>0</v>
      </c>
      <c r="GE102" s="162">
        <f t="shared" si="472"/>
        <v>0</v>
      </c>
      <c r="GF102" s="162">
        <f t="shared" si="472"/>
        <v>0</v>
      </c>
      <c r="GG102" s="162">
        <f t="shared" si="472"/>
        <v>0</v>
      </c>
      <c r="GH102" s="162">
        <f t="shared" si="472"/>
        <v>0</v>
      </c>
      <c r="GI102" s="162">
        <f t="shared" si="472"/>
        <v>0</v>
      </c>
      <c r="GJ102" s="162">
        <f t="shared" si="472"/>
        <v>0</v>
      </c>
      <c r="GK102" s="162">
        <f t="shared" si="472"/>
        <v>0</v>
      </c>
      <c r="GL102" s="162">
        <f t="shared" si="472"/>
        <v>0</v>
      </c>
      <c r="GM102" s="162">
        <f t="shared" si="472"/>
        <v>0</v>
      </c>
      <c r="GN102" s="162">
        <f t="shared" si="472"/>
        <v>0</v>
      </c>
      <c r="GO102" s="162">
        <f t="shared" si="472"/>
        <v>0</v>
      </c>
      <c r="GP102" s="162">
        <f t="shared" si="472"/>
        <v>0</v>
      </c>
      <c r="GQ102" s="162">
        <f t="shared" si="472"/>
        <v>0</v>
      </c>
      <c r="GR102" s="162">
        <f t="shared" si="15"/>
        <v>0</v>
      </c>
      <c r="GS102" s="162">
        <f t="shared" ref="GS102:IN102" si="473">E102-EV102</f>
        <v>0</v>
      </c>
      <c r="GT102" s="162">
        <f t="shared" si="473"/>
        <v>0</v>
      </c>
      <c r="GU102" s="162">
        <f t="shared" si="473"/>
        <v>0</v>
      </c>
      <c r="GV102" s="162">
        <f t="shared" si="473"/>
        <v>0</v>
      </c>
      <c r="GW102" s="162">
        <f t="shared" si="473"/>
        <v>0</v>
      </c>
      <c r="GX102" s="162">
        <f t="shared" si="473"/>
        <v>0</v>
      </c>
      <c r="GY102" s="162">
        <f t="shared" si="473"/>
        <v>0</v>
      </c>
      <c r="GZ102" s="162">
        <f t="shared" si="473"/>
        <v>0</v>
      </c>
      <c r="HA102" s="162">
        <f t="shared" si="473"/>
        <v>0</v>
      </c>
      <c r="HB102" s="162">
        <f t="shared" si="473"/>
        <v>0</v>
      </c>
      <c r="HC102" s="162">
        <f t="shared" si="473"/>
        <v>0</v>
      </c>
      <c r="HD102" s="162">
        <f t="shared" si="473"/>
        <v>0</v>
      </c>
      <c r="HE102" s="162">
        <f t="shared" si="473"/>
        <v>0</v>
      </c>
      <c r="HF102" s="162">
        <f t="shared" si="473"/>
        <v>0</v>
      </c>
      <c r="HG102" s="162">
        <f t="shared" si="473"/>
        <v>0</v>
      </c>
      <c r="HH102" s="162">
        <f t="shared" si="473"/>
        <v>0</v>
      </c>
      <c r="HI102" s="162">
        <f t="shared" si="473"/>
        <v>0</v>
      </c>
      <c r="HJ102" s="162">
        <f t="shared" si="473"/>
        <v>0</v>
      </c>
      <c r="HK102" s="162">
        <f t="shared" si="473"/>
        <v>0</v>
      </c>
      <c r="HL102" s="162">
        <f t="shared" si="473"/>
        <v>0</v>
      </c>
      <c r="HM102" s="162">
        <f t="shared" si="473"/>
        <v>0</v>
      </c>
      <c r="HN102" s="162">
        <f t="shared" si="473"/>
        <v>0</v>
      </c>
      <c r="HO102" s="162">
        <f t="shared" si="473"/>
        <v>0</v>
      </c>
      <c r="HP102" s="162">
        <f t="shared" si="473"/>
        <v>0</v>
      </c>
      <c r="HQ102" s="162">
        <f t="shared" si="473"/>
        <v>0</v>
      </c>
      <c r="HR102" s="162">
        <f t="shared" si="473"/>
        <v>0</v>
      </c>
      <c r="HS102" s="162">
        <f t="shared" si="473"/>
        <v>0</v>
      </c>
      <c r="HT102" s="162">
        <f t="shared" si="473"/>
        <v>0</v>
      </c>
      <c r="HU102" s="162">
        <f t="shared" si="473"/>
        <v>0</v>
      </c>
      <c r="HV102" s="162">
        <f t="shared" si="473"/>
        <v>0</v>
      </c>
      <c r="HW102" s="162">
        <f t="shared" si="473"/>
        <v>0</v>
      </c>
      <c r="HX102" s="162">
        <f t="shared" si="473"/>
        <v>0</v>
      </c>
      <c r="HY102" s="162">
        <f t="shared" si="473"/>
        <v>0</v>
      </c>
      <c r="HZ102" s="162">
        <f t="shared" si="473"/>
        <v>0</v>
      </c>
      <c r="IA102" s="162">
        <f t="shared" si="473"/>
        <v>0</v>
      </c>
      <c r="IB102" s="162">
        <f t="shared" si="473"/>
        <v>0</v>
      </c>
      <c r="IC102" s="162">
        <f t="shared" si="473"/>
        <v>0</v>
      </c>
      <c r="ID102" s="162">
        <f t="shared" si="473"/>
        <v>0</v>
      </c>
      <c r="IE102" s="162">
        <f t="shared" si="473"/>
        <v>0</v>
      </c>
      <c r="IF102" s="162">
        <f t="shared" si="473"/>
        <v>0</v>
      </c>
      <c r="IG102" s="162">
        <f t="shared" si="473"/>
        <v>0</v>
      </c>
      <c r="IH102" s="162">
        <f t="shared" si="473"/>
        <v>0</v>
      </c>
      <c r="II102" s="162">
        <f t="shared" si="473"/>
        <v>0</v>
      </c>
      <c r="IJ102" s="162">
        <f t="shared" si="473"/>
        <v>0</v>
      </c>
      <c r="IK102" s="162">
        <f t="shared" si="473"/>
        <v>0</v>
      </c>
      <c r="IL102" s="162">
        <f t="shared" si="473"/>
        <v>0</v>
      </c>
      <c r="IM102" s="162">
        <f t="shared" si="473"/>
        <v>0</v>
      </c>
      <c r="IN102" s="162">
        <f t="shared" si="473"/>
        <v>0</v>
      </c>
      <c r="IO102" s="162">
        <f t="shared" si="17"/>
        <v>0</v>
      </c>
      <c r="IP102" s="162">
        <f t="shared" si="23"/>
        <v>0</v>
      </c>
      <c r="IQ102" s="162">
        <f t="shared" ref="IQ102:KK102" si="474">MAX((MIN(CZ102+IP102,$IO$7))-GT102,0)</f>
        <v>0</v>
      </c>
      <c r="IR102" s="162">
        <f t="shared" si="474"/>
        <v>0</v>
      </c>
      <c r="IS102" s="162">
        <f t="shared" si="474"/>
        <v>0</v>
      </c>
      <c r="IT102" s="162">
        <f t="shared" si="474"/>
        <v>0</v>
      </c>
      <c r="IU102" s="162">
        <f t="shared" si="474"/>
        <v>0</v>
      </c>
      <c r="IV102" s="162">
        <f t="shared" si="474"/>
        <v>0</v>
      </c>
      <c r="IW102" s="162">
        <f t="shared" si="474"/>
        <v>0</v>
      </c>
      <c r="IX102" s="162">
        <f t="shared" si="474"/>
        <v>0</v>
      </c>
      <c r="IY102" s="162">
        <f t="shared" si="474"/>
        <v>0</v>
      </c>
      <c r="IZ102" s="162">
        <f t="shared" si="474"/>
        <v>0</v>
      </c>
      <c r="JA102" s="162">
        <f t="shared" si="474"/>
        <v>0</v>
      </c>
      <c r="JB102" s="162">
        <f t="shared" si="474"/>
        <v>0</v>
      </c>
      <c r="JC102" s="162">
        <f t="shared" si="474"/>
        <v>0</v>
      </c>
      <c r="JD102" s="162">
        <f t="shared" si="474"/>
        <v>0</v>
      </c>
      <c r="JE102" s="162">
        <f t="shared" si="474"/>
        <v>0</v>
      </c>
      <c r="JF102" s="162">
        <f t="shared" si="474"/>
        <v>0</v>
      </c>
      <c r="JG102" s="162">
        <f t="shared" si="474"/>
        <v>0</v>
      </c>
      <c r="JH102" s="162">
        <f t="shared" si="474"/>
        <v>0</v>
      </c>
      <c r="JI102" s="162">
        <f t="shared" si="474"/>
        <v>0</v>
      </c>
      <c r="JJ102" s="162">
        <f t="shared" si="474"/>
        <v>0</v>
      </c>
      <c r="JK102" s="162">
        <f t="shared" si="474"/>
        <v>0</v>
      </c>
      <c r="JL102" s="162">
        <f t="shared" si="474"/>
        <v>0</v>
      </c>
      <c r="JM102" s="162">
        <f t="shared" si="474"/>
        <v>0</v>
      </c>
      <c r="JN102" s="162">
        <f t="shared" si="474"/>
        <v>0</v>
      </c>
      <c r="JO102" s="162">
        <f t="shared" si="474"/>
        <v>0</v>
      </c>
      <c r="JP102" s="162">
        <f t="shared" si="474"/>
        <v>0</v>
      </c>
      <c r="JQ102" s="162">
        <f t="shared" si="474"/>
        <v>0</v>
      </c>
      <c r="JR102" s="162">
        <f t="shared" si="474"/>
        <v>0</v>
      </c>
      <c r="JS102" s="162">
        <f t="shared" si="474"/>
        <v>0</v>
      </c>
      <c r="JT102" s="162">
        <f t="shared" si="474"/>
        <v>0</v>
      </c>
      <c r="JU102" s="162">
        <f t="shared" si="474"/>
        <v>0</v>
      </c>
      <c r="JV102" s="162">
        <f t="shared" si="474"/>
        <v>0</v>
      </c>
      <c r="JW102" s="162">
        <f t="shared" si="474"/>
        <v>0</v>
      </c>
      <c r="JX102" s="162">
        <f t="shared" si="474"/>
        <v>0</v>
      </c>
      <c r="JY102" s="162">
        <f t="shared" si="474"/>
        <v>0</v>
      </c>
      <c r="JZ102" s="162">
        <f t="shared" si="474"/>
        <v>0</v>
      </c>
      <c r="KA102" s="162">
        <f t="shared" si="474"/>
        <v>0</v>
      </c>
      <c r="KB102" s="162">
        <f t="shared" si="474"/>
        <v>0</v>
      </c>
      <c r="KC102" s="162">
        <f t="shared" si="474"/>
        <v>0</v>
      </c>
      <c r="KD102" s="162">
        <f t="shared" si="474"/>
        <v>0</v>
      </c>
      <c r="KE102" s="162">
        <f t="shared" si="474"/>
        <v>0</v>
      </c>
      <c r="KF102" s="162">
        <f t="shared" si="474"/>
        <v>0</v>
      </c>
      <c r="KG102" s="162">
        <f t="shared" si="474"/>
        <v>0</v>
      </c>
      <c r="KH102" s="162">
        <f t="shared" si="474"/>
        <v>0</v>
      </c>
      <c r="KI102" s="162">
        <f t="shared" si="474"/>
        <v>0</v>
      </c>
      <c r="KJ102" s="162">
        <f t="shared" si="474"/>
        <v>0</v>
      </c>
      <c r="KK102" s="162">
        <f t="shared" si="474"/>
        <v>0</v>
      </c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</row>
    <row r="103" ht="14.25" customHeight="1" spans="1:326" x14ac:dyDescent="0.25">
      <c r="A103" s="1">
        <v>4</v>
      </c>
      <c r="B103" s="1">
        <f t="shared" ref="B103:C103" si="475">B102+1</f>
        <v>93</v>
      </c>
      <c r="C103" s="232">
        <f t="shared" si="475"/>
        <v>43558</v>
      </c>
      <c r="D103" s="162">
        <f t="shared" si="9"/>
        <v>0</v>
      </c>
      <c r="E103" s="162">
        <f>(SUMIFS(Profile!$F$2:$F$17521,Profile!$B$2:$B$17521,$B103,Profile!$C$2:$C$17521,E$8))*$C$6</f>
        <v>0</v>
      </c>
      <c r="F103" s="162">
        <f>(SUMIFS(Profile!$F$2:$F$17521,Profile!$B$2:$B$17521,$B103,Profile!$C$2:$C$17521,F$8))*$C$6</f>
        <v>0</v>
      </c>
      <c r="G103" s="162">
        <f>(SUMIFS(Profile!$F$2:$F$17521,Profile!$B$2:$B$17521,$B103,Profile!$C$2:$C$17521,G$8))*$C$6</f>
        <v>0</v>
      </c>
      <c r="H103" s="162">
        <f>(SUMIFS(Profile!$F$2:$F$17521,Profile!$B$2:$B$17521,$B103,Profile!$C$2:$C$17521,H$8))*$C$6</f>
        <v>0</v>
      </c>
      <c r="I103" s="162">
        <f>(SUMIFS(Profile!$F$2:$F$17521,Profile!$B$2:$B$17521,$B103,Profile!$C$2:$C$17521,I$8))*$C$6</f>
        <v>0</v>
      </c>
      <c r="J103" s="162">
        <f>(SUMIFS(Profile!$F$2:$F$17521,Profile!$B$2:$B$17521,$B103,Profile!$C$2:$C$17521,J$8))*$C$6</f>
        <v>0</v>
      </c>
      <c r="K103" s="162">
        <f>(SUMIFS(Profile!$F$2:$F$17521,Profile!$B$2:$B$17521,$B103,Profile!$C$2:$C$17521,K$8))*$C$6</f>
        <v>0</v>
      </c>
      <c r="L103" s="162">
        <f>(SUMIFS(Profile!$F$2:$F$17521,Profile!$B$2:$B$17521,$B103,Profile!$C$2:$C$17521,L$8))*$C$6</f>
        <v>0</v>
      </c>
      <c r="M103" s="162">
        <f>(SUMIFS(Profile!$F$2:$F$17521,Profile!$B$2:$B$17521,$B103,Profile!$C$2:$C$17521,M$8))*$C$6</f>
        <v>0</v>
      </c>
      <c r="N103" s="162">
        <f>(SUMIFS(Profile!$F$2:$F$17521,Profile!$B$2:$B$17521,$B103,Profile!$C$2:$C$17521,N$8))*$C$6</f>
        <v>0</v>
      </c>
      <c r="O103" s="162">
        <f>(SUMIFS(Profile!$F$2:$F$17521,Profile!$B$2:$B$17521,$B103,Profile!$C$2:$C$17521,O$8))*$C$6</f>
        <v>0</v>
      </c>
      <c r="P103" s="162">
        <f>(SUMIFS(Profile!$F$2:$F$17521,Profile!$B$2:$B$17521,$B103,Profile!$C$2:$C$17521,P$8))*$C$6</f>
        <v>0</v>
      </c>
      <c r="Q103" s="162">
        <f>(SUMIFS(Profile!$F$2:$F$17521,Profile!$B$2:$B$17521,$B103,Profile!$C$2:$C$17521,Q$8))*$C$6</f>
        <v>0</v>
      </c>
      <c r="R103" s="162">
        <f>(SUMIFS(Profile!$F$2:$F$17521,Profile!$B$2:$B$17521,$B103,Profile!$C$2:$C$17521,R$8))*$C$6</f>
        <v>0</v>
      </c>
      <c r="S103" s="162">
        <f>(SUMIFS(Profile!$F$2:$F$17521,Profile!$B$2:$B$17521,$B103,Profile!$C$2:$C$17521,S$8))*$C$6</f>
        <v>0</v>
      </c>
      <c r="T103" s="162">
        <f>(SUMIFS(Profile!$F$2:$F$17521,Profile!$B$2:$B$17521,$B103,Profile!$C$2:$C$17521,T$8))*$C$6</f>
        <v>0</v>
      </c>
      <c r="U103" s="162">
        <f>(SUMIFS(Profile!$F$2:$F$17521,Profile!$B$2:$B$17521,$B103,Profile!$C$2:$C$17521,U$8))*$C$6</f>
        <v>0</v>
      </c>
      <c r="V103" s="162">
        <f>(SUMIFS(Profile!$F$2:$F$17521,Profile!$B$2:$B$17521,$B103,Profile!$C$2:$C$17521,V$8))*$C$6</f>
        <v>0</v>
      </c>
      <c r="W103" s="162">
        <f>(SUMIFS(Profile!$F$2:$F$17521,Profile!$B$2:$B$17521,$B103,Profile!$C$2:$C$17521,W$8))*$C$6</f>
        <v>0</v>
      </c>
      <c r="X103" s="162">
        <f>(SUMIFS(Profile!$F$2:$F$17521,Profile!$B$2:$B$17521,$B103,Profile!$C$2:$C$17521,X$8))*$C$6</f>
        <v>0</v>
      </c>
      <c r="Y103" s="162">
        <f>(SUMIFS(Profile!$F$2:$F$17521,Profile!$B$2:$B$17521,$B103,Profile!$C$2:$C$17521,Y$8))*$C$6</f>
        <v>0</v>
      </c>
      <c r="Z103" s="162">
        <f>(SUMIFS(Profile!$F$2:$F$17521,Profile!$B$2:$B$17521,$B103,Profile!$C$2:$C$17521,Z$8))*$C$6</f>
        <v>0</v>
      </c>
      <c r="AA103" s="162">
        <f>(SUMIFS(Profile!$F$2:$F$17521,Profile!$B$2:$B$17521,$B103,Profile!$C$2:$C$17521,AA$8))*$C$6</f>
        <v>0</v>
      </c>
      <c r="AB103" s="162">
        <f>(SUMIFS(Profile!$F$2:$F$17521,Profile!$B$2:$B$17521,$B103,Profile!$C$2:$C$17521,AB$8))*$C$6</f>
        <v>0</v>
      </c>
      <c r="AC103" s="162">
        <f>(SUMIFS(Profile!$F$2:$F$17521,Profile!$B$2:$B$17521,$B103,Profile!$C$2:$C$17521,AC$8))*$C$6</f>
        <v>0</v>
      </c>
      <c r="AD103" s="162">
        <f>(SUMIFS(Profile!$F$2:$F$17521,Profile!$B$2:$B$17521,$B103,Profile!$C$2:$C$17521,AD$8))*$C$6</f>
        <v>0</v>
      </c>
      <c r="AE103" s="162">
        <f>(SUMIFS(Profile!$F$2:$F$17521,Profile!$B$2:$B$17521,$B103,Profile!$C$2:$C$17521,AE$8))*$C$6</f>
        <v>0</v>
      </c>
      <c r="AF103" s="162">
        <f>(SUMIFS(Profile!$F$2:$F$17521,Profile!$B$2:$B$17521,$B103,Profile!$C$2:$C$17521,AF$8))*$C$6</f>
        <v>0</v>
      </c>
      <c r="AG103" s="162">
        <f>(SUMIFS(Profile!$F$2:$F$17521,Profile!$B$2:$B$17521,$B103,Profile!$C$2:$C$17521,AG$8))*$C$6</f>
        <v>0</v>
      </c>
      <c r="AH103" s="162">
        <f>(SUMIFS(Profile!$F$2:$F$17521,Profile!$B$2:$B$17521,$B103,Profile!$C$2:$C$17521,AH$8))*$C$6</f>
        <v>0</v>
      </c>
      <c r="AI103" s="162">
        <f>(SUMIFS(Profile!$F$2:$F$17521,Profile!$B$2:$B$17521,$B103,Profile!$C$2:$C$17521,AI$8))*$C$6</f>
        <v>0</v>
      </c>
      <c r="AJ103" s="162">
        <f>(SUMIFS(Profile!$F$2:$F$17521,Profile!$B$2:$B$17521,$B103,Profile!$C$2:$C$17521,AJ$8))*$C$6</f>
        <v>0</v>
      </c>
      <c r="AK103" s="162">
        <f>(SUMIFS(Profile!$F$2:$F$17521,Profile!$B$2:$B$17521,$B103,Profile!$C$2:$C$17521,AK$8))*$C$6</f>
        <v>0</v>
      </c>
      <c r="AL103" s="162">
        <f>(SUMIFS(Profile!$F$2:$F$17521,Profile!$B$2:$B$17521,$B103,Profile!$C$2:$C$17521,AL$8))*$C$6</f>
        <v>0</v>
      </c>
      <c r="AM103" s="162">
        <f>(SUMIFS(Profile!$F$2:$F$17521,Profile!$B$2:$B$17521,$B103,Profile!$C$2:$C$17521,AM$8))*$C$6</f>
        <v>0</v>
      </c>
      <c r="AN103" s="162">
        <f>(SUMIFS(Profile!$F$2:$F$17521,Profile!$B$2:$B$17521,$B103,Profile!$C$2:$C$17521,AN$8))*$C$6</f>
        <v>0</v>
      </c>
      <c r="AO103" s="162">
        <f>(SUMIFS(Profile!$F$2:$F$17521,Profile!$B$2:$B$17521,$B103,Profile!$C$2:$C$17521,AO$8))*$C$6</f>
        <v>0</v>
      </c>
      <c r="AP103" s="162">
        <f>(SUMIFS(Profile!$F$2:$F$17521,Profile!$B$2:$B$17521,$B103,Profile!$C$2:$C$17521,AP$8))*$C$6</f>
        <v>0</v>
      </c>
      <c r="AQ103" s="162">
        <f>(SUMIFS(Profile!$F$2:$F$17521,Profile!$B$2:$B$17521,$B103,Profile!$C$2:$C$17521,AQ$8))*$C$6</f>
        <v>0</v>
      </c>
      <c r="AR103" s="162">
        <f>(SUMIFS(Profile!$F$2:$F$17521,Profile!$B$2:$B$17521,$B103,Profile!$C$2:$C$17521,AR$8))*$C$6</f>
        <v>0</v>
      </c>
      <c r="AS103" s="162">
        <f>(SUMIFS(Profile!$F$2:$F$17521,Profile!$B$2:$B$17521,$B103,Profile!$C$2:$C$17521,AS$8))*$C$6</f>
        <v>0</v>
      </c>
      <c r="AT103" s="162">
        <f>(SUMIFS(Profile!$F$2:$F$17521,Profile!$B$2:$B$17521,$B103,Profile!$C$2:$C$17521,AT$8))*$C$6</f>
        <v>0</v>
      </c>
      <c r="AU103" s="162">
        <f>(SUMIFS(Profile!$F$2:$F$17521,Profile!$B$2:$B$17521,$B103,Profile!$C$2:$C$17521,AU$8))*$C$6</f>
        <v>0</v>
      </c>
      <c r="AV103" s="162">
        <f>(SUMIFS(Profile!$F$2:$F$17521,Profile!$B$2:$B$17521,$B103,Profile!$C$2:$C$17521,AV$8))*$C$6</f>
        <v>0</v>
      </c>
      <c r="AW103" s="162">
        <f>(SUMIFS(Profile!$F$2:$F$17521,Profile!$B$2:$B$17521,$B103,Profile!$C$2:$C$17521,AW$8))*$C$6</f>
        <v>0</v>
      </c>
      <c r="AX103" s="162">
        <f>(SUMIFS(Profile!$F$2:$F$17521,Profile!$B$2:$B$17521,$B103,Profile!$C$2:$C$17521,AX$8))*$C$6</f>
        <v>0</v>
      </c>
      <c r="AY103" s="162">
        <f>(SUMIFS(Profile!$F$2:$F$17521,Profile!$B$2:$B$17521,$B103,Profile!$C$2:$C$17521,AY$8))*$C$6</f>
        <v>0</v>
      </c>
      <c r="AZ103" s="162">
        <f>(SUMIFS(Profile!$F$2:$F$17521,Profile!$B$2:$B$17521,$B103,Profile!$C$2:$C$17521,AZ$8))*$C$6</f>
        <v>0</v>
      </c>
      <c r="BA103" s="162">
        <f t="shared" si="10"/>
        <v>0</v>
      </c>
      <c r="BB103" s="162">
        <f>(SUMIFS(Profile!$E$2:$E$17521,Profile!$B$2:$B$17521,$B103,Profile!$C$2:$C$17521,BB$8))*$C$9</f>
        <v>0</v>
      </c>
      <c r="BC103" s="162">
        <f>(SUMIFS(Profile!$E$2:$E$17521,Profile!$B$2:$B$17521,$B103,Profile!$C$2:$C$17521,BC$8))*$C$9</f>
        <v>0</v>
      </c>
      <c r="BD103" s="162">
        <f>(SUMIFS(Profile!$E$2:$E$17521,Profile!$B$2:$B$17521,$B103,Profile!$C$2:$C$17521,BD$8))*$C$9</f>
        <v>0</v>
      </c>
      <c r="BE103" s="162">
        <f>(SUMIFS(Profile!$E$2:$E$17521,Profile!$B$2:$B$17521,$B103,Profile!$C$2:$C$17521,BE$8))*$C$9</f>
        <v>0</v>
      </c>
      <c r="BF103" s="162">
        <f>(SUMIFS(Profile!$E$2:$E$17521,Profile!$B$2:$B$17521,$B103,Profile!$C$2:$C$17521,BF$8))*$C$9</f>
        <v>0</v>
      </c>
      <c r="BG103" s="162">
        <f>(SUMIFS(Profile!$E$2:$E$17521,Profile!$B$2:$B$17521,$B103,Profile!$C$2:$C$17521,BG$8))*$C$9</f>
        <v>0</v>
      </c>
      <c r="BH103" s="162">
        <f>(SUMIFS(Profile!$E$2:$E$17521,Profile!$B$2:$B$17521,$B103,Profile!$C$2:$C$17521,BH$8))*$C$9</f>
        <v>0</v>
      </c>
      <c r="BI103" s="162">
        <f>(SUMIFS(Profile!$E$2:$E$17521,Profile!$B$2:$B$17521,$B103,Profile!$C$2:$C$17521,BI$8))*$C$9</f>
        <v>0</v>
      </c>
      <c r="BJ103" s="162">
        <f>(SUMIFS(Profile!$E$2:$E$17521,Profile!$B$2:$B$17521,$B103,Profile!$C$2:$C$17521,BJ$8))*$C$9</f>
        <v>0</v>
      </c>
      <c r="BK103" s="162">
        <f>(SUMIFS(Profile!$E$2:$E$17521,Profile!$B$2:$B$17521,$B103,Profile!$C$2:$C$17521,BK$8))*$C$9</f>
        <v>0</v>
      </c>
      <c r="BL103" s="162">
        <f>(SUMIFS(Profile!$E$2:$E$17521,Profile!$B$2:$B$17521,$B103,Profile!$C$2:$C$17521,BL$8))*$C$9</f>
        <v>0</v>
      </c>
      <c r="BM103" s="162">
        <f>(SUMIFS(Profile!$E$2:$E$17521,Profile!$B$2:$B$17521,$B103,Profile!$C$2:$C$17521,BM$8))*$C$9</f>
        <v>0</v>
      </c>
      <c r="BN103" s="162">
        <f>(SUMIFS(Profile!$E$2:$E$17521,Profile!$B$2:$B$17521,$B103,Profile!$C$2:$C$17521,BN$8))*$C$9</f>
        <v>0</v>
      </c>
      <c r="BO103" s="162">
        <f>(SUMIFS(Profile!$E$2:$E$17521,Profile!$B$2:$B$17521,$B103,Profile!$C$2:$C$17521,BO$8))*$C$9</f>
        <v>0</v>
      </c>
      <c r="BP103" s="162">
        <f>(SUMIFS(Profile!$E$2:$E$17521,Profile!$B$2:$B$17521,$B103,Profile!$C$2:$C$17521,BP$8))*$C$9</f>
        <v>0</v>
      </c>
      <c r="BQ103" s="162">
        <f>(SUMIFS(Profile!$E$2:$E$17521,Profile!$B$2:$B$17521,$B103,Profile!$C$2:$C$17521,BQ$8))*$C$9</f>
        <v>0</v>
      </c>
      <c r="BR103" s="162">
        <f>(SUMIFS(Profile!$E$2:$E$17521,Profile!$B$2:$B$17521,$B103,Profile!$C$2:$C$17521,BR$8))*$C$9</f>
        <v>0</v>
      </c>
      <c r="BS103" s="162">
        <f>(SUMIFS(Profile!$E$2:$E$17521,Profile!$B$2:$B$17521,$B103,Profile!$C$2:$C$17521,BS$8))*$C$9</f>
        <v>0</v>
      </c>
      <c r="BT103" s="162">
        <f>(SUMIFS(Profile!$E$2:$E$17521,Profile!$B$2:$B$17521,$B103,Profile!$C$2:$C$17521,BT$8))*$C$9</f>
        <v>0</v>
      </c>
      <c r="BU103" s="162">
        <f>(SUMIFS(Profile!$E$2:$E$17521,Profile!$B$2:$B$17521,$B103,Profile!$C$2:$C$17521,BU$8))*$C$9</f>
        <v>0</v>
      </c>
      <c r="BV103" s="162">
        <f>(SUMIFS(Profile!$E$2:$E$17521,Profile!$B$2:$B$17521,$B103,Profile!$C$2:$C$17521,BV$8))*$C$9</f>
        <v>0</v>
      </c>
      <c r="BW103" s="162">
        <f>(SUMIFS(Profile!$E$2:$E$17521,Profile!$B$2:$B$17521,$B103,Profile!$C$2:$C$17521,BW$8))*$C$9</f>
        <v>0</v>
      </c>
      <c r="BX103" s="162">
        <f>(SUMIFS(Profile!$E$2:$E$17521,Profile!$B$2:$B$17521,$B103,Profile!$C$2:$C$17521,BX$8))*$C$9</f>
        <v>0</v>
      </c>
      <c r="BY103" s="162">
        <f>(SUMIFS(Profile!$E$2:$E$17521,Profile!$B$2:$B$17521,$B103,Profile!$C$2:$C$17521,BY$8))*$C$9</f>
        <v>0</v>
      </c>
      <c r="BZ103" s="162">
        <f>(SUMIFS(Profile!$E$2:$E$17521,Profile!$B$2:$B$17521,$B103,Profile!$C$2:$C$17521,BZ$8))*$C$9</f>
        <v>0</v>
      </c>
      <c r="CA103" s="162">
        <f>(SUMIFS(Profile!$E$2:$E$17521,Profile!$B$2:$B$17521,$B103,Profile!$C$2:$C$17521,CA$8))*$C$9</f>
        <v>0</v>
      </c>
      <c r="CB103" s="162">
        <f>(SUMIFS(Profile!$E$2:$E$17521,Profile!$B$2:$B$17521,$B103,Profile!$C$2:$C$17521,CB$8))*$C$9</f>
        <v>0</v>
      </c>
      <c r="CC103" s="162">
        <f>(SUMIFS(Profile!$E$2:$E$17521,Profile!$B$2:$B$17521,$B103,Profile!$C$2:$C$17521,CC$8))*$C$9</f>
        <v>0</v>
      </c>
      <c r="CD103" s="162">
        <f>(SUMIFS(Profile!$E$2:$E$17521,Profile!$B$2:$B$17521,$B103,Profile!$C$2:$C$17521,CD$8))*$C$9</f>
        <v>0</v>
      </c>
      <c r="CE103" s="162">
        <f>(SUMIFS(Profile!$E$2:$E$17521,Profile!$B$2:$B$17521,$B103,Profile!$C$2:$C$17521,CE$8))*$C$9</f>
        <v>0</v>
      </c>
      <c r="CF103" s="162">
        <f>(SUMIFS(Profile!$E$2:$E$17521,Profile!$B$2:$B$17521,$B103,Profile!$C$2:$C$17521,CF$8))*$C$9</f>
        <v>0</v>
      </c>
      <c r="CG103" s="162">
        <f>(SUMIFS(Profile!$E$2:$E$17521,Profile!$B$2:$B$17521,$B103,Profile!$C$2:$C$17521,CG$8))*$C$9</f>
        <v>0</v>
      </c>
      <c r="CH103" s="162">
        <f>(SUMIFS(Profile!$E$2:$E$17521,Profile!$B$2:$B$17521,$B103,Profile!$C$2:$C$17521,CH$8))*$C$9</f>
        <v>0</v>
      </c>
      <c r="CI103" s="162">
        <f>(SUMIFS(Profile!$E$2:$E$17521,Profile!$B$2:$B$17521,$B103,Profile!$C$2:$C$17521,CI$8))*$C$9</f>
        <v>0</v>
      </c>
      <c r="CJ103" s="162">
        <f>(SUMIFS(Profile!$E$2:$E$17521,Profile!$B$2:$B$17521,$B103,Profile!$C$2:$C$17521,CJ$8))*$C$9</f>
        <v>0</v>
      </c>
      <c r="CK103" s="162">
        <f>(SUMIFS(Profile!$E$2:$E$17521,Profile!$B$2:$B$17521,$B103,Profile!$C$2:$C$17521,CK$8))*$C$9</f>
        <v>0</v>
      </c>
      <c r="CL103" s="162">
        <f>(SUMIFS(Profile!$E$2:$E$17521,Profile!$B$2:$B$17521,$B103,Profile!$C$2:$C$17521,CL$8))*$C$9</f>
        <v>0</v>
      </c>
      <c r="CM103" s="162">
        <f>(SUMIFS(Profile!$E$2:$E$17521,Profile!$B$2:$B$17521,$B103,Profile!$C$2:$C$17521,CM$8))*$C$9</f>
        <v>0</v>
      </c>
      <c r="CN103" s="162">
        <f>(SUMIFS(Profile!$E$2:$E$17521,Profile!$B$2:$B$17521,$B103,Profile!$C$2:$C$17521,CN$8))*$C$9</f>
        <v>0</v>
      </c>
      <c r="CO103" s="162">
        <f>(SUMIFS(Profile!$E$2:$E$17521,Profile!$B$2:$B$17521,$B103,Profile!$C$2:$C$17521,CO$8))*$C$9</f>
        <v>0</v>
      </c>
      <c r="CP103" s="162">
        <f>(SUMIFS(Profile!$E$2:$E$17521,Profile!$B$2:$B$17521,$B103,Profile!$C$2:$C$17521,CP$8))*$C$9</f>
        <v>0</v>
      </c>
      <c r="CQ103" s="162">
        <f>(SUMIFS(Profile!$E$2:$E$17521,Profile!$B$2:$B$17521,$B103,Profile!$C$2:$C$17521,CQ$8))*$C$9</f>
        <v>0</v>
      </c>
      <c r="CR103" s="162">
        <f>(SUMIFS(Profile!$E$2:$E$17521,Profile!$B$2:$B$17521,$B103,Profile!$C$2:$C$17521,CR$8))*$C$9</f>
        <v>0</v>
      </c>
      <c r="CS103" s="162">
        <f>(SUMIFS(Profile!$E$2:$E$17521,Profile!$B$2:$B$17521,$B103,Profile!$C$2:$C$17521,CS$8))*$C$9</f>
        <v>0</v>
      </c>
      <c r="CT103" s="162">
        <f>(SUMIFS(Profile!$E$2:$E$17521,Profile!$B$2:$B$17521,$B103,Profile!$C$2:$C$17521,CT$8))*$C$9</f>
        <v>0</v>
      </c>
      <c r="CU103" s="162">
        <f>(SUMIFS(Profile!$E$2:$E$17521,Profile!$B$2:$B$17521,$B103,Profile!$C$2:$C$17521,CU$8))*$C$9</f>
        <v>0</v>
      </c>
      <c r="CV103" s="162">
        <f>(SUMIFS(Profile!$E$2:$E$17521,Profile!$B$2:$B$17521,$B103,Profile!$C$2:$C$17521,CV$8))*$C$9</f>
        <v>0</v>
      </c>
      <c r="CW103" s="162">
        <f>(SUMIFS(Profile!$E$2:$E$17521,Profile!$B$2:$B$17521,$B103,Profile!$C$2:$C$17521,CW$8))*$C$9</f>
        <v>0</v>
      </c>
      <c r="CX103" s="162">
        <f t="shared" si="11"/>
        <v>0</v>
      </c>
      <c r="CY103" s="162">
        <f t="shared" ref="CY103:ET103" si="476">MAX(BB103-E103,0)</f>
        <v>0</v>
      </c>
      <c r="CZ103" s="162">
        <f t="shared" si="476"/>
        <v>0</v>
      </c>
      <c r="DA103" s="162">
        <f t="shared" si="476"/>
        <v>0</v>
      </c>
      <c r="DB103" s="162">
        <f t="shared" si="476"/>
        <v>0</v>
      </c>
      <c r="DC103" s="162">
        <f t="shared" si="476"/>
        <v>0</v>
      </c>
      <c r="DD103" s="162">
        <f t="shared" si="476"/>
        <v>0</v>
      </c>
      <c r="DE103" s="162">
        <f t="shared" si="476"/>
        <v>0</v>
      </c>
      <c r="DF103" s="162">
        <f t="shared" si="476"/>
        <v>0</v>
      </c>
      <c r="DG103" s="162">
        <f t="shared" si="476"/>
        <v>0</v>
      </c>
      <c r="DH103" s="162">
        <f t="shared" si="476"/>
        <v>0</v>
      </c>
      <c r="DI103" s="162">
        <f t="shared" si="476"/>
        <v>0</v>
      </c>
      <c r="DJ103" s="162">
        <f t="shared" si="476"/>
        <v>0</v>
      </c>
      <c r="DK103" s="162">
        <f t="shared" si="476"/>
        <v>0</v>
      </c>
      <c r="DL103" s="162">
        <f t="shared" si="476"/>
        <v>0</v>
      </c>
      <c r="DM103" s="162">
        <f t="shared" si="476"/>
        <v>0</v>
      </c>
      <c r="DN103" s="162">
        <f t="shared" si="476"/>
        <v>0</v>
      </c>
      <c r="DO103" s="162">
        <f t="shared" si="476"/>
        <v>0</v>
      </c>
      <c r="DP103" s="162">
        <f t="shared" si="476"/>
        <v>0</v>
      </c>
      <c r="DQ103" s="162">
        <f t="shared" si="476"/>
        <v>0</v>
      </c>
      <c r="DR103" s="162">
        <f t="shared" si="476"/>
        <v>0</v>
      </c>
      <c r="DS103" s="162">
        <f t="shared" si="476"/>
        <v>0</v>
      </c>
      <c r="DT103" s="162">
        <f t="shared" si="476"/>
        <v>0</v>
      </c>
      <c r="DU103" s="162">
        <f t="shared" si="476"/>
        <v>0</v>
      </c>
      <c r="DV103" s="162">
        <f t="shared" si="476"/>
        <v>0</v>
      </c>
      <c r="DW103" s="162">
        <f t="shared" si="476"/>
        <v>0</v>
      </c>
      <c r="DX103" s="162">
        <f t="shared" si="476"/>
        <v>0</v>
      </c>
      <c r="DY103" s="162">
        <f t="shared" si="476"/>
        <v>0</v>
      </c>
      <c r="DZ103" s="162">
        <f t="shared" si="476"/>
        <v>0</v>
      </c>
      <c r="EA103" s="162">
        <f t="shared" si="476"/>
        <v>0</v>
      </c>
      <c r="EB103" s="162">
        <f t="shared" si="476"/>
        <v>0</v>
      </c>
      <c r="EC103" s="162">
        <f t="shared" si="476"/>
        <v>0</v>
      </c>
      <c r="ED103" s="162">
        <f t="shared" si="476"/>
        <v>0</v>
      </c>
      <c r="EE103" s="162">
        <f t="shared" si="476"/>
        <v>0</v>
      </c>
      <c r="EF103" s="162">
        <f t="shared" si="476"/>
        <v>0</v>
      </c>
      <c r="EG103" s="162">
        <f t="shared" si="476"/>
        <v>0</v>
      </c>
      <c r="EH103" s="162">
        <f t="shared" si="476"/>
        <v>0</v>
      </c>
      <c r="EI103" s="162">
        <f t="shared" si="476"/>
        <v>0</v>
      </c>
      <c r="EJ103" s="162">
        <f t="shared" si="476"/>
        <v>0</v>
      </c>
      <c r="EK103" s="162">
        <f t="shared" si="476"/>
        <v>0</v>
      </c>
      <c r="EL103" s="162">
        <f t="shared" si="476"/>
        <v>0</v>
      </c>
      <c r="EM103" s="162">
        <f t="shared" si="476"/>
        <v>0</v>
      </c>
      <c r="EN103" s="162">
        <f t="shared" si="476"/>
        <v>0</v>
      </c>
      <c r="EO103" s="162">
        <f t="shared" si="476"/>
        <v>0</v>
      </c>
      <c r="EP103" s="162">
        <f t="shared" si="476"/>
        <v>0</v>
      </c>
      <c r="EQ103" s="162">
        <f t="shared" si="476"/>
        <v>0</v>
      </c>
      <c r="ER103" s="162">
        <f t="shared" si="476"/>
        <v>0</v>
      </c>
      <c r="ES103" s="162">
        <f t="shared" si="476"/>
        <v>0</v>
      </c>
      <c r="ET103" s="162">
        <f t="shared" si="476"/>
        <v>0</v>
      </c>
      <c r="EU103" s="162">
        <f t="shared" si="13"/>
        <v>0</v>
      </c>
      <c r="EV103" s="162">
        <f t="shared" ref="EV103:GQ103" si="477">BB103-CY103</f>
        <v>0</v>
      </c>
      <c r="EW103" s="162">
        <f t="shared" si="477"/>
        <v>0</v>
      </c>
      <c r="EX103" s="162">
        <f t="shared" si="477"/>
        <v>0</v>
      </c>
      <c r="EY103" s="162">
        <f t="shared" si="477"/>
        <v>0</v>
      </c>
      <c r="EZ103" s="162">
        <f t="shared" si="477"/>
        <v>0</v>
      </c>
      <c r="FA103" s="162">
        <f t="shared" si="477"/>
        <v>0</v>
      </c>
      <c r="FB103" s="162">
        <f t="shared" si="477"/>
        <v>0</v>
      </c>
      <c r="FC103" s="162">
        <f t="shared" si="477"/>
        <v>0</v>
      </c>
      <c r="FD103" s="162">
        <f t="shared" si="477"/>
        <v>0</v>
      </c>
      <c r="FE103" s="162">
        <f t="shared" si="477"/>
        <v>0</v>
      </c>
      <c r="FF103" s="162">
        <f t="shared" si="477"/>
        <v>0</v>
      </c>
      <c r="FG103" s="162">
        <f t="shared" si="477"/>
        <v>0</v>
      </c>
      <c r="FH103" s="162">
        <f t="shared" si="477"/>
        <v>0</v>
      </c>
      <c r="FI103" s="162">
        <f t="shared" si="477"/>
        <v>0</v>
      </c>
      <c r="FJ103" s="162">
        <f t="shared" si="477"/>
        <v>0</v>
      </c>
      <c r="FK103" s="162">
        <f t="shared" si="477"/>
        <v>0</v>
      </c>
      <c r="FL103" s="162">
        <f t="shared" si="477"/>
        <v>0</v>
      </c>
      <c r="FM103" s="162">
        <f t="shared" si="477"/>
        <v>0</v>
      </c>
      <c r="FN103" s="162">
        <f t="shared" si="477"/>
        <v>0</v>
      </c>
      <c r="FO103" s="162">
        <f t="shared" si="477"/>
        <v>0</v>
      </c>
      <c r="FP103" s="162">
        <f t="shared" si="477"/>
        <v>0</v>
      </c>
      <c r="FQ103" s="162">
        <f t="shared" si="477"/>
        <v>0</v>
      </c>
      <c r="FR103" s="162">
        <f t="shared" si="477"/>
        <v>0</v>
      </c>
      <c r="FS103" s="162">
        <f t="shared" si="477"/>
        <v>0</v>
      </c>
      <c r="FT103" s="162">
        <f t="shared" si="477"/>
        <v>0</v>
      </c>
      <c r="FU103" s="162">
        <f t="shared" si="477"/>
        <v>0</v>
      </c>
      <c r="FV103" s="162">
        <f t="shared" si="477"/>
        <v>0</v>
      </c>
      <c r="FW103" s="162">
        <f t="shared" si="477"/>
        <v>0</v>
      </c>
      <c r="FX103" s="162">
        <f t="shared" si="477"/>
        <v>0</v>
      </c>
      <c r="FY103" s="162">
        <f t="shared" si="477"/>
        <v>0</v>
      </c>
      <c r="FZ103" s="162">
        <f t="shared" si="477"/>
        <v>0</v>
      </c>
      <c r="GA103" s="162">
        <f t="shared" si="477"/>
        <v>0</v>
      </c>
      <c r="GB103" s="162">
        <f t="shared" si="477"/>
        <v>0</v>
      </c>
      <c r="GC103" s="162">
        <f t="shared" si="477"/>
        <v>0</v>
      </c>
      <c r="GD103" s="162">
        <f t="shared" si="477"/>
        <v>0</v>
      </c>
      <c r="GE103" s="162">
        <f t="shared" si="477"/>
        <v>0</v>
      </c>
      <c r="GF103" s="162">
        <f t="shared" si="477"/>
        <v>0</v>
      </c>
      <c r="GG103" s="162">
        <f t="shared" si="477"/>
        <v>0</v>
      </c>
      <c r="GH103" s="162">
        <f t="shared" si="477"/>
        <v>0</v>
      </c>
      <c r="GI103" s="162">
        <f t="shared" si="477"/>
        <v>0</v>
      </c>
      <c r="GJ103" s="162">
        <f t="shared" si="477"/>
        <v>0</v>
      </c>
      <c r="GK103" s="162">
        <f t="shared" si="477"/>
        <v>0</v>
      </c>
      <c r="GL103" s="162">
        <f t="shared" si="477"/>
        <v>0</v>
      </c>
      <c r="GM103" s="162">
        <f t="shared" si="477"/>
        <v>0</v>
      </c>
      <c r="GN103" s="162">
        <f t="shared" si="477"/>
        <v>0</v>
      </c>
      <c r="GO103" s="162">
        <f t="shared" si="477"/>
        <v>0</v>
      </c>
      <c r="GP103" s="162">
        <f t="shared" si="477"/>
        <v>0</v>
      </c>
      <c r="GQ103" s="162">
        <f t="shared" si="477"/>
        <v>0</v>
      </c>
      <c r="GR103" s="162">
        <f t="shared" si="15"/>
        <v>0</v>
      </c>
      <c r="GS103" s="162">
        <f t="shared" ref="GS103:IN103" si="478">E103-EV103</f>
        <v>0</v>
      </c>
      <c r="GT103" s="162">
        <f t="shared" si="478"/>
        <v>0</v>
      </c>
      <c r="GU103" s="162">
        <f t="shared" si="478"/>
        <v>0</v>
      </c>
      <c r="GV103" s="162">
        <f t="shared" si="478"/>
        <v>0</v>
      </c>
      <c r="GW103" s="162">
        <f t="shared" si="478"/>
        <v>0</v>
      </c>
      <c r="GX103" s="162">
        <f t="shared" si="478"/>
        <v>0</v>
      </c>
      <c r="GY103" s="162">
        <f t="shared" si="478"/>
        <v>0</v>
      </c>
      <c r="GZ103" s="162">
        <f t="shared" si="478"/>
        <v>0</v>
      </c>
      <c r="HA103" s="162">
        <f t="shared" si="478"/>
        <v>0</v>
      </c>
      <c r="HB103" s="162">
        <f t="shared" si="478"/>
        <v>0</v>
      </c>
      <c r="HC103" s="162">
        <f t="shared" si="478"/>
        <v>0</v>
      </c>
      <c r="HD103" s="162">
        <f t="shared" si="478"/>
        <v>0</v>
      </c>
      <c r="HE103" s="162">
        <f t="shared" si="478"/>
        <v>0</v>
      </c>
      <c r="HF103" s="162">
        <f t="shared" si="478"/>
        <v>0</v>
      </c>
      <c r="HG103" s="162">
        <f t="shared" si="478"/>
        <v>0</v>
      </c>
      <c r="HH103" s="162">
        <f t="shared" si="478"/>
        <v>0</v>
      </c>
      <c r="HI103" s="162">
        <f t="shared" si="478"/>
        <v>0</v>
      </c>
      <c r="HJ103" s="162">
        <f t="shared" si="478"/>
        <v>0</v>
      </c>
      <c r="HK103" s="162">
        <f t="shared" si="478"/>
        <v>0</v>
      </c>
      <c r="HL103" s="162">
        <f t="shared" si="478"/>
        <v>0</v>
      </c>
      <c r="HM103" s="162">
        <f t="shared" si="478"/>
        <v>0</v>
      </c>
      <c r="HN103" s="162">
        <f t="shared" si="478"/>
        <v>0</v>
      </c>
      <c r="HO103" s="162">
        <f t="shared" si="478"/>
        <v>0</v>
      </c>
      <c r="HP103" s="162">
        <f t="shared" si="478"/>
        <v>0</v>
      </c>
      <c r="HQ103" s="162">
        <f t="shared" si="478"/>
        <v>0</v>
      </c>
      <c r="HR103" s="162">
        <f t="shared" si="478"/>
        <v>0</v>
      </c>
      <c r="HS103" s="162">
        <f t="shared" si="478"/>
        <v>0</v>
      </c>
      <c r="HT103" s="162">
        <f t="shared" si="478"/>
        <v>0</v>
      </c>
      <c r="HU103" s="162">
        <f t="shared" si="478"/>
        <v>0</v>
      </c>
      <c r="HV103" s="162">
        <f t="shared" si="478"/>
        <v>0</v>
      </c>
      <c r="HW103" s="162">
        <f t="shared" si="478"/>
        <v>0</v>
      </c>
      <c r="HX103" s="162">
        <f t="shared" si="478"/>
        <v>0</v>
      </c>
      <c r="HY103" s="162">
        <f t="shared" si="478"/>
        <v>0</v>
      </c>
      <c r="HZ103" s="162">
        <f t="shared" si="478"/>
        <v>0</v>
      </c>
      <c r="IA103" s="162">
        <f t="shared" si="478"/>
        <v>0</v>
      </c>
      <c r="IB103" s="162">
        <f t="shared" si="478"/>
        <v>0</v>
      </c>
      <c r="IC103" s="162">
        <f t="shared" si="478"/>
        <v>0</v>
      </c>
      <c r="ID103" s="162">
        <f t="shared" si="478"/>
        <v>0</v>
      </c>
      <c r="IE103" s="162">
        <f t="shared" si="478"/>
        <v>0</v>
      </c>
      <c r="IF103" s="162">
        <f t="shared" si="478"/>
        <v>0</v>
      </c>
      <c r="IG103" s="162">
        <f t="shared" si="478"/>
        <v>0</v>
      </c>
      <c r="IH103" s="162">
        <f t="shared" si="478"/>
        <v>0</v>
      </c>
      <c r="II103" s="162">
        <f t="shared" si="478"/>
        <v>0</v>
      </c>
      <c r="IJ103" s="162">
        <f t="shared" si="478"/>
        <v>0</v>
      </c>
      <c r="IK103" s="162">
        <f t="shared" si="478"/>
        <v>0</v>
      </c>
      <c r="IL103" s="162">
        <f t="shared" si="478"/>
        <v>0</v>
      </c>
      <c r="IM103" s="162">
        <f t="shared" si="478"/>
        <v>0</v>
      </c>
      <c r="IN103" s="162">
        <f t="shared" si="478"/>
        <v>0</v>
      </c>
      <c r="IO103" s="162">
        <f t="shared" si="17"/>
        <v>0</v>
      </c>
      <c r="IP103" s="162">
        <f t="shared" si="23"/>
        <v>0</v>
      </c>
      <c r="IQ103" s="162">
        <f t="shared" ref="IQ103:KK103" si="479">MAX((MIN(CZ103+IP103,$IO$7))-GT103,0)</f>
        <v>0</v>
      </c>
      <c r="IR103" s="162">
        <f t="shared" si="479"/>
        <v>0</v>
      </c>
      <c r="IS103" s="162">
        <f t="shared" si="479"/>
        <v>0</v>
      </c>
      <c r="IT103" s="162">
        <f t="shared" si="479"/>
        <v>0</v>
      </c>
      <c r="IU103" s="162">
        <f t="shared" si="479"/>
        <v>0</v>
      </c>
      <c r="IV103" s="162">
        <f t="shared" si="479"/>
        <v>0</v>
      </c>
      <c r="IW103" s="162">
        <f t="shared" si="479"/>
        <v>0</v>
      </c>
      <c r="IX103" s="162">
        <f t="shared" si="479"/>
        <v>0</v>
      </c>
      <c r="IY103" s="162">
        <f t="shared" si="479"/>
        <v>0</v>
      </c>
      <c r="IZ103" s="162">
        <f t="shared" si="479"/>
        <v>0</v>
      </c>
      <c r="JA103" s="162">
        <f t="shared" si="479"/>
        <v>0</v>
      </c>
      <c r="JB103" s="162">
        <f t="shared" si="479"/>
        <v>0</v>
      </c>
      <c r="JC103" s="162">
        <f t="shared" si="479"/>
        <v>0</v>
      </c>
      <c r="JD103" s="162">
        <f t="shared" si="479"/>
        <v>0</v>
      </c>
      <c r="JE103" s="162">
        <f t="shared" si="479"/>
        <v>0</v>
      </c>
      <c r="JF103" s="162">
        <f t="shared" si="479"/>
        <v>0</v>
      </c>
      <c r="JG103" s="162">
        <f t="shared" si="479"/>
        <v>0</v>
      </c>
      <c r="JH103" s="162">
        <f t="shared" si="479"/>
        <v>0</v>
      </c>
      <c r="JI103" s="162">
        <f t="shared" si="479"/>
        <v>0</v>
      </c>
      <c r="JJ103" s="162">
        <f t="shared" si="479"/>
        <v>0</v>
      </c>
      <c r="JK103" s="162">
        <f t="shared" si="479"/>
        <v>0</v>
      </c>
      <c r="JL103" s="162">
        <f t="shared" si="479"/>
        <v>0</v>
      </c>
      <c r="JM103" s="162">
        <f t="shared" si="479"/>
        <v>0</v>
      </c>
      <c r="JN103" s="162">
        <f t="shared" si="479"/>
        <v>0</v>
      </c>
      <c r="JO103" s="162">
        <f t="shared" si="479"/>
        <v>0</v>
      </c>
      <c r="JP103" s="162">
        <f t="shared" si="479"/>
        <v>0</v>
      </c>
      <c r="JQ103" s="162">
        <f t="shared" si="479"/>
        <v>0</v>
      </c>
      <c r="JR103" s="162">
        <f t="shared" si="479"/>
        <v>0</v>
      </c>
      <c r="JS103" s="162">
        <f t="shared" si="479"/>
        <v>0</v>
      </c>
      <c r="JT103" s="162">
        <f t="shared" si="479"/>
        <v>0</v>
      </c>
      <c r="JU103" s="162">
        <f t="shared" si="479"/>
        <v>0</v>
      </c>
      <c r="JV103" s="162">
        <f t="shared" si="479"/>
        <v>0</v>
      </c>
      <c r="JW103" s="162">
        <f t="shared" si="479"/>
        <v>0</v>
      </c>
      <c r="JX103" s="162">
        <f t="shared" si="479"/>
        <v>0</v>
      </c>
      <c r="JY103" s="162">
        <f t="shared" si="479"/>
        <v>0</v>
      </c>
      <c r="JZ103" s="162">
        <f t="shared" si="479"/>
        <v>0</v>
      </c>
      <c r="KA103" s="162">
        <f t="shared" si="479"/>
        <v>0</v>
      </c>
      <c r="KB103" s="162">
        <f t="shared" si="479"/>
        <v>0</v>
      </c>
      <c r="KC103" s="162">
        <f t="shared" si="479"/>
        <v>0</v>
      </c>
      <c r="KD103" s="162">
        <f t="shared" si="479"/>
        <v>0</v>
      </c>
      <c r="KE103" s="162">
        <f t="shared" si="479"/>
        <v>0</v>
      </c>
      <c r="KF103" s="162">
        <f t="shared" si="479"/>
        <v>0</v>
      </c>
      <c r="KG103" s="162">
        <f t="shared" si="479"/>
        <v>0</v>
      </c>
      <c r="KH103" s="162">
        <f t="shared" si="479"/>
        <v>0</v>
      </c>
      <c r="KI103" s="162">
        <f t="shared" si="479"/>
        <v>0</v>
      </c>
      <c r="KJ103" s="162">
        <f t="shared" si="479"/>
        <v>0</v>
      </c>
      <c r="KK103" s="162">
        <f t="shared" si="479"/>
        <v>0</v>
      </c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</row>
    <row r="104" ht="14.25" customHeight="1" spans="1:326" x14ac:dyDescent="0.25">
      <c r="A104" s="1">
        <v>4</v>
      </c>
      <c r="B104" s="1">
        <f t="shared" ref="B104:C104" si="480">B103+1</f>
        <v>94</v>
      </c>
      <c r="C104" s="232">
        <f t="shared" si="480"/>
        <v>43559</v>
      </c>
      <c r="D104" s="162">
        <f t="shared" si="9"/>
        <v>0</v>
      </c>
      <c r="E104" s="162">
        <f>(SUMIFS(Profile!$F$2:$F$17521,Profile!$B$2:$B$17521,$B104,Profile!$C$2:$C$17521,E$8))*$C$6</f>
        <v>0</v>
      </c>
      <c r="F104" s="162">
        <f>(SUMIFS(Profile!$F$2:$F$17521,Profile!$B$2:$B$17521,$B104,Profile!$C$2:$C$17521,F$8))*$C$6</f>
        <v>0</v>
      </c>
      <c r="G104" s="162">
        <f>(SUMIFS(Profile!$F$2:$F$17521,Profile!$B$2:$B$17521,$B104,Profile!$C$2:$C$17521,G$8))*$C$6</f>
        <v>0</v>
      </c>
      <c r="H104" s="162">
        <f>(SUMIFS(Profile!$F$2:$F$17521,Profile!$B$2:$B$17521,$B104,Profile!$C$2:$C$17521,H$8))*$C$6</f>
        <v>0</v>
      </c>
      <c r="I104" s="162">
        <f>(SUMIFS(Profile!$F$2:$F$17521,Profile!$B$2:$B$17521,$B104,Profile!$C$2:$C$17521,I$8))*$C$6</f>
        <v>0</v>
      </c>
      <c r="J104" s="162">
        <f>(SUMIFS(Profile!$F$2:$F$17521,Profile!$B$2:$B$17521,$B104,Profile!$C$2:$C$17521,J$8))*$C$6</f>
        <v>0</v>
      </c>
      <c r="K104" s="162">
        <f>(SUMIFS(Profile!$F$2:$F$17521,Profile!$B$2:$B$17521,$B104,Profile!$C$2:$C$17521,K$8))*$C$6</f>
        <v>0</v>
      </c>
      <c r="L104" s="162">
        <f>(SUMIFS(Profile!$F$2:$F$17521,Profile!$B$2:$B$17521,$B104,Profile!$C$2:$C$17521,L$8))*$C$6</f>
        <v>0</v>
      </c>
      <c r="M104" s="162">
        <f>(SUMIFS(Profile!$F$2:$F$17521,Profile!$B$2:$B$17521,$B104,Profile!$C$2:$C$17521,M$8))*$C$6</f>
        <v>0</v>
      </c>
      <c r="N104" s="162">
        <f>(SUMIFS(Profile!$F$2:$F$17521,Profile!$B$2:$B$17521,$B104,Profile!$C$2:$C$17521,N$8))*$C$6</f>
        <v>0</v>
      </c>
      <c r="O104" s="162">
        <f>(SUMIFS(Profile!$F$2:$F$17521,Profile!$B$2:$B$17521,$B104,Profile!$C$2:$C$17521,O$8))*$C$6</f>
        <v>0</v>
      </c>
      <c r="P104" s="162">
        <f>(SUMIFS(Profile!$F$2:$F$17521,Profile!$B$2:$B$17521,$B104,Profile!$C$2:$C$17521,P$8))*$C$6</f>
        <v>0</v>
      </c>
      <c r="Q104" s="162">
        <f>(SUMIFS(Profile!$F$2:$F$17521,Profile!$B$2:$B$17521,$B104,Profile!$C$2:$C$17521,Q$8))*$C$6</f>
        <v>0</v>
      </c>
      <c r="R104" s="162">
        <f>(SUMIFS(Profile!$F$2:$F$17521,Profile!$B$2:$B$17521,$B104,Profile!$C$2:$C$17521,R$8))*$C$6</f>
        <v>0</v>
      </c>
      <c r="S104" s="162">
        <f>(SUMIFS(Profile!$F$2:$F$17521,Profile!$B$2:$B$17521,$B104,Profile!$C$2:$C$17521,S$8))*$C$6</f>
        <v>0</v>
      </c>
      <c r="T104" s="162">
        <f>(SUMIFS(Profile!$F$2:$F$17521,Profile!$B$2:$B$17521,$B104,Profile!$C$2:$C$17521,T$8))*$C$6</f>
        <v>0</v>
      </c>
      <c r="U104" s="162">
        <f>(SUMIFS(Profile!$F$2:$F$17521,Profile!$B$2:$B$17521,$B104,Profile!$C$2:$C$17521,U$8))*$C$6</f>
        <v>0</v>
      </c>
      <c r="V104" s="162">
        <f>(SUMIFS(Profile!$F$2:$F$17521,Profile!$B$2:$B$17521,$B104,Profile!$C$2:$C$17521,V$8))*$C$6</f>
        <v>0</v>
      </c>
      <c r="W104" s="162">
        <f>(SUMIFS(Profile!$F$2:$F$17521,Profile!$B$2:$B$17521,$B104,Profile!$C$2:$C$17521,W$8))*$C$6</f>
        <v>0</v>
      </c>
      <c r="X104" s="162">
        <f>(SUMIFS(Profile!$F$2:$F$17521,Profile!$B$2:$B$17521,$B104,Profile!$C$2:$C$17521,X$8))*$C$6</f>
        <v>0</v>
      </c>
      <c r="Y104" s="162">
        <f>(SUMIFS(Profile!$F$2:$F$17521,Profile!$B$2:$B$17521,$B104,Profile!$C$2:$C$17521,Y$8))*$C$6</f>
        <v>0</v>
      </c>
      <c r="Z104" s="162">
        <f>(SUMIFS(Profile!$F$2:$F$17521,Profile!$B$2:$B$17521,$B104,Profile!$C$2:$C$17521,Z$8))*$C$6</f>
        <v>0</v>
      </c>
      <c r="AA104" s="162">
        <f>(SUMIFS(Profile!$F$2:$F$17521,Profile!$B$2:$B$17521,$B104,Profile!$C$2:$C$17521,AA$8))*$C$6</f>
        <v>0</v>
      </c>
      <c r="AB104" s="162">
        <f>(SUMIFS(Profile!$F$2:$F$17521,Profile!$B$2:$B$17521,$B104,Profile!$C$2:$C$17521,AB$8))*$C$6</f>
        <v>0</v>
      </c>
      <c r="AC104" s="162">
        <f>(SUMIFS(Profile!$F$2:$F$17521,Profile!$B$2:$B$17521,$B104,Profile!$C$2:$C$17521,AC$8))*$C$6</f>
        <v>0</v>
      </c>
      <c r="AD104" s="162">
        <f>(SUMIFS(Profile!$F$2:$F$17521,Profile!$B$2:$B$17521,$B104,Profile!$C$2:$C$17521,AD$8))*$C$6</f>
        <v>0</v>
      </c>
      <c r="AE104" s="162">
        <f>(SUMIFS(Profile!$F$2:$F$17521,Profile!$B$2:$B$17521,$B104,Profile!$C$2:$C$17521,AE$8))*$C$6</f>
        <v>0</v>
      </c>
      <c r="AF104" s="162">
        <f>(SUMIFS(Profile!$F$2:$F$17521,Profile!$B$2:$B$17521,$B104,Profile!$C$2:$C$17521,AF$8))*$C$6</f>
        <v>0</v>
      </c>
      <c r="AG104" s="162">
        <f>(SUMIFS(Profile!$F$2:$F$17521,Profile!$B$2:$B$17521,$B104,Profile!$C$2:$C$17521,AG$8))*$C$6</f>
        <v>0</v>
      </c>
      <c r="AH104" s="162">
        <f>(SUMIFS(Profile!$F$2:$F$17521,Profile!$B$2:$B$17521,$B104,Profile!$C$2:$C$17521,AH$8))*$C$6</f>
        <v>0</v>
      </c>
      <c r="AI104" s="162">
        <f>(SUMIFS(Profile!$F$2:$F$17521,Profile!$B$2:$B$17521,$B104,Profile!$C$2:$C$17521,AI$8))*$C$6</f>
        <v>0</v>
      </c>
      <c r="AJ104" s="162">
        <f>(SUMIFS(Profile!$F$2:$F$17521,Profile!$B$2:$B$17521,$B104,Profile!$C$2:$C$17521,AJ$8))*$C$6</f>
        <v>0</v>
      </c>
      <c r="AK104" s="162">
        <f>(SUMIFS(Profile!$F$2:$F$17521,Profile!$B$2:$B$17521,$B104,Profile!$C$2:$C$17521,AK$8))*$C$6</f>
        <v>0</v>
      </c>
      <c r="AL104" s="162">
        <f>(SUMIFS(Profile!$F$2:$F$17521,Profile!$B$2:$B$17521,$B104,Profile!$C$2:$C$17521,AL$8))*$C$6</f>
        <v>0</v>
      </c>
      <c r="AM104" s="162">
        <f>(SUMIFS(Profile!$F$2:$F$17521,Profile!$B$2:$B$17521,$B104,Profile!$C$2:$C$17521,AM$8))*$C$6</f>
        <v>0</v>
      </c>
      <c r="AN104" s="162">
        <f>(SUMIFS(Profile!$F$2:$F$17521,Profile!$B$2:$B$17521,$B104,Profile!$C$2:$C$17521,AN$8))*$C$6</f>
        <v>0</v>
      </c>
      <c r="AO104" s="162">
        <f>(SUMIFS(Profile!$F$2:$F$17521,Profile!$B$2:$B$17521,$B104,Profile!$C$2:$C$17521,AO$8))*$C$6</f>
        <v>0</v>
      </c>
      <c r="AP104" s="162">
        <f>(SUMIFS(Profile!$F$2:$F$17521,Profile!$B$2:$B$17521,$B104,Profile!$C$2:$C$17521,AP$8))*$C$6</f>
        <v>0</v>
      </c>
      <c r="AQ104" s="162">
        <f>(SUMIFS(Profile!$F$2:$F$17521,Profile!$B$2:$B$17521,$B104,Profile!$C$2:$C$17521,AQ$8))*$C$6</f>
        <v>0</v>
      </c>
      <c r="AR104" s="162">
        <f>(SUMIFS(Profile!$F$2:$F$17521,Profile!$B$2:$B$17521,$B104,Profile!$C$2:$C$17521,AR$8))*$C$6</f>
        <v>0</v>
      </c>
      <c r="AS104" s="162">
        <f>(SUMIFS(Profile!$F$2:$F$17521,Profile!$B$2:$B$17521,$B104,Profile!$C$2:$C$17521,AS$8))*$C$6</f>
        <v>0</v>
      </c>
      <c r="AT104" s="162">
        <f>(SUMIFS(Profile!$F$2:$F$17521,Profile!$B$2:$B$17521,$B104,Profile!$C$2:$C$17521,AT$8))*$C$6</f>
        <v>0</v>
      </c>
      <c r="AU104" s="162">
        <f>(SUMIFS(Profile!$F$2:$F$17521,Profile!$B$2:$B$17521,$B104,Profile!$C$2:$C$17521,AU$8))*$C$6</f>
        <v>0</v>
      </c>
      <c r="AV104" s="162">
        <f>(SUMIFS(Profile!$F$2:$F$17521,Profile!$B$2:$B$17521,$B104,Profile!$C$2:$C$17521,AV$8))*$C$6</f>
        <v>0</v>
      </c>
      <c r="AW104" s="162">
        <f>(SUMIFS(Profile!$F$2:$F$17521,Profile!$B$2:$B$17521,$B104,Profile!$C$2:$C$17521,AW$8))*$C$6</f>
        <v>0</v>
      </c>
      <c r="AX104" s="162">
        <f>(SUMIFS(Profile!$F$2:$F$17521,Profile!$B$2:$B$17521,$B104,Profile!$C$2:$C$17521,AX$8))*$C$6</f>
        <v>0</v>
      </c>
      <c r="AY104" s="162">
        <f>(SUMIFS(Profile!$F$2:$F$17521,Profile!$B$2:$B$17521,$B104,Profile!$C$2:$C$17521,AY$8))*$C$6</f>
        <v>0</v>
      </c>
      <c r="AZ104" s="162">
        <f>(SUMIFS(Profile!$F$2:$F$17521,Profile!$B$2:$B$17521,$B104,Profile!$C$2:$C$17521,AZ$8))*$C$6</f>
        <v>0</v>
      </c>
      <c r="BA104" s="162">
        <f t="shared" si="10"/>
        <v>0</v>
      </c>
      <c r="BB104" s="162">
        <f>(SUMIFS(Profile!$E$2:$E$17521,Profile!$B$2:$B$17521,$B104,Profile!$C$2:$C$17521,BB$8))*$C$9</f>
        <v>0</v>
      </c>
      <c r="BC104" s="162">
        <f>(SUMIFS(Profile!$E$2:$E$17521,Profile!$B$2:$B$17521,$B104,Profile!$C$2:$C$17521,BC$8))*$C$9</f>
        <v>0</v>
      </c>
      <c r="BD104" s="162">
        <f>(SUMIFS(Profile!$E$2:$E$17521,Profile!$B$2:$B$17521,$B104,Profile!$C$2:$C$17521,BD$8))*$C$9</f>
        <v>0</v>
      </c>
      <c r="BE104" s="162">
        <f>(SUMIFS(Profile!$E$2:$E$17521,Profile!$B$2:$B$17521,$B104,Profile!$C$2:$C$17521,BE$8))*$C$9</f>
        <v>0</v>
      </c>
      <c r="BF104" s="162">
        <f>(SUMIFS(Profile!$E$2:$E$17521,Profile!$B$2:$B$17521,$B104,Profile!$C$2:$C$17521,BF$8))*$C$9</f>
        <v>0</v>
      </c>
      <c r="BG104" s="162">
        <f>(SUMIFS(Profile!$E$2:$E$17521,Profile!$B$2:$B$17521,$B104,Profile!$C$2:$C$17521,BG$8))*$C$9</f>
        <v>0</v>
      </c>
      <c r="BH104" s="162">
        <f>(SUMIFS(Profile!$E$2:$E$17521,Profile!$B$2:$B$17521,$B104,Profile!$C$2:$C$17521,BH$8))*$C$9</f>
        <v>0</v>
      </c>
      <c r="BI104" s="162">
        <f>(SUMIFS(Profile!$E$2:$E$17521,Profile!$B$2:$B$17521,$B104,Profile!$C$2:$C$17521,BI$8))*$C$9</f>
        <v>0</v>
      </c>
      <c r="BJ104" s="162">
        <f>(SUMIFS(Profile!$E$2:$E$17521,Profile!$B$2:$B$17521,$B104,Profile!$C$2:$C$17521,BJ$8))*$C$9</f>
        <v>0</v>
      </c>
      <c r="BK104" s="162">
        <f>(SUMIFS(Profile!$E$2:$E$17521,Profile!$B$2:$B$17521,$B104,Profile!$C$2:$C$17521,BK$8))*$C$9</f>
        <v>0</v>
      </c>
      <c r="BL104" s="162">
        <f>(SUMIFS(Profile!$E$2:$E$17521,Profile!$B$2:$B$17521,$B104,Profile!$C$2:$C$17521,BL$8))*$C$9</f>
        <v>0</v>
      </c>
      <c r="BM104" s="162">
        <f>(SUMIFS(Profile!$E$2:$E$17521,Profile!$B$2:$B$17521,$B104,Profile!$C$2:$C$17521,BM$8))*$C$9</f>
        <v>0</v>
      </c>
      <c r="BN104" s="162">
        <f>(SUMIFS(Profile!$E$2:$E$17521,Profile!$B$2:$B$17521,$B104,Profile!$C$2:$C$17521,BN$8))*$C$9</f>
        <v>0</v>
      </c>
      <c r="BO104" s="162">
        <f>(SUMIFS(Profile!$E$2:$E$17521,Profile!$B$2:$B$17521,$B104,Profile!$C$2:$C$17521,BO$8))*$C$9</f>
        <v>0</v>
      </c>
      <c r="BP104" s="162">
        <f>(SUMIFS(Profile!$E$2:$E$17521,Profile!$B$2:$B$17521,$B104,Profile!$C$2:$C$17521,BP$8))*$C$9</f>
        <v>0</v>
      </c>
      <c r="BQ104" s="162">
        <f>(SUMIFS(Profile!$E$2:$E$17521,Profile!$B$2:$B$17521,$B104,Profile!$C$2:$C$17521,BQ$8))*$C$9</f>
        <v>0</v>
      </c>
      <c r="BR104" s="162">
        <f>(SUMIFS(Profile!$E$2:$E$17521,Profile!$B$2:$B$17521,$B104,Profile!$C$2:$C$17521,BR$8))*$C$9</f>
        <v>0</v>
      </c>
      <c r="BS104" s="162">
        <f>(SUMIFS(Profile!$E$2:$E$17521,Profile!$B$2:$B$17521,$B104,Profile!$C$2:$C$17521,BS$8))*$C$9</f>
        <v>0</v>
      </c>
      <c r="BT104" s="162">
        <f>(SUMIFS(Profile!$E$2:$E$17521,Profile!$B$2:$B$17521,$B104,Profile!$C$2:$C$17521,BT$8))*$C$9</f>
        <v>0</v>
      </c>
      <c r="BU104" s="162">
        <f>(SUMIFS(Profile!$E$2:$E$17521,Profile!$B$2:$B$17521,$B104,Profile!$C$2:$C$17521,BU$8))*$C$9</f>
        <v>0</v>
      </c>
      <c r="BV104" s="162">
        <f>(SUMIFS(Profile!$E$2:$E$17521,Profile!$B$2:$B$17521,$B104,Profile!$C$2:$C$17521,BV$8))*$C$9</f>
        <v>0</v>
      </c>
      <c r="BW104" s="162">
        <f>(SUMIFS(Profile!$E$2:$E$17521,Profile!$B$2:$B$17521,$B104,Profile!$C$2:$C$17521,BW$8))*$C$9</f>
        <v>0</v>
      </c>
      <c r="BX104" s="162">
        <f>(SUMIFS(Profile!$E$2:$E$17521,Profile!$B$2:$B$17521,$B104,Profile!$C$2:$C$17521,BX$8))*$C$9</f>
        <v>0</v>
      </c>
      <c r="BY104" s="162">
        <f>(SUMIFS(Profile!$E$2:$E$17521,Profile!$B$2:$B$17521,$B104,Profile!$C$2:$C$17521,BY$8))*$C$9</f>
        <v>0</v>
      </c>
      <c r="BZ104" s="162">
        <f>(SUMIFS(Profile!$E$2:$E$17521,Profile!$B$2:$B$17521,$B104,Profile!$C$2:$C$17521,BZ$8))*$C$9</f>
        <v>0</v>
      </c>
      <c r="CA104" s="162">
        <f>(SUMIFS(Profile!$E$2:$E$17521,Profile!$B$2:$B$17521,$B104,Profile!$C$2:$C$17521,CA$8))*$C$9</f>
        <v>0</v>
      </c>
      <c r="CB104" s="162">
        <f>(SUMIFS(Profile!$E$2:$E$17521,Profile!$B$2:$B$17521,$B104,Profile!$C$2:$C$17521,CB$8))*$C$9</f>
        <v>0</v>
      </c>
      <c r="CC104" s="162">
        <f>(SUMIFS(Profile!$E$2:$E$17521,Profile!$B$2:$B$17521,$B104,Profile!$C$2:$C$17521,CC$8))*$C$9</f>
        <v>0</v>
      </c>
      <c r="CD104" s="162">
        <f>(SUMIFS(Profile!$E$2:$E$17521,Profile!$B$2:$B$17521,$B104,Profile!$C$2:$C$17521,CD$8))*$C$9</f>
        <v>0</v>
      </c>
      <c r="CE104" s="162">
        <f>(SUMIFS(Profile!$E$2:$E$17521,Profile!$B$2:$B$17521,$B104,Profile!$C$2:$C$17521,CE$8))*$C$9</f>
        <v>0</v>
      </c>
      <c r="CF104" s="162">
        <f>(SUMIFS(Profile!$E$2:$E$17521,Profile!$B$2:$B$17521,$B104,Profile!$C$2:$C$17521,CF$8))*$C$9</f>
        <v>0</v>
      </c>
      <c r="CG104" s="162">
        <f>(SUMIFS(Profile!$E$2:$E$17521,Profile!$B$2:$B$17521,$B104,Profile!$C$2:$C$17521,CG$8))*$C$9</f>
        <v>0</v>
      </c>
      <c r="CH104" s="162">
        <f>(SUMIFS(Profile!$E$2:$E$17521,Profile!$B$2:$B$17521,$B104,Profile!$C$2:$C$17521,CH$8))*$C$9</f>
        <v>0</v>
      </c>
      <c r="CI104" s="162">
        <f>(SUMIFS(Profile!$E$2:$E$17521,Profile!$B$2:$B$17521,$B104,Profile!$C$2:$C$17521,CI$8))*$C$9</f>
        <v>0</v>
      </c>
      <c r="CJ104" s="162">
        <f>(SUMIFS(Profile!$E$2:$E$17521,Profile!$B$2:$B$17521,$B104,Profile!$C$2:$C$17521,CJ$8))*$C$9</f>
        <v>0</v>
      </c>
      <c r="CK104" s="162">
        <f>(SUMIFS(Profile!$E$2:$E$17521,Profile!$B$2:$B$17521,$B104,Profile!$C$2:$C$17521,CK$8))*$C$9</f>
        <v>0</v>
      </c>
      <c r="CL104" s="162">
        <f>(SUMIFS(Profile!$E$2:$E$17521,Profile!$B$2:$B$17521,$B104,Profile!$C$2:$C$17521,CL$8))*$C$9</f>
        <v>0</v>
      </c>
      <c r="CM104" s="162">
        <f>(SUMIFS(Profile!$E$2:$E$17521,Profile!$B$2:$B$17521,$B104,Profile!$C$2:$C$17521,CM$8))*$C$9</f>
        <v>0</v>
      </c>
      <c r="CN104" s="162">
        <f>(SUMIFS(Profile!$E$2:$E$17521,Profile!$B$2:$B$17521,$B104,Profile!$C$2:$C$17521,CN$8))*$C$9</f>
        <v>0</v>
      </c>
      <c r="CO104" s="162">
        <f>(SUMIFS(Profile!$E$2:$E$17521,Profile!$B$2:$B$17521,$B104,Profile!$C$2:$C$17521,CO$8))*$C$9</f>
        <v>0</v>
      </c>
      <c r="CP104" s="162">
        <f>(SUMIFS(Profile!$E$2:$E$17521,Profile!$B$2:$B$17521,$B104,Profile!$C$2:$C$17521,CP$8))*$C$9</f>
        <v>0</v>
      </c>
      <c r="CQ104" s="162">
        <f>(SUMIFS(Profile!$E$2:$E$17521,Profile!$B$2:$B$17521,$B104,Profile!$C$2:$C$17521,CQ$8))*$C$9</f>
        <v>0</v>
      </c>
      <c r="CR104" s="162">
        <f>(SUMIFS(Profile!$E$2:$E$17521,Profile!$B$2:$B$17521,$B104,Profile!$C$2:$C$17521,CR$8))*$C$9</f>
        <v>0</v>
      </c>
      <c r="CS104" s="162">
        <f>(SUMIFS(Profile!$E$2:$E$17521,Profile!$B$2:$B$17521,$B104,Profile!$C$2:$C$17521,CS$8))*$C$9</f>
        <v>0</v>
      </c>
      <c r="CT104" s="162">
        <f>(SUMIFS(Profile!$E$2:$E$17521,Profile!$B$2:$B$17521,$B104,Profile!$C$2:$C$17521,CT$8))*$C$9</f>
        <v>0</v>
      </c>
      <c r="CU104" s="162">
        <f>(SUMIFS(Profile!$E$2:$E$17521,Profile!$B$2:$B$17521,$B104,Profile!$C$2:$C$17521,CU$8))*$C$9</f>
        <v>0</v>
      </c>
      <c r="CV104" s="162">
        <f>(SUMIFS(Profile!$E$2:$E$17521,Profile!$B$2:$B$17521,$B104,Profile!$C$2:$C$17521,CV$8))*$C$9</f>
        <v>0</v>
      </c>
      <c r="CW104" s="162">
        <f>(SUMIFS(Profile!$E$2:$E$17521,Profile!$B$2:$B$17521,$B104,Profile!$C$2:$C$17521,CW$8))*$C$9</f>
        <v>0</v>
      </c>
      <c r="CX104" s="162">
        <f t="shared" si="11"/>
        <v>0</v>
      </c>
      <c r="CY104" s="162">
        <f t="shared" ref="CY104:ET104" si="481">MAX(BB104-E104,0)</f>
        <v>0</v>
      </c>
      <c r="CZ104" s="162">
        <f t="shared" si="481"/>
        <v>0</v>
      </c>
      <c r="DA104" s="162">
        <f t="shared" si="481"/>
        <v>0</v>
      </c>
      <c r="DB104" s="162">
        <f t="shared" si="481"/>
        <v>0</v>
      </c>
      <c r="DC104" s="162">
        <f t="shared" si="481"/>
        <v>0</v>
      </c>
      <c r="DD104" s="162">
        <f t="shared" si="481"/>
        <v>0</v>
      </c>
      <c r="DE104" s="162">
        <f t="shared" si="481"/>
        <v>0</v>
      </c>
      <c r="DF104" s="162">
        <f t="shared" si="481"/>
        <v>0</v>
      </c>
      <c r="DG104" s="162">
        <f t="shared" si="481"/>
        <v>0</v>
      </c>
      <c r="DH104" s="162">
        <f t="shared" si="481"/>
        <v>0</v>
      </c>
      <c r="DI104" s="162">
        <f t="shared" si="481"/>
        <v>0</v>
      </c>
      <c r="DJ104" s="162">
        <f t="shared" si="481"/>
        <v>0</v>
      </c>
      <c r="DK104" s="162">
        <f t="shared" si="481"/>
        <v>0</v>
      </c>
      <c r="DL104" s="162">
        <f t="shared" si="481"/>
        <v>0</v>
      </c>
      <c r="DM104" s="162">
        <f t="shared" si="481"/>
        <v>0</v>
      </c>
      <c r="DN104" s="162">
        <f t="shared" si="481"/>
        <v>0</v>
      </c>
      <c r="DO104" s="162">
        <f t="shared" si="481"/>
        <v>0</v>
      </c>
      <c r="DP104" s="162">
        <f t="shared" si="481"/>
        <v>0</v>
      </c>
      <c r="DQ104" s="162">
        <f t="shared" si="481"/>
        <v>0</v>
      </c>
      <c r="DR104" s="162">
        <f t="shared" si="481"/>
        <v>0</v>
      </c>
      <c r="DS104" s="162">
        <f t="shared" si="481"/>
        <v>0</v>
      </c>
      <c r="DT104" s="162">
        <f t="shared" si="481"/>
        <v>0</v>
      </c>
      <c r="DU104" s="162">
        <f t="shared" si="481"/>
        <v>0</v>
      </c>
      <c r="DV104" s="162">
        <f t="shared" si="481"/>
        <v>0</v>
      </c>
      <c r="DW104" s="162">
        <f t="shared" si="481"/>
        <v>0</v>
      </c>
      <c r="DX104" s="162">
        <f t="shared" si="481"/>
        <v>0</v>
      </c>
      <c r="DY104" s="162">
        <f t="shared" si="481"/>
        <v>0</v>
      </c>
      <c r="DZ104" s="162">
        <f t="shared" si="481"/>
        <v>0</v>
      </c>
      <c r="EA104" s="162">
        <f t="shared" si="481"/>
        <v>0</v>
      </c>
      <c r="EB104" s="162">
        <f t="shared" si="481"/>
        <v>0</v>
      </c>
      <c r="EC104" s="162">
        <f t="shared" si="481"/>
        <v>0</v>
      </c>
      <c r="ED104" s="162">
        <f t="shared" si="481"/>
        <v>0</v>
      </c>
      <c r="EE104" s="162">
        <f t="shared" si="481"/>
        <v>0</v>
      </c>
      <c r="EF104" s="162">
        <f t="shared" si="481"/>
        <v>0</v>
      </c>
      <c r="EG104" s="162">
        <f t="shared" si="481"/>
        <v>0</v>
      </c>
      <c r="EH104" s="162">
        <f t="shared" si="481"/>
        <v>0</v>
      </c>
      <c r="EI104" s="162">
        <f t="shared" si="481"/>
        <v>0</v>
      </c>
      <c r="EJ104" s="162">
        <f t="shared" si="481"/>
        <v>0</v>
      </c>
      <c r="EK104" s="162">
        <f t="shared" si="481"/>
        <v>0</v>
      </c>
      <c r="EL104" s="162">
        <f t="shared" si="481"/>
        <v>0</v>
      </c>
      <c r="EM104" s="162">
        <f t="shared" si="481"/>
        <v>0</v>
      </c>
      <c r="EN104" s="162">
        <f t="shared" si="481"/>
        <v>0</v>
      </c>
      <c r="EO104" s="162">
        <f t="shared" si="481"/>
        <v>0</v>
      </c>
      <c r="EP104" s="162">
        <f t="shared" si="481"/>
        <v>0</v>
      </c>
      <c r="EQ104" s="162">
        <f t="shared" si="481"/>
        <v>0</v>
      </c>
      <c r="ER104" s="162">
        <f t="shared" si="481"/>
        <v>0</v>
      </c>
      <c r="ES104" s="162">
        <f t="shared" si="481"/>
        <v>0</v>
      </c>
      <c r="ET104" s="162">
        <f t="shared" si="481"/>
        <v>0</v>
      </c>
      <c r="EU104" s="162">
        <f t="shared" si="13"/>
        <v>0</v>
      </c>
      <c r="EV104" s="162">
        <f t="shared" ref="EV104:GQ104" si="482">BB104-CY104</f>
        <v>0</v>
      </c>
      <c r="EW104" s="162">
        <f t="shared" si="482"/>
        <v>0</v>
      </c>
      <c r="EX104" s="162">
        <f t="shared" si="482"/>
        <v>0</v>
      </c>
      <c r="EY104" s="162">
        <f t="shared" si="482"/>
        <v>0</v>
      </c>
      <c r="EZ104" s="162">
        <f t="shared" si="482"/>
        <v>0</v>
      </c>
      <c r="FA104" s="162">
        <f t="shared" si="482"/>
        <v>0</v>
      </c>
      <c r="FB104" s="162">
        <f t="shared" si="482"/>
        <v>0</v>
      </c>
      <c r="FC104" s="162">
        <f t="shared" si="482"/>
        <v>0</v>
      </c>
      <c r="FD104" s="162">
        <f t="shared" si="482"/>
        <v>0</v>
      </c>
      <c r="FE104" s="162">
        <f t="shared" si="482"/>
        <v>0</v>
      </c>
      <c r="FF104" s="162">
        <f t="shared" si="482"/>
        <v>0</v>
      </c>
      <c r="FG104" s="162">
        <f t="shared" si="482"/>
        <v>0</v>
      </c>
      <c r="FH104" s="162">
        <f t="shared" si="482"/>
        <v>0</v>
      </c>
      <c r="FI104" s="162">
        <f t="shared" si="482"/>
        <v>0</v>
      </c>
      <c r="FJ104" s="162">
        <f t="shared" si="482"/>
        <v>0</v>
      </c>
      <c r="FK104" s="162">
        <f t="shared" si="482"/>
        <v>0</v>
      </c>
      <c r="FL104" s="162">
        <f t="shared" si="482"/>
        <v>0</v>
      </c>
      <c r="FM104" s="162">
        <f t="shared" si="482"/>
        <v>0</v>
      </c>
      <c r="FN104" s="162">
        <f t="shared" si="482"/>
        <v>0</v>
      </c>
      <c r="FO104" s="162">
        <f t="shared" si="482"/>
        <v>0</v>
      </c>
      <c r="FP104" s="162">
        <f t="shared" si="482"/>
        <v>0</v>
      </c>
      <c r="FQ104" s="162">
        <f t="shared" si="482"/>
        <v>0</v>
      </c>
      <c r="FR104" s="162">
        <f t="shared" si="482"/>
        <v>0</v>
      </c>
      <c r="FS104" s="162">
        <f t="shared" si="482"/>
        <v>0</v>
      </c>
      <c r="FT104" s="162">
        <f t="shared" si="482"/>
        <v>0</v>
      </c>
      <c r="FU104" s="162">
        <f t="shared" si="482"/>
        <v>0</v>
      </c>
      <c r="FV104" s="162">
        <f t="shared" si="482"/>
        <v>0</v>
      </c>
      <c r="FW104" s="162">
        <f t="shared" si="482"/>
        <v>0</v>
      </c>
      <c r="FX104" s="162">
        <f t="shared" si="482"/>
        <v>0</v>
      </c>
      <c r="FY104" s="162">
        <f t="shared" si="482"/>
        <v>0</v>
      </c>
      <c r="FZ104" s="162">
        <f t="shared" si="482"/>
        <v>0</v>
      </c>
      <c r="GA104" s="162">
        <f t="shared" si="482"/>
        <v>0</v>
      </c>
      <c r="GB104" s="162">
        <f t="shared" si="482"/>
        <v>0</v>
      </c>
      <c r="GC104" s="162">
        <f t="shared" si="482"/>
        <v>0</v>
      </c>
      <c r="GD104" s="162">
        <f t="shared" si="482"/>
        <v>0</v>
      </c>
      <c r="GE104" s="162">
        <f t="shared" si="482"/>
        <v>0</v>
      </c>
      <c r="GF104" s="162">
        <f t="shared" si="482"/>
        <v>0</v>
      </c>
      <c r="GG104" s="162">
        <f t="shared" si="482"/>
        <v>0</v>
      </c>
      <c r="GH104" s="162">
        <f t="shared" si="482"/>
        <v>0</v>
      </c>
      <c r="GI104" s="162">
        <f t="shared" si="482"/>
        <v>0</v>
      </c>
      <c r="GJ104" s="162">
        <f t="shared" si="482"/>
        <v>0</v>
      </c>
      <c r="GK104" s="162">
        <f t="shared" si="482"/>
        <v>0</v>
      </c>
      <c r="GL104" s="162">
        <f t="shared" si="482"/>
        <v>0</v>
      </c>
      <c r="GM104" s="162">
        <f t="shared" si="482"/>
        <v>0</v>
      </c>
      <c r="GN104" s="162">
        <f t="shared" si="482"/>
        <v>0</v>
      </c>
      <c r="GO104" s="162">
        <f t="shared" si="482"/>
        <v>0</v>
      </c>
      <c r="GP104" s="162">
        <f t="shared" si="482"/>
        <v>0</v>
      </c>
      <c r="GQ104" s="162">
        <f t="shared" si="482"/>
        <v>0</v>
      </c>
      <c r="GR104" s="162">
        <f t="shared" si="15"/>
        <v>0</v>
      </c>
      <c r="GS104" s="162">
        <f t="shared" ref="GS104:IN104" si="483">E104-EV104</f>
        <v>0</v>
      </c>
      <c r="GT104" s="162">
        <f t="shared" si="483"/>
        <v>0</v>
      </c>
      <c r="GU104" s="162">
        <f t="shared" si="483"/>
        <v>0</v>
      </c>
      <c r="GV104" s="162">
        <f t="shared" si="483"/>
        <v>0</v>
      </c>
      <c r="GW104" s="162">
        <f t="shared" si="483"/>
        <v>0</v>
      </c>
      <c r="GX104" s="162">
        <f t="shared" si="483"/>
        <v>0</v>
      </c>
      <c r="GY104" s="162">
        <f t="shared" si="483"/>
        <v>0</v>
      </c>
      <c r="GZ104" s="162">
        <f t="shared" si="483"/>
        <v>0</v>
      </c>
      <c r="HA104" s="162">
        <f t="shared" si="483"/>
        <v>0</v>
      </c>
      <c r="HB104" s="162">
        <f t="shared" si="483"/>
        <v>0</v>
      </c>
      <c r="HC104" s="162">
        <f t="shared" si="483"/>
        <v>0</v>
      </c>
      <c r="HD104" s="162">
        <f t="shared" si="483"/>
        <v>0</v>
      </c>
      <c r="HE104" s="162">
        <f t="shared" si="483"/>
        <v>0</v>
      </c>
      <c r="HF104" s="162">
        <f t="shared" si="483"/>
        <v>0</v>
      </c>
      <c r="HG104" s="162">
        <f t="shared" si="483"/>
        <v>0</v>
      </c>
      <c r="HH104" s="162">
        <f t="shared" si="483"/>
        <v>0</v>
      </c>
      <c r="HI104" s="162">
        <f t="shared" si="483"/>
        <v>0</v>
      </c>
      <c r="HJ104" s="162">
        <f t="shared" si="483"/>
        <v>0</v>
      </c>
      <c r="HK104" s="162">
        <f t="shared" si="483"/>
        <v>0</v>
      </c>
      <c r="HL104" s="162">
        <f t="shared" si="483"/>
        <v>0</v>
      </c>
      <c r="HM104" s="162">
        <f t="shared" si="483"/>
        <v>0</v>
      </c>
      <c r="HN104" s="162">
        <f t="shared" si="483"/>
        <v>0</v>
      </c>
      <c r="HO104" s="162">
        <f t="shared" si="483"/>
        <v>0</v>
      </c>
      <c r="HP104" s="162">
        <f t="shared" si="483"/>
        <v>0</v>
      </c>
      <c r="HQ104" s="162">
        <f t="shared" si="483"/>
        <v>0</v>
      </c>
      <c r="HR104" s="162">
        <f t="shared" si="483"/>
        <v>0</v>
      </c>
      <c r="HS104" s="162">
        <f t="shared" si="483"/>
        <v>0</v>
      </c>
      <c r="HT104" s="162">
        <f t="shared" si="483"/>
        <v>0</v>
      </c>
      <c r="HU104" s="162">
        <f t="shared" si="483"/>
        <v>0</v>
      </c>
      <c r="HV104" s="162">
        <f t="shared" si="483"/>
        <v>0</v>
      </c>
      <c r="HW104" s="162">
        <f t="shared" si="483"/>
        <v>0</v>
      </c>
      <c r="HX104" s="162">
        <f t="shared" si="483"/>
        <v>0</v>
      </c>
      <c r="HY104" s="162">
        <f t="shared" si="483"/>
        <v>0</v>
      </c>
      <c r="HZ104" s="162">
        <f t="shared" si="483"/>
        <v>0</v>
      </c>
      <c r="IA104" s="162">
        <f t="shared" si="483"/>
        <v>0</v>
      </c>
      <c r="IB104" s="162">
        <f t="shared" si="483"/>
        <v>0</v>
      </c>
      <c r="IC104" s="162">
        <f t="shared" si="483"/>
        <v>0</v>
      </c>
      <c r="ID104" s="162">
        <f t="shared" si="483"/>
        <v>0</v>
      </c>
      <c r="IE104" s="162">
        <f t="shared" si="483"/>
        <v>0</v>
      </c>
      <c r="IF104" s="162">
        <f t="shared" si="483"/>
        <v>0</v>
      </c>
      <c r="IG104" s="162">
        <f t="shared" si="483"/>
        <v>0</v>
      </c>
      <c r="IH104" s="162">
        <f t="shared" si="483"/>
        <v>0</v>
      </c>
      <c r="II104" s="162">
        <f t="shared" si="483"/>
        <v>0</v>
      </c>
      <c r="IJ104" s="162">
        <f t="shared" si="483"/>
        <v>0</v>
      </c>
      <c r="IK104" s="162">
        <f t="shared" si="483"/>
        <v>0</v>
      </c>
      <c r="IL104" s="162">
        <f t="shared" si="483"/>
        <v>0</v>
      </c>
      <c r="IM104" s="162">
        <f t="shared" si="483"/>
        <v>0</v>
      </c>
      <c r="IN104" s="162">
        <f t="shared" si="483"/>
        <v>0</v>
      </c>
      <c r="IO104" s="162">
        <f t="shared" si="17"/>
        <v>0</v>
      </c>
      <c r="IP104" s="162">
        <f t="shared" si="23"/>
        <v>0</v>
      </c>
      <c r="IQ104" s="162">
        <f t="shared" ref="IQ104:KK104" si="484">MAX((MIN(CZ104+IP104,$IO$7))-GT104,0)</f>
        <v>0</v>
      </c>
      <c r="IR104" s="162">
        <f t="shared" si="484"/>
        <v>0</v>
      </c>
      <c r="IS104" s="162">
        <f t="shared" si="484"/>
        <v>0</v>
      </c>
      <c r="IT104" s="162">
        <f t="shared" si="484"/>
        <v>0</v>
      </c>
      <c r="IU104" s="162">
        <f t="shared" si="484"/>
        <v>0</v>
      </c>
      <c r="IV104" s="162">
        <f t="shared" si="484"/>
        <v>0</v>
      </c>
      <c r="IW104" s="162">
        <f t="shared" si="484"/>
        <v>0</v>
      </c>
      <c r="IX104" s="162">
        <f t="shared" si="484"/>
        <v>0</v>
      </c>
      <c r="IY104" s="162">
        <f t="shared" si="484"/>
        <v>0</v>
      </c>
      <c r="IZ104" s="162">
        <f t="shared" si="484"/>
        <v>0</v>
      </c>
      <c r="JA104" s="162">
        <f t="shared" si="484"/>
        <v>0</v>
      </c>
      <c r="JB104" s="162">
        <f t="shared" si="484"/>
        <v>0</v>
      </c>
      <c r="JC104" s="162">
        <f t="shared" si="484"/>
        <v>0</v>
      </c>
      <c r="JD104" s="162">
        <f t="shared" si="484"/>
        <v>0</v>
      </c>
      <c r="JE104" s="162">
        <f t="shared" si="484"/>
        <v>0</v>
      </c>
      <c r="JF104" s="162">
        <f t="shared" si="484"/>
        <v>0</v>
      </c>
      <c r="JG104" s="162">
        <f t="shared" si="484"/>
        <v>0</v>
      </c>
      <c r="JH104" s="162">
        <f t="shared" si="484"/>
        <v>0</v>
      </c>
      <c r="JI104" s="162">
        <f t="shared" si="484"/>
        <v>0</v>
      </c>
      <c r="JJ104" s="162">
        <f t="shared" si="484"/>
        <v>0</v>
      </c>
      <c r="JK104" s="162">
        <f t="shared" si="484"/>
        <v>0</v>
      </c>
      <c r="JL104" s="162">
        <f t="shared" si="484"/>
        <v>0</v>
      </c>
      <c r="JM104" s="162">
        <f t="shared" si="484"/>
        <v>0</v>
      </c>
      <c r="JN104" s="162">
        <f t="shared" si="484"/>
        <v>0</v>
      </c>
      <c r="JO104" s="162">
        <f t="shared" si="484"/>
        <v>0</v>
      </c>
      <c r="JP104" s="162">
        <f t="shared" si="484"/>
        <v>0</v>
      </c>
      <c r="JQ104" s="162">
        <f t="shared" si="484"/>
        <v>0</v>
      </c>
      <c r="JR104" s="162">
        <f t="shared" si="484"/>
        <v>0</v>
      </c>
      <c r="JS104" s="162">
        <f t="shared" si="484"/>
        <v>0</v>
      </c>
      <c r="JT104" s="162">
        <f t="shared" si="484"/>
        <v>0</v>
      </c>
      <c r="JU104" s="162">
        <f t="shared" si="484"/>
        <v>0</v>
      </c>
      <c r="JV104" s="162">
        <f t="shared" si="484"/>
        <v>0</v>
      </c>
      <c r="JW104" s="162">
        <f t="shared" si="484"/>
        <v>0</v>
      </c>
      <c r="JX104" s="162">
        <f t="shared" si="484"/>
        <v>0</v>
      </c>
      <c r="JY104" s="162">
        <f t="shared" si="484"/>
        <v>0</v>
      </c>
      <c r="JZ104" s="162">
        <f t="shared" si="484"/>
        <v>0</v>
      </c>
      <c r="KA104" s="162">
        <f t="shared" si="484"/>
        <v>0</v>
      </c>
      <c r="KB104" s="162">
        <f t="shared" si="484"/>
        <v>0</v>
      </c>
      <c r="KC104" s="162">
        <f t="shared" si="484"/>
        <v>0</v>
      </c>
      <c r="KD104" s="162">
        <f t="shared" si="484"/>
        <v>0</v>
      </c>
      <c r="KE104" s="162">
        <f t="shared" si="484"/>
        <v>0</v>
      </c>
      <c r="KF104" s="162">
        <f t="shared" si="484"/>
        <v>0</v>
      </c>
      <c r="KG104" s="162">
        <f t="shared" si="484"/>
        <v>0</v>
      </c>
      <c r="KH104" s="162">
        <f t="shared" si="484"/>
        <v>0</v>
      </c>
      <c r="KI104" s="162">
        <f t="shared" si="484"/>
        <v>0</v>
      </c>
      <c r="KJ104" s="162">
        <f t="shared" si="484"/>
        <v>0</v>
      </c>
      <c r="KK104" s="162">
        <f t="shared" si="484"/>
        <v>0</v>
      </c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</row>
    <row r="105" ht="14.25" customHeight="1" spans="1:326" x14ac:dyDescent="0.25">
      <c r="A105" s="1">
        <v>4</v>
      </c>
      <c r="B105" s="1">
        <f t="shared" ref="B105:C105" si="485">B104+1</f>
        <v>95</v>
      </c>
      <c r="C105" s="232">
        <f t="shared" si="485"/>
        <v>43560</v>
      </c>
      <c r="D105" s="162">
        <f t="shared" si="9"/>
        <v>0</v>
      </c>
      <c r="E105" s="162">
        <f>(SUMIFS(Profile!$F$2:$F$17521,Profile!$B$2:$B$17521,$B105,Profile!$C$2:$C$17521,E$8))*$C$6</f>
        <v>0</v>
      </c>
      <c r="F105" s="162">
        <f>(SUMIFS(Profile!$F$2:$F$17521,Profile!$B$2:$B$17521,$B105,Profile!$C$2:$C$17521,F$8))*$C$6</f>
        <v>0</v>
      </c>
      <c r="G105" s="162">
        <f>(SUMIFS(Profile!$F$2:$F$17521,Profile!$B$2:$B$17521,$B105,Profile!$C$2:$C$17521,G$8))*$C$6</f>
        <v>0</v>
      </c>
      <c r="H105" s="162">
        <f>(SUMIFS(Profile!$F$2:$F$17521,Profile!$B$2:$B$17521,$B105,Profile!$C$2:$C$17521,H$8))*$C$6</f>
        <v>0</v>
      </c>
      <c r="I105" s="162">
        <f>(SUMIFS(Profile!$F$2:$F$17521,Profile!$B$2:$B$17521,$B105,Profile!$C$2:$C$17521,I$8))*$C$6</f>
        <v>0</v>
      </c>
      <c r="J105" s="162">
        <f>(SUMIFS(Profile!$F$2:$F$17521,Profile!$B$2:$B$17521,$B105,Profile!$C$2:$C$17521,J$8))*$C$6</f>
        <v>0</v>
      </c>
      <c r="K105" s="162">
        <f>(SUMIFS(Profile!$F$2:$F$17521,Profile!$B$2:$B$17521,$B105,Profile!$C$2:$C$17521,K$8))*$C$6</f>
        <v>0</v>
      </c>
      <c r="L105" s="162">
        <f>(SUMIFS(Profile!$F$2:$F$17521,Profile!$B$2:$B$17521,$B105,Profile!$C$2:$C$17521,L$8))*$C$6</f>
        <v>0</v>
      </c>
      <c r="M105" s="162">
        <f>(SUMIFS(Profile!$F$2:$F$17521,Profile!$B$2:$B$17521,$B105,Profile!$C$2:$C$17521,M$8))*$C$6</f>
        <v>0</v>
      </c>
      <c r="N105" s="162">
        <f>(SUMIFS(Profile!$F$2:$F$17521,Profile!$B$2:$B$17521,$B105,Profile!$C$2:$C$17521,N$8))*$C$6</f>
        <v>0</v>
      </c>
      <c r="O105" s="162">
        <f>(SUMIFS(Profile!$F$2:$F$17521,Profile!$B$2:$B$17521,$B105,Profile!$C$2:$C$17521,O$8))*$C$6</f>
        <v>0</v>
      </c>
      <c r="P105" s="162">
        <f>(SUMIFS(Profile!$F$2:$F$17521,Profile!$B$2:$B$17521,$B105,Profile!$C$2:$C$17521,P$8))*$C$6</f>
        <v>0</v>
      </c>
      <c r="Q105" s="162">
        <f>(SUMIFS(Profile!$F$2:$F$17521,Profile!$B$2:$B$17521,$B105,Profile!$C$2:$C$17521,Q$8))*$C$6</f>
        <v>0</v>
      </c>
      <c r="R105" s="162">
        <f>(SUMIFS(Profile!$F$2:$F$17521,Profile!$B$2:$B$17521,$B105,Profile!$C$2:$C$17521,R$8))*$C$6</f>
        <v>0</v>
      </c>
      <c r="S105" s="162">
        <f>(SUMIFS(Profile!$F$2:$F$17521,Profile!$B$2:$B$17521,$B105,Profile!$C$2:$C$17521,S$8))*$C$6</f>
        <v>0</v>
      </c>
      <c r="T105" s="162">
        <f>(SUMIFS(Profile!$F$2:$F$17521,Profile!$B$2:$B$17521,$B105,Profile!$C$2:$C$17521,T$8))*$C$6</f>
        <v>0</v>
      </c>
      <c r="U105" s="162">
        <f>(SUMIFS(Profile!$F$2:$F$17521,Profile!$B$2:$B$17521,$B105,Profile!$C$2:$C$17521,U$8))*$C$6</f>
        <v>0</v>
      </c>
      <c r="V105" s="162">
        <f>(SUMIFS(Profile!$F$2:$F$17521,Profile!$B$2:$B$17521,$B105,Profile!$C$2:$C$17521,V$8))*$C$6</f>
        <v>0</v>
      </c>
      <c r="W105" s="162">
        <f>(SUMIFS(Profile!$F$2:$F$17521,Profile!$B$2:$B$17521,$B105,Profile!$C$2:$C$17521,W$8))*$C$6</f>
        <v>0</v>
      </c>
      <c r="X105" s="162">
        <f>(SUMIFS(Profile!$F$2:$F$17521,Profile!$B$2:$B$17521,$B105,Profile!$C$2:$C$17521,X$8))*$C$6</f>
        <v>0</v>
      </c>
      <c r="Y105" s="162">
        <f>(SUMIFS(Profile!$F$2:$F$17521,Profile!$B$2:$B$17521,$B105,Profile!$C$2:$C$17521,Y$8))*$C$6</f>
        <v>0</v>
      </c>
      <c r="Z105" s="162">
        <f>(SUMIFS(Profile!$F$2:$F$17521,Profile!$B$2:$B$17521,$B105,Profile!$C$2:$C$17521,Z$8))*$C$6</f>
        <v>0</v>
      </c>
      <c r="AA105" s="162">
        <f>(SUMIFS(Profile!$F$2:$F$17521,Profile!$B$2:$B$17521,$B105,Profile!$C$2:$C$17521,AA$8))*$C$6</f>
        <v>0</v>
      </c>
      <c r="AB105" s="162">
        <f>(SUMIFS(Profile!$F$2:$F$17521,Profile!$B$2:$B$17521,$B105,Profile!$C$2:$C$17521,AB$8))*$C$6</f>
        <v>0</v>
      </c>
      <c r="AC105" s="162">
        <f>(SUMIFS(Profile!$F$2:$F$17521,Profile!$B$2:$B$17521,$B105,Profile!$C$2:$C$17521,AC$8))*$C$6</f>
        <v>0</v>
      </c>
      <c r="AD105" s="162">
        <f>(SUMIFS(Profile!$F$2:$F$17521,Profile!$B$2:$B$17521,$B105,Profile!$C$2:$C$17521,AD$8))*$C$6</f>
        <v>0</v>
      </c>
      <c r="AE105" s="162">
        <f>(SUMIFS(Profile!$F$2:$F$17521,Profile!$B$2:$B$17521,$B105,Profile!$C$2:$C$17521,AE$8))*$C$6</f>
        <v>0</v>
      </c>
      <c r="AF105" s="162">
        <f>(SUMIFS(Profile!$F$2:$F$17521,Profile!$B$2:$B$17521,$B105,Profile!$C$2:$C$17521,AF$8))*$C$6</f>
        <v>0</v>
      </c>
      <c r="AG105" s="162">
        <f>(SUMIFS(Profile!$F$2:$F$17521,Profile!$B$2:$B$17521,$B105,Profile!$C$2:$C$17521,AG$8))*$C$6</f>
        <v>0</v>
      </c>
      <c r="AH105" s="162">
        <f>(SUMIFS(Profile!$F$2:$F$17521,Profile!$B$2:$B$17521,$B105,Profile!$C$2:$C$17521,AH$8))*$C$6</f>
        <v>0</v>
      </c>
      <c r="AI105" s="162">
        <f>(SUMIFS(Profile!$F$2:$F$17521,Profile!$B$2:$B$17521,$B105,Profile!$C$2:$C$17521,AI$8))*$C$6</f>
        <v>0</v>
      </c>
      <c r="AJ105" s="162">
        <f>(SUMIFS(Profile!$F$2:$F$17521,Profile!$B$2:$B$17521,$B105,Profile!$C$2:$C$17521,AJ$8))*$C$6</f>
        <v>0</v>
      </c>
      <c r="AK105" s="162">
        <f>(SUMIFS(Profile!$F$2:$F$17521,Profile!$B$2:$B$17521,$B105,Profile!$C$2:$C$17521,AK$8))*$C$6</f>
        <v>0</v>
      </c>
      <c r="AL105" s="162">
        <f>(SUMIFS(Profile!$F$2:$F$17521,Profile!$B$2:$B$17521,$B105,Profile!$C$2:$C$17521,AL$8))*$C$6</f>
        <v>0</v>
      </c>
      <c r="AM105" s="162">
        <f>(SUMIFS(Profile!$F$2:$F$17521,Profile!$B$2:$B$17521,$B105,Profile!$C$2:$C$17521,AM$8))*$C$6</f>
        <v>0</v>
      </c>
      <c r="AN105" s="162">
        <f>(SUMIFS(Profile!$F$2:$F$17521,Profile!$B$2:$B$17521,$B105,Profile!$C$2:$C$17521,AN$8))*$C$6</f>
        <v>0</v>
      </c>
      <c r="AO105" s="162">
        <f>(SUMIFS(Profile!$F$2:$F$17521,Profile!$B$2:$B$17521,$B105,Profile!$C$2:$C$17521,AO$8))*$C$6</f>
        <v>0</v>
      </c>
      <c r="AP105" s="162">
        <f>(SUMIFS(Profile!$F$2:$F$17521,Profile!$B$2:$B$17521,$B105,Profile!$C$2:$C$17521,AP$8))*$C$6</f>
        <v>0</v>
      </c>
      <c r="AQ105" s="162">
        <f>(SUMIFS(Profile!$F$2:$F$17521,Profile!$B$2:$B$17521,$B105,Profile!$C$2:$C$17521,AQ$8))*$C$6</f>
        <v>0</v>
      </c>
      <c r="AR105" s="162">
        <f>(SUMIFS(Profile!$F$2:$F$17521,Profile!$B$2:$B$17521,$B105,Profile!$C$2:$C$17521,AR$8))*$C$6</f>
        <v>0</v>
      </c>
      <c r="AS105" s="162">
        <f>(SUMIFS(Profile!$F$2:$F$17521,Profile!$B$2:$B$17521,$B105,Profile!$C$2:$C$17521,AS$8))*$C$6</f>
        <v>0</v>
      </c>
      <c r="AT105" s="162">
        <f>(SUMIFS(Profile!$F$2:$F$17521,Profile!$B$2:$B$17521,$B105,Profile!$C$2:$C$17521,AT$8))*$C$6</f>
        <v>0</v>
      </c>
      <c r="AU105" s="162">
        <f>(SUMIFS(Profile!$F$2:$F$17521,Profile!$B$2:$B$17521,$B105,Profile!$C$2:$C$17521,AU$8))*$C$6</f>
        <v>0</v>
      </c>
      <c r="AV105" s="162">
        <f>(SUMIFS(Profile!$F$2:$F$17521,Profile!$B$2:$B$17521,$B105,Profile!$C$2:$C$17521,AV$8))*$C$6</f>
        <v>0</v>
      </c>
      <c r="AW105" s="162">
        <f>(SUMIFS(Profile!$F$2:$F$17521,Profile!$B$2:$B$17521,$B105,Profile!$C$2:$C$17521,AW$8))*$C$6</f>
        <v>0</v>
      </c>
      <c r="AX105" s="162">
        <f>(SUMIFS(Profile!$F$2:$F$17521,Profile!$B$2:$B$17521,$B105,Profile!$C$2:$C$17521,AX$8))*$C$6</f>
        <v>0</v>
      </c>
      <c r="AY105" s="162">
        <f>(SUMIFS(Profile!$F$2:$F$17521,Profile!$B$2:$B$17521,$B105,Profile!$C$2:$C$17521,AY$8))*$C$6</f>
        <v>0</v>
      </c>
      <c r="AZ105" s="162">
        <f>(SUMIFS(Profile!$F$2:$F$17521,Profile!$B$2:$B$17521,$B105,Profile!$C$2:$C$17521,AZ$8))*$C$6</f>
        <v>0</v>
      </c>
      <c r="BA105" s="162">
        <f t="shared" si="10"/>
        <v>0</v>
      </c>
      <c r="BB105" s="162">
        <f>(SUMIFS(Profile!$E$2:$E$17521,Profile!$B$2:$B$17521,$B105,Profile!$C$2:$C$17521,BB$8))*$C$9</f>
        <v>0</v>
      </c>
      <c r="BC105" s="162">
        <f>(SUMIFS(Profile!$E$2:$E$17521,Profile!$B$2:$B$17521,$B105,Profile!$C$2:$C$17521,BC$8))*$C$9</f>
        <v>0</v>
      </c>
      <c r="BD105" s="162">
        <f>(SUMIFS(Profile!$E$2:$E$17521,Profile!$B$2:$B$17521,$B105,Profile!$C$2:$C$17521,BD$8))*$C$9</f>
        <v>0</v>
      </c>
      <c r="BE105" s="162">
        <f>(SUMIFS(Profile!$E$2:$E$17521,Profile!$B$2:$B$17521,$B105,Profile!$C$2:$C$17521,BE$8))*$C$9</f>
        <v>0</v>
      </c>
      <c r="BF105" s="162">
        <f>(SUMIFS(Profile!$E$2:$E$17521,Profile!$B$2:$B$17521,$B105,Profile!$C$2:$C$17521,BF$8))*$C$9</f>
        <v>0</v>
      </c>
      <c r="BG105" s="162">
        <f>(SUMIFS(Profile!$E$2:$E$17521,Profile!$B$2:$B$17521,$B105,Profile!$C$2:$C$17521,BG$8))*$C$9</f>
        <v>0</v>
      </c>
      <c r="BH105" s="162">
        <f>(SUMIFS(Profile!$E$2:$E$17521,Profile!$B$2:$B$17521,$B105,Profile!$C$2:$C$17521,BH$8))*$C$9</f>
        <v>0</v>
      </c>
      <c r="BI105" s="162">
        <f>(SUMIFS(Profile!$E$2:$E$17521,Profile!$B$2:$B$17521,$B105,Profile!$C$2:$C$17521,BI$8))*$C$9</f>
        <v>0</v>
      </c>
      <c r="BJ105" s="162">
        <f>(SUMIFS(Profile!$E$2:$E$17521,Profile!$B$2:$B$17521,$B105,Profile!$C$2:$C$17521,BJ$8))*$C$9</f>
        <v>0</v>
      </c>
      <c r="BK105" s="162">
        <f>(SUMIFS(Profile!$E$2:$E$17521,Profile!$B$2:$B$17521,$B105,Profile!$C$2:$C$17521,BK$8))*$C$9</f>
        <v>0</v>
      </c>
      <c r="BL105" s="162">
        <f>(SUMIFS(Profile!$E$2:$E$17521,Profile!$B$2:$B$17521,$B105,Profile!$C$2:$C$17521,BL$8))*$C$9</f>
        <v>0</v>
      </c>
      <c r="BM105" s="162">
        <f>(SUMIFS(Profile!$E$2:$E$17521,Profile!$B$2:$B$17521,$B105,Profile!$C$2:$C$17521,BM$8))*$C$9</f>
        <v>0</v>
      </c>
      <c r="BN105" s="162">
        <f>(SUMIFS(Profile!$E$2:$E$17521,Profile!$B$2:$B$17521,$B105,Profile!$C$2:$C$17521,BN$8))*$C$9</f>
        <v>0</v>
      </c>
      <c r="BO105" s="162">
        <f>(SUMIFS(Profile!$E$2:$E$17521,Profile!$B$2:$B$17521,$B105,Profile!$C$2:$C$17521,BO$8))*$C$9</f>
        <v>0</v>
      </c>
      <c r="BP105" s="162">
        <f>(SUMIFS(Profile!$E$2:$E$17521,Profile!$B$2:$B$17521,$B105,Profile!$C$2:$C$17521,BP$8))*$C$9</f>
        <v>0</v>
      </c>
      <c r="BQ105" s="162">
        <f>(SUMIFS(Profile!$E$2:$E$17521,Profile!$B$2:$B$17521,$B105,Profile!$C$2:$C$17521,BQ$8))*$C$9</f>
        <v>0</v>
      </c>
      <c r="BR105" s="162">
        <f>(SUMIFS(Profile!$E$2:$E$17521,Profile!$B$2:$B$17521,$B105,Profile!$C$2:$C$17521,BR$8))*$C$9</f>
        <v>0</v>
      </c>
      <c r="BS105" s="162">
        <f>(SUMIFS(Profile!$E$2:$E$17521,Profile!$B$2:$B$17521,$B105,Profile!$C$2:$C$17521,BS$8))*$C$9</f>
        <v>0</v>
      </c>
      <c r="BT105" s="162">
        <f>(SUMIFS(Profile!$E$2:$E$17521,Profile!$B$2:$B$17521,$B105,Profile!$C$2:$C$17521,BT$8))*$C$9</f>
        <v>0</v>
      </c>
      <c r="BU105" s="162">
        <f>(SUMIFS(Profile!$E$2:$E$17521,Profile!$B$2:$B$17521,$B105,Profile!$C$2:$C$17521,BU$8))*$C$9</f>
        <v>0</v>
      </c>
      <c r="BV105" s="162">
        <f>(SUMIFS(Profile!$E$2:$E$17521,Profile!$B$2:$B$17521,$B105,Profile!$C$2:$C$17521,BV$8))*$C$9</f>
        <v>0</v>
      </c>
      <c r="BW105" s="162">
        <f>(SUMIFS(Profile!$E$2:$E$17521,Profile!$B$2:$B$17521,$B105,Profile!$C$2:$C$17521,BW$8))*$C$9</f>
        <v>0</v>
      </c>
      <c r="BX105" s="162">
        <f>(SUMIFS(Profile!$E$2:$E$17521,Profile!$B$2:$B$17521,$B105,Profile!$C$2:$C$17521,BX$8))*$C$9</f>
        <v>0</v>
      </c>
      <c r="BY105" s="162">
        <f>(SUMIFS(Profile!$E$2:$E$17521,Profile!$B$2:$B$17521,$B105,Profile!$C$2:$C$17521,BY$8))*$C$9</f>
        <v>0</v>
      </c>
      <c r="BZ105" s="162">
        <f>(SUMIFS(Profile!$E$2:$E$17521,Profile!$B$2:$B$17521,$B105,Profile!$C$2:$C$17521,BZ$8))*$C$9</f>
        <v>0</v>
      </c>
      <c r="CA105" s="162">
        <f>(SUMIFS(Profile!$E$2:$E$17521,Profile!$B$2:$B$17521,$B105,Profile!$C$2:$C$17521,CA$8))*$C$9</f>
        <v>0</v>
      </c>
      <c r="CB105" s="162">
        <f>(SUMIFS(Profile!$E$2:$E$17521,Profile!$B$2:$B$17521,$B105,Profile!$C$2:$C$17521,CB$8))*$C$9</f>
        <v>0</v>
      </c>
      <c r="CC105" s="162">
        <f>(SUMIFS(Profile!$E$2:$E$17521,Profile!$B$2:$B$17521,$B105,Profile!$C$2:$C$17521,CC$8))*$C$9</f>
        <v>0</v>
      </c>
      <c r="CD105" s="162">
        <f>(SUMIFS(Profile!$E$2:$E$17521,Profile!$B$2:$B$17521,$B105,Profile!$C$2:$C$17521,CD$8))*$C$9</f>
        <v>0</v>
      </c>
      <c r="CE105" s="162">
        <f>(SUMIFS(Profile!$E$2:$E$17521,Profile!$B$2:$B$17521,$B105,Profile!$C$2:$C$17521,CE$8))*$C$9</f>
        <v>0</v>
      </c>
      <c r="CF105" s="162">
        <f>(SUMIFS(Profile!$E$2:$E$17521,Profile!$B$2:$B$17521,$B105,Profile!$C$2:$C$17521,CF$8))*$C$9</f>
        <v>0</v>
      </c>
      <c r="CG105" s="162">
        <f>(SUMIFS(Profile!$E$2:$E$17521,Profile!$B$2:$B$17521,$B105,Profile!$C$2:$C$17521,CG$8))*$C$9</f>
        <v>0</v>
      </c>
      <c r="CH105" s="162">
        <f>(SUMIFS(Profile!$E$2:$E$17521,Profile!$B$2:$B$17521,$B105,Profile!$C$2:$C$17521,CH$8))*$C$9</f>
        <v>0</v>
      </c>
      <c r="CI105" s="162">
        <f>(SUMIFS(Profile!$E$2:$E$17521,Profile!$B$2:$B$17521,$B105,Profile!$C$2:$C$17521,CI$8))*$C$9</f>
        <v>0</v>
      </c>
      <c r="CJ105" s="162">
        <f>(SUMIFS(Profile!$E$2:$E$17521,Profile!$B$2:$B$17521,$B105,Profile!$C$2:$C$17521,CJ$8))*$C$9</f>
        <v>0</v>
      </c>
      <c r="CK105" s="162">
        <f>(SUMIFS(Profile!$E$2:$E$17521,Profile!$B$2:$B$17521,$B105,Profile!$C$2:$C$17521,CK$8))*$C$9</f>
        <v>0</v>
      </c>
      <c r="CL105" s="162">
        <f>(SUMIFS(Profile!$E$2:$E$17521,Profile!$B$2:$B$17521,$B105,Profile!$C$2:$C$17521,CL$8))*$C$9</f>
        <v>0</v>
      </c>
      <c r="CM105" s="162">
        <f>(SUMIFS(Profile!$E$2:$E$17521,Profile!$B$2:$B$17521,$B105,Profile!$C$2:$C$17521,CM$8))*$C$9</f>
        <v>0</v>
      </c>
      <c r="CN105" s="162">
        <f>(SUMIFS(Profile!$E$2:$E$17521,Profile!$B$2:$B$17521,$B105,Profile!$C$2:$C$17521,CN$8))*$C$9</f>
        <v>0</v>
      </c>
      <c r="CO105" s="162">
        <f>(SUMIFS(Profile!$E$2:$E$17521,Profile!$B$2:$B$17521,$B105,Profile!$C$2:$C$17521,CO$8))*$C$9</f>
        <v>0</v>
      </c>
      <c r="CP105" s="162">
        <f>(SUMIFS(Profile!$E$2:$E$17521,Profile!$B$2:$B$17521,$B105,Profile!$C$2:$C$17521,CP$8))*$C$9</f>
        <v>0</v>
      </c>
      <c r="CQ105" s="162">
        <f>(SUMIFS(Profile!$E$2:$E$17521,Profile!$B$2:$B$17521,$B105,Profile!$C$2:$C$17521,CQ$8))*$C$9</f>
        <v>0</v>
      </c>
      <c r="CR105" s="162">
        <f>(SUMIFS(Profile!$E$2:$E$17521,Profile!$B$2:$B$17521,$B105,Profile!$C$2:$C$17521,CR$8))*$C$9</f>
        <v>0</v>
      </c>
      <c r="CS105" s="162">
        <f>(SUMIFS(Profile!$E$2:$E$17521,Profile!$B$2:$B$17521,$B105,Profile!$C$2:$C$17521,CS$8))*$C$9</f>
        <v>0</v>
      </c>
      <c r="CT105" s="162">
        <f>(SUMIFS(Profile!$E$2:$E$17521,Profile!$B$2:$B$17521,$B105,Profile!$C$2:$C$17521,CT$8))*$C$9</f>
        <v>0</v>
      </c>
      <c r="CU105" s="162">
        <f>(SUMIFS(Profile!$E$2:$E$17521,Profile!$B$2:$B$17521,$B105,Profile!$C$2:$C$17521,CU$8))*$C$9</f>
        <v>0</v>
      </c>
      <c r="CV105" s="162">
        <f>(SUMIFS(Profile!$E$2:$E$17521,Profile!$B$2:$B$17521,$B105,Profile!$C$2:$C$17521,CV$8))*$C$9</f>
        <v>0</v>
      </c>
      <c r="CW105" s="162">
        <f>(SUMIFS(Profile!$E$2:$E$17521,Profile!$B$2:$B$17521,$B105,Profile!$C$2:$C$17521,CW$8))*$C$9</f>
        <v>0</v>
      </c>
      <c r="CX105" s="162">
        <f t="shared" si="11"/>
        <v>0</v>
      </c>
      <c r="CY105" s="162">
        <f t="shared" ref="CY105:ET105" si="486">MAX(BB105-E105,0)</f>
        <v>0</v>
      </c>
      <c r="CZ105" s="162">
        <f t="shared" si="486"/>
        <v>0</v>
      </c>
      <c r="DA105" s="162">
        <f t="shared" si="486"/>
        <v>0</v>
      </c>
      <c r="DB105" s="162">
        <f t="shared" si="486"/>
        <v>0</v>
      </c>
      <c r="DC105" s="162">
        <f t="shared" si="486"/>
        <v>0</v>
      </c>
      <c r="DD105" s="162">
        <f t="shared" si="486"/>
        <v>0</v>
      </c>
      <c r="DE105" s="162">
        <f t="shared" si="486"/>
        <v>0</v>
      </c>
      <c r="DF105" s="162">
        <f t="shared" si="486"/>
        <v>0</v>
      </c>
      <c r="DG105" s="162">
        <f t="shared" si="486"/>
        <v>0</v>
      </c>
      <c r="DH105" s="162">
        <f t="shared" si="486"/>
        <v>0</v>
      </c>
      <c r="DI105" s="162">
        <f t="shared" si="486"/>
        <v>0</v>
      </c>
      <c r="DJ105" s="162">
        <f t="shared" si="486"/>
        <v>0</v>
      </c>
      <c r="DK105" s="162">
        <f t="shared" si="486"/>
        <v>0</v>
      </c>
      <c r="DL105" s="162">
        <f t="shared" si="486"/>
        <v>0</v>
      </c>
      <c r="DM105" s="162">
        <f t="shared" si="486"/>
        <v>0</v>
      </c>
      <c r="DN105" s="162">
        <f t="shared" si="486"/>
        <v>0</v>
      </c>
      <c r="DO105" s="162">
        <f t="shared" si="486"/>
        <v>0</v>
      </c>
      <c r="DP105" s="162">
        <f t="shared" si="486"/>
        <v>0</v>
      </c>
      <c r="DQ105" s="162">
        <f t="shared" si="486"/>
        <v>0</v>
      </c>
      <c r="DR105" s="162">
        <f t="shared" si="486"/>
        <v>0</v>
      </c>
      <c r="DS105" s="162">
        <f t="shared" si="486"/>
        <v>0</v>
      </c>
      <c r="DT105" s="162">
        <f t="shared" si="486"/>
        <v>0</v>
      </c>
      <c r="DU105" s="162">
        <f t="shared" si="486"/>
        <v>0</v>
      </c>
      <c r="DV105" s="162">
        <f t="shared" si="486"/>
        <v>0</v>
      </c>
      <c r="DW105" s="162">
        <f t="shared" si="486"/>
        <v>0</v>
      </c>
      <c r="DX105" s="162">
        <f t="shared" si="486"/>
        <v>0</v>
      </c>
      <c r="DY105" s="162">
        <f t="shared" si="486"/>
        <v>0</v>
      </c>
      <c r="DZ105" s="162">
        <f t="shared" si="486"/>
        <v>0</v>
      </c>
      <c r="EA105" s="162">
        <f t="shared" si="486"/>
        <v>0</v>
      </c>
      <c r="EB105" s="162">
        <f t="shared" si="486"/>
        <v>0</v>
      </c>
      <c r="EC105" s="162">
        <f t="shared" si="486"/>
        <v>0</v>
      </c>
      <c r="ED105" s="162">
        <f t="shared" si="486"/>
        <v>0</v>
      </c>
      <c r="EE105" s="162">
        <f t="shared" si="486"/>
        <v>0</v>
      </c>
      <c r="EF105" s="162">
        <f t="shared" si="486"/>
        <v>0</v>
      </c>
      <c r="EG105" s="162">
        <f t="shared" si="486"/>
        <v>0</v>
      </c>
      <c r="EH105" s="162">
        <f t="shared" si="486"/>
        <v>0</v>
      </c>
      <c r="EI105" s="162">
        <f t="shared" si="486"/>
        <v>0</v>
      </c>
      <c r="EJ105" s="162">
        <f t="shared" si="486"/>
        <v>0</v>
      </c>
      <c r="EK105" s="162">
        <f t="shared" si="486"/>
        <v>0</v>
      </c>
      <c r="EL105" s="162">
        <f t="shared" si="486"/>
        <v>0</v>
      </c>
      <c r="EM105" s="162">
        <f t="shared" si="486"/>
        <v>0</v>
      </c>
      <c r="EN105" s="162">
        <f t="shared" si="486"/>
        <v>0</v>
      </c>
      <c r="EO105" s="162">
        <f t="shared" si="486"/>
        <v>0</v>
      </c>
      <c r="EP105" s="162">
        <f t="shared" si="486"/>
        <v>0</v>
      </c>
      <c r="EQ105" s="162">
        <f t="shared" si="486"/>
        <v>0</v>
      </c>
      <c r="ER105" s="162">
        <f t="shared" si="486"/>
        <v>0</v>
      </c>
      <c r="ES105" s="162">
        <f t="shared" si="486"/>
        <v>0</v>
      </c>
      <c r="ET105" s="162">
        <f t="shared" si="486"/>
        <v>0</v>
      </c>
      <c r="EU105" s="162">
        <f t="shared" si="13"/>
        <v>0</v>
      </c>
      <c r="EV105" s="162">
        <f t="shared" ref="EV105:GQ105" si="487">BB105-CY105</f>
        <v>0</v>
      </c>
      <c r="EW105" s="162">
        <f t="shared" si="487"/>
        <v>0</v>
      </c>
      <c r="EX105" s="162">
        <f t="shared" si="487"/>
        <v>0</v>
      </c>
      <c r="EY105" s="162">
        <f t="shared" si="487"/>
        <v>0</v>
      </c>
      <c r="EZ105" s="162">
        <f t="shared" si="487"/>
        <v>0</v>
      </c>
      <c r="FA105" s="162">
        <f t="shared" si="487"/>
        <v>0</v>
      </c>
      <c r="FB105" s="162">
        <f t="shared" si="487"/>
        <v>0</v>
      </c>
      <c r="FC105" s="162">
        <f t="shared" si="487"/>
        <v>0</v>
      </c>
      <c r="FD105" s="162">
        <f t="shared" si="487"/>
        <v>0</v>
      </c>
      <c r="FE105" s="162">
        <f t="shared" si="487"/>
        <v>0</v>
      </c>
      <c r="FF105" s="162">
        <f t="shared" si="487"/>
        <v>0</v>
      </c>
      <c r="FG105" s="162">
        <f t="shared" si="487"/>
        <v>0</v>
      </c>
      <c r="FH105" s="162">
        <f t="shared" si="487"/>
        <v>0</v>
      </c>
      <c r="FI105" s="162">
        <f t="shared" si="487"/>
        <v>0</v>
      </c>
      <c r="FJ105" s="162">
        <f t="shared" si="487"/>
        <v>0</v>
      </c>
      <c r="FK105" s="162">
        <f t="shared" si="487"/>
        <v>0</v>
      </c>
      <c r="FL105" s="162">
        <f t="shared" si="487"/>
        <v>0</v>
      </c>
      <c r="FM105" s="162">
        <f t="shared" si="487"/>
        <v>0</v>
      </c>
      <c r="FN105" s="162">
        <f t="shared" si="487"/>
        <v>0</v>
      </c>
      <c r="FO105" s="162">
        <f t="shared" si="487"/>
        <v>0</v>
      </c>
      <c r="FP105" s="162">
        <f t="shared" si="487"/>
        <v>0</v>
      </c>
      <c r="FQ105" s="162">
        <f t="shared" si="487"/>
        <v>0</v>
      </c>
      <c r="FR105" s="162">
        <f t="shared" si="487"/>
        <v>0</v>
      </c>
      <c r="FS105" s="162">
        <f t="shared" si="487"/>
        <v>0</v>
      </c>
      <c r="FT105" s="162">
        <f t="shared" si="487"/>
        <v>0</v>
      </c>
      <c r="FU105" s="162">
        <f t="shared" si="487"/>
        <v>0</v>
      </c>
      <c r="FV105" s="162">
        <f t="shared" si="487"/>
        <v>0</v>
      </c>
      <c r="FW105" s="162">
        <f t="shared" si="487"/>
        <v>0</v>
      </c>
      <c r="FX105" s="162">
        <f t="shared" si="487"/>
        <v>0</v>
      </c>
      <c r="FY105" s="162">
        <f t="shared" si="487"/>
        <v>0</v>
      </c>
      <c r="FZ105" s="162">
        <f t="shared" si="487"/>
        <v>0</v>
      </c>
      <c r="GA105" s="162">
        <f t="shared" si="487"/>
        <v>0</v>
      </c>
      <c r="GB105" s="162">
        <f t="shared" si="487"/>
        <v>0</v>
      </c>
      <c r="GC105" s="162">
        <f t="shared" si="487"/>
        <v>0</v>
      </c>
      <c r="GD105" s="162">
        <f t="shared" si="487"/>
        <v>0</v>
      </c>
      <c r="GE105" s="162">
        <f t="shared" si="487"/>
        <v>0</v>
      </c>
      <c r="GF105" s="162">
        <f t="shared" si="487"/>
        <v>0</v>
      </c>
      <c r="GG105" s="162">
        <f t="shared" si="487"/>
        <v>0</v>
      </c>
      <c r="GH105" s="162">
        <f t="shared" si="487"/>
        <v>0</v>
      </c>
      <c r="GI105" s="162">
        <f t="shared" si="487"/>
        <v>0</v>
      </c>
      <c r="GJ105" s="162">
        <f t="shared" si="487"/>
        <v>0</v>
      </c>
      <c r="GK105" s="162">
        <f t="shared" si="487"/>
        <v>0</v>
      </c>
      <c r="GL105" s="162">
        <f t="shared" si="487"/>
        <v>0</v>
      </c>
      <c r="GM105" s="162">
        <f t="shared" si="487"/>
        <v>0</v>
      </c>
      <c r="GN105" s="162">
        <f t="shared" si="487"/>
        <v>0</v>
      </c>
      <c r="GO105" s="162">
        <f t="shared" si="487"/>
        <v>0</v>
      </c>
      <c r="GP105" s="162">
        <f t="shared" si="487"/>
        <v>0</v>
      </c>
      <c r="GQ105" s="162">
        <f t="shared" si="487"/>
        <v>0</v>
      </c>
      <c r="GR105" s="162">
        <f t="shared" si="15"/>
        <v>0</v>
      </c>
      <c r="GS105" s="162">
        <f t="shared" ref="GS105:IN105" si="488">E105-EV105</f>
        <v>0</v>
      </c>
      <c r="GT105" s="162">
        <f t="shared" si="488"/>
        <v>0</v>
      </c>
      <c r="GU105" s="162">
        <f t="shared" si="488"/>
        <v>0</v>
      </c>
      <c r="GV105" s="162">
        <f t="shared" si="488"/>
        <v>0</v>
      </c>
      <c r="GW105" s="162">
        <f t="shared" si="488"/>
        <v>0</v>
      </c>
      <c r="GX105" s="162">
        <f t="shared" si="488"/>
        <v>0</v>
      </c>
      <c r="GY105" s="162">
        <f t="shared" si="488"/>
        <v>0</v>
      </c>
      <c r="GZ105" s="162">
        <f t="shared" si="488"/>
        <v>0</v>
      </c>
      <c r="HA105" s="162">
        <f t="shared" si="488"/>
        <v>0</v>
      </c>
      <c r="HB105" s="162">
        <f t="shared" si="488"/>
        <v>0</v>
      </c>
      <c r="HC105" s="162">
        <f t="shared" si="488"/>
        <v>0</v>
      </c>
      <c r="HD105" s="162">
        <f t="shared" si="488"/>
        <v>0</v>
      </c>
      <c r="HE105" s="162">
        <f t="shared" si="488"/>
        <v>0</v>
      </c>
      <c r="HF105" s="162">
        <f t="shared" si="488"/>
        <v>0</v>
      </c>
      <c r="HG105" s="162">
        <f t="shared" si="488"/>
        <v>0</v>
      </c>
      <c r="HH105" s="162">
        <f t="shared" si="488"/>
        <v>0</v>
      </c>
      <c r="HI105" s="162">
        <f t="shared" si="488"/>
        <v>0</v>
      </c>
      <c r="HJ105" s="162">
        <f t="shared" si="488"/>
        <v>0</v>
      </c>
      <c r="HK105" s="162">
        <f t="shared" si="488"/>
        <v>0</v>
      </c>
      <c r="HL105" s="162">
        <f t="shared" si="488"/>
        <v>0</v>
      </c>
      <c r="HM105" s="162">
        <f t="shared" si="488"/>
        <v>0</v>
      </c>
      <c r="HN105" s="162">
        <f t="shared" si="488"/>
        <v>0</v>
      </c>
      <c r="HO105" s="162">
        <f t="shared" si="488"/>
        <v>0</v>
      </c>
      <c r="HP105" s="162">
        <f t="shared" si="488"/>
        <v>0</v>
      </c>
      <c r="HQ105" s="162">
        <f t="shared" si="488"/>
        <v>0</v>
      </c>
      <c r="HR105" s="162">
        <f t="shared" si="488"/>
        <v>0</v>
      </c>
      <c r="HS105" s="162">
        <f t="shared" si="488"/>
        <v>0</v>
      </c>
      <c r="HT105" s="162">
        <f t="shared" si="488"/>
        <v>0</v>
      </c>
      <c r="HU105" s="162">
        <f t="shared" si="488"/>
        <v>0</v>
      </c>
      <c r="HV105" s="162">
        <f t="shared" si="488"/>
        <v>0</v>
      </c>
      <c r="HW105" s="162">
        <f t="shared" si="488"/>
        <v>0</v>
      </c>
      <c r="HX105" s="162">
        <f t="shared" si="488"/>
        <v>0</v>
      </c>
      <c r="HY105" s="162">
        <f t="shared" si="488"/>
        <v>0</v>
      </c>
      <c r="HZ105" s="162">
        <f t="shared" si="488"/>
        <v>0</v>
      </c>
      <c r="IA105" s="162">
        <f t="shared" si="488"/>
        <v>0</v>
      </c>
      <c r="IB105" s="162">
        <f t="shared" si="488"/>
        <v>0</v>
      </c>
      <c r="IC105" s="162">
        <f t="shared" si="488"/>
        <v>0</v>
      </c>
      <c r="ID105" s="162">
        <f t="shared" si="488"/>
        <v>0</v>
      </c>
      <c r="IE105" s="162">
        <f t="shared" si="488"/>
        <v>0</v>
      </c>
      <c r="IF105" s="162">
        <f t="shared" si="488"/>
        <v>0</v>
      </c>
      <c r="IG105" s="162">
        <f t="shared" si="488"/>
        <v>0</v>
      </c>
      <c r="IH105" s="162">
        <f t="shared" si="488"/>
        <v>0</v>
      </c>
      <c r="II105" s="162">
        <f t="shared" si="488"/>
        <v>0</v>
      </c>
      <c r="IJ105" s="162">
        <f t="shared" si="488"/>
        <v>0</v>
      </c>
      <c r="IK105" s="162">
        <f t="shared" si="488"/>
        <v>0</v>
      </c>
      <c r="IL105" s="162">
        <f t="shared" si="488"/>
        <v>0</v>
      </c>
      <c r="IM105" s="162">
        <f t="shared" si="488"/>
        <v>0</v>
      </c>
      <c r="IN105" s="162">
        <f t="shared" si="488"/>
        <v>0</v>
      </c>
      <c r="IO105" s="162">
        <f t="shared" si="17"/>
        <v>0</v>
      </c>
      <c r="IP105" s="162">
        <f t="shared" si="23"/>
        <v>0</v>
      </c>
      <c r="IQ105" s="162">
        <f t="shared" ref="IQ105:KK105" si="489">MAX((MIN(CZ105+IP105,$IO$7))-GT105,0)</f>
        <v>0</v>
      </c>
      <c r="IR105" s="162">
        <f t="shared" si="489"/>
        <v>0</v>
      </c>
      <c r="IS105" s="162">
        <f t="shared" si="489"/>
        <v>0</v>
      </c>
      <c r="IT105" s="162">
        <f t="shared" si="489"/>
        <v>0</v>
      </c>
      <c r="IU105" s="162">
        <f t="shared" si="489"/>
        <v>0</v>
      </c>
      <c r="IV105" s="162">
        <f t="shared" si="489"/>
        <v>0</v>
      </c>
      <c r="IW105" s="162">
        <f t="shared" si="489"/>
        <v>0</v>
      </c>
      <c r="IX105" s="162">
        <f t="shared" si="489"/>
        <v>0</v>
      </c>
      <c r="IY105" s="162">
        <f t="shared" si="489"/>
        <v>0</v>
      </c>
      <c r="IZ105" s="162">
        <f t="shared" si="489"/>
        <v>0</v>
      </c>
      <c r="JA105" s="162">
        <f t="shared" si="489"/>
        <v>0</v>
      </c>
      <c r="JB105" s="162">
        <f t="shared" si="489"/>
        <v>0</v>
      </c>
      <c r="JC105" s="162">
        <f t="shared" si="489"/>
        <v>0</v>
      </c>
      <c r="JD105" s="162">
        <f t="shared" si="489"/>
        <v>0</v>
      </c>
      <c r="JE105" s="162">
        <f t="shared" si="489"/>
        <v>0</v>
      </c>
      <c r="JF105" s="162">
        <f t="shared" si="489"/>
        <v>0</v>
      </c>
      <c r="JG105" s="162">
        <f t="shared" si="489"/>
        <v>0</v>
      </c>
      <c r="JH105" s="162">
        <f t="shared" si="489"/>
        <v>0</v>
      </c>
      <c r="JI105" s="162">
        <f t="shared" si="489"/>
        <v>0</v>
      </c>
      <c r="JJ105" s="162">
        <f t="shared" si="489"/>
        <v>0</v>
      </c>
      <c r="JK105" s="162">
        <f t="shared" si="489"/>
        <v>0</v>
      </c>
      <c r="JL105" s="162">
        <f t="shared" si="489"/>
        <v>0</v>
      </c>
      <c r="JM105" s="162">
        <f t="shared" si="489"/>
        <v>0</v>
      </c>
      <c r="JN105" s="162">
        <f t="shared" si="489"/>
        <v>0</v>
      </c>
      <c r="JO105" s="162">
        <f t="shared" si="489"/>
        <v>0</v>
      </c>
      <c r="JP105" s="162">
        <f t="shared" si="489"/>
        <v>0</v>
      </c>
      <c r="JQ105" s="162">
        <f t="shared" si="489"/>
        <v>0</v>
      </c>
      <c r="JR105" s="162">
        <f t="shared" si="489"/>
        <v>0</v>
      </c>
      <c r="JS105" s="162">
        <f t="shared" si="489"/>
        <v>0</v>
      </c>
      <c r="JT105" s="162">
        <f t="shared" si="489"/>
        <v>0</v>
      </c>
      <c r="JU105" s="162">
        <f t="shared" si="489"/>
        <v>0</v>
      </c>
      <c r="JV105" s="162">
        <f t="shared" si="489"/>
        <v>0</v>
      </c>
      <c r="JW105" s="162">
        <f t="shared" si="489"/>
        <v>0</v>
      </c>
      <c r="JX105" s="162">
        <f t="shared" si="489"/>
        <v>0</v>
      </c>
      <c r="JY105" s="162">
        <f t="shared" si="489"/>
        <v>0</v>
      </c>
      <c r="JZ105" s="162">
        <f t="shared" si="489"/>
        <v>0</v>
      </c>
      <c r="KA105" s="162">
        <f t="shared" si="489"/>
        <v>0</v>
      </c>
      <c r="KB105" s="162">
        <f t="shared" si="489"/>
        <v>0</v>
      </c>
      <c r="KC105" s="162">
        <f t="shared" si="489"/>
        <v>0</v>
      </c>
      <c r="KD105" s="162">
        <f t="shared" si="489"/>
        <v>0</v>
      </c>
      <c r="KE105" s="162">
        <f t="shared" si="489"/>
        <v>0</v>
      </c>
      <c r="KF105" s="162">
        <f t="shared" si="489"/>
        <v>0</v>
      </c>
      <c r="KG105" s="162">
        <f t="shared" si="489"/>
        <v>0</v>
      </c>
      <c r="KH105" s="162">
        <f t="shared" si="489"/>
        <v>0</v>
      </c>
      <c r="KI105" s="162">
        <f t="shared" si="489"/>
        <v>0</v>
      </c>
      <c r="KJ105" s="162">
        <f t="shared" si="489"/>
        <v>0</v>
      </c>
      <c r="KK105" s="162">
        <f t="shared" si="489"/>
        <v>0</v>
      </c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</row>
    <row r="106" ht="14.25" customHeight="1" spans="1:326" x14ac:dyDescent="0.25">
      <c r="A106" s="1">
        <v>4</v>
      </c>
      <c r="B106" s="1">
        <f t="shared" ref="B106:C106" si="490">B105+1</f>
        <v>96</v>
      </c>
      <c r="C106" s="232">
        <f t="shared" si="490"/>
        <v>43561</v>
      </c>
      <c r="D106" s="162">
        <f t="shared" si="9"/>
        <v>0</v>
      </c>
      <c r="E106" s="162">
        <f>(SUMIFS(Profile!$F$2:$F$17521,Profile!$B$2:$B$17521,$B106,Profile!$C$2:$C$17521,E$8))*$C$6</f>
        <v>0</v>
      </c>
      <c r="F106" s="162">
        <f>(SUMIFS(Profile!$F$2:$F$17521,Profile!$B$2:$B$17521,$B106,Profile!$C$2:$C$17521,F$8))*$C$6</f>
        <v>0</v>
      </c>
      <c r="G106" s="162">
        <f>(SUMIFS(Profile!$F$2:$F$17521,Profile!$B$2:$B$17521,$B106,Profile!$C$2:$C$17521,G$8))*$C$6</f>
        <v>0</v>
      </c>
      <c r="H106" s="162">
        <f>(SUMIFS(Profile!$F$2:$F$17521,Profile!$B$2:$B$17521,$B106,Profile!$C$2:$C$17521,H$8))*$C$6</f>
        <v>0</v>
      </c>
      <c r="I106" s="162">
        <f>(SUMIFS(Profile!$F$2:$F$17521,Profile!$B$2:$B$17521,$B106,Profile!$C$2:$C$17521,I$8))*$C$6</f>
        <v>0</v>
      </c>
      <c r="J106" s="162">
        <f>(SUMIFS(Profile!$F$2:$F$17521,Profile!$B$2:$B$17521,$B106,Profile!$C$2:$C$17521,J$8))*$C$6</f>
        <v>0</v>
      </c>
      <c r="K106" s="162">
        <f>(SUMIFS(Profile!$F$2:$F$17521,Profile!$B$2:$B$17521,$B106,Profile!$C$2:$C$17521,K$8))*$C$6</f>
        <v>0</v>
      </c>
      <c r="L106" s="162">
        <f>(SUMIFS(Profile!$F$2:$F$17521,Profile!$B$2:$B$17521,$B106,Profile!$C$2:$C$17521,L$8))*$C$6</f>
        <v>0</v>
      </c>
      <c r="M106" s="162">
        <f>(SUMIFS(Profile!$F$2:$F$17521,Profile!$B$2:$B$17521,$B106,Profile!$C$2:$C$17521,M$8))*$C$6</f>
        <v>0</v>
      </c>
      <c r="N106" s="162">
        <f>(SUMIFS(Profile!$F$2:$F$17521,Profile!$B$2:$B$17521,$B106,Profile!$C$2:$C$17521,N$8))*$C$6</f>
        <v>0</v>
      </c>
      <c r="O106" s="162">
        <f>(SUMIFS(Profile!$F$2:$F$17521,Profile!$B$2:$B$17521,$B106,Profile!$C$2:$C$17521,O$8))*$C$6</f>
        <v>0</v>
      </c>
      <c r="P106" s="162">
        <f>(SUMIFS(Profile!$F$2:$F$17521,Profile!$B$2:$B$17521,$B106,Profile!$C$2:$C$17521,P$8))*$C$6</f>
        <v>0</v>
      </c>
      <c r="Q106" s="162">
        <f>(SUMIFS(Profile!$F$2:$F$17521,Profile!$B$2:$B$17521,$B106,Profile!$C$2:$C$17521,Q$8))*$C$6</f>
        <v>0</v>
      </c>
      <c r="R106" s="162">
        <f>(SUMIFS(Profile!$F$2:$F$17521,Profile!$B$2:$B$17521,$B106,Profile!$C$2:$C$17521,R$8))*$C$6</f>
        <v>0</v>
      </c>
      <c r="S106" s="162">
        <f>(SUMIFS(Profile!$F$2:$F$17521,Profile!$B$2:$B$17521,$B106,Profile!$C$2:$C$17521,S$8))*$C$6</f>
        <v>0</v>
      </c>
      <c r="T106" s="162">
        <f>(SUMIFS(Profile!$F$2:$F$17521,Profile!$B$2:$B$17521,$B106,Profile!$C$2:$C$17521,T$8))*$C$6</f>
        <v>0</v>
      </c>
      <c r="U106" s="162">
        <f>(SUMIFS(Profile!$F$2:$F$17521,Profile!$B$2:$B$17521,$B106,Profile!$C$2:$C$17521,U$8))*$C$6</f>
        <v>0</v>
      </c>
      <c r="V106" s="162">
        <f>(SUMIFS(Profile!$F$2:$F$17521,Profile!$B$2:$B$17521,$B106,Profile!$C$2:$C$17521,V$8))*$C$6</f>
        <v>0</v>
      </c>
      <c r="W106" s="162">
        <f>(SUMIFS(Profile!$F$2:$F$17521,Profile!$B$2:$B$17521,$B106,Profile!$C$2:$C$17521,W$8))*$C$6</f>
        <v>0</v>
      </c>
      <c r="X106" s="162">
        <f>(SUMIFS(Profile!$F$2:$F$17521,Profile!$B$2:$B$17521,$B106,Profile!$C$2:$C$17521,X$8))*$C$6</f>
        <v>0</v>
      </c>
      <c r="Y106" s="162">
        <f>(SUMIFS(Profile!$F$2:$F$17521,Profile!$B$2:$B$17521,$B106,Profile!$C$2:$C$17521,Y$8))*$C$6</f>
        <v>0</v>
      </c>
      <c r="Z106" s="162">
        <f>(SUMIFS(Profile!$F$2:$F$17521,Profile!$B$2:$B$17521,$B106,Profile!$C$2:$C$17521,Z$8))*$C$6</f>
        <v>0</v>
      </c>
      <c r="AA106" s="162">
        <f>(SUMIFS(Profile!$F$2:$F$17521,Profile!$B$2:$B$17521,$B106,Profile!$C$2:$C$17521,AA$8))*$C$6</f>
        <v>0</v>
      </c>
      <c r="AB106" s="162">
        <f>(SUMIFS(Profile!$F$2:$F$17521,Profile!$B$2:$B$17521,$B106,Profile!$C$2:$C$17521,AB$8))*$C$6</f>
        <v>0</v>
      </c>
      <c r="AC106" s="162">
        <f>(SUMIFS(Profile!$F$2:$F$17521,Profile!$B$2:$B$17521,$B106,Profile!$C$2:$C$17521,AC$8))*$C$6</f>
        <v>0</v>
      </c>
      <c r="AD106" s="162">
        <f>(SUMIFS(Profile!$F$2:$F$17521,Profile!$B$2:$B$17521,$B106,Profile!$C$2:$C$17521,AD$8))*$C$6</f>
        <v>0</v>
      </c>
      <c r="AE106" s="162">
        <f>(SUMIFS(Profile!$F$2:$F$17521,Profile!$B$2:$B$17521,$B106,Profile!$C$2:$C$17521,AE$8))*$C$6</f>
        <v>0</v>
      </c>
      <c r="AF106" s="162">
        <f>(SUMIFS(Profile!$F$2:$F$17521,Profile!$B$2:$B$17521,$B106,Profile!$C$2:$C$17521,AF$8))*$C$6</f>
        <v>0</v>
      </c>
      <c r="AG106" s="162">
        <f>(SUMIFS(Profile!$F$2:$F$17521,Profile!$B$2:$B$17521,$B106,Profile!$C$2:$C$17521,AG$8))*$C$6</f>
        <v>0</v>
      </c>
      <c r="AH106" s="162">
        <f>(SUMIFS(Profile!$F$2:$F$17521,Profile!$B$2:$B$17521,$B106,Profile!$C$2:$C$17521,AH$8))*$C$6</f>
        <v>0</v>
      </c>
      <c r="AI106" s="162">
        <f>(SUMIFS(Profile!$F$2:$F$17521,Profile!$B$2:$B$17521,$B106,Profile!$C$2:$C$17521,AI$8))*$C$6</f>
        <v>0</v>
      </c>
      <c r="AJ106" s="162">
        <f>(SUMIFS(Profile!$F$2:$F$17521,Profile!$B$2:$B$17521,$B106,Profile!$C$2:$C$17521,AJ$8))*$C$6</f>
        <v>0</v>
      </c>
      <c r="AK106" s="162">
        <f>(SUMIFS(Profile!$F$2:$F$17521,Profile!$B$2:$B$17521,$B106,Profile!$C$2:$C$17521,AK$8))*$C$6</f>
        <v>0</v>
      </c>
      <c r="AL106" s="162">
        <f>(SUMIFS(Profile!$F$2:$F$17521,Profile!$B$2:$B$17521,$B106,Profile!$C$2:$C$17521,AL$8))*$C$6</f>
        <v>0</v>
      </c>
      <c r="AM106" s="162">
        <f>(SUMIFS(Profile!$F$2:$F$17521,Profile!$B$2:$B$17521,$B106,Profile!$C$2:$C$17521,AM$8))*$C$6</f>
        <v>0</v>
      </c>
      <c r="AN106" s="162">
        <f>(SUMIFS(Profile!$F$2:$F$17521,Profile!$B$2:$B$17521,$B106,Profile!$C$2:$C$17521,AN$8))*$C$6</f>
        <v>0</v>
      </c>
      <c r="AO106" s="162">
        <f>(SUMIFS(Profile!$F$2:$F$17521,Profile!$B$2:$B$17521,$B106,Profile!$C$2:$C$17521,AO$8))*$C$6</f>
        <v>0</v>
      </c>
      <c r="AP106" s="162">
        <f>(SUMIFS(Profile!$F$2:$F$17521,Profile!$B$2:$B$17521,$B106,Profile!$C$2:$C$17521,AP$8))*$C$6</f>
        <v>0</v>
      </c>
      <c r="AQ106" s="162">
        <f>(SUMIFS(Profile!$F$2:$F$17521,Profile!$B$2:$B$17521,$B106,Profile!$C$2:$C$17521,AQ$8))*$C$6</f>
        <v>0</v>
      </c>
      <c r="AR106" s="162">
        <f>(SUMIFS(Profile!$F$2:$F$17521,Profile!$B$2:$B$17521,$B106,Profile!$C$2:$C$17521,AR$8))*$C$6</f>
        <v>0</v>
      </c>
      <c r="AS106" s="162">
        <f>(SUMIFS(Profile!$F$2:$F$17521,Profile!$B$2:$B$17521,$B106,Profile!$C$2:$C$17521,AS$8))*$C$6</f>
        <v>0</v>
      </c>
      <c r="AT106" s="162">
        <f>(SUMIFS(Profile!$F$2:$F$17521,Profile!$B$2:$B$17521,$B106,Profile!$C$2:$C$17521,AT$8))*$C$6</f>
        <v>0</v>
      </c>
      <c r="AU106" s="162">
        <f>(SUMIFS(Profile!$F$2:$F$17521,Profile!$B$2:$B$17521,$B106,Profile!$C$2:$C$17521,AU$8))*$C$6</f>
        <v>0</v>
      </c>
      <c r="AV106" s="162">
        <f>(SUMIFS(Profile!$F$2:$F$17521,Profile!$B$2:$B$17521,$B106,Profile!$C$2:$C$17521,AV$8))*$C$6</f>
        <v>0</v>
      </c>
      <c r="AW106" s="162">
        <f>(SUMIFS(Profile!$F$2:$F$17521,Profile!$B$2:$B$17521,$B106,Profile!$C$2:$C$17521,AW$8))*$C$6</f>
        <v>0</v>
      </c>
      <c r="AX106" s="162">
        <f>(SUMIFS(Profile!$F$2:$F$17521,Profile!$B$2:$B$17521,$B106,Profile!$C$2:$C$17521,AX$8))*$C$6</f>
        <v>0</v>
      </c>
      <c r="AY106" s="162">
        <f>(SUMIFS(Profile!$F$2:$F$17521,Profile!$B$2:$B$17521,$B106,Profile!$C$2:$C$17521,AY$8))*$C$6</f>
        <v>0</v>
      </c>
      <c r="AZ106" s="162">
        <f>(SUMIFS(Profile!$F$2:$F$17521,Profile!$B$2:$B$17521,$B106,Profile!$C$2:$C$17521,AZ$8))*$C$6</f>
        <v>0</v>
      </c>
      <c r="BA106" s="162">
        <f t="shared" si="10"/>
        <v>0</v>
      </c>
      <c r="BB106" s="162">
        <f>(SUMIFS(Profile!$E$2:$E$17521,Profile!$B$2:$B$17521,$B106,Profile!$C$2:$C$17521,BB$8))*$C$9</f>
        <v>0</v>
      </c>
      <c r="BC106" s="162">
        <f>(SUMIFS(Profile!$E$2:$E$17521,Profile!$B$2:$B$17521,$B106,Profile!$C$2:$C$17521,BC$8))*$C$9</f>
        <v>0</v>
      </c>
      <c r="BD106" s="162">
        <f>(SUMIFS(Profile!$E$2:$E$17521,Profile!$B$2:$B$17521,$B106,Profile!$C$2:$C$17521,BD$8))*$C$9</f>
        <v>0</v>
      </c>
      <c r="BE106" s="162">
        <f>(SUMIFS(Profile!$E$2:$E$17521,Profile!$B$2:$B$17521,$B106,Profile!$C$2:$C$17521,BE$8))*$C$9</f>
        <v>0</v>
      </c>
      <c r="BF106" s="162">
        <f>(SUMIFS(Profile!$E$2:$E$17521,Profile!$B$2:$B$17521,$B106,Profile!$C$2:$C$17521,BF$8))*$C$9</f>
        <v>0</v>
      </c>
      <c r="BG106" s="162">
        <f>(SUMIFS(Profile!$E$2:$E$17521,Profile!$B$2:$B$17521,$B106,Profile!$C$2:$C$17521,BG$8))*$C$9</f>
        <v>0</v>
      </c>
      <c r="BH106" s="162">
        <f>(SUMIFS(Profile!$E$2:$E$17521,Profile!$B$2:$B$17521,$B106,Profile!$C$2:$C$17521,BH$8))*$C$9</f>
        <v>0</v>
      </c>
      <c r="BI106" s="162">
        <f>(SUMIFS(Profile!$E$2:$E$17521,Profile!$B$2:$B$17521,$B106,Profile!$C$2:$C$17521,BI$8))*$C$9</f>
        <v>0</v>
      </c>
      <c r="BJ106" s="162">
        <f>(SUMIFS(Profile!$E$2:$E$17521,Profile!$B$2:$B$17521,$B106,Profile!$C$2:$C$17521,BJ$8))*$C$9</f>
        <v>0</v>
      </c>
      <c r="BK106" s="162">
        <f>(SUMIFS(Profile!$E$2:$E$17521,Profile!$B$2:$B$17521,$B106,Profile!$C$2:$C$17521,BK$8))*$C$9</f>
        <v>0</v>
      </c>
      <c r="BL106" s="162">
        <f>(SUMIFS(Profile!$E$2:$E$17521,Profile!$B$2:$B$17521,$B106,Profile!$C$2:$C$17521,BL$8))*$C$9</f>
        <v>0</v>
      </c>
      <c r="BM106" s="162">
        <f>(SUMIFS(Profile!$E$2:$E$17521,Profile!$B$2:$B$17521,$B106,Profile!$C$2:$C$17521,BM$8))*$C$9</f>
        <v>0</v>
      </c>
      <c r="BN106" s="162">
        <f>(SUMIFS(Profile!$E$2:$E$17521,Profile!$B$2:$B$17521,$B106,Profile!$C$2:$C$17521,BN$8))*$C$9</f>
        <v>0</v>
      </c>
      <c r="BO106" s="162">
        <f>(SUMIFS(Profile!$E$2:$E$17521,Profile!$B$2:$B$17521,$B106,Profile!$C$2:$C$17521,BO$8))*$C$9</f>
        <v>0</v>
      </c>
      <c r="BP106" s="162">
        <f>(SUMIFS(Profile!$E$2:$E$17521,Profile!$B$2:$B$17521,$B106,Profile!$C$2:$C$17521,BP$8))*$C$9</f>
        <v>0</v>
      </c>
      <c r="BQ106" s="162">
        <f>(SUMIFS(Profile!$E$2:$E$17521,Profile!$B$2:$B$17521,$B106,Profile!$C$2:$C$17521,BQ$8))*$C$9</f>
        <v>0</v>
      </c>
      <c r="BR106" s="162">
        <f>(SUMIFS(Profile!$E$2:$E$17521,Profile!$B$2:$B$17521,$B106,Profile!$C$2:$C$17521,BR$8))*$C$9</f>
        <v>0</v>
      </c>
      <c r="BS106" s="162">
        <f>(SUMIFS(Profile!$E$2:$E$17521,Profile!$B$2:$B$17521,$B106,Profile!$C$2:$C$17521,BS$8))*$C$9</f>
        <v>0</v>
      </c>
      <c r="BT106" s="162">
        <f>(SUMIFS(Profile!$E$2:$E$17521,Profile!$B$2:$B$17521,$B106,Profile!$C$2:$C$17521,BT$8))*$C$9</f>
        <v>0</v>
      </c>
      <c r="BU106" s="162">
        <f>(SUMIFS(Profile!$E$2:$E$17521,Profile!$B$2:$B$17521,$B106,Profile!$C$2:$C$17521,BU$8))*$C$9</f>
        <v>0</v>
      </c>
      <c r="BV106" s="162">
        <f>(SUMIFS(Profile!$E$2:$E$17521,Profile!$B$2:$B$17521,$B106,Profile!$C$2:$C$17521,BV$8))*$C$9</f>
        <v>0</v>
      </c>
      <c r="BW106" s="162">
        <f>(SUMIFS(Profile!$E$2:$E$17521,Profile!$B$2:$B$17521,$B106,Profile!$C$2:$C$17521,BW$8))*$C$9</f>
        <v>0</v>
      </c>
      <c r="BX106" s="162">
        <f>(SUMIFS(Profile!$E$2:$E$17521,Profile!$B$2:$B$17521,$B106,Profile!$C$2:$C$17521,BX$8))*$C$9</f>
        <v>0</v>
      </c>
      <c r="BY106" s="162">
        <f>(SUMIFS(Profile!$E$2:$E$17521,Profile!$B$2:$B$17521,$B106,Profile!$C$2:$C$17521,BY$8))*$C$9</f>
        <v>0</v>
      </c>
      <c r="BZ106" s="162">
        <f>(SUMIFS(Profile!$E$2:$E$17521,Profile!$B$2:$B$17521,$B106,Profile!$C$2:$C$17521,BZ$8))*$C$9</f>
        <v>0</v>
      </c>
      <c r="CA106" s="162">
        <f>(SUMIFS(Profile!$E$2:$E$17521,Profile!$B$2:$B$17521,$B106,Profile!$C$2:$C$17521,CA$8))*$C$9</f>
        <v>0</v>
      </c>
      <c r="CB106" s="162">
        <f>(SUMIFS(Profile!$E$2:$E$17521,Profile!$B$2:$B$17521,$B106,Profile!$C$2:$C$17521,CB$8))*$C$9</f>
        <v>0</v>
      </c>
      <c r="CC106" s="162">
        <f>(SUMIFS(Profile!$E$2:$E$17521,Profile!$B$2:$B$17521,$B106,Profile!$C$2:$C$17521,CC$8))*$C$9</f>
        <v>0</v>
      </c>
      <c r="CD106" s="162">
        <f>(SUMIFS(Profile!$E$2:$E$17521,Profile!$B$2:$B$17521,$B106,Profile!$C$2:$C$17521,CD$8))*$C$9</f>
        <v>0</v>
      </c>
      <c r="CE106" s="162">
        <f>(SUMIFS(Profile!$E$2:$E$17521,Profile!$B$2:$B$17521,$B106,Profile!$C$2:$C$17521,CE$8))*$C$9</f>
        <v>0</v>
      </c>
      <c r="CF106" s="162">
        <f>(SUMIFS(Profile!$E$2:$E$17521,Profile!$B$2:$B$17521,$B106,Profile!$C$2:$C$17521,CF$8))*$C$9</f>
        <v>0</v>
      </c>
      <c r="CG106" s="162">
        <f>(SUMIFS(Profile!$E$2:$E$17521,Profile!$B$2:$B$17521,$B106,Profile!$C$2:$C$17521,CG$8))*$C$9</f>
        <v>0</v>
      </c>
      <c r="CH106" s="162">
        <f>(SUMIFS(Profile!$E$2:$E$17521,Profile!$B$2:$B$17521,$B106,Profile!$C$2:$C$17521,CH$8))*$C$9</f>
        <v>0</v>
      </c>
      <c r="CI106" s="162">
        <f>(SUMIFS(Profile!$E$2:$E$17521,Profile!$B$2:$B$17521,$B106,Profile!$C$2:$C$17521,CI$8))*$C$9</f>
        <v>0</v>
      </c>
      <c r="CJ106" s="162">
        <f>(SUMIFS(Profile!$E$2:$E$17521,Profile!$B$2:$B$17521,$B106,Profile!$C$2:$C$17521,CJ$8))*$C$9</f>
        <v>0</v>
      </c>
      <c r="CK106" s="162">
        <f>(SUMIFS(Profile!$E$2:$E$17521,Profile!$B$2:$B$17521,$B106,Profile!$C$2:$C$17521,CK$8))*$C$9</f>
        <v>0</v>
      </c>
      <c r="CL106" s="162">
        <f>(SUMIFS(Profile!$E$2:$E$17521,Profile!$B$2:$B$17521,$B106,Profile!$C$2:$C$17521,CL$8))*$C$9</f>
        <v>0</v>
      </c>
      <c r="CM106" s="162">
        <f>(SUMIFS(Profile!$E$2:$E$17521,Profile!$B$2:$B$17521,$B106,Profile!$C$2:$C$17521,CM$8))*$C$9</f>
        <v>0</v>
      </c>
      <c r="CN106" s="162">
        <f>(SUMIFS(Profile!$E$2:$E$17521,Profile!$B$2:$B$17521,$B106,Profile!$C$2:$C$17521,CN$8))*$C$9</f>
        <v>0</v>
      </c>
      <c r="CO106" s="162">
        <f>(SUMIFS(Profile!$E$2:$E$17521,Profile!$B$2:$B$17521,$B106,Profile!$C$2:$C$17521,CO$8))*$C$9</f>
        <v>0</v>
      </c>
      <c r="CP106" s="162">
        <f>(SUMIFS(Profile!$E$2:$E$17521,Profile!$B$2:$B$17521,$B106,Profile!$C$2:$C$17521,CP$8))*$C$9</f>
        <v>0</v>
      </c>
      <c r="CQ106" s="162">
        <f>(SUMIFS(Profile!$E$2:$E$17521,Profile!$B$2:$B$17521,$B106,Profile!$C$2:$C$17521,CQ$8))*$C$9</f>
        <v>0</v>
      </c>
      <c r="CR106" s="162">
        <f>(SUMIFS(Profile!$E$2:$E$17521,Profile!$B$2:$B$17521,$B106,Profile!$C$2:$C$17521,CR$8))*$C$9</f>
        <v>0</v>
      </c>
      <c r="CS106" s="162">
        <f>(SUMIFS(Profile!$E$2:$E$17521,Profile!$B$2:$B$17521,$B106,Profile!$C$2:$C$17521,CS$8))*$C$9</f>
        <v>0</v>
      </c>
      <c r="CT106" s="162">
        <f>(SUMIFS(Profile!$E$2:$E$17521,Profile!$B$2:$B$17521,$B106,Profile!$C$2:$C$17521,CT$8))*$C$9</f>
        <v>0</v>
      </c>
      <c r="CU106" s="162">
        <f>(SUMIFS(Profile!$E$2:$E$17521,Profile!$B$2:$B$17521,$B106,Profile!$C$2:$C$17521,CU$8))*$C$9</f>
        <v>0</v>
      </c>
      <c r="CV106" s="162">
        <f>(SUMIFS(Profile!$E$2:$E$17521,Profile!$B$2:$B$17521,$B106,Profile!$C$2:$C$17521,CV$8))*$C$9</f>
        <v>0</v>
      </c>
      <c r="CW106" s="162">
        <f>(SUMIFS(Profile!$E$2:$E$17521,Profile!$B$2:$B$17521,$B106,Profile!$C$2:$C$17521,CW$8))*$C$9</f>
        <v>0</v>
      </c>
      <c r="CX106" s="162">
        <f t="shared" si="11"/>
        <v>0</v>
      </c>
      <c r="CY106" s="162">
        <f t="shared" ref="CY106:ET106" si="491">MAX(BB106-E106,0)</f>
        <v>0</v>
      </c>
      <c r="CZ106" s="162">
        <f t="shared" si="491"/>
        <v>0</v>
      </c>
      <c r="DA106" s="162">
        <f t="shared" si="491"/>
        <v>0</v>
      </c>
      <c r="DB106" s="162">
        <f t="shared" si="491"/>
        <v>0</v>
      </c>
      <c r="DC106" s="162">
        <f t="shared" si="491"/>
        <v>0</v>
      </c>
      <c r="DD106" s="162">
        <f t="shared" si="491"/>
        <v>0</v>
      </c>
      <c r="DE106" s="162">
        <f t="shared" si="491"/>
        <v>0</v>
      </c>
      <c r="DF106" s="162">
        <f t="shared" si="491"/>
        <v>0</v>
      </c>
      <c r="DG106" s="162">
        <f t="shared" si="491"/>
        <v>0</v>
      </c>
      <c r="DH106" s="162">
        <f t="shared" si="491"/>
        <v>0</v>
      </c>
      <c r="DI106" s="162">
        <f t="shared" si="491"/>
        <v>0</v>
      </c>
      <c r="DJ106" s="162">
        <f t="shared" si="491"/>
        <v>0</v>
      </c>
      <c r="DK106" s="162">
        <f t="shared" si="491"/>
        <v>0</v>
      </c>
      <c r="DL106" s="162">
        <f t="shared" si="491"/>
        <v>0</v>
      </c>
      <c r="DM106" s="162">
        <f t="shared" si="491"/>
        <v>0</v>
      </c>
      <c r="DN106" s="162">
        <f t="shared" si="491"/>
        <v>0</v>
      </c>
      <c r="DO106" s="162">
        <f t="shared" si="491"/>
        <v>0</v>
      </c>
      <c r="DP106" s="162">
        <f t="shared" si="491"/>
        <v>0</v>
      </c>
      <c r="DQ106" s="162">
        <f t="shared" si="491"/>
        <v>0</v>
      </c>
      <c r="DR106" s="162">
        <f t="shared" si="491"/>
        <v>0</v>
      </c>
      <c r="DS106" s="162">
        <f t="shared" si="491"/>
        <v>0</v>
      </c>
      <c r="DT106" s="162">
        <f t="shared" si="491"/>
        <v>0</v>
      </c>
      <c r="DU106" s="162">
        <f t="shared" si="491"/>
        <v>0</v>
      </c>
      <c r="DV106" s="162">
        <f t="shared" si="491"/>
        <v>0</v>
      </c>
      <c r="DW106" s="162">
        <f t="shared" si="491"/>
        <v>0</v>
      </c>
      <c r="DX106" s="162">
        <f t="shared" si="491"/>
        <v>0</v>
      </c>
      <c r="DY106" s="162">
        <f t="shared" si="491"/>
        <v>0</v>
      </c>
      <c r="DZ106" s="162">
        <f t="shared" si="491"/>
        <v>0</v>
      </c>
      <c r="EA106" s="162">
        <f t="shared" si="491"/>
        <v>0</v>
      </c>
      <c r="EB106" s="162">
        <f t="shared" si="491"/>
        <v>0</v>
      </c>
      <c r="EC106" s="162">
        <f t="shared" si="491"/>
        <v>0</v>
      </c>
      <c r="ED106" s="162">
        <f t="shared" si="491"/>
        <v>0</v>
      </c>
      <c r="EE106" s="162">
        <f t="shared" si="491"/>
        <v>0</v>
      </c>
      <c r="EF106" s="162">
        <f t="shared" si="491"/>
        <v>0</v>
      </c>
      <c r="EG106" s="162">
        <f t="shared" si="491"/>
        <v>0</v>
      </c>
      <c r="EH106" s="162">
        <f t="shared" si="491"/>
        <v>0</v>
      </c>
      <c r="EI106" s="162">
        <f t="shared" si="491"/>
        <v>0</v>
      </c>
      <c r="EJ106" s="162">
        <f t="shared" si="491"/>
        <v>0</v>
      </c>
      <c r="EK106" s="162">
        <f t="shared" si="491"/>
        <v>0</v>
      </c>
      <c r="EL106" s="162">
        <f t="shared" si="491"/>
        <v>0</v>
      </c>
      <c r="EM106" s="162">
        <f t="shared" si="491"/>
        <v>0</v>
      </c>
      <c r="EN106" s="162">
        <f t="shared" si="491"/>
        <v>0</v>
      </c>
      <c r="EO106" s="162">
        <f t="shared" si="491"/>
        <v>0</v>
      </c>
      <c r="EP106" s="162">
        <f t="shared" si="491"/>
        <v>0</v>
      </c>
      <c r="EQ106" s="162">
        <f t="shared" si="491"/>
        <v>0</v>
      </c>
      <c r="ER106" s="162">
        <f t="shared" si="491"/>
        <v>0</v>
      </c>
      <c r="ES106" s="162">
        <f t="shared" si="491"/>
        <v>0</v>
      </c>
      <c r="ET106" s="162">
        <f t="shared" si="491"/>
        <v>0</v>
      </c>
      <c r="EU106" s="162">
        <f t="shared" si="13"/>
        <v>0</v>
      </c>
      <c r="EV106" s="162">
        <f t="shared" ref="EV106:GQ106" si="492">BB106-CY106</f>
        <v>0</v>
      </c>
      <c r="EW106" s="162">
        <f t="shared" si="492"/>
        <v>0</v>
      </c>
      <c r="EX106" s="162">
        <f t="shared" si="492"/>
        <v>0</v>
      </c>
      <c r="EY106" s="162">
        <f t="shared" si="492"/>
        <v>0</v>
      </c>
      <c r="EZ106" s="162">
        <f t="shared" si="492"/>
        <v>0</v>
      </c>
      <c r="FA106" s="162">
        <f t="shared" si="492"/>
        <v>0</v>
      </c>
      <c r="FB106" s="162">
        <f t="shared" si="492"/>
        <v>0</v>
      </c>
      <c r="FC106" s="162">
        <f t="shared" si="492"/>
        <v>0</v>
      </c>
      <c r="FD106" s="162">
        <f t="shared" si="492"/>
        <v>0</v>
      </c>
      <c r="FE106" s="162">
        <f t="shared" si="492"/>
        <v>0</v>
      </c>
      <c r="FF106" s="162">
        <f t="shared" si="492"/>
        <v>0</v>
      </c>
      <c r="FG106" s="162">
        <f t="shared" si="492"/>
        <v>0</v>
      </c>
      <c r="FH106" s="162">
        <f t="shared" si="492"/>
        <v>0</v>
      </c>
      <c r="FI106" s="162">
        <f t="shared" si="492"/>
        <v>0</v>
      </c>
      <c r="FJ106" s="162">
        <f t="shared" si="492"/>
        <v>0</v>
      </c>
      <c r="FK106" s="162">
        <f t="shared" si="492"/>
        <v>0</v>
      </c>
      <c r="FL106" s="162">
        <f t="shared" si="492"/>
        <v>0</v>
      </c>
      <c r="FM106" s="162">
        <f t="shared" si="492"/>
        <v>0</v>
      </c>
      <c r="FN106" s="162">
        <f t="shared" si="492"/>
        <v>0</v>
      </c>
      <c r="FO106" s="162">
        <f t="shared" si="492"/>
        <v>0</v>
      </c>
      <c r="FP106" s="162">
        <f t="shared" si="492"/>
        <v>0</v>
      </c>
      <c r="FQ106" s="162">
        <f t="shared" si="492"/>
        <v>0</v>
      </c>
      <c r="FR106" s="162">
        <f t="shared" si="492"/>
        <v>0</v>
      </c>
      <c r="FS106" s="162">
        <f t="shared" si="492"/>
        <v>0</v>
      </c>
      <c r="FT106" s="162">
        <f t="shared" si="492"/>
        <v>0</v>
      </c>
      <c r="FU106" s="162">
        <f t="shared" si="492"/>
        <v>0</v>
      </c>
      <c r="FV106" s="162">
        <f t="shared" si="492"/>
        <v>0</v>
      </c>
      <c r="FW106" s="162">
        <f t="shared" si="492"/>
        <v>0</v>
      </c>
      <c r="FX106" s="162">
        <f t="shared" si="492"/>
        <v>0</v>
      </c>
      <c r="FY106" s="162">
        <f t="shared" si="492"/>
        <v>0</v>
      </c>
      <c r="FZ106" s="162">
        <f t="shared" si="492"/>
        <v>0</v>
      </c>
      <c r="GA106" s="162">
        <f t="shared" si="492"/>
        <v>0</v>
      </c>
      <c r="GB106" s="162">
        <f t="shared" si="492"/>
        <v>0</v>
      </c>
      <c r="GC106" s="162">
        <f t="shared" si="492"/>
        <v>0</v>
      </c>
      <c r="GD106" s="162">
        <f t="shared" si="492"/>
        <v>0</v>
      </c>
      <c r="GE106" s="162">
        <f t="shared" si="492"/>
        <v>0</v>
      </c>
      <c r="GF106" s="162">
        <f t="shared" si="492"/>
        <v>0</v>
      </c>
      <c r="GG106" s="162">
        <f t="shared" si="492"/>
        <v>0</v>
      </c>
      <c r="GH106" s="162">
        <f t="shared" si="492"/>
        <v>0</v>
      </c>
      <c r="GI106" s="162">
        <f t="shared" si="492"/>
        <v>0</v>
      </c>
      <c r="GJ106" s="162">
        <f t="shared" si="492"/>
        <v>0</v>
      </c>
      <c r="GK106" s="162">
        <f t="shared" si="492"/>
        <v>0</v>
      </c>
      <c r="GL106" s="162">
        <f t="shared" si="492"/>
        <v>0</v>
      </c>
      <c r="GM106" s="162">
        <f t="shared" si="492"/>
        <v>0</v>
      </c>
      <c r="GN106" s="162">
        <f t="shared" si="492"/>
        <v>0</v>
      </c>
      <c r="GO106" s="162">
        <f t="shared" si="492"/>
        <v>0</v>
      </c>
      <c r="GP106" s="162">
        <f t="shared" si="492"/>
        <v>0</v>
      </c>
      <c r="GQ106" s="162">
        <f t="shared" si="492"/>
        <v>0</v>
      </c>
      <c r="GR106" s="162">
        <f t="shared" si="15"/>
        <v>0</v>
      </c>
      <c r="GS106" s="162">
        <f t="shared" ref="GS106:IN106" si="493">E106-EV106</f>
        <v>0</v>
      </c>
      <c r="GT106" s="162">
        <f t="shared" si="493"/>
        <v>0</v>
      </c>
      <c r="GU106" s="162">
        <f t="shared" si="493"/>
        <v>0</v>
      </c>
      <c r="GV106" s="162">
        <f t="shared" si="493"/>
        <v>0</v>
      </c>
      <c r="GW106" s="162">
        <f t="shared" si="493"/>
        <v>0</v>
      </c>
      <c r="GX106" s="162">
        <f t="shared" si="493"/>
        <v>0</v>
      </c>
      <c r="GY106" s="162">
        <f t="shared" si="493"/>
        <v>0</v>
      </c>
      <c r="GZ106" s="162">
        <f t="shared" si="493"/>
        <v>0</v>
      </c>
      <c r="HA106" s="162">
        <f t="shared" si="493"/>
        <v>0</v>
      </c>
      <c r="HB106" s="162">
        <f t="shared" si="493"/>
        <v>0</v>
      </c>
      <c r="HC106" s="162">
        <f t="shared" si="493"/>
        <v>0</v>
      </c>
      <c r="HD106" s="162">
        <f t="shared" si="493"/>
        <v>0</v>
      </c>
      <c r="HE106" s="162">
        <f t="shared" si="493"/>
        <v>0</v>
      </c>
      <c r="HF106" s="162">
        <f t="shared" si="493"/>
        <v>0</v>
      </c>
      <c r="HG106" s="162">
        <f t="shared" si="493"/>
        <v>0</v>
      </c>
      <c r="HH106" s="162">
        <f t="shared" si="493"/>
        <v>0</v>
      </c>
      <c r="HI106" s="162">
        <f t="shared" si="493"/>
        <v>0</v>
      </c>
      <c r="HJ106" s="162">
        <f t="shared" si="493"/>
        <v>0</v>
      </c>
      <c r="HK106" s="162">
        <f t="shared" si="493"/>
        <v>0</v>
      </c>
      <c r="HL106" s="162">
        <f t="shared" si="493"/>
        <v>0</v>
      </c>
      <c r="HM106" s="162">
        <f t="shared" si="493"/>
        <v>0</v>
      </c>
      <c r="HN106" s="162">
        <f t="shared" si="493"/>
        <v>0</v>
      </c>
      <c r="HO106" s="162">
        <f t="shared" si="493"/>
        <v>0</v>
      </c>
      <c r="HP106" s="162">
        <f t="shared" si="493"/>
        <v>0</v>
      </c>
      <c r="HQ106" s="162">
        <f t="shared" si="493"/>
        <v>0</v>
      </c>
      <c r="HR106" s="162">
        <f t="shared" si="493"/>
        <v>0</v>
      </c>
      <c r="HS106" s="162">
        <f t="shared" si="493"/>
        <v>0</v>
      </c>
      <c r="HT106" s="162">
        <f t="shared" si="493"/>
        <v>0</v>
      </c>
      <c r="HU106" s="162">
        <f t="shared" si="493"/>
        <v>0</v>
      </c>
      <c r="HV106" s="162">
        <f t="shared" si="493"/>
        <v>0</v>
      </c>
      <c r="HW106" s="162">
        <f t="shared" si="493"/>
        <v>0</v>
      </c>
      <c r="HX106" s="162">
        <f t="shared" si="493"/>
        <v>0</v>
      </c>
      <c r="HY106" s="162">
        <f t="shared" si="493"/>
        <v>0</v>
      </c>
      <c r="HZ106" s="162">
        <f t="shared" si="493"/>
        <v>0</v>
      </c>
      <c r="IA106" s="162">
        <f t="shared" si="493"/>
        <v>0</v>
      </c>
      <c r="IB106" s="162">
        <f t="shared" si="493"/>
        <v>0</v>
      </c>
      <c r="IC106" s="162">
        <f t="shared" si="493"/>
        <v>0</v>
      </c>
      <c r="ID106" s="162">
        <f t="shared" si="493"/>
        <v>0</v>
      </c>
      <c r="IE106" s="162">
        <f t="shared" si="493"/>
        <v>0</v>
      </c>
      <c r="IF106" s="162">
        <f t="shared" si="493"/>
        <v>0</v>
      </c>
      <c r="IG106" s="162">
        <f t="shared" si="493"/>
        <v>0</v>
      </c>
      <c r="IH106" s="162">
        <f t="shared" si="493"/>
        <v>0</v>
      </c>
      <c r="II106" s="162">
        <f t="shared" si="493"/>
        <v>0</v>
      </c>
      <c r="IJ106" s="162">
        <f t="shared" si="493"/>
        <v>0</v>
      </c>
      <c r="IK106" s="162">
        <f t="shared" si="493"/>
        <v>0</v>
      </c>
      <c r="IL106" s="162">
        <f t="shared" si="493"/>
        <v>0</v>
      </c>
      <c r="IM106" s="162">
        <f t="shared" si="493"/>
        <v>0</v>
      </c>
      <c r="IN106" s="162">
        <f t="shared" si="493"/>
        <v>0</v>
      </c>
      <c r="IO106" s="162">
        <f t="shared" si="17"/>
        <v>0</v>
      </c>
      <c r="IP106" s="162">
        <f t="shared" si="23"/>
        <v>0</v>
      </c>
      <c r="IQ106" s="162">
        <f t="shared" ref="IQ106:KK106" si="494">MAX((MIN(CZ106+IP106,$IO$7))-GT106,0)</f>
        <v>0</v>
      </c>
      <c r="IR106" s="162">
        <f t="shared" si="494"/>
        <v>0</v>
      </c>
      <c r="IS106" s="162">
        <f t="shared" si="494"/>
        <v>0</v>
      </c>
      <c r="IT106" s="162">
        <f t="shared" si="494"/>
        <v>0</v>
      </c>
      <c r="IU106" s="162">
        <f t="shared" si="494"/>
        <v>0</v>
      </c>
      <c r="IV106" s="162">
        <f t="shared" si="494"/>
        <v>0</v>
      </c>
      <c r="IW106" s="162">
        <f t="shared" si="494"/>
        <v>0</v>
      </c>
      <c r="IX106" s="162">
        <f t="shared" si="494"/>
        <v>0</v>
      </c>
      <c r="IY106" s="162">
        <f t="shared" si="494"/>
        <v>0</v>
      </c>
      <c r="IZ106" s="162">
        <f t="shared" si="494"/>
        <v>0</v>
      </c>
      <c r="JA106" s="162">
        <f t="shared" si="494"/>
        <v>0</v>
      </c>
      <c r="JB106" s="162">
        <f t="shared" si="494"/>
        <v>0</v>
      </c>
      <c r="JC106" s="162">
        <f t="shared" si="494"/>
        <v>0</v>
      </c>
      <c r="JD106" s="162">
        <f t="shared" si="494"/>
        <v>0</v>
      </c>
      <c r="JE106" s="162">
        <f t="shared" si="494"/>
        <v>0</v>
      </c>
      <c r="JF106" s="162">
        <f t="shared" si="494"/>
        <v>0</v>
      </c>
      <c r="JG106" s="162">
        <f t="shared" si="494"/>
        <v>0</v>
      </c>
      <c r="JH106" s="162">
        <f t="shared" si="494"/>
        <v>0</v>
      </c>
      <c r="JI106" s="162">
        <f t="shared" si="494"/>
        <v>0</v>
      </c>
      <c r="JJ106" s="162">
        <f t="shared" si="494"/>
        <v>0</v>
      </c>
      <c r="JK106" s="162">
        <f t="shared" si="494"/>
        <v>0</v>
      </c>
      <c r="JL106" s="162">
        <f t="shared" si="494"/>
        <v>0</v>
      </c>
      <c r="JM106" s="162">
        <f t="shared" si="494"/>
        <v>0</v>
      </c>
      <c r="JN106" s="162">
        <f t="shared" si="494"/>
        <v>0</v>
      </c>
      <c r="JO106" s="162">
        <f t="shared" si="494"/>
        <v>0</v>
      </c>
      <c r="JP106" s="162">
        <f t="shared" si="494"/>
        <v>0</v>
      </c>
      <c r="JQ106" s="162">
        <f t="shared" si="494"/>
        <v>0</v>
      </c>
      <c r="JR106" s="162">
        <f t="shared" si="494"/>
        <v>0</v>
      </c>
      <c r="JS106" s="162">
        <f t="shared" si="494"/>
        <v>0</v>
      </c>
      <c r="JT106" s="162">
        <f t="shared" si="494"/>
        <v>0</v>
      </c>
      <c r="JU106" s="162">
        <f t="shared" si="494"/>
        <v>0</v>
      </c>
      <c r="JV106" s="162">
        <f t="shared" si="494"/>
        <v>0</v>
      </c>
      <c r="JW106" s="162">
        <f t="shared" si="494"/>
        <v>0</v>
      </c>
      <c r="JX106" s="162">
        <f t="shared" si="494"/>
        <v>0</v>
      </c>
      <c r="JY106" s="162">
        <f t="shared" si="494"/>
        <v>0</v>
      </c>
      <c r="JZ106" s="162">
        <f t="shared" si="494"/>
        <v>0</v>
      </c>
      <c r="KA106" s="162">
        <f t="shared" si="494"/>
        <v>0</v>
      </c>
      <c r="KB106" s="162">
        <f t="shared" si="494"/>
        <v>0</v>
      </c>
      <c r="KC106" s="162">
        <f t="shared" si="494"/>
        <v>0</v>
      </c>
      <c r="KD106" s="162">
        <f t="shared" si="494"/>
        <v>0</v>
      </c>
      <c r="KE106" s="162">
        <f t="shared" si="494"/>
        <v>0</v>
      </c>
      <c r="KF106" s="162">
        <f t="shared" si="494"/>
        <v>0</v>
      </c>
      <c r="KG106" s="162">
        <f t="shared" si="494"/>
        <v>0</v>
      </c>
      <c r="KH106" s="162">
        <f t="shared" si="494"/>
        <v>0</v>
      </c>
      <c r="KI106" s="162">
        <f t="shared" si="494"/>
        <v>0</v>
      </c>
      <c r="KJ106" s="162">
        <f t="shared" si="494"/>
        <v>0</v>
      </c>
      <c r="KK106" s="162">
        <f t="shared" si="494"/>
        <v>0</v>
      </c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</row>
    <row r="107" ht="14.25" customHeight="1" spans="1:326" x14ac:dyDescent="0.25">
      <c r="A107" s="1">
        <v>4</v>
      </c>
      <c r="B107" s="1">
        <f t="shared" ref="B107:C107" si="495">B106+1</f>
        <v>97</v>
      </c>
      <c r="C107" s="232">
        <f t="shared" si="495"/>
        <v>43562</v>
      </c>
      <c r="D107" s="162">
        <f t="shared" si="9"/>
        <v>0</v>
      </c>
      <c r="E107" s="162">
        <f>(SUMIFS(Profile!$F$2:$F$17521,Profile!$B$2:$B$17521,$B107,Profile!$C$2:$C$17521,E$8))*$C$6</f>
        <v>0</v>
      </c>
      <c r="F107" s="162">
        <f>(SUMIFS(Profile!$F$2:$F$17521,Profile!$B$2:$B$17521,$B107,Profile!$C$2:$C$17521,F$8))*$C$6</f>
        <v>0</v>
      </c>
      <c r="G107" s="162">
        <f>(SUMIFS(Profile!$F$2:$F$17521,Profile!$B$2:$B$17521,$B107,Profile!$C$2:$C$17521,G$8))*$C$6</f>
        <v>0</v>
      </c>
      <c r="H107" s="162">
        <f>(SUMIFS(Profile!$F$2:$F$17521,Profile!$B$2:$B$17521,$B107,Profile!$C$2:$C$17521,H$8))*$C$6</f>
        <v>0</v>
      </c>
      <c r="I107" s="162">
        <f>(SUMIFS(Profile!$F$2:$F$17521,Profile!$B$2:$B$17521,$B107,Profile!$C$2:$C$17521,I$8))*$C$6</f>
        <v>0</v>
      </c>
      <c r="J107" s="162">
        <f>(SUMIFS(Profile!$F$2:$F$17521,Profile!$B$2:$B$17521,$B107,Profile!$C$2:$C$17521,J$8))*$C$6</f>
        <v>0</v>
      </c>
      <c r="K107" s="162">
        <f>(SUMIFS(Profile!$F$2:$F$17521,Profile!$B$2:$B$17521,$B107,Profile!$C$2:$C$17521,K$8))*$C$6</f>
        <v>0</v>
      </c>
      <c r="L107" s="162">
        <f>(SUMIFS(Profile!$F$2:$F$17521,Profile!$B$2:$B$17521,$B107,Profile!$C$2:$C$17521,L$8))*$C$6</f>
        <v>0</v>
      </c>
      <c r="M107" s="162">
        <f>(SUMIFS(Profile!$F$2:$F$17521,Profile!$B$2:$B$17521,$B107,Profile!$C$2:$C$17521,M$8))*$C$6</f>
        <v>0</v>
      </c>
      <c r="N107" s="162">
        <f>(SUMIFS(Profile!$F$2:$F$17521,Profile!$B$2:$B$17521,$B107,Profile!$C$2:$C$17521,N$8))*$C$6</f>
        <v>0</v>
      </c>
      <c r="O107" s="162">
        <f>(SUMIFS(Profile!$F$2:$F$17521,Profile!$B$2:$B$17521,$B107,Profile!$C$2:$C$17521,O$8))*$C$6</f>
        <v>0</v>
      </c>
      <c r="P107" s="162">
        <f>(SUMIFS(Profile!$F$2:$F$17521,Profile!$B$2:$B$17521,$B107,Profile!$C$2:$C$17521,P$8))*$C$6</f>
        <v>0</v>
      </c>
      <c r="Q107" s="162">
        <f>(SUMIFS(Profile!$F$2:$F$17521,Profile!$B$2:$B$17521,$B107,Profile!$C$2:$C$17521,Q$8))*$C$6</f>
        <v>0</v>
      </c>
      <c r="R107" s="162">
        <f>(SUMIFS(Profile!$F$2:$F$17521,Profile!$B$2:$B$17521,$B107,Profile!$C$2:$C$17521,R$8))*$C$6</f>
        <v>0</v>
      </c>
      <c r="S107" s="162">
        <f>(SUMIFS(Profile!$F$2:$F$17521,Profile!$B$2:$B$17521,$B107,Profile!$C$2:$C$17521,S$8))*$C$6</f>
        <v>0</v>
      </c>
      <c r="T107" s="162">
        <f>(SUMIFS(Profile!$F$2:$F$17521,Profile!$B$2:$B$17521,$B107,Profile!$C$2:$C$17521,T$8))*$C$6</f>
        <v>0</v>
      </c>
      <c r="U107" s="162">
        <f>(SUMIFS(Profile!$F$2:$F$17521,Profile!$B$2:$B$17521,$B107,Profile!$C$2:$C$17521,U$8))*$C$6</f>
        <v>0</v>
      </c>
      <c r="V107" s="162">
        <f>(SUMIFS(Profile!$F$2:$F$17521,Profile!$B$2:$B$17521,$B107,Profile!$C$2:$C$17521,V$8))*$C$6</f>
        <v>0</v>
      </c>
      <c r="W107" s="162">
        <f>(SUMIFS(Profile!$F$2:$F$17521,Profile!$B$2:$B$17521,$B107,Profile!$C$2:$C$17521,W$8))*$C$6</f>
        <v>0</v>
      </c>
      <c r="X107" s="162">
        <f>(SUMIFS(Profile!$F$2:$F$17521,Profile!$B$2:$B$17521,$B107,Profile!$C$2:$C$17521,X$8))*$C$6</f>
        <v>0</v>
      </c>
      <c r="Y107" s="162">
        <f>(SUMIFS(Profile!$F$2:$F$17521,Profile!$B$2:$B$17521,$B107,Profile!$C$2:$C$17521,Y$8))*$C$6</f>
        <v>0</v>
      </c>
      <c r="Z107" s="162">
        <f>(SUMIFS(Profile!$F$2:$F$17521,Profile!$B$2:$B$17521,$B107,Profile!$C$2:$C$17521,Z$8))*$C$6</f>
        <v>0</v>
      </c>
      <c r="AA107" s="162">
        <f>(SUMIFS(Profile!$F$2:$F$17521,Profile!$B$2:$B$17521,$B107,Profile!$C$2:$C$17521,AA$8))*$C$6</f>
        <v>0</v>
      </c>
      <c r="AB107" s="162">
        <f>(SUMIFS(Profile!$F$2:$F$17521,Profile!$B$2:$B$17521,$B107,Profile!$C$2:$C$17521,AB$8))*$C$6</f>
        <v>0</v>
      </c>
      <c r="AC107" s="162">
        <f>(SUMIFS(Profile!$F$2:$F$17521,Profile!$B$2:$B$17521,$B107,Profile!$C$2:$C$17521,AC$8))*$C$6</f>
        <v>0</v>
      </c>
      <c r="AD107" s="162">
        <f>(SUMIFS(Profile!$F$2:$F$17521,Profile!$B$2:$B$17521,$B107,Profile!$C$2:$C$17521,AD$8))*$C$6</f>
        <v>0</v>
      </c>
      <c r="AE107" s="162">
        <f>(SUMIFS(Profile!$F$2:$F$17521,Profile!$B$2:$B$17521,$B107,Profile!$C$2:$C$17521,AE$8))*$C$6</f>
        <v>0</v>
      </c>
      <c r="AF107" s="162">
        <f>(SUMIFS(Profile!$F$2:$F$17521,Profile!$B$2:$B$17521,$B107,Profile!$C$2:$C$17521,AF$8))*$C$6</f>
        <v>0</v>
      </c>
      <c r="AG107" s="162">
        <f>(SUMIFS(Profile!$F$2:$F$17521,Profile!$B$2:$B$17521,$B107,Profile!$C$2:$C$17521,AG$8))*$C$6</f>
        <v>0</v>
      </c>
      <c r="AH107" s="162">
        <f>(SUMIFS(Profile!$F$2:$F$17521,Profile!$B$2:$B$17521,$B107,Profile!$C$2:$C$17521,AH$8))*$C$6</f>
        <v>0</v>
      </c>
      <c r="AI107" s="162">
        <f>(SUMIFS(Profile!$F$2:$F$17521,Profile!$B$2:$B$17521,$B107,Profile!$C$2:$C$17521,AI$8))*$C$6</f>
        <v>0</v>
      </c>
      <c r="AJ107" s="162">
        <f>(SUMIFS(Profile!$F$2:$F$17521,Profile!$B$2:$B$17521,$B107,Profile!$C$2:$C$17521,AJ$8))*$C$6</f>
        <v>0</v>
      </c>
      <c r="AK107" s="162">
        <f>(SUMIFS(Profile!$F$2:$F$17521,Profile!$B$2:$B$17521,$B107,Profile!$C$2:$C$17521,AK$8))*$C$6</f>
        <v>0</v>
      </c>
      <c r="AL107" s="162">
        <f>(SUMIFS(Profile!$F$2:$F$17521,Profile!$B$2:$B$17521,$B107,Profile!$C$2:$C$17521,AL$8))*$C$6</f>
        <v>0</v>
      </c>
      <c r="AM107" s="162">
        <f>(SUMIFS(Profile!$F$2:$F$17521,Profile!$B$2:$B$17521,$B107,Profile!$C$2:$C$17521,AM$8))*$C$6</f>
        <v>0</v>
      </c>
      <c r="AN107" s="162">
        <f>(SUMIFS(Profile!$F$2:$F$17521,Profile!$B$2:$B$17521,$B107,Profile!$C$2:$C$17521,AN$8))*$C$6</f>
        <v>0</v>
      </c>
      <c r="AO107" s="162">
        <f>(SUMIFS(Profile!$F$2:$F$17521,Profile!$B$2:$B$17521,$B107,Profile!$C$2:$C$17521,AO$8))*$C$6</f>
        <v>0</v>
      </c>
      <c r="AP107" s="162">
        <f>(SUMIFS(Profile!$F$2:$F$17521,Profile!$B$2:$B$17521,$B107,Profile!$C$2:$C$17521,AP$8))*$C$6</f>
        <v>0</v>
      </c>
      <c r="AQ107" s="162">
        <f>(SUMIFS(Profile!$F$2:$F$17521,Profile!$B$2:$B$17521,$B107,Profile!$C$2:$C$17521,AQ$8))*$C$6</f>
        <v>0</v>
      </c>
      <c r="AR107" s="162">
        <f>(SUMIFS(Profile!$F$2:$F$17521,Profile!$B$2:$B$17521,$B107,Profile!$C$2:$C$17521,AR$8))*$C$6</f>
        <v>0</v>
      </c>
      <c r="AS107" s="162">
        <f>(SUMIFS(Profile!$F$2:$F$17521,Profile!$B$2:$B$17521,$B107,Profile!$C$2:$C$17521,AS$8))*$C$6</f>
        <v>0</v>
      </c>
      <c r="AT107" s="162">
        <f>(SUMIFS(Profile!$F$2:$F$17521,Profile!$B$2:$B$17521,$B107,Profile!$C$2:$C$17521,AT$8))*$C$6</f>
        <v>0</v>
      </c>
      <c r="AU107" s="162">
        <f>(SUMIFS(Profile!$F$2:$F$17521,Profile!$B$2:$B$17521,$B107,Profile!$C$2:$C$17521,AU$8))*$C$6</f>
        <v>0</v>
      </c>
      <c r="AV107" s="162">
        <f>(SUMIFS(Profile!$F$2:$F$17521,Profile!$B$2:$B$17521,$B107,Profile!$C$2:$C$17521,AV$8))*$C$6</f>
        <v>0</v>
      </c>
      <c r="AW107" s="162">
        <f>(SUMIFS(Profile!$F$2:$F$17521,Profile!$B$2:$B$17521,$B107,Profile!$C$2:$C$17521,AW$8))*$C$6</f>
        <v>0</v>
      </c>
      <c r="AX107" s="162">
        <f>(SUMIFS(Profile!$F$2:$F$17521,Profile!$B$2:$B$17521,$B107,Profile!$C$2:$C$17521,AX$8))*$C$6</f>
        <v>0</v>
      </c>
      <c r="AY107" s="162">
        <f>(SUMIFS(Profile!$F$2:$F$17521,Profile!$B$2:$B$17521,$B107,Profile!$C$2:$C$17521,AY$8))*$C$6</f>
        <v>0</v>
      </c>
      <c r="AZ107" s="162">
        <f>(SUMIFS(Profile!$F$2:$F$17521,Profile!$B$2:$B$17521,$B107,Profile!$C$2:$C$17521,AZ$8))*$C$6</f>
        <v>0</v>
      </c>
      <c r="BA107" s="162">
        <f t="shared" si="10"/>
        <v>0</v>
      </c>
      <c r="BB107" s="162">
        <f>(SUMIFS(Profile!$E$2:$E$17521,Profile!$B$2:$B$17521,$B107,Profile!$C$2:$C$17521,BB$8))*$C$9</f>
        <v>0</v>
      </c>
      <c r="BC107" s="162">
        <f>(SUMIFS(Profile!$E$2:$E$17521,Profile!$B$2:$B$17521,$B107,Profile!$C$2:$C$17521,BC$8))*$C$9</f>
        <v>0</v>
      </c>
      <c r="BD107" s="162">
        <f>(SUMIFS(Profile!$E$2:$E$17521,Profile!$B$2:$B$17521,$B107,Profile!$C$2:$C$17521,BD$8))*$C$9</f>
        <v>0</v>
      </c>
      <c r="BE107" s="162">
        <f>(SUMIFS(Profile!$E$2:$E$17521,Profile!$B$2:$B$17521,$B107,Profile!$C$2:$C$17521,BE$8))*$C$9</f>
        <v>0</v>
      </c>
      <c r="BF107" s="162">
        <f>(SUMIFS(Profile!$E$2:$E$17521,Profile!$B$2:$B$17521,$B107,Profile!$C$2:$C$17521,BF$8))*$C$9</f>
        <v>0</v>
      </c>
      <c r="BG107" s="162">
        <f>(SUMIFS(Profile!$E$2:$E$17521,Profile!$B$2:$B$17521,$B107,Profile!$C$2:$C$17521,BG$8))*$C$9</f>
        <v>0</v>
      </c>
      <c r="BH107" s="162">
        <f>(SUMIFS(Profile!$E$2:$E$17521,Profile!$B$2:$B$17521,$B107,Profile!$C$2:$C$17521,BH$8))*$C$9</f>
        <v>0</v>
      </c>
      <c r="BI107" s="162">
        <f>(SUMIFS(Profile!$E$2:$E$17521,Profile!$B$2:$B$17521,$B107,Profile!$C$2:$C$17521,BI$8))*$C$9</f>
        <v>0</v>
      </c>
      <c r="BJ107" s="162">
        <f>(SUMIFS(Profile!$E$2:$E$17521,Profile!$B$2:$B$17521,$B107,Profile!$C$2:$C$17521,BJ$8))*$C$9</f>
        <v>0</v>
      </c>
      <c r="BK107" s="162">
        <f>(SUMIFS(Profile!$E$2:$E$17521,Profile!$B$2:$B$17521,$B107,Profile!$C$2:$C$17521,BK$8))*$C$9</f>
        <v>0</v>
      </c>
      <c r="BL107" s="162">
        <f>(SUMIFS(Profile!$E$2:$E$17521,Profile!$B$2:$B$17521,$B107,Profile!$C$2:$C$17521,BL$8))*$C$9</f>
        <v>0</v>
      </c>
      <c r="BM107" s="162">
        <f>(SUMIFS(Profile!$E$2:$E$17521,Profile!$B$2:$B$17521,$B107,Profile!$C$2:$C$17521,BM$8))*$C$9</f>
        <v>0</v>
      </c>
      <c r="BN107" s="162">
        <f>(SUMIFS(Profile!$E$2:$E$17521,Profile!$B$2:$B$17521,$B107,Profile!$C$2:$C$17521,BN$8))*$C$9</f>
        <v>0</v>
      </c>
      <c r="BO107" s="162">
        <f>(SUMIFS(Profile!$E$2:$E$17521,Profile!$B$2:$B$17521,$B107,Profile!$C$2:$C$17521,BO$8))*$C$9</f>
        <v>0</v>
      </c>
      <c r="BP107" s="162">
        <f>(SUMIFS(Profile!$E$2:$E$17521,Profile!$B$2:$B$17521,$B107,Profile!$C$2:$C$17521,BP$8))*$C$9</f>
        <v>0</v>
      </c>
      <c r="BQ107" s="162">
        <f>(SUMIFS(Profile!$E$2:$E$17521,Profile!$B$2:$B$17521,$B107,Profile!$C$2:$C$17521,BQ$8))*$C$9</f>
        <v>0</v>
      </c>
      <c r="BR107" s="162">
        <f>(SUMIFS(Profile!$E$2:$E$17521,Profile!$B$2:$B$17521,$B107,Profile!$C$2:$C$17521,BR$8))*$C$9</f>
        <v>0</v>
      </c>
      <c r="BS107" s="162">
        <f>(SUMIFS(Profile!$E$2:$E$17521,Profile!$B$2:$B$17521,$B107,Profile!$C$2:$C$17521,BS$8))*$C$9</f>
        <v>0</v>
      </c>
      <c r="BT107" s="162">
        <f>(SUMIFS(Profile!$E$2:$E$17521,Profile!$B$2:$B$17521,$B107,Profile!$C$2:$C$17521,BT$8))*$C$9</f>
        <v>0</v>
      </c>
      <c r="BU107" s="162">
        <f>(SUMIFS(Profile!$E$2:$E$17521,Profile!$B$2:$B$17521,$B107,Profile!$C$2:$C$17521,BU$8))*$C$9</f>
        <v>0</v>
      </c>
      <c r="BV107" s="162">
        <f>(SUMIFS(Profile!$E$2:$E$17521,Profile!$B$2:$B$17521,$B107,Profile!$C$2:$C$17521,BV$8))*$C$9</f>
        <v>0</v>
      </c>
      <c r="BW107" s="162">
        <f>(SUMIFS(Profile!$E$2:$E$17521,Profile!$B$2:$B$17521,$B107,Profile!$C$2:$C$17521,BW$8))*$C$9</f>
        <v>0</v>
      </c>
      <c r="BX107" s="162">
        <f>(SUMIFS(Profile!$E$2:$E$17521,Profile!$B$2:$B$17521,$B107,Profile!$C$2:$C$17521,BX$8))*$C$9</f>
        <v>0</v>
      </c>
      <c r="BY107" s="162">
        <f>(SUMIFS(Profile!$E$2:$E$17521,Profile!$B$2:$B$17521,$B107,Profile!$C$2:$C$17521,BY$8))*$C$9</f>
        <v>0</v>
      </c>
      <c r="BZ107" s="162">
        <f>(SUMIFS(Profile!$E$2:$E$17521,Profile!$B$2:$B$17521,$B107,Profile!$C$2:$C$17521,BZ$8))*$C$9</f>
        <v>0</v>
      </c>
      <c r="CA107" s="162">
        <f>(SUMIFS(Profile!$E$2:$E$17521,Profile!$B$2:$B$17521,$B107,Profile!$C$2:$C$17521,CA$8))*$C$9</f>
        <v>0</v>
      </c>
      <c r="CB107" s="162">
        <f>(SUMIFS(Profile!$E$2:$E$17521,Profile!$B$2:$B$17521,$B107,Profile!$C$2:$C$17521,CB$8))*$C$9</f>
        <v>0</v>
      </c>
      <c r="CC107" s="162">
        <f>(SUMIFS(Profile!$E$2:$E$17521,Profile!$B$2:$B$17521,$B107,Profile!$C$2:$C$17521,CC$8))*$C$9</f>
        <v>0</v>
      </c>
      <c r="CD107" s="162">
        <f>(SUMIFS(Profile!$E$2:$E$17521,Profile!$B$2:$B$17521,$B107,Profile!$C$2:$C$17521,CD$8))*$C$9</f>
        <v>0</v>
      </c>
      <c r="CE107" s="162">
        <f>(SUMIFS(Profile!$E$2:$E$17521,Profile!$B$2:$B$17521,$B107,Profile!$C$2:$C$17521,CE$8))*$C$9</f>
        <v>0</v>
      </c>
      <c r="CF107" s="162">
        <f>(SUMIFS(Profile!$E$2:$E$17521,Profile!$B$2:$B$17521,$B107,Profile!$C$2:$C$17521,CF$8))*$C$9</f>
        <v>0</v>
      </c>
      <c r="CG107" s="162">
        <f>(SUMIFS(Profile!$E$2:$E$17521,Profile!$B$2:$B$17521,$B107,Profile!$C$2:$C$17521,CG$8))*$C$9</f>
        <v>0</v>
      </c>
      <c r="CH107" s="162">
        <f>(SUMIFS(Profile!$E$2:$E$17521,Profile!$B$2:$B$17521,$B107,Profile!$C$2:$C$17521,CH$8))*$C$9</f>
        <v>0</v>
      </c>
      <c r="CI107" s="162">
        <f>(SUMIFS(Profile!$E$2:$E$17521,Profile!$B$2:$B$17521,$B107,Profile!$C$2:$C$17521,CI$8))*$C$9</f>
        <v>0</v>
      </c>
      <c r="CJ107" s="162">
        <f>(SUMIFS(Profile!$E$2:$E$17521,Profile!$B$2:$B$17521,$B107,Profile!$C$2:$C$17521,CJ$8))*$C$9</f>
        <v>0</v>
      </c>
      <c r="CK107" s="162">
        <f>(SUMIFS(Profile!$E$2:$E$17521,Profile!$B$2:$B$17521,$B107,Profile!$C$2:$C$17521,CK$8))*$C$9</f>
        <v>0</v>
      </c>
      <c r="CL107" s="162">
        <f>(SUMIFS(Profile!$E$2:$E$17521,Profile!$B$2:$B$17521,$B107,Profile!$C$2:$C$17521,CL$8))*$C$9</f>
        <v>0</v>
      </c>
      <c r="CM107" s="162">
        <f>(SUMIFS(Profile!$E$2:$E$17521,Profile!$B$2:$B$17521,$B107,Profile!$C$2:$C$17521,CM$8))*$C$9</f>
        <v>0</v>
      </c>
      <c r="CN107" s="162">
        <f>(SUMIFS(Profile!$E$2:$E$17521,Profile!$B$2:$B$17521,$B107,Profile!$C$2:$C$17521,CN$8))*$C$9</f>
        <v>0</v>
      </c>
      <c r="CO107" s="162">
        <f>(SUMIFS(Profile!$E$2:$E$17521,Profile!$B$2:$B$17521,$B107,Profile!$C$2:$C$17521,CO$8))*$C$9</f>
        <v>0</v>
      </c>
      <c r="CP107" s="162">
        <f>(SUMIFS(Profile!$E$2:$E$17521,Profile!$B$2:$B$17521,$B107,Profile!$C$2:$C$17521,CP$8))*$C$9</f>
        <v>0</v>
      </c>
      <c r="CQ107" s="162">
        <f>(SUMIFS(Profile!$E$2:$E$17521,Profile!$B$2:$B$17521,$B107,Profile!$C$2:$C$17521,CQ$8))*$C$9</f>
        <v>0</v>
      </c>
      <c r="CR107" s="162">
        <f>(SUMIFS(Profile!$E$2:$E$17521,Profile!$B$2:$B$17521,$B107,Profile!$C$2:$C$17521,CR$8))*$C$9</f>
        <v>0</v>
      </c>
      <c r="CS107" s="162">
        <f>(SUMIFS(Profile!$E$2:$E$17521,Profile!$B$2:$B$17521,$B107,Profile!$C$2:$C$17521,CS$8))*$C$9</f>
        <v>0</v>
      </c>
      <c r="CT107" s="162">
        <f>(SUMIFS(Profile!$E$2:$E$17521,Profile!$B$2:$B$17521,$B107,Profile!$C$2:$C$17521,CT$8))*$C$9</f>
        <v>0</v>
      </c>
      <c r="CU107" s="162">
        <f>(SUMIFS(Profile!$E$2:$E$17521,Profile!$B$2:$B$17521,$B107,Profile!$C$2:$C$17521,CU$8))*$C$9</f>
        <v>0</v>
      </c>
      <c r="CV107" s="162">
        <f>(SUMIFS(Profile!$E$2:$E$17521,Profile!$B$2:$B$17521,$B107,Profile!$C$2:$C$17521,CV$8))*$C$9</f>
        <v>0</v>
      </c>
      <c r="CW107" s="162">
        <f>(SUMIFS(Profile!$E$2:$E$17521,Profile!$B$2:$B$17521,$B107,Profile!$C$2:$C$17521,CW$8))*$C$9</f>
        <v>0</v>
      </c>
      <c r="CX107" s="162">
        <f t="shared" si="11"/>
        <v>0</v>
      </c>
      <c r="CY107" s="162">
        <f t="shared" ref="CY107:ET107" si="496">MAX(BB107-E107,0)</f>
        <v>0</v>
      </c>
      <c r="CZ107" s="162">
        <f t="shared" si="496"/>
        <v>0</v>
      </c>
      <c r="DA107" s="162">
        <f t="shared" si="496"/>
        <v>0</v>
      </c>
      <c r="DB107" s="162">
        <f t="shared" si="496"/>
        <v>0</v>
      </c>
      <c r="DC107" s="162">
        <f t="shared" si="496"/>
        <v>0</v>
      </c>
      <c r="DD107" s="162">
        <f t="shared" si="496"/>
        <v>0</v>
      </c>
      <c r="DE107" s="162">
        <f t="shared" si="496"/>
        <v>0</v>
      </c>
      <c r="DF107" s="162">
        <f t="shared" si="496"/>
        <v>0</v>
      </c>
      <c r="DG107" s="162">
        <f t="shared" si="496"/>
        <v>0</v>
      </c>
      <c r="DH107" s="162">
        <f t="shared" si="496"/>
        <v>0</v>
      </c>
      <c r="DI107" s="162">
        <f t="shared" si="496"/>
        <v>0</v>
      </c>
      <c r="DJ107" s="162">
        <f t="shared" si="496"/>
        <v>0</v>
      </c>
      <c r="DK107" s="162">
        <f t="shared" si="496"/>
        <v>0</v>
      </c>
      <c r="DL107" s="162">
        <f t="shared" si="496"/>
        <v>0</v>
      </c>
      <c r="DM107" s="162">
        <f t="shared" si="496"/>
        <v>0</v>
      </c>
      <c r="DN107" s="162">
        <f t="shared" si="496"/>
        <v>0</v>
      </c>
      <c r="DO107" s="162">
        <f t="shared" si="496"/>
        <v>0</v>
      </c>
      <c r="DP107" s="162">
        <f t="shared" si="496"/>
        <v>0</v>
      </c>
      <c r="DQ107" s="162">
        <f t="shared" si="496"/>
        <v>0</v>
      </c>
      <c r="DR107" s="162">
        <f t="shared" si="496"/>
        <v>0</v>
      </c>
      <c r="DS107" s="162">
        <f t="shared" si="496"/>
        <v>0</v>
      </c>
      <c r="DT107" s="162">
        <f t="shared" si="496"/>
        <v>0</v>
      </c>
      <c r="DU107" s="162">
        <f t="shared" si="496"/>
        <v>0</v>
      </c>
      <c r="DV107" s="162">
        <f t="shared" si="496"/>
        <v>0</v>
      </c>
      <c r="DW107" s="162">
        <f t="shared" si="496"/>
        <v>0</v>
      </c>
      <c r="DX107" s="162">
        <f t="shared" si="496"/>
        <v>0</v>
      </c>
      <c r="DY107" s="162">
        <f t="shared" si="496"/>
        <v>0</v>
      </c>
      <c r="DZ107" s="162">
        <f t="shared" si="496"/>
        <v>0</v>
      </c>
      <c r="EA107" s="162">
        <f t="shared" si="496"/>
        <v>0</v>
      </c>
      <c r="EB107" s="162">
        <f t="shared" si="496"/>
        <v>0</v>
      </c>
      <c r="EC107" s="162">
        <f t="shared" si="496"/>
        <v>0</v>
      </c>
      <c r="ED107" s="162">
        <f t="shared" si="496"/>
        <v>0</v>
      </c>
      <c r="EE107" s="162">
        <f t="shared" si="496"/>
        <v>0</v>
      </c>
      <c r="EF107" s="162">
        <f t="shared" si="496"/>
        <v>0</v>
      </c>
      <c r="EG107" s="162">
        <f t="shared" si="496"/>
        <v>0</v>
      </c>
      <c r="EH107" s="162">
        <f t="shared" si="496"/>
        <v>0</v>
      </c>
      <c r="EI107" s="162">
        <f t="shared" si="496"/>
        <v>0</v>
      </c>
      <c r="EJ107" s="162">
        <f t="shared" si="496"/>
        <v>0</v>
      </c>
      <c r="EK107" s="162">
        <f t="shared" si="496"/>
        <v>0</v>
      </c>
      <c r="EL107" s="162">
        <f t="shared" si="496"/>
        <v>0</v>
      </c>
      <c r="EM107" s="162">
        <f t="shared" si="496"/>
        <v>0</v>
      </c>
      <c r="EN107" s="162">
        <f t="shared" si="496"/>
        <v>0</v>
      </c>
      <c r="EO107" s="162">
        <f t="shared" si="496"/>
        <v>0</v>
      </c>
      <c r="EP107" s="162">
        <f t="shared" si="496"/>
        <v>0</v>
      </c>
      <c r="EQ107" s="162">
        <f t="shared" si="496"/>
        <v>0</v>
      </c>
      <c r="ER107" s="162">
        <f t="shared" si="496"/>
        <v>0</v>
      </c>
      <c r="ES107" s="162">
        <f t="shared" si="496"/>
        <v>0</v>
      </c>
      <c r="ET107" s="162">
        <f t="shared" si="496"/>
        <v>0</v>
      </c>
      <c r="EU107" s="162">
        <f t="shared" si="13"/>
        <v>0</v>
      </c>
      <c r="EV107" s="162">
        <f t="shared" ref="EV107:GQ107" si="497">BB107-CY107</f>
        <v>0</v>
      </c>
      <c r="EW107" s="162">
        <f t="shared" si="497"/>
        <v>0</v>
      </c>
      <c r="EX107" s="162">
        <f t="shared" si="497"/>
        <v>0</v>
      </c>
      <c r="EY107" s="162">
        <f t="shared" si="497"/>
        <v>0</v>
      </c>
      <c r="EZ107" s="162">
        <f t="shared" si="497"/>
        <v>0</v>
      </c>
      <c r="FA107" s="162">
        <f t="shared" si="497"/>
        <v>0</v>
      </c>
      <c r="FB107" s="162">
        <f t="shared" si="497"/>
        <v>0</v>
      </c>
      <c r="FC107" s="162">
        <f t="shared" si="497"/>
        <v>0</v>
      </c>
      <c r="FD107" s="162">
        <f t="shared" si="497"/>
        <v>0</v>
      </c>
      <c r="FE107" s="162">
        <f t="shared" si="497"/>
        <v>0</v>
      </c>
      <c r="FF107" s="162">
        <f t="shared" si="497"/>
        <v>0</v>
      </c>
      <c r="FG107" s="162">
        <f t="shared" si="497"/>
        <v>0</v>
      </c>
      <c r="FH107" s="162">
        <f t="shared" si="497"/>
        <v>0</v>
      </c>
      <c r="FI107" s="162">
        <f t="shared" si="497"/>
        <v>0</v>
      </c>
      <c r="FJ107" s="162">
        <f t="shared" si="497"/>
        <v>0</v>
      </c>
      <c r="FK107" s="162">
        <f t="shared" si="497"/>
        <v>0</v>
      </c>
      <c r="FL107" s="162">
        <f t="shared" si="497"/>
        <v>0</v>
      </c>
      <c r="FM107" s="162">
        <f t="shared" si="497"/>
        <v>0</v>
      </c>
      <c r="FN107" s="162">
        <f t="shared" si="497"/>
        <v>0</v>
      </c>
      <c r="FO107" s="162">
        <f t="shared" si="497"/>
        <v>0</v>
      </c>
      <c r="FP107" s="162">
        <f t="shared" si="497"/>
        <v>0</v>
      </c>
      <c r="FQ107" s="162">
        <f t="shared" si="497"/>
        <v>0</v>
      </c>
      <c r="FR107" s="162">
        <f t="shared" si="497"/>
        <v>0</v>
      </c>
      <c r="FS107" s="162">
        <f t="shared" si="497"/>
        <v>0</v>
      </c>
      <c r="FT107" s="162">
        <f t="shared" si="497"/>
        <v>0</v>
      </c>
      <c r="FU107" s="162">
        <f t="shared" si="497"/>
        <v>0</v>
      </c>
      <c r="FV107" s="162">
        <f t="shared" si="497"/>
        <v>0</v>
      </c>
      <c r="FW107" s="162">
        <f t="shared" si="497"/>
        <v>0</v>
      </c>
      <c r="FX107" s="162">
        <f t="shared" si="497"/>
        <v>0</v>
      </c>
      <c r="FY107" s="162">
        <f t="shared" si="497"/>
        <v>0</v>
      </c>
      <c r="FZ107" s="162">
        <f t="shared" si="497"/>
        <v>0</v>
      </c>
      <c r="GA107" s="162">
        <f t="shared" si="497"/>
        <v>0</v>
      </c>
      <c r="GB107" s="162">
        <f t="shared" si="497"/>
        <v>0</v>
      </c>
      <c r="GC107" s="162">
        <f t="shared" si="497"/>
        <v>0</v>
      </c>
      <c r="GD107" s="162">
        <f t="shared" si="497"/>
        <v>0</v>
      </c>
      <c r="GE107" s="162">
        <f t="shared" si="497"/>
        <v>0</v>
      </c>
      <c r="GF107" s="162">
        <f t="shared" si="497"/>
        <v>0</v>
      </c>
      <c r="GG107" s="162">
        <f t="shared" si="497"/>
        <v>0</v>
      </c>
      <c r="GH107" s="162">
        <f t="shared" si="497"/>
        <v>0</v>
      </c>
      <c r="GI107" s="162">
        <f t="shared" si="497"/>
        <v>0</v>
      </c>
      <c r="GJ107" s="162">
        <f t="shared" si="497"/>
        <v>0</v>
      </c>
      <c r="GK107" s="162">
        <f t="shared" si="497"/>
        <v>0</v>
      </c>
      <c r="GL107" s="162">
        <f t="shared" si="497"/>
        <v>0</v>
      </c>
      <c r="GM107" s="162">
        <f t="shared" si="497"/>
        <v>0</v>
      </c>
      <c r="GN107" s="162">
        <f t="shared" si="497"/>
        <v>0</v>
      </c>
      <c r="GO107" s="162">
        <f t="shared" si="497"/>
        <v>0</v>
      </c>
      <c r="GP107" s="162">
        <f t="shared" si="497"/>
        <v>0</v>
      </c>
      <c r="GQ107" s="162">
        <f t="shared" si="497"/>
        <v>0</v>
      </c>
      <c r="GR107" s="162">
        <f t="shared" si="15"/>
        <v>0</v>
      </c>
      <c r="GS107" s="162">
        <f t="shared" ref="GS107:IN107" si="498">E107-EV107</f>
        <v>0</v>
      </c>
      <c r="GT107" s="162">
        <f t="shared" si="498"/>
        <v>0</v>
      </c>
      <c r="GU107" s="162">
        <f t="shared" si="498"/>
        <v>0</v>
      </c>
      <c r="GV107" s="162">
        <f t="shared" si="498"/>
        <v>0</v>
      </c>
      <c r="GW107" s="162">
        <f t="shared" si="498"/>
        <v>0</v>
      </c>
      <c r="GX107" s="162">
        <f t="shared" si="498"/>
        <v>0</v>
      </c>
      <c r="GY107" s="162">
        <f t="shared" si="498"/>
        <v>0</v>
      </c>
      <c r="GZ107" s="162">
        <f t="shared" si="498"/>
        <v>0</v>
      </c>
      <c r="HA107" s="162">
        <f t="shared" si="498"/>
        <v>0</v>
      </c>
      <c r="HB107" s="162">
        <f t="shared" si="498"/>
        <v>0</v>
      </c>
      <c r="HC107" s="162">
        <f t="shared" si="498"/>
        <v>0</v>
      </c>
      <c r="HD107" s="162">
        <f t="shared" si="498"/>
        <v>0</v>
      </c>
      <c r="HE107" s="162">
        <f t="shared" si="498"/>
        <v>0</v>
      </c>
      <c r="HF107" s="162">
        <f t="shared" si="498"/>
        <v>0</v>
      </c>
      <c r="HG107" s="162">
        <f t="shared" si="498"/>
        <v>0</v>
      </c>
      <c r="HH107" s="162">
        <f t="shared" si="498"/>
        <v>0</v>
      </c>
      <c r="HI107" s="162">
        <f t="shared" si="498"/>
        <v>0</v>
      </c>
      <c r="HJ107" s="162">
        <f t="shared" si="498"/>
        <v>0</v>
      </c>
      <c r="HK107" s="162">
        <f t="shared" si="498"/>
        <v>0</v>
      </c>
      <c r="HL107" s="162">
        <f t="shared" si="498"/>
        <v>0</v>
      </c>
      <c r="HM107" s="162">
        <f t="shared" si="498"/>
        <v>0</v>
      </c>
      <c r="HN107" s="162">
        <f t="shared" si="498"/>
        <v>0</v>
      </c>
      <c r="HO107" s="162">
        <f t="shared" si="498"/>
        <v>0</v>
      </c>
      <c r="HP107" s="162">
        <f t="shared" si="498"/>
        <v>0</v>
      </c>
      <c r="HQ107" s="162">
        <f t="shared" si="498"/>
        <v>0</v>
      </c>
      <c r="HR107" s="162">
        <f t="shared" si="498"/>
        <v>0</v>
      </c>
      <c r="HS107" s="162">
        <f t="shared" si="498"/>
        <v>0</v>
      </c>
      <c r="HT107" s="162">
        <f t="shared" si="498"/>
        <v>0</v>
      </c>
      <c r="HU107" s="162">
        <f t="shared" si="498"/>
        <v>0</v>
      </c>
      <c r="HV107" s="162">
        <f t="shared" si="498"/>
        <v>0</v>
      </c>
      <c r="HW107" s="162">
        <f t="shared" si="498"/>
        <v>0</v>
      </c>
      <c r="HX107" s="162">
        <f t="shared" si="498"/>
        <v>0</v>
      </c>
      <c r="HY107" s="162">
        <f t="shared" si="498"/>
        <v>0</v>
      </c>
      <c r="HZ107" s="162">
        <f t="shared" si="498"/>
        <v>0</v>
      </c>
      <c r="IA107" s="162">
        <f t="shared" si="498"/>
        <v>0</v>
      </c>
      <c r="IB107" s="162">
        <f t="shared" si="498"/>
        <v>0</v>
      </c>
      <c r="IC107" s="162">
        <f t="shared" si="498"/>
        <v>0</v>
      </c>
      <c r="ID107" s="162">
        <f t="shared" si="498"/>
        <v>0</v>
      </c>
      <c r="IE107" s="162">
        <f t="shared" si="498"/>
        <v>0</v>
      </c>
      <c r="IF107" s="162">
        <f t="shared" si="498"/>
        <v>0</v>
      </c>
      <c r="IG107" s="162">
        <f t="shared" si="498"/>
        <v>0</v>
      </c>
      <c r="IH107" s="162">
        <f t="shared" si="498"/>
        <v>0</v>
      </c>
      <c r="II107" s="162">
        <f t="shared" si="498"/>
        <v>0</v>
      </c>
      <c r="IJ107" s="162">
        <f t="shared" si="498"/>
        <v>0</v>
      </c>
      <c r="IK107" s="162">
        <f t="shared" si="498"/>
        <v>0</v>
      </c>
      <c r="IL107" s="162">
        <f t="shared" si="498"/>
        <v>0</v>
      </c>
      <c r="IM107" s="162">
        <f t="shared" si="498"/>
        <v>0</v>
      </c>
      <c r="IN107" s="162">
        <f t="shared" si="498"/>
        <v>0</v>
      </c>
      <c r="IO107" s="162">
        <f t="shared" si="17"/>
        <v>0</v>
      </c>
      <c r="IP107" s="162">
        <f t="shared" si="23"/>
        <v>0</v>
      </c>
      <c r="IQ107" s="162">
        <f t="shared" ref="IQ107:KK107" si="499">MAX((MIN(CZ107+IP107,$IO$7))-GT107,0)</f>
        <v>0</v>
      </c>
      <c r="IR107" s="162">
        <f t="shared" si="499"/>
        <v>0</v>
      </c>
      <c r="IS107" s="162">
        <f t="shared" si="499"/>
        <v>0</v>
      </c>
      <c r="IT107" s="162">
        <f t="shared" si="499"/>
        <v>0</v>
      </c>
      <c r="IU107" s="162">
        <f t="shared" si="499"/>
        <v>0</v>
      </c>
      <c r="IV107" s="162">
        <f t="shared" si="499"/>
        <v>0</v>
      </c>
      <c r="IW107" s="162">
        <f t="shared" si="499"/>
        <v>0</v>
      </c>
      <c r="IX107" s="162">
        <f t="shared" si="499"/>
        <v>0</v>
      </c>
      <c r="IY107" s="162">
        <f t="shared" si="499"/>
        <v>0</v>
      </c>
      <c r="IZ107" s="162">
        <f t="shared" si="499"/>
        <v>0</v>
      </c>
      <c r="JA107" s="162">
        <f t="shared" si="499"/>
        <v>0</v>
      </c>
      <c r="JB107" s="162">
        <f t="shared" si="499"/>
        <v>0</v>
      </c>
      <c r="JC107" s="162">
        <f t="shared" si="499"/>
        <v>0</v>
      </c>
      <c r="JD107" s="162">
        <f t="shared" si="499"/>
        <v>0</v>
      </c>
      <c r="JE107" s="162">
        <f t="shared" si="499"/>
        <v>0</v>
      </c>
      <c r="JF107" s="162">
        <f t="shared" si="499"/>
        <v>0</v>
      </c>
      <c r="JG107" s="162">
        <f t="shared" si="499"/>
        <v>0</v>
      </c>
      <c r="JH107" s="162">
        <f t="shared" si="499"/>
        <v>0</v>
      </c>
      <c r="JI107" s="162">
        <f t="shared" si="499"/>
        <v>0</v>
      </c>
      <c r="JJ107" s="162">
        <f t="shared" si="499"/>
        <v>0</v>
      </c>
      <c r="JK107" s="162">
        <f t="shared" si="499"/>
        <v>0</v>
      </c>
      <c r="JL107" s="162">
        <f t="shared" si="499"/>
        <v>0</v>
      </c>
      <c r="JM107" s="162">
        <f t="shared" si="499"/>
        <v>0</v>
      </c>
      <c r="JN107" s="162">
        <f t="shared" si="499"/>
        <v>0</v>
      </c>
      <c r="JO107" s="162">
        <f t="shared" si="499"/>
        <v>0</v>
      </c>
      <c r="JP107" s="162">
        <f t="shared" si="499"/>
        <v>0</v>
      </c>
      <c r="JQ107" s="162">
        <f t="shared" si="499"/>
        <v>0</v>
      </c>
      <c r="JR107" s="162">
        <f t="shared" si="499"/>
        <v>0</v>
      </c>
      <c r="JS107" s="162">
        <f t="shared" si="499"/>
        <v>0</v>
      </c>
      <c r="JT107" s="162">
        <f t="shared" si="499"/>
        <v>0</v>
      </c>
      <c r="JU107" s="162">
        <f t="shared" si="499"/>
        <v>0</v>
      </c>
      <c r="JV107" s="162">
        <f t="shared" si="499"/>
        <v>0</v>
      </c>
      <c r="JW107" s="162">
        <f t="shared" si="499"/>
        <v>0</v>
      </c>
      <c r="JX107" s="162">
        <f t="shared" si="499"/>
        <v>0</v>
      </c>
      <c r="JY107" s="162">
        <f t="shared" si="499"/>
        <v>0</v>
      </c>
      <c r="JZ107" s="162">
        <f t="shared" si="499"/>
        <v>0</v>
      </c>
      <c r="KA107" s="162">
        <f t="shared" si="499"/>
        <v>0</v>
      </c>
      <c r="KB107" s="162">
        <f t="shared" si="499"/>
        <v>0</v>
      </c>
      <c r="KC107" s="162">
        <f t="shared" si="499"/>
        <v>0</v>
      </c>
      <c r="KD107" s="162">
        <f t="shared" si="499"/>
        <v>0</v>
      </c>
      <c r="KE107" s="162">
        <f t="shared" si="499"/>
        <v>0</v>
      </c>
      <c r="KF107" s="162">
        <f t="shared" si="499"/>
        <v>0</v>
      </c>
      <c r="KG107" s="162">
        <f t="shared" si="499"/>
        <v>0</v>
      </c>
      <c r="KH107" s="162">
        <f t="shared" si="499"/>
        <v>0</v>
      </c>
      <c r="KI107" s="162">
        <f t="shared" si="499"/>
        <v>0</v>
      </c>
      <c r="KJ107" s="162">
        <f t="shared" si="499"/>
        <v>0</v>
      </c>
      <c r="KK107" s="162">
        <f t="shared" si="499"/>
        <v>0</v>
      </c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</row>
    <row r="108" ht="14.25" customHeight="1" spans="1:326" x14ac:dyDescent="0.25">
      <c r="A108" s="1">
        <v>4</v>
      </c>
      <c r="B108" s="1">
        <f t="shared" ref="B108:C108" si="500">B107+1</f>
        <v>98</v>
      </c>
      <c r="C108" s="232">
        <f t="shared" si="500"/>
        <v>43563</v>
      </c>
      <c r="D108" s="162">
        <f t="shared" si="9"/>
        <v>0</v>
      </c>
      <c r="E108" s="162">
        <f>(SUMIFS(Profile!$F$2:$F$17521,Profile!$B$2:$B$17521,$B108,Profile!$C$2:$C$17521,E$8))*$C$6</f>
        <v>0</v>
      </c>
      <c r="F108" s="162">
        <f>(SUMIFS(Profile!$F$2:$F$17521,Profile!$B$2:$B$17521,$B108,Profile!$C$2:$C$17521,F$8))*$C$6</f>
        <v>0</v>
      </c>
      <c r="G108" s="162">
        <f>(SUMIFS(Profile!$F$2:$F$17521,Profile!$B$2:$B$17521,$B108,Profile!$C$2:$C$17521,G$8))*$C$6</f>
        <v>0</v>
      </c>
      <c r="H108" s="162">
        <f>(SUMIFS(Profile!$F$2:$F$17521,Profile!$B$2:$B$17521,$B108,Profile!$C$2:$C$17521,H$8))*$C$6</f>
        <v>0</v>
      </c>
      <c r="I108" s="162">
        <f>(SUMIFS(Profile!$F$2:$F$17521,Profile!$B$2:$B$17521,$B108,Profile!$C$2:$C$17521,I$8))*$C$6</f>
        <v>0</v>
      </c>
      <c r="J108" s="162">
        <f>(SUMIFS(Profile!$F$2:$F$17521,Profile!$B$2:$B$17521,$B108,Profile!$C$2:$C$17521,J$8))*$C$6</f>
        <v>0</v>
      </c>
      <c r="K108" s="162">
        <f>(SUMIFS(Profile!$F$2:$F$17521,Profile!$B$2:$B$17521,$B108,Profile!$C$2:$C$17521,K$8))*$C$6</f>
        <v>0</v>
      </c>
      <c r="L108" s="162">
        <f>(SUMIFS(Profile!$F$2:$F$17521,Profile!$B$2:$B$17521,$B108,Profile!$C$2:$C$17521,L$8))*$C$6</f>
        <v>0</v>
      </c>
      <c r="M108" s="162">
        <f>(SUMIFS(Profile!$F$2:$F$17521,Profile!$B$2:$B$17521,$B108,Profile!$C$2:$C$17521,M$8))*$C$6</f>
        <v>0</v>
      </c>
      <c r="N108" s="162">
        <f>(SUMIFS(Profile!$F$2:$F$17521,Profile!$B$2:$B$17521,$B108,Profile!$C$2:$C$17521,N$8))*$C$6</f>
        <v>0</v>
      </c>
      <c r="O108" s="162">
        <f>(SUMIFS(Profile!$F$2:$F$17521,Profile!$B$2:$B$17521,$B108,Profile!$C$2:$C$17521,O$8))*$C$6</f>
        <v>0</v>
      </c>
      <c r="P108" s="162">
        <f>(SUMIFS(Profile!$F$2:$F$17521,Profile!$B$2:$B$17521,$B108,Profile!$C$2:$C$17521,P$8))*$C$6</f>
        <v>0</v>
      </c>
      <c r="Q108" s="162">
        <f>(SUMIFS(Profile!$F$2:$F$17521,Profile!$B$2:$B$17521,$B108,Profile!$C$2:$C$17521,Q$8))*$C$6</f>
        <v>0</v>
      </c>
      <c r="R108" s="162">
        <f>(SUMIFS(Profile!$F$2:$F$17521,Profile!$B$2:$B$17521,$B108,Profile!$C$2:$C$17521,R$8))*$C$6</f>
        <v>0</v>
      </c>
      <c r="S108" s="162">
        <f>(SUMIFS(Profile!$F$2:$F$17521,Profile!$B$2:$B$17521,$B108,Profile!$C$2:$C$17521,S$8))*$C$6</f>
        <v>0</v>
      </c>
      <c r="T108" s="162">
        <f>(SUMIFS(Profile!$F$2:$F$17521,Profile!$B$2:$B$17521,$B108,Profile!$C$2:$C$17521,T$8))*$C$6</f>
        <v>0</v>
      </c>
      <c r="U108" s="162">
        <f>(SUMIFS(Profile!$F$2:$F$17521,Profile!$B$2:$B$17521,$B108,Profile!$C$2:$C$17521,U$8))*$C$6</f>
        <v>0</v>
      </c>
      <c r="V108" s="162">
        <f>(SUMIFS(Profile!$F$2:$F$17521,Profile!$B$2:$B$17521,$B108,Profile!$C$2:$C$17521,V$8))*$C$6</f>
        <v>0</v>
      </c>
      <c r="W108" s="162">
        <f>(SUMIFS(Profile!$F$2:$F$17521,Profile!$B$2:$B$17521,$B108,Profile!$C$2:$C$17521,W$8))*$C$6</f>
        <v>0</v>
      </c>
      <c r="X108" s="162">
        <f>(SUMIFS(Profile!$F$2:$F$17521,Profile!$B$2:$B$17521,$B108,Profile!$C$2:$C$17521,X$8))*$C$6</f>
        <v>0</v>
      </c>
      <c r="Y108" s="162">
        <f>(SUMIFS(Profile!$F$2:$F$17521,Profile!$B$2:$B$17521,$B108,Profile!$C$2:$C$17521,Y$8))*$C$6</f>
        <v>0</v>
      </c>
      <c r="Z108" s="162">
        <f>(SUMIFS(Profile!$F$2:$F$17521,Profile!$B$2:$B$17521,$B108,Profile!$C$2:$C$17521,Z$8))*$C$6</f>
        <v>0</v>
      </c>
      <c r="AA108" s="162">
        <f>(SUMIFS(Profile!$F$2:$F$17521,Profile!$B$2:$B$17521,$B108,Profile!$C$2:$C$17521,AA$8))*$C$6</f>
        <v>0</v>
      </c>
      <c r="AB108" s="162">
        <f>(SUMIFS(Profile!$F$2:$F$17521,Profile!$B$2:$B$17521,$B108,Profile!$C$2:$C$17521,AB$8))*$C$6</f>
        <v>0</v>
      </c>
      <c r="AC108" s="162">
        <f>(SUMIFS(Profile!$F$2:$F$17521,Profile!$B$2:$B$17521,$B108,Profile!$C$2:$C$17521,AC$8))*$C$6</f>
        <v>0</v>
      </c>
      <c r="AD108" s="162">
        <f>(SUMIFS(Profile!$F$2:$F$17521,Profile!$B$2:$B$17521,$B108,Profile!$C$2:$C$17521,AD$8))*$C$6</f>
        <v>0</v>
      </c>
      <c r="AE108" s="162">
        <f>(SUMIFS(Profile!$F$2:$F$17521,Profile!$B$2:$B$17521,$B108,Profile!$C$2:$C$17521,AE$8))*$C$6</f>
        <v>0</v>
      </c>
      <c r="AF108" s="162">
        <f>(SUMIFS(Profile!$F$2:$F$17521,Profile!$B$2:$B$17521,$B108,Profile!$C$2:$C$17521,AF$8))*$C$6</f>
        <v>0</v>
      </c>
      <c r="AG108" s="162">
        <f>(SUMIFS(Profile!$F$2:$F$17521,Profile!$B$2:$B$17521,$B108,Profile!$C$2:$C$17521,AG$8))*$C$6</f>
        <v>0</v>
      </c>
      <c r="AH108" s="162">
        <f>(SUMIFS(Profile!$F$2:$F$17521,Profile!$B$2:$B$17521,$B108,Profile!$C$2:$C$17521,AH$8))*$C$6</f>
        <v>0</v>
      </c>
      <c r="AI108" s="162">
        <f>(SUMIFS(Profile!$F$2:$F$17521,Profile!$B$2:$B$17521,$B108,Profile!$C$2:$C$17521,AI$8))*$C$6</f>
        <v>0</v>
      </c>
      <c r="AJ108" s="162">
        <f>(SUMIFS(Profile!$F$2:$F$17521,Profile!$B$2:$B$17521,$B108,Profile!$C$2:$C$17521,AJ$8))*$C$6</f>
        <v>0</v>
      </c>
      <c r="AK108" s="162">
        <f>(SUMIFS(Profile!$F$2:$F$17521,Profile!$B$2:$B$17521,$B108,Profile!$C$2:$C$17521,AK$8))*$C$6</f>
        <v>0</v>
      </c>
      <c r="AL108" s="162">
        <f>(SUMIFS(Profile!$F$2:$F$17521,Profile!$B$2:$B$17521,$B108,Profile!$C$2:$C$17521,AL$8))*$C$6</f>
        <v>0</v>
      </c>
      <c r="AM108" s="162">
        <f>(SUMIFS(Profile!$F$2:$F$17521,Profile!$B$2:$B$17521,$B108,Profile!$C$2:$C$17521,AM$8))*$C$6</f>
        <v>0</v>
      </c>
      <c r="AN108" s="162">
        <f>(SUMIFS(Profile!$F$2:$F$17521,Profile!$B$2:$B$17521,$B108,Profile!$C$2:$C$17521,AN$8))*$C$6</f>
        <v>0</v>
      </c>
      <c r="AO108" s="162">
        <f>(SUMIFS(Profile!$F$2:$F$17521,Profile!$B$2:$B$17521,$B108,Profile!$C$2:$C$17521,AO$8))*$C$6</f>
        <v>0</v>
      </c>
      <c r="AP108" s="162">
        <f>(SUMIFS(Profile!$F$2:$F$17521,Profile!$B$2:$B$17521,$B108,Profile!$C$2:$C$17521,AP$8))*$C$6</f>
        <v>0</v>
      </c>
      <c r="AQ108" s="162">
        <f>(SUMIFS(Profile!$F$2:$F$17521,Profile!$B$2:$B$17521,$B108,Profile!$C$2:$C$17521,AQ$8))*$C$6</f>
        <v>0</v>
      </c>
      <c r="AR108" s="162">
        <f>(SUMIFS(Profile!$F$2:$F$17521,Profile!$B$2:$B$17521,$B108,Profile!$C$2:$C$17521,AR$8))*$C$6</f>
        <v>0</v>
      </c>
      <c r="AS108" s="162">
        <f>(SUMIFS(Profile!$F$2:$F$17521,Profile!$B$2:$B$17521,$B108,Profile!$C$2:$C$17521,AS$8))*$C$6</f>
        <v>0</v>
      </c>
      <c r="AT108" s="162">
        <f>(SUMIFS(Profile!$F$2:$F$17521,Profile!$B$2:$B$17521,$B108,Profile!$C$2:$C$17521,AT$8))*$C$6</f>
        <v>0</v>
      </c>
      <c r="AU108" s="162">
        <f>(SUMIFS(Profile!$F$2:$F$17521,Profile!$B$2:$B$17521,$B108,Profile!$C$2:$C$17521,AU$8))*$C$6</f>
        <v>0</v>
      </c>
      <c r="AV108" s="162">
        <f>(SUMIFS(Profile!$F$2:$F$17521,Profile!$B$2:$B$17521,$B108,Profile!$C$2:$C$17521,AV$8))*$C$6</f>
        <v>0</v>
      </c>
      <c r="AW108" s="162">
        <f>(SUMIFS(Profile!$F$2:$F$17521,Profile!$B$2:$B$17521,$B108,Profile!$C$2:$C$17521,AW$8))*$C$6</f>
        <v>0</v>
      </c>
      <c r="AX108" s="162">
        <f>(SUMIFS(Profile!$F$2:$F$17521,Profile!$B$2:$B$17521,$B108,Profile!$C$2:$C$17521,AX$8))*$C$6</f>
        <v>0</v>
      </c>
      <c r="AY108" s="162">
        <f>(SUMIFS(Profile!$F$2:$F$17521,Profile!$B$2:$B$17521,$B108,Profile!$C$2:$C$17521,AY$8))*$C$6</f>
        <v>0</v>
      </c>
      <c r="AZ108" s="162">
        <f>(SUMIFS(Profile!$F$2:$F$17521,Profile!$B$2:$B$17521,$B108,Profile!$C$2:$C$17521,AZ$8))*$C$6</f>
        <v>0</v>
      </c>
      <c r="BA108" s="162">
        <f t="shared" si="10"/>
        <v>0</v>
      </c>
      <c r="BB108" s="162">
        <f>(SUMIFS(Profile!$E$2:$E$17521,Profile!$B$2:$B$17521,$B108,Profile!$C$2:$C$17521,BB$8))*$C$9</f>
        <v>0</v>
      </c>
      <c r="BC108" s="162">
        <f>(SUMIFS(Profile!$E$2:$E$17521,Profile!$B$2:$B$17521,$B108,Profile!$C$2:$C$17521,BC$8))*$C$9</f>
        <v>0</v>
      </c>
      <c r="BD108" s="162">
        <f>(SUMIFS(Profile!$E$2:$E$17521,Profile!$B$2:$B$17521,$B108,Profile!$C$2:$C$17521,BD$8))*$C$9</f>
        <v>0</v>
      </c>
      <c r="BE108" s="162">
        <f>(SUMIFS(Profile!$E$2:$E$17521,Profile!$B$2:$B$17521,$B108,Profile!$C$2:$C$17521,BE$8))*$C$9</f>
        <v>0</v>
      </c>
      <c r="BF108" s="162">
        <f>(SUMIFS(Profile!$E$2:$E$17521,Profile!$B$2:$B$17521,$B108,Profile!$C$2:$C$17521,BF$8))*$C$9</f>
        <v>0</v>
      </c>
      <c r="BG108" s="162">
        <f>(SUMIFS(Profile!$E$2:$E$17521,Profile!$B$2:$B$17521,$B108,Profile!$C$2:$C$17521,BG$8))*$C$9</f>
        <v>0</v>
      </c>
      <c r="BH108" s="162">
        <f>(SUMIFS(Profile!$E$2:$E$17521,Profile!$B$2:$B$17521,$B108,Profile!$C$2:$C$17521,BH$8))*$C$9</f>
        <v>0</v>
      </c>
      <c r="BI108" s="162">
        <f>(SUMIFS(Profile!$E$2:$E$17521,Profile!$B$2:$B$17521,$B108,Profile!$C$2:$C$17521,BI$8))*$C$9</f>
        <v>0</v>
      </c>
      <c r="BJ108" s="162">
        <f>(SUMIFS(Profile!$E$2:$E$17521,Profile!$B$2:$B$17521,$B108,Profile!$C$2:$C$17521,BJ$8))*$C$9</f>
        <v>0</v>
      </c>
      <c r="BK108" s="162">
        <f>(SUMIFS(Profile!$E$2:$E$17521,Profile!$B$2:$B$17521,$B108,Profile!$C$2:$C$17521,BK$8))*$C$9</f>
        <v>0</v>
      </c>
      <c r="BL108" s="162">
        <f>(SUMIFS(Profile!$E$2:$E$17521,Profile!$B$2:$B$17521,$B108,Profile!$C$2:$C$17521,BL$8))*$C$9</f>
        <v>0</v>
      </c>
      <c r="BM108" s="162">
        <f>(SUMIFS(Profile!$E$2:$E$17521,Profile!$B$2:$B$17521,$B108,Profile!$C$2:$C$17521,BM$8))*$C$9</f>
        <v>0</v>
      </c>
      <c r="BN108" s="162">
        <f>(SUMIFS(Profile!$E$2:$E$17521,Profile!$B$2:$B$17521,$B108,Profile!$C$2:$C$17521,BN$8))*$C$9</f>
        <v>0</v>
      </c>
      <c r="BO108" s="162">
        <f>(SUMIFS(Profile!$E$2:$E$17521,Profile!$B$2:$B$17521,$B108,Profile!$C$2:$C$17521,BO$8))*$C$9</f>
        <v>0</v>
      </c>
      <c r="BP108" s="162">
        <f>(SUMIFS(Profile!$E$2:$E$17521,Profile!$B$2:$B$17521,$B108,Profile!$C$2:$C$17521,BP$8))*$C$9</f>
        <v>0</v>
      </c>
      <c r="BQ108" s="162">
        <f>(SUMIFS(Profile!$E$2:$E$17521,Profile!$B$2:$B$17521,$B108,Profile!$C$2:$C$17521,BQ$8))*$C$9</f>
        <v>0</v>
      </c>
      <c r="BR108" s="162">
        <f>(SUMIFS(Profile!$E$2:$E$17521,Profile!$B$2:$B$17521,$B108,Profile!$C$2:$C$17521,BR$8))*$C$9</f>
        <v>0</v>
      </c>
      <c r="BS108" s="162">
        <f>(SUMIFS(Profile!$E$2:$E$17521,Profile!$B$2:$B$17521,$B108,Profile!$C$2:$C$17521,BS$8))*$C$9</f>
        <v>0</v>
      </c>
      <c r="BT108" s="162">
        <f>(SUMIFS(Profile!$E$2:$E$17521,Profile!$B$2:$B$17521,$B108,Profile!$C$2:$C$17521,BT$8))*$C$9</f>
        <v>0</v>
      </c>
      <c r="BU108" s="162">
        <f>(SUMIFS(Profile!$E$2:$E$17521,Profile!$B$2:$B$17521,$B108,Profile!$C$2:$C$17521,BU$8))*$C$9</f>
        <v>0</v>
      </c>
      <c r="BV108" s="162">
        <f>(SUMIFS(Profile!$E$2:$E$17521,Profile!$B$2:$B$17521,$B108,Profile!$C$2:$C$17521,BV$8))*$C$9</f>
        <v>0</v>
      </c>
      <c r="BW108" s="162">
        <f>(SUMIFS(Profile!$E$2:$E$17521,Profile!$B$2:$B$17521,$B108,Profile!$C$2:$C$17521,BW$8))*$C$9</f>
        <v>0</v>
      </c>
      <c r="BX108" s="162">
        <f>(SUMIFS(Profile!$E$2:$E$17521,Profile!$B$2:$B$17521,$B108,Profile!$C$2:$C$17521,BX$8))*$C$9</f>
        <v>0</v>
      </c>
      <c r="BY108" s="162">
        <f>(SUMIFS(Profile!$E$2:$E$17521,Profile!$B$2:$B$17521,$B108,Profile!$C$2:$C$17521,BY$8))*$C$9</f>
        <v>0</v>
      </c>
      <c r="BZ108" s="162">
        <f>(SUMIFS(Profile!$E$2:$E$17521,Profile!$B$2:$B$17521,$B108,Profile!$C$2:$C$17521,BZ$8))*$C$9</f>
        <v>0</v>
      </c>
      <c r="CA108" s="162">
        <f>(SUMIFS(Profile!$E$2:$E$17521,Profile!$B$2:$B$17521,$B108,Profile!$C$2:$C$17521,CA$8))*$C$9</f>
        <v>0</v>
      </c>
      <c r="CB108" s="162">
        <f>(SUMIFS(Profile!$E$2:$E$17521,Profile!$B$2:$B$17521,$B108,Profile!$C$2:$C$17521,CB$8))*$C$9</f>
        <v>0</v>
      </c>
      <c r="CC108" s="162">
        <f>(SUMIFS(Profile!$E$2:$E$17521,Profile!$B$2:$B$17521,$B108,Profile!$C$2:$C$17521,CC$8))*$C$9</f>
        <v>0</v>
      </c>
      <c r="CD108" s="162">
        <f>(SUMIFS(Profile!$E$2:$E$17521,Profile!$B$2:$B$17521,$B108,Profile!$C$2:$C$17521,CD$8))*$C$9</f>
        <v>0</v>
      </c>
      <c r="CE108" s="162">
        <f>(SUMIFS(Profile!$E$2:$E$17521,Profile!$B$2:$B$17521,$B108,Profile!$C$2:$C$17521,CE$8))*$C$9</f>
        <v>0</v>
      </c>
      <c r="CF108" s="162">
        <f>(SUMIFS(Profile!$E$2:$E$17521,Profile!$B$2:$B$17521,$B108,Profile!$C$2:$C$17521,CF$8))*$C$9</f>
        <v>0</v>
      </c>
      <c r="CG108" s="162">
        <f>(SUMIFS(Profile!$E$2:$E$17521,Profile!$B$2:$B$17521,$B108,Profile!$C$2:$C$17521,CG$8))*$C$9</f>
        <v>0</v>
      </c>
      <c r="CH108" s="162">
        <f>(SUMIFS(Profile!$E$2:$E$17521,Profile!$B$2:$B$17521,$B108,Profile!$C$2:$C$17521,CH$8))*$C$9</f>
        <v>0</v>
      </c>
      <c r="CI108" s="162">
        <f>(SUMIFS(Profile!$E$2:$E$17521,Profile!$B$2:$B$17521,$B108,Profile!$C$2:$C$17521,CI$8))*$C$9</f>
        <v>0</v>
      </c>
      <c r="CJ108" s="162">
        <f>(SUMIFS(Profile!$E$2:$E$17521,Profile!$B$2:$B$17521,$B108,Profile!$C$2:$C$17521,CJ$8))*$C$9</f>
        <v>0</v>
      </c>
      <c r="CK108" s="162">
        <f>(SUMIFS(Profile!$E$2:$E$17521,Profile!$B$2:$B$17521,$B108,Profile!$C$2:$C$17521,CK$8))*$C$9</f>
        <v>0</v>
      </c>
      <c r="CL108" s="162">
        <f>(SUMIFS(Profile!$E$2:$E$17521,Profile!$B$2:$B$17521,$B108,Profile!$C$2:$C$17521,CL$8))*$C$9</f>
        <v>0</v>
      </c>
      <c r="CM108" s="162">
        <f>(SUMIFS(Profile!$E$2:$E$17521,Profile!$B$2:$B$17521,$B108,Profile!$C$2:$C$17521,CM$8))*$C$9</f>
        <v>0</v>
      </c>
      <c r="CN108" s="162">
        <f>(SUMIFS(Profile!$E$2:$E$17521,Profile!$B$2:$B$17521,$B108,Profile!$C$2:$C$17521,CN$8))*$C$9</f>
        <v>0</v>
      </c>
      <c r="CO108" s="162">
        <f>(SUMIFS(Profile!$E$2:$E$17521,Profile!$B$2:$B$17521,$B108,Profile!$C$2:$C$17521,CO$8))*$C$9</f>
        <v>0</v>
      </c>
      <c r="CP108" s="162">
        <f>(SUMIFS(Profile!$E$2:$E$17521,Profile!$B$2:$B$17521,$B108,Profile!$C$2:$C$17521,CP$8))*$C$9</f>
        <v>0</v>
      </c>
      <c r="CQ108" s="162">
        <f>(SUMIFS(Profile!$E$2:$E$17521,Profile!$B$2:$B$17521,$B108,Profile!$C$2:$C$17521,CQ$8))*$C$9</f>
        <v>0</v>
      </c>
      <c r="CR108" s="162">
        <f>(SUMIFS(Profile!$E$2:$E$17521,Profile!$B$2:$B$17521,$B108,Profile!$C$2:$C$17521,CR$8))*$C$9</f>
        <v>0</v>
      </c>
      <c r="CS108" s="162">
        <f>(SUMIFS(Profile!$E$2:$E$17521,Profile!$B$2:$B$17521,$B108,Profile!$C$2:$C$17521,CS$8))*$C$9</f>
        <v>0</v>
      </c>
      <c r="CT108" s="162">
        <f>(SUMIFS(Profile!$E$2:$E$17521,Profile!$B$2:$B$17521,$B108,Profile!$C$2:$C$17521,CT$8))*$C$9</f>
        <v>0</v>
      </c>
      <c r="CU108" s="162">
        <f>(SUMIFS(Profile!$E$2:$E$17521,Profile!$B$2:$B$17521,$B108,Profile!$C$2:$C$17521,CU$8))*$C$9</f>
        <v>0</v>
      </c>
      <c r="CV108" s="162">
        <f>(SUMIFS(Profile!$E$2:$E$17521,Profile!$B$2:$B$17521,$B108,Profile!$C$2:$C$17521,CV$8))*$C$9</f>
        <v>0</v>
      </c>
      <c r="CW108" s="162">
        <f>(SUMIFS(Profile!$E$2:$E$17521,Profile!$B$2:$B$17521,$B108,Profile!$C$2:$C$17521,CW$8))*$C$9</f>
        <v>0</v>
      </c>
      <c r="CX108" s="162">
        <f t="shared" si="11"/>
        <v>0</v>
      </c>
      <c r="CY108" s="162">
        <f t="shared" ref="CY108:ET108" si="501">MAX(BB108-E108,0)</f>
        <v>0</v>
      </c>
      <c r="CZ108" s="162">
        <f t="shared" si="501"/>
        <v>0</v>
      </c>
      <c r="DA108" s="162">
        <f t="shared" si="501"/>
        <v>0</v>
      </c>
      <c r="DB108" s="162">
        <f t="shared" si="501"/>
        <v>0</v>
      </c>
      <c r="DC108" s="162">
        <f t="shared" si="501"/>
        <v>0</v>
      </c>
      <c r="DD108" s="162">
        <f t="shared" si="501"/>
        <v>0</v>
      </c>
      <c r="DE108" s="162">
        <f t="shared" si="501"/>
        <v>0</v>
      </c>
      <c r="DF108" s="162">
        <f t="shared" si="501"/>
        <v>0</v>
      </c>
      <c r="DG108" s="162">
        <f t="shared" si="501"/>
        <v>0</v>
      </c>
      <c r="DH108" s="162">
        <f t="shared" si="501"/>
        <v>0</v>
      </c>
      <c r="DI108" s="162">
        <f t="shared" si="501"/>
        <v>0</v>
      </c>
      <c r="DJ108" s="162">
        <f t="shared" si="501"/>
        <v>0</v>
      </c>
      <c r="DK108" s="162">
        <f t="shared" si="501"/>
        <v>0</v>
      </c>
      <c r="DL108" s="162">
        <f t="shared" si="501"/>
        <v>0</v>
      </c>
      <c r="DM108" s="162">
        <f t="shared" si="501"/>
        <v>0</v>
      </c>
      <c r="DN108" s="162">
        <f t="shared" si="501"/>
        <v>0</v>
      </c>
      <c r="DO108" s="162">
        <f t="shared" si="501"/>
        <v>0</v>
      </c>
      <c r="DP108" s="162">
        <f t="shared" si="501"/>
        <v>0</v>
      </c>
      <c r="DQ108" s="162">
        <f t="shared" si="501"/>
        <v>0</v>
      </c>
      <c r="DR108" s="162">
        <f t="shared" si="501"/>
        <v>0</v>
      </c>
      <c r="DS108" s="162">
        <f t="shared" si="501"/>
        <v>0</v>
      </c>
      <c r="DT108" s="162">
        <f t="shared" si="501"/>
        <v>0</v>
      </c>
      <c r="DU108" s="162">
        <f t="shared" si="501"/>
        <v>0</v>
      </c>
      <c r="DV108" s="162">
        <f t="shared" si="501"/>
        <v>0</v>
      </c>
      <c r="DW108" s="162">
        <f t="shared" si="501"/>
        <v>0</v>
      </c>
      <c r="DX108" s="162">
        <f t="shared" si="501"/>
        <v>0</v>
      </c>
      <c r="DY108" s="162">
        <f t="shared" si="501"/>
        <v>0</v>
      </c>
      <c r="DZ108" s="162">
        <f t="shared" si="501"/>
        <v>0</v>
      </c>
      <c r="EA108" s="162">
        <f t="shared" si="501"/>
        <v>0</v>
      </c>
      <c r="EB108" s="162">
        <f t="shared" si="501"/>
        <v>0</v>
      </c>
      <c r="EC108" s="162">
        <f t="shared" si="501"/>
        <v>0</v>
      </c>
      <c r="ED108" s="162">
        <f t="shared" si="501"/>
        <v>0</v>
      </c>
      <c r="EE108" s="162">
        <f t="shared" si="501"/>
        <v>0</v>
      </c>
      <c r="EF108" s="162">
        <f t="shared" si="501"/>
        <v>0</v>
      </c>
      <c r="EG108" s="162">
        <f t="shared" si="501"/>
        <v>0</v>
      </c>
      <c r="EH108" s="162">
        <f t="shared" si="501"/>
        <v>0</v>
      </c>
      <c r="EI108" s="162">
        <f t="shared" si="501"/>
        <v>0</v>
      </c>
      <c r="EJ108" s="162">
        <f t="shared" si="501"/>
        <v>0</v>
      </c>
      <c r="EK108" s="162">
        <f t="shared" si="501"/>
        <v>0</v>
      </c>
      <c r="EL108" s="162">
        <f t="shared" si="501"/>
        <v>0</v>
      </c>
      <c r="EM108" s="162">
        <f t="shared" si="501"/>
        <v>0</v>
      </c>
      <c r="EN108" s="162">
        <f t="shared" si="501"/>
        <v>0</v>
      </c>
      <c r="EO108" s="162">
        <f t="shared" si="501"/>
        <v>0</v>
      </c>
      <c r="EP108" s="162">
        <f t="shared" si="501"/>
        <v>0</v>
      </c>
      <c r="EQ108" s="162">
        <f t="shared" si="501"/>
        <v>0</v>
      </c>
      <c r="ER108" s="162">
        <f t="shared" si="501"/>
        <v>0</v>
      </c>
      <c r="ES108" s="162">
        <f t="shared" si="501"/>
        <v>0</v>
      </c>
      <c r="ET108" s="162">
        <f t="shared" si="501"/>
        <v>0</v>
      </c>
      <c r="EU108" s="162">
        <f t="shared" si="13"/>
        <v>0</v>
      </c>
      <c r="EV108" s="162">
        <f t="shared" ref="EV108:GQ108" si="502">BB108-CY108</f>
        <v>0</v>
      </c>
      <c r="EW108" s="162">
        <f t="shared" si="502"/>
        <v>0</v>
      </c>
      <c r="EX108" s="162">
        <f t="shared" si="502"/>
        <v>0</v>
      </c>
      <c r="EY108" s="162">
        <f t="shared" si="502"/>
        <v>0</v>
      </c>
      <c r="EZ108" s="162">
        <f t="shared" si="502"/>
        <v>0</v>
      </c>
      <c r="FA108" s="162">
        <f t="shared" si="502"/>
        <v>0</v>
      </c>
      <c r="FB108" s="162">
        <f t="shared" si="502"/>
        <v>0</v>
      </c>
      <c r="FC108" s="162">
        <f t="shared" si="502"/>
        <v>0</v>
      </c>
      <c r="FD108" s="162">
        <f t="shared" si="502"/>
        <v>0</v>
      </c>
      <c r="FE108" s="162">
        <f t="shared" si="502"/>
        <v>0</v>
      </c>
      <c r="FF108" s="162">
        <f t="shared" si="502"/>
        <v>0</v>
      </c>
      <c r="FG108" s="162">
        <f t="shared" si="502"/>
        <v>0</v>
      </c>
      <c r="FH108" s="162">
        <f t="shared" si="502"/>
        <v>0</v>
      </c>
      <c r="FI108" s="162">
        <f t="shared" si="502"/>
        <v>0</v>
      </c>
      <c r="FJ108" s="162">
        <f t="shared" si="502"/>
        <v>0</v>
      </c>
      <c r="FK108" s="162">
        <f t="shared" si="502"/>
        <v>0</v>
      </c>
      <c r="FL108" s="162">
        <f t="shared" si="502"/>
        <v>0</v>
      </c>
      <c r="FM108" s="162">
        <f t="shared" si="502"/>
        <v>0</v>
      </c>
      <c r="FN108" s="162">
        <f t="shared" si="502"/>
        <v>0</v>
      </c>
      <c r="FO108" s="162">
        <f t="shared" si="502"/>
        <v>0</v>
      </c>
      <c r="FP108" s="162">
        <f t="shared" si="502"/>
        <v>0</v>
      </c>
      <c r="FQ108" s="162">
        <f t="shared" si="502"/>
        <v>0</v>
      </c>
      <c r="FR108" s="162">
        <f t="shared" si="502"/>
        <v>0</v>
      </c>
      <c r="FS108" s="162">
        <f t="shared" si="502"/>
        <v>0</v>
      </c>
      <c r="FT108" s="162">
        <f t="shared" si="502"/>
        <v>0</v>
      </c>
      <c r="FU108" s="162">
        <f t="shared" si="502"/>
        <v>0</v>
      </c>
      <c r="FV108" s="162">
        <f t="shared" si="502"/>
        <v>0</v>
      </c>
      <c r="FW108" s="162">
        <f t="shared" si="502"/>
        <v>0</v>
      </c>
      <c r="FX108" s="162">
        <f t="shared" si="502"/>
        <v>0</v>
      </c>
      <c r="FY108" s="162">
        <f t="shared" si="502"/>
        <v>0</v>
      </c>
      <c r="FZ108" s="162">
        <f t="shared" si="502"/>
        <v>0</v>
      </c>
      <c r="GA108" s="162">
        <f t="shared" si="502"/>
        <v>0</v>
      </c>
      <c r="GB108" s="162">
        <f t="shared" si="502"/>
        <v>0</v>
      </c>
      <c r="GC108" s="162">
        <f t="shared" si="502"/>
        <v>0</v>
      </c>
      <c r="GD108" s="162">
        <f t="shared" si="502"/>
        <v>0</v>
      </c>
      <c r="GE108" s="162">
        <f t="shared" si="502"/>
        <v>0</v>
      </c>
      <c r="GF108" s="162">
        <f t="shared" si="502"/>
        <v>0</v>
      </c>
      <c r="GG108" s="162">
        <f t="shared" si="502"/>
        <v>0</v>
      </c>
      <c r="GH108" s="162">
        <f t="shared" si="502"/>
        <v>0</v>
      </c>
      <c r="GI108" s="162">
        <f t="shared" si="502"/>
        <v>0</v>
      </c>
      <c r="GJ108" s="162">
        <f t="shared" si="502"/>
        <v>0</v>
      </c>
      <c r="GK108" s="162">
        <f t="shared" si="502"/>
        <v>0</v>
      </c>
      <c r="GL108" s="162">
        <f t="shared" si="502"/>
        <v>0</v>
      </c>
      <c r="GM108" s="162">
        <f t="shared" si="502"/>
        <v>0</v>
      </c>
      <c r="GN108" s="162">
        <f t="shared" si="502"/>
        <v>0</v>
      </c>
      <c r="GO108" s="162">
        <f t="shared" si="502"/>
        <v>0</v>
      </c>
      <c r="GP108" s="162">
        <f t="shared" si="502"/>
        <v>0</v>
      </c>
      <c r="GQ108" s="162">
        <f t="shared" si="502"/>
        <v>0</v>
      </c>
      <c r="GR108" s="162">
        <f t="shared" si="15"/>
        <v>0</v>
      </c>
      <c r="GS108" s="162">
        <f t="shared" ref="GS108:IN108" si="503">E108-EV108</f>
        <v>0</v>
      </c>
      <c r="GT108" s="162">
        <f t="shared" si="503"/>
        <v>0</v>
      </c>
      <c r="GU108" s="162">
        <f t="shared" si="503"/>
        <v>0</v>
      </c>
      <c r="GV108" s="162">
        <f t="shared" si="503"/>
        <v>0</v>
      </c>
      <c r="GW108" s="162">
        <f t="shared" si="503"/>
        <v>0</v>
      </c>
      <c r="GX108" s="162">
        <f t="shared" si="503"/>
        <v>0</v>
      </c>
      <c r="GY108" s="162">
        <f t="shared" si="503"/>
        <v>0</v>
      </c>
      <c r="GZ108" s="162">
        <f t="shared" si="503"/>
        <v>0</v>
      </c>
      <c r="HA108" s="162">
        <f t="shared" si="503"/>
        <v>0</v>
      </c>
      <c r="HB108" s="162">
        <f t="shared" si="503"/>
        <v>0</v>
      </c>
      <c r="HC108" s="162">
        <f t="shared" si="503"/>
        <v>0</v>
      </c>
      <c r="HD108" s="162">
        <f t="shared" si="503"/>
        <v>0</v>
      </c>
      <c r="HE108" s="162">
        <f t="shared" si="503"/>
        <v>0</v>
      </c>
      <c r="HF108" s="162">
        <f t="shared" si="503"/>
        <v>0</v>
      </c>
      <c r="HG108" s="162">
        <f t="shared" si="503"/>
        <v>0</v>
      </c>
      <c r="HH108" s="162">
        <f t="shared" si="503"/>
        <v>0</v>
      </c>
      <c r="HI108" s="162">
        <f t="shared" si="503"/>
        <v>0</v>
      </c>
      <c r="HJ108" s="162">
        <f t="shared" si="503"/>
        <v>0</v>
      </c>
      <c r="HK108" s="162">
        <f t="shared" si="503"/>
        <v>0</v>
      </c>
      <c r="HL108" s="162">
        <f t="shared" si="503"/>
        <v>0</v>
      </c>
      <c r="HM108" s="162">
        <f t="shared" si="503"/>
        <v>0</v>
      </c>
      <c r="HN108" s="162">
        <f t="shared" si="503"/>
        <v>0</v>
      </c>
      <c r="HO108" s="162">
        <f t="shared" si="503"/>
        <v>0</v>
      </c>
      <c r="HP108" s="162">
        <f t="shared" si="503"/>
        <v>0</v>
      </c>
      <c r="HQ108" s="162">
        <f t="shared" si="503"/>
        <v>0</v>
      </c>
      <c r="HR108" s="162">
        <f t="shared" si="503"/>
        <v>0</v>
      </c>
      <c r="HS108" s="162">
        <f t="shared" si="503"/>
        <v>0</v>
      </c>
      <c r="HT108" s="162">
        <f t="shared" si="503"/>
        <v>0</v>
      </c>
      <c r="HU108" s="162">
        <f t="shared" si="503"/>
        <v>0</v>
      </c>
      <c r="HV108" s="162">
        <f t="shared" si="503"/>
        <v>0</v>
      </c>
      <c r="HW108" s="162">
        <f t="shared" si="503"/>
        <v>0</v>
      </c>
      <c r="HX108" s="162">
        <f t="shared" si="503"/>
        <v>0</v>
      </c>
      <c r="HY108" s="162">
        <f t="shared" si="503"/>
        <v>0</v>
      </c>
      <c r="HZ108" s="162">
        <f t="shared" si="503"/>
        <v>0</v>
      </c>
      <c r="IA108" s="162">
        <f t="shared" si="503"/>
        <v>0</v>
      </c>
      <c r="IB108" s="162">
        <f t="shared" si="503"/>
        <v>0</v>
      </c>
      <c r="IC108" s="162">
        <f t="shared" si="503"/>
        <v>0</v>
      </c>
      <c r="ID108" s="162">
        <f t="shared" si="503"/>
        <v>0</v>
      </c>
      <c r="IE108" s="162">
        <f t="shared" si="503"/>
        <v>0</v>
      </c>
      <c r="IF108" s="162">
        <f t="shared" si="503"/>
        <v>0</v>
      </c>
      <c r="IG108" s="162">
        <f t="shared" si="503"/>
        <v>0</v>
      </c>
      <c r="IH108" s="162">
        <f t="shared" si="503"/>
        <v>0</v>
      </c>
      <c r="II108" s="162">
        <f t="shared" si="503"/>
        <v>0</v>
      </c>
      <c r="IJ108" s="162">
        <f t="shared" si="503"/>
        <v>0</v>
      </c>
      <c r="IK108" s="162">
        <f t="shared" si="503"/>
        <v>0</v>
      </c>
      <c r="IL108" s="162">
        <f t="shared" si="503"/>
        <v>0</v>
      </c>
      <c r="IM108" s="162">
        <f t="shared" si="503"/>
        <v>0</v>
      </c>
      <c r="IN108" s="162">
        <f t="shared" si="503"/>
        <v>0</v>
      </c>
      <c r="IO108" s="162">
        <f t="shared" si="17"/>
        <v>0</v>
      </c>
      <c r="IP108" s="162">
        <f t="shared" si="23"/>
        <v>0</v>
      </c>
      <c r="IQ108" s="162">
        <f t="shared" ref="IQ108:KK108" si="504">MAX((MIN(CZ108+IP108,$IO$7))-GT108,0)</f>
        <v>0</v>
      </c>
      <c r="IR108" s="162">
        <f t="shared" si="504"/>
        <v>0</v>
      </c>
      <c r="IS108" s="162">
        <f t="shared" si="504"/>
        <v>0</v>
      </c>
      <c r="IT108" s="162">
        <f t="shared" si="504"/>
        <v>0</v>
      </c>
      <c r="IU108" s="162">
        <f t="shared" si="504"/>
        <v>0</v>
      </c>
      <c r="IV108" s="162">
        <f t="shared" si="504"/>
        <v>0</v>
      </c>
      <c r="IW108" s="162">
        <f t="shared" si="504"/>
        <v>0</v>
      </c>
      <c r="IX108" s="162">
        <f t="shared" si="504"/>
        <v>0</v>
      </c>
      <c r="IY108" s="162">
        <f t="shared" si="504"/>
        <v>0</v>
      </c>
      <c r="IZ108" s="162">
        <f t="shared" si="504"/>
        <v>0</v>
      </c>
      <c r="JA108" s="162">
        <f t="shared" si="504"/>
        <v>0</v>
      </c>
      <c r="JB108" s="162">
        <f t="shared" si="504"/>
        <v>0</v>
      </c>
      <c r="JC108" s="162">
        <f t="shared" si="504"/>
        <v>0</v>
      </c>
      <c r="JD108" s="162">
        <f t="shared" si="504"/>
        <v>0</v>
      </c>
      <c r="JE108" s="162">
        <f t="shared" si="504"/>
        <v>0</v>
      </c>
      <c r="JF108" s="162">
        <f t="shared" si="504"/>
        <v>0</v>
      </c>
      <c r="JG108" s="162">
        <f t="shared" si="504"/>
        <v>0</v>
      </c>
      <c r="JH108" s="162">
        <f t="shared" si="504"/>
        <v>0</v>
      </c>
      <c r="JI108" s="162">
        <f t="shared" si="504"/>
        <v>0</v>
      </c>
      <c r="JJ108" s="162">
        <f t="shared" si="504"/>
        <v>0</v>
      </c>
      <c r="JK108" s="162">
        <f t="shared" si="504"/>
        <v>0</v>
      </c>
      <c r="JL108" s="162">
        <f t="shared" si="504"/>
        <v>0</v>
      </c>
      <c r="JM108" s="162">
        <f t="shared" si="504"/>
        <v>0</v>
      </c>
      <c r="JN108" s="162">
        <f t="shared" si="504"/>
        <v>0</v>
      </c>
      <c r="JO108" s="162">
        <f t="shared" si="504"/>
        <v>0</v>
      </c>
      <c r="JP108" s="162">
        <f t="shared" si="504"/>
        <v>0</v>
      </c>
      <c r="JQ108" s="162">
        <f t="shared" si="504"/>
        <v>0</v>
      </c>
      <c r="JR108" s="162">
        <f t="shared" si="504"/>
        <v>0</v>
      </c>
      <c r="JS108" s="162">
        <f t="shared" si="504"/>
        <v>0</v>
      </c>
      <c r="JT108" s="162">
        <f t="shared" si="504"/>
        <v>0</v>
      </c>
      <c r="JU108" s="162">
        <f t="shared" si="504"/>
        <v>0</v>
      </c>
      <c r="JV108" s="162">
        <f t="shared" si="504"/>
        <v>0</v>
      </c>
      <c r="JW108" s="162">
        <f t="shared" si="504"/>
        <v>0</v>
      </c>
      <c r="JX108" s="162">
        <f t="shared" si="504"/>
        <v>0</v>
      </c>
      <c r="JY108" s="162">
        <f t="shared" si="504"/>
        <v>0</v>
      </c>
      <c r="JZ108" s="162">
        <f t="shared" si="504"/>
        <v>0</v>
      </c>
      <c r="KA108" s="162">
        <f t="shared" si="504"/>
        <v>0</v>
      </c>
      <c r="KB108" s="162">
        <f t="shared" si="504"/>
        <v>0</v>
      </c>
      <c r="KC108" s="162">
        <f t="shared" si="504"/>
        <v>0</v>
      </c>
      <c r="KD108" s="162">
        <f t="shared" si="504"/>
        <v>0</v>
      </c>
      <c r="KE108" s="162">
        <f t="shared" si="504"/>
        <v>0</v>
      </c>
      <c r="KF108" s="162">
        <f t="shared" si="504"/>
        <v>0</v>
      </c>
      <c r="KG108" s="162">
        <f t="shared" si="504"/>
        <v>0</v>
      </c>
      <c r="KH108" s="162">
        <f t="shared" si="504"/>
        <v>0</v>
      </c>
      <c r="KI108" s="162">
        <f t="shared" si="504"/>
        <v>0</v>
      </c>
      <c r="KJ108" s="162">
        <f t="shared" si="504"/>
        <v>0</v>
      </c>
      <c r="KK108" s="162">
        <f t="shared" si="504"/>
        <v>0</v>
      </c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</row>
    <row r="109" ht="14.25" customHeight="1" spans="1:326" x14ac:dyDescent="0.25">
      <c r="A109" s="1">
        <v>4</v>
      </c>
      <c r="B109" s="1">
        <f t="shared" ref="B109:C109" si="505">B108+1</f>
        <v>99</v>
      </c>
      <c r="C109" s="232">
        <f t="shared" si="505"/>
        <v>43564</v>
      </c>
      <c r="D109" s="162">
        <f t="shared" si="9"/>
        <v>0</v>
      </c>
      <c r="E109" s="162">
        <f>(SUMIFS(Profile!$F$2:$F$17521,Profile!$B$2:$B$17521,$B109,Profile!$C$2:$C$17521,E$8))*$C$6</f>
        <v>0</v>
      </c>
      <c r="F109" s="162">
        <f>(SUMIFS(Profile!$F$2:$F$17521,Profile!$B$2:$B$17521,$B109,Profile!$C$2:$C$17521,F$8))*$C$6</f>
        <v>0</v>
      </c>
      <c r="G109" s="162">
        <f>(SUMIFS(Profile!$F$2:$F$17521,Profile!$B$2:$B$17521,$B109,Profile!$C$2:$C$17521,G$8))*$C$6</f>
        <v>0</v>
      </c>
      <c r="H109" s="162">
        <f>(SUMIFS(Profile!$F$2:$F$17521,Profile!$B$2:$B$17521,$B109,Profile!$C$2:$C$17521,H$8))*$C$6</f>
        <v>0</v>
      </c>
      <c r="I109" s="162">
        <f>(SUMIFS(Profile!$F$2:$F$17521,Profile!$B$2:$B$17521,$B109,Profile!$C$2:$C$17521,I$8))*$C$6</f>
        <v>0</v>
      </c>
      <c r="J109" s="162">
        <f>(SUMIFS(Profile!$F$2:$F$17521,Profile!$B$2:$B$17521,$B109,Profile!$C$2:$C$17521,J$8))*$C$6</f>
        <v>0</v>
      </c>
      <c r="K109" s="162">
        <f>(SUMIFS(Profile!$F$2:$F$17521,Profile!$B$2:$B$17521,$B109,Profile!$C$2:$C$17521,K$8))*$C$6</f>
        <v>0</v>
      </c>
      <c r="L109" s="162">
        <f>(SUMIFS(Profile!$F$2:$F$17521,Profile!$B$2:$B$17521,$B109,Profile!$C$2:$C$17521,L$8))*$C$6</f>
        <v>0</v>
      </c>
      <c r="M109" s="162">
        <f>(SUMIFS(Profile!$F$2:$F$17521,Profile!$B$2:$B$17521,$B109,Profile!$C$2:$C$17521,M$8))*$C$6</f>
        <v>0</v>
      </c>
      <c r="N109" s="162">
        <f>(SUMIFS(Profile!$F$2:$F$17521,Profile!$B$2:$B$17521,$B109,Profile!$C$2:$C$17521,N$8))*$C$6</f>
        <v>0</v>
      </c>
      <c r="O109" s="162">
        <f>(SUMIFS(Profile!$F$2:$F$17521,Profile!$B$2:$B$17521,$B109,Profile!$C$2:$C$17521,O$8))*$C$6</f>
        <v>0</v>
      </c>
      <c r="P109" s="162">
        <f>(SUMIFS(Profile!$F$2:$F$17521,Profile!$B$2:$B$17521,$B109,Profile!$C$2:$C$17521,P$8))*$C$6</f>
        <v>0</v>
      </c>
      <c r="Q109" s="162">
        <f>(SUMIFS(Profile!$F$2:$F$17521,Profile!$B$2:$B$17521,$B109,Profile!$C$2:$C$17521,Q$8))*$C$6</f>
        <v>0</v>
      </c>
      <c r="R109" s="162">
        <f>(SUMIFS(Profile!$F$2:$F$17521,Profile!$B$2:$B$17521,$B109,Profile!$C$2:$C$17521,R$8))*$C$6</f>
        <v>0</v>
      </c>
      <c r="S109" s="162">
        <f>(SUMIFS(Profile!$F$2:$F$17521,Profile!$B$2:$B$17521,$B109,Profile!$C$2:$C$17521,S$8))*$C$6</f>
        <v>0</v>
      </c>
      <c r="T109" s="162">
        <f>(SUMIFS(Profile!$F$2:$F$17521,Profile!$B$2:$B$17521,$B109,Profile!$C$2:$C$17521,T$8))*$C$6</f>
        <v>0</v>
      </c>
      <c r="U109" s="162">
        <f>(SUMIFS(Profile!$F$2:$F$17521,Profile!$B$2:$B$17521,$B109,Profile!$C$2:$C$17521,U$8))*$C$6</f>
        <v>0</v>
      </c>
      <c r="V109" s="162">
        <f>(SUMIFS(Profile!$F$2:$F$17521,Profile!$B$2:$B$17521,$B109,Profile!$C$2:$C$17521,V$8))*$C$6</f>
        <v>0</v>
      </c>
      <c r="W109" s="162">
        <f>(SUMIFS(Profile!$F$2:$F$17521,Profile!$B$2:$B$17521,$B109,Profile!$C$2:$C$17521,W$8))*$C$6</f>
        <v>0</v>
      </c>
      <c r="X109" s="162">
        <f>(SUMIFS(Profile!$F$2:$F$17521,Profile!$B$2:$B$17521,$B109,Profile!$C$2:$C$17521,X$8))*$C$6</f>
        <v>0</v>
      </c>
      <c r="Y109" s="162">
        <f>(SUMIFS(Profile!$F$2:$F$17521,Profile!$B$2:$B$17521,$B109,Profile!$C$2:$C$17521,Y$8))*$C$6</f>
        <v>0</v>
      </c>
      <c r="Z109" s="162">
        <f>(SUMIFS(Profile!$F$2:$F$17521,Profile!$B$2:$B$17521,$B109,Profile!$C$2:$C$17521,Z$8))*$C$6</f>
        <v>0</v>
      </c>
      <c r="AA109" s="162">
        <f>(SUMIFS(Profile!$F$2:$F$17521,Profile!$B$2:$B$17521,$B109,Profile!$C$2:$C$17521,AA$8))*$C$6</f>
        <v>0</v>
      </c>
      <c r="AB109" s="162">
        <f>(SUMIFS(Profile!$F$2:$F$17521,Profile!$B$2:$B$17521,$B109,Profile!$C$2:$C$17521,AB$8))*$C$6</f>
        <v>0</v>
      </c>
      <c r="AC109" s="162">
        <f>(SUMIFS(Profile!$F$2:$F$17521,Profile!$B$2:$B$17521,$B109,Profile!$C$2:$C$17521,AC$8))*$C$6</f>
        <v>0</v>
      </c>
      <c r="AD109" s="162">
        <f>(SUMIFS(Profile!$F$2:$F$17521,Profile!$B$2:$B$17521,$B109,Profile!$C$2:$C$17521,AD$8))*$C$6</f>
        <v>0</v>
      </c>
      <c r="AE109" s="162">
        <f>(SUMIFS(Profile!$F$2:$F$17521,Profile!$B$2:$B$17521,$B109,Profile!$C$2:$C$17521,AE$8))*$C$6</f>
        <v>0</v>
      </c>
      <c r="AF109" s="162">
        <f>(SUMIFS(Profile!$F$2:$F$17521,Profile!$B$2:$B$17521,$B109,Profile!$C$2:$C$17521,AF$8))*$C$6</f>
        <v>0</v>
      </c>
      <c r="AG109" s="162">
        <f>(SUMIFS(Profile!$F$2:$F$17521,Profile!$B$2:$B$17521,$B109,Profile!$C$2:$C$17521,AG$8))*$C$6</f>
        <v>0</v>
      </c>
      <c r="AH109" s="162">
        <f>(SUMIFS(Profile!$F$2:$F$17521,Profile!$B$2:$B$17521,$B109,Profile!$C$2:$C$17521,AH$8))*$C$6</f>
        <v>0</v>
      </c>
      <c r="AI109" s="162">
        <f>(SUMIFS(Profile!$F$2:$F$17521,Profile!$B$2:$B$17521,$B109,Profile!$C$2:$C$17521,AI$8))*$C$6</f>
        <v>0</v>
      </c>
      <c r="AJ109" s="162">
        <f>(SUMIFS(Profile!$F$2:$F$17521,Profile!$B$2:$B$17521,$B109,Profile!$C$2:$C$17521,AJ$8))*$C$6</f>
        <v>0</v>
      </c>
      <c r="AK109" s="162">
        <f>(SUMIFS(Profile!$F$2:$F$17521,Profile!$B$2:$B$17521,$B109,Profile!$C$2:$C$17521,AK$8))*$C$6</f>
        <v>0</v>
      </c>
      <c r="AL109" s="162">
        <f>(SUMIFS(Profile!$F$2:$F$17521,Profile!$B$2:$B$17521,$B109,Profile!$C$2:$C$17521,AL$8))*$C$6</f>
        <v>0</v>
      </c>
      <c r="AM109" s="162">
        <f>(SUMIFS(Profile!$F$2:$F$17521,Profile!$B$2:$B$17521,$B109,Profile!$C$2:$C$17521,AM$8))*$C$6</f>
        <v>0</v>
      </c>
      <c r="AN109" s="162">
        <f>(SUMIFS(Profile!$F$2:$F$17521,Profile!$B$2:$B$17521,$B109,Profile!$C$2:$C$17521,AN$8))*$C$6</f>
        <v>0</v>
      </c>
      <c r="AO109" s="162">
        <f>(SUMIFS(Profile!$F$2:$F$17521,Profile!$B$2:$B$17521,$B109,Profile!$C$2:$C$17521,AO$8))*$C$6</f>
        <v>0</v>
      </c>
      <c r="AP109" s="162">
        <f>(SUMIFS(Profile!$F$2:$F$17521,Profile!$B$2:$B$17521,$B109,Profile!$C$2:$C$17521,AP$8))*$C$6</f>
        <v>0</v>
      </c>
      <c r="AQ109" s="162">
        <f>(SUMIFS(Profile!$F$2:$F$17521,Profile!$B$2:$B$17521,$B109,Profile!$C$2:$C$17521,AQ$8))*$C$6</f>
        <v>0</v>
      </c>
      <c r="AR109" s="162">
        <f>(SUMIFS(Profile!$F$2:$F$17521,Profile!$B$2:$B$17521,$B109,Profile!$C$2:$C$17521,AR$8))*$C$6</f>
        <v>0</v>
      </c>
      <c r="AS109" s="162">
        <f>(SUMIFS(Profile!$F$2:$F$17521,Profile!$B$2:$B$17521,$B109,Profile!$C$2:$C$17521,AS$8))*$C$6</f>
        <v>0</v>
      </c>
      <c r="AT109" s="162">
        <f>(SUMIFS(Profile!$F$2:$F$17521,Profile!$B$2:$B$17521,$B109,Profile!$C$2:$C$17521,AT$8))*$C$6</f>
        <v>0</v>
      </c>
      <c r="AU109" s="162">
        <f>(SUMIFS(Profile!$F$2:$F$17521,Profile!$B$2:$B$17521,$B109,Profile!$C$2:$C$17521,AU$8))*$C$6</f>
        <v>0</v>
      </c>
      <c r="AV109" s="162">
        <f>(SUMIFS(Profile!$F$2:$F$17521,Profile!$B$2:$B$17521,$B109,Profile!$C$2:$C$17521,AV$8))*$C$6</f>
        <v>0</v>
      </c>
      <c r="AW109" s="162">
        <f>(SUMIFS(Profile!$F$2:$F$17521,Profile!$B$2:$B$17521,$B109,Profile!$C$2:$C$17521,AW$8))*$C$6</f>
        <v>0</v>
      </c>
      <c r="AX109" s="162">
        <f>(SUMIFS(Profile!$F$2:$F$17521,Profile!$B$2:$B$17521,$B109,Profile!$C$2:$C$17521,AX$8))*$C$6</f>
        <v>0</v>
      </c>
      <c r="AY109" s="162">
        <f>(SUMIFS(Profile!$F$2:$F$17521,Profile!$B$2:$B$17521,$B109,Profile!$C$2:$C$17521,AY$8))*$C$6</f>
        <v>0</v>
      </c>
      <c r="AZ109" s="162">
        <f>(SUMIFS(Profile!$F$2:$F$17521,Profile!$B$2:$B$17521,$B109,Profile!$C$2:$C$17521,AZ$8))*$C$6</f>
        <v>0</v>
      </c>
      <c r="BA109" s="162">
        <f t="shared" si="10"/>
        <v>0</v>
      </c>
      <c r="BB109" s="162">
        <f>(SUMIFS(Profile!$E$2:$E$17521,Profile!$B$2:$B$17521,$B109,Profile!$C$2:$C$17521,BB$8))*$C$9</f>
        <v>0</v>
      </c>
      <c r="BC109" s="162">
        <f>(SUMIFS(Profile!$E$2:$E$17521,Profile!$B$2:$B$17521,$B109,Profile!$C$2:$C$17521,BC$8))*$C$9</f>
        <v>0</v>
      </c>
      <c r="BD109" s="162">
        <f>(SUMIFS(Profile!$E$2:$E$17521,Profile!$B$2:$B$17521,$B109,Profile!$C$2:$C$17521,BD$8))*$C$9</f>
        <v>0</v>
      </c>
      <c r="BE109" s="162">
        <f>(SUMIFS(Profile!$E$2:$E$17521,Profile!$B$2:$B$17521,$B109,Profile!$C$2:$C$17521,BE$8))*$C$9</f>
        <v>0</v>
      </c>
      <c r="BF109" s="162">
        <f>(SUMIFS(Profile!$E$2:$E$17521,Profile!$B$2:$B$17521,$B109,Profile!$C$2:$C$17521,BF$8))*$C$9</f>
        <v>0</v>
      </c>
      <c r="BG109" s="162">
        <f>(SUMIFS(Profile!$E$2:$E$17521,Profile!$B$2:$B$17521,$B109,Profile!$C$2:$C$17521,BG$8))*$C$9</f>
        <v>0</v>
      </c>
      <c r="BH109" s="162">
        <f>(SUMIFS(Profile!$E$2:$E$17521,Profile!$B$2:$B$17521,$B109,Profile!$C$2:$C$17521,BH$8))*$C$9</f>
        <v>0</v>
      </c>
      <c r="BI109" s="162">
        <f>(SUMIFS(Profile!$E$2:$E$17521,Profile!$B$2:$B$17521,$B109,Profile!$C$2:$C$17521,BI$8))*$C$9</f>
        <v>0</v>
      </c>
      <c r="BJ109" s="162">
        <f>(SUMIFS(Profile!$E$2:$E$17521,Profile!$B$2:$B$17521,$B109,Profile!$C$2:$C$17521,BJ$8))*$C$9</f>
        <v>0</v>
      </c>
      <c r="BK109" s="162">
        <f>(SUMIFS(Profile!$E$2:$E$17521,Profile!$B$2:$B$17521,$B109,Profile!$C$2:$C$17521,BK$8))*$C$9</f>
        <v>0</v>
      </c>
      <c r="BL109" s="162">
        <f>(SUMIFS(Profile!$E$2:$E$17521,Profile!$B$2:$B$17521,$B109,Profile!$C$2:$C$17521,BL$8))*$C$9</f>
        <v>0</v>
      </c>
      <c r="BM109" s="162">
        <f>(SUMIFS(Profile!$E$2:$E$17521,Profile!$B$2:$B$17521,$B109,Profile!$C$2:$C$17521,BM$8))*$C$9</f>
        <v>0</v>
      </c>
      <c r="BN109" s="162">
        <f>(SUMIFS(Profile!$E$2:$E$17521,Profile!$B$2:$B$17521,$B109,Profile!$C$2:$C$17521,BN$8))*$C$9</f>
        <v>0</v>
      </c>
      <c r="BO109" s="162">
        <f>(SUMIFS(Profile!$E$2:$E$17521,Profile!$B$2:$B$17521,$B109,Profile!$C$2:$C$17521,BO$8))*$C$9</f>
        <v>0</v>
      </c>
      <c r="BP109" s="162">
        <f>(SUMIFS(Profile!$E$2:$E$17521,Profile!$B$2:$B$17521,$B109,Profile!$C$2:$C$17521,BP$8))*$C$9</f>
        <v>0</v>
      </c>
      <c r="BQ109" s="162">
        <f>(SUMIFS(Profile!$E$2:$E$17521,Profile!$B$2:$B$17521,$B109,Profile!$C$2:$C$17521,BQ$8))*$C$9</f>
        <v>0</v>
      </c>
      <c r="BR109" s="162">
        <f>(SUMIFS(Profile!$E$2:$E$17521,Profile!$B$2:$B$17521,$B109,Profile!$C$2:$C$17521,BR$8))*$C$9</f>
        <v>0</v>
      </c>
      <c r="BS109" s="162">
        <f>(SUMIFS(Profile!$E$2:$E$17521,Profile!$B$2:$B$17521,$B109,Profile!$C$2:$C$17521,BS$8))*$C$9</f>
        <v>0</v>
      </c>
      <c r="BT109" s="162">
        <f>(SUMIFS(Profile!$E$2:$E$17521,Profile!$B$2:$B$17521,$B109,Profile!$C$2:$C$17521,BT$8))*$C$9</f>
        <v>0</v>
      </c>
      <c r="BU109" s="162">
        <f>(SUMIFS(Profile!$E$2:$E$17521,Profile!$B$2:$B$17521,$B109,Profile!$C$2:$C$17521,BU$8))*$C$9</f>
        <v>0</v>
      </c>
      <c r="BV109" s="162">
        <f>(SUMIFS(Profile!$E$2:$E$17521,Profile!$B$2:$B$17521,$B109,Profile!$C$2:$C$17521,BV$8))*$C$9</f>
        <v>0</v>
      </c>
      <c r="BW109" s="162">
        <f>(SUMIFS(Profile!$E$2:$E$17521,Profile!$B$2:$B$17521,$B109,Profile!$C$2:$C$17521,BW$8))*$C$9</f>
        <v>0</v>
      </c>
      <c r="BX109" s="162">
        <f>(SUMIFS(Profile!$E$2:$E$17521,Profile!$B$2:$B$17521,$B109,Profile!$C$2:$C$17521,BX$8))*$C$9</f>
        <v>0</v>
      </c>
      <c r="BY109" s="162">
        <f>(SUMIFS(Profile!$E$2:$E$17521,Profile!$B$2:$B$17521,$B109,Profile!$C$2:$C$17521,BY$8))*$C$9</f>
        <v>0</v>
      </c>
      <c r="BZ109" s="162">
        <f>(SUMIFS(Profile!$E$2:$E$17521,Profile!$B$2:$B$17521,$B109,Profile!$C$2:$C$17521,BZ$8))*$C$9</f>
        <v>0</v>
      </c>
      <c r="CA109" s="162">
        <f>(SUMIFS(Profile!$E$2:$E$17521,Profile!$B$2:$B$17521,$B109,Profile!$C$2:$C$17521,CA$8))*$C$9</f>
        <v>0</v>
      </c>
      <c r="CB109" s="162">
        <f>(SUMIFS(Profile!$E$2:$E$17521,Profile!$B$2:$B$17521,$B109,Profile!$C$2:$C$17521,CB$8))*$C$9</f>
        <v>0</v>
      </c>
      <c r="CC109" s="162">
        <f>(SUMIFS(Profile!$E$2:$E$17521,Profile!$B$2:$B$17521,$B109,Profile!$C$2:$C$17521,CC$8))*$C$9</f>
        <v>0</v>
      </c>
      <c r="CD109" s="162">
        <f>(SUMIFS(Profile!$E$2:$E$17521,Profile!$B$2:$B$17521,$B109,Profile!$C$2:$C$17521,CD$8))*$C$9</f>
        <v>0</v>
      </c>
      <c r="CE109" s="162">
        <f>(SUMIFS(Profile!$E$2:$E$17521,Profile!$B$2:$B$17521,$B109,Profile!$C$2:$C$17521,CE$8))*$C$9</f>
        <v>0</v>
      </c>
      <c r="CF109" s="162">
        <f>(SUMIFS(Profile!$E$2:$E$17521,Profile!$B$2:$B$17521,$B109,Profile!$C$2:$C$17521,CF$8))*$C$9</f>
        <v>0</v>
      </c>
      <c r="CG109" s="162">
        <f>(SUMIFS(Profile!$E$2:$E$17521,Profile!$B$2:$B$17521,$B109,Profile!$C$2:$C$17521,CG$8))*$C$9</f>
        <v>0</v>
      </c>
      <c r="CH109" s="162">
        <f>(SUMIFS(Profile!$E$2:$E$17521,Profile!$B$2:$B$17521,$B109,Profile!$C$2:$C$17521,CH$8))*$C$9</f>
        <v>0</v>
      </c>
      <c r="CI109" s="162">
        <f>(SUMIFS(Profile!$E$2:$E$17521,Profile!$B$2:$B$17521,$B109,Profile!$C$2:$C$17521,CI$8))*$C$9</f>
        <v>0</v>
      </c>
      <c r="CJ109" s="162">
        <f>(SUMIFS(Profile!$E$2:$E$17521,Profile!$B$2:$B$17521,$B109,Profile!$C$2:$C$17521,CJ$8))*$C$9</f>
        <v>0</v>
      </c>
      <c r="CK109" s="162">
        <f>(SUMIFS(Profile!$E$2:$E$17521,Profile!$B$2:$B$17521,$B109,Profile!$C$2:$C$17521,CK$8))*$C$9</f>
        <v>0</v>
      </c>
      <c r="CL109" s="162">
        <f>(SUMIFS(Profile!$E$2:$E$17521,Profile!$B$2:$B$17521,$B109,Profile!$C$2:$C$17521,CL$8))*$C$9</f>
        <v>0</v>
      </c>
      <c r="CM109" s="162">
        <f>(SUMIFS(Profile!$E$2:$E$17521,Profile!$B$2:$B$17521,$B109,Profile!$C$2:$C$17521,CM$8))*$C$9</f>
        <v>0</v>
      </c>
      <c r="CN109" s="162">
        <f>(SUMIFS(Profile!$E$2:$E$17521,Profile!$B$2:$B$17521,$B109,Profile!$C$2:$C$17521,CN$8))*$C$9</f>
        <v>0</v>
      </c>
      <c r="CO109" s="162">
        <f>(SUMIFS(Profile!$E$2:$E$17521,Profile!$B$2:$B$17521,$B109,Profile!$C$2:$C$17521,CO$8))*$C$9</f>
        <v>0</v>
      </c>
      <c r="CP109" s="162">
        <f>(SUMIFS(Profile!$E$2:$E$17521,Profile!$B$2:$B$17521,$B109,Profile!$C$2:$C$17521,CP$8))*$C$9</f>
        <v>0</v>
      </c>
      <c r="CQ109" s="162">
        <f>(SUMIFS(Profile!$E$2:$E$17521,Profile!$B$2:$B$17521,$B109,Profile!$C$2:$C$17521,CQ$8))*$C$9</f>
        <v>0</v>
      </c>
      <c r="CR109" s="162">
        <f>(SUMIFS(Profile!$E$2:$E$17521,Profile!$B$2:$B$17521,$B109,Profile!$C$2:$C$17521,CR$8))*$C$9</f>
        <v>0</v>
      </c>
      <c r="CS109" s="162">
        <f>(SUMIFS(Profile!$E$2:$E$17521,Profile!$B$2:$B$17521,$B109,Profile!$C$2:$C$17521,CS$8))*$C$9</f>
        <v>0</v>
      </c>
      <c r="CT109" s="162">
        <f>(SUMIFS(Profile!$E$2:$E$17521,Profile!$B$2:$B$17521,$B109,Profile!$C$2:$C$17521,CT$8))*$C$9</f>
        <v>0</v>
      </c>
      <c r="CU109" s="162">
        <f>(SUMIFS(Profile!$E$2:$E$17521,Profile!$B$2:$B$17521,$B109,Profile!$C$2:$C$17521,CU$8))*$C$9</f>
        <v>0</v>
      </c>
      <c r="CV109" s="162">
        <f>(SUMIFS(Profile!$E$2:$E$17521,Profile!$B$2:$B$17521,$B109,Profile!$C$2:$C$17521,CV$8))*$C$9</f>
        <v>0</v>
      </c>
      <c r="CW109" s="162">
        <f>(SUMIFS(Profile!$E$2:$E$17521,Profile!$B$2:$B$17521,$B109,Profile!$C$2:$C$17521,CW$8))*$C$9</f>
        <v>0</v>
      </c>
      <c r="CX109" s="162">
        <f t="shared" si="11"/>
        <v>0</v>
      </c>
      <c r="CY109" s="162">
        <f t="shared" ref="CY109:ET109" si="506">MAX(BB109-E109,0)</f>
        <v>0</v>
      </c>
      <c r="CZ109" s="162">
        <f t="shared" si="506"/>
        <v>0</v>
      </c>
      <c r="DA109" s="162">
        <f t="shared" si="506"/>
        <v>0</v>
      </c>
      <c r="DB109" s="162">
        <f t="shared" si="506"/>
        <v>0</v>
      </c>
      <c r="DC109" s="162">
        <f t="shared" si="506"/>
        <v>0</v>
      </c>
      <c r="DD109" s="162">
        <f t="shared" si="506"/>
        <v>0</v>
      </c>
      <c r="DE109" s="162">
        <f t="shared" si="506"/>
        <v>0</v>
      </c>
      <c r="DF109" s="162">
        <f t="shared" si="506"/>
        <v>0</v>
      </c>
      <c r="DG109" s="162">
        <f t="shared" si="506"/>
        <v>0</v>
      </c>
      <c r="DH109" s="162">
        <f t="shared" si="506"/>
        <v>0</v>
      </c>
      <c r="DI109" s="162">
        <f t="shared" si="506"/>
        <v>0</v>
      </c>
      <c r="DJ109" s="162">
        <f t="shared" si="506"/>
        <v>0</v>
      </c>
      <c r="DK109" s="162">
        <f t="shared" si="506"/>
        <v>0</v>
      </c>
      <c r="DL109" s="162">
        <f t="shared" si="506"/>
        <v>0</v>
      </c>
      <c r="DM109" s="162">
        <f t="shared" si="506"/>
        <v>0</v>
      </c>
      <c r="DN109" s="162">
        <f t="shared" si="506"/>
        <v>0</v>
      </c>
      <c r="DO109" s="162">
        <f t="shared" si="506"/>
        <v>0</v>
      </c>
      <c r="DP109" s="162">
        <f t="shared" si="506"/>
        <v>0</v>
      </c>
      <c r="DQ109" s="162">
        <f t="shared" si="506"/>
        <v>0</v>
      </c>
      <c r="DR109" s="162">
        <f t="shared" si="506"/>
        <v>0</v>
      </c>
      <c r="DS109" s="162">
        <f t="shared" si="506"/>
        <v>0</v>
      </c>
      <c r="DT109" s="162">
        <f t="shared" si="506"/>
        <v>0</v>
      </c>
      <c r="DU109" s="162">
        <f t="shared" si="506"/>
        <v>0</v>
      </c>
      <c r="DV109" s="162">
        <f t="shared" si="506"/>
        <v>0</v>
      </c>
      <c r="DW109" s="162">
        <f t="shared" si="506"/>
        <v>0</v>
      </c>
      <c r="DX109" s="162">
        <f t="shared" si="506"/>
        <v>0</v>
      </c>
      <c r="DY109" s="162">
        <f t="shared" si="506"/>
        <v>0</v>
      </c>
      <c r="DZ109" s="162">
        <f t="shared" si="506"/>
        <v>0</v>
      </c>
      <c r="EA109" s="162">
        <f t="shared" si="506"/>
        <v>0</v>
      </c>
      <c r="EB109" s="162">
        <f t="shared" si="506"/>
        <v>0</v>
      </c>
      <c r="EC109" s="162">
        <f t="shared" si="506"/>
        <v>0</v>
      </c>
      <c r="ED109" s="162">
        <f t="shared" si="506"/>
        <v>0</v>
      </c>
      <c r="EE109" s="162">
        <f t="shared" si="506"/>
        <v>0</v>
      </c>
      <c r="EF109" s="162">
        <f t="shared" si="506"/>
        <v>0</v>
      </c>
      <c r="EG109" s="162">
        <f t="shared" si="506"/>
        <v>0</v>
      </c>
      <c r="EH109" s="162">
        <f t="shared" si="506"/>
        <v>0</v>
      </c>
      <c r="EI109" s="162">
        <f t="shared" si="506"/>
        <v>0</v>
      </c>
      <c r="EJ109" s="162">
        <f t="shared" si="506"/>
        <v>0</v>
      </c>
      <c r="EK109" s="162">
        <f t="shared" si="506"/>
        <v>0</v>
      </c>
      <c r="EL109" s="162">
        <f t="shared" si="506"/>
        <v>0</v>
      </c>
      <c r="EM109" s="162">
        <f t="shared" si="506"/>
        <v>0</v>
      </c>
      <c r="EN109" s="162">
        <f t="shared" si="506"/>
        <v>0</v>
      </c>
      <c r="EO109" s="162">
        <f t="shared" si="506"/>
        <v>0</v>
      </c>
      <c r="EP109" s="162">
        <f t="shared" si="506"/>
        <v>0</v>
      </c>
      <c r="EQ109" s="162">
        <f t="shared" si="506"/>
        <v>0</v>
      </c>
      <c r="ER109" s="162">
        <f t="shared" si="506"/>
        <v>0</v>
      </c>
      <c r="ES109" s="162">
        <f t="shared" si="506"/>
        <v>0</v>
      </c>
      <c r="ET109" s="162">
        <f t="shared" si="506"/>
        <v>0</v>
      </c>
      <c r="EU109" s="162">
        <f t="shared" si="13"/>
        <v>0</v>
      </c>
      <c r="EV109" s="162">
        <f t="shared" ref="EV109:GQ109" si="507">BB109-CY109</f>
        <v>0</v>
      </c>
      <c r="EW109" s="162">
        <f t="shared" si="507"/>
        <v>0</v>
      </c>
      <c r="EX109" s="162">
        <f t="shared" si="507"/>
        <v>0</v>
      </c>
      <c r="EY109" s="162">
        <f t="shared" si="507"/>
        <v>0</v>
      </c>
      <c r="EZ109" s="162">
        <f t="shared" si="507"/>
        <v>0</v>
      </c>
      <c r="FA109" s="162">
        <f t="shared" si="507"/>
        <v>0</v>
      </c>
      <c r="FB109" s="162">
        <f t="shared" si="507"/>
        <v>0</v>
      </c>
      <c r="FC109" s="162">
        <f t="shared" si="507"/>
        <v>0</v>
      </c>
      <c r="FD109" s="162">
        <f t="shared" si="507"/>
        <v>0</v>
      </c>
      <c r="FE109" s="162">
        <f t="shared" si="507"/>
        <v>0</v>
      </c>
      <c r="FF109" s="162">
        <f t="shared" si="507"/>
        <v>0</v>
      </c>
      <c r="FG109" s="162">
        <f t="shared" si="507"/>
        <v>0</v>
      </c>
      <c r="FH109" s="162">
        <f t="shared" si="507"/>
        <v>0</v>
      </c>
      <c r="FI109" s="162">
        <f t="shared" si="507"/>
        <v>0</v>
      </c>
      <c r="FJ109" s="162">
        <f t="shared" si="507"/>
        <v>0</v>
      </c>
      <c r="FK109" s="162">
        <f t="shared" si="507"/>
        <v>0</v>
      </c>
      <c r="FL109" s="162">
        <f t="shared" si="507"/>
        <v>0</v>
      </c>
      <c r="FM109" s="162">
        <f t="shared" si="507"/>
        <v>0</v>
      </c>
      <c r="FN109" s="162">
        <f t="shared" si="507"/>
        <v>0</v>
      </c>
      <c r="FO109" s="162">
        <f t="shared" si="507"/>
        <v>0</v>
      </c>
      <c r="FP109" s="162">
        <f t="shared" si="507"/>
        <v>0</v>
      </c>
      <c r="FQ109" s="162">
        <f t="shared" si="507"/>
        <v>0</v>
      </c>
      <c r="FR109" s="162">
        <f t="shared" si="507"/>
        <v>0</v>
      </c>
      <c r="FS109" s="162">
        <f t="shared" si="507"/>
        <v>0</v>
      </c>
      <c r="FT109" s="162">
        <f t="shared" si="507"/>
        <v>0</v>
      </c>
      <c r="FU109" s="162">
        <f t="shared" si="507"/>
        <v>0</v>
      </c>
      <c r="FV109" s="162">
        <f t="shared" si="507"/>
        <v>0</v>
      </c>
      <c r="FW109" s="162">
        <f t="shared" si="507"/>
        <v>0</v>
      </c>
      <c r="FX109" s="162">
        <f t="shared" si="507"/>
        <v>0</v>
      </c>
      <c r="FY109" s="162">
        <f t="shared" si="507"/>
        <v>0</v>
      </c>
      <c r="FZ109" s="162">
        <f t="shared" si="507"/>
        <v>0</v>
      </c>
      <c r="GA109" s="162">
        <f t="shared" si="507"/>
        <v>0</v>
      </c>
      <c r="GB109" s="162">
        <f t="shared" si="507"/>
        <v>0</v>
      </c>
      <c r="GC109" s="162">
        <f t="shared" si="507"/>
        <v>0</v>
      </c>
      <c r="GD109" s="162">
        <f t="shared" si="507"/>
        <v>0</v>
      </c>
      <c r="GE109" s="162">
        <f t="shared" si="507"/>
        <v>0</v>
      </c>
      <c r="GF109" s="162">
        <f t="shared" si="507"/>
        <v>0</v>
      </c>
      <c r="GG109" s="162">
        <f t="shared" si="507"/>
        <v>0</v>
      </c>
      <c r="GH109" s="162">
        <f t="shared" si="507"/>
        <v>0</v>
      </c>
      <c r="GI109" s="162">
        <f t="shared" si="507"/>
        <v>0</v>
      </c>
      <c r="GJ109" s="162">
        <f t="shared" si="507"/>
        <v>0</v>
      </c>
      <c r="GK109" s="162">
        <f t="shared" si="507"/>
        <v>0</v>
      </c>
      <c r="GL109" s="162">
        <f t="shared" si="507"/>
        <v>0</v>
      </c>
      <c r="GM109" s="162">
        <f t="shared" si="507"/>
        <v>0</v>
      </c>
      <c r="GN109" s="162">
        <f t="shared" si="507"/>
        <v>0</v>
      </c>
      <c r="GO109" s="162">
        <f t="shared" si="507"/>
        <v>0</v>
      </c>
      <c r="GP109" s="162">
        <f t="shared" si="507"/>
        <v>0</v>
      </c>
      <c r="GQ109" s="162">
        <f t="shared" si="507"/>
        <v>0</v>
      </c>
      <c r="GR109" s="162">
        <f t="shared" si="15"/>
        <v>0</v>
      </c>
      <c r="GS109" s="162">
        <f t="shared" ref="GS109:IN109" si="508">E109-EV109</f>
        <v>0</v>
      </c>
      <c r="GT109" s="162">
        <f t="shared" si="508"/>
        <v>0</v>
      </c>
      <c r="GU109" s="162">
        <f t="shared" si="508"/>
        <v>0</v>
      </c>
      <c r="GV109" s="162">
        <f t="shared" si="508"/>
        <v>0</v>
      </c>
      <c r="GW109" s="162">
        <f t="shared" si="508"/>
        <v>0</v>
      </c>
      <c r="GX109" s="162">
        <f t="shared" si="508"/>
        <v>0</v>
      </c>
      <c r="GY109" s="162">
        <f t="shared" si="508"/>
        <v>0</v>
      </c>
      <c r="GZ109" s="162">
        <f t="shared" si="508"/>
        <v>0</v>
      </c>
      <c r="HA109" s="162">
        <f t="shared" si="508"/>
        <v>0</v>
      </c>
      <c r="HB109" s="162">
        <f t="shared" si="508"/>
        <v>0</v>
      </c>
      <c r="HC109" s="162">
        <f t="shared" si="508"/>
        <v>0</v>
      </c>
      <c r="HD109" s="162">
        <f t="shared" si="508"/>
        <v>0</v>
      </c>
      <c r="HE109" s="162">
        <f t="shared" si="508"/>
        <v>0</v>
      </c>
      <c r="HF109" s="162">
        <f t="shared" si="508"/>
        <v>0</v>
      </c>
      <c r="HG109" s="162">
        <f t="shared" si="508"/>
        <v>0</v>
      </c>
      <c r="HH109" s="162">
        <f t="shared" si="508"/>
        <v>0</v>
      </c>
      <c r="HI109" s="162">
        <f t="shared" si="508"/>
        <v>0</v>
      </c>
      <c r="HJ109" s="162">
        <f t="shared" si="508"/>
        <v>0</v>
      </c>
      <c r="HK109" s="162">
        <f t="shared" si="508"/>
        <v>0</v>
      </c>
      <c r="HL109" s="162">
        <f t="shared" si="508"/>
        <v>0</v>
      </c>
      <c r="HM109" s="162">
        <f t="shared" si="508"/>
        <v>0</v>
      </c>
      <c r="HN109" s="162">
        <f t="shared" si="508"/>
        <v>0</v>
      </c>
      <c r="HO109" s="162">
        <f t="shared" si="508"/>
        <v>0</v>
      </c>
      <c r="HP109" s="162">
        <f t="shared" si="508"/>
        <v>0</v>
      </c>
      <c r="HQ109" s="162">
        <f t="shared" si="508"/>
        <v>0</v>
      </c>
      <c r="HR109" s="162">
        <f t="shared" si="508"/>
        <v>0</v>
      </c>
      <c r="HS109" s="162">
        <f t="shared" si="508"/>
        <v>0</v>
      </c>
      <c r="HT109" s="162">
        <f t="shared" si="508"/>
        <v>0</v>
      </c>
      <c r="HU109" s="162">
        <f t="shared" si="508"/>
        <v>0</v>
      </c>
      <c r="HV109" s="162">
        <f t="shared" si="508"/>
        <v>0</v>
      </c>
      <c r="HW109" s="162">
        <f t="shared" si="508"/>
        <v>0</v>
      </c>
      <c r="HX109" s="162">
        <f t="shared" si="508"/>
        <v>0</v>
      </c>
      <c r="HY109" s="162">
        <f t="shared" si="508"/>
        <v>0</v>
      </c>
      <c r="HZ109" s="162">
        <f t="shared" si="508"/>
        <v>0</v>
      </c>
      <c r="IA109" s="162">
        <f t="shared" si="508"/>
        <v>0</v>
      </c>
      <c r="IB109" s="162">
        <f t="shared" si="508"/>
        <v>0</v>
      </c>
      <c r="IC109" s="162">
        <f t="shared" si="508"/>
        <v>0</v>
      </c>
      <c r="ID109" s="162">
        <f t="shared" si="508"/>
        <v>0</v>
      </c>
      <c r="IE109" s="162">
        <f t="shared" si="508"/>
        <v>0</v>
      </c>
      <c r="IF109" s="162">
        <f t="shared" si="508"/>
        <v>0</v>
      </c>
      <c r="IG109" s="162">
        <f t="shared" si="508"/>
        <v>0</v>
      </c>
      <c r="IH109" s="162">
        <f t="shared" si="508"/>
        <v>0</v>
      </c>
      <c r="II109" s="162">
        <f t="shared" si="508"/>
        <v>0</v>
      </c>
      <c r="IJ109" s="162">
        <f t="shared" si="508"/>
        <v>0</v>
      </c>
      <c r="IK109" s="162">
        <f t="shared" si="508"/>
        <v>0</v>
      </c>
      <c r="IL109" s="162">
        <f t="shared" si="508"/>
        <v>0</v>
      </c>
      <c r="IM109" s="162">
        <f t="shared" si="508"/>
        <v>0</v>
      </c>
      <c r="IN109" s="162">
        <f t="shared" si="508"/>
        <v>0</v>
      </c>
      <c r="IO109" s="162">
        <f t="shared" si="17"/>
        <v>0</v>
      </c>
      <c r="IP109" s="162">
        <f t="shared" si="23"/>
        <v>0</v>
      </c>
      <c r="IQ109" s="162">
        <f t="shared" ref="IQ109:KK109" si="509">MAX((MIN(CZ109+IP109,$IO$7))-GT109,0)</f>
        <v>0</v>
      </c>
      <c r="IR109" s="162">
        <f t="shared" si="509"/>
        <v>0</v>
      </c>
      <c r="IS109" s="162">
        <f t="shared" si="509"/>
        <v>0</v>
      </c>
      <c r="IT109" s="162">
        <f t="shared" si="509"/>
        <v>0</v>
      </c>
      <c r="IU109" s="162">
        <f t="shared" si="509"/>
        <v>0</v>
      </c>
      <c r="IV109" s="162">
        <f t="shared" si="509"/>
        <v>0</v>
      </c>
      <c r="IW109" s="162">
        <f t="shared" si="509"/>
        <v>0</v>
      </c>
      <c r="IX109" s="162">
        <f t="shared" si="509"/>
        <v>0</v>
      </c>
      <c r="IY109" s="162">
        <f t="shared" si="509"/>
        <v>0</v>
      </c>
      <c r="IZ109" s="162">
        <f t="shared" si="509"/>
        <v>0</v>
      </c>
      <c r="JA109" s="162">
        <f t="shared" si="509"/>
        <v>0</v>
      </c>
      <c r="JB109" s="162">
        <f t="shared" si="509"/>
        <v>0</v>
      </c>
      <c r="JC109" s="162">
        <f t="shared" si="509"/>
        <v>0</v>
      </c>
      <c r="JD109" s="162">
        <f t="shared" si="509"/>
        <v>0</v>
      </c>
      <c r="JE109" s="162">
        <f t="shared" si="509"/>
        <v>0</v>
      </c>
      <c r="JF109" s="162">
        <f t="shared" si="509"/>
        <v>0</v>
      </c>
      <c r="JG109" s="162">
        <f t="shared" si="509"/>
        <v>0</v>
      </c>
      <c r="JH109" s="162">
        <f t="shared" si="509"/>
        <v>0</v>
      </c>
      <c r="JI109" s="162">
        <f t="shared" si="509"/>
        <v>0</v>
      </c>
      <c r="JJ109" s="162">
        <f t="shared" si="509"/>
        <v>0</v>
      </c>
      <c r="JK109" s="162">
        <f t="shared" si="509"/>
        <v>0</v>
      </c>
      <c r="JL109" s="162">
        <f t="shared" si="509"/>
        <v>0</v>
      </c>
      <c r="JM109" s="162">
        <f t="shared" si="509"/>
        <v>0</v>
      </c>
      <c r="JN109" s="162">
        <f t="shared" si="509"/>
        <v>0</v>
      </c>
      <c r="JO109" s="162">
        <f t="shared" si="509"/>
        <v>0</v>
      </c>
      <c r="JP109" s="162">
        <f t="shared" si="509"/>
        <v>0</v>
      </c>
      <c r="JQ109" s="162">
        <f t="shared" si="509"/>
        <v>0</v>
      </c>
      <c r="JR109" s="162">
        <f t="shared" si="509"/>
        <v>0</v>
      </c>
      <c r="JS109" s="162">
        <f t="shared" si="509"/>
        <v>0</v>
      </c>
      <c r="JT109" s="162">
        <f t="shared" si="509"/>
        <v>0</v>
      </c>
      <c r="JU109" s="162">
        <f t="shared" si="509"/>
        <v>0</v>
      </c>
      <c r="JV109" s="162">
        <f t="shared" si="509"/>
        <v>0</v>
      </c>
      <c r="JW109" s="162">
        <f t="shared" si="509"/>
        <v>0</v>
      </c>
      <c r="JX109" s="162">
        <f t="shared" si="509"/>
        <v>0</v>
      </c>
      <c r="JY109" s="162">
        <f t="shared" si="509"/>
        <v>0</v>
      </c>
      <c r="JZ109" s="162">
        <f t="shared" si="509"/>
        <v>0</v>
      </c>
      <c r="KA109" s="162">
        <f t="shared" si="509"/>
        <v>0</v>
      </c>
      <c r="KB109" s="162">
        <f t="shared" si="509"/>
        <v>0</v>
      </c>
      <c r="KC109" s="162">
        <f t="shared" si="509"/>
        <v>0</v>
      </c>
      <c r="KD109" s="162">
        <f t="shared" si="509"/>
        <v>0</v>
      </c>
      <c r="KE109" s="162">
        <f t="shared" si="509"/>
        <v>0</v>
      </c>
      <c r="KF109" s="162">
        <f t="shared" si="509"/>
        <v>0</v>
      </c>
      <c r="KG109" s="162">
        <f t="shared" si="509"/>
        <v>0</v>
      </c>
      <c r="KH109" s="162">
        <f t="shared" si="509"/>
        <v>0</v>
      </c>
      <c r="KI109" s="162">
        <f t="shared" si="509"/>
        <v>0</v>
      </c>
      <c r="KJ109" s="162">
        <f t="shared" si="509"/>
        <v>0</v>
      </c>
      <c r="KK109" s="162">
        <f t="shared" si="509"/>
        <v>0</v>
      </c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</row>
    <row r="110" ht="14.25" customHeight="1" spans="1:326" x14ac:dyDescent="0.25">
      <c r="A110" s="1">
        <v>4</v>
      </c>
      <c r="B110" s="1">
        <f t="shared" ref="B110:C110" si="510">B109+1</f>
        <v>100</v>
      </c>
      <c r="C110" s="232">
        <f t="shared" si="510"/>
        <v>43565</v>
      </c>
      <c r="D110" s="162">
        <f t="shared" si="9"/>
        <v>0</v>
      </c>
      <c r="E110" s="162">
        <f>(SUMIFS(Profile!$F$2:$F$17521,Profile!$B$2:$B$17521,$B110,Profile!$C$2:$C$17521,E$8))*$C$6</f>
        <v>0</v>
      </c>
      <c r="F110" s="162">
        <f>(SUMIFS(Profile!$F$2:$F$17521,Profile!$B$2:$B$17521,$B110,Profile!$C$2:$C$17521,F$8))*$C$6</f>
        <v>0</v>
      </c>
      <c r="G110" s="162">
        <f>(SUMIFS(Profile!$F$2:$F$17521,Profile!$B$2:$B$17521,$B110,Profile!$C$2:$C$17521,G$8))*$C$6</f>
        <v>0</v>
      </c>
      <c r="H110" s="162">
        <f>(SUMIFS(Profile!$F$2:$F$17521,Profile!$B$2:$B$17521,$B110,Profile!$C$2:$C$17521,H$8))*$C$6</f>
        <v>0</v>
      </c>
      <c r="I110" s="162">
        <f>(SUMIFS(Profile!$F$2:$F$17521,Profile!$B$2:$B$17521,$B110,Profile!$C$2:$C$17521,I$8))*$C$6</f>
        <v>0</v>
      </c>
      <c r="J110" s="162">
        <f>(SUMIFS(Profile!$F$2:$F$17521,Profile!$B$2:$B$17521,$B110,Profile!$C$2:$C$17521,J$8))*$C$6</f>
        <v>0</v>
      </c>
      <c r="K110" s="162">
        <f>(SUMIFS(Profile!$F$2:$F$17521,Profile!$B$2:$B$17521,$B110,Profile!$C$2:$C$17521,K$8))*$C$6</f>
        <v>0</v>
      </c>
      <c r="L110" s="162">
        <f>(SUMIFS(Profile!$F$2:$F$17521,Profile!$B$2:$B$17521,$B110,Profile!$C$2:$C$17521,L$8))*$C$6</f>
        <v>0</v>
      </c>
      <c r="M110" s="162">
        <f>(SUMIFS(Profile!$F$2:$F$17521,Profile!$B$2:$B$17521,$B110,Profile!$C$2:$C$17521,M$8))*$C$6</f>
        <v>0</v>
      </c>
      <c r="N110" s="162">
        <f>(SUMIFS(Profile!$F$2:$F$17521,Profile!$B$2:$B$17521,$B110,Profile!$C$2:$C$17521,N$8))*$C$6</f>
        <v>0</v>
      </c>
      <c r="O110" s="162">
        <f>(SUMIFS(Profile!$F$2:$F$17521,Profile!$B$2:$B$17521,$B110,Profile!$C$2:$C$17521,O$8))*$C$6</f>
        <v>0</v>
      </c>
      <c r="P110" s="162">
        <f>(SUMIFS(Profile!$F$2:$F$17521,Profile!$B$2:$B$17521,$B110,Profile!$C$2:$C$17521,P$8))*$C$6</f>
        <v>0</v>
      </c>
      <c r="Q110" s="162">
        <f>(SUMIFS(Profile!$F$2:$F$17521,Profile!$B$2:$B$17521,$B110,Profile!$C$2:$C$17521,Q$8))*$C$6</f>
        <v>0</v>
      </c>
      <c r="R110" s="162">
        <f>(SUMIFS(Profile!$F$2:$F$17521,Profile!$B$2:$B$17521,$B110,Profile!$C$2:$C$17521,R$8))*$C$6</f>
        <v>0</v>
      </c>
      <c r="S110" s="162">
        <f>(SUMIFS(Profile!$F$2:$F$17521,Profile!$B$2:$B$17521,$B110,Profile!$C$2:$C$17521,S$8))*$C$6</f>
        <v>0</v>
      </c>
      <c r="T110" s="162">
        <f>(SUMIFS(Profile!$F$2:$F$17521,Profile!$B$2:$B$17521,$B110,Profile!$C$2:$C$17521,T$8))*$C$6</f>
        <v>0</v>
      </c>
      <c r="U110" s="162">
        <f>(SUMIFS(Profile!$F$2:$F$17521,Profile!$B$2:$B$17521,$B110,Profile!$C$2:$C$17521,U$8))*$C$6</f>
        <v>0</v>
      </c>
      <c r="V110" s="162">
        <f>(SUMIFS(Profile!$F$2:$F$17521,Profile!$B$2:$B$17521,$B110,Profile!$C$2:$C$17521,V$8))*$C$6</f>
        <v>0</v>
      </c>
      <c r="W110" s="162">
        <f>(SUMIFS(Profile!$F$2:$F$17521,Profile!$B$2:$B$17521,$B110,Profile!$C$2:$C$17521,W$8))*$C$6</f>
        <v>0</v>
      </c>
      <c r="X110" s="162">
        <f>(SUMIFS(Profile!$F$2:$F$17521,Profile!$B$2:$B$17521,$B110,Profile!$C$2:$C$17521,X$8))*$C$6</f>
        <v>0</v>
      </c>
      <c r="Y110" s="162">
        <f>(SUMIFS(Profile!$F$2:$F$17521,Profile!$B$2:$B$17521,$B110,Profile!$C$2:$C$17521,Y$8))*$C$6</f>
        <v>0</v>
      </c>
      <c r="Z110" s="162">
        <f>(SUMIFS(Profile!$F$2:$F$17521,Profile!$B$2:$B$17521,$B110,Profile!$C$2:$C$17521,Z$8))*$C$6</f>
        <v>0</v>
      </c>
      <c r="AA110" s="162">
        <f>(SUMIFS(Profile!$F$2:$F$17521,Profile!$B$2:$B$17521,$B110,Profile!$C$2:$C$17521,AA$8))*$C$6</f>
        <v>0</v>
      </c>
      <c r="AB110" s="162">
        <f>(SUMIFS(Profile!$F$2:$F$17521,Profile!$B$2:$B$17521,$B110,Profile!$C$2:$C$17521,AB$8))*$C$6</f>
        <v>0</v>
      </c>
      <c r="AC110" s="162">
        <f>(SUMIFS(Profile!$F$2:$F$17521,Profile!$B$2:$B$17521,$B110,Profile!$C$2:$C$17521,AC$8))*$C$6</f>
        <v>0</v>
      </c>
      <c r="AD110" s="162">
        <f>(SUMIFS(Profile!$F$2:$F$17521,Profile!$B$2:$B$17521,$B110,Profile!$C$2:$C$17521,AD$8))*$C$6</f>
        <v>0</v>
      </c>
      <c r="AE110" s="162">
        <f>(SUMIFS(Profile!$F$2:$F$17521,Profile!$B$2:$B$17521,$B110,Profile!$C$2:$C$17521,AE$8))*$C$6</f>
        <v>0</v>
      </c>
      <c r="AF110" s="162">
        <f>(SUMIFS(Profile!$F$2:$F$17521,Profile!$B$2:$B$17521,$B110,Profile!$C$2:$C$17521,AF$8))*$C$6</f>
        <v>0</v>
      </c>
      <c r="AG110" s="162">
        <f>(SUMIFS(Profile!$F$2:$F$17521,Profile!$B$2:$B$17521,$B110,Profile!$C$2:$C$17521,AG$8))*$C$6</f>
        <v>0</v>
      </c>
      <c r="AH110" s="162">
        <f>(SUMIFS(Profile!$F$2:$F$17521,Profile!$B$2:$B$17521,$B110,Profile!$C$2:$C$17521,AH$8))*$C$6</f>
        <v>0</v>
      </c>
      <c r="AI110" s="162">
        <f>(SUMIFS(Profile!$F$2:$F$17521,Profile!$B$2:$B$17521,$B110,Profile!$C$2:$C$17521,AI$8))*$C$6</f>
        <v>0</v>
      </c>
      <c r="AJ110" s="162">
        <f>(SUMIFS(Profile!$F$2:$F$17521,Profile!$B$2:$B$17521,$B110,Profile!$C$2:$C$17521,AJ$8))*$C$6</f>
        <v>0</v>
      </c>
      <c r="AK110" s="162">
        <f>(SUMIFS(Profile!$F$2:$F$17521,Profile!$B$2:$B$17521,$B110,Profile!$C$2:$C$17521,AK$8))*$C$6</f>
        <v>0</v>
      </c>
      <c r="AL110" s="162">
        <f>(SUMIFS(Profile!$F$2:$F$17521,Profile!$B$2:$B$17521,$B110,Profile!$C$2:$C$17521,AL$8))*$C$6</f>
        <v>0</v>
      </c>
      <c r="AM110" s="162">
        <f>(SUMIFS(Profile!$F$2:$F$17521,Profile!$B$2:$B$17521,$B110,Profile!$C$2:$C$17521,AM$8))*$C$6</f>
        <v>0</v>
      </c>
      <c r="AN110" s="162">
        <f>(SUMIFS(Profile!$F$2:$F$17521,Profile!$B$2:$B$17521,$B110,Profile!$C$2:$C$17521,AN$8))*$C$6</f>
        <v>0</v>
      </c>
      <c r="AO110" s="162">
        <f>(SUMIFS(Profile!$F$2:$F$17521,Profile!$B$2:$B$17521,$B110,Profile!$C$2:$C$17521,AO$8))*$C$6</f>
        <v>0</v>
      </c>
      <c r="AP110" s="162">
        <f>(SUMIFS(Profile!$F$2:$F$17521,Profile!$B$2:$B$17521,$B110,Profile!$C$2:$C$17521,AP$8))*$C$6</f>
        <v>0</v>
      </c>
      <c r="AQ110" s="162">
        <f>(SUMIFS(Profile!$F$2:$F$17521,Profile!$B$2:$B$17521,$B110,Profile!$C$2:$C$17521,AQ$8))*$C$6</f>
        <v>0</v>
      </c>
      <c r="AR110" s="162">
        <f>(SUMIFS(Profile!$F$2:$F$17521,Profile!$B$2:$B$17521,$B110,Profile!$C$2:$C$17521,AR$8))*$C$6</f>
        <v>0</v>
      </c>
      <c r="AS110" s="162">
        <f>(SUMIFS(Profile!$F$2:$F$17521,Profile!$B$2:$B$17521,$B110,Profile!$C$2:$C$17521,AS$8))*$C$6</f>
        <v>0</v>
      </c>
      <c r="AT110" s="162">
        <f>(SUMIFS(Profile!$F$2:$F$17521,Profile!$B$2:$B$17521,$B110,Profile!$C$2:$C$17521,AT$8))*$C$6</f>
        <v>0</v>
      </c>
      <c r="AU110" s="162">
        <f>(SUMIFS(Profile!$F$2:$F$17521,Profile!$B$2:$B$17521,$B110,Profile!$C$2:$C$17521,AU$8))*$C$6</f>
        <v>0</v>
      </c>
      <c r="AV110" s="162">
        <f>(SUMIFS(Profile!$F$2:$F$17521,Profile!$B$2:$B$17521,$B110,Profile!$C$2:$C$17521,AV$8))*$C$6</f>
        <v>0</v>
      </c>
      <c r="AW110" s="162">
        <f>(SUMIFS(Profile!$F$2:$F$17521,Profile!$B$2:$B$17521,$B110,Profile!$C$2:$C$17521,AW$8))*$C$6</f>
        <v>0</v>
      </c>
      <c r="AX110" s="162">
        <f>(SUMIFS(Profile!$F$2:$F$17521,Profile!$B$2:$B$17521,$B110,Profile!$C$2:$C$17521,AX$8))*$C$6</f>
        <v>0</v>
      </c>
      <c r="AY110" s="162">
        <f>(SUMIFS(Profile!$F$2:$F$17521,Profile!$B$2:$B$17521,$B110,Profile!$C$2:$C$17521,AY$8))*$C$6</f>
        <v>0</v>
      </c>
      <c r="AZ110" s="162">
        <f>(SUMIFS(Profile!$F$2:$F$17521,Profile!$B$2:$B$17521,$B110,Profile!$C$2:$C$17521,AZ$8))*$C$6</f>
        <v>0</v>
      </c>
      <c r="BA110" s="162">
        <f t="shared" si="10"/>
        <v>0</v>
      </c>
      <c r="BB110" s="162">
        <f>(SUMIFS(Profile!$E$2:$E$17521,Profile!$B$2:$B$17521,$B110,Profile!$C$2:$C$17521,BB$8))*$C$9</f>
        <v>0</v>
      </c>
      <c r="BC110" s="162">
        <f>(SUMIFS(Profile!$E$2:$E$17521,Profile!$B$2:$B$17521,$B110,Profile!$C$2:$C$17521,BC$8))*$C$9</f>
        <v>0</v>
      </c>
      <c r="BD110" s="162">
        <f>(SUMIFS(Profile!$E$2:$E$17521,Profile!$B$2:$B$17521,$B110,Profile!$C$2:$C$17521,BD$8))*$C$9</f>
        <v>0</v>
      </c>
      <c r="BE110" s="162">
        <f>(SUMIFS(Profile!$E$2:$E$17521,Profile!$B$2:$B$17521,$B110,Profile!$C$2:$C$17521,BE$8))*$C$9</f>
        <v>0</v>
      </c>
      <c r="BF110" s="162">
        <f>(SUMIFS(Profile!$E$2:$E$17521,Profile!$B$2:$B$17521,$B110,Profile!$C$2:$C$17521,BF$8))*$C$9</f>
        <v>0</v>
      </c>
      <c r="BG110" s="162">
        <f>(SUMIFS(Profile!$E$2:$E$17521,Profile!$B$2:$B$17521,$B110,Profile!$C$2:$C$17521,BG$8))*$C$9</f>
        <v>0</v>
      </c>
      <c r="BH110" s="162">
        <f>(SUMIFS(Profile!$E$2:$E$17521,Profile!$B$2:$B$17521,$B110,Profile!$C$2:$C$17521,BH$8))*$C$9</f>
        <v>0</v>
      </c>
      <c r="BI110" s="162">
        <f>(SUMIFS(Profile!$E$2:$E$17521,Profile!$B$2:$B$17521,$B110,Profile!$C$2:$C$17521,BI$8))*$C$9</f>
        <v>0</v>
      </c>
      <c r="BJ110" s="162">
        <f>(SUMIFS(Profile!$E$2:$E$17521,Profile!$B$2:$B$17521,$B110,Profile!$C$2:$C$17521,BJ$8))*$C$9</f>
        <v>0</v>
      </c>
      <c r="BK110" s="162">
        <f>(SUMIFS(Profile!$E$2:$E$17521,Profile!$B$2:$B$17521,$B110,Profile!$C$2:$C$17521,BK$8))*$C$9</f>
        <v>0</v>
      </c>
      <c r="BL110" s="162">
        <f>(SUMIFS(Profile!$E$2:$E$17521,Profile!$B$2:$B$17521,$B110,Profile!$C$2:$C$17521,BL$8))*$C$9</f>
        <v>0</v>
      </c>
      <c r="BM110" s="162">
        <f>(SUMIFS(Profile!$E$2:$E$17521,Profile!$B$2:$B$17521,$B110,Profile!$C$2:$C$17521,BM$8))*$C$9</f>
        <v>0</v>
      </c>
      <c r="BN110" s="162">
        <f>(SUMIFS(Profile!$E$2:$E$17521,Profile!$B$2:$B$17521,$B110,Profile!$C$2:$C$17521,BN$8))*$C$9</f>
        <v>0</v>
      </c>
      <c r="BO110" s="162">
        <f>(SUMIFS(Profile!$E$2:$E$17521,Profile!$B$2:$B$17521,$B110,Profile!$C$2:$C$17521,BO$8))*$C$9</f>
        <v>0</v>
      </c>
      <c r="BP110" s="162">
        <f>(SUMIFS(Profile!$E$2:$E$17521,Profile!$B$2:$B$17521,$B110,Profile!$C$2:$C$17521,BP$8))*$C$9</f>
        <v>0</v>
      </c>
      <c r="BQ110" s="162">
        <f>(SUMIFS(Profile!$E$2:$E$17521,Profile!$B$2:$B$17521,$B110,Profile!$C$2:$C$17521,BQ$8))*$C$9</f>
        <v>0</v>
      </c>
      <c r="BR110" s="162">
        <f>(SUMIFS(Profile!$E$2:$E$17521,Profile!$B$2:$B$17521,$B110,Profile!$C$2:$C$17521,BR$8))*$C$9</f>
        <v>0</v>
      </c>
      <c r="BS110" s="162">
        <f>(SUMIFS(Profile!$E$2:$E$17521,Profile!$B$2:$B$17521,$B110,Profile!$C$2:$C$17521,BS$8))*$C$9</f>
        <v>0</v>
      </c>
      <c r="BT110" s="162">
        <f>(SUMIFS(Profile!$E$2:$E$17521,Profile!$B$2:$B$17521,$B110,Profile!$C$2:$C$17521,BT$8))*$C$9</f>
        <v>0</v>
      </c>
      <c r="BU110" s="162">
        <f>(SUMIFS(Profile!$E$2:$E$17521,Profile!$B$2:$B$17521,$B110,Profile!$C$2:$C$17521,BU$8))*$C$9</f>
        <v>0</v>
      </c>
      <c r="BV110" s="162">
        <f>(SUMIFS(Profile!$E$2:$E$17521,Profile!$B$2:$B$17521,$B110,Profile!$C$2:$C$17521,BV$8))*$C$9</f>
        <v>0</v>
      </c>
      <c r="BW110" s="162">
        <f>(SUMIFS(Profile!$E$2:$E$17521,Profile!$B$2:$B$17521,$B110,Profile!$C$2:$C$17521,BW$8))*$C$9</f>
        <v>0</v>
      </c>
      <c r="BX110" s="162">
        <f>(SUMIFS(Profile!$E$2:$E$17521,Profile!$B$2:$B$17521,$B110,Profile!$C$2:$C$17521,BX$8))*$C$9</f>
        <v>0</v>
      </c>
      <c r="BY110" s="162">
        <f>(SUMIFS(Profile!$E$2:$E$17521,Profile!$B$2:$B$17521,$B110,Profile!$C$2:$C$17521,BY$8))*$C$9</f>
        <v>0</v>
      </c>
      <c r="BZ110" s="162">
        <f>(SUMIFS(Profile!$E$2:$E$17521,Profile!$B$2:$B$17521,$B110,Profile!$C$2:$C$17521,BZ$8))*$C$9</f>
        <v>0</v>
      </c>
      <c r="CA110" s="162">
        <f>(SUMIFS(Profile!$E$2:$E$17521,Profile!$B$2:$B$17521,$B110,Profile!$C$2:$C$17521,CA$8))*$C$9</f>
        <v>0</v>
      </c>
      <c r="CB110" s="162">
        <f>(SUMIFS(Profile!$E$2:$E$17521,Profile!$B$2:$B$17521,$B110,Profile!$C$2:$C$17521,CB$8))*$C$9</f>
        <v>0</v>
      </c>
      <c r="CC110" s="162">
        <f>(SUMIFS(Profile!$E$2:$E$17521,Profile!$B$2:$B$17521,$B110,Profile!$C$2:$C$17521,CC$8))*$C$9</f>
        <v>0</v>
      </c>
      <c r="CD110" s="162">
        <f>(SUMIFS(Profile!$E$2:$E$17521,Profile!$B$2:$B$17521,$B110,Profile!$C$2:$C$17521,CD$8))*$C$9</f>
        <v>0</v>
      </c>
      <c r="CE110" s="162">
        <f>(SUMIFS(Profile!$E$2:$E$17521,Profile!$B$2:$B$17521,$B110,Profile!$C$2:$C$17521,CE$8))*$C$9</f>
        <v>0</v>
      </c>
      <c r="CF110" s="162">
        <f>(SUMIFS(Profile!$E$2:$E$17521,Profile!$B$2:$B$17521,$B110,Profile!$C$2:$C$17521,CF$8))*$C$9</f>
        <v>0</v>
      </c>
      <c r="CG110" s="162">
        <f>(SUMIFS(Profile!$E$2:$E$17521,Profile!$B$2:$B$17521,$B110,Profile!$C$2:$C$17521,CG$8))*$C$9</f>
        <v>0</v>
      </c>
      <c r="CH110" s="162">
        <f>(SUMIFS(Profile!$E$2:$E$17521,Profile!$B$2:$B$17521,$B110,Profile!$C$2:$C$17521,CH$8))*$C$9</f>
        <v>0</v>
      </c>
      <c r="CI110" s="162">
        <f>(SUMIFS(Profile!$E$2:$E$17521,Profile!$B$2:$B$17521,$B110,Profile!$C$2:$C$17521,CI$8))*$C$9</f>
        <v>0</v>
      </c>
      <c r="CJ110" s="162">
        <f>(SUMIFS(Profile!$E$2:$E$17521,Profile!$B$2:$B$17521,$B110,Profile!$C$2:$C$17521,CJ$8))*$C$9</f>
        <v>0</v>
      </c>
      <c r="CK110" s="162">
        <f>(SUMIFS(Profile!$E$2:$E$17521,Profile!$B$2:$B$17521,$B110,Profile!$C$2:$C$17521,CK$8))*$C$9</f>
        <v>0</v>
      </c>
      <c r="CL110" s="162">
        <f>(SUMIFS(Profile!$E$2:$E$17521,Profile!$B$2:$B$17521,$B110,Profile!$C$2:$C$17521,CL$8))*$C$9</f>
        <v>0</v>
      </c>
      <c r="CM110" s="162">
        <f>(SUMIFS(Profile!$E$2:$E$17521,Profile!$B$2:$B$17521,$B110,Profile!$C$2:$C$17521,CM$8))*$C$9</f>
        <v>0</v>
      </c>
      <c r="CN110" s="162">
        <f>(SUMIFS(Profile!$E$2:$E$17521,Profile!$B$2:$B$17521,$B110,Profile!$C$2:$C$17521,CN$8))*$C$9</f>
        <v>0</v>
      </c>
      <c r="CO110" s="162">
        <f>(SUMIFS(Profile!$E$2:$E$17521,Profile!$B$2:$B$17521,$B110,Profile!$C$2:$C$17521,CO$8))*$C$9</f>
        <v>0</v>
      </c>
      <c r="CP110" s="162">
        <f>(SUMIFS(Profile!$E$2:$E$17521,Profile!$B$2:$B$17521,$B110,Profile!$C$2:$C$17521,CP$8))*$C$9</f>
        <v>0</v>
      </c>
      <c r="CQ110" s="162">
        <f>(SUMIFS(Profile!$E$2:$E$17521,Profile!$B$2:$B$17521,$B110,Profile!$C$2:$C$17521,CQ$8))*$C$9</f>
        <v>0</v>
      </c>
      <c r="CR110" s="162">
        <f>(SUMIFS(Profile!$E$2:$E$17521,Profile!$B$2:$B$17521,$B110,Profile!$C$2:$C$17521,CR$8))*$C$9</f>
        <v>0</v>
      </c>
      <c r="CS110" s="162">
        <f>(SUMIFS(Profile!$E$2:$E$17521,Profile!$B$2:$B$17521,$B110,Profile!$C$2:$C$17521,CS$8))*$C$9</f>
        <v>0</v>
      </c>
      <c r="CT110" s="162">
        <f>(SUMIFS(Profile!$E$2:$E$17521,Profile!$B$2:$B$17521,$B110,Profile!$C$2:$C$17521,CT$8))*$C$9</f>
        <v>0</v>
      </c>
      <c r="CU110" s="162">
        <f>(SUMIFS(Profile!$E$2:$E$17521,Profile!$B$2:$B$17521,$B110,Profile!$C$2:$C$17521,CU$8))*$C$9</f>
        <v>0</v>
      </c>
      <c r="CV110" s="162">
        <f>(SUMIFS(Profile!$E$2:$E$17521,Profile!$B$2:$B$17521,$B110,Profile!$C$2:$C$17521,CV$8))*$C$9</f>
        <v>0</v>
      </c>
      <c r="CW110" s="162">
        <f>(SUMIFS(Profile!$E$2:$E$17521,Profile!$B$2:$B$17521,$B110,Profile!$C$2:$C$17521,CW$8))*$C$9</f>
        <v>0</v>
      </c>
      <c r="CX110" s="162">
        <f t="shared" si="11"/>
        <v>0</v>
      </c>
      <c r="CY110" s="162">
        <f t="shared" ref="CY110:ET110" si="511">MAX(BB110-E110,0)</f>
        <v>0</v>
      </c>
      <c r="CZ110" s="162">
        <f t="shared" si="511"/>
        <v>0</v>
      </c>
      <c r="DA110" s="162">
        <f t="shared" si="511"/>
        <v>0</v>
      </c>
      <c r="DB110" s="162">
        <f t="shared" si="511"/>
        <v>0</v>
      </c>
      <c r="DC110" s="162">
        <f t="shared" si="511"/>
        <v>0</v>
      </c>
      <c r="DD110" s="162">
        <f t="shared" si="511"/>
        <v>0</v>
      </c>
      <c r="DE110" s="162">
        <f t="shared" si="511"/>
        <v>0</v>
      </c>
      <c r="DF110" s="162">
        <f t="shared" si="511"/>
        <v>0</v>
      </c>
      <c r="DG110" s="162">
        <f t="shared" si="511"/>
        <v>0</v>
      </c>
      <c r="DH110" s="162">
        <f t="shared" si="511"/>
        <v>0</v>
      </c>
      <c r="DI110" s="162">
        <f t="shared" si="511"/>
        <v>0</v>
      </c>
      <c r="DJ110" s="162">
        <f t="shared" si="511"/>
        <v>0</v>
      </c>
      <c r="DK110" s="162">
        <f t="shared" si="511"/>
        <v>0</v>
      </c>
      <c r="DL110" s="162">
        <f t="shared" si="511"/>
        <v>0</v>
      </c>
      <c r="DM110" s="162">
        <f t="shared" si="511"/>
        <v>0</v>
      </c>
      <c r="DN110" s="162">
        <f t="shared" si="511"/>
        <v>0</v>
      </c>
      <c r="DO110" s="162">
        <f t="shared" si="511"/>
        <v>0</v>
      </c>
      <c r="DP110" s="162">
        <f t="shared" si="511"/>
        <v>0</v>
      </c>
      <c r="DQ110" s="162">
        <f t="shared" si="511"/>
        <v>0</v>
      </c>
      <c r="DR110" s="162">
        <f t="shared" si="511"/>
        <v>0</v>
      </c>
      <c r="DS110" s="162">
        <f t="shared" si="511"/>
        <v>0</v>
      </c>
      <c r="DT110" s="162">
        <f t="shared" si="511"/>
        <v>0</v>
      </c>
      <c r="DU110" s="162">
        <f t="shared" si="511"/>
        <v>0</v>
      </c>
      <c r="DV110" s="162">
        <f t="shared" si="511"/>
        <v>0</v>
      </c>
      <c r="DW110" s="162">
        <f t="shared" si="511"/>
        <v>0</v>
      </c>
      <c r="DX110" s="162">
        <f t="shared" si="511"/>
        <v>0</v>
      </c>
      <c r="DY110" s="162">
        <f t="shared" si="511"/>
        <v>0</v>
      </c>
      <c r="DZ110" s="162">
        <f t="shared" si="511"/>
        <v>0</v>
      </c>
      <c r="EA110" s="162">
        <f t="shared" si="511"/>
        <v>0</v>
      </c>
      <c r="EB110" s="162">
        <f t="shared" si="511"/>
        <v>0</v>
      </c>
      <c r="EC110" s="162">
        <f t="shared" si="511"/>
        <v>0</v>
      </c>
      <c r="ED110" s="162">
        <f t="shared" si="511"/>
        <v>0</v>
      </c>
      <c r="EE110" s="162">
        <f t="shared" si="511"/>
        <v>0</v>
      </c>
      <c r="EF110" s="162">
        <f t="shared" si="511"/>
        <v>0</v>
      </c>
      <c r="EG110" s="162">
        <f t="shared" si="511"/>
        <v>0</v>
      </c>
      <c r="EH110" s="162">
        <f t="shared" si="511"/>
        <v>0</v>
      </c>
      <c r="EI110" s="162">
        <f t="shared" si="511"/>
        <v>0</v>
      </c>
      <c r="EJ110" s="162">
        <f t="shared" si="511"/>
        <v>0</v>
      </c>
      <c r="EK110" s="162">
        <f t="shared" si="511"/>
        <v>0</v>
      </c>
      <c r="EL110" s="162">
        <f t="shared" si="511"/>
        <v>0</v>
      </c>
      <c r="EM110" s="162">
        <f t="shared" si="511"/>
        <v>0</v>
      </c>
      <c r="EN110" s="162">
        <f t="shared" si="511"/>
        <v>0</v>
      </c>
      <c r="EO110" s="162">
        <f t="shared" si="511"/>
        <v>0</v>
      </c>
      <c r="EP110" s="162">
        <f t="shared" si="511"/>
        <v>0</v>
      </c>
      <c r="EQ110" s="162">
        <f t="shared" si="511"/>
        <v>0</v>
      </c>
      <c r="ER110" s="162">
        <f t="shared" si="511"/>
        <v>0</v>
      </c>
      <c r="ES110" s="162">
        <f t="shared" si="511"/>
        <v>0</v>
      </c>
      <c r="ET110" s="162">
        <f t="shared" si="511"/>
        <v>0</v>
      </c>
      <c r="EU110" s="162">
        <f t="shared" si="13"/>
        <v>0</v>
      </c>
      <c r="EV110" s="162">
        <f t="shared" ref="EV110:GQ110" si="512">BB110-CY110</f>
        <v>0</v>
      </c>
      <c r="EW110" s="162">
        <f t="shared" si="512"/>
        <v>0</v>
      </c>
      <c r="EX110" s="162">
        <f t="shared" si="512"/>
        <v>0</v>
      </c>
      <c r="EY110" s="162">
        <f t="shared" si="512"/>
        <v>0</v>
      </c>
      <c r="EZ110" s="162">
        <f t="shared" si="512"/>
        <v>0</v>
      </c>
      <c r="FA110" s="162">
        <f t="shared" si="512"/>
        <v>0</v>
      </c>
      <c r="FB110" s="162">
        <f t="shared" si="512"/>
        <v>0</v>
      </c>
      <c r="FC110" s="162">
        <f t="shared" si="512"/>
        <v>0</v>
      </c>
      <c r="FD110" s="162">
        <f t="shared" si="512"/>
        <v>0</v>
      </c>
      <c r="FE110" s="162">
        <f t="shared" si="512"/>
        <v>0</v>
      </c>
      <c r="FF110" s="162">
        <f t="shared" si="512"/>
        <v>0</v>
      </c>
      <c r="FG110" s="162">
        <f t="shared" si="512"/>
        <v>0</v>
      </c>
      <c r="FH110" s="162">
        <f t="shared" si="512"/>
        <v>0</v>
      </c>
      <c r="FI110" s="162">
        <f t="shared" si="512"/>
        <v>0</v>
      </c>
      <c r="FJ110" s="162">
        <f t="shared" si="512"/>
        <v>0</v>
      </c>
      <c r="FK110" s="162">
        <f t="shared" si="512"/>
        <v>0</v>
      </c>
      <c r="FL110" s="162">
        <f t="shared" si="512"/>
        <v>0</v>
      </c>
      <c r="FM110" s="162">
        <f t="shared" si="512"/>
        <v>0</v>
      </c>
      <c r="FN110" s="162">
        <f t="shared" si="512"/>
        <v>0</v>
      </c>
      <c r="FO110" s="162">
        <f t="shared" si="512"/>
        <v>0</v>
      </c>
      <c r="FP110" s="162">
        <f t="shared" si="512"/>
        <v>0</v>
      </c>
      <c r="FQ110" s="162">
        <f t="shared" si="512"/>
        <v>0</v>
      </c>
      <c r="FR110" s="162">
        <f t="shared" si="512"/>
        <v>0</v>
      </c>
      <c r="FS110" s="162">
        <f t="shared" si="512"/>
        <v>0</v>
      </c>
      <c r="FT110" s="162">
        <f t="shared" si="512"/>
        <v>0</v>
      </c>
      <c r="FU110" s="162">
        <f t="shared" si="512"/>
        <v>0</v>
      </c>
      <c r="FV110" s="162">
        <f t="shared" si="512"/>
        <v>0</v>
      </c>
      <c r="FW110" s="162">
        <f t="shared" si="512"/>
        <v>0</v>
      </c>
      <c r="FX110" s="162">
        <f t="shared" si="512"/>
        <v>0</v>
      </c>
      <c r="FY110" s="162">
        <f t="shared" si="512"/>
        <v>0</v>
      </c>
      <c r="FZ110" s="162">
        <f t="shared" si="512"/>
        <v>0</v>
      </c>
      <c r="GA110" s="162">
        <f t="shared" si="512"/>
        <v>0</v>
      </c>
      <c r="GB110" s="162">
        <f t="shared" si="512"/>
        <v>0</v>
      </c>
      <c r="GC110" s="162">
        <f t="shared" si="512"/>
        <v>0</v>
      </c>
      <c r="GD110" s="162">
        <f t="shared" si="512"/>
        <v>0</v>
      </c>
      <c r="GE110" s="162">
        <f t="shared" si="512"/>
        <v>0</v>
      </c>
      <c r="GF110" s="162">
        <f t="shared" si="512"/>
        <v>0</v>
      </c>
      <c r="GG110" s="162">
        <f t="shared" si="512"/>
        <v>0</v>
      </c>
      <c r="GH110" s="162">
        <f t="shared" si="512"/>
        <v>0</v>
      </c>
      <c r="GI110" s="162">
        <f t="shared" si="512"/>
        <v>0</v>
      </c>
      <c r="GJ110" s="162">
        <f t="shared" si="512"/>
        <v>0</v>
      </c>
      <c r="GK110" s="162">
        <f t="shared" si="512"/>
        <v>0</v>
      </c>
      <c r="GL110" s="162">
        <f t="shared" si="512"/>
        <v>0</v>
      </c>
      <c r="GM110" s="162">
        <f t="shared" si="512"/>
        <v>0</v>
      </c>
      <c r="GN110" s="162">
        <f t="shared" si="512"/>
        <v>0</v>
      </c>
      <c r="GO110" s="162">
        <f t="shared" si="512"/>
        <v>0</v>
      </c>
      <c r="GP110" s="162">
        <f t="shared" si="512"/>
        <v>0</v>
      </c>
      <c r="GQ110" s="162">
        <f t="shared" si="512"/>
        <v>0</v>
      </c>
      <c r="GR110" s="162">
        <f t="shared" si="15"/>
        <v>0</v>
      </c>
      <c r="GS110" s="162">
        <f t="shared" ref="GS110:IN110" si="513">E110-EV110</f>
        <v>0</v>
      </c>
      <c r="GT110" s="162">
        <f t="shared" si="513"/>
        <v>0</v>
      </c>
      <c r="GU110" s="162">
        <f t="shared" si="513"/>
        <v>0</v>
      </c>
      <c r="GV110" s="162">
        <f t="shared" si="513"/>
        <v>0</v>
      </c>
      <c r="GW110" s="162">
        <f t="shared" si="513"/>
        <v>0</v>
      </c>
      <c r="GX110" s="162">
        <f t="shared" si="513"/>
        <v>0</v>
      </c>
      <c r="GY110" s="162">
        <f t="shared" si="513"/>
        <v>0</v>
      </c>
      <c r="GZ110" s="162">
        <f t="shared" si="513"/>
        <v>0</v>
      </c>
      <c r="HA110" s="162">
        <f t="shared" si="513"/>
        <v>0</v>
      </c>
      <c r="HB110" s="162">
        <f t="shared" si="513"/>
        <v>0</v>
      </c>
      <c r="HC110" s="162">
        <f t="shared" si="513"/>
        <v>0</v>
      </c>
      <c r="HD110" s="162">
        <f t="shared" si="513"/>
        <v>0</v>
      </c>
      <c r="HE110" s="162">
        <f t="shared" si="513"/>
        <v>0</v>
      </c>
      <c r="HF110" s="162">
        <f t="shared" si="513"/>
        <v>0</v>
      </c>
      <c r="HG110" s="162">
        <f t="shared" si="513"/>
        <v>0</v>
      </c>
      <c r="HH110" s="162">
        <f t="shared" si="513"/>
        <v>0</v>
      </c>
      <c r="HI110" s="162">
        <f t="shared" si="513"/>
        <v>0</v>
      </c>
      <c r="HJ110" s="162">
        <f t="shared" si="513"/>
        <v>0</v>
      </c>
      <c r="HK110" s="162">
        <f t="shared" si="513"/>
        <v>0</v>
      </c>
      <c r="HL110" s="162">
        <f t="shared" si="513"/>
        <v>0</v>
      </c>
      <c r="HM110" s="162">
        <f t="shared" si="513"/>
        <v>0</v>
      </c>
      <c r="HN110" s="162">
        <f t="shared" si="513"/>
        <v>0</v>
      </c>
      <c r="HO110" s="162">
        <f t="shared" si="513"/>
        <v>0</v>
      </c>
      <c r="HP110" s="162">
        <f t="shared" si="513"/>
        <v>0</v>
      </c>
      <c r="HQ110" s="162">
        <f t="shared" si="513"/>
        <v>0</v>
      </c>
      <c r="HR110" s="162">
        <f t="shared" si="513"/>
        <v>0</v>
      </c>
      <c r="HS110" s="162">
        <f t="shared" si="513"/>
        <v>0</v>
      </c>
      <c r="HT110" s="162">
        <f t="shared" si="513"/>
        <v>0</v>
      </c>
      <c r="HU110" s="162">
        <f t="shared" si="513"/>
        <v>0</v>
      </c>
      <c r="HV110" s="162">
        <f t="shared" si="513"/>
        <v>0</v>
      </c>
      <c r="HW110" s="162">
        <f t="shared" si="513"/>
        <v>0</v>
      </c>
      <c r="HX110" s="162">
        <f t="shared" si="513"/>
        <v>0</v>
      </c>
      <c r="HY110" s="162">
        <f t="shared" si="513"/>
        <v>0</v>
      </c>
      <c r="HZ110" s="162">
        <f t="shared" si="513"/>
        <v>0</v>
      </c>
      <c r="IA110" s="162">
        <f t="shared" si="513"/>
        <v>0</v>
      </c>
      <c r="IB110" s="162">
        <f t="shared" si="513"/>
        <v>0</v>
      </c>
      <c r="IC110" s="162">
        <f t="shared" si="513"/>
        <v>0</v>
      </c>
      <c r="ID110" s="162">
        <f t="shared" si="513"/>
        <v>0</v>
      </c>
      <c r="IE110" s="162">
        <f t="shared" si="513"/>
        <v>0</v>
      </c>
      <c r="IF110" s="162">
        <f t="shared" si="513"/>
        <v>0</v>
      </c>
      <c r="IG110" s="162">
        <f t="shared" si="513"/>
        <v>0</v>
      </c>
      <c r="IH110" s="162">
        <f t="shared" si="513"/>
        <v>0</v>
      </c>
      <c r="II110" s="162">
        <f t="shared" si="513"/>
        <v>0</v>
      </c>
      <c r="IJ110" s="162">
        <f t="shared" si="513"/>
        <v>0</v>
      </c>
      <c r="IK110" s="162">
        <f t="shared" si="513"/>
        <v>0</v>
      </c>
      <c r="IL110" s="162">
        <f t="shared" si="513"/>
        <v>0</v>
      </c>
      <c r="IM110" s="162">
        <f t="shared" si="513"/>
        <v>0</v>
      </c>
      <c r="IN110" s="162">
        <f t="shared" si="513"/>
        <v>0</v>
      </c>
      <c r="IO110" s="162">
        <f t="shared" si="17"/>
        <v>0</v>
      </c>
      <c r="IP110" s="162">
        <f t="shared" si="23"/>
        <v>0</v>
      </c>
      <c r="IQ110" s="162">
        <f t="shared" ref="IQ110:KK110" si="514">MAX((MIN(CZ110+IP110,$IO$7))-GT110,0)</f>
        <v>0</v>
      </c>
      <c r="IR110" s="162">
        <f t="shared" si="514"/>
        <v>0</v>
      </c>
      <c r="IS110" s="162">
        <f t="shared" si="514"/>
        <v>0</v>
      </c>
      <c r="IT110" s="162">
        <f t="shared" si="514"/>
        <v>0</v>
      </c>
      <c r="IU110" s="162">
        <f t="shared" si="514"/>
        <v>0</v>
      </c>
      <c r="IV110" s="162">
        <f t="shared" si="514"/>
        <v>0</v>
      </c>
      <c r="IW110" s="162">
        <f t="shared" si="514"/>
        <v>0</v>
      </c>
      <c r="IX110" s="162">
        <f t="shared" si="514"/>
        <v>0</v>
      </c>
      <c r="IY110" s="162">
        <f t="shared" si="514"/>
        <v>0</v>
      </c>
      <c r="IZ110" s="162">
        <f t="shared" si="514"/>
        <v>0</v>
      </c>
      <c r="JA110" s="162">
        <f t="shared" si="514"/>
        <v>0</v>
      </c>
      <c r="JB110" s="162">
        <f t="shared" si="514"/>
        <v>0</v>
      </c>
      <c r="JC110" s="162">
        <f t="shared" si="514"/>
        <v>0</v>
      </c>
      <c r="JD110" s="162">
        <f t="shared" si="514"/>
        <v>0</v>
      </c>
      <c r="JE110" s="162">
        <f t="shared" si="514"/>
        <v>0</v>
      </c>
      <c r="JF110" s="162">
        <f t="shared" si="514"/>
        <v>0</v>
      </c>
      <c r="JG110" s="162">
        <f t="shared" si="514"/>
        <v>0</v>
      </c>
      <c r="JH110" s="162">
        <f t="shared" si="514"/>
        <v>0</v>
      </c>
      <c r="JI110" s="162">
        <f t="shared" si="514"/>
        <v>0</v>
      </c>
      <c r="JJ110" s="162">
        <f t="shared" si="514"/>
        <v>0</v>
      </c>
      <c r="JK110" s="162">
        <f t="shared" si="514"/>
        <v>0</v>
      </c>
      <c r="JL110" s="162">
        <f t="shared" si="514"/>
        <v>0</v>
      </c>
      <c r="JM110" s="162">
        <f t="shared" si="514"/>
        <v>0</v>
      </c>
      <c r="JN110" s="162">
        <f t="shared" si="514"/>
        <v>0</v>
      </c>
      <c r="JO110" s="162">
        <f t="shared" si="514"/>
        <v>0</v>
      </c>
      <c r="JP110" s="162">
        <f t="shared" si="514"/>
        <v>0</v>
      </c>
      <c r="JQ110" s="162">
        <f t="shared" si="514"/>
        <v>0</v>
      </c>
      <c r="JR110" s="162">
        <f t="shared" si="514"/>
        <v>0</v>
      </c>
      <c r="JS110" s="162">
        <f t="shared" si="514"/>
        <v>0</v>
      </c>
      <c r="JT110" s="162">
        <f t="shared" si="514"/>
        <v>0</v>
      </c>
      <c r="JU110" s="162">
        <f t="shared" si="514"/>
        <v>0</v>
      </c>
      <c r="JV110" s="162">
        <f t="shared" si="514"/>
        <v>0</v>
      </c>
      <c r="JW110" s="162">
        <f t="shared" si="514"/>
        <v>0</v>
      </c>
      <c r="JX110" s="162">
        <f t="shared" si="514"/>
        <v>0</v>
      </c>
      <c r="JY110" s="162">
        <f t="shared" si="514"/>
        <v>0</v>
      </c>
      <c r="JZ110" s="162">
        <f t="shared" si="514"/>
        <v>0</v>
      </c>
      <c r="KA110" s="162">
        <f t="shared" si="514"/>
        <v>0</v>
      </c>
      <c r="KB110" s="162">
        <f t="shared" si="514"/>
        <v>0</v>
      </c>
      <c r="KC110" s="162">
        <f t="shared" si="514"/>
        <v>0</v>
      </c>
      <c r="KD110" s="162">
        <f t="shared" si="514"/>
        <v>0</v>
      </c>
      <c r="KE110" s="162">
        <f t="shared" si="514"/>
        <v>0</v>
      </c>
      <c r="KF110" s="162">
        <f t="shared" si="514"/>
        <v>0</v>
      </c>
      <c r="KG110" s="162">
        <f t="shared" si="514"/>
        <v>0</v>
      </c>
      <c r="KH110" s="162">
        <f t="shared" si="514"/>
        <v>0</v>
      </c>
      <c r="KI110" s="162">
        <f t="shared" si="514"/>
        <v>0</v>
      </c>
      <c r="KJ110" s="162">
        <f t="shared" si="514"/>
        <v>0</v>
      </c>
      <c r="KK110" s="162">
        <f t="shared" si="514"/>
        <v>0</v>
      </c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</row>
    <row r="111" ht="14.25" customHeight="1" spans="1:326" x14ac:dyDescent="0.25">
      <c r="A111" s="1">
        <v>4</v>
      </c>
      <c r="B111" s="1">
        <f t="shared" ref="B111:C111" si="515">B110+1</f>
        <v>101</v>
      </c>
      <c r="C111" s="232">
        <f t="shared" si="515"/>
        <v>43566</v>
      </c>
      <c r="D111" s="162">
        <f t="shared" si="9"/>
        <v>0</v>
      </c>
      <c r="E111" s="162">
        <f>(SUMIFS(Profile!$F$2:$F$17521,Profile!$B$2:$B$17521,$B111,Profile!$C$2:$C$17521,E$8))*$C$6</f>
        <v>0</v>
      </c>
      <c r="F111" s="162">
        <f>(SUMIFS(Profile!$F$2:$F$17521,Profile!$B$2:$B$17521,$B111,Profile!$C$2:$C$17521,F$8))*$C$6</f>
        <v>0</v>
      </c>
      <c r="G111" s="162">
        <f>(SUMIFS(Profile!$F$2:$F$17521,Profile!$B$2:$B$17521,$B111,Profile!$C$2:$C$17521,G$8))*$C$6</f>
        <v>0</v>
      </c>
      <c r="H111" s="162">
        <f>(SUMIFS(Profile!$F$2:$F$17521,Profile!$B$2:$B$17521,$B111,Profile!$C$2:$C$17521,H$8))*$C$6</f>
        <v>0</v>
      </c>
      <c r="I111" s="162">
        <f>(SUMIFS(Profile!$F$2:$F$17521,Profile!$B$2:$B$17521,$B111,Profile!$C$2:$C$17521,I$8))*$C$6</f>
        <v>0</v>
      </c>
      <c r="J111" s="162">
        <f>(SUMIFS(Profile!$F$2:$F$17521,Profile!$B$2:$B$17521,$B111,Profile!$C$2:$C$17521,J$8))*$C$6</f>
        <v>0</v>
      </c>
      <c r="K111" s="162">
        <f>(SUMIFS(Profile!$F$2:$F$17521,Profile!$B$2:$B$17521,$B111,Profile!$C$2:$C$17521,K$8))*$C$6</f>
        <v>0</v>
      </c>
      <c r="L111" s="162">
        <f>(SUMIFS(Profile!$F$2:$F$17521,Profile!$B$2:$B$17521,$B111,Profile!$C$2:$C$17521,L$8))*$C$6</f>
        <v>0</v>
      </c>
      <c r="M111" s="162">
        <f>(SUMIFS(Profile!$F$2:$F$17521,Profile!$B$2:$B$17521,$B111,Profile!$C$2:$C$17521,M$8))*$C$6</f>
        <v>0</v>
      </c>
      <c r="N111" s="162">
        <f>(SUMIFS(Profile!$F$2:$F$17521,Profile!$B$2:$B$17521,$B111,Profile!$C$2:$C$17521,N$8))*$C$6</f>
        <v>0</v>
      </c>
      <c r="O111" s="162">
        <f>(SUMIFS(Profile!$F$2:$F$17521,Profile!$B$2:$B$17521,$B111,Profile!$C$2:$C$17521,O$8))*$C$6</f>
        <v>0</v>
      </c>
      <c r="P111" s="162">
        <f>(SUMIFS(Profile!$F$2:$F$17521,Profile!$B$2:$B$17521,$B111,Profile!$C$2:$C$17521,P$8))*$C$6</f>
        <v>0</v>
      </c>
      <c r="Q111" s="162">
        <f>(SUMIFS(Profile!$F$2:$F$17521,Profile!$B$2:$B$17521,$B111,Profile!$C$2:$C$17521,Q$8))*$C$6</f>
        <v>0</v>
      </c>
      <c r="R111" s="162">
        <f>(SUMIFS(Profile!$F$2:$F$17521,Profile!$B$2:$B$17521,$B111,Profile!$C$2:$C$17521,R$8))*$C$6</f>
        <v>0</v>
      </c>
      <c r="S111" s="162">
        <f>(SUMIFS(Profile!$F$2:$F$17521,Profile!$B$2:$B$17521,$B111,Profile!$C$2:$C$17521,S$8))*$C$6</f>
        <v>0</v>
      </c>
      <c r="T111" s="162">
        <f>(SUMIFS(Profile!$F$2:$F$17521,Profile!$B$2:$B$17521,$B111,Profile!$C$2:$C$17521,T$8))*$C$6</f>
        <v>0</v>
      </c>
      <c r="U111" s="162">
        <f>(SUMIFS(Profile!$F$2:$F$17521,Profile!$B$2:$B$17521,$B111,Profile!$C$2:$C$17521,U$8))*$C$6</f>
        <v>0</v>
      </c>
      <c r="V111" s="162">
        <f>(SUMIFS(Profile!$F$2:$F$17521,Profile!$B$2:$B$17521,$B111,Profile!$C$2:$C$17521,V$8))*$C$6</f>
        <v>0</v>
      </c>
      <c r="W111" s="162">
        <f>(SUMIFS(Profile!$F$2:$F$17521,Profile!$B$2:$B$17521,$B111,Profile!$C$2:$C$17521,W$8))*$C$6</f>
        <v>0</v>
      </c>
      <c r="X111" s="162">
        <f>(SUMIFS(Profile!$F$2:$F$17521,Profile!$B$2:$B$17521,$B111,Profile!$C$2:$C$17521,X$8))*$C$6</f>
        <v>0</v>
      </c>
      <c r="Y111" s="162">
        <f>(SUMIFS(Profile!$F$2:$F$17521,Profile!$B$2:$B$17521,$B111,Profile!$C$2:$C$17521,Y$8))*$C$6</f>
        <v>0</v>
      </c>
      <c r="Z111" s="162">
        <f>(SUMIFS(Profile!$F$2:$F$17521,Profile!$B$2:$B$17521,$B111,Profile!$C$2:$C$17521,Z$8))*$C$6</f>
        <v>0</v>
      </c>
      <c r="AA111" s="162">
        <f>(SUMIFS(Profile!$F$2:$F$17521,Profile!$B$2:$B$17521,$B111,Profile!$C$2:$C$17521,AA$8))*$C$6</f>
        <v>0</v>
      </c>
      <c r="AB111" s="162">
        <f>(SUMIFS(Profile!$F$2:$F$17521,Profile!$B$2:$B$17521,$B111,Profile!$C$2:$C$17521,AB$8))*$C$6</f>
        <v>0</v>
      </c>
      <c r="AC111" s="162">
        <f>(SUMIFS(Profile!$F$2:$F$17521,Profile!$B$2:$B$17521,$B111,Profile!$C$2:$C$17521,AC$8))*$C$6</f>
        <v>0</v>
      </c>
      <c r="AD111" s="162">
        <f>(SUMIFS(Profile!$F$2:$F$17521,Profile!$B$2:$B$17521,$B111,Profile!$C$2:$C$17521,AD$8))*$C$6</f>
        <v>0</v>
      </c>
      <c r="AE111" s="162">
        <f>(SUMIFS(Profile!$F$2:$F$17521,Profile!$B$2:$B$17521,$B111,Profile!$C$2:$C$17521,AE$8))*$C$6</f>
        <v>0</v>
      </c>
      <c r="AF111" s="162">
        <f>(SUMIFS(Profile!$F$2:$F$17521,Profile!$B$2:$B$17521,$B111,Profile!$C$2:$C$17521,AF$8))*$C$6</f>
        <v>0</v>
      </c>
      <c r="AG111" s="162">
        <f>(SUMIFS(Profile!$F$2:$F$17521,Profile!$B$2:$B$17521,$B111,Profile!$C$2:$C$17521,AG$8))*$C$6</f>
        <v>0</v>
      </c>
      <c r="AH111" s="162">
        <f>(SUMIFS(Profile!$F$2:$F$17521,Profile!$B$2:$B$17521,$B111,Profile!$C$2:$C$17521,AH$8))*$C$6</f>
        <v>0</v>
      </c>
      <c r="AI111" s="162">
        <f>(SUMIFS(Profile!$F$2:$F$17521,Profile!$B$2:$B$17521,$B111,Profile!$C$2:$C$17521,AI$8))*$C$6</f>
        <v>0</v>
      </c>
      <c r="AJ111" s="162">
        <f>(SUMIFS(Profile!$F$2:$F$17521,Profile!$B$2:$B$17521,$B111,Profile!$C$2:$C$17521,AJ$8))*$C$6</f>
        <v>0</v>
      </c>
      <c r="AK111" s="162">
        <f>(SUMIFS(Profile!$F$2:$F$17521,Profile!$B$2:$B$17521,$B111,Profile!$C$2:$C$17521,AK$8))*$C$6</f>
        <v>0</v>
      </c>
      <c r="AL111" s="162">
        <f>(SUMIFS(Profile!$F$2:$F$17521,Profile!$B$2:$B$17521,$B111,Profile!$C$2:$C$17521,AL$8))*$C$6</f>
        <v>0</v>
      </c>
      <c r="AM111" s="162">
        <f>(SUMIFS(Profile!$F$2:$F$17521,Profile!$B$2:$B$17521,$B111,Profile!$C$2:$C$17521,AM$8))*$C$6</f>
        <v>0</v>
      </c>
      <c r="AN111" s="162">
        <f>(SUMIFS(Profile!$F$2:$F$17521,Profile!$B$2:$B$17521,$B111,Profile!$C$2:$C$17521,AN$8))*$C$6</f>
        <v>0</v>
      </c>
      <c r="AO111" s="162">
        <f>(SUMIFS(Profile!$F$2:$F$17521,Profile!$B$2:$B$17521,$B111,Profile!$C$2:$C$17521,AO$8))*$C$6</f>
        <v>0</v>
      </c>
      <c r="AP111" s="162">
        <f>(SUMIFS(Profile!$F$2:$F$17521,Profile!$B$2:$B$17521,$B111,Profile!$C$2:$C$17521,AP$8))*$C$6</f>
        <v>0</v>
      </c>
      <c r="AQ111" s="162">
        <f>(SUMIFS(Profile!$F$2:$F$17521,Profile!$B$2:$B$17521,$B111,Profile!$C$2:$C$17521,AQ$8))*$C$6</f>
        <v>0</v>
      </c>
      <c r="AR111" s="162">
        <f>(SUMIFS(Profile!$F$2:$F$17521,Profile!$B$2:$B$17521,$B111,Profile!$C$2:$C$17521,AR$8))*$C$6</f>
        <v>0</v>
      </c>
      <c r="AS111" s="162">
        <f>(SUMIFS(Profile!$F$2:$F$17521,Profile!$B$2:$B$17521,$B111,Profile!$C$2:$C$17521,AS$8))*$C$6</f>
        <v>0</v>
      </c>
      <c r="AT111" s="162">
        <f>(SUMIFS(Profile!$F$2:$F$17521,Profile!$B$2:$B$17521,$B111,Profile!$C$2:$C$17521,AT$8))*$C$6</f>
        <v>0</v>
      </c>
      <c r="AU111" s="162">
        <f>(SUMIFS(Profile!$F$2:$F$17521,Profile!$B$2:$B$17521,$B111,Profile!$C$2:$C$17521,AU$8))*$C$6</f>
        <v>0</v>
      </c>
      <c r="AV111" s="162">
        <f>(SUMIFS(Profile!$F$2:$F$17521,Profile!$B$2:$B$17521,$B111,Profile!$C$2:$C$17521,AV$8))*$C$6</f>
        <v>0</v>
      </c>
      <c r="AW111" s="162">
        <f>(SUMIFS(Profile!$F$2:$F$17521,Profile!$B$2:$B$17521,$B111,Profile!$C$2:$C$17521,AW$8))*$C$6</f>
        <v>0</v>
      </c>
      <c r="AX111" s="162">
        <f>(SUMIFS(Profile!$F$2:$F$17521,Profile!$B$2:$B$17521,$B111,Profile!$C$2:$C$17521,AX$8))*$C$6</f>
        <v>0</v>
      </c>
      <c r="AY111" s="162">
        <f>(SUMIFS(Profile!$F$2:$F$17521,Profile!$B$2:$B$17521,$B111,Profile!$C$2:$C$17521,AY$8))*$C$6</f>
        <v>0</v>
      </c>
      <c r="AZ111" s="162">
        <f>(SUMIFS(Profile!$F$2:$F$17521,Profile!$B$2:$B$17521,$B111,Profile!$C$2:$C$17521,AZ$8))*$C$6</f>
        <v>0</v>
      </c>
      <c r="BA111" s="162">
        <f t="shared" si="10"/>
        <v>0</v>
      </c>
      <c r="BB111" s="162">
        <f>(SUMIFS(Profile!$E$2:$E$17521,Profile!$B$2:$B$17521,$B111,Profile!$C$2:$C$17521,BB$8))*$C$9</f>
        <v>0</v>
      </c>
      <c r="BC111" s="162">
        <f>(SUMIFS(Profile!$E$2:$E$17521,Profile!$B$2:$B$17521,$B111,Profile!$C$2:$C$17521,BC$8))*$C$9</f>
        <v>0</v>
      </c>
      <c r="BD111" s="162">
        <f>(SUMIFS(Profile!$E$2:$E$17521,Profile!$B$2:$B$17521,$B111,Profile!$C$2:$C$17521,BD$8))*$C$9</f>
        <v>0</v>
      </c>
      <c r="BE111" s="162">
        <f>(SUMIFS(Profile!$E$2:$E$17521,Profile!$B$2:$B$17521,$B111,Profile!$C$2:$C$17521,BE$8))*$C$9</f>
        <v>0</v>
      </c>
      <c r="BF111" s="162">
        <f>(SUMIFS(Profile!$E$2:$E$17521,Profile!$B$2:$B$17521,$B111,Profile!$C$2:$C$17521,BF$8))*$C$9</f>
        <v>0</v>
      </c>
      <c r="BG111" s="162">
        <f>(SUMIFS(Profile!$E$2:$E$17521,Profile!$B$2:$B$17521,$B111,Profile!$C$2:$C$17521,BG$8))*$C$9</f>
        <v>0</v>
      </c>
      <c r="BH111" s="162">
        <f>(SUMIFS(Profile!$E$2:$E$17521,Profile!$B$2:$B$17521,$B111,Profile!$C$2:$C$17521,BH$8))*$C$9</f>
        <v>0</v>
      </c>
      <c r="BI111" s="162">
        <f>(SUMIFS(Profile!$E$2:$E$17521,Profile!$B$2:$B$17521,$B111,Profile!$C$2:$C$17521,BI$8))*$C$9</f>
        <v>0</v>
      </c>
      <c r="BJ111" s="162">
        <f>(SUMIFS(Profile!$E$2:$E$17521,Profile!$B$2:$B$17521,$B111,Profile!$C$2:$C$17521,BJ$8))*$C$9</f>
        <v>0</v>
      </c>
      <c r="BK111" s="162">
        <f>(SUMIFS(Profile!$E$2:$E$17521,Profile!$B$2:$B$17521,$B111,Profile!$C$2:$C$17521,BK$8))*$C$9</f>
        <v>0</v>
      </c>
      <c r="BL111" s="162">
        <f>(SUMIFS(Profile!$E$2:$E$17521,Profile!$B$2:$B$17521,$B111,Profile!$C$2:$C$17521,BL$8))*$C$9</f>
        <v>0</v>
      </c>
      <c r="BM111" s="162">
        <f>(SUMIFS(Profile!$E$2:$E$17521,Profile!$B$2:$B$17521,$B111,Profile!$C$2:$C$17521,BM$8))*$C$9</f>
        <v>0</v>
      </c>
      <c r="BN111" s="162">
        <f>(SUMIFS(Profile!$E$2:$E$17521,Profile!$B$2:$B$17521,$B111,Profile!$C$2:$C$17521,BN$8))*$C$9</f>
        <v>0</v>
      </c>
      <c r="BO111" s="162">
        <f>(SUMIFS(Profile!$E$2:$E$17521,Profile!$B$2:$B$17521,$B111,Profile!$C$2:$C$17521,BO$8))*$C$9</f>
        <v>0</v>
      </c>
      <c r="BP111" s="162">
        <f>(SUMIFS(Profile!$E$2:$E$17521,Profile!$B$2:$B$17521,$B111,Profile!$C$2:$C$17521,BP$8))*$C$9</f>
        <v>0</v>
      </c>
      <c r="BQ111" s="162">
        <f>(SUMIFS(Profile!$E$2:$E$17521,Profile!$B$2:$B$17521,$B111,Profile!$C$2:$C$17521,BQ$8))*$C$9</f>
        <v>0</v>
      </c>
      <c r="BR111" s="162">
        <f>(SUMIFS(Profile!$E$2:$E$17521,Profile!$B$2:$B$17521,$B111,Profile!$C$2:$C$17521,BR$8))*$C$9</f>
        <v>0</v>
      </c>
      <c r="BS111" s="162">
        <f>(SUMIFS(Profile!$E$2:$E$17521,Profile!$B$2:$B$17521,$B111,Profile!$C$2:$C$17521,BS$8))*$C$9</f>
        <v>0</v>
      </c>
      <c r="BT111" s="162">
        <f>(SUMIFS(Profile!$E$2:$E$17521,Profile!$B$2:$B$17521,$B111,Profile!$C$2:$C$17521,BT$8))*$C$9</f>
        <v>0</v>
      </c>
      <c r="BU111" s="162">
        <f>(SUMIFS(Profile!$E$2:$E$17521,Profile!$B$2:$B$17521,$B111,Profile!$C$2:$C$17521,BU$8))*$C$9</f>
        <v>0</v>
      </c>
      <c r="BV111" s="162">
        <f>(SUMIFS(Profile!$E$2:$E$17521,Profile!$B$2:$B$17521,$B111,Profile!$C$2:$C$17521,BV$8))*$C$9</f>
        <v>0</v>
      </c>
      <c r="BW111" s="162">
        <f>(SUMIFS(Profile!$E$2:$E$17521,Profile!$B$2:$B$17521,$B111,Profile!$C$2:$C$17521,BW$8))*$C$9</f>
        <v>0</v>
      </c>
      <c r="BX111" s="162">
        <f>(SUMIFS(Profile!$E$2:$E$17521,Profile!$B$2:$B$17521,$B111,Profile!$C$2:$C$17521,BX$8))*$C$9</f>
        <v>0</v>
      </c>
      <c r="BY111" s="162">
        <f>(SUMIFS(Profile!$E$2:$E$17521,Profile!$B$2:$B$17521,$B111,Profile!$C$2:$C$17521,BY$8))*$C$9</f>
        <v>0</v>
      </c>
      <c r="BZ111" s="162">
        <f>(SUMIFS(Profile!$E$2:$E$17521,Profile!$B$2:$B$17521,$B111,Profile!$C$2:$C$17521,BZ$8))*$C$9</f>
        <v>0</v>
      </c>
      <c r="CA111" s="162">
        <f>(SUMIFS(Profile!$E$2:$E$17521,Profile!$B$2:$B$17521,$B111,Profile!$C$2:$C$17521,CA$8))*$C$9</f>
        <v>0</v>
      </c>
      <c r="CB111" s="162">
        <f>(SUMIFS(Profile!$E$2:$E$17521,Profile!$B$2:$B$17521,$B111,Profile!$C$2:$C$17521,CB$8))*$C$9</f>
        <v>0</v>
      </c>
      <c r="CC111" s="162">
        <f>(SUMIFS(Profile!$E$2:$E$17521,Profile!$B$2:$B$17521,$B111,Profile!$C$2:$C$17521,CC$8))*$C$9</f>
        <v>0</v>
      </c>
      <c r="CD111" s="162">
        <f>(SUMIFS(Profile!$E$2:$E$17521,Profile!$B$2:$B$17521,$B111,Profile!$C$2:$C$17521,CD$8))*$C$9</f>
        <v>0</v>
      </c>
      <c r="CE111" s="162">
        <f>(SUMIFS(Profile!$E$2:$E$17521,Profile!$B$2:$B$17521,$B111,Profile!$C$2:$C$17521,CE$8))*$C$9</f>
        <v>0</v>
      </c>
      <c r="CF111" s="162">
        <f>(SUMIFS(Profile!$E$2:$E$17521,Profile!$B$2:$B$17521,$B111,Profile!$C$2:$C$17521,CF$8))*$C$9</f>
        <v>0</v>
      </c>
      <c r="CG111" s="162">
        <f>(SUMIFS(Profile!$E$2:$E$17521,Profile!$B$2:$B$17521,$B111,Profile!$C$2:$C$17521,CG$8))*$C$9</f>
        <v>0</v>
      </c>
      <c r="CH111" s="162">
        <f>(SUMIFS(Profile!$E$2:$E$17521,Profile!$B$2:$B$17521,$B111,Profile!$C$2:$C$17521,CH$8))*$C$9</f>
        <v>0</v>
      </c>
      <c r="CI111" s="162">
        <f>(SUMIFS(Profile!$E$2:$E$17521,Profile!$B$2:$B$17521,$B111,Profile!$C$2:$C$17521,CI$8))*$C$9</f>
        <v>0</v>
      </c>
      <c r="CJ111" s="162">
        <f>(SUMIFS(Profile!$E$2:$E$17521,Profile!$B$2:$B$17521,$B111,Profile!$C$2:$C$17521,CJ$8))*$C$9</f>
        <v>0</v>
      </c>
      <c r="CK111" s="162">
        <f>(SUMIFS(Profile!$E$2:$E$17521,Profile!$B$2:$B$17521,$B111,Profile!$C$2:$C$17521,CK$8))*$C$9</f>
        <v>0</v>
      </c>
      <c r="CL111" s="162">
        <f>(SUMIFS(Profile!$E$2:$E$17521,Profile!$B$2:$B$17521,$B111,Profile!$C$2:$C$17521,CL$8))*$C$9</f>
        <v>0</v>
      </c>
      <c r="CM111" s="162">
        <f>(SUMIFS(Profile!$E$2:$E$17521,Profile!$B$2:$B$17521,$B111,Profile!$C$2:$C$17521,CM$8))*$C$9</f>
        <v>0</v>
      </c>
      <c r="CN111" s="162">
        <f>(SUMIFS(Profile!$E$2:$E$17521,Profile!$B$2:$B$17521,$B111,Profile!$C$2:$C$17521,CN$8))*$C$9</f>
        <v>0</v>
      </c>
      <c r="CO111" s="162">
        <f>(SUMIFS(Profile!$E$2:$E$17521,Profile!$B$2:$B$17521,$B111,Profile!$C$2:$C$17521,CO$8))*$C$9</f>
        <v>0</v>
      </c>
      <c r="CP111" s="162">
        <f>(SUMIFS(Profile!$E$2:$E$17521,Profile!$B$2:$B$17521,$B111,Profile!$C$2:$C$17521,CP$8))*$C$9</f>
        <v>0</v>
      </c>
      <c r="CQ111" s="162">
        <f>(SUMIFS(Profile!$E$2:$E$17521,Profile!$B$2:$B$17521,$B111,Profile!$C$2:$C$17521,CQ$8))*$C$9</f>
        <v>0</v>
      </c>
      <c r="CR111" s="162">
        <f>(SUMIFS(Profile!$E$2:$E$17521,Profile!$B$2:$B$17521,$B111,Profile!$C$2:$C$17521,CR$8))*$C$9</f>
        <v>0</v>
      </c>
      <c r="CS111" s="162">
        <f>(SUMIFS(Profile!$E$2:$E$17521,Profile!$B$2:$B$17521,$B111,Profile!$C$2:$C$17521,CS$8))*$C$9</f>
        <v>0</v>
      </c>
      <c r="CT111" s="162">
        <f>(SUMIFS(Profile!$E$2:$E$17521,Profile!$B$2:$B$17521,$B111,Profile!$C$2:$C$17521,CT$8))*$C$9</f>
        <v>0</v>
      </c>
      <c r="CU111" s="162">
        <f>(SUMIFS(Profile!$E$2:$E$17521,Profile!$B$2:$B$17521,$B111,Profile!$C$2:$C$17521,CU$8))*$C$9</f>
        <v>0</v>
      </c>
      <c r="CV111" s="162">
        <f>(SUMIFS(Profile!$E$2:$E$17521,Profile!$B$2:$B$17521,$B111,Profile!$C$2:$C$17521,CV$8))*$C$9</f>
        <v>0</v>
      </c>
      <c r="CW111" s="162">
        <f>(SUMIFS(Profile!$E$2:$E$17521,Profile!$B$2:$B$17521,$B111,Profile!$C$2:$C$17521,CW$8))*$C$9</f>
        <v>0</v>
      </c>
      <c r="CX111" s="162">
        <f t="shared" si="11"/>
        <v>0</v>
      </c>
      <c r="CY111" s="162">
        <f t="shared" ref="CY111:ET111" si="516">MAX(BB111-E111,0)</f>
        <v>0</v>
      </c>
      <c r="CZ111" s="162">
        <f t="shared" si="516"/>
        <v>0</v>
      </c>
      <c r="DA111" s="162">
        <f t="shared" si="516"/>
        <v>0</v>
      </c>
      <c r="DB111" s="162">
        <f t="shared" si="516"/>
        <v>0</v>
      </c>
      <c r="DC111" s="162">
        <f t="shared" si="516"/>
        <v>0</v>
      </c>
      <c r="DD111" s="162">
        <f t="shared" si="516"/>
        <v>0</v>
      </c>
      <c r="DE111" s="162">
        <f t="shared" si="516"/>
        <v>0</v>
      </c>
      <c r="DF111" s="162">
        <f t="shared" si="516"/>
        <v>0</v>
      </c>
      <c r="DG111" s="162">
        <f t="shared" si="516"/>
        <v>0</v>
      </c>
      <c r="DH111" s="162">
        <f t="shared" si="516"/>
        <v>0</v>
      </c>
      <c r="DI111" s="162">
        <f t="shared" si="516"/>
        <v>0</v>
      </c>
      <c r="DJ111" s="162">
        <f t="shared" si="516"/>
        <v>0</v>
      </c>
      <c r="DK111" s="162">
        <f t="shared" si="516"/>
        <v>0</v>
      </c>
      <c r="DL111" s="162">
        <f t="shared" si="516"/>
        <v>0</v>
      </c>
      <c r="DM111" s="162">
        <f t="shared" si="516"/>
        <v>0</v>
      </c>
      <c r="DN111" s="162">
        <f t="shared" si="516"/>
        <v>0</v>
      </c>
      <c r="DO111" s="162">
        <f t="shared" si="516"/>
        <v>0</v>
      </c>
      <c r="DP111" s="162">
        <f t="shared" si="516"/>
        <v>0</v>
      </c>
      <c r="DQ111" s="162">
        <f t="shared" si="516"/>
        <v>0</v>
      </c>
      <c r="DR111" s="162">
        <f t="shared" si="516"/>
        <v>0</v>
      </c>
      <c r="DS111" s="162">
        <f t="shared" si="516"/>
        <v>0</v>
      </c>
      <c r="DT111" s="162">
        <f t="shared" si="516"/>
        <v>0</v>
      </c>
      <c r="DU111" s="162">
        <f t="shared" si="516"/>
        <v>0</v>
      </c>
      <c r="DV111" s="162">
        <f t="shared" si="516"/>
        <v>0</v>
      </c>
      <c r="DW111" s="162">
        <f t="shared" si="516"/>
        <v>0</v>
      </c>
      <c r="DX111" s="162">
        <f t="shared" si="516"/>
        <v>0</v>
      </c>
      <c r="DY111" s="162">
        <f t="shared" si="516"/>
        <v>0</v>
      </c>
      <c r="DZ111" s="162">
        <f t="shared" si="516"/>
        <v>0</v>
      </c>
      <c r="EA111" s="162">
        <f t="shared" si="516"/>
        <v>0</v>
      </c>
      <c r="EB111" s="162">
        <f t="shared" si="516"/>
        <v>0</v>
      </c>
      <c r="EC111" s="162">
        <f t="shared" si="516"/>
        <v>0</v>
      </c>
      <c r="ED111" s="162">
        <f t="shared" si="516"/>
        <v>0</v>
      </c>
      <c r="EE111" s="162">
        <f t="shared" si="516"/>
        <v>0</v>
      </c>
      <c r="EF111" s="162">
        <f t="shared" si="516"/>
        <v>0</v>
      </c>
      <c r="EG111" s="162">
        <f t="shared" si="516"/>
        <v>0</v>
      </c>
      <c r="EH111" s="162">
        <f t="shared" si="516"/>
        <v>0</v>
      </c>
      <c r="EI111" s="162">
        <f t="shared" si="516"/>
        <v>0</v>
      </c>
      <c r="EJ111" s="162">
        <f t="shared" si="516"/>
        <v>0</v>
      </c>
      <c r="EK111" s="162">
        <f t="shared" si="516"/>
        <v>0</v>
      </c>
      <c r="EL111" s="162">
        <f t="shared" si="516"/>
        <v>0</v>
      </c>
      <c r="EM111" s="162">
        <f t="shared" si="516"/>
        <v>0</v>
      </c>
      <c r="EN111" s="162">
        <f t="shared" si="516"/>
        <v>0</v>
      </c>
      <c r="EO111" s="162">
        <f t="shared" si="516"/>
        <v>0</v>
      </c>
      <c r="EP111" s="162">
        <f t="shared" si="516"/>
        <v>0</v>
      </c>
      <c r="EQ111" s="162">
        <f t="shared" si="516"/>
        <v>0</v>
      </c>
      <c r="ER111" s="162">
        <f t="shared" si="516"/>
        <v>0</v>
      </c>
      <c r="ES111" s="162">
        <f t="shared" si="516"/>
        <v>0</v>
      </c>
      <c r="ET111" s="162">
        <f t="shared" si="516"/>
        <v>0</v>
      </c>
      <c r="EU111" s="162">
        <f t="shared" si="13"/>
        <v>0</v>
      </c>
      <c r="EV111" s="162">
        <f t="shared" ref="EV111:GQ111" si="517">BB111-CY111</f>
        <v>0</v>
      </c>
      <c r="EW111" s="162">
        <f t="shared" si="517"/>
        <v>0</v>
      </c>
      <c r="EX111" s="162">
        <f t="shared" si="517"/>
        <v>0</v>
      </c>
      <c r="EY111" s="162">
        <f t="shared" si="517"/>
        <v>0</v>
      </c>
      <c r="EZ111" s="162">
        <f t="shared" si="517"/>
        <v>0</v>
      </c>
      <c r="FA111" s="162">
        <f t="shared" si="517"/>
        <v>0</v>
      </c>
      <c r="FB111" s="162">
        <f t="shared" si="517"/>
        <v>0</v>
      </c>
      <c r="FC111" s="162">
        <f t="shared" si="517"/>
        <v>0</v>
      </c>
      <c r="FD111" s="162">
        <f t="shared" si="517"/>
        <v>0</v>
      </c>
      <c r="FE111" s="162">
        <f t="shared" si="517"/>
        <v>0</v>
      </c>
      <c r="FF111" s="162">
        <f t="shared" si="517"/>
        <v>0</v>
      </c>
      <c r="FG111" s="162">
        <f t="shared" si="517"/>
        <v>0</v>
      </c>
      <c r="FH111" s="162">
        <f t="shared" si="517"/>
        <v>0</v>
      </c>
      <c r="FI111" s="162">
        <f t="shared" si="517"/>
        <v>0</v>
      </c>
      <c r="FJ111" s="162">
        <f t="shared" si="517"/>
        <v>0</v>
      </c>
      <c r="FK111" s="162">
        <f t="shared" si="517"/>
        <v>0</v>
      </c>
      <c r="FL111" s="162">
        <f t="shared" si="517"/>
        <v>0</v>
      </c>
      <c r="FM111" s="162">
        <f t="shared" si="517"/>
        <v>0</v>
      </c>
      <c r="FN111" s="162">
        <f t="shared" si="517"/>
        <v>0</v>
      </c>
      <c r="FO111" s="162">
        <f t="shared" si="517"/>
        <v>0</v>
      </c>
      <c r="FP111" s="162">
        <f t="shared" si="517"/>
        <v>0</v>
      </c>
      <c r="FQ111" s="162">
        <f t="shared" si="517"/>
        <v>0</v>
      </c>
      <c r="FR111" s="162">
        <f t="shared" si="517"/>
        <v>0</v>
      </c>
      <c r="FS111" s="162">
        <f t="shared" si="517"/>
        <v>0</v>
      </c>
      <c r="FT111" s="162">
        <f t="shared" si="517"/>
        <v>0</v>
      </c>
      <c r="FU111" s="162">
        <f t="shared" si="517"/>
        <v>0</v>
      </c>
      <c r="FV111" s="162">
        <f t="shared" si="517"/>
        <v>0</v>
      </c>
      <c r="FW111" s="162">
        <f t="shared" si="517"/>
        <v>0</v>
      </c>
      <c r="FX111" s="162">
        <f t="shared" si="517"/>
        <v>0</v>
      </c>
      <c r="FY111" s="162">
        <f t="shared" si="517"/>
        <v>0</v>
      </c>
      <c r="FZ111" s="162">
        <f t="shared" si="517"/>
        <v>0</v>
      </c>
      <c r="GA111" s="162">
        <f t="shared" si="517"/>
        <v>0</v>
      </c>
      <c r="GB111" s="162">
        <f t="shared" si="517"/>
        <v>0</v>
      </c>
      <c r="GC111" s="162">
        <f t="shared" si="517"/>
        <v>0</v>
      </c>
      <c r="GD111" s="162">
        <f t="shared" si="517"/>
        <v>0</v>
      </c>
      <c r="GE111" s="162">
        <f t="shared" si="517"/>
        <v>0</v>
      </c>
      <c r="GF111" s="162">
        <f t="shared" si="517"/>
        <v>0</v>
      </c>
      <c r="GG111" s="162">
        <f t="shared" si="517"/>
        <v>0</v>
      </c>
      <c r="GH111" s="162">
        <f t="shared" si="517"/>
        <v>0</v>
      </c>
      <c r="GI111" s="162">
        <f t="shared" si="517"/>
        <v>0</v>
      </c>
      <c r="GJ111" s="162">
        <f t="shared" si="517"/>
        <v>0</v>
      </c>
      <c r="GK111" s="162">
        <f t="shared" si="517"/>
        <v>0</v>
      </c>
      <c r="GL111" s="162">
        <f t="shared" si="517"/>
        <v>0</v>
      </c>
      <c r="GM111" s="162">
        <f t="shared" si="517"/>
        <v>0</v>
      </c>
      <c r="GN111" s="162">
        <f t="shared" si="517"/>
        <v>0</v>
      </c>
      <c r="GO111" s="162">
        <f t="shared" si="517"/>
        <v>0</v>
      </c>
      <c r="GP111" s="162">
        <f t="shared" si="517"/>
        <v>0</v>
      </c>
      <c r="GQ111" s="162">
        <f t="shared" si="517"/>
        <v>0</v>
      </c>
      <c r="GR111" s="162">
        <f t="shared" si="15"/>
        <v>0</v>
      </c>
      <c r="GS111" s="162">
        <f t="shared" ref="GS111:IN111" si="518">E111-EV111</f>
        <v>0</v>
      </c>
      <c r="GT111" s="162">
        <f t="shared" si="518"/>
        <v>0</v>
      </c>
      <c r="GU111" s="162">
        <f t="shared" si="518"/>
        <v>0</v>
      </c>
      <c r="GV111" s="162">
        <f t="shared" si="518"/>
        <v>0</v>
      </c>
      <c r="GW111" s="162">
        <f t="shared" si="518"/>
        <v>0</v>
      </c>
      <c r="GX111" s="162">
        <f t="shared" si="518"/>
        <v>0</v>
      </c>
      <c r="GY111" s="162">
        <f t="shared" si="518"/>
        <v>0</v>
      </c>
      <c r="GZ111" s="162">
        <f t="shared" si="518"/>
        <v>0</v>
      </c>
      <c r="HA111" s="162">
        <f t="shared" si="518"/>
        <v>0</v>
      </c>
      <c r="HB111" s="162">
        <f t="shared" si="518"/>
        <v>0</v>
      </c>
      <c r="HC111" s="162">
        <f t="shared" si="518"/>
        <v>0</v>
      </c>
      <c r="HD111" s="162">
        <f t="shared" si="518"/>
        <v>0</v>
      </c>
      <c r="HE111" s="162">
        <f t="shared" si="518"/>
        <v>0</v>
      </c>
      <c r="HF111" s="162">
        <f t="shared" si="518"/>
        <v>0</v>
      </c>
      <c r="HG111" s="162">
        <f t="shared" si="518"/>
        <v>0</v>
      </c>
      <c r="HH111" s="162">
        <f t="shared" si="518"/>
        <v>0</v>
      </c>
      <c r="HI111" s="162">
        <f t="shared" si="518"/>
        <v>0</v>
      </c>
      <c r="HJ111" s="162">
        <f t="shared" si="518"/>
        <v>0</v>
      </c>
      <c r="HK111" s="162">
        <f t="shared" si="518"/>
        <v>0</v>
      </c>
      <c r="HL111" s="162">
        <f t="shared" si="518"/>
        <v>0</v>
      </c>
      <c r="HM111" s="162">
        <f t="shared" si="518"/>
        <v>0</v>
      </c>
      <c r="HN111" s="162">
        <f t="shared" si="518"/>
        <v>0</v>
      </c>
      <c r="HO111" s="162">
        <f t="shared" si="518"/>
        <v>0</v>
      </c>
      <c r="HP111" s="162">
        <f t="shared" si="518"/>
        <v>0</v>
      </c>
      <c r="HQ111" s="162">
        <f t="shared" si="518"/>
        <v>0</v>
      </c>
      <c r="HR111" s="162">
        <f t="shared" si="518"/>
        <v>0</v>
      </c>
      <c r="HS111" s="162">
        <f t="shared" si="518"/>
        <v>0</v>
      </c>
      <c r="HT111" s="162">
        <f t="shared" si="518"/>
        <v>0</v>
      </c>
      <c r="HU111" s="162">
        <f t="shared" si="518"/>
        <v>0</v>
      </c>
      <c r="HV111" s="162">
        <f t="shared" si="518"/>
        <v>0</v>
      </c>
      <c r="HW111" s="162">
        <f t="shared" si="518"/>
        <v>0</v>
      </c>
      <c r="HX111" s="162">
        <f t="shared" si="518"/>
        <v>0</v>
      </c>
      <c r="HY111" s="162">
        <f t="shared" si="518"/>
        <v>0</v>
      </c>
      <c r="HZ111" s="162">
        <f t="shared" si="518"/>
        <v>0</v>
      </c>
      <c r="IA111" s="162">
        <f t="shared" si="518"/>
        <v>0</v>
      </c>
      <c r="IB111" s="162">
        <f t="shared" si="518"/>
        <v>0</v>
      </c>
      <c r="IC111" s="162">
        <f t="shared" si="518"/>
        <v>0</v>
      </c>
      <c r="ID111" s="162">
        <f t="shared" si="518"/>
        <v>0</v>
      </c>
      <c r="IE111" s="162">
        <f t="shared" si="518"/>
        <v>0</v>
      </c>
      <c r="IF111" s="162">
        <f t="shared" si="518"/>
        <v>0</v>
      </c>
      <c r="IG111" s="162">
        <f t="shared" si="518"/>
        <v>0</v>
      </c>
      <c r="IH111" s="162">
        <f t="shared" si="518"/>
        <v>0</v>
      </c>
      <c r="II111" s="162">
        <f t="shared" si="518"/>
        <v>0</v>
      </c>
      <c r="IJ111" s="162">
        <f t="shared" si="518"/>
        <v>0</v>
      </c>
      <c r="IK111" s="162">
        <f t="shared" si="518"/>
        <v>0</v>
      </c>
      <c r="IL111" s="162">
        <f t="shared" si="518"/>
        <v>0</v>
      </c>
      <c r="IM111" s="162">
        <f t="shared" si="518"/>
        <v>0</v>
      </c>
      <c r="IN111" s="162">
        <f t="shared" si="518"/>
        <v>0</v>
      </c>
      <c r="IO111" s="162">
        <f t="shared" si="17"/>
        <v>0</v>
      </c>
      <c r="IP111" s="162">
        <f t="shared" si="23"/>
        <v>0</v>
      </c>
      <c r="IQ111" s="162">
        <f t="shared" ref="IQ111:KK111" si="519">MAX((MIN(CZ111+IP111,$IO$7))-GT111,0)</f>
        <v>0</v>
      </c>
      <c r="IR111" s="162">
        <f t="shared" si="519"/>
        <v>0</v>
      </c>
      <c r="IS111" s="162">
        <f t="shared" si="519"/>
        <v>0</v>
      </c>
      <c r="IT111" s="162">
        <f t="shared" si="519"/>
        <v>0</v>
      </c>
      <c r="IU111" s="162">
        <f t="shared" si="519"/>
        <v>0</v>
      </c>
      <c r="IV111" s="162">
        <f t="shared" si="519"/>
        <v>0</v>
      </c>
      <c r="IW111" s="162">
        <f t="shared" si="519"/>
        <v>0</v>
      </c>
      <c r="IX111" s="162">
        <f t="shared" si="519"/>
        <v>0</v>
      </c>
      <c r="IY111" s="162">
        <f t="shared" si="519"/>
        <v>0</v>
      </c>
      <c r="IZ111" s="162">
        <f t="shared" si="519"/>
        <v>0</v>
      </c>
      <c r="JA111" s="162">
        <f t="shared" si="519"/>
        <v>0</v>
      </c>
      <c r="JB111" s="162">
        <f t="shared" si="519"/>
        <v>0</v>
      </c>
      <c r="JC111" s="162">
        <f t="shared" si="519"/>
        <v>0</v>
      </c>
      <c r="JD111" s="162">
        <f t="shared" si="519"/>
        <v>0</v>
      </c>
      <c r="JE111" s="162">
        <f t="shared" si="519"/>
        <v>0</v>
      </c>
      <c r="JF111" s="162">
        <f t="shared" si="519"/>
        <v>0</v>
      </c>
      <c r="JG111" s="162">
        <f t="shared" si="519"/>
        <v>0</v>
      </c>
      <c r="JH111" s="162">
        <f t="shared" si="519"/>
        <v>0</v>
      </c>
      <c r="JI111" s="162">
        <f t="shared" si="519"/>
        <v>0</v>
      </c>
      <c r="JJ111" s="162">
        <f t="shared" si="519"/>
        <v>0</v>
      </c>
      <c r="JK111" s="162">
        <f t="shared" si="519"/>
        <v>0</v>
      </c>
      <c r="JL111" s="162">
        <f t="shared" si="519"/>
        <v>0</v>
      </c>
      <c r="JM111" s="162">
        <f t="shared" si="519"/>
        <v>0</v>
      </c>
      <c r="JN111" s="162">
        <f t="shared" si="519"/>
        <v>0</v>
      </c>
      <c r="JO111" s="162">
        <f t="shared" si="519"/>
        <v>0</v>
      </c>
      <c r="JP111" s="162">
        <f t="shared" si="519"/>
        <v>0</v>
      </c>
      <c r="JQ111" s="162">
        <f t="shared" si="519"/>
        <v>0</v>
      </c>
      <c r="JR111" s="162">
        <f t="shared" si="519"/>
        <v>0</v>
      </c>
      <c r="JS111" s="162">
        <f t="shared" si="519"/>
        <v>0</v>
      </c>
      <c r="JT111" s="162">
        <f t="shared" si="519"/>
        <v>0</v>
      </c>
      <c r="JU111" s="162">
        <f t="shared" si="519"/>
        <v>0</v>
      </c>
      <c r="JV111" s="162">
        <f t="shared" si="519"/>
        <v>0</v>
      </c>
      <c r="JW111" s="162">
        <f t="shared" si="519"/>
        <v>0</v>
      </c>
      <c r="JX111" s="162">
        <f t="shared" si="519"/>
        <v>0</v>
      </c>
      <c r="JY111" s="162">
        <f t="shared" si="519"/>
        <v>0</v>
      </c>
      <c r="JZ111" s="162">
        <f t="shared" si="519"/>
        <v>0</v>
      </c>
      <c r="KA111" s="162">
        <f t="shared" si="519"/>
        <v>0</v>
      </c>
      <c r="KB111" s="162">
        <f t="shared" si="519"/>
        <v>0</v>
      </c>
      <c r="KC111" s="162">
        <f t="shared" si="519"/>
        <v>0</v>
      </c>
      <c r="KD111" s="162">
        <f t="shared" si="519"/>
        <v>0</v>
      </c>
      <c r="KE111" s="162">
        <f t="shared" si="519"/>
        <v>0</v>
      </c>
      <c r="KF111" s="162">
        <f t="shared" si="519"/>
        <v>0</v>
      </c>
      <c r="KG111" s="162">
        <f t="shared" si="519"/>
        <v>0</v>
      </c>
      <c r="KH111" s="162">
        <f t="shared" si="519"/>
        <v>0</v>
      </c>
      <c r="KI111" s="162">
        <f t="shared" si="519"/>
        <v>0</v>
      </c>
      <c r="KJ111" s="162">
        <f t="shared" si="519"/>
        <v>0</v>
      </c>
      <c r="KK111" s="162">
        <f t="shared" si="519"/>
        <v>0</v>
      </c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</row>
    <row r="112" ht="14.25" customHeight="1" spans="1:326" x14ac:dyDescent="0.25">
      <c r="A112" s="1">
        <v>4</v>
      </c>
      <c r="B112" s="1">
        <f t="shared" ref="B112:C112" si="520">B111+1</f>
        <v>102</v>
      </c>
      <c r="C112" s="232">
        <f t="shared" si="520"/>
        <v>43567</v>
      </c>
      <c r="D112" s="162">
        <f t="shared" si="9"/>
        <v>0</v>
      </c>
      <c r="E112" s="162">
        <f>(SUMIFS(Profile!$F$2:$F$17521,Profile!$B$2:$B$17521,$B112,Profile!$C$2:$C$17521,E$8))*$C$6</f>
        <v>0</v>
      </c>
      <c r="F112" s="162">
        <f>(SUMIFS(Profile!$F$2:$F$17521,Profile!$B$2:$B$17521,$B112,Profile!$C$2:$C$17521,F$8))*$C$6</f>
        <v>0</v>
      </c>
      <c r="G112" s="162">
        <f>(SUMIFS(Profile!$F$2:$F$17521,Profile!$B$2:$B$17521,$B112,Profile!$C$2:$C$17521,G$8))*$C$6</f>
        <v>0</v>
      </c>
      <c r="H112" s="162">
        <f>(SUMIFS(Profile!$F$2:$F$17521,Profile!$B$2:$B$17521,$B112,Profile!$C$2:$C$17521,H$8))*$C$6</f>
        <v>0</v>
      </c>
      <c r="I112" s="162">
        <f>(SUMIFS(Profile!$F$2:$F$17521,Profile!$B$2:$B$17521,$B112,Profile!$C$2:$C$17521,I$8))*$C$6</f>
        <v>0</v>
      </c>
      <c r="J112" s="162">
        <f>(SUMIFS(Profile!$F$2:$F$17521,Profile!$B$2:$B$17521,$B112,Profile!$C$2:$C$17521,J$8))*$C$6</f>
        <v>0</v>
      </c>
      <c r="K112" s="162">
        <f>(SUMIFS(Profile!$F$2:$F$17521,Profile!$B$2:$B$17521,$B112,Profile!$C$2:$C$17521,K$8))*$C$6</f>
        <v>0</v>
      </c>
      <c r="L112" s="162">
        <f>(SUMIFS(Profile!$F$2:$F$17521,Profile!$B$2:$B$17521,$B112,Profile!$C$2:$C$17521,L$8))*$C$6</f>
        <v>0</v>
      </c>
      <c r="M112" s="162">
        <f>(SUMIFS(Profile!$F$2:$F$17521,Profile!$B$2:$B$17521,$B112,Profile!$C$2:$C$17521,M$8))*$C$6</f>
        <v>0</v>
      </c>
      <c r="N112" s="162">
        <f>(SUMIFS(Profile!$F$2:$F$17521,Profile!$B$2:$B$17521,$B112,Profile!$C$2:$C$17521,N$8))*$C$6</f>
        <v>0</v>
      </c>
      <c r="O112" s="162">
        <f>(SUMIFS(Profile!$F$2:$F$17521,Profile!$B$2:$B$17521,$B112,Profile!$C$2:$C$17521,O$8))*$C$6</f>
        <v>0</v>
      </c>
      <c r="P112" s="162">
        <f>(SUMIFS(Profile!$F$2:$F$17521,Profile!$B$2:$B$17521,$B112,Profile!$C$2:$C$17521,P$8))*$C$6</f>
        <v>0</v>
      </c>
      <c r="Q112" s="162">
        <f>(SUMIFS(Profile!$F$2:$F$17521,Profile!$B$2:$B$17521,$B112,Profile!$C$2:$C$17521,Q$8))*$C$6</f>
        <v>0</v>
      </c>
      <c r="R112" s="162">
        <f>(SUMIFS(Profile!$F$2:$F$17521,Profile!$B$2:$B$17521,$B112,Profile!$C$2:$C$17521,R$8))*$C$6</f>
        <v>0</v>
      </c>
      <c r="S112" s="162">
        <f>(SUMIFS(Profile!$F$2:$F$17521,Profile!$B$2:$B$17521,$B112,Profile!$C$2:$C$17521,S$8))*$C$6</f>
        <v>0</v>
      </c>
      <c r="T112" s="162">
        <f>(SUMIFS(Profile!$F$2:$F$17521,Profile!$B$2:$B$17521,$B112,Profile!$C$2:$C$17521,T$8))*$C$6</f>
        <v>0</v>
      </c>
      <c r="U112" s="162">
        <f>(SUMIFS(Profile!$F$2:$F$17521,Profile!$B$2:$B$17521,$B112,Profile!$C$2:$C$17521,U$8))*$C$6</f>
        <v>0</v>
      </c>
      <c r="V112" s="162">
        <f>(SUMIFS(Profile!$F$2:$F$17521,Profile!$B$2:$B$17521,$B112,Profile!$C$2:$C$17521,V$8))*$C$6</f>
        <v>0</v>
      </c>
      <c r="W112" s="162">
        <f>(SUMIFS(Profile!$F$2:$F$17521,Profile!$B$2:$B$17521,$B112,Profile!$C$2:$C$17521,W$8))*$C$6</f>
        <v>0</v>
      </c>
      <c r="X112" s="162">
        <f>(SUMIFS(Profile!$F$2:$F$17521,Profile!$B$2:$B$17521,$B112,Profile!$C$2:$C$17521,X$8))*$C$6</f>
        <v>0</v>
      </c>
      <c r="Y112" s="162">
        <f>(SUMIFS(Profile!$F$2:$F$17521,Profile!$B$2:$B$17521,$B112,Profile!$C$2:$C$17521,Y$8))*$C$6</f>
        <v>0</v>
      </c>
      <c r="Z112" s="162">
        <f>(SUMIFS(Profile!$F$2:$F$17521,Profile!$B$2:$B$17521,$B112,Profile!$C$2:$C$17521,Z$8))*$C$6</f>
        <v>0</v>
      </c>
      <c r="AA112" s="162">
        <f>(SUMIFS(Profile!$F$2:$F$17521,Profile!$B$2:$B$17521,$B112,Profile!$C$2:$C$17521,AA$8))*$C$6</f>
        <v>0</v>
      </c>
      <c r="AB112" s="162">
        <f>(SUMIFS(Profile!$F$2:$F$17521,Profile!$B$2:$B$17521,$B112,Profile!$C$2:$C$17521,AB$8))*$C$6</f>
        <v>0</v>
      </c>
      <c r="AC112" s="162">
        <f>(SUMIFS(Profile!$F$2:$F$17521,Profile!$B$2:$B$17521,$B112,Profile!$C$2:$C$17521,AC$8))*$C$6</f>
        <v>0</v>
      </c>
      <c r="AD112" s="162">
        <f>(SUMIFS(Profile!$F$2:$F$17521,Profile!$B$2:$B$17521,$B112,Profile!$C$2:$C$17521,AD$8))*$C$6</f>
        <v>0</v>
      </c>
      <c r="AE112" s="162">
        <f>(SUMIFS(Profile!$F$2:$F$17521,Profile!$B$2:$B$17521,$B112,Profile!$C$2:$C$17521,AE$8))*$C$6</f>
        <v>0</v>
      </c>
      <c r="AF112" s="162">
        <f>(SUMIFS(Profile!$F$2:$F$17521,Profile!$B$2:$B$17521,$B112,Profile!$C$2:$C$17521,AF$8))*$C$6</f>
        <v>0</v>
      </c>
      <c r="AG112" s="162">
        <f>(SUMIFS(Profile!$F$2:$F$17521,Profile!$B$2:$B$17521,$B112,Profile!$C$2:$C$17521,AG$8))*$C$6</f>
        <v>0</v>
      </c>
      <c r="AH112" s="162">
        <f>(SUMIFS(Profile!$F$2:$F$17521,Profile!$B$2:$B$17521,$B112,Profile!$C$2:$C$17521,AH$8))*$C$6</f>
        <v>0</v>
      </c>
      <c r="AI112" s="162">
        <f>(SUMIFS(Profile!$F$2:$F$17521,Profile!$B$2:$B$17521,$B112,Profile!$C$2:$C$17521,AI$8))*$C$6</f>
        <v>0</v>
      </c>
      <c r="AJ112" s="162">
        <f>(SUMIFS(Profile!$F$2:$F$17521,Profile!$B$2:$B$17521,$B112,Profile!$C$2:$C$17521,AJ$8))*$C$6</f>
        <v>0</v>
      </c>
      <c r="AK112" s="162">
        <f>(SUMIFS(Profile!$F$2:$F$17521,Profile!$B$2:$B$17521,$B112,Profile!$C$2:$C$17521,AK$8))*$C$6</f>
        <v>0</v>
      </c>
      <c r="AL112" s="162">
        <f>(SUMIFS(Profile!$F$2:$F$17521,Profile!$B$2:$B$17521,$B112,Profile!$C$2:$C$17521,AL$8))*$C$6</f>
        <v>0</v>
      </c>
      <c r="AM112" s="162">
        <f>(SUMIFS(Profile!$F$2:$F$17521,Profile!$B$2:$B$17521,$B112,Profile!$C$2:$C$17521,AM$8))*$C$6</f>
        <v>0</v>
      </c>
      <c r="AN112" s="162">
        <f>(SUMIFS(Profile!$F$2:$F$17521,Profile!$B$2:$B$17521,$B112,Profile!$C$2:$C$17521,AN$8))*$C$6</f>
        <v>0</v>
      </c>
      <c r="AO112" s="162">
        <f>(SUMIFS(Profile!$F$2:$F$17521,Profile!$B$2:$B$17521,$B112,Profile!$C$2:$C$17521,AO$8))*$C$6</f>
        <v>0</v>
      </c>
      <c r="AP112" s="162">
        <f>(SUMIFS(Profile!$F$2:$F$17521,Profile!$B$2:$B$17521,$B112,Profile!$C$2:$C$17521,AP$8))*$C$6</f>
        <v>0</v>
      </c>
      <c r="AQ112" s="162">
        <f>(SUMIFS(Profile!$F$2:$F$17521,Profile!$B$2:$B$17521,$B112,Profile!$C$2:$C$17521,AQ$8))*$C$6</f>
        <v>0</v>
      </c>
      <c r="AR112" s="162">
        <f>(SUMIFS(Profile!$F$2:$F$17521,Profile!$B$2:$B$17521,$B112,Profile!$C$2:$C$17521,AR$8))*$C$6</f>
        <v>0</v>
      </c>
      <c r="AS112" s="162">
        <f>(SUMIFS(Profile!$F$2:$F$17521,Profile!$B$2:$B$17521,$B112,Profile!$C$2:$C$17521,AS$8))*$C$6</f>
        <v>0</v>
      </c>
      <c r="AT112" s="162">
        <f>(SUMIFS(Profile!$F$2:$F$17521,Profile!$B$2:$B$17521,$B112,Profile!$C$2:$C$17521,AT$8))*$C$6</f>
        <v>0</v>
      </c>
      <c r="AU112" s="162">
        <f>(SUMIFS(Profile!$F$2:$F$17521,Profile!$B$2:$B$17521,$B112,Profile!$C$2:$C$17521,AU$8))*$C$6</f>
        <v>0</v>
      </c>
      <c r="AV112" s="162">
        <f>(SUMIFS(Profile!$F$2:$F$17521,Profile!$B$2:$B$17521,$B112,Profile!$C$2:$C$17521,AV$8))*$C$6</f>
        <v>0</v>
      </c>
      <c r="AW112" s="162">
        <f>(SUMIFS(Profile!$F$2:$F$17521,Profile!$B$2:$B$17521,$B112,Profile!$C$2:$C$17521,AW$8))*$C$6</f>
        <v>0</v>
      </c>
      <c r="AX112" s="162">
        <f>(SUMIFS(Profile!$F$2:$F$17521,Profile!$B$2:$B$17521,$B112,Profile!$C$2:$C$17521,AX$8))*$C$6</f>
        <v>0</v>
      </c>
      <c r="AY112" s="162">
        <f>(SUMIFS(Profile!$F$2:$F$17521,Profile!$B$2:$B$17521,$B112,Profile!$C$2:$C$17521,AY$8))*$C$6</f>
        <v>0</v>
      </c>
      <c r="AZ112" s="162">
        <f>(SUMIFS(Profile!$F$2:$F$17521,Profile!$B$2:$B$17521,$B112,Profile!$C$2:$C$17521,AZ$8))*$C$6</f>
        <v>0</v>
      </c>
      <c r="BA112" s="162">
        <f t="shared" si="10"/>
        <v>0</v>
      </c>
      <c r="BB112" s="162">
        <f>(SUMIFS(Profile!$E$2:$E$17521,Profile!$B$2:$B$17521,$B112,Profile!$C$2:$C$17521,BB$8))*$C$9</f>
        <v>0</v>
      </c>
      <c r="BC112" s="162">
        <f>(SUMIFS(Profile!$E$2:$E$17521,Profile!$B$2:$B$17521,$B112,Profile!$C$2:$C$17521,BC$8))*$C$9</f>
        <v>0</v>
      </c>
      <c r="BD112" s="162">
        <f>(SUMIFS(Profile!$E$2:$E$17521,Profile!$B$2:$B$17521,$B112,Profile!$C$2:$C$17521,BD$8))*$C$9</f>
        <v>0</v>
      </c>
      <c r="BE112" s="162">
        <f>(SUMIFS(Profile!$E$2:$E$17521,Profile!$B$2:$B$17521,$B112,Profile!$C$2:$C$17521,BE$8))*$C$9</f>
        <v>0</v>
      </c>
      <c r="BF112" s="162">
        <f>(SUMIFS(Profile!$E$2:$E$17521,Profile!$B$2:$B$17521,$B112,Profile!$C$2:$C$17521,BF$8))*$C$9</f>
        <v>0</v>
      </c>
      <c r="BG112" s="162">
        <f>(SUMIFS(Profile!$E$2:$E$17521,Profile!$B$2:$B$17521,$B112,Profile!$C$2:$C$17521,BG$8))*$C$9</f>
        <v>0</v>
      </c>
      <c r="BH112" s="162">
        <f>(SUMIFS(Profile!$E$2:$E$17521,Profile!$B$2:$B$17521,$B112,Profile!$C$2:$C$17521,BH$8))*$C$9</f>
        <v>0</v>
      </c>
      <c r="BI112" s="162">
        <f>(SUMIFS(Profile!$E$2:$E$17521,Profile!$B$2:$B$17521,$B112,Profile!$C$2:$C$17521,BI$8))*$C$9</f>
        <v>0</v>
      </c>
      <c r="BJ112" s="162">
        <f>(SUMIFS(Profile!$E$2:$E$17521,Profile!$B$2:$B$17521,$B112,Profile!$C$2:$C$17521,BJ$8))*$C$9</f>
        <v>0</v>
      </c>
      <c r="BK112" s="162">
        <f>(SUMIFS(Profile!$E$2:$E$17521,Profile!$B$2:$B$17521,$B112,Profile!$C$2:$C$17521,BK$8))*$C$9</f>
        <v>0</v>
      </c>
      <c r="BL112" s="162">
        <f>(SUMIFS(Profile!$E$2:$E$17521,Profile!$B$2:$B$17521,$B112,Profile!$C$2:$C$17521,BL$8))*$C$9</f>
        <v>0</v>
      </c>
      <c r="BM112" s="162">
        <f>(SUMIFS(Profile!$E$2:$E$17521,Profile!$B$2:$B$17521,$B112,Profile!$C$2:$C$17521,BM$8))*$C$9</f>
        <v>0</v>
      </c>
      <c r="BN112" s="162">
        <f>(SUMIFS(Profile!$E$2:$E$17521,Profile!$B$2:$B$17521,$B112,Profile!$C$2:$C$17521,BN$8))*$C$9</f>
        <v>0</v>
      </c>
      <c r="BO112" s="162">
        <f>(SUMIFS(Profile!$E$2:$E$17521,Profile!$B$2:$B$17521,$B112,Profile!$C$2:$C$17521,BO$8))*$C$9</f>
        <v>0</v>
      </c>
      <c r="BP112" s="162">
        <f>(SUMIFS(Profile!$E$2:$E$17521,Profile!$B$2:$B$17521,$B112,Profile!$C$2:$C$17521,BP$8))*$C$9</f>
        <v>0</v>
      </c>
      <c r="BQ112" s="162">
        <f>(SUMIFS(Profile!$E$2:$E$17521,Profile!$B$2:$B$17521,$B112,Profile!$C$2:$C$17521,BQ$8))*$C$9</f>
        <v>0</v>
      </c>
      <c r="BR112" s="162">
        <f>(SUMIFS(Profile!$E$2:$E$17521,Profile!$B$2:$B$17521,$B112,Profile!$C$2:$C$17521,BR$8))*$C$9</f>
        <v>0</v>
      </c>
      <c r="BS112" s="162">
        <f>(SUMIFS(Profile!$E$2:$E$17521,Profile!$B$2:$B$17521,$B112,Profile!$C$2:$C$17521,BS$8))*$C$9</f>
        <v>0</v>
      </c>
      <c r="BT112" s="162">
        <f>(SUMIFS(Profile!$E$2:$E$17521,Profile!$B$2:$B$17521,$B112,Profile!$C$2:$C$17521,BT$8))*$C$9</f>
        <v>0</v>
      </c>
      <c r="BU112" s="162">
        <f>(SUMIFS(Profile!$E$2:$E$17521,Profile!$B$2:$B$17521,$B112,Profile!$C$2:$C$17521,BU$8))*$C$9</f>
        <v>0</v>
      </c>
      <c r="BV112" s="162">
        <f>(SUMIFS(Profile!$E$2:$E$17521,Profile!$B$2:$B$17521,$B112,Profile!$C$2:$C$17521,BV$8))*$C$9</f>
        <v>0</v>
      </c>
      <c r="BW112" s="162">
        <f>(SUMIFS(Profile!$E$2:$E$17521,Profile!$B$2:$B$17521,$B112,Profile!$C$2:$C$17521,BW$8))*$C$9</f>
        <v>0</v>
      </c>
      <c r="BX112" s="162">
        <f>(SUMIFS(Profile!$E$2:$E$17521,Profile!$B$2:$B$17521,$B112,Profile!$C$2:$C$17521,BX$8))*$C$9</f>
        <v>0</v>
      </c>
      <c r="BY112" s="162">
        <f>(SUMIFS(Profile!$E$2:$E$17521,Profile!$B$2:$B$17521,$B112,Profile!$C$2:$C$17521,BY$8))*$C$9</f>
        <v>0</v>
      </c>
      <c r="BZ112" s="162">
        <f>(SUMIFS(Profile!$E$2:$E$17521,Profile!$B$2:$B$17521,$B112,Profile!$C$2:$C$17521,BZ$8))*$C$9</f>
        <v>0</v>
      </c>
      <c r="CA112" s="162">
        <f>(SUMIFS(Profile!$E$2:$E$17521,Profile!$B$2:$B$17521,$B112,Profile!$C$2:$C$17521,CA$8))*$C$9</f>
        <v>0</v>
      </c>
      <c r="CB112" s="162">
        <f>(SUMIFS(Profile!$E$2:$E$17521,Profile!$B$2:$B$17521,$B112,Profile!$C$2:$C$17521,CB$8))*$C$9</f>
        <v>0</v>
      </c>
      <c r="CC112" s="162">
        <f>(SUMIFS(Profile!$E$2:$E$17521,Profile!$B$2:$B$17521,$B112,Profile!$C$2:$C$17521,CC$8))*$C$9</f>
        <v>0</v>
      </c>
      <c r="CD112" s="162">
        <f>(SUMIFS(Profile!$E$2:$E$17521,Profile!$B$2:$B$17521,$B112,Profile!$C$2:$C$17521,CD$8))*$C$9</f>
        <v>0</v>
      </c>
      <c r="CE112" s="162">
        <f>(SUMIFS(Profile!$E$2:$E$17521,Profile!$B$2:$B$17521,$B112,Profile!$C$2:$C$17521,CE$8))*$C$9</f>
        <v>0</v>
      </c>
      <c r="CF112" s="162">
        <f>(SUMIFS(Profile!$E$2:$E$17521,Profile!$B$2:$B$17521,$B112,Profile!$C$2:$C$17521,CF$8))*$C$9</f>
        <v>0</v>
      </c>
      <c r="CG112" s="162">
        <f>(SUMIFS(Profile!$E$2:$E$17521,Profile!$B$2:$B$17521,$B112,Profile!$C$2:$C$17521,CG$8))*$C$9</f>
        <v>0</v>
      </c>
      <c r="CH112" s="162">
        <f>(SUMIFS(Profile!$E$2:$E$17521,Profile!$B$2:$B$17521,$B112,Profile!$C$2:$C$17521,CH$8))*$C$9</f>
        <v>0</v>
      </c>
      <c r="CI112" s="162">
        <f>(SUMIFS(Profile!$E$2:$E$17521,Profile!$B$2:$B$17521,$B112,Profile!$C$2:$C$17521,CI$8))*$C$9</f>
        <v>0</v>
      </c>
      <c r="CJ112" s="162">
        <f>(SUMIFS(Profile!$E$2:$E$17521,Profile!$B$2:$B$17521,$B112,Profile!$C$2:$C$17521,CJ$8))*$C$9</f>
        <v>0</v>
      </c>
      <c r="CK112" s="162">
        <f>(SUMIFS(Profile!$E$2:$E$17521,Profile!$B$2:$B$17521,$B112,Profile!$C$2:$C$17521,CK$8))*$C$9</f>
        <v>0</v>
      </c>
      <c r="CL112" s="162">
        <f>(SUMIFS(Profile!$E$2:$E$17521,Profile!$B$2:$B$17521,$B112,Profile!$C$2:$C$17521,CL$8))*$C$9</f>
        <v>0</v>
      </c>
      <c r="CM112" s="162">
        <f>(SUMIFS(Profile!$E$2:$E$17521,Profile!$B$2:$B$17521,$B112,Profile!$C$2:$C$17521,CM$8))*$C$9</f>
        <v>0</v>
      </c>
      <c r="CN112" s="162">
        <f>(SUMIFS(Profile!$E$2:$E$17521,Profile!$B$2:$B$17521,$B112,Profile!$C$2:$C$17521,CN$8))*$C$9</f>
        <v>0</v>
      </c>
      <c r="CO112" s="162">
        <f>(SUMIFS(Profile!$E$2:$E$17521,Profile!$B$2:$B$17521,$B112,Profile!$C$2:$C$17521,CO$8))*$C$9</f>
        <v>0</v>
      </c>
      <c r="CP112" s="162">
        <f>(SUMIFS(Profile!$E$2:$E$17521,Profile!$B$2:$B$17521,$B112,Profile!$C$2:$C$17521,CP$8))*$C$9</f>
        <v>0</v>
      </c>
      <c r="CQ112" s="162">
        <f>(SUMIFS(Profile!$E$2:$E$17521,Profile!$B$2:$B$17521,$B112,Profile!$C$2:$C$17521,CQ$8))*$C$9</f>
        <v>0</v>
      </c>
      <c r="CR112" s="162">
        <f>(SUMIFS(Profile!$E$2:$E$17521,Profile!$B$2:$B$17521,$B112,Profile!$C$2:$C$17521,CR$8))*$C$9</f>
        <v>0</v>
      </c>
      <c r="CS112" s="162">
        <f>(SUMIFS(Profile!$E$2:$E$17521,Profile!$B$2:$B$17521,$B112,Profile!$C$2:$C$17521,CS$8))*$C$9</f>
        <v>0</v>
      </c>
      <c r="CT112" s="162">
        <f>(SUMIFS(Profile!$E$2:$E$17521,Profile!$B$2:$B$17521,$B112,Profile!$C$2:$C$17521,CT$8))*$C$9</f>
        <v>0</v>
      </c>
      <c r="CU112" s="162">
        <f>(SUMIFS(Profile!$E$2:$E$17521,Profile!$B$2:$B$17521,$B112,Profile!$C$2:$C$17521,CU$8))*$C$9</f>
        <v>0</v>
      </c>
      <c r="CV112" s="162">
        <f>(SUMIFS(Profile!$E$2:$E$17521,Profile!$B$2:$B$17521,$B112,Profile!$C$2:$C$17521,CV$8))*$C$9</f>
        <v>0</v>
      </c>
      <c r="CW112" s="162">
        <f>(SUMIFS(Profile!$E$2:$E$17521,Profile!$B$2:$B$17521,$B112,Profile!$C$2:$C$17521,CW$8))*$C$9</f>
        <v>0</v>
      </c>
      <c r="CX112" s="162">
        <f t="shared" si="11"/>
        <v>0</v>
      </c>
      <c r="CY112" s="162">
        <f t="shared" ref="CY112:ET112" si="521">MAX(BB112-E112,0)</f>
        <v>0</v>
      </c>
      <c r="CZ112" s="162">
        <f t="shared" si="521"/>
        <v>0</v>
      </c>
      <c r="DA112" s="162">
        <f t="shared" si="521"/>
        <v>0</v>
      </c>
      <c r="DB112" s="162">
        <f t="shared" si="521"/>
        <v>0</v>
      </c>
      <c r="DC112" s="162">
        <f t="shared" si="521"/>
        <v>0</v>
      </c>
      <c r="DD112" s="162">
        <f t="shared" si="521"/>
        <v>0</v>
      </c>
      <c r="DE112" s="162">
        <f t="shared" si="521"/>
        <v>0</v>
      </c>
      <c r="DF112" s="162">
        <f t="shared" si="521"/>
        <v>0</v>
      </c>
      <c r="DG112" s="162">
        <f t="shared" si="521"/>
        <v>0</v>
      </c>
      <c r="DH112" s="162">
        <f t="shared" si="521"/>
        <v>0</v>
      </c>
      <c r="DI112" s="162">
        <f t="shared" si="521"/>
        <v>0</v>
      </c>
      <c r="DJ112" s="162">
        <f t="shared" si="521"/>
        <v>0</v>
      </c>
      <c r="DK112" s="162">
        <f t="shared" si="521"/>
        <v>0</v>
      </c>
      <c r="DL112" s="162">
        <f t="shared" si="521"/>
        <v>0</v>
      </c>
      <c r="DM112" s="162">
        <f t="shared" si="521"/>
        <v>0</v>
      </c>
      <c r="DN112" s="162">
        <f t="shared" si="521"/>
        <v>0</v>
      </c>
      <c r="DO112" s="162">
        <f t="shared" si="521"/>
        <v>0</v>
      </c>
      <c r="DP112" s="162">
        <f t="shared" si="521"/>
        <v>0</v>
      </c>
      <c r="DQ112" s="162">
        <f t="shared" si="521"/>
        <v>0</v>
      </c>
      <c r="DR112" s="162">
        <f t="shared" si="521"/>
        <v>0</v>
      </c>
      <c r="DS112" s="162">
        <f t="shared" si="521"/>
        <v>0</v>
      </c>
      <c r="DT112" s="162">
        <f t="shared" si="521"/>
        <v>0</v>
      </c>
      <c r="DU112" s="162">
        <f t="shared" si="521"/>
        <v>0</v>
      </c>
      <c r="DV112" s="162">
        <f t="shared" si="521"/>
        <v>0</v>
      </c>
      <c r="DW112" s="162">
        <f t="shared" si="521"/>
        <v>0</v>
      </c>
      <c r="DX112" s="162">
        <f t="shared" si="521"/>
        <v>0</v>
      </c>
      <c r="DY112" s="162">
        <f t="shared" si="521"/>
        <v>0</v>
      </c>
      <c r="DZ112" s="162">
        <f t="shared" si="521"/>
        <v>0</v>
      </c>
      <c r="EA112" s="162">
        <f t="shared" si="521"/>
        <v>0</v>
      </c>
      <c r="EB112" s="162">
        <f t="shared" si="521"/>
        <v>0</v>
      </c>
      <c r="EC112" s="162">
        <f t="shared" si="521"/>
        <v>0</v>
      </c>
      <c r="ED112" s="162">
        <f t="shared" si="521"/>
        <v>0</v>
      </c>
      <c r="EE112" s="162">
        <f t="shared" si="521"/>
        <v>0</v>
      </c>
      <c r="EF112" s="162">
        <f t="shared" si="521"/>
        <v>0</v>
      </c>
      <c r="EG112" s="162">
        <f t="shared" si="521"/>
        <v>0</v>
      </c>
      <c r="EH112" s="162">
        <f t="shared" si="521"/>
        <v>0</v>
      </c>
      <c r="EI112" s="162">
        <f t="shared" si="521"/>
        <v>0</v>
      </c>
      <c r="EJ112" s="162">
        <f t="shared" si="521"/>
        <v>0</v>
      </c>
      <c r="EK112" s="162">
        <f t="shared" si="521"/>
        <v>0</v>
      </c>
      <c r="EL112" s="162">
        <f t="shared" si="521"/>
        <v>0</v>
      </c>
      <c r="EM112" s="162">
        <f t="shared" si="521"/>
        <v>0</v>
      </c>
      <c r="EN112" s="162">
        <f t="shared" si="521"/>
        <v>0</v>
      </c>
      <c r="EO112" s="162">
        <f t="shared" si="521"/>
        <v>0</v>
      </c>
      <c r="EP112" s="162">
        <f t="shared" si="521"/>
        <v>0</v>
      </c>
      <c r="EQ112" s="162">
        <f t="shared" si="521"/>
        <v>0</v>
      </c>
      <c r="ER112" s="162">
        <f t="shared" si="521"/>
        <v>0</v>
      </c>
      <c r="ES112" s="162">
        <f t="shared" si="521"/>
        <v>0</v>
      </c>
      <c r="ET112" s="162">
        <f t="shared" si="521"/>
        <v>0</v>
      </c>
      <c r="EU112" s="162">
        <f t="shared" si="13"/>
        <v>0</v>
      </c>
      <c r="EV112" s="162">
        <f t="shared" ref="EV112:GQ112" si="522">BB112-CY112</f>
        <v>0</v>
      </c>
      <c r="EW112" s="162">
        <f t="shared" si="522"/>
        <v>0</v>
      </c>
      <c r="EX112" s="162">
        <f t="shared" si="522"/>
        <v>0</v>
      </c>
      <c r="EY112" s="162">
        <f t="shared" si="522"/>
        <v>0</v>
      </c>
      <c r="EZ112" s="162">
        <f t="shared" si="522"/>
        <v>0</v>
      </c>
      <c r="FA112" s="162">
        <f t="shared" si="522"/>
        <v>0</v>
      </c>
      <c r="FB112" s="162">
        <f t="shared" si="522"/>
        <v>0</v>
      </c>
      <c r="FC112" s="162">
        <f t="shared" si="522"/>
        <v>0</v>
      </c>
      <c r="FD112" s="162">
        <f t="shared" si="522"/>
        <v>0</v>
      </c>
      <c r="FE112" s="162">
        <f t="shared" si="522"/>
        <v>0</v>
      </c>
      <c r="FF112" s="162">
        <f t="shared" si="522"/>
        <v>0</v>
      </c>
      <c r="FG112" s="162">
        <f t="shared" si="522"/>
        <v>0</v>
      </c>
      <c r="FH112" s="162">
        <f t="shared" si="522"/>
        <v>0</v>
      </c>
      <c r="FI112" s="162">
        <f t="shared" si="522"/>
        <v>0</v>
      </c>
      <c r="FJ112" s="162">
        <f t="shared" si="522"/>
        <v>0</v>
      </c>
      <c r="FK112" s="162">
        <f t="shared" si="522"/>
        <v>0</v>
      </c>
      <c r="FL112" s="162">
        <f t="shared" si="522"/>
        <v>0</v>
      </c>
      <c r="FM112" s="162">
        <f t="shared" si="522"/>
        <v>0</v>
      </c>
      <c r="FN112" s="162">
        <f t="shared" si="522"/>
        <v>0</v>
      </c>
      <c r="FO112" s="162">
        <f t="shared" si="522"/>
        <v>0</v>
      </c>
      <c r="FP112" s="162">
        <f t="shared" si="522"/>
        <v>0</v>
      </c>
      <c r="FQ112" s="162">
        <f t="shared" si="522"/>
        <v>0</v>
      </c>
      <c r="FR112" s="162">
        <f t="shared" si="522"/>
        <v>0</v>
      </c>
      <c r="FS112" s="162">
        <f t="shared" si="522"/>
        <v>0</v>
      </c>
      <c r="FT112" s="162">
        <f t="shared" si="522"/>
        <v>0</v>
      </c>
      <c r="FU112" s="162">
        <f t="shared" si="522"/>
        <v>0</v>
      </c>
      <c r="FV112" s="162">
        <f t="shared" si="522"/>
        <v>0</v>
      </c>
      <c r="FW112" s="162">
        <f t="shared" si="522"/>
        <v>0</v>
      </c>
      <c r="FX112" s="162">
        <f t="shared" si="522"/>
        <v>0</v>
      </c>
      <c r="FY112" s="162">
        <f t="shared" si="522"/>
        <v>0</v>
      </c>
      <c r="FZ112" s="162">
        <f t="shared" si="522"/>
        <v>0</v>
      </c>
      <c r="GA112" s="162">
        <f t="shared" si="522"/>
        <v>0</v>
      </c>
      <c r="GB112" s="162">
        <f t="shared" si="522"/>
        <v>0</v>
      </c>
      <c r="GC112" s="162">
        <f t="shared" si="522"/>
        <v>0</v>
      </c>
      <c r="GD112" s="162">
        <f t="shared" si="522"/>
        <v>0</v>
      </c>
      <c r="GE112" s="162">
        <f t="shared" si="522"/>
        <v>0</v>
      </c>
      <c r="GF112" s="162">
        <f t="shared" si="522"/>
        <v>0</v>
      </c>
      <c r="GG112" s="162">
        <f t="shared" si="522"/>
        <v>0</v>
      </c>
      <c r="GH112" s="162">
        <f t="shared" si="522"/>
        <v>0</v>
      </c>
      <c r="GI112" s="162">
        <f t="shared" si="522"/>
        <v>0</v>
      </c>
      <c r="GJ112" s="162">
        <f t="shared" si="522"/>
        <v>0</v>
      </c>
      <c r="GK112" s="162">
        <f t="shared" si="522"/>
        <v>0</v>
      </c>
      <c r="GL112" s="162">
        <f t="shared" si="522"/>
        <v>0</v>
      </c>
      <c r="GM112" s="162">
        <f t="shared" si="522"/>
        <v>0</v>
      </c>
      <c r="GN112" s="162">
        <f t="shared" si="522"/>
        <v>0</v>
      </c>
      <c r="GO112" s="162">
        <f t="shared" si="522"/>
        <v>0</v>
      </c>
      <c r="GP112" s="162">
        <f t="shared" si="522"/>
        <v>0</v>
      </c>
      <c r="GQ112" s="162">
        <f t="shared" si="522"/>
        <v>0</v>
      </c>
      <c r="GR112" s="162">
        <f t="shared" si="15"/>
        <v>0</v>
      </c>
      <c r="GS112" s="162">
        <f t="shared" ref="GS112:IN112" si="523">E112-EV112</f>
        <v>0</v>
      </c>
      <c r="GT112" s="162">
        <f t="shared" si="523"/>
        <v>0</v>
      </c>
      <c r="GU112" s="162">
        <f t="shared" si="523"/>
        <v>0</v>
      </c>
      <c r="GV112" s="162">
        <f t="shared" si="523"/>
        <v>0</v>
      </c>
      <c r="GW112" s="162">
        <f t="shared" si="523"/>
        <v>0</v>
      </c>
      <c r="GX112" s="162">
        <f t="shared" si="523"/>
        <v>0</v>
      </c>
      <c r="GY112" s="162">
        <f t="shared" si="523"/>
        <v>0</v>
      </c>
      <c r="GZ112" s="162">
        <f t="shared" si="523"/>
        <v>0</v>
      </c>
      <c r="HA112" s="162">
        <f t="shared" si="523"/>
        <v>0</v>
      </c>
      <c r="HB112" s="162">
        <f t="shared" si="523"/>
        <v>0</v>
      </c>
      <c r="HC112" s="162">
        <f t="shared" si="523"/>
        <v>0</v>
      </c>
      <c r="HD112" s="162">
        <f t="shared" si="523"/>
        <v>0</v>
      </c>
      <c r="HE112" s="162">
        <f t="shared" si="523"/>
        <v>0</v>
      </c>
      <c r="HF112" s="162">
        <f t="shared" si="523"/>
        <v>0</v>
      </c>
      <c r="HG112" s="162">
        <f t="shared" si="523"/>
        <v>0</v>
      </c>
      <c r="HH112" s="162">
        <f t="shared" si="523"/>
        <v>0</v>
      </c>
      <c r="HI112" s="162">
        <f t="shared" si="523"/>
        <v>0</v>
      </c>
      <c r="HJ112" s="162">
        <f t="shared" si="523"/>
        <v>0</v>
      </c>
      <c r="HK112" s="162">
        <f t="shared" si="523"/>
        <v>0</v>
      </c>
      <c r="HL112" s="162">
        <f t="shared" si="523"/>
        <v>0</v>
      </c>
      <c r="HM112" s="162">
        <f t="shared" si="523"/>
        <v>0</v>
      </c>
      <c r="HN112" s="162">
        <f t="shared" si="523"/>
        <v>0</v>
      </c>
      <c r="HO112" s="162">
        <f t="shared" si="523"/>
        <v>0</v>
      </c>
      <c r="HP112" s="162">
        <f t="shared" si="523"/>
        <v>0</v>
      </c>
      <c r="HQ112" s="162">
        <f t="shared" si="523"/>
        <v>0</v>
      </c>
      <c r="HR112" s="162">
        <f t="shared" si="523"/>
        <v>0</v>
      </c>
      <c r="HS112" s="162">
        <f t="shared" si="523"/>
        <v>0</v>
      </c>
      <c r="HT112" s="162">
        <f t="shared" si="523"/>
        <v>0</v>
      </c>
      <c r="HU112" s="162">
        <f t="shared" si="523"/>
        <v>0</v>
      </c>
      <c r="HV112" s="162">
        <f t="shared" si="523"/>
        <v>0</v>
      </c>
      <c r="HW112" s="162">
        <f t="shared" si="523"/>
        <v>0</v>
      </c>
      <c r="HX112" s="162">
        <f t="shared" si="523"/>
        <v>0</v>
      </c>
      <c r="HY112" s="162">
        <f t="shared" si="523"/>
        <v>0</v>
      </c>
      <c r="HZ112" s="162">
        <f t="shared" si="523"/>
        <v>0</v>
      </c>
      <c r="IA112" s="162">
        <f t="shared" si="523"/>
        <v>0</v>
      </c>
      <c r="IB112" s="162">
        <f t="shared" si="523"/>
        <v>0</v>
      </c>
      <c r="IC112" s="162">
        <f t="shared" si="523"/>
        <v>0</v>
      </c>
      <c r="ID112" s="162">
        <f t="shared" si="523"/>
        <v>0</v>
      </c>
      <c r="IE112" s="162">
        <f t="shared" si="523"/>
        <v>0</v>
      </c>
      <c r="IF112" s="162">
        <f t="shared" si="523"/>
        <v>0</v>
      </c>
      <c r="IG112" s="162">
        <f t="shared" si="523"/>
        <v>0</v>
      </c>
      <c r="IH112" s="162">
        <f t="shared" si="523"/>
        <v>0</v>
      </c>
      <c r="II112" s="162">
        <f t="shared" si="523"/>
        <v>0</v>
      </c>
      <c r="IJ112" s="162">
        <f t="shared" si="523"/>
        <v>0</v>
      </c>
      <c r="IK112" s="162">
        <f t="shared" si="523"/>
        <v>0</v>
      </c>
      <c r="IL112" s="162">
        <f t="shared" si="523"/>
        <v>0</v>
      </c>
      <c r="IM112" s="162">
        <f t="shared" si="523"/>
        <v>0</v>
      </c>
      <c r="IN112" s="162">
        <f t="shared" si="523"/>
        <v>0</v>
      </c>
      <c r="IO112" s="162">
        <f t="shared" si="17"/>
        <v>0</v>
      </c>
      <c r="IP112" s="162">
        <f t="shared" si="23"/>
        <v>0</v>
      </c>
      <c r="IQ112" s="162">
        <f t="shared" ref="IQ112:KK112" si="524">MAX((MIN(CZ112+IP112,$IO$7))-GT112,0)</f>
        <v>0</v>
      </c>
      <c r="IR112" s="162">
        <f t="shared" si="524"/>
        <v>0</v>
      </c>
      <c r="IS112" s="162">
        <f t="shared" si="524"/>
        <v>0</v>
      </c>
      <c r="IT112" s="162">
        <f t="shared" si="524"/>
        <v>0</v>
      </c>
      <c r="IU112" s="162">
        <f t="shared" si="524"/>
        <v>0</v>
      </c>
      <c r="IV112" s="162">
        <f t="shared" si="524"/>
        <v>0</v>
      </c>
      <c r="IW112" s="162">
        <f t="shared" si="524"/>
        <v>0</v>
      </c>
      <c r="IX112" s="162">
        <f t="shared" si="524"/>
        <v>0</v>
      </c>
      <c r="IY112" s="162">
        <f t="shared" si="524"/>
        <v>0</v>
      </c>
      <c r="IZ112" s="162">
        <f t="shared" si="524"/>
        <v>0</v>
      </c>
      <c r="JA112" s="162">
        <f t="shared" si="524"/>
        <v>0</v>
      </c>
      <c r="JB112" s="162">
        <f t="shared" si="524"/>
        <v>0</v>
      </c>
      <c r="JC112" s="162">
        <f t="shared" si="524"/>
        <v>0</v>
      </c>
      <c r="JD112" s="162">
        <f t="shared" si="524"/>
        <v>0</v>
      </c>
      <c r="JE112" s="162">
        <f t="shared" si="524"/>
        <v>0</v>
      </c>
      <c r="JF112" s="162">
        <f t="shared" si="524"/>
        <v>0</v>
      </c>
      <c r="JG112" s="162">
        <f t="shared" si="524"/>
        <v>0</v>
      </c>
      <c r="JH112" s="162">
        <f t="shared" si="524"/>
        <v>0</v>
      </c>
      <c r="JI112" s="162">
        <f t="shared" si="524"/>
        <v>0</v>
      </c>
      <c r="JJ112" s="162">
        <f t="shared" si="524"/>
        <v>0</v>
      </c>
      <c r="JK112" s="162">
        <f t="shared" si="524"/>
        <v>0</v>
      </c>
      <c r="JL112" s="162">
        <f t="shared" si="524"/>
        <v>0</v>
      </c>
      <c r="JM112" s="162">
        <f t="shared" si="524"/>
        <v>0</v>
      </c>
      <c r="JN112" s="162">
        <f t="shared" si="524"/>
        <v>0</v>
      </c>
      <c r="JO112" s="162">
        <f t="shared" si="524"/>
        <v>0</v>
      </c>
      <c r="JP112" s="162">
        <f t="shared" si="524"/>
        <v>0</v>
      </c>
      <c r="JQ112" s="162">
        <f t="shared" si="524"/>
        <v>0</v>
      </c>
      <c r="JR112" s="162">
        <f t="shared" si="524"/>
        <v>0</v>
      </c>
      <c r="JS112" s="162">
        <f t="shared" si="524"/>
        <v>0</v>
      </c>
      <c r="JT112" s="162">
        <f t="shared" si="524"/>
        <v>0</v>
      </c>
      <c r="JU112" s="162">
        <f t="shared" si="524"/>
        <v>0</v>
      </c>
      <c r="JV112" s="162">
        <f t="shared" si="524"/>
        <v>0</v>
      </c>
      <c r="JW112" s="162">
        <f t="shared" si="524"/>
        <v>0</v>
      </c>
      <c r="JX112" s="162">
        <f t="shared" si="524"/>
        <v>0</v>
      </c>
      <c r="JY112" s="162">
        <f t="shared" si="524"/>
        <v>0</v>
      </c>
      <c r="JZ112" s="162">
        <f t="shared" si="524"/>
        <v>0</v>
      </c>
      <c r="KA112" s="162">
        <f t="shared" si="524"/>
        <v>0</v>
      </c>
      <c r="KB112" s="162">
        <f t="shared" si="524"/>
        <v>0</v>
      </c>
      <c r="KC112" s="162">
        <f t="shared" si="524"/>
        <v>0</v>
      </c>
      <c r="KD112" s="162">
        <f t="shared" si="524"/>
        <v>0</v>
      </c>
      <c r="KE112" s="162">
        <f t="shared" si="524"/>
        <v>0</v>
      </c>
      <c r="KF112" s="162">
        <f t="shared" si="524"/>
        <v>0</v>
      </c>
      <c r="KG112" s="162">
        <f t="shared" si="524"/>
        <v>0</v>
      </c>
      <c r="KH112" s="162">
        <f t="shared" si="524"/>
        <v>0</v>
      </c>
      <c r="KI112" s="162">
        <f t="shared" si="524"/>
        <v>0</v>
      </c>
      <c r="KJ112" s="162">
        <f t="shared" si="524"/>
        <v>0</v>
      </c>
      <c r="KK112" s="162">
        <f t="shared" si="524"/>
        <v>0</v>
      </c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</row>
    <row r="113" ht="14.25" customHeight="1" spans="1:326" x14ac:dyDescent="0.25">
      <c r="A113" s="1">
        <v>4</v>
      </c>
      <c r="B113" s="1">
        <f t="shared" ref="B113:C113" si="525">B112+1</f>
        <v>103</v>
      </c>
      <c r="C113" s="232">
        <f t="shared" si="525"/>
        <v>43568</v>
      </c>
      <c r="D113" s="162">
        <f t="shared" si="9"/>
        <v>0</v>
      </c>
      <c r="E113" s="162">
        <f>(SUMIFS(Profile!$F$2:$F$17521,Profile!$B$2:$B$17521,$B113,Profile!$C$2:$C$17521,E$8))*$C$6</f>
        <v>0</v>
      </c>
      <c r="F113" s="162">
        <f>(SUMIFS(Profile!$F$2:$F$17521,Profile!$B$2:$B$17521,$B113,Profile!$C$2:$C$17521,F$8))*$C$6</f>
        <v>0</v>
      </c>
      <c r="G113" s="162">
        <f>(SUMIFS(Profile!$F$2:$F$17521,Profile!$B$2:$B$17521,$B113,Profile!$C$2:$C$17521,G$8))*$C$6</f>
        <v>0</v>
      </c>
      <c r="H113" s="162">
        <f>(SUMIFS(Profile!$F$2:$F$17521,Profile!$B$2:$B$17521,$B113,Profile!$C$2:$C$17521,H$8))*$C$6</f>
        <v>0</v>
      </c>
      <c r="I113" s="162">
        <f>(SUMIFS(Profile!$F$2:$F$17521,Profile!$B$2:$B$17521,$B113,Profile!$C$2:$C$17521,I$8))*$C$6</f>
        <v>0</v>
      </c>
      <c r="J113" s="162">
        <f>(SUMIFS(Profile!$F$2:$F$17521,Profile!$B$2:$B$17521,$B113,Profile!$C$2:$C$17521,J$8))*$C$6</f>
        <v>0</v>
      </c>
      <c r="K113" s="162">
        <f>(SUMIFS(Profile!$F$2:$F$17521,Profile!$B$2:$B$17521,$B113,Profile!$C$2:$C$17521,K$8))*$C$6</f>
        <v>0</v>
      </c>
      <c r="L113" s="162">
        <f>(SUMIFS(Profile!$F$2:$F$17521,Profile!$B$2:$B$17521,$B113,Profile!$C$2:$C$17521,L$8))*$C$6</f>
        <v>0</v>
      </c>
      <c r="M113" s="162">
        <f>(SUMIFS(Profile!$F$2:$F$17521,Profile!$B$2:$B$17521,$B113,Profile!$C$2:$C$17521,M$8))*$C$6</f>
        <v>0</v>
      </c>
      <c r="N113" s="162">
        <f>(SUMIFS(Profile!$F$2:$F$17521,Profile!$B$2:$B$17521,$B113,Profile!$C$2:$C$17521,N$8))*$C$6</f>
        <v>0</v>
      </c>
      <c r="O113" s="162">
        <f>(SUMIFS(Profile!$F$2:$F$17521,Profile!$B$2:$B$17521,$B113,Profile!$C$2:$C$17521,O$8))*$C$6</f>
        <v>0</v>
      </c>
      <c r="P113" s="162">
        <f>(SUMIFS(Profile!$F$2:$F$17521,Profile!$B$2:$B$17521,$B113,Profile!$C$2:$C$17521,P$8))*$C$6</f>
        <v>0</v>
      </c>
      <c r="Q113" s="162">
        <f>(SUMIFS(Profile!$F$2:$F$17521,Profile!$B$2:$B$17521,$B113,Profile!$C$2:$C$17521,Q$8))*$C$6</f>
        <v>0</v>
      </c>
      <c r="R113" s="162">
        <f>(SUMIFS(Profile!$F$2:$F$17521,Profile!$B$2:$B$17521,$B113,Profile!$C$2:$C$17521,R$8))*$C$6</f>
        <v>0</v>
      </c>
      <c r="S113" s="162">
        <f>(SUMIFS(Profile!$F$2:$F$17521,Profile!$B$2:$B$17521,$B113,Profile!$C$2:$C$17521,S$8))*$C$6</f>
        <v>0</v>
      </c>
      <c r="T113" s="162">
        <f>(SUMIFS(Profile!$F$2:$F$17521,Profile!$B$2:$B$17521,$B113,Profile!$C$2:$C$17521,T$8))*$C$6</f>
        <v>0</v>
      </c>
      <c r="U113" s="162">
        <f>(SUMIFS(Profile!$F$2:$F$17521,Profile!$B$2:$B$17521,$B113,Profile!$C$2:$C$17521,U$8))*$C$6</f>
        <v>0</v>
      </c>
      <c r="V113" s="162">
        <f>(SUMIFS(Profile!$F$2:$F$17521,Profile!$B$2:$B$17521,$B113,Profile!$C$2:$C$17521,V$8))*$C$6</f>
        <v>0</v>
      </c>
      <c r="W113" s="162">
        <f>(SUMIFS(Profile!$F$2:$F$17521,Profile!$B$2:$B$17521,$B113,Profile!$C$2:$C$17521,W$8))*$C$6</f>
        <v>0</v>
      </c>
      <c r="X113" s="162">
        <f>(SUMIFS(Profile!$F$2:$F$17521,Profile!$B$2:$B$17521,$B113,Profile!$C$2:$C$17521,X$8))*$C$6</f>
        <v>0</v>
      </c>
      <c r="Y113" s="162">
        <f>(SUMIFS(Profile!$F$2:$F$17521,Profile!$B$2:$B$17521,$B113,Profile!$C$2:$C$17521,Y$8))*$C$6</f>
        <v>0</v>
      </c>
      <c r="Z113" s="162">
        <f>(SUMIFS(Profile!$F$2:$F$17521,Profile!$B$2:$B$17521,$B113,Profile!$C$2:$C$17521,Z$8))*$C$6</f>
        <v>0</v>
      </c>
      <c r="AA113" s="162">
        <f>(SUMIFS(Profile!$F$2:$F$17521,Profile!$B$2:$B$17521,$B113,Profile!$C$2:$C$17521,AA$8))*$C$6</f>
        <v>0</v>
      </c>
      <c r="AB113" s="162">
        <f>(SUMIFS(Profile!$F$2:$F$17521,Profile!$B$2:$B$17521,$B113,Profile!$C$2:$C$17521,AB$8))*$C$6</f>
        <v>0</v>
      </c>
      <c r="AC113" s="162">
        <f>(SUMIFS(Profile!$F$2:$F$17521,Profile!$B$2:$B$17521,$B113,Profile!$C$2:$C$17521,AC$8))*$C$6</f>
        <v>0</v>
      </c>
      <c r="AD113" s="162">
        <f>(SUMIFS(Profile!$F$2:$F$17521,Profile!$B$2:$B$17521,$B113,Profile!$C$2:$C$17521,AD$8))*$C$6</f>
        <v>0</v>
      </c>
      <c r="AE113" s="162">
        <f>(SUMIFS(Profile!$F$2:$F$17521,Profile!$B$2:$B$17521,$B113,Profile!$C$2:$C$17521,AE$8))*$C$6</f>
        <v>0</v>
      </c>
      <c r="AF113" s="162">
        <f>(SUMIFS(Profile!$F$2:$F$17521,Profile!$B$2:$B$17521,$B113,Profile!$C$2:$C$17521,AF$8))*$C$6</f>
        <v>0</v>
      </c>
      <c r="AG113" s="162">
        <f>(SUMIFS(Profile!$F$2:$F$17521,Profile!$B$2:$B$17521,$B113,Profile!$C$2:$C$17521,AG$8))*$C$6</f>
        <v>0</v>
      </c>
      <c r="AH113" s="162">
        <f>(SUMIFS(Profile!$F$2:$F$17521,Profile!$B$2:$B$17521,$B113,Profile!$C$2:$C$17521,AH$8))*$C$6</f>
        <v>0</v>
      </c>
      <c r="AI113" s="162">
        <f>(SUMIFS(Profile!$F$2:$F$17521,Profile!$B$2:$B$17521,$B113,Profile!$C$2:$C$17521,AI$8))*$C$6</f>
        <v>0</v>
      </c>
      <c r="AJ113" s="162">
        <f>(SUMIFS(Profile!$F$2:$F$17521,Profile!$B$2:$B$17521,$B113,Profile!$C$2:$C$17521,AJ$8))*$C$6</f>
        <v>0</v>
      </c>
      <c r="AK113" s="162">
        <f>(SUMIFS(Profile!$F$2:$F$17521,Profile!$B$2:$B$17521,$B113,Profile!$C$2:$C$17521,AK$8))*$C$6</f>
        <v>0</v>
      </c>
      <c r="AL113" s="162">
        <f>(SUMIFS(Profile!$F$2:$F$17521,Profile!$B$2:$B$17521,$B113,Profile!$C$2:$C$17521,AL$8))*$C$6</f>
        <v>0</v>
      </c>
      <c r="AM113" s="162">
        <f>(SUMIFS(Profile!$F$2:$F$17521,Profile!$B$2:$B$17521,$B113,Profile!$C$2:$C$17521,AM$8))*$C$6</f>
        <v>0</v>
      </c>
      <c r="AN113" s="162">
        <f>(SUMIFS(Profile!$F$2:$F$17521,Profile!$B$2:$B$17521,$B113,Profile!$C$2:$C$17521,AN$8))*$C$6</f>
        <v>0</v>
      </c>
      <c r="AO113" s="162">
        <f>(SUMIFS(Profile!$F$2:$F$17521,Profile!$B$2:$B$17521,$B113,Profile!$C$2:$C$17521,AO$8))*$C$6</f>
        <v>0</v>
      </c>
      <c r="AP113" s="162">
        <f>(SUMIFS(Profile!$F$2:$F$17521,Profile!$B$2:$B$17521,$B113,Profile!$C$2:$C$17521,AP$8))*$C$6</f>
        <v>0</v>
      </c>
      <c r="AQ113" s="162">
        <f>(SUMIFS(Profile!$F$2:$F$17521,Profile!$B$2:$B$17521,$B113,Profile!$C$2:$C$17521,AQ$8))*$C$6</f>
        <v>0</v>
      </c>
      <c r="AR113" s="162">
        <f>(SUMIFS(Profile!$F$2:$F$17521,Profile!$B$2:$B$17521,$B113,Profile!$C$2:$C$17521,AR$8))*$C$6</f>
        <v>0</v>
      </c>
      <c r="AS113" s="162">
        <f>(SUMIFS(Profile!$F$2:$F$17521,Profile!$B$2:$B$17521,$B113,Profile!$C$2:$C$17521,AS$8))*$C$6</f>
        <v>0</v>
      </c>
      <c r="AT113" s="162">
        <f>(SUMIFS(Profile!$F$2:$F$17521,Profile!$B$2:$B$17521,$B113,Profile!$C$2:$C$17521,AT$8))*$C$6</f>
        <v>0</v>
      </c>
      <c r="AU113" s="162">
        <f>(SUMIFS(Profile!$F$2:$F$17521,Profile!$B$2:$B$17521,$B113,Profile!$C$2:$C$17521,AU$8))*$C$6</f>
        <v>0</v>
      </c>
      <c r="AV113" s="162">
        <f>(SUMIFS(Profile!$F$2:$F$17521,Profile!$B$2:$B$17521,$B113,Profile!$C$2:$C$17521,AV$8))*$C$6</f>
        <v>0</v>
      </c>
      <c r="AW113" s="162">
        <f>(SUMIFS(Profile!$F$2:$F$17521,Profile!$B$2:$B$17521,$B113,Profile!$C$2:$C$17521,AW$8))*$C$6</f>
        <v>0</v>
      </c>
      <c r="AX113" s="162">
        <f>(SUMIFS(Profile!$F$2:$F$17521,Profile!$B$2:$B$17521,$B113,Profile!$C$2:$C$17521,AX$8))*$C$6</f>
        <v>0</v>
      </c>
      <c r="AY113" s="162">
        <f>(SUMIFS(Profile!$F$2:$F$17521,Profile!$B$2:$B$17521,$B113,Profile!$C$2:$C$17521,AY$8))*$C$6</f>
        <v>0</v>
      </c>
      <c r="AZ113" s="162">
        <f>(SUMIFS(Profile!$F$2:$F$17521,Profile!$B$2:$B$17521,$B113,Profile!$C$2:$C$17521,AZ$8))*$C$6</f>
        <v>0</v>
      </c>
      <c r="BA113" s="162">
        <f t="shared" si="10"/>
        <v>0</v>
      </c>
      <c r="BB113" s="162">
        <f>(SUMIFS(Profile!$E$2:$E$17521,Profile!$B$2:$B$17521,$B113,Profile!$C$2:$C$17521,BB$8))*$C$9</f>
        <v>0</v>
      </c>
      <c r="BC113" s="162">
        <f>(SUMIFS(Profile!$E$2:$E$17521,Profile!$B$2:$B$17521,$B113,Profile!$C$2:$C$17521,BC$8))*$C$9</f>
        <v>0</v>
      </c>
      <c r="BD113" s="162">
        <f>(SUMIFS(Profile!$E$2:$E$17521,Profile!$B$2:$B$17521,$B113,Profile!$C$2:$C$17521,BD$8))*$C$9</f>
        <v>0</v>
      </c>
      <c r="BE113" s="162">
        <f>(SUMIFS(Profile!$E$2:$E$17521,Profile!$B$2:$B$17521,$B113,Profile!$C$2:$C$17521,BE$8))*$C$9</f>
        <v>0</v>
      </c>
      <c r="BF113" s="162">
        <f>(SUMIFS(Profile!$E$2:$E$17521,Profile!$B$2:$B$17521,$B113,Profile!$C$2:$C$17521,BF$8))*$C$9</f>
        <v>0</v>
      </c>
      <c r="BG113" s="162">
        <f>(SUMIFS(Profile!$E$2:$E$17521,Profile!$B$2:$B$17521,$B113,Profile!$C$2:$C$17521,BG$8))*$C$9</f>
        <v>0</v>
      </c>
      <c r="BH113" s="162">
        <f>(SUMIFS(Profile!$E$2:$E$17521,Profile!$B$2:$B$17521,$B113,Profile!$C$2:$C$17521,BH$8))*$C$9</f>
        <v>0</v>
      </c>
      <c r="BI113" s="162">
        <f>(SUMIFS(Profile!$E$2:$E$17521,Profile!$B$2:$B$17521,$B113,Profile!$C$2:$C$17521,BI$8))*$C$9</f>
        <v>0</v>
      </c>
      <c r="BJ113" s="162">
        <f>(SUMIFS(Profile!$E$2:$E$17521,Profile!$B$2:$B$17521,$B113,Profile!$C$2:$C$17521,BJ$8))*$C$9</f>
        <v>0</v>
      </c>
      <c r="BK113" s="162">
        <f>(SUMIFS(Profile!$E$2:$E$17521,Profile!$B$2:$B$17521,$B113,Profile!$C$2:$C$17521,BK$8))*$C$9</f>
        <v>0</v>
      </c>
      <c r="BL113" s="162">
        <f>(SUMIFS(Profile!$E$2:$E$17521,Profile!$B$2:$B$17521,$B113,Profile!$C$2:$C$17521,BL$8))*$C$9</f>
        <v>0</v>
      </c>
      <c r="BM113" s="162">
        <f>(SUMIFS(Profile!$E$2:$E$17521,Profile!$B$2:$B$17521,$B113,Profile!$C$2:$C$17521,BM$8))*$C$9</f>
        <v>0</v>
      </c>
      <c r="BN113" s="162">
        <f>(SUMIFS(Profile!$E$2:$E$17521,Profile!$B$2:$B$17521,$B113,Profile!$C$2:$C$17521,BN$8))*$C$9</f>
        <v>0</v>
      </c>
      <c r="BO113" s="162">
        <f>(SUMIFS(Profile!$E$2:$E$17521,Profile!$B$2:$B$17521,$B113,Profile!$C$2:$C$17521,BO$8))*$C$9</f>
        <v>0</v>
      </c>
      <c r="BP113" s="162">
        <f>(SUMIFS(Profile!$E$2:$E$17521,Profile!$B$2:$B$17521,$B113,Profile!$C$2:$C$17521,BP$8))*$C$9</f>
        <v>0</v>
      </c>
      <c r="BQ113" s="162">
        <f>(SUMIFS(Profile!$E$2:$E$17521,Profile!$B$2:$B$17521,$B113,Profile!$C$2:$C$17521,BQ$8))*$C$9</f>
        <v>0</v>
      </c>
      <c r="BR113" s="162">
        <f>(SUMIFS(Profile!$E$2:$E$17521,Profile!$B$2:$B$17521,$B113,Profile!$C$2:$C$17521,BR$8))*$C$9</f>
        <v>0</v>
      </c>
      <c r="BS113" s="162">
        <f>(SUMIFS(Profile!$E$2:$E$17521,Profile!$B$2:$B$17521,$B113,Profile!$C$2:$C$17521,BS$8))*$C$9</f>
        <v>0</v>
      </c>
      <c r="BT113" s="162">
        <f>(SUMIFS(Profile!$E$2:$E$17521,Profile!$B$2:$B$17521,$B113,Profile!$C$2:$C$17521,BT$8))*$C$9</f>
        <v>0</v>
      </c>
      <c r="BU113" s="162">
        <f>(SUMIFS(Profile!$E$2:$E$17521,Profile!$B$2:$B$17521,$B113,Profile!$C$2:$C$17521,BU$8))*$C$9</f>
        <v>0</v>
      </c>
      <c r="BV113" s="162">
        <f>(SUMIFS(Profile!$E$2:$E$17521,Profile!$B$2:$B$17521,$B113,Profile!$C$2:$C$17521,BV$8))*$C$9</f>
        <v>0</v>
      </c>
      <c r="BW113" s="162">
        <f>(SUMIFS(Profile!$E$2:$E$17521,Profile!$B$2:$B$17521,$B113,Profile!$C$2:$C$17521,BW$8))*$C$9</f>
        <v>0</v>
      </c>
      <c r="BX113" s="162">
        <f>(SUMIFS(Profile!$E$2:$E$17521,Profile!$B$2:$B$17521,$B113,Profile!$C$2:$C$17521,BX$8))*$C$9</f>
        <v>0</v>
      </c>
      <c r="BY113" s="162">
        <f>(SUMIFS(Profile!$E$2:$E$17521,Profile!$B$2:$B$17521,$B113,Profile!$C$2:$C$17521,BY$8))*$C$9</f>
        <v>0</v>
      </c>
      <c r="BZ113" s="162">
        <f>(SUMIFS(Profile!$E$2:$E$17521,Profile!$B$2:$B$17521,$B113,Profile!$C$2:$C$17521,BZ$8))*$C$9</f>
        <v>0</v>
      </c>
      <c r="CA113" s="162">
        <f>(SUMIFS(Profile!$E$2:$E$17521,Profile!$B$2:$B$17521,$B113,Profile!$C$2:$C$17521,CA$8))*$C$9</f>
        <v>0</v>
      </c>
      <c r="CB113" s="162">
        <f>(SUMIFS(Profile!$E$2:$E$17521,Profile!$B$2:$B$17521,$B113,Profile!$C$2:$C$17521,CB$8))*$C$9</f>
        <v>0</v>
      </c>
      <c r="CC113" s="162">
        <f>(SUMIFS(Profile!$E$2:$E$17521,Profile!$B$2:$B$17521,$B113,Profile!$C$2:$C$17521,CC$8))*$C$9</f>
        <v>0</v>
      </c>
      <c r="CD113" s="162">
        <f>(SUMIFS(Profile!$E$2:$E$17521,Profile!$B$2:$B$17521,$B113,Profile!$C$2:$C$17521,CD$8))*$C$9</f>
        <v>0</v>
      </c>
      <c r="CE113" s="162">
        <f>(SUMIFS(Profile!$E$2:$E$17521,Profile!$B$2:$B$17521,$B113,Profile!$C$2:$C$17521,CE$8))*$C$9</f>
        <v>0</v>
      </c>
      <c r="CF113" s="162">
        <f>(SUMIFS(Profile!$E$2:$E$17521,Profile!$B$2:$B$17521,$B113,Profile!$C$2:$C$17521,CF$8))*$C$9</f>
        <v>0</v>
      </c>
      <c r="CG113" s="162">
        <f>(SUMIFS(Profile!$E$2:$E$17521,Profile!$B$2:$B$17521,$B113,Profile!$C$2:$C$17521,CG$8))*$C$9</f>
        <v>0</v>
      </c>
      <c r="CH113" s="162">
        <f>(SUMIFS(Profile!$E$2:$E$17521,Profile!$B$2:$B$17521,$B113,Profile!$C$2:$C$17521,CH$8))*$C$9</f>
        <v>0</v>
      </c>
      <c r="CI113" s="162">
        <f>(SUMIFS(Profile!$E$2:$E$17521,Profile!$B$2:$B$17521,$B113,Profile!$C$2:$C$17521,CI$8))*$C$9</f>
        <v>0</v>
      </c>
      <c r="CJ113" s="162">
        <f>(SUMIFS(Profile!$E$2:$E$17521,Profile!$B$2:$B$17521,$B113,Profile!$C$2:$C$17521,CJ$8))*$C$9</f>
        <v>0</v>
      </c>
      <c r="CK113" s="162">
        <f>(SUMIFS(Profile!$E$2:$E$17521,Profile!$B$2:$B$17521,$B113,Profile!$C$2:$C$17521,CK$8))*$C$9</f>
        <v>0</v>
      </c>
      <c r="CL113" s="162">
        <f>(SUMIFS(Profile!$E$2:$E$17521,Profile!$B$2:$B$17521,$B113,Profile!$C$2:$C$17521,CL$8))*$C$9</f>
        <v>0</v>
      </c>
      <c r="CM113" s="162">
        <f>(SUMIFS(Profile!$E$2:$E$17521,Profile!$B$2:$B$17521,$B113,Profile!$C$2:$C$17521,CM$8))*$C$9</f>
        <v>0</v>
      </c>
      <c r="CN113" s="162">
        <f>(SUMIFS(Profile!$E$2:$E$17521,Profile!$B$2:$B$17521,$B113,Profile!$C$2:$C$17521,CN$8))*$C$9</f>
        <v>0</v>
      </c>
      <c r="CO113" s="162">
        <f>(SUMIFS(Profile!$E$2:$E$17521,Profile!$B$2:$B$17521,$B113,Profile!$C$2:$C$17521,CO$8))*$C$9</f>
        <v>0</v>
      </c>
      <c r="CP113" s="162">
        <f>(SUMIFS(Profile!$E$2:$E$17521,Profile!$B$2:$B$17521,$B113,Profile!$C$2:$C$17521,CP$8))*$C$9</f>
        <v>0</v>
      </c>
      <c r="CQ113" s="162">
        <f>(SUMIFS(Profile!$E$2:$E$17521,Profile!$B$2:$B$17521,$B113,Profile!$C$2:$C$17521,CQ$8))*$C$9</f>
        <v>0</v>
      </c>
      <c r="CR113" s="162">
        <f>(SUMIFS(Profile!$E$2:$E$17521,Profile!$B$2:$B$17521,$B113,Profile!$C$2:$C$17521,CR$8))*$C$9</f>
        <v>0</v>
      </c>
      <c r="CS113" s="162">
        <f>(SUMIFS(Profile!$E$2:$E$17521,Profile!$B$2:$B$17521,$B113,Profile!$C$2:$C$17521,CS$8))*$C$9</f>
        <v>0</v>
      </c>
      <c r="CT113" s="162">
        <f>(SUMIFS(Profile!$E$2:$E$17521,Profile!$B$2:$B$17521,$B113,Profile!$C$2:$C$17521,CT$8))*$C$9</f>
        <v>0</v>
      </c>
      <c r="CU113" s="162">
        <f>(SUMIFS(Profile!$E$2:$E$17521,Profile!$B$2:$B$17521,$B113,Profile!$C$2:$C$17521,CU$8))*$C$9</f>
        <v>0</v>
      </c>
      <c r="CV113" s="162">
        <f>(SUMIFS(Profile!$E$2:$E$17521,Profile!$B$2:$B$17521,$B113,Profile!$C$2:$C$17521,CV$8))*$C$9</f>
        <v>0</v>
      </c>
      <c r="CW113" s="162">
        <f>(SUMIFS(Profile!$E$2:$E$17521,Profile!$B$2:$B$17521,$B113,Profile!$C$2:$C$17521,CW$8))*$C$9</f>
        <v>0</v>
      </c>
      <c r="CX113" s="162">
        <f t="shared" si="11"/>
        <v>0</v>
      </c>
      <c r="CY113" s="162">
        <f t="shared" ref="CY113:ET113" si="526">MAX(BB113-E113,0)</f>
        <v>0</v>
      </c>
      <c r="CZ113" s="162">
        <f t="shared" si="526"/>
        <v>0</v>
      </c>
      <c r="DA113" s="162">
        <f t="shared" si="526"/>
        <v>0</v>
      </c>
      <c r="DB113" s="162">
        <f t="shared" si="526"/>
        <v>0</v>
      </c>
      <c r="DC113" s="162">
        <f t="shared" si="526"/>
        <v>0</v>
      </c>
      <c r="DD113" s="162">
        <f t="shared" si="526"/>
        <v>0</v>
      </c>
      <c r="DE113" s="162">
        <f t="shared" si="526"/>
        <v>0</v>
      </c>
      <c r="DF113" s="162">
        <f t="shared" si="526"/>
        <v>0</v>
      </c>
      <c r="DG113" s="162">
        <f t="shared" si="526"/>
        <v>0</v>
      </c>
      <c r="DH113" s="162">
        <f t="shared" si="526"/>
        <v>0</v>
      </c>
      <c r="DI113" s="162">
        <f t="shared" si="526"/>
        <v>0</v>
      </c>
      <c r="DJ113" s="162">
        <f t="shared" si="526"/>
        <v>0</v>
      </c>
      <c r="DK113" s="162">
        <f t="shared" si="526"/>
        <v>0</v>
      </c>
      <c r="DL113" s="162">
        <f t="shared" si="526"/>
        <v>0</v>
      </c>
      <c r="DM113" s="162">
        <f t="shared" si="526"/>
        <v>0</v>
      </c>
      <c r="DN113" s="162">
        <f t="shared" si="526"/>
        <v>0</v>
      </c>
      <c r="DO113" s="162">
        <f t="shared" si="526"/>
        <v>0</v>
      </c>
      <c r="DP113" s="162">
        <f t="shared" si="526"/>
        <v>0</v>
      </c>
      <c r="DQ113" s="162">
        <f t="shared" si="526"/>
        <v>0</v>
      </c>
      <c r="DR113" s="162">
        <f t="shared" si="526"/>
        <v>0</v>
      </c>
      <c r="DS113" s="162">
        <f t="shared" si="526"/>
        <v>0</v>
      </c>
      <c r="DT113" s="162">
        <f t="shared" si="526"/>
        <v>0</v>
      </c>
      <c r="DU113" s="162">
        <f t="shared" si="526"/>
        <v>0</v>
      </c>
      <c r="DV113" s="162">
        <f t="shared" si="526"/>
        <v>0</v>
      </c>
      <c r="DW113" s="162">
        <f t="shared" si="526"/>
        <v>0</v>
      </c>
      <c r="DX113" s="162">
        <f t="shared" si="526"/>
        <v>0</v>
      </c>
      <c r="DY113" s="162">
        <f t="shared" si="526"/>
        <v>0</v>
      </c>
      <c r="DZ113" s="162">
        <f t="shared" si="526"/>
        <v>0</v>
      </c>
      <c r="EA113" s="162">
        <f t="shared" si="526"/>
        <v>0</v>
      </c>
      <c r="EB113" s="162">
        <f t="shared" si="526"/>
        <v>0</v>
      </c>
      <c r="EC113" s="162">
        <f t="shared" si="526"/>
        <v>0</v>
      </c>
      <c r="ED113" s="162">
        <f t="shared" si="526"/>
        <v>0</v>
      </c>
      <c r="EE113" s="162">
        <f t="shared" si="526"/>
        <v>0</v>
      </c>
      <c r="EF113" s="162">
        <f t="shared" si="526"/>
        <v>0</v>
      </c>
      <c r="EG113" s="162">
        <f t="shared" si="526"/>
        <v>0</v>
      </c>
      <c r="EH113" s="162">
        <f t="shared" si="526"/>
        <v>0</v>
      </c>
      <c r="EI113" s="162">
        <f t="shared" si="526"/>
        <v>0</v>
      </c>
      <c r="EJ113" s="162">
        <f t="shared" si="526"/>
        <v>0</v>
      </c>
      <c r="EK113" s="162">
        <f t="shared" si="526"/>
        <v>0</v>
      </c>
      <c r="EL113" s="162">
        <f t="shared" si="526"/>
        <v>0</v>
      </c>
      <c r="EM113" s="162">
        <f t="shared" si="526"/>
        <v>0</v>
      </c>
      <c r="EN113" s="162">
        <f t="shared" si="526"/>
        <v>0</v>
      </c>
      <c r="EO113" s="162">
        <f t="shared" si="526"/>
        <v>0</v>
      </c>
      <c r="EP113" s="162">
        <f t="shared" si="526"/>
        <v>0</v>
      </c>
      <c r="EQ113" s="162">
        <f t="shared" si="526"/>
        <v>0</v>
      </c>
      <c r="ER113" s="162">
        <f t="shared" si="526"/>
        <v>0</v>
      </c>
      <c r="ES113" s="162">
        <f t="shared" si="526"/>
        <v>0</v>
      </c>
      <c r="ET113" s="162">
        <f t="shared" si="526"/>
        <v>0</v>
      </c>
      <c r="EU113" s="162">
        <f t="shared" si="13"/>
        <v>0</v>
      </c>
      <c r="EV113" s="162">
        <f t="shared" ref="EV113:GQ113" si="527">BB113-CY113</f>
        <v>0</v>
      </c>
      <c r="EW113" s="162">
        <f t="shared" si="527"/>
        <v>0</v>
      </c>
      <c r="EX113" s="162">
        <f t="shared" si="527"/>
        <v>0</v>
      </c>
      <c r="EY113" s="162">
        <f t="shared" si="527"/>
        <v>0</v>
      </c>
      <c r="EZ113" s="162">
        <f t="shared" si="527"/>
        <v>0</v>
      </c>
      <c r="FA113" s="162">
        <f t="shared" si="527"/>
        <v>0</v>
      </c>
      <c r="FB113" s="162">
        <f t="shared" si="527"/>
        <v>0</v>
      </c>
      <c r="FC113" s="162">
        <f t="shared" si="527"/>
        <v>0</v>
      </c>
      <c r="FD113" s="162">
        <f t="shared" si="527"/>
        <v>0</v>
      </c>
      <c r="FE113" s="162">
        <f t="shared" si="527"/>
        <v>0</v>
      </c>
      <c r="FF113" s="162">
        <f t="shared" si="527"/>
        <v>0</v>
      </c>
      <c r="FG113" s="162">
        <f t="shared" si="527"/>
        <v>0</v>
      </c>
      <c r="FH113" s="162">
        <f t="shared" si="527"/>
        <v>0</v>
      </c>
      <c r="FI113" s="162">
        <f t="shared" si="527"/>
        <v>0</v>
      </c>
      <c r="FJ113" s="162">
        <f t="shared" si="527"/>
        <v>0</v>
      </c>
      <c r="FK113" s="162">
        <f t="shared" si="527"/>
        <v>0</v>
      </c>
      <c r="FL113" s="162">
        <f t="shared" si="527"/>
        <v>0</v>
      </c>
      <c r="FM113" s="162">
        <f t="shared" si="527"/>
        <v>0</v>
      </c>
      <c r="FN113" s="162">
        <f t="shared" si="527"/>
        <v>0</v>
      </c>
      <c r="FO113" s="162">
        <f t="shared" si="527"/>
        <v>0</v>
      </c>
      <c r="FP113" s="162">
        <f t="shared" si="527"/>
        <v>0</v>
      </c>
      <c r="FQ113" s="162">
        <f t="shared" si="527"/>
        <v>0</v>
      </c>
      <c r="FR113" s="162">
        <f t="shared" si="527"/>
        <v>0</v>
      </c>
      <c r="FS113" s="162">
        <f t="shared" si="527"/>
        <v>0</v>
      </c>
      <c r="FT113" s="162">
        <f t="shared" si="527"/>
        <v>0</v>
      </c>
      <c r="FU113" s="162">
        <f t="shared" si="527"/>
        <v>0</v>
      </c>
      <c r="FV113" s="162">
        <f t="shared" si="527"/>
        <v>0</v>
      </c>
      <c r="FW113" s="162">
        <f t="shared" si="527"/>
        <v>0</v>
      </c>
      <c r="FX113" s="162">
        <f t="shared" si="527"/>
        <v>0</v>
      </c>
      <c r="FY113" s="162">
        <f t="shared" si="527"/>
        <v>0</v>
      </c>
      <c r="FZ113" s="162">
        <f t="shared" si="527"/>
        <v>0</v>
      </c>
      <c r="GA113" s="162">
        <f t="shared" si="527"/>
        <v>0</v>
      </c>
      <c r="GB113" s="162">
        <f t="shared" si="527"/>
        <v>0</v>
      </c>
      <c r="GC113" s="162">
        <f t="shared" si="527"/>
        <v>0</v>
      </c>
      <c r="GD113" s="162">
        <f t="shared" si="527"/>
        <v>0</v>
      </c>
      <c r="GE113" s="162">
        <f t="shared" si="527"/>
        <v>0</v>
      </c>
      <c r="GF113" s="162">
        <f t="shared" si="527"/>
        <v>0</v>
      </c>
      <c r="GG113" s="162">
        <f t="shared" si="527"/>
        <v>0</v>
      </c>
      <c r="GH113" s="162">
        <f t="shared" si="527"/>
        <v>0</v>
      </c>
      <c r="GI113" s="162">
        <f t="shared" si="527"/>
        <v>0</v>
      </c>
      <c r="GJ113" s="162">
        <f t="shared" si="527"/>
        <v>0</v>
      </c>
      <c r="GK113" s="162">
        <f t="shared" si="527"/>
        <v>0</v>
      </c>
      <c r="GL113" s="162">
        <f t="shared" si="527"/>
        <v>0</v>
      </c>
      <c r="GM113" s="162">
        <f t="shared" si="527"/>
        <v>0</v>
      </c>
      <c r="GN113" s="162">
        <f t="shared" si="527"/>
        <v>0</v>
      </c>
      <c r="GO113" s="162">
        <f t="shared" si="527"/>
        <v>0</v>
      </c>
      <c r="GP113" s="162">
        <f t="shared" si="527"/>
        <v>0</v>
      </c>
      <c r="GQ113" s="162">
        <f t="shared" si="527"/>
        <v>0</v>
      </c>
      <c r="GR113" s="162">
        <f t="shared" si="15"/>
        <v>0</v>
      </c>
      <c r="GS113" s="162">
        <f t="shared" ref="GS113:IN113" si="528">E113-EV113</f>
        <v>0</v>
      </c>
      <c r="GT113" s="162">
        <f t="shared" si="528"/>
        <v>0</v>
      </c>
      <c r="GU113" s="162">
        <f t="shared" si="528"/>
        <v>0</v>
      </c>
      <c r="GV113" s="162">
        <f t="shared" si="528"/>
        <v>0</v>
      </c>
      <c r="GW113" s="162">
        <f t="shared" si="528"/>
        <v>0</v>
      </c>
      <c r="GX113" s="162">
        <f t="shared" si="528"/>
        <v>0</v>
      </c>
      <c r="GY113" s="162">
        <f t="shared" si="528"/>
        <v>0</v>
      </c>
      <c r="GZ113" s="162">
        <f t="shared" si="528"/>
        <v>0</v>
      </c>
      <c r="HA113" s="162">
        <f t="shared" si="528"/>
        <v>0</v>
      </c>
      <c r="HB113" s="162">
        <f t="shared" si="528"/>
        <v>0</v>
      </c>
      <c r="HC113" s="162">
        <f t="shared" si="528"/>
        <v>0</v>
      </c>
      <c r="HD113" s="162">
        <f t="shared" si="528"/>
        <v>0</v>
      </c>
      <c r="HE113" s="162">
        <f t="shared" si="528"/>
        <v>0</v>
      </c>
      <c r="HF113" s="162">
        <f t="shared" si="528"/>
        <v>0</v>
      </c>
      <c r="HG113" s="162">
        <f t="shared" si="528"/>
        <v>0</v>
      </c>
      <c r="HH113" s="162">
        <f t="shared" si="528"/>
        <v>0</v>
      </c>
      <c r="HI113" s="162">
        <f t="shared" si="528"/>
        <v>0</v>
      </c>
      <c r="HJ113" s="162">
        <f t="shared" si="528"/>
        <v>0</v>
      </c>
      <c r="HK113" s="162">
        <f t="shared" si="528"/>
        <v>0</v>
      </c>
      <c r="HL113" s="162">
        <f t="shared" si="528"/>
        <v>0</v>
      </c>
      <c r="HM113" s="162">
        <f t="shared" si="528"/>
        <v>0</v>
      </c>
      <c r="HN113" s="162">
        <f t="shared" si="528"/>
        <v>0</v>
      </c>
      <c r="HO113" s="162">
        <f t="shared" si="528"/>
        <v>0</v>
      </c>
      <c r="HP113" s="162">
        <f t="shared" si="528"/>
        <v>0</v>
      </c>
      <c r="HQ113" s="162">
        <f t="shared" si="528"/>
        <v>0</v>
      </c>
      <c r="HR113" s="162">
        <f t="shared" si="528"/>
        <v>0</v>
      </c>
      <c r="HS113" s="162">
        <f t="shared" si="528"/>
        <v>0</v>
      </c>
      <c r="HT113" s="162">
        <f t="shared" si="528"/>
        <v>0</v>
      </c>
      <c r="HU113" s="162">
        <f t="shared" si="528"/>
        <v>0</v>
      </c>
      <c r="HV113" s="162">
        <f t="shared" si="528"/>
        <v>0</v>
      </c>
      <c r="HW113" s="162">
        <f t="shared" si="528"/>
        <v>0</v>
      </c>
      <c r="HX113" s="162">
        <f t="shared" si="528"/>
        <v>0</v>
      </c>
      <c r="HY113" s="162">
        <f t="shared" si="528"/>
        <v>0</v>
      </c>
      <c r="HZ113" s="162">
        <f t="shared" si="528"/>
        <v>0</v>
      </c>
      <c r="IA113" s="162">
        <f t="shared" si="528"/>
        <v>0</v>
      </c>
      <c r="IB113" s="162">
        <f t="shared" si="528"/>
        <v>0</v>
      </c>
      <c r="IC113" s="162">
        <f t="shared" si="528"/>
        <v>0</v>
      </c>
      <c r="ID113" s="162">
        <f t="shared" si="528"/>
        <v>0</v>
      </c>
      <c r="IE113" s="162">
        <f t="shared" si="528"/>
        <v>0</v>
      </c>
      <c r="IF113" s="162">
        <f t="shared" si="528"/>
        <v>0</v>
      </c>
      <c r="IG113" s="162">
        <f t="shared" si="528"/>
        <v>0</v>
      </c>
      <c r="IH113" s="162">
        <f t="shared" si="528"/>
        <v>0</v>
      </c>
      <c r="II113" s="162">
        <f t="shared" si="528"/>
        <v>0</v>
      </c>
      <c r="IJ113" s="162">
        <f t="shared" si="528"/>
        <v>0</v>
      </c>
      <c r="IK113" s="162">
        <f t="shared" si="528"/>
        <v>0</v>
      </c>
      <c r="IL113" s="162">
        <f t="shared" si="528"/>
        <v>0</v>
      </c>
      <c r="IM113" s="162">
        <f t="shared" si="528"/>
        <v>0</v>
      </c>
      <c r="IN113" s="162">
        <f t="shared" si="528"/>
        <v>0</v>
      </c>
      <c r="IO113" s="162">
        <f t="shared" si="17"/>
        <v>0</v>
      </c>
      <c r="IP113" s="162">
        <f t="shared" si="23"/>
        <v>0</v>
      </c>
      <c r="IQ113" s="162">
        <f t="shared" ref="IQ113:KK113" si="529">MAX((MIN(CZ113+IP113,$IO$7))-GT113,0)</f>
        <v>0</v>
      </c>
      <c r="IR113" s="162">
        <f t="shared" si="529"/>
        <v>0</v>
      </c>
      <c r="IS113" s="162">
        <f t="shared" si="529"/>
        <v>0</v>
      </c>
      <c r="IT113" s="162">
        <f t="shared" si="529"/>
        <v>0</v>
      </c>
      <c r="IU113" s="162">
        <f t="shared" si="529"/>
        <v>0</v>
      </c>
      <c r="IV113" s="162">
        <f t="shared" si="529"/>
        <v>0</v>
      </c>
      <c r="IW113" s="162">
        <f t="shared" si="529"/>
        <v>0</v>
      </c>
      <c r="IX113" s="162">
        <f t="shared" si="529"/>
        <v>0</v>
      </c>
      <c r="IY113" s="162">
        <f t="shared" si="529"/>
        <v>0</v>
      </c>
      <c r="IZ113" s="162">
        <f t="shared" si="529"/>
        <v>0</v>
      </c>
      <c r="JA113" s="162">
        <f t="shared" si="529"/>
        <v>0</v>
      </c>
      <c r="JB113" s="162">
        <f t="shared" si="529"/>
        <v>0</v>
      </c>
      <c r="JC113" s="162">
        <f t="shared" si="529"/>
        <v>0</v>
      </c>
      <c r="JD113" s="162">
        <f t="shared" si="529"/>
        <v>0</v>
      </c>
      <c r="JE113" s="162">
        <f t="shared" si="529"/>
        <v>0</v>
      </c>
      <c r="JF113" s="162">
        <f t="shared" si="529"/>
        <v>0</v>
      </c>
      <c r="JG113" s="162">
        <f t="shared" si="529"/>
        <v>0</v>
      </c>
      <c r="JH113" s="162">
        <f t="shared" si="529"/>
        <v>0</v>
      </c>
      <c r="JI113" s="162">
        <f t="shared" si="529"/>
        <v>0</v>
      </c>
      <c r="JJ113" s="162">
        <f t="shared" si="529"/>
        <v>0</v>
      </c>
      <c r="JK113" s="162">
        <f t="shared" si="529"/>
        <v>0</v>
      </c>
      <c r="JL113" s="162">
        <f t="shared" si="529"/>
        <v>0</v>
      </c>
      <c r="JM113" s="162">
        <f t="shared" si="529"/>
        <v>0</v>
      </c>
      <c r="JN113" s="162">
        <f t="shared" si="529"/>
        <v>0</v>
      </c>
      <c r="JO113" s="162">
        <f t="shared" si="529"/>
        <v>0</v>
      </c>
      <c r="JP113" s="162">
        <f t="shared" si="529"/>
        <v>0</v>
      </c>
      <c r="JQ113" s="162">
        <f t="shared" si="529"/>
        <v>0</v>
      </c>
      <c r="JR113" s="162">
        <f t="shared" si="529"/>
        <v>0</v>
      </c>
      <c r="JS113" s="162">
        <f t="shared" si="529"/>
        <v>0</v>
      </c>
      <c r="JT113" s="162">
        <f t="shared" si="529"/>
        <v>0</v>
      </c>
      <c r="JU113" s="162">
        <f t="shared" si="529"/>
        <v>0</v>
      </c>
      <c r="JV113" s="162">
        <f t="shared" si="529"/>
        <v>0</v>
      </c>
      <c r="JW113" s="162">
        <f t="shared" si="529"/>
        <v>0</v>
      </c>
      <c r="JX113" s="162">
        <f t="shared" si="529"/>
        <v>0</v>
      </c>
      <c r="JY113" s="162">
        <f t="shared" si="529"/>
        <v>0</v>
      </c>
      <c r="JZ113" s="162">
        <f t="shared" si="529"/>
        <v>0</v>
      </c>
      <c r="KA113" s="162">
        <f t="shared" si="529"/>
        <v>0</v>
      </c>
      <c r="KB113" s="162">
        <f t="shared" si="529"/>
        <v>0</v>
      </c>
      <c r="KC113" s="162">
        <f t="shared" si="529"/>
        <v>0</v>
      </c>
      <c r="KD113" s="162">
        <f t="shared" si="529"/>
        <v>0</v>
      </c>
      <c r="KE113" s="162">
        <f t="shared" si="529"/>
        <v>0</v>
      </c>
      <c r="KF113" s="162">
        <f t="shared" si="529"/>
        <v>0</v>
      </c>
      <c r="KG113" s="162">
        <f t="shared" si="529"/>
        <v>0</v>
      </c>
      <c r="KH113" s="162">
        <f t="shared" si="529"/>
        <v>0</v>
      </c>
      <c r="KI113" s="162">
        <f t="shared" si="529"/>
        <v>0</v>
      </c>
      <c r="KJ113" s="162">
        <f t="shared" si="529"/>
        <v>0</v>
      </c>
      <c r="KK113" s="162">
        <f t="shared" si="529"/>
        <v>0</v>
      </c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</row>
    <row r="114" ht="14.25" customHeight="1" spans="1:326" x14ac:dyDescent="0.25">
      <c r="A114" s="1">
        <v>4</v>
      </c>
      <c r="B114" s="1">
        <f t="shared" ref="B114:C114" si="530">B113+1</f>
        <v>104</v>
      </c>
      <c r="C114" s="232">
        <f t="shared" si="530"/>
        <v>43569</v>
      </c>
      <c r="D114" s="162">
        <f t="shared" si="9"/>
        <v>0</v>
      </c>
      <c r="E114" s="162">
        <f>(SUMIFS(Profile!$F$2:$F$17521,Profile!$B$2:$B$17521,$B114,Profile!$C$2:$C$17521,E$8))*$C$6</f>
        <v>0</v>
      </c>
      <c r="F114" s="162">
        <f>(SUMIFS(Profile!$F$2:$F$17521,Profile!$B$2:$B$17521,$B114,Profile!$C$2:$C$17521,F$8))*$C$6</f>
        <v>0</v>
      </c>
      <c r="G114" s="162">
        <f>(SUMIFS(Profile!$F$2:$F$17521,Profile!$B$2:$B$17521,$B114,Profile!$C$2:$C$17521,G$8))*$C$6</f>
        <v>0</v>
      </c>
      <c r="H114" s="162">
        <f>(SUMIFS(Profile!$F$2:$F$17521,Profile!$B$2:$B$17521,$B114,Profile!$C$2:$C$17521,H$8))*$C$6</f>
        <v>0</v>
      </c>
      <c r="I114" s="162">
        <f>(SUMIFS(Profile!$F$2:$F$17521,Profile!$B$2:$B$17521,$B114,Profile!$C$2:$C$17521,I$8))*$C$6</f>
        <v>0</v>
      </c>
      <c r="J114" s="162">
        <f>(SUMIFS(Profile!$F$2:$F$17521,Profile!$B$2:$B$17521,$B114,Profile!$C$2:$C$17521,J$8))*$C$6</f>
        <v>0</v>
      </c>
      <c r="K114" s="162">
        <f>(SUMIFS(Profile!$F$2:$F$17521,Profile!$B$2:$B$17521,$B114,Profile!$C$2:$C$17521,K$8))*$C$6</f>
        <v>0</v>
      </c>
      <c r="L114" s="162">
        <f>(SUMIFS(Profile!$F$2:$F$17521,Profile!$B$2:$B$17521,$B114,Profile!$C$2:$C$17521,L$8))*$C$6</f>
        <v>0</v>
      </c>
      <c r="M114" s="162">
        <f>(SUMIFS(Profile!$F$2:$F$17521,Profile!$B$2:$B$17521,$B114,Profile!$C$2:$C$17521,M$8))*$C$6</f>
        <v>0</v>
      </c>
      <c r="N114" s="162">
        <f>(SUMIFS(Profile!$F$2:$F$17521,Profile!$B$2:$B$17521,$B114,Profile!$C$2:$C$17521,N$8))*$C$6</f>
        <v>0</v>
      </c>
      <c r="O114" s="162">
        <f>(SUMIFS(Profile!$F$2:$F$17521,Profile!$B$2:$B$17521,$B114,Profile!$C$2:$C$17521,O$8))*$C$6</f>
        <v>0</v>
      </c>
      <c r="P114" s="162">
        <f>(SUMIFS(Profile!$F$2:$F$17521,Profile!$B$2:$B$17521,$B114,Profile!$C$2:$C$17521,P$8))*$C$6</f>
        <v>0</v>
      </c>
      <c r="Q114" s="162">
        <f>(SUMIFS(Profile!$F$2:$F$17521,Profile!$B$2:$B$17521,$B114,Profile!$C$2:$C$17521,Q$8))*$C$6</f>
        <v>0</v>
      </c>
      <c r="R114" s="162">
        <f>(SUMIFS(Profile!$F$2:$F$17521,Profile!$B$2:$B$17521,$B114,Profile!$C$2:$C$17521,R$8))*$C$6</f>
        <v>0</v>
      </c>
      <c r="S114" s="162">
        <f>(SUMIFS(Profile!$F$2:$F$17521,Profile!$B$2:$B$17521,$B114,Profile!$C$2:$C$17521,S$8))*$C$6</f>
        <v>0</v>
      </c>
      <c r="T114" s="162">
        <f>(SUMIFS(Profile!$F$2:$F$17521,Profile!$B$2:$B$17521,$B114,Profile!$C$2:$C$17521,T$8))*$C$6</f>
        <v>0</v>
      </c>
      <c r="U114" s="162">
        <f>(SUMIFS(Profile!$F$2:$F$17521,Profile!$B$2:$B$17521,$B114,Profile!$C$2:$C$17521,U$8))*$C$6</f>
        <v>0</v>
      </c>
      <c r="V114" s="162">
        <f>(SUMIFS(Profile!$F$2:$F$17521,Profile!$B$2:$B$17521,$B114,Profile!$C$2:$C$17521,V$8))*$C$6</f>
        <v>0</v>
      </c>
      <c r="W114" s="162">
        <f>(SUMIFS(Profile!$F$2:$F$17521,Profile!$B$2:$B$17521,$B114,Profile!$C$2:$C$17521,W$8))*$C$6</f>
        <v>0</v>
      </c>
      <c r="X114" s="162">
        <f>(SUMIFS(Profile!$F$2:$F$17521,Profile!$B$2:$B$17521,$B114,Profile!$C$2:$C$17521,X$8))*$C$6</f>
        <v>0</v>
      </c>
      <c r="Y114" s="162">
        <f>(SUMIFS(Profile!$F$2:$F$17521,Profile!$B$2:$B$17521,$B114,Profile!$C$2:$C$17521,Y$8))*$C$6</f>
        <v>0</v>
      </c>
      <c r="Z114" s="162">
        <f>(SUMIFS(Profile!$F$2:$F$17521,Profile!$B$2:$B$17521,$B114,Profile!$C$2:$C$17521,Z$8))*$C$6</f>
        <v>0</v>
      </c>
      <c r="AA114" s="162">
        <f>(SUMIFS(Profile!$F$2:$F$17521,Profile!$B$2:$B$17521,$B114,Profile!$C$2:$C$17521,AA$8))*$C$6</f>
        <v>0</v>
      </c>
      <c r="AB114" s="162">
        <f>(SUMIFS(Profile!$F$2:$F$17521,Profile!$B$2:$B$17521,$B114,Profile!$C$2:$C$17521,AB$8))*$C$6</f>
        <v>0</v>
      </c>
      <c r="AC114" s="162">
        <f>(SUMIFS(Profile!$F$2:$F$17521,Profile!$B$2:$B$17521,$B114,Profile!$C$2:$C$17521,AC$8))*$C$6</f>
        <v>0</v>
      </c>
      <c r="AD114" s="162">
        <f>(SUMIFS(Profile!$F$2:$F$17521,Profile!$B$2:$B$17521,$B114,Profile!$C$2:$C$17521,AD$8))*$C$6</f>
        <v>0</v>
      </c>
      <c r="AE114" s="162">
        <f>(SUMIFS(Profile!$F$2:$F$17521,Profile!$B$2:$B$17521,$B114,Profile!$C$2:$C$17521,AE$8))*$C$6</f>
        <v>0</v>
      </c>
      <c r="AF114" s="162">
        <f>(SUMIFS(Profile!$F$2:$F$17521,Profile!$B$2:$B$17521,$B114,Profile!$C$2:$C$17521,AF$8))*$C$6</f>
        <v>0</v>
      </c>
      <c r="AG114" s="162">
        <f>(SUMIFS(Profile!$F$2:$F$17521,Profile!$B$2:$B$17521,$B114,Profile!$C$2:$C$17521,AG$8))*$C$6</f>
        <v>0</v>
      </c>
      <c r="AH114" s="162">
        <f>(SUMIFS(Profile!$F$2:$F$17521,Profile!$B$2:$B$17521,$B114,Profile!$C$2:$C$17521,AH$8))*$C$6</f>
        <v>0</v>
      </c>
      <c r="AI114" s="162">
        <f>(SUMIFS(Profile!$F$2:$F$17521,Profile!$B$2:$B$17521,$B114,Profile!$C$2:$C$17521,AI$8))*$C$6</f>
        <v>0</v>
      </c>
      <c r="AJ114" s="162">
        <f>(SUMIFS(Profile!$F$2:$F$17521,Profile!$B$2:$B$17521,$B114,Profile!$C$2:$C$17521,AJ$8))*$C$6</f>
        <v>0</v>
      </c>
      <c r="AK114" s="162">
        <f>(SUMIFS(Profile!$F$2:$F$17521,Profile!$B$2:$B$17521,$B114,Profile!$C$2:$C$17521,AK$8))*$C$6</f>
        <v>0</v>
      </c>
      <c r="AL114" s="162">
        <f>(SUMIFS(Profile!$F$2:$F$17521,Profile!$B$2:$B$17521,$B114,Profile!$C$2:$C$17521,AL$8))*$C$6</f>
        <v>0</v>
      </c>
      <c r="AM114" s="162">
        <f>(SUMIFS(Profile!$F$2:$F$17521,Profile!$B$2:$B$17521,$B114,Profile!$C$2:$C$17521,AM$8))*$C$6</f>
        <v>0</v>
      </c>
      <c r="AN114" s="162">
        <f>(SUMIFS(Profile!$F$2:$F$17521,Profile!$B$2:$B$17521,$B114,Profile!$C$2:$C$17521,AN$8))*$C$6</f>
        <v>0</v>
      </c>
      <c r="AO114" s="162">
        <f>(SUMIFS(Profile!$F$2:$F$17521,Profile!$B$2:$B$17521,$B114,Profile!$C$2:$C$17521,AO$8))*$C$6</f>
        <v>0</v>
      </c>
      <c r="AP114" s="162">
        <f>(SUMIFS(Profile!$F$2:$F$17521,Profile!$B$2:$B$17521,$B114,Profile!$C$2:$C$17521,AP$8))*$C$6</f>
        <v>0</v>
      </c>
      <c r="AQ114" s="162">
        <f>(SUMIFS(Profile!$F$2:$F$17521,Profile!$B$2:$B$17521,$B114,Profile!$C$2:$C$17521,AQ$8))*$C$6</f>
        <v>0</v>
      </c>
      <c r="AR114" s="162">
        <f>(SUMIFS(Profile!$F$2:$F$17521,Profile!$B$2:$B$17521,$B114,Profile!$C$2:$C$17521,AR$8))*$C$6</f>
        <v>0</v>
      </c>
      <c r="AS114" s="162">
        <f>(SUMIFS(Profile!$F$2:$F$17521,Profile!$B$2:$B$17521,$B114,Profile!$C$2:$C$17521,AS$8))*$C$6</f>
        <v>0</v>
      </c>
      <c r="AT114" s="162">
        <f>(SUMIFS(Profile!$F$2:$F$17521,Profile!$B$2:$B$17521,$B114,Profile!$C$2:$C$17521,AT$8))*$C$6</f>
        <v>0</v>
      </c>
      <c r="AU114" s="162">
        <f>(SUMIFS(Profile!$F$2:$F$17521,Profile!$B$2:$B$17521,$B114,Profile!$C$2:$C$17521,AU$8))*$C$6</f>
        <v>0</v>
      </c>
      <c r="AV114" s="162">
        <f>(SUMIFS(Profile!$F$2:$F$17521,Profile!$B$2:$B$17521,$B114,Profile!$C$2:$C$17521,AV$8))*$C$6</f>
        <v>0</v>
      </c>
      <c r="AW114" s="162">
        <f>(SUMIFS(Profile!$F$2:$F$17521,Profile!$B$2:$B$17521,$B114,Profile!$C$2:$C$17521,AW$8))*$C$6</f>
        <v>0</v>
      </c>
      <c r="AX114" s="162">
        <f>(SUMIFS(Profile!$F$2:$F$17521,Profile!$B$2:$B$17521,$B114,Profile!$C$2:$C$17521,AX$8))*$C$6</f>
        <v>0</v>
      </c>
      <c r="AY114" s="162">
        <f>(SUMIFS(Profile!$F$2:$F$17521,Profile!$B$2:$B$17521,$B114,Profile!$C$2:$C$17521,AY$8))*$C$6</f>
        <v>0</v>
      </c>
      <c r="AZ114" s="162">
        <f>(SUMIFS(Profile!$F$2:$F$17521,Profile!$B$2:$B$17521,$B114,Profile!$C$2:$C$17521,AZ$8))*$C$6</f>
        <v>0</v>
      </c>
      <c r="BA114" s="162">
        <f t="shared" si="10"/>
        <v>0</v>
      </c>
      <c r="BB114" s="162">
        <f>(SUMIFS(Profile!$E$2:$E$17521,Profile!$B$2:$B$17521,$B114,Profile!$C$2:$C$17521,BB$8))*$C$9</f>
        <v>0</v>
      </c>
      <c r="BC114" s="162">
        <f>(SUMIFS(Profile!$E$2:$E$17521,Profile!$B$2:$B$17521,$B114,Profile!$C$2:$C$17521,BC$8))*$C$9</f>
        <v>0</v>
      </c>
      <c r="BD114" s="162">
        <f>(SUMIFS(Profile!$E$2:$E$17521,Profile!$B$2:$B$17521,$B114,Profile!$C$2:$C$17521,BD$8))*$C$9</f>
        <v>0</v>
      </c>
      <c r="BE114" s="162">
        <f>(SUMIFS(Profile!$E$2:$E$17521,Profile!$B$2:$B$17521,$B114,Profile!$C$2:$C$17521,BE$8))*$C$9</f>
        <v>0</v>
      </c>
      <c r="BF114" s="162">
        <f>(SUMIFS(Profile!$E$2:$E$17521,Profile!$B$2:$B$17521,$B114,Profile!$C$2:$C$17521,BF$8))*$C$9</f>
        <v>0</v>
      </c>
      <c r="BG114" s="162">
        <f>(SUMIFS(Profile!$E$2:$E$17521,Profile!$B$2:$B$17521,$B114,Profile!$C$2:$C$17521,BG$8))*$C$9</f>
        <v>0</v>
      </c>
      <c r="BH114" s="162">
        <f>(SUMIFS(Profile!$E$2:$E$17521,Profile!$B$2:$B$17521,$B114,Profile!$C$2:$C$17521,BH$8))*$C$9</f>
        <v>0</v>
      </c>
      <c r="BI114" s="162">
        <f>(SUMIFS(Profile!$E$2:$E$17521,Profile!$B$2:$B$17521,$B114,Profile!$C$2:$C$17521,BI$8))*$C$9</f>
        <v>0</v>
      </c>
      <c r="BJ114" s="162">
        <f>(SUMIFS(Profile!$E$2:$E$17521,Profile!$B$2:$B$17521,$B114,Profile!$C$2:$C$17521,BJ$8))*$C$9</f>
        <v>0</v>
      </c>
      <c r="BK114" s="162">
        <f>(SUMIFS(Profile!$E$2:$E$17521,Profile!$B$2:$B$17521,$B114,Profile!$C$2:$C$17521,BK$8))*$C$9</f>
        <v>0</v>
      </c>
      <c r="BL114" s="162">
        <f>(SUMIFS(Profile!$E$2:$E$17521,Profile!$B$2:$B$17521,$B114,Profile!$C$2:$C$17521,BL$8))*$C$9</f>
        <v>0</v>
      </c>
      <c r="BM114" s="162">
        <f>(SUMIFS(Profile!$E$2:$E$17521,Profile!$B$2:$B$17521,$B114,Profile!$C$2:$C$17521,BM$8))*$C$9</f>
        <v>0</v>
      </c>
      <c r="BN114" s="162">
        <f>(SUMIFS(Profile!$E$2:$E$17521,Profile!$B$2:$B$17521,$B114,Profile!$C$2:$C$17521,BN$8))*$C$9</f>
        <v>0</v>
      </c>
      <c r="BO114" s="162">
        <f>(SUMIFS(Profile!$E$2:$E$17521,Profile!$B$2:$B$17521,$B114,Profile!$C$2:$C$17521,BO$8))*$C$9</f>
        <v>0</v>
      </c>
      <c r="BP114" s="162">
        <f>(SUMIFS(Profile!$E$2:$E$17521,Profile!$B$2:$B$17521,$B114,Profile!$C$2:$C$17521,BP$8))*$C$9</f>
        <v>0</v>
      </c>
      <c r="BQ114" s="162">
        <f>(SUMIFS(Profile!$E$2:$E$17521,Profile!$B$2:$B$17521,$B114,Profile!$C$2:$C$17521,BQ$8))*$C$9</f>
        <v>0</v>
      </c>
      <c r="BR114" s="162">
        <f>(SUMIFS(Profile!$E$2:$E$17521,Profile!$B$2:$B$17521,$B114,Profile!$C$2:$C$17521,BR$8))*$C$9</f>
        <v>0</v>
      </c>
      <c r="BS114" s="162">
        <f>(SUMIFS(Profile!$E$2:$E$17521,Profile!$B$2:$B$17521,$B114,Profile!$C$2:$C$17521,BS$8))*$C$9</f>
        <v>0</v>
      </c>
      <c r="BT114" s="162">
        <f>(SUMIFS(Profile!$E$2:$E$17521,Profile!$B$2:$B$17521,$B114,Profile!$C$2:$C$17521,BT$8))*$C$9</f>
        <v>0</v>
      </c>
      <c r="BU114" s="162">
        <f>(SUMIFS(Profile!$E$2:$E$17521,Profile!$B$2:$B$17521,$B114,Profile!$C$2:$C$17521,BU$8))*$C$9</f>
        <v>0</v>
      </c>
      <c r="BV114" s="162">
        <f>(SUMIFS(Profile!$E$2:$E$17521,Profile!$B$2:$B$17521,$B114,Profile!$C$2:$C$17521,BV$8))*$C$9</f>
        <v>0</v>
      </c>
      <c r="BW114" s="162">
        <f>(SUMIFS(Profile!$E$2:$E$17521,Profile!$B$2:$B$17521,$B114,Profile!$C$2:$C$17521,BW$8))*$C$9</f>
        <v>0</v>
      </c>
      <c r="BX114" s="162">
        <f>(SUMIFS(Profile!$E$2:$E$17521,Profile!$B$2:$B$17521,$B114,Profile!$C$2:$C$17521,BX$8))*$C$9</f>
        <v>0</v>
      </c>
      <c r="BY114" s="162">
        <f>(SUMIFS(Profile!$E$2:$E$17521,Profile!$B$2:$B$17521,$B114,Profile!$C$2:$C$17521,BY$8))*$C$9</f>
        <v>0</v>
      </c>
      <c r="BZ114" s="162">
        <f>(SUMIFS(Profile!$E$2:$E$17521,Profile!$B$2:$B$17521,$B114,Profile!$C$2:$C$17521,BZ$8))*$C$9</f>
        <v>0</v>
      </c>
      <c r="CA114" s="162">
        <f>(SUMIFS(Profile!$E$2:$E$17521,Profile!$B$2:$B$17521,$B114,Profile!$C$2:$C$17521,CA$8))*$C$9</f>
        <v>0</v>
      </c>
      <c r="CB114" s="162">
        <f>(SUMIFS(Profile!$E$2:$E$17521,Profile!$B$2:$B$17521,$B114,Profile!$C$2:$C$17521,CB$8))*$C$9</f>
        <v>0</v>
      </c>
      <c r="CC114" s="162">
        <f>(SUMIFS(Profile!$E$2:$E$17521,Profile!$B$2:$B$17521,$B114,Profile!$C$2:$C$17521,CC$8))*$C$9</f>
        <v>0</v>
      </c>
      <c r="CD114" s="162">
        <f>(SUMIFS(Profile!$E$2:$E$17521,Profile!$B$2:$B$17521,$B114,Profile!$C$2:$C$17521,CD$8))*$C$9</f>
        <v>0</v>
      </c>
      <c r="CE114" s="162">
        <f>(SUMIFS(Profile!$E$2:$E$17521,Profile!$B$2:$B$17521,$B114,Profile!$C$2:$C$17521,CE$8))*$C$9</f>
        <v>0</v>
      </c>
      <c r="CF114" s="162">
        <f>(SUMIFS(Profile!$E$2:$E$17521,Profile!$B$2:$B$17521,$B114,Profile!$C$2:$C$17521,CF$8))*$C$9</f>
        <v>0</v>
      </c>
      <c r="CG114" s="162">
        <f>(SUMIFS(Profile!$E$2:$E$17521,Profile!$B$2:$B$17521,$B114,Profile!$C$2:$C$17521,CG$8))*$C$9</f>
        <v>0</v>
      </c>
      <c r="CH114" s="162">
        <f>(SUMIFS(Profile!$E$2:$E$17521,Profile!$B$2:$B$17521,$B114,Profile!$C$2:$C$17521,CH$8))*$C$9</f>
        <v>0</v>
      </c>
      <c r="CI114" s="162">
        <f>(SUMIFS(Profile!$E$2:$E$17521,Profile!$B$2:$B$17521,$B114,Profile!$C$2:$C$17521,CI$8))*$C$9</f>
        <v>0</v>
      </c>
      <c r="CJ114" s="162">
        <f>(SUMIFS(Profile!$E$2:$E$17521,Profile!$B$2:$B$17521,$B114,Profile!$C$2:$C$17521,CJ$8))*$C$9</f>
        <v>0</v>
      </c>
      <c r="CK114" s="162">
        <f>(SUMIFS(Profile!$E$2:$E$17521,Profile!$B$2:$B$17521,$B114,Profile!$C$2:$C$17521,CK$8))*$C$9</f>
        <v>0</v>
      </c>
      <c r="CL114" s="162">
        <f>(SUMIFS(Profile!$E$2:$E$17521,Profile!$B$2:$B$17521,$B114,Profile!$C$2:$C$17521,CL$8))*$C$9</f>
        <v>0</v>
      </c>
      <c r="CM114" s="162">
        <f>(SUMIFS(Profile!$E$2:$E$17521,Profile!$B$2:$B$17521,$B114,Profile!$C$2:$C$17521,CM$8))*$C$9</f>
        <v>0</v>
      </c>
      <c r="CN114" s="162">
        <f>(SUMIFS(Profile!$E$2:$E$17521,Profile!$B$2:$B$17521,$B114,Profile!$C$2:$C$17521,CN$8))*$C$9</f>
        <v>0</v>
      </c>
      <c r="CO114" s="162">
        <f>(SUMIFS(Profile!$E$2:$E$17521,Profile!$B$2:$B$17521,$B114,Profile!$C$2:$C$17521,CO$8))*$C$9</f>
        <v>0</v>
      </c>
      <c r="CP114" s="162">
        <f>(SUMIFS(Profile!$E$2:$E$17521,Profile!$B$2:$B$17521,$B114,Profile!$C$2:$C$17521,CP$8))*$C$9</f>
        <v>0</v>
      </c>
      <c r="CQ114" s="162">
        <f>(SUMIFS(Profile!$E$2:$E$17521,Profile!$B$2:$B$17521,$B114,Profile!$C$2:$C$17521,CQ$8))*$C$9</f>
        <v>0</v>
      </c>
      <c r="CR114" s="162">
        <f>(SUMIFS(Profile!$E$2:$E$17521,Profile!$B$2:$B$17521,$B114,Profile!$C$2:$C$17521,CR$8))*$C$9</f>
        <v>0</v>
      </c>
      <c r="CS114" s="162">
        <f>(SUMIFS(Profile!$E$2:$E$17521,Profile!$B$2:$B$17521,$B114,Profile!$C$2:$C$17521,CS$8))*$C$9</f>
        <v>0</v>
      </c>
      <c r="CT114" s="162">
        <f>(SUMIFS(Profile!$E$2:$E$17521,Profile!$B$2:$B$17521,$B114,Profile!$C$2:$C$17521,CT$8))*$C$9</f>
        <v>0</v>
      </c>
      <c r="CU114" s="162">
        <f>(SUMIFS(Profile!$E$2:$E$17521,Profile!$B$2:$B$17521,$B114,Profile!$C$2:$C$17521,CU$8))*$C$9</f>
        <v>0</v>
      </c>
      <c r="CV114" s="162">
        <f>(SUMIFS(Profile!$E$2:$E$17521,Profile!$B$2:$B$17521,$B114,Profile!$C$2:$C$17521,CV$8))*$C$9</f>
        <v>0</v>
      </c>
      <c r="CW114" s="162">
        <f>(SUMIFS(Profile!$E$2:$E$17521,Profile!$B$2:$B$17521,$B114,Profile!$C$2:$C$17521,CW$8))*$C$9</f>
        <v>0</v>
      </c>
      <c r="CX114" s="162">
        <f t="shared" si="11"/>
        <v>0</v>
      </c>
      <c r="CY114" s="162">
        <f t="shared" ref="CY114:ET114" si="531">MAX(BB114-E114,0)</f>
        <v>0</v>
      </c>
      <c r="CZ114" s="162">
        <f t="shared" si="531"/>
        <v>0</v>
      </c>
      <c r="DA114" s="162">
        <f t="shared" si="531"/>
        <v>0</v>
      </c>
      <c r="DB114" s="162">
        <f t="shared" si="531"/>
        <v>0</v>
      </c>
      <c r="DC114" s="162">
        <f t="shared" si="531"/>
        <v>0</v>
      </c>
      <c r="DD114" s="162">
        <f t="shared" si="531"/>
        <v>0</v>
      </c>
      <c r="DE114" s="162">
        <f t="shared" si="531"/>
        <v>0</v>
      </c>
      <c r="DF114" s="162">
        <f t="shared" si="531"/>
        <v>0</v>
      </c>
      <c r="DG114" s="162">
        <f t="shared" si="531"/>
        <v>0</v>
      </c>
      <c r="DH114" s="162">
        <f t="shared" si="531"/>
        <v>0</v>
      </c>
      <c r="DI114" s="162">
        <f t="shared" si="531"/>
        <v>0</v>
      </c>
      <c r="DJ114" s="162">
        <f t="shared" si="531"/>
        <v>0</v>
      </c>
      <c r="DK114" s="162">
        <f t="shared" si="531"/>
        <v>0</v>
      </c>
      <c r="DL114" s="162">
        <f t="shared" si="531"/>
        <v>0</v>
      </c>
      <c r="DM114" s="162">
        <f t="shared" si="531"/>
        <v>0</v>
      </c>
      <c r="DN114" s="162">
        <f t="shared" si="531"/>
        <v>0</v>
      </c>
      <c r="DO114" s="162">
        <f t="shared" si="531"/>
        <v>0</v>
      </c>
      <c r="DP114" s="162">
        <f t="shared" si="531"/>
        <v>0</v>
      </c>
      <c r="DQ114" s="162">
        <f t="shared" si="531"/>
        <v>0</v>
      </c>
      <c r="DR114" s="162">
        <f t="shared" si="531"/>
        <v>0</v>
      </c>
      <c r="DS114" s="162">
        <f t="shared" si="531"/>
        <v>0</v>
      </c>
      <c r="DT114" s="162">
        <f t="shared" si="531"/>
        <v>0</v>
      </c>
      <c r="DU114" s="162">
        <f t="shared" si="531"/>
        <v>0</v>
      </c>
      <c r="DV114" s="162">
        <f t="shared" si="531"/>
        <v>0</v>
      </c>
      <c r="DW114" s="162">
        <f t="shared" si="531"/>
        <v>0</v>
      </c>
      <c r="DX114" s="162">
        <f t="shared" si="531"/>
        <v>0</v>
      </c>
      <c r="DY114" s="162">
        <f t="shared" si="531"/>
        <v>0</v>
      </c>
      <c r="DZ114" s="162">
        <f t="shared" si="531"/>
        <v>0</v>
      </c>
      <c r="EA114" s="162">
        <f t="shared" si="531"/>
        <v>0</v>
      </c>
      <c r="EB114" s="162">
        <f t="shared" si="531"/>
        <v>0</v>
      </c>
      <c r="EC114" s="162">
        <f t="shared" si="531"/>
        <v>0</v>
      </c>
      <c r="ED114" s="162">
        <f t="shared" si="531"/>
        <v>0</v>
      </c>
      <c r="EE114" s="162">
        <f t="shared" si="531"/>
        <v>0</v>
      </c>
      <c r="EF114" s="162">
        <f t="shared" si="531"/>
        <v>0</v>
      </c>
      <c r="EG114" s="162">
        <f t="shared" si="531"/>
        <v>0</v>
      </c>
      <c r="EH114" s="162">
        <f t="shared" si="531"/>
        <v>0</v>
      </c>
      <c r="EI114" s="162">
        <f t="shared" si="531"/>
        <v>0</v>
      </c>
      <c r="EJ114" s="162">
        <f t="shared" si="531"/>
        <v>0</v>
      </c>
      <c r="EK114" s="162">
        <f t="shared" si="531"/>
        <v>0</v>
      </c>
      <c r="EL114" s="162">
        <f t="shared" si="531"/>
        <v>0</v>
      </c>
      <c r="EM114" s="162">
        <f t="shared" si="531"/>
        <v>0</v>
      </c>
      <c r="EN114" s="162">
        <f t="shared" si="531"/>
        <v>0</v>
      </c>
      <c r="EO114" s="162">
        <f t="shared" si="531"/>
        <v>0</v>
      </c>
      <c r="EP114" s="162">
        <f t="shared" si="531"/>
        <v>0</v>
      </c>
      <c r="EQ114" s="162">
        <f t="shared" si="531"/>
        <v>0</v>
      </c>
      <c r="ER114" s="162">
        <f t="shared" si="531"/>
        <v>0</v>
      </c>
      <c r="ES114" s="162">
        <f t="shared" si="531"/>
        <v>0</v>
      </c>
      <c r="ET114" s="162">
        <f t="shared" si="531"/>
        <v>0</v>
      </c>
      <c r="EU114" s="162">
        <f t="shared" si="13"/>
        <v>0</v>
      </c>
      <c r="EV114" s="162">
        <f t="shared" ref="EV114:GQ114" si="532">BB114-CY114</f>
        <v>0</v>
      </c>
      <c r="EW114" s="162">
        <f t="shared" si="532"/>
        <v>0</v>
      </c>
      <c r="EX114" s="162">
        <f t="shared" si="532"/>
        <v>0</v>
      </c>
      <c r="EY114" s="162">
        <f t="shared" si="532"/>
        <v>0</v>
      </c>
      <c r="EZ114" s="162">
        <f t="shared" si="532"/>
        <v>0</v>
      </c>
      <c r="FA114" s="162">
        <f t="shared" si="532"/>
        <v>0</v>
      </c>
      <c r="FB114" s="162">
        <f t="shared" si="532"/>
        <v>0</v>
      </c>
      <c r="FC114" s="162">
        <f t="shared" si="532"/>
        <v>0</v>
      </c>
      <c r="FD114" s="162">
        <f t="shared" si="532"/>
        <v>0</v>
      </c>
      <c r="FE114" s="162">
        <f t="shared" si="532"/>
        <v>0</v>
      </c>
      <c r="FF114" s="162">
        <f t="shared" si="532"/>
        <v>0</v>
      </c>
      <c r="FG114" s="162">
        <f t="shared" si="532"/>
        <v>0</v>
      </c>
      <c r="FH114" s="162">
        <f t="shared" si="532"/>
        <v>0</v>
      </c>
      <c r="FI114" s="162">
        <f t="shared" si="532"/>
        <v>0</v>
      </c>
      <c r="FJ114" s="162">
        <f t="shared" si="532"/>
        <v>0</v>
      </c>
      <c r="FK114" s="162">
        <f t="shared" si="532"/>
        <v>0</v>
      </c>
      <c r="FL114" s="162">
        <f t="shared" si="532"/>
        <v>0</v>
      </c>
      <c r="FM114" s="162">
        <f t="shared" si="532"/>
        <v>0</v>
      </c>
      <c r="FN114" s="162">
        <f t="shared" si="532"/>
        <v>0</v>
      </c>
      <c r="FO114" s="162">
        <f t="shared" si="532"/>
        <v>0</v>
      </c>
      <c r="FP114" s="162">
        <f t="shared" si="532"/>
        <v>0</v>
      </c>
      <c r="FQ114" s="162">
        <f t="shared" si="532"/>
        <v>0</v>
      </c>
      <c r="FR114" s="162">
        <f t="shared" si="532"/>
        <v>0</v>
      </c>
      <c r="FS114" s="162">
        <f t="shared" si="532"/>
        <v>0</v>
      </c>
      <c r="FT114" s="162">
        <f t="shared" si="532"/>
        <v>0</v>
      </c>
      <c r="FU114" s="162">
        <f t="shared" si="532"/>
        <v>0</v>
      </c>
      <c r="FV114" s="162">
        <f t="shared" si="532"/>
        <v>0</v>
      </c>
      <c r="FW114" s="162">
        <f t="shared" si="532"/>
        <v>0</v>
      </c>
      <c r="FX114" s="162">
        <f t="shared" si="532"/>
        <v>0</v>
      </c>
      <c r="FY114" s="162">
        <f t="shared" si="532"/>
        <v>0</v>
      </c>
      <c r="FZ114" s="162">
        <f t="shared" si="532"/>
        <v>0</v>
      </c>
      <c r="GA114" s="162">
        <f t="shared" si="532"/>
        <v>0</v>
      </c>
      <c r="GB114" s="162">
        <f t="shared" si="532"/>
        <v>0</v>
      </c>
      <c r="GC114" s="162">
        <f t="shared" si="532"/>
        <v>0</v>
      </c>
      <c r="GD114" s="162">
        <f t="shared" si="532"/>
        <v>0</v>
      </c>
      <c r="GE114" s="162">
        <f t="shared" si="532"/>
        <v>0</v>
      </c>
      <c r="GF114" s="162">
        <f t="shared" si="532"/>
        <v>0</v>
      </c>
      <c r="GG114" s="162">
        <f t="shared" si="532"/>
        <v>0</v>
      </c>
      <c r="GH114" s="162">
        <f t="shared" si="532"/>
        <v>0</v>
      </c>
      <c r="GI114" s="162">
        <f t="shared" si="532"/>
        <v>0</v>
      </c>
      <c r="GJ114" s="162">
        <f t="shared" si="532"/>
        <v>0</v>
      </c>
      <c r="GK114" s="162">
        <f t="shared" si="532"/>
        <v>0</v>
      </c>
      <c r="GL114" s="162">
        <f t="shared" si="532"/>
        <v>0</v>
      </c>
      <c r="GM114" s="162">
        <f t="shared" si="532"/>
        <v>0</v>
      </c>
      <c r="GN114" s="162">
        <f t="shared" si="532"/>
        <v>0</v>
      </c>
      <c r="GO114" s="162">
        <f t="shared" si="532"/>
        <v>0</v>
      </c>
      <c r="GP114" s="162">
        <f t="shared" si="532"/>
        <v>0</v>
      </c>
      <c r="GQ114" s="162">
        <f t="shared" si="532"/>
        <v>0</v>
      </c>
      <c r="GR114" s="162">
        <f t="shared" si="15"/>
        <v>0</v>
      </c>
      <c r="GS114" s="162">
        <f t="shared" ref="GS114:IN114" si="533">E114-EV114</f>
        <v>0</v>
      </c>
      <c r="GT114" s="162">
        <f t="shared" si="533"/>
        <v>0</v>
      </c>
      <c r="GU114" s="162">
        <f t="shared" si="533"/>
        <v>0</v>
      </c>
      <c r="GV114" s="162">
        <f t="shared" si="533"/>
        <v>0</v>
      </c>
      <c r="GW114" s="162">
        <f t="shared" si="533"/>
        <v>0</v>
      </c>
      <c r="GX114" s="162">
        <f t="shared" si="533"/>
        <v>0</v>
      </c>
      <c r="GY114" s="162">
        <f t="shared" si="533"/>
        <v>0</v>
      </c>
      <c r="GZ114" s="162">
        <f t="shared" si="533"/>
        <v>0</v>
      </c>
      <c r="HA114" s="162">
        <f t="shared" si="533"/>
        <v>0</v>
      </c>
      <c r="HB114" s="162">
        <f t="shared" si="533"/>
        <v>0</v>
      </c>
      <c r="HC114" s="162">
        <f t="shared" si="533"/>
        <v>0</v>
      </c>
      <c r="HD114" s="162">
        <f t="shared" si="533"/>
        <v>0</v>
      </c>
      <c r="HE114" s="162">
        <f t="shared" si="533"/>
        <v>0</v>
      </c>
      <c r="HF114" s="162">
        <f t="shared" si="533"/>
        <v>0</v>
      </c>
      <c r="HG114" s="162">
        <f t="shared" si="533"/>
        <v>0</v>
      </c>
      <c r="HH114" s="162">
        <f t="shared" si="533"/>
        <v>0</v>
      </c>
      <c r="HI114" s="162">
        <f t="shared" si="533"/>
        <v>0</v>
      </c>
      <c r="HJ114" s="162">
        <f t="shared" si="533"/>
        <v>0</v>
      </c>
      <c r="HK114" s="162">
        <f t="shared" si="533"/>
        <v>0</v>
      </c>
      <c r="HL114" s="162">
        <f t="shared" si="533"/>
        <v>0</v>
      </c>
      <c r="HM114" s="162">
        <f t="shared" si="533"/>
        <v>0</v>
      </c>
      <c r="HN114" s="162">
        <f t="shared" si="533"/>
        <v>0</v>
      </c>
      <c r="HO114" s="162">
        <f t="shared" si="533"/>
        <v>0</v>
      </c>
      <c r="HP114" s="162">
        <f t="shared" si="533"/>
        <v>0</v>
      </c>
      <c r="HQ114" s="162">
        <f t="shared" si="533"/>
        <v>0</v>
      </c>
      <c r="HR114" s="162">
        <f t="shared" si="533"/>
        <v>0</v>
      </c>
      <c r="HS114" s="162">
        <f t="shared" si="533"/>
        <v>0</v>
      </c>
      <c r="HT114" s="162">
        <f t="shared" si="533"/>
        <v>0</v>
      </c>
      <c r="HU114" s="162">
        <f t="shared" si="533"/>
        <v>0</v>
      </c>
      <c r="HV114" s="162">
        <f t="shared" si="533"/>
        <v>0</v>
      </c>
      <c r="HW114" s="162">
        <f t="shared" si="533"/>
        <v>0</v>
      </c>
      <c r="HX114" s="162">
        <f t="shared" si="533"/>
        <v>0</v>
      </c>
      <c r="HY114" s="162">
        <f t="shared" si="533"/>
        <v>0</v>
      </c>
      <c r="HZ114" s="162">
        <f t="shared" si="533"/>
        <v>0</v>
      </c>
      <c r="IA114" s="162">
        <f t="shared" si="533"/>
        <v>0</v>
      </c>
      <c r="IB114" s="162">
        <f t="shared" si="533"/>
        <v>0</v>
      </c>
      <c r="IC114" s="162">
        <f t="shared" si="533"/>
        <v>0</v>
      </c>
      <c r="ID114" s="162">
        <f t="shared" si="533"/>
        <v>0</v>
      </c>
      <c r="IE114" s="162">
        <f t="shared" si="533"/>
        <v>0</v>
      </c>
      <c r="IF114" s="162">
        <f t="shared" si="533"/>
        <v>0</v>
      </c>
      <c r="IG114" s="162">
        <f t="shared" si="533"/>
        <v>0</v>
      </c>
      <c r="IH114" s="162">
        <f t="shared" si="533"/>
        <v>0</v>
      </c>
      <c r="II114" s="162">
        <f t="shared" si="533"/>
        <v>0</v>
      </c>
      <c r="IJ114" s="162">
        <f t="shared" si="533"/>
        <v>0</v>
      </c>
      <c r="IK114" s="162">
        <f t="shared" si="533"/>
        <v>0</v>
      </c>
      <c r="IL114" s="162">
        <f t="shared" si="533"/>
        <v>0</v>
      </c>
      <c r="IM114" s="162">
        <f t="shared" si="533"/>
        <v>0</v>
      </c>
      <c r="IN114" s="162">
        <f t="shared" si="533"/>
        <v>0</v>
      </c>
      <c r="IO114" s="162">
        <f t="shared" si="17"/>
        <v>0</v>
      </c>
      <c r="IP114" s="162">
        <f t="shared" si="23"/>
        <v>0</v>
      </c>
      <c r="IQ114" s="162">
        <f t="shared" ref="IQ114:KK114" si="534">MAX((MIN(CZ114+IP114,$IO$7))-GT114,0)</f>
        <v>0</v>
      </c>
      <c r="IR114" s="162">
        <f t="shared" si="534"/>
        <v>0</v>
      </c>
      <c r="IS114" s="162">
        <f t="shared" si="534"/>
        <v>0</v>
      </c>
      <c r="IT114" s="162">
        <f t="shared" si="534"/>
        <v>0</v>
      </c>
      <c r="IU114" s="162">
        <f t="shared" si="534"/>
        <v>0</v>
      </c>
      <c r="IV114" s="162">
        <f t="shared" si="534"/>
        <v>0</v>
      </c>
      <c r="IW114" s="162">
        <f t="shared" si="534"/>
        <v>0</v>
      </c>
      <c r="IX114" s="162">
        <f t="shared" si="534"/>
        <v>0</v>
      </c>
      <c r="IY114" s="162">
        <f t="shared" si="534"/>
        <v>0</v>
      </c>
      <c r="IZ114" s="162">
        <f t="shared" si="534"/>
        <v>0</v>
      </c>
      <c r="JA114" s="162">
        <f t="shared" si="534"/>
        <v>0</v>
      </c>
      <c r="JB114" s="162">
        <f t="shared" si="534"/>
        <v>0</v>
      </c>
      <c r="JC114" s="162">
        <f t="shared" si="534"/>
        <v>0</v>
      </c>
      <c r="JD114" s="162">
        <f t="shared" si="534"/>
        <v>0</v>
      </c>
      <c r="JE114" s="162">
        <f t="shared" si="534"/>
        <v>0</v>
      </c>
      <c r="JF114" s="162">
        <f t="shared" si="534"/>
        <v>0</v>
      </c>
      <c r="JG114" s="162">
        <f t="shared" si="534"/>
        <v>0</v>
      </c>
      <c r="JH114" s="162">
        <f t="shared" si="534"/>
        <v>0</v>
      </c>
      <c r="JI114" s="162">
        <f t="shared" si="534"/>
        <v>0</v>
      </c>
      <c r="JJ114" s="162">
        <f t="shared" si="534"/>
        <v>0</v>
      </c>
      <c r="JK114" s="162">
        <f t="shared" si="534"/>
        <v>0</v>
      </c>
      <c r="JL114" s="162">
        <f t="shared" si="534"/>
        <v>0</v>
      </c>
      <c r="JM114" s="162">
        <f t="shared" si="534"/>
        <v>0</v>
      </c>
      <c r="JN114" s="162">
        <f t="shared" si="534"/>
        <v>0</v>
      </c>
      <c r="JO114" s="162">
        <f t="shared" si="534"/>
        <v>0</v>
      </c>
      <c r="JP114" s="162">
        <f t="shared" si="534"/>
        <v>0</v>
      </c>
      <c r="JQ114" s="162">
        <f t="shared" si="534"/>
        <v>0</v>
      </c>
      <c r="JR114" s="162">
        <f t="shared" si="534"/>
        <v>0</v>
      </c>
      <c r="JS114" s="162">
        <f t="shared" si="534"/>
        <v>0</v>
      </c>
      <c r="JT114" s="162">
        <f t="shared" si="534"/>
        <v>0</v>
      </c>
      <c r="JU114" s="162">
        <f t="shared" si="534"/>
        <v>0</v>
      </c>
      <c r="JV114" s="162">
        <f t="shared" si="534"/>
        <v>0</v>
      </c>
      <c r="JW114" s="162">
        <f t="shared" si="534"/>
        <v>0</v>
      </c>
      <c r="JX114" s="162">
        <f t="shared" si="534"/>
        <v>0</v>
      </c>
      <c r="JY114" s="162">
        <f t="shared" si="534"/>
        <v>0</v>
      </c>
      <c r="JZ114" s="162">
        <f t="shared" si="534"/>
        <v>0</v>
      </c>
      <c r="KA114" s="162">
        <f t="shared" si="534"/>
        <v>0</v>
      </c>
      <c r="KB114" s="162">
        <f t="shared" si="534"/>
        <v>0</v>
      </c>
      <c r="KC114" s="162">
        <f t="shared" si="534"/>
        <v>0</v>
      </c>
      <c r="KD114" s="162">
        <f t="shared" si="534"/>
        <v>0</v>
      </c>
      <c r="KE114" s="162">
        <f t="shared" si="534"/>
        <v>0</v>
      </c>
      <c r="KF114" s="162">
        <f t="shared" si="534"/>
        <v>0</v>
      </c>
      <c r="KG114" s="162">
        <f t="shared" si="534"/>
        <v>0</v>
      </c>
      <c r="KH114" s="162">
        <f t="shared" si="534"/>
        <v>0</v>
      </c>
      <c r="KI114" s="162">
        <f t="shared" si="534"/>
        <v>0</v>
      </c>
      <c r="KJ114" s="162">
        <f t="shared" si="534"/>
        <v>0</v>
      </c>
      <c r="KK114" s="162">
        <f t="shared" si="534"/>
        <v>0</v>
      </c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</row>
    <row r="115" ht="14.25" customHeight="1" spans="1:326" x14ac:dyDescent="0.25">
      <c r="A115" s="1">
        <v>4</v>
      </c>
      <c r="B115" s="1">
        <f t="shared" ref="B115:C115" si="535">B114+1</f>
        <v>105</v>
      </c>
      <c r="C115" s="232">
        <f t="shared" si="535"/>
        <v>43570</v>
      </c>
      <c r="D115" s="162">
        <f t="shared" si="9"/>
        <v>0</v>
      </c>
      <c r="E115" s="162">
        <f>(SUMIFS(Profile!$F$2:$F$17521,Profile!$B$2:$B$17521,$B115,Profile!$C$2:$C$17521,E$8))*$C$6</f>
        <v>0</v>
      </c>
      <c r="F115" s="162">
        <f>(SUMIFS(Profile!$F$2:$F$17521,Profile!$B$2:$B$17521,$B115,Profile!$C$2:$C$17521,F$8))*$C$6</f>
        <v>0</v>
      </c>
      <c r="G115" s="162">
        <f>(SUMIFS(Profile!$F$2:$F$17521,Profile!$B$2:$B$17521,$B115,Profile!$C$2:$C$17521,G$8))*$C$6</f>
        <v>0</v>
      </c>
      <c r="H115" s="162">
        <f>(SUMIFS(Profile!$F$2:$F$17521,Profile!$B$2:$B$17521,$B115,Profile!$C$2:$C$17521,H$8))*$C$6</f>
        <v>0</v>
      </c>
      <c r="I115" s="162">
        <f>(SUMIFS(Profile!$F$2:$F$17521,Profile!$B$2:$B$17521,$B115,Profile!$C$2:$C$17521,I$8))*$C$6</f>
        <v>0</v>
      </c>
      <c r="J115" s="162">
        <f>(SUMIFS(Profile!$F$2:$F$17521,Profile!$B$2:$B$17521,$B115,Profile!$C$2:$C$17521,J$8))*$C$6</f>
        <v>0</v>
      </c>
      <c r="K115" s="162">
        <f>(SUMIFS(Profile!$F$2:$F$17521,Profile!$B$2:$B$17521,$B115,Profile!$C$2:$C$17521,K$8))*$C$6</f>
        <v>0</v>
      </c>
      <c r="L115" s="162">
        <f>(SUMIFS(Profile!$F$2:$F$17521,Profile!$B$2:$B$17521,$B115,Profile!$C$2:$C$17521,L$8))*$C$6</f>
        <v>0</v>
      </c>
      <c r="M115" s="162">
        <f>(SUMIFS(Profile!$F$2:$F$17521,Profile!$B$2:$B$17521,$B115,Profile!$C$2:$C$17521,M$8))*$C$6</f>
        <v>0</v>
      </c>
      <c r="N115" s="162">
        <f>(SUMIFS(Profile!$F$2:$F$17521,Profile!$B$2:$B$17521,$B115,Profile!$C$2:$C$17521,N$8))*$C$6</f>
        <v>0</v>
      </c>
      <c r="O115" s="162">
        <f>(SUMIFS(Profile!$F$2:$F$17521,Profile!$B$2:$B$17521,$B115,Profile!$C$2:$C$17521,O$8))*$C$6</f>
        <v>0</v>
      </c>
      <c r="P115" s="162">
        <f>(SUMIFS(Profile!$F$2:$F$17521,Profile!$B$2:$B$17521,$B115,Profile!$C$2:$C$17521,P$8))*$C$6</f>
        <v>0</v>
      </c>
      <c r="Q115" s="162">
        <f>(SUMIFS(Profile!$F$2:$F$17521,Profile!$B$2:$B$17521,$B115,Profile!$C$2:$C$17521,Q$8))*$C$6</f>
        <v>0</v>
      </c>
      <c r="R115" s="162">
        <f>(SUMIFS(Profile!$F$2:$F$17521,Profile!$B$2:$B$17521,$B115,Profile!$C$2:$C$17521,R$8))*$C$6</f>
        <v>0</v>
      </c>
      <c r="S115" s="162">
        <f>(SUMIFS(Profile!$F$2:$F$17521,Profile!$B$2:$B$17521,$B115,Profile!$C$2:$C$17521,S$8))*$C$6</f>
        <v>0</v>
      </c>
      <c r="T115" s="162">
        <f>(SUMIFS(Profile!$F$2:$F$17521,Profile!$B$2:$B$17521,$B115,Profile!$C$2:$C$17521,T$8))*$C$6</f>
        <v>0</v>
      </c>
      <c r="U115" s="162">
        <f>(SUMIFS(Profile!$F$2:$F$17521,Profile!$B$2:$B$17521,$B115,Profile!$C$2:$C$17521,U$8))*$C$6</f>
        <v>0</v>
      </c>
      <c r="V115" s="162">
        <f>(SUMIFS(Profile!$F$2:$F$17521,Profile!$B$2:$B$17521,$B115,Profile!$C$2:$C$17521,V$8))*$C$6</f>
        <v>0</v>
      </c>
      <c r="W115" s="162">
        <f>(SUMIFS(Profile!$F$2:$F$17521,Profile!$B$2:$B$17521,$B115,Profile!$C$2:$C$17521,W$8))*$C$6</f>
        <v>0</v>
      </c>
      <c r="X115" s="162">
        <f>(SUMIFS(Profile!$F$2:$F$17521,Profile!$B$2:$B$17521,$B115,Profile!$C$2:$C$17521,X$8))*$C$6</f>
        <v>0</v>
      </c>
      <c r="Y115" s="162">
        <f>(SUMIFS(Profile!$F$2:$F$17521,Profile!$B$2:$B$17521,$B115,Profile!$C$2:$C$17521,Y$8))*$C$6</f>
        <v>0</v>
      </c>
      <c r="Z115" s="162">
        <f>(SUMIFS(Profile!$F$2:$F$17521,Profile!$B$2:$B$17521,$B115,Profile!$C$2:$C$17521,Z$8))*$C$6</f>
        <v>0</v>
      </c>
      <c r="AA115" s="162">
        <f>(SUMIFS(Profile!$F$2:$F$17521,Profile!$B$2:$B$17521,$B115,Profile!$C$2:$C$17521,AA$8))*$C$6</f>
        <v>0</v>
      </c>
      <c r="AB115" s="162">
        <f>(SUMIFS(Profile!$F$2:$F$17521,Profile!$B$2:$B$17521,$B115,Profile!$C$2:$C$17521,AB$8))*$C$6</f>
        <v>0</v>
      </c>
      <c r="AC115" s="162">
        <f>(SUMIFS(Profile!$F$2:$F$17521,Profile!$B$2:$B$17521,$B115,Profile!$C$2:$C$17521,AC$8))*$C$6</f>
        <v>0</v>
      </c>
      <c r="AD115" s="162">
        <f>(SUMIFS(Profile!$F$2:$F$17521,Profile!$B$2:$B$17521,$B115,Profile!$C$2:$C$17521,AD$8))*$C$6</f>
        <v>0</v>
      </c>
      <c r="AE115" s="162">
        <f>(SUMIFS(Profile!$F$2:$F$17521,Profile!$B$2:$B$17521,$B115,Profile!$C$2:$C$17521,AE$8))*$C$6</f>
        <v>0</v>
      </c>
      <c r="AF115" s="162">
        <f>(SUMIFS(Profile!$F$2:$F$17521,Profile!$B$2:$B$17521,$B115,Profile!$C$2:$C$17521,AF$8))*$C$6</f>
        <v>0</v>
      </c>
      <c r="AG115" s="162">
        <f>(SUMIFS(Profile!$F$2:$F$17521,Profile!$B$2:$B$17521,$B115,Profile!$C$2:$C$17521,AG$8))*$C$6</f>
        <v>0</v>
      </c>
      <c r="AH115" s="162">
        <f>(SUMIFS(Profile!$F$2:$F$17521,Profile!$B$2:$B$17521,$B115,Profile!$C$2:$C$17521,AH$8))*$C$6</f>
        <v>0</v>
      </c>
      <c r="AI115" s="162">
        <f>(SUMIFS(Profile!$F$2:$F$17521,Profile!$B$2:$B$17521,$B115,Profile!$C$2:$C$17521,AI$8))*$C$6</f>
        <v>0</v>
      </c>
      <c r="AJ115" s="162">
        <f>(SUMIFS(Profile!$F$2:$F$17521,Profile!$B$2:$B$17521,$B115,Profile!$C$2:$C$17521,AJ$8))*$C$6</f>
        <v>0</v>
      </c>
      <c r="AK115" s="162">
        <f>(SUMIFS(Profile!$F$2:$F$17521,Profile!$B$2:$B$17521,$B115,Profile!$C$2:$C$17521,AK$8))*$C$6</f>
        <v>0</v>
      </c>
      <c r="AL115" s="162">
        <f>(SUMIFS(Profile!$F$2:$F$17521,Profile!$B$2:$B$17521,$B115,Profile!$C$2:$C$17521,AL$8))*$C$6</f>
        <v>0</v>
      </c>
      <c r="AM115" s="162">
        <f>(SUMIFS(Profile!$F$2:$F$17521,Profile!$B$2:$B$17521,$B115,Profile!$C$2:$C$17521,AM$8))*$C$6</f>
        <v>0</v>
      </c>
      <c r="AN115" s="162">
        <f>(SUMIFS(Profile!$F$2:$F$17521,Profile!$B$2:$B$17521,$B115,Profile!$C$2:$C$17521,AN$8))*$C$6</f>
        <v>0</v>
      </c>
      <c r="AO115" s="162">
        <f>(SUMIFS(Profile!$F$2:$F$17521,Profile!$B$2:$B$17521,$B115,Profile!$C$2:$C$17521,AO$8))*$C$6</f>
        <v>0</v>
      </c>
      <c r="AP115" s="162">
        <f>(SUMIFS(Profile!$F$2:$F$17521,Profile!$B$2:$B$17521,$B115,Profile!$C$2:$C$17521,AP$8))*$C$6</f>
        <v>0</v>
      </c>
      <c r="AQ115" s="162">
        <f>(SUMIFS(Profile!$F$2:$F$17521,Profile!$B$2:$B$17521,$B115,Profile!$C$2:$C$17521,AQ$8))*$C$6</f>
        <v>0</v>
      </c>
      <c r="AR115" s="162">
        <f>(SUMIFS(Profile!$F$2:$F$17521,Profile!$B$2:$B$17521,$B115,Profile!$C$2:$C$17521,AR$8))*$C$6</f>
        <v>0</v>
      </c>
      <c r="AS115" s="162">
        <f>(SUMIFS(Profile!$F$2:$F$17521,Profile!$B$2:$B$17521,$B115,Profile!$C$2:$C$17521,AS$8))*$C$6</f>
        <v>0</v>
      </c>
      <c r="AT115" s="162">
        <f>(SUMIFS(Profile!$F$2:$F$17521,Profile!$B$2:$B$17521,$B115,Profile!$C$2:$C$17521,AT$8))*$C$6</f>
        <v>0</v>
      </c>
      <c r="AU115" s="162">
        <f>(SUMIFS(Profile!$F$2:$F$17521,Profile!$B$2:$B$17521,$B115,Profile!$C$2:$C$17521,AU$8))*$C$6</f>
        <v>0</v>
      </c>
      <c r="AV115" s="162">
        <f>(SUMIFS(Profile!$F$2:$F$17521,Profile!$B$2:$B$17521,$B115,Profile!$C$2:$C$17521,AV$8))*$C$6</f>
        <v>0</v>
      </c>
      <c r="AW115" s="162">
        <f>(SUMIFS(Profile!$F$2:$F$17521,Profile!$B$2:$B$17521,$B115,Profile!$C$2:$C$17521,AW$8))*$C$6</f>
        <v>0</v>
      </c>
      <c r="AX115" s="162">
        <f>(SUMIFS(Profile!$F$2:$F$17521,Profile!$B$2:$B$17521,$B115,Profile!$C$2:$C$17521,AX$8))*$C$6</f>
        <v>0</v>
      </c>
      <c r="AY115" s="162">
        <f>(SUMIFS(Profile!$F$2:$F$17521,Profile!$B$2:$B$17521,$B115,Profile!$C$2:$C$17521,AY$8))*$C$6</f>
        <v>0</v>
      </c>
      <c r="AZ115" s="162">
        <f>(SUMIFS(Profile!$F$2:$F$17521,Profile!$B$2:$B$17521,$B115,Profile!$C$2:$C$17521,AZ$8))*$C$6</f>
        <v>0</v>
      </c>
      <c r="BA115" s="162">
        <f t="shared" si="10"/>
        <v>0</v>
      </c>
      <c r="BB115" s="162">
        <f>(SUMIFS(Profile!$E$2:$E$17521,Profile!$B$2:$B$17521,$B115,Profile!$C$2:$C$17521,BB$8))*$C$9</f>
        <v>0</v>
      </c>
      <c r="BC115" s="162">
        <f>(SUMIFS(Profile!$E$2:$E$17521,Profile!$B$2:$B$17521,$B115,Profile!$C$2:$C$17521,BC$8))*$C$9</f>
        <v>0</v>
      </c>
      <c r="BD115" s="162">
        <f>(SUMIFS(Profile!$E$2:$E$17521,Profile!$B$2:$B$17521,$B115,Profile!$C$2:$C$17521,BD$8))*$C$9</f>
        <v>0</v>
      </c>
      <c r="BE115" s="162">
        <f>(SUMIFS(Profile!$E$2:$E$17521,Profile!$B$2:$B$17521,$B115,Profile!$C$2:$C$17521,BE$8))*$C$9</f>
        <v>0</v>
      </c>
      <c r="BF115" s="162">
        <f>(SUMIFS(Profile!$E$2:$E$17521,Profile!$B$2:$B$17521,$B115,Profile!$C$2:$C$17521,BF$8))*$C$9</f>
        <v>0</v>
      </c>
      <c r="BG115" s="162">
        <f>(SUMIFS(Profile!$E$2:$E$17521,Profile!$B$2:$B$17521,$B115,Profile!$C$2:$C$17521,BG$8))*$C$9</f>
        <v>0</v>
      </c>
      <c r="BH115" s="162">
        <f>(SUMIFS(Profile!$E$2:$E$17521,Profile!$B$2:$B$17521,$B115,Profile!$C$2:$C$17521,BH$8))*$C$9</f>
        <v>0</v>
      </c>
      <c r="BI115" s="162">
        <f>(SUMIFS(Profile!$E$2:$E$17521,Profile!$B$2:$B$17521,$B115,Profile!$C$2:$C$17521,BI$8))*$C$9</f>
        <v>0</v>
      </c>
      <c r="BJ115" s="162">
        <f>(SUMIFS(Profile!$E$2:$E$17521,Profile!$B$2:$B$17521,$B115,Profile!$C$2:$C$17521,BJ$8))*$C$9</f>
        <v>0</v>
      </c>
      <c r="BK115" s="162">
        <f>(SUMIFS(Profile!$E$2:$E$17521,Profile!$B$2:$B$17521,$B115,Profile!$C$2:$C$17521,BK$8))*$C$9</f>
        <v>0</v>
      </c>
      <c r="BL115" s="162">
        <f>(SUMIFS(Profile!$E$2:$E$17521,Profile!$B$2:$B$17521,$B115,Profile!$C$2:$C$17521,BL$8))*$C$9</f>
        <v>0</v>
      </c>
      <c r="BM115" s="162">
        <f>(SUMIFS(Profile!$E$2:$E$17521,Profile!$B$2:$B$17521,$B115,Profile!$C$2:$C$17521,BM$8))*$C$9</f>
        <v>0</v>
      </c>
      <c r="BN115" s="162">
        <f>(SUMIFS(Profile!$E$2:$E$17521,Profile!$B$2:$B$17521,$B115,Profile!$C$2:$C$17521,BN$8))*$C$9</f>
        <v>0</v>
      </c>
      <c r="BO115" s="162">
        <f>(SUMIFS(Profile!$E$2:$E$17521,Profile!$B$2:$B$17521,$B115,Profile!$C$2:$C$17521,BO$8))*$C$9</f>
        <v>0</v>
      </c>
      <c r="BP115" s="162">
        <f>(SUMIFS(Profile!$E$2:$E$17521,Profile!$B$2:$B$17521,$B115,Profile!$C$2:$C$17521,BP$8))*$C$9</f>
        <v>0</v>
      </c>
      <c r="BQ115" s="162">
        <f>(SUMIFS(Profile!$E$2:$E$17521,Profile!$B$2:$B$17521,$B115,Profile!$C$2:$C$17521,BQ$8))*$C$9</f>
        <v>0</v>
      </c>
      <c r="BR115" s="162">
        <f>(SUMIFS(Profile!$E$2:$E$17521,Profile!$B$2:$B$17521,$B115,Profile!$C$2:$C$17521,BR$8))*$C$9</f>
        <v>0</v>
      </c>
      <c r="BS115" s="162">
        <f>(SUMIFS(Profile!$E$2:$E$17521,Profile!$B$2:$B$17521,$B115,Profile!$C$2:$C$17521,BS$8))*$C$9</f>
        <v>0</v>
      </c>
      <c r="BT115" s="162">
        <f>(SUMIFS(Profile!$E$2:$E$17521,Profile!$B$2:$B$17521,$B115,Profile!$C$2:$C$17521,BT$8))*$C$9</f>
        <v>0</v>
      </c>
      <c r="BU115" s="162">
        <f>(SUMIFS(Profile!$E$2:$E$17521,Profile!$B$2:$B$17521,$B115,Profile!$C$2:$C$17521,BU$8))*$C$9</f>
        <v>0</v>
      </c>
      <c r="BV115" s="162">
        <f>(SUMIFS(Profile!$E$2:$E$17521,Profile!$B$2:$B$17521,$B115,Profile!$C$2:$C$17521,BV$8))*$C$9</f>
        <v>0</v>
      </c>
      <c r="BW115" s="162">
        <f>(SUMIFS(Profile!$E$2:$E$17521,Profile!$B$2:$B$17521,$B115,Profile!$C$2:$C$17521,BW$8))*$C$9</f>
        <v>0</v>
      </c>
      <c r="BX115" s="162">
        <f>(SUMIFS(Profile!$E$2:$E$17521,Profile!$B$2:$B$17521,$B115,Profile!$C$2:$C$17521,BX$8))*$C$9</f>
        <v>0</v>
      </c>
      <c r="BY115" s="162">
        <f>(SUMIFS(Profile!$E$2:$E$17521,Profile!$B$2:$B$17521,$B115,Profile!$C$2:$C$17521,BY$8))*$C$9</f>
        <v>0</v>
      </c>
      <c r="BZ115" s="162">
        <f>(SUMIFS(Profile!$E$2:$E$17521,Profile!$B$2:$B$17521,$B115,Profile!$C$2:$C$17521,BZ$8))*$C$9</f>
        <v>0</v>
      </c>
      <c r="CA115" s="162">
        <f>(SUMIFS(Profile!$E$2:$E$17521,Profile!$B$2:$B$17521,$B115,Profile!$C$2:$C$17521,CA$8))*$C$9</f>
        <v>0</v>
      </c>
      <c r="CB115" s="162">
        <f>(SUMIFS(Profile!$E$2:$E$17521,Profile!$B$2:$B$17521,$B115,Profile!$C$2:$C$17521,CB$8))*$C$9</f>
        <v>0</v>
      </c>
      <c r="CC115" s="162">
        <f>(SUMIFS(Profile!$E$2:$E$17521,Profile!$B$2:$B$17521,$B115,Profile!$C$2:$C$17521,CC$8))*$C$9</f>
        <v>0</v>
      </c>
      <c r="CD115" s="162">
        <f>(SUMIFS(Profile!$E$2:$E$17521,Profile!$B$2:$B$17521,$B115,Profile!$C$2:$C$17521,CD$8))*$C$9</f>
        <v>0</v>
      </c>
      <c r="CE115" s="162">
        <f>(SUMIFS(Profile!$E$2:$E$17521,Profile!$B$2:$B$17521,$B115,Profile!$C$2:$C$17521,CE$8))*$C$9</f>
        <v>0</v>
      </c>
      <c r="CF115" s="162">
        <f>(SUMIFS(Profile!$E$2:$E$17521,Profile!$B$2:$B$17521,$B115,Profile!$C$2:$C$17521,CF$8))*$C$9</f>
        <v>0</v>
      </c>
      <c r="CG115" s="162">
        <f>(SUMIFS(Profile!$E$2:$E$17521,Profile!$B$2:$B$17521,$B115,Profile!$C$2:$C$17521,CG$8))*$C$9</f>
        <v>0</v>
      </c>
      <c r="CH115" s="162">
        <f>(SUMIFS(Profile!$E$2:$E$17521,Profile!$B$2:$B$17521,$B115,Profile!$C$2:$C$17521,CH$8))*$C$9</f>
        <v>0</v>
      </c>
      <c r="CI115" s="162">
        <f>(SUMIFS(Profile!$E$2:$E$17521,Profile!$B$2:$B$17521,$B115,Profile!$C$2:$C$17521,CI$8))*$C$9</f>
        <v>0</v>
      </c>
      <c r="CJ115" s="162">
        <f>(SUMIFS(Profile!$E$2:$E$17521,Profile!$B$2:$B$17521,$B115,Profile!$C$2:$C$17521,CJ$8))*$C$9</f>
        <v>0</v>
      </c>
      <c r="CK115" s="162">
        <f>(SUMIFS(Profile!$E$2:$E$17521,Profile!$B$2:$B$17521,$B115,Profile!$C$2:$C$17521,CK$8))*$C$9</f>
        <v>0</v>
      </c>
      <c r="CL115" s="162">
        <f>(SUMIFS(Profile!$E$2:$E$17521,Profile!$B$2:$B$17521,$B115,Profile!$C$2:$C$17521,CL$8))*$C$9</f>
        <v>0</v>
      </c>
      <c r="CM115" s="162">
        <f>(SUMIFS(Profile!$E$2:$E$17521,Profile!$B$2:$B$17521,$B115,Profile!$C$2:$C$17521,CM$8))*$C$9</f>
        <v>0</v>
      </c>
      <c r="CN115" s="162">
        <f>(SUMIFS(Profile!$E$2:$E$17521,Profile!$B$2:$B$17521,$B115,Profile!$C$2:$C$17521,CN$8))*$C$9</f>
        <v>0</v>
      </c>
      <c r="CO115" s="162">
        <f>(SUMIFS(Profile!$E$2:$E$17521,Profile!$B$2:$B$17521,$B115,Profile!$C$2:$C$17521,CO$8))*$C$9</f>
        <v>0</v>
      </c>
      <c r="CP115" s="162">
        <f>(SUMIFS(Profile!$E$2:$E$17521,Profile!$B$2:$B$17521,$B115,Profile!$C$2:$C$17521,CP$8))*$C$9</f>
        <v>0</v>
      </c>
      <c r="CQ115" s="162">
        <f>(SUMIFS(Profile!$E$2:$E$17521,Profile!$B$2:$B$17521,$B115,Profile!$C$2:$C$17521,CQ$8))*$C$9</f>
        <v>0</v>
      </c>
      <c r="CR115" s="162">
        <f>(SUMIFS(Profile!$E$2:$E$17521,Profile!$B$2:$B$17521,$B115,Profile!$C$2:$C$17521,CR$8))*$C$9</f>
        <v>0</v>
      </c>
      <c r="CS115" s="162">
        <f>(SUMIFS(Profile!$E$2:$E$17521,Profile!$B$2:$B$17521,$B115,Profile!$C$2:$C$17521,CS$8))*$C$9</f>
        <v>0</v>
      </c>
      <c r="CT115" s="162">
        <f>(SUMIFS(Profile!$E$2:$E$17521,Profile!$B$2:$B$17521,$B115,Profile!$C$2:$C$17521,CT$8))*$C$9</f>
        <v>0</v>
      </c>
      <c r="CU115" s="162">
        <f>(SUMIFS(Profile!$E$2:$E$17521,Profile!$B$2:$B$17521,$B115,Profile!$C$2:$C$17521,CU$8))*$C$9</f>
        <v>0</v>
      </c>
      <c r="CV115" s="162">
        <f>(SUMIFS(Profile!$E$2:$E$17521,Profile!$B$2:$B$17521,$B115,Profile!$C$2:$C$17521,CV$8))*$C$9</f>
        <v>0</v>
      </c>
      <c r="CW115" s="162">
        <f>(SUMIFS(Profile!$E$2:$E$17521,Profile!$B$2:$B$17521,$B115,Profile!$C$2:$C$17521,CW$8))*$C$9</f>
        <v>0</v>
      </c>
      <c r="CX115" s="162">
        <f t="shared" si="11"/>
        <v>0</v>
      </c>
      <c r="CY115" s="162">
        <f t="shared" ref="CY115:ET115" si="536">MAX(BB115-E115,0)</f>
        <v>0</v>
      </c>
      <c r="CZ115" s="162">
        <f t="shared" si="536"/>
        <v>0</v>
      </c>
      <c r="DA115" s="162">
        <f t="shared" si="536"/>
        <v>0</v>
      </c>
      <c r="DB115" s="162">
        <f t="shared" si="536"/>
        <v>0</v>
      </c>
      <c r="DC115" s="162">
        <f t="shared" si="536"/>
        <v>0</v>
      </c>
      <c r="DD115" s="162">
        <f t="shared" si="536"/>
        <v>0</v>
      </c>
      <c r="DE115" s="162">
        <f t="shared" si="536"/>
        <v>0</v>
      </c>
      <c r="DF115" s="162">
        <f t="shared" si="536"/>
        <v>0</v>
      </c>
      <c r="DG115" s="162">
        <f t="shared" si="536"/>
        <v>0</v>
      </c>
      <c r="DH115" s="162">
        <f t="shared" si="536"/>
        <v>0</v>
      </c>
      <c r="DI115" s="162">
        <f t="shared" si="536"/>
        <v>0</v>
      </c>
      <c r="DJ115" s="162">
        <f t="shared" si="536"/>
        <v>0</v>
      </c>
      <c r="DK115" s="162">
        <f t="shared" si="536"/>
        <v>0</v>
      </c>
      <c r="DL115" s="162">
        <f t="shared" si="536"/>
        <v>0</v>
      </c>
      <c r="DM115" s="162">
        <f t="shared" si="536"/>
        <v>0</v>
      </c>
      <c r="DN115" s="162">
        <f t="shared" si="536"/>
        <v>0</v>
      </c>
      <c r="DO115" s="162">
        <f t="shared" si="536"/>
        <v>0</v>
      </c>
      <c r="DP115" s="162">
        <f t="shared" si="536"/>
        <v>0</v>
      </c>
      <c r="DQ115" s="162">
        <f t="shared" si="536"/>
        <v>0</v>
      </c>
      <c r="DR115" s="162">
        <f t="shared" si="536"/>
        <v>0</v>
      </c>
      <c r="DS115" s="162">
        <f t="shared" si="536"/>
        <v>0</v>
      </c>
      <c r="DT115" s="162">
        <f t="shared" si="536"/>
        <v>0</v>
      </c>
      <c r="DU115" s="162">
        <f t="shared" si="536"/>
        <v>0</v>
      </c>
      <c r="DV115" s="162">
        <f t="shared" si="536"/>
        <v>0</v>
      </c>
      <c r="DW115" s="162">
        <f t="shared" si="536"/>
        <v>0</v>
      </c>
      <c r="DX115" s="162">
        <f t="shared" si="536"/>
        <v>0</v>
      </c>
      <c r="DY115" s="162">
        <f t="shared" si="536"/>
        <v>0</v>
      </c>
      <c r="DZ115" s="162">
        <f t="shared" si="536"/>
        <v>0</v>
      </c>
      <c r="EA115" s="162">
        <f t="shared" si="536"/>
        <v>0</v>
      </c>
      <c r="EB115" s="162">
        <f t="shared" si="536"/>
        <v>0</v>
      </c>
      <c r="EC115" s="162">
        <f t="shared" si="536"/>
        <v>0</v>
      </c>
      <c r="ED115" s="162">
        <f t="shared" si="536"/>
        <v>0</v>
      </c>
      <c r="EE115" s="162">
        <f t="shared" si="536"/>
        <v>0</v>
      </c>
      <c r="EF115" s="162">
        <f t="shared" si="536"/>
        <v>0</v>
      </c>
      <c r="EG115" s="162">
        <f t="shared" si="536"/>
        <v>0</v>
      </c>
      <c r="EH115" s="162">
        <f t="shared" si="536"/>
        <v>0</v>
      </c>
      <c r="EI115" s="162">
        <f t="shared" si="536"/>
        <v>0</v>
      </c>
      <c r="EJ115" s="162">
        <f t="shared" si="536"/>
        <v>0</v>
      </c>
      <c r="EK115" s="162">
        <f t="shared" si="536"/>
        <v>0</v>
      </c>
      <c r="EL115" s="162">
        <f t="shared" si="536"/>
        <v>0</v>
      </c>
      <c r="EM115" s="162">
        <f t="shared" si="536"/>
        <v>0</v>
      </c>
      <c r="EN115" s="162">
        <f t="shared" si="536"/>
        <v>0</v>
      </c>
      <c r="EO115" s="162">
        <f t="shared" si="536"/>
        <v>0</v>
      </c>
      <c r="EP115" s="162">
        <f t="shared" si="536"/>
        <v>0</v>
      </c>
      <c r="EQ115" s="162">
        <f t="shared" si="536"/>
        <v>0</v>
      </c>
      <c r="ER115" s="162">
        <f t="shared" si="536"/>
        <v>0</v>
      </c>
      <c r="ES115" s="162">
        <f t="shared" si="536"/>
        <v>0</v>
      </c>
      <c r="ET115" s="162">
        <f t="shared" si="536"/>
        <v>0</v>
      </c>
      <c r="EU115" s="162">
        <f t="shared" si="13"/>
        <v>0</v>
      </c>
      <c r="EV115" s="162">
        <f t="shared" ref="EV115:GQ115" si="537">BB115-CY115</f>
        <v>0</v>
      </c>
      <c r="EW115" s="162">
        <f t="shared" si="537"/>
        <v>0</v>
      </c>
      <c r="EX115" s="162">
        <f t="shared" si="537"/>
        <v>0</v>
      </c>
      <c r="EY115" s="162">
        <f t="shared" si="537"/>
        <v>0</v>
      </c>
      <c r="EZ115" s="162">
        <f t="shared" si="537"/>
        <v>0</v>
      </c>
      <c r="FA115" s="162">
        <f t="shared" si="537"/>
        <v>0</v>
      </c>
      <c r="FB115" s="162">
        <f t="shared" si="537"/>
        <v>0</v>
      </c>
      <c r="FC115" s="162">
        <f t="shared" si="537"/>
        <v>0</v>
      </c>
      <c r="FD115" s="162">
        <f t="shared" si="537"/>
        <v>0</v>
      </c>
      <c r="FE115" s="162">
        <f t="shared" si="537"/>
        <v>0</v>
      </c>
      <c r="FF115" s="162">
        <f t="shared" si="537"/>
        <v>0</v>
      </c>
      <c r="FG115" s="162">
        <f t="shared" si="537"/>
        <v>0</v>
      </c>
      <c r="FH115" s="162">
        <f t="shared" si="537"/>
        <v>0</v>
      </c>
      <c r="FI115" s="162">
        <f t="shared" si="537"/>
        <v>0</v>
      </c>
      <c r="FJ115" s="162">
        <f t="shared" si="537"/>
        <v>0</v>
      </c>
      <c r="FK115" s="162">
        <f t="shared" si="537"/>
        <v>0</v>
      </c>
      <c r="FL115" s="162">
        <f t="shared" si="537"/>
        <v>0</v>
      </c>
      <c r="FM115" s="162">
        <f t="shared" si="537"/>
        <v>0</v>
      </c>
      <c r="FN115" s="162">
        <f t="shared" si="537"/>
        <v>0</v>
      </c>
      <c r="FO115" s="162">
        <f t="shared" si="537"/>
        <v>0</v>
      </c>
      <c r="FP115" s="162">
        <f t="shared" si="537"/>
        <v>0</v>
      </c>
      <c r="FQ115" s="162">
        <f t="shared" si="537"/>
        <v>0</v>
      </c>
      <c r="FR115" s="162">
        <f t="shared" si="537"/>
        <v>0</v>
      </c>
      <c r="FS115" s="162">
        <f t="shared" si="537"/>
        <v>0</v>
      </c>
      <c r="FT115" s="162">
        <f t="shared" si="537"/>
        <v>0</v>
      </c>
      <c r="FU115" s="162">
        <f t="shared" si="537"/>
        <v>0</v>
      </c>
      <c r="FV115" s="162">
        <f t="shared" si="537"/>
        <v>0</v>
      </c>
      <c r="FW115" s="162">
        <f t="shared" si="537"/>
        <v>0</v>
      </c>
      <c r="FX115" s="162">
        <f t="shared" si="537"/>
        <v>0</v>
      </c>
      <c r="FY115" s="162">
        <f t="shared" si="537"/>
        <v>0</v>
      </c>
      <c r="FZ115" s="162">
        <f t="shared" si="537"/>
        <v>0</v>
      </c>
      <c r="GA115" s="162">
        <f t="shared" si="537"/>
        <v>0</v>
      </c>
      <c r="GB115" s="162">
        <f t="shared" si="537"/>
        <v>0</v>
      </c>
      <c r="GC115" s="162">
        <f t="shared" si="537"/>
        <v>0</v>
      </c>
      <c r="GD115" s="162">
        <f t="shared" si="537"/>
        <v>0</v>
      </c>
      <c r="GE115" s="162">
        <f t="shared" si="537"/>
        <v>0</v>
      </c>
      <c r="GF115" s="162">
        <f t="shared" si="537"/>
        <v>0</v>
      </c>
      <c r="GG115" s="162">
        <f t="shared" si="537"/>
        <v>0</v>
      </c>
      <c r="GH115" s="162">
        <f t="shared" si="537"/>
        <v>0</v>
      </c>
      <c r="GI115" s="162">
        <f t="shared" si="537"/>
        <v>0</v>
      </c>
      <c r="GJ115" s="162">
        <f t="shared" si="537"/>
        <v>0</v>
      </c>
      <c r="GK115" s="162">
        <f t="shared" si="537"/>
        <v>0</v>
      </c>
      <c r="GL115" s="162">
        <f t="shared" si="537"/>
        <v>0</v>
      </c>
      <c r="GM115" s="162">
        <f t="shared" si="537"/>
        <v>0</v>
      </c>
      <c r="GN115" s="162">
        <f t="shared" si="537"/>
        <v>0</v>
      </c>
      <c r="GO115" s="162">
        <f t="shared" si="537"/>
        <v>0</v>
      </c>
      <c r="GP115" s="162">
        <f t="shared" si="537"/>
        <v>0</v>
      </c>
      <c r="GQ115" s="162">
        <f t="shared" si="537"/>
        <v>0</v>
      </c>
      <c r="GR115" s="162">
        <f t="shared" si="15"/>
        <v>0</v>
      </c>
      <c r="GS115" s="162">
        <f t="shared" ref="GS115:IN115" si="538">E115-EV115</f>
        <v>0</v>
      </c>
      <c r="GT115" s="162">
        <f t="shared" si="538"/>
        <v>0</v>
      </c>
      <c r="GU115" s="162">
        <f t="shared" si="538"/>
        <v>0</v>
      </c>
      <c r="GV115" s="162">
        <f t="shared" si="538"/>
        <v>0</v>
      </c>
      <c r="GW115" s="162">
        <f t="shared" si="538"/>
        <v>0</v>
      </c>
      <c r="GX115" s="162">
        <f t="shared" si="538"/>
        <v>0</v>
      </c>
      <c r="GY115" s="162">
        <f t="shared" si="538"/>
        <v>0</v>
      </c>
      <c r="GZ115" s="162">
        <f t="shared" si="538"/>
        <v>0</v>
      </c>
      <c r="HA115" s="162">
        <f t="shared" si="538"/>
        <v>0</v>
      </c>
      <c r="HB115" s="162">
        <f t="shared" si="538"/>
        <v>0</v>
      </c>
      <c r="HC115" s="162">
        <f t="shared" si="538"/>
        <v>0</v>
      </c>
      <c r="HD115" s="162">
        <f t="shared" si="538"/>
        <v>0</v>
      </c>
      <c r="HE115" s="162">
        <f t="shared" si="538"/>
        <v>0</v>
      </c>
      <c r="HF115" s="162">
        <f t="shared" si="538"/>
        <v>0</v>
      </c>
      <c r="HG115" s="162">
        <f t="shared" si="538"/>
        <v>0</v>
      </c>
      <c r="HH115" s="162">
        <f t="shared" si="538"/>
        <v>0</v>
      </c>
      <c r="HI115" s="162">
        <f t="shared" si="538"/>
        <v>0</v>
      </c>
      <c r="HJ115" s="162">
        <f t="shared" si="538"/>
        <v>0</v>
      </c>
      <c r="HK115" s="162">
        <f t="shared" si="538"/>
        <v>0</v>
      </c>
      <c r="HL115" s="162">
        <f t="shared" si="538"/>
        <v>0</v>
      </c>
      <c r="HM115" s="162">
        <f t="shared" si="538"/>
        <v>0</v>
      </c>
      <c r="HN115" s="162">
        <f t="shared" si="538"/>
        <v>0</v>
      </c>
      <c r="HO115" s="162">
        <f t="shared" si="538"/>
        <v>0</v>
      </c>
      <c r="HP115" s="162">
        <f t="shared" si="538"/>
        <v>0</v>
      </c>
      <c r="HQ115" s="162">
        <f t="shared" si="538"/>
        <v>0</v>
      </c>
      <c r="HR115" s="162">
        <f t="shared" si="538"/>
        <v>0</v>
      </c>
      <c r="HS115" s="162">
        <f t="shared" si="538"/>
        <v>0</v>
      </c>
      <c r="HT115" s="162">
        <f t="shared" si="538"/>
        <v>0</v>
      </c>
      <c r="HU115" s="162">
        <f t="shared" si="538"/>
        <v>0</v>
      </c>
      <c r="HV115" s="162">
        <f t="shared" si="538"/>
        <v>0</v>
      </c>
      <c r="HW115" s="162">
        <f t="shared" si="538"/>
        <v>0</v>
      </c>
      <c r="HX115" s="162">
        <f t="shared" si="538"/>
        <v>0</v>
      </c>
      <c r="HY115" s="162">
        <f t="shared" si="538"/>
        <v>0</v>
      </c>
      <c r="HZ115" s="162">
        <f t="shared" si="538"/>
        <v>0</v>
      </c>
      <c r="IA115" s="162">
        <f t="shared" si="538"/>
        <v>0</v>
      </c>
      <c r="IB115" s="162">
        <f t="shared" si="538"/>
        <v>0</v>
      </c>
      <c r="IC115" s="162">
        <f t="shared" si="538"/>
        <v>0</v>
      </c>
      <c r="ID115" s="162">
        <f t="shared" si="538"/>
        <v>0</v>
      </c>
      <c r="IE115" s="162">
        <f t="shared" si="538"/>
        <v>0</v>
      </c>
      <c r="IF115" s="162">
        <f t="shared" si="538"/>
        <v>0</v>
      </c>
      <c r="IG115" s="162">
        <f t="shared" si="538"/>
        <v>0</v>
      </c>
      <c r="IH115" s="162">
        <f t="shared" si="538"/>
        <v>0</v>
      </c>
      <c r="II115" s="162">
        <f t="shared" si="538"/>
        <v>0</v>
      </c>
      <c r="IJ115" s="162">
        <f t="shared" si="538"/>
        <v>0</v>
      </c>
      <c r="IK115" s="162">
        <f t="shared" si="538"/>
        <v>0</v>
      </c>
      <c r="IL115" s="162">
        <f t="shared" si="538"/>
        <v>0</v>
      </c>
      <c r="IM115" s="162">
        <f t="shared" si="538"/>
        <v>0</v>
      </c>
      <c r="IN115" s="162">
        <f t="shared" si="538"/>
        <v>0</v>
      </c>
      <c r="IO115" s="162">
        <f t="shared" si="17"/>
        <v>0</v>
      </c>
      <c r="IP115" s="162">
        <f t="shared" si="23"/>
        <v>0</v>
      </c>
      <c r="IQ115" s="162">
        <f t="shared" ref="IQ115:KK115" si="539">MAX((MIN(CZ115+IP115,$IO$7))-GT115,0)</f>
        <v>0</v>
      </c>
      <c r="IR115" s="162">
        <f t="shared" si="539"/>
        <v>0</v>
      </c>
      <c r="IS115" s="162">
        <f t="shared" si="539"/>
        <v>0</v>
      </c>
      <c r="IT115" s="162">
        <f t="shared" si="539"/>
        <v>0</v>
      </c>
      <c r="IU115" s="162">
        <f t="shared" si="539"/>
        <v>0</v>
      </c>
      <c r="IV115" s="162">
        <f t="shared" si="539"/>
        <v>0</v>
      </c>
      <c r="IW115" s="162">
        <f t="shared" si="539"/>
        <v>0</v>
      </c>
      <c r="IX115" s="162">
        <f t="shared" si="539"/>
        <v>0</v>
      </c>
      <c r="IY115" s="162">
        <f t="shared" si="539"/>
        <v>0</v>
      </c>
      <c r="IZ115" s="162">
        <f t="shared" si="539"/>
        <v>0</v>
      </c>
      <c r="JA115" s="162">
        <f t="shared" si="539"/>
        <v>0</v>
      </c>
      <c r="JB115" s="162">
        <f t="shared" si="539"/>
        <v>0</v>
      </c>
      <c r="JC115" s="162">
        <f t="shared" si="539"/>
        <v>0</v>
      </c>
      <c r="JD115" s="162">
        <f t="shared" si="539"/>
        <v>0</v>
      </c>
      <c r="JE115" s="162">
        <f t="shared" si="539"/>
        <v>0</v>
      </c>
      <c r="JF115" s="162">
        <f t="shared" si="539"/>
        <v>0</v>
      </c>
      <c r="JG115" s="162">
        <f t="shared" si="539"/>
        <v>0</v>
      </c>
      <c r="JH115" s="162">
        <f t="shared" si="539"/>
        <v>0</v>
      </c>
      <c r="JI115" s="162">
        <f t="shared" si="539"/>
        <v>0</v>
      </c>
      <c r="JJ115" s="162">
        <f t="shared" si="539"/>
        <v>0</v>
      </c>
      <c r="JK115" s="162">
        <f t="shared" si="539"/>
        <v>0</v>
      </c>
      <c r="JL115" s="162">
        <f t="shared" si="539"/>
        <v>0</v>
      </c>
      <c r="JM115" s="162">
        <f t="shared" si="539"/>
        <v>0</v>
      </c>
      <c r="JN115" s="162">
        <f t="shared" si="539"/>
        <v>0</v>
      </c>
      <c r="JO115" s="162">
        <f t="shared" si="539"/>
        <v>0</v>
      </c>
      <c r="JP115" s="162">
        <f t="shared" si="539"/>
        <v>0</v>
      </c>
      <c r="JQ115" s="162">
        <f t="shared" si="539"/>
        <v>0</v>
      </c>
      <c r="JR115" s="162">
        <f t="shared" si="539"/>
        <v>0</v>
      </c>
      <c r="JS115" s="162">
        <f t="shared" si="539"/>
        <v>0</v>
      </c>
      <c r="JT115" s="162">
        <f t="shared" si="539"/>
        <v>0</v>
      </c>
      <c r="JU115" s="162">
        <f t="shared" si="539"/>
        <v>0</v>
      </c>
      <c r="JV115" s="162">
        <f t="shared" si="539"/>
        <v>0</v>
      </c>
      <c r="JW115" s="162">
        <f t="shared" si="539"/>
        <v>0</v>
      </c>
      <c r="JX115" s="162">
        <f t="shared" si="539"/>
        <v>0</v>
      </c>
      <c r="JY115" s="162">
        <f t="shared" si="539"/>
        <v>0</v>
      </c>
      <c r="JZ115" s="162">
        <f t="shared" si="539"/>
        <v>0</v>
      </c>
      <c r="KA115" s="162">
        <f t="shared" si="539"/>
        <v>0</v>
      </c>
      <c r="KB115" s="162">
        <f t="shared" si="539"/>
        <v>0</v>
      </c>
      <c r="KC115" s="162">
        <f t="shared" si="539"/>
        <v>0</v>
      </c>
      <c r="KD115" s="162">
        <f t="shared" si="539"/>
        <v>0</v>
      </c>
      <c r="KE115" s="162">
        <f t="shared" si="539"/>
        <v>0</v>
      </c>
      <c r="KF115" s="162">
        <f t="shared" si="539"/>
        <v>0</v>
      </c>
      <c r="KG115" s="162">
        <f t="shared" si="539"/>
        <v>0</v>
      </c>
      <c r="KH115" s="162">
        <f t="shared" si="539"/>
        <v>0</v>
      </c>
      <c r="KI115" s="162">
        <f t="shared" si="539"/>
        <v>0</v>
      </c>
      <c r="KJ115" s="162">
        <f t="shared" si="539"/>
        <v>0</v>
      </c>
      <c r="KK115" s="162">
        <f t="shared" si="539"/>
        <v>0</v>
      </c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</row>
    <row r="116" ht="14.25" customHeight="1" spans="1:326" x14ac:dyDescent="0.25">
      <c r="A116" s="1">
        <v>4</v>
      </c>
      <c r="B116" s="1">
        <f t="shared" ref="B116:C116" si="540">B115+1</f>
        <v>106</v>
      </c>
      <c r="C116" s="232">
        <f t="shared" si="540"/>
        <v>43571</v>
      </c>
      <c r="D116" s="162">
        <f t="shared" si="9"/>
        <v>0</v>
      </c>
      <c r="E116" s="162">
        <f>(SUMIFS(Profile!$F$2:$F$17521,Profile!$B$2:$B$17521,$B116,Profile!$C$2:$C$17521,E$8))*$C$6</f>
        <v>0</v>
      </c>
      <c r="F116" s="162">
        <f>(SUMIFS(Profile!$F$2:$F$17521,Profile!$B$2:$B$17521,$B116,Profile!$C$2:$C$17521,F$8))*$C$6</f>
        <v>0</v>
      </c>
      <c r="G116" s="162">
        <f>(SUMIFS(Profile!$F$2:$F$17521,Profile!$B$2:$B$17521,$B116,Profile!$C$2:$C$17521,G$8))*$C$6</f>
        <v>0</v>
      </c>
      <c r="H116" s="162">
        <f>(SUMIFS(Profile!$F$2:$F$17521,Profile!$B$2:$B$17521,$B116,Profile!$C$2:$C$17521,H$8))*$C$6</f>
        <v>0</v>
      </c>
      <c r="I116" s="162">
        <f>(SUMIFS(Profile!$F$2:$F$17521,Profile!$B$2:$B$17521,$B116,Profile!$C$2:$C$17521,I$8))*$C$6</f>
        <v>0</v>
      </c>
      <c r="J116" s="162">
        <f>(SUMIFS(Profile!$F$2:$F$17521,Profile!$B$2:$B$17521,$B116,Profile!$C$2:$C$17521,J$8))*$C$6</f>
        <v>0</v>
      </c>
      <c r="K116" s="162">
        <f>(SUMIFS(Profile!$F$2:$F$17521,Profile!$B$2:$B$17521,$B116,Profile!$C$2:$C$17521,K$8))*$C$6</f>
        <v>0</v>
      </c>
      <c r="L116" s="162">
        <f>(SUMIFS(Profile!$F$2:$F$17521,Profile!$B$2:$B$17521,$B116,Profile!$C$2:$C$17521,L$8))*$C$6</f>
        <v>0</v>
      </c>
      <c r="M116" s="162">
        <f>(SUMIFS(Profile!$F$2:$F$17521,Profile!$B$2:$B$17521,$B116,Profile!$C$2:$C$17521,M$8))*$C$6</f>
        <v>0</v>
      </c>
      <c r="N116" s="162">
        <f>(SUMIFS(Profile!$F$2:$F$17521,Profile!$B$2:$B$17521,$B116,Profile!$C$2:$C$17521,N$8))*$C$6</f>
        <v>0</v>
      </c>
      <c r="O116" s="162">
        <f>(SUMIFS(Profile!$F$2:$F$17521,Profile!$B$2:$B$17521,$B116,Profile!$C$2:$C$17521,O$8))*$C$6</f>
        <v>0</v>
      </c>
      <c r="P116" s="162">
        <f>(SUMIFS(Profile!$F$2:$F$17521,Profile!$B$2:$B$17521,$B116,Profile!$C$2:$C$17521,P$8))*$C$6</f>
        <v>0</v>
      </c>
      <c r="Q116" s="162">
        <f>(SUMIFS(Profile!$F$2:$F$17521,Profile!$B$2:$B$17521,$B116,Profile!$C$2:$C$17521,Q$8))*$C$6</f>
        <v>0</v>
      </c>
      <c r="R116" s="162">
        <f>(SUMIFS(Profile!$F$2:$F$17521,Profile!$B$2:$B$17521,$B116,Profile!$C$2:$C$17521,R$8))*$C$6</f>
        <v>0</v>
      </c>
      <c r="S116" s="162">
        <f>(SUMIFS(Profile!$F$2:$F$17521,Profile!$B$2:$B$17521,$B116,Profile!$C$2:$C$17521,S$8))*$C$6</f>
        <v>0</v>
      </c>
      <c r="T116" s="162">
        <f>(SUMIFS(Profile!$F$2:$F$17521,Profile!$B$2:$B$17521,$B116,Profile!$C$2:$C$17521,T$8))*$C$6</f>
        <v>0</v>
      </c>
      <c r="U116" s="162">
        <f>(SUMIFS(Profile!$F$2:$F$17521,Profile!$B$2:$B$17521,$B116,Profile!$C$2:$C$17521,U$8))*$C$6</f>
        <v>0</v>
      </c>
      <c r="V116" s="162">
        <f>(SUMIFS(Profile!$F$2:$F$17521,Profile!$B$2:$B$17521,$B116,Profile!$C$2:$C$17521,V$8))*$C$6</f>
        <v>0</v>
      </c>
      <c r="W116" s="162">
        <f>(SUMIFS(Profile!$F$2:$F$17521,Profile!$B$2:$B$17521,$B116,Profile!$C$2:$C$17521,W$8))*$C$6</f>
        <v>0</v>
      </c>
      <c r="X116" s="162">
        <f>(SUMIFS(Profile!$F$2:$F$17521,Profile!$B$2:$B$17521,$B116,Profile!$C$2:$C$17521,X$8))*$C$6</f>
        <v>0</v>
      </c>
      <c r="Y116" s="162">
        <f>(SUMIFS(Profile!$F$2:$F$17521,Profile!$B$2:$B$17521,$B116,Profile!$C$2:$C$17521,Y$8))*$C$6</f>
        <v>0</v>
      </c>
      <c r="Z116" s="162">
        <f>(SUMIFS(Profile!$F$2:$F$17521,Profile!$B$2:$B$17521,$B116,Profile!$C$2:$C$17521,Z$8))*$C$6</f>
        <v>0</v>
      </c>
      <c r="AA116" s="162">
        <f>(SUMIFS(Profile!$F$2:$F$17521,Profile!$B$2:$B$17521,$B116,Profile!$C$2:$C$17521,AA$8))*$C$6</f>
        <v>0</v>
      </c>
      <c r="AB116" s="162">
        <f>(SUMIFS(Profile!$F$2:$F$17521,Profile!$B$2:$B$17521,$B116,Profile!$C$2:$C$17521,AB$8))*$C$6</f>
        <v>0</v>
      </c>
      <c r="AC116" s="162">
        <f>(SUMIFS(Profile!$F$2:$F$17521,Profile!$B$2:$B$17521,$B116,Profile!$C$2:$C$17521,AC$8))*$C$6</f>
        <v>0</v>
      </c>
      <c r="AD116" s="162">
        <f>(SUMIFS(Profile!$F$2:$F$17521,Profile!$B$2:$B$17521,$B116,Profile!$C$2:$C$17521,AD$8))*$C$6</f>
        <v>0</v>
      </c>
      <c r="AE116" s="162">
        <f>(SUMIFS(Profile!$F$2:$F$17521,Profile!$B$2:$B$17521,$B116,Profile!$C$2:$C$17521,AE$8))*$C$6</f>
        <v>0</v>
      </c>
      <c r="AF116" s="162">
        <f>(SUMIFS(Profile!$F$2:$F$17521,Profile!$B$2:$B$17521,$B116,Profile!$C$2:$C$17521,AF$8))*$C$6</f>
        <v>0</v>
      </c>
      <c r="AG116" s="162">
        <f>(SUMIFS(Profile!$F$2:$F$17521,Profile!$B$2:$B$17521,$B116,Profile!$C$2:$C$17521,AG$8))*$C$6</f>
        <v>0</v>
      </c>
      <c r="AH116" s="162">
        <f>(SUMIFS(Profile!$F$2:$F$17521,Profile!$B$2:$B$17521,$B116,Profile!$C$2:$C$17521,AH$8))*$C$6</f>
        <v>0</v>
      </c>
      <c r="AI116" s="162">
        <f>(SUMIFS(Profile!$F$2:$F$17521,Profile!$B$2:$B$17521,$B116,Profile!$C$2:$C$17521,AI$8))*$C$6</f>
        <v>0</v>
      </c>
      <c r="AJ116" s="162">
        <f>(SUMIFS(Profile!$F$2:$F$17521,Profile!$B$2:$B$17521,$B116,Profile!$C$2:$C$17521,AJ$8))*$C$6</f>
        <v>0</v>
      </c>
      <c r="AK116" s="162">
        <f>(SUMIFS(Profile!$F$2:$F$17521,Profile!$B$2:$B$17521,$B116,Profile!$C$2:$C$17521,AK$8))*$C$6</f>
        <v>0</v>
      </c>
      <c r="AL116" s="162">
        <f>(SUMIFS(Profile!$F$2:$F$17521,Profile!$B$2:$B$17521,$B116,Profile!$C$2:$C$17521,AL$8))*$C$6</f>
        <v>0</v>
      </c>
      <c r="AM116" s="162">
        <f>(SUMIFS(Profile!$F$2:$F$17521,Profile!$B$2:$B$17521,$B116,Profile!$C$2:$C$17521,AM$8))*$C$6</f>
        <v>0</v>
      </c>
      <c r="AN116" s="162">
        <f>(SUMIFS(Profile!$F$2:$F$17521,Profile!$B$2:$B$17521,$B116,Profile!$C$2:$C$17521,AN$8))*$C$6</f>
        <v>0</v>
      </c>
      <c r="AO116" s="162">
        <f>(SUMIFS(Profile!$F$2:$F$17521,Profile!$B$2:$B$17521,$B116,Profile!$C$2:$C$17521,AO$8))*$C$6</f>
        <v>0</v>
      </c>
      <c r="AP116" s="162">
        <f>(SUMIFS(Profile!$F$2:$F$17521,Profile!$B$2:$B$17521,$B116,Profile!$C$2:$C$17521,AP$8))*$C$6</f>
        <v>0</v>
      </c>
      <c r="AQ116" s="162">
        <f>(SUMIFS(Profile!$F$2:$F$17521,Profile!$B$2:$B$17521,$B116,Profile!$C$2:$C$17521,AQ$8))*$C$6</f>
        <v>0</v>
      </c>
      <c r="AR116" s="162">
        <f>(SUMIFS(Profile!$F$2:$F$17521,Profile!$B$2:$B$17521,$B116,Profile!$C$2:$C$17521,AR$8))*$C$6</f>
        <v>0</v>
      </c>
      <c r="AS116" s="162">
        <f>(SUMIFS(Profile!$F$2:$F$17521,Profile!$B$2:$B$17521,$B116,Profile!$C$2:$C$17521,AS$8))*$C$6</f>
        <v>0</v>
      </c>
      <c r="AT116" s="162">
        <f>(SUMIFS(Profile!$F$2:$F$17521,Profile!$B$2:$B$17521,$B116,Profile!$C$2:$C$17521,AT$8))*$C$6</f>
        <v>0</v>
      </c>
      <c r="AU116" s="162">
        <f>(SUMIFS(Profile!$F$2:$F$17521,Profile!$B$2:$B$17521,$B116,Profile!$C$2:$C$17521,AU$8))*$C$6</f>
        <v>0</v>
      </c>
      <c r="AV116" s="162">
        <f>(SUMIFS(Profile!$F$2:$F$17521,Profile!$B$2:$B$17521,$B116,Profile!$C$2:$C$17521,AV$8))*$C$6</f>
        <v>0</v>
      </c>
      <c r="AW116" s="162">
        <f>(SUMIFS(Profile!$F$2:$F$17521,Profile!$B$2:$B$17521,$B116,Profile!$C$2:$C$17521,AW$8))*$C$6</f>
        <v>0</v>
      </c>
      <c r="AX116" s="162">
        <f>(SUMIFS(Profile!$F$2:$F$17521,Profile!$B$2:$B$17521,$B116,Profile!$C$2:$C$17521,AX$8))*$C$6</f>
        <v>0</v>
      </c>
      <c r="AY116" s="162">
        <f>(SUMIFS(Profile!$F$2:$F$17521,Profile!$B$2:$B$17521,$B116,Profile!$C$2:$C$17521,AY$8))*$C$6</f>
        <v>0</v>
      </c>
      <c r="AZ116" s="162">
        <f>(SUMIFS(Profile!$F$2:$F$17521,Profile!$B$2:$B$17521,$B116,Profile!$C$2:$C$17521,AZ$8))*$C$6</f>
        <v>0</v>
      </c>
      <c r="BA116" s="162">
        <f t="shared" si="10"/>
        <v>0</v>
      </c>
      <c r="BB116" s="162">
        <f>(SUMIFS(Profile!$E$2:$E$17521,Profile!$B$2:$B$17521,$B116,Profile!$C$2:$C$17521,BB$8))*$C$9</f>
        <v>0</v>
      </c>
      <c r="BC116" s="162">
        <f>(SUMIFS(Profile!$E$2:$E$17521,Profile!$B$2:$B$17521,$B116,Profile!$C$2:$C$17521,BC$8))*$C$9</f>
        <v>0</v>
      </c>
      <c r="BD116" s="162">
        <f>(SUMIFS(Profile!$E$2:$E$17521,Profile!$B$2:$B$17521,$B116,Profile!$C$2:$C$17521,BD$8))*$C$9</f>
        <v>0</v>
      </c>
      <c r="BE116" s="162">
        <f>(SUMIFS(Profile!$E$2:$E$17521,Profile!$B$2:$B$17521,$B116,Profile!$C$2:$C$17521,BE$8))*$C$9</f>
        <v>0</v>
      </c>
      <c r="BF116" s="162">
        <f>(SUMIFS(Profile!$E$2:$E$17521,Profile!$B$2:$B$17521,$B116,Profile!$C$2:$C$17521,BF$8))*$C$9</f>
        <v>0</v>
      </c>
      <c r="BG116" s="162">
        <f>(SUMIFS(Profile!$E$2:$E$17521,Profile!$B$2:$B$17521,$B116,Profile!$C$2:$C$17521,BG$8))*$C$9</f>
        <v>0</v>
      </c>
      <c r="BH116" s="162">
        <f>(SUMIFS(Profile!$E$2:$E$17521,Profile!$B$2:$B$17521,$B116,Profile!$C$2:$C$17521,BH$8))*$C$9</f>
        <v>0</v>
      </c>
      <c r="BI116" s="162">
        <f>(SUMIFS(Profile!$E$2:$E$17521,Profile!$B$2:$B$17521,$B116,Profile!$C$2:$C$17521,BI$8))*$C$9</f>
        <v>0</v>
      </c>
      <c r="BJ116" s="162">
        <f>(SUMIFS(Profile!$E$2:$E$17521,Profile!$B$2:$B$17521,$B116,Profile!$C$2:$C$17521,BJ$8))*$C$9</f>
        <v>0</v>
      </c>
      <c r="BK116" s="162">
        <f>(SUMIFS(Profile!$E$2:$E$17521,Profile!$B$2:$B$17521,$B116,Profile!$C$2:$C$17521,BK$8))*$C$9</f>
        <v>0</v>
      </c>
      <c r="BL116" s="162">
        <f>(SUMIFS(Profile!$E$2:$E$17521,Profile!$B$2:$B$17521,$B116,Profile!$C$2:$C$17521,BL$8))*$C$9</f>
        <v>0</v>
      </c>
      <c r="BM116" s="162">
        <f>(SUMIFS(Profile!$E$2:$E$17521,Profile!$B$2:$B$17521,$B116,Profile!$C$2:$C$17521,BM$8))*$C$9</f>
        <v>0</v>
      </c>
      <c r="BN116" s="162">
        <f>(SUMIFS(Profile!$E$2:$E$17521,Profile!$B$2:$B$17521,$B116,Profile!$C$2:$C$17521,BN$8))*$C$9</f>
        <v>0</v>
      </c>
      <c r="BO116" s="162">
        <f>(SUMIFS(Profile!$E$2:$E$17521,Profile!$B$2:$B$17521,$B116,Profile!$C$2:$C$17521,BO$8))*$C$9</f>
        <v>0</v>
      </c>
      <c r="BP116" s="162">
        <f>(SUMIFS(Profile!$E$2:$E$17521,Profile!$B$2:$B$17521,$B116,Profile!$C$2:$C$17521,BP$8))*$C$9</f>
        <v>0</v>
      </c>
      <c r="BQ116" s="162">
        <f>(SUMIFS(Profile!$E$2:$E$17521,Profile!$B$2:$B$17521,$B116,Profile!$C$2:$C$17521,BQ$8))*$C$9</f>
        <v>0</v>
      </c>
      <c r="BR116" s="162">
        <f>(SUMIFS(Profile!$E$2:$E$17521,Profile!$B$2:$B$17521,$B116,Profile!$C$2:$C$17521,BR$8))*$C$9</f>
        <v>0</v>
      </c>
      <c r="BS116" s="162">
        <f>(SUMIFS(Profile!$E$2:$E$17521,Profile!$B$2:$B$17521,$B116,Profile!$C$2:$C$17521,BS$8))*$C$9</f>
        <v>0</v>
      </c>
      <c r="BT116" s="162">
        <f>(SUMIFS(Profile!$E$2:$E$17521,Profile!$B$2:$B$17521,$B116,Profile!$C$2:$C$17521,BT$8))*$C$9</f>
        <v>0</v>
      </c>
      <c r="BU116" s="162">
        <f>(SUMIFS(Profile!$E$2:$E$17521,Profile!$B$2:$B$17521,$B116,Profile!$C$2:$C$17521,BU$8))*$C$9</f>
        <v>0</v>
      </c>
      <c r="BV116" s="162">
        <f>(SUMIFS(Profile!$E$2:$E$17521,Profile!$B$2:$B$17521,$B116,Profile!$C$2:$C$17521,BV$8))*$C$9</f>
        <v>0</v>
      </c>
      <c r="BW116" s="162">
        <f>(SUMIFS(Profile!$E$2:$E$17521,Profile!$B$2:$B$17521,$B116,Profile!$C$2:$C$17521,BW$8))*$C$9</f>
        <v>0</v>
      </c>
      <c r="BX116" s="162">
        <f>(SUMIFS(Profile!$E$2:$E$17521,Profile!$B$2:$B$17521,$B116,Profile!$C$2:$C$17521,BX$8))*$C$9</f>
        <v>0</v>
      </c>
      <c r="BY116" s="162">
        <f>(SUMIFS(Profile!$E$2:$E$17521,Profile!$B$2:$B$17521,$B116,Profile!$C$2:$C$17521,BY$8))*$C$9</f>
        <v>0</v>
      </c>
      <c r="BZ116" s="162">
        <f>(SUMIFS(Profile!$E$2:$E$17521,Profile!$B$2:$B$17521,$B116,Profile!$C$2:$C$17521,BZ$8))*$C$9</f>
        <v>0</v>
      </c>
      <c r="CA116" s="162">
        <f>(SUMIFS(Profile!$E$2:$E$17521,Profile!$B$2:$B$17521,$B116,Profile!$C$2:$C$17521,CA$8))*$C$9</f>
        <v>0</v>
      </c>
      <c r="CB116" s="162">
        <f>(SUMIFS(Profile!$E$2:$E$17521,Profile!$B$2:$B$17521,$B116,Profile!$C$2:$C$17521,CB$8))*$C$9</f>
        <v>0</v>
      </c>
      <c r="CC116" s="162">
        <f>(SUMIFS(Profile!$E$2:$E$17521,Profile!$B$2:$B$17521,$B116,Profile!$C$2:$C$17521,CC$8))*$C$9</f>
        <v>0</v>
      </c>
      <c r="CD116" s="162">
        <f>(SUMIFS(Profile!$E$2:$E$17521,Profile!$B$2:$B$17521,$B116,Profile!$C$2:$C$17521,CD$8))*$C$9</f>
        <v>0</v>
      </c>
      <c r="CE116" s="162">
        <f>(SUMIFS(Profile!$E$2:$E$17521,Profile!$B$2:$B$17521,$B116,Profile!$C$2:$C$17521,CE$8))*$C$9</f>
        <v>0</v>
      </c>
      <c r="CF116" s="162">
        <f>(SUMIFS(Profile!$E$2:$E$17521,Profile!$B$2:$B$17521,$B116,Profile!$C$2:$C$17521,CF$8))*$C$9</f>
        <v>0</v>
      </c>
      <c r="CG116" s="162">
        <f>(SUMIFS(Profile!$E$2:$E$17521,Profile!$B$2:$B$17521,$B116,Profile!$C$2:$C$17521,CG$8))*$C$9</f>
        <v>0</v>
      </c>
      <c r="CH116" s="162">
        <f>(SUMIFS(Profile!$E$2:$E$17521,Profile!$B$2:$B$17521,$B116,Profile!$C$2:$C$17521,CH$8))*$C$9</f>
        <v>0</v>
      </c>
      <c r="CI116" s="162">
        <f>(SUMIFS(Profile!$E$2:$E$17521,Profile!$B$2:$B$17521,$B116,Profile!$C$2:$C$17521,CI$8))*$C$9</f>
        <v>0</v>
      </c>
      <c r="CJ116" s="162">
        <f>(SUMIFS(Profile!$E$2:$E$17521,Profile!$B$2:$B$17521,$B116,Profile!$C$2:$C$17521,CJ$8))*$C$9</f>
        <v>0</v>
      </c>
      <c r="CK116" s="162">
        <f>(SUMIFS(Profile!$E$2:$E$17521,Profile!$B$2:$B$17521,$B116,Profile!$C$2:$C$17521,CK$8))*$C$9</f>
        <v>0</v>
      </c>
      <c r="CL116" s="162">
        <f>(SUMIFS(Profile!$E$2:$E$17521,Profile!$B$2:$B$17521,$B116,Profile!$C$2:$C$17521,CL$8))*$C$9</f>
        <v>0</v>
      </c>
      <c r="CM116" s="162">
        <f>(SUMIFS(Profile!$E$2:$E$17521,Profile!$B$2:$B$17521,$B116,Profile!$C$2:$C$17521,CM$8))*$C$9</f>
        <v>0</v>
      </c>
      <c r="CN116" s="162">
        <f>(SUMIFS(Profile!$E$2:$E$17521,Profile!$B$2:$B$17521,$B116,Profile!$C$2:$C$17521,CN$8))*$C$9</f>
        <v>0</v>
      </c>
      <c r="CO116" s="162">
        <f>(SUMIFS(Profile!$E$2:$E$17521,Profile!$B$2:$B$17521,$B116,Profile!$C$2:$C$17521,CO$8))*$C$9</f>
        <v>0</v>
      </c>
      <c r="CP116" s="162">
        <f>(SUMIFS(Profile!$E$2:$E$17521,Profile!$B$2:$B$17521,$B116,Profile!$C$2:$C$17521,CP$8))*$C$9</f>
        <v>0</v>
      </c>
      <c r="CQ116" s="162">
        <f>(SUMIFS(Profile!$E$2:$E$17521,Profile!$B$2:$B$17521,$B116,Profile!$C$2:$C$17521,CQ$8))*$C$9</f>
        <v>0</v>
      </c>
      <c r="CR116" s="162">
        <f>(SUMIFS(Profile!$E$2:$E$17521,Profile!$B$2:$B$17521,$B116,Profile!$C$2:$C$17521,CR$8))*$C$9</f>
        <v>0</v>
      </c>
      <c r="CS116" s="162">
        <f>(SUMIFS(Profile!$E$2:$E$17521,Profile!$B$2:$B$17521,$B116,Profile!$C$2:$C$17521,CS$8))*$C$9</f>
        <v>0</v>
      </c>
      <c r="CT116" s="162">
        <f>(SUMIFS(Profile!$E$2:$E$17521,Profile!$B$2:$B$17521,$B116,Profile!$C$2:$C$17521,CT$8))*$C$9</f>
        <v>0</v>
      </c>
      <c r="CU116" s="162">
        <f>(SUMIFS(Profile!$E$2:$E$17521,Profile!$B$2:$B$17521,$B116,Profile!$C$2:$C$17521,CU$8))*$C$9</f>
        <v>0</v>
      </c>
      <c r="CV116" s="162">
        <f>(SUMIFS(Profile!$E$2:$E$17521,Profile!$B$2:$B$17521,$B116,Profile!$C$2:$C$17521,CV$8))*$C$9</f>
        <v>0</v>
      </c>
      <c r="CW116" s="162">
        <f>(SUMIFS(Profile!$E$2:$E$17521,Profile!$B$2:$B$17521,$B116,Profile!$C$2:$C$17521,CW$8))*$C$9</f>
        <v>0</v>
      </c>
      <c r="CX116" s="162">
        <f t="shared" si="11"/>
        <v>0</v>
      </c>
      <c r="CY116" s="162">
        <f t="shared" ref="CY116:ET116" si="541">MAX(BB116-E116,0)</f>
        <v>0</v>
      </c>
      <c r="CZ116" s="162">
        <f t="shared" si="541"/>
        <v>0</v>
      </c>
      <c r="DA116" s="162">
        <f t="shared" si="541"/>
        <v>0</v>
      </c>
      <c r="DB116" s="162">
        <f t="shared" si="541"/>
        <v>0</v>
      </c>
      <c r="DC116" s="162">
        <f t="shared" si="541"/>
        <v>0</v>
      </c>
      <c r="DD116" s="162">
        <f t="shared" si="541"/>
        <v>0</v>
      </c>
      <c r="DE116" s="162">
        <f t="shared" si="541"/>
        <v>0</v>
      </c>
      <c r="DF116" s="162">
        <f t="shared" si="541"/>
        <v>0</v>
      </c>
      <c r="DG116" s="162">
        <f t="shared" si="541"/>
        <v>0</v>
      </c>
      <c r="DH116" s="162">
        <f t="shared" si="541"/>
        <v>0</v>
      </c>
      <c r="DI116" s="162">
        <f t="shared" si="541"/>
        <v>0</v>
      </c>
      <c r="DJ116" s="162">
        <f t="shared" si="541"/>
        <v>0</v>
      </c>
      <c r="DK116" s="162">
        <f t="shared" si="541"/>
        <v>0</v>
      </c>
      <c r="DL116" s="162">
        <f t="shared" si="541"/>
        <v>0</v>
      </c>
      <c r="DM116" s="162">
        <f t="shared" si="541"/>
        <v>0</v>
      </c>
      <c r="DN116" s="162">
        <f t="shared" si="541"/>
        <v>0</v>
      </c>
      <c r="DO116" s="162">
        <f t="shared" si="541"/>
        <v>0</v>
      </c>
      <c r="DP116" s="162">
        <f t="shared" si="541"/>
        <v>0</v>
      </c>
      <c r="DQ116" s="162">
        <f t="shared" si="541"/>
        <v>0</v>
      </c>
      <c r="DR116" s="162">
        <f t="shared" si="541"/>
        <v>0</v>
      </c>
      <c r="DS116" s="162">
        <f t="shared" si="541"/>
        <v>0</v>
      </c>
      <c r="DT116" s="162">
        <f t="shared" si="541"/>
        <v>0</v>
      </c>
      <c r="DU116" s="162">
        <f t="shared" si="541"/>
        <v>0</v>
      </c>
      <c r="DV116" s="162">
        <f t="shared" si="541"/>
        <v>0</v>
      </c>
      <c r="DW116" s="162">
        <f t="shared" si="541"/>
        <v>0</v>
      </c>
      <c r="DX116" s="162">
        <f t="shared" si="541"/>
        <v>0</v>
      </c>
      <c r="DY116" s="162">
        <f t="shared" si="541"/>
        <v>0</v>
      </c>
      <c r="DZ116" s="162">
        <f t="shared" si="541"/>
        <v>0</v>
      </c>
      <c r="EA116" s="162">
        <f t="shared" si="541"/>
        <v>0</v>
      </c>
      <c r="EB116" s="162">
        <f t="shared" si="541"/>
        <v>0</v>
      </c>
      <c r="EC116" s="162">
        <f t="shared" si="541"/>
        <v>0</v>
      </c>
      <c r="ED116" s="162">
        <f t="shared" si="541"/>
        <v>0</v>
      </c>
      <c r="EE116" s="162">
        <f t="shared" si="541"/>
        <v>0</v>
      </c>
      <c r="EF116" s="162">
        <f t="shared" si="541"/>
        <v>0</v>
      </c>
      <c r="EG116" s="162">
        <f t="shared" si="541"/>
        <v>0</v>
      </c>
      <c r="EH116" s="162">
        <f t="shared" si="541"/>
        <v>0</v>
      </c>
      <c r="EI116" s="162">
        <f t="shared" si="541"/>
        <v>0</v>
      </c>
      <c r="EJ116" s="162">
        <f t="shared" si="541"/>
        <v>0</v>
      </c>
      <c r="EK116" s="162">
        <f t="shared" si="541"/>
        <v>0</v>
      </c>
      <c r="EL116" s="162">
        <f t="shared" si="541"/>
        <v>0</v>
      </c>
      <c r="EM116" s="162">
        <f t="shared" si="541"/>
        <v>0</v>
      </c>
      <c r="EN116" s="162">
        <f t="shared" si="541"/>
        <v>0</v>
      </c>
      <c r="EO116" s="162">
        <f t="shared" si="541"/>
        <v>0</v>
      </c>
      <c r="EP116" s="162">
        <f t="shared" si="541"/>
        <v>0</v>
      </c>
      <c r="EQ116" s="162">
        <f t="shared" si="541"/>
        <v>0</v>
      </c>
      <c r="ER116" s="162">
        <f t="shared" si="541"/>
        <v>0</v>
      </c>
      <c r="ES116" s="162">
        <f t="shared" si="541"/>
        <v>0</v>
      </c>
      <c r="ET116" s="162">
        <f t="shared" si="541"/>
        <v>0</v>
      </c>
      <c r="EU116" s="162">
        <f t="shared" si="13"/>
        <v>0</v>
      </c>
      <c r="EV116" s="162">
        <f t="shared" ref="EV116:GQ116" si="542">BB116-CY116</f>
        <v>0</v>
      </c>
      <c r="EW116" s="162">
        <f t="shared" si="542"/>
        <v>0</v>
      </c>
      <c r="EX116" s="162">
        <f t="shared" si="542"/>
        <v>0</v>
      </c>
      <c r="EY116" s="162">
        <f t="shared" si="542"/>
        <v>0</v>
      </c>
      <c r="EZ116" s="162">
        <f t="shared" si="542"/>
        <v>0</v>
      </c>
      <c r="FA116" s="162">
        <f t="shared" si="542"/>
        <v>0</v>
      </c>
      <c r="FB116" s="162">
        <f t="shared" si="542"/>
        <v>0</v>
      </c>
      <c r="FC116" s="162">
        <f t="shared" si="542"/>
        <v>0</v>
      </c>
      <c r="FD116" s="162">
        <f t="shared" si="542"/>
        <v>0</v>
      </c>
      <c r="FE116" s="162">
        <f t="shared" si="542"/>
        <v>0</v>
      </c>
      <c r="FF116" s="162">
        <f t="shared" si="542"/>
        <v>0</v>
      </c>
      <c r="FG116" s="162">
        <f t="shared" si="542"/>
        <v>0</v>
      </c>
      <c r="FH116" s="162">
        <f t="shared" si="542"/>
        <v>0</v>
      </c>
      <c r="FI116" s="162">
        <f t="shared" si="542"/>
        <v>0</v>
      </c>
      <c r="FJ116" s="162">
        <f t="shared" si="542"/>
        <v>0</v>
      </c>
      <c r="FK116" s="162">
        <f t="shared" si="542"/>
        <v>0</v>
      </c>
      <c r="FL116" s="162">
        <f t="shared" si="542"/>
        <v>0</v>
      </c>
      <c r="FM116" s="162">
        <f t="shared" si="542"/>
        <v>0</v>
      </c>
      <c r="FN116" s="162">
        <f t="shared" si="542"/>
        <v>0</v>
      </c>
      <c r="FO116" s="162">
        <f t="shared" si="542"/>
        <v>0</v>
      </c>
      <c r="FP116" s="162">
        <f t="shared" si="542"/>
        <v>0</v>
      </c>
      <c r="FQ116" s="162">
        <f t="shared" si="542"/>
        <v>0</v>
      </c>
      <c r="FR116" s="162">
        <f t="shared" si="542"/>
        <v>0</v>
      </c>
      <c r="FS116" s="162">
        <f t="shared" si="542"/>
        <v>0</v>
      </c>
      <c r="FT116" s="162">
        <f t="shared" si="542"/>
        <v>0</v>
      </c>
      <c r="FU116" s="162">
        <f t="shared" si="542"/>
        <v>0</v>
      </c>
      <c r="FV116" s="162">
        <f t="shared" si="542"/>
        <v>0</v>
      </c>
      <c r="FW116" s="162">
        <f t="shared" si="542"/>
        <v>0</v>
      </c>
      <c r="FX116" s="162">
        <f t="shared" si="542"/>
        <v>0</v>
      </c>
      <c r="FY116" s="162">
        <f t="shared" si="542"/>
        <v>0</v>
      </c>
      <c r="FZ116" s="162">
        <f t="shared" si="542"/>
        <v>0</v>
      </c>
      <c r="GA116" s="162">
        <f t="shared" si="542"/>
        <v>0</v>
      </c>
      <c r="GB116" s="162">
        <f t="shared" si="542"/>
        <v>0</v>
      </c>
      <c r="GC116" s="162">
        <f t="shared" si="542"/>
        <v>0</v>
      </c>
      <c r="GD116" s="162">
        <f t="shared" si="542"/>
        <v>0</v>
      </c>
      <c r="GE116" s="162">
        <f t="shared" si="542"/>
        <v>0</v>
      </c>
      <c r="GF116" s="162">
        <f t="shared" si="542"/>
        <v>0</v>
      </c>
      <c r="GG116" s="162">
        <f t="shared" si="542"/>
        <v>0</v>
      </c>
      <c r="GH116" s="162">
        <f t="shared" si="542"/>
        <v>0</v>
      </c>
      <c r="GI116" s="162">
        <f t="shared" si="542"/>
        <v>0</v>
      </c>
      <c r="GJ116" s="162">
        <f t="shared" si="542"/>
        <v>0</v>
      </c>
      <c r="GK116" s="162">
        <f t="shared" si="542"/>
        <v>0</v>
      </c>
      <c r="GL116" s="162">
        <f t="shared" si="542"/>
        <v>0</v>
      </c>
      <c r="GM116" s="162">
        <f t="shared" si="542"/>
        <v>0</v>
      </c>
      <c r="GN116" s="162">
        <f t="shared" si="542"/>
        <v>0</v>
      </c>
      <c r="GO116" s="162">
        <f t="shared" si="542"/>
        <v>0</v>
      </c>
      <c r="GP116" s="162">
        <f t="shared" si="542"/>
        <v>0</v>
      </c>
      <c r="GQ116" s="162">
        <f t="shared" si="542"/>
        <v>0</v>
      </c>
      <c r="GR116" s="162">
        <f t="shared" si="15"/>
        <v>0</v>
      </c>
      <c r="GS116" s="162">
        <f t="shared" ref="GS116:IN116" si="543">E116-EV116</f>
        <v>0</v>
      </c>
      <c r="GT116" s="162">
        <f t="shared" si="543"/>
        <v>0</v>
      </c>
      <c r="GU116" s="162">
        <f t="shared" si="543"/>
        <v>0</v>
      </c>
      <c r="GV116" s="162">
        <f t="shared" si="543"/>
        <v>0</v>
      </c>
      <c r="GW116" s="162">
        <f t="shared" si="543"/>
        <v>0</v>
      </c>
      <c r="GX116" s="162">
        <f t="shared" si="543"/>
        <v>0</v>
      </c>
      <c r="GY116" s="162">
        <f t="shared" si="543"/>
        <v>0</v>
      </c>
      <c r="GZ116" s="162">
        <f t="shared" si="543"/>
        <v>0</v>
      </c>
      <c r="HA116" s="162">
        <f t="shared" si="543"/>
        <v>0</v>
      </c>
      <c r="HB116" s="162">
        <f t="shared" si="543"/>
        <v>0</v>
      </c>
      <c r="HC116" s="162">
        <f t="shared" si="543"/>
        <v>0</v>
      </c>
      <c r="HD116" s="162">
        <f t="shared" si="543"/>
        <v>0</v>
      </c>
      <c r="HE116" s="162">
        <f t="shared" si="543"/>
        <v>0</v>
      </c>
      <c r="HF116" s="162">
        <f t="shared" si="543"/>
        <v>0</v>
      </c>
      <c r="HG116" s="162">
        <f t="shared" si="543"/>
        <v>0</v>
      </c>
      <c r="HH116" s="162">
        <f t="shared" si="543"/>
        <v>0</v>
      </c>
      <c r="HI116" s="162">
        <f t="shared" si="543"/>
        <v>0</v>
      </c>
      <c r="HJ116" s="162">
        <f t="shared" si="543"/>
        <v>0</v>
      </c>
      <c r="HK116" s="162">
        <f t="shared" si="543"/>
        <v>0</v>
      </c>
      <c r="HL116" s="162">
        <f t="shared" si="543"/>
        <v>0</v>
      </c>
      <c r="HM116" s="162">
        <f t="shared" si="543"/>
        <v>0</v>
      </c>
      <c r="HN116" s="162">
        <f t="shared" si="543"/>
        <v>0</v>
      </c>
      <c r="HO116" s="162">
        <f t="shared" si="543"/>
        <v>0</v>
      </c>
      <c r="HP116" s="162">
        <f t="shared" si="543"/>
        <v>0</v>
      </c>
      <c r="HQ116" s="162">
        <f t="shared" si="543"/>
        <v>0</v>
      </c>
      <c r="HR116" s="162">
        <f t="shared" si="543"/>
        <v>0</v>
      </c>
      <c r="HS116" s="162">
        <f t="shared" si="543"/>
        <v>0</v>
      </c>
      <c r="HT116" s="162">
        <f t="shared" si="543"/>
        <v>0</v>
      </c>
      <c r="HU116" s="162">
        <f t="shared" si="543"/>
        <v>0</v>
      </c>
      <c r="HV116" s="162">
        <f t="shared" si="543"/>
        <v>0</v>
      </c>
      <c r="HW116" s="162">
        <f t="shared" si="543"/>
        <v>0</v>
      </c>
      <c r="HX116" s="162">
        <f t="shared" si="543"/>
        <v>0</v>
      </c>
      <c r="HY116" s="162">
        <f t="shared" si="543"/>
        <v>0</v>
      </c>
      <c r="HZ116" s="162">
        <f t="shared" si="543"/>
        <v>0</v>
      </c>
      <c r="IA116" s="162">
        <f t="shared" si="543"/>
        <v>0</v>
      </c>
      <c r="IB116" s="162">
        <f t="shared" si="543"/>
        <v>0</v>
      </c>
      <c r="IC116" s="162">
        <f t="shared" si="543"/>
        <v>0</v>
      </c>
      <c r="ID116" s="162">
        <f t="shared" si="543"/>
        <v>0</v>
      </c>
      <c r="IE116" s="162">
        <f t="shared" si="543"/>
        <v>0</v>
      </c>
      <c r="IF116" s="162">
        <f t="shared" si="543"/>
        <v>0</v>
      </c>
      <c r="IG116" s="162">
        <f t="shared" si="543"/>
        <v>0</v>
      </c>
      <c r="IH116" s="162">
        <f t="shared" si="543"/>
        <v>0</v>
      </c>
      <c r="II116" s="162">
        <f t="shared" si="543"/>
        <v>0</v>
      </c>
      <c r="IJ116" s="162">
        <f t="shared" si="543"/>
        <v>0</v>
      </c>
      <c r="IK116" s="162">
        <f t="shared" si="543"/>
        <v>0</v>
      </c>
      <c r="IL116" s="162">
        <f t="shared" si="543"/>
        <v>0</v>
      </c>
      <c r="IM116" s="162">
        <f t="shared" si="543"/>
        <v>0</v>
      </c>
      <c r="IN116" s="162">
        <f t="shared" si="543"/>
        <v>0</v>
      </c>
      <c r="IO116" s="162">
        <f t="shared" si="17"/>
        <v>0</v>
      </c>
      <c r="IP116" s="162">
        <f t="shared" si="23"/>
        <v>0</v>
      </c>
      <c r="IQ116" s="162">
        <f t="shared" ref="IQ116:KK116" si="544">MAX((MIN(CZ116+IP116,$IO$7))-GT116,0)</f>
        <v>0</v>
      </c>
      <c r="IR116" s="162">
        <f t="shared" si="544"/>
        <v>0</v>
      </c>
      <c r="IS116" s="162">
        <f t="shared" si="544"/>
        <v>0</v>
      </c>
      <c r="IT116" s="162">
        <f t="shared" si="544"/>
        <v>0</v>
      </c>
      <c r="IU116" s="162">
        <f t="shared" si="544"/>
        <v>0</v>
      </c>
      <c r="IV116" s="162">
        <f t="shared" si="544"/>
        <v>0</v>
      </c>
      <c r="IW116" s="162">
        <f t="shared" si="544"/>
        <v>0</v>
      </c>
      <c r="IX116" s="162">
        <f t="shared" si="544"/>
        <v>0</v>
      </c>
      <c r="IY116" s="162">
        <f t="shared" si="544"/>
        <v>0</v>
      </c>
      <c r="IZ116" s="162">
        <f t="shared" si="544"/>
        <v>0</v>
      </c>
      <c r="JA116" s="162">
        <f t="shared" si="544"/>
        <v>0</v>
      </c>
      <c r="JB116" s="162">
        <f t="shared" si="544"/>
        <v>0</v>
      </c>
      <c r="JC116" s="162">
        <f t="shared" si="544"/>
        <v>0</v>
      </c>
      <c r="JD116" s="162">
        <f t="shared" si="544"/>
        <v>0</v>
      </c>
      <c r="JE116" s="162">
        <f t="shared" si="544"/>
        <v>0</v>
      </c>
      <c r="JF116" s="162">
        <f t="shared" si="544"/>
        <v>0</v>
      </c>
      <c r="JG116" s="162">
        <f t="shared" si="544"/>
        <v>0</v>
      </c>
      <c r="JH116" s="162">
        <f t="shared" si="544"/>
        <v>0</v>
      </c>
      <c r="JI116" s="162">
        <f t="shared" si="544"/>
        <v>0</v>
      </c>
      <c r="JJ116" s="162">
        <f t="shared" si="544"/>
        <v>0</v>
      </c>
      <c r="JK116" s="162">
        <f t="shared" si="544"/>
        <v>0</v>
      </c>
      <c r="JL116" s="162">
        <f t="shared" si="544"/>
        <v>0</v>
      </c>
      <c r="JM116" s="162">
        <f t="shared" si="544"/>
        <v>0</v>
      </c>
      <c r="JN116" s="162">
        <f t="shared" si="544"/>
        <v>0</v>
      </c>
      <c r="JO116" s="162">
        <f t="shared" si="544"/>
        <v>0</v>
      </c>
      <c r="JP116" s="162">
        <f t="shared" si="544"/>
        <v>0</v>
      </c>
      <c r="JQ116" s="162">
        <f t="shared" si="544"/>
        <v>0</v>
      </c>
      <c r="JR116" s="162">
        <f t="shared" si="544"/>
        <v>0</v>
      </c>
      <c r="JS116" s="162">
        <f t="shared" si="544"/>
        <v>0</v>
      </c>
      <c r="JT116" s="162">
        <f t="shared" si="544"/>
        <v>0</v>
      </c>
      <c r="JU116" s="162">
        <f t="shared" si="544"/>
        <v>0</v>
      </c>
      <c r="JV116" s="162">
        <f t="shared" si="544"/>
        <v>0</v>
      </c>
      <c r="JW116" s="162">
        <f t="shared" si="544"/>
        <v>0</v>
      </c>
      <c r="JX116" s="162">
        <f t="shared" si="544"/>
        <v>0</v>
      </c>
      <c r="JY116" s="162">
        <f t="shared" si="544"/>
        <v>0</v>
      </c>
      <c r="JZ116" s="162">
        <f t="shared" si="544"/>
        <v>0</v>
      </c>
      <c r="KA116" s="162">
        <f t="shared" si="544"/>
        <v>0</v>
      </c>
      <c r="KB116" s="162">
        <f t="shared" si="544"/>
        <v>0</v>
      </c>
      <c r="KC116" s="162">
        <f t="shared" si="544"/>
        <v>0</v>
      </c>
      <c r="KD116" s="162">
        <f t="shared" si="544"/>
        <v>0</v>
      </c>
      <c r="KE116" s="162">
        <f t="shared" si="544"/>
        <v>0</v>
      </c>
      <c r="KF116" s="162">
        <f t="shared" si="544"/>
        <v>0</v>
      </c>
      <c r="KG116" s="162">
        <f t="shared" si="544"/>
        <v>0</v>
      </c>
      <c r="KH116" s="162">
        <f t="shared" si="544"/>
        <v>0</v>
      </c>
      <c r="KI116" s="162">
        <f t="shared" si="544"/>
        <v>0</v>
      </c>
      <c r="KJ116" s="162">
        <f t="shared" si="544"/>
        <v>0</v>
      </c>
      <c r="KK116" s="162">
        <f t="shared" si="544"/>
        <v>0</v>
      </c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</row>
    <row r="117" ht="14.25" customHeight="1" spans="1:326" x14ac:dyDescent="0.25">
      <c r="A117" s="1">
        <v>4</v>
      </c>
      <c r="B117" s="1">
        <f t="shared" ref="B117:C117" si="545">B116+1</f>
        <v>107</v>
      </c>
      <c r="C117" s="232">
        <f t="shared" si="545"/>
        <v>43572</v>
      </c>
      <c r="D117" s="162">
        <f t="shared" si="9"/>
        <v>0</v>
      </c>
      <c r="E117" s="162">
        <f>(SUMIFS(Profile!$F$2:$F$17521,Profile!$B$2:$B$17521,$B117,Profile!$C$2:$C$17521,E$8))*$C$6</f>
        <v>0</v>
      </c>
      <c r="F117" s="162">
        <f>(SUMIFS(Profile!$F$2:$F$17521,Profile!$B$2:$B$17521,$B117,Profile!$C$2:$C$17521,F$8))*$C$6</f>
        <v>0</v>
      </c>
      <c r="G117" s="162">
        <f>(SUMIFS(Profile!$F$2:$F$17521,Profile!$B$2:$B$17521,$B117,Profile!$C$2:$C$17521,G$8))*$C$6</f>
        <v>0</v>
      </c>
      <c r="H117" s="162">
        <f>(SUMIFS(Profile!$F$2:$F$17521,Profile!$B$2:$B$17521,$B117,Profile!$C$2:$C$17521,H$8))*$C$6</f>
        <v>0</v>
      </c>
      <c r="I117" s="162">
        <f>(SUMIFS(Profile!$F$2:$F$17521,Profile!$B$2:$B$17521,$B117,Profile!$C$2:$C$17521,I$8))*$C$6</f>
        <v>0</v>
      </c>
      <c r="J117" s="162">
        <f>(SUMIFS(Profile!$F$2:$F$17521,Profile!$B$2:$B$17521,$B117,Profile!$C$2:$C$17521,J$8))*$C$6</f>
        <v>0</v>
      </c>
      <c r="K117" s="162">
        <f>(SUMIFS(Profile!$F$2:$F$17521,Profile!$B$2:$B$17521,$B117,Profile!$C$2:$C$17521,K$8))*$C$6</f>
        <v>0</v>
      </c>
      <c r="L117" s="162">
        <f>(SUMIFS(Profile!$F$2:$F$17521,Profile!$B$2:$B$17521,$B117,Profile!$C$2:$C$17521,L$8))*$C$6</f>
        <v>0</v>
      </c>
      <c r="M117" s="162">
        <f>(SUMIFS(Profile!$F$2:$F$17521,Profile!$B$2:$B$17521,$B117,Profile!$C$2:$C$17521,M$8))*$C$6</f>
        <v>0</v>
      </c>
      <c r="N117" s="162">
        <f>(SUMIFS(Profile!$F$2:$F$17521,Profile!$B$2:$B$17521,$B117,Profile!$C$2:$C$17521,N$8))*$C$6</f>
        <v>0</v>
      </c>
      <c r="O117" s="162">
        <f>(SUMIFS(Profile!$F$2:$F$17521,Profile!$B$2:$B$17521,$B117,Profile!$C$2:$C$17521,O$8))*$C$6</f>
        <v>0</v>
      </c>
      <c r="P117" s="162">
        <f>(SUMIFS(Profile!$F$2:$F$17521,Profile!$B$2:$B$17521,$B117,Profile!$C$2:$C$17521,P$8))*$C$6</f>
        <v>0</v>
      </c>
      <c r="Q117" s="162">
        <f>(SUMIFS(Profile!$F$2:$F$17521,Profile!$B$2:$B$17521,$B117,Profile!$C$2:$C$17521,Q$8))*$C$6</f>
        <v>0</v>
      </c>
      <c r="R117" s="162">
        <f>(SUMIFS(Profile!$F$2:$F$17521,Profile!$B$2:$B$17521,$B117,Profile!$C$2:$C$17521,R$8))*$C$6</f>
        <v>0</v>
      </c>
      <c r="S117" s="162">
        <f>(SUMIFS(Profile!$F$2:$F$17521,Profile!$B$2:$B$17521,$B117,Profile!$C$2:$C$17521,S$8))*$C$6</f>
        <v>0</v>
      </c>
      <c r="T117" s="162">
        <f>(SUMIFS(Profile!$F$2:$F$17521,Profile!$B$2:$B$17521,$B117,Profile!$C$2:$C$17521,T$8))*$C$6</f>
        <v>0</v>
      </c>
      <c r="U117" s="162">
        <f>(SUMIFS(Profile!$F$2:$F$17521,Profile!$B$2:$B$17521,$B117,Profile!$C$2:$C$17521,U$8))*$C$6</f>
        <v>0</v>
      </c>
      <c r="V117" s="162">
        <f>(SUMIFS(Profile!$F$2:$F$17521,Profile!$B$2:$B$17521,$B117,Profile!$C$2:$C$17521,V$8))*$C$6</f>
        <v>0</v>
      </c>
      <c r="W117" s="162">
        <f>(SUMIFS(Profile!$F$2:$F$17521,Profile!$B$2:$B$17521,$B117,Profile!$C$2:$C$17521,W$8))*$C$6</f>
        <v>0</v>
      </c>
      <c r="X117" s="162">
        <f>(SUMIFS(Profile!$F$2:$F$17521,Profile!$B$2:$B$17521,$B117,Profile!$C$2:$C$17521,X$8))*$C$6</f>
        <v>0</v>
      </c>
      <c r="Y117" s="162">
        <f>(SUMIFS(Profile!$F$2:$F$17521,Profile!$B$2:$B$17521,$B117,Profile!$C$2:$C$17521,Y$8))*$C$6</f>
        <v>0</v>
      </c>
      <c r="Z117" s="162">
        <f>(SUMIFS(Profile!$F$2:$F$17521,Profile!$B$2:$B$17521,$B117,Profile!$C$2:$C$17521,Z$8))*$C$6</f>
        <v>0</v>
      </c>
      <c r="AA117" s="162">
        <f>(SUMIFS(Profile!$F$2:$F$17521,Profile!$B$2:$B$17521,$B117,Profile!$C$2:$C$17521,AA$8))*$C$6</f>
        <v>0</v>
      </c>
      <c r="AB117" s="162">
        <f>(SUMIFS(Profile!$F$2:$F$17521,Profile!$B$2:$B$17521,$B117,Profile!$C$2:$C$17521,AB$8))*$C$6</f>
        <v>0</v>
      </c>
      <c r="AC117" s="162">
        <f>(SUMIFS(Profile!$F$2:$F$17521,Profile!$B$2:$B$17521,$B117,Profile!$C$2:$C$17521,AC$8))*$C$6</f>
        <v>0</v>
      </c>
      <c r="AD117" s="162">
        <f>(SUMIFS(Profile!$F$2:$F$17521,Profile!$B$2:$B$17521,$B117,Profile!$C$2:$C$17521,AD$8))*$C$6</f>
        <v>0</v>
      </c>
      <c r="AE117" s="162">
        <f>(SUMIFS(Profile!$F$2:$F$17521,Profile!$B$2:$B$17521,$B117,Profile!$C$2:$C$17521,AE$8))*$C$6</f>
        <v>0</v>
      </c>
      <c r="AF117" s="162">
        <f>(SUMIFS(Profile!$F$2:$F$17521,Profile!$B$2:$B$17521,$B117,Profile!$C$2:$C$17521,AF$8))*$C$6</f>
        <v>0</v>
      </c>
      <c r="AG117" s="162">
        <f>(SUMIFS(Profile!$F$2:$F$17521,Profile!$B$2:$B$17521,$B117,Profile!$C$2:$C$17521,AG$8))*$C$6</f>
        <v>0</v>
      </c>
      <c r="AH117" s="162">
        <f>(SUMIFS(Profile!$F$2:$F$17521,Profile!$B$2:$B$17521,$B117,Profile!$C$2:$C$17521,AH$8))*$C$6</f>
        <v>0</v>
      </c>
      <c r="AI117" s="162">
        <f>(SUMIFS(Profile!$F$2:$F$17521,Profile!$B$2:$B$17521,$B117,Profile!$C$2:$C$17521,AI$8))*$C$6</f>
        <v>0</v>
      </c>
      <c r="AJ117" s="162">
        <f>(SUMIFS(Profile!$F$2:$F$17521,Profile!$B$2:$B$17521,$B117,Profile!$C$2:$C$17521,AJ$8))*$C$6</f>
        <v>0</v>
      </c>
      <c r="AK117" s="162">
        <f>(SUMIFS(Profile!$F$2:$F$17521,Profile!$B$2:$B$17521,$B117,Profile!$C$2:$C$17521,AK$8))*$C$6</f>
        <v>0</v>
      </c>
      <c r="AL117" s="162">
        <f>(SUMIFS(Profile!$F$2:$F$17521,Profile!$B$2:$B$17521,$B117,Profile!$C$2:$C$17521,AL$8))*$C$6</f>
        <v>0</v>
      </c>
      <c r="AM117" s="162">
        <f>(SUMIFS(Profile!$F$2:$F$17521,Profile!$B$2:$B$17521,$B117,Profile!$C$2:$C$17521,AM$8))*$C$6</f>
        <v>0</v>
      </c>
      <c r="AN117" s="162">
        <f>(SUMIFS(Profile!$F$2:$F$17521,Profile!$B$2:$B$17521,$B117,Profile!$C$2:$C$17521,AN$8))*$C$6</f>
        <v>0</v>
      </c>
      <c r="AO117" s="162">
        <f>(SUMIFS(Profile!$F$2:$F$17521,Profile!$B$2:$B$17521,$B117,Profile!$C$2:$C$17521,AO$8))*$C$6</f>
        <v>0</v>
      </c>
      <c r="AP117" s="162">
        <f>(SUMIFS(Profile!$F$2:$F$17521,Profile!$B$2:$B$17521,$B117,Profile!$C$2:$C$17521,AP$8))*$C$6</f>
        <v>0</v>
      </c>
      <c r="AQ117" s="162">
        <f>(SUMIFS(Profile!$F$2:$F$17521,Profile!$B$2:$B$17521,$B117,Profile!$C$2:$C$17521,AQ$8))*$C$6</f>
        <v>0</v>
      </c>
      <c r="AR117" s="162">
        <f>(SUMIFS(Profile!$F$2:$F$17521,Profile!$B$2:$B$17521,$B117,Profile!$C$2:$C$17521,AR$8))*$C$6</f>
        <v>0</v>
      </c>
      <c r="AS117" s="162">
        <f>(SUMIFS(Profile!$F$2:$F$17521,Profile!$B$2:$B$17521,$B117,Profile!$C$2:$C$17521,AS$8))*$C$6</f>
        <v>0</v>
      </c>
      <c r="AT117" s="162">
        <f>(SUMIFS(Profile!$F$2:$F$17521,Profile!$B$2:$B$17521,$B117,Profile!$C$2:$C$17521,AT$8))*$C$6</f>
        <v>0</v>
      </c>
      <c r="AU117" s="162">
        <f>(SUMIFS(Profile!$F$2:$F$17521,Profile!$B$2:$B$17521,$B117,Profile!$C$2:$C$17521,AU$8))*$C$6</f>
        <v>0</v>
      </c>
      <c r="AV117" s="162">
        <f>(SUMIFS(Profile!$F$2:$F$17521,Profile!$B$2:$B$17521,$B117,Profile!$C$2:$C$17521,AV$8))*$C$6</f>
        <v>0</v>
      </c>
      <c r="AW117" s="162">
        <f>(SUMIFS(Profile!$F$2:$F$17521,Profile!$B$2:$B$17521,$B117,Profile!$C$2:$C$17521,AW$8))*$C$6</f>
        <v>0</v>
      </c>
      <c r="AX117" s="162">
        <f>(SUMIFS(Profile!$F$2:$F$17521,Profile!$B$2:$B$17521,$B117,Profile!$C$2:$C$17521,AX$8))*$C$6</f>
        <v>0</v>
      </c>
      <c r="AY117" s="162">
        <f>(SUMIFS(Profile!$F$2:$F$17521,Profile!$B$2:$B$17521,$B117,Profile!$C$2:$C$17521,AY$8))*$C$6</f>
        <v>0</v>
      </c>
      <c r="AZ117" s="162">
        <f>(SUMIFS(Profile!$F$2:$F$17521,Profile!$B$2:$B$17521,$B117,Profile!$C$2:$C$17521,AZ$8))*$C$6</f>
        <v>0</v>
      </c>
      <c r="BA117" s="162">
        <f t="shared" si="10"/>
        <v>0</v>
      </c>
      <c r="BB117" s="162">
        <f>(SUMIFS(Profile!$E$2:$E$17521,Profile!$B$2:$B$17521,$B117,Profile!$C$2:$C$17521,BB$8))*$C$9</f>
        <v>0</v>
      </c>
      <c r="BC117" s="162">
        <f>(SUMIFS(Profile!$E$2:$E$17521,Profile!$B$2:$B$17521,$B117,Profile!$C$2:$C$17521,BC$8))*$C$9</f>
        <v>0</v>
      </c>
      <c r="BD117" s="162">
        <f>(SUMIFS(Profile!$E$2:$E$17521,Profile!$B$2:$B$17521,$B117,Profile!$C$2:$C$17521,BD$8))*$C$9</f>
        <v>0</v>
      </c>
      <c r="BE117" s="162">
        <f>(SUMIFS(Profile!$E$2:$E$17521,Profile!$B$2:$B$17521,$B117,Profile!$C$2:$C$17521,BE$8))*$C$9</f>
        <v>0</v>
      </c>
      <c r="BF117" s="162">
        <f>(SUMIFS(Profile!$E$2:$E$17521,Profile!$B$2:$B$17521,$B117,Profile!$C$2:$C$17521,BF$8))*$C$9</f>
        <v>0</v>
      </c>
      <c r="BG117" s="162">
        <f>(SUMIFS(Profile!$E$2:$E$17521,Profile!$B$2:$B$17521,$B117,Profile!$C$2:$C$17521,BG$8))*$C$9</f>
        <v>0</v>
      </c>
      <c r="BH117" s="162">
        <f>(SUMIFS(Profile!$E$2:$E$17521,Profile!$B$2:$B$17521,$B117,Profile!$C$2:$C$17521,BH$8))*$C$9</f>
        <v>0</v>
      </c>
      <c r="BI117" s="162">
        <f>(SUMIFS(Profile!$E$2:$E$17521,Profile!$B$2:$B$17521,$B117,Profile!$C$2:$C$17521,BI$8))*$C$9</f>
        <v>0</v>
      </c>
      <c r="BJ117" s="162">
        <f>(SUMIFS(Profile!$E$2:$E$17521,Profile!$B$2:$B$17521,$B117,Profile!$C$2:$C$17521,BJ$8))*$C$9</f>
        <v>0</v>
      </c>
      <c r="BK117" s="162">
        <f>(SUMIFS(Profile!$E$2:$E$17521,Profile!$B$2:$B$17521,$B117,Profile!$C$2:$C$17521,BK$8))*$C$9</f>
        <v>0</v>
      </c>
      <c r="BL117" s="162">
        <f>(SUMIFS(Profile!$E$2:$E$17521,Profile!$B$2:$B$17521,$B117,Profile!$C$2:$C$17521,BL$8))*$C$9</f>
        <v>0</v>
      </c>
      <c r="BM117" s="162">
        <f>(SUMIFS(Profile!$E$2:$E$17521,Profile!$B$2:$B$17521,$B117,Profile!$C$2:$C$17521,BM$8))*$C$9</f>
        <v>0</v>
      </c>
      <c r="BN117" s="162">
        <f>(SUMIFS(Profile!$E$2:$E$17521,Profile!$B$2:$B$17521,$B117,Profile!$C$2:$C$17521,BN$8))*$C$9</f>
        <v>0</v>
      </c>
      <c r="BO117" s="162">
        <f>(SUMIFS(Profile!$E$2:$E$17521,Profile!$B$2:$B$17521,$B117,Profile!$C$2:$C$17521,BO$8))*$C$9</f>
        <v>0</v>
      </c>
      <c r="BP117" s="162">
        <f>(SUMIFS(Profile!$E$2:$E$17521,Profile!$B$2:$B$17521,$B117,Profile!$C$2:$C$17521,BP$8))*$C$9</f>
        <v>0</v>
      </c>
      <c r="BQ117" s="162">
        <f>(SUMIFS(Profile!$E$2:$E$17521,Profile!$B$2:$B$17521,$B117,Profile!$C$2:$C$17521,BQ$8))*$C$9</f>
        <v>0</v>
      </c>
      <c r="BR117" s="162">
        <f>(SUMIFS(Profile!$E$2:$E$17521,Profile!$B$2:$B$17521,$B117,Profile!$C$2:$C$17521,BR$8))*$C$9</f>
        <v>0</v>
      </c>
      <c r="BS117" s="162">
        <f>(SUMIFS(Profile!$E$2:$E$17521,Profile!$B$2:$B$17521,$B117,Profile!$C$2:$C$17521,BS$8))*$C$9</f>
        <v>0</v>
      </c>
      <c r="BT117" s="162">
        <f>(SUMIFS(Profile!$E$2:$E$17521,Profile!$B$2:$B$17521,$B117,Profile!$C$2:$C$17521,BT$8))*$C$9</f>
        <v>0</v>
      </c>
      <c r="BU117" s="162">
        <f>(SUMIFS(Profile!$E$2:$E$17521,Profile!$B$2:$B$17521,$B117,Profile!$C$2:$C$17521,BU$8))*$C$9</f>
        <v>0</v>
      </c>
      <c r="BV117" s="162">
        <f>(SUMIFS(Profile!$E$2:$E$17521,Profile!$B$2:$B$17521,$B117,Profile!$C$2:$C$17521,BV$8))*$C$9</f>
        <v>0</v>
      </c>
      <c r="BW117" s="162">
        <f>(SUMIFS(Profile!$E$2:$E$17521,Profile!$B$2:$B$17521,$B117,Profile!$C$2:$C$17521,BW$8))*$C$9</f>
        <v>0</v>
      </c>
      <c r="BX117" s="162">
        <f>(SUMIFS(Profile!$E$2:$E$17521,Profile!$B$2:$B$17521,$B117,Profile!$C$2:$C$17521,BX$8))*$C$9</f>
        <v>0</v>
      </c>
      <c r="BY117" s="162">
        <f>(SUMIFS(Profile!$E$2:$E$17521,Profile!$B$2:$B$17521,$B117,Profile!$C$2:$C$17521,BY$8))*$C$9</f>
        <v>0</v>
      </c>
      <c r="BZ117" s="162">
        <f>(SUMIFS(Profile!$E$2:$E$17521,Profile!$B$2:$B$17521,$B117,Profile!$C$2:$C$17521,BZ$8))*$C$9</f>
        <v>0</v>
      </c>
      <c r="CA117" s="162">
        <f>(SUMIFS(Profile!$E$2:$E$17521,Profile!$B$2:$B$17521,$B117,Profile!$C$2:$C$17521,CA$8))*$C$9</f>
        <v>0</v>
      </c>
      <c r="CB117" s="162">
        <f>(SUMIFS(Profile!$E$2:$E$17521,Profile!$B$2:$B$17521,$B117,Profile!$C$2:$C$17521,CB$8))*$C$9</f>
        <v>0</v>
      </c>
      <c r="CC117" s="162">
        <f>(SUMIFS(Profile!$E$2:$E$17521,Profile!$B$2:$B$17521,$B117,Profile!$C$2:$C$17521,CC$8))*$C$9</f>
        <v>0</v>
      </c>
      <c r="CD117" s="162">
        <f>(SUMIFS(Profile!$E$2:$E$17521,Profile!$B$2:$B$17521,$B117,Profile!$C$2:$C$17521,CD$8))*$C$9</f>
        <v>0</v>
      </c>
      <c r="CE117" s="162">
        <f>(SUMIFS(Profile!$E$2:$E$17521,Profile!$B$2:$B$17521,$B117,Profile!$C$2:$C$17521,CE$8))*$C$9</f>
        <v>0</v>
      </c>
      <c r="CF117" s="162">
        <f>(SUMIFS(Profile!$E$2:$E$17521,Profile!$B$2:$B$17521,$B117,Profile!$C$2:$C$17521,CF$8))*$C$9</f>
        <v>0</v>
      </c>
      <c r="CG117" s="162">
        <f>(SUMIFS(Profile!$E$2:$E$17521,Profile!$B$2:$B$17521,$B117,Profile!$C$2:$C$17521,CG$8))*$C$9</f>
        <v>0</v>
      </c>
      <c r="CH117" s="162">
        <f>(SUMIFS(Profile!$E$2:$E$17521,Profile!$B$2:$B$17521,$B117,Profile!$C$2:$C$17521,CH$8))*$C$9</f>
        <v>0</v>
      </c>
      <c r="CI117" s="162">
        <f>(SUMIFS(Profile!$E$2:$E$17521,Profile!$B$2:$B$17521,$B117,Profile!$C$2:$C$17521,CI$8))*$C$9</f>
        <v>0</v>
      </c>
      <c r="CJ117" s="162">
        <f>(SUMIFS(Profile!$E$2:$E$17521,Profile!$B$2:$B$17521,$B117,Profile!$C$2:$C$17521,CJ$8))*$C$9</f>
        <v>0</v>
      </c>
      <c r="CK117" s="162">
        <f>(SUMIFS(Profile!$E$2:$E$17521,Profile!$B$2:$B$17521,$B117,Profile!$C$2:$C$17521,CK$8))*$C$9</f>
        <v>0</v>
      </c>
      <c r="CL117" s="162">
        <f>(SUMIFS(Profile!$E$2:$E$17521,Profile!$B$2:$B$17521,$B117,Profile!$C$2:$C$17521,CL$8))*$C$9</f>
        <v>0</v>
      </c>
      <c r="CM117" s="162">
        <f>(SUMIFS(Profile!$E$2:$E$17521,Profile!$B$2:$B$17521,$B117,Profile!$C$2:$C$17521,CM$8))*$C$9</f>
        <v>0</v>
      </c>
      <c r="CN117" s="162">
        <f>(SUMIFS(Profile!$E$2:$E$17521,Profile!$B$2:$B$17521,$B117,Profile!$C$2:$C$17521,CN$8))*$C$9</f>
        <v>0</v>
      </c>
      <c r="CO117" s="162">
        <f>(SUMIFS(Profile!$E$2:$E$17521,Profile!$B$2:$B$17521,$B117,Profile!$C$2:$C$17521,CO$8))*$C$9</f>
        <v>0</v>
      </c>
      <c r="CP117" s="162">
        <f>(SUMIFS(Profile!$E$2:$E$17521,Profile!$B$2:$B$17521,$B117,Profile!$C$2:$C$17521,CP$8))*$C$9</f>
        <v>0</v>
      </c>
      <c r="CQ117" s="162">
        <f>(SUMIFS(Profile!$E$2:$E$17521,Profile!$B$2:$B$17521,$B117,Profile!$C$2:$C$17521,CQ$8))*$C$9</f>
        <v>0</v>
      </c>
      <c r="CR117" s="162">
        <f>(SUMIFS(Profile!$E$2:$E$17521,Profile!$B$2:$B$17521,$B117,Profile!$C$2:$C$17521,CR$8))*$C$9</f>
        <v>0</v>
      </c>
      <c r="CS117" s="162">
        <f>(SUMIFS(Profile!$E$2:$E$17521,Profile!$B$2:$B$17521,$B117,Profile!$C$2:$C$17521,CS$8))*$C$9</f>
        <v>0</v>
      </c>
      <c r="CT117" s="162">
        <f>(SUMIFS(Profile!$E$2:$E$17521,Profile!$B$2:$B$17521,$B117,Profile!$C$2:$C$17521,CT$8))*$C$9</f>
        <v>0</v>
      </c>
      <c r="CU117" s="162">
        <f>(SUMIFS(Profile!$E$2:$E$17521,Profile!$B$2:$B$17521,$B117,Profile!$C$2:$C$17521,CU$8))*$C$9</f>
        <v>0</v>
      </c>
      <c r="CV117" s="162">
        <f>(SUMIFS(Profile!$E$2:$E$17521,Profile!$B$2:$B$17521,$B117,Profile!$C$2:$C$17521,CV$8))*$C$9</f>
        <v>0</v>
      </c>
      <c r="CW117" s="162">
        <f>(SUMIFS(Profile!$E$2:$E$17521,Profile!$B$2:$B$17521,$B117,Profile!$C$2:$C$17521,CW$8))*$C$9</f>
        <v>0</v>
      </c>
      <c r="CX117" s="162">
        <f t="shared" si="11"/>
        <v>0</v>
      </c>
      <c r="CY117" s="162">
        <f t="shared" ref="CY117:ET117" si="546">MAX(BB117-E117,0)</f>
        <v>0</v>
      </c>
      <c r="CZ117" s="162">
        <f t="shared" si="546"/>
        <v>0</v>
      </c>
      <c r="DA117" s="162">
        <f t="shared" si="546"/>
        <v>0</v>
      </c>
      <c r="DB117" s="162">
        <f t="shared" si="546"/>
        <v>0</v>
      </c>
      <c r="DC117" s="162">
        <f t="shared" si="546"/>
        <v>0</v>
      </c>
      <c r="DD117" s="162">
        <f t="shared" si="546"/>
        <v>0</v>
      </c>
      <c r="DE117" s="162">
        <f t="shared" si="546"/>
        <v>0</v>
      </c>
      <c r="DF117" s="162">
        <f t="shared" si="546"/>
        <v>0</v>
      </c>
      <c r="DG117" s="162">
        <f t="shared" si="546"/>
        <v>0</v>
      </c>
      <c r="DH117" s="162">
        <f t="shared" si="546"/>
        <v>0</v>
      </c>
      <c r="DI117" s="162">
        <f t="shared" si="546"/>
        <v>0</v>
      </c>
      <c r="DJ117" s="162">
        <f t="shared" si="546"/>
        <v>0</v>
      </c>
      <c r="DK117" s="162">
        <f t="shared" si="546"/>
        <v>0</v>
      </c>
      <c r="DL117" s="162">
        <f t="shared" si="546"/>
        <v>0</v>
      </c>
      <c r="DM117" s="162">
        <f t="shared" si="546"/>
        <v>0</v>
      </c>
      <c r="DN117" s="162">
        <f t="shared" si="546"/>
        <v>0</v>
      </c>
      <c r="DO117" s="162">
        <f t="shared" si="546"/>
        <v>0</v>
      </c>
      <c r="DP117" s="162">
        <f t="shared" si="546"/>
        <v>0</v>
      </c>
      <c r="DQ117" s="162">
        <f t="shared" si="546"/>
        <v>0</v>
      </c>
      <c r="DR117" s="162">
        <f t="shared" si="546"/>
        <v>0</v>
      </c>
      <c r="DS117" s="162">
        <f t="shared" si="546"/>
        <v>0</v>
      </c>
      <c r="DT117" s="162">
        <f t="shared" si="546"/>
        <v>0</v>
      </c>
      <c r="DU117" s="162">
        <f t="shared" si="546"/>
        <v>0</v>
      </c>
      <c r="DV117" s="162">
        <f t="shared" si="546"/>
        <v>0</v>
      </c>
      <c r="DW117" s="162">
        <f t="shared" si="546"/>
        <v>0</v>
      </c>
      <c r="DX117" s="162">
        <f t="shared" si="546"/>
        <v>0</v>
      </c>
      <c r="DY117" s="162">
        <f t="shared" si="546"/>
        <v>0</v>
      </c>
      <c r="DZ117" s="162">
        <f t="shared" si="546"/>
        <v>0</v>
      </c>
      <c r="EA117" s="162">
        <f t="shared" si="546"/>
        <v>0</v>
      </c>
      <c r="EB117" s="162">
        <f t="shared" si="546"/>
        <v>0</v>
      </c>
      <c r="EC117" s="162">
        <f t="shared" si="546"/>
        <v>0</v>
      </c>
      <c r="ED117" s="162">
        <f t="shared" si="546"/>
        <v>0</v>
      </c>
      <c r="EE117" s="162">
        <f t="shared" si="546"/>
        <v>0</v>
      </c>
      <c r="EF117" s="162">
        <f t="shared" si="546"/>
        <v>0</v>
      </c>
      <c r="EG117" s="162">
        <f t="shared" si="546"/>
        <v>0</v>
      </c>
      <c r="EH117" s="162">
        <f t="shared" si="546"/>
        <v>0</v>
      </c>
      <c r="EI117" s="162">
        <f t="shared" si="546"/>
        <v>0</v>
      </c>
      <c r="EJ117" s="162">
        <f t="shared" si="546"/>
        <v>0</v>
      </c>
      <c r="EK117" s="162">
        <f t="shared" si="546"/>
        <v>0</v>
      </c>
      <c r="EL117" s="162">
        <f t="shared" si="546"/>
        <v>0</v>
      </c>
      <c r="EM117" s="162">
        <f t="shared" si="546"/>
        <v>0</v>
      </c>
      <c r="EN117" s="162">
        <f t="shared" si="546"/>
        <v>0</v>
      </c>
      <c r="EO117" s="162">
        <f t="shared" si="546"/>
        <v>0</v>
      </c>
      <c r="EP117" s="162">
        <f t="shared" si="546"/>
        <v>0</v>
      </c>
      <c r="EQ117" s="162">
        <f t="shared" si="546"/>
        <v>0</v>
      </c>
      <c r="ER117" s="162">
        <f t="shared" si="546"/>
        <v>0</v>
      </c>
      <c r="ES117" s="162">
        <f t="shared" si="546"/>
        <v>0</v>
      </c>
      <c r="ET117" s="162">
        <f t="shared" si="546"/>
        <v>0</v>
      </c>
      <c r="EU117" s="162">
        <f t="shared" si="13"/>
        <v>0</v>
      </c>
      <c r="EV117" s="162">
        <f t="shared" ref="EV117:GQ117" si="547">BB117-CY117</f>
        <v>0</v>
      </c>
      <c r="EW117" s="162">
        <f t="shared" si="547"/>
        <v>0</v>
      </c>
      <c r="EX117" s="162">
        <f t="shared" si="547"/>
        <v>0</v>
      </c>
      <c r="EY117" s="162">
        <f t="shared" si="547"/>
        <v>0</v>
      </c>
      <c r="EZ117" s="162">
        <f t="shared" si="547"/>
        <v>0</v>
      </c>
      <c r="FA117" s="162">
        <f t="shared" si="547"/>
        <v>0</v>
      </c>
      <c r="FB117" s="162">
        <f t="shared" si="547"/>
        <v>0</v>
      </c>
      <c r="FC117" s="162">
        <f t="shared" si="547"/>
        <v>0</v>
      </c>
      <c r="FD117" s="162">
        <f t="shared" si="547"/>
        <v>0</v>
      </c>
      <c r="FE117" s="162">
        <f t="shared" si="547"/>
        <v>0</v>
      </c>
      <c r="FF117" s="162">
        <f t="shared" si="547"/>
        <v>0</v>
      </c>
      <c r="FG117" s="162">
        <f t="shared" si="547"/>
        <v>0</v>
      </c>
      <c r="FH117" s="162">
        <f t="shared" si="547"/>
        <v>0</v>
      </c>
      <c r="FI117" s="162">
        <f t="shared" si="547"/>
        <v>0</v>
      </c>
      <c r="FJ117" s="162">
        <f t="shared" si="547"/>
        <v>0</v>
      </c>
      <c r="FK117" s="162">
        <f t="shared" si="547"/>
        <v>0</v>
      </c>
      <c r="FL117" s="162">
        <f t="shared" si="547"/>
        <v>0</v>
      </c>
      <c r="FM117" s="162">
        <f t="shared" si="547"/>
        <v>0</v>
      </c>
      <c r="FN117" s="162">
        <f t="shared" si="547"/>
        <v>0</v>
      </c>
      <c r="FO117" s="162">
        <f t="shared" si="547"/>
        <v>0</v>
      </c>
      <c r="FP117" s="162">
        <f t="shared" si="547"/>
        <v>0</v>
      </c>
      <c r="FQ117" s="162">
        <f t="shared" si="547"/>
        <v>0</v>
      </c>
      <c r="FR117" s="162">
        <f t="shared" si="547"/>
        <v>0</v>
      </c>
      <c r="FS117" s="162">
        <f t="shared" si="547"/>
        <v>0</v>
      </c>
      <c r="FT117" s="162">
        <f t="shared" si="547"/>
        <v>0</v>
      </c>
      <c r="FU117" s="162">
        <f t="shared" si="547"/>
        <v>0</v>
      </c>
      <c r="FV117" s="162">
        <f t="shared" si="547"/>
        <v>0</v>
      </c>
      <c r="FW117" s="162">
        <f t="shared" si="547"/>
        <v>0</v>
      </c>
      <c r="FX117" s="162">
        <f t="shared" si="547"/>
        <v>0</v>
      </c>
      <c r="FY117" s="162">
        <f t="shared" si="547"/>
        <v>0</v>
      </c>
      <c r="FZ117" s="162">
        <f t="shared" si="547"/>
        <v>0</v>
      </c>
      <c r="GA117" s="162">
        <f t="shared" si="547"/>
        <v>0</v>
      </c>
      <c r="GB117" s="162">
        <f t="shared" si="547"/>
        <v>0</v>
      </c>
      <c r="GC117" s="162">
        <f t="shared" si="547"/>
        <v>0</v>
      </c>
      <c r="GD117" s="162">
        <f t="shared" si="547"/>
        <v>0</v>
      </c>
      <c r="GE117" s="162">
        <f t="shared" si="547"/>
        <v>0</v>
      </c>
      <c r="GF117" s="162">
        <f t="shared" si="547"/>
        <v>0</v>
      </c>
      <c r="GG117" s="162">
        <f t="shared" si="547"/>
        <v>0</v>
      </c>
      <c r="GH117" s="162">
        <f t="shared" si="547"/>
        <v>0</v>
      </c>
      <c r="GI117" s="162">
        <f t="shared" si="547"/>
        <v>0</v>
      </c>
      <c r="GJ117" s="162">
        <f t="shared" si="547"/>
        <v>0</v>
      </c>
      <c r="GK117" s="162">
        <f t="shared" si="547"/>
        <v>0</v>
      </c>
      <c r="GL117" s="162">
        <f t="shared" si="547"/>
        <v>0</v>
      </c>
      <c r="GM117" s="162">
        <f t="shared" si="547"/>
        <v>0</v>
      </c>
      <c r="GN117" s="162">
        <f t="shared" si="547"/>
        <v>0</v>
      </c>
      <c r="GO117" s="162">
        <f t="shared" si="547"/>
        <v>0</v>
      </c>
      <c r="GP117" s="162">
        <f t="shared" si="547"/>
        <v>0</v>
      </c>
      <c r="GQ117" s="162">
        <f t="shared" si="547"/>
        <v>0</v>
      </c>
      <c r="GR117" s="162">
        <f t="shared" si="15"/>
        <v>0</v>
      </c>
      <c r="GS117" s="162">
        <f t="shared" ref="GS117:IN117" si="548">E117-EV117</f>
        <v>0</v>
      </c>
      <c r="GT117" s="162">
        <f t="shared" si="548"/>
        <v>0</v>
      </c>
      <c r="GU117" s="162">
        <f t="shared" si="548"/>
        <v>0</v>
      </c>
      <c r="GV117" s="162">
        <f t="shared" si="548"/>
        <v>0</v>
      </c>
      <c r="GW117" s="162">
        <f t="shared" si="548"/>
        <v>0</v>
      </c>
      <c r="GX117" s="162">
        <f t="shared" si="548"/>
        <v>0</v>
      </c>
      <c r="GY117" s="162">
        <f t="shared" si="548"/>
        <v>0</v>
      </c>
      <c r="GZ117" s="162">
        <f t="shared" si="548"/>
        <v>0</v>
      </c>
      <c r="HA117" s="162">
        <f t="shared" si="548"/>
        <v>0</v>
      </c>
      <c r="HB117" s="162">
        <f t="shared" si="548"/>
        <v>0</v>
      </c>
      <c r="HC117" s="162">
        <f t="shared" si="548"/>
        <v>0</v>
      </c>
      <c r="HD117" s="162">
        <f t="shared" si="548"/>
        <v>0</v>
      </c>
      <c r="HE117" s="162">
        <f t="shared" si="548"/>
        <v>0</v>
      </c>
      <c r="HF117" s="162">
        <f t="shared" si="548"/>
        <v>0</v>
      </c>
      <c r="HG117" s="162">
        <f t="shared" si="548"/>
        <v>0</v>
      </c>
      <c r="HH117" s="162">
        <f t="shared" si="548"/>
        <v>0</v>
      </c>
      <c r="HI117" s="162">
        <f t="shared" si="548"/>
        <v>0</v>
      </c>
      <c r="HJ117" s="162">
        <f t="shared" si="548"/>
        <v>0</v>
      </c>
      <c r="HK117" s="162">
        <f t="shared" si="548"/>
        <v>0</v>
      </c>
      <c r="HL117" s="162">
        <f t="shared" si="548"/>
        <v>0</v>
      </c>
      <c r="HM117" s="162">
        <f t="shared" si="548"/>
        <v>0</v>
      </c>
      <c r="HN117" s="162">
        <f t="shared" si="548"/>
        <v>0</v>
      </c>
      <c r="HO117" s="162">
        <f t="shared" si="548"/>
        <v>0</v>
      </c>
      <c r="HP117" s="162">
        <f t="shared" si="548"/>
        <v>0</v>
      </c>
      <c r="HQ117" s="162">
        <f t="shared" si="548"/>
        <v>0</v>
      </c>
      <c r="HR117" s="162">
        <f t="shared" si="548"/>
        <v>0</v>
      </c>
      <c r="HS117" s="162">
        <f t="shared" si="548"/>
        <v>0</v>
      </c>
      <c r="HT117" s="162">
        <f t="shared" si="548"/>
        <v>0</v>
      </c>
      <c r="HU117" s="162">
        <f t="shared" si="548"/>
        <v>0</v>
      </c>
      <c r="HV117" s="162">
        <f t="shared" si="548"/>
        <v>0</v>
      </c>
      <c r="HW117" s="162">
        <f t="shared" si="548"/>
        <v>0</v>
      </c>
      <c r="HX117" s="162">
        <f t="shared" si="548"/>
        <v>0</v>
      </c>
      <c r="HY117" s="162">
        <f t="shared" si="548"/>
        <v>0</v>
      </c>
      <c r="HZ117" s="162">
        <f t="shared" si="548"/>
        <v>0</v>
      </c>
      <c r="IA117" s="162">
        <f t="shared" si="548"/>
        <v>0</v>
      </c>
      <c r="IB117" s="162">
        <f t="shared" si="548"/>
        <v>0</v>
      </c>
      <c r="IC117" s="162">
        <f t="shared" si="548"/>
        <v>0</v>
      </c>
      <c r="ID117" s="162">
        <f t="shared" si="548"/>
        <v>0</v>
      </c>
      <c r="IE117" s="162">
        <f t="shared" si="548"/>
        <v>0</v>
      </c>
      <c r="IF117" s="162">
        <f t="shared" si="548"/>
        <v>0</v>
      </c>
      <c r="IG117" s="162">
        <f t="shared" si="548"/>
        <v>0</v>
      </c>
      <c r="IH117" s="162">
        <f t="shared" si="548"/>
        <v>0</v>
      </c>
      <c r="II117" s="162">
        <f t="shared" si="548"/>
        <v>0</v>
      </c>
      <c r="IJ117" s="162">
        <f t="shared" si="548"/>
        <v>0</v>
      </c>
      <c r="IK117" s="162">
        <f t="shared" si="548"/>
        <v>0</v>
      </c>
      <c r="IL117" s="162">
        <f t="shared" si="548"/>
        <v>0</v>
      </c>
      <c r="IM117" s="162">
        <f t="shared" si="548"/>
        <v>0</v>
      </c>
      <c r="IN117" s="162">
        <f t="shared" si="548"/>
        <v>0</v>
      </c>
      <c r="IO117" s="162">
        <f t="shared" si="17"/>
        <v>0</v>
      </c>
      <c r="IP117" s="162">
        <f t="shared" si="23"/>
        <v>0</v>
      </c>
      <c r="IQ117" s="162">
        <f t="shared" ref="IQ117:KK117" si="549">MAX((MIN(CZ117+IP117,$IO$7))-GT117,0)</f>
        <v>0</v>
      </c>
      <c r="IR117" s="162">
        <f t="shared" si="549"/>
        <v>0</v>
      </c>
      <c r="IS117" s="162">
        <f t="shared" si="549"/>
        <v>0</v>
      </c>
      <c r="IT117" s="162">
        <f t="shared" si="549"/>
        <v>0</v>
      </c>
      <c r="IU117" s="162">
        <f t="shared" si="549"/>
        <v>0</v>
      </c>
      <c r="IV117" s="162">
        <f t="shared" si="549"/>
        <v>0</v>
      </c>
      <c r="IW117" s="162">
        <f t="shared" si="549"/>
        <v>0</v>
      </c>
      <c r="IX117" s="162">
        <f t="shared" si="549"/>
        <v>0</v>
      </c>
      <c r="IY117" s="162">
        <f t="shared" si="549"/>
        <v>0</v>
      </c>
      <c r="IZ117" s="162">
        <f t="shared" si="549"/>
        <v>0</v>
      </c>
      <c r="JA117" s="162">
        <f t="shared" si="549"/>
        <v>0</v>
      </c>
      <c r="JB117" s="162">
        <f t="shared" si="549"/>
        <v>0</v>
      </c>
      <c r="JC117" s="162">
        <f t="shared" si="549"/>
        <v>0</v>
      </c>
      <c r="JD117" s="162">
        <f t="shared" si="549"/>
        <v>0</v>
      </c>
      <c r="JE117" s="162">
        <f t="shared" si="549"/>
        <v>0</v>
      </c>
      <c r="JF117" s="162">
        <f t="shared" si="549"/>
        <v>0</v>
      </c>
      <c r="JG117" s="162">
        <f t="shared" si="549"/>
        <v>0</v>
      </c>
      <c r="JH117" s="162">
        <f t="shared" si="549"/>
        <v>0</v>
      </c>
      <c r="JI117" s="162">
        <f t="shared" si="549"/>
        <v>0</v>
      </c>
      <c r="JJ117" s="162">
        <f t="shared" si="549"/>
        <v>0</v>
      </c>
      <c r="JK117" s="162">
        <f t="shared" si="549"/>
        <v>0</v>
      </c>
      <c r="JL117" s="162">
        <f t="shared" si="549"/>
        <v>0</v>
      </c>
      <c r="JM117" s="162">
        <f t="shared" si="549"/>
        <v>0</v>
      </c>
      <c r="JN117" s="162">
        <f t="shared" si="549"/>
        <v>0</v>
      </c>
      <c r="JO117" s="162">
        <f t="shared" si="549"/>
        <v>0</v>
      </c>
      <c r="JP117" s="162">
        <f t="shared" si="549"/>
        <v>0</v>
      </c>
      <c r="JQ117" s="162">
        <f t="shared" si="549"/>
        <v>0</v>
      </c>
      <c r="JR117" s="162">
        <f t="shared" si="549"/>
        <v>0</v>
      </c>
      <c r="JS117" s="162">
        <f t="shared" si="549"/>
        <v>0</v>
      </c>
      <c r="JT117" s="162">
        <f t="shared" si="549"/>
        <v>0</v>
      </c>
      <c r="JU117" s="162">
        <f t="shared" si="549"/>
        <v>0</v>
      </c>
      <c r="JV117" s="162">
        <f t="shared" si="549"/>
        <v>0</v>
      </c>
      <c r="JW117" s="162">
        <f t="shared" si="549"/>
        <v>0</v>
      </c>
      <c r="JX117" s="162">
        <f t="shared" si="549"/>
        <v>0</v>
      </c>
      <c r="JY117" s="162">
        <f t="shared" si="549"/>
        <v>0</v>
      </c>
      <c r="JZ117" s="162">
        <f t="shared" si="549"/>
        <v>0</v>
      </c>
      <c r="KA117" s="162">
        <f t="shared" si="549"/>
        <v>0</v>
      </c>
      <c r="KB117" s="162">
        <f t="shared" si="549"/>
        <v>0</v>
      </c>
      <c r="KC117" s="162">
        <f t="shared" si="549"/>
        <v>0</v>
      </c>
      <c r="KD117" s="162">
        <f t="shared" si="549"/>
        <v>0</v>
      </c>
      <c r="KE117" s="162">
        <f t="shared" si="549"/>
        <v>0</v>
      </c>
      <c r="KF117" s="162">
        <f t="shared" si="549"/>
        <v>0</v>
      </c>
      <c r="KG117" s="162">
        <f t="shared" si="549"/>
        <v>0</v>
      </c>
      <c r="KH117" s="162">
        <f t="shared" si="549"/>
        <v>0</v>
      </c>
      <c r="KI117" s="162">
        <f t="shared" si="549"/>
        <v>0</v>
      </c>
      <c r="KJ117" s="162">
        <f t="shared" si="549"/>
        <v>0</v>
      </c>
      <c r="KK117" s="162">
        <f t="shared" si="549"/>
        <v>0</v>
      </c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</row>
    <row r="118" ht="14.25" customHeight="1" spans="1:326" x14ac:dyDescent="0.25">
      <c r="A118" s="1">
        <v>4</v>
      </c>
      <c r="B118" s="1">
        <f t="shared" ref="B118:C118" si="550">B117+1</f>
        <v>108</v>
      </c>
      <c r="C118" s="232">
        <f t="shared" si="550"/>
        <v>43573</v>
      </c>
      <c r="D118" s="162">
        <f t="shared" si="9"/>
        <v>0</v>
      </c>
      <c r="E118" s="162">
        <f>(SUMIFS(Profile!$F$2:$F$17521,Profile!$B$2:$B$17521,$B118,Profile!$C$2:$C$17521,E$8))*$C$6</f>
        <v>0</v>
      </c>
      <c r="F118" s="162">
        <f>(SUMIFS(Profile!$F$2:$F$17521,Profile!$B$2:$B$17521,$B118,Profile!$C$2:$C$17521,F$8))*$C$6</f>
        <v>0</v>
      </c>
      <c r="G118" s="162">
        <f>(SUMIFS(Profile!$F$2:$F$17521,Profile!$B$2:$B$17521,$B118,Profile!$C$2:$C$17521,G$8))*$C$6</f>
        <v>0</v>
      </c>
      <c r="H118" s="162">
        <f>(SUMIFS(Profile!$F$2:$F$17521,Profile!$B$2:$B$17521,$B118,Profile!$C$2:$C$17521,H$8))*$C$6</f>
        <v>0</v>
      </c>
      <c r="I118" s="162">
        <f>(SUMIFS(Profile!$F$2:$F$17521,Profile!$B$2:$B$17521,$B118,Profile!$C$2:$C$17521,I$8))*$C$6</f>
        <v>0</v>
      </c>
      <c r="J118" s="162">
        <f>(SUMIFS(Profile!$F$2:$F$17521,Profile!$B$2:$B$17521,$B118,Profile!$C$2:$C$17521,J$8))*$C$6</f>
        <v>0</v>
      </c>
      <c r="K118" s="162">
        <f>(SUMIFS(Profile!$F$2:$F$17521,Profile!$B$2:$B$17521,$B118,Profile!$C$2:$C$17521,K$8))*$C$6</f>
        <v>0</v>
      </c>
      <c r="L118" s="162">
        <f>(SUMIFS(Profile!$F$2:$F$17521,Profile!$B$2:$B$17521,$B118,Profile!$C$2:$C$17521,L$8))*$C$6</f>
        <v>0</v>
      </c>
      <c r="M118" s="162">
        <f>(SUMIFS(Profile!$F$2:$F$17521,Profile!$B$2:$B$17521,$B118,Profile!$C$2:$C$17521,M$8))*$C$6</f>
        <v>0</v>
      </c>
      <c r="N118" s="162">
        <f>(SUMIFS(Profile!$F$2:$F$17521,Profile!$B$2:$B$17521,$B118,Profile!$C$2:$C$17521,N$8))*$C$6</f>
        <v>0</v>
      </c>
      <c r="O118" s="162">
        <f>(SUMIFS(Profile!$F$2:$F$17521,Profile!$B$2:$B$17521,$B118,Profile!$C$2:$C$17521,O$8))*$C$6</f>
        <v>0</v>
      </c>
      <c r="P118" s="162">
        <f>(SUMIFS(Profile!$F$2:$F$17521,Profile!$B$2:$B$17521,$B118,Profile!$C$2:$C$17521,P$8))*$C$6</f>
        <v>0</v>
      </c>
      <c r="Q118" s="162">
        <f>(SUMIFS(Profile!$F$2:$F$17521,Profile!$B$2:$B$17521,$B118,Profile!$C$2:$C$17521,Q$8))*$C$6</f>
        <v>0</v>
      </c>
      <c r="R118" s="162">
        <f>(SUMIFS(Profile!$F$2:$F$17521,Profile!$B$2:$B$17521,$B118,Profile!$C$2:$C$17521,R$8))*$C$6</f>
        <v>0</v>
      </c>
      <c r="S118" s="162">
        <f>(SUMIFS(Profile!$F$2:$F$17521,Profile!$B$2:$B$17521,$B118,Profile!$C$2:$C$17521,S$8))*$C$6</f>
        <v>0</v>
      </c>
      <c r="T118" s="162">
        <f>(SUMIFS(Profile!$F$2:$F$17521,Profile!$B$2:$B$17521,$B118,Profile!$C$2:$C$17521,T$8))*$C$6</f>
        <v>0</v>
      </c>
      <c r="U118" s="162">
        <f>(SUMIFS(Profile!$F$2:$F$17521,Profile!$B$2:$B$17521,$B118,Profile!$C$2:$C$17521,U$8))*$C$6</f>
        <v>0</v>
      </c>
      <c r="V118" s="162">
        <f>(SUMIFS(Profile!$F$2:$F$17521,Profile!$B$2:$B$17521,$B118,Profile!$C$2:$C$17521,V$8))*$C$6</f>
        <v>0</v>
      </c>
      <c r="W118" s="162">
        <f>(SUMIFS(Profile!$F$2:$F$17521,Profile!$B$2:$B$17521,$B118,Profile!$C$2:$C$17521,W$8))*$C$6</f>
        <v>0</v>
      </c>
      <c r="X118" s="162">
        <f>(SUMIFS(Profile!$F$2:$F$17521,Profile!$B$2:$B$17521,$B118,Profile!$C$2:$C$17521,X$8))*$C$6</f>
        <v>0</v>
      </c>
      <c r="Y118" s="162">
        <f>(SUMIFS(Profile!$F$2:$F$17521,Profile!$B$2:$B$17521,$B118,Profile!$C$2:$C$17521,Y$8))*$C$6</f>
        <v>0</v>
      </c>
      <c r="Z118" s="162">
        <f>(SUMIFS(Profile!$F$2:$F$17521,Profile!$B$2:$B$17521,$B118,Profile!$C$2:$C$17521,Z$8))*$C$6</f>
        <v>0</v>
      </c>
      <c r="AA118" s="162">
        <f>(SUMIFS(Profile!$F$2:$F$17521,Profile!$B$2:$B$17521,$B118,Profile!$C$2:$C$17521,AA$8))*$C$6</f>
        <v>0</v>
      </c>
      <c r="AB118" s="162">
        <f>(SUMIFS(Profile!$F$2:$F$17521,Profile!$B$2:$B$17521,$B118,Profile!$C$2:$C$17521,AB$8))*$C$6</f>
        <v>0</v>
      </c>
      <c r="AC118" s="162">
        <f>(SUMIFS(Profile!$F$2:$F$17521,Profile!$B$2:$B$17521,$B118,Profile!$C$2:$C$17521,AC$8))*$C$6</f>
        <v>0</v>
      </c>
      <c r="AD118" s="162">
        <f>(SUMIFS(Profile!$F$2:$F$17521,Profile!$B$2:$B$17521,$B118,Profile!$C$2:$C$17521,AD$8))*$C$6</f>
        <v>0</v>
      </c>
      <c r="AE118" s="162">
        <f>(SUMIFS(Profile!$F$2:$F$17521,Profile!$B$2:$B$17521,$B118,Profile!$C$2:$C$17521,AE$8))*$C$6</f>
        <v>0</v>
      </c>
      <c r="AF118" s="162">
        <f>(SUMIFS(Profile!$F$2:$F$17521,Profile!$B$2:$B$17521,$B118,Profile!$C$2:$C$17521,AF$8))*$C$6</f>
        <v>0</v>
      </c>
      <c r="AG118" s="162">
        <f>(SUMIFS(Profile!$F$2:$F$17521,Profile!$B$2:$B$17521,$B118,Profile!$C$2:$C$17521,AG$8))*$C$6</f>
        <v>0</v>
      </c>
      <c r="AH118" s="162">
        <f>(SUMIFS(Profile!$F$2:$F$17521,Profile!$B$2:$B$17521,$B118,Profile!$C$2:$C$17521,AH$8))*$C$6</f>
        <v>0</v>
      </c>
      <c r="AI118" s="162">
        <f>(SUMIFS(Profile!$F$2:$F$17521,Profile!$B$2:$B$17521,$B118,Profile!$C$2:$C$17521,AI$8))*$C$6</f>
        <v>0</v>
      </c>
      <c r="AJ118" s="162">
        <f>(SUMIFS(Profile!$F$2:$F$17521,Profile!$B$2:$B$17521,$B118,Profile!$C$2:$C$17521,AJ$8))*$C$6</f>
        <v>0</v>
      </c>
      <c r="AK118" s="162">
        <f>(SUMIFS(Profile!$F$2:$F$17521,Profile!$B$2:$B$17521,$B118,Profile!$C$2:$C$17521,AK$8))*$C$6</f>
        <v>0</v>
      </c>
      <c r="AL118" s="162">
        <f>(SUMIFS(Profile!$F$2:$F$17521,Profile!$B$2:$B$17521,$B118,Profile!$C$2:$C$17521,AL$8))*$C$6</f>
        <v>0</v>
      </c>
      <c r="AM118" s="162">
        <f>(SUMIFS(Profile!$F$2:$F$17521,Profile!$B$2:$B$17521,$B118,Profile!$C$2:$C$17521,AM$8))*$C$6</f>
        <v>0</v>
      </c>
      <c r="AN118" s="162">
        <f>(SUMIFS(Profile!$F$2:$F$17521,Profile!$B$2:$B$17521,$B118,Profile!$C$2:$C$17521,AN$8))*$C$6</f>
        <v>0</v>
      </c>
      <c r="AO118" s="162">
        <f>(SUMIFS(Profile!$F$2:$F$17521,Profile!$B$2:$B$17521,$B118,Profile!$C$2:$C$17521,AO$8))*$C$6</f>
        <v>0</v>
      </c>
      <c r="AP118" s="162">
        <f>(SUMIFS(Profile!$F$2:$F$17521,Profile!$B$2:$B$17521,$B118,Profile!$C$2:$C$17521,AP$8))*$C$6</f>
        <v>0</v>
      </c>
      <c r="AQ118" s="162">
        <f>(SUMIFS(Profile!$F$2:$F$17521,Profile!$B$2:$B$17521,$B118,Profile!$C$2:$C$17521,AQ$8))*$C$6</f>
        <v>0</v>
      </c>
      <c r="AR118" s="162">
        <f>(SUMIFS(Profile!$F$2:$F$17521,Profile!$B$2:$B$17521,$B118,Profile!$C$2:$C$17521,AR$8))*$C$6</f>
        <v>0</v>
      </c>
      <c r="AS118" s="162">
        <f>(SUMIFS(Profile!$F$2:$F$17521,Profile!$B$2:$B$17521,$B118,Profile!$C$2:$C$17521,AS$8))*$C$6</f>
        <v>0</v>
      </c>
      <c r="AT118" s="162">
        <f>(SUMIFS(Profile!$F$2:$F$17521,Profile!$B$2:$B$17521,$B118,Profile!$C$2:$C$17521,AT$8))*$C$6</f>
        <v>0</v>
      </c>
      <c r="AU118" s="162">
        <f>(SUMIFS(Profile!$F$2:$F$17521,Profile!$B$2:$B$17521,$B118,Profile!$C$2:$C$17521,AU$8))*$C$6</f>
        <v>0</v>
      </c>
      <c r="AV118" s="162">
        <f>(SUMIFS(Profile!$F$2:$F$17521,Profile!$B$2:$B$17521,$B118,Profile!$C$2:$C$17521,AV$8))*$C$6</f>
        <v>0</v>
      </c>
      <c r="AW118" s="162">
        <f>(SUMIFS(Profile!$F$2:$F$17521,Profile!$B$2:$B$17521,$B118,Profile!$C$2:$C$17521,AW$8))*$C$6</f>
        <v>0</v>
      </c>
      <c r="AX118" s="162">
        <f>(SUMIFS(Profile!$F$2:$F$17521,Profile!$B$2:$B$17521,$B118,Profile!$C$2:$C$17521,AX$8))*$C$6</f>
        <v>0</v>
      </c>
      <c r="AY118" s="162">
        <f>(SUMIFS(Profile!$F$2:$F$17521,Profile!$B$2:$B$17521,$B118,Profile!$C$2:$C$17521,AY$8))*$C$6</f>
        <v>0</v>
      </c>
      <c r="AZ118" s="162">
        <f>(SUMIFS(Profile!$F$2:$F$17521,Profile!$B$2:$B$17521,$B118,Profile!$C$2:$C$17521,AZ$8))*$C$6</f>
        <v>0</v>
      </c>
      <c r="BA118" s="162">
        <f t="shared" si="10"/>
        <v>0</v>
      </c>
      <c r="BB118" s="162">
        <f>(SUMIFS(Profile!$E$2:$E$17521,Profile!$B$2:$B$17521,$B118,Profile!$C$2:$C$17521,BB$8))*$C$9</f>
        <v>0</v>
      </c>
      <c r="BC118" s="162">
        <f>(SUMIFS(Profile!$E$2:$E$17521,Profile!$B$2:$B$17521,$B118,Profile!$C$2:$C$17521,BC$8))*$C$9</f>
        <v>0</v>
      </c>
      <c r="BD118" s="162">
        <f>(SUMIFS(Profile!$E$2:$E$17521,Profile!$B$2:$B$17521,$B118,Profile!$C$2:$C$17521,BD$8))*$C$9</f>
        <v>0</v>
      </c>
      <c r="BE118" s="162">
        <f>(SUMIFS(Profile!$E$2:$E$17521,Profile!$B$2:$B$17521,$B118,Profile!$C$2:$C$17521,BE$8))*$C$9</f>
        <v>0</v>
      </c>
      <c r="BF118" s="162">
        <f>(SUMIFS(Profile!$E$2:$E$17521,Profile!$B$2:$B$17521,$B118,Profile!$C$2:$C$17521,BF$8))*$C$9</f>
        <v>0</v>
      </c>
      <c r="BG118" s="162">
        <f>(SUMIFS(Profile!$E$2:$E$17521,Profile!$B$2:$B$17521,$B118,Profile!$C$2:$C$17521,BG$8))*$C$9</f>
        <v>0</v>
      </c>
      <c r="BH118" s="162">
        <f>(SUMIFS(Profile!$E$2:$E$17521,Profile!$B$2:$B$17521,$B118,Profile!$C$2:$C$17521,BH$8))*$C$9</f>
        <v>0</v>
      </c>
      <c r="BI118" s="162">
        <f>(SUMIFS(Profile!$E$2:$E$17521,Profile!$B$2:$B$17521,$B118,Profile!$C$2:$C$17521,BI$8))*$C$9</f>
        <v>0</v>
      </c>
      <c r="BJ118" s="162">
        <f>(SUMIFS(Profile!$E$2:$E$17521,Profile!$B$2:$B$17521,$B118,Profile!$C$2:$C$17521,BJ$8))*$C$9</f>
        <v>0</v>
      </c>
      <c r="BK118" s="162">
        <f>(SUMIFS(Profile!$E$2:$E$17521,Profile!$B$2:$B$17521,$B118,Profile!$C$2:$C$17521,BK$8))*$C$9</f>
        <v>0</v>
      </c>
      <c r="BL118" s="162">
        <f>(SUMIFS(Profile!$E$2:$E$17521,Profile!$B$2:$B$17521,$B118,Profile!$C$2:$C$17521,BL$8))*$C$9</f>
        <v>0</v>
      </c>
      <c r="BM118" s="162">
        <f>(SUMIFS(Profile!$E$2:$E$17521,Profile!$B$2:$B$17521,$B118,Profile!$C$2:$C$17521,BM$8))*$C$9</f>
        <v>0</v>
      </c>
      <c r="BN118" s="162">
        <f>(SUMIFS(Profile!$E$2:$E$17521,Profile!$B$2:$B$17521,$B118,Profile!$C$2:$C$17521,BN$8))*$C$9</f>
        <v>0</v>
      </c>
      <c r="BO118" s="162">
        <f>(SUMIFS(Profile!$E$2:$E$17521,Profile!$B$2:$B$17521,$B118,Profile!$C$2:$C$17521,BO$8))*$C$9</f>
        <v>0</v>
      </c>
      <c r="BP118" s="162">
        <f>(SUMIFS(Profile!$E$2:$E$17521,Profile!$B$2:$B$17521,$B118,Profile!$C$2:$C$17521,BP$8))*$C$9</f>
        <v>0</v>
      </c>
      <c r="BQ118" s="162">
        <f>(SUMIFS(Profile!$E$2:$E$17521,Profile!$B$2:$B$17521,$B118,Profile!$C$2:$C$17521,BQ$8))*$C$9</f>
        <v>0</v>
      </c>
      <c r="BR118" s="162">
        <f>(SUMIFS(Profile!$E$2:$E$17521,Profile!$B$2:$B$17521,$B118,Profile!$C$2:$C$17521,BR$8))*$C$9</f>
        <v>0</v>
      </c>
      <c r="BS118" s="162">
        <f>(SUMIFS(Profile!$E$2:$E$17521,Profile!$B$2:$B$17521,$B118,Profile!$C$2:$C$17521,BS$8))*$C$9</f>
        <v>0</v>
      </c>
      <c r="BT118" s="162">
        <f>(SUMIFS(Profile!$E$2:$E$17521,Profile!$B$2:$B$17521,$B118,Profile!$C$2:$C$17521,BT$8))*$C$9</f>
        <v>0</v>
      </c>
      <c r="BU118" s="162">
        <f>(SUMIFS(Profile!$E$2:$E$17521,Profile!$B$2:$B$17521,$B118,Profile!$C$2:$C$17521,BU$8))*$C$9</f>
        <v>0</v>
      </c>
      <c r="BV118" s="162">
        <f>(SUMIFS(Profile!$E$2:$E$17521,Profile!$B$2:$B$17521,$B118,Profile!$C$2:$C$17521,BV$8))*$C$9</f>
        <v>0</v>
      </c>
      <c r="BW118" s="162">
        <f>(SUMIFS(Profile!$E$2:$E$17521,Profile!$B$2:$B$17521,$B118,Profile!$C$2:$C$17521,BW$8))*$C$9</f>
        <v>0</v>
      </c>
      <c r="BX118" s="162">
        <f>(SUMIFS(Profile!$E$2:$E$17521,Profile!$B$2:$B$17521,$B118,Profile!$C$2:$C$17521,BX$8))*$C$9</f>
        <v>0</v>
      </c>
      <c r="BY118" s="162">
        <f>(SUMIFS(Profile!$E$2:$E$17521,Profile!$B$2:$B$17521,$B118,Profile!$C$2:$C$17521,BY$8))*$C$9</f>
        <v>0</v>
      </c>
      <c r="BZ118" s="162">
        <f>(SUMIFS(Profile!$E$2:$E$17521,Profile!$B$2:$B$17521,$B118,Profile!$C$2:$C$17521,BZ$8))*$C$9</f>
        <v>0</v>
      </c>
      <c r="CA118" s="162">
        <f>(SUMIFS(Profile!$E$2:$E$17521,Profile!$B$2:$B$17521,$B118,Profile!$C$2:$C$17521,CA$8))*$C$9</f>
        <v>0</v>
      </c>
      <c r="CB118" s="162">
        <f>(SUMIFS(Profile!$E$2:$E$17521,Profile!$B$2:$B$17521,$B118,Profile!$C$2:$C$17521,CB$8))*$C$9</f>
        <v>0</v>
      </c>
      <c r="CC118" s="162">
        <f>(SUMIFS(Profile!$E$2:$E$17521,Profile!$B$2:$B$17521,$B118,Profile!$C$2:$C$17521,CC$8))*$C$9</f>
        <v>0</v>
      </c>
      <c r="CD118" s="162">
        <f>(SUMIFS(Profile!$E$2:$E$17521,Profile!$B$2:$B$17521,$B118,Profile!$C$2:$C$17521,CD$8))*$C$9</f>
        <v>0</v>
      </c>
      <c r="CE118" s="162">
        <f>(SUMIFS(Profile!$E$2:$E$17521,Profile!$B$2:$B$17521,$B118,Profile!$C$2:$C$17521,CE$8))*$C$9</f>
        <v>0</v>
      </c>
      <c r="CF118" s="162">
        <f>(SUMIFS(Profile!$E$2:$E$17521,Profile!$B$2:$B$17521,$B118,Profile!$C$2:$C$17521,CF$8))*$C$9</f>
        <v>0</v>
      </c>
      <c r="CG118" s="162">
        <f>(SUMIFS(Profile!$E$2:$E$17521,Profile!$B$2:$B$17521,$B118,Profile!$C$2:$C$17521,CG$8))*$C$9</f>
        <v>0</v>
      </c>
      <c r="CH118" s="162">
        <f>(SUMIFS(Profile!$E$2:$E$17521,Profile!$B$2:$B$17521,$B118,Profile!$C$2:$C$17521,CH$8))*$C$9</f>
        <v>0</v>
      </c>
      <c r="CI118" s="162">
        <f>(SUMIFS(Profile!$E$2:$E$17521,Profile!$B$2:$B$17521,$B118,Profile!$C$2:$C$17521,CI$8))*$C$9</f>
        <v>0</v>
      </c>
      <c r="CJ118" s="162">
        <f>(SUMIFS(Profile!$E$2:$E$17521,Profile!$B$2:$B$17521,$B118,Profile!$C$2:$C$17521,CJ$8))*$C$9</f>
        <v>0</v>
      </c>
      <c r="CK118" s="162">
        <f>(SUMIFS(Profile!$E$2:$E$17521,Profile!$B$2:$B$17521,$B118,Profile!$C$2:$C$17521,CK$8))*$C$9</f>
        <v>0</v>
      </c>
      <c r="CL118" s="162">
        <f>(SUMIFS(Profile!$E$2:$E$17521,Profile!$B$2:$B$17521,$B118,Profile!$C$2:$C$17521,CL$8))*$C$9</f>
        <v>0</v>
      </c>
      <c r="CM118" s="162">
        <f>(SUMIFS(Profile!$E$2:$E$17521,Profile!$B$2:$B$17521,$B118,Profile!$C$2:$C$17521,CM$8))*$C$9</f>
        <v>0</v>
      </c>
      <c r="CN118" s="162">
        <f>(SUMIFS(Profile!$E$2:$E$17521,Profile!$B$2:$B$17521,$B118,Profile!$C$2:$C$17521,CN$8))*$C$9</f>
        <v>0</v>
      </c>
      <c r="CO118" s="162">
        <f>(SUMIFS(Profile!$E$2:$E$17521,Profile!$B$2:$B$17521,$B118,Profile!$C$2:$C$17521,CO$8))*$C$9</f>
        <v>0</v>
      </c>
      <c r="CP118" s="162">
        <f>(SUMIFS(Profile!$E$2:$E$17521,Profile!$B$2:$B$17521,$B118,Profile!$C$2:$C$17521,CP$8))*$C$9</f>
        <v>0</v>
      </c>
      <c r="CQ118" s="162">
        <f>(SUMIFS(Profile!$E$2:$E$17521,Profile!$B$2:$B$17521,$B118,Profile!$C$2:$C$17521,CQ$8))*$C$9</f>
        <v>0</v>
      </c>
      <c r="CR118" s="162">
        <f>(SUMIFS(Profile!$E$2:$E$17521,Profile!$B$2:$B$17521,$B118,Profile!$C$2:$C$17521,CR$8))*$C$9</f>
        <v>0</v>
      </c>
      <c r="CS118" s="162">
        <f>(SUMIFS(Profile!$E$2:$E$17521,Profile!$B$2:$B$17521,$B118,Profile!$C$2:$C$17521,CS$8))*$C$9</f>
        <v>0</v>
      </c>
      <c r="CT118" s="162">
        <f>(SUMIFS(Profile!$E$2:$E$17521,Profile!$B$2:$B$17521,$B118,Profile!$C$2:$C$17521,CT$8))*$C$9</f>
        <v>0</v>
      </c>
      <c r="CU118" s="162">
        <f>(SUMIFS(Profile!$E$2:$E$17521,Profile!$B$2:$B$17521,$B118,Profile!$C$2:$C$17521,CU$8))*$C$9</f>
        <v>0</v>
      </c>
      <c r="CV118" s="162">
        <f>(SUMIFS(Profile!$E$2:$E$17521,Profile!$B$2:$B$17521,$B118,Profile!$C$2:$C$17521,CV$8))*$C$9</f>
        <v>0</v>
      </c>
      <c r="CW118" s="162">
        <f>(SUMIFS(Profile!$E$2:$E$17521,Profile!$B$2:$B$17521,$B118,Profile!$C$2:$C$17521,CW$8))*$C$9</f>
        <v>0</v>
      </c>
      <c r="CX118" s="162">
        <f t="shared" si="11"/>
        <v>0</v>
      </c>
      <c r="CY118" s="162">
        <f t="shared" ref="CY118:ET118" si="551">MAX(BB118-E118,0)</f>
        <v>0</v>
      </c>
      <c r="CZ118" s="162">
        <f t="shared" si="551"/>
        <v>0</v>
      </c>
      <c r="DA118" s="162">
        <f t="shared" si="551"/>
        <v>0</v>
      </c>
      <c r="DB118" s="162">
        <f t="shared" si="551"/>
        <v>0</v>
      </c>
      <c r="DC118" s="162">
        <f t="shared" si="551"/>
        <v>0</v>
      </c>
      <c r="DD118" s="162">
        <f t="shared" si="551"/>
        <v>0</v>
      </c>
      <c r="DE118" s="162">
        <f t="shared" si="551"/>
        <v>0</v>
      </c>
      <c r="DF118" s="162">
        <f t="shared" si="551"/>
        <v>0</v>
      </c>
      <c r="DG118" s="162">
        <f t="shared" si="551"/>
        <v>0</v>
      </c>
      <c r="DH118" s="162">
        <f t="shared" si="551"/>
        <v>0</v>
      </c>
      <c r="DI118" s="162">
        <f t="shared" si="551"/>
        <v>0</v>
      </c>
      <c r="DJ118" s="162">
        <f t="shared" si="551"/>
        <v>0</v>
      </c>
      <c r="DK118" s="162">
        <f t="shared" si="551"/>
        <v>0</v>
      </c>
      <c r="DL118" s="162">
        <f t="shared" si="551"/>
        <v>0</v>
      </c>
      <c r="DM118" s="162">
        <f t="shared" si="551"/>
        <v>0</v>
      </c>
      <c r="DN118" s="162">
        <f t="shared" si="551"/>
        <v>0</v>
      </c>
      <c r="DO118" s="162">
        <f t="shared" si="551"/>
        <v>0</v>
      </c>
      <c r="DP118" s="162">
        <f t="shared" si="551"/>
        <v>0</v>
      </c>
      <c r="DQ118" s="162">
        <f t="shared" si="551"/>
        <v>0</v>
      </c>
      <c r="DR118" s="162">
        <f t="shared" si="551"/>
        <v>0</v>
      </c>
      <c r="DS118" s="162">
        <f t="shared" si="551"/>
        <v>0</v>
      </c>
      <c r="DT118" s="162">
        <f t="shared" si="551"/>
        <v>0</v>
      </c>
      <c r="DU118" s="162">
        <f t="shared" si="551"/>
        <v>0</v>
      </c>
      <c r="DV118" s="162">
        <f t="shared" si="551"/>
        <v>0</v>
      </c>
      <c r="DW118" s="162">
        <f t="shared" si="551"/>
        <v>0</v>
      </c>
      <c r="DX118" s="162">
        <f t="shared" si="551"/>
        <v>0</v>
      </c>
      <c r="DY118" s="162">
        <f t="shared" si="551"/>
        <v>0</v>
      </c>
      <c r="DZ118" s="162">
        <f t="shared" si="551"/>
        <v>0</v>
      </c>
      <c r="EA118" s="162">
        <f t="shared" si="551"/>
        <v>0</v>
      </c>
      <c r="EB118" s="162">
        <f t="shared" si="551"/>
        <v>0</v>
      </c>
      <c r="EC118" s="162">
        <f t="shared" si="551"/>
        <v>0</v>
      </c>
      <c r="ED118" s="162">
        <f t="shared" si="551"/>
        <v>0</v>
      </c>
      <c r="EE118" s="162">
        <f t="shared" si="551"/>
        <v>0</v>
      </c>
      <c r="EF118" s="162">
        <f t="shared" si="551"/>
        <v>0</v>
      </c>
      <c r="EG118" s="162">
        <f t="shared" si="551"/>
        <v>0</v>
      </c>
      <c r="EH118" s="162">
        <f t="shared" si="551"/>
        <v>0</v>
      </c>
      <c r="EI118" s="162">
        <f t="shared" si="551"/>
        <v>0</v>
      </c>
      <c r="EJ118" s="162">
        <f t="shared" si="551"/>
        <v>0</v>
      </c>
      <c r="EK118" s="162">
        <f t="shared" si="551"/>
        <v>0</v>
      </c>
      <c r="EL118" s="162">
        <f t="shared" si="551"/>
        <v>0</v>
      </c>
      <c r="EM118" s="162">
        <f t="shared" si="551"/>
        <v>0</v>
      </c>
      <c r="EN118" s="162">
        <f t="shared" si="551"/>
        <v>0</v>
      </c>
      <c r="EO118" s="162">
        <f t="shared" si="551"/>
        <v>0</v>
      </c>
      <c r="EP118" s="162">
        <f t="shared" si="551"/>
        <v>0</v>
      </c>
      <c r="EQ118" s="162">
        <f t="shared" si="551"/>
        <v>0</v>
      </c>
      <c r="ER118" s="162">
        <f t="shared" si="551"/>
        <v>0</v>
      </c>
      <c r="ES118" s="162">
        <f t="shared" si="551"/>
        <v>0</v>
      </c>
      <c r="ET118" s="162">
        <f t="shared" si="551"/>
        <v>0</v>
      </c>
      <c r="EU118" s="162">
        <f t="shared" si="13"/>
        <v>0</v>
      </c>
      <c r="EV118" s="162">
        <f t="shared" ref="EV118:GQ118" si="552">BB118-CY118</f>
        <v>0</v>
      </c>
      <c r="EW118" s="162">
        <f t="shared" si="552"/>
        <v>0</v>
      </c>
      <c r="EX118" s="162">
        <f t="shared" si="552"/>
        <v>0</v>
      </c>
      <c r="EY118" s="162">
        <f t="shared" si="552"/>
        <v>0</v>
      </c>
      <c r="EZ118" s="162">
        <f t="shared" si="552"/>
        <v>0</v>
      </c>
      <c r="FA118" s="162">
        <f t="shared" si="552"/>
        <v>0</v>
      </c>
      <c r="FB118" s="162">
        <f t="shared" si="552"/>
        <v>0</v>
      </c>
      <c r="FC118" s="162">
        <f t="shared" si="552"/>
        <v>0</v>
      </c>
      <c r="FD118" s="162">
        <f t="shared" si="552"/>
        <v>0</v>
      </c>
      <c r="FE118" s="162">
        <f t="shared" si="552"/>
        <v>0</v>
      </c>
      <c r="FF118" s="162">
        <f t="shared" si="552"/>
        <v>0</v>
      </c>
      <c r="FG118" s="162">
        <f t="shared" si="552"/>
        <v>0</v>
      </c>
      <c r="FH118" s="162">
        <f t="shared" si="552"/>
        <v>0</v>
      </c>
      <c r="FI118" s="162">
        <f t="shared" si="552"/>
        <v>0</v>
      </c>
      <c r="FJ118" s="162">
        <f t="shared" si="552"/>
        <v>0</v>
      </c>
      <c r="FK118" s="162">
        <f t="shared" si="552"/>
        <v>0</v>
      </c>
      <c r="FL118" s="162">
        <f t="shared" si="552"/>
        <v>0</v>
      </c>
      <c r="FM118" s="162">
        <f t="shared" si="552"/>
        <v>0</v>
      </c>
      <c r="FN118" s="162">
        <f t="shared" si="552"/>
        <v>0</v>
      </c>
      <c r="FO118" s="162">
        <f t="shared" si="552"/>
        <v>0</v>
      </c>
      <c r="FP118" s="162">
        <f t="shared" si="552"/>
        <v>0</v>
      </c>
      <c r="FQ118" s="162">
        <f t="shared" si="552"/>
        <v>0</v>
      </c>
      <c r="FR118" s="162">
        <f t="shared" si="552"/>
        <v>0</v>
      </c>
      <c r="FS118" s="162">
        <f t="shared" si="552"/>
        <v>0</v>
      </c>
      <c r="FT118" s="162">
        <f t="shared" si="552"/>
        <v>0</v>
      </c>
      <c r="FU118" s="162">
        <f t="shared" si="552"/>
        <v>0</v>
      </c>
      <c r="FV118" s="162">
        <f t="shared" si="552"/>
        <v>0</v>
      </c>
      <c r="FW118" s="162">
        <f t="shared" si="552"/>
        <v>0</v>
      </c>
      <c r="FX118" s="162">
        <f t="shared" si="552"/>
        <v>0</v>
      </c>
      <c r="FY118" s="162">
        <f t="shared" si="552"/>
        <v>0</v>
      </c>
      <c r="FZ118" s="162">
        <f t="shared" si="552"/>
        <v>0</v>
      </c>
      <c r="GA118" s="162">
        <f t="shared" si="552"/>
        <v>0</v>
      </c>
      <c r="GB118" s="162">
        <f t="shared" si="552"/>
        <v>0</v>
      </c>
      <c r="GC118" s="162">
        <f t="shared" si="552"/>
        <v>0</v>
      </c>
      <c r="GD118" s="162">
        <f t="shared" si="552"/>
        <v>0</v>
      </c>
      <c r="GE118" s="162">
        <f t="shared" si="552"/>
        <v>0</v>
      </c>
      <c r="GF118" s="162">
        <f t="shared" si="552"/>
        <v>0</v>
      </c>
      <c r="GG118" s="162">
        <f t="shared" si="552"/>
        <v>0</v>
      </c>
      <c r="GH118" s="162">
        <f t="shared" si="552"/>
        <v>0</v>
      </c>
      <c r="GI118" s="162">
        <f t="shared" si="552"/>
        <v>0</v>
      </c>
      <c r="GJ118" s="162">
        <f t="shared" si="552"/>
        <v>0</v>
      </c>
      <c r="GK118" s="162">
        <f t="shared" si="552"/>
        <v>0</v>
      </c>
      <c r="GL118" s="162">
        <f t="shared" si="552"/>
        <v>0</v>
      </c>
      <c r="GM118" s="162">
        <f t="shared" si="552"/>
        <v>0</v>
      </c>
      <c r="GN118" s="162">
        <f t="shared" si="552"/>
        <v>0</v>
      </c>
      <c r="GO118" s="162">
        <f t="shared" si="552"/>
        <v>0</v>
      </c>
      <c r="GP118" s="162">
        <f t="shared" si="552"/>
        <v>0</v>
      </c>
      <c r="GQ118" s="162">
        <f t="shared" si="552"/>
        <v>0</v>
      </c>
      <c r="GR118" s="162">
        <f t="shared" si="15"/>
        <v>0</v>
      </c>
      <c r="GS118" s="162">
        <f t="shared" ref="GS118:IN118" si="553">E118-EV118</f>
        <v>0</v>
      </c>
      <c r="GT118" s="162">
        <f t="shared" si="553"/>
        <v>0</v>
      </c>
      <c r="GU118" s="162">
        <f t="shared" si="553"/>
        <v>0</v>
      </c>
      <c r="GV118" s="162">
        <f t="shared" si="553"/>
        <v>0</v>
      </c>
      <c r="GW118" s="162">
        <f t="shared" si="553"/>
        <v>0</v>
      </c>
      <c r="GX118" s="162">
        <f t="shared" si="553"/>
        <v>0</v>
      </c>
      <c r="GY118" s="162">
        <f t="shared" si="553"/>
        <v>0</v>
      </c>
      <c r="GZ118" s="162">
        <f t="shared" si="553"/>
        <v>0</v>
      </c>
      <c r="HA118" s="162">
        <f t="shared" si="553"/>
        <v>0</v>
      </c>
      <c r="HB118" s="162">
        <f t="shared" si="553"/>
        <v>0</v>
      </c>
      <c r="HC118" s="162">
        <f t="shared" si="553"/>
        <v>0</v>
      </c>
      <c r="HD118" s="162">
        <f t="shared" si="553"/>
        <v>0</v>
      </c>
      <c r="HE118" s="162">
        <f t="shared" si="553"/>
        <v>0</v>
      </c>
      <c r="HF118" s="162">
        <f t="shared" si="553"/>
        <v>0</v>
      </c>
      <c r="HG118" s="162">
        <f t="shared" si="553"/>
        <v>0</v>
      </c>
      <c r="HH118" s="162">
        <f t="shared" si="553"/>
        <v>0</v>
      </c>
      <c r="HI118" s="162">
        <f t="shared" si="553"/>
        <v>0</v>
      </c>
      <c r="HJ118" s="162">
        <f t="shared" si="553"/>
        <v>0</v>
      </c>
      <c r="HK118" s="162">
        <f t="shared" si="553"/>
        <v>0</v>
      </c>
      <c r="HL118" s="162">
        <f t="shared" si="553"/>
        <v>0</v>
      </c>
      <c r="HM118" s="162">
        <f t="shared" si="553"/>
        <v>0</v>
      </c>
      <c r="HN118" s="162">
        <f t="shared" si="553"/>
        <v>0</v>
      </c>
      <c r="HO118" s="162">
        <f t="shared" si="553"/>
        <v>0</v>
      </c>
      <c r="HP118" s="162">
        <f t="shared" si="553"/>
        <v>0</v>
      </c>
      <c r="HQ118" s="162">
        <f t="shared" si="553"/>
        <v>0</v>
      </c>
      <c r="HR118" s="162">
        <f t="shared" si="553"/>
        <v>0</v>
      </c>
      <c r="HS118" s="162">
        <f t="shared" si="553"/>
        <v>0</v>
      </c>
      <c r="HT118" s="162">
        <f t="shared" si="553"/>
        <v>0</v>
      </c>
      <c r="HU118" s="162">
        <f t="shared" si="553"/>
        <v>0</v>
      </c>
      <c r="HV118" s="162">
        <f t="shared" si="553"/>
        <v>0</v>
      </c>
      <c r="HW118" s="162">
        <f t="shared" si="553"/>
        <v>0</v>
      </c>
      <c r="HX118" s="162">
        <f t="shared" si="553"/>
        <v>0</v>
      </c>
      <c r="HY118" s="162">
        <f t="shared" si="553"/>
        <v>0</v>
      </c>
      <c r="HZ118" s="162">
        <f t="shared" si="553"/>
        <v>0</v>
      </c>
      <c r="IA118" s="162">
        <f t="shared" si="553"/>
        <v>0</v>
      </c>
      <c r="IB118" s="162">
        <f t="shared" si="553"/>
        <v>0</v>
      </c>
      <c r="IC118" s="162">
        <f t="shared" si="553"/>
        <v>0</v>
      </c>
      <c r="ID118" s="162">
        <f t="shared" si="553"/>
        <v>0</v>
      </c>
      <c r="IE118" s="162">
        <f t="shared" si="553"/>
        <v>0</v>
      </c>
      <c r="IF118" s="162">
        <f t="shared" si="553"/>
        <v>0</v>
      </c>
      <c r="IG118" s="162">
        <f t="shared" si="553"/>
        <v>0</v>
      </c>
      <c r="IH118" s="162">
        <f t="shared" si="553"/>
        <v>0</v>
      </c>
      <c r="II118" s="162">
        <f t="shared" si="553"/>
        <v>0</v>
      </c>
      <c r="IJ118" s="162">
        <f t="shared" si="553"/>
        <v>0</v>
      </c>
      <c r="IK118" s="162">
        <f t="shared" si="553"/>
        <v>0</v>
      </c>
      <c r="IL118" s="162">
        <f t="shared" si="553"/>
        <v>0</v>
      </c>
      <c r="IM118" s="162">
        <f t="shared" si="553"/>
        <v>0</v>
      </c>
      <c r="IN118" s="162">
        <f t="shared" si="553"/>
        <v>0</v>
      </c>
      <c r="IO118" s="162">
        <f t="shared" si="17"/>
        <v>0</v>
      </c>
      <c r="IP118" s="162">
        <f t="shared" si="23"/>
        <v>0</v>
      </c>
      <c r="IQ118" s="162">
        <f t="shared" ref="IQ118:KK118" si="554">MAX((MIN(CZ118+IP118,$IO$7))-GT118,0)</f>
        <v>0</v>
      </c>
      <c r="IR118" s="162">
        <f t="shared" si="554"/>
        <v>0</v>
      </c>
      <c r="IS118" s="162">
        <f t="shared" si="554"/>
        <v>0</v>
      </c>
      <c r="IT118" s="162">
        <f t="shared" si="554"/>
        <v>0</v>
      </c>
      <c r="IU118" s="162">
        <f t="shared" si="554"/>
        <v>0</v>
      </c>
      <c r="IV118" s="162">
        <f t="shared" si="554"/>
        <v>0</v>
      </c>
      <c r="IW118" s="162">
        <f t="shared" si="554"/>
        <v>0</v>
      </c>
      <c r="IX118" s="162">
        <f t="shared" si="554"/>
        <v>0</v>
      </c>
      <c r="IY118" s="162">
        <f t="shared" si="554"/>
        <v>0</v>
      </c>
      <c r="IZ118" s="162">
        <f t="shared" si="554"/>
        <v>0</v>
      </c>
      <c r="JA118" s="162">
        <f t="shared" si="554"/>
        <v>0</v>
      </c>
      <c r="JB118" s="162">
        <f t="shared" si="554"/>
        <v>0</v>
      </c>
      <c r="JC118" s="162">
        <f t="shared" si="554"/>
        <v>0</v>
      </c>
      <c r="JD118" s="162">
        <f t="shared" si="554"/>
        <v>0</v>
      </c>
      <c r="JE118" s="162">
        <f t="shared" si="554"/>
        <v>0</v>
      </c>
      <c r="JF118" s="162">
        <f t="shared" si="554"/>
        <v>0</v>
      </c>
      <c r="JG118" s="162">
        <f t="shared" si="554"/>
        <v>0</v>
      </c>
      <c r="JH118" s="162">
        <f t="shared" si="554"/>
        <v>0</v>
      </c>
      <c r="JI118" s="162">
        <f t="shared" si="554"/>
        <v>0</v>
      </c>
      <c r="JJ118" s="162">
        <f t="shared" si="554"/>
        <v>0</v>
      </c>
      <c r="JK118" s="162">
        <f t="shared" si="554"/>
        <v>0</v>
      </c>
      <c r="JL118" s="162">
        <f t="shared" si="554"/>
        <v>0</v>
      </c>
      <c r="JM118" s="162">
        <f t="shared" si="554"/>
        <v>0</v>
      </c>
      <c r="JN118" s="162">
        <f t="shared" si="554"/>
        <v>0</v>
      </c>
      <c r="JO118" s="162">
        <f t="shared" si="554"/>
        <v>0</v>
      </c>
      <c r="JP118" s="162">
        <f t="shared" si="554"/>
        <v>0</v>
      </c>
      <c r="JQ118" s="162">
        <f t="shared" si="554"/>
        <v>0</v>
      </c>
      <c r="JR118" s="162">
        <f t="shared" si="554"/>
        <v>0</v>
      </c>
      <c r="JS118" s="162">
        <f t="shared" si="554"/>
        <v>0</v>
      </c>
      <c r="JT118" s="162">
        <f t="shared" si="554"/>
        <v>0</v>
      </c>
      <c r="JU118" s="162">
        <f t="shared" si="554"/>
        <v>0</v>
      </c>
      <c r="JV118" s="162">
        <f t="shared" si="554"/>
        <v>0</v>
      </c>
      <c r="JW118" s="162">
        <f t="shared" si="554"/>
        <v>0</v>
      </c>
      <c r="JX118" s="162">
        <f t="shared" si="554"/>
        <v>0</v>
      </c>
      <c r="JY118" s="162">
        <f t="shared" si="554"/>
        <v>0</v>
      </c>
      <c r="JZ118" s="162">
        <f t="shared" si="554"/>
        <v>0</v>
      </c>
      <c r="KA118" s="162">
        <f t="shared" si="554"/>
        <v>0</v>
      </c>
      <c r="KB118" s="162">
        <f t="shared" si="554"/>
        <v>0</v>
      </c>
      <c r="KC118" s="162">
        <f t="shared" si="554"/>
        <v>0</v>
      </c>
      <c r="KD118" s="162">
        <f t="shared" si="554"/>
        <v>0</v>
      </c>
      <c r="KE118" s="162">
        <f t="shared" si="554"/>
        <v>0</v>
      </c>
      <c r="KF118" s="162">
        <f t="shared" si="554"/>
        <v>0</v>
      </c>
      <c r="KG118" s="162">
        <f t="shared" si="554"/>
        <v>0</v>
      </c>
      <c r="KH118" s="162">
        <f t="shared" si="554"/>
        <v>0</v>
      </c>
      <c r="KI118" s="162">
        <f t="shared" si="554"/>
        <v>0</v>
      </c>
      <c r="KJ118" s="162">
        <f t="shared" si="554"/>
        <v>0</v>
      </c>
      <c r="KK118" s="162">
        <f t="shared" si="554"/>
        <v>0</v>
      </c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</row>
    <row r="119" ht="14.25" customHeight="1" spans="1:326" x14ac:dyDescent="0.25">
      <c r="A119" s="1">
        <v>4</v>
      </c>
      <c r="B119" s="1">
        <f t="shared" ref="B119:C119" si="555">B118+1</f>
        <v>109</v>
      </c>
      <c r="C119" s="232">
        <f t="shared" si="555"/>
        <v>43574</v>
      </c>
      <c r="D119" s="162">
        <f t="shared" si="9"/>
        <v>0</v>
      </c>
      <c r="E119" s="162">
        <f>(SUMIFS(Profile!$F$2:$F$17521,Profile!$B$2:$B$17521,$B119,Profile!$C$2:$C$17521,E$8))*$C$6</f>
        <v>0</v>
      </c>
      <c r="F119" s="162">
        <f>(SUMIFS(Profile!$F$2:$F$17521,Profile!$B$2:$B$17521,$B119,Profile!$C$2:$C$17521,F$8))*$C$6</f>
        <v>0</v>
      </c>
      <c r="G119" s="162">
        <f>(SUMIFS(Profile!$F$2:$F$17521,Profile!$B$2:$B$17521,$B119,Profile!$C$2:$C$17521,G$8))*$C$6</f>
        <v>0</v>
      </c>
      <c r="H119" s="162">
        <f>(SUMIFS(Profile!$F$2:$F$17521,Profile!$B$2:$B$17521,$B119,Profile!$C$2:$C$17521,H$8))*$C$6</f>
        <v>0</v>
      </c>
      <c r="I119" s="162">
        <f>(SUMIFS(Profile!$F$2:$F$17521,Profile!$B$2:$B$17521,$B119,Profile!$C$2:$C$17521,I$8))*$C$6</f>
        <v>0</v>
      </c>
      <c r="J119" s="162">
        <f>(SUMIFS(Profile!$F$2:$F$17521,Profile!$B$2:$B$17521,$B119,Profile!$C$2:$C$17521,J$8))*$C$6</f>
        <v>0</v>
      </c>
      <c r="K119" s="162">
        <f>(SUMIFS(Profile!$F$2:$F$17521,Profile!$B$2:$B$17521,$B119,Profile!$C$2:$C$17521,K$8))*$C$6</f>
        <v>0</v>
      </c>
      <c r="L119" s="162">
        <f>(SUMIFS(Profile!$F$2:$F$17521,Profile!$B$2:$B$17521,$B119,Profile!$C$2:$C$17521,L$8))*$C$6</f>
        <v>0</v>
      </c>
      <c r="M119" s="162">
        <f>(SUMIFS(Profile!$F$2:$F$17521,Profile!$B$2:$B$17521,$B119,Profile!$C$2:$C$17521,M$8))*$C$6</f>
        <v>0</v>
      </c>
      <c r="N119" s="162">
        <f>(SUMIFS(Profile!$F$2:$F$17521,Profile!$B$2:$B$17521,$B119,Profile!$C$2:$C$17521,N$8))*$C$6</f>
        <v>0</v>
      </c>
      <c r="O119" s="162">
        <f>(SUMIFS(Profile!$F$2:$F$17521,Profile!$B$2:$B$17521,$B119,Profile!$C$2:$C$17521,O$8))*$C$6</f>
        <v>0</v>
      </c>
      <c r="P119" s="162">
        <f>(SUMIFS(Profile!$F$2:$F$17521,Profile!$B$2:$B$17521,$B119,Profile!$C$2:$C$17521,P$8))*$C$6</f>
        <v>0</v>
      </c>
      <c r="Q119" s="162">
        <f>(SUMIFS(Profile!$F$2:$F$17521,Profile!$B$2:$B$17521,$B119,Profile!$C$2:$C$17521,Q$8))*$C$6</f>
        <v>0</v>
      </c>
      <c r="R119" s="162">
        <f>(SUMIFS(Profile!$F$2:$F$17521,Profile!$B$2:$B$17521,$B119,Profile!$C$2:$C$17521,R$8))*$C$6</f>
        <v>0</v>
      </c>
      <c r="S119" s="162">
        <f>(SUMIFS(Profile!$F$2:$F$17521,Profile!$B$2:$B$17521,$B119,Profile!$C$2:$C$17521,S$8))*$C$6</f>
        <v>0</v>
      </c>
      <c r="T119" s="162">
        <f>(SUMIFS(Profile!$F$2:$F$17521,Profile!$B$2:$B$17521,$B119,Profile!$C$2:$C$17521,T$8))*$C$6</f>
        <v>0</v>
      </c>
      <c r="U119" s="162">
        <f>(SUMIFS(Profile!$F$2:$F$17521,Profile!$B$2:$B$17521,$B119,Profile!$C$2:$C$17521,U$8))*$C$6</f>
        <v>0</v>
      </c>
      <c r="V119" s="162">
        <f>(SUMIFS(Profile!$F$2:$F$17521,Profile!$B$2:$B$17521,$B119,Profile!$C$2:$C$17521,V$8))*$C$6</f>
        <v>0</v>
      </c>
      <c r="W119" s="162">
        <f>(SUMIFS(Profile!$F$2:$F$17521,Profile!$B$2:$B$17521,$B119,Profile!$C$2:$C$17521,W$8))*$C$6</f>
        <v>0</v>
      </c>
      <c r="X119" s="162">
        <f>(SUMIFS(Profile!$F$2:$F$17521,Profile!$B$2:$B$17521,$B119,Profile!$C$2:$C$17521,X$8))*$C$6</f>
        <v>0</v>
      </c>
      <c r="Y119" s="162">
        <f>(SUMIFS(Profile!$F$2:$F$17521,Profile!$B$2:$B$17521,$B119,Profile!$C$2:$C$17521,Y$8))*$C$6</f>
        <v>0</v>
      </c>
      <c r="Z119" s="162">
        <f>(SUMIFS(Profile!$F$2:$F$17521,Profile!$B$2:$B$17521,$B119,Profile!$C$2:$C$17521,Z$8))*$C$6</f>
        <v>0</v>
      </c>
      <c r="AA119" s="162">
        <f>(SUMIFS(Profile!$F$2:$F$17521,Profile!$B$2:$B$17521,$B119,Profile!$C$2:$C$17521,AA$8))*$C$6</f>
        <v>0</v>
      </c>
      <c r="AB119" s="162">
        <f>(SUMIFS(Profile!$F$2:$F$17521,Profile!$B$2:$B$17521,$B119,Profile!$C$2:$C$17521,AB$8))*$C$6</f>
        <v>0</v>
      </c>
      <c r="AC119" s="162">
        <f>(SUMIFS(Profile!$F$2:$F$17521,Profile!$B$2:$B$17521,$B119,Profile!$C$2:$C$17521,AC$8))*$C$6</f>
        <v>0</v>
      </c>
      <c r="AD119" s="162">
        <f>(SUMIFS(Profile!$F$2:$F$17521,Profile!$B$2:$B$17521,$B119,Profile!$C$2:$C$17521,AD$8))*$C$6</f>
        <v>0</v>
      </c>
      <c r="AE119" s="162">
        <f>(SUMIFS(Profile!$F$2:$F$17521,Profile!$B$2:$B$17521,$B119,Profile!$C$2:$C$17521,AE$8))*$C$6</f>
        <v>0</v>
      </c>
      <c r="AF119" s="162">
        <f>(SUMIFS(Profile!$F$2:$F$17521,Profile!$B$2:$B$17521,$B119,Profile!$C$2:$C$17521,AF$8))*$C$6</f>
        <v>0</v>
      </c>
      <c r="AG119" s="162">
        <f>(SUMIFS(Profile!$F$2:$F$17521,Profile!$B$2:$B$17521,$B119,Profile!$C$2:$C$17521,AG$8))*$C$6</f>
        <v>0</v>
      </c>
      <c r="AH119" s="162">
        <f>(SUMIFS(Profile!$F$2:$F$17521,Profile!$B$2:$B$17521,$B119,Profile!$C$2:$C$17521,AH$8))*$C$6</f>
        <v>0</v>
      </c>
      <c r="AI119" s="162">
        <f>(SUMIFS(Profile!$F$2:$F$17521,Profile!$B$2:$B$17521,$B119,Profile!$C$2:$C$17521,AI$8))*$C$6</f>
        <v>0</v>
      </c>
      <c r="AJ119" s="162">
        <f>(SUMIFS(Profile!$F$2:$F$17521,Profile!$B$2:$B$17521,$B119,Profile!$C$2:$C$17521,AJ$8))*$C$6</f>
        <v>0</v>
      </c>
      <c r="AK119" s="162">
        <f>(SUMIFS(Profile!$F$2:$F$17521,Profile!$B$2:$B$17521,$B119,Profile!$C$2:$C$17521,AK$8))*$C$6</f>
        <v>0</v>
      </c>
      <c r="AL119" s="162">
        <f>(SUMIFS(Profile!$F$2:$F$17521,Profile!$B$2:$B$17521,$B119,Profile!$C$2:$C$17521,AL$8))*$C$6</f>
        <v>0</v>
      </c>
      <c r="AM119" s="162">
        <f>(SUMIFS(Profile!$F$2:$F$17521,Profile!$B$2:$B$17521,$B119,Profile!$C$2:$C$17521,AM$8))*$C$6</f>
        <v>0</v>
      </c>
      <c r="AN119" s="162">
        <f>(SUMIFS(Profile!$F$2:$F$17521,Profile!$B$2:$B$17521,$B119,Profile!$C$2:$C$17521,AN$8))*$C$6</f>
        <v>0</v>
      </c>
      <c r="AO119" s="162">
        <f>(SUMIFS(Profile!$F$2:$F$17521,Profile!$B$2:$B$17521,$B119,Profile!$C$2:$C$17521,AO$8))*$C$6</f>
        <v>0</v>
      </c>
      <c r="AP119" s="162">
        <f>(SUMIFS(Profile!$F$2:$F$17521,Profile!$B$2:$B$17521,$B119,Profile!$C$2:$C$17521,AP$8))*$C$6</f>
        <v>0</v>
      </c>
      <c r="AQ119" s="162">
        <f>(SUMIFS(Profile!$F$2:$F$17521,Profile!$B$2:$B$17521,$B119,Profile!$C$2:$C$17521,AQ$8))*$C$6</f>
        <v>0</v>
      </c>
      <c r="AR119" s="162">
        <f>(SUMIFS(Profile!$F$2:$F$17521,Profile!$B$2:$B$17521,$B119,Profile!$C$2:$C$17521,AR$8))*$C$6</f>
        <v>0</v>
      </c>
      <c r="AS119" s="162">
        <f>(SUMIFS(Profile!$F$2:$F$17521,Profile!$B$2:$B$17521,$B119,Profile!$C$2:$C$17521,AS$8))*$C$6</f>
        <v>0</v>
      </c>
      <c r="AT119" s="162">
        <f>(SUMIFS(Profile!$F$2:$F$17521,Profile!$B$2:$B$17521,$B119,Profile!$C$2:$C$17521,AT$8))*$C$6</f>
        <v>0</v>
      </c>
      <c r="AU119" s="162">
        <f>(SUMIFS(Profile!$F$2:$F$17521,Profile!$B$2:$B$17521,$B119,Profile!$C$2:$C$17521,AU$8))*$C$6</f>
        <v>0</v>
      </c>
      <c r="AV119" s="162">
        <f>(SUMIFS(Profile!$F$2:$F$17521,Profile!$B$2:$B$17521,$B119,Profile!$C$2:$C$17521,AV$8))*$C$6</f>
        <v>0</v>
      </c>
      <c r="AW119" s="162">
        <f>(SUMIFS(Profile!$F$2:$F$17521,Profile!$B$2:$B$17521,$B119,Profile!$C$2:$C$17521,AW$8))*$C$6</f>
        <v>0</v>
      </c>
      <c r="AX119" s="162">
        <f>(SUMIFS(Profile!$F$2:$F$17521,Profile!$B$2:$B$17521,$B119,Profile!$C$2:$C$17521,AX$8))*$C$6</f>
        <v>0</v>
      </c>
      <c r="AY119" s="162">
        <f>(SUMIFS(Profile!$F$2:$F$17521,Profile!$B$2:$B$17521,$B119,Profile!$C$2:$C$17521,AY$8))*$C$6</f>
        <v>0</v>
      </c>
      <c r="AZ119" s="162">
        <f>(SUMIFS(Profile!$F$2:$F$17521,Profile!$B$2:$B$17521,$B119,Profile!$C$2:$C$17521,AZ$8))*$C$6</f>
        <v>0</v>
      </c>
      <c r="BA119" s="162">
        <f t="shared" si="10"/>
        <v>0</v>
      </c>
      <c r="BB119" s="162">
        <f>(SUMIFS(Profile!$E$2:$E$17521,Profile!$B$2:$B$17521,$B119,Profile!$C$2:$C$17521,BB$8))*$C$9</f>
        <v>0</v>
      </c>
      <c r="BC119" s="162">
        <f>(SUMIFS(Profile!$E$2:$E$17521,Profile!$B$2:$B$17521,$B119,Profile!$C$2:$C$17521,BC$8))*$C$9</f>
        <v>0</v>
      </c>
      <c r="BD119" s="162">
        <f>(SUMIFS(Profile!$E$2:$E$17521,Profile!$B$2:$B$17521,$B119,Profile!$C$2:$C$17521,BD$8))*$C$9</f>
        <v>0</v>
      </c>
      <c r="BE119" s="162">
        <f>(SUMIFS(Profile!$E$2:$E$17521,Profile!$B$2:$B$17521,$B119,Profile!$C$2:$C$17521,BE$8))*$C$9</f>
        <v>0</v>
      </c>
      <c r="BF119" s="162">
        <f>(SUMIFS(Profile!$E$2:$E$17521,Profile!$B$2:$B$17521,$B119,Profile!$C$2:$C$17521,BF$8))*$C$9</f>
        <v>0</v>
      </c>
      <c r="BG119" s="162">
        <f>(SUMIFS(Profile!$E$2:$E$17521,Profile!$B$2:$B$17521,$B119,Profile!$C$2:$C$17521,BG$8))*$C$9</f>
        <v>0</v>
      </c>
      <c r="BH119" s="162">
        <f>(SUMIFS(Profile!$E$2:$E$17521,Profile!$B$2:$B$17521,$B119,Profile!$C$2:$C$17521,BH$8))*$C$9</f>
        <v>0</v>
      </c>
      <c r="BI119" s="162">
        <f>(SUMIFS(Profile!$E$2:$E$17521,Profile!$B$2:$B$17521,$B119,Profile!$C$2:$C$17521,BI$8))*$C$9</f>
        <v>0</v>
      </c>
      <c r="BJ119" s="162">
        <f>(SUMIFS(Profile!$E$2:$E$17521,Profile!$B$2:$B$17521,$B119,Profile!$C$2:$C$17521,BJ$8))*$C$9</f>
        <v>0</v>
      </c>
      <c r="BK119" s="162">
        <f>(SUMIFS(Profile!$E$2:$E$17521,Profile!$B$2:$B$17521,$B119,Profile!$C$2:$C$17521,BK$8))*$C$9</f>
        <v>0</v>
      </c>
      <c r="BL119" s="162">
        <f>(SUMIFS(Profile!$E$2:$E$17521,Profile!$B$2:$B$17521,$B119,Profile!$C$2:$C$17521,BL$8))*$C$9</f>
        <v>0</v>
      </c>
      <c r="BM119" s="162">
        <f>(SUMIFS(Profile!$E$2:$E$17521,Profile!$B$2:$B$17521,$B119,Profile!$C$2:$C$17521,BM$8))*$C$9</f>
        <v>0</v>
      </c>
      <c r="BN119" s="162">
        <f>(SUMIFS(Profile!$E$2:$E$17521,Profile!$B$2:$B$17521,$B119,Profile!$C$2:$C$17521,BN$8))*$C$9</f>
        <v>0</v>
      </c>
      <c r="BO119" s="162">
        <f>(SUMIFS(Profile!$E$2:$E$17521,Profile!$B$2:$B$17521,$B119,Profile!$C$2:$C$17521,BO$8))*$C$9</f>
        <v>0</v>
      </c>
      <c r="BP119" s="162">
        <f>(SUMIFS(Profile!$E$2:$E$17521,Profile!$B$2:$B$17521,$B119,Profile!$C$2:$C$17521,BP$8))*$C$9</f>
        <v>0</v>
      </c>
      <c r="BQ119" s="162">
        <f>(SUMIFS(Profile!$E$2:$E$17521,Profile!$B$2:$B$17521,$B119,Profile!$C$2:$C$17521,BQ$8))*$C$9</f>
        <v>0</v>
      </c>
      <c r="BR119" s="162">
        <f>(SUMIFS(Profile!$E$2:$E$17521,Profile!$B$2:$B$17521,$B119,Profile!$C$2:$C$17521,BR$8))*$C$9</f>
        <v>0</v>
      </c>
      <c r="BS119" s="162">
        <f>(SUMIFS(Profile!$E$2:$E$17521,Profile!$B$2:$B$17521,$B119,Profile!$C$2:$C$17521,BS$8))*$C$9</f>
        <v>0</v>
      </c>
      <c r="BT119" s="162">
        <f>(SUMIFS(Profile!$E$2:$E$17521,Profile!$B$2:$B$17521,$B119,Profile!$C$2:$C$17521,BT$8))*$C$9</f>
        <v>0</v>
      </c>
      <c r="BU119" s="162">
        <f>(SUMIFS(Profile!$E$2:$E$17521,Profile!$B$2:$B$17521,$B119,Profile!$C$2:$C$17521,BU$8))*$C$9</f>
        <v>0</v>
      </c>
      <c r="BV119" s="162">
        <f>(SUMIFS(Profile!$E$2:$E$17521,Profile!$B$2:$B$17521,$B119,Profile!$C$2:$C$17521,BV$8))*$C$9</f>
        <v>0</v>
      </c>
      <c r="BW119" s="162">
        <f>(SUMIFS(Profile!$E$2:$E$17521,Profile!$B$2:$B$17521,$B119,Profile!$C$2:$C$17521,BW$8))*$C$9</f>
        <v>0</v>
      </c>
      <c r="BX119" s="162">
        <f>(SUMIFS(Profile!$E$2:$E$17521,Profile!$B$2:$B$17521,$B119,Profile!$C$2:$C$17521,BX$8))*$C$9</f>
        <v>0</v>
      </c>
      <c r="BY119" s="162">
        <f>(SUMIFS(Profile!$E$2:$E$17521,Profile!$B$2:$B$17521,$B119,Profile!$C$2:$C$17521,BY$8))*$C$9</f>
        <v>0</v>
      </c>
      <c r="BZ119" s="162">
        <f>(SUMIFS(Profile!$E$2:$E$17521,Profile!$B$2:$B$17521,$B119,Profile!$C$2:$C$17521,BZ$8))*$C$9</f>
        <v>0</v>
      </c>
      <c r="CA119" s="162">
        <f>(SUMIFS(Profile!$E$2:$E$17521,Profile!$B$2:$B$17521,$B119,Profile!$C$2:$C$17521,CA$8))*$C$9</f>
        <v>0</v>
      </c>
      <c r="CB119" s="162">
        <f>(SUMIFS(Profile!$E$2:$E$17521,Profile!$B$2:$B$17521,$B119,Profile!$C$2:$C$17521,CB$8))*$C$9</f>
        <v>0</v>
      </c>
      <c r="CC119" s="162">
        <f>(SUMIFS(Profile!$E$2:$E$17521,Profile!$B$2:$B$17521,$B119,Profile!$C$2:$C$17521,CC$8))*$C$9</f>
        <v>0</v>
      </c>
      <c r="CD119" s="162">
        <f>(SUMIFS(Profile!$E$2:$E$17521,Profile!$B$2:$B$17521,$B119,Profile!$C$2:$C$17521,CD$8))*$C$9</f>
        <v>0</v>
      </c>
      <c r="CE119" s="162">
        <f>(SUMIFS(Profile!$E$2:$E$17521,Profile!$B$2:$B$17521,$B119,Profile!$C$2:$C$17521,CE$8))*$C$9</f>
        <v>0</v>
      </c>
      <c r="CF119" s="162">
        <f>(SUMIFS(Profile!$E$2:$E$17521,Profile!$B$2:$B$17521,$B119,Profile!$C$2:$C$17521,CF$8))*$C$9</f>
        <v>0</v>
      </c>
      <c r="CG119" s="162">
        <f>(SUMIFS(Profile!$E$2:$E$17521,Profile!$B$2:$B$17521,$B119,Profile!$C$2:$C$17521,CG$8))*$C$9</f>
        <v>0</v>
      </c>
      <c r="CH119" s="162">
        <f>(SUMIFS(Profile!$E$2:$E$17521,Profile!$B$2:$B$17521,$B119,Profile!$C$2:$C$17521,CH$8))*$C$9</f>
        <v>0</v>
      </c>
      <c r="CI119" s="162">
        <f>(SUMIFS(Profile!$E$2:$E$17521,Profile!$B$2:$B$17521,$B119,Profile!$C$2:$C$17521,CI$8))*$C$9</f>
        <v>0</v>
      </c>
      <c r="CJ119" s="162">
        <f>(SUMIFS(Profile!$E$2:$E$17521,Profile!$B$2:$B$17521,$B119,Profile!$C$2:$C$17521,CJ$8))*$C$9</f>
        <v>0</v>
      </c>
      <c r="CK119" s="162">
        <f>(SUMIFS(Profile!$E$2:$E$17521,Profile!$B$2:$B$17521,$B119,Profile!$C$2:$C$17521,CK$8))*$C$9</f>
        <v>0</v>
      </c>
      <c r="CL119" s="162">
        <f>(SUMIFS(Profile!$E$2:$E$17521,Profile!$B$2:$B$17521,$B119,Profile!$C$2:$C$17521,CL$8))*$C$9</f>
        <v>0</v>
      </c>
      <c r="CM119" s="162">
        <f>(SUMIFS(Profile!$E$2:$E$17521,Profile!$B$2:$B$17521,$B119,Profile!$C$2:$C$17521,CM$8))*$C$9</f>
        <v>0</v>
      </c>
      <c r="CN119" s="162">
        <f>(SUMIFS(Profile!$E$2:$E$17521,Profile!$B$2:$B$17521,$B119,Profile!$C$2:$C$17521,CN$8))*$C$9</f>
        <v>0</v>
      </c>
      <c r="CO119" s="162">
        <f>(SUMIFS(Profile!$E$2:$E$17521,Profile!$B$2:$B$17521,$B119,Profile!$C$2:$C$17521,CO$8))*$C$9</f>
        <v>0</v>
      </c>
      <c r="CP119" s="162">
        <f>(SUMIFS(Profile!$E$2:$E$17521,Profile!$B$2:$B$17521,$B119,Profile!$C$2:$C$17521,CP$8))*$C$9</f>
        <v>0</v>
      </c>
      <c r="CQ119" s="162">
        <f>(SUMIFS(Profile!$E$2:$E$17521,Profile!$B$2:$B$17521,$B119,Profile!$C$2:$C$17521,CQ$8))*$C$9</f>
        <v>0</v>
      </c>
      <c r="CR119" s="162">
        <f>(SUMIFS(Profile!$E$2:$E$17521,Profile!$B$2:$B$17521,$B119,Profile!$C$2:$C$17521,CR$8))*$C$9</f>
        <v>0</v>
      </c>
      <c r="CS119" s="162">
        <f>(SUMIFS(Profile!$E$2:$E$17521,Profile!$B$2:$B$17521,$B119,Profile!$C$2:$C$17521,CS$8))*$C$9</f>
        <v>0</v>
      </c>
      <c r="CT119" s="162">
        <f>(SUMIFS(Profile!$E$2:$E$17521,Profile!$B$2:$B$17521,$B119,Profile!$C$2:$C$17521,CT$8))*$C$9</f>
        <v>0</v>
      </c>
      <c r="CU119" s="162">
        <f>(SUMIFS(Profile!$E$2:$E$17521,Profile!$B$2:$B$17521,$B119,Profile!$C$2:$C$17521,CU$8))*$C$9</f>
        <v>0</v>
      </c>
      <c r="CV119" s="162">
        <f>(SUMIFS(Profile!$E$2:$E$17521,Profile!$B$2:$B$17521,$B119,Profile!$C$2:$C$17521,CV$8))*$C$9</f>
        <v>0</v>
      </c>
      <c r="CW119" s="162">
        <f>(SUMIFS(Profile!$E$2:$E$17521,Profile!$B$2:$B$17521,$B119,Profile!$C$2:$C$17521,CW$8))*$C$9</f>
        <v>0</v>
      </c>
      <c r="CX119" s="162">
        <f t="shared" si="11"/>
        <v>0</v>
      </c>
      <c r="CY119" s="162">
        <f t="shared" ref="CY119:ET119" si="556">MAX(BB119-E119,0)</f>
        <v>0</v>
      </c>
      <c r="CZ119" s="162">
        <f t="shared" si="556"/>
        <v>0</v>
      </c>
      <c r="DA119" s="162">
        <f t="shared" si="556"/>
        <v>0</v>
      </c>
      <c r="DB119" s="162">
        <f t="shared" si="556"/>
        <v>0</v>
      </c>
      <c r="DC119" s="162">
        <f t="shared" si="556"/>
        <v>0</v>
      </c>
      <c r="DD119" s="162">
        <f t="shared" si="556"/>
        <v>0</v>
      </c>
      <c r="DE119" s="162">
        <f t="shared" si="556"/>
        <v>0</v>
      </c>
      <c r="DF119" s="162">
        <f t="shared" si="556"/>
        <v>0</v>
      </c>
      <c r="DG119" s="162">
        <f t="shared" si="556"/>
        <v>0</v>
      </c>
      <c r="DH119" s="162">
        <f t="shared" si="556"/>
        <v>0</v>
      </c>
      <c r="DI119" s="162">
        <f t="shared" si="556"/>
        <v>0</v>
      </c>
      <c r="DJ119" s="162">
        <f t="shared" si="556"/>
        <v>0</v>
      </c>
      <c r="DK119" s="162">
        <f t="shared" si="556"/>
        <v>0</v>
      </c>
      <c r="DL119" s="162">
        <f t="shared" si="556"/>
        <v>0</v>
      </c>
      <c r="DM119" s="162">
        <f t="shared" si="556"/>
        <v>0</v>
      </c>
      <c r="DN119" s="162">
        <f t="shared" si="556"/>
        <v>0</v>
      </c>
      <c r="DO119" s="162">
        <f t="shared" si="556"/>
        <v>0</v>
      </c>
      <c r="DP119" s="162">
        <f t="shared" si="556"/>
        <v>0</v>
      </c>
      <c r="DQ119" s="162">
        <f t="shared" si="556"/>
        <v>0</v>
      </c>
      <c r="DR119" s="162">
        <f t="shared" si="556"/>
        <v>0</v>
      </c>
      <c r="DS119" s="162">
        <f t="shared" si="556"/>
        <v>0</v>
      </c>
      <c r="DT119" s="162">
        <f t="shared" si="556"/>
        <v>0</v>
      </c>
      <c r="DU119" s="162">
        <f t="shared" si="556"/>
        <v>0</v>
      </c>
      <c r="DV119" s="162">
        <f t="shared" si="556"/>
        <v>0</v>
      </c>
      <c r="DW119" s="162">
        <f t="shared" si="556"/>
        <v>0</v>
      </c>
      <c r="DX119" s="162">
        <f t="shared" si="556"/>
        <v>0</v>
      </c>
      <c r="DY119" s="162">
        <f t="shared" si="556"/>
        <v>0</v>
      </c>
      <c r="DZ119" s="162">
        <f t="shared" si="556"/>
        <v>0</v>
      </c>
      <c r="EA119" s="162">
        <f t="shared" si="556"/>
        <v>0</v>
      </c>
      <c r="EB119" s="162">
        <f t="shared" si="556"/>
        <v>0</v>
      </c>
      <c r="EC119" s="162">
        <f t="shared" si="556"/>
        <v>0</v>
      </c>
      <c r="ED119" s="162">
        <f t="shared" si="556"/>
        <v>0</v>
      </c>
      <c r="EE119" s="162">
        <f t="shared" si="556"/>
        <v>0</v>
      </c>
      <c r="EF119" s="162">
        <f t="shared" si="556"/>
        <v>0</v>
      </c>
      <c r="EG119" s="162">
        <f t="shared" si="556"/>
        <v>0</v>
      </c>
      <c r="EH119" s="162">
        <f t="shared" si="556"/>
        <v>0</v>
      </c>
      <c r="EI119" s="162">
        <f t="shared" si="556"/>
        <v>0</v>
      </c>
      <c r="EJ119" s="162">
        <f t="shared" si="556"/>
        <v>0</v>
      </c>
      <c r="EK119" s="162">
        <f t="shared" si="556"/>
        <v>0</v>
      </c>
      <c r="EL119" s="162">
        <f t="shared" si="556"/>
        <v>0</v>
      </c>
      <c r="EM119" s="162">
        <f t="shared" si="556"/>
        <v>0</v>
      </c>
      <c r="EN119" s="162">
        <f t="shared" si="556"/>
        <v>0</v>
      </c>
      <c r="EO119" s="162">
        <f t="shared" si="556"/>
        <v>0</v>
      </c>
      <c r="EP119" s="162">
        <f t="shared" si="556"/>
        <v>0</v>
      </c>
      <c r="EQ119" s="162">
        <f t="shared" si="556"/>
        <v>0</v>
      </c>
      <c r="ER119" s="162">
        <f t="shared" si="556"/>
        <v>0</v>
      </c>
      <c r="ES119" s="162">
        <f t="shared" si="556"/>
        <v>0</v>
      </c>
      <c r="ET119" s="162">
        <f t="shared" si="556"/>
        <v>0</v>
      </c>
      <c r="EU119" s="162">
        <f t="shared" si="13"/>
        <v>0</v>
      </c>
      <c r="EV119" s="162">
        <f t="shared" ref="EV119:GQ119" si="557">BB119-CY119</f>
        <v>0</v>
      </c>
      <c r="EW119" s="162">
        <f t="shared" si="557"/>
        <v>0</v>
      </c>
      <c r="EX119" s="162">
        <f t="shared" si="557"/>
        <v>0</v>
      </c>
      <c r="EY119" s="162">
        <f t="shared" si="557"/>
        <v>0</v>
      </c>
      <c r="EZ119" s="162">
        <f t="shared" si="557"/>
        <v>0</v>
      </c>
      <c r="FA119" s="162">
        <f t="shared" si="557"/>
        <v>0</v>
      </c>
      <c r="FB119" s="162">
        <f t="shared" si="557"/>
        <v>0</v>
      </c>
      <c r="FC119" s="162">
        <f t="shared" si="557"/>
        <v>0</v>
      </c>
      <c r="FD119" s="162">
        <f t="shared" si="557"/>
        <v>0</v>
      </c>
      <c r="FE119" s="162">
        <f t="shared" si="557"/>
        <v>0</v>
      </c>
      <c r="FF119" s="162">
        <f t="shared" si="557"/>
        <v>0</v>
      </c>
      <c r="FG119" s="162">
        <f t="shared" si="557"/>
        <v>0</v>
      </c>
      <c r="FH119" s="162">
        <f t="shared" si="557"/>
        <v>0</v>
      </c>
      <c r="FI119" s="162">
        <f t="shared" si="557"/>
        <v>0</v>
      </c>
      <c r="FJ119" s="162">
        <f t="shared" si="557"/>
        <v>0</v>
      </c>
      <c r="FK119" s="162">
        <f t="shared" si="557"/>
        <v>0</v>
      </c>
      <c r="FL119" s="162">
        <f t="shared" si="557"/>
        <v>0</v>
      </c>
      <c r="FM119" s="162">
        <f t="shared" si="557"/>
        <v>0</v>
      </c>
      <c r="FN119" s="162">
        <f t="shared" si="557"/>
        <v>0</v>
      </c>
      <c r="FO119" s="162">
        <f t="shared" si="557"/>
        <v>0</v>
      </c>
      <c r="FP119" s="162">
        <f t="shared" si="557"/>
        <v>0</v>
      </c>
      <c r="FQ119" s="162">
        <f t="shared" si="557"/>
        <v>0</v>
      </c>
      <c r="FR119" s="162">
        <f t="shared" si="557"/>
        <v>0</v>
      </c>
      <c r="FS119" s="162">
        <f t="shared" si="557"/>
        <v>0</v>
      </c>
      <c r="FT119" s="162">
        <f t="shared" si="557"/>
        <v>0</v>
      </c>
      <c r="FU119" s="162">
        <f t="shared" si="557"/>
        <v>0</v>
      </c>
      <c r="FV119" s="162">
        <f t="shared" si="557"/>
        <v>0</v>
      </c>
      <c r="FW119" s="162">
        <f t="shared" si="557"/>
        <v>0</v>
      </c>
      <c r="FX119" s="162">
        <f t="shared" si="557"/>
        <v>0</v>
      </c>
      <c r="FY119" s="162">
        <f t="shared" si="557"/>
        <v>0</v>
      </c>
      <c r="FZ119" s="162">
        <f t="shared" si="557"/>
        <v>0</v>
      </c>
      <c r="GA119" s="162">
        <f t="shared" si="557"/>
        <v>0</v>
      </c>
      <c r="GB119" s="162">
        <f t="shared" si="557"/>
        <v>0</v>
      </c>
      <c r="GC119" s="162">
        <f t="shared" si="557"/>
        <v>0</v>
      </c>
      <c r="GD119" s="162">
        <f t="shared" si="557"/>
        <v>0</v>
      </c>
      <c r="GE119" s="162">
        <f t="shared" si="557"/>
        <v>0</v>
      </c>
      <c r="GF119" s="162">
        <f t="shared" si="557"/>
        <v>0</v>
      </c>
      <c r="GG119" s="162">
        <f t="shared" si="557"/>
        <v>0</v>
      </c>
      <c r="GH119" s="162">
        <f t="shared" si="557"/>
        <v>0</v>
      </c>
      <c r="GI119" s="162">
        <f t="shared" si="557"/>
        <v>0</v>
      </c>
      <c r="GJ119" s="162">
        <f t="shared" si="557"/>
        <v>0</v>
      </c>
      <c r="GK119" s="162">
        <f t="shared" si="557"/>
        <v>0</v>
      </c>
      <c r="GL119" s="162">
        <f t="shared" si="557"/>
        <v>0</v>
      </c>
      <c r="GM119" s="162">
        <f t="shared" si="557"/>
        <v>0</v>
      </c>
      <c r="GN119" s="162">
        <f t="shared" si="557"/>
        <v>0</v>
      </c>
      <c r="GO119" s="162">
        <f t="shared" si="557"/>
        <v>0</v>
      </c>
      <c r="GP119" s="162">
        <f t="shared" si="557"/>
        <v>0</v>
      </c>
      <c r="GQ119" s="162">
        <f t="shared" si="557"/>
        <v>0</v>
      </c>
      <c r="GR119" s="162">
        <f t="shared" si="15"/>
        <v>0</v>
      </c>
      <c r="GS119" s="162">
        <f t="shared" ref="GS119:IN119" si="558">E119-EV119</f>
        <v>0</v>
      </c>
      <c r="GT119" s="162">
        <f t="shared" si="558"/>
        <v>0</v>
      </c>
      <c r="GU119" s="162">
        <f t="shared" si="558"/>
        <v>0</v>
      </c>
      <c r="GV119" s="162">
        <f t="shared" si="558"/>
        <v>0</v>
      </c>
      <c r="GW119" s="162">
        <f t="shared" si="558"/>
        <v>0</v>
      </c>
      <c r="GX119" s="162">
        <f t="shared" si="558"/>
        <v>0</v>
      </c>
      <c r="GY119" s="162">
        <f t="shared" si="558"/>
        <v>0</v>
      </c>
      <c r="GZ119" s="162">
        <f t="shared" si="558"/>
        <v>0</v>
      </c>
      <c r="HA119" s="162">
        <f t="shared" si="558"/>
        <v>0</v>
      </c>
      <c r="HB119" s="162">
        <f t="shared" si="558"/>
        <v>0</v>
      </c>
      <c r="HC119" s="162">
        <f t="shared" si="558"/>
        <v>0</v>
      </c>
      <c r="HD119" s="162">
        <f t="shared" si="558"/>
        <v>0</v>
      </c>
      <c r="HE119" s="162">
        <f t="shared" si="558"/>
        <v>0</v>
      </c>
      <c r="HF119" s="162">
        <f t="shared" si="558"/>
        <v>0</v>
      </c>
      <c r="HG119" s="162">
        <f t="shared" si="558"/>
        <v>0</v>
      </c>
      <c r="HH119" s="162">
        <f t="shared" si="558"/>
        <v>0</v>
      </c>
      <c r="HI119" s="162">
        <f t="shared" si="558"/>
        <v>0</v>
      </c>
      <c r="HJ119" s="162">
        <f t="shared" si="558"/>
        <v>0</v>
      </c>
      <c r="HK119" s="162">
        <f t="shared" si="558"/>
        <v>0</v>
      </c>
      <c r="HL119" s="162">
        <f t="shared" si="558"/>
        <v>0</v>
      </c>
      <c r="HM119" s="162">
        <f t="shared" si="558"/>
        <v>0</v>
      </c>
      <c r="HN119" s="162">
        <f t="shared" si="558"/>
        <v>0</v>
      </c>
      <c r="HO119" s="162">
        <f t="shared" si="558"/>
        <v>0</v>
      </c>
      <c r="HP119" s="162">
        <f t="shared" si="558"/>
        <v>0</v>
      </c>
      <c r="HQ119" s="162">
        <f t="shared" si="558"/>
        <v>0</v>
      </c>
      <c r="HR119" s="162">
        <f t="shared" si="558"/>
        <v>0</v>
      </c>
      <c r="HS119" s="162">
        <f t="shared" si="558"/>
        <v>0</v>
      </c>
      <c r="HT119" s="162">
        <f t="shared" si="558"/>
        <v>0</v>
      </c>
      <c r="HU119" s="162">
        <f t="shared" si="558"/>
        <v>0</v>
      </c>
      <c r="HV119" s="162">
        <f t="shared" si="558"/>
        <v>0</v>
      </c>
      <c r="HW119" s="162">
        <f t="shared" si="558"/>
        <v>0</v>
      </c>
      <c r="HX119" s="162">
        <f t="shared" si="558"/>
        <v>0</v>
      </c>
      <c r="HY119" s="162">
        <f t="shared" si="558"/>
        <v>0</v>
      </c>
      <c r="HZ119" s="162">
        <f t="shared" si="558"/>
        <v>0</v>
      </c>
      <c r="IA119" s="162">
        <f t="shared" si="558"/>
        <v>0</v>
      </c>
      <c r="IB119" s="162">
        <f t="shared" si="558"/>
        <v>0</v>
      </c>
      <c r="IC119" s="162">
        <f t="shared" si="558"/>
        <v>0</v>
      </c>
      <c r="ID119" s="162">
        <f t="shared" si="558"/>
        <v>0</v>
      </c>
      <c r="IE119" s="162">
        <f t="shared" si="558"/>
        <v>0</v>
      </c>
      <c r="IF119" s="162">
        <f t="shared" si="558"/>
        <v>0</v>
      </c>
      <c r="IG119" s="162">
        <f t="shared" si="558"/>
        <v>0</v>
      </c>
      <c r="IH119" s="162">
        <f t="shared" si="558"/>
        <v>0</v>
      </c>
      <c r="II119" s="162">
        <f t="shared" si="558"/>
        <v>0</v>
      </c>
      <c r="IJ119" s="162">
        <f t="shared" si="558"/>
        <v>0</v>
      </c>
      <c r="IK119" s="162">
        <f t="shared" si="558"/>
        <v>0</v>
      </c>
      <c r="IL119" s="162">
        <f t="shared" si="558"/>
        <v>0</v>
      </c>
      <c r="IM119" s="162">
        <f t="shared" si="558"/>
        <v>0</v>
      </c>
      <c r="IN119" s="162">
        <f t="shared" si="558"/>
        <v>0</v>
      </c>
      <c r="IO119" s="162">
        <f t="shared" si="17"/>
        <v>0</v>
      </c>
      <c r="IP119" s="162">
        <f t="shared" si="23"/>
        <v>0</v>
      </c>
      <c r="IQ119" s="162">
        <f t="shared" ref="IQ119:KK119" si="559">MAX((MIN(CZ119+IP119,$IO$7))-GT119,0)</f>
        <v>0</v>
      </c>
      <c r="IR119" s="162">
        <f t="shared" si="559"/>
        <v>0</v>
      </c>
      <c r="IS119" s="162">
        <f t="shared" si="559"/>
        <v>0</v>
      </c>
      <c r="IT119" s="162">
        <f t="shared" si="559"/>
        <v>0</v>
      </c>
      <c r="IU119" s="162">
        <f t="shared" si="559"/>
        <v>0</v>
      </c>
      <c r="IV119" s="162">
        <f t="shared" si="559"/>
        <v>0</v>
      </c>
      <c r="IW119" s="162">
        <f t="shared" si="559"/>
        <v>0</v>
      </c>
      <c r="IX119" s="162">
        <f t="shared" si="559"/>
        <v>0</v>
      </c>
      <c r="IY119" s="162">
        <f t="shared" si="559"/>
        <v>0</v>
      </c>
      <c r="IZ119" s="162">
        <f t="shared" si="559"/>
        <v>0</v>
      </c>
      <c r="JA119" s="162">
        <f t="shared" si="559"/>
        <v>0</v>
      </c>
      <c r="JB119" s="162">
        <f t="shared" si="559"/>
        <v>0</v>
      </c>
      <c r="JC119" s="162">
        <f t="shared" si="559"/>
        <v>0</v>
      </c>
      <c r="JD119" s="162">
        <f t="shared" si="559"/>
        <v>0</v>
      </c>
      <c r="JE119" s="162">
        <f t="shared" si="559"/>
        <v>0</v>
      </c>
      <c r="JF119" s="162">
        <f t="shared" si="559"/>
        <v>0</v>
      </c>
      <c r="JG119" s="162">
        <f t="shared" si="559"/>
        <v>0</v>
      </c>
      <c r="JH119" s="162">
        <f t="shared" si="559"/>
        <v>0</v>
      </c>
      <c r="JI119" s="162">
        <f t="shared" si="559"/>
        <v>0</v>
      </c>
      <c r="JJ119" s="162">
        <f t="shared" si="559"/>
        <v>0</v>
      </c>
      <c r="JK119" s="162">
        <f t="shared" si="559"/>
        <v>0</v>
      </c>
      <c r="JL119" s="162">
        <f t="shared" si="559"/>
        <v>0</v>
      </c>
      <c r="JM119" s="162">
        <f t="shared" si="559"/>
        <v>0</v>
      </c>
      <c r="JN119" s="162">
        <f t="shared" si="559"/>
        <v>0</v>
      </c>
      <c r="JO119" s="162">
        <f t="shared" si="559"/>
        <v>0</v>
      </c>
      <c r="JP119" s="162">
        <f t="shared" si="559"/>
        <v>0</v>
      </c>
      <c r="JQ119" s="162">
        <f t="shared" si="559"/>
        <v>0</v>
      </c>
      <c r="JR119" s="162">
        <f t="shared" si="559"/>
        <v>0</v>
      </c>
      <c r="JS119" s="162">
        <f t="shared" si="559"/>
        <v>0</v>
      </c>
      <c r="JT119" s="162">
        <f t="shared" si="559"/>
        <v>0</v>
      </c>
      <c r="JU119" s="162">
        <f t="shared" si="559"/>
        <v>0</v>
      </c>
      <c r="JV119" s="162">
        <f t="shared" si="559"/>
        <v>0</v>
      </c>
      <c r="JW119" s="162">
        <f t="shared" si="559"/>
        <v>0</v>
      </c>
      <c r="JX119" s="162">
        <f t="shared" si="559"/>
        <v>0</v>
      </c>
      <c r="JY119" s="162">
        <f t="shared" si="559"/>
        <v>0</v>
      </c>
      <c r="JZ119" s="162">
        <f t="shared" si="559"/>
        <v>0</v>
      </c>
      <c r="KA119" s="162">
        <f t="shared" si="559"/>
        <v>0</v>
      </c>
      <c r="KB119" s="162">
        <f t="shared" si="559"/>
        <v>0</v>
      </c>
      <c r="KC119" s="162">
        <f t="shared" si="559"/>
        <v>0</v>
      </c>
      <c r="KD119" s="162">
        <f t="shared" si="559"/>
        <v>0</v>
      </c>
      <c r="KE119" s="162">
        <f t="shared" si="559"/>
        <v>0</v>
      </c>
      <c r="KF119" s="162">
        <f t="shared" si="559"/>
        <v>0</v>
      </c>
      <c r="KG119" s="162">
        <f t="shared" si="559"/>
        <v>0</v>
      </c>
      <c r="KH119" s="162">
        <f t="shared" si="559"/>
        <v>0</v>
      </c>
      <c r="KI119" s="162">
        <f t="shared" si="559"/>
        <v>0</v>
      </c>
      <c r="KJ119" s="162">
        <f t="shared" si="559"/>
        <v>0</v>
      </c>
      <c r="KK119" s="162">
        <f t="shared" si="559"/>
        <v>0</v>
      </c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</row>
    <row r="120" ht="14.25" customHeight="1" spans="1:326" x14ac:dyDescent="0.25">
      <c r="A120" s="1">
        <v>4</v>
      </c>
      <c r="B120" s="1">
        <f t="shared" ref="B120:C120" si="560">B119+1</f>
        <v>110</v>
      </c>
      <c r="C120" s="232">
        <f t="shared" si="560"/>
        <v>43575</v>
      </c>
      <c r="D120" s="162">
        <f t="shared" si="9"/>
        <v>0</v>
      </c>
      <c r="E120" s="162">
        <f>(SUMIFS(Profile!$F$2:$F$17521,Profile!$B$2:$B$17521,$B120,Profile!$C$2:$C$17521,E$8))*$C$6</f>
        <v>0</v>
      </c>
      <c r="F120" s="162">
        <f>(SUMIFS(Profile!$F$2:$F$17521,Profile!$B$2:$B$17521,$B120,Profile!$C$2:$C$17521,F$8))*$C$6</f>
        <v>0</v>
      </c>
      <c r="G120" s="162">
        <f>(SUMIFS(Profile!$F$2:$F$17521,Profile!$B$2:$B$17521,$B120,Profile!$C$2:$C$17521,G$8))*$C$6</f>
        <v>0</v>
      </c>
      <c r="H120" s="162">
        <f>(SUMIFS(Profile!$F$2:$F$17521,Profile!$B$2:$B$17521,$B120,Profile!$C$2:$C$17521,H$8))*$C$6</f>
        <v>0</v>
      </c>
      <c r="I120" s="162">
        <f>(SUMIFS(Profile!$F$2:$F$17521,Profile!$B$2:$B$17521,$B120,Profile!$C$2:$C$17521,I$8))*$C$6</f>
        <v>0</v>
      </c>
      <c r="J120" s="162">
        <f>(SUMIFS(Profile!$F$2:$F$17521,Profile!$B$2:$B$17521,$B120,Profile!$C$2:$C$17521,J$8))*$C$6</f>
        <v>0</v>
      </c>
      <c r="K120" s="162">
        <f>(SUMIFS(Profile!$F$2:$F$17521,Profile!$B$2:$B$17521,$B120,Profile!$C$2:$C$17521,K$8))*$C$6</f>
        <v>0</v>
      </c>
      <c r="L120" s="162">
        <f>(SUMIFS(Profile!$F$2:$F$17521,Profile!$B$2:$B$17521,$B120,Profile!$C$2:$C$17521,L$8))*$C$6</f>
        <v>0</v>
      </c>
      <c r="M120" s="162">
        <f>(SUMIFS(Profile!$F$2:$F$17521,Profile!$B$2:$B$17521,$B120,Profile!$C$2:$C$17521,M$8))*$C$6</f>
        <v>0</v>
      </c>
      <c r="N120" s="162">
        <f>(SUMIFS(Profile!$F$2:$F$17521,Profile!$B$2:$B$17521,$B120,Profile!$C$2:$C$17521,N$8))*$C$6</f>
        <v>0</v>
      </c>
      <c r="O120" s="162">
        <f>(SUMIFS(Profile!$F$2:$F$17521,Profile!$B$2:$B$17521,$B120,Profile!$C$2:$C$17521,O$8))*$C$6</f>
        <v>0</v>
      </c>
      <c r="P120" s="162">
        <f>(SUMIFS(Profile!$F$2:$F$17521,Profile!$B$2:$B$17521,$B120,Profile!$C$2:$C$17521,P$8))*$C$6</f>
        <v>0</v>
      </c>
      <c r="Q120" s="162">
        <f>(SUMIFS(Profile!$F$2:$F$17521,Profile!$B$2:$B$17521,$B120,Profile!$C$2:$C$17521,Q$8))*$C$6</f>
        <v>0</v>
      </c>
      <c r="R120" s="162">
        <f>(SUMIFS(Profile!$F$2:$F$17521,Profile!$B$2:$B$17521,$B120,Profile!$C$2:$C$17521,R$8))*$C$6</f>
        <v>0</v>
      </c>
      <c r="S120" s="162">
        <f>(SUMIFS(Profile!$F$2:$F$17521,Profile!$B$2:$B$17521,$B120,Profile!$C$2:$C$17521,S$8))*$C$6</f>
        <v>0</v>
      </c>
      <c r="T120" s="162">
        <f>(SUMIFS(Profile!$F$2:$F$17521,Profile!$B$2:$B$17521,$B120,Profile!$C$2:$C$17521,T$8))*$C$6</f>
        <v>0</v>
      </c>
      <c r="U120" s="162">
        <f>(SUMIFS(Profile!$F$2:$F$17521,Profile!$B$2:$B$17521,$B120,Profile!$C$2:$C$17521,U$8))*$C$6</f>
        <v>0</v>
      </c>
      <c r="V120" s="162">
        <f>(SUMIFS(Profile!$F$2:$F$17521,Profile!$B$2:$B$17521,$B120,Profile!$C$2:$C$17521,V$8))*$C$6</f>
        <v>0</v>
      </c>
      <c r="W120" s="162">
        <f>(SUMIFS(Profile!$F$2:$F$17521,Profile!$B$2:$B$17521,$B120,Profile!$C$2:$C$17521,W$8))*$C$6</f>
        <v>0</v>
      </c>
      <c r="X120" s="162">
        <f>(SUMIFS(Profile!$F$2:$F$17521,Profile!$B$2:$B$17521,$B120,Profile!$C$2:$C$17521,X$8))*$C$6</f>
        <v>0</v>
      </c>
      <c r="Y120" s="162">
        <f>(SUMIFS(Profile!$F$2:$F$17521,Profile!$B$2:$B$17521,$B120,Profile!$C$2:$C$17521,Y$8))*$C$6</f>
        <v>0</v>
      </c>
      <c r="Z120" s="162">
        <f>(SUMIFS(Profile!$F$2:$F$17521,Profile!$B$2:$B$17521,$B120,Profile!$C$2:$C$17521,Z$8))*$C$6</f>
        <v>0</v>
      </c>
      <c r="AA120" s="162">
        <f>(SUMIFS(Profile!$F$2:$F$17521,Profile!$B$2:$B$17521,$B120,Profile!$C$2:$C$17521,AA$8))*$C$6</f>
        <v>0</v>
      </c>
      <c r="AB120" s="162">
        <f>(SUMIFS(Profile!$F$2:$F$17521,Profile!$B$2:$B$17521,$B120,Profile!$C$2:$C$17521,AB$8))*$C$6</f>
        <v>0</v>
      </c>
      <c r="AC120" s="162">
        <f>(SUMIFS(Profile!$F$2:$F$17521,Profile!$B$2:$B$17521,$B120,Profile!$C$2:$C$17521,AC$8))*$C$6</f>
        <v>0</v>
      </c>
      <c r="AD120" s="162">
        <f>(SUMIFS(Profile!$F$2:$F$17521,Profile!$B$2:$B$17521,$B120,Profile!$C$2:$C$17521,AD$8))*$C$6</f>
        <v>0</v>
      </c>
      <c r="AE120" s="162">
        <f>(SUMIFS(Profile!$F$2:$F$17521,Profile!$B$2:$B$17521,$B120,Profile!$C$2:$C$17521,AE$8))*$C$6</f>
        <v>0</v>
      </c>
      <c r="AF120" s="162">
        <f>(SUMIFS(Profile!$F$2:$F$17521,Profile!$B$2:$B$17521,$B120,Profile!$C$2:$C$17521,AF$8))*$C$6</f>
        <v>0</v>
      </c>
      <c r="AG120" s="162">
        <f>(SUMIFS(Profile!$F$2:$F$17521,Profile!$B$2:$B$17521,$B120,Profile!$C$2:$C$17521,AG$8))*$C$6</f>
        <v>0</v>
      </c>
      <c r="AH120" s="162">
        <f>(SUMIFS(Profile!$F$2:$F$17521,Profile!$B$2:$B$17521,$B120,Profile!$C$2:$C$17521,AH$8))*$C$6</f>
        <v>0</v>
      </c>
      <c r="AI120" s="162">
        <f>(SUMIFS(Profile!$F$2:$F$17521,Profile!$B$2:$B$17521,$B120,Profile!$C$2:$C$17521,AI$8))*$C$6</f>
        <v>0</v>
      </c>
      <c r="AJ120" s="162">
        <f>(SUMIFS(Profile!$F$2:$F$17521,Profile!$B$2:$B$17521,$B120,Profile!$C$2:$C$17521,AJ$8))*$C$6</f>
        <v>0</v>
      </c>
      <c r="AK120" s="162">
        <f>(SUMIFS(Profile!$F$2:$F$17521,Profile!$B$2:$B$17521,$B120,Profile!$C$2:$C$17521,AK$8))*$C$6</f>
        <v>0</v>
      </c>
      <c r="AL120" s="162">
        <f>(SUMIFS(Profile!$F$2:$F$17521,Profile!$B$2:$B$17521,$B120,Profile!$C$2:$C$17521,AL$8))*$C$6</f>
        <v>0</v>
      </c>
      <c r="AM120" s="162">
        <f>(SUMIFS(Profile!$F$2:$F$17521,Profile!$B$2:$B$17521,$B120,Profile!$C$2:$C$17521,AM$8))*$C$6</f>
        <v>0</v>
      </c>
      <c r="AN120" s="162">
        <f>(SUMIFS(Profile!$F$2:$F$17521,Profile!$B$2:$B$17521,$B120,Profile!$C$2:$C$17521,AN$8))*$C$6</f>
        <v>0</v>
      </c>
      <c r="AO120" s="162">
        <f>(SUMIFS(Profile!$F$2:$F$17521,Profile!$B$2:$B$17521,$B120,Profile!$C$2:$C$17521,AO$8))*$C$6</f>
        <v>0</v>
      </c>
      <c r="AP120" s="162">
        <f>(SUMIFS(Profile!$F$2:$F$17521,Profile!$B$2:$B$17521,$B120,Profile!$C$2:$C$17521,AP$8))*$C$6</f>
        <v>0</v>
      </c>
      <c r="AQ120" s="162">
        <f>(SUMIFS(Profile!$F$2:$F$17521,Profile!$B$2:$B$17521,$B120,Profile!$C$2:$C$17521,AQ$8))*$C$6</f>
        <v>0</v>
      </c>
      <c r="AR120" s="162">
        <f>(SUMIFS(Profile!$F$2:$F$17521,Profile!$B$2:$B$17521,$B120,Profile!$C$2:$C$17521,AR$8))*$C$6</f>
        <v>0</v>
      </c>
      <c r="AS120" s="162">
        <f>(SUMIFS(Profile!$F$2:$F$17521,Profile!$B$2:$B$17521,$B120,Profile!$C$2:$C$17521,AS$8))*$C$6</f>
        <v>0</v>
      </c>
      <c r="AT120" s="162">
        <f>(SUMIFS(Profile!$F$2:$F$17521,Profile!$B$2:$B$17521,$B120,Profile!$C$2:$C$17521,AT$8))*$C$6</f>
        <v>0</v>
      </c>
      <c r="AU120" s="162">
        <f>(SUMIFS(Profile!$F$2:$F$17521,Profile!$B$2:$B$17521,$B120,Profile!$C$2:$C$17521,AU$8))*$C$6</f>
        <v>0</v>
      </c>
      <c r="AV120" s="162">
        <f>(SUMIFS(Profile!$F$2:$F$17521,Profile!$B$2:$B$17521,$B120,Profile!$C$2:$C$17521,AV$8))*$C$6</f>
        <v>0</v>
      </c>
      <c r="AW120" s="162">
        <f>(SUMIFS(Profile!$F$2:$F$17521,Profile!$B$2:$B$17521,$B120,Profile!$C$2:$C$17521,AW$8))*$C$6</f>
        <v>0</v>
      </c>
      <c r="AX120" s="162">
        <f>(SUMIFS(Profile!$F$2:$F$17521,Profile!$B$2:$B$17521,$B120,Profile!$C$2:$C$17521,AX$8))*$C$6</f>
        <v>0</v>
      </c>
      <c r="AY120" s="162">
        <f>(SUMIFS(Profile!$F$2:$F$17521,Profile!$B$2:$B$17521,$B120,Profile!$C$2:$C$17521,AY$8))*$C$6</f>
        <v>0</v>
      </c>
      <c r="AZ120" s="162">
        <f>(SUMIFS(Profile!$F$2:$F$17521,Profile!$B$2:$B$17521,$B120,Profile!$C$2:$C$17521,AZ$8))*$C$6</f>
        <v>0</v>
      </c>
      <c r="BA120" s="162">
        <f t="shared" si="10"/>
        <v>0</v>
      </c>
      <c r="BB120" s="162">
        <f>(SUMIFS(Profile!$E$2:$E$17521,Profile!$B$2:$B$17521,$B120,Profile!$C$2:$C$17521,BB$8))*$C$9</f>
        <v>0</v>
      </c>
      <c r="BC120" s="162">
        <f>(SUMIFS(Profile!$E$2:$E$17521,Profile!$B$2:$B$17521,$B120,Profile!$C$2:$C$17521,BC$8))*$C$9</f>
        <v>0</v>
      </c>
      <c r="BD120" s="162">
        <f>(SUMIFS(Profile!$E$2:$E$17521,Profile!$B$2:$B$17521,$B120,Profile!$C$2:$C$17521,BD$8))*$C$9</f>
        <v>0</v>
      </c>
      <c r="BE120" s="162">
        <f>(SUMIFS(Profile!$E$2:$E$17521,Profile!$B$2:$B$17521,$B120,Profile!$C$2:$C$17521,BE$8))*$C$9</f>
        <v>0</v>
      </c>
      <c r="BF120" s="162">
        <f>(SUMIFS(Profile!$E$2:$E$17521,Profile!$B$2:$B$17521,$B120,Profile!$C$2:$C$17521,BF$8))*$C$9</f>
        <v>0</v>
      </c>
      <c r="BG120" s="162">
        <f>(SUMIFS(Profile!$E$2:$E$17521,Profile!$B$2:$B$17521,$B120,Profile!$C$2:$C$17521,BG$8))*$C$9</f>
        <v>0</v>
      </c>
      <c r="BH120" s="162">
        <f>(SUMIFS(Profile!$E$2:$E$17521,Profile!$B$2:$B$17521,$B120,Profile!$C$2:$C$17521,BH$8))*$C$9</f>
        <v>0</v>
      </c>
      <c r="BI120" s="162">
        <f>(SUMIFS(Profile!$E$2:$E$17521,Profile!$B$2:$B$17521,$B120,Profile!$C$2:$C$17521,BI$8))*$C$9</f>
        <v>0</v>
      </c>
      <c r="BJ120" s="162">
        <f>(SUMIFS(Profile!$E$2:$E$17521,Profile!$B$2:$B$17521,$B120,Profile!$C$2:$C$17521,BJ$8))*$C$9</f>
        <v>0</v>
      </c>
      <c r="BK120" s="162">
        <f>(SUMIFS(Profile!$E$2:$E$17521,Profile!$B$2:$B$17521,$B120,Profile!$C$2:$C$17521,BK$8))*$C$9</f>
        <v>0</v>
      </c>
      <c r="BL120" s="162">
        <f>(SUMIFS(Profile!$E$2:$E$17521,Profile!$B$2:$B$17521,$B120,Profile!$C$2:$C$17521,BL$8))*$C$9</f>
        <v>0</v>
      </c>
      <c r="BM120" s="162">
        <f>(SUMIFS(Profile!$E$2:$E$17521,Profile!$B$2:$B$17521,$B120,Profile!$C$2:$C$17521,BM$8))*$C$9</f>
        <v>0</v>
      </c>
      <c r="BN120" s="162">
        <f>(SUMIFS(Profile!$E$2:$E$17521,Profile!$B$2:$B$17521,$B120,Profile!$C$2:$C$17521,BN$8))*$C$9</f>
        <v>0</v>
      </c>
      <c r="BO120" s="162">
        <f>(SUMIFS(Profile!$E$2:$E$17521,Profile!$B$2:$B$17521,$B120,Profile!$C$2:$C$17521,BO$8))*$C$9</f>
        <v>0</v>
      </c>
      <c r="BP120" s="162">
        <f>(SUMIFS(Profile!$E$2:$E$17521,Profile!$B$2:$B$17521,$B120,Profile!$C$2:$C$17521,BP$8))*$C$9</f>
        <v>0</v>
      </c>
      <c r="BQ120" s="162">
        <f>(SUMIFS(Profile!$E$2:$E$17521,Profile!$B$2:$B$17521,$B120,Profile!$C$2:$C$17521,BQ$8))*$C$9</f>
        <v>0</v>
      </c>
      <c r="BR120" s="162">
        <f>(SUMIFS(Profile!$E$2:$E$17521,Profile!$B$2:$B$17521,$B120,Profile!$C$2:$C$17521,BR$8))*$C$9</f>
        <v>0</v>
      </c>
      <c r="BS120" s="162">
        <f>(SUMIFS(Profile!$E$2:$E$17521,Profile!$B$2:$B$17521,$B120,Profile!$C$2:$C$17521,BS$8))*$C$9</f>
        <v>0</v>
      </c>
      <c r="BT120" s="162">
        <f>(SUMIFS(Profile!$E$2:$E$17521,Profile!$B$2:$B$17521,$B120,Profile!$C$2:$C$17521,BT$8))*$C$9</f>
        <v>0</v>
      </c>
      <c r="BU120" s="162">
        <f>(SUMIFS(Profile!$E$2:$E$17521,Profile!$B$2:$B$17521,$B120,Profile!$C$2:$C$17521,BU$8))*$C$9</f>
        <v>0</v>
      </c>
      <c r="BV120" s="162">
        <f>(SUMIFS(Profile!$E$2:$E$17521,Profile!$B$2:$B$17521,$B120,Profile!$C$2:$C$17521,BV$8))*$C$9</f>
        <v>0</v>
      </c>
      <c r="BW120" s="162">
        <f>(SUMIFS(Profile!$E$2:$E$17521,Profile!$B$2:$B$17521,$B120,Profile!$C$2:$C$17521,BW$8))*$C$9</f>
        <v>0</v>
      </c>
      <c r="BX120" s="162">
        <f>(SUMIFS(Profile!$E$2:$E$17521,Profile!$B$2:$B$17521,$B120,Profile!$C$2:$C$17521,BX$8))*$C$9</f>
        <v>0</v>
      </c>
      <c r="BY120" s="162">
        <f>(SUMIFS(Profile!$E$2:$E$17521,Profile!$B$2:$B$17521,$B120,Profile!$C$2:$C$17521,BY$8))*$C$9</f>
        <v>0</v>
      </c>
      <c r="BZ120" s="162">
        <f>(SUMIFS(Profile!$E$2:$E$17521,Profile!$B$2:$B$17521,$B120,Profile!$C$2:$C$17521,BZ$8))*$C$9</f>
        <v>0</v>
      </c>
      <c r="CA120" s="162">
        <f>(SUMIFS(Profile!$E$2:$E$17521,Profile!$B$2:$B$17521,$B120,Profile!$C$2:$C$17521,CA$8))*$C$9</f>
        <v>0</v>
      </c>
      <c r="CB120" s="162">
        <f>(SUMIFS(Profile!$E$2:$E$17521,Profile!$B$2:$B$17521,$B120,Profile!$C$2:$C$17521,CB$8))*$C$9</f>
        <v>0</v>
      </c>
      <c r="CC120" s="162">
        <f>(SUMIFS(Profile!$E$2:$E$17521,Profile!$B$2:$B$17521,$B120,Profile!$C$2:$C$17521,CC$8))*$C$9</f>
        <v>0</v>
      </c>
      <c r="CD120" s="162">
        <f>(SUMIFS(Profile!$E$2:$E$17521,Profile!$B$2:$B$17521,$B120,Profile!$C$2:$C$17521,CD$8))*$C$9</f>
        <v>0</v>
      </c>
      <c r="CE120" s="162">
        <f>(SUMIFS(Profile!$E$2:$E$17521,Profile!$B$2:$B$17521,$B120,Profile!$C$2:$C$17521,CE$8))*$C$9</f>
        <v>0</v>
      </c>
      <c r="CF120" s="162">
        <f>(SUMIFS(Profile!$E$2:$E$17521,Profile!$B$2:$B$17521,$B120,Profile!$C$2:$C$17521,CF$8))*$C$9</f>
        <v>0</v>
      </c>
      <c r="CG120" s="162">
        <f>(SUMIFS(Profile!$E$2:$E$17521,Profile!$B$2:$B$17521,$B120,Profile!$C$2:$C$17521,CG$8))*$C$9</f>
        <v>0</v>
      </c>
      <c r="CH120" s="162">
        <f>(SUMIFS(Profile!$E$2:$E$17521,Profile!$B$2:$B$17521,$B120,Profile!$C$2:$C$17521,CH$8))*$C$9</f>
        <v>0</v>
      </c>
      <c r="CI120" s="162">
        <f>(SUMIFS(Profile!$E$2:$E$17521,Profile!$B$2:$B$17521,$B120,Profile!$C$2:$C$17521,CI$8))*$C$9</f>
        <v>0</v>
      </c>
      <c r="CJ120" s="162">
        <f>(SUMIFS(Profile!$E$2:$E$17521,Profile!$B$2:$B$17521,$B120,Profile!$C$2:$C$17521,CJ$8))*$C$9</f>
        <v>0</v>
      </c>
      <c r="CK120" s="162">
        <f>(SUMIFS(Profile!$E$2:$E$17521,Profile!$B$2:$B$17521,$B120,Profile!$C$2:$C$17521,CK$8))*$C$9</f>
        <v>0</v>
      </c>
      <c r="CL120" s="162">
        <f>(SUMIFS(Profile!$E$2:$E$17521,Profile!$B$2:$B$17521,$B120,Profile!$C$2:$C$17521,CL$8))*$C$9</f>
        <v>0</v>
      </c>
      <c r="CM120" s="162">
        <f>(SUMIFS(Profile!$E$2:$E$17521,Profile!$B$2:$B$17521,$B120,Profile!$C$2:$C$17521,CM$8))*$C$9</f>
        <v>0</v>
      </c>
      <c r="CN120" s="162">
        <f>(SUMIFS(Profile!$E$2:$E$17521,Profile!$B$2:$B$17521,$B120,Profile!$C$2:$C$17521,CN$8))*$C$9</f>
        <v>0</v>
      </c>
      <c r="CO120" s="162">
        <f>(SUMIFS(Profile!$E$2:$E$17521,Profile!$B$2:$B$17521,$B120,Profile!$C$2:$C$17521,CO$8))*$C$9</f>
        <v>0</v>
      </c>
      <c r="CP120" s="162">
        <f>(SUMIFS(Profile!$E$2:$E$17521,Profile!$B$2:$B$17521,$B120,Profile!$C$2:$C$17521,CP$8))*$C$9</f>
        <v>0</v>
      </c>
      <c r="CQ120" s="162">
        <f>(SUMIFS(Profile!$E$2:$E$17521,Profile!$B$2:$B$17521,$B120,Profile!$C$2:$C$17521,CQ$8))*$C$9</f>
        <v>0</v>
      </c>
      <c r="CR120" s="162">
        <f>(SUMIFS(Profile!$E$2:$E$17521,Profile!$B$2:$B$17521,$B120,Profile!$C$2:$C$17521,CR$8))*$C$9</f>
        <v>0</v>
      </c>
      <c r="CS120" s="162">
        <f>(SUMIFS(Profile!$E$2:$E$17521,Profile!$B$2:$B$17521,$B120,Profile!$C$2:$C$17521,CS$8))*$C$9</f>
        <v>0</v>
      </c>
      <c r="CT120" s="162">
        <f>(SUMIFS(Profile!$E$2:$E$17521,Profile!$B$2:$B$17521,$B120,Profile!$C$2:$C$17521,CT$8))*$C$9</f>
        <v>0</v>
      </c>
      <c r="CU120" s="162">
        <f>(SUMIFS(Profile!$E$2:$E$17521,Profile!$B$2:$B$17521,$B120,Profile!$C$2:$C$17521,CU$8))*$C$9</f>
        <v>0</v>
      </c>
      <c r="CV120" s="162">
        <f>(SUMIFS(Profile!$E$2:$E$17521,Profile!$B$2:$B$17521,$B120,Profile!$C$2:$C$17521,CV$8))*$C$9</f>
        <v>0</v>
      </c>
      <c r="CW120" s="162">
        <f>(SUMIFS(Profile!$E$2:$E$17521,Profile!$B$2:$B$17521,$B120,Profile!$C$2:$C$17521,CW$8))*$C$9</f>
        <v>0</v>
      </c>
      <c r="CX120" s="162">
        <f t="shared" si="11"/>
        <v>0</v>
      </c>
      <c r="CY120" s="162">
        <f t="shared" ref="CY120:ET120" si="561">MAX(BB120-E120,0)</f>
        <v>0</v>
      </c>
      <c r="CZ120" s="162">
        <f t="shared" si="561"/>
        <v>0</v>
      </c>
      <c r="DA120" s="162">
        <f t="shared" si="561"/>
        <v>0</v>
      </c>
      <c r="DB120" s="162">
        <f t="shared" si="561"/>
        <v>0</v>
      </c>
      <c r="DC120" s="162">
        <f t="shared" si="561"/>
        <v>0</v>
      </c>
      <c r="DD120" s="162">
        <f t="shared" si="561"/>
        <v>0</v>
      </c>
      <c r="DE120" s="162">
        <f t="shared" si="561"/>
        <v>0</v>
      </c>
      <c r="DF120" s="162">
        <f t="shared" si="561"/>
        <v>0</v>
      </c>
      <c r="DG120" s="162">
        <f t="shared" si="561"/>
        <v>0</v>
      </c>
      <c r="DH120" s="162">
        <f t="shared" si="561"/>
        <v>0</v>
      </c>
      <c r="DI120" s="162">
        <f t="shared" si="561"/>
        <v>0</v>
      </c>
      <c r="DJ120" s="162">
        <f t="shared" si="561"/>
        <v>0</v>
      </c>
      <c r="DK120" s="162">
        <f t="shared" si="561"/>
        <v>0</v>
      </c>
      <c r="DL120" s="162">
        <f t="shared" si="561"/>
        <v>0</v>
      </c>
      <c r="DM120" s="162">
        <f t="shared" si="561"/>
        <v>0</v>
      </c>
      <c r="DN120" s="162">
        <f t="shared" si="561"/>
        <v>0</v>
      </c>
      <c r="DO120" s="162">
        <f t="shared" si="561"/>
        <v>0</v>
      </c>
      <c r="DP120" s="162">
        <f t="shared" si="561"/>
        <v>0</v>
      </c>
      <c r="DQ120" s="162">
        <f t="shared" si="561"/>
        <v>0</v>
      </c>
      <c r="DR120" s="162">
        <f t="shared" si="561"/>
        <v>0</v>
      </c>
      <c r="DS120" s="162">
        <f t="shared" si="561"/>
        <v>0</v>
      </c>
      <c r="DT120" s="162">
        <f t="shared" si="561"/>
        <v>0</v>
      </c>
      <c r="DU120" s="162">
        <f t="shared" si="561"/>
        <v>0</v>
      </c>
      <c r="DV120" s="162">
        <f t="shared" si="561"/>
        <v>0</v>
      </c>
      <c r="DW120" s="162">
        <f t="shared" si="561"/>
        <v>0</v>
      </c>
      <c r="DX120" s="162">
        <f t="shared" si="561"/>
        <v>0</v>
      </c>
      <c r="DY120" s="162">
        <f t="shared" si="561"/>
        <v>0</v>
      </c>
      <c r="DZ120" s="162">
        <f t="shared" si="561"/>
        <v>0</v>
      </c>
      <c r="EA120" s="162">
        <f t="shared" si="561"/>
        <v>0</v>
      </c>
      <c r="EB120" s="162">
        <f t="shared" si="561"/>
        <v>0</v>
      </c>
      <c r="EC120" s="162">
        <f t="shared" si="561"/>
        <v>0</v>
      </c>
      <c r="ED120" s="162">
        <f t="shared" si="561"/>
        <v>0</v>
      </c>
      <c r="EE120" s="162">
        <f t="shared" si="561"/>
        <v>0</v>
      </c>
      <c r="EF120" s="162">
        <f t="shared" si="561"/>
        <v>0</v>
      </c>
      <c r="EG120" s="162">
        <f t="shared" si="561"/>
        <v>0</v>
      </c>
      <c r="EH120" s="162">
        <f t="shared" si="561"/>
        <v>0</v>
      </c>
      <c r="EI120" s="162">
        <f t="shared" si="561"/>
        <v>0</v>
      </c>
      <c r="EJ120" s="162">
        <f t="shared" si="561"/>
        <v>0</v>
      </c>
      <c r="EK120" s="162">
        <f t="shared" si="561"/>
        <v>0</v>
      </c>
      <c r="EL120" s="162">
        <f t="shared" si="561"/>
        <v>0</v>
      </c>
      <c r="EM120" s="162">
        <f t="shared" si="561"/>
        <v>0</v>
      </c>
      <c r="EN120" s="162">
        <f t="shared" si="561"/>
        <v>0</v>
      </c>
      <c r="EO120" s="162">
        <f t="shared" si="561"/>
        <v>0</v>
      </c>
      <c r="EP120" s="162">
        <f t="shared" si="561"/>
        <v>0</v>
      </c>
      <c r="EQ120" s="162">
        <f t="shared" si="561"/>
        <v>0</v>
      </c>
      <c r="ER120" s="162">
        <f t="shared" si="561"/>
        <v>0</v>
      </c>
      <c r="ES120" s="162">
        <f t="shared" si="561"/>
        <v>0</v>
      </c>
      <c r="ET120" s="162">
        <f t="shared" si="561"/>
        <v>0</v>
      </c>
      <c r="EU120" s="162">
        <f t="shared" si="13"/>
        <v>0</v>
      </c>
      <c r="EV120" s="162">
        <f t="shared" ref="EV120:GQ120" si="562">BB120-CY120</f>
        <v>0</v>
      </c>
      <c r="EW120" s="162">
        <f t="shared" si="562"/>
        <v>0</v>
      </c>
      <c r="EX120" s="162">
        <f t="shared" si="562"/>
        <v>0</v>
      </c>
      <c r="EY120" s="162">
        <f t="shared" si="562"/>
        <v>0</v>
      </c>
      <c r="EZ120" s="162">
        <f t="shared" si="562"/>
        <v>0</v>
      </c>
      <c r="FA120" s="162">
        <f t="shared" si="562"/>
        <v>0</v>
      </c>
      <c r="FB120" s="162">
        <f t="shared" si="562"/>
        <v>0</v>
      </c>
      <c r="FC120" s="162">
        <f t="shared" si="562"/>
        <v>0</v>
      </c>
      <c r="FD120" s="162">
        <f t="shared" si="562"/>
        <v>0</v>
      </c>
      <c r="FE120" s="162">
        <f t="shared" si="562"/>
        <v>0</v>
      </c>
      <c r="FF120" s="162">
        <f t="shared" si="562"/>
        <v>0</v>
      </c>
      <c r="FG120" s="162">
        <f t="shared" si="562"/>
        <v>0</v>
      </c>
      <c r="FH120" s="162">
        <f t="shared" si="562"/>
        <v>0</v>
      </c>
      <c r="FI120" s="162">
        <f t="shared" si="562"/>
        <v>0</v>
      </c>
      <c r="FJ120" s="162">
        <f t="shared" si="562"/>
        <v>0</v>
      </c>
      <c r="FK120" s="162">
        <f t="shared" si="562"/>
        <v>0</v>
      </c>
      <c r="FL120" s="162">
        <f t="shared" si="562"/>
        <v>0</v>
      </c>
      <c r="FM120" s="162">
        <f t="shared" si="562"/>
        <v>0</v>
      </c>
      <c r="FN120" s="162">
        <f t="shared" si="562"/>
        <v>0</v>
      </c>
      <c r="FO120" s="162">
        <f t="shared" si="562"/>
        <v>0</v>
      </c>
      <c r="FP120" s="162">
        <f t="shared" si="562"/>
        <v>0</v>
      </c>
      <c r="FQ120" s="162">
        <f t="shared" si="562"/>
        <v>0</v>
      </c>
      <c r="FR120" s="162">
        <f t="shared" si="562"/>
        <v>0</v>
      </c>
      <c r="FS120" s="162">
        <f t="shared" si="562"/>
        <v>0</v>
      </c>
      <c r="FT120" s="162">
        <f t="shared" si="562"/>
        <v>0</v>
      </c>
      <c r="FU120" s="162">
        <f t="shared" si="562"/>
        <v>0</v>
      </c>
      <c r="FV120" s="162">
        <f t="shared" si="562"/>
        <v>0</v>
      </c>
      <c r="FW120" s="162">
        <f t="shared" si="562"/>
        <v>0</v>
      </c>
      <c r="FX120" s="162">
        <f t="shared" si="562"/>
        <v>0</v>
      </c>
      <c r="FY120" s="162">
        <f t="shared" si="562"/>
        <v>0</v>
      </c>
      <c r="FZ120" s="162">
        <f t="shared" si="562"/>
        <v>0</v>
      </c>
      <c r="GA120" s="162">
        <f t="shared" si="562"/>
        <v>0</v>
      </c>
      <c r="GB120" s="162">
        <f t="shared" si="562"/>
        <v>0</v>
      </c>
      <c r="GC120" s="162">
        <f t="shared" si="562"/>
        <v>0</v>
      </c>
      <c r="GD120" s="162">
        <f t="shared" si="562"/>
        <v>0</v>
      </c>
      <c r="GE120" s="162">
        <f t="shared" si="562"/>
        <v>0</v>
      </c>
      <c r="GF120" s="162">
        <f t="shared" si="562"/>
        <v>0</v>
      </c>
      <c r="GG120" s="162">
        <f t="shared" si="562"/>
        <v>0</v>
      </c>
      <c r="GH120" s="162">
        <f t="shared" si="562"/>
        <v>0</v>
      </c>
      <c r="GI120" s="162">
        <f t="shared" si="562"/>
        <v>0</v>
      </c>
      <c r="GJ120" s="162">
        <f t="shared" si="562"/>
        <v>0</v>
      </c>
      <c r="GK120" s="162">
        <f t="shared" si="562"/>
        <v>0</v>
      </c>
      <c r="GL120" s="162">
        <f t="shared" si="562"/>
        <v>0</v>
      </c>
      <c r="GM120" s="162">
        <f t="shared" si="562"/>
        <v>0</v>
      </c>
      <c r="GN120" s="162">
        <f t="shared" si="562"/>
        <v>0</v>
      </c>
      <c r="GO120" s="162">
        <f t="shared" si="562"/>
        <v>0</v>
      </c>
      <c r="GP120" s="162">
        <f t="shared" si="562"/>
        <v>0</v>
      </c>
      <c r="GQ120" s="162">
        <f t="shared" si="562"/>
        <v>0</v>
      </c>
      <c r="GR120" s="162">
        <f t="shared" si="15"/>
        <v>0</v>
      </c>
      <c r="GS120" s="162">
        <f t="shared" ref="GS120:IN120" si="563">E120-EV120</f>
        <v>0</v>
      </c>
      <c r="GT120" s="162">
        <f t="shared" si="563"/>
        <v>0</v>
      </c>
      <c r="GU120" s="162">
        <f t="shared" si="563"/>
        <v>0</v>
      </c>
      <c r="GV120" s="162">
        <f t="shared" si="563"/>
        <v>0</v>
      </c>
      <c r="GW120" s="162">
        <f t="shared" si="563"/>
        <v>0</v>
      </c>
      <c r="GX120" s="162">
        <f t="shared" si="563"/>
        <v>0</v>
      </c>
      <c r="GY120" s="162">
        <f t="shared" si="563"/>
        <v>0</v>
      </c>
      <c r="GZ120" s="162">
        <f t="shared" si="563"/>
        <v>0</v>
      </c>
      <c r="HA120" s="162">
        <f t="shared" si="563"/>
        <v>0</v>
      </c>
      <c r="HB120" s="162">
        <f t="shared" si="563"/>
        <v>0</v>
      </c>
      <c r="HC120" s="162">
        <f t="shared" si="563"/>
        <v>0</v>
      </c>
      <c r="HD120" s="162">
        <f t="shared" si="563"/>
        <v>0</v>
      </c>
      <c r="HE120" s="162">
        <f t="shared" si="563"/>
        <v>0</v>
      </c>
      <c r="HF120" s="162">
        <f t="shared" si="563"/>
        <v>0</v>
      </c>
      <c r="HG120" s="162">
        <f t="shared" si="563"/>
        <v>0</v>
      </c>
      <c r="HH120" s="162">
        <f t="shared" si="563"/>
        <v>0</v>
      </c>
      <c r="HI120" s="162">
        <f t="shared" si="563"/>
        <v>0</v>
      </c>
      <c r="HJ120" s="162">
        <f t="shared" si="563"/>
        <v>0</v>
      </c>
      <c r="HK120" s="162">
        <f t="shared" si="563"/>
        <v>0</v>
      </c>
      <c r="HL120" s="162">
        <f t="shared" si="563"/>
        <v>0</v>
      </c>
      <c r="HM120" s="162">
        <f t="shared" si="563"/>
        <v>0</v>
      </c>
      <c r="HN120" s="162">
        <f t="shared" si="563"/>
        <v>0</v>
      </c>
      <c r="HO120" s="162">
        <f t="shared" si="563"/>
        <v>0</v>
      </c>
      <c r="HP120" s="162">
        <f t="shared" si="563"/>
        <v>0</v>
      </c>
      <c r="HQ120" s="162">
        <f t="shared" si="563"/>
        <v>0</v>
      </c>
      <c r="HR120" s="162">
        <f t="shared" si="563"/>
        <v>0</v>
      </c>
      <c r="HS120" s="162">
        <f t="shared" si="563"/>
        <v>0</v>
      </c>
      <c r="HT120" s="162">
        <f t="shared" si="563"/>
        <v>0</v>
      </c>
      <c r="HU120" s="162">
        <f t="shared" si="563"/>
        <v>0</v>
      </c>
      <c r="HV120" s="162">
        <f t="shared" si="563"/>
        <v>0</v>
      </c>
      <c r="HW120" s="162">
        <f t="shared" si="563"/>
        <v>0</v>
      </c>
      <c r="HX120" s="162">
        <f t="shared" si="563"/>
        <v>0</v>
      </c>
      <c r="HY120" s="162">
        <f t="shared" si="563"/>
        <v>0</v>
      </c>
      <c r="HZ120" s="162">
        <f t="shared" si="563"/>
        <v>0</v>
      </c>
      <c r="IA120" s="162">
        <f t="shared" si="563"/>
        <v>0</v>
      </c>
      <c r="IB120" s="162">
        <f t="shared" si="563"/>
        <v>0</v>
      </c>
      <c r="IC120" s="162">
        <f t="shared" si="563"/>
        <v>0</v>
      </c>
      <c r="ID120" s="162">
        <f t="shared" si="563"/>
        <v>0</v>
      </c>
      <c r="IE120" s="162">
        <f t="shared" si="563"/>
        <v>0</v>
      </c>
      <c r="IF120" s="162">
        <f t="shared" si="563"/>
        <v>0</v>
      </c>
      <c r="IG120" s="162">
        <f t="shared" si="563"/>
        <v>0</v>
      </c>
      <c r="IH120" s="162">
        <f t="shared" si="563"/>
        <v>0</v>
      </c>
      <c r="II120" s="162">
        <f t="shared" si="563"/>
        <v>0</v>
      </c>
      <c r="IJ120" s="162">
        <f t="shared" si="563"/>
        <v>0</v>
      </c>
      <c r="IK120" s="162">
        <f t="shared" si="563"/>
        <v>0</v>
      </c>
      <c r="IL120" s="162">
        <f t="shared" si="563"/>
        <v>0</v>
      </c>
      <c r="IM120" s="162">
        <f t="shared" si="563"/>
        <v>0</v>
      </c>
      <c r="IN120" s="162">
        <f t="shared" si="563"/>
        <v>0</v>
      </c>
      <c r="IO120" s="162">
        <f t="shared" si="17"/>
        <v>0</v>
      </c>
      <c r="IP120" s="162">
        <f t="shared" si="23"/>
        <v>0</v>
      </c>
      <c r="IQ120" s="162">
        <f t="shared" ref="IQ120:KK120" si="564">MAX((MIN(CZ120+IP120,$IO$7))-GT120,0)</f>
        <v>0</v>
      </c>
      <c r="IR120" s="162">
        <f t="shared" si="564"/>
        <v>0</v>
      </c>
      <c r="IS120" s="162">
        <f t="shared" si="564"/>
        <v>0</v>
      </c>
      <c r="IT120" s="162">
        <f t="shared" si="564"/>
        <v>0</v>
      </c>
      <c r="IU120" s="162">
        <f t="shared" si="564"/>
        <v>0</v>
      </c>
      <c r="IV120" s="162">
        <f t="shared" si="564"/>
        <v>0</v>
      </c>
      <c r="IW120" s="162">
        <f t="shared" si="564"/>
        <v>0</v>
      </c>
      <c r="IX120" s="162">
        <f t="shared" si="564"/>
        <v>0</v>
      </c>
      <c r="IY120" s="162">
        <f t="shared" si="564"/>
        <v>0</v>
      </c>
      <c r="IZ120" s="162">
        <f t="shared" si="564"/>
        <v>0</v>
      </c>
      <c r="JA120" s="162">
        <f t="shared" si="564"/>
        <v>0</v>
      </c>
      <c r="JB120" s="162">
        <f t="shared" si="564"/>
        <v>0</v>
      </c>
      <c r="JC120" s="162">
        <f t="shared" si="564"/>
        <v>0</v>
      </c>
      <c r="JD120" s="162">
        <f t="shared" si="564"/>
        <v>0</v>
      </c>
      <c r="JE120" s="162">
        <f t="shared" si="564"/>
        <v>0</v>
      </c>
      <c r="JF120" s="162">
        <f t="shared" si="564"/>
        <v>0</v>
      </c>
      <c r="JG120" s="162">
        <f t="shared" si="564"/>
        <v>0</v>
      </c>
      <c r="JH120" s="162">
        <f t="shared" si="564"/>
        <v>0</v>
      </c>
      <c r="JI120" s="162">
        <f t="shared" si="564"/>
        <v>0</v>
      </c>
      <c r="JJ120" s="162">
        <f t="shared" si="564"/>
        <v>0</v>
      </c>
      <c r="JK120" s="162">
        <f t="shared" si="564"/>
        <v>0</v>
      </c>
      <c r="JL120" s="162">
        <f t="shared" si="564"/>
        <v>0</v>
      </c>
      <c r="JM120" s="162">
        <f t="shared" si="564"/>
        <v>0</v>
      </c>
      <c r="JN120" s="162">
        <f t="shared" si="564"/>
        <v>0</v>
      </c>
      <c r="JO120" s="162">
        <f t="shared" si="564"/>
        <v>0</v>
      </c>
      <c r="JP120" s="162">
        <f t="shared" si="564"/>
        <v>0</v>
      </c>
      <c r="JQ120" s="162">
        <f t="shared" si="564"/>
        <v>0</v>
      </c>
      <c r="JR120" s="162">
        <f t="shared" si="564"/>
        <v>0</v>
      </c>
      <c r="JS120" s="162">
        <f t="shared" si="564"/>
        <v>0</v>
      </c>
      <c r="JT120" s="162">
        <f t="shared" si="564"/>
        <v>0</v>
      </c>
      <c r="JU120" s="162">
        <f t="shared" si="564"/>
        <v>0</v>
      </c>
      <c r="JV120" s="162">
        <f t="shared" si="564"/>
        <v>0</v>
      </c>
      <c r="JW120" s="162">
        <f t="shared" si="564"/>
        <v>0</v>
      </c>
      <c r="JX120" s="162">
        <f t="shared" si="564"/>
        <v>0</v>
      </c>
      <c r="JY120" s="162">
        <f t="shared" si="564"/>
        <v>0</v>
      </c>
      <c r="JZ120" s="162">
        <f t="shared" si="564"/>
        <v>0</v>
      </c>
      <c r="KA120" s="162">
        <f t="shared" si="564"/>
        <v>0</v>
      </c>
      <c r="KB120" s="162">
        <f t="shared" si="564"/>
        <v>0</v>
      </c>
      <c r="KC120" s="162">
        <f t="shared" si="564"/>
        <v>0</v>
      </c>
      <c r="KD120" s="162">
        <f t="shared" si="564"/>
        <v>0</v>
      </c>
      <c r="KE120" s="162">
        <f t="shared" si="564"/>
        <v>0</v>
      </c>
      <c r="KF120" s="162">
        <f t="shared" si="564"/>
        <v>0</v>
      </c>
      <c r="KG120" s="162">
        <f t="shared" si="564"/>
        <v>0</v>
      </c>
      <c r="KH120" s="162">
        <f t="shared" si="564"/>
        <v>0</v>
      </c>
      <c r="KI120" s="162">
        <f t="shared" si="564"/>
        <v>0</v>
      </c>
      <c r="KJ120" s="162">
        <f t="shared" si="564"/>
        <v>0</v>
      </c>
      <c r="KK120" s="162">
        <f t="shared" si="564"/>
        <v>0</v>
      </c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</row>
    <row r="121" ht="14.25" customHeight="1" spans="1:326" x14ac:dyDescent="0.25">
      <c r="A121" s="1">
        <v>4</v>
      </c>
      <c r="B121" s="1">
        <f t="shared" ref="B121:C121" si="565">B120+1</f>
        <v>111</v>
      </c>
      <c r="C121" s="232">
        <f t="shared" si="565"/>
        <v>43576</v>
      </c>
      <c r="D121" s="162">
        <f t="shared" si="9"/>
        <v>0</v>
      </c>
      <c r="E121" s="162">
        <f>(SUMIFS(Profile!$F$2:$F$17521,Profile!$B$2:$B$17521,$B121,Profile!$C$2:$C$17521,E$8))*$C$6</f>
        <v>0</v>
      </c>
      <c r="F121" s="162">
        <f>(SUMIFS(Profile!$F$2:$F$17521,Profile!$B$2:$B$17521,$B121,Profile!$C$2:$C$17521,F$8))*$C$6</f>
        <v>0</v>
      </c>
      <c r="G121" s="162">
        <f>(SUMIFS(Profile!$F$2:$F$17521,Profile!$B$2:$B$17521,$B121,Profile!$C$2:$C$17521,G$8))*$C$6</f>
        <v>0</v>
      </c>
      <c r="H121" s="162">
        <f>(SUMIFS(Profile!$F$2:$F$17521,Profile!$B$2:$B$17521,$B121,Profile!$C$2:$C$17521,H$8))*$C$6</f>
        <v>0</v>
      </c>
      <c r="I121" s="162">
        <f>(SUMIFS(Profile!$F$2:$F$17521,Profile!$B$2:$B$17521,$B121,Profile!$C$2:$C$17521,I$8))*$C$6</f>
        <v>0</v>
      </c>
      <c r="J121" s="162">
        <f>(SUMIFS(Profile!$F$2:$F$17521,Profile!$B$2:$B$17521,$B121,Profile!$C$2:$C$17521,J$8))*$C$6</f>
        <v>0</v>
      </c>
      <c r="K121" s="162">
        <f>(SUMIFS(Profile!$F$2:$F$17521,Profile!$B$2:$B$17521,$B121,Profile!$C$2:$C$17521,K$8))*$C$6</f>
        <v>0</v>
      </c>
      <c r="L121" s="162">
        <f>(SUMIFS(Profile!$F$2:$F$17521,Profile!$B$2:$B$17521,$B121,Profile!$C$2:$C$17521,L$8))*$C$6</f>
        <v>0</v>
      </c>
      <c r="M121" s="162">
        <f>(SUMIFS(Profile!$F$2:$F$17521,Profile!$B$2:$B$17521,$B121,Profile!$C$2:$C$17521,M$8))*$C$6</f>
        <v>0</v>
      </c>
      <c r="N121" s="162">
        <f>(SUMIFS(Profile!$F$2:$F$17521,Profile!$B$2:$B$17521,$B121,Profile!$C$2:$C$17521,N$8))*$C$6</f>
        <v>0</v>
      </c>
      <c r="O121" s="162">
        <f>(SUMIFS(Profile!$F$2:$F$17521,Profile!$B$2:$B$17521,$B121,Profile!$C$2:$C$17521,O$8))*$C$6</f>
        <v>0</v>
      </c>
      <c r="P121" s="162">
        <f>(SUMIFS(Profile!$F$2:$F$17521,Profile!$B$2:$B$17521,$B121,Profile!$C$2:$C$17521,P$8))*$C$6</f>
        <v>0</v>
      </c>
      <c r="Q121" s="162">
        <f>(SUMIFS(Profile!$F$2:$F$17521,Profile!$B$2:$B$17521,$B121,Profile!$C$2:$C$17521,Q$8))*$C$6</f>
        <v>0</v>
      </c>
      <c r="R121" s="162">
        <f>(SUMIFS(Profile!$F$2:$F$17521,Profile!$B$2:$B$17521,$B121,Profile!$C$2:$C$17521,R$8))*$C$6</f>
        <v>0</v>
      </c>
      <c r="S121" s="162">
        <f>(SUMIFS(Profile!$F$2:$F$17521,Profile!$B$2:$B$17521,$B121,Profile!$C$2:$C$17521,S$8))*$C$6</f>
        <v>0</v>
      </c>
      <c r="T121" s="162">
        <f>(SUMIFS(Profile!$F$2:$F$17521,Profile!$B$2:$B$17521,$B121,Profile!$C$2:$C$17521,T$8))*$C$6</f>
        <v>0</v>
      </c>
      <c r="U121" s="162">
        <f>(SUMIFS(Profile!$F$2:$F$17521,Profile!$B$2:$B$17521,$B121,Profile!$C$2:$C$17521,U$8))*$C$6</f>
        <v>0</v>
      </c>
      <c r="V121" s="162">
        <f>(SUMIFS(Profile!$F$2:$F$17521,Profile!$B$2:$B$17521,$B121,Profile!$C$2:$C$17521,V$8))*$C$6</f>
        <v>0</v>
      </c>
      <c r="W121" s="162">
        <f>(SUMIFS(Profile!$F$2:$F$17521,Profile!$B$2:$B$17521,$B121,Profile!$C$2:$C$17521,W$8))*$C$6</f>
        <v>0</v>
      </c>
      <c r="X121" s="162">
        <f>(SUMIFS(Profile!$F$2:$F$17521,Profile!$B$2:$B$17521,$B121,Profile!$C$2:$C$17521,X$8))*$C$6</f>
        <v>0</v>
      </c>
      <c r="Y121" s="162">
        <f>(SUMIFS(Profile!$F$2:$F$17521,Profile!$B$2:$B$17521,$B121,Profile!$C$2:$C$17521,Y$8))*$C$6</f>
        <v>0</v>
      </c>
      <c r="Z121" s="162">
        <f>(SUMIFS(Profile!$F$2:$F$17521,Profile!$B$2:$B$17521,$B121,Profile!$C$2:$C$17521,Z$8))*$C$6</f>
        <v>0</v>
      </c>
      <c r="AA121" s="162">
        <f>(SUMIFS(Profile!$F$2:$F$17521,Profile!$B$2:$B$17521,$B121,Profile!$C$2:$C$17521,AA$8))*$C$6</f>
        <v>0</v>
      </c>
      <c r="AB121" s="162">
        <f>(SUMIFS(Profile!$F$2:$F$17521,Profile!$B$2:$B$17521,$B121,Profile!$C$2:$C$17521,AB$8))*$C$6</f>
        <v>0</v>
      </c>
      <c r="AC121" s="162">
        <f>(SUMIFS(Profile!$F$2:$F$17521,Profile!$B$2:$B$17521,$B121,Profile!$C$2:$C$17521,AC$8))*$C$6</f>
        <v>0</v>
      </c>
      <c r="AD121" s="162">
        <f>(SUMIFS(Profile!$F$2:$F$17521,Profile!$B$2:$B$17521,$B121,Profile!$C$2:$C$17521,AD$8))*$C$6</f>
        <v>0</v>
      </c>
      <c r="AE121" s="162">
        <f>(SUMIFS(Profile!$F$2:$F$17521,Profile!$B$2:$B$17521,$B121,Profile!$C$2:$C$17521,AE$8))*$C$6</f>
        <v>0</v>
      </c>
      <c r="AF121" s="162">
        <f>(SUMIFS(Profile!$F$2:$F$17521,Profile!$B$2:$B$17521,$B121,Profile!$C$2:$C$17521,AF$8))*$C$6</f>
        <v>0</v>
      </c>
      <c r="AG121" s="162">
        <f>(SUMIFS(Profile!$F$2:$F$17521,Profile!$B$2:$B$17521,$B121,Profile!$C$2:$C$17521,AG$8))*$C$6</f>
        <v>0</v>
      </c>
      <c r="AH121" s="162">
        <f>(SUMIFS(Profile!$F$2:$F$17521,Profile!$B$2:$B$17521,$B121,Profile!$C$2:$C$17521,AH$8))*$C$6</f>
        <v>0</v>
      </c>
      <c r="AI121" s="162">
        <f>(SUMIFS(Profile!$F$2:$F$17521,Profile!$B$2:$B$17521,$B121,Profile!$C$2:$C$17521,AI$8))*$C$6</f>
        <v>0</v>
      </c>
      <c r="AJ121" s="162">
        <f>(SUMIFS(Profile!$F$2:$F$17521,Profile!$B$2:$B$17521,$B121,Profile!$C$2:$C$17521,AJ$8))*$C$6</f>
        <v>0</v>
      </c>
      <c r="AK121" s="162">
        <f>(SUMIFS(Profile!$F$2:$F$17521,Profile!$B$2:$B$17521,$B121,Profile!$C$2:$C$17521,AK$8))*$C$6</f>
        <v>0</v>
      </c>
      <c r="AL121" s="162">
        <f>(SUMIFS(Profile!$F$2:$F$17521,Profile!$B$2:$B$17521,$B121,Profile!$C$2:$C$17521,AL$8))*$C$6</f>
        <v>0</v>
      </c>
      <c r="AM121" s="162">
        <f>(SUMIFS(Profile!$F$2:$F$17521,Profile!$B$2:$B$17521,$B121,Profile!$C$2:$C$17521,AM$8))*$C$6</f>
        <v>0</v>
      </c>
      <c r="AN121" s="162">
        <f>(SUMIFS(Profile!$F$2:$F$17521,Profile!$B$2:$B$17521,$B121,Profile!$C$2:$C$17521,AN$8))*$C$6</f>
        <v>0</v>
      </c>
      <c r="AO121" s="162">
        <f>(SUMIFS(Profile!$F$2:$F$17521,Profile!$B$2:$B$17521,$B121,Profile!$C$2:$C$17521,AO$8))*$C$6</f>
        <v>0</v>
      </c>
      <c r="AP121" s="162">
        <f>(SUMIFS(Profile!$F$2:$F$17521,Profile!$B$2:$B$17521,$B121,Profile!$C$2:$C$17521,AP$8))*$C$6</f>
        <v>0</v>
      </c>
      <c r="AQ121" s="162">
        <f>(SUMIFS(Profile!$F$2:$F$17521,Profile!$B$2:$B$17521,$B121,Profile!$C$2:$C$17521,AQ$8))*$C$6</f>
        <v>0</v>
      </c>
      <c r="AR121" s="162">
        <f>(SUMIFS(Profile!$F$2:$F$17521,Profile!$B$2:$B$17521,$B121,Profile!$C$2:$C$17521,AR$8))*$C$6</f>
        <v>0</v>
      </c>
      <c r="AS121" s="162">
        <f>(SUMIFS(Profile!$F$2:$F$17521,Profile!$B$2:$B$17521,$B121,Profile!$C$2:$C$17521,AS$8))*$C$6</f>
        <v>0</v>
      </c>
      <c r="AT121" s="162">
        <f>(SUMIFS(Profile!$F$2:$F$17521,Profile!$B$2:$B$17521,$B121,Profile!$C$2:$C$17521,AT$8))*$C$6</f>
        <v>0</v>
      </c>
      <c r="AU121" s="162">
        <f>(SUMIFS(Profile!$F$2:$F$17521,Profile!$B$2:$B$17521,$B121,Profile!$C$2:$C$17521,AU$8))*$C$6</f>
        <v>0</v>
      </c>
      <c r="AV121" s="162">
        <f>(SUMIFS(Profile!$F$2:$F$17521,Profile!$B$2:$B$17521,$B121,Profile!$C$2:$C$17521,AV$8))*$C$6</f>
        <v>0</v>
      </c>
      <c r="AW121" s="162">
        <f>(SUMIFS(Profile!$F$2:$F$17521,Profile!$B$2:$B$17521,$B121,Profile!$C$2:$C$17521,AW$8))*$C$6</f>
        <v>0</v>
      </c>
      <c r="AX121" s="162">
        <f>(SUMIFS(Profile!$F$2:$F$17521,Profile!$B$2:$B$17521,$B121,Profile!$C$2:$C$17521,AX$8))*$C$6</f>
        <v>0</v>
      </c>
      <c r="AY121" s="162">
        <f>(SUMIFS(Profile!$F$2:$F$17521,Profile!$B$2:$B$17521,$B121,Profile!$C$2:$C$17521,AY$8))*$C$6</f>
        <v>0</v>
      </c>
      <c r="AZ121" s="162">
        <f>(SUMIFS(Profile!$F$2:$F$17521,Profile!$B$2:$B$17521,$B121,Profile!$C$2:$C$17521,AZ$8))*$C$6</f>
        <v>0</v>
      </c>
      <c r="BA121" s="162">
        <f t="shared" si="10"/>
        <v>0</v>
      </c>
      <c r="BB121" s="162">
        <f>(SUMIFS(Profile!$E$2:$E$17521,Profile!$B$2:$B$17521,$B121,Profile!$C$2:$C$17521,BB$8))*$C$9</f>
        <v>0</v>
      </c>
      <c r="BC121" s="162">
        <f>(SUMIFS(Profile!$E$2:$E$17521,Profile!$B$2:$B$17521,$B121,Profile!$C$2:$C$17521,BC$8))*$C$9</f>
        <v>0</v>
      </c>
      <c r="BD121" s="162">
        <f>(SUMIFS(Profile!$E$2:$E$17521,Profile!$B$2:$B$17521,$B121,Profile!$C$2:$C$17521,BD$8))*$C$9</f>
        <v>0</v>
      </c>
      <c r="BE121" s="162">
        <f>(SUMIFS(Profile!$E$2:$E$17521,Profile!$B$2:$B$17521,$B121,Profile!$C$2:$C$17521,BE$8))*$C$9</f>
        <v>0</v>
      </c>
      <c r="BF121" s="162">
        <f>(SUMIFS(Profile!$E$2:$E$17521,Profile!$B$2:$B$17521,$B121,Profile!$C$2:$C$17521,BF$8))*$C$9</f>
        <v>0</v>
      </c>
      <c r="BG121" s="162">
        <f>(SUMIFS(Profile!$E$2:$E$17521,Profile!$B$2:$B$17521,$B121,Profile!$C$2:$C$17521,BG$8))*$C$9</f>
        <v>0</v>
      </c>
      <c r="BH121" s="162">
        <f>(SUMIFS(Profile!$E$2:$E$17521,Profile!$B$2:$B$17521,$B121,Profile!$C$2:$C$17521,BH$8))*$C$9</f>
        <v>0</v>
      </c>
      <c r="BI121" s="162">
        <f>(SUMIFS(Profile!$E$2:$E$17521,Profile!$B$2:$B$17521,$B121,Profile!$C$2:$C$17521,BI$8))*$C$9</f>
        <v>0</v>
      </c>
      <c r="BJ121" s="162">
        <f>(SUMIFS(Profile!$E$2:$E$17521,Profile!$B$2:$B$17521,$B121,Profile!$C$2:$C$17521,BJ$8))*$C$9</f>
        <v>0</v>
      </c>
      <c r="BK121" s="162">
        <f>(SUMIFS(Profile!$E$2:$E$17521,Profile!$B$2:$B$17521,$B121,Profile!$C$2:$C$17521,BK$8))*$C$9</f>
        <v>0</v>
      </c>
      <c r="BL121" s="162">
        <f>(SUMIFS(Profile!$E$2:$E$17521,Profile!$B$2:$B$17521,$B121,Profile!$C$2:$C$17521,BL$8))*$C$9</f>
        <v>0</v>
      </c>
      <c r="BM121" s="162">
        <f>(SUMIFS(Profile!$E$2:$E$17521,Profile!$B$2:$B$17521,$B121,Profile!$C$2:$C$17521,BM$8))*$C$9</f>
        <v>0</v>
      </c>
      <c r="BN121" s="162">
        <f>(SUMIFS(Profile!$E$2:$E$17521,Profile!$B$2:$B$17521,$B121,Profile!$C$2:$C$17521,BN$8))*$C$9</f>
        <v>0</v>
      </c>
      <c r="BO121" s="162">
        <f>(SUMIFS(Profile!$E$2:$E$17521,Profile!$B$2:$B$17521,$B121,Profile!$C$2:$C$17521,BO$8))*$C$9</f>
        <v>0</v>
      </c>
      <c r="BP121" s="162">
        <f>(SUMIFS(Profile!$E$2:$E$17521,Profile!$B$2:$B$17521,$B121,Profile!$C$2:$C$17521,BP$8))*$C$9</f>
        <v>0</v>
      </c>
      <c r="BQ121" s="162">
        <f>(SUMIFS(Profile!$E$2:$E$17521,Profile!$B$2:$B$17521,$B121,Profile!$C$2:$C$17521,BQ$8))*$C$9</f>
        <v>0</v>
      </c>
      <c r="BR121" s="162">
        <f>(SUMIFS(Profile!$E$2:$E$17521,Profile!$B$2:$B$17521,$B121,Profile!$C$2:$C$17521,BR$8))*$C$9</f>
        <v>0</v>
      </c>
      <c r="BS121" s="162">
        <f>(SUMIFS(Profile!$E$2:$E$17521,Profile!$B$2:$B$17521,$B121,Profile!$C$2:$C$17521,BS$8))*$C$9</f>
        <v>0</v>
      </c>
      <c r="BT121" s="162">
        <f>(SUMIFS(Profile!$E$2:$E$17521,Profile!$B$2:$B$17521,$B121,Profile!$C$2:$C$17521,BT$8))*$C$9</f>
        <v>0</v>
      </c>
      <c r="BU121" s="162">
        <f>(SUMIFS(Profile!$E$2:$E$17521,Profile!$B$2:$B$17521,$B121,Profile!$C$2:$C$17521,BU$8))*$C$9</f>
        <v>0</v>
      </c>
      <c r="BV121" s="162">
        <f>(SUMIFS(Profile!$E$2:$E$17521,Profile!$B$2:$B$17521,$B121,Profile!$C$2:$C$17521,BV$8))*$C$9</f>
        <v>0</v>
      </c>
      <c r="BW121" s="162">
        <f>(SUMIFS(Profile!$E$2:$E$17521,Profile!$B$2:$B$17521,$B121,Profile!$C$2:$C$17521,BW$8))*$C$9</f>
        <v>0</v>
      </c>
      <c r="BX121" s="162">
        <f>(SUMIFS(Profile!$E$2:$E$17521,Profile!$B$2:$B$17521,$B121,Profile!$C$2:$C$17521,BX$8))*$C$9</f>
        <v>0</v>
      </c>
      <c r="BY121" s="162">
        <f>(SUMIFS(Profile!$E$2:$E$17521,Profile!$B$2:$B$17521,$B121,Profile!$C$2:$C$17521,BY$8))*$C$9</f>
        <v>0</v>
      </c>
      <c r="BZ121" s="162">
        <f>(SUMIFS(Profile!$E$2:$E$17521,Profile!$B$2:$B$17521,$B121,Profile!$C$2:$C$17521,BZ$8))*$C$9</f>
        <v>0</v>
      </c>
      <c r="CA121" s="162">
        <f>(SUMIFS(Profile!$E$2:$E$17521,Profile!$B$2:$B$17521,$B121,Profile!$C$2:$C$17521,CA$8))*$C$9</f>
        <v>0</v>
      </c>
      <c r="CB121" s="162">
        <f>(SUMIFS(Profile!$E$2:$E$17521,Profile!$B$2:$B$17521,$B121,Profile!$C$2:$C$17521,CB$8))*$C$9</f>
        <v>0</v>
      </c>
      <c r="CC121" s="162">
        <f>(SUMIFS(Profile!$E$2:$E$17521,Profile!$B$2:$B$17521,$B121,Profile!$C$2:$C$17521,CC$8))*$C$9</f>
        <v>0</v>
      </c>
      <c r="CD121" s="162">
        <f>(SUMIFS(Profile!$E$2:$E$17521,Profile!$B$2:$B$17521,$B121,Profile!$C$2:$C$17521,CD$8))*$C$9</f>
        <v>0</v>
      </c>
      <c r="CE121" s="162">
        <f>(SUMIFS(Profile!$E$2:$E$17521,Profile!$B$2:$B$17521,$B121,Profile!$C$2:$C$17521,CE$8))*$C$9</f>
        <v>0</v>
      </c>
      <c r="CF121" s="162">
        <f>(SUMIFS(Profile!$E$2:$E$17521,Profile!$B$2:$B$17521,$B121,Profile!$C$2:$C$17521,CF$8))*$C$9</f>
        <v>0</v>
      </c>
      <c r="CG121" s="162">
        <f>(SUMIFS(Profile!$E$2:$E$17521,Profile!$B$2:$B$17521,$B121,Profile!$C$2:$C$17521,CG$8))*$C$9</f>
        <v>0</v>
      </c>
      <c r="CH121" s="162">
        <f>(SUMIFS(Profile!$E$2:$E$17521,Profile!$B$2:$B$17521,$B121,Profile!$C$2:$C$17521,CH$8))*$C$9</f>
        <v>0</v>
      </c>
      <c r="CI121" s="162">
        <f>(SUMIFS(Profile!$E$2:$E$17521,Profile!$B$2:$B$17521,$B121,Profile!$C$2:$C$17521,CI$8))*$C$9</f>
        <v>0</v>
      </c>
      <c r="CJ121" s="162">
        <f>(SUMIFS(Profile!$E$2:$E$17521,Profile!$B$2:$B$17521,$B121,Profile!$C$2:$C$17521,CJ$8))*$C$9</f>
        <v>0</v>
      </c>
      <c r="CK121" s="162">
        <f>(SUMIFS(Profile!$E$2:$E$17521,Profile!$B$2:$B$17521,$B121,Profile!$C$2:$C$17521,CK$8))*$C$9</f>
        <v>0</v>
      </c>
      <c r="CL121" s="162">
        <f>(SUMIFS(Profile!$E$2:$E$17521,Profile!$B$2:$B$17521,$B121,Profile!$C$2:$C$17521,CL$8))*$C$9</f>
        <v>0</v>
      </c>
      <c r="CM121" s="162">
        <f>(SUMIFS(Profile!$E$2:$E$17521,Profile!$B$2:$B$17521,$B121,Profile!$C$2:$C$17521,CM$8))*$C$9</f>
        <v>0</v>
      </c>
      <c r="CN121" s="162">
        <f>(SUMIFS(Profile!$E$2:$E$17521,Profile!$B$2:$B$17521,$B121,Profile!$C$2:$C$17521,CN$8))*$C$9</f>
        <v>0</v>
      </c>
      <c r="CO121" s="162">
        <f>(SUMIFS(Profile!$E$2:$E$17521,Profile!$B$2:$B$17521,$B121,Profile!$C$2:$C$17521,CO$8))*$C$9</f>
        <v>0</v>
      </c>
      <c r="CP121" s="162">
        <f>(SUMIFS(Profile!$E$2:$E$17521,Profile!$B$2:$B$17521,$B121,Profile!$C$2:$C$17521,CP$8))*$C$9</f>
        <v>0</v>
      </c>
      <c r="CQ121" s="162">
        <f>(SUMIFS(Profile!$E$2:$E$17521,Profile!$B$2:$B$17521,$B121,Profile!$C$2:$C$17521,CQ$8))*$C$9</f>
        <v>0</v>
      </c>
      <c r="CR121" s="162">
        <f>(SUMIFS(Profile!$E$2:$E$17521,Profile!$B$2:$B$17521,$B121,Profile!$C$2:$C$17521,CR$8))*$C$9</f>
        <v>0</v>
      </c>
      <c r="CS121" s="162">
        <f>(SUMIFS(Profile!$E$2:$E$17521,Profile!$B$2:$B$17521,$B121,Profile!$C$2:$C$17521,CS$8))*$C$9</f>
        <v>0</v>
      </c>
      <c r="CT121" s="162">
        <f>(SUMIFS(Profile!$E$2:$E$17521,Profile!$B$2:$B$17521,$B121,Profile!$C$2:$C$17521,CT$8))*$C$9</f>
        <v>0</v>
      </c>
      <c r="CU121" s="162">
        <f>(SUMIFS(Profile!$E$2:$E$17521,Profile!$B$2:$B$17521,$B121,Profile!$C$2:$C$17521,CU$8))*$C$9</f>
        <v>0</v>
      </c>
      <c r="CV121" s="162">
        <f>(SUMIFS(Profile!$E$2:$E$17521,Profile!$B$2:$B$17521,$B121,Profile!$C$2:$C$17521,CV$8))*$C$9</f>
        <v>0</v>
      </c>
      <c r="CW121" s="162">
        <f>(SUMIFS(Profile!$E$2:$E$17521,Profile!$B$2:$B$17521,$B121,Profile!$C$2:$C$17521,CW$8))*$C$9</f>
        <v>0</v>
      </c>
      <c r="CX121" s="162">
        <f t="shared" si="11"/>
        <v>0</v>
      </c>
      <c r="CY121" s="162">
        <f t="shared" ref="CY121:ET121" si="566">MAX(BB121-E121,0)</f>
        <v>0</v>
      </c>
      <c r="CZ121" s="162">
        <f t="shared" si="566"/>
        <v>0</v>
      </c>
      <c r="DA121" s="162">
        <f t="shared" si="566"/>
        <v>0</v>
      </c>
      <c r="DB121" s="162">
        <f t="shared" si="566"/>
        <v>0</v>
      </c>
      <c r="DC121" s="162">
        <f t="shared" si="566"/>
        <v>0</v>
      </c>
      <c r="DD121" s="162">
        <f t="shared" si="566"/>
        <v>0</v>
      </c>
      <c r="DE121" s="162">
        <f t="shared" si="566"/>
        <v>0</v>
      </c>
      <c r="DF121" s="162">
        <f t="shared" si="566"/>
        <v>0</v>
      </c>
      <c r="DG121" s="162">
        <f t="shared" si="566"/>
        <v>0</v>
      </c>
      <c r="DH121" s="162">
        <f t="shared" si="566"/>
        <v>0</v>
      </c>
      <c r="DI121" s="162">
        <f t="shared" si="566"/>
        <v>0</v>
      </c>
      <c r="DJ121" s="162">
        <f t="shared" si="566"/>
        <v>0</v>
      </c>
      <c r="DK121" s="162">
        <f t="shared" si="566"/>
        <v>0</v>
      </c>
      <c r="DL121" s="162">
        <f t="shared" si="566"/>
        <v>0</v>
      </c>
      <c r="DM121" s="162">
        <f t="shared" si="566"/>
        <v>0</v>
      </c>
      <c r="DN121" s="162">
        <f t="shared" si="566"/>
        <v>0</v>
      </c>
      <c r="DO121" s="162">
        <f t="shared" si="566"/>
        <v>0</v>
      </c>
      <c r="DP121" s="162">
        <f t="shared" si="566"/>
        <v>0</v>
      </c>
      <c r="DQ121" s="162">
        <f t="shared" si="566"/>
        <v>0</v>
      </c>
      <c r="DR121" s="162">
        <f t="shared" si="566"/>
        <v>0</v>
      </c>
      <c r="DS121" s="162">
        <f t="shared" si="566"/>
        <v>0</v>
      </c>
      <c r="DT121" s="162">
        <f t="shared" si="566"/>
        <v>0</v>
      </c>
      <c r="DU121" s="162">
        <f t="shared" si="566"/>
        <v>0</v>
      </c>
      <c r="DV121" s="162">
        <f t="shared" si="566"/>
        <v>0</v>
      </c>
      <c r="DW121" s="162">
        <f t="shared" si="566"/>
        <v>0</v>
      </c>
      <c r="DX121" s="162">
        <f t="shared" si="566"/>
        <v>0</v>
      </c>
      <c r="DY121" s="162">
        <f t="shared" si="566"/>
        <v>0</v>
      </c>
      <c r="DZ121" s="162">
        <f t="shared" si="566"/>
        <v>0</v>
      </c>
      <c r="EA121" s="162">
        <f t="shared" si="566"/>
        <v>0</v>
      </c>
      <c r="EB121" s="162">
        <f t="shared" si="566"/>
        <v>0</v>
      </c>
      <c r="EC121" s="162">
        <f t="shared" si="566"/>
        <v>0</v>
      </c>
      <c r="ED121" s="162">
        <f t="shared" si="566"/>
        <v>0</v>
      </c>
      <c r="EE121" s="162">
        <f t="shared" si="566"/>
        <v>0</v>
      </c>
      <c r="EF121" s="162">
        <f t="shared" si="566"/>
        <v>0</v>
      </c>
      <c r="EG121" s="162">
        <f t="shared" si="566"/>
        <v>0</v>
      </c>
      <c r="EH121" s="162">
        <f t="shared" si="566"/>
        <v>0</v>
      </c>
      <c r="EI121" s="162">
        <f t="shared" si="566"/>
        <v>0</v>
      </c>
      <c r="EJ121" s="162">
        <f t="shared" si="566"/>
        <v>0</v>
      </c>
      <c r="EK121" s="162">
        <f t="shared" si="566"/>
        <v>0</v>
      </c>
      <c r="EL121" s="162">
        <f t="shared" si="566"/>
        <v>0</v>
      </c>
      <c r="EM121" s="162">
        <f t="shared" si="566"/>
        <v>0</v>
      </c>
      <c r="EN121" s="162">
        <f t="shared" si="566"/>
        <v>0</v>
      </c>
      <c r="EO121" s="162">
        <f t="shared" si="566"/>
        <v>0</v>
      </c>
      <c r="EP121" s="162">
        <f t="shared" si="566"/>
        <v>0</v>
      </c>
      <c r="EQ121" s="162">
        <f t="shared" si="566"/>
        <v>0</v>
      </c>
      <c r="ER121" s="162">
        <f t="shared" si="566"/>
        <v>0</v>
      </c>
      <c r="ES121" s="162">
        <f t="shared" si="566"/>
        <v>0</v>
      </c>
      <c r="ET121" s="162">
        <f t="shared" si="566"/>
        <v>0</v>
      </c>
      <c r="EU121" s="162">
        <f t="shared" si="13"/>
        <v>0</v>
      </c>
      <c r="EV121" s="162">
        <f t="shared" ref="EV121:GQ121" si="567">BB121-CY121</f>
        <v>0</v>
      </c>
      <c r="EW121" s="162">
        <f t="shared" si="567"/>
        <v>0</v>
      </c>
      <c r="EX121" s="162">
        <f t="shared" si="567"/>
        <v>0</v>
      </c>
      <c r="EY121" s="162">
        <f t="shared" si="567"/>
        <v>0</v>
      </c>
      <c r="EZ121" s="162">
        <f t="shared" si="567"/>
        <v>0</v>
      </c>
      <c r="FA121" s="162">
        <f t="shared" si="567"/>
        <v>0</v>
      </c>
      <c r="FB121" s="162">
        <f t="shared" si="567"/>
        <v>0</v>
      </c>
      <c r="FC121" s="162">
        <f t="shared" si="567"/>
        <v>0</v>
      </c>
      <c r="FD121" s="162">
        <f t="shared" si="567"/>
        <v>0</v>
      </c>
      <c r="FE121" s="162">
        <f t="shared" si="567"/>
        <v>0</v>
      </c>
      <c r="FF121" s="162">
        <f t="shared" si="567"/>
        <v>0</v>
      </c>
      <c r="FG121" s="162">
        <f t="shared" si="567"/>
        <v>0</v>
      </c>
      <c r="FH121" s="162">
        <f t="shared" si="567"/>
        <v>0</v>
      </c>
      <c r="FI121" s="162">
        <f t="shared" si="567"/>
        <v>0</v>
      </c>
      <c r="FJ121" s="162">
        <f t="shared" si="567"/>
        <v>0</v>
      </c>
      <c r="FK121" s="162">
        <f t="shared" si="567"/>
        <v>0</v>
      </c>
      <c r="FL121" s="162">
        <f t="shared" si="567"/>
        <v>0</v>
      </c>
      <c r="FM121" s="162">
        <f t="shared" si="567"/>
        <v>0</v>
      </c>
      <c r="FN121" s="162">
        <f t="shared" si="567"/>
        <v>0</v>
      </c>
      <c r="FO121" s="162">
        <f t="shared" si="567"/>
        <v>0</v>
      </c>
      <c r="FP121" s="162">
        <f t="shared" si="567"/>
        <v>0</v>
      </c>
      <c r="FQ121" s="162">
        <f t="shared" si="567"/>
        <v>0</v>
      </c>
      <c r="FR121" s="162">
        <f t="shared" si="567"/>
        <v>0</v>
      </c>
      <c r="FS121" s="162">
        <f t="shared" si="567"/>
        <v>0</v>
      </c>
      <c r="FT121" s="162">
        <f t="shared" si="567"/>
        <v>0</v>
      </c>
      <c r="FU121" s="162">
        <f t="shared" si="567"/>
        <v>0</v>
      </c>
      <c r="FV121" s="162">
        <f t="shared" si="567"/>
        <v>0</v>
      </c>
      <c r="FW121" s="162">
        <f t="shared" si="567"/>
        <v>0</v>
      </c>
      <c r="FX121" s="162">
        <f t="shared" si="567"/>
        <v>0</v>
      </c>
      <c r="FY121" s="162">
        <f t="shared" si="567"/>
        <v>0</v>
      </c>
      <c r="FZ121" s="162">
        <f t="shared" si="567"/>
        <v>0</v>
      </c>
      <c r="GA121" s="162">
        <f t="shared" si="567"/>
        <v>0</v>
      </c>
      <c r="GB121" s="162">
        <f t="shared" si="567"/>
        <v>0</v>
      </c>
      <c r="GC121" s="162">
        <f t="shared" si="567"/>
        <v>0</v>
      </c>
      <c r="GD121" s="162">
        <f t="shared" si="567"/>
        <v>0</v>
      </c>
      <c r="GE121" s="162">
        <f t="shared" si="567"/>
        <v>0</v>
      </c>
      <c r="GF121" s="162">
        <f t="shared" si="567"/>
        <v>0</v>
      </c>
      <c r="GG121" s="162">
        <f t="shared" si="567"/>
        <v>0</v>
      </c>
      <c r="GH121" s="162">
        <f t="shared" si="567"/>
        <v>0</v>
      </c>
      <c r="GI121" s="162">
        <f t="shared" si="567"/>
        <v>0</v>
      </c>
      <c r="GJ121" s="162">
        <f t="shared" si="567"/>
        <v>0</v>
      </c>
      <c r="GK121" s="162">
        <f t="shared" si="567"/>
        <v>0</v>
      </c>
      <c r="GL121" s="162">
        <f t="shared" si="567"/>
        <v>0</v>
      </c>
      <c r="GM121" s="162">
        <f t="shared" si="567"/>
        <v>0</v>
      </c>
      <c r="GN121" s="162">
        <f t="shared" si="567"/>
        <v>0</v>
      </c>
      <c r="GO121" s="162">
        <f t="shared" si="567"/>
        <v>0</v>
      </c>
      <c r="GP121" s="162">
        <f t="shared" si="567"/>
        <v>0</v>
      </c>
      <c r="GQ121" s="162">
        <f t="shared" si="567"/>
        <v>0</v>
      </c>
      <c r="GR121" s="162">
        <f t="shared" si="15"/>
        <v>0</v>
      </c>
      <c r="GS121" s="162">
        <f t="shared" ref="GS121:IN121" si="568">E121-EV121</f>
        <v>0</v>
      </c>
      <c r="GT121" s="162">
        <f t="shared" si="568"/>
        <v>0</v>
      </c>
      <c r="GU121" s="162">
        <f t="shared" si="568"/>
        <v>0</v>
      </c>
      <c r="GV121" s="162">
        <f t="shared" si="568"/>
        <v>0</v>
      </c>
      <c r="GW121" s="162">
        <f t="shared" si="568"/>
        <v>0</v>
      </c>
      <c r="GX121" s="162">
        <f t="shared" si="568"/>
        <v>0</v>
      </c>
      <c r="GY121" s="162">
        <f t="shared" si="568"/>
        <v>0</v>
      </c>
      <c r="GZ121" s="162">
        <f t="shared" si="568"/>
        <v>0</v>
      </c>
      <c r="HA121" s="162">
        <f t="shared" si="568"/>
        <v>0</v>
      </c>
      <c r="HB121" s="162">
        <f t="shared" si="568"/>
        <v>0</v>
      </c>
      <c r="HC121" s="162">
        <f t="shared" si="568"/>
        <v>0</v>
      </c>
      <c r="HD121" s="162">
        <f t="shared" si="568"/>
        <v>0</v>
      </c>
      <c r="HE121" s="162">
        <f t="shared" si="568"/>
        <v>0</v>
      </c>
      <c r="HF121" s="162">
        <f t="shared" si="568"/>
        <v>0</v>
      </c>
      <c r="HG121" s="162">
        <f t="shared" si="568"/>
        <v>0</v>
      </c>
      <c r="HH121" s="162">
        <f t="shared" si="568"/>
        <v>0</v>
      </c>
      <c r="HI121" s="162">
        <f t="shared" si="568"/>
        <v>0</v>
      </c>
      <c r="HJ121" s="162">
        <f t="shared" si="568"/>
        <v>0</v>
      </c>
      <c r="HK121" s="162">
        <f t="shared" si="568"/>
        <v>0</v>
      </c>
      <c r="HL121" s="162">
        <f t="shared" si="568"/>
        <v>0</v>
      </c>
      <c r="HM121" s="162">
        <f t="shared" si="568"/>
        <v>0</v>
      </c>
      <c r="HN121" s="162">
        <f t="shared" si="568"/>
        <v>0</v>
      </c>
      <c r="HO121" s="162">
        <f t="shared" si="568"/>
        <v>0</v>
      </c>
      <c r="HP121" s="162">
        <f t="shared" si="568"/>
        <v>0</v>
      </c>
      <c r="HQ121" s="162">
        <f t="shared" si="568"/>
        <v>0</v>
      </c>
      <c r="HR121" s="162">
        <f t="shared" si="568"/>
        <v>0</v>
      </c>
      <c r="HS121" s="162">
        <f t="shared" si="568"/>
        <v>0</v>
      </c>
      <c r="HT121" s="162">
        <f t="shared" si="568"/>
        <v>0</v>
      </c>
      <c r="HU121" s="162">
        <f t="shared" si="568"/>
        <v>0</v>
      </c>
      <c r="HV121" s="162">
        <f t="shared" si="568"/>
        <v>0</v>
      </c>
      <c r="HW121" s="162">
        <f t="shared" si="568"/>
        <v>0</v>
      </c>
      <c r="HX121" s="162">
        <f t="shared" si="568"/>
        <v>0</v>
      </c>
      <c r="HY121" s="162">
        <f t="shared" si="568"/>
        <v>0</v>
      </c>
      <c r="HZ121" s="162">
        <f t="shared" si="568"/>
        <v>0</v>
      </c>
      <c r="IA121" s="162">
        <f t="shared" si="568"/>
        <v>0</v>
      </c>
      <c r="IB121" s="162">
        <f t="shared" si="568"/>
        <v>0</v>
      </c>
      <c r="IC121" s="162">
        <f t="shared" si="568"/>
        <v>0</v>
      </c>
      <c r="ID121" s="162">
        <f t="shared" si="568"/>
        <v>0</v>
      </c>
      <c r="IE121" s="162">
        <f t="shared" si="568"/>
        <v>0</v>
      </c>
      <c r="IF121" s="162">
        <f t="shared" si="568"/>
        <v>0</v>
      </c>
      <c r="IG121" s="162">
        <f t="shared" si="568"/>
        <v>0</v>
      </c>
      <c r="IH121" s="162">
        <f t="shared" si="568"/>
        <v>0</v>
      </c>
      <c r="II121" s="162">
        <f t="shared" si="568"/>
        <v>0</v>
      </c>
      <c r="IJ121" s="162">
        <f t="shared" si="568"/>
        <v>0</v>
      </c>
      <c r="IK121" s="162">
        <f t="shared" si="568"/>
        <v>0</v>
      </c>
      <c r="IL121" s="162">
        <f t="shared" si="568"/>
        <v>0</v>
      </c>
      <c r="IM121" s="162">
        <f t="shared" si="568"/>
        <v>0</v>
      </c>
      <c r="IN121" s="162">
        <f t="shared" si="568"/>
        <v>0</v>
      </c>
      <c r="IO121" s="162">
        <f t="shared" si="17"/>
        <v>0</v>
      </c>
      <c r="IP121" s="162">
        <f t="shared" si="23"/>
        <v>0</v>
      </c>
      <c r="IQ121" s="162">
        <f t="shared" ref="IQ121:KK121" si="569">MAX((MIN(CZ121+IP121,$IO$7))-GT121,0)</f>
        <v>0</v>
      </c>
      <c r="IR121" s="162">
        <f t="shared" si="569"/>
        <v>0</v>
      </c>
      <c r="IS121" s="162">
        <f t="shared" si="569"/>
        <v>0</v>
      </c>
      <c r="IT121" s="162">
        <f t="shared" si="569"/>
        <v>0</v>
      </c>
      <c r="IU121" s="162">
        <f t="shared" si="569"/>
        <v>0</v>
      </c>
      <c r="IV121" s="162">
        <f t="shared" si="569"/>
        <v>0</v>
      </c>
      <c r="IW121" s="162">
        <f t="shared" si="569"/>
        <v>0</v>
      </c>
      <c r="IX121" s="162">
        <f t="shared" si="569"/>
        <v>0</v>
      </c>
      <c r="IY121" s="162">
        <f t="shared" si="569"/>
        <v>0</v>
      </c>
      <c r="IZ121" s="162">
        <f t="shared" si="569"/>
        <v>0</v>
      </c>
      <c r="JA121" s="162">
        <f t="shared" si="569"/>
        <v>0</v>
      </c>
      <c r="JB121" s="162">
        <f t="shared" si="569"/>
        <v>0</v>
      </c>
      <c r="JC121" s="162">
        <f t="shared" si="569"/>
        <v>0</v>
      </c>
      <c r="JD121" s="162">
        <f t="shared" si="569"/>
        <v>0</v>
      </c>
      <c r="JE121" s="162">
        <f t="shared" si="569"/>
        <v>0</v>
      </c>
      <c r="JF121" s="162">
        <f t="shared" si="569"/>
        <v>0</v>
      </c>
      <c r="JG121" s="162">
        <f t="shared" si="569"/>
        <v>0</v>
      </c>
      <c r="JH121" s="162">
        <f t="shared" si="569"/>
        <v>0</v>
      </c>
      <c r="JI121" s="162">
        <f t="shared" si="569"/>
        <v>0</v>
      </c>
      <c r="JJ121" s="162">
        <f t="shared" si="569"/>
        <v>0</v>
      </c>
      <c r="JK121" s="162">
        <f t="shared" si="569"/>
        <v>0</v>
      </c>
      <c r="JL121" s="162">
        <f t="shared" si="569"/>
        <v>0</v>
      </c>
      <c r="JM121" s="162">
        <f t="shared" si="569"/>
        <v>0</v>
      </c>
      <c r="JN121" s="162">
        <f t="shared" si="569"/>
        <v>0</v>
      </c>
      <c r="JO121" s="162">
        <f t="shared" si="569"/>
        <v>0</v>
      </c>
      <c r="JP121" s="162">
        <f t="shared" si="569"/>
        <v>0</v>
      </c>
      <c r="JQ121" s="162">
        <f t="shared" si="569"/>
        <v>0</v>
      </c>
      <c r="JR121" s="162">
        <f t="shared" si="569"/>
        <v>0</v>
      </c>
      <c r="JS121" s="162">
        <f t="shared" si="569"/>
        <v>0</v>
      </c>
      <c r="JT121" s="162">
        <f t="shared" si="569"/>
        <v>0</v>
      </c>
      <c r="JU121" s="162">
        <f t="shared" si="569"/>
        <v>0</v>
      </c>
      <c r="JV121" s="162">
        <f t="shared" si="569"/>
        <v>0</v>
      </c>
      <c r="JW121" s="162">
        <f t="shared" si="569"/>
        <v>0</v>
      </c>
      <c r="JX121" s="162">
        <f t="shared" si="569"/>
        <v>0</v>
      </c>
      <c r="JY121" s="162">
        <f t="shared" si="569"/>
        <v>0</v>
      </c>
      <c r="JZ121" s="162">
        <f t="shared" si="569"/>
        <v>0</v>
      </c>
      <c r="KA121" s="162">
        <f t="shared" si="569"/>
        <v>0</v>
      </c>
      <c r="KB121" s="162">
        <f t="shared" si="569"/>
        <v>0</v>
      </c>
      <c r="KC121" s="162">
        <f t="shared" si="569"/>
        <v>0</v>
      </c>
      <c r="KD121" s="162">
        <f t="shared" si="569"/>
        <v>0</v>
      </c>
      <c r="KE121" s="162">
        <f t="shared" si="569"/>
        <v>0</v>
      </c>
      <c r="KF121" s="162">
        <f t="shared" si="569"/>
        <v>0</v>
      </c>
      <c r="KG121" s="162">
        <f t="shared" si="569"/>
        <v>0</v>
      </c>
      <c r="KH121" s="162">
        <f t="shared" si="569"/>
        <v>0</v>
      </c>
      <c r="KI121" s="162">
        <f t="shared" si="569"/>
        <v>0</v>
      </c>
      <c r="KJ121" s="162">
        <f t="shared" si="569"/>
        <v>0</v>
      </c>
      <c r="KK121" s="162">
        <f t="shared" si="569"/>
        <v>0</v>
      </c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</row>
    <row r="122" ht="14.25" customHeight="1" spans="1:326" x14ac:dyDescent="0.25">
      <c r="A122" s="1">
        <v>4</v>
      </c>
      <c r="B122" s="1">
        <f t="shared" ref="B122:C122" si="570">B121+1</f>
        <v>112</v>
      </c>
      <c r="C122" s="232">
        <f t="shared" si="570"/>
        <v>43577</v>
      </c>
      <c r="D122" s="162">
        <f t="shared" si="9"/>
        <v>0</v>
      </c>
      <c r="E122" s="162">
        <f>(SUMIFS(Profile!$F$2:$F$17521,Profile!$B$2:$B$17521,$B122,Profile!$C$2:$C$17521,E$8))*$C$6</f>
        <v>0</v>
      </c>
      <c r="F122" s="162">
        <f>(SUMIFS(Profile!$F$2:$F$17521,Profile!$B$2:$B$17521,$B122,Profile!$C$2:$C$17521,F$8))*$C$6</f>
        <v>0</v>
      </c>
      <c r="G122" s="162">
        <f>(SUMIFS(Profile!$F$2:$F$17521,Profile!$B$2:$B$17521,$B122,Profile!$C$2:$C$17521,G$8))*$C$6</f>
        <v>0</v>
      </c>
      <c r="H122" s="162">
        <f>(SUMIFS(Profile!$F$2:$F$17521,Profile!$B$2:$B$17521,$B122,Profile!$C$2:$C$17521,H$8))*$C$6</f>
        <v>0</v>
      </c>
      <c r="I122" s="162">
        <f>(SUMIFS(Profile!$F$2:$F$17521,Profile!$B$2:$B$17521,$B122,Profile!$C$2:$C$17521,I$8))*$C$6</f>
        <v>0</v>
      </c>
      <c r="J122" s="162">
        <f>(SUMIFS(Profile!$F$2:$F$17521,Profile!$B$2:$B$17521,$B122,Profile!$C$2:$C$17521,J$8))*$C$6</f>
        <v>0</v>
      </c>
      <c r="K122" s="162">
        <f>(SUMIFS(Profile!$F$2:$F$17521,Profile!$B$2:$B$17521,$B122,Profile!$C$2:$C$17521,K$8))*$C$6</f>
        <v>0</v>
      </c>
      <c r="L122" s="162">
        <f>(SUMIFS(Profile!$F$2:$F$17521,Profile!$B$2:$B$17521,$B122,Profile!$C$2:$C$17521,L$8))*$C$6</f>
        <v>0</v>
      </c>
      <c r="M122" s="162">
        <f>(SUMIFS(Profile!$F$2:$F$17521,Profile!$B$2:$B$17521,$B122,Profile!$C$2:$C$17521,M$8))*$C$6</f>
        <v>0</v>
      </c>
      <c r="N122" s="162">
        <f>(SUMIFS(Profile!$F$2:$F$17521,Profile!$B$2:$B$17521,$B122,Profile!$C$2:$C$17521,N$8))*$C$6</f>
        <v>0</v>
      </c>
      <c r="O122" s="162">
        <f>(SUMIFS(Profile!$F$2:$F$17521,Profile!$B$2:$B$17521,$B122,Profile!$C$2:$C$17521,O$8))*$C$6</f>
        <v>0</v>
      </c>
      <c r="P122" s="162">
        <f>(SUMIFS(Profile!$F$2:$F$17521,Profile!$B$2:$B$17521,$B122,Profile!$C$2:$C$17521,P$8))*$C$6</f>
        <v>0</v>
      </c>
      <c r="Q122" s="162">
        <f>(SUMIFS(Profile!$F$2:$F$17521,Profile!$B$2:$B$17521,$B122,Profile!$C$2:$C$17521,Q$8))*$C$6</f>
        <v>0</v>
      </c>
      <c r="R122" s="162">
        <f>(SUMIFS(Profile!$F$2:$F$17521,Profile!$B$2:$B$17521,$B122,Profile!$C$2:$C$17521,R$8))*$C$6</f>
        <v>0</v>
      </c>
      <c r="S122" s="162">
        <f>(SUMIFS(Profile!$F$2:$F$17521,Profile!$B$2:$B$17521,$B122,Profile!$C$2:$C$17521,S$8))*$C$6</f>
        <v>0</v>
      </c>
      <c r="T122" s="162">
        <f>(SUMIFS(Profile!$F$2:$F$17521,Profile!$B$2:$B$17521,$B122,Profile!$C$2:$C$17521,T$8))*$C$6</f>
        <v>0</v>
      </c>
      <c r="U122" s="162">
        <f>(SUMIFS(Profile!$F$2:$F$17521,Profile!$B$2:$B$17521,$B122,Profile!$C$2:$C$17521,U$8))*$C$6</f>
        <v>0</v>
      </c>
      <c r="V122" s="162">
        <f>(SUMIFS(Profile!$F$2:$F$17521,Profile!$B$2:$B$17521,$B122,Profile!$C$2:$C$17521,V$8))*$C$6</f>
        <v>0</v>
      </c>
      <c r="W122" s="162">
        <f>(SUMIFS(Profile!$F$2:$F$17521,Profile!$B$2:$B$17521,$B122,Profile!$C$2:$C$17521,W$8))*$C$6</f>
        <v>0</v>
      </c>
      <c r="X122" s="162">
        <f>(SUMIFS(Profile!$F$2:$F$17521,Profile!$B$2:$B$17521,$B122,Profile!$C$2:$C$17521,X$8))*$C$6</f>
        <v>0</v>
      </c>
      <c r="Y122" s="162">
        <f>(SUMIFS(Profile!$F$2:$F$17521,Profile!$B$2:$B$17521,$B122,Profile!$C$2:$C$17521,Y$8))*$C$6</f>
        <v>0</v>
      </c>
      <c r="Z122" s="162">
        <f>(SUMIFS(Profile!$F$2:$F$17521,Profile!$B$2:$B$17521,$B122,Profile!$C$2:$C$17521,Z$8))*$C$6</f>
        <v>0</v>
      </c>
      <c r="AA122" s="162">
        <f>(SUMIFS(Profile!$F$2:$F$17521,Profile!$B$2:$B$17521,$B122,Profile!$C$2:$C$17521,AA$8))*$C$6</f>
        <v>0</v>
      </c>
      <c r="AB122" s="162">
        <f>(SUMIFS(Profile!$F$2:$F$17521,Profile!$B$2:$B$17521,$B122,Profile!$C$2:$C$17521,AB$8))*$C$6</f>
        <v>0</v>
      </c>
      <c r="AC122" s="162">
        <f>(SUMIFS(Profile!$F$2:$F$17521,Profile!$B$2:$B$17521,$B122,Profile!$C$2:$C$17521,AC$8))*$C$6</f>
        <v>0</v>
      </c>
      <c r="AD122" s="162">
        <f>(SUMIFS(Profile!$F$2:$F$17521,Profile!$B$2:$B$17521,$B122,Profile!$C$2:$C$17521,AD$8))*$C$6</f>
        <v>0</v>
      </c>
      <c r="AE122" s="162">
        <f>(SUMIFS(Profile!$F$2:$F$17521,Profile!$B$2:$B$17521,$B122,Profile!$C$2:$C$17521,AE$8))*$C$6</f>
        <v>0</v>
      </c>
      <c r="AF122" s="162">
        <f>(SUMIFS(Profile!$F$2:$F$17521,Profile!$B$2:$B$17521,$B122,Profile!$C$2:$C$17521,AF$8))*$C$6</f>
        <v>0</v>
      </c>
      <c r="AG122" s="162">
        <f>(SUMIFS(Profile!$F$2:$F$17521,Profile!$B$2:$B$17521,$B122,Profile!$C$2:$C$17521,AG$8))*$C$6</f>
        <v>0</v>
      </c>
      <c r="AH122" s="162">
        <f>(SUMIFS(Profile!$F$2:$F$17521,Profile!$B$2:$B$17521,$B122,Profile!$C$2:$C$17521,AH$8))*$C$6</f>
        <v>0</v>
      </c>
      <c r="AI122" s="162">
        <f>(SUMIFS(Profile!$F$2:$F$17521,Profile!$B$2:$B$17521,$B122,Profile!$C$2:$C$17521,AI$8))*$C$6</f>
        <v>0</v>
      </c>
      <c r="AJ122" s="162">
        <f>(SUMIFS(Profile!$F$2:$F$17521,Profile!$B$2:$B$17521,$B122,Profile!$C$2:$C$17521,AJ$8))*$C$6</f>
        <v>0</v>
      </c>
      <c r="AK122" s="162">
        <f>(SUMIFS(Profile!$F$2:$F$17521,Profile!$B$2:$B$17521,$B122,Profile!$C$2:$C$17521,AK$8))*$C$6</f>
        <v>0</v>
      </c>
      <c r="AL122" s="162">
        <f>(SUMIFS(Profile!$F$2:$F$17521,Profile!$B$2:$B$17521,$B122,Profile!$C$2:$C$17521,AL$8))*$C$6</f>
        <v>0</v>
      </c>
      <c r="AM122" s="162">
        <f>(SUMIFS(Profile!$F$2:$F$17521,Profile!$B$2:$B$17521,$B122,Profile!$C$2:$C$17521,AM$8))*$C$6</f>
        <v>0</v>
      </c>
      <c r="AN122" s="162">
        <f>(SUMIFS(Profile!$F$2:$F$17521,Profile!$B$2:$B$17521,$B122,Profile!$C$2:$C$17521,AN$8))*$C$6</f>
        <v>0</v>
      </c>
      <c r="AO122" s="162">
        <f>(SUMIFS(Profile!$F$2:$F$17521,Profile!$B$2:$B$17521,$B122,Profile!$C$2:$C$17521,AO$8))*$C$6</f>
        <v>0</v>
      </c>
      <c r="AP122" s="162">
        <f>(SUMIFS(Profile!$F$2:$F$17521,Profile!$B$2:$B$17521,$B122,Profile!$C$2:$C$17521,AP$8))*$C$6</f>
        <v>0</v>
      </c>
      <c r="AQ122" s="162">
        <f>(SUMIFS(Profile!$F$2:$F$17521,Profile!$B$2:$B$17521,$B122,Profile!$C$2:$C$17521,AQ$8))*$C$6</f>
        <v>0</v>
      </c>
      <c r="AR122" s="162">
        <f>(SUMIFS(Profile!$F$2:$F$17521,Profile!$B$2:$B$17521,$B122,Profile!$C$2:$C$17521,AR$8))*$C$6</f>
        <v>0</v>
      </c>
      <c r="AS122" s="162">
        <f>(SUMIFS(Profile!$F$2:$F$17521,Profile!$B$2:$B$17521,$B122,Profile!$C$2:$C$17521,AS$8))*$C$6</f>
        <v>0</v>
      </c>
      <c r="AT122" s="162">
        <f>(SUMIFS(Profile!$F$2:$F$17521,Profile!$B$2:$B$17521,$B122,Profile!$C$2:$C$17521,AT$8))*$C$6</f>
        <v>0</v>
      </c>
      <c r="AU122" s="162">
        <f>(SUMIFS(Profile!$F$2:$F$17521,Profile!$B$2:$B$17521,$B122,Profile!$C$2:$C$17521,AU$8))*$C$6</f>
        <v>0</v>
      </c>
      <c r="AV122" s="162">
        <f>(SUMIFS(Profile!$F$2:$F$17521,Profile!$B$2:$B$17521,$B122,Profile!$C$2:$C$17521,AV$8))*$C$6</f>
        <v>0</v>
      </c>
      <c r="AW122" s="162">
        <f>(SUMIFS(Profile!$F$2:$F$17521,Profile!$B$2:$B$17521,$B122,Profile!$C$2:$C$17521,AW$8))*$C$6</f>
        <v>0</v>
      </c>
      <c r="AX122" s="162">
        <f>(SUMIFS(Profile!$F$2:$F$17521,Profile!$B$2:$B$17521,$B122,Profile!$C$2:$C$17521,AX$8))*$C$6</f>
        <v>0</v>
      </c>
      <c r="AY122" s="162">
        <f>(SUMIFS(Profile!$F$2:$F$17521,Profile!$B$2:$B$17521,$B122,Profile!$C$2:$C$17521,AY$8))*$C$6</f>
        <v>0</v>
      </c>
      <c r="AZ122" s="162">
        <f>(SUMIFS(Profile!$F$2:$F$17521,Profile!$B$2:$B$17521,$B122,Profile!$C$2:$C$17521,AZ$8))*$C$6</f>
        <v>0</v>
      </c>
      <c r="BA122" s="162">
        <f t="shared" si="10"/>
        <v>0</v>
      </c>
      <c r="BB122" s="162">
        <f>(SUMIFS(Profile!$E$2:$E$17521,Profile!$B$2:$B$17521,$B122,Profile!$C$2:$C$17521,BB$8))*$C$9</f>
        <v>0</v>
      </c>
      <c r="BC122" s="162">
        <f>(SUMIFS(Profile!$E$2:$E$17521,Profile!$B$2:$B$17521,$B122,Profile!$C$2:$C$17521,BC$8))*$C$9</f>
        <v>0</v>
      </c>
      <c r="BD122" s="162">
        <f>(SUMIFS(Profile!$E$2:$E$17521,Profile!$B$2:$B$17521,$B122,Profile!$C$2:$C$17521,BD$8))*$C$9</f>
        <v>0</v>
      </c>
      <c r="BE122" s="162">
        <f>(SUMIFS(Profile!$E$2:$E$17521,Profile!$B$2:$B$17521,$B122,Profile!$C$2:$C$17521,BE$8))*$C$9</f>
        <v>0</v>
      </c>
      <c r="BF122" s="162">
        <f>(SUMIFS(Profile!$E$2:$E$17521,Profile!$B$2:$B$17521,$B122,Profile!$C$2:$C$17521,BF$8))*$C$9</f>
        <v>0</v>
      </c>
      <c r="BG122" s="162">
        <f>(SUMIFS(Profile!$E$2:$E$17521,Profile!$B$2:$B$17521,$B122,Profile!$C$2:$C$17521,BG$8))*$C$9</f>
        <v>0</v>
      </c>
      <c r="BH122" s="162">
        <f>(SUMIFS(Profile!$E$2:$E$17521,Profile!$B$2:$B$17521,$B122,Profile!$C$2:$C$17521,BH$8))*$C$9</f>
        <v>0</v>
      </c>
      <c r="BI122" s="162">
        <f>(SUMIFS(Profile!$E$2:$E$17521,Profile!$B$2:$B$17521,$B122,Profile!$C$2:$C$17521,BI$8))*$C$9</f>
        <v>0</v>
      </c>
      <c r="BJ122" s="162">
        <f>(SUMIFS(Profile!$E$2:$E$17521,Profile!$B$2:$B$17521,$B122,Profile!$C$2:$C$17521,BJ$8))*$C$9</f>
        <v>0</v>
      </c>
      <c r="BK122" s="162">
        <f>(SUMIFS(Profile!$E$2:$E$17521,Profile!$B$2:$B$17521,$B122,Profile!$C$2:$C$17521,BK$8))*$C$9</f>
        <v>0</v>
      </c>
      <c r="BL122" s="162">
        <f>(SUMIFS(Profile!$E$2:$E$17521,Profile!$B$2:$B$17521,$B122,Profile!$C$2:$C$17521,BL$8))*$C$9</f>
        <v>0</v>
      </c>
      <c r="BM122" s="162">
        <f>(SUMIFS(Profile!$E$2:$E$17521,Profile!$B$2:$B$17521,$B122,Profile!$C$2:$C$17521,BM$8))*$C$9</f>
        <v>0</v>
      </c>
      <c r="BN122" s="162">
        <f>(SUMIFS(Profile!$E$2:$E$17521,Profile!$B$2:$B$17521,$B122,Profile!$C$2:$C$17521,BN$8))*$C$9</f>
        <v>0</v>
      </c>
      <c r="BO122" s="162">
        <f>(SUMIFS(Profile!$E$2:$E$17521,Profile!$B$2:$B$17521,$B122,Profile!$C$2:$C$17521,BO$8))*$C$9</f>
        <v>0</v>
      </c>
      <c r="BP122" s="162">
        <f>(SUMIFS(Profile!$E$2:$E$17521,Profile!$B$2:$B$17521,$B122,Profile!$C$2:$C$17521,BP$8))*$C$9</f>
        <v>0</v>
      </c>
      <c r="BQ122" s="162">
        <f>(SUMIFS(Profile!$E$2:$E$17521,Profile!$B$2:$B$17521,$B122,Profile!$C$2:$C$17521,BQ$8))*$C$9</f>
        <v>0</v>
      </c>
      <c r="BR122" s="162">
        <f>(SUMIFS(Profile!$E$2:$E$17521,Profile!$B$2:$B$17521,$B122,Profile!$C$2:$C$17521,BR$8))*$C$9</f>
        <v>0</v>
      </c>
      <c r="BS122" s="162">
        <f>(SUMIFS(Profile!$E$2:$E$17521,Profile!$B$2:$B$17521,$B122,Profile!$C$2:$C$17521,BS$8))*$C$9</f>
        <v>0</v>
      </c>
      <c r="BT122" s="162">
        <f>(SUMIFS(Profile!$E$2:$E$17521,Profile!$B$2:$B$17521,$B122,Profile!$C$2:$C$17521,BT$8))*$C$9</f>
        <v>0</v>
      </c>
      <c r="BU122" s="162">
        <f>(SUMIFS(Profile!$E$2:$E$17521,Profile!$B$2:$B$17521,$B122,Profile!$C$2:$C$17521,BU$8))*$C$9</f>
        <v>0</v>
      </c>
      <c r="BV122" s="162">
        <f>(SUMIFS(Profile!$E$2:$E$17521,Profile!$B$2:$B$17521,$B122,Profile!$C$2:$C$17521,BV$8))*$C$9</f>
        <v>0</v>
      </c>
      <c r="BW122" s="162">
        <f>(SUMIFS(Profile!$E$2:$E$17521,Profile!$B$2:$B$17521,$B122,Profile!$C$2:$C$17521,BW$8))*$C$9</f>
        <v>0</v>
      </c>
      <c r="BX122" s="162">
        <f>(SUMIFS(Profile!$E$2:$E$17521,Profile!$B$2:$B$17521,$B122,Profile!$C$2:$C$17521,BX$8))*$C$9</f>
        <v>0</v>
      </c>
      <c r="BY122" s="162">
        <f>(SUMIFS(Profile!$E$2:$E$17521,Profile!$B$2:$B$17521,$B122,Profile!$C$2:$C$17521,BY$8))*$C$9</f>
        <v>0</v>
      </c>
      <c r="BZ122" s="162">
        <f>(SUMIFS(Profile!$E$2:$E$17521,Profile!$B$2:$B$17521,$B122,Profile!$C$2:$C$17521,BZ$8))*$C$9</f>
        <v>0</v>
      </c>
      <c r="CA122" s="162">
        <f>(SUMIFS(Profile!$E$2:$E$17521,Profile!$B$2:$B$17521,$B122,Profile!$C$2:$C$17521,CA$8))*$C$9</f>
        <v>0</v>
      </c>
      <c r="CB122" s="162">
        <f>(SUMIFS(Profile!$E$2:$E$17521,Profile!$B$2:$B$17521,$B122,Profile!$C$2:$C$17521,CB$8))*$C$9</f>
        <v>0</v>
      </c>
      <c r="CC122" s="162">
        <f>(SUMIFS(Profile!$E$2:$E$17521,Profile!$B$2:$B$17521,$B122,Profile!$C$2:$C$17521,CC$8))*$C$9</f>
        <v>0</v>
      </c>
      <c r="CD122" s="162">
        <f>(SUMIFS(Profile!$E$2:$E$17521,Profile!$B$2:$B$17521,$B122,Profile!$C$2:$C$17521,CD$8))*$C$9</f>
        <v>0</v>
      </c>
      <c r="CE122" s="162">
        <f>(SUMIFS(Profile!$E$2:$E$17521,Profile!$B$2:$B$17521,$B122,Profile!$C$2:$C$17521,CE$8))*$C$9</f>
        <v>0</v>
      </c>
      <c r="CF122" s="162">
        <f>(SUMIFS(Profile!$E$2:$E$17521,Profile!$B$2:$B$17521,$B122,Profile!$C$2:$C$17521,CF$8))*$C$9</f>
        <v>0</v>
      </c>
      <c r="CG122" s="162">
        <f>(SUMIFS(Profile!$E$2:$E$17521,Profile!$B$2:$B$17521,$B122,Profile!$C$2:$C$17521,CG$8))*$C$9</f>
        <v>0</v>
      </c>
      <c r="CH122" s="162">
        <f>(SUMIFS(Profile!$E$2:$E$17521,Profile!$B$2:$B$17521,$B122,Profile!$C$2:$C$17521,CH$8))*$C$9</f>
        <v>0</v>
      </c>
      <c r="CI122" s="162">
        <f>(SUMIFS(Profile!$E$2:$E$17521,Profile!$B$2:$B$17521,$B122,Profile!$C$2:$C$17521,CI$8))*$C$9</f>
        <v>0</v>
      </c>
      <c r="CJ122" s="162">
        <f>(SUMIFS(Profile!$E$2:$E$17521,Profile!$B$2:$B$17521,$B122,Profile!$C$2:$C$17521,CJ$8))*$C$9</f>
        <v>0</v>
      </c>
      <c r="CK122" s="162">
        <f>(SUMIFS(Profile!$E$2:$E$17521,Profile!$B$2:$B$17521,$B122,Profile!$C$2:$C$17521,CK$8))*$C$9</f>
        <v>0</v>
      </c>
      <c r="CL122" s="162">
        <f>(SUMIFS(Profile!$E$2:$E$17521,Profile!$B$2:$B$17521,$B122,Profile!$C$2:$C$17521,CL$8))*$C$9</f>
        <v>0</v>
      </c>
      <c r="CM122" s="162">
        <f>(SUMIFS(Profile!$E$2:$E$17521,Profile!$B$2:$B$17521,$B122,Profile!$C$2:$C$17521,CM$8))*$C$9</f>
        <v>0</v>
      </c>
      <c r="CN122" s="162">
        <f>(SUMIFS(Profile!$E$2:$E$17521,Profile!$B$2:$B$17521,$B122,Profile!$C$2:$C$17521,CN$8))*$C$9</f>
        <v>0</v>
      </c>
      <c r="CO122" s="162">
        <f>(SUMIFS(Profile!$E$2:$E$17521,Profile!$B$2:$B$17521,$B122,Profile!$C$2:$C$17521,CO$8))*$C$9</f>
        <v>0</v>
      </c>
      <c r="CP122" s="162">
        <f>(SUMIFS(Profile!$E$2:$E$17521,Profile!$B$2:$B$17521,$B122,Profile!$C$2:$C$17521,CP$8))*$C$9</f>
        <v>0</v>
      </c>
      <c r="CQ122" s="162">
        <f>(SUMIFS(Profile!$E$2:$E$17521,Profile!$B$2:$B$17521,$B122,Profile!$C$2:$C$17521,CQ$8))*$C$9</f>
        <v>0</v>
      </c>
      <c r="CR122" s="162">
        <f>(SUMIFS(Profile!$E$2:$E$17521,Profile!$B$2:$B$17521,$B122,Profile!$C$2:$C$17521,CR$8))*$C$9</f>
        <v>0</v>
      </c>
      <c r="CS122" s="162">
        <f>(SUMIFS(Profile!$E$2:$E$17521,Profile!$B$2:$B$17521,$B122,Profile!$C$2:$C$17521,CS$8))*$C$9</f>
        <v>0</v>
      </c>
      <c r="CT122" s="162">
        <f>(SUMIFS(Profile!$E$2:$E$17521,Profile!$B$2:$B$17521,$B122,Profile!$C$2:$C$17521,CT$8))*$C$9</f>
        <v>0</v>
      </c>
      <c r="CU122" s="162">
        <f>(SUMIFS(Profile!$E$2:$E$17521,Profile!$B$2:$B$17521,$B122,Profile!$C$2:$C$17521,CU$8))*$C$9</f>
        <v>0</v>
      </c>
      <c r="CV122" s="162">
        <f>(SUMIFS(Profile!$E$2:$E$17521,Profile!$B$2:$B$17521,$B122,Profile!$C$2:$C$17521,CV$8))*$C$9</f>
        <v>0</v>
      </c>
      <c r="CW122" s="162">
        <f>(SUMIFS(Profile!$E$2:$E$17521,Profile!$B$2:$B$17521,$B122,Profile!$C$2:$C$17521,CW$8))*$C$9</f>
        <v>0</v>
      </c>
      <c r="CX122" s="162">
        <f t="shared" si="11"/>
        <v>0</v>
      </c>
      <c r="CY122" s="162">
        <f t="shared" ref="CY122:ET122" si="571">MAX(BB122-E122,0)</f>
        <v>0</v>
      </c>
      <c r="CZ122" s="162">
        <f t="shared" si="571"/>
        <v>0</v>
      </c>
      <c r="DA122" s="162">
        <f t="shared" si="571"/>
        <v>0</v>
      </c>
      <c r="DB122" s="162">
        <f t="shared" si="571"/>
        <v>0</v>
      </c>
      <c r="DC122" s="162">
        <f t="shared" si="571"/>
        <v>0</v>
      </c>
      <c r="DD122" s="162">
        <f t="shared" si="571"/>
        <v>0</v>
      </c>
      <c r="DE122" s="162">
        <f t="shared" si="571"/>
        <v>0</v>
      </c>
      <c r="DF122" s="162">
        <f t="shared" si="571"/>
        <v>0</v>
      </c>
      <c r="DG122" s="162">
        <f t="shared" si="571"/>
        <v>0</v>
      </c>
      <c r="DH122" s="162">
        <f t="shared" si="571"/>
        <v>0</v>
      </c>
      <c r="DI122" s="162">
        <f t="shared" si="571"/>
        <v>0</v>
      </c>
      <c r="DJ122" s="162">
        <f t="shared" si="571"/>
        <v>0</v>
      </c>
      <c r="DK122" s="162">
        <f t="shared" si="571"/>
        <v>0</v>
      </c>
      <c r="DL122" s="162">
        <f t="shared" si="571"/>
        <v>0</v>
      </c>
      <c r="DM122" s="162">
        <f t="shared" si="571"/>
        <v>0</v>
      </c>
      <c r="DN122" s="162">
        <f t="shared" si="571"/>
        <v>0</v>
      </c>
      <c r="DO122" s="162">
        <f t="shared" si="571"/>
        <v>0</v>
      </c>
      <c r="DP122" s="162">
        <f t="shared" si="571"/>
        <v>0</v>
      </c>
      <c r="DQ122" s="162">
        <f t="shared" si="571"/>
        <v>0</v>
      </c>
      <c r="DR122" s="162">
        <f t="shared" si="571"/>
        <v>0</v>
      </c>
      <c r="DS122" s="162">
        <f t="shared" si="571"/>
        <v>0</v>
      </c>
      <c r="DT122" s="162">
        <f t="shared" si="571"/>
        <v>0</v>
      </c>
      <c r="DU122" s="162">
        <f t="shared" si="571"/>
        <v>0</v>
      </c>
      <c r="DV122" s="162">
        <f t="shared" si="571"/>
        <v>0</v>
      </c>
      <c r="DW122" s="162">
        <f t="shared" si="571"/>
        <v>0</v>
      </c>
      <c r="DX122" s="162">
        <f t="shared" si="571"/>
        <v>0</v>
      </c>
      <c r="DY122" s="162">
        <f t="shared" si="571"/>
        <v>0</v>
      </c>
      <c r="DZ122" s="162">
        <f t="shared" si="571"/>
        <v>0</v>
      </c>
      <c r="EA122" s="162">
        <f t="shared" si="571"/>
        <v>0</v>
      </c>
      <c r="EB122" s="162">
        <f t="shared" si="571"/>
        <v>0</v>
      </c>
      <c r="EC122" s="162">
        <f t="shared" si="571"/>
        <v>0</v>
      </c>
      <c r="ED122" s="162">
        <f t="shared" si="571"/>
        <v>0</v>
      </c>
      <c r="EE122" s="162">
        <f t="shared" si="571"/>
        <v>0</v>
      </c>
      <c r="EF122" s="162">
        <f t="shared" si="571"/>
        <v>0</v>
      </c>
      <c r="EG122" s="162">
        <f t="shared" si="571"/>
        <v>0</v>
      </c>
      <c r="EH122" s="162">
        <f t="shared" si="571"/>
        <v>0</v>
      </c>
      <c r="EI122" s="162">
        <f t="shared" si="571"/>
        <v>0</v>
      </c>
      <c r="EJ122" s="162">
        <f t="shared" si="571"/>
        <v>0</v>
      </c>
      <c r="EK122" s="162">
        <f t="shared" si="571"/>
        <v>0</v>
      </c>
      <c r="EL122" s="162">
        <f t="shared" si="571"/>
        <v>0</v>
      </c>
      <c r="EM122" s="162">
        <f t="shared" si="571"/>
        <v>0</v>
      </c>
      <c r="EN122" s="162">
        <f t="shared" si="571"/>
        <v>0</v>
      </c>
      <c r="EO122" s="162">
        <f t="shared" si="571"/>
        <v>0</v>
      </c>
      <c r="EP122" s="162">
        <f t="shared" si="571"/>
        <v>0</v>
      </c>
      <c r="EQ122" s="162">
        <f t="shared" si="571"/>
        <v>0</v>
      </c>
      <c r="ER122" s="162">
        <f t="shared" si="571"/>
        <v>0</v>
      </c>
      <c r="ES122" s="162">
        <f t="shared" si="571"/>
        <v>0</v>
      </c>
      <c r="ET122" s="162">
        <f t="shared" si="571"/>
        <v>0</v>
      </c>
      <c r="EU122" s="162">
        <f t="shared" si="13"/>
        <v>0</v>
      </c>
      <c r="EV122" s="162">
        <f t="shared" ref="EV122:GQ122" si="572">BB122-CY122</f>
        <v>0</v>
      </c>
      <c r="EW122" s="162">
        <f t="shared" si="572"/>
        <v>0</v>
      </c>
      <c r="EX122" s="162">
        <f t="shared" si="572"/>
        <v>0</v>
      </c>
      <c r="EY122" s="162">
        <f t="shared" si="572"/>
        <v>0</v>
      </c>
      <c r="EZ122" s="162">
        <f t="shared" si="572"/>
        <v>0</v>
      </c>
      <c r="FA122" s="162">
        <f t="shared" si="572"/>
        <v>0</v>
      </c>
      <c r="FB122" s="162">
        <f t="shared" si="572"/>
        <v>0</v>
      </c>
      <c r="FC122" s="162">
        <f t="shared" si="572"/>
        <v>0</v>
      </c>
      <c r="FD122" s="162">
        <f t="shared" si="572"/>
        <v>0</v>
      </c>
      <c r="FE122" s="162">
        <f t="shared" si="572"/>
        <v>0</v>
      </c>
      <c r="FF122" s="162">
        <f t="shared" si="572"/>
        <v>0</v>
      </c>
      <c r="FG122" s="162">
        <f t="shared" si="572"/>
        <v>0</v>
      </c>
      <c r="FH122" s="162">
        <f t="shared" si="572"/>
        <v>0</v>
      </c>
      <c r="FI122" s="162">
        <f t="shared" si="572"/>
        <v>0</v>
      </c>
      <c r="FJ122" s="162">
        <f t="shared" si="572"/>
        <v>0</v>
      </c>
      <c r="FK122" s="162">
        <f t="shared" si="572"/>
        <v>0</v>
      </c>
      <c r="FL122" s="162">
        <f t="shared" si="572"/>
        <v>0</v>
      </c>
      <c r="FM122" s="162">
        <f t="shared" si="572"/>
        <v>0</v>
      </c>
      <c r="FN122" s="162">
        <f t="shared" si="572"/>
        <v>0</v>
      </c>
      <c r="FO122" s="162">
        <f t="shared" si="572"/>
        <v>0</v>
      </c>
      <c r="FP122" s="162">
        <f t="shared" si="572"/>
        <v>0</v>
      </c>
      <c r="FQ122" s="162">
        <f t="shared" si="572"/>
        <v>0</v>
      </c>
      <c r="FR122" s="162">
        <f t="shared" si="572"/>
        <v>0</v>
      </c>
      <c r="FS122" s="162">
        <f t="shared" si="572"/>
        <v>0</v>
      </c>
      <c r="FT122" s="162">
        <f t="shared" si="572"/>
        <v>0</v>
      </c>
      <c r="FU122" s="162">
        <f t="shared" si="572"/>
        <v>0</v>
      </c>
      <c r="FV122" s="162">
        <f t="shared" si="572"/>
        <v>0</v>
      </c>
      <c r="FW122" s="162">
        <f t="shared" si="572"/>
        <v>0</v>
      </c>
      <c r="FX122" s="162">
        <f t="shared" si="572"/>
        <v>0</v>
      </c>
      <c r="FY122" s="162">
        <f t="shared" si="572"/>
        <v>0</v>
      </c>
      <c r="FZ122" s="162">
        <f t="shared" si="572"/>
        <v>0</v>
      </c>
      <c r="GA122" s="162">
        <f t="shared" si="572"/>
        <v>0</v>
      </c>
      <c r="GB122" s="162">
        <f t="shared" si="572"/>
        <v>0</v>
      </c>
      <c r="GC122" s="162">
        <f t="shared" si="572"/>
        <v>0</v>
      </c>
      <c r="GD122" s="162">
        <f t="shared" si="572"/>
        <v>0</v>
      </c>
      <c r="GE122" s="162">
        <f t="shared" si="572"/>
        <v>0</v>
      </c>
      <c r="GF122" s="162">
        <f t="shared" si="572"/>
        <v>0</v>
      </c>
      <c r="GG122" s="162">
        <f t="shared" si="572"/>
        <v>0</v>
      </c>
      <c r="GH122" s="162">
        <f t="shared" si="572"/>
        <v>0</v>
      </c>
      <c r="GI122" s="162">
        <f t="shared" si="572"/>
        <v>0</v>
      </c>
      <c r="GJ122" s="162">
        <f t="shared" si="572"/>
        <v>0</v>
      </c>
      <c r="GK122" s="162">
        <f t="shared" si="572"/>
        <v>0</v>
      </c>
      <c r="GL122" s="162">
        <f t="shared" si="572"/>
        <v>0</v>
      </c>
      <c r="GM122" s="162">
        <f t="shared" si="572"/>
        <v>0</v>
      </c>
      <c r="GN122" s="162">
        <f t="shared" si="572"/>
        <v>0</v>
      </c>
      <c r="GO122" s="162">
        <f t="shared" si="572"/>
        <v>0</v>
      </c>
      <c r="GP122" s="162">
        <f t="shared" si="572"/>
        <v>0</v>
      </c>
      <c r="GQ122" s="162">
        <f t="shared" si="572"/>
        <v>0</v>
      </c>
      <c r="GR122" s="162">
        <f t="shared" si="15"/>
        <v>0</v>
      </c>
      <c r="GS122" s="162">
        <f t="shared" ref="GS122:IN122" si="573">E122-EV122</f>
        <v>0</v>
      </c>
      <c r="GT122" s="162">
        <f t="shared" si="573"/>
        <v>0</v>
      </c>
      <c r="GU122" s="162">
        <f t="shared" si="573"/>
        <v>0</v>
      </c>
      <c r="GV122" s="162">
        <f t="shared" si="573"/>
        <v>0</v>
      </c>
      <c r="GW122" s="162">
        <f t="shared" si="573"/>
        <v>0</v>
      </c>
      <c r="GX122" s="162">
        <f t="shared" si="573"/>
        <v>0</v>
      </c>
      <c r="GY122" s="162">
        <f t="shared" si="573"/>
        <v>0</v>
      </c>
      <c r="GZ122" s="162">
        <f t="shared" si="573"/>
        <v>0</v>
      </c>
      <c r="HA122" s="162">
        <f t="shared" si="573"/>
        <v>0</v>
      </c>
      <c r="HB122" s="162">
        <f t="shared" si="573"/>
        <v>0</v>
      </c>
      <c r="HC122" s="162">
        <f t="shared" si="573"/>
        <v>0</v>
      </c>
      <c r="HD122" s="162">
        <f t="shared" si="573"/>
        <v>0</v>
      </c>
      <c r="HE122" s="162">
        <f t="shared" si="573"/>
        <v>0</v>
      </c>
      <c r="HF122" s="162">
        <f t="shared" si="573"/>
        <v>0</v>
      </c>
      <c r="HG122" s="162">
        <f t="shared" si="573"/>
        <v>0</v>
      </c>
      <c r="HH122" s="162">
        <f t="shared" si="573"/>
        <v>0</v>
      </c>
      <c r="HI122" s="162">
        <f t="shared" si="573"/>
        <v>0</v>
      </c>
      <c r="HJ122" s="162">
        <f t="shared" si="573"/>
        <v>0</v>
      </c>
      <c r="HK122" s="162">
        <f t="shared" si="573"/>
        <v>0</v>
      </c>
      <c r="HL122" s="162">
        <f t="shared" si="573"/>
        <v>0</v>
      </c>
      <c r="HM122" s="162">
        <f t="shared" si="573"/>
        <v>0</v>
      </c>
      <c r="HN122" s="162">
        <f t="shared" si="573"/>
        <v>0</v>
      </c>
      <c r="HO122" s="162">
        <f t="shared" si="573"/>
        <v>0</v>
      </c>
      <c r="HP122" s="162">
        <f t="shared" si="573"/>
        <v>0</v>
      </c>
      <c r="HQ122" s="162">
        <f t="shared" si="573"/>
        <v>0</v>
      </c>
      <c r="HR122" s="162">
        <f t="shared" si="573"/>
        <v>0</v>
      </c>
      <c r="HS122" s="162">
        <f t="shared" si="573"/>
        <v>0</v>
      </c>
      <c r="HT122" s="162">
        <f t="shared" si="573"/>
        <v>0</v>
      </c>
      <c r="HU122" s="162">
        <f t="shared" si="573"/>
        <v>0</v>
      </c>
      <c r="HV122" s="162">
        <f t="shared" si="573"/>
        <v>0</v>
      </c>
      <c r="HW122" s="162">
        <f t="shared" si="573"/>
        <v>0</v>
      </c>
      <c r="HX122" s="162">
        <f t="shared" si="573"/>
        <v>0</v>
      </c>
      <c r="HY122" s="162">
        <f t="shared" si="573"/>
        <v>0</v>
      </c>
      <c r="HZ122" s="162">
        <f t="shared" si="573"/>
        <v>0</v>
      </c>
      <c r="IA122" s="162">
        <f t="shared" si="573"/>
        <v>0</v>
      </c>
      <c r="IB122" s="162">
        <f t="shared" si="573"/>
        <v>0</v>
      </c>
      <c r="IC122" s="162">
        <f t="shared" si="573"/>
        <v>0</v>
      </c>
      <c r="ID122" s="162">
        <f t="shared" si="573"/>
        <v>0</v>
      </c>
      <c r="IE122" s="162">
        <f t="shared" si="573"/>
        <v>0</v>
      </c>
      <c r="IF122" s="162">
        <f t="shared" si="573"/>
        <v>0</v>
      </c>
      <c r="IG122" s="162">
        <f t="shared" si="573"/>
        <v>0</v>
      </c>
      <c r="IH122" s="162">
        <f t="shared" si="573"/>
        <v>0</v>
      </c>
      <c r="II122" s="162">
        <f t="shared" si="573"/>
        <v>0</v>
      </c>
      <c r="IJ122" s="162">
        <f t="shared" si="573"/>
        <v>0</v>
      </c>
      <c r="IK122" s="162">
        <f t="shared" si="573"/>
        <v>0</v>
      </c>
      <c r="IL122" s="162">
        <f t="shared" si="573"/>
        <v>0</v>
      </c>
      <c r="IM122" s="162">
        <f t="shared" si="573"/>
        <v>0</v>
      </c>
      <c r="IN122" s="162">
        <f t="shared" si="573"/>
        <v>0</v>
      </c>
      <c r="IO122" s="162">
        <f t="shared" si="17"/>
        <v>0</v>
      </c>
      <c r="IP122" s="162">
        <f t="shared" si="23"/>
        <v>0</v>
      </c>
      <c r="IQ122" s="162">
        <f t="shared" ref="IQ122:KK122" si="574">MAX((MIN(CZ122+IP122,$IO$7))-GT122,0)</f>
        <v>0</v>
      </c>
      <c r="IR122" s="162">
        <f t="shared" si="574"/>
        <v>0</v>
      </c>
      <c r="IS122" s="162">
        <f t="shared" si="574"/>
        <v>0</v>
      </c>
      <c r="IT122" s="162">
        <f t="shared" si="574"/>
        <v>0</v>
      </c>
      <c r="IU122" s="162">
        <f t="shared" si="574"/>
        <v>0</v>
      </c>
      <c r="IV122" s="162">
        <f t="shared" si="574"/>
        <v>0</v>
      </c>
      <c r="IW122" s="162">
        <f t="shared" si="574"/>
        <v>0</v>
      </c>
      <c r="IX122" s="162">
        <f t="shared" si="574"/>
        <v>0</v>
      </c>
      <c r="IY122" s="162">
        <f t="shared" si="574"/>
        <v>0</v>
      </c>
      <c r="IZ122" s="162">
        <f t="shared" si="574"/>
        <v>0</v>
      </c>
      <c r="JA122" s="162">
        <f t="shared" si="574"/>
        <v>0</v>
      </c>
      <c r="JB122" s="162">
        <f t="shared" si="574"/>
        <v>0</v>
      </c>
      <c r="JC122" s="162">
        <f t="shared" si="574"/>
        <v>0</v>
      </c>
      <c r="JD122" s="162">
        <f t="shared" si="574"/>
        <v>0</v>
      </c>
      <c r="JE122" s="162">
        <f t="shared" si="574"/>
        <v>0</v>
      </c>
      <c r="JF122" s="162">
        <f t="shared" si="574"/>
        <v>0</v>
      </c>
      <c r="JG122" s="162">
        <f t="shared" si="574"/>
        <v>0</v>
      </c>
      <c r="JH122" s="162">
        <f t="shared" si="574"/>
        <v>0</v>
      </c>
      <c r="JI122" s="162">
        <f t="shared" si="574"/>
        <v>0</v>
      </c>
      <c r="JJ122" s="162">
        <f t="shared" si="574"/>
        <v>0</v>
      </c>
      <c r="JK122" s="162">
        <f t="shared" si="574"/>
        <v>0</v>
      </c>
      <c r="JL122" s="162">
        <f t="shared" si="574"/>
        <v>0</v>
      </c>
      <c r="JM122" s="162">
        <f t="shared" si="574"/>
        <v>0</v>
      </c>
      <c r="JN122" s="162">
        <f t="shared" si="574"/>
        <v>0</v>
      </c>
      <c r="JO122" s="162">
        <f t="shared" si="574"/>
        <v>0</v>
      </c>
      <c r="JP122" s="162">
        <f t="shared" si="574"/>
        <v>0</v>
      </c>
      <c r="JQ122" s="162">
        <f t="shared" si="574"/>
        <v>0</v>
      </c>
      <c r="JR122" s="162">
        <f t="shared" si="574"/>
        <v>0</v>
      </c>
      <c r="JS122" s="162">
        <f t="shared" si="574"/>
        <v>0</v>
      </c>
      <c r="JT122" s="162">
        <f t="shared" si="574"/>
        <v>0</v>
      </c>
      <c r="JU122" s="162">
        <f t="shared" si="574"/>
        <v>0</v>
      </c>
      <c r="JV122" s="162">
        <f t="shared" si="574"/>
        <v>0</v>
      </c>
      <c r="JW122" s="162">
        <f t="shared" si="574"/>
        <v>0</v>
      </c>
      <c r="JX122" s="162">
        <f t="shared" si="574"/>
        <v>0</v>
      </c>
      <c r="JY122" s="162">
        <f t="shared" si="574"/>
        <v>0</v>
      </c>
      <c r="JZ122" s="162">
        <f t="shared" si="574"/>
        <v>0</v>
      </c>
      <c r="KA122" s="162">
        <f t="shared" si="574"/>
        <v>0</v>
      </c>
      <c r="KB122" s="162">
        <f t="shared" si="574"/>
        <v>0</v>
      </c>
      <c r="KC122" s="162">
        <f t="shared" si="574"/>
        <v>0</v>
      </c>
      <c r="KD122" s="162">
        <f t="shared" si="574"/>
        <v>0</v>
      </c>
      <c r="KE122" s="162">
        <f t="shared" si="574"/>
        <v>0</v>
      </c>
      <c r="KF122" s="162">
        <f t="shared" si="574"/>
        <v>0</v>
      </c>
      <c r="KG122" s="162">
        <f t="shared" si="574"/>
        <v>0</v>
      </c>
      <c r="KH122" s="162">
        <f t="shared" si="574"/>
        <v>0</v>
      </c>
      <c r="KI122" s="162">
        <f t="shared" si="574"/>
        <v>0</v>
      </c>
      <c r="KJ122" s="162">
        <f t="shared" si="574"/>
        <v>0</v>
      </c>
      <c r="KK122" s="162">
        <f t="shared" si="574"/>
        <v>0</v>
      </c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</row>
    <row r="123" ht="14.25" customHeight="1" spans="1:326" x14ac:dyDescent="0.25">
      <c r="A123" s="1">
        <v>4</v>
      </c>
      <c r="B123" s="1">
        <f t="shared" ref="B123:C123" si="575">B122+1</f>
        <v>113</v>
      </c>
      <c r="C123" s="232">
        <f t="shared" si="575"/>
        <v>43578</v>
      </c>
      <c r="D123" s="162">
        <f t="shared" si="9"/>
        <v>0</v>
      </c>
      <c r="E123" s="162">
        <f>(SUMIFS(Profile!$F$2:$F$17521,Profile!$B$2:$B$17521,$B123,Profile!$C$2:$C$17521,E$8))*$C$6</f>
        <v>0</v>
      </c>
      <c r="F123" s="162">
        <f>(SUMIFS(Profile!$F$2:$F$17521,Profile!$B$2:$B$17521,$B123,Profile!$C$2:$C$17521,F$8))*$C$6</f>
        <v>0</v>
      </c>
      <c r="G123" s="162">
        <f>(SUMIFS(Profile!$F$2:$F$17521,Profile!$B$2:$B$17521,$B123,Profile!$C$2:$C$17521,G$8))*$C$6</f>
        <v>0</v>
      </c>
      <c r="H123" s="162">
        <f>(SUMIFS(Profile!$F$2:$F$17521,Profile!$B$2:$B$17521,$B123,Profile!$C$2:$C$17521,H$8))*$C$6</f>
        <v>0</v>
      </c>
      <c r="I123" s="162">
        <f>(SUMIFS(Profile!$F$2:$F$17521,Profile!$B$2:$B$17521,$B123,Profile!$C$2:$C$17521,I$8))*$C$6</f>
        <v>0</v>
      </c>
      <c r="J123" s="162">
        <f>(SUMIFS(Profile!$F$2:$F$17521,Profile!$B$2:$B$17521,$B123,Profile!$C$2:$C$17521,J$8))*$C$6</f>
        <v>0</v>
      </c>
      <c r="K123" s="162">
        <f>(SUMIFS(Profile!$F$2:$F$17521,Profile!$B$2:$B$17521,$B123,Profile!$C$2:$C$17521,K$8))*$C$6</f>
        <v>0</v>
      </c>
      <c r="L123" s="162">
        <f>(SUMIFS(Profile!$F$2:$F$17521,Profile!$B$2:$B$17521,$B123,Profile!$C$2:$C$17521,L$8))*$C$6</f>
        <v>0</v>
      </c>
      <c r="M123" s="162">
        <f>(SUMIFS(Profile!$F$2:$F$17521,Profile!$B$2:$B$17521,$B123,Profile!$C$2:$C$17521,M$8))*$C$6</f>
        <v>0</v>
      </c>
      <c r="N123" s="162">
        <f>(SUMIFS(Profile!$F$2:$F$17521,Profile!$B$2:$B$17521,$B123,Profile!$C$2:$C$17521,N$8))*$C$6</f>
        <v>0</v>
      </c>
      <c r="O123" s="162">
        <f>(SUMIFS(Profile!$F$2:$F$17521,Profile!$B$2:$B$17521,$B123,Profile!$C$2:$C$17521,O$8))*$C$6</f>
        <v>0</v>
      </c>
      <c r="P123" s="162">
        <f>(SUMIFS(Profile!$F$2:$F$17521,Profile!$B$2:$B$17521,$B123,Profile!$C$2:$C$17521,P$8))*$C$6</f>
        <v>0</v>
      </c>
      <c r="Q123" s="162">
        <f>(SUMIFS(Profile!$F$2:$F$17521,Profile!$B$2:$B$17521,$B123,Profile!$C$2:$C$17521,Q$8))*$C$6</f>
        <v>0</v>
      </c>
      <c r="R123" s="162">
        <f>(SUMIFS(Profile!$F$2:$F$17521,Profile!$B$2:$B$17521,$B123,Profile!$C$2:$C$17521,R$8))*$C$6</f>
        <v>0</v>
      </c>
      <c r="S123" s="162">
        <f>(SUMIFS(Profile!$F$2:$F$17521,Profile!$B$2:$B$17521,$B123,Profile!$C$2:$C$17521,S$8))*$C$6</f>
        <v>0</v>
      </c>
      <c r="T123" s="162">
        <f>(SUMIFS(Profile!$F$2:$F$17521,Profile!$B$2:$B$17521,$B123,Profile!$C$2:$C$17521,T$8))*$C$6</f>
        <v>0</v>
      </c>
      <c r="U123" s="162">
        <f>(SUMIFS(Profile!$F$2:$F$17521,Profile!$B$2:$B$17521,$B123,Profile!$C$2:$C$17521,U$8))*$C$6</f>
        <v>0</v>
      </c>
      <c r="V123" s="162">
        <f>(SUMIFS(Profile!$F$2:$F$17521,Profile!$B$2:$B$17521,$B123,Profile!$C$2:$C$17521,V$8))*$C$6</f>
        <v>0</v>
      </c>
      <c r="W123" s="162">
        <f>(SUMIFS(Profile!$F$2:$F$17521,Profile!$B$2:$B$17521,$B123,Profile!$C$2:$C$17521,W$8))*$C$6</f>
        <v>0</v>
      </c>
      <c r="X123" s="162">
        <f>(SUMIFS(Profile!$F$2:$F$17521,Profile!$B$2:$B$17521,$B123,Profile!$C$2:$C$17521,X$8))*$C$6</f>
        <v>0</v>
      </c>
      <c r="Y123" s="162">
        <f>(SUMIFS(Profile!$F$2:$F$17521,Profile!$B$2:$B$17521,$B123,Profile!$C$2:$C$17521,Y$8))*$C$6</f>
        <v>0</v>
      </c>
      <c r="Z123" s="162">
        <f>(SUMIFS(Profile!$F$2:$F$17521,Profile!$B$2:$B$17521,$B123,Profile!$C$2:$C$17521,Z$8))*$C$6</f>
        <v>0</v>
      </c>
      <c r="AA123" s="162">
        <f>(SUMIFS(Profile!$F$2:$F$17521,Profile!$B$2:$B$17521,$B123,Profile!$C$2:$C$17521,AA$8))*$C$6</f>
        <v>0</v>
      </c>
      <c r="AB123" s="162">
        <f>(SUMIFS(Profile!$F$2:$F$17521,Profile!$B$2:$B$17521,$B123,Profile!$C$2:$C$17521,AB$8))*$C$6</f>
        <v>0</v>
      </c>
      <c r="AC123" s="162">
        <f>(SUMIFS(Profile!$F$2:$F$17521,Profile!$B$2:$B$17521,$B123,Profile!$C$2:$C$17521,AC$8))*$C$6</f>
        <v>0</v>
      </c>
      <c r="AD123" s="162">
        <f>(SUMIFS(Profile!$F$2:$F$17521,Profile!$B$2:$B$17521,$B123,Profile!$C$2:$C$17521,AD$8))*$C$6</f>
        <v>0</v>
      </c>
      <c r="AE123" s="162">
        <f>(SUMIFS(Profile!$F$2:$F$17521,Profile!$B$2:$B$17521,$B123,Profile!$C$2:$C$17521,AE$8))*$C$6</f>
        <v>0</v>
      </c>
      <c r="AF123" s="162">
        <f>(SUMIFS(Profile!$F$2:$F$17521,Profile!$B$2:$B$17521,$B123,Profile!$C$2:$C$17521,AF$8))*$C$6</f>
        <v>0</v>
      </c>
      <c r="AG123" s="162">
        <f>(SUMIFS(Profile!$F$2:$F$17521,Profile!$B$2:$B$17521,$B123,Profile!$C$2:$C$17521,AG$8))*$C$6</f>
        <v>0</v>
      </c>
      <c r="AH123" s="162">
        <f>(SUMIFS(Profile!$F$2:$F$17521,Profile!$B$2:$B$17521,$B123,Profile!$C$2:$C$17521,AH$8))*$C$6</f>
        <v>0</v>
      </c>
      <c r="AI123" s="162">
        <f>(SUMIFS(Profile!$F$2:$F$17521,Profile!$B$2:$B$17521,$B123,Profile!$C$2:$C$17521,AI$8))*$C$6</f>
        <v>0</v>
      </c>
      <c r="AJ123" s="162">
        <f>(SUMIFS(Profile!$F$2:$F$17521,Profile!$B$2:$B$17521,$B123,Profile!$C$2:$C$17521,AJ$8))*$C$6</f>
        <v>0</v>
      </c>
      <c r="AK123" s="162">
        <f>(SUMIFS(Profile!$F$2:$F$17521,Profile!$B$2:$B$17521,$B123,Profile!$C$2:$C$17521,AK$8))*$C$6</f>
        <v>0</v>
      </c>
      <c r="AL123" s="162">
        <f>(SUMIFS(Profile!$F$2:$F$17521,Profile!$B$2:$B$17521,$B123,Profile!$C$2:$C$17521,AL$8))*$C$6</f>
        <v>0</v>
      </c>
      <c r="AM123" s="162">
        <f>(SUMIFS(Profile!$F$2:$F$17521,Profile!$B$2:$B$17521,$B123,Profile!$C$2:$C$17521,AM$8))*$C$6</f>
        <v>0</v>
      </c>
      <c r="AN123" s="162">
        <f>(SUMIFS(Profile!$F$2:$F$17521,Profile!$B$2:$B$17521,$B123,Profile!$C$2:$C$17521,AN$8))*$C$6</f>
        <v>0</v>
      </c>
      <c r="AO123" s="162">
        <f>(SUMIFS(Profile!$F$2:$F$17521,Profile!$B$2:$B$17521,$B123,Profile!$C$2:$C$17521,AO$8))*$C$6</f>
        <v>0</v>
      </c>
      <c r="AP123" s="162">
        <f>(SUMIFS(Profile!$F$2:$F$17521,Profile!$B$2:$B$17521,$B123,Profile!$C$2:$C$17521,AP$8))*$C$6</f>
        <v>0</v>
      </c>
      <c r="AQ123" s="162">
        <f>(SUMIFS(Profile!$F$2:$F$17521,Profile!$B$2:$B$17521,$B123,Profile!$C$2:$C$17521,AQ$8))*$C$6</f>
        <v>0</v>
      </c>
      <c r="AR123" s="162">
        <f>(SUMIFS(Profile!$F$2:$F$17521,Profile!$B$2:$B$17521,$B123,Profile!$C$2:$C$17521,AR$8))*$C$6</f>
        <v>0</v>
      </c>
      <c r="AS123" s="162">
        <f>(SUMIFS(Profile!$F$2:$F$17521,Profile!$B$2:$B$17521,$B123,Profile!$C$2:$C$17521,AS$8))*$C$6</f>
        <v>0</v>
      </c>
      <c r="AT123" s="162">
        <f>(SUMIFS(Profile!$F$2:$F$17521,Profile!$B$2:$B$17521,$B123,Profile!$C$2:$C$17521,AT$8))*$C$6</f>
        <v>0</v>
      </c>
      <c r="AU123" s="162">
        <f>(SUMIFS(Profile!$F$2:$F$17521,Profile!$B$2:$B$17521,$B123,Profile!$C$2:$C$17521,AU$8))*$C$6</f>
        <v>0</v>
      </c>
      <c r="AV123" s="162">
        <f>(SUMIFS(Profile!$F$2:$F$17521,Profile!$B$2:$B$17521,$B123,Profile!$C$2:$C$17521,AV$8))*$C$6</f>
        <v>0</v>
      </c>
      <c r="AW123" s="162">
        <f>(SUMIFS(Profile!$F$2:$F$17521,Profile!$B$2:$B$17521,$B123,Profile!$C$2:$C$17521,AW$8))*$C$6</f>
        <v>0</v>
      </c>
      <c r="AX123" s="162">
        <f>(SUMIFS(Profile!$F$2:$F$17521,Profile!$B$2:$B$17521,$B123,Profile!$C$2:$C$17521,AX$8))*$C$6</f>
        <v>0</v>
      </c>
      <c r="AY123" s="162">
        <f>(SUMIFS(Profile!$F$2:$F$17521,Profile!$B$2:$B$17521,$B123,Profile!$C$2:$C$17521,AY$8))*$C$6</f>
        <v>0</v>
      </c>
      <c r="AZ123" s="162">
        <f>(SUMIFS(Profile!$F$2:$F$17521,Profile!$B$2:$B$17521,$B123,Profile!$C$2:$C$17521,AZ$8))*$C$6</f>
        <v>0</v>
      </c>
      <c r="BA123" s="162">
        <f t="shared" si="10"/>
        <v>0</v>
      </c>
      <c r="BB123" s="162">
        <f>(SUMIFS(Profile!$E$2:$E$17521,Profile!$B$2:$B$17521,$B123,Profile!$C$2:$C$17521,BB$8))*$C$9</f>
        <v>0</v>
      </c>
      <c r="BC123" s="162">
        <f>(SUMIFS(Profile!$E$2:$E$17521,Profile!$B$2:$B$17521,$B123,Profile!$C$2:$C$17521,BC$8))*$C$9</f>
        <v>0</v>
      </c>
      <c r="BD123" s="162">
        <f>(SUMIFS(Profile!$E$2:$E$17521,Profile!$B$2:$B$17521,$B123,Profile!$C$2:$C$17521,BD$8))*$C$9</f>
        <v>0</v>
      </c>
      <c r="BE123" s="162">
        <f>(SUMIFS(Profile!$E$2:$E$17521,Profile!$B$2:$B$17521,$B123,Profile!$C$2:$C$17521,BE$8))*$C$9</f>
        <v>0</v>
      </c>
      <c r="BF123" s="162">
        <f>(SUMIFS(Profile!$E$2:$E$17521,Profile!$B$2:$B$17521,$B123,Profile!$C$2:$C$17521,BF$8))*$C$9</f>
        <v>0</v>
      </c>
      <c r="BG123" s="162">
        <f>(SUMIFS(Profile!$E$2:$E$17521,Profile!$B$2:$B$17521,$B123,Profile!$C$2:$C$17521,BG$8))*$C$9</f>
        <v>0</v>
      </c>
      <c r="BH123" s="162">
        <f>(SUMIFS(Profile!$E$2:$E$17521,Profile!$B$2:$B$17521,$B123,Profile!$C$2:$C$17521,BH$8))*$C$9</f>
        <v>0</v>
      </c>
      <c r="BI123" s="162">
        <f>(SUMIFS(Profile!$E$2:$E$17521,Profile!$B$2:$B$17521,$B123,Profile!$C$2:$C$17521,BI$8))*$C$9</f>
        <v>0</v>
      </c>
      <c r="BJ123" s="162">
        <f>(SUMIFS(Profile!$E$2:$E$17521,Profile!$B$2:$B$17521,$B123,Profile!$C$2:$C$17521,BJ$8))*$C$9</f>
        <v>0</v>
      </c>
      <c r="BK123" s="162">
        <f>(SUMIFS(Profile!$E$2:$E$17521,Profile!$B$2:$B$17521,$B123,Profile!$C$2:$C$17521,BK$8))*$C$9</f>
        <v>0</v>
      </c>
      <c r="BL123" s="162">
        <f>(SUMIFS(Profile!$E$2:$E$17521,Profile!$B$2:$B$17521,$B123,Profile!$C$2:$C$17521,BL$8))*$C$9</f>
        <v>0</v>
      </c>
      <c r="BM123" s="162">
        <f>(SUMIFS(Profile!$E$2:$E$17521,Profile!$B$2:$B$17521,$B123,Profile!$C$2:$C$17521,BM$8))*$C$9</f>
        <v>0</v>
      </c>
      <c r="BN123" s="162">
        <f>(SUMIFS(Profile!$E$2:$E$17521,Profile!$B$2:$B$17521,$B123,Profile!$C$2:$C$17521,BN$8))*$C$9</f>
        <v>0</v>
      </c>
      <c r="BO123" s="162">
        <f>(SUMIFS(Profile!$E$2:$E$17521,Profile!$B$2:$B$17521,$B123,Profile!$C$2:$C$17521,BO$8))*$C$9</f>
        <v>0</v>
      </c>
      <c r="BP123" s="162">
        <f>(SUMIFS(Profile!$E$2:$E$17521,Profile!$B$2:$B$17521,$B123,Profile!$C$2:$C$17521,BP$8))*$C$9</f>
        <v>0</v>
      </c>
      <c r="BQ123" s="162">
        <f>(SUMIFS(Profile!$E$2:$E$17521,Profile!$B$2:$B$17521,$B123,Profile!$C$2:$C$17521,BQ$8))*$C$9</f>
        <v>0</v>
      </c>
      <c r="BR123" s="162">
        <f>(SUMIFS(Profile!$E$2:$E$17521,Profile!$B$2:$B$17521,$B123,Profile!$C$2:$C$17521,BR$8))*$C$9</f>
        <v>0</v>
      </c>
      <c r="BS123" s="162">
        <f>(SUMIFS(Profile!$E$2:$E$17521,Profile!$B$2:$B$17521,$B123,Profile!$C$2:$C$17521,BS$8))*$C$9</f>
        <v>0</v>
      </c>
      <c r="BT123" s="162">
        <f>(SUMIFS(Profile!$E$2:$E$17521,Profile!$B$2:$B$17521,$B123,Profile!$C$2:$C$17521,BT$8))*$C$9</f>
        <v>0</v>
      </c>
      <c r="BU123" s="162">
        <f>(SUMIFS(Profile!$E$2:$E$17521,Profile!$B$2:$B$17521,$B123,Profile!$C$2:$C$17521,BU$8))*$C$9</f>
        <v>0</v>
      </c>
      <c r="BV123" s="162">
        <f>(SUMIFS(Profile!$E$2:$E$17521,Profile!$B$2:$B$17521,$B123,Profile!$C$2:$C$17521,BV$8))*$C$9</f>
        <v>0</v>
      </c>
      <c r="BW123" s="162">
        <f>(SUMIFS(Profile!$E$2:$E$17521,Profile!$B$2:$B$17521,$B123,Profile!$C$2:$C$17521,BW$8))*$C$9</f>
        <v>0</v>
      </c>
      <c r="BX123" s="162">
        <f>(SUMIFS(Profile!$E$2:$E$17521,Profile!$B$2:$B$17521,$B123,Profile!$C$2:$C$17521,BX$8))*$C$9</f>
        <v>0</v>
      </c>
      <c r="BY123" s="162">
        <f>(SUMIFS(Profile!$E$2:$E$17521,Profile!$B$2:$B$17521,$B123,Profile!$C$2:$C$17521,BY$8))*$C$9</f>
        <v>0</v>
      </c>
      <c r="BZ123" s="162">
        <f>(SUMIFS(Profile!$E$2:$E$17521,Profile!$B$2:$B$17521,$B123,Profile!$C$2:$C$17521,BZ$8))*$C$9</f>
        <v>0</v>
      </c>
      <c r="CA123" s="162">
        <f>(SUMIFS(Profile!$E$2:$E$17521,Profile!$B$2:$B$17521,$B123,Profile!$C$2:$C$17521,CA$8))*$C$9</f>
        <v>0</v>
      </c>
      <c r="CB123" s="162">
        <f>(SUMIFS(Profile!$E$2:$E$17521,Profile!$B$2:$B$17521,$B123,Profile!$C$2:$C$17521,CB$8))*$C$9</f>
        <v>0</v>
      </c>
      <c r="CC123" s="162">
        <f>(SUMIFS(Profile!$E$2:$E$17521,Profile!$B$2:$B$17521,$B123,Profile!$C$2:$C$17521,CC$8))*$C$9</f>
        <v>0</v>
      </c>
      <c r="CD123" s="162">
        <f>(SUMIFS(Profile!$E$2:$E$17521,Profile!$B$2:$B$17521,$B123,Profile!$C$2:$C$17521,CD$8))*$C$9</f>
        <v>0</v>
      </c>
      <c r="CE123" s="162">
        <f>(SUMIFS(Profile!$E$2:$E$17521,Profile!$B$2:$B$17521,$B123,Profile!$C$2:$C$17521,CE$8))*$C$9</f>
        <v>0</v>
      </c>
      <c r="CF123" s="162">
        <f>(SUMIFS(Profile!$E$2:$E$17521,Profile!$B$2:$B$17521,$B123,Profile!$C$2:$C$17521,CF$8))*$C$9</f>
        <v>0</v>
      </c>
      <c r="CG123" s="162">
        <f>(SUMIFS(Profile!$E$2:$E$17521,Profile!$B$2:$B$17521,$B123,Profile!$C$2:$C$17521,CG$8))*$C$9</f>
        <v>0</v>
      </c>
      <c r="CH123" s="162">
        <f>(SUMIFS(Profile!$E$2:$E$17521,Profile!$B$2:$B$17521,$B123,Profile!$C$2:$C$17521,CH$8))*$C$9</f>
        <v>0</v>
      </c>
      <c r="CI123" s="162">
        <f>(SUMIFS(Profile!$E$2:$E$17521,Profile!$B$2:$B$17521,$B123,Profile!$C$2:$C$17521,CI$8))*$C$9</f>
        <v>0</v>
      </c>
      <c r="CJ123" s="162">
        <f>(SUMIFS(Profile!$E$2:$E$17521,Profile!$B$2:$B$17521,$B123,Profile!$C$2:$C$17521,CJ$8))*$C$9</f>
        <v>0</v>
      </c>
      <c r="CK123" s="162">
        <f>(SUMIFS(Profile!$E$2:$E$17521,Profile!$B$2:$B$17521,$B123,Profile!$C$2:$C$17521,CK$8))*$C$9</f>
        <v>0</v>
      </c>
      <c r="CL123" s="162">
        <f>(SUMIFS(Profile!$E$2:$E$17521,Profile!$B$2:$B$17521,$B123,Profile!$C$2:$C$17521,CL$8))*$C$9</f>
        <v>0</v>
      </c>
      <c r="CM123" s="162">
        <f>(SUMIFS(Profile!$E$2:$E$17521,Profile!$B$2:$B$17521,$B123,Profile!$C$2:$C$17521,CM$8))*$C$9</f>
        <v>0</v>
      </c>
      <c r="CN123" s="162">
        <f>(SUMIFS(Profile!$E$2:$E$17521,Profile!$B$2:$B$17521,$B123,Profile!$C$2:$C$17521,CN$8))*$C$9</f>
        <v>0</v>
      </c>
      <c r="CO123" s="162">
        <f>(SUMIFS(Profile!$E$2:$E$17521,Profile!$B$2:$B$17521,$B123,Profile!$C$2:$C$17521,CO$8))*$C$9</f>
        <v>0</v>
      </c>
      <c r="CP123" s="162">
        <f>(SUMIFS(Profile!$E$2:$E$17521,Profile!$B$2:$B$17521,$B123,Profile!$C$2:$C$17521,CP$8))*$C$9</f>
        <v>0</v>
      </c>
      <c r="CQ123" s="162">
        <f>(SUMIFS(Profile!$E$2:$E$17521,Profile!$B$2:$B$17521,$B123,Profile!$C$2:$C$17521,CQ$8))*$C$9</f>
        <v>0</v>
      </c>
      <c r="CR123" s="162">
        <f>(SUMIFS(Profile!$E$2:$E$17521,Profile!$B$2:$B$17521,$B123,Profile!$C$2:$C$17521,CR$8))*$C$9</f>
        <v>0</v>
      </c>
      <c r="CS123" s="162">
        <f>(SUMIFS(Profile!$E$2:$E$17521,Profile!$B$2:$B$17521,$B123,Profile!$C$2:$C$17521,CS$8))*$C$9</f>
        <v>0</v>
      </c>
      <c r="CT123" s="162">
        <f>(SUMIFS(Profile!$E$2:$E$17521,Profile!$B$2:$B$17521,$B123,Profile!$C$2:$C$17521,CT$8))*$C$9</f>
        <v>0</v>
      </c>
      <c r="CU123" s="162">
        <f>(SUMIFS(Profile!$E$2:$E$17521,Profile!$B$2:$B$17521,$B123,Profile!$C$2:$C$17521,CU$8))*$C$9</f>
        <v>0</v>
      </c>
      <c r="CV123" s="162">
        <f>(SUMIFS(Profile!$E$2:$E$17521,Profile!$B$2:$B$17521,$B123,Profile!$C$2:$C$17521,CV$8))*$C$9</f>
        <v>0</v>
      </c>
      <c r="CW123" s="162">
        <f>(SUMIFS(Profile!$E$2:$E$17521,Profile!$B$2:$B$17521,$B123,Profile!$C$2:$C$17521,CW$8))*$C$9</f>
        <v>0</v>
      </c>
      <c r="CX123" s="162">
        <f t="shared" si="11"/>
        <v>0</v>
      </c>
      <c r="CY123" s="162">
        <f t="shared" ref="CY123:ET123" si="576">MAX(BB123-E123,0)</f>
        <v>0</v>
      </c>
      <c r="CZ123" s="162">
        <f t="shared" si="576"/>
        <v>0</v>
      </c>
      <c r="DA123" s="162">
        <f t="shared" si="576"/>
        <v>0</v>
      </c>
      <c r="DB123" s="162">
        <f t="shared" si="576"/>
        <v>0</v>
      </c>
      <c r="DC123" s="162">
        <f t="shared" si="576"/>
        <v>0</v>
      </c>
      <c r="DD123" s="162">
        <f t="shared" si="576"/>
        <v>0</v>
      </c>
      <c r="DE123" s="162">
        <f t="shared" si="576"/>
        <v>0</v>
      </c>
      <c r="DF123" s="162">
        <f t="shared" si="576"/>
        <v>0</v>
      </c>
      <c r="DG123" s="162">
        <f t="shared" si="576"/>
        <v>0</v>
      </c>
      <c r="DH123" s="162">
        <f t="shared" si="576"/>
        <v>0</v>
      </c>
      <c r="DI123" s="162">
        <f t="shared" si="576"/>
        <v>0</v>
      </c>
      <c r="DJ123" s="162">
        <f t="shared" si="576"/>
        <v>0</v>
      </c>
      <c r="DK123" s="162">
        <f t="shared" si="576"/>
        <v>0</v>
      </c>
      <c r="DL123" s="162">
        <f t="shared" si="576"/>
        <v>0</v>
      </c>
      <c r="DM123" s="162">
        <f t="shared" si="576"/>
        <v>0</v>
      </c>
      <c r="DN123" s="162">
        <f t="shared" si="576"/>
        <v>0</v>
      </c>
      <c r="DO123" s="162">
        <f t="shared" si="576"/>
        <v>0</v>
      </c>
      <c r="DP123" s="162">
        <f t="shared" si="576"/>
        <v>0</v>
      </c>
      <c r="DQ123" s="162">
        <f t="shared" si="576"/>
        <v>0</v>
      </c>
      <c r="DR123" s="162">
        <f t="shared" si="576"/>
        <v>0</v>
      </c>
      <c r="DS123" s="162">
        <f t="shared" si="576"/>
        <v>0</v>
      </c>
      <c r="DT123" s="162">
        <f t="shared" si="576"/>
        <v>0</v>
      </c>
      <c r="DU123" s="162">
        <f t="shared" si="576"/>
        <v>0</v>
      </c>
      <c r="DV123" s="162">
        <f t="shared" si="576"/>
        <v>0</v>
      </c>
      <c r="DW123" s="162">
        <f t="shared" si="576"/>
        <v>0</v>
      </c>
      <c r="DX123" s="162">
        <f t="shared" si="576"/>
        <v>0</v>
      </c>
      <c r="DY123" s="162">
        <f t="shared" si="576"/>
        <v>0</v>
      </c>
      <c r="DZ123" s="162">
        <f t="shared" si="576"/>
        <v>0</v>
      </c>
      <c r="EA123" s="162">
        <f t="shared" si="576"/>
        <v>0</v>
      </c>
      <c r="EB123" s="162">
        <f t="shared" si="576"/>
        <v>0</v>
      </c>
      <c r="EC123" s="162">
        <f t="shared" si="576"/>
        <v>0</v>
      </c>
      <c r="ED123" s="162">
        <f t="shared" si="576"/>
        <v>0</v>
      </c>
      <c r="EE123" s="162">
        <f t="shared" si="576"/>
        <v>0</v>
      </c>
      <c r="EF123" s="162">
        <f t="shared" si="576"/>
        <v>0</v>
      </c>
      <c r="EG123" s="162">
        <f t="shared" si="576"/>
        <v>0</v>
      </c>
      <c r="EH123" s="162">
        <f t="shared" si="576"/>
        <v>0</v>
      </c>
      <c r="EI123" s="162">
        <f t="shared" si="576"/>
        <v>0</v>
      </c>
      <c r="EJ123" s="162">
        <f t="shared" si="576"/>
        <v>0</v>
      </c>
      <c r="EK123" s="162">
        <f t="shared" si="576"/>
        <v>0</v>
      </c>
      <c r="EL123" s="162">
        <f t="shared" si="576"/>
        <v>0</v>
      </c>
      <c r="EM123" s="162">
        <f t="shared" si="576"/>
        <v>0</v>
      </c>
      <c r="EN123" s="162">
        <f t="shared" si="576"/>
        <v>0</v>
      </c>
      <c r="EO123" s="162">
        <f t="shared" si="576"/>
        <v>0</v>
      </c>
      <c r="EP123" s="162">
        <f t="shared" si="576"/>
        <v>0</v>
      </c>
      <c r="EQ123" s="162">
        <f t="shared" si="576"/>
        <v>0</v>
      </c>
      <c r="ER123" s="162">
        <f t="shared" si="576"/>
        <v>0</v>
      </c>
      <c r="ES123" s="162">
        <f t="shared" si="576"/>
        <v>0</v>
      </c>
      <c r="ET123" s="162">
        <f t="shared" si="576"/>
        <v>0</v>
      </c>
      <c r="EU123" s="162">
        <f t="shared" si="13"/>
        <v>0</v>
      </c>
      <c r="EV123" s="162">
        <f t="shared" ref="EV123:GQ123" si="577">BB123-CY123</f>
        <v>0</v>
      </c>
      <c r="EW123" s="162">
        <f t="shared" si="577"/>
        <v>0</v>
      </c>
      <c r="EX123" s="162">
        <f t="shared" si="577"/>
        <v>0</v>
      </c>
      <c r="EY123" s="162">
        <f t="shared" si="577"/>
        <v>0</v>
      </c>
      <c r="EZ123" s="162">
        <f t="shared" si="577"/>
        <v>0</v>
      </c>
      <c r="FA123" s="162">
        <f t="shared" si="577"/>
        <v>0</v>
      </c>
      <c r="FB123" s="162">
        <f t="shared" si="577"/>
        <v>0</v>
      </c>
      <c r="FC123" s="162">
        <f t="shared" si="577"/>
        <v>0</v>
      </c>
      <c r="FD123" s="162">
        <f t="shared" si="577"/>
        <v>0</v>
      </c>
      <c r="FE123" s="162">
        <f t="shared" si="577"/>
        <v>0</v>
      </c>
      <c r="FF123" s="162">
        <f t="shared" si="577"/>
        <v>0</v>
      </c>
      <c r="FG123" s="162">
        <f t="shared" si="577"/>
        <v>0</v>
      </c>
      <c r="FH123" s="162">
        <f t="shared" si="577"/>
        <v>0</v>
      </c>
      <c r="FI123" s="162">
        <f t="shared" si="577"/>
        <v>0</v>
      </c>
      <c r="FJ123" s="162">
        <f t="shared" si="577"/>
        <v>0</v>
      </c>
      <c r="FK123" s="162">
        <f t="shared" si="577"/>
        <v>0</v>
      </c>
      <c r="FL123" s="162">
        <f t="shared" si="577"/>
        <v>0</v>
      </c>
      <c r="FM123" s="162">
        <f t="shared" si="577"/>
        <v>0</v>
      </c>
      <c r="FN123" s="162">
        <f t="shared" si="577"/>
        <v>0</v>
      </c>
      <c r="FO123" s="162">
        <f t="shared" si="577"/>
        <v>0</v>
      </c>
      <c r="FP123" s="162">
        <f t="shared" si="577"/>
        <v>0</v>
      </c>
      <c r="FQ123" s="162">
        <f t="shared" si="577"/>
        <v>0</v>
      </c>
      <c r="FR123" s="162">
        <f t="shared" si="577"/>
        <v>0</v>
      </c>
      <c r="FS123" s="162">
        <f t="shared" si="577"/>
        <v>0</v>
      </c>
      <c r="FT123" s="162">
        <f t="shared" si="577"/>
        <v>0</v>
      </c>
      <c r="FU123" s="162">
        <f t="shared" si="577"/>
        <v>0</v>
      </c>
      <c r="FV123" s="162">
        <f t="shared" si="577"/>
        <v>0</v>
      </c>
      <c r="FW123" s="162">
        <f t="shared" si="577"/>
        <v>0</v>
      </c>
      <c r="FX123" s="162">
        <f t="shared" si="577"/>
        <v>0</v>
      </c>
      <c r="FY123" s="162">
        <f t="shared" si="577"/>
        <v>0</v>
      </c>
      <c r="FZ123" s="162">
        <f t="shared" si="577"/>
        <v>0</v>
      </c>
      <c r="GA123" s="162">
        <f t="shared" si="577"/>
        <v>0</v>
      </c>
      <c r="GB123" s="162">
        <f t="shared" si="577"/>
        <v>0</v>
      </c>
      <c r="GC123" s="162">
        <f t="shared" si="577"/>
        <v>0</v>
      </c>
      <c r="GD123" s="162">
        <f t="shared" si="577"/>
        <v>0</v>
      </c>
      <c r="GE123" s="162">
        <f t="shared" si="577"/>
        <v>0</v>
      </c>
      <c r="GF123" s="162">
        <f t="shared" si="577"/>
        <v>0</v>
      </c>
      <c r="GG123" s="162">
        <f t="shared" si="577"/>
        <v>0</v>
      </c>
      <c r="GH123" s="162">
        <f t="shared" si="577"/>
        <v>0</v>
      </c>
      <c r="GI123" s="162">
        <f t="shared" si="577"/>
        <v>0</v>
      </c>
      <c r="GJ123" s="162">
        <f t="shared" si="577"/>
        <v>0</v>
      </c>
      <c r="GK123" s="162">
        <f t="shared" si="577"/>
        <v>0</v>
      </c>
      <c r="GL123" s="162">
        <f t="shared" si="577"/>
        <v>0</v>
      </c>
      <c r="GM123" s="162">
        <f t="shared" si="577"/>
        <v>0</v>
      </c>
      <c r="GN123" s="162">
        <f t="shared" si="577"/>
        <v>0</v>
      </c>
      <c r="GO123" s="162">
        <f t="shared" si="577"/>
        <v>0</v>
      </c>
      <c r="GP123" s="162">
        <f t="shared" si="577"/>
        <v>0</v>
      </c>
      <c r="GQ123" s="162">
        <f t="shared" si="577"/>
        <v>0</v>
      </c>
      <c r="GR123" s="162">
        <f t="shared" si="15"/>
        <v>0</v>
      </c>
      <c r="GS123" s="162">
        <f t="shared" ref="GS123:IN123" si="578">E123-EV123</f>
        <v>0</v>
      </c>
      <c r="GT123" s="162">
        <f t="shared" si="578"/>
        <v>0</v>
      </c>
      <c r="GU123" s="162">
        <f t="shared" si="578"/>
        <v>0</v>
      </c>
      <c r="GV123" s="162">
        <f t="shared" si="578"/>
        <v>0</v>
      </c>
      <c r="GW123" s="162">
        <f t="shared" si="578"/>
        <v>0</v>
      </c>
      <c r="GX123" s="162">
        <f t="shared" si="578"/>
        <v>0</v>
      </c>
      <c r="GY123" s="162">
        <f t="shared" si="578"/>
        <v>0</v>
      </c>
      <c r="GZ123" s="162">
        <f t="shared" si="578"/>
        <v>0</v>
      </c>
      <c r="HA123" s="162">
        <f t="shared" si="578"/>
        <v>0</v>
      </c>
      <c r="HB123" s="162">
        <f t="shared" si="578"/>
        <v>0</v>
      </c>
      <c r="HC123" s="162">
        <f t="shared" si="578"/>
        <v>0</v>
      </c>
      <c r="HD123" s="162">
        <f t="shared" si="578"/>
        <v>0</v>
      </c>
      <c r="HE123" s="162">
        <f t="shared" si="578"/>
        <v>0</v>
      </c>
      <c r="HF123" s="162">
        <f t="shared" si="578"/>
        <v>0</v>
      </c>
      <c r="HG123" s="162">
        <f t="shared" si="578"/>
        <v>0</v>
      </c>
      <c r="HH123" s="162">
        <f t="shared" si="578"/>
        <v>0</v>
      </c>
      <c r="HI123" s="162">
        <f t="shared" si="578"/>
        <v>0</v>
      </c>
      <c r="HJ123" s="162">
        <f t="shared" si="578"/>
        <v>0</v>
      </c>
      <c r="HK123" s="162">
        <f t="shared" si="578"/>
        <v>0</v>
      </c>
      <c r="HL123" s="162">
        <f t="shared" si="578"/>
        <v>0</v>
      </c>
      <c r="HM123" s="162">
        <f t="shared" si="578"/>
        <v>0</v>
      </c>
      <c r="HN123" s="162">
        <f t="shared" si="578"/>
        <v>0</v>
      </c>
      <c r="HO123" s="162">
        <f t="shared" si="578"/>
        <v>0</v>
      </c>
      <c r="HP123" s="162">
        <f t="shared" si="578"/>
        <v>0</v>
      </c>
      <c r="HQ123" s="162">
        <f t="shared" si="578"/>
        <v>0</v>
      </c>
      <c r="HR123" s="162">
        <f t="shared" si="578"/>
        <v>0</v>
      </c>
      <c r="HS123" s="162">
        <f t="shared" si="578"/>
        <v>0</v>
      </c>
      <c r="HT123" s="162">
        <f t="shared" si="578"/>
        <v>0</v>
      </c>
      <c r="HU123" s="162">
        <f t="shared" si="578"/>
        <v>0</v>
      </c>
      <c r="HV123" s="162">
        <f t="shared" si="578"/>
        <v>0</v>
      </c>
      <c r="HW123" s="162">
        <f t="shared" si="578"/>
        <v>0</v>
      </c>
      <c r="HX123" s="162">
        <f t="shared" si="578"/>
        <v>0</v>
      </c>
      <c r="HY123" s="162">
        <f t="shared" si="578"/>
        <v>0</v>
      </c>
      <c r="HZ123" s="162">
        <f t="shared" si="578"/>
        <v>0</v>
      </c>
      <c r="IA123" s="162">
        <f t="shared" si="578"/>
        <v>0</v>
      </c>
      <c r="IB123" s="162">
        <f t="shared" si="578"/>
        <v>0</v>
      </c>
      <c r="IC123" s="162">
        <f t="shared" si="578"/>
        <v>0</v>
      </c>
      <c r="ID123" s="162">
        <f t="shared" si="578"/>
        <v>0</v>
      </c>
      <c r="IE123" s="162">
        <f t="shared" si="578"/>
        <v>0</v>
      </c>
      <c r="IF123" s="162">
        <f t="shared" si="578"/>
        <v>0</v>
      </c>
      <c r="IG123" s="162">
        <f t="shared" si="578"/>
        <v>0</v>
      </c>
      <c r="IH123" s="162">
        <f t="shared" si="578"/>
        <v>0</v>
      </c>
      <c r="II123" s="162">
        <f t="shared" si="578"/>
        <v>0</v>
      </c>
      <c r="IJ123" s="162">
        <f t="shared" si="578"/>
        <v>0</v>
      </c>
      <c r="IK123" s="162">
        <f t="shared" si="578"/>
        <v>0</v>
      </c>
      <c r="IL123" s="162">
        <f t="shared" si="578"/>
        <v>0</v>
      </c>
      <c r="IM123" s="162">
        <f t="shared" si="578"/>
        <v>0</v>
      </c>
      <c r="IN123" s="162">
        <f t="shared" si="578"/>
        <v>0</v>
      </c>
      <c r="IO123" s="162">
        <f t="shared" si="17"/>
        <v>0</v>
      </c>
      <c r="IP123" s="162">
        <f t="shared" si="23"/>
        <v>0</v>
      </c>
      <c r="IQ123" s="162">
        <f t="shared" ref="IQ123:KK123" si="579">MAX((MIN(CZ123+IP123,$IO$7))-GT123,0)</f>
        <v>0</v>
      </c>
      <c r="IR123" s="162">
        <f t="shared" si="579"/>
        <v>0</v>
      </c>
      <c r="IS123" s="162">
        <f t="shared" si="579"/>
        <v>0</v>
      </c>
      <c r="IT123" s="162">
        <f t="shared" si="579"/>
        <v>0</v>
      </c>
      <c r="IU123" s="162">
        <f t="shared" si="579"/>
        <v>0</v>
      </c>
      <c r="IV123" s="162">
        <f t="shared" si="579"/>
        <v>0</v>
      </c>
      <c r="IW123" s="162">
        <f t="shared" si="579"/>
        <v>0</v>
      </c>
      <c r="IX123" s="162">
        <f t="shared" si="579"/>
        <v>0</v>
      </c>
      <c r="IY123" s="162">
        <f t="shared" si="579"/>
        <v>0</v>
      </c>
      <c r="IZ123" s="162">
        <f t="shared" si="579"/>
        <v>0</v>
      </c>
      <c r="JA123" s="162">
        <f t="shared" si="579"/>
        <v>0</v>
      </c>
      <c r="JB123" s="162">
        <f t="shared" si="579"/>
        <v>0</v>
      </c>
      <c r="JC123" s="162">
        <f t="shared" si="579"/>
        <v>0</v>
      </c>
      <c r="JD123" s="162">
        <f t="shared" si="579"/>
        <v>0</v>
      </c>
      <c r="JE123" s="162">
        <f t="shared" si="579"/>
        <v>0</v>
      </c>
      <c r="JF123" s="162">
        <f t="shared" si="579"/>
        <v>0</v>
      </c>
      <c r="JG123" s="162">
        <f t="shared" si="579"/>
        <v>0</v>
      </c>
      <c r="JH123" s="162">
        <f t="shared" si="579"/>
        <v>0</v>
      </c>
      <c r="JI123" s="162">
        <f t="shared" si="579"/>
        <v>0</v>
      </c>
      <c r="JJ123" s="162">
        <f t="shared" si="579"/>
        <v>0</v>
      </c>
      <c r="JK123" s="162">
        <f t="shared" si="579"/>
        <v>0</v>
      </c>
      <c r="JL123" s="162">
        <f t="shared" si="579"/>
        <v>0</v>
      </c>
      <c r="JM123" s="162">
        <f t="shared" si="579"/>
        <v>0</v>
      </c>
      <c r="JN123" s="162">
        <f t="shared" si="579"/>
        <v>0</v>
      </c>
      <c r="JO123" s="162">
        <f t="shared" si="579"/>
        <v>0</v>
      </c>
      <c r="JP123" s="162">
        <f t="shared" si="579"/>
        <v>0</v>
      </c>
      <c r="JQ123" s="162">
        <f t="shared" si="579"/>
        <v>0</v>
      </c>
      <c r="JR123" s="162">
        <f t="shared" si="579"/>
        <v>0</v>
      </c>
      <c r="JS123" s="162">
        <f t="shared" si="579"/>
        <v>0</v>
      </c>
      <c r="JT123" s="162">
        <f t="shared" si="579"/>
        <v>0</v>
      </c>
      <c r="JU123" s="162">
        <f t="shared" si="579"/>
        <v>0</v>
      </c>
      <c r="JV123" s="162">
        <f t="shared" si="579"/>
        <v>0</v>
      </c>
      <c r="JW123" s="162">
        <f t="shared" si="579"/>
        <v>0</v>
      </c>
      <c r="JX123" s="162">
        <f t="shared" si="579"/>
        <v>0</v>
      </c>
      <c r="JY123" s="162">
        <f t="shared" si="579"/>
        <v>0</v>
      </c>
      <c r="JZ123" s="162">
        <f t="shared" si="579"/>
        <v>0</v>
      </c>
      <c r="KA123" s="162">
        <f t="shared" si="579"/>
        <v>0</v>
      </c>
      <c r="KB123" s="162">
        <f t="shared" si="579"/>
        <v>0</v>
      </c>
      <c r="KC123" s="162">
        <f t="shared" si="579"/>
        <v>0</v>
      </c>
      <c r="KD123" s="162">
        <f t="shared" si="579"/>
        <v>0</v>
      </c>
      <c r="KE123" s="162">
        <f t="shared" si="579"/>
        <v>0</v>
      </c>
      <c r="KF123" s="162">
        <f t="shared" si="579"/>
        <v>0</v>
      </c>
      <c r="KG123" s="162">
        <f t="shared" si="579"/>
        <v>0</v>
      </c>
      <c r="KH123" s="162">
        <f t="shared" si="579"/>
        <v>0</v>
      </c>
      <c r="KI123" s="162">
        <f t="shared" si="579"/>
        <v>0</v>
      </c>
      <c r="KJ123" s="162">
        <f t="shared" si="579"/>
        <v>0</v>
      </c>
      <c r="KK123" s="162">
        <f t="shared" si="579"/>
        <v>0</v>
      </c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</row>
    <row r="124" ht="14.25" customHeight="1" spans="1:326" x14ac:dyDescent="0.25">
      <c r="A124" s="1">
        <v>4</v>
      </c>
      <c r="B124" s="1">
        <f t="shared" ref="B124:C124" si="580">B123+1</f>
        <v>114</v>
      </c>
      <c r="C124" s="232">
        <f t="shared" si="580"/>
        <v>43579</v>
      </c>
      <c r="D124" s="162">
        <f t="shared" si="9"/>
        <v>0</v>
      </c>
      <c r="E124" s="162">
        <f>(SUMIFS(Profile!$F$2:$F$17521,Profile!$B$2:$B$17521,$B124,Profile!$C$2:$C$17521,E$8))*$C$6</f>
        <v>0</v>
      </c>
      <c r="F124" s="162">
        <f>(SUMIFS(Profile!$F$2:$F$17521,Profile!$B$2:$B$17521,$B124,Profile!$C$2:$C$17521,F$8))*$C$6</f>
        <v>0</v>
      </c>
      <c r="G124" s="162">
        <f>(SUMIFS(Profile!$F$2:$F$17521,Profile!$B$2:$B$17521,$B124,Profile!$C$2:$C$17521,G$8))*$C$6</f>
        <v>0</v>
      </c>
      <c r="H124" s="162">
        <f>(SUMIFS(Profile!$F$2:$F$17521,Profile!$B$2:$B$17521,$B124,Profile!$C$2:$C$17521,H$8))*$C$6</f>
        <v>0</v>
      </c>
      <c r="I124" s="162">
        <f>(SUMIFS(Profile!$F$2:$F$17521,Profile!$B$2:$B$17521,$B124,Profile!$C$2:$C$17521,I$8))*$C$6</f>
        <v>0</v>
      </c>
      <c r="J124" s="162">
        <f>(SUMIFS(Profile!$F$2:$F$17521,Profile!$B$2:$B$17521,$B124,Profile!$C$2:$C$17521,J$8))*$C$6</f>
        <v>0</v>
      </c>
      <c r="K124" s="162">
        <f>(SUMIFS(Profile!$F$2:$F$17521,Profile!$B$2:$B$17521,$B124,Profile!$C$2:$C$17521,K$8))*$C$6</f>
        <v>0</v>
      </c>
      <c r="L124" s="162">
        <f>(SUMIFS(Profile!$F$2:$F$17521,Profile!$B$2:$B$17521,$B124,Profile!$C$2:$C$17521,L$8))*$C$6</f>
        <v>0</v>
      </c>
      <c r="M124" s="162">
        <f>(SUMIFS(Profile!$F$2:$F$17521,Profile!$B$2:$B$17521,$B124,Profile!$C$2:$C$17521,M$8))*$C$6</f>
        <v>0</v>
      </c>
      <c r="N124" s="162">
        <f>(SUMIFS(Profile!$F$2:$F$17521,Profile!$B$2:$B$17521,$B124,Profile!$C$2:$C$17521,N$8))*$C$6</f>
        <v>0</v>
      </c>
      <c r="O124" s="162">
        <f>(SUMIFS(Profile!$F$2:$F$17521,Profile!$B$2:$B$17521,$B124,Profile!$C$2:$C$17521,O$8))*$C$6</f>
        <v>0</v>
      </c>
      <c r="P124" s="162">
        <f>(SUMIFS(Profile!$F$2:$F$17521,Profile!$B$2:$B$17521,$B124,Profile!$C$2:$C$17521,P$8))*$C$6</f>
        <v>0</v>
      </c>
      <c r="Q124" s="162">
        <f>(SUMIFS(Profile!$F$2:$F$17521,Profile!$B$2:$B$17521,$B124,Profile!$C$2:$C$17521,Q$8))*$C$6</f>
        <v>0</v>
      </c>
      <c r="R124" s="162">
        <f>(SUMIFS(Profile!$F$2:$F$17521,Profile!$B$2:$B$17521,$B124,Profile!$C$2:$C$17521,R$8))*$C$6</f>
        <v>0</v>
      </c>
      <c r="S124" s="162">
        <f>(SUMIFS(Profile!$F$2:$F$17521,Profile!$B$2:$B$17521,$B124,Profile!$C$2:$C$17521,S$8))*$C$6</f>
        <v>0</v>
      </c>
      <c r="T124" s="162">
        <f>(SUMIFS(Profile!$F$2:$F$17521,Profile!$B$2:$B$17521,$B124,Profile!$C$2:$C$17521,T$8))*$C$6</f>
        <v>0</v>
      </c>
      <c r="U124" s="162">
        <f>(SUMIFS(Profile!$F$2:$F$17521,Profile!$B$2:$B$17521,$B124,Profile!$C$2:$C$17521,U$8))*$C$6</f>
        <v>0</v>
      </c>
      <c r="V124" s="162">
        <f>(SUMIFS(Profile!$F$2:$F$17521,Profile!$B$2:$B$17521,$B124,Profile!$C$2:$C$17521,V$8))*$C$6</f>
        <v>0</v>
      </c>
      <c r="W124" s="162">
        <f>(SUMIFS(Profile!$F$2:$F$17521,Profile!$B$2:$B$17521,$B124,Profile!$C$2:$C$17521,W$8))*$C$6</f>
        <v>0</v>
      </c>
      <c r="X124" s="162">
        <f>(SUMIFS(Profile!$F$2:$F$17521,Profile!$B$2:$B$17521,$B124,Profile!$C$2:$C$17521,X$8))*$C$6</f>
        <v>0</v>
      </c>
      <c r="Y124" s="162">
        <f>(SUMIFS(Profile!$F$2:$F$17521,Profile!$B$2:$B$17521,$B124,Profile!$C$2:$C$17521,Y$8))*$C$6</f>
        <v>0</v>
      </c>
      <c r="Z124" s="162">
        <f>(SUMIFS(Profile!$F$2:$F$17521,Profile!$B$2:$B$17521,$B124,Profile!$C$2:$C$17521,Z$8))*$C$6</f>
        <v>0</v>
      </c>
      <c r="AA124" s="162">
        <f>(SUMIFS(Profile!$F$2:$F$17521,Profile!$B$2:$B$17521,$B124,Profile!$C$2:$C$17521,AA$8))*$C$6</f>
        <v>0</v>
      </c>
      <c r="AB124" s="162">
        <f>(SUMIFS(Profile!$F$2:$F$17521,Profile!$B$2:$B$17521,$B124,Profile!$C$2:$C$17521,AB$8))*$C$6</f>
        <v>0</v>
      </c>
      <c r="AC124" s="162">
        <f>(SUMIFS(Profile!$F$2:$F$17521,Profile!$B$2:$B$17521,$B124,Profile!$C$2:$C$17521,AC$8))*$C$6</f>
        <v>0</v>
      </c>
      <c r="AD124" s="162">
        <f>(SUMIFS(Profile!$F$2:$F$17521,Profile!$B$2:$B$17521,$B124,Profile!$C$2:$C$17521,AD$8))*$C$6</f>
        <v>0</v>
      </c>
      <c r="AE124" s="162">
        <f>(SUMIFS(Profile!$F$2:$F$17521,Profile!$B$2:$B$17521,$B124,Profile!$C$2:$C$17521,AE$8))*$C$6</f>
        <v>0</v>
      </c>
      <c r="AF124" s="162">
        <f>(SUMIFS(Profile!$F$2:$F$17521,Profile!$B$2:$B$17521,$B124,Profile!$C$2:$C$17521,AF$8))*$C$6</f>
        <v>0</v>
      </c>
      <c r="AG124" s="162">
        <f>(SUMIFS(Profile!$F$2:$F$17521,Profile!$B$2:$B$17521,$B124,Profile!$C$2:$C$17521,AG$8))*$C$6</f>
        <v>0</v>
      </c>
      <c r="AH124" s="162">
        <f>(SUMIFS(Profile!$F$2:$F$17521,Profile!$B$2:$B$17521,$B124,Profile!$C$2:$C$17521,AH$8))*$C$6</f>
        <v>0</v>
      </c>
      <c r="AI124" s="162">
        <f>(SUMIFS(Profile!$F$2:$F$17521,Profile!$B$2:$B$17521,$B124,Profile!$C$2:$C$17521,AI$8))*$C$6</f>
        <v>0</v>
      </c>
      <c r="AJ124" s="162">
        <f>(SUMIFS(Profile!$F$2:$F$17521,Profile!$B$2:$B$17521,$B124,Profile!$C$2:$C$17521,AJ$8))*$C$6</f>
        <v>0</v>
      </c>
      <c r="AK124" s="162">
        <f>(SUMIFS(Profile!$F$2:$F$17521,Profile!$B$2:$B$17521,$B124,Profile!$C$2:$C$17521,AK$8))*$C$6</f>
        <v>0</v>
      </c>
      <c r="AL124" s="162">
        <f>(SUMIFS(Profile!$F$2:$F$17521,Profile!$B$2:$B$17521,$B124,Profile!$C$2:$C$17521,AL$8))*$C$6</f>
        <v>0</v>
      </c>
      <c r="AM124" s="162">
        <f>(SUMIFS(Profile!$F$2:$F$17521,Profile!$B$2:$B$17521,$B124,Profile!$C$2:$C$17521,AM$8))*$C$6</f>
        <v>0</v>
      </c>
      <c r="AN124" s="162">
        <f>(SUMIFS(Profile!$F$2:$F$17521,Profile!$B$2:$B$17521,$B124,Profile!$C$2:$C$17521,AN$8))*$C$6</f>
        <v>0</v>
      </c>
      <c r="AO124" s="162">
        <f>(SUMIFS(Profile!$F$2:$F$17521,Profile!$B$2:$B$17521,$B124,Profile!$C$2:$C$17521,AO$8))*$C$6</f>
        <v>0</v>
      </c>
      <c r="AP124" s="162">
        <f>(SUMIFS(Profile!$F$2:$F$17521,Profile!$B$2:$B$17521,$B124,Profile!$C$2:$C$17521,AP$8))*$C$6</f>
        <v>0</v>
      </c>
      <c r="AQ124" s="162">
        <f>(SUMIFS(Profile!$F$2:$F$17521,Profile!$B$2:$B$17521,$B124,Profile!$C$2:$C$17521,AQ$8))*$C$6</f>
        <v>0</v>
      </c>
      <c r="AR124" s="162">
        <f>(SUMIFS(Profile!$F$2:$F$17521,Profile!$B$2:$B$17521,$B124,Profile!$C$2:$C$17521,AR$8))*$C$6</f>
        <v>0</v>
      </c>
      <c r="AS124" s="162">
        <f>(SUMIFS(Profile!$F$2:$F$17521,Profile!$B$2:$B$17521,$B124,Profile!$C$2:$C$17521,AS$8))*$C$6</f>
        <v>0</v>
      </c>
      <c r="AT124" s="162">
        <f>(SUMIFS(Profile!$F$2:$F$17521,Profile!$B$2:$B$17521,$B124,Profile!$C$2:$C$17521,AT$8))*$C$6</f>
        <v>0</v>
      </c>
      <c r="AU124" s="162">
        <f>(SUMIFS(Profile!$F$2:$F$17521,Profile!$B$2:$B$17521,$B124,Profile!$C$2:$C$17521,AU$8))*$C$6</f>
        <v>0</v>
      </c>
      <c r="AV124" s="162">
        <f>(SUMIFS(Profile!$F$2:$F$17521,Profile!$B$2:$B$17521,$B124,Profile!$C$2:$C$17521,AV$8))*$C$6</f>
        <v>0</v>
      </c>
      <c r="AW124" s="162">
        <f>(SUMIFS(Profile!$F$2:$F$17521,Profile!$B$2:$B$17521,$B124,Profile!$C$2:$C$17521,AW$8))*$C$6</f>
        <v>0</v>
      </c>
      <c r="AX124" s="162">
        <f>(SUMIFS(Profile!$F$2:$F$17521,Profile!$B$2:$B$17521,$B124,Profile!$C$2:$C$17521,AX$8))*$C$6</f>
        <v>0</v>
      </c>
      <c r="AY124" s="162">
        <f>(SUMIFS(Profile!$F$2:$F$17521,Profile!$B$2:$B$17521,$B124,Profile!$C$2:$C$17521,AY$8))*$C$6</f>
        <v>0</v>
      </c>
      <c r="AZ124" s="162">
        <f>(SUMIFS(Profile!$F$2:$F$17521,Profile!$B$2:$B$17521,$B124,Profile!$C$2:$C$17521,AZ$8))*$C$6</f>
        <v>0</v>
      </c>
      <c r="BA124" s="162">
        <f t="shared" si="10"/>
        <v>0</v>
      </c>
      <c r="BB124" s="162">
        <f>(SUMIFS(Profile!$E$2:$E$17521,Profile!$B$2:$B$17521,$B124,Profile!$C$2:$C$17521,BB$8))*$C$9</f>
        <v>0</v>
      </c>
      <c r="BC124" s="162">
        <f>(SUMIFS(Profile!$E$2:$E$17521,Profile!$B$2:$B$17521,$B124,Profile!$C$2:$C$17521,BC$8))*$C$9</f>
        <v>0</v>
      </c>
      <c r="BD124" s="162">
        <f>(SUMIFS(Profile!$E$2:$E$17521,Profile!$B$2:$B$17521,$B124,Profile!$C$2:$C$17521,BD$8))*$C$9</f>
        <v>0</v>
      </c>
      <c r="BE124" s="162">
        <f>(SUMIFS(Profile!$E$2:$E$17521,Profile!$B$2:$B$17521,$B124,Profile!$C$2:$C$17521,BE$8))*$C$9</f>
        <v>0</v>
      </c>
      <c r="BF124" s="162">
        <f>(SUMIFS(Profile!$E$2:$E$17521,Profile!$B$2:$B$17521,$B124,Profile!$C$2:$C$17521,BF$8))*$C$9</f>
        <v>0</v>
      </c>
      <c r="BG124" s="162">
        <f>(SUMIFS(Profile!$E$2:$E$17521,Profile!$B$2:$B$17521,$B124,Profile!$C$2:$C$17521,BG$8))*$C$9</f>
        <v>0</v>
      </c>
      <c r="BH124" s="162">
        <f>(SUMIFS(Profile!$E$2:$E$17521,Profile!$B$2:$B$17521,$B124,Profile!$C$2:$C$17521,BH$8))*$C$9</f>
        <v>0</v>
      </c>
      <c r="BI124" s="162">
        <f>(SUMIFS(Profile!$E$2:$E$17521,Profile!$B$2:$B$17521,$B124,Profile!$C$2:$C$17521,BI$8))*$C$9</f>
        <v>0</v>
      </c>
      <c r="BJ124" s="162">
        <f>(SUMIFS(Profile!$E$2:$E$17521,Profile!$B$2:$B$17521,$B124,Profile!$C$2:$C$17521,BJ$8))*$C$9</f>
        <v>0</v>
      </c>
      <c r="BK124" s="162">
        <f>(SUMIFS(Profile!$E$2:$E$17521,Profile!$B$2:$B$17521,$B124,Profile!$C$2:$C$17521,BK$8))*$C$9</f>
        <v>0</v>
      </c>
      <c r="BL124" s="162">
        <f>(SUMIFS(Profile!$E$2:$E$17521,Profile!$B$2:$B$17521,$B124,Profile!$C$2:$C$17521,BL$8))*$C$9</f>
        <v>0</v>
      </c>
      <c r="BM124" s="162">
        <f>(SUMIFS(Profile!$E$2:$E$17521,Profile!$B$2:$B$17521,$B124,Profile!$C$2:$C$17521,BM$8))*$C$9</f>
        <v>0</v>
      </c>
      <c r="BN124" s="162">
        <f>(SUMIFS(Profile!$E$2:$E$17521,Profile!$B$2:$B$17521,$B124,Profile!$C$2:$C$17521,BN$8))*$C$9</f>
        <v>0</v>
      </c>
      <c r="BO124" s="162">
        <f>(SUMIFS(Profile!$E$2:$E$17521,Profile!$B$2:$B$17521,$B124,Profile!$C$2:$C$17521,BO$8))*$C$9</f>
        <v>0</v>
      </c>
      <c r="BP124" s="162">
        <f>(SUMIFS(Profile!$E$2:$E$17521,Profile!$B$2:$B$17521,$B124,Profile!$C$2:$C$17521,BP$8))*$C$9</f>
        <v>0</v>
      </c>
      <c r="BQ124" s="162">
        <f>(SUMIFS(Profile!$E$2:$E$17521,Profile!$B$2:$B$17521,$B124,Profile!$C$2:$C$17521,BQ$8))*$C$9</f>
        <v>0</v>
      </c>
      <c r="BR124" s="162">
        <f>(SUMIFS(Profile!$E$2:$E$17521,Profile!$B$2:$B$17521,$B124,Profile!$C$2:$C$17521,BR$8))*$C$9</f>
        <v>0</v>
      </c>
      <c r="BS124" s="162">
        <f>(SUMIFS(Profile!$E$2:$E$17521,Profile!$B$2:$B$17521,$B124,Profile!$C$2:$C$17521,BS$8))*$C$9</f>
        <v>0</v>
      </c>
      <c r="BT124" s="162">
        <f>(SUMIFS(Profile!$E$2:$E$17521,Profile!$B$2:$B$17521,$B124,Profile!$C$2:$C$17521,BT$8))*$C$9</f>
        <v>0</v>
      </c>
      <c r="BU124" s="162">
        <f>(SUMIFS(Profile!$E$2:$E$17521,Profile!$B$2:$B$17521,$B124,Profile!$C$2:$C$17521,BU$8))*$C$9</f>
        <v>0</v>
      </c>
      <c r="BV124" s="162">
        <f>(SUMIFS(Profile!$E$2:$E$17521,Profile!$B$2:$B$17521,$B124,Profile!$C$2:$C$17521,BV$8))*$C$9</f>
        <v>0</v>
      </c>
      <c r="BW124" s="162">
        <f>(SUMIFS(Profile!$E$2:$E$17521,Profile!$B$2:$B$17521,$B124,Profile!$C$2:$C$17521,BW$8))*$C$9</f>
        <v>0</v>
      </c>
      <c r="BX124" s="162">
        <f>(SUMIFS(Profile!$E$2:$E$17521,Profile!$B$2:$B$17521,$B124,Profile!$C$2:$C$17521,BX$8))*$C$9</f>
        <v>0</v>
      </c>
      <c r="BY124" s="162">
        <f>(SUMIFS(Profile!$E$2:$E$17521,Profile!$B$2:$B$17521,$B124,Profile!$C$2:$C$17521,BY$8))*$C$9</f>
        <v>0</v>
      </c>
      <c r="BZ124" s="162">
        <f>(SUMIFS(Profile!$E$2:$E$17521,Profile!$B$2:$B$17521,$B124,Profile!$C$2:$C$17521,BZ$8))*$C$9</f>
        <v>0</v>
      </c>
      <c r="CA124" s="162">
        <f>(SUMIFS(Profile!$E$2:$E$17521,Profile!$B$2:$B$17521,$B124,Profile!$C$2:$C$17521,CA$8))*$C$9</f>
        <v>0</v>
      </c>
      <c r="CB124" s="162">
        <f>(SUMIFS(Profile!$E$2:$E$17521,Profile!$B$2:$B$17521,$B124,Profile!$C$2:$C$17521,CB$8))*$C$9</f>
        <v>0</v>
      </c>
      <c r="CC124" s="162">
        <f>(SUMIFS(Profile!$E$2:$E$17521,Profile!$B$2:$B$17521,$B124,Profile!$C$2:$C$17521,CC$8))*$C$9</f>
        <v>0</v>
      </c>
      <c r="CD124" s="162">
        <f>(SUMIFS(Profile!$E$2:$E$17521,Profile!$B$2:$B$17521,$B124,Profile!$C$2:$C$17521,CD$8))*$C$9</f>
        <v>0</v>
      </c>
      <c r="CE124" s="162">
        <f>(SUMIFS(Profile!$E$2:$E$17521,Profile!$B$2:$B$17521,$B124,Profile!$C$2:$C$17521,CE$8))*$C$9</f>
        <v>0</v>
      </c>
      <c r="CF124" s="162">
        <f>(SUMIFS(Profile!$E$2:$E$17521,Profile!$B$2:$B$17521,$B124,Profile!$C$2:$C$17521,CF$8))*$C$9</f>
        <v>0</v>
      </c>
      <c r="CG124" s="162">
        <f>(SUMIFS(Profile!$E$2:$E$17521,Profile!$B$2:$B$17521,$B124,Profile!$C$2:$C$17521,CG$8))*$C$9</f>
        <v>0</v>
      </c>
      <c r="CH124" s="162">
        <f>(SUMIFS(Profile!$E$2:$E$17521,Profile!$B$2:$B$17521,$B124,Profile!$C$2:$C$17521,CH$8))*$C$9</f>
        <v>0</v>
      </c>
      <c r="CI124" s="162">
        <f>(SUMIFS(Profile!$E$2:$E$17521,Profile!$B$2:$B$17521,$B124,Profile!$C$2:$C$17521,CI$8))*$C$9</f>
        <v>0</v>
      </c>
      <c r="CJ124" s="162">
        <f>(SUMIFS(Profile!$E$2:$E$17521,Profile!$B$2:$B$17521,$B124,Profile!$C$2:$C$17521,CJ$8))*$C$9</f>
        <v>0</v>
      </c>
      <c r="CK124" s="162">
        <f>(SUMIFS(Profile!$E$2:$E$17521,Profile!$B$2:$B$17521,$B124,Profile!$C$2:$C$17521,CK$8))*$C$9</f>
        <v>0</v>
      </c>
      <c r="CL124" s="162">
        <f>(SUMIFS(Profile!$E$2:$E$17521,Profile!$B$2:$B$17521,$B124,Profile!$C$2:$C$17521,CL$8))*$C$9</f>
        <v>0</v>
      </c>
      <c r="CM124" s="162">
        <f>(SUMIFS(Profile!$E$2:$E$17521,Profile!$B$2:$B$17521,$B124,Profile!$C$2:$C$17521,CM$8))*$C$9</f>
        <v>0</v>
      </c>
      <c r="CN124" s="162">
        <f>(SUMIFS(Profile!$E$2:$E$17521,Profile!$B$2:$B$17521,$B124,Profile!$C$2:$C$17521,CN$8))*$C$9</f>
        <v>0</v>
      </c>
      <c r="CO124" s="162">
        <f>(SUMIFS(Profile!$E$2:$E$17521,Profile!$B$2:$B$17521,$B124,Profile!$C$2:$C$17521,CO$8))*$C$9</f>
        <v>0</v>
      </c>
      <c r="CP124" s="162">
        <f>(SUMIFS(Profile!$E$2:$E$17521,Profile!$B$2:$B$17521,$B124,Profile!$C$2:$C$17521,CP$8))*$C$9</f>
        <v>0</v>
      </c>
      <c r="CQ124" s="162">
        <f>(SUMIFS(Profile!$E$2:$E$17521,Profile!$B$2:$B$17521,$B124,Profile!$C$2:$C$17521,CQ$8))*$C$9</f>
        <v>0</v>
      </c>
      <c r="CR124" s="162">
        <f>(SUMIFS(Profile!$E$2:$E$17521,Profile!$B$2:$B$17521,$B124,Profile!$C$2:$C$17521,CR$8))*$C$9</f>
        <v>0</v>
      </c>
      <c r="CS124" s="162">
        <f>(SUMIFS(Profile!$E$2:$E$17521,Profile!$B$2:$B$17521,$B124,Profile!$C$2:$C$17521,CS$8))*$C$9</f>
        <v>0</v>
      </c>
      <c r="CT124" s="162">
        <f>(SUMIFS(Profile!$E$2:$E$17521,Profile!$B$2:$B$17521,$B124,Profile!$C$2:$C$17521,CT$8))*$C$9</f>
        <v>0</v>
      </c>
      <c r="CU124" s="162">
        <f>(SUMIFS(Profile!$E$2:$E$17521,Profile!$B$2:$B$17521,$B124,Profile!$C$2:$C$17521,CU$8))*$C$9</f>
        <v>0</v>
      </c>
      <c r="CV124" s="162">
        <f>(SUMIFS(Profile!$E$2:$E$17521,Profile!$B$2:$B$17521,$B124,Profile!$C$2:$C$17521,CV$8))*$C$9</f>
        <v>0</v>
      </c>
      <c r="CW124" s="162">
        <f>(SUMIFS(Profile!$E$2:$E$17521,Profile!$B$2:$B$17521,$B124,Profile!$C$2:$C$17521,CW$8))*$C$9</f>
        <v>0</v>
      </c>
      <c r="CX124" s="162">
        <f t="shared" si="11"/>
        <v>0</v>
      </c>
      <c r="CY124" s="162">
        <f t="shared" ref="CY124:ET124" si="581">MAX(BB124-E124,0)</f>
        <v>0</v>
      </c>
      <c r="CZ124" s="162">
        <f t="shared" si="581"/>
        <v>0</v>
      </c>
      <c r="DA124" s="162">
        <f t="shared" si="581"/>
        <v>0</v>
      </c>
      <c r="DB124" s="162">
        <f t="shared" si="581"/>
        <v>0</v>
      </c>
      <c r="DC124" s="162">
        <f t="shared" si="581"/>
        <v>0</v>
      </c>
      <c r="DD124" s="162">
        <f t="shared" si="581"/>
        <v>0</v>
      </c>
      <c r="DE124" s="162">
        <f t="shared" si="581"/>
        <v>0</v>
      </c>
      <c r="DF124" s="162">
        <f t="shared" si="581"/>
        <v>0</v>
      </c>
      <c r="DG124" s="162">
        <f t="shared" si="581"/>
        <v>0</v>
      </c>
      <c r="DH124" s="162">
        <f t="shared" si="581"/>
        <v>0</v>
      </c>
      <c r="DI124" s="162">
        <f t="shared" si="581"/>
        <v>0</v>
      </c>
      <c r="DJ124" s="162">
        <f t="shared" si="581"/>
        <v>0</v>
      </c>
      <c r="DK124" s="162">
        <f t="shared" si="581"/>
        <v>0</v>
      </c>
      <c r="DL124" s="162">
        <f t="shared" si="581"/>
        <v>0</v>
      </c>
      <c r="DM124" s="162">
        <f t="shared" si="581"/>
        <v>0</v>
      </c>
      <c r="DN124" s="162">
        <f t="shared" si="581"/>
        <v>0</v>
      </c>
      <c r="DO124" s="162">
        <f t="shared" si="581"/>
        <v>0</v>
      </c>
      <c r="DP124" s="162">
        <f t="shared" si="581"/>
        <v>0</v>
      </c>
      <c r="DQ124" s="162">
        <f t="shared" si="581"/>
        <v>0</v>
      </c>
      <c r="DR124" s="162">
        <f t="shared" si="581"/>
        <v>0</v>
      </c>
      <c r="DS124" s="162">
        <f t="shared" si="581"/>
        <v>0</v>
      </c>
      <c r="DT124" s="162">
        <f t="shared" si="581"/>
        <v>0</v>
      </c>
      <c r="DU124" s="162">
        <f t="shared" si="581"/>
        <v>0</v>
      </c>
      <c r="DV124" s="162">
        <f t="shared" si="581"/>
        <v>0</v>
      </c>
      <c r="DW124" s="162">
        <f t="shared" si="581"/>
        <v>0</v>
      </c>
      <c r="DX124" s="162">
        <f t="shared" si="581"/>
        <v>0</v>
      </c>
      <c r="DY124" s="162">
        <f t="shared" si="581"/>
        <v>0</v>
      </c>
      <c r="DZ124" s="162">
        <f t="shared" si="581"/>
        <v>0</v>
      </c>
      <c r="EA124" s="162">
        <f t="shared" si="581"/>
        <v>0</v>
      </c>
      <c r="EB124" s="162">
        <f t="shared" si="581"/>
        <v>0</v>
      </c>
      <c r="EC124" s="162">
        <f t="shared" si="581"/>
        <v>0</v>
      </c>
      <c r="ED124" s="162">
        <f t="shared" si="581"/>
        <v>0</v>
      </c>
      <c r="EE124" s="162">
        <f t="shared" si="581"/>
        <v>0</v>
      </c>
      <c r="EF124" s="162">
        <f t="shared" si="581"/>
        <v>0</v>
      </c>
      <c r="EG124" s="162">
        <f t="shared" si="581"/>
        <v>0</v>
      </c>
      <c r="EH124" s="162">
        <f t="shared" si="581"/>
        <v>0</v>
      </c>
      <c r="EI124" s="162">
        <f t="shared" si="581"/>
        <v>0</v>
      </c>
      <c r="EJ124" s="162">
        <f t="shared" si="581"/>
        <v>0</v>
      </c>
      <c r="EK124" s="162">
        <f t="shared" si="581"/>
        <v>0</v>
      </c>
      <c r="EL124" s="162">
        <f t="shared" si="581"/>
        <v>0</v>
      </c>
      <c r="EM124" s="162">
        <f t="shared" si="581"/>
        <v>0</v>
      </c>
      <c r="EN124" s="162">
        <f t="shared" si="581"/>
        <v>0</v>
      </c>
      <c r="EO124" s="162">
        <f t="shared" si="581"/>
        <v>0</v>
      </c>
      <c r="EP124" s="162">
        <f t="shared" si="581"/>
        <v>0</v>
      </c>
      <c r="EQ124" s="162">
        <f t="shared" si="581"/>
        <v>0</v>
      </c>
      <c r="ER124" s="162">
        <f t="shared" si="581"/>
        <v>0</v>
      </c>
      <c r="ES124" s="162">
        <f t="shared" si="581"/>
        <v>0</v>
      </c>
      <c r="ET124" s="162">
        <f t="shared" si="581"/>
        <v>0</v>
      </c>
      <c r="EU124" s="162">
        <f t="shared" si="13"/>
        <v>0</v>
      </c>
      <c r="EV124" s="162">
        <f t="shared" ref="EV124:GQ124" si="582">BB124-CY124</f>
        <v>0</v>
      </c>
      <c r="EW124" s="162">
        <f t="shared" si="582"/>
        <v>0</v>
      </c>
      <c r="EX124" s="162">
        <f t="shared" si="582"/>
        <v>0</v>
      </c>
      <c r="EY124" s="162">
        <f t="shared" si="582"/>
        <v>0</v>
      </c>
      <c r="EZ124" s="162">
        <f t="shared" si="582"/>
        <v>0</v>
      </c>
      <c r="FA124" s="162">
        <f t="shared" si="582"/>
        <v>0</v>
      </c>
      <c r="FB124" s="162">
        <f t="shared" si="582"/>
        <v>0</v>
      </c>
      <c r="FC124" s="162">
        <f t="shared" si="582"/>
        <v>0</v>
      </c>
      <c r="FD124" s="162">
        <f t="shared" si="582"/>
        <v>0</v>
      </c>
      <c r="FE124" s="162">
        <f t="shared" si="582"/>
        <v>0</v>
      </c>
      <c r="FF124" s="162">
        <f t="shared" si="582"/>
        <v>0</v>
      </c>
      <c r="FG124" s="162">
        <f t="shared" si="582"/>
        <v>0</v>
      </c>
      <c r="FH124" s="162">
        <f t="shared" si="582"/>
        <v>0</v>
      </c>
      <c r="FI124" s="162">
        <f t="shared" si="582"/>
        <v>0</v>
      </c>
      <c r="FJ124" s="162">
        <f t="shared" si="582"/>
        <v>0</v>
      </c>
      <c r="FK124" s="162">
        <f t="shared" si="582"/>
        <v>0</v>
      </c>
      <c r="FL124" s="162">
        <f t="shared" si="582"/>
        <v>0</v>
      </c>
      <c r="FM124" s="162">
        <f t="shared" si="582"/>
        <v>0</v>
      </c>
      <c r="FN124" s="162">
        <f t="shared" si="582"/>
        <v>0</v>
      </c>
      <c r="FO124" s="162">
        <f t="shared" si="582"/>
        <v>0</v>
      </c>
      <c r="FP124" s="162">
        <f t="shared" si="582"/>
        <v>0</v>
      </c>
      <c r="FQ124" s="162">
        <f t="shared" si="582"/>
        <v>0</v>
      </c>
      <c r="FR124" s="162">
        <f t="shared" si="582"/>
        <v>0</v>
      </c>
      <c r="FS124" s="162">
        <f t="shared" si="582"/>
        <v>0</v>
      </c>
      <c r="FT124" s="162">
        <f t="shared" si="582"/>
        <v>0</v>
      </c>
      <c r="FU124" s="162">
        <f t="shared" si="582"/>
        <v>0</v>
      </c>
      <c r="FV124" s="162">
        <f t="shared" si="582"/>
        <v>0</v>
      </c>
      <c r="FW124" s="162">
        <f t="shared" si="582"/>
        <v>0</v>
      </c>
      <c r="FX124" s="162">
        <f t="shared" si="582"/>
        <v>0</v>
      </c>
      <c r="FY124" s="162">
        <f t="shared" si="582"/>
        <v>0</v>
      </c>
      <c r="FZ124" s="162">
        <f t="shared" si="582"/>
        <v>0</v>
      </c>
      <c r="GA124" s="162">
        <f t="shared" si="582"/>
        <v>0</v>
      </c>
      <c r="GB124" s="162">
        <f t="shared" si="582"/>
        <v>0</v>
      </c>
      <c r="GC124" s="162">
        <f t="shared" si="582"/>
        <v>0</v>
      </c>
      <c r="GD124" s="162">
        <f t="shared" si="582"/>
        <v>0</v>
      </c>
      <c r="GE124" s="162">
        <f t="shared" si="582"/>
        <v>0</v>
      </c>
      <c r="GF124" s="162">
        <f t="shared" si="582"/>
        <v>0</v>
      </c>
      <c r="GG124" s="162">
        <f t="shared" si="582"/>
        <v>0</v>
      </c>
      <c r="GH124" s="162">
        <f t="shared" si="582"/>
        <v>0</v>
      </c>
      <c r="GI124" s="162">
        <f t="shared" si="582"/>
        <v>0</v>
      </c>
      <c r="GJ124" s="162">
        <f t="shared" si="582"/>
        <v>0</v>
      </c>
      <c r="GK124" s="162">
        <f t="shared" si="582"/>
        <v>0</v>
      </c>
      <c r="GL124" s="162">
        <f t="shared" si="582"/>
        <v>0</v>
      </c>
      <c r="GM124" s="162">
        <f t="shared" si="582"/>
        <v>0</v>
      </c>
      <c r="GN124" s="162">
        <f t="shared" si="582"/>
        <v>0</v>
      </c>
      <c r="GO124" s="162">
        <f t="shared" si="582"/>
        <v>0</v>
      </c>
      <c r="GP124" s="162">
        <f t="shared" si="582"/>
        <v>0</v>
      </c>
      <c r="GQ124" s="162">
        <f t="shared" si="582"/>
        <v>0</v>
      </c>
      <c r="GR124" s="162">
        <f t="shared" si="15"/>
        <v>0</v>
      </c>
      <c r="GS124" s="162">
        <f t="shared" ref="GS124:IN124" si="583">E124-EV124</f>
        <v>0</v>
      </c>
      <c r="GT124" s="162">
        <f t="shared" si="583"/>
        <v>0</v>
      </c>
      <c r="GU124" s="162">
        <f t="shared" si="583"/>
        <v>0</v>
      </c>
      <c r="GV124" s="162">
        <f t="shared" si="583"/>
        <v>0</v>
      </c>
      <c r="GW124" s="162">
        <f t="shared" si="583"/>
        <v>0</v>
      </c>
      <c r="GX124" s="162">
        <f t="shared" si="583"/>
        <v>0</v>
      </c>
      <c r="GY124" s="162">
        <f t="shared" si="583"/>
        <v>0</v>
      </c>
      <c r="GZ124" s="162">
        <f t="shared" si="583"/>
        <v>0</v>
      </c>
      <c r="HA124" s="162">
        <f t="shared" si="583"/>
        <v>0</v>
      </c>
      <c r="HB124" s="162">
        <f t="shared" si="583"/>
        <v>0</v>
      </c>
      <c r="HC124" s="162">
        <f t="shared" si="583"/>
        <v>0</v>
      </c>
      <c r="HD124" s="162">
        <f t="shared" si="583"/>
        <v>0</v>
      </c>
      <c r="HE124" s="162">
        <f t="shared" si="583"/>
        <v>0</v>
      </c>
      <c r="HF124" s="162">
        <f t="shared" si="583"/>
        <v>0</v>
      </c>
      <c r="HG124" s="162">
        <f t="shared" si="583"/>
        <v>0</v>
      </c>
      <c r="HH124" s="162">
        <f t="shared" si="583"/>
        <v>0</v>
      </c>
      <c r="HI124" s="162">
        <f t="shared" si="583"/>
        <v>0</v>
      </c>
      <c r="HJ124" s="162">
        <f t="shared" si="583"/>
        <v>0</v>
      </c>
      <c r="HK124" s="162">
        <f t="shared" si="583"/>
        <v>0</v>
      </c>
      <c r="HL124" s="162">
        <f t="shared" si="583"/>
        <v>0</v>
      </c>
      <c r="HM124" s="162">
        <f t="shared" si="583"/>
        <v>0</v>
      </c>
      <c r="HN124" s="162">
        <f t="shared" si="583"/>
        <v>0</v>
      </c>
      <c r="HO124" s="162">
        <f t="shared" si="583"/>
        <v>0</v>
      </c>
      <c r="HP124" s="162">
        <f t="shared" si="583"/>
        <v>0</v>
      </c>
      <c r="HQ124" s="162">
        <f t="shared" si="583"/>
        <v>0</v>
      </c>
      <c r="HR124" s="162">
        <f t="shared" si="583"/>
        <v>0</v>
      </c>
      <c r="HS124" s="162">
        <f t="shared" si="583"/>
        <v>0</v>
      </c>
      <c r="HT124" s="162">
        <f t="shared" si="583"/>
        <v>0</v>
      </c>
      <c r="HU124" s="162">
        <f t="shared" si="583"/>
        <v>0</v>
      </c>
      <c r="HV124" s="162">
        <f t="shared" si="583"/>
        <v>0</v>
      </c>
      <c r="HW124" s="162">
        <f t="shared" si="583"/>
        <v>0</v>
      </c>
      <c r="HX124" s="162">
        <f t="shared" si="583"/>
        <v>0</v>
      </c>
      <c r="HY124" s="162">
        <f t="shared" si="583"/>
        <v>0</v>
      </c>
      <c r="HZ124" s="162">
        <f t="shared" si="583"/>
        <v>0</v>
      </c>
      <c r="IA124" s="162">
        <f t="shared" si="583"/>
        <v>0</v>
      </c>
      <c r="IB124" s="162">
        <f t="shared" si="583"/>
        <v>0</v>
      </c>
      <c r="IC124" s="162">
        <f t="shared" si="583"/>
        <v>0</v>
      </c>
      <c r="ID124" s="162">
        <f t="shared" si="583"/>
        <v>0</v>
      </c>
      <c r="IE124" s="162">
        <f t="shared" si="583"/>
        <v>0</v>
      </c>
      <c r="IF124" s="162">
        <f t="shared" si="583"/>
        <v>0</v>
      </c>
      <c r="IG124" s="162">
        <f t="shared" si="583"/>
        <v>0</v>
      </c>
      <c r="IH124" s="162">
        <f t="shared" si="583"/>
        <v>0</v>
      </c>
      <c r="II124" s="162">
        <f t="shared" si="583"/>
        <v>0</v>
      </c>
      <c r="IJ124" s="162">
        <f t="shared" si="583"/>
        <v>0</v>
      </c>
      <c r="IK124" s="162">
        <f t="shared" si="583"/>
        <v>0</v>
      </c>
      <c r="IL124" s="162">
        <f t="shared" si="583"/>
        <v>0</v>
      </c>
      <c r="IM124" s="162">
        <f t="shared" si="583"/>
        <v>0</v>
      </c>
      <c r="IN124" s="162">
        <f t="shared" si="583"/>
        <v>0</v>
      </c>
      <c r="IO124" s="162">
        <f t="shared" si="17"/>
        <v>0</v>
      </c>
      <c r="IP124" s="162">
        <f t="shared" si="23"/>
        <v>0</v>
      </c>
      <c r="IQ124" s="162">
        <f t="shared" ref="IQ124:KK124" si="584">MAX((MIN(CZ124+IP124,$IO$7))-GT124,0)</f>
        <v>0</v>
      </c>
      <c r="IR124" s="162">
        <f t="shared" si="584"/>
        <v>0</v>
      </c>
      <c r="IS124" s="162">
        <f t="shared" si="584"/>
        <v>0</v>
      </c>
      <c r="IT124" s="162">
        <f t="shared" si="584"/>
        <v>0</v>
      </c>
      <c r="IU124" s="162">
        <f t="shared" si="584"/>
        <v>0</v>
      </c>
      <c r="IV124" s="162">
        <f t="shared" si="584"/>
        <v>0</v>
      </c>
      <c r="IW124" s="162">
        <f t="shared" si="584"/>
        <v>0</v>
      </c>
      <c r="IX124" s="162">
        <f t="shared" si="584"/>
        <v>0</v>
      </c>
      <c r="IY124" s="162">
        <f t="shared" si="584"/>
        <v>0</v>
      </c>
      <c r="IZ124" s="162">
        <f t="shared" si="584"/>
        <v>0</v>
      </c>
      <c r="JA124" s="162">
        <f t="shared" si="584"/>
        <v>0</v>
      </c>
      <c r="JB124" s="162">
        <f t="shared" si="584"/>
        <v>0</v>
      </c>
      <c r="JC124" s="162">
        <f t="shared" si="584"/>
        <v>0</v>
      </c>
      <c r="JD124" s="162">
        <f t="shared" si="584"/>
        <v>0</v>
      </c>
      <c r="JE124" s="162">
        <f t="shared" si="584"/>
        <v>0</v>
      </c>
      <c r="JF124" s="162">
        <f t="shared" si="584"/>
        <v>0</v>
      </c>
      <c r="JG124" s="162">
        <f t="shared" si="584"/>
        <v>0</v>
      </c>
      <c r="JH124" s="162">
        <f t="shared" si="584"/>
        <v>0</v>
      </c>
      <c r="JI124" s="162">
        <f t="shared" si="584"/>
        <v>0</v>
      </c>
      <c r="JJ124" s="162">
        <f t="shared" si="584"/>
        <v>0</v>
      </c>
      <c r="JK124" s="162">
        <f t="shared" si="584"/>
        <v>0</v>
      </c>
      <c r="JL124" s="162">
        <f t="shared" si="584"/>
        <v>0</v>
      </c>
      <c r="JM124" s="162">
        <f t="shared" si="584"/>
        <v>0</v>
      </c>
      <c r="JN124" s="162">
        <f t="shared" si="584"/>
        <v>0</v>
      </c>
      <c r="JO124" s="162">
        <f t="shared" si="584"/>
        <v>0</v>
      </c>
      <c r="JP124" s="162">
        <f t="shared" si="584"/>
        <v>0</v>
      </c>
      <c r="JQ124" s="162">
        <f t="shared" si="584"/>
        <v>0</v>
      </c>
      <c r="JR124" s="162">
        <f t="shared" si="584"/>
        <v>0</v>
      </c>
      <c r="JS124" s="162">
        <f t="shared" si="584"/>
        <v>0</v>
      </c>
      <c r="JT124" s="162">
        <f t="shared" si="584"/>
        <v>0</v>
      </c>
      <c r="JU124" s="162">
        <f t="shared" si="584"/>
        <v>0</v>
      </c>
      <c r="JV124" s="162">
        <f t="shared" si="584"/>
        <v>0</v>
      </c>
      <c r="JW124" s="162">
        <f t="shared" si="584"/>
        <v>0</v>
      </c>
      <c r="JX124" s="162">
        <f t="shared" si="584"/>
        <v>0</v>
      </c>
      <c r="JY124" s="162">
        <f t="shared" si="584"/>
        <v>0</v>
      </c>
      <c r="JZ124" s="162">
        <f t="shared" si="584"/>
        <v>0</v>
      </c>
      <c r="KA124" s="162">
        <f t="shared" si="584"/>
        <v>0</v>
      </c>
      <c r="KB124" s="162">
        <f t="shared" si="584"/>
        <v>0</v>
      </c>
      <c r="KC124" s="162">
        <f t="shared" si="584"/>
        <v>0</v>
      </c>
      <c r="KD124" s="162">
        <f t="shared" si="584"/>
        <v>0</v>
      </c>
      <c r="KE124" s="162">
        <f t="shared" si="584"/>
        <v>0</v>
      </c>
      <c r="KF124" s="162">
        <f t="shared" si="584"/>
        <v>0</v>
      </c>
      <c r="KG124" s="162">
        <f t="shared" si="584"/>
        <v>0</v>
      </c>
      <c r="KH124" s="162">
        <f t="shared" si="584"/>
        <v>0</v>
      </c>
      <c r="KI124" s="162">
        <f t="shared" si="584"/>
        <v>0</v>
      </c>
      <c r="KJ124" s="162">
        <f t="shared" si="584"/>
        <v>0</v>
      </c>
      <c r="KK124" s="162">
        <f t="shared" si="584"/>
        <v>0</v>
      </c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</row>
    <row r="125" ht="14.25" customHeight="1" spans="1:326" x14ac:dyDescent="0.25">
      <c r="A125" s="1">
        <v>4</v>
      </c>
      <c r="B125" s="1">
        <f t="shared" ref="B125:C125" si="585">B124+1</f>
        <v>115</v>
      </c>
      <c r="C125" s="232">
        <f t="shared" si="585"/>
        <v>43580</v>
      </c>
      <c r="D125" s="162">
        <f t="shared" si="9"/>
        <v>0</v>
      </c>
      <c r="E125" s="162">
        <f>(SUMIFS(Profile!$F$2:$F$17521,Profile!$B$2:$B$17521,$B125,Profile!$C$2:$C$17521,E$8))*$C$6</f>
        <v>0</v>
      </c>
      <c r="F125" s="162">
        <f>(SUMIFS(Profile!$F$2:$F$17521,Profile!$B$2:$B$17521,$B125,Profile!$C$2:$C$17521,F$8))*$C$6</f>
        <v>0</v>
      </c>
      <c r="G125" s="162">
        <f>(SUMIFS(Profile!$F$2:$F$17521,Profile!$B$2:$B$17521,$B125,Profile!$C$2:$C$17521,G$8))*$C$6</f>
        <v>0</v>
      </c>
      <c r="H125" s="162">
        <f>(SUMIFS(Profile!$F$2:$F$17521,Profile!$B$2:$B$17521,$B125,Profile!$C$2:$C$17521,H$8))*$C$6</f>
        <v>0</v>
      </c>
      <c r="I125" s="162">
        <f>(SUMIFS(Profile!$F$2:$F$17521,Profile!$B$2:$B$17521,$B125,Profile!$C$2:$C$17521,I$8))*$C$6</f>
        <v>0</v>
      </c>
      <c r="J125" s="162">
        <f>(SUMIFS(Profile!$F$2:$F$17521,Profile!$B$2:$B$17521,$B125,Profile!$C$2:$C$17521,J$8))*$C$6</f>
        <v>0</v>
      </c>
      <c r="K125" s="162">
        <f>(SUMIFS(Profile!$F$2:$F$17521,Profile!$B$2:$B$17521,$B125,Profile!$C$2:$C$17521,K$8))*$C$6</f>
        <v>0</v>
      </c>
      <c r="L125" s="162">
        <f>(SUMIFS(Profile!$F$2:$F$17521,Profile!$B$2:$B$17521,$B125,Profile!$C$2:$C$17521,L$8))*$C$6</f>
        <v>0</v>
      </c>
      <c r="M125" s="162">
        <f>(SUMIFS(Profile!$F$2:$F$17521,Profile!$B$2:$B$17521,$B125,Profile!$C$2:$C$17521,M$8))*$C$6</f>
        <v>0</v>
      </c>
      <c r="N125" s="162">
        <f>(SUMIFS(Profile!$F$2:$F$17521,Profile!$B$2:$B$17521,$B125,Profile!$C$2:$C$17521,N$8))*$C$6</f>
        <v>0</v>
      </c>
      <c r="O125" s="162">
        <f>(SUMIFS(Profile!$F$2:$F$17521,Profile!$B$2:$B$17521,$B125,Profile!$C$2:$C$17521,O$8))*$C$6</f>
        <v>0</v>
      </c>
      <c r="P125" s="162">
        <f>(SUMIFS(Profile!$F$2:$F$17521,Profile!$B$2:$B$17521,$B125,Profile!$C$2:$C$17521,P$8))*$C$6</f>
        <v>0</v>
      </c>
      <c r="Q125" s="162">
        <f>(SUMIFS(Profile!$F$2:$F$17521,Profile!$B$2:$B$17521,$B125,Profile!$C$2:$C$17521,Q$8))*$C$6</f>
        <v>0</v>
      </c>
      <c r="R125" s="162">
        <f>(SUMIFS(Profile!$F$2:$F$17521,Profile!$B$2:$B$17521,$B125,Profile!$C$2:$C$17521,R$8))*$C$6</f>
        <v>0</v>
      </c>
      <c r="S125" s="162">
        <f>(SUMIFS(Profile!$F$2:$F$17521,Profile!$B$2:$B$17521,$B125,Profile!$C$2:$C$17521,S$8))*$C$6</f>
        <v>0</v>
      </c>
      <c r="T125" s="162">
        <f>(SUMIFS(Profile!$F$2:$F$17521,Profile!$B$2:$B$17521,$B125,Profile!$C$2:$C$17521,T$8))*$C$6</f>
        <v>0</v>
      </c>
      <c r="U125" s="162">
        <f>(SUMIFS(Profile!$F$2:$F$17521,Profile!$B$2:$B$17521,$B125,Profile!$C$2:$C$17521,U$8))*$C$6</f>
        <v>0</v>
      </c>
      <c r="V125" s="162">
        <f>(SUMIFS(Profile!$F$2:$F$17521,Profile!$B$2:$B$17521,$B125,Profile!$C$2:$C$17521,V$8))*$C$6</f>
        <v>0</v>
      </c>
      <c r="W125" s="162">
        <f>(SUMIFS(Profile!$F$2:$F$17521,Profile!$B$2:$B$17521,$B125,Profile!$C$2:$C$17521,W$8))*$C$6</f>
        <v>0</v>
      </c>
      <c r="X125" s="162">
        <f>(SUMIFS(Profile!$F$2:$F$17521,Profile!$B$2:$B$17521,$B125,Profile!$C$2:$C$17521,X$8))*$C$6</f>
        <v>0</v>
      </c>
      <c r="Y125" s="162">
        <f>(SUMIFS(Profile!$F$2:$F$17521,Profile!$B$2:$B$17521,$B125,Profile!$C$2:$C$17521,Y$8))*$C$6</f>
        <v>0</v>
      </c>
      <c r="Z125" s="162">
        <f>(SUMIFS(Profile!$F$2:$F$17521,Profile!$B$2:$B$17521,$B125,Profile!$C$2:$C$17521,Z$8))*$C$6</f>
        <v>0</v>
      </c>
      <c r="AA125" s="162">
        <f>(SUMIFS(Profile!$F$2:$F$17521,Profile!$B$2:$B$17521,$B125,Profile!$C$2:$C$17521,AA$8))*$C$6</f>
        <v>0</v>
      </c>
      <c r="AB125" s="162">
        <f>(SUMIFS(Profile!$F$2:$F$17521,Profile!$B$2:$B$17521,$B125,Profile!$C$2:$C$17521,AB$8))*$C$6</f>
        <v>0</v>
      </c>
      <c r="AC125" s="162">
        <f>(SUMIFS(Profile!$F$2:$F$17521,Profile!$B$2:$B$17521,$B125,Profile!$C$2:$C$17521,AC$8))*$C$6</f>
        <v>0</v>
      </c>
      <c r="AD125" s="162">
        <f>(SUMIFS(Profile!$F$2:$F$17521,Profile!$B$2:$B$17521,$B125,Profile!$C$2:$C$17521,AD$8))*$C$6</f>
        <v>0</v>
      </c>
      <c r="AE125" s="162">
        <f>(SUMIFS(Profile!$F$2:$F$17521,Profile!$B$2:$B$17521,$B125,Profile!$C$2:$C$17521,AE$8))*$C$6</f>
        <v>0</v>
      </c>
      <c r="AF125" s="162">
        <f>(SUMIFS(Profile!$F$2:$F$17521,Profile!$B$2:$B$17521,$B125,Profile!$C$2:$C$17521,AF$8))*$C$6</f>
        <v>0</v>
      </c>
      <c r="AG125" s="162">
        <f>(SUMIFS(Profile!$F$2:$F$17521,Profile!$B$2:$B$17521,$B125,Profile!$C$2:$C$17521,AG$8))*$C$6</f>
        <v>0</v>
      </c>
      <c r="AH125" s="162">
        <f>(SUMIFS(Profile!$F$2:$F$17521,Profile!$B$2:$B$17521,$B125,Profile!$C$2:$C$17521,AH$8))*$C$6</f>
        <v>0</v>
      </c>
      <c r="AI125" s="162">
        <f>(SUMIFS(Profile!$F$2:$F$17521,Profile!$B$2:$B$17521,$B125,Profile!$C$2:$C$17521,AI$8))*$C$6</f>
        <v>0</v>
      </c>
      <c r="AJ125" s="162">
        <f>(SUMIFS(Profile!$F$2:$F$17521,Profile!$B$2:$B$17521,$B125,Profile!$C$2:$C$17521,AJ$8))*$C$6</f>
        <v>0</v>
      </c>
      <c r="AK125" s="162">
        <f>(SUMIFS(Profile!$F$2:$F$17521,Profile!$B$2:$B$17521,$B125,Profile!$C$2:$C$17521,AK$8))*$C$6</f>
        <v>0</v>
      </c>
      <c r="AL125" s="162">
        <f>(SUMIFS(Profile!$F$2:$F$17521,Profile!$B$2:$B$17521,$B125,Profile!$C$2:$C$17521,AL$8))*$C$6</f>
        <v>0</v>
      </c>
      <c r="AM125" s="162">
        <f>(SUMIFS(Profile!$F$2:$F$17521,Profile!$B$2:$B$17521,$B125,Profile!$C$2:$C$17521,AM$8))*$C$6</f>
        <v>0</v>
      </c>
      <c r="AN125" s="162">
        <f>(SUMIFS(Profile!$F$2:$F$17521,Profile!$B$2:$B$17521,$B125,Profile!$C$2:$C$17521,AN$8))*$C$6</f>
        <v>0</v>
      </c>
      <c r="AO125" s="162">
        <f>(SUMIFS(Profile!$F$2:$F$17521,Profile!$B$2:$B$17521,$B125,Profile!$C$2:$C$17521,AO$8))*$C$6</f>
        <v>0</v>
      </c>
      <c r="AP125" s="162">
        <f>(SUMIFS(Profile!$F$2:$F$17521,Profile!$B$2:$B$17521,$B125,Profile!$C$2:$C$17521,AP$8))*$C$6</f>
        <v>0</v>
      </c>
      <c r="AQ125" s="162">
        <f>(SUMIFS(Profile!$F$2:$F$17521,Profile!$B$2:$B$17521,$B125,Profile!$C$2:$C$17521,AQ$8))*$C$6</f>
        <v>0</v>
      </c>
      <c r="AR125" s="162">
        <f>(SUMIFS(Profile!$F$2:$F$17521,Profile!$B$2:$B$17521,$B125,Profile!$C$2:$C$17521,AR$8))*$C$6</f>
        <v>0</v>
      </c>
      <c r="AS125" s="162">
        <f>(SUMIFS(Profile!$F$2:$F$17521,Profile!$B$2:$B$17521,$B125,Profile!$C$2:$C$17521,AS$8))*$C$6</f>
        <v>0</v>
      </c>
      <c r="AT125" s="162">
        <f>(SUMIFS(Profile!$F$2:$F$17521,Profile!$B$2:$B$17521,$B125,Profile!$C$2:$C$17521,AT$8))*$C$6</f>
        <v>0</v>
      </c>
      <c r="AU125" s="162">
        <f>(SUMIFS(Profile!$F$2:$F$17521,Profile!$B$2:$B$17521,$B125,Profile!$C$2:$C$17521,AU$8))*$C$6</f>
        <v>0</v>
      </c>
      <c r="AV125" s="162">
        <f>(SUMIFS(Profile!$F$2:$F$17521,Profile!$B$2:$B$17521,$B125,Profile!$C$2:$C$17521,AV$8))*$C$6</f>
        <v>0</v>
      </c>
      <c r="AW125" s="162">
        <f>(SUMIFS(Profile!$F$2:$F$17521,Profile!$B$2:$B$17521,$B125,Profile!$C$2:$C$17521,AW$8))*$C$6</f>
        <v>0</v>
      </c>
      <c r="AX125" s="162">
        <f>(SUMIFS(Profile!$F$2:$F$17521,Profile!$B$2:$B$17521,$B125,Profile!$C$2:$C$17521,AX$8))*$C$6</f>
        <v>0</v>
      </c>
      <c r="AY125" s="162">
        <f>(SUMIFS(Profile!$F$2:$F$17521,Profile!$B$2:$B$17521,$B125,Profile!$C$2:$C$17521,AY$8))*$C$6</f>
        <v>0</v>
      </c>
      <c r="AZ125" s="162">
        <f>(SUMIFS(Profile!$F$2:$F$17521,Profile!$B$2:$B$17521,$B125,Profile!$C$2:$C$17521,AZ$8))*$C$6</f>
        <v>0</v>
      </c>
      <c r="BA125" s="162">
        <f t="shared" si="10"/>
        <v>0</v>
      </c>
      <c r="BB125" s="162">
        <f>(SUMIFS(Profile!$E$2:$E$17521,Profile!$B$2:$B$17521,$B125,Profile!$C$2:$C$17521,BB$8))*$C$9</f>
        <v>0</v>
      </c>
      <c r="BC125" s="162">
        <f>(SUMIFS(Profile!$E$2:$E$17521,Profile!$B$2:$B$17521,$B125,Profile!$C$2:$C$17521,BC$8))*$C$9</f>
        <v>0</v>
      </c>
      <c r="BD125" s="162">
        <f>(SUMIFS(Profile!$E$2:$E$17521,Profile!$B$2:$B$17521,$B125,Profile!$C$2:$C$17521,BD$8))*$C$9</f>
        <v>0</v>
      </c>
      <c r="BE125" s="162">
        <f>(SUMIFS(Profile!$E$2:$E$17521,Profile!$B$2:$B$17521,$B125,Profile!$C$2:$C$17521,BE$8))*$C$9</f>
        <v>0</v>
      </c>
      <c r="BF125" s="162">
        <f>(SUMIFS(Profile!$E$2:$E$17521,Profile!$B$2:$B$17521,$B125,Profile!$C$2:$C$17521,BF$8))*$C$9</f>
        <v>0</v>
      </c>
      <c r="BG125" s="162">
        <f>(SUMIFS(Profile!$E$2:$E$17521,Profile!$B$2:$B$17521,$B125,Profile!$C$2:$C$17521,BG$8))*$C$9</f>
        <v>0</v>
      </c>
      <c r="BH125" s="162">
        <f>(SUMIFS(Profile!$E$2:$E$17521,Profile!$B$2:$B$17521,$B125,Profile!$C$2:$C$17521,BH$8))*$C$9</f>
        <v>0</v>
      </c>
      <c r="BI125" s="162">
        <f>(SUMIFS(Profile!$E$2:$E$17521,Profile!$B$2:$B$17521,$B125,Profile!$C$2:$C$17521,BI$8))*$C$9</f>
        <v>0</v>
      </c>
      <c r="BJ125" s="162">
        <f>(SUMIFS(Profile!$E$2:$E$17521,Profile!$B$2:$B$17521,$B125,Profile!$C$2:$C$17521,BJ$8))*$C$9</f>
        <v>0</v>
      </c>
      <c r="BK125" s="162">
        <f>(SUMIFS(Profile!$E$2:$E$17521,Profile!$B$2:$B$17521,$B125,Profile!$C$2:$C$17521,BK$8))*$C$9</f>
        <v>0</v>
      </c>
      <c r="BL125" s="162">
        <f>(SUMIFS(Profile!$E$2:$E$17521,Profile!$B$2:$B$17521,$B125,Profile!$C$2:$C$17521,BL$8))*$C$9</f>
        <v>0</v>
      </c>
      <c r="BM125" s="162">
        <f>(SUMIFS(Profile!$E$2:$E$17521,Profile!$B$2:$B$17521,$B125,Profile!$C$2:$C$17521,BM$8))*$C$9</f>
        <v>0</v>
      </c>
      <c r="BN125" s="162">
        <f>(SUMIFS(Profile!$E$2:$E$17521,Profile!$B$2:$B$17521,$B125,Profile!$C$2:$C$17521,BN$8))*$C$9</f>
        <v>0</v>
      </c>
      <c r="BO125" s="162">
        <f>(SUMIFS(Profile!$E$2:$E$17521,Profile!$B$2:$B$17521,$B125,Profile!$C$2:$C$17521,BO$8))*$C$9</f>
        <v>0</v>
      </c>
      <c r="BP125" s="162">
        <f>(SUMIFS(Profile!$E$2:$E$17521,Profile!$B$2:$B$17521,$B125,Profile!$C$2:$C$17521,BP$8))*$C$9</f>
        <v>0</v>
      </c>
      <c r="BQ125" s="162">
        <f>(SUMIFS(Profile!$E$2:$E$17521,Profile!$B$2:$B$17521,$B125,Profile!$C$2:$C$17521,BQ$8))*$C$9</f>
        <v>0</v>
      </c>
      <c r="BR125" s="162">
        <f>(SUMIFS(Profile!$E$2:$E$17521,Profile!$B$2:$B$17521,$B125,Profile!$C$2:$C$17521,BR$8))*$C$9</f>
        <v>0</v>
      </c>
      <c r="BS125" s="162">
        <f>(SUMIFS(Profile!$E$2:$E$17521,Profile!$B$2:$B$17521,$B125,Profile!$C$2:$C$17521,BS$8))*$C$9</f>
        <v>0</v>
      </c>
      <c r="BT125" s="162">
        <f>(SUMIFS(Profile!$E$2:$E$17521,Profile!$B$2:$B$17521,$B125,Profile!$C$2:$C$17521,BT$8))*$C$9</f>
        <v>0</v>
      </c>
      <c r="BU125" s="162">
        <f>(SUMIFS(Profile!$E$2:$E$17521,Profile!$B$2:$B$17521,$B125,Profile!$C$2:$C$17521,BU$8))*$C$9</f>
        <v>0</v>
      </c>
      <c r="BV125" s="162">
        <f>(SUMIFS(Profile!$E$2:$E$17521,Profile!$B$2:$B$17521,$B125,Profile!$C$2:$C$17521,BV$8))*$C$9</f>
        <v>0</v>
      </c>
      <c r="BW125" s="162">
        <f>(SUMIFS(Profile!$E$2:$E$17521,Profile!$B$2:$B$17521,$B125,Profile!$C$2:$C$17521,BW$8))*$C$9</f>
        <v>0</v>
      </c>
      <c r="BX125" s="162">
        <f>(SUMIFS(Profile!$E$2:$E$17521,Profile!$B$2:$B$17521,$B125,Profile!$C$2:$C$17521,BX$8))*$C$9</f>
        <v>0</v>
      </c>
      <c r="BY125" s="162">
        <f>(SUMIFS(Profile!$E$2:$E$17521,Profile!$B$2:$B$17521,$B125,Profile!$C$2:$C$17521,BY$8))*$C$9</f>
        <v>0</v>
      </c>
      <c r="BZ125" s="162">
        <f>(SUMIFS(Profile!$E$2:$E$17521,Profile!$B$2:$B$17521,$B125,Profile!$C$2:$C$17521,BZ$8))*$C$9</f>
        <v>0</v>
      </c>
      <c r="CA125" s="162">
        <f>(SUMIFS(Profile!$E$2:$E$17521,Profile!$B$2:$B$17521,$B125,Profile!$C$2:$C$17521,CA$8))*$C$9</f>
        <v>0</v>
      </c>
      <c r="CB125" s="162">
        <f>(SUMIFS(Profile!$E$2:$E$17521,Profile!$B$2:$B$17521,$B125,Profile!$C$2:$C$17521,CB$8))*$C$9</f>
        <v>0</v>
      </c>
      <c r="CC125" s="162">
        <f>(SUMIFS(Profile!$E$2:$E$17521,Profile!$B$2:$B$17521,$B125,Profile!$C$2:$C$17521,CC$8))*$C$9</f>
        <v>0</v>
      </c>
      <c r="CD125" s="162">
        <f>(SUMIFS(Profile!$E$2:$E$17521,Profile!$B$2:$B$17521,$B125,Profile!$C$2:$C$17521,CD$8))*$C$9</f>
        <v>0</v>
      </c>
      <c r="CE125" s="162">
        <f>(SUMIFS(Profile!$E$2:$E$17521,Profile!$B$2:$B$17521,$B125,Profile!$C$2:$C$17521,CE$8))*$C$9</f>
        <v>0</v>
      </c>
      <c r="CF125" s="162">
        <f>(SUMIFS(Profile!$E$2:$E$17521,Profile!$B$2:$B$17521,$B125,Profile!$C$2:$C$17521,CF$8))*$C$9</f>
        <v>0</v>
      </c>
      <c r="CG125" s="162">
        <f>(SUMIFS(Profile!$E$2:$E$17521,Profile!$B$2:$B$17521,$B125,Profile!$C$2:$C$17521,CG$8))*$C$9</f>
        <v>0</v>
      </c>
      <c r="CH125" s="162">
        <f>(SUMIFS(Profile!$E$2:$E$17521,Profile!$B$2:$B$17521,$B125,Profile!$C$2:$C$17521,CH$8))*$C$9</f>
        <v>0</v>
      </c>
      <c r="CI125" s="162">
        <f>(SUMIFS(Profile!$E$2:$E$17521,Profile!$B$2:$B$17521,$B125,Profile!$C$2:$C$17521,CI$8))*$C$9</f>
        <v>0</v>
      </c>
      <c r="CJ125" s="162">
        <f>(SUMIFS(Profile!$E$2:$E$17521,Profile!$B$2:$B$17521,$B125,Profile!$C$2:$C$17521,CJ$8))*$C$9</f>
        <v>0</v>
      </c>
      <c r="CK125" s="162">
        <f>(SUMIFS(Profile!$E$2:$E$17521,Profile!$B$2:$B$17521,$B125,Profile!$C$2:$C$17521,CK$8))*$C$9</f>
        <v>0</v>
      </c>
      <c r="CL125" s="162">
        <f>(SUMIFS(Profile!$E$2:$E$17521,Profile!$B$2:$B$17521,$B125,Profile!$C$2:$C$17521,CL$8))*$C$9</f>
        <v>0</v>
      </c>
      <c r="CM125" s="162">
        <f>(SUMIFS(Profile!$E$2:$E$17521,Profile!$B$2:$B$17521,$B125,Profile!$C$2:$C$17521,CM$8))*$C$9</f>
        <v>0</v>
      </c>
      <c r="CN125" s="162">
        <f>(SUMIFS(Profile!$E$2:$E$17521,Profile!$B$2:$B$17521,$B125,Profile!$C$2:$C$17521,CN$8))*$C$9</f>
        <v>0</v>
      </c>
      <c r="CO125" s="162">
        <f>(SUMIFS(Profile!$E$2:$E$17521,Profile!$B$2:$B$17521,$B125,Profile!$C$2:$C$17521,CO$8))*$C$9</f>
        <v>0</v>
      </c>
      <c r="CP125" s="162">
        <f>(SUMIFS(Profile!$E$2:$E$17521,Profile!$B$2:$B$17521,$B125,Profile!$C$2:$C$17521,CP$8))*$C$9</f>
        <v>0</v>
      </c>
      <c r="CQ125" s="162">
        <f>(SUMIFS(Profile!$E$2:$E$17521,Profile!$B$2:$B$17521,$B125,Profile!$C$2:$C$17521,CQ$8))*$C$9</f>
        <v>0</v>
      </c>
      <c r="CR125" s="162">
        <f>(SUMIFS(Profile!$E$2:$E$17521,Profile!$B$2:$B$17521,$B125,Profile!$C$2:$C$17521,CR$8))*$C$9</f>
        <v>0</v>
      </c>
      <c r="CS125" s="162">
        <f>(SUMIFS(Profile!$E$2:$E$17521,Profile!$B$2:$B$17521,$B125,Profile!$C$2:$C$17521,CS$8))*$C$9</f>
        <v>0</v>
      </c>
      <c r="CT125" s="162">
        <f>(SUMIFS(Profile!$E$2:$E$17521,Profile!$B$2:$B$17521,$B125,Profile!$C$2:$C$17521,CT$8))*$C$9</f>
        <v>0</v>
      </c>
      <c r="CU125" s="162">
        <f>(SUMIFS(Profile!$E$2:$E$17521,Profile!$B$2:$B$17521,$B125,Profile!$C$2:$C$17521,CU$8))*$C$9</f>
        <v>0</v>
      </c>
      <c r="CV125" s="162">
        <f>(SUMIFS(Profile!$E$2:$E$17521,Profile!$B$2:$B$17521,$B125,Profile!$C$2:$C$17521,CV$8))*$C$9</f>
        <v>0</v>
      </c>
      <c r="CW125" s="162">
        <f>(SUMIFS(Profile!$E$2:$E$17521,Profile!$B$2:$B$17521,$B125,Profile!$C$2:$C$17521,CW$8))*$C$9</f>
        <v>0</v>
      </c>
      <c r="CX125" s="162">
        <f t="shared" si="11"/>
        <v>0</v>
      </c>
      <c r="CY125" s="162">
        <f t="shared" ref="CY125:ET125" si="586">MAX(BB125-E125,0)</f>
        <v>0</v>
      </c>
      <c r="CZ125" s="162">
        <f t="shared" si="586"/>
        <v>0</v>
      </c>
      <c r="DA125" s="162">
        <f t="shared" si="586"/>
        <v>0</v>
      </c>
      <c r="DB125" s="162">
        <f t="shared" si="586"/>
        <v>0</v>
      </c>
      <c r="DC125" s="162">
        <f t="shared" si="586"/>
        <v>0</v>
      </c>
      <c r="DD125" s="162">
        <f t="shared" si="586"/>
        <v>0</v>
      </c>
      <c r="DE125" s="162">
        <f t="shared" si="586"/>
        <v>0</v>
      </c>
      <c r="DF125" s="162">
        <f t="shared" si="586"/>
        <v>0</v>
      </c>
      <c r="DG125" s="162">
        <f t="shared" si="586"/>
        <v>0</v>
      </c>
      <c r="DH125" s="162">
        <f t="shared" si="586"/>
        <v>0</v>
      </c>
      <c r="DI125" s="162">
        <f t="shared" si="586"/>
        <v>0</v>
      </c>
      <c r="DJ125" s="162">
        <f t="shared" si="586"/>
        <v>0</v>
      </c>
      <c r="DK125" s="162">
        <f t="shared" si="586"/>
        <v>0</v>
      </c>
      <c r="DL125" s="162">
        <f t="shared" si="586"/>
        <v>0</v>
      </c>
      <c r="DM125" s="162">
        <f t="shared" si="586"/>
        <v>0</v>
      </c>
      <c r="DN125" s="162">
        <f t="shared" si="586"/>
        <v>0</v>
      </c>
      <c r="DO125" s="162">
        <f t="shared" si="586"/>
        <v>0</v>
      </c>
      <c r="DP125" s="162">
        <f t="shared" si="586"/>
        <v>0</v>
      </c>
      <c r="DQ125" s="162">
        <f t="shared" si="586"/>
        <v>0</v>
      </c>
      <c r="DR125" s="162">
        <f t="shared" si="586"/>
        <v>0</v>
      </c>
      <c r="DS125" s="162">
        <f t="shared" si="586"/>
        <v>0</v>
      </c>
      <c r="DT125" s="162">
        <f t="shared" si="586"/>
        <v>0</v>
      </c>
      <c r="DU125" s="162">
        <f t="shared" si="586"/>
        <v>0</v>
      </c>
      <c r="DV125" s="162">
        <f t="shared" si="586"/>
        <v>0</v>
      </c>
      <c r="DW125" s="162">
        <f t="shared" si="586"/>
        <v>0</v>
      </c>
      <c r="DX125" s="162">
        <f t="shared" si="586"/>
        <v>0</v>
      </c>
      <c r="DY125" s="162">
        <f t="shared" si="586"/>
        <v>0</v>
      </c>
      <c r="DZ125" s="162">
        <f t="shared" si="586"/>
        <v>0</v>
      </c>
      <c r="EA125" s="162">
        <f t="shared" si="586"/>
        <v>0</v>
      </c>
      <c r="EB125" s="162">
        <f t="shared" si="586"/>
        <v>0</v>
      </c>
      <c r="EC125" s="162">
        <f t="shared" si="586"/>
        <v>0</v>
      </c>
      <c r="ED125" s="162">
        <f t="shared" si="586"/>
        <v>0</v>
      </c>
      <c r="EE125" s="162">
        <f t="shared" si="586"/>
        <v>0</v>
      </c>
      <c r="EF125" s="162">
        <f t="shared" si="586"/>
        <v>0</v>
      </c>
      <c r="EG125" s="162">
        <f t="shared" si="586"/>
        <v>0</v>
      </c>
      <c r="EH125" s="162">
        <f t="shared" si="586"/>
        <v>0</v>
      </c>
      <c r="EI125" s="162">
        <f t="shared" si="586"/>
        <v>0</v>
      </c>
      <c r="EJ125" s="162">
        <f t="shared" si="586"/>
        <v>0</v>
      </c>
      <c r="EK125" s="162">
        <f t="shared" si="586"/>
        <v>0</v>
      </c>
      <c r="EL125" s="162">
        <f t="shared" si="586"/>
        <v>0</v>
      </c>
      <c r="EM125" s="162">
        <f t="shared" si="586"/>
        <v>0</v>
      </c>
      <c r="EN125" s="162">
        <f t="shared" si="586"/>
        <v>0</v>
      </c>
      <c r="EO125" s="162">
        <f t="shared" si="586"/>
        <v>0</v>
      </c>
      <c r="EP125" s="162">
        <f t="shared" si="586"/>
        <v>0</v>
      </c>
      <c r="EQ125" s="162">
        <f t="shared" si="586"/>
        <v>0</v>
      </c>
      <c r="ER125" s="162">
        <f t="shared" si="586"/>
        <v>0</v>
      </c>
      <c r="ES125" s="162">
        <f t="shared" si="586"/>
        <v>0</v>
      </c>
      <c r="ET125" s="162">
        <f t="shared" si="586"/>
        <v>0</v>
      </c>
      <c r="EU125" s="162">
        <f t="shared" si="13"/>
        <v>0</v>
      </c>
      <c r="EV125" s="162">
        <f t="shared" ref="EV125:GQ125" si="587">BB125-CY125</f>
        <v>0</v>
      </c>
      <c r="EW125" s="162">
        <f t="shared" si="587"/>
        <v>0</v>
      </c>
      <c r="EX125" s="162">
        <f t="shared" si="587"/>
        <v>0</v>
      </c>
      <c r="EY125" s="162">
        <f t="shared" si="587"/>
        <v>0</v>
      </c>
      <c r="EZ125" s="162">
        <f t="shared" si="587"/>
        <v>0</v>
      </c>
      <c r="FA125" s="162">
        <f t="shared" si="587"/>
        <v>0</v>
      </c>
      <c r="FB125" s="162">
        <f t="shared" si="587"/>
        <v>0</v>
      </c>
      <c r="FC125" s="162">
        <f t="shared" si="587"/>
        <v>0</v>
      </c>
      <c r="FD125" s="162">
        <f t="shared" si="587"/>
        <v>0</v>
      </c>
      <c r="FE125" s="162">
        <f t="shared" si="587"/>
        <v>0</v>
      </c>
      <c r="FF125" s="162">
        <f t="shared" si="587"/>
        <v>0</v>
      </c>
      <c r="FG125" s="162">
        <f t="shared" si="587"/>
        <v>0</v>
      </c>
      <c r="FH125" s="162">
        <f t="shared" si="587"/>
        <v>0</v>
      </c>
      <c r="FI125" s="162">
        <f t="shared" si="587"/>
        <v>0</v>
      </c>
      <c r="FJ125" s="162">
        <f t="shared" si="587"/>
        <v>0</v>
      </c>
      <c r="FK125" s="162">
        <f t="shared" si="587"/>
        <v>0</v>
      </c>
      <c r="FL125" s="162">
        <f t="shared" si="587"/>
        <v>0</v>
      </c>
      <c r="FM125" s="162">
        <f t="shared" si="587"/>
        <v>0</v>
      </c>
      <c r="FN125" s="162">
        <f t="shared" si="587"/>
        <v>0</v>
      </c>
      <c r="FO125" s="162">
        <f t="shared" si="587"/>
        <v>0</v>
      </c>
      <c r="FP125" s="162">
        <f t="shared" si="587"/>
        <v>0</v>
      </c>
      <c r="FQ125" s="162">
        <f t="shared" si="587"/>
        <v>0</v>
      </c>
      <c r="FR125" s="162">
        <f t="shared" si="587"/>
        <v>0</v>
      </c>
      <c r="FS125" s="162">
        <f t="shared" si="587"/>
        <v>0</v>
      </c>
      <c r="FT125" s="162">
        <f t="shared" si="587"/>
        <v>0</v>
      </c>
      <c r="FU125" s="162">
        <f t="shared" si="587"/>
        <v>0</v>
      </c>
      <c r="FV125" s="162">
        <f t="shared" si="587"/>
        <v>0</v>
      </c>
      <c r="FW125" s="162">
        <f t="shared" si="587"/>
        <v>0</v>
      </c>
      <c r="FX125" s="162">
        <f t="shared" si="587"/>
        <v>0</v>
      </c>
      <c r="FY125" s="162">
        <f t="shared" si="587"/>
        <v>0</v>
      </c>
      <c r="FZ125" s="162">
        <f t="shared" si="587"/>
        <v>0</v>
      </c>
      <c r="GA125" s="162">
        <f t="shared" si="587"/>
        <v>0</v>
      </c>
      <c r="GB125" s="162">
        <f t="shared" si="587"/>
        <v>0</v>
      </c>
      <c r="GC125" s="162">
        <f t="shared" si="587"/>
        <v>0</v>
      </c>
      <c r="GD125" s="162">
        <f t="shared" si="587"/>
        <v>0</v>
      </c>
      <c r="GE125" s="162">
        <f t="shared" si="587"/>
        <v>0</v>
      </c>
      <c r="GF125" s="162">
        <f t="shared" si="587"/>
        <v>0</v>
      </c>
      <c r="GG125" s="162">
        <f t="shared" si="587"/>
        <v>0</v>
      </c>
      <c r="GH125" s="162">
        <f t="shared" si="587"/>
        <v>0</v>
      </c>
      <c r="GI125" s="162">
        <f t="shared" si="587"/>
        <v>0</v>
      </c>
      <c r="GJ125" s="162">
        <f t="shared" si="587"/>
        <v>0</v>
      </c>
      <c r="GK125" s="162">
        <f t="shared" si="587"/>
        <v>0</v>
      </c>
      <c r="GL125" s="162">
        <f t="shared" si="587"/>
        <v>0</v>
      </c>
      <c r="GM125" s="162">
        <f t="shared" si="587"/>
        <v>0</v>
      </c>
      <c r="GN125" s="162">
        <f t="shared" si="587"/>
        <v>0</v>
      </c>
      <c r="GO125" s="162">
        <f t="shared" si="587"/>
        <v>0</v>
      </c>
      <c r="GP125" s="162">
        <f t="shared" si="587"/>
        <v>0</v>
      </c>
      <c r="GQ125" s="162">
        <f t="shared" si="587"/>
        <v>0</v>
      </c>
      <c r="GR125" s="162">
        <f t="shared" si="15"/>
        <v>0</v>
      </c>
      <c r="GS125" s="162">
        <f t="shared" ref="GS125:IN125" si="588">E125-EV125</f>
        <v>0</v>
      </c>
      <c r="GT125" s="162">
        <f t="shared" si="588"/>
        <v>0</v>
      </c>
      <c r="GU125" s="162">
        <f t="shared" si="588"/>
        <v>0</v>
      </c>
      <c r="GV125" s="162">
        <f t="shared" si="588"/>
        <v>0</v>
      </c>
      <c r="GW125" s="162">
        <f t="shared" si="588"/>
        <v>0</v>
      </c>
      <c r="GX125" s="162">
        <f t="shared" si="588"/>
        <v>0</v>
      </c>
      <c r="GY125" s="162">
        <f t="shared" si="588"/>
        <v>0</v>
      </c>
      <c r="GZ125" s="162">
        <f t="shared" si="588"/>
        <v>0</v>
      </c>
      <c r="HA125" s="162">
        <f t="shared" si="588"/>
        <v>0</v>
      </c>
      <c r="HB125" s="162">
        <f t="shared" si="588"/>
        <v>0</v>
      </c>
      <c r="HC125" s="162">
        <f t="shared" si="588"/>
        <v>0</v>
      </c>
      <c r="HD125" s="162">
        <f t="shared" si="588"/>
        <v>0</v>
      </c>
      <c r="HE125" s="162">
        <f t="shared" si="588"/>
        <v>0</v>
      </c>
      <c r="HF125" s="162">
        <f t="shared" si="588"/>
        <v>0</v>
      </c>
      <c r="HG125" s="162">
        <f t="shared" si="588"/>
        <v>0</v>
      </c>
      <c r="HH125" s="162">
        <f t="shared" si="588"/>
        <v>0</v>
      </c>
      <c r="HI125" s="162">
        <f t="shared" si="588"/>
        <v>0</v>
      </c>
      <c r="HJ125" s="162">
        <f t="shared" si="588"/>
        <v>0</v>
      </c>
      <c r="HK125" s="162">
        <f t="shared" si="588"/>
        <v>0</v>
      </c>
      <c r="HL125" s="162">
        <f t="shared" si="588"/>
        <v>0</v>
      </c>
      <c r="HM125" s="162">
        <f t="shared" si="588"/>
        <v>0</v>
      </c>
      <c r="HN125" s="162">
        <f t="shared" si="588"/>
        <v>0</v>
      </c>
      <c r="HO125" s="162">
        <f t="shared" si="588"/>
        <v>0</v>
      </c>
      <c r="HP125" s="162">
        <f t="shared" si="588"/>
        <v>0</v>
      </c>
      <c r="HQ125" s="162">
        <f t="shared" si="588"/>
        <v>0</v>
      </c>
      <c r="HR125" s="162">
        <f t="shared" si="588"/>
        <v>0</v>
      </c>
      <c r="HS125" s="162">
        <f t="shared" si="588"/>
        <v>0</v>
      </c>
      <c r="HT125" s="162">
        <f t="shared" si="588"/>
        <v>0</v>
      </c>
      <c r="HU125" s="162">
        <f t="shared" si="588"/>
        <v>0</v>
      </c>
      <c r="HV125" s="162">
        <f t="shared" si="588"/>
        <v>0</v>
      </c>
      <c r="HW125" s="162">
        <f t="shared" si="588"/>
        <v>0</v>
      </c>
      <c r="HX125" s="162">
        <f t="shared" si="588"/>
        <v>0</v>
      </c>
      <c r="HY125" s="162">
        <f t="shared" si="588"/>
        <v>0</v>
      </c>
      <c r="HZ125" s="162">
        <f t="shared" si="588"/>
        <v>0</v>
      </c>
      <c r="IA125" s="162">
        <f t="shared" si="588"/>
        <v>0</v>
      </c>
      <c r="IB125" s="162">
        <f t="shared" si="588"/>
        <v>0</v>
      </c>
      <c r="IC125" s="162">
        <f t="shared" si="588"/>
        <v>0</v>
      </c>
      <c r="ID125" s="162">
        <f t="shared" si="588"/>
        <v>0</v>
      </c>
      <c r="IE125" s="162">
        <f t="shared" si="588"/>
        <v>0</v>
      </c>
      <c r="IF125" s="162">
        <f t="shared" si="588"/>
        <v>0</v>
      </c>
      <c r="IG125" s="162">
        <f t="shared" si="588"/>
        <v>0</v>
      </c>
      <c r="IH125" s="162">
        <f t="shared" si="588"/>
        <v>0</v>
      </c>
      <c r="II125" s="162">
        <f t="shared" si="588"/>
        <v>0</v>
      </c>
      <c r="IJ125" s="162">
        <f t="shared" si="588"/>
        <v>0</v>
      </c>
      <c r="IK125" s="162">
        <f t="shared" si="588"/>
        <v>0</v>
      </c>
      <c r="IL125" s="162">
        <f t="shared" si="588"/>
        <v>0</v>
      </c>
      <c r="IM125" s="162">
        <f t="shared" si="588"/>
        <v>0</v>
      </c>
      <c r="IN125" s="162">
        <f t="shared" si="588"/>
        <v>0</v>
      </c>
      <c r="IO125" s="162">
        <f t="shared" si="17"/>
        <v>0</v>
      </c>
      <c r="IP125" s="162">
        <f t="shared" si="23"/>
        <v>0</v>
      </c>
      <c r="IQ125" s="162">
        <f t="shared" ref="IQ125:KK125" si="589">MAX((MIN(CZ125+IP125,$IO$7))-GT125,0)</f>
        <v>0</v>
      </c>
      <c r="IR125" s="162">
        <f t="shared" si="589"/>
        <v>0</v>
      </c>
      <c r="IS125" s="162">
        <f t="shared" si="589"/>
        <v>0</v>
      </c>
      <c r="IT125" s="162">
        <f t="shared" si="589"/>
        <v>0</v>
      </c>
      <c r="IU125" s="162">
        <f t="shared" si="589"/>
        <v>0</v>
      </c>
      <c r="IV125" s="162">
        <f t="shared" si="589"/>
        <v>0</v>
      </c>
      <c r="IW125" s="162">
        <f t="shared" si="589"/>
        <v>0</v>
      </c>
      <c r="IX125" s="162">
        <f t="shared" si="589"/>
        <v>0</v>
      </c>
      <c r="IY125" s="162">
        <f t="shared" si="589"/>
        <v>0</v>
      </c>
      <c r="IZ125" s="162">
        <f t="shared" si="589"/>
        <v>0</v>
      </c>
      <c r="JA125" s="162">
        <f t="shared" si="589"/>
        <v>0</v>
      </c>
      <c r="JB125" s="162">
        <f t="shared" si="589"/>
        <v>0</v>
      </c>
      <c r="JC125" s="162">
        <f t="shared" si="589"/>
        <v>0</v>
      </c>
      <c r="JD125" s="162">
        <f t="shared" si="589"/>
        <v>0</v>
      </c>
      <c r="JE125" s="162">
        <f t="shared" si="589"/>
        <v>0</v>
      </c>
      <c r="JF125" s="162">
        <f t="shared" si="589"/>
        <v>0</v>
      </c>
      <c r="JG125" s="162">
        <f t="shared" si="589"/>
        <v>0</v>
      </c>
      <c r="JH125" s="162">
        <f t="shared" si="589"/>
        <v>0</v>
      </c>
      <c r="JI125" s="162">
        <f t="shared" si="589"/>
        <v>0</v>
      </c>
      <c r="JJ125" s="162">
        <f t="shared" si="589"/>
        <v>0</v>
      </c>
      <c r="JK125" s="162">
        <f t="shared" si="589"/>
        <v>0</v>
      </c>
      <c r="JL125" s="162">
        <f t="shared" si="589"/>
        <v>0</v>
      </c>
      <c r="JM125" s="162">
        <f t="shared" si="589"/>
        <v>0</v>
      </c>
      <c r="JN125" s="162">
        <f t="shared" si="589"/>
        <v>0</v>
      </c>
      <c r="JO125" s="162">
        <f t="shared" si="589"/>
        <v>0</v>
      </c>
      <c r="JP125" s="162">
        <f t="shared" si="589"/>
        <v>0</v>
      </c>
      <c r="JQ125" s="162">
        <f t="shared" si="589"/>
        <v>0</v>
      </c>
      <c r="JR125" s="162">
        <f t="shared" si="589"/>
        <v>0</v>
      </c>
      <c r="JS125" s="162">
        <f t="shared" si="589"/>
        <v>0</v>
      </c>
      <c r="JT125" s="162">
        <f t="shared" si="589"/>
        <v>0</v>
      </c>
      <c r="JU125" s="162">
        <f t="shared" si="589"/>
        <v>0</v>
      </c>
      <c r="JV125" s="162">
        <f t="shared" si="589"/>
        <v>0</v>
      </c>
      <c r="JW125" s="162">
        <f t="shared" si="589"/>
        <v>0</v>
      </c>
      <c r="JX125" s="162">
        <f t="shared" si="589"/>
        <v>0</v>
      </c>
      <c r="JY125" s="162">
        <f t="shared" si="589"/>
        <v>0</v>
      </c>
      <c r="JZ125" s="162">
        <f t="shared" si="589"/>
        <v>0</v>
      </c>
      <c r="KA125" s="162">
        <f t="shared" si="589"/>
        <v>0</v>
      </c>
      <c r="KB125" s="162">
        <f t="shared" si="589"/>
        <v>0</v>
      </c>
      <c r="KC125" s="162">
        <f t="shared" si="589"/>
        <v>0</v>
      </c>
      <c r="KD125" s="162">
        <f t="shared" si="589"/>
        <v>0</v>
      </c>
      <c r="KE125" s="162">
        <f t="shared" si="589"/>
        <v>0</v>
      </c>
      <c r="KF125" s="162">
        <f t="shared" si="589"/>
        <v>0</v>
      </c>
      <c r="KG125" s="162">
        <f t="shared" si="589"/>
        <v>0</v>
      </c>
      <c r="KH125" s="162">
        <f t="shared" si="589"/>
        <v>0</v>
      </c>
      <c r="KI125" s="162">
        <f t="shared" si="589"/>
        <v>0</v>
      </c>
      <c r="KJ125" s="162">
        <f t="shared" si="589"/>
        <v>0</v>
      </c>
      <c r="KK125" s="162">
        <f t="shared" si="589"/>
        <v>0</v>
      </c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</row>
    <row r="126" ht="14.25" customHeight="1" spans="1:326" x14ac:dyDescent="0.25">
      <c r="A126" s="1">
        <v>4</v>
      </c>
      <c r="B126" s="1">
        <f t="shared" ref="B126:C126" si="590">B125+1</f>
        <v>116</v>
      </c>
      <c r="C126" s="232">
        <f t="shared" si="590"/>
        <v>43581</v>
      </c>
      <c r="D126" s="162">
        <f t="shared" si="9"/>
        <v>0</v>
      </c>
      <c r="E126" s="162">
        <f>(SUMIFS(Profile!$F$2:$F$17521,Profile!$B$2:$B$17521,$B126,Profile!$C$2:$C$17521,E$8))*$C$6</f>
        <v>0</v>
      </c>
      <c r="F126" s="162">
        <f>(SUMIFS(Profile!$F$2:$F$17521,Profile!$B$2:$B$17521,$B126,Profile!$C$2:$C$17521,F$8))*$C$6</f>
        <v>0</v>
      </c>
      <c r="G126" s="162">
        <f>(SUMIFS(Profile!$F$2:$F$17521,Profile!$B$2:$B$17521,$B126,Profile!$C$2:$C$17521,G$8))*$C$6</f>
        <v>0</v>
      </c>
      <c r="H126" s="162">
        <f>(SUMIFS(Profile!$F$2:$F$17521,Profile!$B$2:$B$17521,$B126,Profile!$C$2:$C$17521,H$8))*$C$6</f>
        <v>0</v>
      </c>
      <c r="I126" s="162">
        <f>(SUMIFS(Profile!$F$2:$F$17521,Profile!$B$2:$B$17521,$B126,Profile!$C$2:$C$17521,I$8))*$C$6</f>
        <v>0</v>
      </c>
      <c r="J126" s="162">
        <f>(SUMIFS(Profile!$F$2:$F$17521,Profile!$B$2:$B$17521,$B126,Profile!$C$2:$C$17521,J$8))*$C$6</f>
        <v>0</v>
      </c>
      <c r="K126" s="162">
        <f>(SUMIFS(Profile!$F$2:$F$17521,Profile!$B$2:$B$17521,$B126,Profile!$C$2:$C$17521,K$8))*$C$6</f>
        <v>0</v>
      </c>
      <c r="L126" s="162">
        <f>(SUMIFS(Profile!$F$2:$F$17521,Profile!$B$2:$B$17521,$B126,Profile!$C$2:$C$17521,L$8))*$C$6</f>
        <v>0</v>
      </c>
      <c r="M126" s="162">
        <f>(SUMIFS(Profile!$F$2:$F$17521,Profile!$B$2:$B$17521,$B126,Profile!$C$2:$C$17521,M$8))*$C$6</f>
        <v>0</v>
      </c>
      <c r="N126" s="162">
        <f>(SUMIFS(Profile!$F$2:$F$17521,Profile!$B$2:$B$17521,$B126,Profile!$C$2:$C$17521,N$8))*$C$6</f>
        <v>0</v>
      </c>
      <c r="O126" s="162">
        <f>(SUMIFS(Profile!$F$2:$F$17521,Profile!$B$2:$B$17521,$B126,Profile!$C$2:$C$17521,O$8))*$C$6</f>
        <v>0</v>
      </c>
      <c r="P126" s="162">
        <f>(SUMIFS(Profile!$F$2:$F$17521,Profile!$B$2:$B$17521,$B126,Profile!$C$2:$C$17521,P$8))*$C$6</f>
        <v>0</v>
      </c>
      <c r="Q126" s="162">
        <f>(SUMIFS(Profile!$F$2:$F$17521,Profile!$B$2:$B$17521,$B126,Profile!$C$2:$C$17521,Q$8))*$C$6</f>
        <v>0</v>
      </c>
      <c r="R126" s="162">
        <f>(SUMIFS(Profile!$F$2:$F$17521,Profile!$B$2:$B$17521,$B126,Profile!$C$2:$C$17521,R$8))*$C$6</f>
        <v>0</v>
      </c>
      <c r="S126" s="162">
        <f>(SUMIFS(Profile!$F$2:$F$17521,Profile!$B$2:$B$17521,$B126,Profile!$C$2:$C$17521,S$8))*$C$6</f>
        <v>0</v>
      </c>
      <c r="T126" s="162">
        <f>(SUMIFS(Profile!$F$2:$F$17521,Profile!$B$2:$B$17521,$B126,Profile!$C$2:$C$17521,T$8))*$C$6</f>
        <v>0</v>
      </c>
      <c r="U126" s="162">
        <f>(SUMIFS(Profile!$F$2:$F$17521,Profile!$B$2:$B$17521,$B126,Profile!$C$2:$C$17521,U$8))*$C$6</f>
        <v>0</v>
      </c>
      <c r="V126" s="162">
        <f>(SUMIFS(Profile!$F$2:$F$17521,Profile!$B$2:$B$17521,$B126,Profile!$C$2:$C$17521,V$8))*$C$6</f>
        <v>0</v>
      </c>
      <c r="W126" s="162">
        <f>(SUMIFS(Profile!$F$2:$F$17521,Profile!$B$2:$B$17521,$B126,Profile!$C$2:$C$17521,W$8))*$C$6</f>
        <v>0</v>
      </c>
      <c r="X126" s="162">
        <f>(SUMIFS(Profile!$F$2:$F$17521,Profile!$B$2:$B$17521,$B126,Profile!$C$2:$C$17521,X$8))*$C$6</f>
        <v>0</v>
      </c>
      <c r="Y126" s="162">
        <f>(SUMIFS(Profile!$F$2:$F$17521,Profile!$B$2:$B$17521,$B126,Profile!$C$2:$C$17521,Y$8))*$C$6</f>
        <v>0</v>
      </c>
      <c r="Z126" s="162">
        <f>(SUMIFS(Profile!$F$2:$F$17521,Profile!$B$2:$B$17521,$B126,Profile!$C$2:$C$17521,Z$8))*$C$6</f>
        <v>0</v>
      </c>
      <c r="AA126" s="162">
        <f>(SUMIFS(Profile!$F$2:$F$17521,Profile!$B$2:$B$17521,$B126,Profile!$C$2:$C$17521,AA$8))*$C$6</f>
        <v>0</v>
      </c>
      <c r="AB126" s="162">
        <f>(SUMIFS(Profile!$F$2:$F$17521,Profile!$B$2:$B$17521,$B126,Profile!$C$2:$C$17521,AB$8))*$C$6</f>
        <v>0</v>
      </c>
      <c r="AC126" s="162">
        <f>(SUMIFS(Profile!$F$2:$F$17521,Profile!$B$2:$B$17521,$B126,Profile!$C$2:$C$17521,AC$8))*$C$6</f>
        <v>0</v>
      </c>
      <c r="AD126" s="162">
        <f>(SUMIFS(Profile!$F$2:$F$17521,Profile!$B$2:$B$17521,$B126,Profile!$C$2:$C$17521,AD$8))*$C$6</f>
        <v>0</v>
      </c>
      <c r="AE126" s="162">
        <f>(SUMIFS(Profile!$F$2:$F$17521,Profile!$B$2:$B$17521,$B126,Profile!$C$2:$C$17521,AE$8))*$C$6</f>
        <v>0</v>
      </c>
      <c r="AF126" s="162">
        <f>(SUMIFS(Profile!$F$2:$F$17521,Profile!$B$2:$B$17521,$B126,Profile!$C$2:$C$17521,AF$8))*$C$6</f>
        <v>0</v>
      </c>
      <c r="AG126" s="162">
        <f>(SUMIFS(Profile!$F$2:$F$17521,Profile!$B$2:$B$17521,$B126,Profile!$C$2:$C$17521,AG$8))*$C$6</f>
        <v>0</v>
      </c>
      <c r="AH126" s="162">
        <f>(SUMIFS(Profile!$F$2:$F$17521,Profile!$B$2:$B$17521,$B126,Profile!$C$2:$C$17521,AH$8))*$C$6</f>
        <v>0</v>
      </c>
      <c r="AI126" s="162">
        <f>(SUMIFS(Profile!$F$2:$F$17521,Profile!$B$2:$B$17521,$B126,Profile!$C$2:$C$17521,AI$8))*$C$6</f>
        <v>0</v>
      </c>
      <c r="AJ126" s="162">
        <f>(SUMIFS(Profile!$F$2:$F$17521,Profile!$B$2:$B$17521,$B126,Profile!$C$2:$C$17521,AJ$8))*$C$6</f>
        <v>0</v>
      </c>
      <c r="AK126" s="162">
        <f>(SUMIFS(Profile!$F$2:$F$17521,Profile!$B$2:$B$17521,$B126,Profile!$C$2:$C$17521,AK$8))*$C$6</f>
        <v>0</v>
      </c>
      <c r="AL126" s="162">
        <f>(SUMIFS(Profile!$F$2:$F$17521,Profile!$B$2:$B$17521,$B126,Profile!$C$2:$C$17521,AL$8))*$C$6</f>
        <v>0</v>
      </c>
      <c r="AM126" s="162">
        <f>(SUMIFS(Profile!$F$2:$F$17521,Profile!$B$2:$B$17521,$B126,Profile!$C$2:$C$17521,AM$8))*$C$6</f>
        <v>0</v>
      </c>
      <c r="AN126" s="162">
        <f>(SUMIFS(Profile!$F$2:$F$17521,Profile!$B$2:$B$17521,$B126,Profile!$C$2:$C$17521,AN$8))*$C$6</f>
        <v>0</v>
      </c>
      <c r="AO126" s="162">
        <f>(SUMIFS(Profile!$F$2:$F$17521,Profile!$B$2:$B$17521,$B126,Profile!$C$2:$C$17521,AO$8))*$C$6</f>
        <v>0</v>
      </c>
      <c r="AP126" s="162">
        <f>(SUMIFS(Profile!$F$2:$F$17521,Profile!$B$2:$B$17521,$B126,Profile!$C$2:$C$17521,AP$8))*$C$6</f>
        <v>0</v>
      </c>
      <c r="AQ126" s="162">
        <f>(SUMIFS(Profile!$F$2:$F$17521,Profile!$B$2:$B$17521,$B126,Profile!$C$2:$C$17521,AQ$8))*$C$6</f>
        <v>0</v>
      </c>
      <c r="AR126" s="162">
        <f>(SUMIFS(Profile!$F$2:$F$17521,Profile!$B$2:$B$17521,$B126,Profile!$C$2:$C$17521,AR$8))*$C$6</f>
        <v>0</v>
      </c>
      <c r="AS126" s="162">
        <f>(SUMIFS(Profile!$F$2:$F$17521,Profile!$B$2:$B$17521,$B126,Profile!$C$2:$C$17521,AS$8))*$C$6</f>
        <v>0</v>
      </c>
      <c r="AT126" s="162">
        <f>(SUMIFS(Profile!$F$2:$F$17521,Profile!$B$2:$B$17521,$B126,Profile!$C$2:$C$17521,AT$8))*$C$6</f>
        <v>0</v>
      </c>
      <c r="AU126" s="162">
        <f>(SUMIFS(Profile!$F$2:$F$17521,Profile!$B$2:$B$17521,$B126,Profile!$C$2:$C$17521,AU$8))*$C$6</f>
        <v>0</v>
      </c>
      <c r="AV126" s="162">
        <f>(SUMIFS(Profile!$F$2:$F$17521,Profile!$B$2:$B$17521,$B126,Profile!$C$2:$C$17521,AV$8))*$C$6</f>
        <v>0</v>
      </c>
      <c r="AW126" s="162">
        <f>(SUMIFS(Profile!$F$2:$F$17521,Profile!$B$2:$B$17521,$B126,Profile!$C$2:$C$17521,AW$8))*$C$6</f>
        <v>0</v>
      </c>
      <c r="AX126" s="162">
        <f>(SUMIFS(Profile!$F$2:$F$17521,Profile!$B$2:$B$17521,$B126,Profile!$C$2:$C$17521,AX$8))*$C$6</f>
        <v>0</v>
      </c>
      <c r="AY126" s="162">
        <f>(SUMIFS(Profile!$F$2:$F$17521,Profile!$B$2:$B$17521,$B126,Profile!$C$2:$C$17521,AY$8))*$C$6</f>
        <v>0</v>
      </c>
      <c r="AZ126" s="162">
        <f>(SUMIFS(Profile!$F$2:$F$17521,Profile!$B$2:$B$17521,$B126,Profile!$C$2:$C$17521,AZ$8))*$C$6</f>
        <v>0</v>
      </c>
      <c r="BA126" s="162">
        <f t="shared" si="10"/>
        <v>0</v>
      </c>
      <c r="BB126" s="162">
        <f>(SUMIFS(Profile!$E$2:$E$17521,Profile!$B$2:$B$17521,$B126,Profile!$C$2:$C$17521,BB$8))*$C$9</f>
        <v>0</v>
      </c>
      <c r="BC126" s="162">
        <f>(SUMIFS(Profile!$E$2:$E$17521,Profile!$B$2:$B$17521,$B126,Profile!$C$2:$C$17521,BC$8))*$C$9</f>
        <v>0</v>
      </c>
      <c r="BD126" s="162">
        <f>(SUMIFS(Profile!$E$2:$E$17521,Profile!$B$2:$B$17521,$B126,Profile!$C$2:$C$17521,BD$8))*$C$9</f>
        <v>0</v>
      </c>
      <c r="BE126" s="162">
        <f>(SUMIFS(Profile!$E$2:$E$17521,Profile!$B$2:$B$17521,$B126,Profile!$C$2:$C$17521,BE$8))*$C$9</f>
        <v>0</v>
      </c>
      <c r="BF126" s="162">
        <f>(SUMIFS(Profile!$E$2:$E$17521,Profile!$B$2:$B$17521,$B126,Profile!$C$2:$C$17521,BF$8))*$C$9</f>
        <v>0</v>
      </c>
      <c r="BG126" s="162">
        <f>(SUMIFS(Profile!$E$2:$E$17521,Profile!$B$2:$B$17521,$B126,Profile!$C$2:$C$17521,BG$8))*$C$9</f>
        <v>0</v>
      </c>
      <c r="BH126" s="162">
        <f>(SUMIFS(Profile!$E$2:$E$17521,Profile!$B$2:$B$17521,$B126,Profile!$C$2:$C$17521,BH$8))*$C$9</f>
        <v>0</v>
      </c>
      <c r="BI126" s="162">
        <f>(SUMIFS(Profile!$E$2:$E$17521,Profile!$B$2:$B$17521,$B126,Profile!$C$2:$C$17521,BI$8))*$C$9</f>
        <v>0</v>
      </c>
      <c r="BJ126" s="162">
        <f>(SUMIFS(Profile!$E$2:$E$17521,Profile!$B$2:$B$17521,$B126,Profile!$C$2:$C$17521,BJ$8))*$C$9</f>
        <v>0</v>
      </c>
      <c r="BK126" s="162">
        <f>(SUMIFS(Profile!$E$2:$E$17521,Profile!$B$2:$B$17521,$B126,Profile!$C$2:$C$17521,BK$8))*$C$9</f>
        <v>0</v>
      </c>
      <c r="BL126" s="162">
        <f>(SUMIFS(Profile!$E$2:$E$17521,Profile!$B$2:$B$17521,$B126,Profile!$C$2:$C$17521,BL$8))*$C$9</f>
        <v>0</v>
      </c>
      <c r="BM126" s="162">
        <f>(SUMIFS(Profile!$E$2:$E$17521,Profile!$B$2:$B$17521,$B126,Profile!$C$2:$C$17521,BM$8))*$C$9</f>
        <v>0</v>
      </c>
      <c r="BN126" s="162">
        <f>(SUMIFS(Profile!$E$2:$E$17521,Profile!$B$2:$B$17521,$B126,Profile!$C$2:$C$17521,BN$8))*$C$9</f>
        <v>0</v>
      </c>
      <c r="BO126" s="162">
        <f>(SUMIFS(Profile!$E$2:$E$17521,Profile!$B$2:$B$17521,$B126,Profile!$C$2:$C$17521,BO$8))*$C$9</f>
        <v>0</v>
      </c>
      <c r="BP126" s="162">
        <f>(SUMIFS(Profile!$E$2:$E$17521,Profile!$B$2:$B$17521,$B126,Profile!$C$2:$C$17521,BP$8))*$C$9</f>
        <v>0</v>
      </c>
      <c r="BQ126" s="162">
        <f>(SUMIFS(Profile!$E$2:$E$17521,Profile!$B$2:$B$17521,$B126,Profile!$C$2:$C$17521,BQ$8))*$C$9</f>
        <v>0</v>
      </c>
      <c r="BR126" s="162">
        <f>(SUMIFS(Profile!$E$2:$E$17521,Profile!$B$2:$B$17521,$B126,Profile!$C$2:$C$17521,BR$8))*$C$9</f>
        <v>0</v>
      </c>
      <c r="BS126" s="162">
        <f>(SUMIFS(Profile!$E$2:$E$17521,Profile!$B$2:$B$17521,$B126,Profile!$C$2:$C$17521,BS$8))*$C$9</f>
        <v>0</v>
      </c>
      <c r="BT126" s="162">
        <f>(SUMIFS(Profile!$E$2:$E$17521,Profile!$B$2:$B$17521,$B126,Profile!$C$2:$C$17521,BT$8))*$C$9</f>
        <v>0</v>
      </c>
      <c r="BU126" s="162">
        <f>(SUMIFS(Profile!$E$2:$E$17521,Profile!$B$2:$B$17521,$B126,Profile!$C$2:$C$17521,BU$8))*$C$9</f>
        <v>0</v>
      </c>
      <c r="BV126" s="162">
        <f>(SUMIFS(Profile!$E$2:$E$17521,Profile!$B$2:$B$17521,$B126,Profile!$C$2:$C$17521,BV$8))*$C$9</f>
        <v>0</v>
      </c>
      <c r="BW126" s="162">
        <f>(SUMIFS(Profile!$E$2:$E$17521,Profile!$B$2:$B$17521,$B126,Profile!$C$2:$C$17521,BW$8))*$C$9</f>
        <v>0</v>
      </c>
      <c r="BX126" s="162">
        <f>(SUMIFS(Profile!$E$2:$E$17521,Profile!$B$2:$B$17521,$B126,Profile!$C$2:$C$17521,BX$8))*$C$9</f>
        <v>0</v>
      </c>
      <c r="BY126" s="162">
        <f>(SUMIFS(Profile!$E$2:$E$17521,Profile!$B$2:$B$17521,$B126,Profile!$C$2:$C$17521,BY$8))*$C$9</f>
        <v>0</v>
      </c>
      <c r="BZ126" s="162">
        <f>(SUMIFS(Profile!$E$2:$E$17521,Profile!$B$2:$B$17521,$B126,Profile!$C$2:$C$17521,BZ$8))*$C$9</f>
        <v>0</v>
      </c>
      <c r="CA126" s="162">
        <f>(SUMIFS(Profile!$E$2:$E$17521,Profile!$B$2:$B$17521,$B126,Profile!$C$2:$C$17521,CA$8))*$C$9</f>
        <v>0</v>
      </c>
      <c r="CB126" s="162">
        <f>(SUMIFS(Profile!$E$2:$E$17521,Profile!$B$2:$B$17521,$B126,Profile!$C$2:$C$17521,CB$8))*$C$9</f>
        <v>0</v>
      </c>
      <c r="CC126" s="162">
        <f>(SUMIFS(Profile!$E$2:$E$17521,Profile!$B$2:$B$17521,$B126,Profile!$C$2:$C$17521,CC$8))*$C$9</f>
        <v>0</v>
      </c>
      <c r="CD126" s="162">
        <f>(SUMIFS(Profile!$E$2:$E$17521,Profile!$B$2:$B$17521,$B126,Profile!$C$2:$C$17521,CD$8))*$C$9</f>
        <v>0</v>
      </c>
      <c r="CE126" s="162">
        <f>(SUMIFS(Profile!$E$2:$E$17521,Profile!$B$2:$B$17521,$B126,Profile!$C$2:$C$17521,CE$8))*$C$9</f>
        <v>0</v>
      </c>
      <c r="CF126" s="162">
        <f>(SUMIFS(Profile!$E$2:$E$17521,Profile!$B$2:$B$17521,$B126,Profile!$C$2:$C$17521,CF$8))*$C$9</f>
        <v>0</v>
      </c>
      <c r="CG126" s="162">
        <f>(SUMIFS(Profile!$E$2:$E$17521,Profile!$B$2:$B$17521,$B126,Profile!$C$2:$C$17521,CG$8))*$C$9</f>
        <v>0</v>
      </c>
      <c r="CH126" s="162">
        <f>(SUMIFS(Profile!$E$2:$E$17521,Profile!$B$2:$B$17521,$B126,Profile!$C$2:$C$17521,CH$8))*$C$9</f>
        <v>0</v>
      </c>
      <c r="CI126" s="162">
        <f>(SUMIFS(Profile!$E$2:$E$17521,Profile!$B$2:$B$17521,$B126,Profile!$C$2:$C$17521,CI$8))*$C$9</f>
        <v>0</v>
      </c>
      <c r="CJ126" s="162">
        <f>(SUMIFS(Profile!$E$2:$E$17521,Profile!$B$2:$B$17521,$B126,Profile!$C$2:$C$17521,CJ$8))*$C$9</f>
        <v>0</v>
      </c>
      <c r="CK126" s="162">
        <f>(SUMIFS(Profile!$E$2:$E$17521,Profile!$B$2:$B$17521,$B126,Profile!$C$2:$C$17521,CK$8))*$C$9</f>
        <v>0</v>
      </c>
      <c r="CL126" s="162">
        <f>(SUMIFS(Profile!$E$2:$E$17521,Profile!$B$2:$B$17521,$B126,Profile!$C$2:$C$17521,CL$8))*$C$9</f>
        <v>0</v>
      </c>
      <c r="CM126" s="162">
        <f>(SUMIFS(Profile!$E$2:$E$17521,Profile!$B$2:$B$17521,$B126,Profile!$C$2:$C$17521,CM$8))*$C$9</f>
        <v>0</v>
      </c>
      <c r="CN126" s="162">
        <f>(SUMIFS(Profile!$E$2:$E$17521,Profile!$B$2:$B$17521,$B126,Profile!$C$2:$C$17521,CN$8))*$C$9</f>
        <v>0</v>
      </c>
      <c r="CO126" s="162">
        <f>(SUMIFS(Profile!$E$2:$E$17521,Profile!$B$2:$B$17521,$B126,Profile!$C$2:$C$17521,CO$8))*$C$9</f>
        <v>0</v>
      </c>
      <c r="CP126" s="162">
        <f>(SUMIFS(Profile!$E$2:$E$17521,Profile!$B$2:$B$17521,$B126,Profile!$C$2:$C$17521,CP$8))*$C$9</f>
        <v>0</v>
      </c>
      <c r="CQ126" s="162">
        <f>(SUMIFS(Profile!$E$2:$E$17521,Profile!$B$2:$B$17521,$B126,Profile!$C$2:$C$17521,CQ$8))*$C$9</f>
        <v>0</v>
      </c>
      <c r="CR126" s="162">
        <f>(SUMIFS(Profile!$E$2:$E$17521,Profile!$B$2:$B$17521,$B126,Profile!$C$2:$C$17521,CR$8))*$C$9</f>
        <v>0</v>
      </c>
      <c r="CS126" s="162">
        <f>(SUMIFS(Profile!$E$2:$E$17521,Profile!$B$2:$B$17521,$B126,Profile!$C$2:$C$17521,CS$8))*$C$9</f>
        <v>0</v>
      </c>
      <c r="CT126" s="162">
        <f>(SUMIFS(Profile!$E$2:$E$17521,Profile!$B$2:$B$17521,$B126,Profile!$C$2:$C$17521,CT$8))*$C$9</f>
        <v>0</v>
      </c>
      <c r="CU126" s="162">
        <f>(SUMIFS(Profile!$E$2:$E$17521,Profile!$B$2:$B$17521,$B126,Profile!$C$2:$C$17521,CU$8))*$C$9</f>
        <v>0</v>
      </c>
      <c r="CV126" s="162">
        <f>(SUMIFS(Profile!$E$2:$E$17521,Profile!$B$2:$B$17521,$B126,Profile!$C$2:$C$17521,CV$8))*$C$9</f>
        <v>0</v>
      </c>
      <c r="CW126" s="162">
        <f>(SUMIFS(Profile!$E$2:$E$17521,Profile!$B$2:$B$17521,$B126,Profile!$C$2:$C$17521,CW$8))*$C$9</f>
        <v>0</v>
      </c>
      <c r="CX126" s="162">
        <f t="shared" si="11"/>
        <v>0</v>
      </c>
      <c r="CY126" s="162">
        <f t="shared" ref="CY126:ET126" si="591">MAX(BB126-E126,0)</f>
        <v>0</v>
      </c>
      <c r="CZ126" s="162">
        <f t="shared" si="591"/>
        <v>0</v>
      </c>
      <c r="DA126" s="162">
        <f t="shared" si="591"/>
        <v>0</v>
      </c>
      <c r="DB126" s="162">
        <f t="shared" si="591"/>
        <v>0</v>
      </c>
      <c r="DC126" s="162">
        <f t="shared" si="591"/>
        <v>0</v>
      </c>
      <c r="DD126" s="162">
        <f t="shared" si="591"/>
        <v>0</v>
      </c>
      <c r="DE126" s="162">
        <f t="shared" si="591"/>
        <v>0</v>
      </c>
      <c r="DF126" s="162">
        <f t="shared" si="591"/>
        <v>0</v>
      </c>
      <c r="DG126" s="162">
        <f t="shared" si="591"/>
        <v>0</v>
      </c>
      <c r="DH126" s="162">
        <f t="shared" si="591"/>
        <v>0</v>
      </c>
      <c r="DI126" s="162">
        <f t="shared" si="591"/>
        <v>0</v>
      </c>
      <c r="DJ126" s="162">
        <f t="shared" si="591"/>
        <v>0</v>
      </c>
      <c r="DK126" s="162">
        <f t="shared" si="591"/>
        <v>0</v>
      </c>
      <c r="DL126" s="162">
        <f t="shared" si="591"/>
        <v>0</v>
      </c>
      <c r="DM126" s="162">
        <f t="shared" si="591"/>
        <v>0</v>
      </c>
      <c r="DN126" s="162">
        <f t="shared" si="591"/>
        <v>0</v>
      </c>
      <c r="DO126" s="162">
        <f t="shared" si="591"/>
        <v>0</v>
      </c>
      <c r="DP126" s="162">
        <f t="shared" si="591"/>
        <v>0</v>
      </c>
      <c r="DQ126" s="162">
        <f t="shared" si="591"/>
        <v>0</v>
      </c>
      <c r="DR126" s="162">
        <f t="shared" si="591"/>
        <v>0</v>
      </c>
      <c r="DS126" s="162">
        <f t="shared" si="591"/>
        <v>0</v>
      </c>
      <c r="DT126" s="162">
        <f t="shared" si="591"/>
        <v>0</v>
      </c>
      <c r="DU126" s="162">
        <f t="shared" si="591"/>
        <v>0</v>
      </c>
      <c r="DV126" s="162">
        <f t="shared" si="591"/>
        <v>0</v>
      </c>
      <c r="DW126" s="162">
        <f t="shared" si="591"/>
        <v>0</v>
      </c>
      <c r="DX126" s="162">
        <f t="shared" si="591"/>
        <v>0</v>
      </c>
      <c r="DY126" s="162">
        <f t="shared" si="591"/>
        <v>0</v>
      </c>
      <c r="DZ126" s="162">
        <f t="shared" si="591"/>
        <v>0</v>
      </c>
      <c r="EA126" s="162">
        <f t="shared" si="591"/>
        <v>0</v>
      </c>
      <c r="EB126" s="162">
        <f t="shared" si="591"/>
        <v>0</v>
      </c>
      <c r="EC126" s="162">
        <f t="shared" si="591"/>
        <v>0</v>
      </c>
      <c r="ED126" s="162">
        <f t="shared" si="591"/>
        <v>0</v>
      </c>
      <c r="EE126" s="162">
        <f t="shared" si="591"/>
        <v>0</v>
      </c>
      <c r="EF126" s="162">
        <f t="shared" si="591"/>
        <v>0</v>
      </c>
      <c r="EG126" s="162">
        <f t="shared" si="591"/>
        <v>0</v>
      </c>
      <c r="EH126" s="162">
        <f t="shared" si="591"/>
        <v>0</v>
      </c>
      <c r="EI126" s="162">
        <f t="shared" si="591"/>
        <v>0</v>
      </c>
      <c r="EJ126" s="162">
        <f t="shared" si="591"/>
        <v>0</v>
      </c>
      <c r="EK126" s="162">
        <f t="shared" si="591"/>
        <v>0</v>
      </c>
      <c r="EL126" s="162">
        <f t="shared" si="591"/>
        <v>0</v>
      </c>
      <c r="EM126" s="162">
        <f t="shared" si="591"/>
        <v>0</v>
      </c>
      <c r="EN126" s="162">
        <f t="shared" si="591"/>
        <v>0</v>
      </c>
      <c r="EO126" s="162">
        <f t="shared" si="591"/>
        <v>0</v>
      </c>
      <c r="EP126" s="162">
        <f t="shared" si="591"/>
        <v>0</v>
      </c>
      <c r="EQ126" s="162">
        <f t="shared" si="591"/>
        <v>0</v>
      </c>
      <c r="ER126" s="162">
        <f t="shared" si="591"/>
        <v>0</v>
      </c>
      <c r="ES126" s="162">
        <f t="shared" si="591"/>
        <v>0</v>
      </c>
      <c r="ET126" s="162">
        <f t="shared" si="591"/>
        <v>0</v>
      </c>
      <c r="EU126" s="162">
        <f t="shared" si="13"/>
        <v>0</v>
      </c>
      <c r="EV126" s="162">
        <f t="shared" ref="EV126:GQ126" si="592">BB126-CY126</f>
        <v>0</v>
      </c>
      <c r="EW126" s="162">
        <f t="shared" si="592"/>
        <v>0</v>
      </c>
      <c r="EX126" s="162">
        <f t="shared" si="592"/>
        <v>0</v>
      </c>
      <c r="EY126" s="162">
        <f t="shared" si="592"/>
        <v>0</v>
      </c>
      <c r="EZ126" s="162">
        <f t="shared" si="592"/>
        <v>0</v>
      </c>
      <c r="FA126" s="162">
        <f t="shared" si="592"/>
        <v>0</v>
      </c>
      <c r="FB126" s="162">
        <f t="shared" si="592"/>
        <v>0</v>
      </c>
      <c r="FC126" s="162">
        <f t="shared" si="592"/>
        <v>0</v>
      </c>
      <c r="FD126" s="162">
        <f t="shared" si="592"/>
        <v>0</v>
      </c>
      <c r="FE126" s="162">
        <f t="shared" si="592"/>
        <v>0</v>
      </c>
      <c r="FF126" s="162">
        <f t="shared" si="592"/>
        <v>0</v>
      </c>
      <c r="FG126" s="162">
        <f t="shared" si="592"/>
        <v>0</v>
      </c>
      <c r="FH126" s="162">
        <f t="shared" si="592"/>
        <v>0</v>
      </c>
      <c r="FI126" s="162">
        <f t="shared" si="592"/>
        <v>0</v>
      </c>
      <c r="FJ126" s="162">
        <f t="shared" si="592"/>
        <v>0</v>
      </c>
      <c r="FK126" s="162">
        <f t="shared" si="592"/>
        <v>0</v>
      </c>
      <c r="FL126" s="162">
        <f t="shared" si="592"/>
        <v>0</v>
      </c>
      <c r="FM126" s="162">
        <f t="shared" si="592"/>
        <v>0</v>
      </c>
      <c r="FN126" s="162">
        <f t="shared" si="592"/>
        <v>0</v>
      </c>
      <c r="FO126" s="162">
        <f t="shared" si="592"/>
        <v>0</v>
      </c>
      <c r="FP126" s="162">
        <f t="shared" si="592"/>
        <v>0</v>
      </c>
      <c r="FQ126" s="162">
        <f t="shared" si="592"/>
        <v>0</v>
      </c>
      <c r="FR126" s="162">
        <f t="shared" si="592"/>
        <v>0</v>
      </c>
      <c r="FS126" s="162">
        <f t="shared" si="592"/>
        <v>0</v>
      </c>
      <c r="FT126" s="162">
        <f t="shared" si="592"/>
        <v>0</v>
      </c>
      <c r="FU126" s="162">
        <f t="shared" si="592"/>
        <v>0</v>
      </c>
      <c r="FV126" s="162">
        <f t="shared" si="592"/>
        <v>0</v>
      </c>
      <c r="FW126" s="162">
        <f t="shared" si="592"/>
        <v>0</v>
      </c>
      <c r="FX126" s="162">
        <f t="shared" si="592"/>
        <v>0</v>
      </c>
      <c r="FY126" s="162">
        <f t="shared" si="592"/>
        <v>0</v>
      </c>
      <c r="FZ126" s="162">
        <f t="shared" si="592"/>
        <v>0</v>
      </c>
      <c r="GA126" s="162">
        <f t="shared" si="592"/>
        <v>0</v>
      </c>
      <c r="GB126" s="162">
        <f t="shared" si="592"/>
        <v>0</v>
      </c>
      <c r="GC126" s="162">
        <f t="shared" si="592"/>
        <v>0</v>
      </c>
      <c r="GD126" s="162">
        <f t="shared" si="592"/>
        <v>0</v>
      </c>
      <c r="GE126" s="162">
        <f t="shared" si="592"/>
        <v>0</v>
      </c>
      <c r="GF126" s="162">
        <f t="shared" si="592"/>
        <v>0</v>
      </c>
      <c r="GG126" s="162">
        <f t="shared" si="592"/>
        <v>0</v>
      </c>
      <c r="GH126" s="162">
        <f t="shared" si="592"/>
        <v>0</v>
      </c>
      <c r="GI126" s="162">
        <f t="shared" si="592"/>
        <v>0</v>
      </c>
      <c r="GJ126" s="162">
        <f t="shared" si="592"/>
        <v>0</v>
      </c>
      <c r="GK126" s="162">
        <f t="shared" si="592"/>
        <v>0</v>
      </c>
      <c r="GL126" s="162">
        <f t="shared" si="592"/>
        <v>0</v>
      </c>
      <c r="GM126" s="162">
        <f t="shared" si="592"/>
        <v>0</v>
      </c>
      <c r="GN126" s="162">
        <f t="shared" si="592"/>
        <v>0</v>
      </c>
      <c r="GO126" s="162">
        <f t="shared" si="592"/>
        <v>0</v>
      </c>
      <c r="GP126" s="162">
        <f t="shared" si="592"/>
        <v>0</v>
      </c>
      <c r="GQ126" s="162">
        <f t="shared" si="592"/>
        <v>0</v>
      </c>
      <c r="GR126" s="162">
        <f t="shared" si="15"/>
        <v>0</v>
      </c>
      <c r="GS126" s="162">
        <f t="shared" ref="GS126:IN126" si="593">E126-EV126</f>
        <v>0</v>
      </c>
      <c r="GT126" s="162">
        <f t="shared" si="593"/>
        <v>0</v>
      </c>
      <c r="GU126" s="162">
        <f t="shared" si="593"/>
        <v>0</v>
      </c>
      <c r="GV126" s="162">
        <f t="shared" si="593"/>
        <v>0</v>
      </c>
      <c r="GW126" s="162">
        <f t="shared" si="593"/>
        <v>0</v>
      </c>
      <c r="GX126" s="162">
        <f t="shared" si="593"/>
        <v>0</v>
      </c>
      <c r="GY126" s="162">
        <f t="shared" si="593"/>
        <v>0</v>
      </c>
      <c r="GZ126" s="162">
        <f t="shared" si="593"/>
        <v>0</v>
      </c>
      <c r="HA126" s="162">
        <f t="shared" si="593"/>
        <v>0</v>
      </c>
      <c r="HB126" s="162">
        <f t="shared" si="593"/>
        <v>0</v>
      </c>
      <c r="HC126" s="162">
        <f t="shared" si="593"/>
        <v>0</v>
      </c>
      <c r="HD126" s="162">
        <f t="shared" si="593"/>
        <v>0</v>
      </c>
      <c r="HE126" s="162">
        <f t="shared" si="593"/>
        <v>0</v>
      </c>
      <c r="HF126" s="162">
        <f t="shared" si="593"/>
        <v>0</v>
      </c>
      <c r="HG126" s="162">
        <f t="shared" si="593"/>
        <v>0</v>
      </c>
      <c r="HH126" s="162">
        <f t="shared" si="593"/>
        <v>0</v>
      </c>
      <c r="HI126" s="162">
        <f t="shared" si="593"/>
        <v>0</v>
      </c>
      <c r="HJ126" s="162">
        <f t="shared" si="593"/>
        <v>0</v>
      </c>
      <c r="HK126" s="162">
        <f t="shared" si="593"/>
        <v>0</v>
      </c>
      <c r="HL126" s="162">
        <f t="shared" si="593"/>
        <v>0</v>
      </c>
      <c r="HM126" s="162">
        <f t="shared" si="593"/>
        <v>0</v>
      </c>
      <c r="HN126" s="162">
        <f t="shared" si="593"/>
        <v>0</v>
      </c>
      <c r="HO126" s="162">
        <f t="shared" si="593"/>
        <v>0</v>
      </c>
      <c r="HP126" s="162">
        <f t="shared" si="593"/>
        <v>0</v>
      </c>
      <c r="HQ126" s="162">
        <f t="shared" si="593"/>
        <v>0</v>
      </c>
      <c r="HR126" s="162">
        <f t="shared" si="593"/>
        <v>0</v>
      </c>
      <c r="HS126" s="162">
        <f t="shared" si="593"/>
        <v>0</v>
      </c>
      <c r="HT126" s="162">
        <f t="shared" si="593"/>
        <v>0</v>
      </c>
      <c r="HU126" s="162">
        <f t="shared" si="593"/>
        <v>0</v>
      </c>
      <c r="HV126" s="162">
        <f t="shared" si="593"/>
        <v>0</v>
      </c>
      <c r="HW126" s="162">
        <f t="shared" si="593"/>
        <v>0</v>
      </c>
      <c r="HX126" s="162">
        <f t="shared" si="593"/>
        <v>0</v>
      </c>
      <c r="HY126" s="162">
        <f t="shared" si="593"/>
        <v>0</v>
      </c>
      <c r="HZ126" s="162">
        <f t="shared" si="593"/>
        <v>0</v>
      </c>
      <c r="IA126" s="162">
        <f t="shared" si="593"/>
        <v>0</v>
      </c>
      <c r="IB126" s="162">
        <f t="shared" si="593"/>
        <v>0</v>
      </c>
      <c r="IC126" s="162">
        <f t="shared" si="593"/>
        <v>0</v>
      </c>
      <c r="ID126" s="162">
        <f t="shared" si="593"/>
        <v>0</v>
      </c>
      <c r="IE126" s="162">
        <f t="shared" si="593"/>
        <v>0</v>
      </c>
      <c r="IF126" s="162">
        <f t="shared" si="593"/>
        <v>0</v>
      </c>
      <c r="IG126" s="162">
        <f t="shared" si="593"/>
        <v>0</v>
      </c>
      <c r="IH126" s="162">
        <f t="shared" si="593"/>
        <v>0</v>
      </c>
      <c r="II126" s="162">
        <f t="shared" si="593"/>
        <v>0</v>
      </c>
      <c r="IJ126" s="162">
        <f t="shared" si="593"/>
        <v>0</v>
      </c>
      <c r="IK126" s="162">
        <f t="shared" si="593"/>
        <v>0</v>
      </c>
      <c r="IL126" s="162">
        <f t="shared" si="593"/>
        <v>0</v>
      </c>
      <c r="IM126" s="162">
        <f t="shared" si="593"/>
        <v>0</v>
      </c>
      <c r="IN126" s="162">
        <f t="shared" si="593"/>
        <v>0</v>
      </c>
      <c r="IO126" s="162">
        <f t="shared" si="17"/>
        <v>0</v>
      </c>
      <c r="IP126" s="162">
        <f t="shared" si="23"/>
        <v>0</v>
      </c>
      <c r="IQ126" s="162">
        <f t="shared" ref="IQ126:KK126" si="594">MAX((MIN(CZ126+IP126,$IO$7))-GT126,0)</f>
        <v>0</v>
      </c>
      <c r="IR126" s="162">
        <f t="shared" si="594"/>
        <v>0</v>
      </c>
      <c r="IS126" s="162">
        <f t="shared" si="594"/>
        <v>0</v>
      </c>
      <c r="IT126" s="162">
        <f t="shared" si="594"/>
        <v>0</v>
      </c>
      <c r="IU126" s="162">
        <f t="shared" si="594"/>
        <v>0</v>
      </c>
      <c r="IV126" s="162">
        <f t="shared" si="594"/>
        <v>0</v>
      </c>
      <c r="IW126" s="162">
        <f t="shared" si="594"/>
        <v>0</v>
      </c>
      <c r="IX126" s="162">
        <f t="shared" si="594"/>
        <v>0</v>
      </c>
      <c r="IY126" s="162">
        <f t="shared" si="594"/>
        <v>0</v>
      </c>
      <c r="IZ126" s="162">
        <f t="shared" si="594"/>
        <v>0</v>
      </c>
      <c r="JA126" s="162">
        <f t="shared" si="594"/>
        <v>0</v>
      </c>
      <c r="JB126" s="162">
        <f t="shared" si="594"/>
        <v>0</v>
      </c>
      <c r="JC126" s="162">
        <f t="shared" si="594"/>
        <v>0</v>
      </c>
      <c r="JD126" s="162">
        <f t="shared" si="594"/>
        <v>0</v>
      </c>
      <c r="JE126" s="162">
        <f t="shared" si="594"/>
        <v>0</v>
      </c>
      <c r="JF126" s="162">
        <f t="shared" si="594"/>
        <v>0</v>
      </c>
      <c r="JG126" s="162">
        <f t="shared" si="594"/>
        <v>0</v>
      </c>
      <c r="JH126" s="162">
        <f t="shared" si="594"/>
        <v>0</v>
      </c>
      <c r="JI126" s="162">
        <f t="shared" si="594"/>
        <v>0</v>
      </c>
      <c r="JJ126" s="162">
        <f t="shared" si="594"/>
        <v>0</v>
      </c>
      <c r="JK126" s="162">
        <f t="shared" si="594"/>
        <v>0</v>
      </c>
      <c r="JL126" s="162">
        <f t="shared" si="594"/>
        <v>0</v>
      </c>
      <c r="JM126" s="162">
        <f t="shared" si="594"/>
        <v>0</v>
      </c>
      <c r="JN126" s="162">
        <f t="shared" si="594"/>
        <v>0</v>
      </c>
      <c r="JO126" s="162">
        <f t="shared" si="594"/>
        <v>0</v>
      </c>
      <c r="JP126" s="162">
        <f t="shared" si="594"/>
        <v>0</v>
      </c>
      <c r="JQ126" s="162">
        <f t="shared" si="594"/>
        <v>0</v>
      </c>
      <c r="JR126" s="162">
        <f t="shared" si="594"/>
        <v>0</v>
      </c>
      <c r="JS126" s="162">
        <f t="shared" si="594"/>
        <v>0</v>
      </c>
      <c r="JT126" s="162">
        <f t="shared" si="594"/>
        <v>0</v>
      </c>
      <c r="JU126" s="162">
        <f t="shared" si="594"/>
        <v>0</v>
      </c>
      <c r="JV126" s="162">
        <f t="shared" si="594"/>
        <v>0</v>
      </c>
      <c r="JW126" s="162">
        <f t="shared" si="594"/>
        <v>0</v>
      </c>
      <c r="JX126" s="162">
        <f t="shared" si="594"/>
        <v>0</v>
      </c>
      <c r="JY126" s="162">
        <f t="shared" si="594"/>
        <v>0</v>
      </c>
      <c r="JZ126" s="162">
        <f t="shared" si="594"/>
        <v>0</v>
      </c>
      <c r="KA126" s="162">
        <f t="shared" si="594"/>
        <v>0</v>
      </c>
      <c r="KB126" s="162">
        <f t="shared" si="594"/>
        <v>0</v>
      </c>
      <c r="KC126" s="162">
        <f t="shared" si="594"/>
        <v>0</v>
      </c>
      <c r="KD126" s="162">
        <f t="shared" si="594"/>
        <v>0</v>
      </c>
      <c r="KE126" s="162">
        <f t="shared" si="594"/>
        <v>0</v>
      </c>
      <c r="KF126" s="162">
        <f t="shared" si="594"/>
        <v>0</v>
      </c>
      <c r="KG126" s="162">
        <f t="shared" si="594"/>
        <v>0</v>
      </c>
      <c r="KH126" s="162">
        <f t="shared" si="594"/>
        <v>0</v>
      </c>
      <c r="KI126" s="162">
        <f t="shared" si="594"/>
        <v>0</v>
      </c>
      <c r="KJ126" s="162">
        <f t="shared" si="594"/>
        <v>0</v>
      </c>
      <c r="KK126" s="162">
        <f t="shared" si="594"/>
        <v>0</v>
      </c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</row>
    <row r="127" ht="14.25" customHeight="1" spans="1:326" x14ac:dyDescent="0.25">
      <c r="A127" s="1">
        <v>4</v>
      </c>
      <c r="B127" s="1">
        <f t="shared" ref="B127:C127" si="595">B126+1</f>
        <v>117</v>
      </c>
      <c r="C127" s="232">
        <f t="shared" si="595"/>
        <v>43582</v>
      </c>
      <c r="D127" s="162">
        <f t="shared" si="9"/>
        <v>0</v>
      </c>
      <c r="E127" s="162">
        <f>(SUMIFS(Profile!$F$2:$F$17521,Profile!$B$2:$B$17521,$B127,Profile!$C$2:$C$17521,E$8))*$C$6</f>
        <v>0</v>
      </c>
      <c r="F127" s="162">
        <f>(SUMIFS(Profile!$F$2:$F$17521,Profile!$B$2:$B$17521,$B127,Profile!$C$2:$C$17521,F$8))*$C$6</f>
        <v>0</v>
      </c>
      <c r="G127" s="162">
        <f>(SUMIFS(Profile!$F$2:$F$17521,Profile!$B$2:$B$17521,$B127,Profile!$C$2:$C$17521,G$8))*$C$6</f>
        <v>0</v>
      </c>
      <c r="H127" s="162">
        <f>(SUMIFS(Profile!$F$2:$F$17521,Profile!$B$2:$B$17521,$B127,Profile!$C$2:$C$17521,H$8))*$C$6</f>
        <v>0</v>
      </c>
      <c r="I127" s="162">
        <f>(SUMIFS(Profile!$F$2:$F$17521,Profile!$B$2:$B$17521,$B127,Profile!$C$2:$C$17521,I$8))*$C$6</f>
        <v>0</v>
      </c>
      <c r="J127" s="162">
        <f>(SUMIFS(Profile!$F$2:$F$17521,Profile!$B$2:$B$17521,$B127,Profile!$C$2:$C$17521,J$8))*$C$6</f>
        <v>0</v>
      </c>
      <c r="K127" s="162">
        <f>(SUMIFS(Profile!$F$2:$F$17521,Profile!$B$2:$B$17521,$B127,Profile!$C$2:$C$17521,K$8))*$C$6</f>
        <v>0</v>
      </c>
      <c r="L127" s="162">
        <f>(SUMIFS(Profile!$F$2:$F$17521,Profile!$B$2:$B$17521,$B127,Profile!$C$2:$C$17521,L$8))*$C$6</f>
        <v>0</v>
      </c>
      <c r="M127" s="162">
        <f>(SUMIFS(Profile!$F$2:$F$17521,Profile!$B$2:$B$17521,$B127,Profile!$C$2:$C$17521,M$8))*$C$6</f>
        <v>0</v>
      </c>
      <c r="N127" s="162">
        <f>(SUMIFS(Profile!$F$2:$F$17521,Profile!$B$2:$B$17521,$B127,Profile!$C$2:$C$17521,N$8))*$C$6</f>
        <v>0</v>
      </c>
      <c r="O127" s="162">
        <f>(SUMIFS(Profile!$F$2:$F$17521,Profile!$B$2:$B$17521,$B127,Profile!$C$2:$C$17521,O$8))*$C$6</f>
        <v>0</v>
      </c>
      <c r="P127" s="162">
        <f>(SUMIFS(Profile!$F$2:$F$17521,Profile!$B$2:$B$17521,$B127,Profile!$C$2:$C$17521,P$8))*$C$6</f>
        <v>0</v>
      </c>
      <c r="Q127" s="162">
        <f>(SUMIFS(Profile!$F$2:$F$17521,Profile!$B$2:$B$17521,$B127,Profile!$C$2:$C$17521,Q$8))*$C$6</f>
        <v>0</v>
      </c>
      <c r="R127" s="162">
        <f>(SUMIFS(Profile!$F$2:$F$17521,Profile!$B$2:$B$17521,$B127,Profile!$C$2:$C$17521,R$8))*$C$6</f>
        <v>0</v>
      </c>
      <c r="S127" s="162">
        <f>(SUMIFS(Profile!$F$2:$F$17521,Profile!$B$2:$B$17521,$B127,Profile!$C$2:$C$17521,S$8))*$C$6</f>
        <v>0</v>
      </c>
      <c r="T127" s="162">
        <f>(SUMIFS(Profile!$F$2:$F$17521,Profile!$B$2:$B$17521,$B127,Profile!$C$2:$C$17521,T$8))*$C$6</f>
        <v>0</v>
      </c>
      <c r="U127" s="162">
        <f>(SUMIFS(Profile!$F$2:$F$17521,Profile!$B$2:$B$17521,$B127,Profile!$C$2:$C$17521,U$8))*$C$6</f>
        <v>0</v>
      </c>
      <c r="V127" s="162">
        <f>(SUMIFS(Profile!$F$2:$F$17521,Profile!$B$2:$B$17521,$B127,Profile!$C$2:$C$17521,V$8))*$C$6</f>
        <v>0</v>
      </c>
      <c r="W127" s="162">
        <f>(SUMIFS(Profile!$F$2:$F$17521,Profile!$B$2:$B$17521,$B127,Profile!$C$2:$C$17521,W$8))*$C$6</f>
        <v>0</v>
      </c>
      <c r="X127" s="162">
        <f>(SUMIFS(Profile!$F$2:$F$17521,Profile!$B$2:$B$17521,$B127,Profile!$C$2:$C$17521,X$8))*$C$6</f>
        <v>0</v>
      </c>
      <c r="Y127" s="162">
        <f>(SUMIFS(Profile!$F$2:$F$17521,Profile!$B$2:$B$17521,$B127,Profile!$C$2:$C$17521,Y$8))*$C$6</f>
        <v>0</v>
      </c>
      <c r="Z127" s="162">
        <f>(SUMIFS(Profile!$F$2:$F$17521,Profile!$B$2:$B$17521,$B127,Profile!$C$2:$C$17521,Z$8))*$C$6</f>
        <v>0</v>
      </c>
      <c r="AA127" s="162">
        <f>(SUMIFS(Profile!$F$2:$F$17521,Profile!$B$2:$B$17521,$B127,Profile!$C$2:$C$17521,AA$8))*$C$6</f>
        <v>0</v>
      </c>
      <c r="AB127" s="162">
        <f>(SUMIFS(Profile!$F$2:$F$17521,Profile!$B$2:$B$17521,$B127,Profile!$C$2:$C$17521,AB$8))*$C$6</f>
        <v>0</v>
      </c>
      <c r="AC127" s="162">
        <f>(SUMIFS(Profile!$F$2:$F$17521,Profile!$B$2:$B$17521,$B127,Profile!$C$2:$C$17521,AC$8))*$C$6</f>
        <v>0</v>
      </c>
      <c r="AD127" s="162">
        <f>(SUMIFS(Profile!$F$2:$F$17521,Profile!$B$2:$B$17521,$B127,Profile!$C$2:$C$17521,AD$8))*$C$6</f>
        <v>0</v>
      </c>
      <c r="AE127" s="162">
        <f>(SUMIFS(Profile!$F$2:$F$17521,Profile!$B$2:$B$17521,$B127,Profile!$C$2:$C$17521,AE$8))*$C$6</f>
        <v>0</v>
      </c>
      <c r="AF127" s="162">
        <f>(SUMIFS(Profile!$F$2:$F$17521,Profile!$B$2:$B$17521,$B127,Profile!$C$2:$C$17521,AF$8))*$C$6</f>
        <v>0</v>
      </c>
      <c r="AG127" s="162">
        <f>(SUMIFS(Profile!$F$2:$F$17521,Profile!$B$2:$B$17521,$B127,Profile!$C$2:$C$17521,AG$8))*$C$6</f>
        <v>0</v>
      </c>
      <c r="AH127" s="162">
        <f>(SUMIFS(Profile!$F$2:$F$17521,Profile!$B$2:$B$17521,$B127,Profile!$C$2:$C$17521,AH$8))*$C$6</f>
        <v>0</v>
      </c>
      <c r="AI127" s="162">
        <f>(SUMIFS(Profile!$F$2:$F$17521,Profile!$B$2:$B$17521,$B127,Profile!$C$2:$C$17521,AI$8))*$C$6</f>
        <v>0</v>
      </c>
      <c r="AJ127" s="162">
        <f>(SUMIFS(Profile!$F$2:$F$17521,Profile!$B$2:$B$17521,$B127,Profile!$C$2:$C$17521,AJ$8))*$C$6</f>
        <v>0</v>
      </c>
      <c r="AK127" s="162">
        <f>(SUMIFS(Profile!$F$2:$F$17521,Profile!$B$2:$B$17521,$B127,Profile!$C$2:$C$17521,AK$8))*$C$6</f>
        <v>0</v>
      </c>
      <c r="AL127" s="162">
        <f>(SUMIFS(Profile!$F$2:$F$17521,Profile!$B$2:$B$17521,$B127,Profile!$C$2:$C$17521,AL$8))*$C$6</f>
        <v>0</v>
      </c>
      <c r="AM127" s="162">
        <f>(SUMIFS(Profile!$F$2:$F$17521,Profile!$B$2:$B$17521,$B127,Profile!$C$2:$C$17521,AM$8))*$C$6</f>
        <v>0</v>
      </c>
      <c r="AN127" s="162">
        <f>(SUMIFS(Profile!$F$2:$F$17521,Profile!$B$2:$B$17521,$B127,Profile!$C$2:$C$17521,AN$8))*$C$6</f>
        <v>0</v>
      </c>
      <c r="AO127" s="162">
        <f>(SUMIFS(Profile!$F$2:$F$17521,Profile!$B$2:$B$17521,$B127,Profile!$C$2:$C$17521,AO$8))*$C$6</f>
        <v>0</v>
      </c>
      <c r="AP127" s="162">
        <f>(SUMIFS(Profile!$F$2:$F$17521,Profile!$B$2:$B$17521,$B127,Profile!$C$2:$C$17521,AP$8))*$C$6</f>
        <v>0</v>
      </c>
      <c r="AQ127" s="162">
        <f>(SUMIFS(Profile!$F$2:$F$17521,Profile!$B$2:$B$17521,$B127,Profile!$C$2:$C$17521,AQ$8))*$C$6</f>
        <v>0</v>
      </c>
      <c r="AR127" s="162">
        <f>(SUMIFS(Profile!$F$2:$F$17521,Profile!$B$2:$B$17521,$B127,Profile!$C$2:$C$17521,AR$8))*$C$6</f>
        <v>0</v>
      </c>
      <c r="AS127" s="162">
        <f>(SUMIFS(Profile!$F$2:$F$17521,Profile!$B$2:$B$17521,$B127,Profile!$C$2:$C$17521,AS$8))*$C$6</f>
        <v>0</v>
      </c>
      <c r="AT127" s="162">
        <f>(SUMIFS(Profile!$F$2:$F$17521,Profile!$B$2:$B$17521,$B127,Profile!$C$2:$C$17521,AT$8))*$C$6</f>
        <v>0</v>
      </c>
      <c r="AU127" s="162">
        <f>(SUMIFS(Profile!$F$2:$F$17521,Profile!$B$2:$B$17521,$B127,Profile!$C$2:$C$17521,AU$8))*$C$6</f>
        <v>0</v>
      </c>
      <c r="AV127" s="162">
        <f>(SUMIFS(Profile!$F$2:$F$17521,Profile!$B$2:$B$17521,$B127,Profile!$C$2:$C$17521,AV$8))*$C$6</f>
        <v>0</v>
      </c>
      <c r="AW127" s="162">
        <f>(SUMIFS(Profile!$F$2:$F$17521,Profile!$B$2:$B$17521,$B127,Profile!$C$2:$C$17521,AW$8))*$C$6</f>
        <v>0</v>
      </c>
      <c r="AX127" s="162">
        <f>(SUMIFS(Profile!$F$2:$F$17521,Profile!$B$2:$B$17521,$B127,Profile!$C$2:$C$17521,AX$8))*$C$6</f>
        <v>0</v>
      </c>
      <c r="AY127" s="162">
        <f>(SUMIFS(Profile!$F$2:$F$17521,Profile!$B$2:$B$17521,$B127,Profile!$C$2:$C$17521,AY$8))*$C$6</f>
        <v>0</v>
      </c>
      <c r="AZ127" s="162">
        <f>(SUMIFS(Profile!$F$2:$F$17521,Profile!$B$2:$B$17521,$B127,Profile!$C$2:$C$17521,AZ$8))*$C$6</f>
        <v>0</v>
      </c>
      <c r="BA127" s="162">
        <f t="shared" si="10"/>
        <v>0</v>
      </c>
      <c r="BB127" s="162">
        <f>(SUMIFS(Profile!$E$2:$E$17521,Profile!$B$2:$B$17521,$B127,Profile!$C$2:$C$17521,BB$8))*$C$9</f>
        <v>0</v>
      </c>
      <c r="BC127" s="162">
        <f>(SUMIFS(Profile!$E$2:$E$17521,Profile!$B$2:$B$17521,$B127,Profile!$C$2:$C$17521,BC$8))*$C$9</f>
        <v>0</v>
      </c>
      <c r="BD127" s="162">
        <f>(SUMIFS(Profile!$E$2:$E$17521,Profile!$B$2:$B$17521,$B127,Profile!$C$2:$C$17521,BD$8))*$C$9</f>
        <v>0</v>
      </c>
      <c r="BE127" s="162">
        <f>(SUMIFS(Profile!$E$2:$E$17521,Profile!$B$2:$B$17521,$B127,Profile!$C$2:$C$17521,BE$8))*$C$9</f>
        <v>0</v>
      </c>
      <c r="BF127" s="162">
        <f>(SUMIFS(Profile!$E$2:$E$17521,Profile!$B$2:$B$17521,$B127,Profile!$C$2:$C$17521,BF$8))*$C$9</f>
        <v>0</v>
      </c>
      <c r="BG127" s="162">
        <f>(SUMIFS(Profile!$E$2:$E$17521,Profile!$B$2:$B$17521,$B127,Profile!$C$2:$C$17521,BG$8))*$C$9</f>
        <v>0</v>
      </c>
      <c r="BH127" s="162">
        <f>(SUMIFS(Profile!$E$2:$E$17521,Profile!$B$2:$B$17521,$B127,Profile!$C$2:$C$17521,BH$8))*$C$9</f>
        <v>0</v>
      </c>
      <c r="BI127" s="162">
        <f>(SUMIFS(Profile!$E$2:$E$17521,Profile!$B$2:$B$17521,$B127,Profile!$C$2:$C$17521,BI$8))*$C$9</f>
        <v>0</v>
      </c>
      <c r="BJ127" s="162">
        <f>(SUMIFS(Profile!$E$2:$E$17521,Profile!$B$2:$B$17521,$B127,Profile!$C$2:$C$17521,BJ$8))*$C$9</f>
        <v>0</v>
      </c>
      <c r="BK127" s="162">
        <f>(SUMIFS(Profile!$E$2:$E$17521,Profile!$B$2:$B$17521,$B127,Profile!$C$2:$C$17521,BK$8))*$C$9</f>
        <v>0</v>
      </c>
      <c r="BL127" s="162">
        <f>(SUMIFS(Profile!$E$2:$E$17521,Profile!$B$2:$B$17521,$B127,Profile!$C$2:$C$17521,BL$8))*$C$9</f>
        <v>0</v>
      </c>
      <c r="BM127" s="162">
        <f>(SUMIFS(Profile!$E$2:$E$17521,Profile!$B$2:$B$17521,$B127,Profile!$C$2:$C$17521,BM$8))*$C$9</f>
        <v>0</v>
      </c>
      <c r="BN127" s="162">
        <f>(SUMIFS(Profile!$E$2:$E$17521,Profile!$B$2:$B$17521,$B127,Profile!$C$2:$C$17521,BN$8))*$C$9</f>
        <v>0</v>
      </c>
      <c r="BO127" s="162">
        <f>(SUMIFS(Profile!$E$2:$E$17521,Profile!$B$2:$B$17521,$B127,Profile!$C$2:$C$17521,BO$8))*$C$9</f>
        <v>0</v>
      </c>
      <c r="BP127" s="162">
        <f>(SUMIFS(Profile!$E$2:$E$17521,Profile!$B$2:$B$17521,$B127,Profile!$C$2:$C$17521,BP$8))*$C$9</f>
        <v>0</v>
      </c>
      <c r="BQ127" s="162">
        <f>(SUMIFS(Profile!$E$2:$E$17521,Profile!$B$2:$B$17521,$B127,Profile!$C$2:$C$17521,BQ$8))*$C$9</f>
        <v>0</v>
      </c>
      <c r="BR127" s="162">
        <f>(SUMIFS(Profile!$E$2:$E$17521,Profile!$B$2:$B$17521,$B127,Profile!$C$2:$C$17521,BR$8))*$C$9</f>
        <v>0</v>
      </c>
      <c r="BS127" s="162">
        <f>(SUMIFS(Profile!$E$2:$E$17521,Profile!$B$2:$B$17521,$B127,Profile!$C$2:$C$17521,BS$8))*$C$9</f>
        <v>0</v>
      </c>
      <c r="BT127" s="162">
        <f>(SUMIFS(Profile!$E$2:$E$17521,Profile!$B$2:$B$17521,$B127,Profile!$C$2:$C$17521,BT$8))*$C$9</f>
        <v>0</v>
      </c>
      <c r="BU127" s="162">
        <f>(SUMIFS(Profile!$E$2:$E$17521,Profile!$B$2:$B$17521,$B127,Profile!$C$2:$C$17521,BU$8))*$C$9</f>
        <v>0</v>
      </c>
      <c r="BV127" s="162">
        <f>(SUMIFS(Profile!$E$2:$E$17521,Profile!$B$2:$B$17521,$B127,Profile!$C$2:$C$17521,BV$8))*$C$9</f>
        <v>0</v>
      </c>
      <c r="BW127" s="162">
        <f>(SUMIFS(Profile!$E$2:$E$17521,Profile!$B$2:$B$17521,$B127,Profile!$C$2:$C$17521,BW$8))*$C$9</f>
        <v>0</v>
      </c>
      <c r="BX127" s="162">
        <f>(SUMIFS(Profile!$E$2:$E$17521,Profile!$B$2:$B$17521,$B127,Profile!$C$2:$C$17521,BX$8))*$C$9</f>
        <v>0</v>
      </c>
      <c r="BY127" s="162">
        <f>(SUMIFS(Profile!$E$2:$E$17521,Profile!$B$2:$B$17521,$B127,Profile!$C$2:$C$17521,BY$8))*$C$9</f>
        <v>0</v>
      </c>
      <c r="BZ127" s="162">
        <f>(SUMIFS(Profile!$E$2:$E$17521,Profile!$B$2:$B$17521,$B127,Profile!$C$2:$C$17521,BZ$8))*$C$9</f>
        <v>0</v>
      </c>
      <c r="CA127" s="162">
        <f>(SUMIFS(Profile!$E$2:$E$17521,Profile!$B$2:$B$17521,$B127,Profile!$C$2:$C$17521,CA$8))*$C$9</f>
        <v>0</v>
      </c>
      <c r="CB127" s="162">
        <f>(SUMIFS(Profile!$E$2:$E$17521,Profile!$B$2:$B$17521,$B127,Profile!$C$2:$C$17521,CB$8))*$C$9</f>
        <v>0</v>
      </c>
      <c r="CC127" s="162">
        <f>(SUMIFS(Profile!$E$2:$E$17521,Profile!$B$2:$B$17521,$B127,Profile!$C$2:$C$17521,CC$8))*$C$9</f>
        <v>0</v>
      </c>
      <c r="CD127" s="162">
        <f>(SUMIFS(Profile!$E$2:$E$17521,Profile!$B$2:$B$17521,$B127,Profile!$C$2:$C$17521,CD$8))*$C$9</f>
        <v>0</v>
      </c>
      <c r="CE127" s="162">
        <f>(SUMIFS(Profile!$E$2:$E$17521,Profile!$B$2:$B$17521,$B127,Profile!$C$2:$C$17521,CE$8))*$C$9</f>
        <v>0</v>
      </c>
      <c r="CF127" s="162">
        <f>(SUMIFS(Profile!$E$2:$E$17521,Profile!$B$2:$B$17521,$B127,Profile!$C$2:$C$17521,CF$8))*$C$9</f>
        <v>0</v>
      </c>
      <c r="CG127" s="162">
        <f>(SUMIFS(Profile!$E$2:$E$17521,Profile!$B$2:$B$17521,$B127,Profile!$C$2:$C$17521,CG$8))*$C$9</f>
        <v>0</v>
      </c>
      <c r="CH127" s="162">
        <f>(SUMIFS(Profile!$E$2:$E$17521,Profile!$B$2:$B$17521,$B127,Profile!$C$2:$C$17521,CH$8))*$C$9</f>
        <v>0</v>
      </c>
      <c r="CI127" s="162">
        <f>(SUMIFS(Profile!$E$2:$E$17521,Profile!$B$2:$B$17521,$B127,Profile!$C$2:$C$17521,CI$8))*$C$9</f>
        <v>0</v>
      </c>
      <c r="CJ127" s="162">
        <f>(SUMIFS(Profile!$E$2:$E$17521,Profile!$B$2:$B$17521,$B127,Profile!$C$2:$C$17521,CJ$8))*$C$9</f>
        <v>0</v>
      </c>
      <c r="CK127" s="162">
        <f>(SUMIFS(Profile!$E$2:$E$17521,Profile!$B$2:$B$17521,$B127,Profile!$C$2:$C$17521,CK$8))*$C$9</f>
        <v>0</v>
      </c>
      <c r="CL127" s="162">
        <f>(SUMIFS(Profile!$E$2:$E$17521,Profile!$B$2:$B$17521,$B127,Profile!$C$2:$C$17521,CL$8))*$C$9</f>
        <v>0</v>
      </c>
      <c r="CM127" s="162">
        <f>(SUMIFS(Profile!$E$2:$E$17521,Profile!$B$2:$B$17521,$B127,Profile!$C$2:$C$17521,CM$8))*$C$9</f>
        <v>0</v>
      </c>
      <c r="CN127" s="162">
        <f>(SUMIFS(Profile!$E$2:$E$17521,Profile!$B$2:$B$17521,$B127,Profile!$C$2:$C$17521,CN$8))*$C$9</f>
        <v>0</v>
      </c>
      <c r="CO127" s="162">
        <f>(SUMIFS(Profile!$E$2:$E$17521,Profile!$B$2:$B$17521,$B127,Profile!$C$2:$C$17521,CO$8))*$C$9</f>
        <v>0</v>
      </c>
      <c r="CP127" s="162">
        <f>(SUMIFS(Profile!$E$2:$E$17521,Profile!$B$2:$B$17521,$B127,Profile!$C$2:$C$17521,CP$8))*$C$9</f>
        <v>0</v>
      </c>
      <c r="CQ127" s="162">
        <f>(SUMIFS(Profile!$E$2:$E$17521,Profile!$B$2:$B$17521,$B127,Profile!$C$2:$C$17521,CQ$8))*$C$9</f>
        <v>0</v>
      </c>
      <c r="CR127" s="162">
        <f>(SUMIFS(Profile!$E$2:$E$17521,Profile!$B$2:$B$17521,$B127,Profile!$C$2:$C$17521,CR$8))*$C$9</f>
        <v>0</v>
      </c>
      <c r="CS127" s="162">
        <f>(SUMIFS(Profile!$E$2:$E$17521,Profile!$B$2:$B$17521,$B127,Profile!$C$2:$C$17521,CS$8))*$C$9</f>
        <v>0</v>
      </c>
      <c r="CT127" s="162">
        <f>(SUMIFS(Profile!$E$2:$E$17521,Profile!$B$2:$B$17521,$B127,Profile!$C$2:$C$17521,CT$8))*$C$9</f>
        <v>0</v>
      </c>
      <c r="CU127" s="162">
        <f>(SUMIFS(Profile!$E$2:$E$17521,Profile!$B$2:$B$17521,$B127,Profile!$C$2:$C$17521,CU$8))*$C$9</f>
        <v>0</v>
      </c>
      <c r="CV127" s="162">
        <f>(SUMIFS(Profile!$E$2:$E$17521,Profile!$B$2:$B$17521,$B127,Profile!$C$2:$C$17521,CV$8))*$C$9</f>
        <v>0</v>
      </c>
      <c r="CW127" s="162">
        <f>(SUMIFS(Profile!$E$2:$E$17521,Profile!$B$2:$B$17521,$B127,Profile!$C$2:$C$17521,CW$8))*$C$9</f>
        <v>0</v>
      </c>
      <c r="CX127" s="162">
        <f t="shared" si="11"/>
        <v>0</v>
      </c>
      <c r="CY127" s="162">
        <f t="shared" ref="CY127:ET127" si="596">MAX(BB127-E127,0)</f>
        <v>0</v>
      </c>
      <c r="CZ127" s="162">
        <f t="shared" si="596"/>
        <v>0</v>
      </c>
      <c r="DA127" s="162">
        <f t="shared" si="596"/>
        <v>0</v>
      </c>
      <c r="DB127" s="162">
        <f t="shared" si="596"/>
        <v>0</v>
      </c>
      <c r="DC127" s="162">
        <f t="shared" si="596"/>
        <v>0</v>
      </c>
      <c r="DD127" s="162">
        <f t="shared" si="596"/>
        <v>0</v>
      </c>
      <c r="DE127" s="162">
        <f t="shared" si="596"/>
        <v>0</v>
      </c>
      <c r="DF127" s="162">
        <f t="shared" si="596"/>
        <v>0</v>
      </c>
      <c r="DG127" s="162">
        <f t="shared" si="596"/>
        <v>0</v>
      </c>
      <c r="DH127" s="162">
        <f t="shared" si="596"/>
        <v>0</v>
      </c>
      <c r="DI127" s="162">
        <f t="shared" si="596"/>
        <v>0</v>
      </c>
      <c r="DJ127" s="162">
        <f t="shared" si="596"/>
        <v>0</v>
      </c>
      <c r="DK127" s="162">
        <f t="shared" si="596"/>
        <v>0</v>
      </c>
      <c r="DL127" s="162">
        <f t="shared" si="596"/>
        <v>0</v>
      </c>
      <c r="DM127" s="162">
        <f t="shared" si="596"/>
        <v>0</v>
      </c>
      <c r="DN127" s="162">
        <f t="shared" si="596"/>
        <v>0</v>
      </c>
      <c r="DO127" s="162">
        <f t="shared" si="596"/>
        <v>0</v>
      </c>
      <c r="DP127" s="162">
        <f t="shared" si="596"/>
        <v>0</v>
      </c>
      <c r="DQ127" s="162">
        <f t="shared" si="596"/>
        <v>0</v>
      </c>
      <c r="DR127" s="162">
        <f t="shared" si="596"/>
        <v>0</v>
      </c>
      <c r="DS127" s="162">
        <f t="shared" si="596"/>
        <v>0</v>
      </c>
      <c r="DT127" s="162">
        <f t="shared" si="596"/>
        <v>0</v>
      </c>
      <c r="DU127" s="162">
        <f t="shared" si="596"/>
        <v>0</v>
      </c>
      <c r="DV127" s="162">
        <f t="shared" si="596"/>
        <v>0</v>
      </c>
      <c r="DW127" s="162">
        <f t="shared" si="596"/>
        <v>0</v>
      </c>
      <c r="DX127" s="162">
        <f t="shared" si="596"/>
        <v>0</v>
      </c>
      <c r="DY127" s="162">
        <f t="shared" si="596"/>
        <v>0</v>
      </c>
      <c r="DZ127" s="162">
        <f t="shared" si="596"/>
        <v>0</v>
      </c>
      <c r="EA127" s="162">
        <f t="shared" si="596"/>
        <v>0</v>
      </c>
      <c r="EB127" s="162">
        <f t="shared" si="596"/>
        <v>0</v>
      </c>
      <c r="EC127" s="162">
        <f t="shared" si="596"/>
        <v>0</v>
      </c>
      <c r="ED127" s="162">
        <f t="shared" si="596"/>
        <v>0</v>
      </c>
      <c r="EE127" s="162">
        <f t="shared" si="596"/>
        <v>0</v>
      </c>
      <c r="EF127" s="162">
        <f t="shared" si="596"/>
        <v>0</v>
      </c>
      <c r="EG127" s="162">
        <f t="shared" si="596"/>
        <v>0</v>
      </c>
      <c r="EH127" s="162">
        <f t="shared" si="596"/>
        <v>0</v>
      </c>
      <c r="EI127" s="162">
        <f t="shared" si="596"/>
        <v>0</v>
      </c>
      <c r="EJ127" s="162">
        <f t="shared" si="596"/>
        <v>0</v>
      </c>
      <c r="EK127" s="162">
        <f t="shared" si="596"/>
        <v>0</v>
      </c>
      <c r="EL127" s="162">
        <f t="shared" si="596"/>
        <v>0</v>
      </c>
      <c r="EM127" s="162">
        <f t="shared" si="596"/>
        <v>0</v>
      </c>
      <c r="EN127" s="162">
        <f t="shared" si="596"/>
        <v>0</v>
      </c>
      <c r="EO127" s="162">
        <f t="shared" si="596"/>
        <v>0</v>
      </c>
      <c r="EP127" s="162">
        <f t="shared" si="596"/>
        <v>0</v>
      </c>
      <c r="EQ127" s="162">
        <f t="shared" si="596"/>
        <v>0</v>
      </c>
      <c r="ER127" s="162">
        <f t="shared" si="596"/>
        <v>0</v>
      </c>
      <c r="ES127" s="162">
        <f t="shared" si="596"/>
        <v>0</v>
      </c>
      <c r="ET127" s="162">
        <f t="shared" si="596"/>
        <v>0</v>
      </c>
      <c r="EU127" s="162">
        <f t="shared" si="13"/>
        <v>0</v>
      </c>
      <c r="EV127" s="162">
        <f t="shared" ref="EV127:GQ127" si="597">BB127-CY127</f>
        <v>0</v>
      </c>
      <c r="EW127" s="162">
        <f t="shared" si="597"/>
        <v>0</v>
      </c>
      <c r="EX127" s="162">
        <f t="shared" si="597"/>
        <v>0</v>
      </c>
      <c r="EY127" s="162">
        <f t="shared" si="597"/>
        <v>0</v>
      </c>
      <c r="EZ127" s="162">
        <f t="shared" si="597"/>
        <v>0</v>
      </c>
      <c r="FA127" s="162">
        <f t="shared" si="597"/>
        <v>0</v>
      </c>
      <c r="FB127" s="162">
        <f t="shared" si="597"/>
        <v>0</v>
      </c>
      <c r="FC127" s="162">
        <f t="shared" si="597"/>
        <v>0</v>
      </c>
      <c r="FD127" s="162">
        <f t="shared" si="597"/>
        <v>0</v>
      </c>
      <c r="FE127" s="162">
        <f t="shared" si="597"/>
        <v>0</v>
      </c>
      <c r="FF127" s="162">
        <f t="shared" si="597"/>
        <v>0</v>
      </c>
      <c r="FG127" s="162">
        <f t="shared" si="597"/>
        <v>0</v>
      </c>
      <c r="FH127" s="162">
        <f t="shared" si="597"/>
        <v>0</v>
      </c>
      <c r="FI127" s="162">
        <f t="shared" si="597"/>
        <v>0</v>
      </c>
      <c r="FJ127" s="162">
        <f t="shared" si="597"/>
        <v>0</v>
      </c>
      <c r="FK127" s="162">
        <f t="shared" si="597"/>
        <v>0</v>
      </c>
      <c r="FL127" s="162">
        <f t="shared" si="597"/>
        <v>0</v>
      </c>
      <c r="FM127" s="162">
        <f t="shared" si="597"/>
        <v>0</v>
      </c>
      <c r="FN127" s="162">
        <f t="shared" si="597"/>
        <v>0</v>
      </c>
      <c r="FO127" s="162">
        <f t="shared" si="597"/>
        <v>0</v>
      </c>
      <c r="FP127" s="162">
        <f t="shared" si="597"/>
        <v>0</v>
      </c>
      <c r="FQ127" s="162">
        <f t="shared" si="597"/>
        <v>0</v>
      </c>
      <c r="FR127" s="162">
        <f t="shared" si="597"/>
        <v>0</v>
      </c>
      <c r="FS127" s="162">
        <f t="shared" si="597"/>
        <v>0</v>
      </c>
      <c r="FT127" s="162">
        <f t="shared" si="597"/>
        <v>0</v>
      </c>
      <c r="FU127" s="162">
        <f t="shared" si="597"/>
        <v>0</v>
      </c>
      <c r="FV127" s="162">
        <f t="shared" si="597"/>
        <v>0</v>
      </c>
      <c r="FW127" s="162">
        <f t="shared" si="597"/>
        <v>0</v>
      </c>
      <c r="FX127" s="162">
        <f t="shared" si="597"/>
        <v>0</v>
      </c>
      <c r="FY127" s="162">
        <f t="shared" si="597"/>
        <v>0</v>
      </c>
      <c r="FZ127" s="162">
        <f t="shared" si="597"/>
        <v>0</v>
      </c>
      <c r="GA127" s="162">
        <f t="shared" si="597"/>
        <v>0</v>
      </c>
      <c r="GB127" s="162">
        <f t="shared" si="597"/>
        <v>0</v>
      </c>
      <c r="GC127" s="162">
        <f t="shared" si="597"/>
        <v>0</v>
      </c>
      <c r="GD127" s="162">
        <f t="shared" si="597"/>
        <v>0</v>
      </c>
      <c r="GE127" s="162">
        <f t="shared" si="597"/>
        <v>0</v>
      </c>
      <c r="GF127" s="162">
        <f t="shared" si="597"/>
        <v>0</v>
      </c>
      <c r="GG127" s="162">
        <f t="shared" si="597"/>
        <v>0</v>
      </c>
      <c r="GH127" s="162">
        <f t="shared" si="597"/>
        <v>0</v>
      </c>
      <c r="GI127" s="162">
        <f t="shared" si="597"/>
        <v>0</v>
      </c>
      <c r="GJ127" s="162">
        <f t="shared" si="597"/>
        <v>0</v>
      </c>
      <c r="GK127" s="162">
        <f t="shared" si="597"/>
        <v>0</v>
      </c>
      <c r="GL127" s="162">
        <f t="shared" si="597"/>
        <v>0</v>
      </c>
      <c r="GM127" s="162">
        <f t="shared" si="597"/>
        <v>0</v>
      </c>
      <c r="GN127" s="162">
        <f t="shared" si="597"/>
        <v>0</v>
      </c>
      <c r="GO127" s="162">
        <f t="shared" si="597"/>
        <v>0</v>
      </c>
      <c r="GP127" s="162">
        <f t="shared" si="597"/>
        <v>0</v>
      </c>
      <c r="GQ127" s="162">
        <f t="shared" si="597"/>
        <v>0</v>
      </c>
      <c r="GR127" s="162">
        <f t="shared" si="15"/>
        <v>0</v>
      </c>
      <c r="GS127" s="162">
        <f t="shared" ref="GS127:IN127" si="598">E127-EV127</f>
        <v>0</v>
      </c>
      <c r="GT127" s="162">
        <f t="shared" si="598"/>
        <v>0</v>
      </c>
      <c r="GU127" s="162">
        <f t="shared" si="598"/>
        <v>0</v>
      </c>
      <c r="GV127" s="162">
        <f t="shared" si="598"/>
        <v>0</v>
      </c>
      <c r="GW127" s="162">
        <f t="shared" si="598"/>
        <v>0</v>
      </c>
      <c r="GX127" s="162">
        <f t="shared" si="598"/>
        <v>0</v>
      </c>
      <c r="GY127" s="162">
        <f t="shared" si="598"/>
        <v>0</v>
      </c>
      <c r="GZ127" s="162">
        <f t="shared" si="598"/>
        <v>0</v>
      </c>
      <c r="HA127" s="162">
        <f t="shared" si="598"/>
        <v>0</v>
      </c>
      <c r="HB127" s="162">
        <f t="shared" si="598"/>
        <v>0</v>
      </c>
      <c r="HC127" s="162">
        <f t="shared" si="598"/>
        <v>0</v>
      </c>
      <c r="HD127" s="162">
        <f t="shared" si="598"/>
        <v>0</v>
      </c>
      <c r="HE127" s="162">
        <f t="shared" si="598"/>
        <v>0</v>
      </c>
      <c r="HF127" s="162">
        <f t="shared" si="598"/>
        <v>0</v>
      </c>
      <c r="HG127" s="162">
        <f t="shared" si="598"/>
        <v>0</v>
      </c>
      <c r="HH127" s="162">
        <f t="shared" si="598"/>
        <v>0</v>
      </c>
      <c r="HI127" s="162">
        <f t="shared" si="598"/>
        <v>0</v>
      </c>
      <c r="HJ127" s="162">
        <f t="shared" si="598"/>
        <v>0</v>
      </c>
      <c r="HK127" s="162">
        <f t="shared" si="598"/>
        <v>0</v>
      </c>
      <c r="HL127" s="162">
        <f t="shared" si="598"/>
        <v>0</v>
      </c>
      <c r="HM127" s="162">
        <f t="shared" si="598"/>
        <v>0</v>
      </c>
      <c r="HN127" s="162">
        <f t="shared" si="598"/>
        <v>0</v>
      </c>
      <c r="HO127" s="162">
        <f t="shared" si="598"/>
        <v>0</v>
      </c>
      <c r="HP127" s="162">
        <f t="shared" si="598"/>
        <v>0</v>
      </c>
      <c r="HQ127" s="162">
        <f t="shared" si="598"/>
        <v>0</v>
      </c>
      <c r="HR127" s="162">
        <f t="shared" si="598"/>
        <v>0</v>
      </c>
      <c r="HS127" s="162">
        <f t="shared" si="598"/>
        <v>0</v>
      </c>
      <c r="HT127" s="162">
        <f t="shared" si="598"/>
        <v>0</v>
      </c>
      <c r="HU127" s="162">
        <f t="shared" si="598"/>
        <v>0</v>
      </c>
      <c r="HV127" s="162">
        <f t="shared" si="598"/>
        <v>0</v>
      </c>
      <c r="HW127" s="162">
        <f t="shared" si="598"/>
        <v>0</v>
      </c>
      <c r="HX127" s="162">
        <f t="shared" si="598"/>
        <v>0</v>
      </c>
      <c r="HY127" s="162">
        <f t="shared" si="598"/>
        <v>0</v>
      </c>
      <c r="HZ127" s="162">
        <f t="shared" si="598"/>
        <v>0</v>
      </c>
      <c r="IA127" s="162">
        <f t="shared" si="598"/>
        <v>0</v>
      </c>
      <c r="IB127" s="162">
        <f t="shared" si="598"/>
        <v>0</v>
      </c>
      <c r="IC127" s="162">
        <f t="shared" si="598"/>
        <v>0</v>
      </c>
      <c r="ID127" s="162">
        <f t="shared" si="598"/>
        <v>0</v>
      </c>
      <c r="IE127" s="162">
        <f t="shared" si="598"/>
        <v>0</v>
      </c>
      <c r="IF127" s="162">
        <f t="shared" si="598"/>
        <v>0</v>
      </c>
      <c r="IG127" s="162">
        <f t="shared" si="598"/>
        <v>0</v>
      </c>
      <c r="IH127" s="162">
        <f t="shared" si="598"/>
        <v>0</v>
      </c>
      <c r="II127" s="162">
        <f t="shared" si="598"/>
        <v>0</v>
      </c>
      <c r="IJ127" s="162">
        <f t="shared" si="598"/>
        <v>0</v>
      </c>
      <c r="IK127" s="162">
        <f t="shared" si="598"/>
        <v>0</v>
      </c>
      <c r="IL127" s="162">
        <f t="shared" si="598"/>
        <v>0</v>
      </c>
      <c r="IM127" s="162">
        <f t="shared" si="598"/>
        <v>0</v>
      </c>
      <c r="IN127" s="162">
        <f t="shared" si="598"/>
        <v>0</v>
      </c>
      <c r="IO127" s="162">
        <f t="shared" si="17"/>
        <v>0</v>
      </c>
      <c r="IP127" s="162">
        <f t="shared" si="23"/>
        <v>0</v>
      </c>
      <c r="IQ127" s="162">
        <f t="shared" ref="IQ127:KK127" si="599">MAX((MIN(CZ127+IP127,$IO$7))-GT127,0)</f>
        <v>0</v>
      </c>
      <c r="IR127" s="162">
        <f t="shared" si="599"/>
        <v>0</v>
      </c>
      <c r="IS127" s="162">
        <f t="shared" si="599"/>
        <v>0</v>
      </c>
      <c r="IT127" s="162">
        <f t="shared" si="599"/>
        <v>0</v>
      </c>
      <c r="IU127" s="162">
        <f t="shared" si="599"/>
        <v>0</v>
      </c>
      <c r="IV127" s="162">
        <f t="shared" si="599"/>
        <v>0</v>
      </c>
      <c r="IW127" s="162">
        <f t="shared" si="599"/>
        <v>0</v>
      </c>
      <c r="IX127" s="162">
        <f t="shared" si="599"/>
        <v>0</v>
      </c>
      <c r="IY127" s="162">
        <f t="shared" si="599"/>
        <v>0</v>
      </c>
      <c r="IZ127" s="162">
        <f t="shared" si="599"/>
        <v>0</v>
      </c>
      <c r="JA127" s="162">
        <f t="shared" si="599"/>
        <v>0</v>
      </c>
      <c r="JB127" s="162">
        <f t="shared" si="599"/>
        <v>0</v>
      </c>
      <c r="JC127" s="162">
        <f t="shared" si="599"/>
        <v>0</v>
      </c>
      <c r="JD127" s="162">
        <f t="shared" si="599"/>
        <v>0</v>
      </c>
      <c r="JE127" s="162">
        <f t="shared" si="599"/>
        <v>0</v>
      </c>
      <c r="JF127" s="162">
        <f t="shared" si="599"/>
        <v>0</v>
      </c>
      <c r="JG127" s="162">
        <f t="shared" si="599"/>
        <v>0</v>
      </c>
      <c r="JH127" s="162">
        <f t="shared" si="599"/>
        <v>0</v>
      </c>
      <c r="JI127" s="162">
        <f t="shared" si="599"/>
        <v>0</v>
      </c>
      <c r="JJ127" s="162">
        <f t="shared" si="599"/>
        <v>0</v>
      </c>
      <c r="JK127" s="162">
        <f t="shared" si="599"/>
        <v>0</v>
      </c>
      <c r="JL127" s="162">
        <f t="shared" si="599"/>
        <v>0</v>
      </c>
      <c r="JM127" s="162">
        <f t="shared" si="599"/>
        <v>0</v>
      </c>
      <c r="JN127" s="162">
        <f t="shared" si="599"/>
        <v>0</v>
      </c>
      <c r="JO127" s="162">
        <f t="shared" si="599"/>
        <v>0</v>
      </c>
      <c r="JP127" s="162">
        <f t="shared" si="599"/>
        <v>0</v>
      </c>
      <c r="JQ127" s="162">
        <f t="shared" si="599"/>
        <v>0</v>
      </c>
      <c r="JR127" s="162">
        <f t="shared" si="599"/>
        <v>0</v>
      </c>
      <c r="JS127" s="162">
        <f t="shared" si="599"/>
        <v>0</v>
      </c>
      <c r="JT127" s="162">
        <f t="shared" si="599"/>
        <v>0</v>
      </c>
      <c r="JU127" s="162">
        <f t="shared" si="599"/>
        <v>0</v>
      </c>
      <c r="JV127" s="162">
        <f t="shared" si="599"/>
        <v>0</v>
      </c>
      <c r="JW127" s="162">
        <f t="shared" si="599"/>
        <v>0</v>
      </c>
      <c r="JX127" s="162">
        <f t="shared" si="599"/>
        <v>0</v>
      </c>
      <c r="JY127" s="162">
        <f t="shared" si="599"/>
        <v>0</v>
      </c>
      <c r="JZ127" s="162">
        <f t="shared" si="599"/>
        <v>0</v>
      </c>
      <c r="KA127" s="162">
        <f t="shared" si="599"/>
        <v>0</v>
      </c>
      <c r="KB127" s="162">
        <f t="shared" si="599"/>
        <v>0</v>
      </c>
      <c r="KC127" s="162">
        <f t="shared" si="599"/>
        <v>0</v>
      </c>
      <c r="KD127" s="162">
        <f t="shared" si="599"/>
        <v>0</v>
      </c>
      <c r="KE127" s="162">
        <f t="shared" si="599"/>
        <v>0</v>
      </c>
      <c r="KF127" s="162">
        <f t="shared" si="599"/>
        <v>0</v>
      </c>
      <c r="KG127" s="162">
        <f t="shared" si="599"/>
        <v>0</v>
      </c>
      <c r="KH127" s="162">
        <f t="shared" si="599"/>
        <v>0</v>
      </c>
      <c r="KI127" s="162">
        <f t="shared" si="599"/>
        <v>0</v>
      </c>
      <c r="KJ127" s="162">
        <f t="shared" si="599"/>
        <v>0</v>
      </c>
      <c r="KK127" s="162">
        <f t="shared" si="599"/>
        <v>0</v>
      </c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</row>
    <row r="128" ht="14.25" customHeight="1" spans="1:326" x14ac:dyDescent="0.25">
      <c r="A128" s="1">
        <v>4</v>
      </c>
      <c r="B128" s="1">
        <f t="shared" ref="B128:C128" si="600">B127+1</f>
        <v>118</v>
      </c>
      <c r="C128" s="232">
        <f t="shared" si="600"/>
        <v>43583</v>
      </c>
      <c r="D128" s="162">
        <f t="shared" si="9"/>
        <v>0</v>
      </c>
      <c r="E128" s="162">
        <f>(SUMIFS(Profile!$F$2:$F$17521,Profile!$B$2:$B$17521,$B128,Profile!$C$2:$C$17521,E$8))*$C$6</f>
        <v>0</v>
      </c>
      <c r="F128" s="162">
        <f>(SUMIFS(Profile!$F$2:$F$17521,Profile!$B$2:$B$17521,$B128,Profile!$C$2:$C$17521,F$8))*$C$6</f>
        <v>0</v>
      </c>
      <c r="G128" s="162">
        <f>(SUMIFS(Profile!$F$2:$F$17521,Profile!$B$2:$B$17521,$B128,Profile!$C$2:$C$17521,G$8))*$C$6</f>
        <v>0</v>
      </c>
      <c r="H128" s="162">
        <f>(SUMIFS(Profile!$F$2:$F$17521,Profile!$B$2:$B$17521,$B128,Profile!$C$2:$C$17521,H$8))*$C$6</f>
        <v>0</v>
      </c>
      <c r="I128" s="162">
        <f>(SUMIFS(Profile!$F$2:$F$17521,Profile!$B$2:$B$17521,$B128,Profile!$C$2:$C$17521,I$8))*$C$6</f>
        <v>0</v>
      </c>
      <c r="J128" s="162">
        <f>(SUMIFS(Profile!$F$2:$F$17521,Profile!$B$2:$B$17521,$B128,Profile!$C$2:$C$17521,J$8))*$C$6</f>
        <v>0</v>
      </c>
      <c r="K128" s="162">
        <f>(SUMIFS(Profile!$F$2:$F$17521,Profile!$B$2:$B$17521,$B128,Profile!$C$2:$C$17521,K$8))*$C$6</f>
        <v>0</v>
      </c>
      <c r="L128" s="162">
        <f>(SUMIFS(Profile!$F$2:$F$17521,Profile!$B$2:$B$17521,$B128,Profile!$C$2:$C$17521,L$8))*$C$6</f>
        <v>0</v>
      </c>
      <c r="M128" s="162">
        <f>(SUMIFS(Profile!$F$2:$F$17521,Profile!$B$2:$B$17521,$B128,Profile!$C$2:$C$17521,M$8))*$C$6</f>
        <v>0</v>
      </c>
      <c r="N128" s="162">
        <f>(SUMIFS(Profile!$F$2:$F$17521,Profile!$B$2:$B$17521,$B128,Profile!$C$2:$C$17521,N$8))*$C$6</f>
        <v>0</v>
      </c>
      <c r="O128" s="162">
        <f>(SUMIFS(Profile!$F$2:$F$17521,Profile!$B$2:$B$17521,$B128,Profile!$C$2:$C$17521,O$8))*$C$6</f>
        <v>0</v>
      </c>
      <c r="P128" s="162">
        <f>(SUMIFS(Profile!$F$2:$F$17521,Profile!$B$2:$B$17521,$B128,Profile!$C$2:$C$17521,P$8))*$C$6</f>
        <v>0</v>
      </c>
      <c r="Q128" s="162">
        <f>(SUMIFS(Profile!$F$2:$F$17521,Profile!$B$2:$B$17521,$B128,Profile!$C$2:$C$17521,Q$8))*$C$6</f>
        <v>0</v>
      </c>
      <c r="R128" s="162">
        <f>(SUMIFS(Profile!$F$2:$F$17521,Profile!$B$2:$B$17521,$B128,Profile!$C$2:$C$17521,R$8))*$C$6</f>
        <v>0</v>
      </c>
      <c r="S128" s="162">
        <f>(SUMIFS(Profile!$F$2:$F$17521,Profile!$B$2:$B$17521,$B128,Profile!$C$2:$C$17521,S$8))*$C$6</f>
        <v>0</v>
      </c>
      <c r="T128" s="162">
        <f>(SUMIFS(Profile!$F$2:$F$17521,Profile!$B$2:$B$17521,$B128,Profile!$C$2:$C$17521,T$8))*$C$6</f>
        <v>0</v>
      </c>
      <c r="U128" s="162">
        <f>(SUMIFS(Profile!$F$2:$F$17521,Profile!$B$2:$B$17521,$B128,Profile!$C$2:$C$17521,U$8))*$C$6</f>
        <v>0</v>
      </c>
      <c r="V128" s="162">
        <f>(SUMIFS(Profile!$F$2:$F$17521,Profile!$B$2:$B$17521,$B128,Profile!$C$2:$C$17521,V$8))*$C$6</f>
        <v>0</v>
      </c>
      <c r="W128" s="162">
        <f>(SUMIFS(Profile!$F$2:$F$17521,Profile!$B$2:$B$17521,$B128,Profile!$C$2:$C$17521,W$8))*$C$6</f>
        <v>0</v>
      </c>
      <c r="X128" s="162">
        <f>(SUMIFS(Profile!$F$2:$F$17521,Profile!$B$2:$B$17521,$B128,Profile!$C$2:$C$17521,X$8))*$C$6</f>
        <v>0</v>
      </c>
      <c r="Y128" s="162">
        <f>(SUMIFS(Profile!$F$2:$F$17521,Profile!$B$2:$B$17521,$B128,Profile!$C$2:$C$17521,Y$8))*$C$6</f>
        <v>0</v>
      </c>
      <c r="Z128" s="162">
        <f>(SUMIFS(Profile!$F$2:$F$17521,Profile!$B$2:$B$17521,$B128,Profile!$C$2:$C$17521,Z$8))*$C$6</f>
        <v>0</v>
      </c>
      <c r="AA128" s="162">
        <f>(SUMIFS(Profile!$F$2:$F$17521,Profile!$B$2:$B$17521,$B128,Profile!$C$2:$C$17521,AA$8))*$C$6</f>
        <v>0</v>
      </c>
      <c r="AB128" s="162">
        <f>(SUMIFS(Profile!$F$2:$F$17521,Profile!$B$2:$B$17521,$B128,Profile!$C$2:$C$17521,AB$8))*$C$6</f>
        <v>0</v>
      </c>
      <c r="AC128" s="162">
        <f>(SUMIFS(Profile!$F$2:$F$17521,Profile!$B$2:$B$17521,$B128,Profile!$C$2:$C$17521,AC$8))*$C$6</f>
        <v>0</v>
      </c>
      <c r="AD128" s="162">
        <f>(SUMIFS(Profile!$F$2:$F$17521,Profile!$B$2:$B$17521,$B128,Profile!$C$2:$C$17521,AD$8))*$C$6</f>
        <v>0</v>
      </c>
      <c r="AE128" s="162">
        <f>(SUMIFS(Profile!$F$2:$F$17521,Profile!$B$2:$B$17521,$B128,Profile!$C$2:$C$17521,AE$8))*$C$6</f>
        <v>0</v>
      </c>
      <c r="AF128" s="162">
        <f>(SUMIFS(Profile!$F$2:$F$17521,Profile!$B$2:$B$17521,$B128,Profile!$C$2:$C$17521,AF$8))*$C$6</f>
        <v>0</v>
      </c>
      <c r="AG128" s="162">
        <f>(SUMIFS(Profile!$F$2:$F$17521,Profile!$B$2:$B$17521,$B128,Profile!$C$2:$C$17521,AG$8))*$C$6</f>
        <v>0</v>
      </c>
      <c r="AH128" s="162">
        <f>(SUMIFS(Profile!$F$2:$F$17521,Profile!$B$2:$B$17521,$B128,Profile!$C$2:$C$17521,AH$8))*$C$6</f>
        <v>0</v>
      </c>
      <c r="AI128" s="162">
        <f>(SUMIFS(Profile!$F$2:$F$17521,Profile!$B$2:$B$17521,$B128,Profile!$C$2:$C$17521,AI$8))*$C$6</f>
        <v>0</v>
      </c>
      <c r="AJ128" s="162">
        <f>(SUMIFS(Profile!$F$2:$F$17521,Profile!$B$2:$B$17521,$B128,Profile!$C$2:$C$17521,AJ$8))*$C$6</f>
        <v>0</v>
      </c>
      <c r="AK128" s="162">
        <f>(SUMIFS(Profile!$F$2:$F$17521,Profile!$B$2:$B$17521,$B128,Profile!$C$2:$C$17521,AK$8))*$C$6</f>
        <v>0</v>
      </c>
      <c r="AL128" s="162">
        <f>(SUMIFS(Profile!$F$2:$F$17521,Profile!$B$2:$B$17521,$B128,Profile!$C$2:$C$17521,AL$8))*$C$6</f>
        <v>0</v>
      </c>
      <c r="AM128" s="162">
        <f>(SUMIFS(Profile!$F$2:$F$17521,Profile!$B$2:$B$17521,$B128,Profile!$C$2:$C$17521,AM$8))*$C$6</f>
        <v>0</v>
      </c>
      <c r="AN128" s="162">
        <f>(SUMIFS(Profile!$F$2:$F$17521,Profile!$B$2:$B$17521,$B128,Profile!$C$2:$C$17521,AN$8))*$C$6</f>
        <v>0</v>
      </c>
      <c r="AO128" s="162">
        <f>(SUMIFS(Profile!$F$2:$F$17521,Profile!$B$2:$B$17521,$B128,Profile!$C$2:$C$17521,AO$8))*$C$6</f>
        <v>0</v>
      </c>
      <c r="AP128" s="162">
        <f>(SUMIFS(Profile!$F$2:$F$17521,Profile!$B$2:$B$17521,$B128,Profile!$C$2:$C$17521,AP$8))*$C$6</f>
        <v>0</v>
      </c>
      <c r="AQ128" s="162">
        <f>(SUMIFS(Profile!$F$2:$F$17521,Profile!$B$2:$B$17521,$B128,Profile!$C$2:$C$17521,AQ$8))*$C$6</f>
        <v>0</v>
      </c>
      <c r="AR128" s="162">
        <f>(SUMIFS(Profile!$F$2:$F$17521,Profile!$B$2:$B$17521,$B128,Profile!$C$2:$C$17521,AR$8))*$C$6</f>
        <v>0</v>
      </c>
      <c r="AS128" s="162">
        <f>(SUMIFS(Profile!$F$2:$F$17521,Profile!$B$2:$B$17521,$B128,Profile!$C$2:$C$17521,AS$8))*$C$6</f>
        <v>0</v>
      </c>
      <c r="AT128" s="162">
        <f>(SUMIFS(Profile!$F$2:$F$17521,Profile!$B$2:$B$17521,$B128,Profile!$C$2:$C$17521,AT$8))*$C$6</f>
        <v>0</v>
      </c>
      <c r="AU128" s="162">
        <f>(SUMIFS(Profile!$F$2:$F$17521,Profile!$B$2:$B$17521,$B128,Profile!$C$2:$C$17521,AU$8))*$C$6</f>
        <v>0</v>
      </c>
      <c r="AV128" s="162">
        <f>(SUMIFS(Profile!$F$2:$F$17521,Profile!$B$2:$B$17521,$B128,Profile!$C$2:$C$17521,AV$8))*$C$6</f>
        <v>0</v>
      </c>
      <c r="AW128" s="162">
        <f>(SUMIFS(Profile!$F$2:$F$17521,Profile!$B$2:$B$17521,$B128,Profile!$C$2:$C$17521,AW$8))*$C$6</f>
        <v>0</v>
      </c>
      <c r="AX128" s="162">
        <f>(SUMIFS(Profile!$F$2:$F$17521,Profile!$B$2:$B$17521,$B128,Profile!$C$2:$C$17521,AX$8))*$C$6</f>
        <v>0</v>
      </c>
      <c r="AY128" s="162">
        <f>(SUMIFS(Profile!$F$2:$F$17521,Profile!$B$2:$B$17521,$B128,Profile!$C$2:$C$17521,AY$8))*$C$6</f>
        <v>0</v>
      </c>
      <c r="AZ128" s="162">
        <f>(SUMIFS(Profile!$F$2:$F$17521,Profile!$B$2:$B$17521,$B128,Profile!$C$2:$C$17521,AZ$8))*$C$6</f>
        <v>0</v>
      </c>
      <c r="BA128" s="162">
        <f t="shared" si="10"/>
        <v>0</v>
      </c>
      <c r="BB128" s="162">
        <f>(SUMIFS(Profile!$E$2:$E$17521,Profile!$B$2:$B$17521,$B128,Profile!$C$2:$C$17521,BB$8))*$C$9</f>
        <v>0</v>
      </c>
      <c r="BC128" s="162">
        <f>(SUMIFS(Profile!$E$2:$E$17521,Profile!$B$2:$B$17521,$B128,Profile!$C$2:$C$17521,BC$8))*$C$9</f>
        <v>0</v>
      </c>
      <c r="BD128" s="162">
        <f>(SUMIFS(Profile!$E$2:$E$17521,Profile!$B$2:$B$17521,$B128,Profile!$C$2:$C$17521,BD$8))*$C$9</f>
        <v>0</v>
      </c>
      <c r="BE128" s="162">
        <f>(SUMIFS(Profile!$E$2:$E$17521,Profile!$B$2:$B$17521,$B128,Profile!$C$2:$C$17521,BE$8))*$C$9</f>
        <v>0</v>
      </c>
      <c r="BF128" s="162">
        <f>(SUMIFS(Profile!$E$2:$E$17521,Profile!$B$2:$B$17521,$B128,Profile!$C$2:$C$17521,BF$8))*$C$9</f>
        <v>0</v>
      </c>
      <c r="BG128" s="162">
        <f>(SUMIFS(Profile!$E$2:$E$17521,Profile!$B$2:$B$17521,$B128,Profile!$C$2:$C$17521,BG$8))*$C$9</f>
        <v>0</v>
      </c>
      <c r="BH128" s="162">
        <f>(SUMIFS(Profile!$E$2:$E$17521,Profile!$B$2:$B$17521,$B128,Profile!$C$2:$C$17521,BH$8))*$C$9</f>
        <v>0</v>
      </c>
      <c r="BI128" s="162">
        <f>(SUMIFS(Profile!$E$2:$E$17521,Profile!$B$2:$B$17521,$B128,Profile!$C$2:$C$17521,BI$8))*$C$9</f>
        <v>0</v>
      </c>
      <c r="BJ128" s="162">
        <f>(SUMIFS(Profile!$E$2:$E$17521,Profile!$B$2:$B$17521,$B128,Profile!$C$2:$C$17521,BJ$8))*$C$9</f>
        <v>0</v>
      </c>
      <c r="BK128" s="162">
        <f>(SUMIFS(Profile!$E$2:$E$17521,Profile!$B$2:$B$17521,$B128,Profile!$C$2:$C$17521,BK$8))*$C$9</f>
        <v>0</v>
      </c>
      <c r="BL128" s="162">
        <f>(SUMIFS(Profile!$E$2:$E$17521,Profile!$B$2:$B$17521,$B128,Profile!$C$2:$C$17521,BL$8))*$C$9</f>
        <v>0</v>
      </c>
      <c r="BM128" s="162">
        <f>(SUMIFS(Profile!$E$2:$E$17521,Profile!$B$2:$B$17521,$B128,Profile!$C$2:$C$17521,BM$8))*$C$9</f>
        <v>0</v>
      </c>
      <c r="BN128" s="162">
        <f>(SUMIFS(Profile!$E$2:$E$17521,Profile!$B$2:$B$17521,$B128,Profile!$C$2:$C$17521,BN$8))*$C$9</f>
        <v>0</v>
      </c>
      <c r="BO128" s="162">
        <f>(SUMIFS(Profile!$E$2:$E$17521,Profile!$B$2:$B$17521,$B128,Profile!$C$2:$C$17521,BO$8))*$C$9</f>
        <v>0</v>
      </c>
      <c r="BP128" s="162">
        <f>(SUMIFS(Profile!$E$2:$E$17521,Profile!$B$2:$B$17521,$B128,Profile!$C$2:$C$17521,BP$8))*$C$9</f>
        <v>0</v>
      </c>
      <c r="BQ128" s="162">
        <f>(SUMIFS(Profile!$E$2:$E$17521,Profile!$B$2:$B$17521,$B128,Profile!$C$2:$C$17521,BQ$8))*$C$9</f>
        <v>0</v>
      </c>
      <c r="BR128" s="162">
        <f>(SUMIFS(Profile!$E$2:$E$17521,Profile!$B$2:$B$17521,$B128,Profile!$C$2:$C$17521,BR$8))*$C$9</f>
        <v>0</v>
      </c>
      <c r="BS128" s="162">
        <f>(SUMIFS(Profile!$E$2:$E$17521,Profile!$B$2:$B$17521,$B128,Profile!$C$2:$C$17521,BS$8))*$C$9</f>
        <v>0</v>
      </c>
      <c r="BT128" s="162">
        <f>(SUMIFS(Profile!$E$2:$E$17521,Profile!$B$2:$B$17521,$B128,Profile!$C$2:$C$17521,BT$8))*$C$9</f>
        <v>0</v>
      </c>
      <c r="BU128" s="162">
        <f>(SUMIFS(Profile!$E$2:$E$17521,Profile!$B$2:$B$17521,$B128,Profile!$C$2:$C$17521,BU$8))*$C$9</f>
        <v>0</v>
      </c>
      <c r="BV128" s="162">
        <f>(SUMIFS(Profile!$E$2:$E$17521,Profile!$B$2:$B$17521,$B128,Profile!$C$2:$C$17521,BV$8))*$C$9</f>
        <v>0</v>
      </c>
      <c r="BW128" s="162">
        <f>(SUMIFS(Profile!$E$2:$E$17521,Profile!$B$2:$B$17521,$B128,Profile!$C$2:$C$17521,BW$8))*$C$9</f>
        <v>0</v>
      </c>
      <c r="BX128" s="162">
        <f>(SUMIFS(Profile!$E$2:$E$17521,Profile!$B$2:$B$17521,$B128,Profile!$C$2:$C$17521,BX$8))*$C$9</f>
        <v>0</v>
      </c>
      <c r="BY128" s="162">
        <f>(SUMIFS(Profile!$E$2:$E$17521,Profile!$B$2:$B$17521,$B128,Profile!$C$2:$C$17521,BY$8))*$C$9</f>
        <v>0</v>
      </c>
      <c r="BZ128" s="162">
        <f>(SUMIFS(Profile!$E$2:$E$17521,Profile!$B$2:$B$17521,$B128,Profile!$C$2:$C$17521,BZ$8))*$C$9</f>
        <v>0</v>
      </c>
      <c r="CA128" s="162">
        <f>(SUMIFS(Profile!$E$2:$E$17521,Profile!$B$2:$B$17521,$B128,Profile!$C$2:$C$17521,CA$8))*$C$9</f>
        <v>0</v>
      </c>
      <c r="CB128" s="162">
        <f>(SUMIFS(Profile!$E$2:$E$17521,Profile!$B$2:$B$17521,$B128,Profile!$C$2:$C$17521,CB$8))*$C$9</f>
        <v>0</v>
      </c>
      <c r="CC128" s="162">
        <f>(SUMIFS(Profile!$E$2:$E$17521,Profile!$B$2:$B$17521,$B128,Profile!$C$2:$C$17521,CC$8))*$C$9</f>
        <v>0</v>
      </c>
      <c r="CD128" s="162">
        <f>(SUMIFS(Profile!$E$2:$E$17521,Profile!$B$2:$B$17521,$B128,Profile!$C$2:$C$17521,CD$8))*$C$9</f>
        <v>0</v>
      </c>
      <c r="CE128" s="162">
        <f>(SUMIFS(Profile!$E$2:$E$17521,Profile!$B$2:$B$17521,$B128,Profile!$C$2:$C$17521,CE$8))*$C$9</f>
        <v>0</v>
      </c>
      <c r="CF128" s="162">
        <f>(SUMIFS(Profile!$E$2:$E$17521,Profile!$B$2:$B$17521,$B128,Profile!$C$2:$C$17521,CF$8))*$C$9</f>
        <v>0</v>
      </c>
      <c r="CG128" s="162">
        <f>(SUMIFS(Profile!$E$2:$E$17521,Profile!$B$2:$B$17521,$B128,Profile!$C$2:$C$17521,CG$8))*$C$9</f>
        <v>0</v>
      </c>
      <c r="CH128" s="162">
        <f>(SUMIFS(Profile!$E$2:$E$17521,Profile!$B$2:$B$17521,$B128,Profile!$C$2:$C$17521,CH$8))*$C$9</f>
        <v>0</v>
      </c>
      <c r="CI128" s="162">
        <f>(SUMIFS(Profile!$E$2:$E$17521,Profile!$B$2:$B$17521,$B128,Profile!$C$2:$C$17521,CI$8))*$C$9</f>
        <v>0</v>
      </c>
      <c r="CJ128" s="162">
        <f>(SUMIFS(Profile!$E$2:$E$17521,Profile!$B$2:$B$17521,$B128,Profile!$C$2:$C$17521,CJ$8))*$C$9</f>
        <v>0</v>
      </c>
      <c r="CK128" s="162">
        <f>(SUMIFS(Profile!$E$2:$E$17521,Profile!$B$2:$B$17521,$B128,Profile!$C$2:$C$17521,CK$8))*$C$9</f>
        <v>0</v>
      </c>
      <c r="CL128" s="162">
        <f>(SUMIFS(Profile!$E$2:$E$17521,Profile!$B$2:$B$17521,$B128,Profile!$C$2:$C$17521,CL$8))*$C$9</f>
        <v>0</v>
      </c>
      <c r="CM128" s="162">
        <f>(SUMIFS(Profile!$E$2:$E$17521,Profile!$B$2:$B$17521,$B128,Profile!$C$2:$C$17521,CM$8))*$C$9</f>
        <v>0</v>
      </c>
      <c r="CN128" s="162">
        <f>(SUMIFS(Profile!$E$2:$E$17521,Profile!$B$2:$B$17521,$B128,Profile!$C$2:$C$17521,CN$8))*$C$9</f>
        <v>0</v>
      </c>
      <c r="CO128" s="162">
        <f>(SUMIFS(Profile!$E$2:$E$17521,Profile!$B$2:$B$17521,$B128,Profile!$C$2:$C$17521,CO$8))*$C$9</f>
        <v>0</v>
      </c>
      <c r="CP128" s="162">
        <f>(SUMIFS(Profile!$E$2:$E$17521,Profile!$B$2:$B$17521,$B128,Profile!$C$2:$C$17521,CP$8))*$C$9</f>
        <v>0</v>
      </c>
      <c r="CQ128" s="162">
        <f>(SUMIFS(Profile!$E$2:$E$17521,Profile!$B$2:$B$17521,$B128,Profile!$C$2:$C$17521,CQ$8))*$C$9</f>
        <v>0</v>
      </c>
      <c r="CR128" s="162">
        <f>(SUMIFS(Profile!$E$2:$E$17521,Profile!$B$2:$B$17521,$B128,Profile!$C$2:$C$17521,CR$8))*$C$9</f>
        <v>0</v>
      </c>
      <c r="CS128" s="162">
        <f>(SUMIFS(Profile!$E$2:$E$17521,Profile!$B$2:$B$17521,$B128,Profile!$C$2:$C$17521,CS$8))*$C$9</f>
        <v>0</v>
      </c>
      <c r="CT128" s="162">
        <f>(SUMIFS(Profile!$E$2:$E$17521,Profile!$B$2:$B$17521,$B128,Profile!$C$2:$C$17521,CT$8))*$C$9</f>
        <v>0</v>
      </c>
      <c r="CU128" s="162">
        <f>(SUMIFS(Profile!$E$2:$E$17521,Profile!$B$2:$B$17521,$B128,Profile!$C$2:$C$17521,CU$8))*$C$9</f>
        <v>0</v>
      </c>
      <c r="CV128" s="162">
        <f>(SUMIFS(Profile!$E$2:$E$17521,Profile!$B$2:$B$17521,$B128,Profile!$C$2:$C$17521,CV$8))*$C$9</f>
        <v>0</v>
      </c>
      <c r="CW128" s="162">
        <f>(SUMIFS(Profile!$E$2:$E$17521,Profile!$B$2:$B$17521,$B128,Profile!$C$2:$C$17521,CW$8))*$C$9</f>
        <v>0</v>
      </c>
      <c r="CX128" s="162">
        <f t="shared" si="11"/>
        <v>0</v>
      </c>
      <c r="CY128" s="162">
        <f t="shared" ref="CY128:ET128" si="601">MAX(BB128-E128,0)</f>
        <v>0</v>
      </c>
      <c r="CZ128" s="162">
        <f t="shared" si="601"/>
        <v>0</v>
      </c>
      <c r="DA128" s="162">
        <f t="shared" si="601"/>
        <v>0</v>
      </c>
      <c r="DB128" s="162">
        <f t="shared" si="601"/>
        <v>0</v>
      </c>
      <c r="DC128" s="162">
        <f t="shared" si="601"/>
        <v>0</v>
      </c>
      <c r="DD128" s="162">
        <f t="shared" si="601"/>
        <v>0</v>
      </c>
      <c r="DE128" s="162">
        <f t="shared" si="601"/>
        <v>0</v>
      </c>
      <c r="DF128" s="162">
        <f t="shared" si="601"/>
        <v>0</v>
      </c>
      <c r="DG128" s="162">
        <f t="shared" si="601"/>
        <v>0</v>
      </c>
      <c r="DH128" s="162">
        <f t="shared" si="601"/>
        <v>0</v>
      </c>
      <c r="DI128" s="162">
        <f t="shared" si="601"/>
        <v>0</v>
      </c>
      <c r="DJ128" s="162">
        <f t="shared" si="601"/>
        <v>0</v>
      </c>
      <c r="DK128" s="162">
        <f t="shared" si="601"/>
        <v>0</v>
      </c>
      <c r="DL128" s="162">
        <f t="shared" si="601"/>
        <v>0</v>
      </c>
      <c r="DM128" s="162">
        <f t="shared" si="601"/>
        <v>0</v>
      </c>
      <c r="DN128" s="162">
        <f t="shared" si="601"/>
        <v>0</v>
      </c>
      <c r="DO128" s="162">
        <f t="shared" si="601"/>
        <v>0</v>
      </c>
      <c r="DP128" s="162">
        <f t="shared" si="601"/>
        <v>0</v>
      </c>
      <c r="DQ128" s="162">
        <f t="shared" si="601"/>
        <v>0</v>
      </c>
      <c r="DR128" s="162">
        <f t="shared" si="601"/>
        <v>0</v>
      </c>
      <c r="DS128" s="162">
        <f t="shared" si="601"/>
        <v>0</v>
      </c>
      <c r="DT128" s="162">
        <f t="shared" si="601"/>
        <v>0</v>
      </c>
      <c r="DU128" s="162">
        <f t="shared" si="601"/>
        <v>0</v>
      </c>
      <c r="DV128" s="162">
        <f t="shared" si="601"/>
        <v>0</v>
      </c>
      <c r="DW128" s="162">
        <f t="shared" si="601"/>
        <v>0</v>
      </c>
      <c r="DX128" s="162">
        <f t="shared" si="601"/>
        <v>0</v>
      </c>
      <c r="DY128" s="162">
        <f t="shared" si="601"/>
        <v>0</v>
      </c>
      <c r="DZ128" s="162">
        <f t="shared" si="601"/>
        <v>0</v>
      </c>
      <c r="EA128" s="162">
        <f t="shared" si="601"/>
        <v>0</v>
      </c>
      <c r="EB128" s="162">
        <f t="shared" si="601"/>
        <v>0</v>
      </c>
      <c r="EC128" s="162">
        <f t="shared" si="601"/>
        <v>0</v>
      </c>
      <c r="ED128" s="162">
        <f t="shared" si="601"/>
        <v>0</v>
      </c>
      <c r="EE128" s="162">
        <f t="shared" si="601"/>
        <v>0</v>
      </c>
      <c r="EF128" s="162">
        <f t="shared" si="601"/>
        <v>0</v>
      </c>
      <c r="EG128" s="162">
        <f t="shared" si="601"/>
        <v>0</v>
      </c>
      <c r="EH128" s="162">
        <f t="shared" si="601"/>
        <v>0</v>
      </c>
      <c r="EI128" s="162">
        <f t="shared" si="601"/>
        <v>0</v>
      </c>
      <c r="EJ128" s="162">
        <f t="shared" si="601"/>
        <v>0</v>
      </c>
      <c r="EK128" s="162">
        <f t="shared" si="601"/>
        <v>0</v>
      </c>
      <c r="EL128" s="162">
        <f t="shared" si="601"/>
        <v>0</v>
      </c>
      <c r="EM128" s="162">
        <f t="shared" si="601"/>
        <v>0</v>
      </c>
      <c r="EN128" s="162">
        <f t="shared" si="601"/>
        <v>0</v>
      </c>
      <c r="EO128" s="162">
        <f t="shared" si="601"/>
        <v>0</v>
      </c>
      <c r="EP128" s="162">
        <f t="shared" si="601"/>
        <v>0</v>
      </c>
      <c r="EQ128" s="162">
        <f t="shared" si="601"/>
        <v>0</v>
      </c>
      <c r="ER128" s="162">
        <f t="shared" si="601"/>
        <v>0</v>
      </c>
      <c r="ES128" s="162">
        <f t="shared" si="601"/>
        <v>0</v>
      </c>
      <c r="ET128" s="162">
        <f t="shared" si="601"/>
        <v>0</v>
      </c>
      <c r="EU128" s="162">
        <f t="shared" si="13"/>
        <v>0</v>
      </c>
      <c r="EV128" s="162">
        <f t="shared" ref="EV128:GQ128" si="602">BB128-CY128</f>
        <v>0</v>
      </c>
      <c r="EW128" s="162">
        <f t="shared" si="602"/>
        <v>0</v>
      </c>
      <c r="EX128" s="162">
        <f t="shared" si="602"/>
        <v>0</v>
      </c>
      <c r="EY128" s="162">
        <f t="shared" si="602"/>
        <v>0</v>
      </c>
      <c r="EZ128" s="162">
        <f t="shared" si="602"/>
        <v>0</v>
      </c>
      <c r="FA128" s="162">
        <f t="shared" si="602"/>
        <v>0</v>
      </c>
      <c r="FB128" s="162">
        <f t="shared" si="602"/>
        <v>0</v>
      </c>
      <c r="FC128" s="162">
        <f t="shared" si="602"/>
        <v>0</v>
      </c>
      <c r="FD128" s="162">
        <f t="shared" si="602"/>
        <v>0</v>
      </c>
      <c r="FE128" s="162">
        <f t="shared" si="602"/>
        <v>0</v>
      </c>
      <c r="FF128" s="162">
        <f t="shared" si="602"/>
        <v>0</v>
      </c>
      <c r="FG128" s="162">
        <f t="shared" si="602"/>
        <v>0</v>
      </c>
      <c r="FH128" s="162">
        <f t="shared" si="602"/>
        <v>0</v>
      </c>
      <c r="FI128" s="162">
        <f t="shared" si="602"/>
        <v>0</v>
      </c>
      <c r="FJ128" s="162">
        <f t="shared" si="602"/>
        <v>0</v>
      </c>
      <c r="FK128" s="162">
        <f t="shared" si="602"/>
        <v>0</v>
      </c>
      <c r="FL128" s="162">
        <f t="shared" si="602"/>
        <v>0</v>
      </c>
      <c r="FM128" s="162">
        <f t="shared" si="602"/>
        <v>0</v>
      </c>
      <c r="FN128" s="162">
        <f t="shared" si="602"/>
        <v>0</v>
      </c>
      <c r="FO128" s="162">
        <f t="shared" si="602"/>
        <v>0</v>
      </c>
      <c r="FP128" s="162">
        <f t="shared" si="602"/>
        <v>0</v>
      </c>
      <c r="FQ128" s="162">
        <f t="shared" si="602"/>
        <v>0</v>
      </c>
      <c r="FR128" s="162">
        <f t="shared" si="602"/>
        <v>0</v>
      </c>
      <c r="FS128" s="162">
        <f t="shared" si="602"/>
        <v>0</v>
      </c>
      <c r="FT128" s="162">
        <f t="shared" si="602"/>
        <v>0</v>
      </c>
      <c r="FU128" s="162">
        <f t="shared" si="602"/>
        <v>0</v>
      </c>
      <c r="FV128" s="162">
        <f t="shared" si="602"/>
        <v>0</v>
      </c>
      <c r="FW128" s="162">
        <f t="shared" si="602"/>
        <v>0</v>
      </c>
      <c r="FX128" s="162">
        <f t="shared" si="602"/>
        <v>0</v>
      </c>
      <c r="FY128" s="162">
        <f t="shared" si="602"/>
        <v>0</v>
      </c>
      <c r="FZ128" s="162">
        <f t="shared" si="602"/>
        <v>0</v>
      </c>
      <c r="GA128" s="162">
        <f t="shared" si="602"/>
        <v>0</v>
      </c>
      <c r="GB128" s="162">
        <f t="shared" si="602"/>
        <v>0</v>
      </c>
      <c r="GC128" s="162">
        <f t="shared" si="602"/>
        <v>0</v>
      </c>
      <c r="GD128" s="162">
        <f t="shared" si="602"/>
        <v>0</v>
      </c>
      <c r="GE128" s="162">
        <f t="shared" si="602"/>
        <v>0</v>
      </c>
      <c r="GF128" s="162">
        <f t="shared" si="602"/>
        <v>0</v>
      </c>
      <c r="GG128" s="162">
        <f t="shared" si="602"/>
        <v>0</v>
      </c>
      <c r="GH128" s="162">
        <f t="shared" si="602"/>
        <v>0</v>
      </c>
      <c r="GI128" s="162">
        <f t="shared" si="602"/>
        <v>0</v>
      </c>
      <c r="GJ128" s="162">
        <f t="shared" si="602"/>
        <v>0</v>
      </c>
      <c r="GK128" s="162">
        <f t="shared" si="602"/>
        <v>0</v>
      </c>
      <c r="GL128" s="162">
        <f t="shared" si="602"/>
        <v>0</v>
      </c>
      <c r="GM128" s="162">
        <f t="shared" si="602"/>
        <v>0</v>
      </c>
      <c r="GN128" s="162">
        <f t="shared" si="602"/>
        <v>0</v>
      </c>
      <c r="GO128" s="162">
        <f t="shared" si="602"/>
        <v>0</v>
      </c>
      <c r="GP128" s="162">
        <f t="shared" si="602"/>
        <v>0</v>
      </c>
      <c r="GQ128" s="162">
        <f t="shared" si="602"/>
        <v>0</v>
      </c>
      <c r="GR128" s="162">
        <f t="shared" si="15"/>
        <v>0</v>
      </c>
      <c r="GS128" s="162">
        <f t="shared" ref="GS128:IN128" si="603">E128-EV128</f>
        <v>0</v>
      </c>
      <c r="GT128" s="162">
        <f t="shared" si="603"/>
        <v>0</v>
      </c>
      <c r="GU128" s="162">
        <f t="shared" si="603"/>
        <v>0</v>
      </c>
      <c r="GV128" s="162">
        <f t="shared" si="603"/>
        <v>0</v>
      </c>
      <c r="GW128" s="162">
        <f t="shared" si="603"/>
        <v>0</v>
      </c>
      <c r="GX128" s="162">
        <f t="shared" si="603"/>
        <v>0</v>
      </c>
      <c r="GY128" s="162">
        <f t="shared" si="603"/>
        <v>0</v>
      </c>
      <c r="GZ128" s="162">
        <f t="shared" si="603"/>
        <v>0</v>
      </c>
      <c r="HA128" s="162">
        <f t="shared" si="603"/>
        <v>0</v>
      </c>
      <c r="HB128" s="162">
        <f t="shared" si="603"/>
        <v>0</v>
      </c>
      <c r="HC128" s="162">
        <f t="shared" si="603"/>
        <v>0</v>
      </c>
      <c r="HD128" s="162">
        <f t="shared" si="603"/>
        <v>0</v>
      </c>
      <c r="HE128" s="162">
        <f t="shared" si="603"/>
        <v>0</v>
      </c>
      <c r="HF128" s="162">
        <f t="shared" si="603"/>
        <v>0</v>
      </c>
      <c r="HG128" s="162">
        <f t="shared" si="603"/>
        <v>0</v>
      </c>
      <c r="HH128" s="162">
        <f t="shared" si="603"/>
        <v>0</v>
      </c>
      <c r="HI128" s="162">
        <f t="shared" si="603"/>
        <v>0</v>
      </c>
      <c r="HJ128" s="162">
        <f t="shared" si="603"/>
        <v>0</v>
      </c>
      <c r="HK128" s="162">
        <f t="shared" si="603"/>
        <v>0</v>
      </c>
      <c r="HL128" s="162">
        <f t="shared" si="603"/>
        <v>0</v>
      </c>
      <c r="HM128" s="162">
        <f t="shared" si="603"/>
        <v>0</v>
      </c>
      <c r="HN128" s="162">
        <f t="shared" si="603"/>
        <v>0</v>
      </c>
      <c r="HO128" s="162">
        <f t="shared" si="603"/>
        <v>0</v>
      </c>
      <c r="HP128" s="162">
        <f t="shared" si="603"/>
        <v>0</v>
      </c>
      <c r="HQ128" s="162">
        <f t="shared" si="603"/>
        <v>0</v>
      </c>
      <c r="HR128" s="162">
        <f t="shared" si="603"/>
        <v>0</v>
      </c>
      <c r="HS128" s="162">
        <f t="shared" si="603"/>
        <v>0</v>
      </c>
      <c r="HT128" s="162">
        <f t="shared" si="603"/>
        <v>0</v>
      </c>
      <c r="HU128" s="162">
        <f t="shared" si="603"/>
        <v>0</v>
      </c>
      <c r="HV128" s="162">
        <f t="shared" si="603"/>
        <v>0</v>
      </c>
      <c r="HW128" s="162">
        <f t="shared" si="603"/>
        <v>0</v>
      </c>
      <c r="HX128" s="162">
        <f t="shared" si="603"/>
        <v>0</v>
      </c>
      <c r="HY128" s="162">
        <f t="shared" si="603"/>
        <v>0</v>
      </c>
      <c r="HZ128" s="162">
        <f t="shared" si="603"/>
        <v>0</v>
      </c>
      <c r="IA128" s="162">
        <f t="shared" si="603"/>
        <v>0</v>
      </c>
      <c r="IB128" s="162">
        <f t="shared" si="603"/>
        <v>0</v>
      </c>
      <c r="IC128" s="162">
        <f t="shared" si="603"/>
        <v>0</v>
      </c>
      <c r="ID128" s="162">
        <f t="shared" si="603"/>
        <v>0</v>
      </c>
      <c r="IE128" s="162">
        <f t="shared" si="603"/>
        <v>0</v>
      </c>
      <c r="IF128" s="162">
        <f t="shared" si="603"/>
        <v>0</v>
      </c>
      <c r="IG128" s="162">
        <f t="shared" si="603"/>
        <v>0</v>
      </c>
      <c r="IH128" s="162">
        <f t="shared" si="603"/>
        <v>0</v>
      </c>
      <c r="II128" s="162">
        <f t="shared" si="603"/>
        <v>0</v>
      </c>
      <c r="IJ128" s="162">
        <f t="shared" si="603"/>
        <v>0</v>
      </c>
      <c r="IK128" s="162">
        <f t="shared" si="603"/>
        <v>0</v>
      </c>
      <c r="IL128" s="162">
        <f t="shared" si="603"/>
        <v>0</v>
      </c>
      <c r="IM128" s="162">
        <f t="shared" si="603"/>
        <v>0</v>
      </c>
      <c r="IN128" s="162">
        <f t="shared" si="603"/>
        <v>0</v>
      </c>
      <c r="IO128" s="162">
        <f t="shared" si="17"/>
        <v>0</v>
      </c>
      <c r="IP128" s="162">
        <f t="shared" si="23"/>
        <v>0</v>
      </c>
      <c r="IQ128" s="162">
        <f t="shared" ref="IQ128:KK128" si="604">MAX((MIN(CZ128+IP128,$IO$7))-GT128,0)</f>
        <v>0</v>
      </c>
      <c r="IR128" s="162">
        <f t="shared" si="604"/>
        <v>0</v>
      </c>
      <c r="IS128" s="162">
        <f t="shared" si="604"/>
        <v>0</v>
      </c>
      <c r="IT128" s="162">
        <f t="shared" si="604"/>
        <v>0</v>
      </c>
      <c r="IU128" s="162">
        <f t="shared" si="604"/>
        <v>0</v>
      </c>
      <c r="IV128" s="162">
        <f t="shared" si="604"/>
        <v>0</v>
      </c>
      <c r="IW128" s="162">
        <f t="shared" si="604"/>
        <v>0</v>
      </c>
      <c r="IX128" s="162">
        <f t="shared" si="604"/>
        <v>0</v>
      </c>
      <c r="IY128" s="162">
        <f t="shared" si="604"/>
        <v>0</v>
      </c>
      <c r="IZ128" s="162">
        <f t="shared" si="604"/>
        <v>0</v>
      </c>
      <c r="JA128" s="162">
        <f t="shared" si="604"/>
        <v>0</v>
      </c>
      <c r="JB128" s="162">
        <f t="shared" si="604"/>
        <v>0</v>
      </c>
      <c r="JC128" s="162">
        <f t="shared" si="604"/>
        <v>0</v>
      </c>
      <c r="JD128" s="162">
        <f t="shared" si="604"/>
        <v>0</v>
      </c>
      <c r="JE128" s="162">
        <f t="shared" si="604"/>
        <v>0</v>
      </c>
      <c r="JF128" s="162">
        <f t="shared" si="604"/>
        <v>0</v>
      </c>
      <c r="JG128" s="162">
        <f t="shared" si="604"/>
        <v>0</v>
      </c>
      <c r="JH128" s="162">
        <f t="shared" si="604"/>
        <v>0</v>
      </c>
      <c r="JI128" s="162">
        <f t="shared" si="604"/>
        <v>0</v>
      </c>
      <c r="JJ128" s="162">
        <f t="shared" si="604"/>
        <v>0</v>
      </c>
      <c r="JK128" s="162">
        <f t="shared" si="604"/>
        <v>0</v>
      </c>
      <c r="JL128" s="162">
        <f t="shared" si="604"/>
        <v>0</v>
      </c>
      <c r="JM128" s="162">
        <f t="shared" si="604"/>
        <v>0</v>
      </c>
      <c r="JN128" s="162">
        <f t="shared" si="604"/>
        <v>0</v>
      </c>
      <c r="JO128" s="162">
        <f t="shared" si="604"/>
        <v>0</v>
      </c>
      <c r="JP128" s="162">
        <f t="shared" si="604"/>
        <v>0</v>
      </c>
      <c r="JQ128" s="162">
        <f t="shared" si="604"/>
        <v>0</v>
      </c>
      <c r="JR128" s="162">
        <f t="shared" si="604"/>
        <v>0</v>
      </c>
      <c r="JS128" s="162">
        <f t="shared" si="604"/>
        <v>0</v>
      </c>
      <c r="JT128" s="162">
        <f t="shared" si="604"/>
        <v>0</v>
      </c>
      <c r="JU128" s="162">
        <f t="shared" si="604"/>
        <v>0</v>
      </c>
      <c r="JV128" s="162">
        <f t="shared" si="604"/>
        <v>0</v>
      </c>
      <c r="JW128" s="162">
        <f t="shared" si="604"/>
        <v>0</v>
      </c>
      <c r="JX128" s="162">
        <f t="shared" si="604"/>
        <v>0</v>
      </c>
      <c r="JY128" s="162">
        <f t="shared" si="604"/>
        <v>0</v>
      </c>
      <c r="JZ128" s="162">
        <f t="shared" si="604"/>
        <v>0</v>
      </c>
      <c r="KA128" s="162">
        <f t="shared" si="604"/>
        <v>0</v>
      </c>
      <c r="KB128" s="162">
        <f t="shared" si="604"/>
        <v>0</v>
      </c>
      <c r="KC128" s="162">
        <f t="shared" si="604"/>
        <v>0</v>
      </c>
      <c r="KD128" s="162">
        <f t="shared" si="604"/>
        <v>0</v>
      </c>
      <c r="KE128" s="162">
        <f t="shared" si="604"/>
        <v>0</v>
      </c>
      <c r="KF128" s="162">
        <f t="shared" si="604"/>
        <v>0</v>
      </c>
      <c r="KG128" s="162">
        <f t="shared" si="604"/>
        <v>0</v>
      </c>
      <c r="KH128" s="162">
        <f t="shared" si="604"/>
        <v>0</v>
      </c>
      <c r="KI128" s="162">
        <f t="shared" si="604"/>
        <v>0</v>
      </c>
      <c r="KJ128" s="162">
        <f t="shared" si="604"/>
        <v>0</v>
      </c>
      <c r="KK128" s="162">
        <f t="shared" si="604"/>
        <v>0</v>
      </c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</row>
    <row r="129" ht="14.25" customHeight="1" spans="1:326" x14ac:dyDescent="0.25">
      <c r="A129" s="1">
        <v>4</v>
      </c>
      <c r="B129" s="1">
        <f t="shared" ref="B129:C129" si="605">B128+1</f>
        <v>119</v>
      </c>
      <c r="C129" s="232">
        <f t="shared" si="605"/>
        <v>43584</v>
      </c>
      <c r="D129" s="162">
        <f t="shared" si="9"/>
        <v>0</v>
      </c>
      <c r="E129" s="162">
        <f>(SUMIFS(Profile!$F$2:$F$17521,Profile!$B$2:$B$17521,$B129,Profile!$C$2:$C$17521,E$8))*$C$6</f>
        <v>0</v>
      </c>
      <c r="F129" s="162">
        <f>(SUMIFS(Profile!$F$2:$F$17521,Profile!$B$2:$B$17521,$B129,Profile!$C$2:$C$17521,F$8))*$C$6</f>
        <v>0</v>
      </c>
      <c r="G129" s="162">
        <f>(SUMIFS(Profile!$F$2:$F$17521,Profile!$B$2:$B$17521,$B129,Profile!$C$2:$C$17521,G$8))*$C$6</f>
        <v>0</v>
      </c>
      <c r="H129" s="162">
        <f>(SUMIFS(Profile!$F$2:$F$17521,Profile!$B$2:$B$17521,$B129,Profile!$C$2:$C$17521,H$8))*$C$6</f>
        <v>0</v>
      </c>
      <c r="I129" s="162">
        <f>(SUMIFS(Profile!$F$2:$F$17521,Profile!$B$2:$B$17521,$B129,Profile!$C$2:$C$17521,I$8))*$C$6</f>
        <v>0</v>
      </c>
      <c r="J129" s="162">
        <f>(SUMIFS(Profile!$F$2:$F$17521,Profile!$B$2:$B$17521,$B129,Profile!$C$2:$C$17521,J$8))*$C$6</f>
        <v>0</v>
      </c>
      <c r="K129" s="162">
        <f>(SUMIFS(Profile!$F$2:$F$17521,Profile!$B$2:$B$17521,$B129,Profile!$C$2:$C$17521,K$8))*$C$6</f>
        <v>0</v>
      </c>
      <c r="L129" s="162">
        <f>(SUMIFS(Profile!$F$2:$F$17521,Profile!$B$2:$B$17521,$B129,Profile!$C$2:$C$17521,L$8))*$C$6</f>
        <v>0</v>
      </c>
      <c r="M129" s="162">
        <f>(SUMIFS(Profile!$F$2:$F$17521,Profile!$B$2:$B$17521,$B129,Profile!$C$2:$C$17521,M$8))*$C$6</f>
        <v>0</v>
      </c>
      <c r="N129" s="162">
        <f>(SUMIFS(Profile!$F$2:$F$17521,Profile!$B$2:$B$17521,$B129,Profile!$C$2:$C$17521,N$8))*$C$6</f>
        <v>0</v>
      </c>
      <c r="O129" s="162">
        <f>(SUMIFS(Profile!$F$2:$F$17521,Profile!$B$2:$B$17521,$B129,Profile!$C$2:$C$17521,O$8))*$C$6</f>
        <v>0</v>
      </c>
      <c r="P129" s="162">
        <f>(SUMIFS(Profile!$F$2:$F$17521,Profile!$B$2:$B$17521,$B129,Profile!$C$2:$C$17521,P$8))*$C$6</f>
        <v>0</v>
      </c>
      <c r="Q129" s="162">
        <f>(SUMIFS(Profile!$F$2:$F$17521,Profile!$B$2:$B$17521,$B129,Profile!$C$2:$C$17521,Q$8))*$C$6</f>
        <v>0</v>
      </c>
      <c r="R129" s="162">
        <f>(SUMIFS(Profile!$F$2:$F$17521,Profile!$B$2:$B$17521,$B129,Profile!$C$2:$C$17521,R$8))*$C$6</f>
        <v>0</v>
      </c>
      <c r="S129" s="162">
        <f>(SUMIFS(Profile!$F$2:$F$17521,Profile!$B$2:$B$17521,$B129,Profile!$C$2:$C$17521,S$8))*$C$6</f>
        <v>0</v>
      </c>
      <c r="T129" s="162">
        <f>(SUMIFS(Profile!$F$2:$F$17521,Profile!$B$2:$B$17521,$B129,Profile!$C$2:$C$17521,T$8))*$C$6</f>
        <v>0</v>
      </c>
      <c r="U129" s="162">
        <f>(SUMIFS(Profile!$F$2:$F$17521,Profile!$B$2:$B$17521,$B129,Profile!$C$2:$C$17521,U$8))*$C$6</f>
        <v>0</v>
      </c>
      <c r="V129" s="162">
        <f>(SUMIFS(Profile!$F$2:$F$17521,Profile!$B$2:$B$17521,$B129,Profile!$C$2:$C$17521,V$8))*$C$6</f>
        <v>0</v>
      </c>
      <c r="W129" s="162">
        <f>(SUMIFS(Profile!$F$2:$F$17521,Profile!$B$2:$B$17521,$B129,Profile!$C$2:$C$17521,W$8))*$C$6</f>
        <v>0</v>
      </c>
      <c r="X129" s="162">
        <f>(SUMIFS(Profile!$F$2:$F$17521,Profile!$B$2:$B$17521,$B129,Profile!$C$2:$C$17521,X$8))*$C$6</f>
        <v>0</v>
      </c>
      <c r="Y129" s="162">
        <f>(SUMIFS(Profile!$F$2:$F$17521,Profile!$B$2:$B$17521,$B129,Profile!$C$2:$C$17521,Y$8))*$C$6</f>
        <v>0</v>
      </c>
      <c r="Z129" s="162">
        <f>(SUMIFS(Profile!$F$2:$F$17521,Profile!$B$2:$B$17521,$B129,Profile!$C$2:$C$17521,Z$8))*$C$6</f>
        <v>0</v>
      </c>
      <c r="AA129" s="162">
        <f>(SUMIFS(Profile!$F$2:$F$17521,Profile!$B$2:$B$17521,$B129,Profile!$C$2:$C$17521,AA$8))*$C$6</f>
        <v>0</v>
      </c>
      <c r="AB129" s="162">
        <f>(SUMIFS(Profile!$F$2:$F$17521,Profile!$B$2:$B$17521,$B129,Profile!$C$2:$C$17521,AB$8))*$C$6</f>
        <v>0</v>
      </c>
      <c r="AC129" s="162">
        <f>(SUMIFS(Profile!$F$2:$F$17521,Profile!$B$2:$B$17521,$B129,Profile!$C$2:$C$17521,AC$8))*$C$6</f>
        <v>0</v>
      </c>
      <c r="AD129" s="162">
        <f>(SUMIFS(Profile!$F$2:$F$17521,Profile!$B$2:$B$17521,$B129,Profile!$C$2:$C$17521,AD$8))*$C$6</f>
        <v>0</v>
      </c>
      <c r="AE129" s="162">
        <f>(SUMIFS(Profile!$F$2:$F$17521,Profile!$B$2:$B$17521,$B129,Profile!$C$2:$C$17521,AE$8))*$C$6</f>
        <v>0</v>
      </c>
      <c r="AF129" s="162">
        <f>(SUMIFS(Profile!$F$2:$F$17521,Profile!$B$2:$B$17521,$B129,Profile!$C$2:$C$17521,AF$8))*$C$6</f>
        <v>0</v>
      </c>
      <c r="AG129" s="162">
        <f>(SUMIFS(Profile!$F$2:$F$17521,Profile!$B$2:$B$17521,$B129,Profile!$C$2:$C$17521,AG$8))*$C$6</f>
        <v>0</v>
      </c>
      <c r="AH129" s="162">
        <f>(SUMIFS(Profile!$F$2:$F$17521,Profile!$B$2:$B$17521,$B129,Profile!$C$2:$C$17521,AH$8))*$C$6</f>
        <v>0</v>
      </c>
      <c r="AI129" s="162">
        <f>(SUMIFS(Profile!$F$2:$F$17521,Profile!$B$2:$B$17521,$B129,Profile!$C$2:$C$17521,AI$8))*$C$6</f>
        <v>0</v>
      </c>
      <c r="AJ129" s="162">
        <f>(SUMIFS(Profile!$F$2:$F$17521,Profile!$B$2:$B$17521,$B129,Profile!$C$2:$C$17521,AJ$8))*$C$6</f>
        <v>0</v>
      </c>
      <c r="AK129" s="162">
        <f>(SUMIFS(Profile!$F$2:$F$17521,Profile!$B$2:$B$17521,$B129,Profile!$C$2:$C$17521,AK$8))*$C$6</f>
        <v>0</v>
      </c>
      <c r="AL129" s="162">
        <f>(SUMIFS(Profile!$F$2:$F$17521,Profile!$B$2:$B$17521,$B129,Profile!$C$2:$C$17521,AL$8))*$C$6</f>
        <v>0</v>
      </c>
      <c r="AM129" s="162">
        <f>(SUMIFS(Profile!$F$2:$F$17521,Profile!$B$2:$B$17521,$B129,Profile!$C$2:$C$17521,AM$8))*$C$6</f>
        <v>0</v>
      </c>
      <c r="AN129" s="162">
        <f>(SUMIFS(Profile!$F$2:$F$17521,Profile!$B$2:$B$17521,$B129,Profile!$C$2:$C$17521,AN$8))*$C$6</f>
        <v>0</v>
      </c>
      <c r="AO129" s="162">
        <f>(SUMIFS(Profile!$F$2:$F$17521,Profile!$B$2:$B$17521,$B129,Profile!$C$2:$C$17521,AO$8))*$C$6</f>
        <v>0</v>
      </c>
      <c r="AP129" s="162">
        <f>(SUMIFS(Profile!$F$2:$F$17521,Profile!$B$2:$B$17521,$B129,Profile!$C$2:$C$17521,AP$8))*$C$6</f>
        <v>0</v>
      </c>
      <c r="AQ129" s="162">
        <f>(SUMIFS(Profile!$F$2:$F$17521,Profile!$B$2:$B$17521,$B129,Profile!$C$2:$C$17521,AQ$8))*$C$6</f>
        <v>0</v>
      </c>
      <c r="AR129" s="162">
        <f>(SUMIFS(Profile!$F$2:$F$17521,Profile!$B$2:$B$17521,$B129,Profile!$C$2:$C$17521,AR$8))*$C$6</f>
        <v>0</v>
      </c>
      <c r="AS129" s="162">
        <f>(SUMIFS(Profile!$F$2:$F$17521,Profile!$B$2:$B$17521,$B129,Profile!$C$2:$C$17521,AS$8))*$C$6</f>
        <v>0</v>
      </c>
      <c r="AT129" s="162">
        <f>(SUMIFS(Profile!$F$2:$F$17521,Profile!$B$2:$B$17521,$B129,Profile!$C$2:$C$17521,AT$8))*$C$6</f>
        <v>0</v>
      </c>
      <c r="AU129" s="162">
        <f>(SUMIFS(Profile!$F$2:$F$17521,Profile!$B$2:$B$17521,$B129,Profile!$C$2:$C$17521,AU$8))*$C$6</f>
        <v>0</v>
      </c>
      <c r="AV129" s="162">
        <f>(SUMIFS(Profile!$F$2:$F$17521,Profile!$B$2:$B$17521,$B129,Profile!$C$2:$C$17521,AV$8))*$C$6</f>
        <v>0</v>
      </c>
      <c r="AW129" s="162">
        <f>(SUMIFS(Profile!$F$2:$F$17521,Profile!$B$2:$B$17521,$B129,Profile!$C$2:$C$17521,AW$8))*$C$6</f>
        <v>0</v>
      </c>
      <c r="AX129" s="162">
        <f>(SUMIFS(Profile!$F$2:$F$17521,Profile!$B$2:$B$17521,$B129,Profile!$C$2:$C$17521,AX$8))*$C$6</f>
        <v>0</v>
      </c>
      <c r="AY129" s="162">
        <f>(SUMIFS(Profile!$F$2:$F$17521,Profile!$B$2:$B$17521,$B129,Profile!$C$2:$C$17521,AY$8))*$C$6</f>
        <v>0</v>
      </c>
      <c r="AZ129" s="162">
        <f>(SUMIFS(Profile!$F$2:$F$17521,Profile!$B$2:$B$17521,$B129,Profile!$C$2:$C$17521,AZ$8))*$C$6</f>
        <v>0</v>
      </c>
      <c r="BA129" s="162">
        <f t="shared" si="10"/>
        <v>0</v>
      </c>
      <c r="BB129" s="162">
        <f>(SUMIFS(Profile!$E$2:$E$17521,Profile!$B$2:$B$17521,$B129,Profile!$C$2:$C$17521,BB$8))*$C$9</f>
        <v>0</v>
      </c>
      <c r="BC129" s="162">
        <f>(SUMIFS(Profile!$E$2:$E$17521,Profile!$B$2:$B$17521,$B129,Profile!$C$2:$C$17521,BC$8))*$C$9</f>
        <v>0</v>
      </c>
      <c r="BD129" s="162">
        <f>(SUMIFS(Profile!$E$2:$E$17521,Profile!$B$2:$B$17521,$B129,Profile!$C$2:$C$17521,BD$8))*$C$9</f>
        <v>0</v>
      </c>
      <c r="BE129" s="162">
        <f>(SUMIFS(Profile!$E$2:$E$17521,Profile!$B$2:$B$17521,$B129,Profile!$C$2:$C$17521,BE$8))*$C$9</f>
        <v>0</v>
      </c>
      <c r="BF129" s="162">
        <f>(SUMIFS(Profile!$E$2:$E$17521,Profile!$B$2:$B$17521,$B129,Profile!$C$2:$C$17521,BF$8))*$C$9</f>
        <v>0</v>
      </c>
      <c r="BG129" s="162">
        <f>(SUMIFS(Profile!$E$2:$E$17521,Profile!$B$2:$B$17521,$B129,Profile!$C$2:$C$17521,BG$8))*$C$9</f>
        <v>0</v>
      </c>
      <c r="BH129" s="162">
        <f>(SUMIFS(Profile!$E$2:$E$17521,Profile!$B$2:$B$17521,$B129,Profile!$C$2:$C$17521,BH$8))*$C$9</f>
        <v>0</v>
      </c>
      <c r="BI129" s="162">
        <f>(SUMIFS(Profile!$E$2:$E$17521,Profile!$B$2:$B$17521,$B129,Profile!$C$2:$C$17521,BI$8))*$C$9</f>
        <v>0</v>
      </c>
      <c r="BJ129" s="162">
        <f>(SUMIFS(Profile!$E$2:$E$17521,Profile!$B$2:$B$17521,$B129,Profile!$C$2:$C$17521,BJ$8))*$C$9</f>
        <v>0</v>
      </c>
      <c r="BK129" s="162">
        <f>(SUMIFS(Profile!$E$2:$E$17521,Profile!$B$2:$B$17521,$B129,Profile!$C$2:$C$17521,BK$8))*$C$9</f>
        <v>0</v>
      </c>
      <c r="BL129" s="162">
        <f>(SUMIFS(Profile!$E$2:$E$17521,Profile!$B$2:$B$17521,$B129,Profile!$C$2:$C$17521,BL$8))*$C$9</f>
        <v>0</v>
      </c>
      <c r="BM129" s="162">
        <f>(SUMIFS(Profile!$E$2:$E$17521,Profile!$B$2:$B$17521,$B129,Profile!$C$2:$C$17521,BM$8))*$C$9</f>
        <v>0</v>
      </c>
      <c r="BN129" s="162">
        <f>(SUMIFS(Profile!$E$2:$E$17521,Profile!$B$2:$B$17521,$B129,Profile!$C$2:$C$17521,BN$8))*$C$9</f>
        <v>0</v>
      </c>
      <c r="BO129" s="162">
        <f>(SUMIFS(Profile!$E$2:$E$17521,Profile!$B$2:$B$17521,$B129,Profile!$C$2:$C$17521,BO$8))*$C$9</f>
        <v>0</v>
      </c>
      <c r="BP129" s="162">
        <f>(SUMIFS(Profile!$E$2:$E$17521,Profile!$B$2:$B$17521,$B129,Profile!$C$2:$C$17521,BP$8))*$C$9</f>
        <v>0</v>
      </c>
      <c r="BQ129" s="162">
        <f>(SUMIFS(Profile!$E$2:$E$17521,Profile!$B$2:$B$17521,$B129,Profile!$C$2:$C$17521,BQ$8))*$C$9</f>
        <v>0</v>
      </c>
      <c r="BR129" s="162">
        <f>(SUMIFS(Profile!$E$2:$E$17521,Profile!$B$2:$B$17521,$B129,Profile!$C$2:$C$17521,BR$8))*$C$9</f>
        <v>0</v>
      </c>
      <c r="BS129" s="162">
        <f>(SUMIFS(Profile!$E$2:$E$17521,Profile!$B$2:$B$17521,$B129,Profile!$C$2:$C$17521,BS$8))*$C$9</f>
        <v>0</v>
      </c>
      <c r="BT129" s="162">
        <f>(SUMIFS(Profile!$E$2:$E$17521,Profile!$B$2:$B$17521,$B129,Profile!$C$2:$C$17521,BT$8))*$C$9</f>
        <v>0</v>
      </c>
      <c r="BU129" s="162">
        <f>(SUMIFS(Profile!$E$2:$E$17521,Profile!$B$2:$B$17521,$B129,Profile!$C$2:$C$17521,BU$8))*$C$9</f>
        <v>0</v>
      </c>
      <c r="BV129" s="162">
        <f>(SUMIFS(Profile!$E$2:$E$17521,Profile!$B$2:$B$17521,$B129,Profile!$C$2:$C$17521,BV$8))*$C$9</f>
        <v>0</v>
      </c>
      <c r="BW129" s="162">
        <f>(SUMIFS(Profile!$E$2:$E$17521,Profile!$B$2:$B$17521,$B129,Profile!$C$2:$C$17521,BW$8))*$C$9</f>
        <v>0</v>
      </c>
      <c r="BX129" s="162">
        <f>(SUMIFS(Profile!$E$2:$E$17521,Profile!$B$2:$B$17521,$B129,Profile!$C$2:$C$17521,BX$8))*$C$9</f>
        <v>0</v>
      </c>
      <c r="BY129" s="162">
        <f>(SUMIFS(Profile!$E$2:$E$17521,Profile!$B$2:$B$17521,$B129,Profile!$C$2:$C$17521,BY$8))*$C$9</f>
        <v>0</v>
      </c>
      <c r="BZ129" s="162">
        <f>(SUMIFS(Profile!$E$2:$E$17521,Profile!$B$2:$B$17521,$B129,Profile!$C$2:$C$17521,BZ$8))*$C$9</f>
        <v>0</v>
      </c>
      <c r="CA129" s="162">
        <f>(SUMIFS(Profile!$E$2:$E$17521,Profile!$B$2:$B$17521,$B129,Profile!$C$2:$C$17521,CA$8))*$C$9</f>
        <v>0</v>
      </c>
      <c r="CB129" s="162">
        <f>(SUMIFS(Profile!$E$2:$E$17521,Profile!$B$2:$B$17521,$B129,Profile!$C$2:$C$17521,CB$8))*$C$9</f>
        <v>0</v>
      </c>
      <c r="CC129" s="162">
        <f>(SUMIFS(Profile!$E$2:$E$17521,Profile!$B$2:$B$17521,$B129,Profile!$C$2:$C$17521,CC$8))*$C$9</f>
        <v>0</v>
      </c>
      <c r="CD129" s="162">
        <f>(SUMIFS(Profile!$E$2:$E$17521,Profile!$B$2:$B$17521,$B129,Profile!$C$2:$C$17521,CD$8))*$C$9</f>
        <v>0</v>
      </c>
      <c r="CE129" s="162">
        <f>(SUMIFS(Profile!$E$2:$E$17521,Profile!$B$2:$B$17521,$B129,Profile!$C$2:$C$17521,CE$8))*$C$9</f>
        <v>0</v>
      </c>
      <c r="CF129" s="162">
        <f>(SUMIFS(Profile!$E$2:$E$17521,Profile!$B$2:$B$17521,$B129,Profile!$C$2:$C$17521,CF$8))*$C$9</f>
        <v>0</v>
      </c>
      <c r="CG129" s="162">
        <f>(SUMIFS(Profile!$E$2:$E$17521,Profile!$B$2:$B$17521,$B129,Profile!$C$2:$C$17521,CG$8))*$C$9</f>
        <v>0</v>
      </c>
      <c r="CH129" s="162">
        <f>(SUMIFS(Profile!$E$2:$E$17521,Profile!$B$2:$B$17521,$B129,Profile!$C$2:$C$17521,CH$8))*$C$9</f>
        <v>0</v>
      </c>
      <c r="CI129" s="162">
        <f>(SUMIFS(Profile!$E$2:$E$17521,Profile!$B$2:$B$17521,$B129,Profile!$C$2:$C$17521,CI$8))*$C$9</f>
        <v>0</v>
      </c>
      <c r="CJ129" s="162">
        <f>(SUMIFS(Profile!$E$2:$E$17521,Profile!$B$2:$B$17521,$B129,Profile!$C$2:$C$17521,CJ$8))*$C$9</f>
        <v>0</v>
      </c>
      <c r="CK129" s="162">
        <f>(SUMIFS(Profile!$E$2:$E$17521,Profile!$B$2:$B$17521,$B129,Profile!$C$2:$C$17521,CK$8))*$C$9</f>
        <v>0</v>
      </c>
      <c r="CL129" s="162">
        <f>(SUMIFS(Profile!$E$2:$E$17521,Profile!$B$2:$B$17521,$B129,Profile!$C$2:$C$17521,CL$8))*$C$9</f>
        <v>0</v>
      </c>
      <c r="CM129" s="162">
        <f>(SUMIFS(Profile!$E$2:$E$17521,Profile!$B$2:$B$17521,$B129,Profile!$C$2:$C$17521,CM$8))*$C$9</f>
        <v>0</v>
      </c>
      <c r="CN129" s="162">
        <f>(SUMIFS(Profile!$E$2:$E$17521,Profile!$B$2:$B$17521,$B129,Profile!$C$2:$C$17521,CN$8))*$C$9</f>
        <v>0</v>
      </c>
      <c r="CO129" s="162">
        <f>(SUMIFS(Profile!$E$2:$E$17521,Profile!$B$2:$B$17521,$B129,Profile!$C$2:$C$17521,CO$8))*$C$9</f>
        <v>0</v>
      </c>
      <c r="CP129" s="162">
        <f>(SUMIFS(Profile!$E$2:$E$17521,Profile!$B$2:$B$17521,$B129,Profile!$C$2:$C$17521,CP$8))*$C$9</f>
        <v>0</v>
      </c>
      <c r="CQ129" s="162">
        <f>(SUMIFS(Profile!$E$2:$E$17521,Profile!$B$2:$B$17521,$B129,Profile!$C$2:$C$17521,CQ$8))*$C$9</f>
        <v>0</v>
      </c>
      <c r="CR129" s="162">
        <f>(SUMIFS(Profile!$E$2:$E$17521,Profile!$B$2:$B$17521,$B129,Profile!$C$2:$C$17521,CR$8))*$C$9</f>
        <v>0</v>
      </c>
      <c r="CS129" s="162">
        <f>(SUMIFS(Profile!$E$2:$E$17521,Profile!$B$2:$B$17521,$B129,Profile!$C$2:$C$17521,CS$8))*$C$9</f>
        <v>0</v>
      </c>
      <c r="CT129" s="162">
        <f>(SUMIFS(Profile!$E$2:$E$17521,Profile!$B$2:$B$17521,$B129,Profile!$C$2:$C$17521,CT$8))*$C$9</f>
        <v>0</v>
      </c>
      <c r="CU129" s="162">
        <f>(SUMIFS(Profile!$E$2:$E$17521,Profile!$B$2:$B$17521,$B129,Profile!$C$2:$C$17521,CU$8))*$C$9</f>
        <v>0</v>
      </c>
      <c r="CV129" s="162">
        <f>(SUMIFS(Profile!$E$2:$E$17521,Profile!$B$2:$B$17521,$B129,Profile!$C$2:$C$17521,CV$8))*$C$9</f>
        <v>0</v>
      </c>
      <c r="CW129" s="162">
        <f>(SUMIFS(Profile!$E$2:$E$17521,Profile!$B$2:$B$17521,$B129,Profile!$C$2:$C$17521,CW$8))*$C$9</f>
        <v>0</v>
      </c>
      <c r="CX129" s="162">
        <f t="shared" si="11"/>
        <v>0</v>
      </c>
      <c r="CY129" s="162">
        <f t="shared" ref="CY129:ET129" si="606">MAX(BB129-E129,0)</f>
        <v>0</v>
      </c>
      <c r="CZ129" s="162">
        <f t="shared" si="606"/>
        <v>0</v>
      </c>
      <c r="DA129" s="162">
        <f t="shared" si="606"/>
        <v>0</v>
      </c>
      <c r="DB129" s="162">
        <f t="shared" si="606"/>
        <v>0</v>
      </c>
      <c r="DC129" s="162">
        <f t="shared" si="606"/>
        <v>0</v>
      </c>
      <c r="DD129" s="162">
        <f t="shared" si="606"/>
        <v>0</v>
      </c>
      <c r="DE129" s="162">
        <f t="shared" si="606"/>
        <v>0</v>
      </c>
      <c r="DF129" s="162">
        <f t="shared" si="606"/>
        <v>0</v>
      </c>
      <c r="DG129" s="162">
        <f t="shared" si="606"/>
        <v>0</v>
      </c>
      <c r="DH129" s="162">
        <f t="shared" si="606"/>
        <v>0</v>
      </c>
      <c r="DI129" s="162">
        <f t="shared" si="606"/>
        <v>0</v>
      </c>
      <c r="DJ129" s="162">
        <f t="shared" si="606"/>
        <v>0</v>
      </c>
      <c r="DK129" s="162">
        <f t="shared" si="606"/>
        <v>0</v>
      </c>
      <c r="DL129" s="162">
        <f t="shared" si="606"/>
        <v>0</v>
      </c>
      <c r="DM129" s="162">
        <f t="shared" si="606"/>
        <v>0</v>
      </c>
      <c r="DN129" s="162">
        <f t="shared" si="606"/>
        <v>0</v>
      </c>
      <c r="DO129" s="162">
        <f t="shared" si="606"/>
        <v>0</v>
      </c>
      <c r="DP129" s="162">
        <f t="shared" si="606"/>
        <v>0</v>
      </c>
      <c r="DQ129" s="162">
        <f t="shared" si="606"/>
        <v>0</v>
      </c>
      <c r="DR129" s="162">
        <f t="shared" si="606"/>
        <v>0</v>
      </c>
      <c r="DS129" s="162">
        <f t="shared" si="606"/>
        <v>0</v>
      </c>
      <c r="DT129" s="162">
        <f t="shared" si="606"/>
        <v>0</v>
      </c>
      <c r="DU129" s="162">
        <f t="shared" si="606"/>
        <v>0</v>
      </c>
      <c r="DV129" s="162">
        <f t="shared" si="606"/>
        <v>0</v>
      </c>
      <c r="DW129" s="162">
        <f t="shared" si="606"/>
        <v>0</v>
      </c>
      <c r="DX129" s="162">
        <f t="shared" si="606"/>
        <v>0</v>
      </c>
      <c r="DY129" s="162">
        <f t="shared" si="606"/>
        <v>0</v>
      </c>
      <c r="DZ129" s="162">
        <f t="shared" si="606"/>
        <v>0</v>
      </c>
      <c r="EA129" s="162">
        <f t="shared" si="606"/>
        <v>0</v>
      </c>
      <c r="EB129" s="162">
        <f t="shared" si="606"/>
        <v>0</v>
      </c>
      <c r="EC129" s="162">
        <f t="shared" si="606"/>
        <v>0</v>
      </c>
      <c r="ED129" s="162">
        <f t="shared" si="606"/>
        <v>0</v>
      </c>
      <c r="EE129" s="162">
        <f t="shared" si="606"/>
        <v>0</v>
      </c>
      <c r="EF129" s="162">
        <f t="shared" si="606"/>
        <v>0</v>
      </c>
      <c r="EG129" s="162">
        <f t="shared" si="606"/>
        <v>0</v>
      </c>
      <c r="EH129" s="162">
        <f t="shared" si="606"/>
        <v>0</v>
      </c>
      <c r="EI129" s="162">
        <f t="shared" si="606"/>
        <v>0</v>
      </c>
      <c r="EJ129" s="162">
        <f t="shared" si="606"/>
        <v>0</v>
      </c>
      <c r="EK129" s="162">
        <f t="shared" si="606"/>
        <v>0</v>
      </c>
      <c r="EL129" s="162">
        <f t="shared" si="606"/>
        <v>0</v>
      </c>
      <c r="EM129" s="162">
        <f t="shared" si="606"/>
        <v>0</v>
      </c>
      <c r="EN129" s="162">
        <f t="shared" si="606"/>
        <v>0</v>
      </c>
      <c r="EO129" s="162">
        <f t="shared" si="606"/>
        <v>0</v>
      </c>
      <c r="EP129" s="162">
        <f t="shared" si="606"/>
        <v>0</v>
      </c>
      <c r="EQ129" s="162">
        <f t="shared" si="606"/>
        <v>0</v>
      </c>
      <c r="ER129" s="162">
        <f t="shared" si="606"/>
        <v>0</v>
      </c>
      <c r="ES129" s="162">
        <f t="shared" si="606"/>
        <v>0</v>
      </c>
      <c r="ET129" s="162">
        <f t="shared" si="606"/>
        <v>0</v>
      </c>
      <c r="EU129" s="162">
        <f t="shared" si="13"/>
        <v>0</v>
      </c>
      <c r="EV129" s="162">
        <f t="shared" ref="EV129:GQ129" si="607">BB129-CY129</f>
        <v>0</v>
      </c>
      <c r="EW129" s="162">
        <f t="shared" si="607"/>
        <v>0</v>
      </c>
      <c r="EX129" s="162">
        <f t="shared" si="607"/>
        <v>0</v>
      </c>
      <c r="EY129" s="162">
        <f t="shared" si="607"/>
        <v>0</v>
      </c>
      <c r="EZ129" s="162">
        <f t="shared" si="607"/>
        <v>0</v>
      </c>
      <c r="FA129" s="162">
        <f t="shared" si="607"/>
        <v>0</v>
      </c>
      <c r="FB129" s="162">
        <f t="shared" si="607"/>
        <v>0</v>
      </c>
      <c r="FC129" s="162">
        <f t="shared" si="607"/>
        <v>0</v>
      </c>
      <c r="FD129" s="162">
        <f t="shared" si="607"/>
        <v>0</v>
      </c>
      <c r="FE129" s="162">
        <f t="shared" si="607"/>
        <v>0</v>
      </c>
      <c r="FF129" s="162">
        <f t="shared" si="607"/>
        <v>0</v>
      </c>
      <c r="FG129" s="162">
        <f t="shared" si="607"/>
        <v>0</v>
      </c>
      <c r="FH129" s="162">
        <f t="shared" si="607"/>
        <v>0</v>
      </c>
      <c r="FI129" s="162">
        <f t="shared" si="607"/>
        <v>0</v>
      </c>
      <c r="FJ129" s="162">
        <f t="shared" si="607"/>
        <v>0</v>
      </c>
      <c r="FK129" s="162">
        <f t="shared" si="607"/>
        <v>0</v>
      </c>
      <c r="FL129" s="162">
        <f t="shared" si="607"/>
        <v>0</v>
      </c>
      <c r="FM129" s="162">
        <f t="shared" si="607"/>
        <v>0</v>
      </c>
      <c r="FN129" s="162">
        <f t="shared" si="607"/>
        <v>0</v>
      </c>
      <c r="FO129" s="162">
        <f t="shared" si="607"/>
        <v>0</v>
      </c>
      <c r="FP129" s="162">
        <f t="shared" si="607"/>
        <v>0</v>
      </c>
      <c r="FQ129" s="162">
        <f t="shared" si="607"/>
        <v>0</v>
      </c>
      <c r="FR129" s="162">
        <f t="shared" si="607"/>
        <v>0</v>
      </c>
      <c r="FS129" s="162">
        <f t="shared" si="607"/>
        <v>0</v>
      </c>
      <c r="FT129" s="162">
        <f t="shared" si="607"/>
        <v>0</v>
      </c>
      <c r="FU129" s="162">
        <f t="shared" si="607"/>
        <v>0</v>
      </c>
      <c r="FV129" s="162">
        <f t="shared" si="607"/>
        <v>0</v>
      </c>
      <c r="FW129" s="162">
        <f t="shared" si="607"/>
        <v>0</v>
      </c>
      <c r="FX129" s="162">
        <f t="shared" si="607"/>
        <v>0</v>
      </c>
      <c r="FY129" s="162">
        <f t="shared" si="607"/>
        <v>0</v>
      </c>
      <c r="FZ129" s="162">
        <f t="shared" si="607"/>
        <v>0</v>
      </c>
      <c r="GA129" s="162">
        <f t="shared" si="607"/>
        <v>0</v>
      </c>
      <c r="GB129" s="162">
        <f t="shared" si="607"/>
        <v>0</v>
      </c>
      <c r="GC129" s="162">
        <f t="shared" si="607"/>
        <v>0</v>
      </c>
      <c r="GD129" s="162">
        <f t="shared" si="607"/>
        <v>0</v>
      </c>
      <c r="GE129" s="162">
        <f t="shared" si="607"/>
        <v>0</v>
      </c>
      <c r="GF129" s="162">
        <f t="shared" si="607"/>
        <v>0</v>
      </c>
      <c r="GG129" s="162">
        <f t="shared" si="607"/>
        <v>0</v>
      </c>
      <c r="GH129" s="162">
        <f t="shared" si="607"/>
        <v>0</v>
      </c>
      <c r="GI129" s="162">
        <f t="shared" si="607"/>
        <v>0</v>
      </c>
      <c r="GJ129" s="162">
        <f t="shared" si="607"/>
        <v>0</v>
      </c>
      <c r="GK129" s="162">
        <f t="shared" si="607"/>
        <v>0</v>
      </c>
      <c r="GL129" s="162">
        <f t="shared" si="607"/>
        <v>0</v>
      </c>
      <c r="GM129" s="162">
        <f t="shared" si="607"/>
        <v>0</v>
      </c>
      <c r="GN129" s="162">
        <f t="shared" si="607"/>
        <v>0</v>
      </c>
      <c r="GO129" s="162">
        <f t="shared" si="607"/>
        <v>0</v>
      </c>
      <c r="GP129" s="162">
        <f t="shared" si="607"/>
        <v>0</v>
      </c>
      <c r="GQ129" s="162">
        <f t="shared" si="607"/>
        <v>0</v>
      </c>
      <c r="GR129" s="162">
        <f t="shared" si="15"/>
        <v>0</v>
      </c>
      <c r="GS129" s="162">
        <f t="shared" ref="GS129:IN129" si="608">E129-EV129</f>
        <v>0</v>
      </c>
      <c r="GT129" s="162">
        <f t="shared" si="608"/>
        <v>0</v>
      </c>
      <c r="GU129" s="162">
        <f t="shared" si="608"/>
        <v>0</v>
      </c>
      <c r="GV129" s="162">
        <f t="shared" si="608"/>
        <v>0</v>
      </c>
      <c r="GW129" s="162">
        <f t="shared" si="608"/>
        <v>0</v>
      </c>
      <c r="GX129" s="162">
        <f t="shared" si="608"/>
        <v>0</v>
      </c>
      <c r="GY129" s="162">
        <f t="shared" si="608"/>
        <v>0</v>
      </c>
      <c r="GZ129" s="162">
        <f t="shared" si="608"/>
        <v>0</v>
      </c>
      <c r="HA129" s="162">
        <f t="shared" si="608"/>
        <v>0</v>
      </c>
      <c r="HB129" s="162">
        <f t="shared" si="608"/>
        <v>0</v>
      </c>
      <c r="HC129" s="162">
        <f t="shared" si="608"/>
        <v>0</v>
      </c>
      <c r="HD129" s="162">
        <f t="shared" si="608"/>
        <v>0</v>
      </c>
      <c r="HE129" s="162">
        <f t="shared" si="608"/>
        <v>0</v>
      </c>
      <c r="HF129" s="162">
        <f t="shared" si="608"/>
        <v>0</v>
      </c>
      <c r="HG129" s="162">
        <f t="shared" si="608"/>
        <v>0</v>
      </c>
      <c r="HH129" s="162">
        <f t="shared" si="608"/>
        <v>0</v>
      </c>
      <c r="HI129" s="162">
        <f t="shared" si="608"/>
        <v>0</v>
      </c>
      <c r="HJ129" s="162">
        <f t="shared" si="608"/>
        <v>0</v>
      </c>
      <c r="HK129" s="162">
        <f t="shared" si="608"/>
        <v>0</v>
      </c>
      <c r="HL129" s="162">
        <f t="shared" si="608"/>
        <v>0</v>
      </c>
      <c r="HM129" s="162">
        <f t="shared" si="608"/>
        <v>0</v>
      </c>
      <c r="HN129" s="162">
        <f t="shared" si="608"/>
        <v>0</v>
      </c>
      <c r="HO129" s="162">
        <f t="shared" si="608"/>
        <v>0</v>
      </c>
      <c r="HP129" s="162">
        <f t="shared" si="608"/>
        <v>0</v>
      </c>
      <c r="HQ129" s="162">
        <f t="shared" si="608"/>
        <v>0</v>
      </c>
      <c r="HR129" s="162">
        <f t="shared" si="608"/>
        <v>0</v>
      </c>
      <c r="HS129" s="162">
        <f t="shared" si="608"/>
        <v>0</v>
      </c>
      <c r="HT129" s="162">
        <f t="shared" si="608"/>
        <v>0</v>
      </c>
      <c r="HU129" s="162">
        <f t="shared" si="608"/>
        <v>0</v>
      </c>
      <c r="HV129" s="162">
        <f t="shared" si="608"/>
        <v>0</v>
      </c>
      <c r="HW129" s="162">
        <f t="shared" si="608"/>
        <v>0</v>
      </c>
      <c r="HX129" s="162">
        <f t="shared" si="608"/>
        <v>0</v>
      </c>
      <c r="HY129" s="162">
        <f t="shared" si="608"/>
        <v>0</v>
      </c>
      <c r="HZ129" s="162">
        <f t="shared" si="608"/>
        <v>0</v>
      </c>
      <c r="IA129" s="162">
        <f t="shared" si="608"/>
        <v>0</v>
      </c>
      <c r="IB129" s="162">
        <f t="shared" si="608"/>
        <v>0</v>
      </c>
      <c r="IC129" s="162">
        <f t="shared" si="608"/>
        <v>0</v>
      </c>
      <c r="ID129" s="162">
        <f t="shared" si="608"/>
        <v>0</v>
      </c>
      <c r="IE129" s="162">
        <f t="shared" si="608"/>
        <v>0</v>
      </c>
      <c r="IF129" s="162">
        <f t="shared" si="608"/>
        <v>0</v>
      </c>
      <c r="IG129" s="162">
        <f t="shared" si="608"/>
        <v>0</v>
      </c>
      <c r="IH129" s="162">
        <f t="shared" si="608"/>
        <v>0</v>
      </c>
      <c r="II129" s="162">
        <f t="shared" si="608"/>
        <v>0</v>
      </c>
      <c r="IJ129" s="162">
        <f t="shared" si="608"/>
        <v>0</v>
      </c>
      <c r="IK129" s="162">
        <f t="shared" si="608"/>
        <v>0</v>
      </c>
      <c r="IL129" s="162">
        <f t="shared" si="608"/>
        <v>0</v>
      </c>
      <c r="IM129" s="162">
        <f t="shared" si="608"/>
        <v>0</v>
      </c>
      <c r="IN129" s="162">
        <f t="shared" si="608"/>
        <v>0</v>
      </c>
      <c r="IO129" s="162">
        <f t="shared" si="17"/>
        <v>0</v>
      </c>
      <c r="IP129" s="162">
        <f t="shared" si="23"/>
        <v>0</v>
      </c>
      <c r="IQ129" s="162">
        <f t="shared" ref="IQ129:KK129" si="609">MAX((MIN(CZ129+IP129,$IO$7))-GT129,0)</f>
        <v>0</v>
      </c>
      <c r="IR129" s="162">
        <f t="shared" si="609"/>
        <v>0</v>
      </c>
      <c r="IS129" s="162">
        <f t="shared" si="609"/>
        <v>0</v>
      </c>
      <c r="IT129" s="162">
        <f t="shared" si="609"/>
        <v>0</v>
      </c>
      <c r="IU129" s="162">
        <f t="shared" si="609"/>
        <v>0</v>
      </c>
      <c r="IV129" s="162">
        <f t="shared" si="609"/>
        <v>0</v>
      </c>
      <c r="IW129" s="162">
        <f t="shared" si="609"/>
        <v>0</v>
      </c>
      <c r="IX129" s="162">
        <f t="shared" si="609"/>
        <v>0</v>
      </c>
      <c r="IY129" s="162">
        <f t="shared" si="609"/>
        <v>0</v>
      </c>
      <c r="IZ129" s="162">
        <f t="shared" si="609"/>
        <v>0</v>
      </c>
      <c r="JA129" s="162">
        <f t="shared" si="609"/>
        <v>0</v>
      </c>
      <c r="JB129" s="162">
        <f t="shared" si="609"/>
        <v>0</v>
      </c>
      <c r="JC129" s="162">
        <f t="shared" si="609"/>
        <v>0</v>
      </c>
      <c r="JD129" s="162">
        <f t="shared" si="609"/>
        <v>0</v>
      </c>
      <c r="JE129" s="162">
        <f t="shared" si="609"/>
        <v>0</v>
      </c>
      <c r="JF129" s="162">
        <f t="shared" si="609"/>
        <v>0</v>
      </c>
      <c r="JG129" s="162">
        <f t="shared" si="609"/>
        <v>0</v>
      </c>
      <c r="JH129" s="162">
        <f t="shared" si="609"/>
        <v>0</v>
      </c>
      <c r="JI129" s="162">
        <f t="shared" si="609"/>
        <v>0</v>
      </c>
      <c r="JJ129" s="162">
        <f t="shared" si="609"/>
        <v>0</v>
      </c>
      <c r="JK129" s="162">
        <f t="shared" si="609"/>
        <v>0</v>
      </c>
      <c r="JL129" s="162">
        <f t="shared" si="609"/>
        <v>0</v>
      </c>
      <c r="JM129" s="162">
        <f t="shared" si="609"/>
        <v>0</v>
      </c>
      <c r="JN129" s="162">
        <f t="shared" si="609"/>
        <v>0</v>
      </c>
      <c r="JO129" s="162">
        <f t="shared" si="609"/>
        <v>0</v>
      </c>
      <c r="JP129" s="162">
        <f t="shared" si="609"/>
        <v>0</v>
      </c>
      <c r="JQ129" s="162">
        <f t="shared" si="609"/>
        <v>0</v>
      </c>
      <c r="JR129" s="162">
        <f t="shared" si="609"/>
        <v>0</v>
      </c>
      <c r="JS129" s="162">
        <f t="shared" si="609"/>
        <v>0</v>
      </c>
      <c r="JT129" s="162">
        <f t="shared" si="609"/>
        <v>0</v>
      </c>
      <c r="JU129" s="162">
        <f t="shared" si="609"/>
        <v>0</v>
      </c>
      <c r="JV129" s="162">
        <f t="shared" si="609"/>
        <v>0</v>
      </c>
      <c r="JW129" s="162">
        <f t="shared" si="609"/>
        <v>0</v>
      </c>
      <c r="JX129" s="162">
        <f t="shared" si="609"/>
        <v>0</v>
      </c>
      <c r="JY129" s="162">
        <f t="shared" si="609"/>
        <v>0</v>
      </c>
      <c r="JZ129" s="162">
        <f t="shared" si="609"/>
        <v>0</v>
      </c>
      <c r="KA129" s="162">
        <f t="shared" si="609"/>
        <v>0</v>
      </c>
      <c r="KB129" s="162">
        <f t="shared" si="609"/>
        <v>0</v>
      </c>
      <c r="KC129" s="162">
        <f t="shared" si="609"/>
        <v>0</v>
      </c>
      <c r="KD129" s="162">
        <f t="shared" si="609"/>
        <v>0</v>
      </c>
      <c r="KE129" s="162">
        <f t="shared" si="609"/>
        <v>0</v>
      </c>
      <c r="KF129" s="162">
        <f t="shared" si="609"/>
        <v>0</v>
      </c>
      <c r="KG129" s="162">
        <f t="shared" si="609"/>
        <v>0</v>
      </c>
      <c r="KH129" s="162">
        <f t="shared" si="609"/>
        <v>0</v>
      </c>
      <c r="KI129" s="162">
        <f t="shared" si="609"/>
        <v>0</v>
      </c>
      <c r="KJ129" s="162">
        <f t="shared" si="609"/>
        <v>0</v>
      </c>
      <c r="KK129" s="162">
        <f t="shared" si="609"/>
        <v>0</v>
      </c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</row>
    <row r="130" ht="14.25" customHeight="1" spans="1:326" x14ac:dyDescent="0.25">
      <c r="A130" s="1">
        <v>4</v>
      </c>
      <c r="B130" s="1">
        <f t="shared" ref="B130:C130" si="610">B129+1</f>
        <v>120</v>
      </c>
      <c r="C130" s="232">
        <f t="shared" si="610"/>
        <v>43585</v>
      </c>
      <c r="D130" s="162">
        <f t="shared" si="9"/>
        <v>0</v>
      </c>
      <c r="E130" s="162">
        <f>(SUMIFS(Profile!$F$2:$F$17521,Profile!$B$2:$B$17521,$B130,Profile!$C$2:$C$17521,E$8))*$C$6</f>
        <v>0</v>
      </c>
      <c r="F130" s="162">
        <f>(SUMIFS(Profile!$F$2:$F$17521,Profile!$B$2:$B$17521,$B130,Profile!$C$2:$C$17521,F$8))*$C$6</f>
        <v>0</v>
      </c>
      <c r="G130" s="162">
        <f>(SUMIFS(Profile!$F$2:$F$17521,Profile!$B$2:$B$17521,$B130,Profile!$C$2:$C$17521,G$8))*$C$6</f>
        <v>0</v>
      </c>
      <c r="H130" s="162">
        <f>(SUMIFS(Profile!$F$2:$F$17521,Profile!$B$2:$B$17521,$B130,Profile!$C$2:$C$17521,H$8))*$C$6</f>
        <v>0</v>
      </c>
      <c r="I130" s="162">
        <f>(SUMIFS(Profile!$F$2:$F$17521,Profile!$B$2:$B$17521,$B130,Profile!$C$2:$C$17521,I$8))*$C$6</f>
        <v>0</v>
      </c>
      <c r="J130" s="162">
        <f>(SUMIFS(Profile!$F$2:$F$17521,Profile!$B$2:$B$17521,$B130,Profile!$C$2:$C$17521,J$8))*$C$6</f>
        <v>0</v>
      </c>
      <c r="K130" s="162">
        <f>(SUMIFS(Profile!$F$2:$F$17521,Profile!$B$2:$B$17521,$B130,Profile!$C$2:$C$17521,K$8))*$C$6</f>
        <v>0</v>
      </c>
      <c r="L130" s="162">
        <f>(SUMIFS(Profile!$F$2:$F$17521,Profile!$B$2:$B$17521,$B130,Profile!$C$2:$C$17521,L$8))*$C$6</f>
        <v>0</v>
      </c>
      <c r="M130" s="162">
        <f>(SUMIFS(Profile!$F$2:$F$17521,Profile!$B$2:$B$17521,$B130,Profile!$C$2:$C$17521,M$8))*$C$6</f>
        <v>0</v>
      </c>
      <c r="N130" s="162">
        <f>(SUMIFS(Profile!$F$2:$F$17521,Profile!$B$2:$B$17521,$B130,Profile!$C$2:$C$17521,N$8))*$C$6</f>
        <v>0</v>
      </c>
      <c r="O130" s="162">
        <f>(SUMIFS(Profile!$F$2:$F$17521,Profile!$B$2:$B$17521,$B130,Profile!$C$2:$C$17521,O$8))*$C$6</f>
        <v>0</v>
      </c>
      <c r="P130" s="162">
        <f>(SUMIFS(Profile!$F$2:$F$17521,Profile!$B$2:$B$17521,$B130,Profile!$C$2:$C$17521,P$8))*$C$6</f>
        <v>0</v>
      </c>
      <c r="Q130" s="162">
        <f>(SUMIFS(Profile!$F$2:$F$17521,Profile!$B$2:$B$17521,$B130,Profile!$C$2:$C$17521,Q$8))*$C$6</f>
        <v>0</v>
      </c>
      <c r="R130" s="162">
        <f>(SUMIFS(Profile!$F$2:$F$17521,Profile!$B$2:$B$17521,$B130,Profile!$C$2:$C$17521,R$8))*$C$6</f>
        <v>0</v>
      </c>
      <c r="S130" s="162">
        <f>(SUMIFS(Profile!$F$2:$F$17521,Profile!$B$2:$B$17521,$B130,Profile!$C$2:$C$17521,S$8))*$C$6</f>
        <v>0</v>
      </c>
      <c r="T130" s="162">
        <f>(SUMIFS(Profile!$F$2:$F$17521,Profile!$B$2:$B$17521,$B130,Profile!$C$2:$C$17521,T$8))*$C$6</f>
        <v>0</v>
      </c>
      <c r="U130" s="162">
        <f>(SUMIFS(Profile!$F$2:$F$17521,Profile!$B$2:$B$17521,$B130,Profile!$C$2:$C$17521,U$8))*$C$6</f>
        <v>0</v>
      </c>
      <c r="V130" s="162">
        <f>(SUMIFS(Profile!$F$2:$F$17521,Profile!$B$2:$B$17521,$B130,Profile!$C$2:$C$17521,V$8))*$C$6</f>
        <v>0</v>
      </c>
      <c r="W130" s="162">
        <f>(SUMIFS(Profile!$F$2:$F$17521,Profile!$B$2:$B$17521,$B130,Profile!$C$2:$C$17521,W$8))*$C$6</f>
        <v>0</v>
      </c>
      <c r="X130" s="162">
        <f>(SUMIFS(Profile!$F$2:$F$17521,Profile!$B$2:$B$17521,$B130,Profile!$C$2:$C$17521,X$8))*$C$6</f>
        <v>0</v>
      </c>
      <c r="Y130" s="162">
        <f>(SUMIFS(Profile!$F$2:$F$17521,Profile!$B$2:$B$17521,$B130,Profile!$C$2:$C$17521,Y$8))*$C$6</f>
        <v>0</v>
      </c>
      <c r="Z130" s="162">
        <f>(SUMIFS(Profile!$F$2:$F$17521,Profile!$B$2:$B$17521,$B130,Profile!$C$2:$C$17521,Z$8))*$C$6</f>
        <v>0</v>
      </c>
      <c r="AA130" s="162">
        <f>(SUMIFS(Profile!$F$2:$F$17521,Profile!$B$2:$B$17521,$B130,Profile!$C$2:$C$17521,AA$8))*$C$6</f>
        <v>0</v>
      </c>
      <c r="AB130" s="162">
        <f>(SUMIFS(Profile!$F$2:$F$17521,Profile!$B$2:$B$17521,$B130,Profile!$C$2:$C$17521,AB$8))*$C$6</f>
        <v>0</v>
      </c>
      <c r="AC130" s="162">
        <f>(SUMIFS(Profile!$F$2:$F$17521,Profile!$B$2:$B$17521,$B130,Profile!$C$2:$C$17521,AC$8))*$C$6</f>
        <v>0</v>
      </c>
      <c r="AD130" s="162">
        <f>(SUMIFS(Profile!$F$2:$F$17521,Profile!$B$2:$B$17521,$B130,Profile!$C$2:$C$17521,AD$8))*$C$6</f>
        <v>0</v>
      </c>
      <c r="AE130" s="162">
        <f>(SUMIFS(Profile!$F$2:$F$17521,Profile!$B$2:$B$17521,$B130,Profile!$C$2:$C$17521,AE$8))*$C$6</f>
        <v>0</v>
      </c>
      <c r="AF130" s="162">
        <f>(SUMIFS(Profile!$F$2:$F$17521,Profile!$B$2:$B$17521,$B130,Profile!$C$2:$C$17521,AF$8))*$C$6</f>
        <v>0</v>
      </c>
      <c r="AG130" s="162">
        <f>(SUMIFS(Profile!$F$2:$F$17521,Profile!$B$2:$B$17521,$B130,Profile!$C$2:$C$17521,AG$8))*$C$6</f>
        <v>0</v>
      </c>
      <c r="AH130" s="162">
        <f>(SUMIFS(Profile!$F$2:$F$17521,Profile!$B$2:$B$17521,$B130,Profile!$C$2:$C$17521,AH$8))*$C$6</f>
        <v>0</v>
      </c>
      <c r="AI130" s="162">
        <f>(SUMIFS(Profile!$F$2:$F$17521,Profile!$B$2:$B$17521,$B130,Profile!$C$2:$C$17521,AI$8))*$C$6</f>
        <v>0</v>
      </c>
      <c r="AJ130" s="162">
        <f>(SUMIFS(Profile!$F$2:$F$17521,Profile!$B$2:$B$17521,$B130,Profile!$C$2:$C$17521,AJ$8))*$C$6</f>
        <v>0</v>
      </c>
      <c r="AK130" s="162">
        <f>(SUMIFS(Profile!$F$2:$F$17521,Profile!$B$2:$B$17521,$B130,Profile!$C$2:$C$17521,AK$8))*$C$6</f>
        <v>0</v>
      </c>
      <c r="AL130" s="162">
        <f>(SUMIFS(Profile!$F$2:$F$17521,Profile!$B$2:$B$17521,$B130,Profile!$C$2:$C$17521,AL$8))*$C$6</f>
        <v>0</v>
      </c>
      <c r="AM130" s="162">
        <f>(SUMIFS(Profile!$F$2:$F$17521,Profile!$B$2:$B$17521,$B130,Profile!$C$2:$C$17521,AM$8))*$C$6</f>
        <v>0</v>
      </c>
      <c r="AN130" s="162">
        <f>(SUMIFS(Profile!$F$2:$F$17521,Profile!$B$2:$B$17521,$B130,Profile!$C$2:$C$17521,AN$8))*$C$6</f>
        <v>0</v>
      </c>
      <c r="AO130" s="162">
        <f>(SUMIFS(Profile!$F$2:$F$17521,Profile!$B$2:$B$17521,$B130,Profile!$C$2:$C$17521,AO$8))*$C$6</f>
        <v>0</v>
      </c>
      <c r="AP130" s="162">
        <f>(SUMIFS(Profile!$F$2:$F$17521,Profile!$B$2:$B$17521,$B130,Profile!$C$2:$C$17521,AP$8))*$C$6</f>
        <v>0</v>
      </c>
      <c r="AQ130" s="162">
        <f>(SUMIFS(Profile!$F$2:$F$17521,Profile!$B$2:$B$17521,$B130,Profile!$C$2:$C$17521,AQ$8))*$C$6</f>
        <v>0</v>
      </c>
      <c r="AR130" s="162">
        <f>(SUMIFS(Profile!$F$2:$F$17521,Profile!$B$2:$B$17521,$B130,Profile!$C$2:$C$17521,AR$8))*$C$6</f>
        <v>0</v>
      </c>
      <c r="AS130" s="162">
        <f>(SUMIFS(Profile!$F$2:$F$17521,Profile!$B$2:$B$17521,$B130,Profile!$C$2:$C$17521,AS$8))*$C$6</f>
        <v>0</v>
      </c>
      <c r="AT130" s="162">
        <f>(SUMIFS(Profile!$F$2:$F$17521,Profile!$B$2:$B$17521,$B130,Profile!$C$2:$C$17521,AT$8))*$C$6</f>
        <v>0</v>
      </c>
      <c r="AU130" s="162">
        <f>(SUMIFS(Profile!$F$2:$F$17521,Profile!$B$2:$B$17521,$B130,Profile!$C$2:$C$17521,AU$8))*$C$6</f>
        <v>0</v>
      </c>
      <c r="AV130" s="162">
        <f>(SUMIFS(Profile!$F$2:$F$17521,Profile!$B$2:$B$17521,$B130,Profile!$C$2:$C$17521,AV$8))*$C$6</f>
        <v>0</v>
      </c>
      <c r="AW130" s="162">
        <f>(SUMIFS(Profile!$F$2:$F$17521,Profile!$B$2:$B$17521,$B130,Profile!$C$2:$C$17521,AW$8))*$C$6</f>
        <v>0</v>
      </c>
      <c r="AX130" s="162">
        <f>(SUMIFS(Profile!$F$2:$F$17521,Profile!$B$2:$B$17521,$B130,Profile!$C$2:$C$17521,AX$8))*$C$6</f>
        <v>0</v>
      </c>
      <c r="AY130" s="162">
        <f>(SUMIFS(Profile!$F$2:$F$17521,Profile!$B$2:$B$17521,$B130,Profile!$C$2:$C$17521,AY$8))*$C$6</f>
        <v>0</v>
      </c>
      <c r="AZ130" s="162">
        <f>(SUMIFS(Profile!$F$2:$F$17521,Profile!$B$2:$B$17521,$B130,Profile!$C$2:$C$17521,AZ$8))*$C$6</f>
        <v>0</v>
      </c>
      <c r="BA130" s="162">
        <f t="shared" si="10"/>
        <v>0</v>
      </c>
      <c r="BB130" s="162">
        <f>(SUMIFS(Profile!$E$2:$E$17521,Profile!$B$2:$B$17521,$B130,Profile!$C$2:$C$17521,BB$8))*$C$9</f>
        <v>0</v>
      </c>
      <c r="BC130" s="162">
        <f>(SUMIFS(Profile!$E$2:$E$17521,Profile!$B$2:$B$17521,$B130,Profile!$C$2:$C$17521,BC$8))*$C$9</f>
        <v>0</v>
      </c>
      <c r="BD130" s="162">
        <f>(SUMIFS(Profile!$E$2:$E$17521,Profile!$B$2:$B$17521,$B130,Profile!$C$2:$C$17521,BD$8))*$C$9</f>
        <v>0</v>
      </c>
      <c r="BE130" s="162">
        <f>(SUMIFS(Profile!$E$2:$E$17521,Profile!$B$2:$B$17521,$B130,Profile!$C$2:$C$17521,BE$8))*$C$9</f>
        <v>0</v>
      </c>
      <c r="BF130" s="162">
        <f>(SUMIFS(Profile!$E$2:$E$17521,Profile!$B$2:$B$17521,$B130,Profile!$C$2:$C$17521,BF$8))*$C$9</f>
        <v>0</v>
      </c>
      <c r="BG130" s="162">
        <f>(SUMIFS(Profile!$E$2:$E$17521,Profile!$B$2:$B$17521,$B130,Profile!$C$2:$C$17521,BG$8))*$C$9</f>
        <v>0</v>
      </c>
      <c r="BH130" s="162">
        <f>(SUMIFS(Profile!$E$2:$E$17521,Profile!$B$2:$B$17521,$B130,Profile!$C$2:$C$17521,BH$8))*$C$9</f>
        <v>0</v>
      </c>
      <c r="BI130" s="162">
        <f>(SUMIFS(Profile!$E$2:$E$17521,Profile!$B$2:$B$17521,$B130,Profile!$C$2:$C$17521,BI$8))*$C$9</f>
        <v>0</v>
      </c>
      <c r="BJ130" s="162">
        <f>(SUMIFS(Profile!$E$2:$E$17521,Profile!$B$2:$B$17521,$B130,Profile!$C$2:$C$17521,BJ$8))*$C$9</f>
        <v>0</v>
      </c>
      <c r="BK130" s="162">
        <f>(SUMIFS(Profile!$E$2:$E$17521,Profile!$B$2:$B$17521,$B130,Profile!$C$2:$C$17521,BK$8))*$C$9</f>
        <v>0</v>
      </c>
      <c r="BL130" s="162">
        <f>(SUMIFS(Profile!$E$2:$E$17521,Profile!$B$2:$B$17521,$B130,Profile!$C$2:$C$17521,BL$8))*$C$9</f>
        <v>0</v>
      </c>
      <c r="BM130" s="162">
        <f>(SUMIFS(Profile!$E$2:$E$17521,Profile!$B$2:$B$17521,$B130,Profile!$C$2:$C$17521,BM$8))*$C$9</f>
        <v>0</v>
      </c>
      <c r="BN130" s="162">
        <f>(SUMIFS(Profile!$E$2:$E$17521,Profile!$B$2:$B$17521,$B130,Profile!$C$2:$C$17521,BN$8))*$C$9</f>
        <v>0</v>
      </c>
      <c r="BO130" s="162">
        <f>(SUMIFS(Profile!$E$2:$E$17521,Profile!$B$2:$B$17521,$B130,Profile!$C$2:$C$17521,BO$8))*$C$9</f>
        <v>0</v>
      </c>
      <c r="BP130" s="162">
        <f>(SUMIFS(Profile!$E$2:$E$17521,Profile!$B$2:$B$17521,$B130,Profile!$C$2:$C$17521,BP$8))*$C$9</f>
        <v>0</v>
      </c>
      <c r="BQ130" s="162">
        <f>(SUMIFS(Profile!$E$2:$E$17521,Profile!$B$2:$B$17521,$B130,Profile!$C$2:$C$17521,BQ$8))*$C$9</f>
        <v>0</v>
      </c>
      <c r="BR130" s="162">
        <f>(SUMIFS(Profile!$E$2:$E$17521,Profile!$B$2:$B$17521,$B130,Profile!$C$2:$C$17521,BR$8))*$C$9</f>
        <v>0</v>
      </c>
      <c r="BS130" s="162">
        <f>(SUMIFS(Profile!$E$2:$E$17521,Profile!$B$2:$B$17521,$B130,Profile!$C$2:$C$17521,BS$8))*$C$9</f>
        <v>0</v>
      </c>
      <c r="BT130" s="162">
        <f>(SUMIFS(Profile!$E$2:$E$17521,Profile!$B$2:$B$17521,$B130,Profile!$C$2:$C$17521,BT$8))*$C$9</f>
        <v>0</v>
      </c>
      <c r="BU130" s="162">
        <f>(SUMIFS(Profile!$E$2:$E$17521,Profile!$B$2:$B$17521,$B130,Profile!$C$2:$C$17521,BU$8))*$C$9</f>
        <v>0</v>
      </c>
      <c r="BV130" s="162">
        <f>(SUMIFS(Profile!$E$2:$E$17521,Profile!$B$2:$B$17521,$B130,Profile!$C$2:$C$17521,BV$8))*$C$9</f>
        <v>0</v>
      </c>
      <c r="BW130" s="162">
        <f>(SUMIFS(Profile!$E$2:$E$17521,Profile!$B$2:$B$17521,$B130,Profile!$C$2:$C$17521,BW$8))*$C$9</f>
        <v>0</v>
      </c>
      <c r="BX130" s="162">
        <f>(SUMIFS(Profile!$E$2:$E$17521,Profile!$B$2:$B$17521,$B130,Profile!$C$2:$C$17521,BX$8))*$C$9</f>
        <v>0</v>
      </c>
      <c r="BY130" s="162">
        <f>(SUMIFS(Profile!$E$2:$E$17521,Profile!$B$2:$B$17521,$B130,Profile!$C$2:$C$17521,BY$8))*$C$9</f>
        <v>0</v>
      </c>
      <c r="BZ130" s="162">
        <f>(SUMIFS(Profile!$E$2:$E$17521,Profile!$B$2:$B$17521,$B130,Profile!$C$2:$C$17521,BZ$8))*$C$9</f>
        <v>0</v>
      </c>
      <c r="CA130" s="162">
        <f>(SUMIFS(Profile!$E$2:$E$17521,Profile!$B$2:$B$17521,$B130,Profile!$C$2:$C$17521,CA$8))*$C$9</f>
        <v>0</v>
      </c>
      <c r="CB130" s="162">
        <f>(SUMIFS(Profile!$E$2:$E$17521,Profile!$B$2:$B$17521,$B130,Profile!$C$2:$C$17521,CB$8))*$C$9</f>
        <v>0</v>
      </c>
      <c r="CC130" s="162">
        <f>(SUMIFS(Profile!$E$2:$E$17521,Profile!$B$2:$B$17521,$B130,Profile!$C$2:$C$17521,CC$8))*$C$9</f>
        <v>0</v>
      </c>
      <c r="CD130" s="162">
        <f>(SUMIFS(Profile!$E$2:$E$17521,Profile!$B$2:$B$17521,$B130,Profile!$C$2:$C$17521,CD$8))*$C$9</f>
        <v>0</v>
      </c>
      <c r="CE130" s="162">
        <f>(SUMIFS(Profile!$E$2:$E$17521,Profile!$B$2:$B$17521,$B130,Profile!$C$2:$C$17521,CE$8))*$C$9</f>
        <v>0</v>
      </c>
      <c r="CF130" s="162">
        <f>(SUMIFS(Profile!$E$2:$E$17521,Profile!$B$2:$B$17521,$B130,Profile!$C$2:$C$17521,CF$8))*$C$9</f>
        <v>0</v>
      </c>
      <c r="CG130" s="162">
        <f>(SUMIFS(Profile!$E$2:$E$17521,Profile!$B$2:$B$17521,$B130,Profile!$C$2:$C$17521,CG$8))*$C$9</f>
        <v>0</v>
      </c>
      <c r="CH130" s="162">
        <f>(SUMIFS(Profile!$E$2:$E$17521,Profile!$B$2:$B$17521,$B130,Profile!$C$2:$C$17521,CH$8))*$C$9</f>
        <v>0</v>
      </c>
      <c r="CI130" s="162">
        <f>(SUMIFS(Profile!$E$2:$E$17521,Profile!$B$2:$B$17521,$B130,Profile!$C$2:$C$17521,CI$8))*$C$9</f>
        <v>0</v>
      </c>
      <c r="CJ130" s="162">
        <f>(SUMIFS(Profile!$E$2:$E$17521,Profile!$B$2:$B$17521,$B130,Profile!$C$2:$C$17521,CJ$8))*$C$9</f>
        <v>0</v>
      </c>
      <c r="CK130" s="162">
        <f>(SUMIFS(Profile!$E$2:$E$17521,Profile!$B$2:$B$17521,$B130,Profile!$C$2:$C$17521,CK$8))*$C$9</f>
        <v>0</v>
      </c>
      <c r="CL130" s="162">
        <f>(SUMIFS(Profile!$E$2:$E$17521,Profile!$B$2:$B$17521,$B130,Profile!$C$2:$C$17521,CL$8))*$C$9</f>
        <v>0</v>
      </c>
      <c r="CM130" s="162">
        <f>(SUMIFS(Profile!$E$2:$E$17521,Profile!$B$2:$B$17521,$B130,Profile!$C$2:$C$17521,CM$8))*$C$9</f>
        <v>0</v>
      </c>
      <c r="CN130" s="162">
        <f>(SUMIFS(Profile!$E$2:$E$17521,Profile!$B$2:$B$17521,$B130,Profile!$C$2:$C$17521,CN$8))*$C$9</f>
        <v>0</v>
      </c>
      <c r="CO130" s="162">
        <f>(SUMIFS(Profile!$E$2:$E$17521,Profile!$B$2:$B$17521,$B130,Profile!$C$2:$C$17521,CO$8))*$C$9</f>
        <v>0</v>
      </c>
      <c r="CP130" s="162">
        <f>(SUMIFS(Profile!$E$2:$E$17521,Profile!$B$2:$B$17521,$B130,Profile!$C$2:$C$17521,CP$8))*$C$9</f>
        <v>0</v>
      </c>
      <c r="CQ130" s="162">
        <f>(SUMIFS(Profile!$E$2:$E$17521,Profile!$B$2:$B$17521,$B130,Profile!$C$2:$C$17521,CQ$8))*$C$9</f>
        <v>0</v>
      </c>
      <c r="CR130" s="162">
        <f>(SUMIFS(Profile!$E$2:$E$17521,Profile!$B$2:$B$17521,$B130,Profile!$C$2:$C$17521,CR$8))*$C$9</f>
        <v>0</v>
      </c>
      <c r="CS130" s="162">
        <f>(SUMIFS(Profile!$E$2:$E$17521,Profile!$B$2:$B$17521,$B130,Profile!$C$2:$C$17521,CS$8))*$C$9</f>
        <v>0</v>
      </c>
      <c r="CT130" s="162">
        <f>(SUMIFS(Profile!$E$2:$E$17521,Profile!$B$2:$B$17521,$B130,Profile!$C$2:$C$17521,CT$8))*$C$9</f>
        <v>0</v>
      </c>
      <c r="CU130" s="162">
        <f>(SUMIFS(Profile!$E$2:$E$17521,Profile!$B$2:$B$17521,$B130,Profile!$C$2:$C$17521,CU$8))*$C$9</f>
        <v>0</v>
      </c>
      <c r="CV130" s="162">
        <f>(SUMIFS(Profile!$E$2:$E$17521,Profile!$B$2:$B$17521,$B130,Profile!$C$2:$C$17521,CV$8))*$C$9</f>
        <v>0</v>
      </c>
      <c r="CW130" s="162">
        <f>(SUMIFS(Profile!$E$2:$E$17521,Profile!$B$2:$B$17521,$B130,Profile!$C$2:$C$17521,CW$8))*$C$9</f>
        <v>0</v>
      </c>
      <c r="CX130" s="162">
        <f t="shared" si="11"/>
        <v>0</v>
      </c>
      <c r="CY130" s="162">
        <f t="shared" ref="CY130:ET130" si="611">MAX(BB130-E130,0)</f>
        <v>0</v>
      </c>
      <c r="CZ130" s="162">
        <f t="shared" si="611"/>
        <v>0</v>
      </c>
      <c r="DA130" s="162">
        <f t="shared" si="611"/>
        <v>0</v>
      </c>
      <c r="DB130" s="162">
        <f t="shared" si="611"/>
        <v>0</v>
      </c>
      <c r="DC130" s="162">
        <f t="shared" si="611"/>
        <v>0</v>
      </c>
      <c r="DD130" s="162">
        <f t="shared" si="611"/>
        <v>0</v>
      </c>
      <c r="DE130" s="162">
        <f t="shared" si="611"/>
        <v>0</v>
      </c>
      <c r="DF130" s="162">
        <f t="shared" si="611"/>
        <v>0</v>
      </c>
      <c r="DG130" s="162">
        <f t="shared" si="611"/>
        <v>0</v>
      </c>
      <c r="DH130" s="162">
        <f t="shared" si="611"/>
        <v>0</v>
      </c>
      <c r="DI130" s="162">
        <f t="shared" si="611"/>
        <v>0</v>
      </c>
      <c r="DJ130" s="162">
        <f t="shared" si="611"/>
        <v>0</v>
      </c>
      <c r="DK130" s="162">
        <f t="shared" si="611"/>
        <v>0</v>
      </c>
      <c r="DL130" s="162">
        <f t="shared" si="611"/>
        <v>0</v>
      </c>
      <c r="DM130" s="162">
        <f t="shared" si="611"/>
        <v>0</v>
      </c>
      <c r="DN130" s="162">
        <f t="shared" si="611"/>
        <v>0</v>
      </c>
      <c r="DO130" s="162">
        <f t="shared" si="611"/>
        <v>0</v>
      </c>
      <c r="DP130" s="162">
        <f t="shared" si="611"/>
        <v>0</v>
      </c>
      <c r="DQ130" s="162">
        <f t="shared" si="611"/>
        <v>0</v>
      </c>
      <c r="DR130" s="162">
        <f t="shared" si="611"/>
        <v>0</v>
      </c>
      <c r="DS130" s="162">
        <f t="shared" si="611"/>
        <v>0</v>
      </c>
      <c r="DT130" s="162">
        <f t="shared" si="611"/>
        <v>0</v>
      </c>
      <c r="DU130" s="162">
        <f t="shared" si="611"/>
        <v>0</v>
      </c>
      <c r="DV130" s="162">
        <f t="shared" si="611"/>
        <v>0</v>
      </c>
      <c r="DW130" s="162">
        <f t="shared" si="611"/>
        <v>0</v>
      </c>
      <c r="DX130" s="162">
        <f t="shared" si="611"/>
        <v>0</v>
      </c>
      <c r="DY130" s="162">
        <f t="shared" si="611"/>
        <v>0</v>
      </c>
      <c r="DZ130" s="162">
        <f t="shared" si="611"/>
        <v>0</v>
      </c>
      <c r="EA130" s="162">
        <f t="shared" si="611"/>
        <v>0</v>
      </c>
      <c r="EB130" s="162">
        <f t="shared" si="611"/>
        <v>0</v>
      </c>
      <c r="EC130" s="162">
        <f t="shared" si="611"/>
        <v>0</v>
      </c>
      <c r="ED130" s="162">
        <f t="shared" si="611"/>
        <v>0</v>
      </c>
      <c r="EE130" s="162">
        <f t="shared" si="611"/>
        <v>0</v>
      </c>
      <c r="EF130" s="162">
        <f t="shared" si="611"/>
        <v>0</v>
      </c>
      <c r="EG130" s="162">
        <f t="shared" si="611"/>
        <v>0</v>
      </c>
      <c r="EH130" s="162">
        <f t="shared" si="611"/>
        <v>0</v>
      </c>
      <c r="EI130" s="162">
        <f t="shared" si="611"/>
        <v>0</v>
      </c>
      <c r="EJ130" s="162">
        <f t="shared" si="611"/>
        <v>0</v>
      </c>
      <c r="EK130" s="162">
        <f t="shared" si="611"/>
        <v>0</v>
      </c>
      <c r="EL130" s="162">
        <f t="shared" si="611"/>
        <v>0</v>
      </c>
      <c r="EM130" s="162">
        <f t="shared" si="611"/>
        <v>0</v>
      </c>
      <c r="EN130" s="162">
        <f t="shared" si="611"/>
        <v>0</v>
      </c>
      <c r="EO130" s="162">
        <f t="shared" si="611"/>
        <v>0</v>
      </c>
      <c r="EP130" s="162">
        <f t="shared" si="611"/>
        <v>0</v>
      </c>
      <c r="EQ130" s="162">
        <f t="shared" si="611"/>
        <v>0</v>
      </c>
      <c r="ER130" s="162">
        <f t="shared" si="611"/>
        <v>0</v>
      </c>
      <c r="ES130" s="162">
        <f t="shared" si="611"/>
        <v>0</v>
      </c>
      <c r="ET130" s="162">
        <f t="shared" si="611"/>
        <v>0</v>
      </c>
      <c r="EU130" s="162">
        <f t="shared" si="13"/>
        <v>0</v>
      </c>
      <c r="EV130" s="162">
        <f t="shared" ref="EV130:GQ130" si="612">BB130-CY130</f>
        <v>0</v>
      </c>
      <c r="EW130" s="162">
        <f t="shared" si="612"/>
        <v>0</v>
      </c>
      <c r="EX130" s="162">
        <f t="shared" si="612"/>
        <v>0</v>
      </c>
      <c r="EY130" s="162">
        <f t="shared" si="612"/>
        <v>0</v>
      </c>
      <c r="EZ130" s="162">
        <f t="shared" si="612"/>
        <v>0</v>
      </c>
      <c r="FA130" s="162">
        <f t="shared" si="612"/>
        <v>0</v>
      </c>
      <c r="FB130" s="162">
        <f t="shared" si="612"/>
        <v>0</v>
      </c>
      <c r="FC130" s="162">
        <f t="shared" si="612"/>
        <v>0</v>
      </c>
      <c r="FD130" s="162">
        <f t="shared" si="612"/>
        <v>0</v>
      </c>
      <c r="FE130" s="162">
        <f t="shared" si="612"/>
        <v>0</v>
      </c>
      <c r="FF130" s="162">
        <f t="shared" si="612"/>
        <v>0</v>
      </c>
      <c r="FG130" s="162">
        <f t="shared" si="612"/>
        <v>0</v>
      </c>
      <c r="FH130" s="162">
        <f t="shared" si="612"/>
        <v>0</v>
      </c>
      <c r="FI130" s="162">
        <f t="shared" si="612"/>
        <v>0</v>
      </c>
      <c r="FJ130" s="162">
        <f t="shared" si="612"/>
        <v>0</v>
      </c>
      <c r="FK130" s="162">
        <f t="shared" si="612"/>
        <v>0</v>
      </c>
      <c r="FL130" s="162">
        <f t="shared" si="612"/>
        <v>0</v>
      </c>
      <c r="FM130" s="162">
        <f t="shared" si="612"/>
        <v>0</v>
      </c>
      <c r="FN130" s="162">
        <f t="shared" si="612"/>
        <v>0</v>
      </c>
      <c r="FO130" s="162">
        <f t="shared" si="612"/>
        <v>0</v>
      </c>
      <c r="FP130" s="162">
        <f t="shared" si="612"/>
        <v>0</v>
      </c>
      <c r="FQ130" s="162">
        <f t="shared" si="612"/>
        <v>0</v>
      </c>
      <c r="FR130" s="162">
        <f t="shared" si="612"/>
        <v>0</v>
      </c>
      <c r="FS130" s="162">
        <f t="shared" si="612"/>
        <v>0</v>
      </c>
      <c r="FT130" s="162">
        <f t="shared" si="612"/>
        <v>0</v>
      </c>
      <c r="FU130" s="162">
        <f t="shared" si="612"/>
        <v>0</v>
      </c>
      <c r="FV130" s="162">
        <f t="shared" si="612"/>
        <v>0</v>
      </c>
      <c r="FW130" s="162">
        <f t="shared" si="612"/>
        <v>0</v>
      </c>
      <c r="FX130" s="162">
        <f t="shared" si="612"/>
        <v>0</v>
      </c>
      <c r="FY130" s="162">
        <f t="shared" si="612"/>
        <v>0</v>
      </c>
      <c r="FZ130" s="162">
        <f t="shared" si="612"/>
        <v>0</v>
      </c>
      <c r="GA130" s="162">
        <f t="shared" si="612"/>
        <v>0</v>
      </c>
      <c r="GB130" s="162">
        <f t="shared" si="612"/>
        <v>0</v>
      </c>
      <c r="GC130" s="162">
        <f t="shared" si="612"/>
        <v>0</v>
      </c>
      <c r="GD130" s="162">
        <f t="shared" si="612"/>
        <v>0</v>
      </c>
      <c r="GE130" s="162">
        <f t="shared" si="612"/>
        <v>0</v>
      </c>
      <c r="GF130" s="162">
        <f t="shared" si="612"/>
        <v>0</v>
      </c>
      <c r="GG130" s="162">
        <f t="shared" si="612"/>
        <v>0</v>
      </c>
      <c r="GH130" s="162">
        <f t="shared" si="612"/>
        <v>0</v>
      </c>
      <c r="GI130" s="162">
        <f t="shared" si="612"/>
        <v>0</v>
      </c>
      <c r="GJ130" s="162">
        <f t="shared" si="612"/>
        <v>0</v>
      </c>
      <c r="GK130" s="162">
        <f t="shared" si="612"/>
        <v>0</v>
      </c>
      <c r="GL130" s="162">
        <f t="shared" si="612"/>
        <v>0</v>
      </c>
      <c r="GM130" s="162">
        <f t="shared" si="612"/>
        <v>0</v>
      </c>
      <c r="GN130" s="162">
        <f t="shared" si="612"/>
        <v>0</v>
      </c>
      <c r="GO130" s="162">
        <f t="shared" si="612"/>
        <v>0</v>
      </c>
      <c r="GP130" s="162">
        <f t="shared" si="612"/>
        <v>0</v>
      </c>
      <c r="GQ130" s="162">
        <f t="shared" si="612"/>
        <v>0</v>
      </c>
      <c r="GR130" s="162">
        <f t="shared" si="15"/>
        <v>0</v>
      </c>
      <c r="GS130" s="162">
        <f t="shared" ref="GS130:IN130" si="613">E130-EV130</f>
        <v>0</v>
      </c>
      <c r="GT130" s="162">
        <f t="shared" si="613"/>
        <v>0</v>
      </c>
      <c r="GU130" s="162">
        <f t="shared" si="613"/>
        <v>0</v>
      </c>
      <c r="GV130" s="162">
        <f t="shared" si="613"/>
        <v>0</v>
      </c>
      <c r="GW130" s="162">
        <f t="shared" si="613"/>
        <v>0</v>
      </c>
      <c r="GX130" s="162">
        <f t="shared" si="613"/>
        <v>0</v>
      </c>
      <c r="GY130" s="162">
        <f t="shared" si="613"/>
        <v>0</v>
      </c>
      <c r="GZ130" s="162">
        <f t="shared" si="613"/>
        <v>0</v>
      </c>
      <c r="HA130" s="162">
        <f t="shared" si="613"/>
        <v>0</v>
      </c>
      <c r="HB130" s="162">
        <f t="shared" si="613"/>
        <v>0</v>
      </c>
      <c r="HC130" s="162">
        <f t="shared" si="613"/>
        <v>0</v>
      </c>
      <c r="HD130" s="162">
        <f t="shared" si="613"/>
        <v>0</v>
      </c>
      <c r="HE130" s="162">
        <f t="shared" si="613"/>
        <v>0</v>
      </c>
      <c r="HF130" s="162">
        <f t="shared" si="613"/>
        <v>0</v>
      </c>
      <c r="HG130" s="162">
        <f t="shared" si="613"/>
        <v>0</v>
      </c>
      <c r="HH130" s="162">
        <f t="shared" si="613"/>
        <v>0</v>
      </c>
      <c r="HI130" s="162">
        <f t="shared" si="613"/>
        <v>0</v>
      </c>
      <c r="HJ130" s="162">
        <f t="shared" si="613"/>
        <v>0</v>
      </c>
      <c r="HK130" s="162">
        <f t="shared" si="613"/>
        <v>0</v>
      </c>
      <c r="HL130" s="162">
        <f t="shared" si="613"/>
        <v>0</v>
      </c>
      <c r="HM130" s="162">
        <f t="shared" si="613"/>
        <v>0</v>
      </c>
      <c r="HN130" s="162">
        <f t="shared" si="613"/>
        <v>0</v>
      </c>
      <c r="HO130" s="162">
        <f t="shared" si="613"/>
        <v>0</v>
      </c>
      <c r="HP130" s="162">
        <f t="shared" si="613"/>
        <v>0</v>
      </c>
      <c r="HQ130" s="162">
        <f t="shared" si="613"/>
        <v>0</v>
      </c>
      <c r="HR130" s="162">
        <f t="shared" si="613"/>
        <v>0</v>
      </c>
      <c r="HS130" s="162">
        <f t="shared" si="613"/>
        <v>0</v>
      </c>
      <c r="HT130" s="162">
        <f t="shared" si="613"/>
        <v>0</v>
      </c>
      <c r="HU130" s="162">
        <f t="shared" si="613"/>
        <v>0</v>
      </c>
      <c r="HV130" s="162">
        <f t="shared" si="613"/>
        <v>0</v>
      </c>
      <c r="HW130" s="162">
        <f t="shared" si="613"/>
        <v>0</v>
      </c>
      <c r="HX130" s="162">
        <f t="shared" si="613"/>
        <v>0</v>
      </c>
      <c r="HY130" s="162">
        <f t="shared" si="613"/>
        <v>0</v>
      </c>
      <c r="HZ130" s="162">
        <f t="shared" si="613"/>
        <v>0</v>
      </c>
      <c r="IA130" s="162">
        <f t="shared" si="613"/>
        <v>0</v>
      </c>
      <c r="IB130" s="162">
        <f t="shared" si="613"/>
        <v>0</v>
      </c>
      <c r="IC130" s="162">
        <f t="shared" si="613"/>
        <v>0</v>
      </c>
      <c r="ID130" s="162">
        <f t="shared" si="613"/>
        <v>0</v>
      </c>
      <c r="IE130" s="162">
        <f t="shared" si="613"/>
        <v>0</v>
      </c>
      <c r="IF130" s="162">
        <f t="shared" si="613"/>
        <v>0</v>
      </c>
      <c r="IG130" s="162">
        <f t="shared" si="613"/>
        <v>0</v>
      </c>
      <c r="IH130" s="162">
        <f t="shared" si="613"/>
        <v>0</v>
      </c>
      <c r="II130" s="162">
        <f t="shared" si="613"/>
        <v>0</v>
      </c>
      <c r="IJ130" s="162">
        <f t="shared" si="613"/>
        <v>0</v>
      </c>
      <c r="IK130" s="162">
        <f t="shared" si="613"/>
        <v>0</v>
      </c>
      <c r="IL130" s="162">
        <f t="shared" si="613"/>
        <v>0</v>
      </c>
      <c r="IM130" s="162">
        <f t="shared" si="613"/>
        <v>0</v>
      </c>
      <c r="IN130" s="162">
        <f t="shared" si="613"/>
        <v>0</v>
      </c>
      <c r="IO130" s="162">
        <f t="shared" si="17"/>
        <v>0</v>
      </c>
      <c r="IP130" s="162">
        <f t="shared" si="23"/>
        <v>0</v>
      </c>
      <c r="IQ130" s="162">
        <f t="shared" ref="IQ130:KK130" si="614">MAX((MIN(CZ130+IP130,$IO$7))-GT130,0)</f>
        <v>0</v>
      </c>
      <c r="IR130" s="162">
        <f t="shared" si="614"/>
        <v>0</v>
      </c>
      <c r="IS130" s="162">
        <f t="shared" si="614"/>
        <v>0</v>
      </c>
      <c r="IT130" s="162">
        <f t="shared" si="614"/>
        <v>0</v>
      </c>
      <c r="IU130" s="162">
        <f t="shared" si="614"/>
        <v>0</v>
      </c>
      <c r="IV130" s="162">
        <f t="shared" si="614"/>
        <v>0</v>
      </c>
      <c r="IW130" s="162">
        <f t="shared" si="614"/>
        <v>0</v>
      </c>
      <c r="IX130" s="162">
        <f t="shared" si="614"/>
        <v>0</v>
      </c>
      <c r="IY130" s="162">
        <f t="shared" si="614"/>
        <v>0</v>
      </c>
      <c r="IZ130" s="162">
        <f t="shared" si="614"/>
        <v>0</v>
      </c>
      <c r="JA130" s="162">
        <f t="shared" si="614"/>
        <v>0</v>
      </c>
      <c r="JB130" s="162">
        <f t="shared" si="614"/>
        <v>0</v>
      </c>
      <c r="JC130" s="162">
        <f t="shared" si="614"/>
        <v>0</v>
      </c>
      <c r="JD130" s="162">
        <f t="shared" si="614"/>
        <v>0</v>
      </c>
      <c r="JE130" s="162">
        <f t="shared" si="614"/>
        <v>0</v>
      </c>
      <c r="JF130" s="162">
        <f t="shared" si="614"/>
        <v>0</v>
      </c>
      <c r="JG130" s="162">
        <f t="shared" si="614"/>
        <v>0</v>
      </c>
      <c r="JH130" s="162">
        <f t="shared" si="614"/>
        <v>0</v>
      </c>
      <c r="JI130" s="162">
        <f t="shared" si="614"/>
        <v>0</v>
      </c>
      <c r="JJ130" s="162">
        <f t="shared" si="614"/>
        <v>0</v>
      </c>
      <c r="JK130" s="162">
        <f t="shared" si="614"/>
        <v>0</v>
      </c>
      <c r="JL130" s="162">
        <f t="shared" si="614"/>
        <v>0</v>
      </c>
      <c r="JM130" s="162">
        <f t="shared" si="614"/>
        <v>0</v>
      </c>
      <c r="JN130" s="162">
        <f t="shared" si="614"/>
        <v>0</v>
      </c>
      <c r="JO130" s="162">
        <f t="shared" si="614"/>
        <v>0</v>
      </c>
      <c r="JP130" s="162">
        <f t="shared" si="614"/>
        <v>0</v>
      </c>
      <c r="JQ130" s="162">
        <f t="shared" si="614"/>
        <v>0</v>
      </c>
      <c r="JR130" s="162">
        <f t="shared" si="614"/>
        <v>0</v>
      </c>
      <c r="JS130" s="162">
        <f t="shared" si="614"/>
        <v>0</v>
      </c>
      <c r="JT130" s="162">
        <f t="shared" si="614"/>
        <v>0</v>
      </c>
      <c r="JU130" s="162">
        <f t="shared" si="614"/>
        <v>0</v>
      </c>
      <c r="JV130" s="162">
        <f t="shared" si="614"/>
        <v>0</v>
      </c>
      <c r="JW130" s="162">
        <f t="shared" si="614"/>
        <v>0</v>
      </c>
      <c r="JX130" s="162">
        <f t="shared" si="614"/>
        <v>0</v>
      </c>
      <c r="JY130" s="162">
        <f t="shared" si="614"/>
        <v>0</v>
      </c>
      <c r="JZ130" s="162">
        <f t="shared" si="614"/>
        <v>0</v>
      </c>
      <c r="KA130" s="162">
        <f t="shared" si="614"/>
        <v>0</v>
      </c>
      <c r="KB130" s="162">
        <f t="shared" si="614"/>
        <v>0</v>
      </c>
      <c r="KC130" s="162">
        <f t="shared" si="614"/>
        <v>0</v>
      </c>
      <c r="KD130" s="162">
        <f t="shared" si="614"/>
        <v>0</v>
      </c>
      <c r="KE130" s="162">
        <f t="shared" si="614"/>
        <v>0</v>
      </c>
      <c r="KF130" s="162">
        <f t="shared" si="614"/>
        <v>0</v>
      </c>
      <c r="KG130" s="162">
        <f t="shared" si="614"/>
        <v>0</v>
      </c>
      <c r="KH130" s="162">
        <f t="shared" si="614"/>
        <v>0</v>
      </c>
      <c r="KI130" s="162">
        <f t="shared" si="614"/>
        <v>0</v>
      </c>
      <c r="KJ130" s="162">
        <f t="shared" si="614"/>
        <v>0</v>
      </c>
      <c r="KK130" s="162">
        <f t="shared" si="614"/>
        <v>0</v>
      </c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</row>
    <row r="131" ht="14.25" customHeight="1" spans="1:326" x14ac:dyDescent="0.25">
      <c r="A131" s="1">
        <v>5</v>
      </c>
      <c r="B131" s="1">
        <f t="shared" ref="B131:C131" si="615">B130+1</f>
        <v>121</v>
      </c>
      <c r="C131" s="232">
        <f t="shared" si="615"/>
        <v>43586</v>
      </c>
      <c r="D131" s="162">
        <f t="shared" si="9"/>
        <v>0</v>
      </c>
      <c r="E131" s="162">
        <f>(SUMIFS(Profile!$F$2:$F$17521,Profile!$B$2:$B$17521,$B131,Profile!$C$2:$C$17521,E$8))*$C$6</f>
        <v>0</v>
      </c>
      <c r="F131" s="162">
        <f>(SUMIFS(Profile!$F$2:$F$17521,Profile!$B$2:$B$17521,$B131,Profile!$C$2:$C$17521,F$8))*$C$6</f>
        <v>0</v>
      </c>
      <c r="G131" s="162">
        <f>(SUMIFS(Profile!$F$2:$F$17521,Profile!$B$2:$B$17521,$B131,Profile!$C$2:$C$17521,G$8))*$C$6</f>
        <v>0</v>
      </c>
      <c r="H131" s="162">
        <f>(SUMIFS(Profile!$F$2:$F$17521,Profile!$B$2:$B$17521,$B131,Profile!$C$2:$C$17521,H$8))*$C$6</f>
        <v>0</v>
      </c>
      <c r="I131" s="162">
        <f>(SUMIFS(Profile!$F$2:$F$17521,Profile!$B$2:$B$17521,$B131,Profile!$C$2:$C$17521,I$8))*$C$6</f>
        <v>0</v>
      </c>
      <c r="J131" s="162">
        <f>(SUMIFS(Profile!$F$2:$F$17521,Profile!$B$2:$B$17521,$B131,Profile!$C$2:$C$17521,J$8))*$C$6</f>
        <v>0</v>
      </c>
      <c r="K131" s="162">
        <f>(SUMIFS(Profile!$F$2:$F$17521,Profile!$B$2:$B$17521,$B131,Profile!$C$2:$C$17521,K$8))*$C$6</f>
        <v>0</v>
      </c>
      <c r="L131" s="162">
        <f>(SUMIFS(Profile!$F$2:$F$17521,Profile!$B$2:$B$17521,$B131,Profile!$C$2:$C$17521,L$8))*$C$6</f>
        <v>0</v>
      </c>
      <c r="M131" s="162">
        <f>(SUMIFS(Profile!$F$2:$F$17521,Profile!$B$2:$B$17521,$B131,Profile!$C$2:$C$17521,M$8))*$C$6</f>
        <v>0</v>
      </c>
      <c r="N131" s="162">
        <f>(SUMIFS(Profile!$F$2:$F$17521,Profile!$B$2:$B$17521,$B131,Profile!$C$2:$C$17521,N$8))*$C$6</f>
        <v>0</v>
      </c>
      <c r="O131" s="162">
        <f>(SUMIFS(Profile!$F$2:$F$17521,Profile!$B$2:$B$17521,$B131,Profile!$C$2:$C$17521,O$8))*$C$6</f>
        <v>0</v>
      </c>
      <c r="P131" s="162">
        <f>(SUMIFS(Profile!$F$2:$F$17521,Profile!$B$2:$B$17521,$B131,Profile!$C$2:$C$17521,P$8))*$C$6</f>
        <v>0</v>
      </c>
      <c r="Q131" s="162">
        <f>(SUMIFS(Profile!$F$2:$F$17521,Profile!$B$2:$B$17521,$B131,Profile!$C$2:$C$17521,Q$8))*$C$6</f>
        <v>0</v>
      </c>
      <c r="R131" s="162">
        <f>(SUMIFS(Profile!$F$2:$F$17521,Profile!$B$2:$B$17521,$B131,Profile!$C$2:$C$17521,R$8))*$C$6</f>
        <v>0</v>
      </c>
      <c r="S131" s="162">
        <f>(SUMIFS(Profile!$F$2:$F$17521,Profile!$B$2:$B$17521,$B131,Profile!$C$2:$C$17521,S$8))*$C$6</f>
        <v>0</v>
      </c>
      <c r="T131" s="162">
        <f>(SUMIFS(Profile!$F$2:$F$17521,Profile!$B$2:$B$17521,$B131,Profile!$C$2:$C$17521,T$8))*$C$6</f>
        <v>0</v>
      </c>
      <c r="U131" s="162">
        <f>(SUMIFS(Profile!$F$2:$F$17521,Profile!$B$2:$B$17521,$B131,Profile!$C$2:$C$17521,U$8))*$C$6</f>
        <v>0</v>
      </c>
      <c r="V131" s="162">
        <f>(SUMIFS(Profile!$F$2:$F$17521,Profile!$B$2:$B$17521,$B131,Profile!$C$2:$C$17521,V$8))*$C$6</f>
        <v>0</v>
      </c>
      <c r="W131" s="162">
        <f>(SUMIFS(Profile!$F$2:$F$17521,Profile!$B$2:$B$17521,$B131,Profile!$C$2:$C$17521,W$8))*$C$6</f>
        <v>0</v>
      </c>
      <c r="X131" s="162">
        <f>(SUMIFS(Profile!$F$2:$F$17521,Profile!$B$2:$B$17521,$B131,Profile!$C$2:$C$17521,X$8))*$C$6</f>
        <v>0</v>
      </c>
      <c r="Y131" s="162">
        <f>(SUMIFS(Profile!$F$2:$F$17521,Profile!$B$2:$B$17521,$B131,Profile!$C$2:$C$17521,Y$8))*$C$6</f>
        <v>0</v>
      </c>
      <c r="Z131" s="162">
        <f>(SUMIFS(Profile!$F$2:$F$17521,Profile!$B$2:$B$17521,$B131,Profile!$C$2:$C$17521,Z$8))*$C$6</f>
        <v>0</v>
      </c>
      <c r="AA131" s="162">
        <f>(SUMIFS(Profile!$F$2:$F$17521,Profile!$B$2:$B$17521,$B131,Profile!$C$2:$C$17521,AA$8))*$C$6</f>
        <v>0</v>
      </c>
      <c r="AB131" s="162">
        <f>(SUMIFS(Profile!$F$2:$F$17521,Profile!$B$2:$B$17521,$B131,Profile!$C$2:$C$17521,AB$8))*$C$6</f>
        <v>0</v>
      </c>
      <c r="AC131" s="162">
        <f>(SUMIFS(Profile!$F$2:$F$17521,Profile!$B$2:$B$17521,$B131,Profile!$C$2:$C$17521,AC$8))*$C$6</f>
        <v>0</v>
      </c>
      <c r="AD131" s="162">
        <f>(SUMIFS(Profile!$F$2:$F$17521,Profile!$B$2:$B$17521,$B131,Profile!$C$2:$C$17521,AD$8))*$C$6</f>
        <v>0</v>
      </c>
      <c r="AE131" s="162">
        <f>(SUMIFS(Profile!$F$2:$F$17521,Profile!$B$2:$B$17521,$B131,Profile!$C$2:$C$17521,AE$8))*$C$6</f>
        <v>0</v>
      </c>
      <c r="AF131" s="162">
        <f>(SUMIFS(Profile!$F$2:$F$17521,Profile!$B$2:$B$17521,$B131,Profile!$C$2:$C$17521,AF$8))*$C$6</f>
        <v>0</v>
      </c>
      <c r="AG131" s="162">
        <f>(SUMIFS(Profile!$F$2:$F$17521,Profile!$B$2:$B$17521,$B131,Profile!$C$2:$C$17521,AG$8))*$C$6</f>
        <v>0</v>
      </c>
      <c r="AH131" s="162">
        <f>(SUMIFS(Profile!$F$2:$F$17521,Profile!$B$2:$B$17521,$B131,Profile!$C$2:$C$17521,AH$8))*$C$6</f>
        <v>0</v>
      </c>
      <c r="AI131" s="162">
        <f>(SUMIFS(Profile!$F$2:$F$17521,Profile!$B$2:$B$17521,$B131,Profile!$C$2:$C$17521,AI$8))*$C$6</f>
        <v>0</v>
      </c>
      <c r="AJ131" s="162">
        <f>(SUMIFS(Profile!$F$2:$F$17521,Profile!$B$2:$B$17521,$B131,Profile!$C$2:$C$17521,AJ$8))*$C$6</f>
        <v>0</v>
      </c>
      <c r="AK131" s="162">
        <f>(SUMIFS(Profile!$F$2:$F$17521,Profile!$B$2:$B$17521,$B131,Profile!$C$2:$C$17521,AK$8))*$C$6</f>
        <v>0</v>
      </c>
      <c r="AL131" s="162">
        <f>(SUMIFS(Profile!$F$2:$F$17521,Profile!$B$2:$B$17521,$B131,Profile!$C$2:$C$17521,AL$8))*$C$6</f>
        <v>0</v>
      </c>
      <c r="AM131" s="162">
        <f>(SUMIFS(Profile!$F$2:$F$17521,Profile!$B$2:$B$17521,$B131,Profile!$C$2:$C$17521,AM$8))*$C$6</f>
        <v>0</v>
      </c>
      <c r="AN131" s="162">
        <f>(SUMIFS(Profile!$F$2:$F$17521,Profile!$B$2:$B$17521,$B131,Profile!$C$2:$C$17521,AN$8))*$C$6</f>
        <v>0</v>
      </c>
      <c r="AO131" s="162">
        <f>(SUMIFS(Profile!$F$2:$F$17521,Profile!$B$2:$B$17521,$B131,Profile!$C$2:$C$17521,AO$8))*$C$6</f>
        <v>0</v>
      </c>
      <c r="AP131" s="162">
        <f>(SUMIFS(Profile!$F$2:$F$17521,Profile!$B$2:$B$17521,$B131,Profile!$C$2:$C$17521,AP$8))*$C$6</f>
        <v>0</v>
      </c>
      <c r="AQ131" s="162">
        <f>(SUMIFS(Profile!$F$2:$F$17521,Profile!$B$2:$B$17521,$B131,Profile!$C$2:$C$17521,AQ$8))*$C$6</f>
        <v>0</v>
      </c>
      <c r="AR131" s="162">
        <f>(SUMIFS(Profile!$F$2:$F$17521,Profile!$B$2:$B$17521,$B131,Profile!$C$2:$C$17521,AR$8))*$C$6</f>
        <v>0</v>
      </c>
      <c r="AS131" s="162">
        <f>(SUMIFS(Profile!$F$2:$F$17521,Profile!$B$2:$B$17521,$B131,Profile!$C$2:$C$17521,AS$8))*$C$6</f>
        <v>0</v>
      </c>
      <c r="AT131" s="162">
        <f>(SUMIFS(Profile!$F$2:$F$17521,Profile!$B$2:$B$17521,$B131,Profile!$C$2:$C$17521,AT$8))*$C$6</f>
        <v>0</v>
      </c>
      <c r="AU131" s="162">
        <f>(SUMIFS(Profile!$F$2:$F$17521,Profile!$B$2:$B$17521,$B131,Profile!$C$2:$C$17521,AU$8))*$C$6</f>
        <v>0</v>
      </c>
      <c r="AV131" s="162">
        <f>(SUMIFS(Profile!$F$2:$F$17521,Profile!$B$2:$B$17521,$B131,Profile!$C$2:$C$17521,AV$8))*$C$6</f>
        <v>0</v>
      </c>
      <c r="AW131" s="162">
        <f>(SUMIFS(Profile!$F$2:$F$17521,Profile!$B$2:$B$17521,$B131,Profile!$C$2:$C$17521,AW$8))*$C$6</f>
        <v>0</v>
      </c>
      <c r="AX131" s="162">
        <f>(SUMIFS(Profile!$F$2:$F$17521,Profile!$B$2:$B$17521,$B131,Profile!$C$2:$C$17521,AX$8))*$C$6</f>
        <v>0</v>
      </c>
      <c r="AY131" s="162">
        <f>(SUMIFS(Profile!$F$2:$F$17521,Profile!$B$2:$B$17521,$B131,Profile!$C$2:$C$17521,AY$8))*$C$6</f>
        <v>0</v>
      </c>
      <c r="AZ131" s="162">
        <f>(SUMIFS(Profile!$F$2:$F$17521,Profile!$B$2:$B$17521,$B131,Profile!$C$2:$C$17521,AZ$8))*$C$6</f>
        <v>0</v>
      </c>
      <c r="BA131" s="162">
        <f t="shared" si="10"/>
        <v>0</v>
      </c>
      <c r="BB131" s="162">
        <f>(SUMIFS(Profile!$E$2:$E$17521,Profile!$B$2:$B$17521,$B131,Profile!$C$2:$C$17521,BB$8))*$C$9</f>
        <v>0</v>
      </c>
      <c r="BC131" s="162">
        <f>(SUMIFS(Profile!$E$2:$E$17521,Profile!$B$2:$B$17521,$B131,Profile!$C$2:$C$17521,BC$8))*$C$9</f>
        <v>0</v>
      </c>
      <c r="BD131" s="162">
        <f>(SUMIFS(Profile!$E$2:$E$17521,Profile!$B$2:$B$17521,$B131,Profile!$C$2:$C$17521,BD$8))*$C$9</f>
        <v>0</v>
      </c>
      <c r="BE131" s="162">
        <f>(SUMIFS(Profile!$E$2:$E$17521,Profile!$B$2:$B$17521,$B131,Profile!$C$2:$C$17521,BE$8))*$C$9</f>
        <v>0</v>
      </c>
      <c r="BF131" s="162">
        <f>(SUMIFS(Profile!$E$2:$E$17521,Profile!$B$2:$B$17521,$B131,Profile!$C$2:$C$17521,BF$8))*$C$9</f>
        <v>0</v>
      </c>
      <c r="BG131" s="162">
        <f>(SUMIFS(Profile!$E$2:$E$17521,Profile!$B$2:$B$17521,$B131,Profile!$C$2:$C$17521,BG$8))*$C$9</f>
        <v>0</v>
      </c>
      <c r="BH131" s="162">
        <f>(SUMIFS(Profile!$E$2:$E$17521,Profile!$B$2:$B$17521,$B131,Profile!$C$2:$C$17521,BH$8))*$C$9</f>
        <v>0</v>
      </c>
      <c r="BI131" s="162">
        <f>(SUMIFS(Profile!$E$2:$E$17521,Profile!$B$2:$B$17521,$B131,Profile!$C$2:$C$17521,BI$8))*$C$9</f>
        <v>0</v>
      </c>
      <c r="BJ131" s="162">
        <f>(SUMIFS(Profile!$E$2:$E$17521,Profile!$B$2:$B$17521,$B131,Profile!$C$2:$C$17521,BJ$8))*$C$9</f>
        <v>0</v>
      </c>
      <c r="BK131" s="162">
        <f>(SUMIFS(Profile!$E$2:$E$17521,Profile!$B$2:$B$17521,$B131,Profile!$C$2:$C$17521,BK$8))*$C$9</f>
        <v>0</v>
      </c>
      <c r="BL131" s="162">
        <f>(SUMIFS(Profile!$E$2:$E$17521,Profile!$B$2:$B$17521,$B131,Profile!$C$2:$C$17521,BL$8))*$C$9</f>
        <v>0</v>
      </c>
      <c r="BM131" s="162">
        <f>(SUMIFS(Profile!$E$2:$E$17521,Profile!$B$2:$B$17521,$B131,Profile!$C$2:$C$17521,BM$8))*$C$9</f>
        <v>0</v>
      </c>
      <c r="BN131" s="162">
        <f>(SUMIFS(Profile!$E$2:$E$17521,Profile!$B$2:$B$17521,$B131,Profile!$C$2:$C$17521,BN$8))*$C$9</f>
        <v>0</v>
      </c>
      <c r="BO131" s="162">
        <f>(SUMIFS(Profile!$E$2:$E$17521,Profile!$B$2:$B$17521,$B131,Profile!$C$2:$C$17521,BO$8))*$C$9</f>
        <v>0</v>
      </c>
      <c r="BP131" s="162">
        <f>(SUMIFS(Profile!$E$2:$E$17521,Profile!$B$2:$B$17521,$B131,Profile!$C$2:$C$17521,BP$8))*$C$9</f>
        <v>0</v>
      </c>
      <c r="BQ131" s="162">
        <f>(SUMIFS(Profile!$E$2:$E$17521,Profile!$B$2:$B$17521,$B131,Profile!$C$2:$C$17521,BQ$8))*$C$9</f>
        <v>0</v>
      </c>
      <c r="BR131" s="162">
        <f>(SUMIFS(Profile!$E$2:$E$17521,Profile!$B$2:$B$17521,$B131,Profile!$C$2:$C$17521,BR$8))*$C$9</f>
        <v>0</v>
      </c>
      <c r="BS131" s="162">
        <f>(SUMIFS(Profile!$E$2:$E$17521,Profile!$B$2:$B$17521,$B131,Profile!$C$2:$C$17521,BS$8))*$C$9</f>
        <v>0</v>
      </c>
      <c r="BT131" s="162">
        <f>(SUMIFS(Profile!$E$2:$E$17521,Profile!$B$2:$B$17521,$B131,Profile!$C$2:$C$17521,BT$8))*$C$9</f>
        <v>0</v>
      </c>
      <c r="BU131" s="162">
        <f>(SUMIFS(Profile!$E$2:$E$17521,Profile!$B$2:$B$17521,$B131,Profile!$C$2:$C$17521,BU$8))*$C$9</f>
        <v>0</v>
      </c>
      <c r="BV131" s="162">
        <f>(SUMIFS(Profile!$E$2:$E$17521,Profile!$B$2:$B$17521,$B131,Profile!$C$2:$C$17521,BV$8))*$C$9</f>
        <v>0</v>
      </c>
      <c r="BW131" s="162">
        <f>(SUMIFS(Profile!$E$2:$E$17521,Profile!$B$2:$B$17521,$B131,Profile!$C$2:$C$17521,BW$8))*$C$9</f>
        <v>0</v>
      </c>
      <c r="BX131" s="162">
        <f>(SUMIFS(Profile!$E$2:$E$17521,Profile!$B$2:$B$17521,$B131,Profile!$C$2:$C$17521,BX$8))*$C$9</f>
        <v>0</v>
      </c>
      <c r="BY131" s="162">
        <f>(SUMIFS(Profile!$E$2:$E$17521,Profile!$B$2:$B$17521,$B131,Profile!$C$2:$C$17521,BY$8))*$C$9</f>
        <v>0</v>
      </c>
      <c r="BZ131" s="162">
        <f>(SUMIFS(Profile!$E$2:$E$17521,Profile!$B$2:$B$17521,$B131,Profile!$C$2:$C$17521,BZ$8))*$C$9</f>
        <v>0</v>
      </c>
      <c r="CA131" s="162">
        <f>(SUMIFS(Profile!$E$2:$E$17521,Profile!$B$2:$B$17521,$B131,Profile!$C$2:$C$17521,CA$8))*$C$9</f>
        <v>0</v>
      </c>
      <c r="CB131" s="162">
        <f>(SUMIFS(Profile!$E$2:$E$17521,Profile!$B$2:$B$17521,$B131,Profile!$C$2:$C$17521,CB$8))*$C$9</f>
        <v>0</v>
      </c>
      <c r="CC131" s="162">
        <f>(SUMIFS(Profile!$E$2:$E$17521,Profile!$B$2:$B$17521,$B131,Profile!$C$2:$C$17521,CC$8))*$C$9</f>
        <v>0</v>
      </c>
      <c r="CD131" s="162">
        <f>(SUMIFS(Profile!$E$2:$E$17521,Profile!$B$2:$B$17521,$B131,Profile!$C$2:$C$17521,CD$8))*$C$9</f>
        <v>0</v>
      </c>
      <c r="CE131" s="162">
        <f>(SUMIFS(Profile!$E$2:$E$17521,Profile!$B$2:$B$17521,$B131,Profile!$C$2:$C$17521,CE$8))*$C$9</f>
        <v>0</v>
      </c>
      <c r="CF131" s="162">
        <f>(SUMIFS(Profile!$E$2:$E$17521,Profile!$B$2:$B$17521,$B131,Profile!$C$2:$C$17521,CF$8))*$C$9</f>
        <v>0</v>
      </c>
      <c r="CG131" s="162">
        <f>(SUMIFS(Profile!$E$2:$E$17521,Profile!$B$2:$B$17521,$B131,Profile!$C$2:$C$17521,CG$8))*$C$9</f>
        <v>0</v>
      </c>
      <c r="CH131" s="162">
        <f>(SUMIFS(Profile!$E$2:$E$17521,Profile!$B$2:$B$17521,$B131,Profile!$C$2:$C$17521,CH$8))*$C$9</f>
        <v>0</v>
      </c>
      <c r="CI131" s="162">
        <f>(SUMIFS(Profile!$E$2:$E$17521,Profile!$B$2:$B$17521,$B131,Profile!$C$2:$C$17521,CI$8))*$C$9</f>
        <v>0</v>
      </c>
      <c r="CJ131" s="162">
        <f>(SUMIFS(Profile!$E$2:$E$17521,Profile!$B$2:$B$17521,$B131,Profile!$C$2:$C$17521,CJ$8))*$C$9</f>
        <v>0</v>
      </c>
      <c r="CK131" s="162">
        <f>(SUMIFS(Profile!$E$2:$E$17521,Profile!$B$2:$B$17521,$B131,Profile!$C$2:$C$17521,CK$8))*$C$9</f>
        <v>0</v>
      </c>
      <c r="CL131" s="162">
        <f>(SUMIFS(Profile!$E$2:$E$17521,Profile!$B$2:$B$17521,$B131,Profile!$C$2:$C$17521,CL$8))*$C$9</f>
        <v>0</v>
      </c>
      <c r="CM131" s="162">
        <f>(SUMIFS(Profile!$E$2:$E$17521,Profile!$B$2:$B$17521,$B131,Profile!$C$2:$C$17521,CM$8))*$C$9</f>
        <v>0</v>
      </c>
      <c r="CN131" s="162">
        <f>(SUMIFS(Profile!$E$2:$E$17521,Profile!$B$2:$B$17521,$B131,Profile!$C$2:$C$17521,CN$8))*$C$9</f>
        <v>0</v>
      </c>
      <c r="CO131" s="162">
        <f>(SUMIFS(Profile!$E$2:$E$17521,Profile!$B$2:$B$17521,$B131,Profile!$C$2:$C$17521,CO$8))*$C$9</f>
        <v>0</v>
      </c>
      <c r="CP131" s="162">
        <f>(SUMIFS(Profile!$E$2:$E$17521,Profile!$B$2:$B$17521,$B131,Profile!$C$2:$C$17521,CP$8))*$C$9</f>
        <v>0</v>
      </c>
      <c r="CQ131" s="162">
        <f>(SUMIFS(Profile!$E$2:$E$17521,Profile!$B$2:$B$17521,$B131,Profile!$C$2:$C$17521,CQ$8))*$C$9</f>
        <v>0</v>
      </c>
      <c r="CR131" s="162">
        <f>(SUMIFS(Profile!$E$2:$E$17521,Profile!$B$2:$B$17521,$B131,Profile!$C$2:$C$17521,CR$8))*$C$9</f>
        <v>0</v>
      </c>
      <c r="CS131" s="162">
        <f>(SUMIFS(Profile!$E$2:$E$17521,Profile!$B$2:$B$17521,$B131,Profile!$C$2:$C$17521,CS$8))*$C$9</f>
        <v>0</v>
      </c>
      <c r="CT131" s="162">
        <f>(SUMIFS(Profile!$E$2:$E$17521,Profile!$B$2:$B$17521,$B131,Profile!$C$2:$C$17521,CT$8))*$C$9</f>
        <v>0</v>
      </c>
      <c r="CU131" s="162">
        <f>(SUMIFS(Profile!$E$2:$E$17521,Profile!$B$2:$B$17521,$B131,Profile!$C$2:$C$17521,CU$8))*$C$9</f>
        <v>0</v>
      </c>
      <c r="CV131" s="162">
        <f>(SUMIFS(Profile!$E$2:$E$17521,Profile!$B$2:$B$17521,$B131,Profile!$C$2:$C$17521,CV$8))*$C$9</f>
        <v>0</v>
      </c>
      <c r="CW131" s="162">
        <f>(SUMIFS(Profile!$E$2:$E$17521,Profile!$B$2:$B$17521,$B131,Profile!$C$2:$C$17521,CW$8))*$C$9</f>
        <v>0</v>
      </c>
      <c r="CX131" s="162">
        <f t="shared" si="11"/>
        <v>0</v>
      </c>
      <c r="CY131" s="162">
        <f t="shared" ref="CY131:ET131" si="616">MAX(BB131-E131,0)</f>
        <v>0</v>
      </c>
      <c r="CZ131" s="162">
        <f t="shared" si="616"/>
        <v>0</v>
      </c>
      <c r="DA131" s="162">
        <f t="shared" si="616"/>
        <v>0</v>
      </c>
      <c r="DB131" s="162">
        <f t="shared" si="616"/>
        <v>0</v>
      </c>
      <c r="DC131" s="162">
        <f t="shared" si="616"/>
        <v>0</v>
      </c>
      <c r="DD131" s="162">
        <f t="shared" si="616"/>
        <v>0</v>
      </c>
      <c r="DE131" s="162">
        <f t="shared" si="616"/>
        <v>0</v>
      </c>
      <c r="DF131" s="162">
        <f t="shared" si="616"/>
        <v>0</v>
      </c>
      <c r="DG131" s="162">
        <f t="shared" si="616"/>
        <v>0</v>
      </c>
      <c r="DH131" s="162">
        <f t="shared" si="616"/>
        <v>0</v>
      </c>
      <c r="DI131" s="162">
        <f t="shared" si="616"/>
        <v>0</v>
      </c>
      <c r="DJ131" s="162">
        <f t="shared" si="616"/>
        <v>0</v>
      </c>
      <c r="DK131" s="162">
        <f t="shared" si="616"/>
        <v>0</v>
      </c>
      <c r="DL131" s="162">
        <f t="shared" si="616"/>
        <v>0</v>
      </c>
      <c r="DM131" s="162">
        <f t="shared" si="616"/>
        <v>0</v>
      </c>
      <c r="DN131" s="162">
        <f t="shared" si="616"/>
        <v>0</v>
      </c>
      <c r="DO131" s="162">
        <f t="shared" si="616"/>
        <v>0</v>
      </c>
      <c r="DP131" s="162">
        <f t="shared" si="616"/>
        <v>0</v>
      </c>
      <c r="DQ131" s="162">
        <f t="shared" si="616"/>
        <v>0</v>
      </c>
      <c r="DR131" s="162">
        <f t="shared" si="616"/>
        <v>0</v>
      </c>
      <c r="DS131" s="162">
        <f t="shared" si="616"/>
        <v>0</v>
      </c>
      <c r="DT131" s="162">
        <f t="shared" si="616"/>
        <v>0</v>
      </c>
      <c r="DU131" s="162">
        <f t="shared" si="616"/>
        <v>0</v>
      </c>
      <c r="DV131" s="162">
        <f t="shared" si="616"/>
        <v>0</v>
      </c>
      <c r="DW131" s="162">
        <f t="shared" si="616"/>
        <v>0</v>
      </c>
      <c r="DX131" s="162">
        <f t="shared" si="616"/>
        <v>0</v>
      </c>
      <c r="DY131" s="162">
        <f t="shared" si="616"/>
        <v>0</v>
      </c>
      <c r="DZ131" s="162">
        <f t="shared" si="616"/>
        <v>0</v>
      </c>
      <c r="EA131" s="162">
        <f t="shared" si="616"/>
        <v>0</v>
      </c>
      <c r="EB131" s="162">
        <f t="shared" si="616"/>
        <v>0</v>
      </c>
      <c r="EC131" s="162">
        <f t="shared" si="616"/>
        <v>0</v>
      </c>
      <c r="ED131" s="162">
        <f t="shared" si="616"/>
        <v>0</v>
      </c>
      <c r="EE131" s="162">
        <f t="shared" si="616"/>
        <v>0</v>
      </c>
      <c r="EF131" s="162">
        <f t="shared" si="616"/>
        <v>0</v>
      </c>
      <c r="EG131" s="162">
        <f t="shared" si="616"/>
        <v>0</v>
      </c>
      <c r="EH131" s="162">
        <f t="shared" si="616"/>
        <v>0</v>
      </c>
      <c r="EI131" s="162">
        <f t="shared" si="616"/>
        <v>0</v>
      </c>
      <c r="EJ131" s="162">
        <f t="shared" si="616"/>
        <v>0</v>
      </c>
      <c r="EK131" s="162">
        <f t="shared" si="616"/>
        <v>0</v>
      </c>
      <c r="EL131" s="162">
        <f t="shared" si="616"/>
        <v>0</v>
      </c>
      <c r="EM131" s="162">
        <f t="shared" si="616"/>
        <v>0</v>
      </c>
      <c r="EN131" s="162">
        <f t="shared" si="616"/>
        <v>0</v>
      </c>
      <c r="EO131" s="162">
        <f t="shared" si="616"/>
        <v>0</v>
      </c>
      <c r="EP131" s="162">
        <f t="shared" si="616"/>
        <v>0</v>
      </c>
      <c r="EQ131" s="162">
        <f t="shared" si="616"/>
        <v>0</v>
      </c>
      <c r="ER131" s="162">
        <f t="shared" si="616"/>
        <v>0</v>
      </c>
      <c r="ES131" s="162">
        <f t="shared" si="616"/>
        <v>0</v>
      </c>
      <c r="ET131" s="162">
        <f t="shared" si="616"/>
        <v>0</v>
      </c>
      <c r="EU131" s="162">
        <f t="shared" si="13"/>
        <v>0</v>
      </c>
      <c r="EV131" s="162">
        <f t="shared" ref="EV131:GQ131" si="617">BB131-CY131</f>
        <v>0</v>
      </c>
      <c r="EW131" s="162">
        <f t="shared" si="617"/>
        <v>0</v>
      </c>
      <c r="EX131" s="162">
        <f t="shared" si="617"/>
        <v>0</v>
      </c>
      <c r="EY131" s="162">
        <f t="shared" si="617"/>
        <v>0</v>
      </c>
      <c r="EZ131" s="162">
        <f t="shared" si="617"/>
        <v>0</v>
      </c>
      <c r="FA131" s="162">
        <f t="shared" si="617"/>
        <v>0</v>
      </c>
      <c r="FB131" s="162">
        <f t="shared" si="617"/>
        <v>0</v>
      </c>
      <c r="FC131" s="162">
        <f t="shared" si="617"/>
        <v>0</v>
      </c>
      <c r="FD131" s="162">
        <f t="shared" si="617"/>
        <v>0</v>
      </c>
      <c r="FE131" s="162">
        <f t="shared" si="617"/>
        <v>0</v>
      </c>
      <c r="FF131" s="162">
        <f t="shared" si="617"/>
        <v>0</v>
      </c>
      <c r="FG131" s="162">
        <f t="shared" si="617"/>
        <v>0</v>
      </c>
      <c r="FH131" s="162">
        <f t="shared" si="617"/>
        <v>0</v>
      </c>
      <c r="FI131" s="162">
        <f t="shared" si="617"/>
        <v>0</v>
      </c>
      <c r="FJ131" s="162">
        <f t="shared" si="617"/>
        <v>0</v>
      </c>
      <c r="FK131" s="162">
        <f t="shared" si="617"/>
        <v>0</v>
      </c>
      <c r="FL131" s="162">
        <f t="shared" si="617"/>
        <v>0</v>
      </c>
      <c r="FM131" s="162">
        <f t="shared" si="617"/>
        <v>0</v>
      </c>
      <c r="FN131" s="162">
        <f t="shared" si="617"/>
        <v>0</v>
      </c>
      <c r="FO131" s="162">
        <f t="shared" si="617"/>
        <v>0</v>
      </c>
      <c r="FP131" s="162">
        <f t="shared" si="617"/>
        <v>0</v>
      </c>
      <c r="FQ131" s="162">
        <f t="shared" si="617"/>
        <v>0</v>
      </c>
      <c r="FR131" s="162">
        <f t="shared" si="617"/>
        <v>0</v>
      </c>
      <c r="FS131" s="162">
        <f t="shared" si="617"/>
        <v>0</v>
      </c>
      <c r="FT131" s="162">
        <f t="shared" si="617"/>
        <v>0</v>
      </c>
      <c r="FU131" s="162">
        <f t="shared" si="617"/>
        <v>0</v>
      </c>
      <c r="FV131" s="162">
        <f t="shared" si="617"/>
        <v>0</v>
      </c>
      <c r="FW131" s="162">
        <f t="shared" si="617"/>
        <v>0</v>
      </c>
      <c r="FX131" s="162">
        <f t="shared" si="617"/>
        <v>0</v>
      </c>
      <c r="FY131" s="162">
        <f t="shared" si="617"/>
        <v>0</v>
      </c>
      <c r="FZ131" s="162">
        <f t="shared" si="617"/>
        <v>0</v>
      </c>
      <c r="GA131" s="162">
        <f t="shared" si="617"/>
        <v>0</v>
      </c>
      <c r="GB131" s="162">
        <f t="shared" si="617"/>
        <v>0</v>
      </c>
      <c r="GC131" s="162">
        <f t="shared" si="617"/>
        <v>0</v>
      </c>
      <c r="GD131" s="162">
        <f t="shared" si="617"/>
        <v>0</v>
      </c>
      <c r="GE131" s="162">
        <f t="shared" si="617"/>
        <v>0</v>
      </c>
      <c r="GF131" s="162">
        <f t="shared" si="617"/>
        <v>0</v>
      </c>
      <c r="GG131" s="162">
        <f t="shared" si="617"/>
        <v>0</v>
      </c>
      <c r="GH131" s="162">
        <f t="shared" si="617"/>
        <v>0</v>
      </c>
      <c r="GI131" s="162">
        <f t="shared" si="617"/>
        <v>0</v>
      </c>
      <c r="GJ131" s="162">
        <f t="shared" si="617"/>
        <v>0</v>
      </c>
      <c r="GK131" s="162">
        <f t="shared" si="617"/>
        <v>0</v>
      </c>
      <c r="GL131" s="162">
        <f t="shared" si="617"/>
        <v>0</v>
      </c>
      <c r="GM131" s="162">
        <f t="shared" si="617"/>
        <v>0</v>
      </c>
      <c r="GN131" s="162">
        <f t="shared" si="617"/>
        <v>0</v>
      </c>
      <c r="GO131" s="162">
        <f t="shared" si="617"/>
        <v>0</v>
      </c>
      <c r="GP131" s="162">
        <f t="shared" si="617"/>
        <v>0</v>
      </c>
      <c r="GQ131" s="162">
        <f t="shared" si="617"/>
        <v>0</v>
      </c>
      <c r="GR131" s="162">
        <f t="shared" si="15"/>
        <v>0</v>
      </c>
      <c r="GS131" s="162">
        <f t="shared" ref="GS131:IN131" si="618">E131-EV131</f>
        <v>0</v>
      </c>
      <c r="GT131" s="162">
        <f t="shared" si="618"/>
        <v>0</v>
      </c>
      <c r="GU131" s="162">
        <f t="shared" si="618"/>
        <v>0</v>
      </c>
      <c r="GV131" s="162">
        <f t="shared" si="618"/>
        <v>0</v>
      </c>
      <c r="GW131" s="162">
        <f t="shared" si="618"/>
        <v>0</v>
      </c>
      <c r="GX131" s="162">
        <f t="shared" si="618"/>
        <v>0</v>
      </c>
      <c r="GY131" s="162">
        <f t="shared" si="618"/>
        <v>0</v>
      </c>
      <c r="GZ131" s="162">
        <f t="shared" si="618"/>
        <v>0</v>
      </c>
      <c r="HA131" s="162">
        <f t="shared" si="618"/>
        <v>0</v>
      </c>
      <c r="HB131" s="162">
        <f t="shared" si="618"/>
        <v>0</v>
      </c>
      <c r="HC131" s="162">
        <f t="shared" si="618"/>
        <v>0</v>
      </c>
      <c r="HD131" s="162">
        <f t="shared" si="618"/>
        <v>0</v>
      </c>
      <c r="HE131" s="162">
        <f t="shared" si="618"/>
        <v>0</v>
      </c>
      <c r="HF131" s="162">
        <f t="shared" si="618"/>
        <v>0</v>
      </c>
      <c r="HG131" s="162">
        <f t="shared" si="618"/>
        <v>0</v>
      </c>
      <c r="HH131" s="162">
        <f t="shared" si="618"/>
        <v>0</v>
      </c>
      <c r="HI131" s="162">
        <f t="shared" si="618"/>
        <v>0</v>
      </c>
      <c r="HJ131" s="162">
        <f t="shared" si="618"/>
        <v>0</v>
      </c>
      <c r="HK131" s="162">
        <f t="shared" si="618"/>
        <v>0</v>
      </c>
      <c r="HL131" s="162">
        <f t="shared" si="618"/>
        <v>0</v>
      </c>
      <c r="HM131" s="162">
        <f t="shared" si="618"/>
        <v>0</v>
      </c>
      <c r="HN131" s="162">
        <f t="shared" si="618"/>
        <v>0</v>
      </c>
      <c r="HO131" s="162">
        <f t="shared" si="618"/>
        <v>0</v>
      </c>
      <c r="HP131" s="162">
        <f t="shared" si="618"/>
        <v>0</v>
      </c>
      <c r="HQ131" s="162">
        <f t="shared" si="618"/>
        <v>0</v>
      </c>
      <c r="HR131" s="162">
        <f t="shared" si="618"/>
        <v>0</v>
      </c>
      <c r="HS131" s="162">
        <f t="shared" si="618"/>
        <v>0</v>
      </c>
      <c r="HT131" s="162">
        <f t="shared" si="618"/>
        <v>0</v>
      </c>
      <c r="HU131" s="162">
        <f t="shared" si="618"/>
        <v>0</v>
      </c>
      <c r="HV131" s="162">
        <f t="shared" si="618"/>
        <v>0</v>
      </c>
      <c r="HW131" s="162">
        <f t="shared" si="618"/>
        <v>0</v>
      </c>
      <c r="HX131" s="162">
        <f t="shared" si="618"/>
        <v>0</v>
      </c>
      <c r="HY131" s="162">
        <f t="shared" si="618"/>
        <v>0</v>
      </c>
      <c r="HZ131" s="162">
        <f t="shared" si="618"/>
        <v>0</v>
      </c>
      <c r="IA131" s="162">
        <f t="shared" si="618"/>
        <v>0</v>
      </c>
      <c r="IB131" s="162">
        <f t="shared" si="618"/>
        <v>0</v>
      </c>
      <c r="IC131" s="162">
        <f t="shared" si="618"/>
        <v>0</v>
      </c>
      <c r="ID131" s="162">
        <f t="shared" si="618"/>
        <v>0</v>
      </c>
      <c r="IE131" s="162">
        <f t="shared" si="618"/>
        <v>0</v>
      </c>
      <c r="IF131" s="162">
        <f t="shared" si="618"/>
        <v>0</v>
      </c>
      <c r="IG131" s="162">
        <f t="shared" si="618"/>
        <v>0</v>
      </c>
      <c r="IH131" s="162">
        <f t="shared" si="618"/>
        <v>0</v>
      </c>
      <c r="II131" s="162">
        <f t="shared" si="618"/>
        <v>0</v>
      </c>
      <c r="IJ131" s="162">
        <f t="shared" si="618"/>
        <v>0</v>
      </c>
      <c r="IK131" s="162">
        <f t="shared" si="618"/>
        <v>0</v>
      </c>
      <c r="IL131" s="162">
        <f t="shared" si="618"/>
        <v>0</v>
      </c>
      <c r="IM131" s="162">
        <f t="shared" si="618"/>
        <v>0</v>
      </c>
      <c r="IN131" s="162">
        <f t="shared" si="618"/>
        <v>0</v>
      </c>
      <c r="IO131" s="162">
        <f t="shared" si="17"/>
        <v>0</v>
      </c>
      <c r="IP131" s="162">
        <f t="shared" si="23"/>
        <v>0</v>
      </c>
      <c r="IQ131" s="162">
        <f t="shared" ref="IQ131:KK131" si="619">MAX((MIN(CZ131+IP131,$IO$7))-GT131,0)</f>
        <v>0</v>
      </c>
      <c r="IR131" s="162">
        <f t="shared" si="619"/>
        <v>0</v>
      </c>
      <c r="IS131" s="162">
        <f t="shared" si="619"/>
        <v>0</v>
      </c>
      <c r="IT131" s="162">
        <f t="shared" si="619"/>
        <v>0</v>
      </c>
      <c r="IU131" s="162">
        <f t="shared" si="619"/>
        <v>0</v>
      </c>
      <c r="IV131" s="162">
        <f t="shared" si="619"/>
        <v>0</v>
      </c>
      <c r="IW131" s="162">
        <f t="shared" si="619"/>
        <v>0</v>
      </c>
      <c r="IX131" s="162">
        <f t="shared" si="619"/>
        <v>0</v>
      </c>
      <c r="IY131" s="162">
        <f t="shared" si="619"/>
        <v>0</v>
      </c>
      <c r="IZ131" s="162">
        <f t="shared" si="619"/>
        <v>0</v>
      </c>
      <c r="JA131" s="162">
        <f t="shared" si="619"/>
        <v>0</v>
      </c>
      <c r="JB131" s="162">
        <f t="shared" si="619"/>
        <v>0</v>
      </c>
      <c r="JC131" s="162">
        <f t="shared" si="619"/>
        <v>0</v>
      </c>
      <c r="JD131" s="162">
        <f t="shared" si="619"/>
        <v>0</v>
      </c>
      <c r="JE131" s="162">
        <f t="shared" si="619"/>
        <v>0</v>
      </c>
      <c r="JF131" s="162">
        <f t="shared" si="619"/>
        <v>0</v>
      </c>
      <c r="JG131" s="162">
        <f t="shared" si="619"/>
        <v>0</v>
      </c>
      <c r="JH131" s="162">
        <f t="shared" si="619"/>
        <v>0</v>
      </c>
      <c r="JI131" s="162">
        <f t="shared" si="619"/>
        <v>0</v>
      </c>
      <c r="JJ131" s="162">
        <f t="shared" si="619"/>
        <v>0</v>
      </c>
      <c r="JK131" s="162">
        <f t="shared" si="619"/>
        <v>0</v>
      </c>
      <c r="JL131" s="162">
        <f t="shared" si="619"/>
        <v>0</v>
      </c>
      <c r="JM131" s="162">
        <f t="shared" si="619"/>
        <v>0</v>
      </c>
      <c r="JN131" s="162">
        <f t="shared" si="619"/>
        <v>0</v>
      </c>
      <c r="JO131" s="162">
        <f t="shared" si="619"/>
        <v>0</v>
      </c>
      <c r="JP131" s="162">
        <f t="shared" si="619"/>
        <v>0</v>
      </c>
      <c r="JQ131" s="162">
        <f t="shared" si="619"/>
        <v>0</v>
      </c>
      <c r="JR131" s="162">
        <f t="shared" si="619"/>
        <v>0</v>
      </c>
      <c r="JS131" s="162">
        <f t="shared" si="619"/>
        <v>0</v>
      </c>
      <c r="JT131" s="162">
        <f t="shared" si="619"/>
        <v>0</v>
      </c>
      <c r="JU131" s="162">
        <f t="shared" si="619"/>
        <v>0</v>
      </c>
      <c r="JV131" s="162">
        <f t="shared" si="619"/>
        <v>0</v>
      </c>
      <c r="JW131" s="162">
        <f t="shared" si="619"/>
        <v>0</v>
      </c>
      <c r="JX131" s="162">
        <f t="shared" si="619"/>
        <v>0</v>
      </c>
      <c r="JY131" s="162">
        <f t="shared" si="619"/>
        <v>0</v>
      </c>
      <c r="JZ131" s="162">
        <f t="shared" si="619"/>
        <v>0</v>
      </c>
      <c r="KA131" s="162">
        <f t="shared" si="619"/>
        <v>0</v>
      </c>
      <c r="KB131" s="162">
        <f t="shared" si="619"/>
        <v>0</v>
      </c>
      <c r="KC131" s="162">
        <f t="shared" si="619"/>
        <v>0</v>
      </c>
      <c r="KD131" s="162">
        <f t="shared" si="619"/>
        <v>0</v>
      </c>
      <c r="KE131" s="162">
        <f t="shared" si="619"/>
        <v>0</v>
      </c>
      <c r="KF131" s="162">
        <f t="shared" si="619"/>
        <v>0</v>
      </c>
      <c r="KG131" s="162">
        <f t="shared" si="619"/>
        <v>0</v>
      </c>
      <c r="KH131" s="162">
        <f t="shared" si="619"/>
        <v>0</v>
      </c>
      <c r="KI131" s="162">
        <f t="shared" si="619"/>
        <v>0</v>
      </c>
      <c r="KJ131" s="162">
        <f t="shared" si="619"/>
        <v>0</v>
      </c>
      <c r="KK131" s="162">
        <f t="shared" si="619"/>
        <v>0</v>
      </c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</row>
    <row r="132" ht="14.25" customHeight="1" spans="1:326" x14ac:dyDescent="0.25">
      <c r="A132" s="1">
        <v>5</v>
      </c>
      <c r="B132" s="1">
        <f t="shared" ref="B132:C132" si="620">B131+1</f>
        <v>122</v>
      </c>
      <c r="C132" s="232">
        <f t="shared" si="620"/>
        <v>43587</v>
      </c>
      <c r="D132" s="162">
        <f t="shared" si="9"/>
        <v>0</v>
      </c>
      <c r="E132" s="162">
        <f>(SUMIFS(Profile!$F$2:$F$17521,Profile!$B$2:$B$17521,$B132,Profile!$C$2:$C$17521,E$8))*$C$6</f>
        <v>0</v>
      </c>
      <c r="F132" s="162">
        <f>(SUMIFS(Profile!$F$2:$F$17521,Profile!$B$2:$B$17521,$B132,Profile!$C$2:$C$17521,F$8))*$C$6</f>
        <v>0</v>
      </c>
      <c r="G132" s="162">
        <f>(SUMIFS(Profile!$F$2:$F$17521,Profile!$B$2:$B$17521,$B132,Profile!$C$2:$C$17521,G$8))*$C$6</f>
        <v>0</v>
      </c>
      <c r="H132" s="162">
        <f>(SUMIFS(Profile!$F$2:$F$17521,Profile!$B$2:$B$17521,$B132,Profile!$C$2:$C$17521,H$8))*$C$6</f>
        <v>0</v>
      </c>
      <c r="I132" s="162">
        <f>(SUMIFS(Profile!$F$2:$F$17521,Profile!$B$2:$B$17521,$B132,Profile!$C$2:$C$17521,I$8))*$C$6</f>
        <v>0</v>
      </c>
      <c r="J132" s="162">
        <f>(SUMIFS(Profile!$F$2:$F$17521,Profile!$B$2:$B$17521,$B132,Profile!$C$2:$C$17521,J$8))*$C$6</f>
        <v>0</v>
      </c>
      <c r="K132" s="162">
        <f>(SUMIFS(Profile!$F$2:$F$17521,Profile!$B$2:$B$17521,$B132,Profile!$C$2:$C$17521,K$8))*$C$6</f>
        <v>0</v>
      </c>
      <c r="L132" s="162">
        <f>(SUMIFS(Profile!$F$2:$F$17521,Profile!$B$2:$B$17521,$B132,Profile!$C$2:$C$17521,L$8))*$C$6</f>
        <v>0</v>
      </c>
      <c r="M132" s="162">
        <f>(SUMIFS(Profile!$F$2:$F$17521,Profile!$B$2:$B$17521,$B132,Profile!$C$2:$C$17521,M$8))*$C$6</f>
        <v>0</v>
      </c>
      <c r="N132" s="162">
        <f>(SUMIFS(Profile!$F$2:$F$17521,Profile!$B$2:$B$17521,$B132,Profile!$C$2:$C$17521,N$8))*$C$6</f>
        <v>0</v>
      </c>
      <c r="O132" s="162">
        <f>(SUMIFS(Profile!$F$2:$F$17521,Profile!$B$2:$B$17521,$B132,Profile!$C$2:$C$17521,O$8))*$C$6</f>
        <v>0</v>
      </c>
      <c r="P132" s="162">
        <f>(SUMIFS(Profile!$F$2:$F$17521,Profile!$B$2:$B$17521,$B132,Profile!$C$2:$C$17521,P$8))*$C$6</f>
        <v>0</v>
      </c>
      <c r="Q132" s="162">
        <f>(SUMIFS(Profile!$F$2:$F$17521,Profile!$B$2:$B$17521,$B132,Profile!$C$2:$C$17521,Q$8))*$C$6</f>
        <v>0</v>
      </c>
      <c r="R132" s="162">
        <f>(SUMIFS(Profile!$F$2:$F$17521,Profile!$B$2:$B$17521,$B132,Profile!$C$2:$C$17521,R$8))*$C$6</f>
        <v>0</v>
      </c>
      <c r="S132" s="162">
        <f>(SUMIFS(Profile!$F$2:$F$17521,Profile!$B$2:$B$17521,$B132,Profile!$C$2:$C$17521,S$8))*$C$6</f>
        <v>0</v>
      </c>
      <c r="T132" s="162">
        <f>(SUMIFS(Profile!$F$2:$F$17521,Profile!$B$2:$B$17521,$B132,Profile!$C$2:$C$17521,T$8))*$C$6</f>
        <v>0</v>
      </c>
      <c r="U132" s="162">
        <f>(SUMIFS(Profile!$F$2:$F$17521,Profile!$B$2:$B$17521,$B132,Profile!$C$2:$C$17521,U$8))*$C$6</f>
        <v>0</v>
      </c>
      <c r="V132" s="162">
        <f>(SUMIFS(Profile!$F$2:$F$17521,Profile!$B$2:$B$17521,$B132,Profile!$C$2:$C$17521,V$8))*$C$6</f>
        <v>0</v>
      </c>
      <c r="W132" s="162">
        <f>(SUMIFS(Profile!$F$2:$F$17521,Profile!$B$2:$B$17521,$B132,Profile!$C$2:$C$17521,W$8))*$C$6</f>
        <v>0</v>
      </c>
      <c r="X132" s="162">
        <f>(SUMIFS(Profile!$F$2:$F$17521,Profile!$B$2:$B$17521,$B132,Profile!$C$2:$C$17521,X$8))*$C$6</f>
        <v>0</v>
      </c>
      <c r="Y132" s="162">
        <f>(SUMIFS(Profile!$F$2:$F$17521,Profile!$B$2:$B$17521,$B132,Profile!$C$2:$C$17521,Y$8))*$C$6</f>
        <v>0</v>
      </c>
      <c r="Z132" s="162">
        <f>(SUMIFS(Profile!$F$2:$F$17521,Profile!$B$2:$B$17521,$B132,Profile!$C$2:$C$17521,Z$8))*$C$6</f>
        <v>0</v>
      </c>
      <c r="AA132" s="162">
        <f>(SUMIFS(Profile!$F$2:$F$17521,Profile!$B$2:$B$17521,$B132,Profile!$C$2:$C$17521,AA$8))*$C$6</f>
        <v>0</v>
      </c>
      <c r="AB132" s="162">
        <f>(SUMIFS(Profile!$F$2:$F$17521,Profile!$B$2:$B$17521,$B132,Profile!$C$2:$C$17521,AB$8))*$C$6</f>
        <v>0</v>
      </c>
      <c r="AC132" s="162">
        <f>(SUMIFS(Profile!$F$2:$F$17521,Profile!$B$2:$B$17521,$B132,Profile!$C$2:$C$17521,AC$8))*$C$6</f>
        <v>0</v>
      </c>
      <c r="AD132" s="162">
        <f>(SUMIFS(Profile!$F$2:$F$17521,Profile!$B$2:$B$17521,$B132,Profile!$C$2:$C$17521,AD$8))*$C$6</f>
        <v>0</v>
      </c>
      <c r="AE132" s="162">
        <f>(SUMIFS(Profile!$F$2:$F$17521,Profile!$B$2:$B$17521,$B132,Profile!$C$2:$C$17521,AE$8))*$C$6</f>
        <v>0</v>
      </c>
      <c r="AF132" s="162">
        <f>(SUMIFS(Profile!$F$2:$F$17521,Profile!$B$2:$B$17521,$B132,Profile!$C$2:$C$17521,AF$8))*$C$6</f>
        <v>0</v>
      </c>
      <c r="AG132" s="162">
        <f>(SUMIFS(Profile!$F$2:$F$17521,Profile!$B$2:$B$17521,$B132,Profile!$C$2:$C$17521,AG$8))*$C$6</f>
        <v>0</v>
      </c>
      <c r="AH132" s="162">
        <f>(SUMIFS(Profile!$F$2:$F$17521,Profile!$B$2:$B$17521,$B132,Profile!$C$2:$C$17521,AH$8))*$C$6</f>
        <v>0</v>
      </c>
      <c r="AI132" s="162">
        <f>(SUMIFS(Profile!$F$2:$F$17521,Profile!$B$2:$B$17521,$B132,Profile!$C$2:$C$17521,AI$8))*$C$6</f>
        <v>0</v>
      </c>
      <c r="AJ132" s="162">
        <f>(SUMIFS(Profile!$F$2:$F$17521,Profile!$B$2:$B$17521,$B132,Profile!$C$2:$C$17521,AJ$8))*$C$6</f>
        <v>0</v>
      </c>
      <c r="AK132" s="162">
        <f>(SUMIFS(Profile!$F$2:$F$17521,Profile!$B$2:$B$17521,$B132,Profile!$C$2:$C$17521,AK$8))*$C$6</f>
        <v>0</v>
      </c>
      <c r="AL132" s="162">
        <f>(SUMIFS(Profile!$F$2:$F$17521,Profile!$B$2:$B$17521,$B132,Profile!$C$2:$C$17521,AL$8))*$C$6</f>
        <v>0</v>
      </c>
      <c r="AM132" s="162">
        <f>(SUMIFS(Profile!$F$2:$F$17521,Profile!$B$2:$B$17521,$B132,Profile!$C$2:$C$17521,AM$8))*$C$6</f>
        <v>0</v>
      </c>
      <c r="AN132" s="162">
        <f>(SUMIFS(Profile!$F$2:$F$17521,Profile!$B$2:$B$17521,$B132,Profile!$C$2:$C$17521,AN$8))*$C$6</f>
        <v>0</v>
      </c>
      <c r="AO132" s="162">
        <f>(SUMIFS(Profile!$F$2:$F$17521,Profile!$B$2:$B$17521,$B132,Profile!$C$2:$C$17521,AO$8))*$C$6</f>
        <v>0</v>
      </c>
      <c r="AP132" s="162">
        <f>(SUMIFS(Profile!$F$2:$F$17521,Profile!$B$2:$B$17521,$B132,Profile!$C$2:$C$17521,AP$8))*$C$6</f>
        <v>0</v>
      </c>
      <c r="AQ132" s="162">
        <f>(SUMIFS(Profile!$F$2:$F$17521,Profile!$B$2:$B$17521,$B132,Profile!$C$2:$C$17521,AQ$8))*$C$6</f>
        <v>0</v>
      </c>
      <c r="AR132" s="162">
        <f>(SUMIFS(Profile!$F$2:$F$17521,Profile!$B$2:$B$17521,$B132,Profile!$C$2:$C$17521,AR$8))*$C$6</f>
        <v>0</v>
      </c>
      <c r="AS132" s="162">
        <f>(SUMIFS(Profile!$F$2:$F$17521,Profile!$B$2:$B$17521,$B132,Profile!$C$2:$C$17521,AS$8))*$C$6</f>
        <v>0</v>
      </c>
      <c r="AT132" s="162">
        <f>(SUMIFS(Profile!$F$2:$F$17521,Profile!$B$2:$B$17521,$B132,Profile!$C$2:$C$17521,AT$8))*$C$6</f>
        <v>0</v>
      </c>
      <c r="AU132" s="162">
        <f>(SUMIFS(Profile!$F$2:$F$17521,Profile!$B$2:$B$17521,$B132,Profile!$C$2:$C$17521,AU$8))*$C$6</f>
        <v>0</v>
      </c>
      <c r="AV132" s="162">
        <f>(SUMIFS(Profile!$F$2:$F$17521,Profile!$B$2:$B$17521,$B132,Profile!$C$2:$C$17521,AV$8))*$C$6</f>
        <v>0</v>
      </c>
      <c r="AW132" s="162">
        <f>(SUMIFS(Profile!$F$2:$F$17521,Profile!$B$2:$B$17521,$B132,Profile!$C$2:$C$17521,AW$8))*$C$6</f>
        <v>0</v>
      </c>
      <c r="AX132" s="162">
        <f>(SUMIFS(Profile!$F$2:$F$17521,Profile!$B$2:$B$17521,$B132,Profile!$C$2:$C$17521,AX$8))*$C$6</f>
        <v>0</v>
      </c>
      <c r="AY132" s="162">
        <f>(SUMIFS(Profile!$F$2:$F$17521,Profile!$B$2:$B$17521,$B132,Profile!$C$2:$C$17521,AY$8))*$C$6</f>
        <v>0</v>
      </c>
      <c r="AZ132" s="162">
        <f>(SUMIFS(Profile!$F$2:$F$17521,Profile!$B$2:$B$17521,$B132,Profile!$C$2:$C$17521,AZ$8))*$C$6</f>
        <v>0</v>
      </c>
      <c r="BA132" s="162">
        <f t="shared" si="10"/>
        <v>0</v>
      </c>
      <c r="BB132" s="162">
        <f>(SUMIFS(Profile!$E$2:$E$17521,Profile!$B$2:$B$17521,$B132,Profile!$C$2:$C$17521,BB$8))*$C$9</f>
        <v>0</v>
      </c>
      <c r="BC132" s="162">
        <f>(SUMIFS(Profile!$E$2:$E$17521,Profile!$B$2:$B$17521,$B132,Profile!$C$2:$C$17521,BC$8))*$C$9</f>
        <v>0</v>
      </c>
      <c r="BD132" s="162">
        <f>(SUMIFS(Profile!$E$2:$E$17521,Profile!$B$2:$B$17521,$B132,Profile!$C$2:$C$17521,BD$8))*$C$9</f>
        <v>0</v>
      </c>
      <c r="BE132" s="162">
        <f>(SUMIFS(Profile!$E$2:$E$17521,Profile!$B$2:$B$17521,$B132,Profile!$C$2:$C$17521,BE$8))*$C$9</f>
        <v>0</v>
      </c>
      <c r="BF132" s="162">
        <f>(SUMIFS(Profile!$E$2:$E$17521,Profile!$B$2:$B$17521,$B132,Profile!$C$2:$C$17521,BF$8))*$C$9</f>
        <v>0</v>
      </c>
      <c r="BG132" s="162">
        <f>(SUMIFS(Profile!$E$2:$E$17521,Profile!$B$2:$B$17521,$B132,Profile!$C$2:$C$17521,BG$8))*$C$9</f>
        <v>0</v>
      </c>
      <c r="BH132" s="162">
        <f>(SUMIFS(Profile!$E$2:$E$17521,Profile!$B$2:$B$17521,$B132,Profile!$C$2:$C$17521,BH$8))*$C$9</f>
        <v>0</v>
      </c>
      <c r="BI132" s="162">
        <f>(SUMIFS(Profile!$E$2:$E$17521,Profile!$B$2:$B$17521,$B132,Profile!$C$2:$C$17521,BI$8))*$C$9</f>
        <v>0</v>
      </c>
      <c r="BJ132" s="162">
        <f>(SUMIFS(Profile!$E$2:$E$17521,Profile!$B$2:$B$17521,$B132,Profile!$C$2:$C$17521,BJ$8))*$C$9</f>
        <v>0</v>
      </c>
      <c r="BK132" s="162">
        <f>(SUMIFS(Profile!$E$2:$E$17521,Profile!$B$2:$B$17521,$B132,Profile!$C$2:$C$17521,BK$8))*$C$9</f>
        <v>0</v>
      </c>
      <c r="BL132" s="162">
        <f>(SUMIFS(Profile!$E$2:$E$17521,Profile!$B$2:$B$17521,$B132,Profile!$C$2:$C$17521,BL$8))*$C$9</f>
        <v>0</v>
      </c>
      <c r="BM132" s="162">
        <f>(SUMIFS(Profile!$E$2:$E$17521,Profile!$B$2:$B$17521,$B132,Profile!$C$2:$C$17521,BM$8))*$C$9</f>
        <v>0</v>
      </c>
      <c r="BN132" s="162">
        <f>(SUMIFS(Profile!$E$2:$E$17521,Profile!$B$2:$B$17521,$B132,Profile!$C$2:$C$17521,BN$8))*$C$9</f>
        <v>0</v>
      </c>
      <c r="BO132" s="162">
        <f>(SUMIFS(Profile!$E$2:$E$17521,Profile!$B$2:$B$17521,$B132,Profile!$C$2:$C$17521,BO$8))*$C$9</f>
        <v>0</v>
      </c>
      <c r="BP132" s="162">
        <f>(SUMIFS(Profile!$E$2:$E$17521,Profile!$B$2:$B$17521,$B132,Profile!$C$2:$C$17521,BP$8))*$C$9</f>
        <v>0</v>
      </c>
      <c r="BQ132" s="162">
        <f>(SUMIFS(Profile!$E$2:$E$17521,Profile!$B$2:$B$17521,$B132,Profile!$C$2:$C$17521,BQ$8))*$C$9</f>
        <v>0</v>
      </c>
      <c r="BR132" s="162">
        <f>(SUMIFS(Profile!$E$2:$E$17521,Profile!$B$2:$B$17521,$B132,Profile!$C$2:$C$17521,BR$8))*$C$9</f>
        <v>0</v>
      </c>
      <c r="BS132" s="162">
        <f>(SUMIFS(Profile!$E$2:$E$17521,Profile!$B$2:$B$17521,$B132,Profile!$C$2:$C$17521,BS$8))*$C$9</f>
        <v>0</v>
      </c>
      <c r="BT132" s="162">
        <f>(SUMIFS(Profile!$E$2:$E$17521,Profile!$B$2:$B$17521,$B132,Profile!$C$2:$C$17521,BT$8))*$C$9</f>
        <v>0</v>
      </c>
      <c r="BU132" s="162">
        <f>(SUMIFS(Profile!$E$2:$E$17521,Profile!$B$2:$B$17521,$B132,Profile!$C$2:$C$17521,BU$8))*$C$9</f>
        <v>0</v>
      </c>
      <c r="BV132" s="162">
        <f>(SUMIFS(Profile!$E$2:$E$17521,Profile!$B$2:$B$17521,$B132,Profile!$C$2:$C$17521,BV$8))*$C$9</f>
        <v>0</v>
      </c>
      <c r="BW132" s="162">
        <f>(SUMIFS(Profile!$E$2:$E$17521,Profile!$B$2:$B$17521,$B132,Profile!$C$2:$C$17521,BW$8))*$C$9</f>
        <v>0</v>
      </c>
      <c r="BX132" s="162">
        <f>(SUMIFS(Profile!$E$2:$E$17521,Profile!$B$2:$B$17521,$B132,Profile!$C$2:$C$17521,BX$8))*$C$9</f>
        <v>0</v>
      </c>
      <c r="BY132" s="162">
        <f>(SUMIFS(Profile!$E$2:$E$17521,Profile!$B$2:$B$17521,$B132,Profile!$C$2:$C$17521,BY$8))*$C$9</f>
        <v>0</v>
      </c>
      <c r="BZ132" s="162">
        <f>(SUMIFS(Profile!$E$2:$E$17521,Profile!$B$2:$B$17521,$B132,Profile!$C$2:$C$17521,BZ$8))*$C$9</f>
        <v>0</v>
      </c>
      <c r="CA132" s="162">
        <f>(SUMIFS(Profile!$E$2:$E$17521,Profile!$B$2:$B$17521,$B132,Profile!$C$2:$C$17521,CA$8))*$C$9</f>
        <v>0</v>
      </c>
      <c r="CB132" s="162">
        <f>(SUMIFS(Profile!$E$2:$E$17521,Profile!$B$2:$B$17521,$B132,Profile!$C$2:$C$17521,CB$8))*$C$9</f>
        <v>0</v>
      </c>
      <c r="CC132" s="162">
        <f>(SUMIFS(Profile!$E$2:$E$17521,Profile!$B$2:$B$17521,$B132,Profile!$C$2:$C$17521,CC$8))*$C$9</f>
        <v>0</v>
      </c>
      <c r="CD132" s="162">
        <f>(SUMIFS(Profile!$E$2:$E$17521,Profile!$B$2:$B$17521,$B132,Profile!$C$2:$C$17521,CD$8))*$C$9</f>
        <v>0</v>
      </c>
      <c r="CE132" s="162">
        <f>(SUMIFS(Profile!$E$2:$E$17521,Profile!$B$2:$B$17521,$B132,Profile!$C$2:$C$17521,CE$8))*$C$9</f>
        <v>0</v>
      </c>
      <c r="CF132" s="162">
        <f>(SUMIFS(Profile!$E$2:$E$17521,Profile!$B$2:$B$17521,$B132,Profile!$C$2:$C$17521,CF$8))*$C$9</f>
        <v>0</v>
      </c>
      <c r="CG132" s="162">
        <f>(SUMIFS(Profile!$E$2:$E$17521,Profile!$B$2:$B$17521,$B132,Profile!$C$2:$C$17521,CG$8))*$C$9</f>
        <v>0</v>
      </c>
      <c r="CH132" s="162">
        <f>(SUMIFS(Profile!$E$2:$E$17521,Profile!$B$2:$B$17521,$B132,Profile!$C$2:$C$17521,CH$8))*$C$9</f>
        <v>0</v>
      </c>
      <c r="CI132" s="162">
        <f>(SUMIFS(Profile!$E$2:$E$17521,Profile!$B$2:$B$17521,$B132,Profile!$C$2:$C$17521,CI$8))*$C$9</f>
        <v>0</v>
      </c>
      <c r="CJ132" s="162">
        <f>(SUMIFS(Profile!$E$2:$E$17521,Profile!$B$2:$B$17521,$B132,Profile!$C$2:$C$17521,CJ$8))*$C$9</f>
        <v>0</v>
      </c>
      <c r="CK132" s="162">
        <f>(SUMIFS(Profile!$E$2:$E$17521,Profile!$B$2:$B$17521,$B132,Profile!$C$2:$C$17521,CK$8))*$C$9</f>
        <v>0</v>
      </c>
      <c r="CL132" s="162">
        <f>(SUMIFS(Profile!$E$2:$E$17521,Profile!$B$2:$B$17521,$B132,Profile!$C$2:$C$17521,CL$8))*$C$9</f>
        <v>0</v>
      </c>
      <c r="CM132" s="162">
        <f>(SUMIFS(Profile!$E$2:$E$17521,Profile!$B$2:$B$17521,$B132,Profile!$C$2:$C$17521,CM$8))*$C$9</f>
        <v>0</v>
      </c>
      <c r="CN132" s="162">
        <f>(SUMIFS(Profile!$E$2:$E$17521,Profile!$B$2:$B$17521,$B132,Profile!$C$2:$C$17521,CN$8))*$C$9</f>
        <v>0</v>
      </c>
      <c r="CO132" s="162">
        <f>(SUMIFS(Profile!$E$2:$E$17521,Profile!$B$2:$B$17521,$B132,Profile!$C$2:$C$17521,CO$8))*$C$9</f>
        <v>0</v>
      </c>
      <c r="CP132" s="162">
        <f>(SUMIFS(Profile!$E$2:$E$17521,Profile!$B$2:$B$17521,$B132,Profile!$C$2:$C$17521,CP$8))*$C$9</f>
        <v>0</v>
      </c>
      <c r="CQ132" s="162">
        <f>(SUMIFS(Profile!$E$2:$E$17521,Profile!$B$2:$B$17521,$B132,Profile!$C$2:$C$17521,CQ$8))*$C$9</f>
        <v>0</v>
      </c>
      <c r="CR132" s="162">
        <f>(SUMIFS(Profile!$E$2:$E$17521,Profile!$B$2:$B$17521,$B132,Profile!$C$2:$C$17521,CR$8))*$C$9</f>
        <v>0</v>
      </c>
      <c r="CS132" s="162">
        <f>(SUMIFS(Profile!$E$2:$E$17521,Profile!$B$2:$B$17521,$B132,Profile!$C$2:$C$17521,CS$8))*$C$9</f>
        <v>0</v>
      </c>
      <c r="CT132" s="162">
        <f>(SUMIFS(Profile!$E$2:$E$17521,Profile!$B$2:$B$17521,$B132,Profile!$C$2:$C$17521,CT$8))*$C$9</f>
        <v>0</v>
      </c>
      <c r="CU132" s="162">
        <f>(SUMIFS(Profile!$E$2:$E$17521,Profile!$B$2:$B$17521,$B132,Profile!$C$2:$C$17521,CU$8))*$C$9</f>
        <v>0</v>
      </c>
      <c r="CV132" s="162">
        <f>(SUMIFS(Profile!$E$2:$E$17521,Profile!$B$2:$B$17521,$B132,Profile!$C$2:$C$17521,CV$8))*$C$9</f>
        <v>0</v>
      </c>
      <c r="CW132" s="162">
        <f>(SUMIFS(Profile!$E$2:$E$17521,Profile!$B$2:$B$17521,$B132,Profile!$C$2:$C$17521,CW$8))*$C$9</f>
        <v>0</v>
      </c>
      <c r="CX132" s="162">
        <f t="shared" si="11"/>
        <v>0</v>
      </c>
      <c r="CY132" s="162">
        <f t="shared" ref="CY132:ET132" si="621">MAX(BB132-E132,0)</f>
        <v>0</v>
      </c>
      <c r="CZ132" s="162">
        <f t="shared" si="621"/>
        <v>0</v>
      </c>
      <c r="DA132" s="162">
        <f t="shared" si="621"/>
        <v>0</v>
      </c>
      <c r="DB132" s="162">
        <f t="shared" si="621"/>
        <v>0</v>
      </c>
      <c r="DC132" s="162">
        <f t="shared" si="621"/>
        <v>0</v>
      </c>
      <c r="DD132" s="162">
        <f t="shared" si="621"/>
        <v>0</v>
      </c>
      <c r="DE132" s="162">
        <f t="shared" si="621"/>
        <v>0</v>
      </c>
      <c r="DF132" s="162">
        <f t="shared" si="621"/>
        <v>0</v>
      </c>
      <c r="DG132" s="162">
        <f t="shared" si="621"/>
        <v>0</v>
      </c>
      <c r="DH132" s="162">
        <f t="shared" si="621"/>
        <v>0</v>
      </c>
      <c r="DI132" s="162">
        <f t="shared" si="621"/>
        <v>0</v>
      </c>
      <c r="DJ132" s="162">
        <f t="shared" si="621"/>
        <v>0</v>
      </c>
      <c r="DK132" s="162">
        <f t="shared" si="621"/>
        <v>0</v>
      </c>
      <c r="DL132" s="162">
        <f t="shared" si="621"/>
        <v>0</v>
      </c>
      <c r="DM132" s="162">
        <f t="shared" si="621"/>
        <v>0</v>
      </c>
      <c r="DN132" s="162">
        <f t="shared" si="621"/>
        <v>0</v>
      </c>
      <c r="DO132" s="162">
        <f t="shared" si="621"/>
        <v>0</v>
      </c>
      <c r="DP132" s="162">
        <f t="shared" si="621"/>
        <v>0</v>
      </c>
      <c r="DQ132" s="162">
        <f t="shared" si="621"/>
        <v>0</v>
      </c>
      <c r="DR132" s="162">
        <f t="shared" si="621"/>
        <v>0</v>
      </c>
      <c r="DS132" s="162">
        <f t="shared" si="621"/>
        <v>0</v>
      </c>
      <c r="DT132" s="162">
        <f t="shared" si="621"/>
        <v>0</v>
      </c>
      <c r="DU132" s="162">
        <f t="shared" si="621"/>
        <v>0</v>
      </c>
      <c r="DV132" s="162">
        <f t="shared" si="621"/>
        <v>0</v>
      </c>
      <c r="DW132" s="162">
        <f t="shared" si="621"/>
        <v>0</v>
      </c>
      <c r="DX132" s="162">
        <f t="shared" si="621"/>
        <v>0</v>
      </c>
      <c r="DY132" s="162">
        <f t="shared" si="621"/>
        <v>0</v>
      </c>
      <c r="DZ132" s="162">
        <f t="shared" si="621"/>
        <v>0</v>
      </c>
      <c r="EA132" s="162">
        <f t="shared" si="621"/>
        <v>0</v>
      </c>
      <c r="EB132" s="162">
        <f t="shared" si="621"/>
        <v>0</v>
      </c>
      <c r="EC132" s="162">
        <f t="shared" si="621"/>
        <v>0</v>
      </c>
      <c r="ED132" s="162">
        <f t="shared" si="621"/>
        <v>0</v>
      </c>
      <c r="EE132" s="162">
        <f t="shared" si="621"/>
        <v>0</v>
      </c>
      <c r="EF132" s="162">
        <f t="shared" si="621"/>
        <v>0</v>
      </c>
      <c r="EG132" s="162">
        <f t="shared" si="621"/>
        <v>0</v>
      </c>
      <c r="EH132" s="162">
        <f t="shared" si="621"/>
        <v>0</v>
      </c>
      <c r="EI132" s="162">
        <f t="shared" si="621"/>
        <v>0</v>
      </c>
      <c r="EJ132" s="162">
        <f t="shared" si="621"/>
        <v>0</v>
      </c>
      <c r="EK132" s="162">
        <f t="shared" si="621"/>
        <v>0</v>
      </c>
      <c r="EL132" s="162">
        <f t="shared" si="621"/>
        <v>0</v>
      </c>
      <c r="EM132" s="162">
        <f t="shared" si="621"/>
        <v>0</v>
      </c>
      <c r="EN132" s="162">
        <f t="shared" si="621"/>
        <v>0</v>
      </c>
      <c r="EO132" s="162">
        <f t="shared" si="621"/>
        <v>0</v>
      </c>
      <c r="EP132" s="162">
        <f t="shared" si="621"/>
        <v>0</v>
      </c>
      <c r="EQ132" s="162">
        <f t="shared" si="621"/>
        <v>0</v>
      </c>
      <c r="ER132" s="162">
        <f t="shared" si="621"/>
        <v>0</v>
      </c>
      <c r="ES132" s="162">
        <f t="shared" si="621"/>
        <v>0</v>
      </c>
      <c r="ET132" s="162">
        <f t="shared" si="621"/>
        <v>0</v>
      </c>
      <c r="EU132" s="162">
        <f t="shared" si="13"/>
        <v>0</v>
      </c>
      <c r="EV132" s="162">
        <f t="shared" ref="EV132:GQ132" si="622">BB132-CY132</f>
        <v>0</v>
      </c>
      <c r="EW132" s="162">
        <f t="shared" si="622"/>
        <v>0</v>
      </c>
      <c r="EX132" s="162">
        <f t="shared" si="622"/>
        <v>0</v>
      </c>
      <c r="EY132" s="162">
        <f t="shared" si="622"/>
        <v>0</v>
      </c>
      <c r="EZ132" s="162">
        <f t="shared" si="622"/>
        <v>0</v>
      </c>
      <c r="FA132" s="162">
        <f t="shared" si="622"/>
        <v>0</v>
      </c>
      <c r="FB132" s="162">
        <f t="shared" si="622"/>
        <v>0</v>
      </c>
      <c r="FC132" s="162">
        <f t="shared" si="622"/>
        <v>0</v>
      </c>
      <c r="FD132" s="162">
        <f t="shared" si="622"/>
        <v>0</v>
      </c>
      <c r="FE132" s="162">
        <f t="shared" si="622"/>
        <v>0</v>
      </c>
      <c r="FF132" s="162">
        <f t="shared" si="622"/>
        <v>0</v>
      </c>
      <c r="FG132" s="162">
        <f t="shared" si="622"/>
        <v>0</v>
      </c>
      <c r="FH132" s="162">
        <f t="shared" si="622"/>
        <v>0</v>
      </c>
      <c r="FI132" s="162">
        <f t="shared" si="622"/>
        <v>0</v>
      </c>
      <c r="FJ132" s="162">
        <f t="shared" si="622"/>
        <v>0</v>
      </c>
      <c r="FK132" s="162">
        <f t="shared" si="622"/>
        <v>0</v>
      </c>
      <c r="FL132" s="162">
        <f t="shared" si="622"/>
        <v>0</v>
      </c>
      <c r="FM132" s="162">
        <f t="shared" si="622"/>
        <v>0</v>
      </c>
      <c r="FN132" s="162">
        <f t="shared" si="622"/>
        <v>0</v>
      </c>
      <c r="FO132" s="162">
        <f t="shared" si="622"/>
        <v>0</v>
      </c>
      <c r="FP132" s="162">
        <f t="shared" si="622"/>
        <v>0</v>
      </c>
      <c r="FQ132" s="162">
        <f t="shared" si="622"/>
        <v>0</v>
      </c>
      <c r="FR132" s="162">
        <f t="shared" si="622"/>
        <v>0</v>
      </c>
      <c r="FS132" s="162">
        <f t="shared" si="622"/>
        <v>0</v>
      </c>
      <c r="FT132" s="162">
        <f t="shared" si="622"/>
        <v>0</v>
      </c>
      <c r="FU132" s="162">
        <f t="shared" si="622"/>
        <v>0</v>
      </c>
      <c r="FV132" s="162">
        <f t="shared" si="622"/>
        <v>0</v>
      </c>
      <c r="FW132" s="162">
        <f t="shared" si="622"/>
        <v>0</v>
      </c>
      <c r="FX132" s="162">
        <f t="shared" si="622"/>
        <v>0</v>
      </c>
      <c r="FY132" s="162">
        <f t="shared" si="622"/>
        <v>0</v>
      </c>
      <c r="FZ132" s="162">
        <f t="shared" si="622"/>
        <v>0</v>
      </c>
      <c r="GA132" s="162">
        <f t="shared" si="622"/>
        <v>0</v>
      </c>
      <c r="GB132" s="162">
        <f t="shared" si="622"/>
        <v>0</v>
      </c>
      <c r="GC132" s="162">
        <f t="shared" si="622"/>
        <v>0</v>
      </c>
      <c r="GD132" s="162">
        <f t="shared" si="622"/>
        <v>0</v>
      </c>
      <c r="GE132" s="162">
        <f t="shared" si="622"/>
        <v>0</v>
      </c>
      <c r="GF132" s="162">
        <f t="shared" si="622"/>
        <v>0</v>
      </c>
      <c r="GG132" s="162">
        <f t="shared" si="622"/>
        <v>0</v>
      </c>
      <c r="GH132" s="162">
        <f t="shared" si="622"/>
        <v>0</v>
      </c>
      <c r="GI132" s="162">
        <f t="shared" si="622"/>
        <v>0</v>
      </c>
      <c r="GJ132" s="162">
        <f t="shared" si="622"/>
        <v>0</v>
      </c>
      <c r="GK132" s="162">
        <f t="shared" si="622"/>
        <v>0</v>
      </c>
      <c r="GL132" s="162">
        <f t="shared" si="622"/>
        <v>0</v>
      </c>
      <c r="GM132" s="162">
        <f t="shared" si="622"/>
        <v>0</v>
      </c>
      <c r="GN132" s="162">
        <f t="shared" si="622"/>
        <v>0</v>
      </c>
      <c r="GO132" s="162">
        <f t="shared" si="622"/>
        <v>0</v>
      </c>
      <c r="GP132" s="162">
        <f t="shared" si="622"/>
        <v>0</v>
      </c>
      <c r="GQ132" s="162">
        <f t="shared" si="622"/>
        <v>0</v>
      </c>
      <c r="GR132" s="162">
        <f t="shared" si="15"/>
        <v>0</v>
      </c>
      <c r="GS132" s="162">
        <f t="shared" ref="GS132:IN132" si="623">E132-EV132</f>
        <v>0</v>
      </c>
      <c r="GT132" s="162">
        <f t="shared" si="623"/>
        <v>0</v>
      </c>
      <c r="GU132" s="162">
        <f t="shared" si="623"/>
        <v>0</v>
      </c>
      <c r="GV132" s="162">
        <f t="shared" si="623"/>
        <v>0</v>
      </c>
      <c r="GW132" s="162">
        <f t="shared" si="623"/>
        <v>0</v>
      </c>
      <c r="GX132" s="162">
        <f t="shared" si="623"/>
        <v>0</v>
      </c>
      <c r="GY132" s="162">
        <f t="shared" si="623"/>
        <v>0</v>
      </c>
      <c r="GZ132" s="162">
        <f t="shared" si="623"/>
        <v>0</v>
      </c>
      <c r="HA132" s="162">
        <f t="shared" si="623"/>
        <v>0</v>
      </c>
      <c r="HB132" s="162">
        <f t="shared" si="623"/>
        <v>0</v>
      </c>
      <c r="HC132" s="162">
        <f t="shared" si="623"/>
        <v>0</v>
      </c>
      <c r="HD132" s="162">
        <f t="shared" si="623"/>
        <v>0</v>
      </c>
      <c r="HE132" s="162">
        <f t="shared" si="623"/>
        <v>0</v>
      </c>
      <c r="HF132" s="162">
        <f t="shared" si="623"/>
        <v>0</v>
      </c>
      <c r="HG132" s="162">
        <f t="shared" si="623"/>
        <v>0</v>
      </c>
      <c r="HH132" s="162">
        <f t="shared" si="623"/>
        <v>0</v>
      </c>
      <c r="HI132" s="162">
        <f t="shared" si="623"/>
        <v>0</v>
      </c>
      <c r="HJ132" s="162">
        <f t="shared" si="623"/>
        <v>0</v>
      </c>
      <c r="HK132" s="162">
        <f t="shared" si="623"/>
        <v>0</v>
      </c>
      <c r="HL132" s="162">
        <f t="shared" si="623"/>
        <v>0</v>
      </c>
      <c r="HM132" s="162">
        <f t="shared" si="623"/>
        <v>0</v>
      </c>
      <c r="HN132" s="162">
        <f t="shared" si="623"/>
        <v>0</v>
      </c>
      <c r="HO132" s="162">
        <f t="shared" si="623"/>
        <v>0</v>
      </c>
      <c r="HP132" s="162">
        <f t="shared" si="623"/>
        <v>0</v>
      </c>
      <c r="HQ132" s="162">
        <f t="shared" si="623"/>
        <v>0</v>
      </c>
      <c r="HR132" s="162">
        <f t="shared" si="623"/>
        <v>0</v>
      </c>
      <c r="HS132" s="162">
        <f t="shared" si="623"/>
        <v>0</v>
      </c>
      <c r="HT132" s="162">
        <f t="shared" si="623"/>
        <v>0</v>
      </c>
      <c r="HU132" s="162">
        <f t="shared" si="623"/>
        <v>0</v>
      </c>
      <c r="HV132" s="162">
        <f t="shared" si="623"/>
        <v>0</v>
      </c>
      <c r="HW132" s="162">
        <f t="shared" si="623"/>
        <v>0</v>
      </c>
      <c r="HX132" s="162">
        <f t="shared" si="623"/>
        <v>0</v>
      </c>
      <c r="HY132" s="162">
        <f t="shared" si="623"/>
        <v>0</v>
      </c>
      <c r="HZ132" s="162">
        <f t="shared" si="623"/>
        <v>0</v>
      </c>
      <c r="IA132" s="162">
        <f t="shared" si="623"/>
        <v>0</v>
      </c>
      <c r="IB132" s="162">
        <f t="shared" si="623"/>
        <v>0</v>
      </c>
      <c r="IC132" s="162">
        <f t="shared" si="623"/>
        <v>0</v>
      </c>
      <c r="ID132" s="162">
        <f t="shared" si="623"/>
        <v>0</v>
      </c>
      <c r="IE132" s="162">
        <f t="shared" si="623"/>
        <v>0</v>
      </c>
      <c r="IF132" s="162">
        <f t="shared" si="623"/>
        <v>0</v>
      </c>
      <c r="IG132" s="162">
        <f t="shared" si="623"/>
        <v>0</v>
      </c>
      <c r="IH132" s="162">
        <f t="shared" si="623"/>
        <v>0</v>
      </c>
      <c r="II132" s="162">
        <f t="shared" si="623"/>
        <v>0</v>
      </c>
      <c r="IJ132" s="162">
        <f t="shared" si="623"/>
        <v>0</v>
      </c>
      <c r="IK132" s="162">
        <f t="shared" si="623"/>
        <v>0</v>
      </c>
      <c r="IL132" s="162">
        <f t="shared" si="623"/>
        <v>0</v>
      </c>
      <c r="IM132" s="162">
        <f t="shared" si="623"/>
        <v>0</v>
      </c>
      <c r="IN132" s="162">
        <f t="shared" si="623"/>
        <v>0</v>
      </c>
      <c r="IO132" s="162">
        <f t="shared" si="17"/>
        <v>0</v>
      </c>
      <c r="IP132" s="162">
        <f t="shared" si="23"/>
        <v>0</v>
      </c>
      <c r="IQ132" s="162">
        <f t="shared" ref="IQ132:KK132" si="624">MAX((MIN(CZ132+IP132,$IO$7))-GT132,0)</f>
        <v>0</v>
      </c>
      <c r="IR132" s="162">
        <f t="shared" si="624"/>
        <v>0</v>
      </c>
      <c r="IS132" s="162">
        <f t="shared" si="624"/>
        <v>0</v>
      </c>
      <c r="IT132" s="162">
        <f t="shared" si="624"/>
        <v>0</v>
      </c>
      <c r="IU132" s="162">
        <f t="shared" si="624"/>
        <v>0</v>
      </c>
      <c r="IV132" s="162">
        <f t="shared" si="624"/>
        <v>0</v>
      </c>
      <c r="IW132" s="162">
        <f t="shared" si="624"/>
        <v>0</v>
      </c>
      <c r="IX132" s="162">
        <f t="shared" si="624"/>
        <v>0</v>
      </c>
      <c r="IY132" s="162">
        <f t="shared" si="624"/>
        <v>0</v>
      </c>
      <c r="IZ132" s="162">
        <f t="shared" si="624"/>
        <v>0</v>
      </c>
      <c r="JA132" s="162">
        <f t="shared" si="624"/>
        <v>0</v>
      </c>
      <c r="JB132" s="162">
        <f t="shared" si="624"/>
        <v>0</v>
      </c>
      <c r="JC132" s="162">
        <f t="shared" si="624"/>
        <v>0</v>
      </c>
      <c r="JD132" s="162">
        <f t="shared" si="624"/>
        <v>0</v>
      </c>
      <c r="JE132" s="162">
        <f t="shared" si="624"/>
        <v>0</v>
      </c>
      <c r="JF132" s="162">
        <f t="shared" si="624"/>
        <v>0</v>
      </c>
      <c r="JG132" s="162">
        <f t="shared" si="624"/>
        <v>0</v>
      </c>
      <c r="JH132" s="162">
        <f t="shared" si="624"/>
        <v>0</v>
      </c>
      <c r="JI132" s="162">
        <f t="shared" si="624"/>
        <v>0</v>
      </c>
      <c r="JJ132" s="162">
        <f t="shared" si="624"/>
        <v>0</v>
      </c>
      <c r="JK132" s="162">
        <f t="shared" si="624"/>
        <v>0</v>
      </c>
      <c r="JL132" s="162">
        <f t="shared" si="624"/>
        <v>0</v>
      </c>
      <c r="JM132" s="162">
        <f t="shared" si="624"/>
        <v>0</v>
      </c>
      <c r="JN132" s="162">
        <f t="shared" si="624"/>
        <v>0</v>
      </c>
      <c r="JO132" s="162">
        <f t="shared" si="624"/>
        <v>0</v>
      </c>
      <c r="JP132" s="162">
        <f t="shared" si="624"/>
        <v>0</v>
      </c>
      <c r="JQ132" s="162">
        <f t="shared" si="624"/>
        <v>0</v>
      </c>
      <c r="JR132" s="162">
        <f t="shared" si="624"/>
        <v>0</v>
      </c>
      <c r="JS132" s="162">
        <f t="shared" si="624"/>
        <v>0</v>
      </c>
      <c r="JT132" s="162">
        <f t="shared" si="624"/>
        <v>0</v>
      </c>
      <c r="JU132" s="162">
        <f t="shared" si="624"/>
        <v>0</v>
      </c>
      <c r="JV132" s="162">
        <f t="shared" si="624"/>
        <v>0</v>
      </c>
      <c r="JW132" s="162">
        <f t="shared" si="624"/>
        <v>0</v>
      </c>
      <c r="JX132" s="162">
        <f t="shared" si="624"/>
        <v>0</v>
      </c>
      <c r="JY132" s="162">
        <f t="shared" si="624"/>
        <v>0</v>
      </c>
      <c r="JZ132" s="162">
        <f t="shared" si="624"/>
        <v>0</v>
      </c>
      <c r="KA132" s="162">
        <f t="shared" si="624"/>
        <v>0</v>
      </c>
      <c r="KB132" s="162">
        <f t="shared" si="624"/>
        <v>0</v>
      </c>
      <c r="KC132" s="162">
        <f t="shared" si="624"/>
        <v>0</v>
      </c>
      <c r="KD132" s="162">
        <f t="shared" si="624"/>
        <v>0</v>
      </c>
      <c r="KE132" s="162">
        <f t="shared" si="624"/>
        <v>0</v>
      </c>
      <c r="KF132" s="162">
        <f t="shared" si="624"/>
        <v>0</v>
      </c>
      <c r="KG132" s="162">
        <f t="shared" si="624"/>
        <v>0</v>
      </c>
      <c r="KH132" s="162">
        <f t="shared" si="624"/>
        <v>0</v>
      </c>
      <c r="KI132" s="162">
        <f t="shared" si="624"/>
        <v>0</v>
      </c>
      <c r="KJ132" s="162">
        <f t="shared" si="624"/>
        <v>0</v>
      </c>
      <c r="KK132" s="162">
        <f t="shared" si="624"/>
        <v>0</v>
      </c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</row>
    <row r="133" ht="14.25" customHeight="1" spans="1:326" x14ac:dyDescent="0.25">
      <c r="A133" s="1">
        <v>5</v>
      </c>
      <c r="B133" s="1">
        <f t="shared" ref="B133:C133" si="625">B132+1</f>
        <v>123</v>
      </c>
      <c r="C133" s="232">
        <f t="shared" si="625"/>
        <v>43588</v>
      </c>
      <c r="D133" s="162">
        <f t="shared" si="9"/>
        <v>0</v>
      </c>
      <c r="E133" s="162">
        <f>(SUMIFS(Profile!$F$2:$F$17521,Profile!$B$2:$B$17521,$B133,Profile!$C$2:$C$17521,E$8))*$C$6</f>
        <v>0</v>
      </c>
      <c r="F133" s="162">
        <f>(SUMIFS(Profile!$F$2:$F$17521,Profile!$B$2:$B$17521,$B133,Profile!$C$2:$C$17521,F$8))*$C$6</f>
        <v>0</v>
      </c>
      <c r="G133" s="162">
        <f>(SUMIFS(Profile!$F$2:$F$17521,Profile!$B$2:$B$17521,$B133,Profile!$C$2:$C$17521,G$8))*$C$6</f>
        <v>0</v>
      </c>
      <c r="H133" s="162">
        <f>(SUMIFS(Profile!$F$2:$F$17521,Profile!$B$2:$B$17521,$B133,Profile!$C$2:$C$17521,H$8))*$C$6</f>
        <v>0</v>
      </c>
      <c r="I133" s="162">
        <f>(SUMIFS(Profile!$F$2:$F$17521,Profile!$B$2:$B$17521,$B133,Profile!$C$2:$C$17521,I$8))*$C$6</f>
        <v>0</v>
      </c>
      <c r="J133" s="162">
        <f>(SUMIFS(Profile!$F$2:$F$17521,Profile!$B$2:$B$17521,$B133,Profile!$C$2:$C$17521,J$8))*$C$6</f>
        <v>0</v>
      </c>
      <c r="K133" s="162">
        <f>(SUMIFS(Profile!$F$2:$F$17521,Profile!$B$2:$B$17521,$B133,Profile!$C$2:$C$17521,K$8))*$C$6</f>
        <v>0</v>
      </c>
      <c r="L133" s="162">
        <f>(SUMIFS(Profile!$F$2:$F$17521,Profile!$B$2:$B$17521,$B133,Profile!$C$2:$C$17521,L$8))*$C$6</f>
        <v>0</v>
      </c>
      <c r="M133" s="162">
        <f>(SUMIFS(Profile!$F$2:$F$17521,Profile!$B$2:$B$17521,$B133,Profile!$C$2:$C$17521,M$8))*$C$6</f>
        <v>0</v>
      </c>
      <c r="N133" s="162">
        <f>(SUMIFS(Profile!$F$2:$F$17521,Profile!$B$2:$B$17521,$B133,Profile!$C$2:$C$17521,N$8))*$C$6</f>
        <v>0</v>
      </c>
      <c r="O133" s="162">
        <f>(SUMIFS(Profile!$F$2:$F$17521,Profile!$B$2:$B$17521,$B133,Profile!$C$2:$C$17521,O$8))*$C$6</f>
        <v>0</v>
      </c>
      <c r="P133" s="162">
        <f>(SUMIFS(Profile!$F$2:$F$17521,Profile!$B$2:$B$17521,$B133,Profile!$C$2:$C$17521,P$8))*$C$6</f>
        <v>0</v>
      </c>
      <c r="Q133" s="162">
        <f>(SUMIFS(Profile!$F$2:$F$17521,Profile!$B$2:$B$17521,$B133,Profile!$C$2:$C$17521,Q$8))*$C$6</f>
        <v>0</v>
      </c>
      <c r="R133" s="162">
        <f>(SUMIFS(Profile!$F$2:$F$17521,Profile!$B$2:$B$17521,$B133,Profile!$C$2:$C$17521,R$8))*$C$6</f>
        <v>0</v>
      </c>
      <c r="S133" s="162">
        <f>(SUMIFS(Profile!$F$2:$F$17521,Profile!$B$2:$B$17521,$B133,Profile!$C$2:$C$17521,S$8))*$C$6</f>
        <v>0</v>
      </c>
      <c r="T133" s="162">
        <f>(SUMIFS(Profile!$F$2:$F$17521,Profile!$B$2:$B$17521,$B133,Profile!$C$2:$C$17521,T$8))*$C$6</f>
        <v>0</v>
      </c>
      <c r="U133" s="162">
        <f>(SUMIFS(Profile!$F$2:$F$17521,Profile!$B$2:$B$17521,$B133,Profile!$C$2:$C$17521,U$8))*$C$6</f>
        <v>0</v>
      </c>
      <c r="V133" s="162">
        <f>(SUMIFS(Profile!$F$2:$F$17521,Profile!$B$2:$B$17521,$B133,Profile!$C$2:$C$17521,V$8))*$C$6</f>
        <v>0</v>
      </c>
      <c r="W133" s="162">
        <f>(SUMIFS(Profile!$F$2:$F$17521,Profile!$B$2:$B$17521,$B133,Profile!$C$2:$C$17521,W$8))*$C$6</f>
        <v>0</v>
      </c>
      <c r="X133" s="162">
        <f>(SUMIFS(Profile!$F$2:$F$17521,Profile!$B$2:$B$17521,$B133,Profile!$C$2:$C$17521,X$8))*$C$6</f>
        <v>0</v>
      </c>
      <c r="Y133" s="162">
        <f>(SUMIFS(Profile!$F$2:$F$17521,Profile!$B$2:$B$17521,$B133,Profile!$C$2:$C$17521,Y$8))*$C$6</f>
        <v>0</v>
      </c>
      <c r="Z133" s="162">
        <f>(SUMIFS(Profile!$F$2:$F$17521,Profile!$B$2:$B$17521,$B133,Profile!$C$2:$C$17521,Z$8))*$C$6</f>
        <v>0</v>
      </c>
      <c r="AA133" s="162">
        <f>(SUMIFS(Profile!$F$2:$F$17521,Profile!$B$2:$B$17521,$B133,Profile!$C$2:$C$17521,AA$8))*$C$6</f>
        <v>0</v>
      </c>
      <c r="AB133" s="162">
        <f>(SUMIFS(Profile!$F$2:$F$17521,Profile!$B$2:$B$17521,$B133,Profile!$C$2:$C$17521,AB$8))*$C$6</f>
        <v>0</v>
      </c>
      <c r="AC133" s="162">
        <f>(SUMIFS(Profile!$F$2:$F$17521,Profile!$B$2:$B$17521,$B133,Profile!$C$2:$C$17521,AC$8))*$C$6</f>
        <v>0</v>
      </c>
      <c r="AD133" s="162">
        <f>(SUMIFS(Profile!$F$2:$F$17521,Profile!$B$2:$B$17521,$B133,Profile!$C$2:$C$17521,AD$8))*$C$6</f>
        <v>0</v>
      </c>
      <c r="AE133" s="162">
        <f>(SUMIFS(Profile!$F$2:$F$17521,Profile!$B$2:$B$17521,$B133,Profile!$C$2:$C$17521,AE$8))*$C$6</f>
        <v>0</v>
      </c>
      <c r="AF133" s="162">
        <f>(SUMIFS(Profile!$F$2:$F$17521,Profile!$B$2:$B$17521,$B133,Profile!$C$2:$C$17521,AF$8))*$C$6</f>
        <v>0</v>
      </c>
      <c r="AG133" s="162">
        <f>(SUMIFS(Profile!$F$2:$F$17521,Profile!$B$2:$B$17521,$B133,Profile!$C$2:$C$17521,AG$8))*$C$6</f>
        <v>0</v>
      </c>
      <c r="AH133" s="162">
        <f>(SUMIFS(Profile!$F$2:$F$17521,Profile!$B$2:$B$17521,$B133,Profile!$C$2:$C$17521,AH$8))*$C$6</f>
        <v>0</v>
      </c>
      <c r="AI133" s="162">
        <f>(SUMIFS(Profile!$F$2:$F$17521,Profile!$B$2:$B$17521,$B133,Profile!$C$2:$C$17521,AI$8))*$C$6</f>
        <v>0</v>
      </c>
      <c r="AJ133" s="162">
        <f>(SUMIFS(Profile!$F$2:$F$17521,Profile!$B$2:$B$17521,$B133,Profile!$C$2:$C$17521,AJ$8))*$C$6</f>
        <v>0</v>
      </c>
      <c r="AK133" s="162">
        <f>(SUMIFS(Profile!$F$2:$F$17521,Profile!$B$2:$B$17521,$B133,Profile!$C$2:$C$17521,AK$8))*$C$6</f>
        <v>0</v>
      </c>
      <c r="AL133" s="162">
        <f>(SUMIFS(Profile!$F$2:$F$17521,Profile!$B$2:$B$17521,$B133,Profile!$C$2:$C$17521,AL$8))*$C$6</f>
        <v>0</v>
      </c>
      <c r="AM133" s="162">
        <f>(SUMIFS(Profile!$F$2:$F$17521,Profile!$B$2:$B$17521,$B133,Profile!$C$2:$C$17521,AM$8))*$C$6</f>
        <v>0</v>
      </c>
      <c r="AN133" s="162">
        <f>(SUMIFS(Profile!$F$2:$F$17521,Profile!$B$2:$B$17521,$B133,Profile!$C$2:$C$17521,AN$8))*$C$6</f>
        <v>0</v>
      </c>
      <c r="AO133" s="162">
        <f>(SUMIFS(Profile!$F$2:$F$17521,Profile!$B$2:$B$17521,$B133,Profile!$C$2:$C$17521,AO$8))*$C$6</f>
        <v>0</v>
      </c>
      <c r="AP133" s="162">
        <f>(SUMIFS(Profile!$F$2:$F$17521,Profile!$B$2:$B$17521,$B133,Profile!$C$2:$C$17521,AP$8))*$C$6</f>
        <v>0</v>
      </c>
      <c r="AQ133" s="162">
        <f>(SUMIFS(Profile!$F$2:$F$17521,Profile!$B$2:$B$17521,$B133,Profile!$C$2:$C$17521,AQ$8))*$C$6</f>
        <v>0</v>
      </c>
      <c r="AR133" s="162">
        <f>(SUMIFS(Profile!$F$2:$F$17521,Profile!$B$2:$B$17521,$B133,Profile!$C$2:$C$17521,AR$8))*$C$6</f>
        <v>0</v>
      </c>
      <c r="AS133" s="162">
        <f>(SUMIFS(Profile!$F$2:$F$17521,Profile!$B$2:$B$17521,$B133,Profile!$C$2:$C$17521,AS$8))*$C$6</f>
        <v>0</v>
      </c>
      <c r="AT133" s="162">
        <f>(SUMIFS(Profile!$F$2:$F$17521,Profile!$B$2:$B$17521,$B133,Profile!$C$2:$C$17521,AT$8))*$C$6</f>
        <v>0</v>
      </c>
      <c r="AU133" s="162">
        <f>(SUMIFS(Profile!$F$2:$F$17521,Profile!$B$2:$B$17521,$B133,Profile!$C$2:$C$17521,AU$8))*$C$6</f>
        <v>0</v>
      </c>
      <c r="AV133" s="162">
        <f>(SUMIFS(Profile!$F$2:$F$17521,Profile!$B$2:$B$17521,$B133,Profile!$C$2:$C$17521,AV$8))*$C$6</f>
        <v>0</v>
      </c>
      <c r="AW133" s="162">
        <f>(SUMIFS(Profile!$F$2:$F$17521,Profile!$B$2:$B$17521,$B133,Profile!$C$2:$C$17521,AW$8))*$C$6</f>
        <v>0</v>
      </c>
      <c r="AX133" s="162">
        <f>(SUMIFS(Profile!$F$2:$F$17521,Profile!$B$2:$B$17521,$B133,Profile!$C$2:$C$17521,AX$8))*$C$6</f>
        <v>0</v>
      </c>
      <c r="AY133" s="162">
        <f>(SUMIFS(Profile!$F$2:$F$17521,Profile!$B$2:$B$17521,$B133,Profile!$C$2:$C$17521,AY$8))*$C$6</f>
        <v>0</v>
      </c>
      <c r="AZ133" s="162">
        <f>(SUMIFS(Profile!$F$2:$F$17521,Profile!$B$2:$B$17521,$B133,Profile!$C$2:$C$17521,AZ$8))*$C$6</f>
        <v>0</v>
      </c>
      <c r="BA133" s="162">
        <f t="shared" si="10"/>
        <v>0</v>
      </c>
      <c r="BB133" s="162">
        <f>(SUMIFS(Profile!$E$2:$E$17521,Profile!$B$2:$B$17521,$B133,Profile!$C$2:$C$17521,BB$8))*$C$9</f>
        <v>0</v>
      </c>
      <c r="BC133" s="162">
        <f>(SUMIFS(Profile!$E$2:$E$17521,Profile!$B$2:$B$17521,$B133,Profile!$C$2:$C$17521,BC$8))*$C$9</f>
        <v>0</v>
      </c>
      <c r="BD133" s="162">
        <f>(SUMIFS(Profile!$E$2:$E$17521,Profile!$B$2:$B$17521,$B133,Profile!$C$2:$C$17521,BD$8))*$C$9</f>
        <v>0</v>
      </c>
      <c r="BE133" s="162">
        <f>(SUMIFS(Profile!$E$2:$E$17521,Profile!$B$2:$B$17521,$B133,Profile!$C$2:$C$17521,BE$8))*$C$9</f>
        <v>0</v>
      </c>
      <c r="BF133" s="162">
        <f>(SUMIFS(Profile!$E$2:$E$17521,Profile!$B$2:$B$17521,$B133,Profile!$C$2:$C$17521,BF$8))*$C$9</f>
        <v>0</v>
      </c>
      <c r="BG133" s="162">
        <f>(SUMIFS(Profile!$E$2:$E$17521,Profile!$B$2:$B$17521,$B133,Profile!$C$2:$C$17521,BG$8))*$C$9</f>
        <v>0</v>
      </c>
      <c r="BH133" s="162">
        <f>(SUMIFS(Profile!$E$2:$E$17521,Profile!$B$2:$B$17521,$B133,Profile!$C$2:$C$17521,BH$8))*$C$9</f>
        <v>0</v>
      </c>
      <c r="BI133" s="162">
        <f>(SUMIFS(Profile!$E$2:$E$17521,Profile!$B$2:$B$17521,$B133,Profile!$C$2:$C$17521,BI$8))*$C$9</f>
        <v>0</v>
      </c>
      <c r="BJ133" s="162">
        <f>(SUMIFS(Profile!$E$2:$E$17521,Profile!$B$2:$B$17521,$B133,Profile!$C$2:$C$17521,BJ$8))*$C$9</f>
        <v>0</v>
      </c>
      <c r="BK133" s="162">
        <f>(SUMIFS(Profile!$E$2:$E$17521,Profile!$B$2:$B$17521,$B133,Profile!$C$2:$C$17521,BK$8))*$C$9</f>
        <v>0</v>
      </c>
      <c r="BL133" s="162">
        <f>(SUMIFS(Profile!$E$2:$E$17521,Profile!$B$2:$B$17521,$B133,Profile!$C$2:$C$17521,BL$8))*$C$9</f>
        <v>0</v>
      </c>
      <c r="BM133" s="162">
        <f>(SUMIFS(Profile!$E$2:$E$17521,Profile!$B$2:$B$17521,$B133,Profile!$C$2:$C$17521,BM$8))*$C$9</f>
        <v>0</v>
      </c>
      <c r="BN133" s="162">
        <f>(SUMIFS(Profile!$E$2:$E$17521,Profile!$B$2:$B$17521,$B133,Profile!$C$2:$C$17521,BN$8))*$C$9</f>
        <v>0</v>
      </c>
      <c r="BO133" s="162">
        <f>(SUMIFS(Profile!$E$2:$E$17521,Profile!$B$2:$B$17521,$B133,Profile!$C$2:$C$17521,BO$8))*$C$9</f>
        <v>0</v>
      </c>
      <c r="BP133" s="162">
        <f>(SUMIFS(Profile!$E$2:$E$17521,Profile!$B$2:$B$17521,$B133,Profile!$C$2:$C$17521,BP$8))*$C$9</f>
        <v>0</v>
      </c>
      <c r="BQ133" s="162">
        <f>(SUMIFS(Profile!$E$2:$E$17521,Profile!$B$2:$B$17521,$B133,Profile!$C$2:$C$17521,BQ$8))*$C$9</f>
        <v>0</v>
      </c>
      <c r="BR133" s="162">
        <f>(SUMIFS(Profile!$E$2:$E$17521,Profile!$B$2:$B$17521,$B133,Profile!$C$2:$C$17521,BR$8))*$C$9</f>
        <v>0</v>
      </c>
      <c r="BS133" s="162">
        <f>(SUMIFS(Profile!$E$2:$E$17521,Profile!$B$2:$B$17521,$B133,Profile!$C$2:$C$17521,BS$8))*$C$9</f>
        <v>0</v>
      </c>
      <c r="BT133" s="162">
        <f>(SUMIFS(Profile!$E$2:$E$17521,Profile!$B$2:$B$17521,$B133,Profile!$C$2:$C$17521,BT$8))*$C$9</f>
        <v>0</v>
      </c>
      <c r="BU133" s="162">
        <f>(SUMIFS(Profile!$E$2:$E$17521,Profile!$B$2:$B$17521,$B133,Profile!$C$2:$C$17521,BU$8))*$C$9</f>
        <v>0</v>
      </c>
      <c r="BV133" s="162">
        <f>(SUMIFS(Profile!$E$2:$E$17521,Profile!$B$2:$B$17521,$B133,Profile!$C$2:$C$17521,BV$8))*$C$9</f>
        <v>0</v>
      </c>
      <c r="BW133" s="162">
        <f>(SUMIFS(Profile!$E$2:$E$17521,Profile!$B$2:$B$17521,$B133,Profile!$C$2:$C$17521,BW$8))*$C$9</f>
        <v>0</v>
      </c>
      <c r="BX133" s="162">
        <f>(SUMIFS(Profile!$E$2:$E$17521,Profile!$B$2:$B$17521,$B133,Profile!$C$2:$C$17521,BX$8))*$C$9</f>
        <v>0</v>
      </c>
      <c r="BY133" s="162">
        <f>(SUMIFS(Profile!$E$2:$E$17521,Profile!$B$2:$B$17521,$B133,Profile!$C$2:$C$17521,BY$8))*$C$9</f>
        <v>0</v>
      </c>
      <c r="BZ133" s="162">
        <f>(SUMIFS(Profile!$E$2:$E$17521,Profile!$B$2:$B$17521,$B133,Profile!$C$2:$C$17521,BZ$8))*$C$9</f>
        <v>0</v>
      </c>
      <c r="CA133" s="162">
        <f>(SUMIFS(Profile!$E$2:$E$17521,Profile!$B$2:$B$17521,$B133,Profile!$C$2:$C$17521,CA$8))*$C$9</f>
        <v>0</v>
      </c>
      <c r="CB133" s="162">
        <f>(SUMIFS(Profile!$E$2:$E$17521,Profile!$B$2:$B$17521,$B133,Profile!$C$2:$C$17521,CB$8))*$C$9</f>
        <v>0</v>
      </c>
      <c r="CC133" s="162">
        <f>(SUMIFS(Profile!$E$2:$E$17521,Profile!$B$2:$B$17521,$B133,Profile!$C$2:$C$17521,CC$8))*$C$9</f>
        <v>0</v>
      </c>
      <c r="CD133" s="162">
        <f>(SUMIFS(Profile!$E$2:$E$17521,Profile!$B$2:$B$17521,$B133,Profile!$C$2:$C$17521,CD$8))*$C$9</f>
        <v>0</v>
      </c>
      <c r="CE133" s="162">
        <f>(SUMIFS(Profile!$E$2:$E$17521,Profile!$B$2:$B$17521,$B133,Profile!$C$2:$C$17521,CE$8))*$C$9</f>
        <v>0</v>
      </c>
      <c r="CF133" s="162">
        <f>(SUMIFS(Profile!$E$2:$E$17521,Profile!$B$2:$B$17521,$B133,Profile!$C$2:$C$17521,CF$8))*$C$9</f>
        <v>0</v>
      </c>
      <c r="CG133" s="162">
        <f>(SUMIFS(Profile!$E$2:$E$17521,Profile!$B$2:$B$17521,$B133,Profile!$C$2:$C$17521,CG$8))*$C$9</f>
        <v>0</v>
      </c>
      <c r="CH133" s="162">
        <f>(SUMIFS(Profile!$E$2:$E$17521,Profile!$B$2:$B$17521,$B133,Profile!$C$2:$C$17521,CH$8))*$C$9</f>
        <v>0</v>
      </c>
      <c r="CI133" s="162">
        <f>(SUMIFS(Profile!$E$2:$E$17521,Profile!$B$2:$B$17521,$B133,Profile!$C$2:$C$17521,CI$8))*$C$9</f>
        <v>0</v>
      </c>
      <c r="CJ133" s="162">
        <f>(SUMIFS(Profile!$E$2:$E$17521,Profile!$B$2:$B$17521,$B133,Profile!$C$2:$C$17521,CJ$8))*$C$9</f>
        <v>0</v>
      </c>
      <c r="CK133" s="162">
        <f>(SUMIFS(Profile!$E$2:$E$17521,Profile!$B$2:$B$17521,$B133,Profile!$C$2:$C$17521,CK$8))*$C$9</f>
        <v>0</v>
      </c>
      <c r="CL133" s="162">
        <f>(SUMIFS(Profile!$E$2:$E$17521,Profile!$B$2:$B$17521,$B133,Profile!$C$2:$C$17521,CL$8))*$C$9</f>
        <v>0</v>
      </c>
      <c r="CM133" s="162">
        <f>(SUMIFS(Profile!$E$2:$E$17521,Profile!$B$2:$B$17521,$B133,Profile!$C$2:$C$17521,CM$8))*$C$9</f>
        <v>0</v>
      </c>
      <c r="CN133" s="162">
        <f>(SUMIFS(Profile!$E$2:$E$17521,Profile!$B$2:$B$17521,$B133,Profile!$C$2:$C$17521,CN$8))*$C$9</f>
        <v>0</v>
      </c>
      <c r="CO133" s="162">
        <f>(SUMIFS(Profile!$E$2:$E$17521,Profile!$B$2:$B$17521,$B133,Profile!$C$2:$C$17521,CO$8))*$C$9</f>
        <v>0</v>
      </c>
      <c r="CP133" s="162">
        <f>(SUMIFS(Profile!$E$2:$E$17521,Profile!$B$2:$B$17521,$B133,Profile!$C$2:$C$17521,CP$8))*$C$9</f>
        <v>0</v>
      </c>
      <c r="CQ133" s="162">
        <f>(SUMIFS(Profile!$E$2:$E$17521,Profile!$B$2:$B$17521,$B133,Profile!$C$2:$C$17521,CQ$8))*$C$9</f>
        <v>0</v>
      </c>
      <c r="CR133" s="162">
        <f>(SUMIFS(Profile!$E$2:$E$17521,Profile!$B$2:$B$17521,$B133,Profile!$C$2:$C$17521,CR$8))*$C$9</f>
        <v>0</v>
      </c>
      <c r="CS133" s="162">
        <f>(SUMIFS(Profile!$E$2:$E$17521,Profile!$B$2:$B$17521,$B133,Profile!$C$2:$C$17521,CS$8))*$C$9</f>
        <v>0</v>
      </c>
      <c r="CT133" s="162">
        <f>(SUMIFS(Profile!$E$2:$E$17521,Profile!$B$2:$B$17521,$B133,Profile!$C$2:$C$17521,CT$8))*$C$9</f>
        <v>0</v>
      </c>
      <c r="CU133" s="162">
        <f>(SUMIFS(Profile!$E$2:$E$17521,Profile!$B$2:$B$17521,$B133,Profile!$C$2:$C$17521,CU$8))*$C$9</f>
        <v>0</v>
      </c>
      <c r="CV133" s="162">
        <f>(SUMIFS(Profile!$E$2:$E$17521,Profile!$B$2:$B$17521,$B133,Profile!$C$2:$C$17521,CV$8))*$C$9</f>
        <v>0</v>
      </c>
      <c r="CW133" s="162">
        <f>(SUMIFS(Profile!$E$2:$E$17521,Profile!$B$2:$B$17521,$B133,Profile!$C$2:$C$17521,CW$8))*$C$9</f>
        <v>0</v>
      </c>
      <c r="CX133" s="162">
        <f t="shared" si="11"/>
        <v>0</v>
      </c>
      <c r="CY133" s="162">
        <f t="shared" ref="CY133:ET133" si="626">MAX(BB133-E133,0)</f>
        <v>0</v>
      </c>
      <c r="CZ133" s="162">
        <f t="shared" si="626"/>
        <v>0</v>
      </c>
      <c r="DA133" s="162">
        <f t="shared" si="626"/>
        <v>0</v>
      </c>
      <c r="DB133" s="162">
        <f t="shared" si="626"/>
        <v>0</v>
      </c>
      <c r="DC133" s="162">
        <f t="shared" si="626"/>
        <v>0</v>
      </c>
      <c r="DD133" s="162">
        <f t="shared" si="626"/>
        <v>0</v>
      </c>
      <c r="DE133" s="162">
        <f t="shared" si="626"/>
        <v>0</v>
      </c>
      <c r="DF133" s="162">
        <f t="shared" si="626"/>
        <v>0</v>
      </c>
      <c r="DG133" s="162">
        <f t="shared" si="626"/>
        <v>0</v>
      </c>
      <c r="DH133" s="162">
        <f t="shared" si="626"/>
        <v>0</v>
      </c>
      <c r="DI133" s="162">
        <f t="shared" si="626"/>
        <v>0</v>
      </c>
      <c r="DJ133" s="162">
        <f t="shared" si="626"/>
        <v>0</v>
      </c>
      <c r="DK133" s="162">
        <f t="shared" si="626"/>
        <v>0</v>
      </c>
      <c r="DL133" s="162">
        <f t="shared" si="626"/>
        <v>0</v>
      </c>
      <c r="DM133" s="162">
        <f t="shared" si="626"/>
        <v>0</v>
      </c>
      <c r="DN133" s="162">
        <f t="shared" si="626"/>
        <v>0</v>
      </c>
      <c r="DO133" s="162">
        <f t="shared" si="626"/>
        <v>0</v>
      </c>
      <c r="DP133" s="162">
        <f t="shared" si="626"/>
        <v>0</v>
      </c>
      <c r="DQ133" s="162">
        <f t="shared" si="626"/>
        <v>0</v>
      </c>
      <c r="DR133" s="162">
        <f t="shared" si="626"/>
        <v>0</v>
      </c>
      <c r="DS133" s="162">
        <f t="shared" si="626"/>
        <v>0</v>
      </c>
      <c r="DT133" s="162">
        <f t="shared" si="626"/>
        <v>0</v>
      </c>
      <c r="DU133" s="162">
        <f t="shared" si="626"/>
        <v>0</v>
      </c>
      <c r="DV133" s="162">
        <f t="shared" si="626"/>
        <v>0</v>
      </c>
      <c r="DW133" s="162">
        <f t="shared" si="626"/>
        <v>0</v>
      </c>
      <c r="DX133" s="162">
        <f t="shared" si="626"/>
        <v>0</v>
      </c>
      <c r="DY133" s="162">
        <f t="shared" si="626"/>
        <v>0</v>
      </c>
      <c r="DZ133" s="162">
        <f t="shared" si="626"/>
        <v>0</v>
      </c>
      <c r="EA133" s="162">
        <f t="shared" si="626"/>
        <v>0</v>
      </c>
      <c r="EB133" s="162">
        <f t="shared" si="626"/>
        <v>0</v>
      </c>
      <c r="EC133" s="162">
        <f t="shared" si="626"/>
        <v>0</v>
      </c>
      <c r="ED133" s="162">
        <f t="shared" si="626"/>
        <v>0</v>
      </c>
      <c r="EE133" s="162">
        <f t="shared" si="626"/>
        <v>0</v>
      </c>
      <c r="EF133" s="162">
        <f t="shared" si="626"/>
        <v>0</v>
      </c>
      <c r="EG133" s="162">
        <f t="shared" si="626"/>
        <v>0</v>
      </c>
      <c r="EH133" s="162">
        <f t="shared" si="626"/>
        <v>0</v>
      </c>
      <c r="EI133" s="162">
        <f t="shared" si="626"/>
        <v>0</v>
      </c>
      <c r="EJ133" s="162">
        <f t="shared" si="626"/>
        <v>0</v>
      </c>
      <c r="EK133" s="162">
        <f t="shared" si="626"/>
        <v>0</v>
      </c>
      <c r="EL133" s="162">
        <f t="shared" si="626"/>
        <v>0</v>
      </c>
      <c r="EM133" s="162">
        <f t="shared" si="626"/>
        <v>0</v>
      </c>
      <c r="EN133" s="162">
        <f t="shared" si="626"/>
        <v>0</v>
      </c>
      <c r="EO133" s="162">
        <f t="shared" si="626"/>
        <v>0</v>
      </c>
      <c r="EP133" s="162">
        <f t="shared" si="626"/>
        <v>0</v>
      </c>
      <c r="EQ133" s="162">
        <f t="shared" si="626"/>
        <v>0</v>
      </c>
      <c r="ER133" s="162">
        <f t="shared" si="626"/>
        <v>0</v>
      </c>
      <c r="ES133" s="162">
        <f t="shared" si="626"/>
        <v>0</v>
      </c>
      <c r="ET133" s="162">
        <f t="shared" si="626"/>
        <v>0</v>
      </c>
      <c r="EU133" s="162">
        <f t="shared" si="13"/>
        <v>0</v>
      </c>
      <c r="EV133" s="162">
        <f t="shared" ref="EV133:GQ133" si="627">BB133-CY133</f>
        <v>0</v>
      </c>
      <c r="EW133" s="162">
        <f t="shared" si="627"/>
        <v>0</v>
      </c>
      <c r="EX133" s="162">
        <f t="shared" si="627"/>
        <v>0</v>
      </c>
      <c r="EY133" s="162">
        <f t="shared" si="627"/>
        <v>0</v>
      </c>
      <c r="EZ133" s="162">
        <f t="shared" si="627"/>
        <v>0</v>
      </c>
      <c r="FA133" s="162">
        <f t="shared" si="627"/>
        <v>0</v>
      </c>
      <c r="FB133" s="162">
        <f t="shared" si="627"/>
        <v>0</v>
      </c>
      <c r="FC133" s="162">
        <f t="shared" si="627"/>
        <v>0</v>
      </c>
      <c r="FD133" s="162">
        <f t="shared" si="627"/>
        <v>0</v>
      </c>
      <c r="FE133" s="162">
        <f t="shared" si="627"/>
        <v>0</v>
      </c>
      <c r="FF133" s="162">
        <f t="shared" si="627"/>
        <v>0</v>
      </c>
      <c r="FG133" s="162">
        <f t="shared" si="627"/>
        <v>0</v>
      </c>
      <c r="FH133" s="162">
        <f t="shared" si="627"/>
        <v>0</v>
      </c>
      <c r="FI133" s="162">
        <f t="shared" si="627"/>
        <v>0</v>
      </c>
      <c r="FJ133" s="162">
        <f t="shared" si="627"/>
        <v>0</v>
      </c>
      <c r="FK133" s="162">
        <f t="shared" si="627"/>
        <v>0</v>
      </c>
      <c r="FL133" s="162">
        <f t="shared" si="627"/>
        <v>0</v>
      </c>
      <c r="FM133" s="162">
        <f t="shared" si="627"/>
        <v>0</v>
      </c>
      <c r="FN133" s="162">
        <f t="shared" si="627"/>
        <v>0</v>
      </c>
      <c r="FO133" s="162">
        <f t="shared" si="627"/>
        <v>0</v>
      </c>
      <c r="FP133" s="162">
        <f t="shared" si="627"/>
        <v>0</v>
      </c>
      <c r="FQ133" s="162">
        <f t="shared" si="627"/>
        <v>0</v>
      </c>
      <c r="FR133" s="162">
        <f t="shared" si="627"/>
        <v>0</v>
      </c>
      <c r="FS133" s="162">
        <f t="shared" si="627"/>
        <v>0</v>
      </c>
      <c r="FT133" s="162">
        <f t="shared" si="627"/>
        <v>0</v>
      </c>
      <c r="FU133" s="162">
        <f t="shared" si="627"/>
        <v>0</v>
      </c>
      <c r="FV133" s="162">
        <f t="shared" si="627"/>
        <v>0</v>
      </c>
      <c r="FW133" s="162">
        <f t="shared" si="627"/>
        <v>0</v>
      </c>
      <c r="FX133" s="162">
        <f t="shared" si="627"/>
        <v>0</v>
      </c>
      <c r="FY133" s="162">
        <f t="shared" si="627"/>
        <v>0</v>
      </c>
      <c r="FZ133" s="162">
        <f t="shared" si="627"/>
        <v>0</v>
      </c>
      <c r="GA133" s="162">
        <f t="shared" si="627"/>
        <v>0</v>
      </c>
      <c r="GB133" s="162">
        <f t="shared" si="627"/>
        <v>0</v>
      </c>
      <c r="GC133" s="162">
        <f t="shared" si="627"/>
        <v>0</v>
      </c>
      <c r="GD133" s="162">
        <f t="shared" si="627"/>
        <v>0</v>
      </c>
      <c r="GE133" s="162">
        <f t="shared" si="627"/>
        <v>0</v>
      </c>
      <c r="GF133" s="162">
        <f t="shared" si="627"/>
        <v>0</v>
      </c>
      <c r="GG133" s="162">
        <f t="shared" si="627"/>
        <v>0</v>
      </c>
      <c r="GH133" s="162">
        <f t="shared" si="627"/>
        <v>0</v>
      </c>
      <c r="GI133" s="162">
        <f t="shared" si="627"/>
        <v>0</v>
      </c>
      <c r="GJ133" s="162">
        <f t="shared" si="627"/>
        <v>0</v>
      </c>
      <c r="GK133" s="162">
        <f t="shared" si="627"/>
        <v>0</v>
      </c>
      <c r="GL133" s="162">
        <f t="shared" si="627"/>
        <v>0</v>
      </c>
      <c r="GM133" s="162">
        <f t="shared" si="627"/>
        <v>0</v>
      </c>
      <c r="GN133" s="162">
        <f t="shared" si="627"/>
        <v>0</v>
      </c>
      <c r="GO133" s="162">
        <f t="shared" si="627"/>
        <v>0</v>
      </c>
      <c r="GP133" s="162">
        <f t="shared" si="627"/>
        <v>0</v>
      </c>
      <c r="GQ133" s="162">
        <f t="shared" si="627"/>
        <v>0</v>
      </c>
      <c r="GR133" s="162">
        <f t="shared" si="15"/>
        <v>0</v>
      </c>
      <c r="GS133" s="162">
        <f t="shared" ref="GS133:IN133" si="628">E133-EV133</f>
        <v>0</v>
      </c>
      <c r="GT133" s="162">
        <f t="shared" si="628"/>
        <v>0</v>
      </c>
      <c r="GU133" s="162">
        <f t="shared" si="628"/>
        <v>0</v>
      </c>
      <c r="GV133" s="162">
        <f t="shared" si="628"/>
        <v>0</v>
      </c>
      <c r="GW133" s="162">
        <f t="shared" si="628"/>
        <v>0</v>
      </c>
      <c r="GX133" s="162">
        <f t="shared" si="628"/>
        <v>0</v>
      </c>
      <c r="GY133" s="162">
        <f t="shared" si="628"/>
        <v>0</v>
      </c>
      <c r="GZ133" s="162">
        <f t="shared" si="628"/>
        <v>0</v>
      </c>
      <c r="HA133" s="162">
        <f t="shared" si="628"/>
        <v>0</v>
      </c>
      <c r="HB133" s="162">
        <f t="shared" si="628"/>
        <v>0</v>
      </c>
      <c r="HC133" s="162">
        <f t="shared" si="628"/>
        <v>0</v>
      </c>
      <c r="HD133" s="162">
        <f t="shared" si="628"/>
        <v>0</v>
      </c>
      <c r="HE133" s="162">
        <f t="shared" si="628"/>
        <v>0</v>
      </c>
      <c r="HF133" s="162">
        <f t="shared" si="628"/>
        <v>0</v>
      </c>
      <c r="HG133" s="162">
        <f t="shared" si="628"/>
        <v>0</v>
      </c>
      <c r="HH133" s="162">
        <f t="shared" si="628"/>
        <v>0</v>
      </c>
      <c r="HI133" s="162">
        <f t="shared" si="628"/>
        <v>0</v>
      </c>
      <c r="HJ133" s="162">
        <f t="shared" si="628"/>
        <v>0</v>
      </c>
      <c r="HK133" s="162">
        <f t="shared" si="628"/>
        <v>0</v>
      </c>
      <c r="HL133" s="162">
        <f t="shared" si="628"/>
        <v>0</v>
      </c>
      <c r="HM133" s="162">
        <f t="shared" si="628"/>
        <v>0</v>
      </c>
      <c r="HN133" s="162">
        <f t="shared" si="628"/>
        <v>0</v>
      </c>
      <c r="HO133" s="162">
        <f t="shared" si="628"/>
        <v>0</v>
      </c>
      <c r="HP133" s="162">
        <f t="shared" si="628"/>
        <v>0</v>
      </c>
      <c r="HQ133" s="162">
        <f t="shared" si="628"/>
        <v>0</v>
      </c>
      <c r="HR133" s="162">
        <f t="shared" si="628"/>
        <v>0</v>
      </c>
      <c r="HS133" s="162">
        <f t="shared" si="628"/>
        <v>0</v>
      </c>
      <c r="HT133" s="162">
        <f t="shared" si="628"/>
        <v>0</v>
      </c>
      <c r="HU133" s="162">
        <f t="shared" si="628"/>
        <v>0</v>
      </c>
      <c r="HV133" s="162">
        <f t="shared" si="628"/>
        <v>0</v>
      </c>
      <c r="HW133" s="162">
        <f t="shared" si="628"/>
        <v>0</v>
      </c>
      <c r="HX133" s="162">
        <f t="shared" si="628"/>
        <v>0</v>
      </c>
      <c r="HY133" s="162">
        <f t="shared" si="628"/>
        <v>0</v>
      </c>
      <c r="HZ133" s="162">
        <f t="shared" si="628"/>
        <v>0</v>
      </c>
      <c r="IA133" s="162">
        <f t="shared" si="628"/>
        <v>0</v>
      </c>
      <c r="IB133" s="162">
        <f t="shared" si="628"/>
        <v>0</v>
      </c>
      <c r="IC133" s="162">
        <f t="shared" si="628"/>
        <v>0</v>
      </c>
      <c r="ID133" s="162">
        <f t="shared" si="628"/>
        <v>0</v>
      </c>
      <c r="IE133" s="162">
        <f t="shared" si="628"/>
        <v>0</v>
      </c>
      <c r="IF133" s="162">
        <f t="shared" si="628"/>
        <v>0</v>
      </c>
      <c r="IG133" s="162">
        <f t="shared" si="628"/>
        <v>0</v>
      </c>
      <c r="IH133" s="162">
        <f t="shared" si="628"/>
        <v>0</v>
      </c>
      <c r="II133" s="162">
        <f t="shared" si="628"/>
        <v>0</v>
      </c>
      <c r="IJ133" s="162">
        <f t="shared" si="628"/>
        <v>0</v>
      </c>
      <c r="IK133" s="162">
        <f t="shared" si="628"/>
        <v>0</v>
      </c>
      <c r="IL133" s="162">
        <f t="shared" si="628"/>
        <v>0</v>
      </c>
      <c r="IM133" s="162">
        <f t="shared" si="628"/>
        <v>0</v>
      </c>
      <c r="IN133" s="162">
        <f t="shared" si="628"/>
        <v>0</v>
      </c>
      <c r="IO133" s="162">
        <f t="shared" si="17"/>
        <v>0</v>
      </c>
      <c r="IP133" s="162">
        <f t="shared" si="23"/>
        <v>0</v>
      </c>
      <c r="IQ133" s="162">
        <f t="shared" ref="IQ133:KK133" si="629">MAX((MIN(CZ133+IP133,$IO$7))-GT133,0)</f>
        <v>0</v>
      </c>
      <c r="IR133" s="162">
        <f t="shared" si="629"/>
        <v>0</v>
      </c>
      <c r="IS133" s="162">
        <f t="shared" si="629"/>
        <v>0</v>
      </c>
      <c r="IT133" s="162">
        <f t="shared" si="629"/>
        <v>0</v>
      </c>
      <c r="IU133" s="162">
        <f t="shared" si="629"/>
        <v>0</v>
      </c>
      <c r="IV133" s="162">
        <f t="shared" si="629"/>
        <v>0</v>
      </c>
      <c r="IW133" s="162">
        <f t="shared" si="629"/>
        <v>0</v>
      </c>
      <c r="IX133" s="162">
        <f t="shared" si="629"/>
        <v>0</v>
      </c>
      <c r="IY133" s="162">
        <f t="shared" si="629"/>
        <v>0</v>
      </c>
      <c r="IZ133" s="162">
        <f t="shared" si="629"/>
        <v>0</v>
      </c>
      <c r="JA133" s="162">
        <f t="shared" si="629"/>
        <v>0</v>
      </c>
      <c r="JB133" s="162">
        <f t="shared" si="629"/>
        <v>0</v>
      </c>
      <c r="JC133" s="162">
        <f t="shared" si="629"/>
        <v>0</v>
      </c>
      <c r="JD133" s="162">
        <f t="shared" si="629"/>
        <v>0</v>
      </c>
      <c r="JE133" s="162">
        <f t="shared" si="629"/>
        <v>0</v>
      </c>
      <c r="JF133" s="162">
        <f t="shared" si="629"/>
        <v>0</v>
      </c>
      <c r="JG133" s="162">
        <f t="shared" si="629"/>
        <v>0</v>
      </c>
      <c r="JH133" s="162">
        <f t="shared" si="629"/>
        <v>0</v>
      </c>
      <c r="JI133" s="162">
        <f t="shared" si="629"/>
        <v>0</v>
      </c>
      <c r="JJ133" s="162">
        <f t="shared" si="629"/>
        <v>0</v>
      </c>
      <c r="JK133" s="162">
        <f t="shared" si="629"/>
        <v>0</v>
      </c>
      <c r="JL133" s="162">
        <f t="shared" si="629"/>
        <v>0</v>
      </c>
      <c r="JM133" s="162">
        <f t="shared" si="629"/>
        <v>0</v>
      </c>
      <c r="JN133" s="162">
        <f t="shared" si="629"/>
        <v>0</v>
      </c>
      <c r="JO133" s="162">
        <f t="shared" si="629"/>
        <v>0</v>
      </c>
      <c r="JP133" s="162">
        <f t="shared" si="629"/>
        <v>0</v>
      </c>
      <c r="JQ133" s="162">
        <f t="shared" si="629"/>
        <v>0</v>
      </c>
      <c r="JR133" s="162">
        <f t="shared" si="629"/>
        <v>0</v>
      </c>
      <c r="JS133" s="162">
        <f t="shared" si="629"/>
        <v>0</v>
      </c>
      <c r="JT133" s="162">
        <f t="shared" si="629"/>
        <v>0</v>
      </c>
      <c r="JU133" s="162">
        <f t="shared" si="629"/>
        <v>0</v>
      </c>
      <c r="JV133" s="162">
        <f t="shared" si="629"/>
        <v>0</v>
      </c>
      <c r="JW133" s="162">
        <f t="shared" si="629"/>
        <v>0</v>
      </c>
      <c r="JX133" s="162">
        <f t="shared" si="629"/>
        <v>0</v>
      </c>
      <c r="JY133" s="162">
        <f t="shared" si="629"/>
        <v>0</v>
      </c>
      <c r="JZ133" s="162">
        <f t="shared" si="629"/>
        <v>0</v>
      </c>
      <c r="KA133" s="162">
        <f t="shared" si="629"/>
        <v>0</v>
      </c>
      <c r="KB133" s="162">
        <f t="shared" si="629"/>
        <v>0</v>
      </c>
      <c r="KC133" s="162">
        <f t="shared" si="629"/>
        <v>0</v>
      </c>
      <c r="KD133" s="162">
        <f t="shared" si="629"/>
        <v>0</v>
      </c>
      <c r="KE133" s="162">
        <f t="shared" si="629"/>
        <v>0</v>
      </c>
      <c r="KF133" s="162">
        <f t="shared" si="629"/>
        <v>0</v>
      </c>
      <c r="KG133" s="162">
        <f t="shared" si="629"/>
        <v>0</v>
      </c>
      <c r="KH133" s="162">
        <f t="shared" si="629"/>
        <v>0</v>
      </c>
      <c r="KI133" s="162">
        <f t="shared" si="629"/>
        <v>0</v>
      </c>
      <c r="KJ133" s="162">
        <f t="shared" si="629"/>
        <v>0</v>
      </c>
      <c r="KK133" s="162">
        <f t="shared" si="629"/>
        <v>0</v>
      </c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</row>
    <row r="134" ht="14.25" customHeight="1" spans="1:326" x14ac:dyDescent="0.25">
      <c r="A134" s="1">
        <v>5</v>
      </c>
      <c r="B134" s="1">
        <f t="shared" ref="B134:C134" si="630">B133+1</f>
        <v>124</v>
      </c>
      <c r="C134" s="232">
        <f t="shared" si="630"/>
        <v>43589</v>
      </c>
      <c r="D134" s="162">
        <f t="shared" si="9"/>
        <v>0</v>
      </c>
      <c r="E134" s="162">
        <f>(SUMIFS(Profile!$F$2:$F$17521,Profile!$B$2:$B$17521,$B134,Profile!$C$2:$C$17521,E$8))*$C$6</f>
        <v>0</v>
      </c>
      <c r="F134" s="162">
        <f>(SUMIFS(Profile!$F$2:$F$17521,Profile!$B$2:$B$17521,$B134,Profile!$C$2:$C$17521,F$8))*$C$6</f>
        <v>0</v>
      </c>
      <c r="G134" s="162">
        <f>(SUMIFS(Profile!$F$2:$F$17521,Profile!$B$2:$B$17521,$B134,Profile!$C$2:$C$17521,G$8))*$C$6</f>
        <v>0</v>
      </c>
      <c r="H134" s="162">
        <f>(SUMIFS(Profile!$F$2:$F$17521,Profile!$B$2:$B$17521,$B134,Profile!$C$2:$C$17521,H$8))*$C$6</f>
        <v>0</v>
      </c>
      <c r="I134" s="162">
        <f>(SUMIFS(Profile!$F$2:$F$17521,Profile!$B$2:$B$17521,$B134,Profile!$C$2:$C$17521,I$8))*$C$6</f>
        <v>0</v>
      </c>
      <c r="J134" s="162">
        <f>(SUMIFS(Profile!$F$2:$F$17521,Profile!$B$2:$B$17521,$B134,Profile!$C$2:$C$17521,J$8))*$C$6</f>
        <v>0</v>
      </c>
      <c r="K134" s="162">
        <f>(SUMIFS(Profile!$F$2:$F$17521,Profile!$B$2:$B$17521,$B134,Profile!$C$2:$C$17521,K$8))*$C$6</f>
        <v>0</v>
      </c>
      <c r="L134" s="162">
        <f>(SUMIFS(Profile!$F$2:$F$17521,Profile!$B$2:$B$17521,$B134,Profile!$C$2:$C$17521,L$8))*$C$6</f>
        <v>0</v>
      </c>
      <c r="M134" s="162">
        <f>(SUMIFS(Profile!$F$2:$F$17521,Profile!$B$2:$B$17521,$B134,Profile!$C$2:$C$17521,M$8))*$C$6</f>
        <v>0</v>
      </c>
      <c r="N134" s="162">
        <f>(SUMIFS(Profile!$F$2:$F$17521,Profile!$B$2:$B$17521,$B134,Profile!$C$2:$C$17521,N$8))*$C$6</f>
        <v>0</v>
      </c>
      <c r="O134" s="162">
        <f>(SUMIFS(Profile!$F$2:$F$17521,Profile!$B$2:$B$17521,$B134,Profile!$C$2:$C$17521,O$8))*$C$6</f>
        <v>0</v>
      </c>
      <c r="P134" s="162">
        <f>(SUMIFS(Profile!$F$2:$F$17521,Profile!$B$2:$B$17521,$B134,Profile!$C$2:$C$17521,P$8))*$C$6</f>
        <v>0</v>
      </c>
      <c r="Q134" s="162">
        <f>(SUMIFS(Profile!$F$2:$F$17521,Profile!$B$2:$B$17521,$B134,Profile!$C$2:$C$17521,Q$8))*$C$6</f>
        <v>0</v>
      </c>
      <c r="R134" s="162">
        <f>(SUMIFS(Profile!$F$2:$F$17521,Profile!$B$2:$B$17521,$B134,Profile!$C$2:$C$17521,R$8))*$C$6</f>
        <v>0</v>
      </c>
      <c r="S134" s="162">
        <f>(SUMIFS(Profile!$F$2:$F$17521,Profile!$B$2:$B$17521,$B134,Profile!$C$2:$C$17521,S$8))*$C$6</f>
        <v>0</v>
      </c>
      <c r="T134" s="162">
        <f>(SUMIFS(Profile!$F$2:$F$17521,Profile!$B$2:$B$17521,$B134,Profile!$C$2:$C$17521,T$8))*$C$6</f>
        <v>0</v>
      </c>
      <c r="U134" s="162">
        <f>(SUMIFS(Profile!$F$2:$F$17521,Profile!$B$2:$B$17521,$B134,Profile!$C$2:$C$17521,U$8))*$C$6</f>
        <v>0</v>
      </c>
      <c r="V134" s="162">
        <f>(SUMIFS(Profile!$F$2:$F$17521,Profile!$B$2:$B$17521,$B134,Profile!$C$2:$C$17521,V$8))*$C$6</f>
        <v>0</v>
      </c>
      <c r="W134" s="162">
        <f>(SUMIFS(Profile!$F$2:$F$17521,Profile!$B$2:$B$17521,$B134,Profile!$C$2:$C$17521,W$8))*$C$6</f>
        <v>0</v>
      </c>
      <c r="X134" s="162">
        <f>(SUMIFS(Profile!$F$2:$F$17521,Profile!$B$2:$B$17521,$B134,Profile!$C$2:$C$17521,X$8))*$C$6</f>
        <v>0</v>
      </c>
      <c r="Y134" s="162">
        <f>(SUMIFS(Profile!$F$2:$F$17521,Profile!$B$2:$B$17521,$B134,Profile!$C$2:$C$17521,Y$8))*$C$6</f>
        <v>0</v>
      </c>
      <c r="Z134" s="162">
        <f>(SUMIFS(Profile!$F$2:$F$17521,Profile!$B$2:$B$17521,$B134,Profile!$C$2:$C$17521,Z$8))*$C$6</f>
        <v>0</v>
      </c>
      <c r="AA134" s="162">
        <f>(SUMIFS(Profile!$F$2:$F$17521,Profile!$B$2:$B$17521,$B134,Profile!$C$2:$C$17521,AA$8))*$C$6</f>
        <v>0</v>
      </c>
      <c r="AB134" s="162">
        <f>(SUMIFS(Profile!$F$2:$F$17521,Profile!$B$2:$B$17521,$B134,Profile!$C$2:$C$17521,AB$8))*$C$6</f>
        <v>0</v>
      </c>
      <c r="AC134" s="162">
        <f>(SUMIFS(Profile!$F$2:$F$17521,Profile!$B$2:$B$17521,$B134,Profile!$C$2:$C$17521,AC$8))*$C$6</f>
        <v>0</v>
      </c>
      <c r="AD134" s="162">
        <f>(SUMIFS(Profile!$F$2:$F$17521,Profile!$B$2:$B$17521,$B134,Profile!$C$2:$C$17521,AD$8))*$C$6</f>
        <v>0</v>
      </c>
      <c r="AE134" s="162">
        <f>(SUMIFS(Profile!$F$2:$F$17521,Profile!$B$2:$B$17521,$B134,Profile!$C$2:$C$17521,AE$8))*$C$6</f>
        <v>0</v>
      </c>
      <c r="AF134" s="162">
        <f>(SUMIFS(Profile!$F$2:$F$17521,Profile!$B$2:$B$17521,$B134,Profile!$C$2:$C$17521,AF$8))*$C$6</f>
        <v>0</v>
      </c>
      <c r="AG134" s="162">
        <f>(SUMIFS(Profile!$F$2:$F$17521,Profile!$B$2:$B$17521,$B134,Profile!$C$2:$C$17521,AG$8))*$C$6</f>
        <v>0</v>
      </c>
      <c r="AH134" s="162">
        <f>(SUMIFS(Profile!$F$2:$F$17521,Profile!$B$2:$B$17521,$B134,Profile!$C$2:$C$17521,AH$8))*$C$6</f>
        <v>0</v>
      </c>
      <c r="AI134" s="162">
        <f>(SUMIFS(Profile!$F$2:$F$17521,Profile!$B$2:$B$17521,$B134,Profile!$C$2:$C$17521,AI$8))*$C$6</f>
        <v>0</v>
      </c>
      <c r="AJ134" s="162">
        <f>(SUMIFS(Profile!$F$2:$F$17521,Profile!$B$2:$B$17521,$B134,Profile!$C$2:$C$17521,AJ$8))*$C$6</f>
        <v>0</v>
      </c>
      <c r="AK134" s="162">
        <f>(SUMIFS(Profile!$F$2:$F$17521,Profile!$B$2:$B$17521,$B134,Profile!$C$2:$C$17521,AK$8))*$C$6</f>
        <v>0</v>
      </c>
      <c r="AL134" s="162">
        <f>(SUMIFS(Profile!$F$2:$F$17521,Profile!$B$2:$B$17521,$B134,Profile!$C$2:$C$17521,AL$8))*$C$6</f>
        <v>0</v>
      </c>
      <c r="AM134" s="162">
        <f>(SUMIFS(Profile!$F$2:$F$17521,Profile!$B$2:$B$17521,$B134,Profile!$C$2:$C$17521,AM$8))*$C$6</f>
        <v>0</v>
      </c>
      <c r="AN134" s="162">
        <f>(SUMIFS(Profile!$F$2:$F$17521,Profile!$B$2:$B$17521,$B134,Profile!$C$2:$C$17521,AN$8))*$C$6</f>
        <v>0</v>
      </c>
      <c r="AO134" s="162">
        <f>(SUMIFS(Profile!$F$2:$F$17521,Profile!$B$2:$B$17521,$B134,Profile!$C$2:$C$17521,AO$8))*$C$6</f>
        <v>0</v>
      </c>
      <c r="AP134" s="162">
        <f>(SUMIFS(Profile!$F$2:$F$17521,Profile!$B$2:$B$17521,$B134,Profile!$C$2:$C$17521,AP$8))*$C$6</f>
        <v>0</v>
      </c>
      <c r="AQ134" s="162">
        <f>(SUMIFS(Profile!$F$2:$F$17521,Profile!$B$2:$B$17521,$B134,Profile!$C$2:$C$17521,AQ$8))*$C$6</f>
        <v>0</v>
      </c>
      <c r="AR134" s="162">
        <f>(SUMIFS(Profile!$F$2:$F$17521,Profile!$B$2:$B$17521,$B134,Profile!$C$2:$C$17521,AR$8))*$C$6</f>
        <v>0</v>
      </c>
      <c r="AS134" s="162">
        <f>(SUMIFS(Profile!$F$2:$F$17521,Profile!$B$2:$B$17521,$B134,Profile!$C$2:$C$17521,AS$8))*$C$6</f>
        <v>0</v>
      </c>
      <c r="AT134" s="162">
        <f>(SUMIFS(Profile!$F$2:$F$17521,Profile!$B$2:$B$17521,$B134,Profile!$C$2:$C$17521,AT$8))*$C$6</f>
        <v>0</v>
      </c>
      <c r="AU134" s="162">
        <f>(SUMIFS(Profile!$F$2:$F$17521,Profile!$B$2:$B$17521,$B134,Profile!$C$2:$C$17521,AU$8))*$C$6</f>
        <v>0</v>
      </c>
      <c r="AV134" s="162">
        <f>(SUMIFS(Profile!$F$2:$F$17521,Profile!$B$2:$B$17521,$B134,Profile!$C$2:$C$17521,AV$8))*$C$6</f>
        <v>0</v>
      </c>
      <c r="AW134" s="162">
        <f>(SUMIFS(Profile!$F$2:$F$17521,Profile!$B$2:$B$17521,$B134,Profile!$C$2:$C$17521,AW$8))*$C$6</f>
        <v>0</v>
      </c>
      <c r="AX134" s="162">
        <f>(SUMIFS(Profile!$F$2:$F$17521,Profile!$B$2:$B$17521,$B134,Profile!$C$2:$C$17521,AX$8))*$C$6</f>
        <v>0</v>
      </c>
      <c r="AY134" s="162">
        <f>(SUMIFS(Profile!$F$2:$F$17521,Profile!$B$2:$B$17521,$B134,Profile!$C$2:$C$17521,AY$8))*$C$6</f>
        <v>0</v>
      </c>
      <c r="AZ134" s="162">
        <f>(SUMIFS(Profile!$F$2:$F$17521,Profile!$B$2:$B$17521,$B134,Profile!$C$2:$C$17521,AZ$8))*$C$6</f>
        <v>0</v>
      </c>
      <c r="BA134" s="162">
        <f t="shared" si="10"/>
        <v>0</v>
      </c>
      <c r="BB134" s="162">
        <f>(SUMIFS(Profile!$E$2:$E$17521,Profile!$B$2:$B$17521,$B134,Profile!$C$2:$C$17521,BB$8))*$C$9</f>
        <v>0</v>
      </c>
      <c r="BC134" s="162">
        <f>(SUMIFS(Profile!$E$2:$E$17521,Profile!$B$2:$B$17521,$B134,Profile!$C$2:$C$17521,BC$8))*$C$9</f>
        <v>0</v>
      </c>
      <c r="BD134" s="162">
        <f>(SUMIFS(Profile!$E$2:$E$17521,Profile!$B$2:$B$17521,$B134,Profile!$C$2:$C$17521,BD$8))*$C$9</f>
        <v>0</v>
      </c>
      <c r="BE134" s="162">
        <f>(SUMIFS(Profile!$E$2:$E$17521,Profile!$B$2:$B$17521,$B134,Profile!$C$2:$C$17521,BE$8))*$C$9</f>
        <v>0</v>
      </c>
      <c r="BF134" s="162">
        <f>(SUMIFS(Profile!$E$2:$E$17521,Profile!$B$2:$B$17521,$B134,Profile!$C$2:$C$17521,BF$8))*$C$9</f>
        <v>0</v>
      </c>
      <c r="BG134" s="162">
        <f>(SUMIFS(Profile!$E$2:$E$17521,Profile!$B$2:$B$17521,$B134,Profile!$C$2:$C$17521,BG$8))*$C$9</f>
        <v>0</v>
      </c>
      <c r="BH134" s="162">
        <f>(SUMIFS(Profile!$E$2:$E$17521,Profile!$B$2:$B$17521,$B134,Profile!$C$2:$C$17521,BH$8))*$C$9</f>
        <v>0</v>
      </c>
      <c r="BI134" s="162">
        <f>(SUMIFS(Profile!$E$2:$E$17521,Profile!$B$2:$B$17521,$B134,Profile!$C$2:$C$17521,BI$8))*$C$9</f>
        <v>0</v>
      </c>
      <c r="BJ134" s="162">
        <f>(SUMIFS(Profile!$E$2:$E$17521,Profile!$B$2:$B$17521,$B134,Profile!$C$2:$C$17521,BJ$8))*$C$9</f>
        <v>0</v>
      </c>
      <c r="BK134" s="162">
        <f>(SUMIFS(Profile!$E$2:$E$17521,Profile!$B$2:$B$17521,$B134,Profile!$C$2:$C$17521,BK$8))*$C$9</f>
        <v>0</v>
      </c>
      <c r="BL134" s="162">
        <f>(SUMIFS(Profile!$E$2:$E$17521,Profile!$B$2:$B$17521,$B134,Profile!$C$2:$C$17521,BL$8))*$C$9</f>
        <v>0</v>
      </c>
      <c r="BM134" s="162">
        <f>(SUMIFS(Profile!$E$2:$E$17521,Profile!$B$2:$B$17521,$B134,Profile!$C$2:$C$17521,BM$8))*$C$9</f>
        <v>0</v>
      </c>
      <c r="BN134" s="162">
        <f>(SUMIFS(Profile!$E$2:$E$17521,Profile!$B$2:$B$17521,$B134,Profile!$C$2:$C$17521,BN$8))*$C$9</f>
        <v>0</v>
      </c>
      <c r="BO134" s="162">
        <f>(SUMIFS(Profile!$E$2:$E$17521,Profile!$B$2:$B$17521,$B134,Profile!$C$2:$C$17521,BO$8))*$C$9</f>
        <v>0</v>
      </c>
      <c r="BP134" s="162">
        <f>(SUMIFS(Profile!$E$2:$E$17521,Profile!$B$2:$B$17521,$B134,Profile!$C$2:$C$17521,BP$8))*$C$9</f>
        <v>0</v>
      </c>
      <c r="BQ134" s="162">
        <f>(SUMIFS(Profile!$E$2:$E$17521,Profile!$B$2:$B$17521,$B134,Profile!$C$2:$C$17521,BQ$8))*$C$9</f>
        <v>0</v>
      </c>
      <c r="BR134" s="162">
        <f>(SUMIFS(Profile!$E$2:$E$17521,Profile!$B$2:$B$17521,$B134,Profile!$C$2:$C$17521,BR$8))*$C$9</f>
        <v>0</v>
      </c>
      <c r="BS134" s="162">
        <f>(SUMIFS(Profile!$E$2:$E$17521,Profile!$B$2:$B$17521,$B134,Profile!$C$2:$C$17521,BS$8))*$C$9</f>
        <v>0</v>
      </c>
      <c r="BT134" s="162">
        <f>(SUMIFS(Profile!$E$2:$E$17521,Profile!$B$2:$B$17521,$B134,Profile!$C$2:$C$17521,BT$8))*$C$9</f>
        <v>0</v>
      </c>
      <c r="BU134" s="162">
        <f>(SUMIFS(Profile!$E$2:$E$17521,Profile!$B$2:$B$17521,$B134,Profile!$C$2:$C$17521,BU$8))*$C$9</f>
        <v>0</v>
      </c>
      <c r="BV134" s="162">
        <f>(SUMIFS(Profile!$E$2:$E$17521,Profile!$B$2:$B$17521,$B134,Profile!$C$2:$C$17521,BV$8))*$C$9</f>
        <v>0</v>
      </c>
      <c r="BW134" s="162">
        <f>(SUMIFS(Profile!$E$2:$E$17521,Profile!$B$2:$B$17521,$B134,Profile!$C$2:$C$17521,BW$8))*$C$9</f>
        <v>0</v>
      </c>
      <c r="BX134" s="162">
        <f>(SUMIFS(Profile!$E$2:$E$17521,Profile!$B$2:$B$17521,$B134,Profile!$C$2:$C$17521,BX$8))*$C$9</f>
        <v>0</v>
      </c>
      <c r="BY134" s="162">
        <f>(SUMIFS(Profile!$E$2:$E$17521,Profile!$B$2:$B$17521,$B134,Profile!$C$2:$C$17521,BY$8))*$C$9</f>
        <v>0</v>
      </c>
      <c r="BZ134" s="162">
        <f>(SUMIFS(Profile!$E$2:$E$17521,Profile!$B$2:$B$17521,$B134,Profile!$C$2:$C$17521,BZ$8))*$C$9</f>
        <v>0</v>
      </c>
      <c r="CA134" s="162">
        <f>(SUMIFS(Profile!$E$2:$E$17521,Profile!$B$2:$B$17521,$B134,Profile!$C$2:$C$17521,CA$8))*$C$9</f>
        <v>0</v>
      </c>
      <c r="CB134" s="162">
        <f>(SUMIFS(Profile!$E$2:$E$17521,Profile!$B$2:$B$17521,$B134,Profile!$C$2:$C$17521,CB$8))*$C$9</f>
        <v>0</v>
      </c>
      <c r="CC134" s="162">
        <f>(SUMIFS(Profile!$E$2:$E$17521,Profile!$B$2:$B$17521,$B134,Profile!$C$2:$C$17521,CC$8))*$C$9</f>
        <v>0</v>
      </c>
      <c r="CD134" s="162">
        <f>(SUMIFS(Profile!$E$2:$E$17521,Profile!$B$2:$B$17521,$B134,Profile!$C$2:$C$17521,CD$8))*$C$9</f>
        <v>0</v>
      </c>
      <c r="CE134" s="162">
        <f>(SUMIFS(Profile!$E$2:$E$17521,Profile!$B$2:$B$17521,$B134,Profile!$C$2:$C$17521,CE$8))*$C$9</f>
        <v>0</v>
      </c>
      <c r="CF134" s="162">
        <f>(SUMIFS(Profile!$E$2:$E$17521,Profile!$B$2:$B$17521,$B134,Profile!$C$2:$C$17521,CF$8))*$C$9</f>
        <v>0</v>
      </c>
      <c r="CG134" s="162">
        <f>(SUMIFS(Profile!$E$2:$E$17521,Profile!$B$2:$B$17521,$B134,Profile!$C$2:$C$17521,CG$8))*$C$9</f>
        <v>0</v>
      </c>
      <c r="CH134" s="162">
        <f>(SUMIFS(Profile!$E$2:$E$17521,Profile!$B$2:$B$17521,$B134,Profile!$C$2:$C$17521,CH$8))*$C$9</f>
        <v>0</v>
      </c>
      <c r="CI134" s="162">
        <f>(SUMIFS(Profile!$E$2:$E$17521,Profile!$B$2:$B$17521,$B134,Profile!$C$2:$C$17521,CI$8))*$C$9</f>
        <v>0</v>
      </c>
      <c r="CJ134" s="162">
        <f>(SUMIFS(Profile!$E$2:$E$17521,Profile!$B$2:$B$17521,$B134,Profile!$C$2:$C$17521,CJ$8))*$C$9</f>
        <v>0</v>
      </c>
      <c r="CK134" s="162">
        <f>(SUMIFS(Profile!$E$2:$E$17521,Profile!$B$2:$B$17521,$B134,Profile!$C$2:$C$17521,CK$8))*$C$9</f>
        <v>0</v>
      </c>
      <c r="CL134" s="162">
        <f>(SUMIFS(Profile!$E$2:$E$17521,Profile!$B$2:$B$17521,$B134,Profile!$C$2:$C$17521,CL$8))*$C$9</f>
        <v>0</v>
      </c>
      <c r="CM134" s="162">
        <f>(SUMIFS(Profile!$E$2:$E$17521,Profile!$B$2:$B$17521,$B134,Profile!$C$2:$C$17521,CM$8))*$C$9</f>
        <v>0</v>
      </c>
      <c r="CN134" s="162">
        <f>(SUMIFS(Profile!$E$2:$E$17521,Profile!$B$2:$B$17521,$B134,Profile!$C$2:$C$17521,CN$8))*$C$9</f>
        <v>0</v>
      </c>
      <c r="CO134" s="162">
        <f>(SUMIFS(Profile!$E$2:$E$17521,Profile!$B$2:$B$17521,$B134,Profile!$C$2:$C$17521,CO$8))*$C$9</f>
        <v>0</v>
      </c>
      <c r="CP134" s="162">
        <f>(SUMIFS(Profile!$E$2:$E$17521,Profile!$B$2:$B$17521,$B134,Profile!$C$2:$C$17521,CP$8))*$C$9</f>
        <v>0</v>
      </c>
      <c r="CQ134" s="162">
        <f>(SUMIFS(Profile!$E$2:$E$17521,Profile!$B$2:$B$17521,$B134,Profile!$C$2:$C$17521,CQ$8))*$C$9</f>
        <v>0</v>
      </c>
      <c r="CR134" s="162">
        <f>(SUMIFS(Profile!$E$2:$E$17521,Profile!$B$2:$B$17521,$B134,Profile!$C$2:$C$17521,CR$8))*$C$9</f>
        <v>0</v>
      </c>
      <c r="CS134" s="162">
        <f>(SUMIFS(Profile!$E$2:$E$17521,Profile!$B$2:$B$17521,$B134,Profile!$C$2:$C$17521,CS$8))*$C$9</f>
        <v>0</v>
      </c>
      <c r="CT134" s="162">
        <f>(SUMIFS(Profile!$E$2:$E$17521,Profile!$B$2:$B$17521,$B134,Profile!$C$2:$C$17521,CT$8))*$C$9</f>
        <v>0</v>
      </c>
      <c r="CU134" s="162">
        <f>(SUMIFS(Profile!$E$2:$E$17521,Profile!$B$2:$B$17521,$B134,Profile!$C$2:$C$17521,CU$8))*$C$9</f>
        <v>0</v>
      </c>
      <c r="CV134" s="162">
        <f>(SUMIFS(Profile!$E$2:$E$17521,Profile!$B$2:$B$17521,$B134,Profile!$C$2:$C$17521,CV$8))*$C$9</f>
        <v>0</v>
      </c>
      <c r="CW134" s="162">
        <f>(SUMIFS(Profile!$E$2:$E$17521,Profile!$B$2:$B$17521,$B134,Profile!$C$2:$C$17521,CW$8))*$C$9</f>
        <v>0</v>
      </c>
      <c r="CX134" s="162">
        <f t="shared" si="11"/>
        <v>0</v>
      </c>
      <c r="CY134" s="162">
        <f t="shared" ref="CY134:ET134" si="631">MAX(BB134-E134,0)</f>
        <v>0</v>
      </c>
      <c r="CZ134" s="162">
        <f t="shared" si="631"/>
        <v>0</v>
      </c>
      <c r="DA134" s="162">
        <f t="shared" si="631"/>
        <v>0</v>
      </c>
      <c r="DB134" s="162">
        <f t="shared" si="631"/>
        <v>0</v>
      </c>
      <c r="DC134" s="162">
        <f t="shared" si="631"/>
        <v>0</v>
      </c>
      <c r="DD134" s="162">
        <f t="shared" si="631"/>
        <v>0</v>
      </c>
      <c r="DE134" s="162">
        <f t="shared" si="631"/>
        <v>0</v>
      </c>
      <c r="DF134" s="162">
        <f t="shared" si="631"/>
        <v>0</v>
      </c>
      <c r="DG134" s="162">
        <f t="shared" si="631"/>
        <v>0</v>
      </c>
      <c r="DH134" s="162">
        <f t="shared" si="631"/>
        <v>0</v>
      </c>
      <c r="DI134" s="162">
        <f t="shared" si="631"/>
        <v>0</v>
      </c>
      <c r="DJ134" s="162">
        <f t="shared" si="631"/>
        <v>0</v>
      </c>
      <c r="DK134" s="162">
        <f t="shared" si="631"/>
        <v>0</v>
      </c>
      <c r="DL134" s="162">
        <f t="shared" si="631"/>
        <v>0</v>
      </c>
      <c r="DM134" s="162">
        <f t="shared" si="631"/>
        <v>0</v>
      </c>
      <c r="DN134" s="162">
        <f t="shared" si="631"/>
        <v>0</v>
      </c>
      <c r="DO134" s="162">
        <f t="shared" si="631"/>
        <v>0</v>
      </c>
      <c r="DP134" s="162">
        <f t="shared" si="631"/>
        <v>0</v>
      </c>
      <c r="DQ134" s="162">
        <f t="shared" si="631"/>
        <v>0</v>
      </c>
      <c r="DR134" s="162">
        <f t="shared" si="631"/>
        <v>0</v>
      </c>
      <c r="DS134" s="162">
        <f t="shared" si="631"/>
        <v>0</v>
      </c>
      <c r="DT134" s="162">
        <f t="shared" si="631"/>
        <v>0</v>
      </c>
      <c r="DU134" s="162">
        <f t="shared" si="631"/>
        <v>0</v>
      </c>
      <c r="DV134" s="162">
        <f t="shared" si="631"/>
        <v>0</v>
      </c>
      <c r="DW134" s="162">
        <f t="shared" si="631"/>
        <v>0</v>
      </c>
      <c r="DX134" s="162">
        <f t="shared" si="631"/>
        <v>0</v>
      </c>
      <c r="DY134" s="162">
        <f t="shared" si="631"/>
        <v>0</v>
      </c>
      <c r="DZ134" s="162">
        <f t="shared" si="631"/>
        <v>0</v>
      </c>
      <c r="EA134" s="162">
        <f t="shared" si="631"/>
        <v>0</v>
      </c>
      <c r="EB134" s="162">
        <f t="shared" si="631"/>
        <v>0</v>
      </c>
      <c r="EC134" s="162">
        <f t="shared" si="631"/>
        <v>0</v>
      </c>
      <c r="ED134" s="162">
        <f t="shared" si="631"/>
        <v>0</v>
      </c>
      <c r="EE134" s="162">
        <f t="shared" si="631"/>
        <v>0</v>
      </c>
      <c r="EF134" s="162">
        <f t="shared" si="631"/>
        <v>0</v>
      </c>
      <c r="EG134" s="162">
        <f t="shared" si="631"/>
        <v>0</v>
      </c>
      <c r="EH134" s="162">
        <f t="shared" si="631"/>
        <v>0</v>
      </c>
      <c r="EI134" s="162">
        <f t="shared" si="631"/>
        <v>0</v>
      </c>
      <c r="EJ134" s="162">
        <f t="shared" si="631"/>
        <v>0</v>
      </c>
      <c r="EK134" s="162">
        <f t="shared" si="631"/>
        <v>0</v>
      </c>
      <c r="EL134" s="162">
        <f t="shared" si="631"/>
        <v>0</v>
      </c>
      <c r="EM134" s="162">
        <f t="shared" si="631"/>
        <v>0</v>
      </c>
      <c r="EN134" s="162">
        <f t="shared" si="631"/>
        <v>0</v>
      </c>
      <c r="EO134" s="162">
        <f t="shared" si="631"/>
        <v>0</v>
      </c>
      <c r="EP134" s="162">
        <f t="shared" si="631"/>
        <v>0</v>
      </c>
      <c r="EQ134" s="162">
        <f t="shared" si="631"/>
        <v>0</v>
      </c>
      <c r="ER134" s="162">
        <f t="shared" si="631"/>
        <v>0</v>
      </c>
      <c r="ES134" s="162">
        <f t="shared" si="631"/>
        <v>0</v>
      </c>
      <c r="ET134" s="162">
        <f t="shared" si="631"/>
        <v>0</v>
      </c>
      <c r="EU134" s="162">
        <f t="shared" si="13"/>
        <v>0</v>
      </c>
      <c r="EV134" s="162">
        <f t="shared" ref="EV134:GQ134" si="632">BB134-CY134</f>
        <v>0</v>
      </c>
      <c r="EW134" s="162">
        <f t="shared" si="632"/>
        <v>0</v>
      </c>
      <c r="EX134" s="162">
        <f t="shared" si="632"/>
        <v>0</v>
      </c>
      <c r="EY134" s="162">
        <f t="shared" si="632"/>
        <v>0</v>
      </c>
      <c r="EZ134" s="162">
        <f t="shared" si="632"/>
        <v>0</v>
      </c>
      <c r="FA134" s="162">
        <f t="shared" si="632"/>
        <v>0</v>
      </c>
      <c r="FB134" s="162">
        <f t="shared" si="632"/>
        <v>0</v>
      </c>
      <c r="FC134" s="162">
        <f t="shared" si="632"/>
        <v>0</v>
      </c>
      <c r="FD134" s="162">
        <f t="shared" si="632"/>
        <v>0</v>
      </c>
      <c r="FE134" s="162">
        <f t="shared" si="632"/>
        <v>0</v>
      </c>
      <c r="FF134" s="162">
        <f t="shared" si="632"/>
        <v>0</v>
      </c>
      <c r="FG134" s="162">
        <f t="shared" si="632"/>
        <v>0</v>
      </c>
      <c r="FH134" s="162">
        <f t="shared" si="632"/>
        <v>0</v>
      </c>
      <c r="FI134" s="162">
        <f t="shared" si="632"/>
        <v>0</v>
      </c>
      <c r="FJ134" s="162">
        <f t="shared" si="632"/>
        <v>0</v>
      </c>
      <c r="FK134" s="162">
        <f t="shared" si="632"/>
        <v>0</v>
      </c>
      <c r="FL134" s="162">
        <f t="shared" si="632"/>
        <v>0</v>
      </c>
      <c r="FM134" s="162">
        <f t="shared" si="632"/>
        <v>0</v>
      </c>
      <c r="FN134" s="162">
        <f t="shared" si="632"/>
        <v>0</v>
      </c>
      <c r="FO134" s="162">
        <f t="shared" si="632"/>
        <v>0</v>
      </c>
      <c r="FP134" s="162">
        <f t="shared" si="632"/>
        <v>0</v>
      </c>
      <c r="FQ134" s="162">
        <f t="shared" si="632"/>
        <v>0</v>
      </c>
      <c r="FR134" s="162">
        <f t="shared" si="632"/>
        <v>0</v>
      </c>
      <c r="FS134" s="162">
        <f t="shared" si="632"/>
        <v>0</v>
      </c>
      <c r="FT134" s="162">
        <f t="shared" si="632"/>
        <v>0</v>
      </c>
      <c r="FU134" s="162">
        <f t="shared" si="632"/>
        <v>0</v>
      </c>
      <c r="FV134" s="162">
        <f t="shared" si="632"/>
        <v>0</v>
      </c>
      <c r="FW134" s="162">
        <f t="shared" si="632"/>
        <v>0</v>
      </c>
      <c r="FX134" s="162">
        <f t="shared" si="632"/>
        <v>0</v>
      </c>
      <c r="FY134" s="162">
        <f t="shared" si="632"/>
        <v>0</v>
      </c>
      <c r="FZ134" s="162">
        <f t="shared" si="632"/>
        <v>0</v>
      </c>
      <c r="GA134" s="162">
        <f t="shared" si="632"/>
        <v>0</v>
      </c>
      <c r="GB134" s="162">
        <f t="shared" si="632"/>
        <v>0</v>
      </c>
      <c r="GC134" s="162">
        <f t="shared" si="632"/>
        <v>0</v>
      </c>
      <c r="GD134" s="162">
        <f t="shared" si="632"/>
        <v>0</v>
      </c>
      <c r="GE134" s="162">
        <f t="shared" si="632"/>
        <v>0</v>
      </c>
      <c r="GF134" s="162">
        <f t="shared" si="632"/>
        <v>0</v>
      </c>
      <c r="GG134" s="162">
        <f t="shared" si="632"/>
        <v>0</v>
      </c>
      <c r="GH134" s="162">
        <f t="shared" si="632"/>
        <v>0</v>
      </c>
      <c r="GI134" s="162">
        <f t="shared" si="632"/>
        <v>0</v>
      </c>
      <c r="GJ134" s="162">
        <f t="shared" si="632"/>
        <v>0</v>
      </c>
      <c r="GK134" s="162">
        <f t="shared" si="632"/>
        <v>0</v>
      </c>
      <c r="GL134" s="162">
        <f t="shared" si="632"/>
        <v>0</v>
      </c>
      <c r="GM134" s="162">
        <f t="shared" si="632"/>
        <v>0</v>
      </c>
      <c r="GN134" s="162">
        <f t="shared" si="632"/>
        <v>0</v>
      </c>
      <c r="GO134" s="162">
        <f t="shared" si="632"/>
        <v>0</v>
      </c>
      <c r="GP134" s="162">
        <f t="shared" si="632"/>
        <v>0</v>
      </c>
      <c r="GQ134" s="162">
        <f t="shared" si="632"/>
        <v>0</v>
      </c>
      <c r="GR134" s="162">
        <f t="shared" si="15"/>
        <v>0</v>
      </c>
      <c r="GS134" s="162">
        <f t="shared" ref="GS134:IN134" si="633">E134-EV134</f>
        <v>0</v>
      </c>
      <c r="GT134" s="162">
        <f t="shared" si="633"/>
        <v>0</v>
      </c>
      <c r="GU134" s="162">
        <f t="shared" si="633"/>
        <v>0</v>
      </c>
      <c r="GV134" s="162">
        <f t="shared" si="633"/>
        <v>0</v>
      </c>
      <c r="GW134" s="162">
        <f t="shared" si="633"/>
        <v>0</v>
      </c>
      <c r="GX134" s="162">
        <f t="shared" si="633"/>
        <v>0</v>
      </c>
      <c r="GY134" s="162">
        <f t="shared" si="633"/>
        <v>0</v>
      </c>
      <c r="GZ134" s="162">
        <f t="shared" si="633"/>
        <v>0</v>
      </c>
      <c r="HA134" s="162">
        <f t="shared" si="633"/>
        <v>0</v>
      </c>
      <c r="HB134" s="162">
        <f t="shared" si="633"/>
        <v>0</v>
      </c>
      <c r="HC134" s="162">
        <f t="shared" si="633"/>
        <v>0</v>
      </c>
      <c r="HD134" s="162">
        <f t="shared" si="633"/>
        <v>0</v>
      </c>
      <c r="HE134" s="162">
        <f t="shared" si="633"/>
        <v>0</v>
      </c>
      <c r="HF134" s="162">
        <f t="shared" si="633"/>
        <v>0</v>
      </c>
      <c r="HG134" s="162">
        <f t="shared" si="633"/>
        <v>0</v>
      </c>
      <c r="HH134" s="162">
        <f t="shared" si="633"/>
        <v>0</v>
      </c>
      <c r="HI134" s="162">
        <f t="shared" si="633"/>
        <v>0</v>
      </c>
      <c r="HJ134" s="162">
        <f t="shared" si="633"/>
        <v>0</v>
      </c>
      <c r="HK134" s="162">
        <f t="shared" si="633"/>
        <v>0</v>
      </c>
      <c r="HL134" s="162">
        <f t="shared" si="633"/>
        <v>0</v>
      </c>
      <c r="HM134" s="162">
        <f t="shared" si="633"/>
        <v>0</v>
      </c>
      <c r="HN134" s="162">
        <f t="shared" si="633"/>
        <v>0</v>
      </c>
      <c r="HO134" s="162">
        <f t="shared" si="633"/>
        <v>0</v>
      </c>
      <c r="HP134" s="162">
        <f t="shared" si="633"/>
        <v>0</v>
      </c>
      <c r="HQ134" s="162">
        <f t="shared" si="633"/>
        <v>0</v>
      </c>
      <c r="HR134" s="162">
        <f t="shared" si="633"/>
        <v>0</v>
      </c>
      <c r="HS134" s="162">
        <f t="shared" si="633"/>
        <v>0</v>
      </c>
      <c r="HT134" s="162">
        <f t="shared" si="633"/>
        <v>0</v>
      </c>
      <c r="HU134" s="162">
        <f t="shared" si="633"/>
        <v>0</v>
      </c>
      <c r="HV134" s="162">
        <f t="shared" si="633"/>
        <v>0</v>
      </c>
      <c r="HW134" s="162">
        <f t="shared" si="633"/>
        <v>0</v>
      </c>
      <c r="HX134" s="162">
        <f t="shared" si="633"/>
        <v>0</v>
      </c>
      <c r="HY134" s="162">
        <f t="shared" si="633"/>
        <v>0</v>
      </c>
      <c r="HZ134" s="162">
        <f t="shared" si="633"/>
        <v>0</v>
      </c>
      <c r="IA134" s="162">
        <f t="shared" si="633"/>
        <v>0</v>
      </c>
      <c r="IB134" s="162">
        <f t="shared" si="633"/>
        <v>0</v>
      </c>
      <c r="IC134" s="162">
        <f t="shared" si="633"/>
        <v>0</v>
      </c>
      <c r="ID134" s="162">
        <f t="shared" si="633"/>
        <v>0</v>
      </c>
      <c r="IE134" s="162">
        <f t="shared" si="633"/>
        <v>0</v>
      </c>
      <c r="IF134" s="162">
        <f t="shared" si="633"/>
        <v>0</v>
      </c>
      <c r="IG134" s="162">
        <f t="shared" si="633"/>
        <v>0</v>
      </c>
      <c r="IH134" s="162">
        <f t="shared" si="633"/>
        <v>0</v>
      </c>
      <c r="II134" s="162">
        <f t="shared" si="633"/>
        <v>0</v>
      </c>
      <c r="IJ134" s="162">
        <f t="shared" si="633"/>
        <v>0</v>
      </c>
      <c r="IK134" s="162">
        <f t="shared" si="633"/>
        <v>0</v>
      </c>
      <c r="IL134" s="162">
        <f t="shared" si="633"/>
        <v>0</v>
      </c>
      <c r="IM134" s="162">
        <f t="shared" si="633"/>
        <v>0</v>
      </c>
      <c r="IN134" s="162">
        <f t="shared" si="633"/>
        <v>0</v>
      </c>
      <c r="IO134" s="162">
        <f t="shared" si="17"/>
        <v>0</v>
      </c>
      <c r="IP134" s="162">
        <f t="shared" si="23"/>
        <v>0</v>
      </c>
      <c r="IQ134" s="162">
        <f t="shared" ref="IQ134:KK134" si="634">MAX((MIN(CZ134+IP134,$IO$7))-GT134,0)</f>
        <v>0</v>
      </c>
      <c r="IR134" s="162">
        <f t="shared" si="634"/>
        <v>0</v>
      </c>
      <c r="IS134" s="162">
        <f t="shared" si="634"/>
        <v>0</v>
      </c>
      <c r="IT134" s="162">
        <f t="shared" si="634"/>
        <v>0</v>
      </c>
      <c r="IU134" s="162">
        <f t="shared" si="634"/>
        <v>0</v>
      </c>
      <c r="IV134" s="162">
        <f t="shared" si="634"/>
        <v>0</v>
      </c>
      <c r="IW134" s="162">
        <f t="shared" si="634"/>
        <v>0</v>
      </c>
      <c r="IX134" s="162">
        <f t="shared" si="634"/>
        <v>0</v>
      </c>
      <c r="IY134" s="162">
        <f t="shared" si="634"/>
        <v>0</v>
      </c>
      <c r="IZ134" s="162">
        <f t="shared" si="634"/>
        <v>0</v>
      </c>
      <c r="JA134" s="162">
        <f t="shared" si="634"/>
        <v>0</v>
      </c>
      <c r="JB134" s="162">
        <f t="shared" si="634"/>
        <v>0</v>
      </c>
      <c r="JC134" s="162">
        <f t="shared" si="634"/>
        <v>0</v>
      </c>
      <c r="JD134" s="162">
        <f t="shared" si="634"/>
        <v>0</v>
      </c>
      <c r="JE134" s="162">
        <f t="shared" si="634"/>
        <v>0</v>
      </c>
      <c r="JF134" s="162">
        <f t="shared" si="634"/>
        <v>0</v>
      </c>
      <c r="JG134" s="162">
        <f t="shared" si="634"/>
        <v>0</v>
      </c>
      <c r="JH134" s="162">
        <f t="shared" si="634"/>
        <v>0</v>
      </c>
      <c r="JI134" s="162">
        <f t="shared" si="634"/>
        <v>0</v>
      </c>
      <c r="JJ134" s="162">
        <f t="shared" si="634"/>
        <v>0</v>
      </c>
      <c r="JK134" s="162">
        <f t="shared" si="634"/>
        <v>0</v>
      </c>
      <c r="JL134" s="162">
        <f t="shared" si="634"/>
        <v>0</v>
      </c>
      <c r="JM134" s="162">
        <f t="shared" si="634"/>
        <v>0</v>
      </c>
      <c r="JN134" s="162">
        <f t="shared" si="634"/>
        <v>0</v>
      </c>
      <c r="JO134" s="162">
        <f t="shared" si="634"/>
        <v>0</v>
      </c>
      <c r="JP134" s="162">
        <f t="shared" si="634"/>
        <v>0</v>
      </c>
      <c r="JQ134" s="162">
        <f t="shared" si="634"/>
        <v>0</v>
      </c>
      <c r="JR134" s="162">
        <f t="shared" si="634"/>
        <v>0</v>
      </c>
      <c r="JS134" s="162">
        <f t="shared" si="634"/>
        <v>0</v>
      </c>
      <c r="JT134" s="162">
        <f t="shared" si="634"/>
        <v>0</v>
      </c>
      <c r="JU134" s="162">
        <f t="shared" si="634"/>
        <v>0</v>
      </c>
      <c r="JV134" s="162">
        <f t="shared" si="634"/>
        <v>0</v>
      </c>
      <c r="JW134" s="162">
        <f t="shared" si="634"/>
        <v>0</v>
      </c>
      <c r="JX134" s="162">
        <f t="shared" si="634"/>
        <v>0</v>
      </c>
      <c r="JY134" s="162">
        <f t="shared" si="634"/>
        <v>0</v>
      </c>
      <c r="JZ134" s="162">
        <f t="shared" si="634"/>
        <v>0</v>
      </c>
      <c r="KA134" s="162">
        <f t="shared" si="634"/>
        <v>0</v>
      </c>
      <c r="KB134" s="162">
        <f t="shared" si="634"/>
        <v>0</v>
      </c>
      <c r="KC134" s="162">
        <f t="shared" si="634"/>
        <v>0</v>
      </c>
      <c r="KD134" s="162">
        <f t="shared" si="634"/>
        <v>0</v>
      </c>
      <c r="KE134" s="162">
        <f t="shared" si="634"/>
        <v>0</v>
      </c>
      <c r="KF134" s="162">
        <f t="shared" si="634"/>
        <v>0</v>
      </c>
      <c r="KG134" s="162">
        <f t="shared" si="634"/>
        <v>0</v>
      </c>
      <c r="KH134" s="162">
        <f t="shared" si="634"/>
        <v>0</v>
      </c>
      <c r="KI134" s="162">
        <f t="shared" si="634"/>
        <v>0</v>
      </c>
      <c r="KJ134" s="162">
        <f t="shared" si="634"/>
        <v>0</v>
      </c>
      <c r="KK134" s="162">
        <f t="shared" si="634"/>
        <v>0</v>
      </c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</row>
    <row r="135" ht="14.25" customHeight="1" spans="1:326" x14ac:dyDescent="0.25">
      <c r="A135" s="1">
        <v>5</v>
      </c>
      <c r="B135" s="1">
        <f t="shared" ref="B135:C135" si="635">B134+1</f>
        <v>125</v>
      </c>
      <c r="C135" s="232">
        <f t="shared" si="635"/>
        <v>43590</v>
      </c>
      <c r="D135" s="162">
        <f t="shared" si="9"/>
        <v>0</v>
      </c>
      <c r="E135" s="162">
        <f>(SUMIFS(Profile!$F$2:$F$17521,Profile!$B$2:$B$17521,$B135,Profile!$C$2:$C$17521,E$8))*$C$6</f>
        <v>0</v>
      </c>
      <c r="F135" s="162">
        <f>(SUMIFS(Profile!$F$2:$F$17521,Profile!$B$2:$B$17521,$B135,Profile!$C$2:$C$17521,F$8))*$C$6</f>
        <v>0</v>
      </c>
      <c r="G135" s="162">
        <f>(SUMIFS(Profile!$F$2:$F$17521,Profile!$B$2:$B$17521,$B135,Profile!$C$2:$C$17521,G$8))*$C$6</f>
        <v>0</v>
      </c>
      <c r="H135" s="162">
        <f>(SUMIFS(Profile!$F$2:$F$17521,Profile!$B$2:$B$17521,$B135,Profile!$C$2:$C$17521,H$8))*$C$6</f>
        <v>0</v>
      </c>
      <c r="I135" s="162">
        <f>(SUMIFS(Profile!$F$2:$F$17521,Profile!$B$2:$B$17521,$B135,Profile!$C$2:$C$17521,I$8))*$C$6</f>
        <v>0</v>
      </c>
      <c r="J135" s="162">
        <f>(SUMIFS(Profile!$F$2:$F$17521,Profile!$B$2:$B$17521,$B135,Profile!$C$2:$C$17521,J$8))*$C$6</f>
        <v>0</v>
      </c>
      <c r="K135" s="162">
        <f>(SUMIFS(Profile!$F$2:$F$17521,Profile!$B$2:$B$17521,$B135,Profile!$C$2:$C$17521,K$8))*$C$6</f>
        <v>0</v>
      </c>
      <c r="L135" s="162">
        <f>(SUMIFS(Profile!$F$2:$F$17521,Profile!$B$2:$B$17521,$B135,Profile!$C$2:$C$17521,L$8))*$C$6</f>
        <v>0</v>
      </c>
      <c r="M135" s="162">
        <f>(SUMIFS(Profile!$F$2:$F$17521,Profile!$B$2:$B$17521,$B135,Profile!$C$2:$C$17521,M$8))*$C$6</f>
        <v>0</v>
      </c>
      <c r="N135" s="162">
        <f>(SUMIFS(Profile!$F$2:$F$17521,Profile!$B$2:$B$17521,$B135,Profile!$C$2:$C$17521,N$8))*$C$6</f>
        <v>0</v>
      </c>
      <c r="O135" s="162">
        <f>(SUMIFS(Profile!$F$2:$F$17521,Profile!$B$2:$B$17521,$B135,Profile!$C$2:$C$17521,O$8))*$C$6</f>
        <v>0</v>
      </c>
      <c r="P135" s="162">
        <f>(SUMIFS(Profile!$F$2:$F$17521,Profile!$B$2:$B$17521,$B135,Profile!$C$2:$C$17521,P$8))*$C$6</f>
        <v>0</v>
      </c>
      <c r="Q135" s="162">
        <f>(SUMIFS(Profile!$F$2:$F$17521,Profile!$B$2:$B$17521,$B135,Profile!$C$2:$C$17521,Q$8))*$C$6</f>
        <v>0</v>
      </c>
      <c r="R135" s="162">
        <f>(SUMIFS(Profile!$F$2:$F$17521,Profile!$B$2:$B$17521,$B135,Profile!$C$2:$C$17521,R$8))*$C$6</f>
        <v>0</v>
      </c>
      <c r="S135" s="162">
        <f>(SUMIFS(Profile!$F$2:$F$17521,Profile!$B$2:$B$17521,$B135,Profile!$C$2:$C$17521,S$8))*$C$6</f>
        <v>0</v>
      </c>
      <c r="T135" s="162">
        <f>(SUMIFS(Profile!$F$2:$F$17521,Profile!$B$2:$B$17521,$B135,Profile!$C$2:$C$17521,T$8))*$C$6</f>
        <v>0</v>
      </c>
      <c r="U135" s="162">
        <f>(SUMIFS(Profile!$F$2:$F$17521,Profile!$B$2:$B$17521,$B135,Profile!$C$2:$C$17521,U$8))*$C$6</f>
        <v>0</v>
      </c>
      <c r="V135" s="162">
        <f>(SUMIFS(Profile!$F$2:$F$17521,Profile!$B$2:$B$17521,$B135,Profile!$C$2:$C$17521,V$8))*$C$6</f>
        <v>0</v>
      </c>
      <c r="W135" s="162">
        <f>(SUMIFS(Profile!$F$2:$F$17521,Profile!$B$2:$B$17521,$B135,Profile!$C$2:$C$17521,W$8))*$C$6</f>
        <v>0</v>
      </c>
      <c r="X135" s="162">
        <f>(SUMIFS(Profile!$F$2:$F$17521,Profile!$B$2:$B$17521,$B135,Profile!$C$2:$C$17521,X$8))*$C$6</f>
        <v>0</v>
      </c>
      <c r="Y135" s="162">
        <f>(SUMIFS(Profile!$F$2:$F$17521,Profile!$B$2:$B$17521,$B135,Profile!$C$2:$C$17521,Y$8))*$C$6</f>
        <v>0</v>
      </c>
      <c r="Z135" s="162">
        <f>(SUMIFS(Profile!$F$2:$F$17521,Profile!$B$2:$B$17521,$B135,Profile!$C$2:$C$17521,Z$8))*$C$6</f>
        <v>0</v>
      </c>
      <c r="AA135" s="162">
        <f>(SUMIFS(Profile!$F$2:$F$17521,Profile!$B$2:$B$17521,$B135,Profile!$C$2:$C$17521,AA$8))*$C$6</f>
        <v>0</v>
      </c>
      <c r="AB135" s="162">
        <f>(SUMIFS(Profile!$F$2:$F$17521,Profile!$B$2:$B$17521,$B135,Profile!$C$2:$C$17521,AB$8))*$C$6</f>
        <v>0</v>
      </c>
      <c r="AC135" s="162">
        <f>(SUMIFS(Profile!$F$2:$F$17521,Profile!$B$2:$B$17521,$B135,Profile!$C$2:$C$17521,AC$8))*$C$6</f>
        <v>0</v>
      </c>
      <c r="AD135" s="162">
        <f>(SUMIFS(Profile!$F$2:$F$17521,Profile!$B$2:$B$17521,$B135,Profile!$C$2:$C$17521,AD$8))*$C$6</f>
        <v>0</v>
      </c>
      <c r="AE135" s="162">
        <f>(SUMIFS(Profile!$F$2:$F$17521,Profile!$B$2:$B$17521,$B135,Profile!$C$2:$C$17521,AE$8))*$C$6</f>
        <v>0</v>
      </c>
      <c r="AF135" s="162">
        <f>(SUMIFS(Profile!$F$2:$F$17521,Profile!$B$2:$B$17521,$B135,Profile!$C$2:$C$17521,AF$8))*$C$6</f>
        <v>0</v>
      </c>
      <c r="AG135" s="162">
        <f>(SUMIFS(Profile!$F$2:$F$17521,Profile!$B$2:$B$17521,$B135,Profile!$C$2:$C$17521,AG$8))*$C$6</f>
        <v>0</v>
      </c>
      <c r="AH135" s="162">
        <f>(SUMIFS(Profile!$F$2:$F$17521,Profile!$B$2:$B$17521,$B135,Profile!$C$2:$C$17521,AH$8))*$C$6</f>
        <v>0</v>
      </c>
      <c r="AI135" s="162">
        <f>(SUMIFS(Profile!$F$2:$F$17521,Profile!$B$2:$B$17521,$B135,Profile!$C$2:$C$17521,AI$8))*$C$6</f>
        <v>0</v>
      </c>
      <c r="AJ135" s="162">
        <f>(SUMIFS(Profile!$F$2:$F$17521,Profile!$B$2:$B$17521,$B135,Profile!$C$2:$C$17521,AJ$8))*$C$6</f>
        <v>0</v>
      </c>
      <c r="AK135" s="162">
        <f>(SUMIFS(Profile!$F$2:$F$17521,Profile!$B$2:$B$17521,$B135,Profile!$C$2:$C$17521,AK$8))*$C$6</f>
        <v>0</v>
      </c>
      <c r="AL135" s="162">
        <f>(SUMIFS(Profile!$F$2:$F$17521,Profile!$B$2:$B$17521,$B135,Profile!$C$2:$C$17521,AL$8))*$C$6</f>
        <v>0</v>
      </c>
      <c r="AM135" s="162">
        <f>(SUMIFS(Profile!$F$2:$F$17521,Profile!$B$2:$B$17521,$B135,Profile!$C$2:$C$17521,AM$8))*$C$6</f>
        <v>0</v>
      </c>
      <c r="AN135" s="162">
        <f>(SUMIFS(Profile!$F$2:$F$17521,Profile!$B$2:$B$17521,$B135,Profile!$C$2:$C$17521,AN$8))*$C$6</f>
        <v>0</v>
      </c>
      <c r="AO135" s="162">
        <f>(SUMIFS(Profile!$F$2:$F$17521,Profile!$B$2:$B$17521,$B135,Profile!$C$2:$C$17521,AO$8))*$C$6</f>
        <v>0</v>
      </c>
      <c r="AP135" s="162">
        <f>(SUMIFS(Profile!$F$2:$F$17521,Profile!$B$2:$B$17521,$B135,Profile!$C$2:$C$17521,AP$8))*$C$6</f>
        <v>0</v>
      </c>
      <c r="AQ135" s="162">
        <f>(SUMIFS(Profile!$F$2:$F$17521,Profile!$B$2:$B$17521,$B135,Profile!$C$2:$C$17521,AQ$8))*$C$6</f>
        <v>0</v>
      </c>
      <c r="AR135" s="162">
        <f>(SUMIFS(Profile!$F$2:$F$17521,Profile!$B$2:$B$17521,$B135,Profile!$C$2:$C$17521,AR$8))*$C$6</f>
        <v>0</v>
      </c>
      <c r="AS135" s="162">
        <f>(SUMIFS(Profile!$F$2:$F$17521,Profile!$B$2:$B$17521,$B135,Profile!$C$2:$C$17521,AS$8))*$C$6</f>
        <v>0</v>
      </c>
      <c r="AT135" s="162">
        <f>(SUMIFS(Profile!$F$2:$F$17521,Profile!$B$2:$B$17521,$B135,Profile!$C$2:$C$17521,AT$8))*$C$6</f>
        <v>0</v>
      </c>
      <c r="AU135" s="162">
        <f>(SUMIFS(Profile!$F$2:$F$17521,Profile!$B$2:$B$17521,$B135,Profile!$C$2:$C$17521,AU$8))*$C$6</f>
        <v>0</v>
      </c>
      <c r="AV135" s="162">
        <f>(SUMIFS(Profile!$F$2:$F$17521,Profile!$B$2:$B$17521,$B135,Profile!$C$2:$C$17521,AV$8))*$C$6</f>
        <v>0</v>
      </c>
      <c r="AW135" s="162">
        <f>(SUMIFS(Profile!$F$2:$F$17521,Profile!$B$2:$B$17521,$B135,Profile!$C$2:$C$17521,AW$8))*$C$6</f>
        <v>0</v>
      </c>
      <c r="AX135" s="162">
        <f>(SUMIFS(Profile!$F$2:$F$17521,Profile!$B$2:$B$17521,$B135,Profile!$C$2:$C$17521,AX$8))*$C$6</f>
        <v>0</v>
      </c>
      <c r="AY135" s="162">
        <f>(SUMIFS(Profile!$F$2:$F$17521,Profile!$B$2:$B$17521,$B135,Profile!$C$2:$C$17521,AY$8))*$C$6</f>
        <v>0</v>
      </c>
      <c r="AZ135" s="162">
        <f>(SUMIFS(Profile!$F$2:$F$17521,Profile!$B$2:$B$17521,$B135,Profile!$C$2:$C$17521,AZ$8))*$C$6</f>
        <v>0</v>
      </c>
      <c r="BA135" s="162">
        <f t="shared" si="10"/>
        <v>0</v>
      </c>
      <c r="BB135" s="162">
        <f>(SUMIFS(Profile!$E$2:$E$17521,Profile!$B$2:$B$17521,$B135,Profile!$C$2:$C$17521,BB$8))*$C$9</f>
        <v>0</v>
      </c>
      <c r="BC135" s="162">
        <f>(SUMIFS(Profile!$E$2:$E$17521,Profile!$B$2:$B$17521,$B135,Profile!$C$2:$C$17521,BC$8))*$C$9</f>
        <v>0</v>
      </c>
      <c r="BD135" s="162">
        <f>(SUMIFS(Profile!$E$2:$E$17521,Profile!$B$2:$B$17521,$B135,Profile!$C$2:$C$17521,BD$8))*$C$9</f>
        <v>0</v>
      </c>
      <c r="BE135" s="162">
        <f>(SUMIFS(Profile!$E$2:$E$17521,Profile!$B$2:$B$17521,$B135,Profile!$C$2:$C$17521,BE$8))*$C$9</f>
        <v>0</v>
      </c>
      <c r="BF135" s="162">
        <f>(SUMIFS(Profile!$E$2:$E$17521,Profile!$B$2:$B$17521,$B135,Profile!$C$2:$C$17521,BF$8))*$C$9</f>
        <v>0</v>
      </c>
      <c r="BG135" s="162">
        <f>(SUMIFS(Profile!$E$2:$E$17521,Profile!$B$2:$B$17521,$B135,Profile!$C$2:$C$17521,BG$8))*$C$9</f>
        <v>0</v>
      </c>
      <c r="BH135" s="162">
        <f>(SUMIFS(Profile!$E$2:$E$17521,Profile!$B$2:$B$17521,$B135,Profile!$C$2:$C$17521,BH$8))*$C$9</f>
        <v>0</v>
      </c>
      <c r="BI135" s="162">
        <f>(SUMIFS(Profile!$E$2:$E$17521,Profile!$B$2:$B$17521,$B135,Profile!$C$2:$C$17521,BI$8))*$C$9</f>
        <v>0</v>
      </c>
      <c r="BJ135" s="162">
        <f>(SUMIFS(Profile!$E$2:$E$17521,Profile!$B$2:$B$17521,$B135,Profile!$C$2:$C$17521,BJ$8))*$C$9</f>
        <v>0</v>
      </c>
      <c r="BK135" s="162">
        <f>(SUMIFS(Profile!$E$2:$E$17521,Profile!$B$2:$B$17521,$B135,Profile!$C$2:$C$17521,BK$8))*$C$9</f>
        <v>0</v>
      </c>
      <c r="BL135" s="162">
        <f>(SUMIFS(Profile!$E$2:$E$17521,Profile!$B$2:$B$17521,$B135,Profile!$C$2:$C$17521,BL$8))*$C$9</f>
        <v>0</v>
      </c>
      <c r="BM135" s="162">
        <f>(SUMIFS(Profile!$E$2:$E$17521,Profile!$B$2:$B$17521,$B135,Profile!$C$2:$C$17521,BM$8))*$C$9</f>
        <v>0</v>
      </c>
      <c r="BN135" s="162">
        <f>(SUMIFS(Profile!$E$2:$E$17521,Profile!$B$2:$B$17521,$B135,Profile!$C$2:$C$17521,BN$8))*$C$9</f>
        <v>0</v>
      </c>
      <c r="BO135" s="162">
        <f>(SUMIFS(Profile!$E$2:$E$17521,Profile!$B$2:$B$17521,$B135,Profile!$C$2:$C$17521,BO$8))*$C$9</f>
        <v>0</v>
      </c>
      <c r="BP135" s="162">
        <f>(SUMIFS(Profile!$E$2:$E$17521,Profile!$B$2:$B$17521,$B135,Profile!$C$2:$C$17521,BP$8))*$C$9</f>
        <v>0</v>
      </c>
      <c r="BQ135" s="162">
        <f>(SUMIFS(Profile!$E$2:$E$17521,Profile!$B$2:$B$17521,$B135,Profile!$C$2:$C$17521,BQ$8))*$C$9</f>
        <v>0</v>
      </c>
      <c r="BR135" s="162">
        <f>(SUMIFS(Profile!$E$2:$E$17521,Profile!$B$2:$B$17521,$B135,Profile!$C$2:$C$17521,BR$8))*$C$9</f>
        <v>0</v>
      </c>
      <c r="BS135" s="162">
        <f>(SUMIFS(Profile!$E$2:$E$17521,Profile!$B$2:$B$17521,$B135,Profile!$C$2:$C$17521,BS$8))*$C$9</f>
        <v>0</v>
      </c>
      <c r="BT135" s="162">
        <f>(SUMIFS(Profile!$E$2:$E$17521,Profile!$B$2:$B$17521,$B135,Profile!$C$2:$C$17521,BT$8))*$C$9</f>
        <v>0</v>
      </c>
      <c r="BU135" s="162">
        <f>(SUMIFS(Profile!$E$2:$E$17521,Profile!$B$2:$B$17521,$B135,Profile!$C$2:$C$17521,BU$8))*$C$9</f>
        <v>0</v>
      </c>
      <c r="BV135" s="162">
        <f>(SUMIFS(Profile!$E$2:$E$17521,Profile!$B$2:$B$17521,$B135,Profile!$C$2:$C$17521,BV$8))*$C$9</f>
        <v>0</v>
      </c>
      <c r="BW135" s="162">
        <f>(SUMIFS(Profile!$E$2:$E$17521,Profile!$B$2:$B$17521,$B135,Profile!$C$2:$C$17521,BW$8))*$C$9</f>
        <v>0</v>
      </c>
      <c r="BX135" s="162">
        <f>(SUMIFS(Profile!$E$2:$E$17521,Profile!$B$2:$B$17521,$B135,Profile!$C$2:$C$17521,BX$8))*$C$9</f>
        <v>0</v>
      </c>
      <c r="BY135" s="162">
        <f>(SUMIFS(Profile!$E$2:$E$17521,Profile!$B$2:$B$17521,$B135,Profile!$C$2:$C$17521,BY$8))*$C$9</f>
        <v>0</v>
      </c>
      <c r="BZ135" s="162">
        <f>(SUMIFS(Profile!$E$2:$E$17521,Profile!$B$2:$B$17521,$B135,Profile!$C$2:$C$17521,BZ$8))*$C$9</f>
        <v>0</v>
      </c>
      <c r="CA135" s="162">
        <f>(SUMIFS(Profile!$E$2:$E$17521,Profile!$B$2:$B$17521,$B135,Profile!$C$2:$C$17521,CA$8))*$C$9</f>
        <v>0</v>
      </c>
      <c r="CB135" s="162">
        <f>(SUMIFS(Profile!$E$2:$E$17521,Profile!$B$2:$B$17521,$B135,Profile!$C$2:$C$17521,CB$8))*$C$9</f>
        <v>0</v>
      </c>
      <c r="CC135" s="162">
        <f>(SUMIFS(Profile!$E$2:$E$17521,Profile!$B$2:$B$17521,$B135,Profile!$C$2:$C$17521,CC$8))*$C$9</f>
        <v>0</v>
      </c>
      <c r="CD135" s="162">
        <f>(SUMIFS(Profile!$E$2:$E$17521,Profile!$B$2:$B$17521,$B135,Profile!$C$2:$C$17521,CD$8))*$C$9</f>
        <v>0</v>
      </c>
      <c r="CE135" s="162">
        <f>(SUMIFS(Profile!$E$2:$E$17521,Profile!$B$2:$B$17521,$B135,Profile!$C$2:$C$17521,CE$8))*$C$9</f>
        <v>0</v>
      </c>
      <c r="CF135" s="162">
        <f>(SUMIFS(Profile!$E$2:$E$17521,Profile!$B$2:$B$17521,$B135,Profile!$C$2:$C$17521,CF$8))*$C$9</f>
        <v>0</v>
      </c>
      <c r="CG135" s="162">
        <f>(SUMIFS(Profile!$E$2:$E$17521,Profile!$B$2:$B$17521,$B135,Profile!$C$2:$C$17521,CG$8))*$C$9</f>
        <v>0</v>
      </c>
      <c r="CH135" s="162">
        <f>(SUMIFS(Profile!$E$2:$E$17521,Profile!$B$2:$B$17521,$B135,Profile!$C$2:$C$17521,CH$8))*$C$9</f>
        <v>0</v>
      </c>
      <c r="CI135" s="162">
        <f>(SUMIFS(Profile!$E$2:$E$17521,Profile!$B$2:$B$17521,$B135,Profile!$C$2:$C$17521,CI$8))*$C$9</f>
        <v>0</v>
      </c>
      <c r="CJ135" s="162">
        <f>(SUMIFS(Profile!$E$2:$E$17521,Profile!$B$2:$B$17521,$B135,Profile!$C$2:$C$17521,CJ$8))*$C$9</f>
        <v>0</v>
      </c>
      <c r="CK135" s="162">
        <f>(SUMIFS(Profile!$E$2:$E$17521,Profile!$B$2:$B$17521,$B135,Profile!$C$2:$C$17521,CK$8))*$C$9</f>
        <v>0</v>
      </c>
      <c r="CL135" s="162">
        <f>(SUMIFS(Profile!$E$2:$E$17521,Profile!$B$2:$B$17521,$B135,Profile!$C$2:$C$17521,CL$8))*$C$9</f>
        <v>0</v>
      </c>
      <c r="CM135" s="162">
        <f>(SUMIFS(Profile!$E$2:$E$17521,Profile!$B$2:$B$17521,$B135,Profile!$C$2:$C$17521,CM$8))*$C$9</f>
        <v>0</v>
      </c>
      <c r="CN135" s="162">
        <f>(SUMIFS(Profile!$E$2:$E$17521,Profile!$B$2:$B$17521,$B135,Profile!$C$2:$C$17521,CN$8))*$C$9</f>
        <v>0</v>
      </c>
      <c r="CO135" s="162">
        <f>(SUMIFS(Profile!$E$2:$E$17521,Profile!$B$2:$B$17521,$B135,Profile!$C$2:$C$17521,CO$8))*$C$9</f>
        <v>0</v>
      </c>
      <c r="CP135" s="162">
        <f>(SUMIFS(Profile!$E$2:$E$17521,Profile!$B$2:$B$17521,$B135,Profile!$C$2:$C$17521,CP$8))*$C$9</f>
        <v>0</v>
      </c>
      <c r="CQ135" s="162">
        <f>(SUMIFS(Profile!$E$2:$E$17521,Profile!$B$2:$B$17521,$B135,Profile!$C$2:$C$17521,CQ$8))*$C$9</f>
        <v>0</v>
      </c>
      <c r="CR135" s="162">
        <f>(SUMIFS(Profile!$E$2:$E$17521,Profile!$B$2:$B$17521,$B135,Profile!$C$2:$C$17521,CR$8))*$C$9</f>
        <v>0</v>
      </c>
      <c r="CS135" s="162">
        <f>(SUMIFS(Profile!$E$2:$E$17521,Profile!$B$2:$B$17521,$B135,Profile!$C$2:$C$17521,CS$8))*$C$9</f>
        <v>0</v>
      </c>
      <c r="CT135" s="162">
        <f>(SUMIFS(Profile!$E$2:$E$17521,Profile!$B$2:$B$17521,$B135,Profile!$C$2:$C$17521,CT$8))*$C$9</f>
        <v>0</v>
      </c>
      <c r="CU135" s="162">
        <f>(SUMIFS(Profile!$E$2:$E$17521,Profile!$B$2:$B$17521,$B135,Profile!$C$2:$C$17521,CU$8))*$C$9</f>
        <v>0</v>
      </c>
      <c r="CV135" s="162">
        <f>(SUMIFS(Profile!$E$2:$E$17521,Profile!$B$2:$B$17521,$B135,Profile!$C$2:$C$17521,CV$8))*$C$9</f>
        <v>0</v>
      </c>
      <c r="CW135" s="162">
        <f>(SUMIFS(Profile!$E$2:$E$17521,Profile!$B$2:$B$17521,$B135,Profile!$C$2:$C$17521,CW$8))*$C$9</f>
        <v>0</v>
      </c>
      <c r="CX135" s="162">
        <f t="shared" si="11"/>
        <v>0</v>
      </c>
      <c r="CY135" s="162">
        <f t="shared" ref="CY135:ET135" si="636">MAX(BB135-E135,0)</f>
        <v>0</v>
      </c>
      <c r="CZ135" s="162">
        <f t="shared" si="636"/>
        <v>0</v>
      </c>
      <c r="DA135" s="162">
        <f t="shared" si="636"/>
        <v>0</v>
      </c>
      <c r="DB135" s="162">
        <f t="shared" si="636"/>
        <v>0</v>
      </c>
      <c r="DC135" s="162">
        <f t="shared" si="636"/>
        <v>0</v>
      </c>
      <c r="DD135" s="162">
        <f t="shared" si="636"/>
        <v>0</v>
      </c>
      <c r="DE135" s="162">
        <f t="shared" si="636"/>
        <v>0</v>
      </c>
      <c r="DF135" s="162">
        <f t="shared" si="636"/>
        <v>0</v>
      </c>
      <c r="DG135" s="162">
        <f t="shared" si="636"/>
        <v>0</v>
      </c>
      <c r="DH135" s="162">
        <f t="shared" si="636"/>
        <v>0</v>
      </c>
      <c r="DI135" s="162">
        <f t="shared" si="636"/>
        <v>0</v>
      </c>
      <c r="DJ135" s="162">
        <f t="shared" si="636"/>
        <v>0</v>
      </c>
      <c r="DK135" s="162">
        <f t="shared" si="636"/>
        <v>0</v>
      </c>
      <c r="DL135" s="162">
        <f t="shared" si="636"/>
        <v>0</v>
      </c>
      <c r="DM135" s="162">
        <f t="shared" si="636"/>
        <v>0</v>
      </c>
      <c r="DN135" s="162">
        <f t="shared" si="636"/>
        <v>0</v>
      </c>
      <c r="DO135" s="162">
        <f t="shared" si="636"/>
        <v>0</v>
      </c>
      <c r="DP135" s="162">
        <f t="shared" si="636"/>
        <v>0</v>
      </c>
      <c r="DQ135" s="162">
        <f t="shared" si="636"/>
        <v>0</v>
      </c>
      <c r="DR135" s="162">
        <f t="shared" si="636"/>
        <v>0</v>
      </c>
      <c r="DS135" s="162">
        <f t="shared" si="636"/>
        <v>0</v>
      </c>
      <c r="DT135" s="162">
        <f t="shared" si="636"/>
        <v>0</v>
      </c>
      <c r="DU135" s="162">
        <f t="shared" si="636"/>
        <v>0</v>
      </c>
      <c r="DV135" s="162">
        <f t="shared" si="636"/>
        <v>0</v>
      </c>
      <c r="DW135" s="162">
        <f t="shared" si="636"/>
        <v>0</v>
      </c>
      <c r="DX135" s="162">
        <f t="shared" si="636"/>
        <v>0</v>
      </c>
      <c r="DY135" s="162">
        <f t="shared" si="636"/>
        <v>0</v>
      </c>
      <c r="DZ135" s="162">
        <f t="shared" si="636"/>
        <v>0</v>
      </c>
      <c r="EA135" s="162">
        <f t="shared" si="636"/>
        <v>0</v>
      </c>
      <c r="EB135" s="162">
        <f t="shared" si="636"/>
        <v>0</v>
      </c>
      <c r="EC135" s="162">
        <f t="shared" si="636"/>
        <v>0</v>
      </c>
      <c r="ED135" s="162">
        <f t="shared" si="636"/>
        <v>0</v>
      </c>
      <c r="EE135" s="162">
        <f t="shared" si="636"/>
        <v>0</v>
      </c>
      <c r="EF135" s="162">
        <f t="shared" si="636"/>
        <v>0</v>
      </c>
      <c r="EG135" s="162">
        <f t="shared" si="636"/>
        <v>0</v>
      </c>
      <c r="EH135" s="162">
        <f t="shared" si="636"/>
        <v>0</v>
      </c>
      <c r="EI135" s="162">
        <f t="shared" si="636"/>
        <v>0</v>
      </c>
      <c r="EJ135" s="162">
        <f t="shared" si="636"/>
        <v>0</v>
      </c>
      <c r="EK135" s="162">
        <f t="shared" si="636"/>
        <v>0</v>
      </c>
      <c r="EL135" s="162">
        <f t="shared" si="636"/>
        <v>0</v>
      </c>
      <c r="EM135" s="162">
        <f t="shared" si="636"/>
        <v>0</v>
      </c>
      <c r="EN135" s="162">
        <f t="shared" si="636"/>
        <v>0</v>
      </c>
      <c r="EO135" s="162">
        <f t="shared" si="636"/>
        <v>0</v>
      </c>
      <c r="EP135" s="162">
        <f t="shared" si="636"/>
        <v>0</v>
      </c>
      <c r="EQ135" s="162">
        <f t="shared" si="636"/>
        <v>0</v>
      </c>
      <c r="ER135" s="162">
        <f t="shared" si="636"/>
        <v>0</v>
      </c>
      <c r="ES135" s="162">
        <f t="shared" si="636"/>
        <v>0</v>
      </c>
      <c r="ET135" s="162">
        <f t="shared" si="636"/>
        <v>0</v>
      </c>
      <c r="EU135" s="162">
        <f t="shared" si="13"/>
        <v>0</v>
      </c>
      <c r="EV135" s="162">
        <f t="shared" ref="EV135:GQ135" si="637">BB135-CY135</f>
        <v>0</v>
      </c>
      <c r="EW135" s="162">
        <f t="shared" si="637"/>
        <v>0</v>
      </c>
      <c r="EX135" s="162">
        <f t="shared" si="637"/>
        <v>0</v>
      </c>
      <c r="EY135" s="162">
        <f t="shared" si="637"/>
        <v>0</v>
      </c>
      <c r="EZ135" s="162">
        <f t="shared" si="637"/>
        <v>0</v>
      </c>
      <c r="FA135" s="162">
        <f t="shared" si="637"/>
        <v>0</v>
      </c>
      <c r="FB135" s="162">
        <f t="shared" si="637"/>
        <v>0</v>
      </c>
      <c r="FC135" s="162">
        <f t="shared" si="637"/>
        <v>0</v>
      </c>
      <c r="FD135" s="162">
        <f t="shared" si="637"/>
        <v>0</v>
      </c>
      <c r="FE135" s="162">
        <f t="shared" si="637"/>
        <v>0</v>
      </c>
      <c r="FF135" s="162">
        <f t="shared" si="637"/>
        <v>0</v>
      </c>
      <c r="FG135" s="162">
        <f t="shared" si="637"/>
        <v>0</v>
      </c>
      <c r="FH135" s="162">
        <f t="shared" si="637"/>
        <v>0</v>
      </c>
      <c r="FI135" s="162">
        <f t="shared" si="637"/>
        <v>0</v>
      </c>
      <c r="FJ135" s="162">
        <f t="shared" si="637"/>
        <v>0</v>
      </c>
      <c r="FK135" s="162">
        <f t="shared" si="637"/>
        <v>0</v>
      </c>
      <c r="FL135" s="162">
        <f t="shared" si="637"/>
        <v>0</v>
      </c>
      <c r="FM135" s="162">
        <f t="shared" si="637"/>
        <v>0</v>
      </c>
      <c r="FN135" s="162">
        <f t="shared" si="637"/>
        <v>0</v>
      </c>
      <c r="FO135" s="162">
        <f t="shared" si="637"/>
        <v>0</v>
      </c>
      <c r="FP135" s="162">
        <f t="shared" si="637"/>
        <v>0</v>
      </c>
      <c r="FQ135" s="162">
        <f t="shared" si="637"/>
        <v>0</v>
      </c>
      <c r="FR135" s="162">
        <f t="shared" si="637"/>
        <v>0</v>
      </c>
      <c r="FS135" s="162">
        <f t="shared" si="637"/>
        <v>0</v>
      </c>
      <c r="FT135" s="162">
        <f t="shared" si="637"/>
        <v>0</v>
      </c>
      <c r="FU135" s="162">
        <f t="shared" si="637"/>
        <v>0</v>
      </c>
      <c r="FV135" s="162">
        <f t="shared" si="637"/>
        <v>0</v>
      </c>
      <c r="FW135" s="162">
        <f t="shared" si="637"/>
        <v>0</v>
      </c>
      <c r="FX135" s="162">
        <f t="shared" si="637"/>
        <v>0</v>
      </c>
      <c r="FY135" s="162">
        <f t="shared" si="637"/>
        <v>0</v>
      </c>
      <c r="FZ135" s="162">
        <f t="shared" si="637"/>
        <v>0</v>
      </c>
      <c r="GA135" s="162">
        <f t="shared" si="637"/>
        <v>0</v>
      </c>
      <c r="GB135" s="162">
        <f t="shared" si="637"/>
        <v>0</v>
      </c>
      <c r="GC135" s="162">
        <f t="shared" si="637"/>
        <v>0</v>
      </c>
      <c r="GD135" s="162">
        <f t="shared" si="637"/>
        <v>0</v>
      </c>
      <c r="GE135" s="162">
        <f t="shared" si="637"/>
        <v>0</v>
      </c>
      <c r="GF135" s="162">
        <f t="shared" si="637"/>
        <v>0</v>
      </c>
      <c r="GG135" s="162">
        <f t="shared" si="637"/>
        <v>0</v>
      </c>
      <c r="GH135" s="162">
        <f t="shared" si="637"/>
        <v>0</v>
      </c>
      <c r="GI135" s="162">
        <f t="shared" si="637"/>
        <v>0</v>
      </c>
      <c r="GJ135" s="162">
        <f t="shared" si="637"/>
        <v>0</v>
      </c>
      <c r="GK135" s="162">
        <f t="shared" si="637"/>
        <v>0</v>
      </c>
      <c r="GL135" s="162">
        <f t="shared" si="637"/>
        <v>0</v>
      </c>
      <c r="GM135" s="162">
        <f t="shared" si="637"/>
        <v>0</v>
      </c>
      <c r="GN135" s="162">
        <f t="shared" si="637"/>
        <v>0</v>
      </c>
      <c r="GO135" s="162">
        <f t="shared" si="637"/>
        <v>0</v>
      </c>
      <c r="GP135" s="162">
        <f t="shared" si="637"/>
        <v>0</v>
      </c>
      <c r="GQ135" s="162">
        <f t="shared" si="637"/>
        <v>0</v>
      </c>
      <c r="GR135" s="162">
        <f t="shared" si="15"/>
        <v>0</v>
      </c>
      <c r="GS135" s="162">
        <f t="shared" ref="GS135:IN135" si="638">E135-EV135</f>
        <v>0</v>
      </c>
      <c r="GT135" s="162">
        <f t="shared" si="638"/>
        <v>0</v>
      </c>
      <c r="GU135" s="162">
        <f t="shared" si="638"/>
        <v>0</v>
      </c>
      <c r="GV135" s="162">
        <f t="shared" si="638"/>
        <v>0</v>
      </c>
      <c r="GW135" s="162">
        <f t="shared" si="638"/>
        <v>0</v>
      </c>
      <c r="GX135" s="162">
        <f t="shared" si="638"/>
        <v>0</v>
      </c>
      <c r="GY135" s="162">
        <f t="shared" si="638"/>
        <v>0</v>
      </c>
      <c r="GZ135" s="162">
        <f t="shared" si="638"/>
        <v>0</v>
      </c>
      <c r="HA135" s="162">
        <f t="shared" si="638"/>
        <v>0</v>
      </c>
      <c r="HB135" s="162">
        <f t="shared" si="638"/>
        <v>0</v>
      </c>
      <c r="HC135" s="162">
        <f t="shared" si="638"/>
        <v>0</v>
      </c>
      <c r="HD135" s="162">
        <f t="shared" si="638"/>
        <v>0</v>
      </c>
      <c r="HE135" s="162">
        <f t="shared" si="638"/>
        <v>0</v>
      </c>
      <c r="HF135" s="162">
        <f t="shared" si="638"/>
        <v>0</v>
      </c>
      <c r="HG135" s="162">
        <f t="shared" si="638"/>
        <v>0</v>
      </c>
      <c r="HH135" s="162">
        <f t="shared" si="638"/>
        <v>0</v>
      </c>
      <c r="HI135" s="162">
        <f t="shared" si="638"/>
        <v>0</v>
      </c>
      <c r="HJ135" s="162">
        <f t="shared" si="638"/>
        <v>0</v>
      </c>
      <c r="HK135" s="162">
        <f t="shared" si="638"/>
        <v>0</v>
      </c>
      <c r="HL135" s="162">
        <f t="shared" si="638"/>
        <v>0</v>
      </c>
      <c r="HM135" s="162">
        <f t="shared" si="638"/>
        <v>0</v>
      </c>
      <c r="HN135" s="162">
        <f t="shared" si="638"/>
        <v>0</v>
      </c>
      <c r="HO135" s="162">
        <f t="shared" si="638"/>
        <v>0</v>
      </c>
      <c r="HP135" s="162">
        <f t="shared" si="638"/>
        <v>0</v>
      </c>
      <c r="HQ135" s="162">
        <f t="shared" si="638"/>
        <v>0</v>
      </c>
      <c r="HR135" s="162">
        <f t="shared" si="638"/>
        <v>0</v>
      </c>
      <c r="HS135" s="162">
        <f t="shared" si="638"/>
        <v>0</v>
      </c>
      <c r="HT135" s="162">
        <f t="shared" si="638"/>
        <v>0</v>
      </c>
      <c r="HU135" s="162">
        <f t="shared" si="638"/>
        <v>0</v>
      </c>
      <c r="HV135" s="162">
        <f t="shared" si="638"/>
        <v>0</v>
      </c>
      <c r="HW135" s="162">
        <f t="shared" si="638"/>
        <v>0</v>
      </c>
      <c r="HX135" s="162">
        <f t="shared" si="638"/>
        <v>0</v>
      </c>
      <c r="HY135" s="162">
        <f t="shared" si="638"/>
        <v>0</v>
      </c>
      <c r="HZ135" s="162">
        <f t="shared" si="638"/>
        <v>0</v>
      </c>
      <c r="IA135" s="162">
        <f t="shared" si="638"/>
        <v>0</v>
      </c>
      <c r="IB135" s="162">
        <f t="shared" si="638"/>
        <v>0</v>
      </c>
      <c r="IC135" s="162">
        <f t="shared" si="638"/>
        <v>0</v>
      </c>
      <c r="ID135" s="162">
        <f t="shared" si="638"/>
        <v>0</v>
      </c>
      <c r="IE135" s="162">
        <f t="shared" si="638"/>
        <v>0</v>
      </c>
      <c r="IF135" s="162">
        <f t="shared" si="638"/>
        <v>0</v>
      </c>
      <c r="IG135" s="162">
        <f t="shared" si="638"/>
        <v>0</v>
      </c>
      <c r="IH135" s="162">
        <f t="shared" si="638"/>
        <v>0</v>
      </c>
      <c r="II135" s="162">
        <f t="shared" si="638"/>
        <v>0</v>
      </c>
      <c r="IJ135" s="162">
        <f t="shared" si="638"/>
        <v>0</v>
      </c>
      <c r="IK135" s="162">
        <f t="shared" si="638"/>
        <v>0</v>
      </c>
      <c r="IL135" s="162">
        <f t="shared" si="638"/>
        <v>0</v>
      </c>
      <c r="IM135" s="162">
        <f t="shared" si="638"/>
        <v>0</v>
      </c>
      <c r="IN135" s="162">
        <f t="shared" si="638"/>
        <v>0</v>
      </c>
      <c r="IO135" s="162">
        <f t="shared" si="17"/>
        <v>0</v>
      </c>
      <c r="IP135" s="162">
        <f t="shared" si="23"/>
        <v>0</v>
      </c>
      <c r="IQ135" s="162">
        <f t="shared" ref="IQ135:KK135" si="639">MAX((MIN(CZ135+IP135,$IO$7))-GT135,0)</f>
        <v>0</v>
      </c>
      <c r="IR135" s="162">
        <f t="shared" si="639"/>
        <v>0</v>
      </c>
      <c r="IS135" s="162">
        <f t="shared" si="639"/>
        <v>0</v>
      </c>
      <c r="IT135" s="162">
        <f t="shared" si="639"/>
        <v>0</v>
      </c>
      <c r="IU135" s="162">
        <f t="shared" si="639"/>
        <v>0</v>
      </c>
      <c r="IV135" s="162">
        <f t="shared" si="639"/>
        <v>0</v>
      </c>
      <c r="IW135" s="162">
        <f t="shared" si="639"/>
        <v>0</v>
      </c>
      <c r="IX135" s="162">
        <f t="shared" si="639"/>
        <v>0</v>
      </c>
      <c r="IY135" s="162">
        <f t="shared" si="639"/>
        <v>0</v>
      </c>
      <c r="IZ135" s="162">
        <f t="shared" si="639"/>
        <v>0</v>
      </c>
      <c r="JA135" s="162">
        <f t="shared" si="639"/>
        <v>0</v>
      </c>
      <c r="JB135" s="162">
        <f t="shared" si="639"/>
        <v>0</v>
      </c>
      <c r="JC135" s="162">
        <f t="shared" si="639"/>
        <v>0</v>
      </c>
      <c r="JD135" s="162">
        <f t="shared" si="639"/>
        <v>0</v>
      </c>
      <c r="JE135" s="162">
        <f t="shared" si="639"/>
        <v>0</v>
      </c>
      <c r="JF135" s="162">
        <f t="shared" si="639"/>
        <v>0</v>
      </c>
      <c r="JG135" s="162">
        <f t="shared" si="639"/>
        <v>0</v>
      </c>
      <c r="JH135" s="162">
        <f t="shared" si="639"/>
        <v>0</v>
      </c>
      <c r="JI135" s="162">
        <f t="shared" si="639"/>
        <v>0</v>
      </c>
      <c r="JJ135" s="162">
        <f t="shared" si="639"/>
        <v>0</v>
      </c>
      <c r="JK135" s="162">
        <f t="shared" si="639"/>
        <v>0</v>
      </c>
      <c r="JL135" s="162">
        <f t="shared" si="639"/>
        <v>0</v>
      </c>
      <c r="JM135" s="162">
        <f t="shared" si="639"/>
        <v>0</v>
      </c>
      <c r="JN135" s="162">
        <f t="shared" si="639"/>
        <v>0</v>
      </c>
      <c r="JO135" s="162">
        <f t="shared" si="639"/>
        <v>0</v>
      </c>
      <c r="JP135" s="162">
        <f t="shared" si="639"/>
        <v>0</v>
      </c>
      <c r="JQ135" s="162">
        <f t="shared" si="639"/>
        <v>0</v>
      </c>
      <c r="JR135" s="162">
        <f t="shared" si="639"/>
        <v>0</v>
      </c>
      <c r="JS135" s="162">
        <f t="shared" si="639"/>
        <v>0</v>
      </c>
      <c r="JT135" s="162">
        <f t="shared" si="639"/>
        <v>0</v>
      </c>
      <c r="JU135" s="162">
        <f t="shared" si="639"/>
        <v>0</v>
      </c>
      <c r="JV135" s="162">
        <f t="shared" si="639"/>
        <v>0</v>
      </c>
      <c r="JW135" s="162">
        <f t="shared" si="639"/>
        <v>0</v>
      </c>
      <c r="JX135" s="162">
        <f t="shared" si="639"/>
        <v>0</v>
      </c>
      <c r="JY135" s="162">
        <f t="shared" si="639"/>
        <v>0</v>
      </c>
      <c r="JZ135" s="162">
        <f t="shared" si="639"/>
        <v>0</v>
      </c>
      <c r="KA135" s="162">
        <f t="shared" si="639"/>
        <v>0</v>
      </c>
      <c r="KB135" s="162">
        <f t="shared" si="639"/>
        <v>0</v>
      </c>
      <c r="KC135" s="162">
        <f t="shared" si="639"/>
        <v>0</v>
      </c>
      <c r="KD135" s="162">
        <f t="shared" si="639"/>
        <v>0</v>
      </c>
      <c r="KE135" s="162">
        <f t="shared" si="639"/>
        <v>0</v>
      </c>
      <c r="KF135" s="162">
        <f t="shared" si="639"/>
        <v>0</v>
      </c>
      <c r="KG135" s="162">
        <f t="shared" si="639"/>
        <v>0</v>
      </c>
      <c r="KH135" s="162">
        <f t="shared" si="639"/>
        <v>0</v>
      </c>
      <c r="KI135" s="162">
        <f t="shared" si="639"/>
        <v>0</v>
      </c>
      <c r="KJ135" s="162">
        <f t="shared" si="639"/>
        <v>0</v>
      </c>
      <c r="KK135" s="162">
        <f t="shared" si="639"/>
        <v>0</v>
      </c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</row>
    <row r="136" ht="14.25" customHeight="1" spans="1:326" x14ac:dyDescent="0.25">
      <c r="A136" s="1">
        <v>5</v>
      </c>
      <c r="B136" s="1">
        <f t="shared" ref="B136:C136" si="640">B135+1</f>
        <v>126</v>
      </c>
      <c r="C136" s="232">
        <f t="shared" si="640"/>
        <v>43591</v>
      </c>
      <c r="D136" s="162">
        <f t="shared" si="9"/>
        <v>0</v>
      </c>
      <c r="E136" s="162">
        <f>(SUMIFS(Profile!$F$2:$F$17521,Profile!$B$2:$B$17521,$B136,Profile!$C$2:$C$17521,E$8))*$C$6</f>
        <v>0</v>
      </c>
      <c r="F136" s="162">
        <f>(SUMIFS(Profile!$F$2:$F$17521,Profile!$B$2:$B$17521,$B136,Profile!$C$2:$C$17521,F$8))*$C$6</f>
        <v>0</v>
      </c>
      <c r="G136" s="162">
        <f>(SUMIFS(Profile!$F$2:$F$17521,Profile!$B$2:$B$17521,$B136,Profile!$C$2:$C$17521,G$8))*$C$6</f>
        <v>0</v>
      </c>
      <c r="H136" s="162">
        <f>(SUMIFS(Profile!$F$2:$F$17521,Profile!$B$2:$B$17521,$B136,Profile!$C$2:$C$17521,H$8))*$C$6</f>
        <v>0</v>
      </c>
      <c r="I136" s="162">
        <f>(SUMIFS(Profile!$F$2:$F$17521,Profile!$B$2:$B$17521,$B136,Profile!$C$2:$C$17521,I$8))*$C$6</f>
        <v>0</v>
      </c>
      <c r="J136" s="162">
        <f>(SUMIFS(Profile!$F$2:$F$17521,Profile!$B$2:$B$17521,$B136,Profile!$C$2:$C$17521,J$8))*$C$6</f>
        <v>0</v>
      </c>
      <c r="K136" s="162">
        <f>(SUMIFS(Profile!$F$2:$F$17521,Profile!$B$2:$B$17521,$B136,Profile!$C$2:$C$17521,K$8))*$C$6</f>
        <v>0</v>
      </c>
      <c r="L136" s="162">
        <f>(SUMIFS(Profile!$F$2:$F$17521,Profile!$B$2:$B$17521,$B136,Profile!$C$2:$C$17521,L$8))*$C$6</f>
        <v>0</v>
      </c>
      <c r="M136" s="162">
        <f>(SUMIFS(Profile!$F$2:$F$17521,Profile!$B$2:$B$17521,$B136,Profile!$C$2:$C$17521,M$8))*$C$6</f>
        <v>0</v>
      </c>
      <c r="N136" s="162">
        <f>(SUMIFS(Profile!$F$2:$F$17521,Profile!$B$2:$B$17521,$B136,Profile!$C$2:$C$17521,N$8))*$C$6</f>
        <v>0</v>
      </c>
      <c r="O136" s="162">
        <f>(SUMIFS(Profile!$F$2:$F$17521,Profile!$B$2:$B$17521,$B136,Profile!$C$2:$C$17521,O$8))*$C$6</f>
        <v>0</v>
      </c>
      <c r="P136" s="162">
        <f>(SUMIFS(Profile!$F$2:$F$17521,Profile!$B$2:$B$17521,$B136,Profile!$C$2:$C$17521,P$8))*$C$6</f>
        <v>0</v>
      </c>
      <c r="Q136" s="162">
        <f>(SUMIFS(Profile!$F$2:$F$17521,Profile!$B$2:$B$17521,$B136,Profile!$C$2:$C$17521,Q$8))*$C$6</f>
        <v>0</v>
      </c>
      <c r="R136" s="162">
        <f>(SUMIFS(Profile!$F$2:$F$17521,Profile!$B$2:$B$17521,$B136,Profile!$C$2:$C$17521,R$8))*$C$6</f>
        <v>0</v>
      </c>
      <c r="S136" s="162">
        <f>(SUMIFS(Profile!$F$2:$F$17521,Profile!$B$2:$B$17521,$B136,Profile!$C$2:$C$17521,S$8))*$C$6</f>
        <v>0</v>
      </c>
      <c r="T136" s="162">
        <f>(SUMIFS(Profile!$F$2:$F$17521,Profile!$B$2:$B$17521,$B136,Profile!$C$2:$C$17521,T$8))*$C$6</f>
        <v>0</v>
      </c>
      <c r="U136" s="162">
        <f>(SUMIFS(Profile!$F$2:$F$17521,Profile!$B$2:$B$17521,$B136,Profile!$C$2:$C$17521,U$8))*$C$6</f>
        <v>0</v>
      </c>
      <c r="V136" s="162">
        <f>(SUMIFS(Profile!$F$2:$F$17521,Profile!$B$2:$B$17521,$B136,Profile!$C$2:$C$17521,V$8))*$C$6</f>
        <v>0</v>
      </c>
      <c r="W136" s="162">
        <f>(SUMIFS(Profile!$F$2:$F$17521,Profile!$B$2:$B$17521,$B136,Profile!$C$2:$C$17521,W$8))*$C$6</f>
        <v>0</v>
      </c>
      <c r="X136" s="162">
        <f>(SUMIFS(Profile!$F$2:$F$17521,Profile!$B$2:$B$17521,$B136,Profile!$C$2:$C$17521,X$8))*$C$6</f>
        <v>0</v>
      </c>
      <c r="Y136" s="162">
        <f>(SUMIFS(Profile!$F$2:$F$17521,Profile!$B$2:$B$17521,$B136,Profile!$C$2:$C$17521,Y$8))*$C$6</f>
        <v>0</v>
      </c>
      <c r="Z136" s="162">
        <f>(SUMIFS(Profile!$F$2:$F$17521,Profile!$B$2:$B$17521,$B136,Profile!$C$2:$C$17521,Z$8))*$C$6</f>
        <v>0</v>
      </c>
      <c r="AA136" s="162">
        <f>(SUMIFS(Profile!$F$2:$F$17521,Profile!$B$2:$B$17521,$B136,Profile!$C$2:$C$17521,AA$8))*$C$6</f>
        <v>0</v>
      </c>
      <c r="AB136" s="162">
        <f>(SUMIFS(Profile!$F$2:$F$17521,Profile!$B$2:$B$17521,$B136,Profile!$C$2:$C$17521,AB$8))*$C$6</f>
        <v>0</v>
      </c>
      <c r="AC136" s="162">
        <f>(SUMIFS(Profile!$F$2:$F$17521,Profile!$B$2:$B$17521,$B136,Profile!$C$2:$C$17521,AC$8))*$C$6</f>
        <v>0</v>
      </c>
      <c r="AD136" s="162">
        <f>(SUMIFS(Profile!$F$2:$F$17521,Profile!$B$2:$B$17521,$B136,Profile!$C$2:$C$17521,AD$8))*$C$6</f>
        <v>0</v>
      </c>
      <c r="AE136" s="162">
        <f>(SUMIFS(Profile!$F$2:$F$17521,Profile!$B$2:$B$17521,$B136,Profile!$C$2:$C$17521,AE$8))*$C$6</f>
        <v>0</v>
      </c>
      <c r="AF136" s="162">
        <f>(SUMIFS(Profile!$F$2:$F$17521,Profile!$B$2:$B$17521,$B136,Profile!$C$2:$C$17521,AF$8))*$C$6</f>
        <v>0</v>
      </c>
      <c r="AG136" s="162">
        <f>(SUMIFS(Profile!$F$2:$F$17521,Profile!$B$2:$B$17521,$B136,Profile!$C$2:$C$17521,AG$8))*$C$6</f>
        <v>0</v>
      </c>
      <c r="AH136" s="162">
        <f>(SUMIFS(Profile!$F$2:$F$17521,Profile!$B$2:$B$17521,$B136,Profile!$C$2:$C$17521,AH$8))*$C$6</f>
        <v>0</v>
      </c>
      <c r="AI136" s="162">
        <f>(SUMIFS(Profile!$F$2:$F$17521,Profile!$B$2:$B$17521,$B136,Profile!$C$2:$C$17521,AI$8))*$C$6</f>
        <v>0</v>
      </c>
      <c r="AJ136" s="162">
        <f>(SUMIFS(Profile!$F$2:$F$17521,Profile!$B$2:$B$17521,$B136,Profile!$C$2:$C$17521,AJ$8))*$C$6</f>
        <v>0</v>
      </c>
      <c r="AK136" s="162">
        <f>(SUMIFS(Profile!$F$2:$F$17521,Profile!$B$2:$B$17521,$B136,Profile!$C$2:$C$17521,AK$8))*$C$6</f>
        <v>0</v>
      </c>
      <c r="AL136" s="162">
        <f>(SUMIFS(Profile!$F$2:$F$17521,Profile!$B$2:$B$17521,$B136,Profile!$C$2:$C$17521,AL$8))*$C$6</f>
        <v>0</v>
      </c>
      <c r="AM136" s="162">
        <f>(SUMIFS(Profile!$F$2:$F$17521,Profile!$B$2:$B$17521,$B136,Profile!$C$2:$C$17521,AM$8))*$C$6</f>
        <v>0</v>
      </c>
      <c r="AN136" s="162">
        <f>(SUMIFS(Profile!$F$2:$F$17521,Profile!$B$2:$B$17521,$B136,Profile!$C$2:$C$17521,AN$8))*$C$6</f>
        <v>0</v>
      </c>
      <c r="AO136" s="162">
        <f>(SUMIFS(Profile!$F$2:$F$17521,Profile!$B$2:$B$17521,$B136,Profile!$C$2:$C$17521,AO$8))*$C$6</f>
        <v>0</v>
      </c>
      <c r="AP136" s="162">
        <f>(SUMIFS(Profile!$F$2:$F$17521,Profile!$B$2:$B$17521,$B136,Profile!$C$2:$C$17521,AP$8))*$C$6</f>
        <v>0</v>
      </c>
      <c r="AQ136" s="162">
        <f>(SUMIFS(Profile!$F$2:$F$17521,Profile!$B$2:$B$17521,$B136,Profile!$C$2:$C$17521,AQ$8))*$C$6</f>
        <v>0</v>
      </c>
      <c r="AR136" s="162">
        <f>(SUMIFS(Profile!$F$2:$F$17521,Profile!$B$2:$B$17521,$B136,Profile!$C$2:$C$17521,AR$8))*$C$6</f>
        <v>0</v>
      </c>
      <c r="AS136" s="162">
        <f>(SUMIFS(Profile!$F$2:$F$17521,Profile!$B$2:$B$17521,$B136,Profile!$C$2:$C$17521,AS$8))*$C$6</f>
        <v>0</v>
      </c>
      <c r="AT136" s="162">
        <f>(SUMIFS(Profile!$F$2:$F$17521,Profile!$B$2:$B$17521,$B136,Profile!$C$2:$C$17521,AT$8))*$C$6</f>
        <v>0</v>
      </c>
      <c r="AU136" s="162">
        <f>(SUMIFS(Profile!$F$2:$F$17521,Profile!$B$2:$B$17521,$B136,Profile!$C$2:$C$17521,AU$8))*$C$6</f>
        <v>0</v>
      </c>
      <c r="AV136" s="162">
        <f>(SUMIFS(Profile!$F$2:$F$17521,Profile!$B$2:$B$17521,$B136,Profile!$C$2:$C$17521,AV$8))*$C$6</f>
        <v>0</v>
      </c>
      <c r="AW136" s="162">
        <f>(SUMIFS(Profile!$F$2:$F$17521,Profile!$B$2:$B$17521,$B136,Profile!$C$2:$C$17521,AW$8))*$C$6</f>
        <v>0</v>
      </c>
      <c r="AX136" s="162">
        <f>(SUMIFS(Profile!$F$2:$F$17521,Profile!$B$2:$B$17521,$B136,Profile!$C$2:$C$17521,AX$8))*$C$6</f>
        <v>0</v>
      </c>
      <c r="AY136" s="162">
        <f>(SUMIFS(Profile!$F$2:$F$17521,Profile!$B$2:$B$17521,$B136,Profile!$C$2:$C$17521,AY$8))*$C$6</f>
        <v>0</v>
      </c>
      <c r="AZ136" s="162">
        <f>(SUMIFS(Profile!$F$2:$F$17521,Profile!$B$2:$B$17521,$B136,Profile!$C$2:$C$17521,AZ$8))*$C$6</f>
        <v>0</v>
      </c>
      <c r="BA136" s="162">
        <f t="shared" si="10"/>
        <v>0</v>
      </c>
      <c r="BB136" s="162">
        <f>(SUMIFS(Profile!$E$2:$E$17521,Profile!$B$2:$B$17521,$B136,Profile!$C$2:$C$17521,BB$8))*$C$9</f>
        <v>0</v>
      </c>
      <c r="BC136" s="162">
        <f>(SUMIFS(Profile!$E$2:$E$17521,Profile!$B$2:$B$17521,$B136,Profile!$C$2:$C$17521,BC$8))*$C$9</f>
        <v>0</v>
      </c>
      <c r="BD136" s="162">
        <f>(SUMIFS(Profile!$E$2:$E$17521,Profile!$B$2:$B$17521,$B136,Profile!$C$2:$C$17521,BD$8))*$C$9</f>
        <v>0</v>
      </c>
      <c r="BE136" s="162">
        <f>(SUMIFS(Profile!$E$2:$E$17521,Profile!$B$2:$B$17521,$B136,Profile!$C$2:$C$17521,BE$8))*$C$9</f>
        <v>0</v>
      </c>
      <c r="BF136" s="162">
        <f>(SUMIFS(Profile!$E$2:$E$17521,Profile!$B$2:$B$17521,$B136,Profile!$C$2:$C$17521,BF$8))*$C$9</f>
        <v>0</v>
      </c>
      <c r="BG136" s="162">
        <f>(SUMIFS(Profile!$E$2:$E$17521,Profile!$B$2:$B$17521,$B136,Profile!$C$2:$C$17521,BG$8))*$C$9</f>
        <v>0</v>
      </c>
      <c r="BH136" s="162">
        <f>(SUMIFS(Profile!$E$2:$E$17521,Profile!$B$2:$B$17521,$B136,Profile!$C$2:$C$17521,BH$8))*$C$9</f>
        <v>0</v>
      </c>
      <c r="BI136" s="162">
        <f>(SUMIFS(Profile!$E$2:$E$17521,Profile!$B$2:$B$17521,$B136,Profile!$C$2:$C$17521,BI$8))*$C$9</f>
        <v>0</v>
      </c>
      <c r="BJ136" s="162">
        <f>(SUMIFS(Profile!$E$2:$E$17521,Profile!$B$2:$B$17521,$B136,Profile!$C$2:$C$17521,BJ$8))*$C$9</f>
        <v>0</v>
      </c>
      <c r="BK136" s="162">
        <f>(SUMIFS(Profile!$E$2:$E$17521,Profile!$B$2:$B$17521,$B136,Profile!$C$2:$C$17521,BK$8))*$C$9</f>
        <v>0</v>
      </c>
      <c r="BL136" s="162">
        <f>(SUMIFS(Profile!$E$2:$E$17521,Profile!$B$2:$B$17521,$B136,Profile!$C$2:$C$17521,BL$8))*$C$9</f>
        <v>0</v>
      </c>
      <c r="BM136" s="162">
        <f>(SUMIFS(Profile!$E$2:$E$17521,Profile!$B$2:$B$17521,$B136,Profile!$C$2:$C$17521,BM$8))*$C$9</f>
        <v>0</v>
      </c>
      <c r="BN136" s="162">
        <f>(SUMIFS(Profile!$E$2:$E$17521,Profile!$B$2:$B$17521,$B136,Profile!$C$2:$C$17521,BN$8))*$C$9</f>
        <v>0</v>
      </c>
      <c r="BO136" s="162">
        <f>(SUMIFS(Profile!$E$2:$E$17521,Profile!$B$2:$B$17521,$B136,Profile!$C$2:$C$17521,BO$8))*$C$9</f>
        <v>0</v>
      </c>
      <c r="BP136" s="162">
        <f>(SUMIFS(Profile!$E$2:$E$17521,Profile!$B$2:$B$17521,$B136,Profile!$C$2:$C$17521,BP$8))*$C$9</f>
        <v>0</v>
      </c>
      <c r="BQ136" s="162">
        <f>(SUMIFS(Profile!$E$2:$E$17521,Profile!$B$2:$B$17521,$B136,Profile!$C$2:$C$17521,BQ$8))*$C$9</f>
        <v>0</v>
      </c>
      <c r="BR136" s="162">
        <f>(SUMIFS(Profile!$E$2:$E$17521,Profile!$B$2:$B$17521,$B136,Profile!$C$2:$C$17521,BR$8))*$C$9</f>
        <v>0</v>
      </c>
      <c r="BS136" s="162">
        <f>(SUMIFS(Profile!$E$2:$E$17521,Profile!$B$2:$B$17521,$B136,Profile!$C$2:$C$17521,BS$8))*$C$9</f>
        <v>0</v>
      </c>
      <c r="BT136" s="162">
        <f>(SUMIFS(Profile!$E$2:$E$17521,Profile!$B$2:$B$17521,$B136,Profile!$C$2:$C$17521,BT$8))*$C$9</f>
        <v>0</v>
      </c>
      <c r="BU136" s="162">
        <f>(SUMIFS(Profile!$E$2:$E$17521,Profile!$B$2:$B$17521,$B136,Profile!$C$2:$C$17521,BU$8))*$C$9</f>
        <v>0</v>
      </c>
      <c r="BV136" s="162">
        <f>(SUMIFS(Profile!$E$2:$E$17521,Profile!$B$2:$B$17521,$B136,Profile!$C$2:$C$17521,BV$8))*$C$9</f>
        <v>0</v>
      </c>
      <c r="BW136" s="162">
        <f>(SUMIFS(Profile!$E$2:$E$17521,Profile!$B$2:$B$17521,$B136,Profile!$C$2:$C$17521,BW$8))*$C$9</f>
        <v>0</v>
      </c>
      <c r="BX136" s="162">
        <f>(SUMIFS(Profile!$E$2:$E$17521,Profile!$B$2:$B$17521,$B136,Profile!$C$2:$C$17521,BX$8))*$C$9</f>
        <v>0</v>
      </c>
      <c r="BY136" s="162">
        <f>(SUMIFS(Profile!$E$2:$E$17521,Profile!$B$2:$B$17521,$B136,Profile!$C$2:$C$17521,BY$8))*$C$9</f>
        <v>0</v>
      </c>
      <c r="BZ136" s="162">
        <f>(SUMIFS(Profile!$E$2:$E$17521,Profile!$B$2:$B$17521,$B136,Profile!$C$2:$C$17521,BZ$8))*$C$9</f>
        <v>0</v>
      </c>
      <c r="CA136" s="162">
        <f>(SUMIFS(Profile!$E$2:$E$17521,Profile!$B$2:$B$17521,$B136,Profile!$C$2:$C$17521,CA$8))*$C$9</f>
        <v>0</v>
      </c>
      <c r="CB136" s="162">
        <f>(SUMIFS(Profile!$E$2:$E$17521,Profile!$B$2:$B$17521,$B136,Profile!$C$2:$C$17521,CB$8))*$C$9</f>
        <v>0</v>
      </c>
      <c r="CC136" s="162">
        <f>(SUMIFS(Profile!$E$2:$E$17521,Profile!$B$2:$B$17521,$B136,Profile!$C$2:$C$17521,CC$8))*$C$9</f>
        <v>0</v>
      </c>
      <c r="CD136" s="162">
        <f>(SUMIFS(Profile!$E$2:$E$17521,Profile!$B$2:$B$17521,$B136,Profile!$C$2:$C$17521,CD$8))*$C$9</f>
        <v>0</v>
      </c>
      <c r="CE136" s="162">
        <f>(SUMIFS(Profile!$E$2:$E$17521,Profile!$B$2:$B$17521,$B136,Profile!$C$2:$C$17521,CE$8))*$C$9</f>
        <v>0</v>
      </c>
      <c r="CF136" s="162">
        <f>(SUMIFS(Profile!$E$2:$E$17521,Profile!$B$2:$B$17521,$B136,Profile!$C$2:$C$17521,CF$8))*$C$9</f>
        <v>0</v>
      </c>
      <c r="CG136" s="162">
        <f>(SUMIFS(Profile!$E$2:$E$17521,Profile!$B$2:$B$17521,$B136,Profile!$C$2:$C$17521,CG$8))*$C$9</f>
        <v>0</v>
      </c>
      <c r="CH136" s="162">
        <f>(SUMIFS(Profile!$E$2:$E$17521,Profile!$B$2:$B$17521,$B136,Profile!$C$2:$C$17521,CH$8))*$C$9</f>
        <v>0</v>
      </c>
      <c r="CI136" s="162">
        <f>(SUMIFS(Profile!$E$2:$E$17521,Profile!$B$2:$B$17521,$B136,Profile!$C$2:$C$17521,CI$8))*$C$9</f>
        <v>0</v>
      </c>
      <c r="CJ136" s="162">
        <f>(SUMIFS(Profile!$E$2:$E$17521,Profile!$B$2:$B$17521,$B136,Profile!$C$2:$C$17521,CJ$8))*$C$9</f>
        <v>0</v>
      </c>
      <c r="CK136" s="162">
        <f>(SUMIFS(Profile!$E$2:$E$17521,Profile!$B$2:$B$17521,$B136,Profile!$C$2:$C$17521,CK$8))*$C$9</f>
        <v>0</v>
      </c>
      <c r="CL136" s="162">
        <f>(SUMIFS(Profile!$E$2:$E$17521,Profile!$B$2:$B$17521,$B136,Profile!$C$2:$C$17521,CL$8))*$C$9</f>
        <v>0</v>
      </c>
      <c r="CM136" s="162">
        <f>(SUMIFS(Profile!$E$2:$E$17521,Profile!$B$2:$B$17521,$B136,Profile!$C$2:$C$17521,CM$8))*$C$9</f>
        <v>0</v>
      </c>
      <c r="CN136" s="162">
        <f>(SUMIFS(Profile!$E$2:$E$17521,Profile!$B$2:$B$17521,$B136,Profile!$C$2:$C$17521,CN$8))*$C$9</f>
        <v>0</v>
      </c>
      <c r="CO136" s="162">
        <f>(SUMIFS(Profile!$E$2:$E$17521,Profile!$B$2:$B$17521,$B136,Profile!$C$2:$C$17521,CO$8))*$C$9</f>
        <v>0</v>
      </c>
      <c r="CP136" s="162">
        <f>(SUMIFS(Profile!$E$2:$E$17521,Profile!$B$2:$B$17521,$B136,Profile!$C$2:$C$17521,CP$8))*$C$9</f>
        <v>0</v>
      </c>
      <c r="CQ136" s="162">
        <f>(SUMIFS(Profile!$E$2:$E$17521,Profile!$B$2:$B$17521,$B136,Profile!$C$2:$C$17521,CQ$8))*$C$9</f>
        <v>0</v>
      </c>
      <c r="CR136" s="162">
        <f>(SUMIFS(Profile!$E$2:$E$17521,Profile!$B$2:$B$17521,$B136,Profile!$C$2:$C$17521,CR$8))*$C$9</f>
        <v>0</v>
      </c>
      <c r="CS136" s="162">
        <f>(SUMIFS(Profile!$E$2:$E$17521,Profile!$B$2:$B$17521,$B136,Profile!$C$2:$C$17521,CS$8))*$C$9</f>
        <v>0</v>
      </c>
      <c r="CT136" s="162">
        <f>(SUMIFS(Profile!$E$2:$E$17521,Profile!$B$2:$B$17521,$B136,Profile!$C$2:$C$17521,CT$8))*$C$9</f>
        <v>0</v>
      </c>
      <c r="CU136" s="162">
        <f>(SUMIFS(Profile!$E$2:$E$17521,Profile!$B$2:$B$17521,$B136,Profile!$C$2:$C$17521,CU$8))*$C$9</f>
        <v>0</v>
      </c>
      <c r="CV136" s="162">
        <f>(SUMIFS(Profile!$E$2:$E$17521,Profile!$B$2:$B$17521,$B136,Profile!$C$2:$C$17521,CV$8))*$C$9</f>
        <v>0</v>
      </c>
      <c r="CW136" s="162">
        <f>(SUMIFS(Profile!$E$2:$E$17521,Profile!$B$2:$B$17521,$B136,Profile!$C$2:$C$17521,CW$8))*$C$9</f>
        <v>0</v>
      </c>
      <c r="CX136" s="162">
        <f t="shared" si="11"/>
        <v>0</v>
      </c>
      <c r="CY136" s="162">
        <f t="shared" ref="CY136:ET136" si="641">MAX(BB136-E136,0)</f>
        <v>0</v>
      </c>
      <c r="CZ136" s="162">
        <f t="shared" si="641"/>
        <v>0</v>
      </c>
      <c r="DA136" s="162">
        <f t="shared" si="641"/>
        <v>0</v>
      </c>
      <c r="DB136" s="162">
        <f t="shared" si="641"/>
        <v>0</v>
      </c>
      <c r="DC136" s="162">
        <f t="shared" si="641"/>
        <v>0</v>
      </c>
      <c r="DD136" s="162">
        <f t="shared" si="641"/>
        <v>0</v>
      </c>
      <c r="DE136" s="162">
        <f t="shared" si="641"/>
        <v>0</v>
      </c>
      <c r="DF136" s="162">
        <f t="shared" si="641"/>
        <v>0</v>
      </c>
      <c r="DG136" s="162">
        <f t="shared" si="641"/>
        <v>0</v>
      </c>
      <c r="DH136" s="162">
        <f t="shared" si="641"/>
        <v>0</v>
      </c>
      <c r="DI136" s="162">
        <f t="shared" si="641"/>
        <v>0</v>
      </c>
      <c r="DJ136" s="162">
        <f t="shared" si="641"/>
        <v>0</v>
      </c>
      <c r="DK136" s="162">
        <f t="shared" si="641"/>
        <v>0</v>
      </c>
      <c r="DL136" s="162">
        <f t="shared" si="641"/>
        <v>0</v>
      </c>
      <c r="DM136" s="162">
        <f t="shared" si="641"/>
        <v>0</v>
      </c>
      <c r="DN136" s="162">
        <f t="shared" si="641"/>
        <v>0</v>
      </c>
      <c r="DO136" s="162">
        <f t="shared" si="641"/>
        <v>0</v>
      </c>
      <c r="DP136" s="162">
        <f t="shared" si="641"/>
        <v>0</v>
      </c>
      <c r="DQ136" s="162">
        <f t="shared" si="641"/>
        <v>0</v>
      </c>
      <c r="DR136" s="162">
        <f t="shared" si="641"/>
        <v>0</v>
      </c>
      <c r="DS136" s="162">
        <f t="shared" si="641"/>
        <v>0</v>
      </c>
      <c r="DT136" s="162">
        <f t="shared" si="641"/>
        <v>0</v>
      </c>
      <c r="DU136" s="162">
        <f t="shared" si="641"/>
        <v>0</v>
      </c>
      <c r="DV136" s="162">
        <f t="shared" si="641"/>
        <v>0</v>
      </c>
      <c r="DW136" s="162">
        <f t="shared" si="641"/>
        <v>0</v>
      </c>
      <c r="DX136" s="162">
        <f t="shared" si="641"/>
        <v>0</v>
      </c>
      <c r="DY136" s="162">
        <f t="shared" si="641"/>
        <v>0</v>
      </c>
      <c r="DZ136" s="162">
        <f t="shared" si="641"/>
        <v>0</v>
      </c>
      <c r="EA136" s="162">
        <f t="shared" si="641"/>
        <v>0</v>
      </c>
      <c r="EB136" s="162">
        <f t="shared" si="641"/>
        <v>0</v>
      </c>
      <c r="EC136" s="162">
        <f t="shared" si="641"/>
        <v>0</v>
      </c>
      <c r="ED136" s="162">
        <f t="shared" si="641"/>
        <v>0</v>
      </c>
      <c r="EE136" s="162">
        <f t="shared" si="641"/>
        <v>0</v>
      </c>
      <c r="EF136" s="162">
        <f t="shared" si="641"/>
        <v>0</v>
      </c>
      <c r="EG136" s="162">
        <f t="shared" si="641"/>
        <v>0</v>
      </c>
      <c r="EH136" s="162">
        <f t="shared" si="641"/>
        <v>0</v>
      </c>
      <c r="EI136" s="162">
        <f t="shared" si="641"/>
        <v>0</v>
      </c>
      <c r="EJ136" s="162">
        <f t="shared" si="641"/>
        <v>0</v>
      </c>
      <c r="EK136" s="162">
        <f t="shared" si="641"/>
        <v>0</v>
      </c>
      <c r="EL136" s="162">
        <f t="shared" si="641"/>
        <v>0</v>
      </c>
      <c r="EM136" s="162">
        <f t="shared" si="641"/>
        <v>0</v>
      </c>
      <c r="EN136" s="162">
        <f t="shared" si="641"/>
        <v>0</v>
      </c>
      <c r="EO136" s="162">
        <f t="shared" si="641"/>
        <v>0</v>
      </c>
      <c r="EP136" s="162">
        <f t="shared" si="641"/>
        <v>0</v>
      </c>
      <c r="EQ136" s="162">
        <f t="shared" si="641"/>
        <v>0</v>
      </c>
      <c r="ER136" s="162">
        <f t="shared" si="641"/>
        <v>0</v>
      </c>
      <c r="ES136" s="162">
        <f t="shared" si="641"/>
        <v>0</v>
      </c>
      <c r="ET136" s="162">
        <f t="shared" si="641"/>
        <v>0</v>
      </c>
      <c r="EU136" s="162">
        <f t="shared" si="13"/>
        <v>0</v>
      </c>
      <c r="EV136" s="162">
        <f t="shared" ref="EV136:GQ136" si="642">BB136-CY136</f>
        <v>0</v>
      </c>
      <c r="EW136" s="162">
        <f t="shared" si="642"/>
        <v>0</v>
      </c>
      <c r="EX136" s="162">
        <f t="shared" si="642"/>
        <v>0</v>
      </c>
      <c r="EY136" s="162">
        <f t="shared" si="642"/>
        <v>0</v>
      </c>
      <c r="EZ136" s="162">
        <f t="shared" si="642"/>
        <v>0</v>
      </c>
      <c r="FA136" s="162">
        <f t="shared" si="642"/>
        <v>0</v>
      </c>
      <c r="FB136" s="162">
        <f t="shared" si="642"/>
        <v>0</v>
      </c>
      <c r="FC136" s="162">
        <f t="shared" si="642"/>
        <v>0</v>
      </c>
      <c r="FD136" s="162">
        <f t="shared" si="642"/>
        <v>0</v>
      </c>
      <c r="FE136" s="162">
        <f t="shared" si="642"/>
        <v>0</v>
      </c>
      <c r="FF136" s="162">
        <f t="shared" si="642"/>
        <v>0</v>
      </c>
      <c r="FG136" s="162">
        <f t="shared" si="642"/>
        <v>0</v>
      </c>
      <c r="FH136" s="162">
        <f t="shared" si="642"/>
        <v>0</v>
      </c>
      <c r="FI136" s="162">
        <f t="shared" si="642"/>
        <v>0</v>
      </c>
      <c r="FJ136" s="162">
        <f t="shared" si="642"/>
        <v>0</v>
      </c>
      <c r="FK136" s="162">
        <f t="shared" si="642"/>
        <v>0</v>
      </c>
      <c r="FL136" s="162">
        <f t="shared" si="642"/>
        <v>0</v>
      </c>
      <c r="FM136" s="162">
        <f t="shared" si="642"/>
        <v>0</v>
      </c>
      <c r="FN136" s="162">
        <f t="shared" si="642"/>
        <v>0</v>
      </c>
      <c r="FO136" s="162">
        <f t="shared" si="642"/>
        <v>0</v>
      </c>
      <c r="FP136" s="162">
        <f t="shared" si="642"/>
        <v>0</v>
      </c>
      <c r="FQ136" s="162">
        <f t="shared" si="642"/>
        <v>0</v>
      </c>
      <c r="FR136" s="162">
        <f t="shared" si="642"/>
        <v>0</v>
      </c>
      <c r="FS136" s="162">
        <f t="shared" si="642"/>
        <v>0</v>
      </c>
      <c r="FT136" s="162">
        <f t="shared" si="642"/>
        <v>0</v>
      </c>
      <c r="FU136" s="162">
        <f t="shared" si="642"/>
        <v>0</v>
      </c>
      <c r="FV136" s="162">
        <f t="shared" si="642"/>
        <v>0</v>
      </c>
      <c r="FW136" s="162">
        <f t="shared" si="642"/>
        <v>0</v>
      </c>
      <c r="FX136" s="162">
        <f t="shared" si="642"/>
        <v>0</v>
      </c>
      <c r="FY136" s="162">
        <f t="shared" si="642"/>
        <v>0</v>
      </c>
      <c r="FZ136" s="162">
        <f t="shared" si="642"/>
        <v>0</v>
      </c>
      <c r="GA136" s="162">
        <f t="shared" si="642"/>
        <v>0</v>
      </c>
      <c r="GB136" s="162">
        <f t="shared" si="642"/>
        <v>0</v>
      </c>
      <c r="GC136" s="162">
        <f t="shared" si="642"/>
        <v>0</v>
      </c>
      <c r="GD136" s="162">
        <f t="shared" si="642"/>
        <v>0</v>
      </c>
      <c r="GE136" s="162">
        <f t="shared" si="642"/>
        <v>0</v>
      </c>
      <c r="GF136" s="162">
        <f t="shared" si="642"/>
        <v>0</v>
      </c>
      <c r="GG136" s="162">
        <f t="shared" si="642"/>
        <v>0</v>
      </c>
      <c r="GH136" s="162">
        <f t="shared" si="642"/>
        <v>0</v>
      </c>
      <c r="GI136" s="162">
        <f t="shared" si="642"/>
        <v>0</v>
      </c>
      <c r="GJ136" s="162">
        <f t="shared" si="642"/>
        <v>0</v>
      </c>
      <c r="GK136" s="162">
        <f t="shared" si="642"/>
        <v>0</v>
      </c>
      <c r="GL136" s="162">
        <f t="shared" si="642"/>
        <v>0</v>
      </c>
      <c r="GM136" s="162">
        <f t="shared" si="642"/>
        <v>0</v>
      </c>
      <c r="GN136" s="162">
        <f t="shared" si="642"/>
        <v>0</v>
      </c>
      <c r="GO136" s="162">
        <f t="shared" si="642"/>
        <v>0</v>
      </c>
      <c r="GP136" s="162">
        <f t="shared" si="642"/>
        <v>0</v>
      </c>
      <c r="GQ136" s="162">
        <f t="shared" si="642"/>
        <v>0</v>
      </c>
      <c r="GR136" s="162">
        <f t="shared" si="15"/>
        <v>0</v>
      </c>
      <c r="GS136" s="162">
        <f t="shared" ref="GS136:IN136" si="643">E136-EV136</f>
        <v>0</v>
      </c>
      <c r="GT136" s="162">
        <f t="shared" si="643"/>
        <v>0</v>
      </c>
      <c r="GU136" s="162">
        <f t="shared" si="643"/>
        <v>0</v>
      </c>
      <c r="GV136" s="162">
        <f t="shared" si="643"/>
        <v>0</v>
      </c>
      <c r="GW136" s="162">
        <f t="shared" si="643"/>
        <v>0</v>
      </c>
      <c r="GX136" s="162">
        <f t="shared" si="643"/>
        <v>0</v>
      </c>
      <c r="GY136" s="162">
        <f t="shared" si="643"/>
        <v>0</v>
      </c>
      <c r="GZ136" s="162">
        <f t="shared" si="643"/>
        <v>0</v>
      </c>
      <c r="HA136" s="162">
        <f t="shared" si="643"/>
        <v>0</v>
      </c>
      <c r="HB136" s="162">
        <f t="shared" si="643"/>
        <v>0</v>
      </c>
      <c r="HC136" s="162">
        <f t="shared" si="643"/>
        <v>0</v>
      </c>
      <c r="HD136" s="162">
        <f t="shared" si="643"/>
        <v>0</v>
      </c>
      <c r="HE136" s="162">
        <f t="shared" si="643"/>
        <v>0</v>
      </c>
      <c r="HF136" s="162">
        <f t="shared" si="643"/>
        <v>0</v>
      </c>
      <c r="HG136" s="162">
        <f t="shared" si="643"/>
        <v>0</v>
      </c>
      <c r="HH136" s="162">
        <f t="shared" si="643"/>
        <v>0</v>
      </c>
      <c r="HI136" s="162">
        <f t="shared" si="643"/>
        <v>0</v>
      </c>
      <c r="HJ136" s="162">
        <f t="shared" si="643"/>
        <v>0</v>
      </c>
      <c r="HK136" s="162">
        <f t="shared" si="643"/>
        <v>0</v>
      </c>
      <c r="HL136" s="162">
        <f t="shared" si="643"/>
        <v>0</v>
      </c>
      <c r="HM136" s="162">
        <f t="shared" si="643"/>
        <v>0</v>
      </c>
      <c r="HN136" s="162">
        <f t="shared" si="643"/>
        <v>0</v>
      </c>
      <c r="HO136" s="162">
        <f t="shared" si="643"/>
        <v>0</v>
      </c>
      <c r="HP136" s="162">
        <f t="shared" si="643"/>
        <v>0</v>
      </c>
      <c r="HQ136" s="162">
        <f t="shared" si="643"/>
        <v>0</v>
      </c>
      <c r="HR136" s="162">
        <f t="shared" si="643"/>
        <v>0</v>
      </c>
      <c r="HS136" s="162">
        <f t="shared" si="643"/>
        <v>0</v>
      </c>
      <c r="HT136" s="162">
        <f t="shared" si="643"/>
        <v>0</v>
      </c>
      <c r="HU136" s="162">
        <f t="shared" si="643"/>
        <v>0</v>
      </c>
      <c r="HV136" s="162">
        <f t="shared" si="643"/>
        <v>0</v>
      </c>
      <c r="HW136" s="162">
        <f t="shared" si="643"/>
        <v>0</v>
      </c>
      <c r="HX136" s="162">
        <f t="shared" si="643"/>
        <v>0</v>
      </c>
      <c r="HY136" s="162">
        <f t="shared" si="643"/>
        <v>0</v>
      </c>
      <c r="HZ136" s="162">
        <f t="shared" si="643"/>
        <v>0</v>
      </c>
      <c r="IA136" s="162">
        <f t="shared" si="643"/>
        <v>0</v>
      </c>
      <c r="IB136" s="162">
        <f t="shared" si="643"/>
        <v>0</v>
      </c>
      <c r="IC136" s="162">
        <f t="shared" si="643"/>
        <v>0</v>
      </c>
      <c r="ID136" s="162">
        <f t="shared" si="643"/>
        <v>0</v>
      </c>
      <c r="IE136" s="162">
        <f t="shared" si="643"/>
        <v>0</v>
      </c>
      <c r="IF136" s="162">
        <f t="shared" si="643"/>
        <v>0</v>
      </c>
      <c r="IG136" s="162">
        <f t="shared" si="643"/>
        <v>0</v>
      </c>
      <c r="IH136" s="162">
        <f t="shared" si="643"/>
        <v>0</v>
      </c>
      <c r="II136" s="162">
        <f t="shared" si="643"/>
        <v>0</v>
      </c>
      <c r="IJ136" s="162">
        <f t="shared" si="643"/>
        <v>0</v>
      </c>
      <c r="IK136" s="162">
        <f t="shared" si="643"/>
        <v>0</v>
      </c>
      <c r="IL136" s="162">
        <f t="shared" si="643"/>
        <v>0</v>
      </c>
      <c r="IM136" s="162">
        <f t="shared" si="643"/>
        <v>0</v>
      </c>
      <c r="IN136" s="162">
        <f t="shared" si="643"/>
        <v>0</v>
      </c>
      <c r="IO136" s="162">
        <f t="shared" si="17"/>
        <v>0</v>
      </c>
      <c r="IP136" s="162">
        <f t="shared" si="23"/>
        <v>0</v>
      </c>
      <c r="IQ136" s="162">
        <f t="shared" ref="IQ136:KK136" si="644">MAX((MIN(CZ136+IP136,$IO$7))-GT136,0)</f>
        <v>0</v>
      </c>
      <c r="IR136" s="162">
        <f t="shared" si="644"/>
        <v>0</v>
      </c>
      <c r="IS136" s="162">
        <f t="shared" si="644"/>
        <v>0</v>
      </c>
      <c r="IT136" s="162">
        <f t="shared" si="644"/>
        <v>0</v>
      </c>
      <c r="IU136" s="162">
        <f t="shared" si="644"/>
        <v>0</v>
      </c>
      <c r="IV136" s="162">
        <f t="shared" si="644"/>
        <v>0</v>
      </c>
      <c r="IW136" s="162">
        <f t="shared" si="644"/>
        <v>0</v>
      </c>
      <c r="IX136" s="162">
        <f t="shared" si="644"/>
        <v>0</v>
      </c>
      <c r="IY136" s="162">
        <f t="shared" si="644"/>
        <v>0</v>
      </c>
      <c r="IZ136" s="162">
        <f t="shared" si="644"/>
        <v>0</v>
      </c>
      <c r="JA136" s="162">
        <f t="shared" si="644"/>
        <v>0</v>
      </c>
      <c r="JB136" s="162">
        <f t="shared" si="644"/>
        <v>0</v>
      </c>
      <c r="JC136" s="162">
        <f t="shared" si="644"/>
        <v>0</v>
      </c>
      <c r="JD136" s="162">
        <f t="shared" si="644"/>
        <v>0</v>
      </c>
      <c r="JE136" s="162">
        <f t="shared" si="644"/>
        <v>0</v>
      </c>
      <c r="JF136" s="162">
        <f t="shared" si="644"/>
        <v>0</v>
      </c>
      <c r="JG136" s="162">
        <f t="shared" si="644"/>
        <v>0</v>
      </c>
      <c r="JH136" s="162">
        <f t="shared" si="644"/>
        <v>0</v>
      </c>
      <c r="JI136" s="162">
        <f t="shared" si="644"/>
        <v>0</v>
      </c>
      <c r="JJ136" s="162">
        <f t="shared" si="644"/>
        <v>0</v>
      </c>
      <c r="JK136" s="162">
        <f t="shared" si="644"/>
        <v>0</v>
      </c>
      <c r="JL136" s="162">
        <f t="shared" si="644"/>
        <v>0</v>
      </c>
      <c r="JM136" s="162">
        <f t="shared" si="644"/>
        <v>0</v>
      </c>
      <c r="JN136" s="162">
        <f t="shared" si="644"/>
        <v>0</v>
      </c>
      <c r="JO136" s="162">
        <f t="shared" si="644"/>
        <v>0</v>
      </c>
      <c r="JP136" s="162">
        <f t="shared" si="644"/>
        <v>0</v>
      </c>
      <c r="JQ136" s="162">
        <f t="shared" si="644"/>
        <v>0</v>
      </c>
      <c r="JR136" s="162">
        <f t="shared" si="644"/>
        <v>0</v>
      </c>
      <c r="JS136" s="162">
        <f t="shared" si="644"/>
        <v>0</v>
      </c>
      <c r="JT136" s="162">
        <f t="shared" si="644"/>
        <v>0</v>
      </c>
      <c r="JU136" s="162">
        <f t="shared" si="644"/>
        <v>0</v>
      </c>
      <c r="JV136" s="162">
        <f t="shared" si="644"/>
        <v>0</v>
      </c>
      <c r="JW136" s="162">
        <f t="shared" si="644"/>
        <v>0</v>
      </c>
      <c r="JX136" s="162">
        <f t="shared" si="644"/>
        <v>0</v>
      </c>
      <c r="JY136" s="162">
        <f t="shared" si="644"/>
        <v>0</v>
      </c>
      <c r="JZ136" s="162">
        <f t="shared" si="644"/>
        <v>0</v>
      </c>
      <c r="KA136" s="162">
        <f t="shared" si="644"/>
        <v>0</v>
      </c>
      <c r="KB136" s="162">
        <f t="shared" si="644"/>
        <v>0</v>
      </c>
      <c r="KC136" s="162">
        <f t="shared" si="644"/>
        <v>0</v>
      </c>
      <c r="KD136" s="162">
        <f t="shared" si="644"/>
        <v>0</v>
      </c>
      <c r="KE136" s="162">
        <f t="shared" si="644"/>
        <v>0</v>
      </c>
      <c r="KF136" s="162">
        <f t="shared" si="644"/>
        <v>0</v>
      </c>
      <c r="KG136" s="162">
        <f t="shared" si="644"/>
        <v>0</v>
      </c>
      <c r="KH136" s="162">
        <f t="shared" si="644"/>
        <v>0</v>
      </c>
      <c r="KI136" s="162">
        <f t="shared" si="644"/>
        <v>0</v>
      </c>
      <c r="KJ136" s="162">
        <f t="shared" si="644"/>
        <v>0</v>
      </c>
      <c r="KK136" s="162">
        <f t="shared" si="644"/>
        <v>0</v>
      </c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</row>
    <row r="137" ht="14.25" customHeight="1" spans="1:326" x14ac:dyDescent="0.25">
      <c r="A137" s="1">
        <v>5</v>
      </c>
      <c r="B137" s="1">
        <f t="shared" ref="B137:C137" si="645">B136+1</f>
        <v>127</v>
      </c>
      <c r="C137" s="232">
        <f t="shared" si="645"/>
        <v>43592</v>
      </c>
      <c r="D137" s="162">
        <f t="shared" si="9"/>
        <v>0</v>
      </c>
      <c r="E137" s="162">
        <f>(SUMIFS(Profile!$F$2:$F$17521,Profile!$B$2:$B$17521,$B137,Profile!$C$2:$C$17521,E$8))*$C$6</f>
        <v>0</v>
      </c>
      <c r="F137" s="162">
        <f>(SUMIFS(Profile!$F$2:$F$17521,Profile!$B$2:$B$17521,$B137,Profile!$C$2:$C$17521,F$8))*$C$6</f>
        <v>0</v>
      </c>
      <c r="G137" s="162">
        <f>(SUMIFS(Profile!$F$2:$F$17521,Profile!$B$2:$B$17521,$B137,Profile!$C$2:$C$17521,G$8))*$C$6</f>
        <v>0</v>
      </c>
      <c r="H137" s="162">
        <f>(SUMIFS(Profile!$F$2:$F$17521,Profile!$B$2:$B$17521,$B137,Profile!$C$2:$C$17521,H$8))*$C$6</f>
        <v>0</v>
      </c>
      <c r="I137" s="162">
        <f>(SUMIFS(Profile!$F$2:$F$17521,Profile!$B$2:$B$17521,$B137,Profile!$C$2:$C$17521,I$8))*$C$6</f>
        <v>0</v>
      </c>
      <c r="J137" s="162">
        <f>(SUMIFS(Profile!$F$2:$F$17521,Profile!$B$2:$B$17521,$B137,Profile!$C$2:$C$17521,J$8))*$C$6</f>
        <v>0</v>
      </c>
      <c r="K137" s="162">
        <f>(SUMIFS(Profile!$F$2:$F$17521,Profile!$B$2:$B$17521,$B137,Profile!$C$2:$C$17521,K$8))*$C$6</f>
        <v>0</v>
      </c>
      <c r="L137" s="162">
        <f>(SUMIFS(Profile!$F$2:$F$17521,Profile!$B$2:$B$17521,$B137,Profile!$C$2:$C$17521,L$8))*$C$6</f>
        <v>0</v>
      </c>
      <c r="M137" s="162">
        <f>(SUMIFS(Profile!$F$2:$F$17521,Profile!$B$2:$B$17521,$B137,Profile!$C$2:$C$17521,M$8))*$C$6</f>
        <v>0</v>
      </c>
      <c r="N137" s="162">
        <f>(SUMIFS(Profile!$F$2:$F$17521,Profile!$B$2:$B$17521,$B137,Profile!$C$2:$C$17521,N$8))*$C$6</f>
        <v>0</v>
      </c>
      <c r="O137" s="162">
        <f>(SUMIFS(Profile!$F$2:$F$17521,Profile!$B$2:$B$17521,$B137,Profile!$C$2:$C$17521,O$8))*$C$6</f>
        <v>0</v>
      </c>
      <c r="P137" s="162">
        <f>(SUMIFS(Profile!$F$2:$F$17521,Profile!$B$2:$B$17521,$B137,Profile!$C$2:$C$17521,P$8))*$C$6</f>
        <v>0</v>
      </c>
      <c r="Q137" s="162">
        <f>(SUMIFS(Profile!$F$2:$F$17521,Profile!$B$2:$B$17521,$B137,Profile!$C$2:$C$17521,Q$8))*$C$6</f>
        <v>0</v>
      </c>
      <c r="R137" s="162">
        <f>(SUMIFS(Profile!$F$2:$F$17521,Profile!$B$2:$B$17521,$B137,Profile!$C$2:$C$17521,R$8))*$C$6</f>
        <v>0</v>
      </c>
      <c r="S137" s="162">
        <f>(SUMIFS(Profile!$F$2:$F$17521,Profile!$B$2:$B$17521,$B137,Profile!$C$2:$C$17521,S$8))*$C$6</f>
        <v>0</v>
      </c>
      <c r="T137" s="162">
        <f>(SUMIFS(Profile!$F$2:$F$17521,Profile!$B$2:$B$17521,$B137,Profile!$C$2:$C$17521,T$8))*$C$6</f>
        <v>0</v>
      </c>
      <c r="U137" s="162">
        <f>(SUMIFS(Profile!$F$2:$F$17521,Profile!$B$2:$B$17521,$B137,Profile!$C$2:$C$17521,U$8))*$C$6</f>
        <v>0</v>
      </c>
      <c r="V137" s="162">
        <f>(SUMIFS(Profile!$F$2:$F$17521,Profile!$B$2:$B$17521,$B137,Profile!$C$2:$C$17521,V$8))*$C$6</f>
        <v>0</v>
      </c>
      <c r="W137" s="162">
        <f>(SUMIFS(Profile!$F$2:$F$17521,Profile!$B$2:$B$17521,$B137,Profile!$C$2:$C$17521,W$8))*$C$6</f>
        <v>0</v>
      </c>
      <c r="X137" s="162">
        <f>(SUMIFS(Profile!$F$2:$F$17521,Profile!$B$2:$B$17521,$B137,Profile!$C$2:$C$17521,X$8))*$C$6</f>
        <v>0</v>
      </c>
      <c r="Y137" s="162">
        <f>(SUMIFS(Profile!$F$2:$F$17521,Profile!$B$2:$B$17521,$B137,Profile!$C$2:$C$17521,Y$8))*$C$6</f>
        <v>0</v>
      </c>
      <c r="Z137" s="162">
        <f>(SUMIFS(Profile!$F$2:$F$17521,Profile!$B$2:$B$17521,$B137,Profile!$C$2:$C$17521,Z$8))*$C$6</f>
        <v>0</v>
      </c>
      <c r="AA137" s="162">
        <f>(SUMIFS(Profile!$F$2:$F$17521,Profile!$B$2:$B$17521,$B137,Profile!$C$2:$C$17521,AA$8))*$C$6</f>
        <v>0</v>
      </c>
      <c r="AB137" s="162">
        <f>(SUMIFS(Profile!$F$2:$F$17521,Profile!$B$2:$B$17521,$B137,Profile!$C$2:$C$17521,AB$8))*$C$6</f>
        <v>0</v>
      </c>
      <c r="AC137" s="162">
        <f>(SUMIFS(Profile!$F$2:$F$17521,Profile!$B$2:$B$17521,$B137,Profile!$C$2:$C$17521,AC$8))*$C$6</f>
        <v>0</v>
      </c>
      <c r="AD137" s="162">
        <f>(SUMIFS(Profile!$F$2:$F$17521,Profile!$B$2:$B$17521,$B137,Profile!$C$2:$C$17521,AD$8))*$C$6</f>
        <v>0</v>
      </c>
      <c r="AE137" s="162">
        <f>(SUMIFS(Profile!$F$2:$F$17521,Profile!$B$2:$B$17521,$B137,Profile!$C$2:$C$17521,AE$8))*$C$6</f>
        <v>0</v>
      </c>
      <c r="AF137" s="162">
        <f>(SUMIFS(Profile!$F$2:$F$17521,Profile!$B$2:$B$17521,$B137,Profile!$C$2:$C$17521,AF$8))*$C$6</f>
        <v>0</v>
      </c>
      <c r="AG137" s="162">
        <f>(SUMIFS(Profile!$F$2:$F$17521,Profile!$B$2:$B$17521,$B137,Profile!$C$2:$C$17521,AG$8))*$C$6</f>
        <v>0</v>
      </c>
      <c r="AH137" s="162">
        <f>(SUMIFS(Profile!$F$2:$F$17521,Profile!$B$2:$B$17521,$B137,Profile!$C$2:$C$17521,AH$8))*$C$6</f>
        <v>0</v>
      </c>
      <c r="AI137" s="162">
        <f>(SUMIFS(Profile!$F$2:$F$17521,Profile!$B$2:$B$17521,$B137,Profile!$C$2:$C$17521,AI$8))*$C$6</f>
        <v>0</v>
      </c>
      <c r="AJ137" s="162">
        <f>(SUMIFS(Profile!$F$2:$F$17521,Profile!$B$2:$B$17521,$B137,Profile!$C$2:$C$17521,AJ$8))*$C$6</f>
        <v>0</v>
      </c>
      <c r="AK137" s="162">
        <f>(SUMIFS(Profile!$F$2:$F$17521,Profile!$B$2:$B$17521,$B137,Profile!$C$2:$C$17521,AK$8))*$C$6</f>
        <v>0</v>
      </c>
      <c r="AL137" s="162">
        <f>(SUMIFS(Profile!$F$2:$F$17521,Profile!$B$2:$B$17521,$B137,Profile!$C$2:$C$17521,AL$8))*$C$6</f>
        <v>0</v>
      </c>
      <c r="AM137" s="162">
        <f>(SUMIFS(Profile!$F$2:$F$17521,Profile!$B$2:$B$17521,$B137,Profile!$C$2:$C$17521,AM$8))*$C$6</f>
        <v>0</v>
      </c>
      <c r="AN137" s="162">
        <f>(SUMIFS(Profile!$F$2:$F$17521,Profile!$B$2:$B$17521,$B137,Profile!$C$2:$C$17521,AN$8))*$C$6</f>
        <v>0</v>
      </c>
      <c r="AO137" s="162">
        <f>(SUMIFS(Profile!$F$2:$F$17521,Profile!$B$2:$B$17521,$B137,Profile!$C$2:$C$17521,AO$8))*$C$6</f>
        <v>0</v>
      </c>
      <c r="AP137" s="162">
        <f>(SUMIFS(Profile!$F$2:$F$17521,Profile!$B$2:$B$17521,$B137,Profile!$C$2:$C$17521,AP$8))*$C$6</f>
        <v>0</v>
      </c>
      <c r="AQ137" s="162">
        <f>(SUMIFS(Profile!$F$2:$F$17521,Profile!$B$2:$B$17521,$B137,Profile!$C$2:$C$17521,AQ$8))*$C$6</f>
        <v>0</v>
      </c>
      <c r="AR137" s="162">
        <f>(SUMIFS(Profile!$F$2:$F$17521,Profile!$B$2:$B$17521,$B137,Profile!$C$2:$C$17521,AR$8))*$C$6</f>
        <v>0</v>
      </c>
      <c r="AS137" s="162">
        <f>(SUMIFS(Profile!$F$2:$F$17521,Profile!$B$2:$B$17521,$B137,Profile!$C$2:$C$17521,AS$8))*$C$6</f>
        <v>0</v>
      </c>
      <c r="AT137" s="162">
        <f>(SUMIFS(Profile!$F$2:$F$17521,Profile!$B$2:$B$17521,$B137,Profile!$C$2:$C$17521,AT$8))*$C$6</f>
        <v>0</v>
      </c>
      <c r="AU137" s="162">
        <f>(SUMIFS(Profile!$F$2:$F$17521,Profile!$B$2:$B$17521,$B137,Profile!$C$2:$C$17521,AU$8))*$C$6</f>
        <v>0</v>
      </c>
      <c r="AV137" s="162">
        <f>(SUMIFS(Profile!$F$2:$F$17521,Profile!$B$2:$B$17521,$B137,Profile!$C$2:$C$17521,AV$8))*$C$6</f>
        <v>0</v>
      </c>
      <c r="AW137" s="162">
        <f>(SUMIFS(Profile!$F$2:$F$17521,Profile!$B$2:$B$17521,$B137,Profile!$C$2:$C$17521,AW$8))*$C$6</f>
        <v>0</v>
      </c>
      <c r="AX137" s="162">
        <f>(SUMIFS(Profile!$F$2:$F$17521,Profile!$B$2:$B$17521,$B137,Profile!$C$2:$C$17521,AX$8))*$C$6</f>
        <v>0</v>
      </c>
      <c r="AY137" s="162">
        <f>(SUMIFS(Profile!$F$2:$F$17521,Profile!$B$2:$B$17521,$B137,Profile!$C$2:$C$17521,AY$8))*$C$6</f>
        <v>0</v>
      </c>
      <c r="AZ137" s="162">
        <f>(SUMIFS(Profile!$F$2:$F$17521,Profile!$B$2:$B$17521,$B137,Profile!$C$2:$C$17521,AZ$8))*$C$6</f>
        <v>0</v>
      </c>
      <c r="BA137" s="162">
        <f t="shared" si="10"/>
        <v>0</v>
      </c>
      <c r="BB137" s="162">
        <f>(SUMIFS(Profile!$E$2:$E$17521,Profile!$B$2:$B$17521,$B137,Profile!$C$2:$C$17521,BB$8))*$C$9</f>
        <v>0</v>
      </c>
      <c r="BC137" s="162">
        <f>(SUMIFS(Profile!$E$2:$E$17521,Profile!$B$2:$B$17521,$B137,Profile!$C$2:$C$17521,BC$8))*$C$9</f>
        <v>0</v>
      </c>
      <c r="BD137" s="162">
        <f>(SUMIFS(Profile!$E$2:$E$17521,Profile!$B$2:$B$17521,$B137,Profile!$C$2:$C$17521,BD$8))*$C$9</f>
        <v>0</v>
      </c>
      <c r="BE137" s="162">
        <f>(SUMIFS(Profile!$E$2:$E$17521,Profile!$B$2:$B$17521,$B137,Profile!$C$2:$C$17521,BE$8))*$C$9</f>
        <v>0</v>
      </c>
      <c r="BF137" s="162">
        <f>(SUMIFS(Profile!$E$2:$E$17521,Profile!$B$2:$B$17521,$B137,Profile!$C$2:$C$17521,BF$8))*$C$9</f>
        <v>0</v>
      </c>
      <c r="BG137" s="162">
        <f>(SUMIFS(Profile!$E$2:$E$17521,Profile!$B$2:$B$17521,$B137,Profile!$C$2:$C$17521,BG$8))*$C$9</f>
        <v>0</v>
      </c>
      <c r="BH137" s="162">
        <f>(SUMIFS(Profile!$E$2:$E$17521,Profile!$B$2:$B$17521,$B137,Profile!$C$2:$C$17521,BH$8))*$C$9</f>
        <v>0</v>
      </c>
      <c r="BI137" s="162">
        <f>(SUMIFS(Profile!$E$2:$E$17521,Profile!$B$2:$B$17521,$B137,Profile!$C$2:$C$17521,BI$8))*$C$9</f>
        <v>0</v>
      </c>
      <c r="BJ137" s="162">
        <f>(SUMIFS(Profile!$E$2:$E$17521,Profile!$B$2:$B$17521,$B137,Profile!$C$2:$C$17521,BJ$8))*$C$9</f>
        <v>0</v>
      </c>
      <c r="BK137" s="162">
        <f>(SUMIFS(Profile!$E$2:$E$17521,Profile!$B$2:$B$17521,$B137,Profile!$C$2:$C$17521,BK$8))*$C$9</f>
        <v>0</v>
      </c>
      <c r="BL137" s="162">
        <f>(SUMIFS(Profile!$E$2:$E$17521,Profile!$B$2:$B$17521,$B137,Profile!$C$2:$C$17521,BL$8))*$C$9</f>
        <v>0</v>
      </c>
      <c r="BM137" s="162">
        <f>(SUMIFS(Profile!$E$2:$E$17521,Profile!$B$2:$B$17521,$B137,Profile!$C$2:$C$17521,BM$8))*$C$9</f>
        <v>0</v>
      </c>
      <c r="BN137" s="162">
        <f>(SUMIFS(Profile!$E$2:$E$17521,Profile!$B$2:$B$17521,$B137,Profile!$C$2:$C$17521,BN$8))*$C$9</f>
        <v>0</v>
      </c>
      <c r="BO137" s="162">
        <f>(SUMIFS(Profile!$E$2:$E$17521,Profile!$B$2:$B$17521,$B137,Profile!$C$2:$C$17521,BO$8))*$C$9</f>
        <v>0</v>
      </c>
      <c r="BP137" s="162">
        <f>(SUMIFS(Profile!$E$2:$E$17521,Profile!$B$2:$B$17521,$B137,Profile!$C$2:$C$17521,BP$8))*$C$9</f>
        <v>0</v>
      </c>
      <c r="BQ137" s="162">
        <f>(SUMIFS(Profile!$E$2:$E$17521,Profile!$B$2:$B$17521,$B137,Profile!$C$2:$C$17521,BQ$8))*$C$9</f>
        <v>0</v>
      </c>
      <c r="BR137" s="162">
        <f>(SUMIFS(Profile!$E$2:$E$17521,Profile!$B$2:$B$17521,$B137,Profile!$C$2:$C$17521,BR$8))*$C$9</f>
        <v>0</v>
      </c>
      <c r="BS137" s="162">
        <f>(SUMIFS(Profile!$E$2:$E$17521,Profile!$B$2:$B$17521,$B137,Profile!$C$2:$C$17521,BS$8))*$C$9</f>
        <v>0</v>
      </c>
      <c r="BT137" s="162">
        <f>(SUMIFS(Profile!$E$2:$E$17521,Profile!$B$2:$B$17521,$B137,Profile!$C$2:$C$17521,BT$8))*$C$9</f>
        <v>0</v>
      </c>
      <c r="BU137" s="162">
        <f>(SUMIFS(Profile!$E$2:$E$17521,Profile!$B$2:$B$17521,$B137,Profile!$C$2:$C$17521,BU$8))*$C$9</f>
        <v>0</v>
      </c>
      <c r="BV137" s="162">
        <f>(SUMIFS(Profile!$E$2:$E$17521,Profile!$B$2:$B$17521,$B137,Profile!$C$2:$C$17521,BV$8))*$C$9</f>
        <v>0</v>
      </c>
      <c r="BW137" s="162">
        <f>(SUMIFS(Profile!$E$2:$E$17521,Profile!$B$2:$B$17521,$B137,Profile!$C$2:$C$17521,BW$8))*$C$9</f>
        <v>0</v>
      </c>
      <c r="BX137" s="162">
        <f>(SUMIFS(Profile!$E$2:$E$17521,Profile!$B$2:$B$17521,$B137,Profile!$C$2:$C$17521,BX$8))*$C$9</f>
        <v>0</v>
      </c>
      <c r="BY137" s="162">
        <f>(SUMIFS(Profile!$E$2:$E$17521,Profile!$B$2:$B$17521,$B137,Profile!$C$2:$C$17521,BY$8))*$C$9</f>
        <v>0</v>
      </c>
      <c r="BZ137" s="162">
        <f>(SUMIFS(Profile!$E$2:$E$17521,Profile!$B$2:$B$17521,$B137,Profile!$C$2:$C$17521,BZ$8))*$C$9</f>
        <v>0</v>
      </c>
      <c r="CA137" s="162">
        <f>(SUMIFS(Profile!$E$2:$E$17521,Profile!$B$2:$B$17521,$B137,Profile!$C$2:$C$17521,CA$8))*$C$9</f>
        <v>0</v>
      </c>
      <c r="CB137" s="162">
        <f>(SUMIFS(Profile!$E$2:$E$17521,Profile!$B$2:$B$17521,$B137,Profile!$C$2:$C$17521,CB$8))*$C$9</f>
        <v>0</v>
      </c>
      <c r="CC137" s="162">
        <f>(SUMIFS(Profile!$E$2:$E$17521,Profile!$B$2:$B$17521,$B137,Profile!$C$2:$C$17521,CC$8))*$C$9</f>
        <v>0</v>
      </c>
      <c r="CD137" s="162">
        <f>(SUMIFS(Profile!$E$2:$E$17521,Profile!$B$2:$B$17521,$B137,Profile!$C$2:$C$17521,CD$8))*$C$9</f>
        <v>0</v>
      </c>
      <c r="CE137" s="162">
        <f>(SUMIFS(Profile!$E$2:$E$17521,Profile!$B$2:$B$17521,$B137,Profile!$C$2:$C$17521,CE$8))*$C$9</f>
        <v>0</v>
      </c>
      <c r="CF137" s="162">
        <f>(SUMIFS(Profile!$E$2:$E$17521,Profile!$B$2:$B$17521,$B137,Profile!$C$2:$C$17521,CF$8))*$C$9</f>
        <v>0</v>
      </c>
      <c r="CG137" s="162">
        <f>(SUMIFS(Profile!$E$2:$E$17521,Profile!$B$2:$B$17521,$B137,Profile!$C$2:$C$17521,CG$8))*$C$9</f>
        <v>0</v>
      </c>
      <c r="CH137" s="162">
        <f>(SUMIFS(Profile!$E$2:$E$17521,Profile!$B$2:$B$17521,$B137,Profile!$C$2:$C$17521,CH$8))*$C$9</f>
        <v>0</v>
      </c>
      <c r="CI137" s="162">
        <f>(SUMIFS(Profile!$E$2:$E$17521,Profile!$B$2:$B$17521,$B137,Profile!$C$2:$C$17521,CI$8))*$C$9</f>
        <v>0</v>
      </c>
      <c r="CJ137" s="162">
        <f>(SUMIFS(Profile!$E$2:$E$17521,Profile!$B$2:$B$17521,$B137,Profile!$C$2:$C$17521,CJ$8))*$C$9</f>
        <v>0</v>
      </c>
      <c r="CK137" s="162">
        <f>(SUMIFS(Profile!$E$2:$E$17521,Profile!$B$2:$B$17521,$B137,Profile!$C$2:$C$17521,CK$8))*$C$9</f>
        <v>0</v>
      </c>
      <c r="CL137" s="162">
        <f>(SUMIFS(Profile!$E$2:$E$17521,Profile!$B$2:$B$17521,$B137,Profile!$C$2:$C$17521,CL$8))*$C$9</f>
        <v>0</v>
      </c>
      <c r="CM137" s="162">
        <f>(SUMIFS(Profile!$E$2:$E$17521,Profile!$B$2:$B$17521,$B137,Profile!$C$2:$C$17521,CM$8))*$C$9</f>
        <v>0</v>
      </c>
      <c r="CN137" s="162">
        <f>(SUMIFS(Profile!$E$2:$E$17521,Profile!$B$2:$B$17521,$B137,Profile!$C$2:$C$17521,CN$8))*$C$9</f>
        <v>0</v>
      </c>
      <c r="CO137" s="162">
        <f>(SUMIFS(Profile!$E$2:$E$17521,Profile!$B$2:$B$17521,$B137,Profile!$C$2:$C$17521,CO$8))*$C$9</f>
        <v>0</v>
      </c>
      <c r="CP137" s="162">
        <f>(SUMIFS(Profile!$E$2:$E$17521,Profile!$B$2:$B$17521,$B137,Profile!$C$2:$C$17521,CP$8))*$C$9</f>
        <v>0</v>
      </c>
      <c r="CQ137" s="162">
        <f>(SUMIFS(Profile!$E$2:$E$17521,Profile!$B$2:$B$17521,$B137,Profile!$C$2:$C$17521,CQ$8))*$C$9</f>
        <v>0</v>
      </c>
      <c r="CR137" s="162">
        <f>(SUMIFS(Profile!$E$2:$E$17521,Profile!$B$2:$B$17521,$B137,Profile!$C$2:$C$17521,CR$8))*$C$9</f>
        <v>0</v>
      </c>
      <c r="CS137" s="162">
        <f>(SUMIFS(Profile!$E$2:$E$17521,Profile!$B$2:$B$17521,$B137,Profile!$C$2:$C$17521,CS$8))*$C$9</f>
        <v>0</v>
      </c>
      <c r="CT137" s="162">
        <f>(SUMIFS(Profile!$E$2:$E$17521,Profile!$B$2:$B$17521,$B137,Profile!$C$2:$C$17521,CT$8))*$C$9</f>
        <v>0</v>
      </c>
      <c r="CU137" s="162">
        <f>(SUMIFS(Profile!$E$2:$E$17521,Profile!$B$2:$B$17521,$B137,Profile!$C$2:$C$17521,CU$8))*$C$9</f>
        <v>0</v>
      </c>
      <c r="CV137" s="162">
        <f>(SUMIFS(Profile!$E$2:$E$17521,Profile!$B$2:$B$17521,$B137,Profile!$C$2:$C$17521,CV$8))*$C$9</f>
        <v>0</v>
      </c>
      <c r="CW137" s="162">
        <f>(SUMIFS(Profile!$E$2:$E$17521,Profile!$B$2:$B$17521,$B137,Profile!$C$2:$C$17521,CW$8))*$C$9</f>
        <v>0</v>
      </c>
      <c r="CX137" s="162">
        <f t="shared" si="11"/>
        <v>0</v>
      </c>
      <c r="CY137" s="162">
        <f t="shared" ref="CY137:ET137" si="646">MAX(BB137-E137,0)</f>
        <v>0</v>
      </c>
      <c r="CZ137" s="162">
        <f t="shared" si="646"/>
        <v>0</v>
      </c>
      <c r="DA137" s="162">
        <f t="shared" si="646"/>
        <v>0</v>
      </c>
      <c r="DB137" s="162">
        <f t="shared" si="646"/>
        <v>0</v>
      </c>
      <c r="DC137" s="162">
        <f t="shared" si="646"/>
        <v>0</v>
      </c>
      <c r="DD137" s="162">
        <f t="shared" si="646"/>
        <v>0</v>
      </c>
      <c r="DE137" s="162">
        <f t="shared" si="646"/>
        <v>0</v>
      </c>
      <c r="DF137" s="162">
        <f t="shared" si="646"/>
        <v>0</v>
      </c>
      <c r="DG137" s="162">
        <f t="shared" si="646"/>
        <v>0</v>
      </c>
      <c r="DH137" s="162">
        <f t="shared" si="646"/>
        <v>0</v>
      </c>
      <c r="DI137" s="162">
        <f t="shared" si="646"/>
        <v>0</v>
      </c>
      <c r="DJ137" s="162">
        <f t="shared" si="646"/>
        <v>0</v>
      </c>
      <c r="DK137" s="162">
        <f t="shared" si="646"/>
        <v>0</v>
      </c>
      <c r="DL137" s="162">
        <f t="shared" si="646"/>
        <v>0</v>
      </c>
      <c r="DM137" s="162">
        <f t="shared" si="646"/>
        <v>0</v>
      </c>
      <c r="DN137" s="162">
        <f t="shared" si="646"/>
        <v>0</v>
      </c>
      <c r="DO137" s="162">
        <f t="shared" si="646"/>
        <v>0</v>
      </c>
      <c r="DP137" s="162">
        <f t="shared" si="646"/>
        <v>0</v>
      </c>
      <c r="DQ137" s="162">
        <f t="shared" si="646"/>
        <v>0</v>
      </c>
      <c r="DR137" s="162">
        <f t="shared" si="646"/>
        <v>0</v>
      </c>
      <c r="DS137" s="162">
        <f t="shared" si="646"/>
        <v>0</v>
      </c>
      <c r="DT137" s="162">
        <f t="shared" si="646"/>
        <v>0</v>
      </c>
      <c r="DU137" s="162">
        <f t="shared" si="646"/>
        <v>0</v>
      </c>
      <c r="DV137" s="162">
        <f t="shared" si="646"/>
        <v>0</v>
      </c>
      <c r="DW137" s="162">
        <f t="shared" si="646"/>
        <v>0</v>
      </c>
      <c r="DX137" s="162">
        <f t="shared" si="646"/>
        <v>0</v>
      </c>
      <c r="DY137" s="162">
        <f t="shared" si="646"/>
        <v>0</v>
      </c>
      <c r="DZ137" s="162">
        <f t="shared" si="646"/>
        <v>0</v>
      </c>
      <c r="EA137" s="162">
        <f t="shared" si="646"/>
        <v>0</v>
      </c>
      <c r="EB137" s="162">
        <f t="shared" si="646"/>
        <v>0</v>
      </c>
      <c r="EC137" s="162">
        <f t="shared" si="646"/>
        <v>0</v>
      </c>
      <c r="ED137" s="162">
        <f t="shared" si="646"/>
        <v>0</v>
      </c>
      <c r="EE137" s="162">
        <f t="shared" si="646"/>
        <v>0</v>
      </c>
      <c r="EF137" s="162">
        <f t="shared" si="646"/>
        <v>0</v>
      </c>
      <c r="EG137" s="162">
        <f t="shared" si="646"/>
        <v>0</v>
      </c>
      <c r="EH137" s="162">
        <f t="shared" si="646"/>
        <v>0</v>
      </c>
      <c r="EI137" s="162">
        <f t="shared" si="646"/>
        <v>0</v>
      </c>
      <c r="EJ137" s="162">
        <f t="shared" si="646"/>
        <v>0</v>
      </c>
      <c r="EK137" s="162">
        <f t="shared" si="646"/>
        <v>0</v>
      </c>
      <c r="EL137" s="162">
        <f t="shared" si="646"/>
        <v>0</v>
      </c>
      <c r="EM137" s="162">
        <f t="shared" si="646"/>
        <v>0</v>
      </c>
      <c r="EN137" s="162">
        <f t="shared" si="646"/>
        <v>0</v>
      </c>
      <c r="EO137" s="162">
        <f t="shared" si="646"/>
        <v>0</v>
      </c>
      <c r="EP137" s="162">
        <f t="shared" si="646"/>
        <v>0</v>
      </c>
      <c r="EQ137" s="162">
        <f t="shared" si="646"/>
        <v>0</v>
      </c>
      <c r="ER137" s="162">
        <f t="shared" si="646"/>
        <v>0</v>
      </c>
      <c r="ES137" s="162">
        <f t="shared" si="646"/>
        <v>0</v>
      </c>
      <c r="ET137" s="162">
        <f t="shared" si="646"/>
        <v>0</v>
      </c>
      <c r="EU137" s="162">
        <f t="shared" si="13"/>
        <v>0</v>
      </c>
      <c r="EV137" s="162">
        <f t="shared" ref="EV137:GQ137" si="647">BB137-CY137</f>
        <v>0</v>
      </c>
      <c r="EW137" s="162">
        <f t="shared" si="647"/>
        <v>0</v>
      </c>
      <c r="EX137" s="162">
        <f t="shared" si="647"/>
        <v>0</v>
      </c>
      <c r="EY137" s="162">
        <f t="shared" si="647"/>
        <v>0</v>
      </c>
      <c r="EZ137" s="162">
        <f t="shared" si="647"/>
        <v>0</v>
      </c>
      <c r="FA137" s="162">
        <f t="shared" si="647"/>
        <v>0</v>
      </c>
      <c r="FB137" s="162">
        <f t="shared" si="647"/>
        <v>0</v>
      </c>
      <c r="FC137" s="162">
        <f t="shared" si="647"/>
        <v>0</v>
      </c>
      <c r="FD137" s="162">
        <f t="shared" si="647"/>
        <v>0</v>
      </c>
      <c r="FE137" s="162">
        <f t="shared" si="647"/>
        <v>0</v>
      </c>
      <c r="FF137" s="162">
        <f t="shared" si="647"/>
        <v>0</v>
      </c>
      <c r="FG137" s="162">
        <f t="shared" si="647"/>
        <v>0</v>
      </c>
      <c r="FH137" s="162">
        <f t="shared" si="647"/>
        <v>0</v>
      </c>
      <c r="FI137" s="162">
        <f t="shared" si="647"/>
        <v>0</v>
      </c>
      <c r="FJ137" s="162">
        <f t="shared" si="647"/>
        <v>0</v>
      </c>
      <c r="FK137" s="162">
        <f t="shared" si="647"/>
        <v>0</v>
      </c>
      <c r="FL137" s="162">
        <f t="shared" si="647"/>
        <v>0</v>
      </c>
      <c r="FM137" s="162">
        <f t="shared" si="647"/>
        <v>0</v>
      </c>
      <c r="FN137" s="162">
        <f t="shared" si="647"/>
        <v>0</v>
      </c>
      <c r="FO137" s="162">
        <f t="shared" si="647"/>
        <v>0</v>
      </c>
      <c r="FP137" s="162">
        <f t="shared" si="647"/>
        <v>0</v>
      </c>
      <c r="FQ137" s="162">
        <f t="shared" si="647"/>
        <v>0</v>
      </c>
      <c r="FR137" s="162">
        <f t="shared" si="647"/>
        <v>0</v>
      </c>
      <c r="FS137" s="162">
        <f t="shared" si="647"/>
        <v>0</v>
      </c>
      <c r="FT137" s="162">
        <f t="shared" si="647"/>
        <v>0</v>
      </c>
      <c r="FU137" s="162">
        <f t="shared" si="647"/>
        <v>0</v>
      </c>
      <c r="FV137" s="162">
        <f t="shared" si="647"/>
        <v>0</v>
      </c>
      <c r="FW137" s="162">
        <f t="shared" si="647"/>
        <v>0</v>
      </c>
      <c r="FX137" s="162">
        <f t="shared" si="647"/>
        <v>0</v>
      </c>
      <c r="FY137" s="162">
        <f t="shared" si="647"/>
        <v>0</v>
      </c>
      <c r="FZ137" s="162">
        <f t="shared" si="647"/>
        <v>0</v>
      </c>
      <c r="GA137" s="162">
        <f t="shared" si="647"/>
        <v>0</v>
      </c>
      <c r="GB137" s="162">
        <f t="shared" si="647"/>
        <v>0</v>
      </c>
      <c r="GC137" s="162">
        <f t="shared" si="647"/>
        <v>0</v>
      </c>
      <c r="GD137" s="162">
        <f t="shared" si="647"/>
        <v>0</v>
      </c>
      <c r="GE137" s="162">
        <f t="shared" si="647"/>
        <v>0</v>
      </c>
      <c r="GF137" s="162">
        <f t="shared" si="647"/>
        <v>0</v>
      </c>
      <c r="GG137" s="162">
        <f t="shared" si="647"/>
        <v>0</v>
      </c>
      <c r="GH137" s="162">
        <f t="shared" si="647"/>
        <v>0</v>
      </c>
      <c r="GI137" s="162">
        <f t="shared" si="647"/>
        <v>0</v>
      </c>
      <c r="GJ137" s="162">
        <f t="shared" si="647"/>
        <v>0</v>
      </c>
      <c r="GK137" s="162">
        <f t="shared" si="647"/>
        <v>0</v>
      </c>
      <c r="GL137" s="162">
        <f t="shared" si="647"/>
        <v>0</v>
      </c>
      <c r="GM137" s="162">
        <f t="shared" si="647"/>
        <v>0</v>
      </c>
      <c r="GN137" s="162">
        <f t="shared" si="647"/>
        <v>0</v>
      </c>
      <c r="GO137" s="162">
        <f t="shared" si="647"/>
        <v>0</v>
      </c>
      <c r="GP137" s="162">
        <f t="shared" si="647"/>
        <v>0</v>
      </c>
      <c r="GQ137" s="162">
        <f t="shared" si="647"/>
        <v>0</v>
      </c>
      <c r="GR137" s="162">
        <f t="shared" si="15"/>
        <v>0</v>
      </c>
      <c r="GS137" s="162">
        <f t="shared" ref="GS137:IN137" si="648">E137-EV137</f>
        <v>0</v>
      </c>
      <c r="GT137" s="162">
        <f t="shared" si="648"/>
        <v>0</v>
      </c>
      <c r="GU137" s="162">
        <f t="shared" si="648"/>
        <v>0</v>
      </c>
      <c r="GV137" s="162">
        <f t="shared" si="648"/>
        <v>0</v>
      </c>
      <c r="GW137" s="162">
        <f t="shared" si="648"/>
        <v>0</v>
      </c>
      <c r="GX137" s="162">
        <f t="shared" si="648"/>
        <v>0</v>
      </c>
      <c r="GY137" s="162">
        <f t="shared" si="648"/>
        <v>0</v>
      </c>
      <c r="GZ137" s="162">
        <f t="shared" si="648"/>
        <v>0</v>
      </c>
      <c r="HA137" s="162">
        <f t="shared" si="648"/>
        <v>0</v>
      </c>
      <c r="HB137" s="162">
        <f t="shared" si="648"/>
        <v>0</v>
      </c>
      <c r="HC137" s="162">
        <f t="shared" si="648"/>
        <v>0</v>
      </c>
      <c r="HD137" s="162">
        <f t="shared" si="648"/>
        <v>0</v>
      </c>
      <c r="HE137" s="162">
        <f t="shared" si="648"/>
        <v>0</v>
      </c>
      <c r="HF137" s="162">
        <f t="shared" si="648"/>
        <v>0</v>
      </c>
      <c r="HG137" s="162">
        <f t="shared" si="648"/>
        <v>0</v>
      </c>
      <c r="HH137" s="162">
        <f t="shared" si="648"/>
        <v>0</v>
      </c>
      <c r="HI137" s="162">
        <f t="shared" si="648"/>
        <v>0</v>
      </c>
      <c r="HJ137" s="162">
        <f t="shared" si="648"/>
        <v>0</v>
      </c>
      <c r="HK137" s="162">
        <f t="shared" si="648"/>
        <v>0</v>
      </c>
      <c r="HL137" s="162">
        <f t="shared" si="648"/>
        <v>0</v>
      </c>
      <c r="HM137" s="162">
        <f t="shared" si="648"/>
        <v>0</v>
      </c>
      <c r="HN137" s="162">
        <f t="shared" si="648"/>
        <v>0</v>
      </c>
      <c r="HO137" s="162">
        <f t="shared" si="648"/>
        <v>0</v>
      </c>
      <c r="HP137" s="162">
        <f t="shared" si="648"/>
        <v>0</v>
      </c>
      <c r="HQ137" s="162">
        <f t="shared" si="648"/>
        <v>0</v>
      </c>
      <c r="HR137" s="162">
        <f t="shared" si="648"/>
        <v>0</v>
      </c>
      <c r="HS137" s="162">
        <f t="shared" si="648"/>
        <v>0</v>
      </c>
      <c r="HT137" s="162">
        <f t="shared" si="648"/>
        <v>0</v>
      </c>
      <c r="HU137" s="162">
        <f t="shared" si="648"/>
        <v>0</v>
      </c>
      <c r="HV137" s="162">
        <f t="shared" si="648"/>
        <v>0</v>
      </c>
      <c r="HW137" s="162">
        <f t="shared" si="648"/>
        <v>0</v>
      </c>
      <c r="HX137" s="162">
        <f t="shared" si="648"/>
        <v>0</v>
      </c>
      <c r="HY137" s="162">
        <f t="shared" si="648"/>
        <v>0</v>
      </c>
      <c r="HZ137" s="162">
        <f t="shared" si="648"/>
        <v>0</v>
      </c>
      <c r="IA137" s="162">
        <f t="shared" si="648"/>
        <v>0</v>
      </c>
      <c r="IB137" s="162">
        <f t="shared" si="648"/>
        <v>0</v>
      </c>
      <c r="IC137" s="162">
        <f t="shared" si="648"/>
        <v>0</v>
      </c>
      <c r="ID137" s="162">
        <f t="shared" si="648"/>
        <v>0</v>
      </c>
      <c r="IE137" s="162">
        <f t="shared" si="648"/>
        <v>0</v>
      </c>
      <c r="IF137" s="162">
        <f t="shared" si="648"/>
        <v>0</v>
      </c>
      <c r="IG137" s="162">
        <f t="shared" si="648"/>
        <v>0</v>
      </c>
      <c r="IH137" s="162">
        <f t="shared" si="648"/>
        <v>0</v>
      </c>
      <c r="II137" s="162">
        <f t="shared" si="648"/>
        <v>0</v>
      </c>
      <c r="IJ137" s="162">
        <f t="shared" si="648"/>
        <v>0</v>
      </c>
      <c r="IK137" s="162">
        <f t="shared" si="648"/>
        <v>0</v>
      </c>
      <c r="IL137" s="162">
        <f t="shared" si="648"/>
        <v>0</v>
      </c>
      <c r="IM137" s="162">
        <f t="shared" si="648"/>
        <v>0</v>
      </c>
      <c r="IN137" s="162">
        <f t="shared" si="648"/>
        <v>0</v>
      </c>
      <c r="IO137" s="162">
        <f t="shared" si="17"/>
        <v>0</v>
      </c>
      <c r="IP137" s="162">
        <f t="shared" si="23"/>
        <v>0</v>
      </c>
      <c r="IQ137" s="162">
        <f t="shared" ref="IQ137:KK137" si="649">MAX((MIN(CZ137+IP137,$IO$7))-GT137,0)</f>
        <v>0</v>
      </c>
      <c r="IR137" s="162">
        <f t="shared" si="649"/>
        <v>0</v>
      </c>
      <c r="IS137" s="162">
        <f t="shared" si="649"/>
        <v>0</v>
      </c>
      <c r="IT137" s="162">
        <f t="shared" si="649"/>
        <v>0</v>
      </c>
      <c r="IU137" s="162">
        <f t="shared" si="649"/>
        <v>0</v>
      </c>
      <c r="IV137" s="162">
        <f t="shared" si="649"/>
        <v>0</v>
      </c>
      <c r="IW137" s="162">
        <f t="shared" si="649"/>
        <v>0</v>
      </c>
      <c r="IX137" s="162">
        <f t="shared" si="649"/>
        <v>0</v>
      </c>
      <c r="IY137" s="162">
        <f t="shared" si="649"/>
        <v>0</v>
      </c>
      <c r="IZ137" s="162">
        <f t="shared" si="649"/>
        <v>0</v>
      </c>
      <c r="JA137" s="162">
        <f t="shared" si="649"/>
        <v>0</v>
      </c>
      <c r="JB137" s="162">
        <f t="shared" si="649"/>
        <v>0</v>
      </c>
      <c r="JC137" s="162">
        <f t="shared" si="649"/>
        <v>0</v>
      </c>
      <c r="JD137" s="162">
        <f t="shared" si="649"/>
        <v>0</v>
      </c>
      <c r="JE137" s="162">
        <f t="shared" si="649"/>
        <v>0</v>
      </c>
      <c r="JF137" s="162">
        <f t="shared" si="649"/>
        <v>0</v>
      </c>
      <c r="JG137" s="162">
        <f t="shared" si="649"/>
        <v>0</v>
      </c>
      <c r="JH137" s="162">
        <f t="shared" si="649"/>
        <v>0</v>
      </c>
      <c r="JI137" s="162">
        <f t="shared" si="649"/>
        <v>0</v>
      </c>
      <c r="JJ137" s="162">
        <f t="shared" si="649"/>
        <v>0</v>
      </c>
      <c r="JK137" s="162">
        <f t="shared" si="649"/>
        <v>0</v>
      </c>
      <c r="JL137" s="162">
        <f t="shared" si="649"/>
        <v>0</v>
      </c>
      <c r="JM137" s="162">
        <f t="shared" si="649"/>
        <v>0</v>
      </c>
      <c r="JN137" s="162">
        <f t="shared" si="649"/>
        <v>0</v>
      </c>
      <c r="JO137" s="162">
        <f t="shared" si="649"/>
        <v>0</v>
      </c>
      <c r="JP137" s="162">
        <f t="shared" si="649"/>
        <v>0</v>
      </c>
      <c r="JQ137" s="162">
        <f t="shared" si="649"/>
        <v>0</v>
      </c>
      <c r="JR137" s="162">
        <f t="shared" si="649"/>
        <v>0</v>
      </c>
      <c r="JS137" s="162">
        <f t="shared" si="649"/>
        <v>0</v>
      </c>
      <c r="JT137" s="162">
        <f t="shared" si="649"/>
        <v>0</v>
      </c>
      <c r="JU137" s="162">
        <f t="shared" si="649"/>
        <v>0</v>
      </c>
      <c r="JV137" s="162">
        <f t="shared" si="649"/>
        <v>0</v>
      </c>
      <c r="JW137" s="162">
        <f t="shared" si="649"/>
        <v>0</v>
      </c>
      <c r="JX137" s="162">
        <f t="shared" si="649"/>
        <v>0</v>
      </c>
      <c r="JY137" s="162">
        <f t="shared" si="649"/>
        <v>0</v>
      </c>
      <c r="JZ137" s="162">
        <f t="shared" si="649"/>
        <v>0</v>
      </c>
      <c r="KA137" s="162">
        <f t="shared" si="649"/>
        <v>0</v>
      </c>
      <c r="KB137" s="162">
        <f t="shared" si="649"/>
        <v>0</v>
      </c>
      <c r="KC137" s="162">
        <f t="shared" si="649"/>
        <v>0</v>
      </c>
      <c r="KD137" s="162">
        <f t="shared" si="649"/>
        <v>0</v>
      </c>
      <c r="KE137" s="162">
        <f t="shared" si="649"/>
        <v>0</v>
      </c>
      <c r="KF137" s="162">
        <f t="shared" si="649"/>
        <v>0</v>
      </c>
      <c r="KG137" s="162">
        <f t="shared" si="649"/>
        <v>0</v>
      </c>
      <c r="KH137" s="162">
        <f t="shared" si="649"/>
        <v>0</v>
      </c>
      <c r="KI137" s="162">
        <f t="shared" si="649"/>
        <v>0</v>
      </c>
      <c r="KJ137" s="162">
        <f t="shared" si="649"/>
        <v>0</v>
      </c>
      <c r="KK137" s="162">
        <f t="shared" si="649"/>
        <v>0</v>
      </c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</row>
    <row r="138" ht="14.25" customHeight="1" spans="1:326" x14ac:dyDescent="0.25">
      <c r="A138" s="1">
        <v>5</v>
      </c>
      <c r="B138" s="1">
        <f t="shared" ref="B138:C138" si="650">B137+1</f>
        <v>128</v>
      </c>
      <c r="C138" s="232">
        <f t="shared" si="650"/>
        <v>43593</v>
      </c>
      <c r="D138" s="162">
        <f t="shared" si="9"/>
        <v>0</v>
      </c>
      <c r="E138" s="162">
        <f>(SUMIFS(Profile!$F$2:$F$17521,Profile!$B$2:$B$17521,$B138,Profile!$C$2:$C$17521,E$8))*$C$6</f>
        <v>0</v>
      </c>
      <c r="F138" s="162">
        <f>(SUMIFS(Profile!$F$2:$F$17521,Profile!$B$2:$B$17521,$B138,Profile!$C$2:$C$17521,F$8))*$C$6</f>
        <v>0</v>
      </c>
      <c r="G138" s="162">
        <f>(SUMIFS(Profile!$F$2:$F$17521,Profile!$B$2:$B$17521,$B138,Profile!$C$2:$C$17521,G$8))*$C$6</f>
        <v>0</v>
      </c>
      <c r="H138" s="162">
        <f>(SUMIFS(Profile!$F$2:$F$17521,Profile!$B$2:$B$17521,$B138,Profile!$C$2:$C$17521,H$8))*$C$6</f>
        <v>0</v>
      </c>
      <c r="I138" s="162">
        <f>(SUMIFS(Profile!$F$2:$F$17521,Profile!$B$2:$B$17521,$B138,Profile!$C$2:$C$17521,I$8))*$C$6</f>
        <v>0</v>
      </c>
      <c r="J138" s="162">
        <f>(SUMIFS(Profile!$F$2:$F$17521,Profile!$B$2:$B$17521,$B138,Profile!$C$2:$C$17521,J$8))*$C$6</f>
        <v>0</v>
      </c>
      <c r="K138" s="162">
        <f>(SUMIFS(Profile!$F$2:$F$17521,Profile!$B$2:$B$17521,$B138,Profile!$C$2:$C$17521,K$8))*$C$6</f>
        <v>0</v>
      </c>
      <c r="L138" s="162">
        <f>(SUMIFS(Profile!$F$2:$F$17521,Profile!$B$2:$B$17521,$B138,Profile!$C$2:$C$17521,L$8))*$C$6</f>
        <v>0</v>
      </c>
      <c r="M138" s="162">
        <f>(SUMIFS(Profile!$F$2:$F$17521,Profile!$B$2:$B$17521,$B138,Profile!$C$2:$C$17521,M$8))*$C$6</f>
        <v>0</v>
      </c>
      <c r="N138" s="162">
        <f>(SUMIFS(Profile!$F$2:$F$17521,Profile!$B$2:$B$17521,$B138,Profile!$C$2:$C$17521,N$8))*$C$6</f>
        <v>0</v>
      </c>
      <c r="O138" s="162">
        <f>(SUMIFS(Profile!$F$2:$F$17521,Profile!$B$2:$B$17521,$B138,Profile!$C$2:$C$17521,O$8))*$C$6</f>
        <v>0</v>
      </c>
      <c r="P138" s="162">
        <f>(SUMIFS(Profile!$F$2:$F$17521,Profile!$B$2:$B$17521,$B138,Profile!$C$2:$C$17521,P$8))*$C$6</f>
        <v>0</v>
      </c>
      <c r="Q138" s="162">
        <f>(SUMIFS(Profile!$F$2:$F$17521,Profile!$B$2:$B$17521,$B138,Profile!$C$2:$C$17521,Q$8))*$C$6</f>
        <v>0</v>
      </c>
      <c r="R138" s="162">
        <f>(SUMIFS(Profile!$F$2:$F$17521,Profile!$B$2:$B$17521,$B138,Profile!$C$2:$C$17521,R$8))*$C$6</f>
        <v>0</v>
      </c>
      <c r="S138" s="162">
        <f>(SUMIFS(Profile!$F$2:$F$17521,Profile!$B$2:$B$17521,$B138,Profile!$C$2:$C$17521,S$8))*$C$6</f>
        <v>0</v>
      </c>
      <c r="T138" s="162">
        <f>(SUMIFS(Profile!$F$2:$F$17521,Profile!$B$2:$B$17521,$B138,Profile!$C$2:$C$17521,T$8))*$C$6</f>
        <v>0</v>
      </c>
      <c r="U138" s="162">
        <f>(SUMIFS(Profile!$F$2:$F$17521,Profile!$B$2:$B$17521,$B138,Profile!$C$2:$C$17521,U$8))*$C$6</f>
        <v>0</v>
      </c>
      <c r="V138" s="162">
        <f>(SUMIFS(Profile!$F$2:$F$17521,Profile!$B$2:$B$17521,$B138,Profile!$C$2:$C$17521,V$8))*$C$6</f>
        <v>0</v>
      </c>
      <c r="W138" s="162">
        <f>(SUMIFS(Profile!$F$2:$F$17521,Profile!$B$2:$B$17521,$B138,Profile!$C$2:$C$17521,W$8))*$C$6</f>
        <v>0</v>
      </c>
      <c r="X138" s="162">
        <f>(SUMIFS(Profile!$F$2:$F$17521,Profile!$B$2:$B$17521,$B138,Profile!$C$2:$C$17521,X$8))*$C$6</f>
        <v>0</v>
      </c>
      <c r="Y138" s="162">
        <f>(SUMIFS(Profile!$F$2:$F$17521,Profile!$B$2:$B$17521,$B138,Profile!$C$2:$C$17521,Y$8))*$C$6</f>
        <v>0</v>
      </c>
      <c r="Z138" s="162">
        <f>(SUMIFS(Profile!$F$2:$F$17521,Profile!$B$2:$B$17521,$B138,Profile!$C$2:$C$17521,Z$8))*$C$6</f>
        <v>0</v>
      </c>
      <c r="AA138" s="162">
        <f>(SUMIFS(Profile!$F$2:$F$17521,Profile!$B$2:$B$17521,$B138,Profile!$C$2:$C$17521,AA$8))*$C$6</f>
        <v>0</v>
      </c>
      <c r="AB138" s="162">
        <f>(SUMIFS(Profile!$F$2:$F$17521,Profile!$B$2:$B$17521,$B138,Profile!$C$2:$C$17521,AB$8))*$C$6</f>
        <v>0</v>
      </c>
      <c r="AC138" s="162">
        <f>(SUMIFS(Profile!$F$2:$F$17521,Profile!$B$2:$B$17521,$B138,Profile!$C$2:$C$17521,AC$8))*$C$6</f>
        <v>0</v>
      </c>
      <c r="AD138" s="162">
        <f>(SUMIFS(Profile!$F$2:$F$17521,Profile!$B$2:$B$17521,$B138,Profile!$C$2:$C$17521,AD$8))*$C$6</f>
        <v>0</v>
      </c>
      <c r="AE138" s="162">
        <f>(SUMIFS(Profile!$F$2:$F$17521,Profile!$B$2:$B$17521,$B138,Profile!$C$2:$C$17521,AE$8))*$C$6</f>
        <v>0</v>
      </c>
      <c r="AF138" s="162">
        <f>(SUMIFS(Profile!$F$2:$F$17521,Profile!$B$2:$B$17521,$B138,Profile!$C$2:$C$17521,AF$8))*$C$6</f>
        <v>0</v>
      </c>
      <c r="AG138" s="162">
        <f>(SUMIFS(Profile!$F$2:$F$17521,Profile!$B$2:$B$17521,$B138,Profile!$C$2:$C$17521,AG$8))*$C$6</f>
        <v>0</v>
      </c>
      <c r="AH138" s="162">
        <f>(SUMIFS(Profile!$F$2:$F$17521,Profile!$B$2:$B$17521,$B138,Profile!$C$2:$C$17521,AH$8))*$C$6</f>
        <v>0</v>
      </c>
      <c r="AI138" s="162">
        <f>(SUMIFS(Profile!$F$2:$F$17521,Profile!$B$2:$B$17521,$B138,Profile!$C$2:$C$17521,AI$8))*$C$6</f>
        <v>0</v>
      </c>
      <c r="AJ138" s="162">
        <f>(SUMIFS(Profile!$F$2:$F$17521,Profile!$B$2:$B$17521,$B138,Profile!$C$2:$C$17521,AJ$8))*$C$6</f>
        <v>0</v>
      </c>
      <c r="AK138" s="162">
        <f>(SUMIFS(Profile!$F$2:$F$17521,Profile!$B$2:$B$17521,$B138,Profile!$C$2:$C$17521,AK$8))*$C$6</f>
        <v>0</v>
      </c>
      <c r="AL138" s="162">
        <f>(SUMIFS(Profile!$F$2:$F$17521,Profile!$B$2:$B$17521,$B138,Profile!$C$2:$C$17521,AL$8))*$C$6</f>
        <v>0</v>
      </c>
      <c r="AM138" s="162">
        <f>(SUMIFS(Profile!$F$2:$F$17521,Profile!$B$2:$B$17521,$B138,Profile!$C$2:$C$17521,AM$8))*$C$6</f>
        <v>0</v>
      </c>
      <c r="AN138" s="162">
        <f>(SUMIFS(Profile!$F$2:$F$17521,Profile!$B$2:$B$17521,$B138,Profile!$C$2:$C$17521,AN$8))*$C$6</f>
        <v>0</v>
      </c>
      <c r="AO138" s="162">
        <f>(SUMIFS(Profile!$F$2:$F$17521,Profile!$B$2:$B$17521,$B138,Profile!$C$2:$C$17521,AO$8))*$C$6</f>
        <v>0</v>
      </c>
      <c r="AP138" s="162">
        <f>(SUMIFS(Profile!$F$2:$F$17521,Profile!$B$2:$B$17521,$B138,Profile!$C$2:$C$17521,AP$8))*$C$6</f>
        <v>0</v>
      </c>
      <c r="AQ138" s="162">
        <f>(SUMIFS(Profile!$F$2:$F$17521,Profile!$B$2:$B$17521,$B138,Profile!$C$2:$C$17521,AQ$8))*$C$6</f>
        <v>0</v>
      </c>
      <c r="AR138" s="162">
        <f>(SUMIFS(Profile!$F$2:$F$17521,Profile!$B$2:$B$17521,$B138,Profile!$C$2:$C$17521,AR$8))*$C$6</f>
        <v>0</v>
      </c>
      <c r="AS138" s="162">
        <f>(SUMIFS(Profile!$F$2:$F$17521,Profile!$B$2:$B$17521,$B138,Profile!$C$2:$C$17521,AS$8))*$C$6</f>
        <v>0</v>
      </c>
      <c r="AT138" s="162">
        <f>(SUMIFS(Profile!$F$2:$F$17521,Profile!$B$2:$B$17521,$B138,Profile!$C$2:$C$17521,AT$8))*$C$6</f>
        <v>0</v>
      </c>
      <c r="AU138" s="162">
        <f>(SUMIFS(Profile!$F$2:$F$17521,Profile!$B$2:$B$17521,$B138,Profile!$C$2:$C$17521,AU$8))*$C$6</f>
        <v>0</v>
      </c>
      <c r="AV138" s="162">
        <f>(SUMIFS(Profile!$F$2:$F$17521,Profile!$B$2:$B$17521,$B138,Profile!$C$2:$C$17521,AV$8))*$C$6</f>
        <v>0</v>
      </c>
      <c r="AW138" s="162">
        <f>(SUMIFS(Profile!$F$2:$F$17521,Profile!$B$2:$B$17521,$B138,Profile!$C$2:$C$17521,AW$8))*$C$6</f>
        <v>0</v>
      </c>
      <c r="AX138" s="162">
        <f>(SUMIFS(Profile!$F$2:$F$17521,Profile!$B$2:$B$17521,$B138,Profile!$C$2:$C$17521,AX$8))*$C$6</f>
        <v>0</v>
      </c>
      <c r="AY138" s="162">
        <f>(SUMIFS(Profile!$F$2:$F$17521,Profile!$B$2:$B$17521,$B138,Profile!$C$2:$C$17521,AY$8))*$C$6</f>
        <v>0</v>
      </c>
      <c r="AZ138" s="162">
        <f>(SUMIFS(Profile!$F$2:$F$17521,Profile!$B$2:$B$17521,$B138,Profile!$C$2:$C$17521,AZ$8))*$C$6</f>
        <v>0</v>
      </c>
      <c r="BA138" s="162">
        <f t="shared" si="10"/>
        <v>0</v>
      </c>
      <c r="BB138" s="162">
        <f>(SUMIFS(Profile!$E$2:$E$17521,Profile!$B$2:$B$17521,$B138,Profile!$C$2:$C$17521,BB$8))*$C$9</f>
        <v>0</v>
      </c>
      <c r="BC138" s="162">
        <f>(SUMIFS(Profile!$E$2:$E$17521,Profile!$B$2:$B$17521,$B138,Profile!$C$2:$C$17521,BC$8))*$C$9</f>
        <v>0</v>
      </c>
      <c r="BD138" s="162">
        <f>(SUMIFS(Profile!$E$2:$E$17521,Profile!$B$2:$B$17521,$B138,Profile!$C$2:$C$17521,BD$8))*$C$9</f>
        <v>0</v>
      </c>
      <c r="BE138" s="162">
        <f>(SUMIFS(Profile!$E$2:$E$17521,Profile!$B$2:$B$17521,$B138,Profile!$C$2:$C$17521,BE$8))*$C$9</f>
        <v>0</v>
      </c>
      <c r="BF138" s="162">
        <f>(SUMIFS(Profile!$E$2:$E$17521,Profile!$B$2:$B$17521,$B138,Profile!$C$2:$C$17521,BF$8))*$C$9</f>
        <v>0</v>
      </c>
      <c r="BG138" s="162">
        <f>(SUMIFS(Profile!$E$2:$E$17521,Profile!$B$2:$B$17521,$B138,Profile!$C$2:$C$17521,BG$8))*$C$9</f>
        <v>0</v>
      </c>
      <c r="BH138" s="162">
        <f>(SUMIFS(Profile!$E$2:$E$17521,Profile!$B$2:$B$17521,$B138,Profile!$C$2:$C$17521,BH$8))*$C$9</f>
        <v>0</v>
      </c>
      <c r="BI138" s="162">
        <f>(SUMIFS(Profile!$E$2:$E$17521,Profile!$B$2:$B$17521,$B138,Profile!$C$2:$C$17521,BI$8))*$C$9</f>
        <v>0</v>
      </c>
      <c r="BJ138" s="162">
        <f>(SUMIFS(Profile!$E$2:$E$17521,Profile!$B$2:$B$17521,$B138,Profile!$C$2:$C$17521,BJ$8))*$C$9</f>
        <v>0</v>
      </c>
      <c r="BK138" s="162">
        <f>(SUMIFS(Profile!$E$2:$E$17521,Profile!$B$2:$B$17521,$B138,Profile!$C$2:$C$17521,BK$8))*$C$9</f>
        <v>0</v>
      </c>
      <c r="BL138" s="162">
        <f>(SUMIFS(Profile!$E$2:$E$17521,Profile!$B$2:$B$17521,$B138,Profile!$C$2:$C$17521,BL$8))*$C$9</f>
        <v>0</v>
      </c>
      <c r="BM138" s="162">
        <f>(SUMIFS(Profile!$E$2:$E$17521,Profile!$B$2:$B$17521,$B138,Profile!$C$2:$C$17521,BM$8))*$C$9</f>
        <v>0</v>
      </c>
      <c r="BN138" s="162">
        <f>(SUMIFS(Profile!$E$2:$E$17521,Profile!$B$2:$B$17521,$B138,Profile!$C$2:$C$17521,BN$8))*$C$9</f>
        <v>0</v>
      </c>
      <c r="BO138" s="162">
        <f>(SUMIFS(Profile!$E$2:$E$17521,Profile!$B$2:$B$17521,$B138,Profile!$C$2:$C$17521,BO$8))*$C$9</f>
        <v>0</v>
      </c>
      <c r="BP138" s="162">
        <f>(SUMIFS(Profile!$E$2:$E$17521,Profile!$B$2:$B$17521,$B138,Profile!$C$2:$C$17521,BP$8))*$C$9</f>
        <v>0</v>
      </c>
      <c r="BQ138" s="162">
        <f>(SUMIFS(Profile!$E$2:$E$17521,Profile!$B$2:$B$17521,$B138,Profile!$C$2:$C$17521,BQ$8))*$C$9</f>
        <v>0</v>
      </c>
      <c r="BR138" s="162">
        <f>(SUMIFS(Profile!$E$2:$E$17521,Profile!$B$2:$B$17521,$B138,Profile!$C$2:$C$17521,BR$8))*$C$9</f>
        <v>0</v>
      </c>
      <c r="BS138" s="162">
        <f>(SUMIFS(Profile!$E$2:$E$17521,Profile!$B$2:$B$17521,$B138,Profile!$C$2:$C$17521,BS$8))*$C$9</f>
        <v>0</v>
      </c>
      <c r="BT138" s="162">
        <f>(SUMIFS(Profile!$E$2:$E$17521,Profile!$B$2:$B$17521,$B138,Profile!$C$2:$C$17521,BT$8))*$C$9</f>
        <v>0</v>
      </c>
      <c r="BU138" s="162">
        <f>(SUMIFS(Profile!$E$2:$E$17521,Profile!$B$2:$B$17521,$B138,Profile!$C$2:$C$17521,BU$8))*$C$9</f>
        <v>0</v>
      </c>
      <c r="BV138" s="162">
        <f>(SUMIFS(Profile!$E$2:$E$17521,Profile!$B$2:$B$17521,$B138,Profile!$C$2:$C$17521,BV$8))*$C$9</f>
        <v>0</v>
      </c>
      <c r="BW138" s="162">
        <f>(SUMIFS(Profile!$E$2:$E$17521,Profile!$B$2:$B$17521,$B138,Profile!$C$2:$C$17521,BW$8))*$C$9</f>
        <v>0</v>
      </c>
      <c r="BX138" s="162">
        <f>(SUMIFS(Profile!$E$2:$E$17521,Profile!$B$2:$B$17521,$B138,Profile!$C$2:$C$17521,BX$8))*$C$9</f>
        <v>0</v>
      </c>
      <c r="BY138" s="162">
        <f>(SUMIFS(Profile!$E$2:$E$17521,Profile!$B$2:$B$17521,$B138,Profile!$C$2:$C$17521,BY$8))*$C$9</f>
        <v>0</v>
      </c>
      <c r="BZ138" s="162">
        <f>(SUMIFS(Profile!$E$2:$E$17521,Profile!$B$2:$B$17521,$B138,Profile!$C$2:$C$17521,BZ$8))*$C$9</f>
        <v>0</v>
      </c>
      <c r="CA138" s="162">
        <f>(SUMIFS(Profile!$E$2:$E$17521,Profile!$B$2:$B$17521,$B138,Profile!$C$2:$C$17521,CA$8))*$C$9</f>
        <v>0</v>
      </c>
      <c r="CB138" s="162">
        <f>(SUMIFS(Profile!$E$2:$E$17521,Profile!$B$2:$B$17521,$B138,Profile!$C$2:$C$17521,CB$8))*$C$9</f>
        <v>0</v>
      </c>
      <c r="CC138" s="162">
        <f>(SUMIFS(Profile!$E$2:$E$17521,Profile!$B$2:$B$17521,$B138,Profile!$C$2:$C$17521,CC$8))*$C$9</f>
        <v>0</v>
      </c>
      <c r="CD138" s="162">
        <f>(SUMIFS(Profile!$E$2:$E$17521,Profile!$B$2:$B$17521,$B138,Profile!$C$2:$C$17521,CD$8))*$C$9</f>
        <v>0</v>
      </c>
      <c r="CE138" s="162">
        <f>(SUMIFS(Profile!$E$2:$E$17521,Profile!$B$2:$B$17521,$B138,Profile!$C$2:$C$17521,CE$8))*$C$9</f>
        <v>0</v>
      </c>
      <c r="CF138" s="162">
        <f>(SUMIFS(Profile!$E$2:$E$17521,Profile!$B$2:$B$17521,$B138,Profile!$C$2:$C$17521,CF$8))*$C$9</f>
        <v>0</v>
      </c>
      <c r="CG138" s="162">
        <f>(SUMIFS(Profile!$E$2:$E$17521,Profile!$B$2:$B$17521,$B138,Profile!$C$2:$C$17521,CG$8))*$C$9</f>
        <v>0</v>
      </c>
      <c r="CH138" s="162">
        <f>(SUMIFS(Profile!$E$2:$E$17521,Profile!$B$2:$B$17521,$B138,Profile!$C$2:$C$17521,CH$8))*$C$9</f>
        <v>0</v>
      </c>
      <c r="CI138" s="162">
        <f>(SUMIFS(Profile!$E$2:$E$17521,Profile!$B$2:$B$17521,$B138,Profile!$C$2:$C$17521,CI$8))*$C$9</f>
        <v>0</v>
      </c>
      <c r="CJ138" s="162">
        <f>(SUMIFS(Profile!$E$2:$E$17521,Profile!$B$2:$B$17521,$B138,Profile!$C$2:$C$17521,CJ$8))*$C$9</f>
        <v>0</v>
      </c>
      <c r="CK138" s="162">
        <f>(SUMIFS(Profile!$E$2:$E$17521,Profile!$B$2:$B$17521,$B138,Profile!$C$2:$C$17521,CK$8))*$C$9</f>
        <v>0</v>
      </c>
      <c r="CL138" s="162">
        <f>(SUMIFS(Profile!$E$2:$E$17521,Profile!$B$2:$B$17521,$B138,Profile!$C$2:$C$17521,CL$8))*$C$9</f>
        <v>0</v>
      </c>
      <c r="CM138" s="162">
        <f>(SUMIFS(Profile!$E$2:$E$17521,Profile!$B$2:$B$17521,$B138,Profile!$C$2:$C$17521,CM$8))*$C$9</f>
        <v>0</v>
      </c>
      <c r="CN138" s="162">
        <f>(SUMIFS(Profile!$E$2:$E$17521,Profile!$B$2:$B$17521,$B138,Profile!$C$2:$C$17521,CN$8))*$C$9</f>
        <v>0</v>
      </c>
      <c r="CO138" s="162">
        <f>(SUMIFS(Profile!$E$2:$E$17521,Profile!$B$2:$B$17521,$B138,Profile!$C$2:$C$17521,CO$8))*$C$9</f>
        <v>0</v>
      </c>
      <c r="CP138" s="162">
        <f>(SUMIFS(Profile!$E$2:$E$17521,Profile!$B$2:$B$17521,$B138,Profile!$C$2:$C$17521,CP$8))*$C$9</f>
        <v>0</v>
      </c>
      <c r="CQ138" s="162">
        <f>(SUMIFS(Profile!$E$2:$E$17521,Profile!$B$2:$B$17521,$B138,Profile!$C$2:$C$17521,CQ$8))*$C$9</f>
        <v>0</v>
      </c>
      <c r="CR138" s="162">
        <f>(SUMIFS(Profile!$E$2:$E$17521,Profile!$B$2:$B$17521,$B138,Profile!$C$2:$C$17521,CR$8))*$C$9</f>
        <v>0</v>
      </c>
      <c r="CS138" s="162">
        <f>(SUMIFS(Profile!$E$2:$E$17521,Profile!$B$2:$B$17521,$B138,Profile!$C$2:$C$17521,CS$8))*$C$9</f>
        <v>0</v>
      </c>
      <c r="CT138" s="162">
        <f>(SUMIFS(Profile!$E$2:$E$17521,Profile!$B$2:$B$17521,$B138,Profile!$C$2:$C$17521,CT$8))*$C$9</f>
        <v>0</v>
      </c>
      <c r="CU138" s="162">
        <f>(SUMIFS(Profile!$E$2:$E$17521,Profile!$B$2:$B$17521,$B138,Profile!$C$2:$C$17521,CU$8))*$C$9</f>
        <v>0</v>
      </c>
      <c r="CV138" s="162">
        <f>(SUMIFS(Profile!$E$2:$E$17521,Profile!$B$2:$B$17521,$B138,Profile!$C$2:$C$17521,CV$8))*$C$9</f>
        <v>0</v>
      </c>
      <c r="CW138" s="162">
        <f>(SUMIFS(Profile!$E$2:$E$17521,Profile!$B$2:$B$17521,$B138,Profile!$C$2:$C$17521,CW$8))*$C$9</f>
        <v>0</v>
      </c>
      <c r="CX138" s="162">
        <f t="shared" si="11"/>
        <v>0</v>
      </c>
      <c r="CY138" s="162">
        <f t="shared" ref="CY138:ET138" si="651">MAX(BB138-E138,0)</f>
        <v>0</v>
      </c>
      <c r="CZ138" s="162">
        <f t="shared" si="651"/>
        <v>0</v>
      </c>
      <c r="DA138" s="162">
        <f t="shared" si="651"/>
        <v>0</v>
      </c>
      <c r="DB138" s="162">
        <f t="shared" si="651"/>
        <v>0</v>
      </c>
      <c r="DC138" s="162">
        <f t="shared" si="651"/>
        <v>0</v>
      </c>
      <c r="DD138" s="162">
        <f t="shared" si="651"/>
        <v>0</v>
      </c>
      <c r="DE138" s="162">
        <f t="shared" si="651"/>
        <v>0</v>
      </c>
      <c r="DF138" s="162">
        <f t="shared" si="651"/>
        <v>0</v>
      </c>
      <c r="DG138" s="162">
        <f t="shared" si="651"/>
        <v>0</v>
      </c>
      <c r="DH138" s="162">
        <f t="shared" si="651"/>
        <v>0</v>
      </c>
      <c r="DI138" s="162">
        <f t="shared" si="651"/>
        <v>0</v>
      </c>
      <c r="DJ138" s="162">
        <f t="shared" si="651"/>
        <v>0</v>
      </c>
      <c r="DK138" s="162">
        <f t="shared" si="651"/>
        <v>0</v>
      </c>
      <c r="DL138" s="162">
        <f t="shared" si="651"/>
        <v>0</v>
      </c>
      <c r="DM138" s="162">
        <f t="shared" si="651"/>
        <v>0</v>
      </c>
      <c r="DN138" s="162">
        <f t="shared" si="651"/>
        <v>0</v>
      </c>
      <c r="DO138" s="162">
        <f t="shared" si="651"/>
        <v>0</v>
      </c>
      <c r="DP138" s="162">
        <f t="shared" si="651"/>
        <v>0</v>
      </c>
      <c r="DQ138" s="162">
        <f t="shared" si="651"/>
        <v>0</v>
      </c>
      <c r="DR138" s="162">
        <f t="shared" si="651"/>
        <v>0</v>
      </c>
      <c r="DS138" s="162">
        <f t="shared" si="651"/>
        <v>0</v>
      </c>
      <c r="DT138" s="162">
        <f t="shared" si="651"/>
        <v>0</v>
      </c>
      <c r="DU138" s="162">
        <f t="shared" si="651"/>
        <v>0</v>
      </c>
      <c r="DV138" s="162">
        <f t="shared" si="651"/>
        <v>0</v>
      </c>
      <c r="DW138" s="162">
        <f t="shared" si="651"/>
        <v>0</v>
      </c>
      <c r="DX138" s="162">
        <f t="shared" si="651"/>
        <v>0</v>
      </c>
      <c r="DY138" s="162">
        <f t="shared" si="651"/>
        <v>0</v>
      </c>
      <c r="DZ138" s="162">
        <f t="shared" si="651"/>
        <v>0</v>
      </c>
      <c r="EA138" s="162">
        <f t="shared" si="651"/>
        <v>0</v>
      </c>
      <c r="EB138" s="162">
        <f t="shared" si="651"/>
        <v>0</v>
      </c>
      <c r="EC138" s="162">
        <f t="shared" si="651"/>
        <v>0</v>
      </c>
      <c r="ED138" s="162">
        <f t="shared" si="651"/>
        <v>0</v>
      </c>
      <c r="EE138" s="162">
        <f t="shared" si="651"/>
        <v>0</v>
      </c>
      <c r="EF138" s="162">
        <f t="shared" si="651"/>
        <v>0</v>
      </c>
      <c r="EG138" s="162">
        <f t="shared" si="651"/>
        <v>0</v>
      </c>
      <c r="EH138" s="162">
        <f t="shared" si="651"/>
        <v>0</v>
      </c>
      <c r="EI138" s="162">
        <f t="shared" si="651"/>
        <v>0</v>
      </c>
      <c r="EJ138" s="162">
        <f t="shared" si="651"/>
        <v>0</v>
      </c>
      <c r="EK138" s="162">
        <f t="shared" si="651"/>
        <v>0</v>
      </c>
      <c r="EL138" s="162">
        <f t="shared" si="651"/>
        <v>0</v>
      </c>
      <c r="EM138" s="162">
        <f t="shared" si="651"/>
        <v>0</v>
      </c>
      <c r="EN138" s="162">
        <f t="shared" si="651"/>
        <v>0</v>
      </c>
      <c r="EO138" s="162">
        <f t="shared" si="651"/>
        <v>0</v>
      </c>
      <c r="EP138" s="162">
        <f t="shared" si="651"/>
        <v>0</v>
      </c>
      <c r="EQ138" s="162">
        <f t="shared" si="651"/>
        <v>0</v>
      </c>
      <c r="ER138" s="162">
        <f t="shared" si="651"/>
        <v>0</v>
      </c>
      <c r="ES138" s="162">
        <f t="shared" si="651"/>
        <v>0</v>
      </c>
      <c r="ET138" s="162">
        <f t="shared" si="651"/>
        <v>0</v>
      </c>
      <c r="EU138" s="162">
        <f t="shared" si="13"/>
        <v>0</v>
      </c>
      <c r="EV138" s="162">
        <f t="shared" ref="EV138:GQ138" si="652">BB138-CY138</f>
        <v>0</v>
      </c>
      <c r="EW138" s="162">
        <f t="shared" si="652"/>
        <v>0</v>
      </c>
      <c r="EX138" s="162">
        <f t="shared" si="652"/>
        <v>0</v>
      </c>
      <c r="EY138" s="162">
        <f t="shared" si="652"/>
        <v>0</v>
      </c>
      <c r="EZ138" s="162">
        <f t="shared" si="652"/>
        <v>0</v>
      </c>
      <c r="FA138" s="162">
        <f t="shared" si="652"/>
        <v>0</v>
      </c>
      <c r="FB138" s="162">
        <f t="shared" si="652"/>
        <v>0</v>
      </c>
      <c r="FC138" s="162">
        <f t="shared" si="652"/>
        <v>0</v>
      </c>
      <c r="FD138" s="162">
        <f t="shared" si="652"/>
        <v>0</v>
      </c>
      <c r="FE138" s="162">
        <f t="shared" si="652"/>
        <v>0</v>
      </c>
      <c r="FF138" s="162">
        <f t="shared" si="652"/>
        <v>0</v>
      </c>
      <c r="FG138" s="162">
        <f t="shared" si="652"/>
        <v>0</v>
      </c>
      <c r="FH138" s="162">
        <f t="shared" si="652"/>
        <v>0</v>
      </c>
      <c r="FI138" s="162">
        <f t="shared" si="652"/>
        <v>0</v>
      </c>
      <c r="FJ138" s="162">
        <f t="shared" si="652"/>
        <v>0</v>
      </c>
      <c r="FK138" s="162">
        <f t="shared" si="652"/>
        <v>0</v>
      </c>
      <c r="FL138" s="162">
        <f t="shared" si="652"/>
        <v>0</v>
      </c>
      <c r="FM138" s="162">
        <f t="shared" si="652"/>
        <v>0</v>
      </c>
      <c r="FN138" s="162">
        <f t="shared" si="652"/>
        <v>0</v>
      </c>
      <c r="FO138" s="162">
        <f t="shared" si="652"/>
        <v>0</v>
      </c>
      <c r="FP138" s="162">
        <f t="shared" si="652"/>
        <v>0</v>
      </c>
      <c r="FQ138" s="162">
        <f t="shared" si="652"/>
        <v>0</v>
      </c>
      <c r="FR138" s="162">
        <f t="shared" si="652"/>
        <v>0</v>
      </c>
      <c r="FS138" s="162">
        <f t="shared" si="652"/>
        <v>0</v>
      </c>
      <c r="FT138" s="162">
        <f t="shared" si="652"/>
        <v>0</v>
      </c>
      <c r="FU138" s="162">
        <f t="shared" si="652"/>
        <v>0</v>
      </c>
      <c r="FV138" s="162">
        <f t="shared" si="652"/>
        <v>0</v>
      </c>
      <c r="FW138" s="162">
        <f t="shared" si="652"/>
        <v>0</v>
      </c>
      <c r="FX138" s="162">
        <f t="shared" si="652"/>
        <v>0</v>
      </c>
      <c r="FY138" s="162">
        <f t="shared" si="652"/>
        <v>0</v>
      </c>
      <c r="FZ138" s="162">
        <f t="shared" si="652"/>
        <v>0</v>
      </c>
      <c r="GA138" s="162">
        <f t="shared" si="652"/>
        <v>0</v>
      </c>
      <c r="GB138" s="162">
        <f t="shared" si="652"/>
        <v>0</v>
      </c>
      <c r="GC138" s="162">
        <f t="shared" si="652"/>
        <v>0</v>
      </c>
      <c r="GD138" s="162">
        <f t="shared" si="652"/>
        <v>0</v>
      </c>
      <c r="GE138" s="162">
        <f t="shared" si="652"/>
        <v>0</v>
      </c>
      <c r="GF138" s="162">
        <f t="shared" si="652"/>
        <v>0</v>
      </c>
      <c r="GG138" s="162">
        <f t="shared" si="652"/>
        <v>0</v>
      </c>
      <c r="GH138" s="162">
        <f t="shared" si="652"/>
        <v>0</v>
      </c>
      <c r="GI138" s="162">
        <f t="shared" si="652"/>
        <v>0</v>
      </c>
      <c r="GJ138" s="162">
        <f t="shared" si="652"/>
        <v>0</v>
      </c>
      <c r="GK138" s="162">
        <f t="shared" si="652"/>
        <v>0</v>
      </c>
      <c r="GL138" s="162">
        <f t="shared" si="652"/>
        <v>0</v>
      </c>
      <c r="GM138" s="162">
        <f t="shared" si="652"/>
        <v>0</v>
      </c>
      <c r="GN138" s="162">
        <f t="shared" si="652"/>
        <v>0</v>
      </c>
      <c r="GO138" s="162">
        <f t="shared" si="652"/>
        <v>0</v>
      </c>
      <c r="GP138" s="162">
        <f t="shared" si="652"/>
        <v>0</v>
      </c>
      <c r="GQ138" s="162">
        <f t="shared" si="652"/>
        <v>0</v>
      </c>
      <c r="GR138" s="162">
        <f t="shared" si="15"/>
        <v>0</v>
      </c>
      <c r="GS138" s="162">
        <f t="shared" ref="GS138:IN138" si="653">E138-EV138</f>
        <v>0</v>
      </c>
      <c r="GT138" s="162">
        <f t="shared" si="653"/>
        <v>0</v>
      </c>
      <c r="GU138" s="162">
        <f t="shared" si="653"/>
        <v>0</v>
      </c>
      <c r="GV138" s="162">
        <f t="shared" si="653"/>
        <v>0</v>
      </c>
      <c r="GW138" s="162">
        <f t="shared" si="653"/>
        <v>0</v>
      </c>
      <c r="GX138" s="162">
        <f t="shared" si="653"/>
        <v>0</v>
      </c>
      <c r="GY138" s="162">
        <f t="shared" si="653"/>
        <v>0</v>
      </c>
      <c r="GZ138" s="162">
        <f t="shared" si="653"/>
        <v>0</v>
      </c>
      <c r="HA138" s="162">
        <f t="shared" si="653"/>
        <v>0</v>
      </c>
      <c r="HB138" s="162">
        <f t="shared" si="653"/>
        <v>0</v>
      </c>
      <c r="HC138" s="162">
        <f t="shared" si="653"/>
        <v>0</v>
      </c>
      <c r="HD138" s="162">
        <f t="shared" si="653"/>
        <v>0</v>
      </c>
      <c r="HE138" s="162">
        <f t="shared" si="653"/>
        <v>0</v>
      </c>
      <c r="HF138" s="162">
        <f t="shared" si="653"/>
        <v>0</v>
      </c>
      <c r="HG138" s="162">
        <f t="shared" si="653"/>
        <v>0</v>
      </c>
      <c r="HH138" s="162">
        <f t="shared" si="653"/>
        <v>0</v>
      </c>
      <c r="HI138" s="162">
        <f t="shared" si="653"/>
        <v>0</v>
      </c>
      <c r="HJ138" s="162">
        <f t="shared" si="653"/>
        <v>0</v>
      </c>
      <c r="HK138" s="162">
        <f t="shared" si="653"/>
        <v>0</v>
      </c>
      <c r="HL138" s="162">
        <f t="shared" si="653"/>
        <v>0</v>
      </c>
      <c r="HM138" s="162">
        <f t="shared" si="653"/>
        <v>0</v>
      </c>
      <c r="HN138" s="162">
        <f t="shared" si="653"/>
        <v>0</v>
      </c>
      <c r="HO138" s="162">
        <f t="shared" si="653"/>
        <v>0</v>
      </c>
      <c r="HP138" s="162">
        <f t="shared" si="653"/>
        <v>0</v>
      </c>
      <c r="HQ138" s="162">
        <f t="shared" si="653"/>
        <v>0</v>
      </c>
      <c r="HR138" s="162">
        <f t="shared" si="653"/>
        <v>0</v>
      </c>
      <c r="HS138" s="162">
        <f t="shared" si="653"/>
        <v>0</v>
      </c>
      <c r="HT138" s="162">
        <f t="shared" si="653"/>
        <v>0</v>
      </c>
      <c r="HU138" s="162">
        <f t="shared" si="653"/>
        <v>0</v>
      </c>
      <c r="HV138" s="162">
        <f t="shared" si="653"/>
        <v>0</v>
      </c>
      <c r="HW138" s="162">
        <f t="shared" si="653"/>
        <v>0</v>
      </c>
      <c r="HX138" s="162">
        <f t="shared" si="653"/>
        <v>0</v>
      </c>
      <c r="HY138" s="162">
        <f t="shared" si="653"/>
        <v>0</v>
      </c>
      <c r="HZ138" s="162">
        <f t="shared" si="653"/>
        <v>0</v>
      </c>
      <c r="IA138" s="162">
        <f t="shared" si="653"/>
        <v>0</v>
      </c>
      <c r="IB138" s="162">
        <f t="shared" si="653"/>
        <v>0</v>
      </c>
      <c r="IC138" s="162">
        <f t="shared" si="653"/>
        <v>0</v>
      </c>
      <c r="ID138" s="162">
        <f t="shared" si="653"/>
        <v>0</v>
      </c>
      <c r="IE138" s="162">
        <f t="shared" si="653"/>
        <v>0</v>
      </c>
      <c r="IF138" s="162">
        <f t="shared" si="653"/>
        <v>0</v>
      </c>
      <c r="IG138" s="162">
        <f t="shared" si="653"/>
        <v>0</v>
      </c>
      <c r="IH138" s="162">
        <f t="shared" si="653"/>
        <v>0</v>
      </c>
      <c r="II138" s="162">
        <f t="shared" si="653"/>
        <v>0</v>
      </c>
      <c r="IJ138" s="162">
        <f t="shared" si="653"/>
        <v>0</v>
      </c>
      <c r="IK138" s="162">
        <f t="shared" si="653"/>
        <v>0</v>
      </c>
      <c r="IL138" s="162">
        <f t="shared" si="653"/>
        <v>0</v>
      </c>
      <c r="IM138" s="162">
        <f t="shared" si="653"/>
        <v>0</v>
      </c>
      <c r="IN138" s="162">
        <f t="shared" si="653"/>
        <v>0</v>
      </c>
      <c r="IO138" s="162">
        <f t="shared" si="17"/>
        <v>0</v>
      </c>
      <c r="IP138" s="162">
        <f t="shared" si="23"/>
        <v>0</v>
      </c>
      <c r="IQ138" s="162">
        <f t="shared" ref="IQ138:KK138" si="654">MAX((MIN(CZ138+IP138,$IO$7))-GT138,0)</f>
        <v>0</v>
      </c>
      <c r="IR138" s="162">
        <f t="shared" si="654"/>
        <v>0</v>
      </c>
      <c r="IS138" s="162">
        <f t="shared" si="654"/>
        <v>0</v>
      </c>
      <c r="IT138" s="162">
        <f t="shared" si="654"/>
        <v>0</v>
      </c>
      <c r="IU138" s="162">
        <f t="shared" si="654"/>
        <v>0</v>
      </c>
      <c r="IV138" s="162">
        <f t="shared" si="654"/>
        <v>0</v>
      </c>
      <c r="IW138" s="162">
        <f t="shared" si="654"/>
        <v>0</v>
      </c>
      <c r="IX138" s="162">
        <f t="shared" si="654"/>
        <v>0</v>
      </c>
      <c r="IY138" s="162">
        <f t="shared" si="654"/>
        <v>0</v>
      </c>
      <c r="IZ138" s="162">
        <f t="shared" si="654"/>
        <v>0</v>
      </c>
      <c r="JA138" s="162">
        <f t="shared" si="654"/>
        <v>0</v>
      </c>
      <c r="JB138" s="162">
        <f t="shared" si="654"/>
        <v>0</v>
      </c>
      <c r="JC138" s="162">
        <f t="shared" si="654"/>
        <v>0</v>
      </c>
      <c r="JD138" s="162">
        <f t="shared" si="654"/>
        <v>0</v>
      </c>
      <c r="JE138" s="162">
        <f t="shared" si="654"/>
        <v>0</v>
      </c>
      <c r="JF138" s="162">
        <f t="shared" si="654"/>
        <v>0</v>
      </c>
      <c r="JG138" s="162">
        <f t="shared" si="654"/>
        <v>0</v>
      </c>
      <c r="JH138" s="162">
        <f t="shared" si="654"/>
        <v>0</v>
      </c>
      <c r="JI138" s="162">
        <f t="shared" si="654"/>
        <v>0</v>
      </c>
      <c r="JJ138" s="162">
        <f t="shared" si="654"/>
        <v>0</v>
      </c>
      <c r="JK138" s="162">
        <f t="shared" si="654"/>
        <v>0</v>
      </c>
      <c r="JL138" s="162">
        <f t="shared" si="654"/>
        <v>0</v>
      </c>
      <c r="JM138" s="162">
        <f t="shared" si="654"/>
        <v>0</v>
      </c>
      <c r="JN138" s="162">
        <f t="shared" si="654"/>
        <v>0</v>
      </c>
      <c r="JO138" s="162">
        <f t="shared" si="654"/>
        <v>0</v>
      </c>
      <c r="JP138" s="162">
        <f t="shared" si="654"/>
        <v>0</v>
      </c>
      <c r="JQ138" s="162">
        <f t="shared" si="654"/>
        <v>0</v>
      </c>
      <c r="JR138" s="162">
        <f t="shared" si="654"/>
        <v>0</v>
      </c>
      <c r="JS138" s="162">
        <f t="shared" si="654"/>
        <v>0</v>
      </c>
      <c r="JT138" s="162">
        <f t="shared" si="654"/>
        <v>0</v>
      </c>
      <c r="JU138" s="162">
        <f t="shared" si="654"/>
        <v>0</v>
      </c>
      <c r="JV138" s="162">
        <f t="shared" si="654"/>
        <v>0</v>
      </c>
      <c r="JW138" s="162">
        <f t="shared" si="654"/>
        <v>0</v>
      </c>
      <c r="JX138" s="162">
        <f t="shared" si="654"/>
        <v>0</v>
      </c>
      <c r="JY138" s="162">
        <f t="shared" si="654"/>
        <v>0</v>
      </c>
      <c r="JZ138" s="162">
        <f t="shared" si="654"/>
        <v>0</v>
      </c>
      <c r="KA138" s="162">
        <f t="shared" si="654"/>
        <v>0</v>
      </c>
      <c r="KB138" s="162">
        <f t="shared" si="654"/>
        <v>0</v>
      </c>
      <c r="KC138" s="162">
        <f t="shared" si="654"/>
        <v>0</v>
      </c>
      <c r="KD138" s="162">
        <f t="shared" si="654"/>
        <v>0</v>
      </c>
      <c r="KE138" s="162">
        <f t="shared" si="654"/>
        <v>0</v>
      </c>
      <c r="KF138" s="162">
        <f t="shared" si="654"/>
        <v>0</v>
      </c>
      <c r="KG138" s="162">
        <f t="shared" si="654"/>
        <v>0</v>
      </c>
      <c r="KH138" s="162">
        <f t="shared" si="654"/>
        <v>0</v>
      </c>
      <c r="KI138" s="162">
        <f t="shared" si="654"/>
        <v>0</v>
      </c>
      <c r="KJ138" s="162">
        <f t="shared" si="654"/>
        <v>0</v>
      </c>
      <c r="KK138" s="162">
        <f t="shared" si="654"/>
        <v>0</v>
      </c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</row>
    <row r="139" ht="14.25" customHeight="1" spans="1:326" x14ac:dyDescent="0.25">
      <c r="A139" s="1">
        <v>5</v>
      </c>
      <c r="B139" s="1">
        <f t="shared" ref="B139:C139" si="655">B138+1</f>
        <v>129</v>
      </c>
      <c r="C139" s="232">
        <f t="shared" si="655"/>
        <v>43594</v>
      </c>
      <c r="D139" s="162">
        <f t="shared" si="9"/>
        <v>0</v>
      </c>
      <c r="E139" s="162">
        <f>(SUMIFS(Profile!$F$2:$F$17521,Profile!$B$2:$B$17521,$B139,Profile!$C$2:$C$17521,E$8))*$C$6</f>
        <v>0</v>
      </c>
      <c r="F139" s="162">
        <f>(SUMIFS(Profile!$F$2:$F$17521,Profile!$B$2:$B$17521,$B139,Profile!$C$2:$C$17521,F$8))*$C$6</f>
        <v>0</v>
      </c>
      <c r="G139" s="162">
        <f>(SUMIFS(Profile!$F$2:$F$17521,Profile!$B$2:$B$17521,$B139,Profile!$C$2:$C$17521,G$8))*$C$6</f>
        <v>0</v>
      </c>
      <c r="H139" s="162">
        <f>(SUMIFS(Profile!$F$2:$F$17521,Profile!$B$2:$B$17521,$B139,Profile!$C$2:$C$17521,H$8))*$C$6</f>
        <v>0</v>
      </c>
      <c r="I139" s="162">
        <f>(SUMIFS(Profile!$F$2:$F$17521,Profile!$B$2:$B$17521,$B139,Profile!$C$2:$C$17521,I$8))*$C$6</f>
        <v>0</v>
      </c>
      <c r="J139" s="162">
        <f>(SUMIFS(Profile!$F$2:$F$17521,Profile!$B$2:$B$17521,$B139,Profile!$C$2:$C$17521,J$8))*$C$6</f>
        <v>0</v>
      </c>
      <c r="K139" s="162">
        <f>(SUMIFS(Profile!$F$2:$F$17521,Profile!$B$2:$B$17521,$B139,Profile!$C$2:$C$17521,K$8))*$C$6</f>
        <v>0</v>
      </c>
      <c r="L139" s="162">
        <f>(SUMIFS(Profile!$F$2:$F$17521,Profile!$B$2:$B$17521,$B139,Profile!$C$2:$C$17521,L$8))*$C$6</f>
        <v>0</v>
      </c>
      <c r="M139" s="162">
        <f>(SUMIFS(Profile!$F$2:$F$17521,Profile!$B$2:$B$17521,$B139,Profile!$C$2:$C$17521,M$8))*$C$6</f>
        <v>0</v>
      </c>
      <c r="N139" s="162">
        <f>(SUMIFS(Profile!$F$2:$F$17521,Profile!$B$2:$B$17521,$B139,Profile!$C$2:$C$17521,N$8))*$C$6</f>
        <v>0</v>
      </c>
      <c r="O139" s="162">
        <f>(SUMIFS(Profile!$F$2:$F$17521,Profile!$B$2:$B$17521,$B139,Profile!$C$2:$C$17521,O$8))*$C$6</f>
        <v>0</v>
      </c>
      <c r="P139" s="162">
        <f>(SUMIFS(Profile!$F$2:$F$17521,Profile!$B$2:$B$17521,$B139,Profile!$C$2:$C$17521,P$8))*$C$6</f>
        <v>0</v>
      </c>
      <c r="Q139" s="162">
        <f>(SUMIFS(Profile!$F$2:$F$17521,Profile!$B$2:$B$17521,$B139,Profile!$C$2:$C$17521,Q$8))*$C$6</f>
        <v>0</v>
      </c>
      <c r="R139" s="162">
        <f>(SUMIFS(Profile!$F$2:$F$17521,Profile!$B$2:$B$17521,$B139,Profile!$C$2:$C$17521,R$8))*$C$6</f>
        <v>0</v>
      </c>
      <c r="S139" s="162">
        <f>(SUMIFS(Profile!$F$2:$F$17521,Profile!$B$2:$B$17521,$B139,Profile!$C$2:$C$17521,S$8))*$C$6</f>
        <v>0</v>
      </c>
      <c r="T139" s="162">
        <f>(SUMIFS(Profile!$F$2:$F$17521,Profile!$B$2:$B$17521,$B139,Profile!$C$2:$C$17521,T$8))*$C$6</f>
        <v>0</v>
      </c>
      <c r="U139" s="162">
        <f>(SUMIFS(Profile!$F$2:$F$17521,Profile!$B$2:$B$17521,$B139,Profile!$C$2:$C$17521,U$8))*$C$6</f>
        <v>0</v>
      </c>
      <c r="V139" s="162">
        <f>(SUMIFS(Profile!$F$2:$F$17521,Profile!$B$2:$B$17521,$B139,Profile!$C$2:$C$17521,V$8))*$C$6</f>
        <v>0</v>
      </c>
      <c r="W139" s="162">
        <f>(SUMIFS(Profile!$F$2:$F$17521,Profile!$B$2:$B$17521,$B139,Profile!$C$2:$C$17521,W$8))*$C$6</f>
        <v>0</v>
      </c>
      <c r="X139" s="162">
        <f>(SUMIFS(Profile!$F$2:$F$17521,Profile!$B$2:$B$17521,$B139,Profile!$C$2:$C$17521,X$8))*$C$6</f>
        <v>0</v>
      </c>
      <c r="Y139" s="162">
        <f>(SUMIFS(Profile!$F$2:$F$17521,Profile!$B$2:$B$17521,$B139,Profile!$C$2:$C$17521,Y$8))*$C$6</f>
        <v>0</v>
      </c>
      <c r="Z139" s="162">
        <f>(SUMIFS(Profile!$F$2:$F$17521,Profile!$B$2:$B$17521,$B139,Profile!$C$2:$C$17521,Z$8))*$C$6</f>
        <v>0</v>
      </c>
      <c r="AA139" s="162">
        <f>(SUMIFS(Profile!$F$2:$F$17521,Profile!$B$2:$B$17521,$B139,Profile!$C$2:$C$17521,AA$8))*$C$6</f>
        <v>0</v>
      </c>
      <c r="AB139" s="162">
        <f>(SUMIFS(Profile!$F$2:$F$17521,Profile!$B$2:$B$17521,$B139,Profile!$C$2:$C$17521,AB$8))*$C$6</f>
        <v>0</v>
      </c>
      <c r="AC139" s="162">
        <f>(SUMIFS(Profile!$F$2:$F$17521,Profile!$B$2:$B$17521,$B139,Profile!$C$2:$C$17521,AC$8))*$C$6</f>
        <v>0</v>
      </c>
      <c r="AD139" s="162">
        <f>(SUMIFS(Profile!$F$2:$F$17521,Profile!$B$2:$B$17521,$B139,Profile!$C$2:$C$17521,AD$8))*$C$6</f>
        <v>0</v>
      </c>
      <c r="AE139" s="162">
        <f>(SUMIFS(Profile!$F$2:$F$17521,Profile!$B$2:$B$17521,$B139,Profile!$C$2:$C$17521,AE$8))*$C$6</f>
        <v>0</v>
      </c>
      <c r="AF139" s="162">
        <f>(SUMIFS(Profile!$F$2:$F$17521,Profile!$B$2:$B$17521,$B139,Profile!$C$2:$C$17521,AF$8))*$C$6</f>
        <v>0</v>
      </c>
      <c r="AG139" s="162">
        <f>(SUMIFS(Profile!$F$2:$F$17521,Profile!$B$2:$B$17521,$B139,Profile!$C$2:$C$17521,AG$8))*$C$6</f>
        <v>0</v>
      </c>
      <c r="AH139" s="162">
        <f>(SUMIFS(Profile!$F$2:$F$17521,Profile!$B$2:$B$17521,$B139,Profile!$C$2:$C$17521,AH$8))*$C$6</f>
        <v>0</v>
      </c>
      <c r="AI139" s="162">
        <f>(SUMIFS(Profile!$F$2:$F$17521,Profile!$B$2:$B$17521,$B139,Profile!$C$2:$C$17521,AI$8))*$C$6</f>
        <v>0</v>
      </c>
      <c r="AJ139" s="162">
        <f>(SUMIFS(Profile!$F$2:$F$17521,Profile!$B$2:$B$17521,$B139,Profile!$C$2:$C$17521,AJ$8))*$C$6</f>
        <v>0</v>
      </c>
      <c r="AK139" s="162">
        <f>(SUMIFS(Profile!$F$2:$F$17521,Profile!$B$2:$B$17521,$B139,Profile!$C$2:$C$17521,AK$8))*$C$6</f>
        <v>0</v>
      </c>
      <c r="AL139" s="162">
        <f>(SUMIFS(Profile!$F$2:$F$17521,Profile!$B$2:$B$17521,$B139,Profile!$C$2:$C$17521,AL$8))*$C$6</f>
        <v>0</v>
      </c>
      <c r="AM139" s="162">
        <f>(SUMIFS(Profile!$F$2:$F$17521,Profile!$B$2:$B$17521,$B139,Profile!$C$2:$C$17521,AM$8))*$C$6</f>
        <v>0</v>
      </c>
      <c r="AN139" s="162">
        <f>(SUMIFS(Profile!$F$2:$F$17521,Profile!$B$2:$B$17521,$B139,Profile!$C$2:$C$17521,AN$8))*$C$6</f>
        <v>0</v>
      </c>
      <c r="AO139" s="162">
        <f>(SUMIFS(Profile!$F$2:$F$17521,Profile!$B$2:$B$17521,$B139,Profile!$C$2:$C$17521,AO$8))*$C$6</f>
        <v>0</v>
      </c>
      <c r="AP139" s="162">
        <f>(SUMIFS(Profile!$F$2:$F$17521,Profile!$B$2:$B$17521,$B139,Profile!$C$2:$C$17521,AP$8))*$C$6</f>
        <v>0</v>
      </c>
      <c r="AQ139" s="162">
        <f>(SUMIFS(Profile!$F$2:$F$17521,Profile!$B$2:$B$17521,$B139,Profile!$C$2:$C$17521,AQ$8))*$C$6</f>
        <v>0</v>
      </c>
      <c r="AR139" s="162">
        <f>(SUMIFS(Profile!$F$2:$F$17521,Profile!$B$2:$B$17521,$B139,Profile!$C$2:$C$17521,AR$8))*$C$6</f>
        <v>0</v>
      </c>
      <c r="AS139" s="162">
        <f>(SUMIFS(Profile!$F$2:$F$17521,Profile!$B$2:$B$17521,$B139,Profile!$C$2:$C$17521,AS$8))*$C$6</f>
        <v>0</v>
      </c>
      <c r="AT139" s="162">
        <f>(SUMIFS(Profile!$F$2:$F$17521,Profile!$B$2:$B$17521,$B139,Profile!$C$2:$C$17521,AT$8))*$C$6</f>
        <v>0</v>
      </c>
      <c r="AU139" s="162">
        <f>(SUMIFS(Profile!$F$2:$F$17521,Profile!$B$2:$B$17521,$B139,Profile!$C$2:$C$17521,AU$8))*$C$6</f>
        <v>0</v>
      </c>
      <c r="AV139" s="162">
        <f>(SUMIFS(Profile!$F$2:$F$17521,Profile!$B$2:$B$17521,$B139,Profile!$C$2:$C$17521,AV$8))*$C$6</f>
        <v>0</v>
      </c>
      <c r="AW139" s="162">
        <f>(SUMIFS(Profile!$F$2:$F$17521,Profile!$B$2:$B$17521,$B139,Profile!$C$2:$C$17521,AW$8))*$C$6</f>
        <v>0</v>
      </c>
      <c r="AX139" s="162">
        <f>(SUMIFS(Profile!$F$2:$F$17521,Profile!$B$2:$B$17521,$B139,Profile!$C$2:$C$17521,AX$8))*$C$6</f>
        <v>0</v>
      </c>
      <c r="AY139" s="162">
        <f>(SUMIFS(Profile!$F$2:$F$17521,Profile!$B$2:$B$17521,$B139,Profile!$C$2:$C$17521,AY$8))*$C$6</f>
        <v>0</v>
      </c>
      <c r="AZ139" s="162">
        <f>(SUMIFS(Profile!$F$2:$F$17521,Profile!$B$2:$B$17521,$B139,Profile!$C$2:$C$17521,AZ$8))*$C$6</f>
        <v>0</v>
      </c>
      <c r="BA139" s="162">
        <f t="shared" si="10"/>
        <v>0</v>
      </c>
      <c r="BB139" s="162">
        <f>(SUMIFS(Profile!$E$2:$E$17521,Profile!$B$2:$B$17521,$B139,Profile!$C$2:$C$17521,BB$8))*$C$9</f>
        <v>0</v>
      </c>
      <c r="BC139" s="162">
        <f>(SUMIFS(Profile!$E$2:$E$17521,Profile!$B$2:$B$17521,$B139,Profile!$C$2:$C$17521,BC$8))*$C$9</f>
        <v>0</v>
      </c>
      <c r="BD139" s="162">
        <f>(SUMIFS(Profile!$E$2:$E$17521,Profile!$B$2:$B$17521,$B139,Profile!$C$2:$C$17521,BD$8))*$C$9</f>
        <v>0</v>
      </c>
      <c r="BE139" s="162">
        <f>(SUMIFS(Profile!$E$2:$E$17521,Profile!$B$2:$B$17521,$B139,Profile!$C$2:$C$17521,BE$8))*$C$9</f>
        <v>0</v>
      </c>
      <c r="BF139" s="162">
        <f>(SUMIFS(Profile!$E$2:$E$17521,Profile!$B$2:$B$17521,$B139,Profile!$C$2:$C$17521,BF$8))*$C$9</f>
        <v>0</v>
      </c>
      <c r="BG139" s="162">
        <f>(SUMIFS(Profile!$E$2:$E$17521,Profile!$B$2:$B$17521,$B139,Profile!$C$2:$C$17521,BG$8))*$C$9</f>
        <v>0</v>
      </c>
      <c r="BH139" s="162">
        <f>(SUMIFS(Profile!$E$2:$E$17521,Profile!$B$2:$B$17521,$B139,Profile!$C$2:$C$17521,BH$8))*$C$9</f>
        <v>0</v>
      </c>
      <c r="BI139" s="162">
        <f>(SUMIFS(Profile!$E$2:$E$17521,Profile!$B$2:$B$17521,$B139,Profile!$C$2:$C$17521,BI$8))*$C$9</f>
        <v>0</v>
      </c>
      <c r="BJ139" s="162">
        <f>(SUMIFS(Profile!$E$2:$E$17521,Profile!$B$2:$B$17521,$B139,Profile!$C$2:$C$17521,BJ$8))*$C$9</f>
        <v>0</v>
      </c>
      <c r="BK139" s="162">
        <f>(SUMIFS(Profile!$E$2:$E$17521,Profile!$B$2:$B$17521,$B139,Profile!$C$2:$C$17521,BK$8))*$C$9</f>
        <v>0</v>
      </c>
      <c r="BL139" s="162">
        <f>(SUMIFS(Profile!$E$2:$E$17521,Profile!$B$2:$B$17521,$B139,Profile!$C$2:$C$17521,BL$8))*$C$9</f>
        <v>0</v>
      </c>
      <c r="BM139" s="162">
        <f>(SUMIFS(Profile!$E$2:$E$17521,Profile!$B$2:$B$17521,$B139,Profile!$C$2:$C$17521,BM$8))*$C$9</f>
        <v>0</v>
      </c>
      <c r="BN139" s="162">
        <f>(SUMIFS(Profile!$E$2:$E$17521,Profile!$B$2:$B$17521,$B139,Profile!$C$2:$C$17521,BN$8))*$C$9</f>
        <v>0</v>
      </c>
      <c r="BO139" s="162">
        <f>(SUMIFS(Profile!$E$2:$E$17521,Profile!$B$2:$B$17521,$B139,Profile!$C$2:$C$17521,BO$8))*$C$9</f>
        <v>0</v>
      </c>
      <c r="BP139" s="162">
        <f>(SUMIFS(Profile!$E$2:$E$17521,Profile!$B$2:$B$17521,$B139,Profile!$C$2:$C$17521,BP$8))*$C$9</f>
        <v>0</v>
      </c>
      <c r="BQ139" s="162">
        <f>(SUMIFS(Profile!$E$2:$E$17521,Profile!$B$2:$B$17521,$B139,Profile!$C$2:$C$17521,BQ$8))*$C$9</f>
        <v>0</v>
      </c>
      <c r="BR139" s="162">
        <f>(SUMIFS(Profile!$E$2:$E$17521,Profile!$B$2:$B$17521,$B139,Profile!$C$2:$C$17521,BR$8))*$C$9</f>
        <v>0</v>
      </c>
      <c r="BS139" s="162">
        <f>(SUMIFS(Profile!$E$2:$E$17521,Profile!$B$2:$B$17521,$B139,Profile!$C$2:$C$17521,BS$8))*$C$9</f>
        <v>0</v>
      </c>
      <c r="BT139" s="162">
        <f>(SUMIFS(Profile!$E$2:$E$17521,Profile!$B$2:$B$17521,$B139,Profile!$C$2:$C$17521,BT$8))*$C$9</f>
        <v>0</v>
      </c>
      <c r="BU139" s="162">
        <f>(SUMIFS(Profile!$E$2:$E$17521,Profile!$B$2:$B$17521,$B139,Profile!$C$2:$C$17521,BU$8))*$C$9</f>
        <v>0</v>
      </c>
      <c r="BV139" s="162">
        <f>(SUMIFS(Profile!$E$2:$E$17521,Profile!$B$2:$B$17521,$B139,Profile!$C$2:$C$17521,BV$8))*$C$9</f>
        <v>0</v>
      </c>
      <c r="BW139" s="162">
        <f>(SUMIFS(Profile!$E$2:$E$17521,Profile!$B$2:$B$17521,$B139,Profile!$C$2:$C$17521,BW$8))*$C$9</f>
        <v>0</v>
      </c>
      <c r="BX139" s="162">
        <f>(SUMIFS(Profile!$E$2:$E$17521,Profile!$B$2:$B$17521,$B139,Profile!$C$2:$C$17521,BX$8))*$C$9</f>
        <v>0</v>
      </c>
      <c r="BY139" s="162">
        <f>(SUMIFS(Profile!$E$2:$E$17521,Profile!$B$2:$B$17521,$B139,Profile!$C$2:$C$17521,BY$8))*$C$9</f>
        <v>0</v>
      </c>
      <c r="BZ139" s="162">
        <f>(SUMIFS(Profile!$E$2:$E$17521,Profile!$B$2:$B$17521,$B139,Profile!$C$2:$C$17521,BZ$8))*$C$9</f>
        <v>0</v>
      </c>
      <c r="CA139" s="162">
        <f>(SUMIFS(Profile!$E$2:$E$17521,Profile!$B$2:$B$17521,$B139,Profile!$C$2:$C$17521,CA$8))*$C$9</f>
        <v>0</v>
      </c>
      <c r="CB139" s="162">
        <f>(SUMIFS(Profile!$E$2:$E$17521,Profile!$B$2:$B$17521,$B139,Profile!$C$2:$C$17521,CB$8))*$C$9</f>
        <v>0</v>
      </c>
      <c r="CC139" s="162">
        <f>(SUMIFS(Profile!$E$2:$E$17521,Profile!$B$2:$B$17521,$B139,Profile!$C$2:$C$17521,CC$8))*$C$9</f>
        <v>0</v>
      </c>
      <c r="CD139" s="162">
        <f>(SUMIFS(Profile!$E$2:$E$17521,Profile!$B$2:$B$17521,$B139,Profile!$C$2:$C$17521,CD$8))*$C$9</f>
        <v>0</v>
      </c>
      <c r="CE139" s="162">
        <f>(SUMIFS(Profile!$E$2:$E$17521,Profile!$B$2:$B$17521,$B139,Profile!$C$2:$C$17521,CE$8))*$C$9</f>
        <v>0</v>
      </c>
      <c r="CF139" s="162">
        <f>(SUMIFS(Profile!$E$2:$E$17521,Profile!$B$2:$B$17521,$B139,Profile!$C$2:$C$17521,CF$8))*$C$9</f>
        <v>0</v>
      </c>
      <c r="CG139" s="162">
        <f>(SUMIFS(Profile!$E$2:$E$17521,Profile!$B$2:$B$17521,$B139,Profile!$C$2:$C$17521,CG$8))*$C$9</f>
        <v>0</v>
      </c>
      <c r="CH139" s="162">
        <f>(SUMIFS(Profile!$E$2:$E$17521,Profile!$B$2:$B$17521,$B139,Profile!$C$2:$C$17521,CH$8))*$C$9</f>
        <v>0</v>
      </c>
      <c r="CI139" s="162">
        <f>(SUMIFS(Profile!$E$2:$E$17521,Profile!$B$2:$B$17521,$B139,Profile!$C$2:$C$17521,CI$8))*$C$9</f>
        <v>0</v>
      </c>
      <c r="CJ139" s="162">
        <f>(SUMIFS(Profile!$E$2:$E$17521,Profile!$B$2:$B$17521,$B139,Profile!$C$2:$C$17521,CJ$8))*$C$9</f>
        <v>0</v>
      </c>
      <c r="CK139" s="162">
        <f>(SUMIFS(Profile!$E$2:$E$17521,Profile!$B$2:$B$17521,$B139,Profile!$C$2:$C$17521,CK$8))*$C$9</f>
        <v>0</v>
      </c>
      <c r="CL139" s="162">
        <f>(SUMIFS(Profile!$E$2:$E$17521,Profile!$B$2:$B$17521,$B139,Profile!$C$2:$C$17521,CL$8))*$C$9</f>
        <v>0</v>
      </c>
      <c r="CM139" s="162">
        <f>(SUMIFS(Profile!$E$2:$E$17521,Profile!$B$2:$B$17521,$B139,Profile!$C$2:$C$17521,CM$8))*$C$9</f>
        <v>0</v>
      </c>
      <c r="CN139" s="162">
        <f>(SUMIFS(Profile!$E$2:$E$17521,Profile!$B$2:$B$17521,$B139,Profile!$C$2:$C$17521,CN$8))*$C$9</f>
        <v>0</v>
      </c>
      <c r="CO139" s="162">
        <f>(SUMIFS(Profile!$E$2:$E$17521,Profile!$B$2:$B$17521,$B139,Profile!$C$2:$C$17521,CO$8))*$C$9</f>
        <v>0</v>
      </c>
      <c r="CP139" s="162">
        <f>(SUMIFS(Profile!$E$2:$E$17521,Profile!$B$2:$B$17521,$B139,Profile!$C$2:$C$17521,CP$8))*$C$9</f>
        <v>0</v>
      </c>
      <c r="CQ139" s="162">
        <f>(SUMIFS(Profile!$E$2:$E$17521,Profile!$B$2:$B$17521,$B139,Profile!$C$2:$C$17521,CQ$8))*$C$9</f>
        <v>0</v>
      </c>
      <c r="CR139" s="162">
        <f>(SUMIFS(Profile!$E$2:$E$17521,Profile!$B$2:$B$17521,$B139,Profile!$C$2:$C$17521,CR$8))*$C$9</f>
        <v>0</v>
      </c>
      <c r="CS139" s="162">
        <f>(SUMIFS(Profile!$E$2:$E$17521,Profile!$B$2:$B$17521,$B139,Profile!$C$2:$C$17521,CS$8))*$C$9</f>
        <v>0</v>
      </c>
      <c r="CT139" s="162">
        <f>(SUMIFS(Profile!$E$2:$E$17521,Profile!$B$2:$B$17521,$B139,Profile!$C$2:$C$17521,CT$8))*$C$9</f>
        <v>0</v>
      </c>
      <c r="CU139" s="162">
        <f>(SUMIFS(Profile!$E$2:$E$17521,Profile!$B$2:$B$17521,$B139,Profile!$C$2:$C$17521,CU$8))*$C$9</f>
        <v>0</v>
      </c>
      <c r="CV139" s="162">
        <f>(SUMIFS(Profile!$E$2:$E$17521,Profile!$B$2:$B$17521,$B139,Profile!$C$2:$C$17521,CV$8))*$C$9</f>
        <v>0</v>
      </c>
      <c r="CW139" s="162">
        <f>(SUMIFS(Profile!$E$2:$E$17521,Profile!$B$2:$B$17521,$B139,Profile!$C$2:$C$17521,CW$8))*$C$9</f>
        <v>0</v>
      </c>
      <c r="CX139" s="162">
        <f t="shared" si="11"/>
        <v>0</v>
      </c>
      <c r="CY139" s="162">
        <f t="shared" ref="CY139:ET139" si="656">MAX(BB139-E139,0)</f>
        <v>0</v>
      </c>
      <c r="CZ139" s="162">
        <f t="shared" si="656"/>
        <v>0</v>
      </c>
      <c r="DA139" s="162">
        <f t="shared" si="656"/>
        <v>0</v>
      </c>
      <c r="DB139" s="162">
        <f t="shared" si="656"/>
        <v>0</v>
      </c>
      <c r="DC139" s="162">
        <f t="shared" si="656"/>
        <v>0</v>
      </c>
      <c r="DD139" s="162">
        <f t="shared" si="656"/>
        <v>0</v>
      </c>
      <c r="DE139" s="162">
        <f t="shared" si="656"/>
        <v>0</v>
      </c>
      <c r="DF139" s="162">
        <f t="shared" si="656"/>
        <v>0</v>
      </c>
      <c r="DG139" s="162">
        <f t="shared" si="656"/>
        <v>0</v>
      </c>
      <c r="DH139" s="162">
        <f t="shared" si="656"/>
        <v>0</v>
      </c>
      <c r="DI139" s="162">
        <f t="shared" si="656"/>
        <v>0</v>
      </c>
      <c r="DJ139" s="162">
        <f t="shared" si="656"/>
        <v>0</v>
      </c>
      <c r="DK139" s="162">
        <f t="shared" si="656"/>
        <v>0</v>
      </c>
      <c r="DL139" s="162">
        <f t="shared" si="656"/>
        <v>0</v>
      </c>
      <c r="DM139" s="162">
        <f t="shared" si="656"/>
        <v>0</v>
      </c>
      <c r="DN139" s="162">
        <f t="shared" si="656"/>
        <v>0</v>
      </c>
      <c r="DO139" s="162">
        <f t="shared" si="656"/>
        <v>0</v>
      </c>
      <c r="DP139" s="162">
        <f t="shared" si="656"/>
        <v>0</v>
      </c>
      <c r="DQ139" s="162">
        <f t="shared" si="656"/>
        <v>0</v>
      </c>
      <c r="DR139" s="162">
        <f t="shared" si="656"/>
        <v>0</v>
      </c>
      <c r="DS139" s="162">
        <f t="shared" si="656"/>
        <v>0</v>
      </c>
      <c r="DT139" s="162">
        <f t="shared" si="656"/>
        <v>0</v>
      </c>
      <c r="DU139" s="162">
        <f t="shared" si="656"/>
        <v>0</v>
      </c>
      <c r="DV139" s="162">
        <f t="shared" si="656"/>
        <v>0</v>
      </c>
      <c r="DW139" s="162">
        <f t="shared" si="656"/>
        <v>0</v>
      </c>
      <c r="DX139" s="162">
        <f t="shared" si="656"/>
        <v>0</v>
      </c>
      <c r="DY139" s="162">
        <f t="shared" si="656"/>
        <v>0</v>
      </c>
      <c r="DZ139" s="162">
        <f t="shared" si="656"/>
        <v>0</v>
      </c>
      <c r="EA139" s="162">
        <f t="shared" si="656"/>
        <v>0</v>
      </c>
      <c r="EB139" s="162">
        <f t="shared" si="656"/>
        <v>0</v>
      </c>
      <c r="EC139" s="162">
        <f t="shared" si="656"/>
        <v>0</v>
      </c>
      <c r="ED139" s="162">
        <f t="shared" si="656"/>
        <v>0</v>
      </c>
      <c r="EE139" s="162">
        <f t="shared" si="656"/>
        <v>0</v>
      </c>
      <c r="EF139" s="162">
        <f t="shared" si="656"/>
        <v>0</v>
      </c>
      <c r="EG139" s="162">
        <f t="shared" si="656"/>
        <v>0</v>
      </c>
      <c r="EH139" s="162">
        <f t="shared" si="656"/>
        <v>0</v>
      </c>
      <c r="EI139" s="162">
        <f t="shared" si="656"/>
        <v>0</v>
      </c>
      <c r="EJ139" s="162">
        <f t="shared" si="656"/>
        <v>0</v>
      </c>
      <c r="EK139" s="162">
        <f t="shared" si="656"/>
        <v>0</v>
      </c>
      <c r="EL139" s="162">
        <f t="shared" si="656"/>
        <v>0</v>
      </c>
      <c r="EM139" s="162">
        <f t="shared" si="656"/>
        <v>0</v>
      </c>
      <c r="EN139" s="162">
        <f t="shared" si="656"/>
        <v>0</v>
      </c>
      <c r="EO139" s="162">
        <f t="shared" si="656"/>
        <v>0</v>
      </c>
      <c r="EP139" s="162">
        <f t="shared" si="656"/>
        <v>0</v>
      </c>
      <c r="EQ139" s="162">
        <f t="shared" si="656"/>
        <v>0</v>
      </c>
      <c r="ER139" s="162">
        <f t="shared" si="656"/>
        <v>0</v>
      </c>
      <c r="ES139" s="162">
        <f t="shared" si="656"/>
        <v>0</v>
      </c>
      <c r="ET139" s="162">
        <f t="shared" si="656"/>
        <v>0</v>
      </c>
      <c r="EU139" s="162">
        <f t="shared" si="13"/>
        <v>0</v>
      </c>
      <c r="EV139" s="162">
        <f t="shared" ref="EV139:GQ139" si="657">BB139-CY139</f>
        <v>0</v>
      </c>
      <c r="EW139" s="162">
        <f t="shared" si="657"/>
        <v>0</v>
      </c>
      <c r="EX139" s="162">
        <f t="shared" si="657"/>
        <v>0</v>
      </c>
      <c r="EY139" s="162">
        <f t="shared" si="657"/>
        <v>0</v>
      </c>
      <c r="EZ139" s="162">
        <f t="shared" si="657"/>
        <v>0</v>
      </c>
      <c r="FA139" s="162">
        <f t="shared" si="657"/>
        <v>0</v>
      </c>
      <c r="FB139" s="162">
        <f t="shared" si="657"/>
        <v>0</v>
      </c>
      <c r="FC139" s="162">
        <f t="shared" si="657"/>
        <v>0</v>
      </c>
      <c r="FD139" s="162">
        <f t="shared" si="657"/>
        <v>0</v>
      </c>
      <c r="FE139" s="162">
        <f t="shared" si="657"/>
        <v>0</v>
      </c>
      <c r="FF139" s="162">
        <f t="shared" si="657"/>
        <v>0</v>
      </c>
      <c r="FG139" s="162">
        <f t="shared" si="657"/>
        <v>0</v>
      </c>
      <c r="FH139" s="162">
        <f t="shared" si="657"/>
        <v>0</v>
      </c>
      <c r="FI139" s="162">
        <f t="shared" si="657"/>
        <v>0</v>
      </c>
      <c r="FJ139" s="162">
        <f t="shared" si="657"/>
        <v>0</v>
      </c>
      <c r="FK139" s="162">
        <f t="shared" si="657"/>
        <v>0</v>
      </c>
      <c r="FL139" s="162">
        <f t="shared" si="657"/>
        <v>0</v>
      </c>
      <c r="FM139" s="162">
        <f t="shared" si="657"/>
        <v>0</v>
      </c>
      <c r="FN139" s="162">
        <f t="shared" si="657"/>
        <v>0</v>
      </c>
      <c r="FO139" s="162">
        <f t="shared" si="657"/>
        <v>0</v>
      </c>
      <c r="FP139" s="162">
        <f t="shared" si="657"/>
        <v>0</v>
      </c>
      <c r="FQ139" s="162">
        <f t="shared" si="657"/>
        <v>0</v>
      </c>
      <c r="FR139" s="162">
        <f t="shared" si="657"/>
        <v>0</v>
      </c>
      <c r="FS139" s="162">
        <f t="shared" si="657"/>
        <v>0</v>
      </c>
      <c r="FT139" s="162">
        <f t="shared" si="657"/>
        <v>0</v>
      </c>
      <c r="FU139" s="162">
        <f t="shared" si="657"/>
        <v>0</v>
      </c>
      <c r="FV139" s="162">
        <f t="shared" si="657"/>
        <v>0</v>
      </c>
      <c r="FW139" s="162">
        <f t="shared" si="657"/>
        <v>0</v>
      </c>
      <c r="FX139" s="162">
        <f t="shared" si="657"/>
        <v>0</v>
      </c>
      <c r="FY139" s="162">
        <f t="shared" si="657"/>
        <v>0</v>
      </c>
      <c r="FZ139" s="162">
        <f t="shared" si="657"/>
        <v>0</v>
      </c>
      <c r="GA139" s="162">
        <f t="shared" si="657"/>
        <v>0</v>
      </c>
      <c r="GB139" s="162">
        <f t="shared" si="657"/>
        <v>0</v>
      </c>
      <c r="GC139" s="162">
        <f t="shared" si="657"/>
        <v>0</v>
      </c>
      <c r="GD139" s="162">
        <f t="shared" si="657"/>
        <v>0</v>
      </c>
      <c r="GE139" s="162">
        <f t="shared" si="657"/>
        <v>0</v>
      </c>
      <c r="GF139" s="162">
        <f t="shared" si="657"/>
        <v>0</v>
      </c>
      <c r="GG139" s="162">
        <f t="shared" si="657"/>
        <v>0</v>
      </c>
      <c r="GH139" s="162">
        <f t="shared" si="657"/>
        <v>0</v>
      </c>
      <c r="GI139" s="162">
        <f t="shared" si="657"/>
        <v>0</v>
      </c>
      <c r="GJ139" s="162">
        <f t="shared" si="657"/>
        <v>0</v>
      </c>
      <c r="GK139" s="162">
        <f t="shared" si="657"/>
        <v>0</v>
      </c>
      <c r="GL139" s="162">
        <f t="shared" si="657"/>
        <v>0</v>
      </c>
      <c r="GM139" s="162">
        <f t="shared" si="657"/>
        <v>0</v>
      </c>
      <c r="GN139" s="162">
        <f t="shared" si="657"/>
        <v>0</v>
      </c>
      <c r="GO139" s="162">
        <f t="shared" si="657"/>
        <v>0</v>
      </c>
      <c r="GP139" s="162">
        <f t="shared" si="657"/>
        <v>0</v>
      </c>
      <c r="GQ139" s="162">
        <f t="shared" si="657"/>
        <v>0</v>
      </c>
      <c r="GR139" s="162">
        <f t="shared" si="15"/>
        <v>0</v>
      </c>
      <c r="GS139" s="162">
        <f t="shared" ref="GS139:IN139" si="658">E139-EV139</f>
        <v>0</v>
      </c>
      <c r="GT139" s="162">
        <f t="shared" si="658"/>
        <v>0</v>
      </c>
      <c r="GU139" s="162">
        <f t="shared" si="658"/>
        <v>0</v>
      </c>
      <c r="GV139" s="162">
        <f t="shared" si="658"/>
        <v>0</v>
      </c>
      <c r="GW139" s="162">
        <f t="shared" si="658"/>
        <v>0</v>
      </c>
      <c r="GX139" s="162">
        <f t="shared" si="658"/>
        <v>0</v>
      </c>
      <c r="GY139" s="162">
        <f t="shared" si="658"/>
        <v>0</v>
      </c>
      <c r="GZ139" s="162">
        <f t="shared" si="658"/>
        <v>0</v>
      </c>
      <c r="HA139" s="162">
        <f t="shared" si="658"/>
        <v>0</v>
      </c>
      <c r="HB139" s="162">
        <f t="shared" si="658"/>
        <v>0</v>
      </c>
      <c r="HC139" s="162">
        <f t="shared" si="658"/>
        <v>0</v>
      </c>
      <c r="HD139" s="162">
        <f t="shared" si="658"/>
        <v>0</v>
      </c>
      <c r="HE139" s="162">
        <f t="shared" si="658"/>
        <v>0</v>
      </c>
      <c r="HF139" s="162">
        <f t="shared" si="658"/>
        <v>0</v>
      </c>
      <c r="HG139" s="162">
        <f t="shared" si="658"/>
        <v>0</v>
      </c>
      <c r="HH139" s="162">
        <f t="shared" si="658"/>
        <v>0</v>
      </c>
      <c r="HI139" s="162">
        <f t="shared" si="658"/>
        <v>0</v>
      </c>
      <c r="HJ139" s="162">
        <f t="shared" si="658"/>
        <v>0</v>
      </c>
      <c r="HK139" s="162">
        <f t="shared" si="658"/>
        <v>0</v>
      </c>
      <c r="HL139" s="162">
        <f t="shared" si="658"/>
        <v>0</v>
      </c>
      <c r="HM139" s="162">
        <f t="shared" si="658"/>
        <v>0</v>
      </c>
      <c r="HN139" s="162">
        <f t="shared" si="658"/>
        <v>0</v>
      </c>
      <c r="HO139" s="162">
        <f t="shared" si="658"/>
        <v>0</v>
      </c>
      <c r="HP139" s="162">
        <f t="shared" si="658"/>
        <v>0</v>
      </c>
      <c r="HQ139" s="162">
        <f t="shared" si="658"/>
        <v>0</v>
      </c>
      <c r="HR139" s="162">
        <f t="shared" si="658"/>
        <v>0</v>
      </c>
      <c r="HS139" s="162">
        <f t="shared" si="658"/>
        <v>0</v>
      </c>
      <c r="HT139" s="162">
        <f t="shared" si="658"/>
        <v>0</v>
      </c>
      <c r="HU139" s="162">
        <f t="shared" si="658"/>
        <v>0</v>
      </c>
      <c r="HV139" s="162">
        <f t="shared" si="658"/>
        <v>0</v>
      </c>
      <c r="HW139" s="162">
        <f t="shared" si="658"/>
        <v>0</v>
      </c>
      <c r="HX139" s="162">
        <f t="shared" si="658"/>
        <v>0</v>
      </c>
      <c r="HY139" s="162">
        <f t="shared" si="658"/>
        <v>0</v>
      </c>
      <c r="HZ139" s="162">
        <f t="shared" si="658"/>
        <v>0</v>
      </c>
      <c r="IA139" s="162">
        <f t="shared" si="658"/>
        <v>0</v>
      </c>
      <c r="IB139" s="162">
        <f t="shared" si="658"/>
        <v>0</v>
      </c>
      <c r="IC139" s="162">
        <f t="shared" si="658"/>
        <v>0</v>
      </c>
      <c r="ID139" s="162">
        <f t="shared" si="658"/>
        <v>0</v>
      </c>
      <c r="IE139" s="162">
        <f t="shared" si="658"/>
        <v>0</v>
      </c>
      <c r="IF139" s="162">
        <f t="shared" si="658"/>
        <v>0</v>
      </c>
      <c r="IG139" s="162">
        <f t="shared" si="658"/>
        <v>0</v>
      </c>
      <c r="IH139" s="162">
        <f t="shared" si="658"/>
        <v>0</v>
      </c>
      <c r="II139" s="162">
        <f t="shared" si="658"/>
        <v>0</v>
      </c>
      <c r="IJ139" s="162">
        <f t="shared" si="658"/>
        <v>0</v>
      </c>
      <c r="IK139" s="162">
        <f t="shared" si="658"/>
        <v>0</v>
      </c>
      <c r="IL139" s="162">
        <f t="shared" si="658"/>
        <v>0</v>
      </c>
      <c r="IM139" s="162">
        <f t="shared" si="658"/>
        <v>0</v>
      </c>
      <c r="IN139" s="162">
        <f t="shared" si="658"/>
        <v>0</v>
      </c>
      <c r="IO139" s="162">
        <f t="shared" si="17"/>
        <v>0</v>
      </c>
      <c r="IP139" s="162">
        <f t="shared" si="23"/>
        <v>0</v>
      </c>
      <c r="IQ139" s="162">
        <f t="shared" ref="IQ139:KK139" si="659">MAX((MIN(CZ139+IP139,$IO$7))-GT139,0)</f>
        <v>0</v>
      </c>
      <c r="IR139" s="162">
        <f t="shared" si="659"/>
        <v>0</v>
      </c>
      <c r="IS139" s="162">
        <f t="shared" si="659"/>
        <v>0</v>
      </c>
      <c r="IT139" s="162">
        <f t="shared" si="659"/>
        <v>0</v>
      </c>
      <c r="IU139" s="162">
        <f t="shared" si="659"/>
        <v>0</v>
      </c>
      <c r="IV139" s="162">
        <f t="shared" si="659"/>
        <v>0</v>
      </c>
      <c r="IW139" s="162">
        <f t="shared" si="659"/>
        <v>0</v>
      </c>
      <c r="IX139" s="162">
        <f t="shared" si="659"/>
        <v>0</v>
      </c>
      <c r="IY139" s="162">
        <f t="shared" si="659"/>
        <v>0</v>
      </c>
      <c r="IZ139" s="162">
        <f t="shared" si="659"/>
        <v>0</v>
      </c>
      <c r="JA139" s="162">
        <f t="shared" si="659"/>
        <v>0</v>
      </c>
      <c r="JB139" s="162">
        <f t="shared" si="659"/>
        <v>0</v>
      </c>
      <c r="JC139" s="162">
        <f t="shared" si="659"/>
        <v>0</v>
      </c>
      <c r="JD139" s="162">
        <f t="shared" si="659"/>
        <v>0</v>
      </c>
      <c r="JE139" s="162">
        <f t="shared" si="659"/>
        <v>0</v>
      </c>
      <c r="JF139" s="162">
        <f t="shared" si="659"/>
        <v>0</v>
      </c>
      <c r="JG139" s="162">
        <f t="shared" si="659"/>
        <v>0</v>
      </c>
      <c r="JH139" s="162">
        <f t="shared" si="659"/>
        <v>0</v>
      </c>
      <c r="JI139" s="162">
        <f t="shared" si="659"/>
        <v>0</v>
      </c>
      <c r="JJ139" s="162">
        <f t="shared" si="659"/>
        <v>0</v>
      </c>
      <c r="JK139" s="162">
        <f t="shared" si="659"/>
        <v>0</v>
      </c>
      <c r="JL139" s="162">
        <f t="shared" si="659"/>
        <v>0</v>
      </c>
      <c r="JM139" s="162">
        <f t="shared" si="659"/>
        <v>0</v>
      </c>
      <c r="JN139" s="162">
        <f t="shared" si="659"/>
        <v>0</v>
      </c>
      <c r="JO139" s="162">
        <f t="shared" si="659"/>
        <v>0</v>
      </c>
      <c r="JP139" s="162">
        <f t="shared" si="659"/>
        <v>0</v>
      </c>
      <c r="JQ139" s="162">
        <f t="shared" si="659"/>
        <v>0</v>
      </c>
      <c r="JR139" s="162">
        <f t="shared" si="659"/>
        <v>0</v>
      </c>
      <c r="JS139" s="162">
        <f t="shared" si="659"/>
        <v>0</v>
      </c>
      <c r="JT139" s="162">
        <f t="shared" si="659"/>
        <v>0</v>
      </c>
      <c r="JU139" s="162">
        <f t="shared" si="659"/>
        <v>0</v>
      </c>
      <c r="JV139" s="162">
        <f t="shared" si="659"/>
        <v>0</v>
      </c>
      <c r="JW139" s="162">
        <f t="shared" si="659"/>
        <v>0</v>
      </c>
      <c r="JX139" s="162">
        <f t="shared" si="659"/>
        <v>0</v>
      </c>
      <c r="JY139" s="162">
        <f t="shared" si="659"/>
        <v>0</v>
      </c>
      <c r="JZ139" s="162">
        <f t="shared" si="659"/>
        <v>0</v>
      </c>
      <c r="KA139" s="162">
        <f t="shared" si="659"/>
        <v>0</v>
      </c>
      <c r="KB139" s="162">
        <f t="shared" si="659"/>
        <v>0</v>
      </c>
      <c r="KC139" s="162">
        <f t="shared" si="659"/>
        <v>0</v>
      </c>
      <c r="KD139" s="162">
        <f t="shared" si="659"/>
        <v>0</v>
      </c>
      <c r="KE139" s="162">
        <f t="shared" si="659"/>
        <v>0</v>
      </c>
      <c r="KF139" s="162">
        <f t="shared" si="659"/>
        <v>0</v>
      </c>
      <c r="KG139" s="162">
        <f t="shared" si="659"/>
        <v>0</v>
      </c>
      <c r="KH139" s="162">
        <f t="shared" si="659"/>
        <v>0</v>
      </c>
      <c r="KI139" s="162">
        <f t="shared" si="659"/>
        <v>0</v>
      </c>
      <c r="KJ139" s="162">
        <f t="shared" si="659"/>
        <v>0</v>
      </c>
      <c r="KK139" s="162">
        <f t="shared" si="659"/>
        <v>0</v>
      </c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</row>
    <row r="140" ht="14.25" customHeight="1" spans="1:326" x14ac:dyDescent="0.25">
      <c r="A140" s="1">
        <v>5</v>
      </c>
      <c r="B140" s="1">
        <f t="shared" ref="B140:C140" si="660">B139+1</f>
        <v>130</v>
      </c>
      <c r="C140" s="232">
        <f t="shared" si="660"/>
        <v>43595</v>
      </c>
      <c r="D140" s="162">
        <f t="shared" si="9"/>
        <v>0</v>
      </c>
      <c r="E140" s="162">
        <f>(SUMIFS(Profile!$F$2:$F$17521,Profile!$B$2:$B$17521,$B140,Profile!$C$2:$C$17521,E$8))*$C$6</f>
        <v>0</v>
      </c>
      <c r="F140" s="162">
        <f>(SUMIFS(Profile!$F$2:$F$17521,Profile!$B$2:$B$17521,$B140,Profile!$C$2:$C$17521,F$8))*$C$6</f>
        <v>0</v>
      </c>
      <c r="G140" s="162">
        <f>(SUMIFS(Profile!$F$2:$F$17521,Profile!$B$2:$B$17521,$B140,Profile!$C$2:$C$17521,G$8))*$C$6</f>
        <v>0</v>
      </c>
      <c r="H140" s="162">
        <f>(SUMIFS(Profile!$F$2:$F$17521,Profile!$B$2:$B$17521,$B140,Profile!$C$2:$C$17521,H$8))*$C$6</f>
        <v>0</v>
      </c>
      <c r="I140" s="162">
        <f>(SUMIFS(Profile!$F$2:$F$17521,Profile!$B$2:$B$17521,$B140,Profile!$C$2:$C$17521,I$8))*$C$6</f>
        <v>0</v>
      </c>
      <c r="J140" s="162">
        <f>(SUMIFS(Profile!$F$2:$F$17521,Profile!$B$2:$B$17521,$B140,Profile!$C$2:$C$17521,J$8))*$C$6</f>
        <v>0</v>
      </c>
      <c r="K140" s="162">
        <f>(SUMIFS(Profile!$F$2:$F$17521,Profile!$B$2:$B$17521,$B140,Profile!$C$2:$C$17521,K$8))*$C$6</f>
        <v>0</v>
      </c>
      <c r="L140" s="162">
        <f>(SUMIFS(Profile!$F$2:$F$17521,Profile!$B$2:$B$17521,$B140,Profile!$C$2:$C$17521,L$8))*$C$6</f>
        <v>0</v>
      </c>
      <c r="M140" s="162">
        <f>(SUMIFS(Profile!$F$2:$F$17521,Profile!$B$2:$B$17521,$B140,Profile!$C$2:$C$17521,M$8))*$C$6</f>
        <v>0</v>
      </c>
      <c r="N140" s="162">
        <f>(SUMIFS(Profile!$F$2:$F$17521,Profile!$B$2:$B$17521,$B140,Profile!$C$2:$C$17521,N$8))*$C$6</f>
        <v>0</v>
      </c>
      <c r="O140" s="162">
        <f>(SUMIFS(Profile!$F$2:$F$17521,Profile!$B$2:$B$17521,$B140,Profile!$C$2:$C$17521,O$8))*$C$6</f>
        <v>0</v>
      </c>
      <c r="P140" s="162">
        <f>(SUMIFS(Profile!$F$2:$F$17521,Profile!$B$2:$B$17521,$B140,Profile!$C$2:$C$17521,P$8))*$C$6</f>
        <v>0</v>
      </c>
      <c r="Q140" s="162">
        <f>(SUMIFS(Profile!$F$2:$F$17521,Profile!$B$2:$B$17521,$B140,Profile!$C$2:$C$17521,Q$8))*$C$6</f>
        <v>0</v>
      </c>
      <c r="R140" s="162">
        <f>(SUMIFS(Profile!$F$2:$F$17521,Profile!$B$2:$B$17521,$B140,Profile!$C$2:$C$17521,R$8))*$C$6</f>
        <v>0</v>
      </c>
      <c r="S140" s="162">
        <f>(SUMIFS(Profile!$F$2:$F$17521,Profile!$B$2:$B$17521,$B140,Profile!$C$2:$C$17521,S$8))*$C$6</f>
        <v>0</v>
      </c>
      <c r="T140" s="162">
        <f>(SUMIFS(Profile!$F$2:$F$17521,Profile!$B$2:$B$17521,$B140,Profile!$C$2:$C$17521,T$8))*$C$6</f>
        <v>0</v>
      </c>
      <c r="U140" s="162">
        <f>(SUMIFS(Profile!$F$2:$F$17521,Profile!$B$2:$B$17521,$B140,Profile!$C$2:$C$17521,U$8))*$C$6</f>
        <v>0</v>
      </c>
      <c r="V140" s="162">
        <f>(SUMIFS(Profile!$F$2:$F$17521,Profile!$B$2:$B$17521,$B140,Profile!$C$2:$C$17521,V$8))*$C$6</f>
        <v>0</v>
      </c>
      <c r="W140" s="162">
        <f>(SUMIFS(Profile!$F$2:$F$17521,Profile!$B$2:$B$17521,$B140,Profile!$C$2:$C$17521,W$8))*$C$6</f>
        <v>0</v>
      </c>
      <c r="X140" s="162">
        <f>(SUMIFS(Profile!$F$2:$F$17521,Profile!$B$2:$B$17521,$B140,Profile!$C$2:$C$17521,X$8))*$C$6</f>
        <v>0</v>
      </c>
      <c r="Y140" s="162">
        <f>(SUMIFS(Profile!$F$2:$F$17521,Profile!$B$2:$B$17521,$B140,Profile!$C$2:$C$17521,Y$8))*$C$6</f>
        <v>0</v>
      </c>
      <c r="Z140" s="162">
        <f>(SUMIFS(Profile!$F$2:$F$17521,Profile!$B$2:$B$17521,$B140,Profile!$C$2:$C$17521,Z$8))*$C$6</f>
        <v>0</v>
      </c>
      <c r="AA140" s="162">
        <f>(SUMIFS(Profile!$F$2:$F$17521,Profile!$B$2:$B$17521,$B140,Profile!$C$2:$C$17521,AA$8))*$C$6</f>
        <v>0</v>
      </c>
      <c r="AB140" s="162">
        <f>(SUMIFS(Profile!$F$2:$F$17521,Profile!$B$2:$B$17521,$B140,Profile!$C$2:$C$17521,AB$8))*$C$6</f>
        <v>0</v>
      </c>
      <c r="AC140" s="162">
        <f>(SUMIFS(Profile!$F$2:$F$17521,Profile!$B$2:$B$17521,$B140,Profile!$C$2:$C$17521,AC$8))*$C$6</f>
        <v>0</v>
      </c>
      <c r="AD140" s="162">
        <f>(SUMIFS(Profile!$F$2:$F$17521,Profile!$B$2:$B$17521,$B140,Profile!$C$2:$C$17521,AD$8))*$C$6</f>
        <v>0</v>
      </c>
      <c r="AE140" s="162">
        <f>(SUMIFS(Profile!$F$2:$F$17521,Profile!$B$2:$B$17521,$B140,Profile!$C$2:$C$17521,AE$8))*$C$6</f>
        <v>0</v>
      </c>
      <c r="AF140" s="162">
        <f>(SUMIFS(Profile!$F$2:$F$17521,Profile!$B$2:$B$17521,$B140,Profile!$C$2:$C$17521,AF$8))*$C$6</f>
        <v>0</v>
      </c>
      <c r="AG140" s="162">
        <f>(SUMIFS(Profile!$F$2:$F$17521,Profile!$B$2:$B$17521,$B140,Profile!$C$2:$C$17521,AG$8))*$C$6</f>
        <v>0</v>
      </c>
      <c r="AH140" s="162">
        <f>(SUMIFS(Profile!$F$2:$F$17521,Profile!$B$2:$B$17521,$B140,Profile!$C$2:$C$17521,AH$8))*$C$6</f>
        <v>0</v>
      </c>
      <c r="AI140" s="162">
        <f>(SUMIFS(Profile!$F$2:$F$17521,Profile!$B$2:$B$17521,$B140,Profile!$C$2:$C$17521,AI$8))*$C$6</f>
        <v>0</v>
      </c>
      <c r="AJ140" s="162">
        <f>(SUMIFS(Profile!$F$2:$F$17521,Profile!$B$2:$B$17521,$B140,Profile!$C$2:$C$17521,AJ$8))*$C$6</f>
        <v>0</v>
      </c>
      <c r="AK140" s="162">
        <f>(SUMIFS(Profile!$F$2:$F$17521,Profile!$B$2:$B$17521,$B140,Profile!$C$2:$C$17521,AK$8))*$C$6</f>
        <v>0</v>
      </c>
      <c r="AL140" s="162">
        <f>(SUMIFS(Profile!$F$2:$F$17521,Profile!$B$2:$B$17521,$B140,Profile!$C$2:$C$17521,AL$8))*$C$6</f>
        <v>0</v>
      </c>
      <c r="AM140" s="162">
        <f>(SUMIFS(Profile!$F$2:$F$17521,Profile!$B$2:$B$17521,$B140,Profile!$C$2:$C$17521,AM$8))*$C$6</f>
        <v>0</v>
      </c>
      <c r="AN140" s="162">
        <f>(SUMIFS(Profile!$F$2:$F$17521,Profile!$B$2:$B$17521,$B140,Profile!$C$2:$C$17521,AN$8))*$C$6</f>
        <v>0</v>
      </c>
      <c r="AO140" s="162">
        <f>(SUMIFS(Profile!$F$2:$F$17521,Profile!$B$2:$B$17521,$B140,Profile!$C$2:$C$17521,AO$8))*$C$6</f>
        <v>0</v>
      </c>
      <c r="AP140" s="162">
        <f>(SUMIFS(Profile!$F$2:$F$17521,Profile!$B$2:$B$17521,$B140,Profile!$C$2:$C$17521,AP$8))*$C$6</f>
        <v>0</v>
      </c>
      <c r="AQ140" s="162">
        <f>(SUMIFS(Profile!$F$2:$F$17521,Profile!$B$2:$B$17521,$B140,Profile!$C$2:$C$17521,AQ$8))*$C$6</f>
        <v>0</v>
      </c>
      <c r="AR140" s="162">
        <f>(SUMIFS(Profile!$F$2:$F$17521,Profile!$B$2:$B$17521,$B140,Profile!$C$2:$C$17521,AR$8))*$C$6</f>
        <v>0</v>
      </c>
      <c r="AS140" s="162">
        <f>(SUMIFS(Profile!$F$2:$F$17521,Profile!$B$2:$B$17521,$B140,Profile!$C$2:$C$17521,AS$8))*$C$6</f>
        <v>0</v>
      </c>
      <c r="AT140" s="162">
        <f>(SUMIFS(Profile!$F$2:$F$17521,Profile!$B$2:$B$17521,$B140,Profile!$C$2:$C$17521,AT$8))*$C$6</f>
        <v>0</v>
      </c>
      <c r="AU140" s="162">
        <f>(SUMIFS(Profile!$F$2:$F$17521,Profile!$B$2:$B$17521,$B140,Profile!$C$2:$C$17521,AU$8))*$C$6</f>
        <v>0</v>
      </c>
      <c r="AV140" s="162">
        <f>(SUMIFS(Profile!$F$2:$F$17521,Profile!$B$2:$B$17521,$B140,Profile!$C$2:$C$17521,AV$8))*$C$6</f>
        <v>0</v>
      </c>
      <c r="AW140" s="162">
        <f>(SUMIFS(Profile!$F$2:$F$17521,Profile!$B$2:$B$17521,$B140,Profile!$C$2:$C$17521,AW$8))*$C$6</f>
        <v>0</v>
      </c>
      <c r="AX140" s="162">
        <f>(SUMIFS(Profile!$F$2:$F$17521,Profile!$B$2:$B$17521,$B140,Profile!$C$2:$C$17521,AX$8))*$C$6</f>
        <v>0</v>
      </c>
      <c r="AY140" s="162">
        <f>(SUMIFS(Profile!$F$2:$F$17521,Profile!$B$2:$B$17521,$B140,Profile!$C$2:$C$17521,AY$8))*$C$6</f>
        <v>0</v>
      </c>
      <c r="AZ140" s="162">
        <f>(SUMIFS(Profile!$F$2:$F$17521,Profile!$B$2:$B$17521,$B140,Profile!$C$2:$C$17521,AZ$8))*$C$6</f>
        <v>0</v>
      </c>
      <c r="BA140" s="162">
        <f t="shared" si="10"/>
        <v>0</v>
      </c>
      <c r="BB140" s="162">
        <f>(SUMIFS(Profile!$E$2:$E$17521,Profile!$B$2:$B$17521,$B140,Profile!$C$2:$C$17521,BB$8))*$C$9</f>
        <v>0</v>
      </c>
      <c r="BC140" s="162">
        <f>(SUMIFS(Profile!$E$2:$E$17521,Profile!$B$2:$B$17521,$B140,Profile!$C$2:$C$17521,BC$8))*$C$9</f>
        <v>0</v>
      </c>
      <c r="BD140" s="162">
        <f>(SUMIFS(Profile!$E$2:$E$17521,Profile!$B$2:$B$17521,$B140,Profile!$C$2:$C$17521,BD$8))*$C$9</f>
        <v>0</v>
      </c>
      <c r="BE140" s="162">
        <f>(SUMIFS(Profile!$E$2:$E$17521,Profile!$B$2:$B$17521,$B140,Profile!$C$2:$C$17521,BE$8))*$C$9</f>
        <v>0</v>
      </c>
      <c r="BF140" s="162">
        <f>(SUMIFS(Profile!$E$2:$E$17521,Profile!$B$2:$B$17521,$B140,Profile!$C$2:$C$17521,BF$8))*$C$9</f>
        <v>0</v>
      </c>
      <c r="BG140" s="162">
        <f>(SUMIFS(Profile!$E$2:$E$17521,Profile!$B$2:$B$17521,$B140,Profile!$C$2:$C$17521,BG$8))*$C$9</f>
        <v>0</v>
      </c>
      <c r="BH140" s="162">
        <f>(SUMIFS(Profile!$E$2:$E$17521,Profile!$B$2:$B$17521,$B140,Profile!$C$2:$C$17521,BH$8))*$C$9</f>
        <v>0</v>
      </c>
      <c r="BI140" s="162">
        <f>(SUMIFS(Profile!$E$2:$E$17521,Profile!$B$2:$B$17521,$B140,Profile!$C$2:$C$17521,BI$8))*$C$9</f>
        <v>0</v>
      </c>
      <c r="BJ140" s="162">
        <f>(SUMIFS(Profile!$E$2:$E$17521,Profile!$B$2:$B$17521,$B140,Profile!$C$2:$C$17521,BJ$8))*$C$9</f>
        <v>0</v>
      </c>
      <c r="BK140" s="162">
        <f>(SUMIFS(Profile!$E$2:$E$17521,Profile!$B$2:$B$17521,$B140,Profile!$C$2:$C$17521,BK$8))*$C$9</f>
        <v>0</v>
      </c>
      <c r="BL140" s="162">
        <f>(SUMIFS(Profile!$E$2:$E$17521,Profile!$B$2:$B$17521,$B140,Profile!$C$2:$C$17521,BL$8))*$C$9</f>
        <v>0</v>
      </c>
      <c r="BM140" s="162">
        <f>(SUMIFS(Profile!$E$2:$E$17521,Profile!$B$2:$B$17521,$B140,Profile!$C$2:$C$17521,BM$8))*$C$9</f>
        <v>0</v>
      </c>
      <c r="BN140" s="162">
        <f>(SUMIFS(Profile!$E$2:$E$17521,Profile!$B$2:$B$17521,$B140,Profile!$C$2:$C$17521,BN$8))*$C$9</f>
        <v>0</v>
      </c>
      <c r="BO140" s="162">
        <f>(SUMIFS(Profile!$E$2:$E$17521,Profile!$B$2:$B$17521,$B140,Profile!$C$2:$C$17521,BO$8))*$C$9</f>
        <v>0</v>
      </c>
      <c r="BP140" s="162">
        <f>(SUMIFS(Profile!$E$2:$E$17521,Profile!$B$2:$B$17521,$B140,Profile!$C$2:$C$17521,BP$8))*$C$9</f>
        <v>0</v>
      </c>
      <c r="BQ140" s="162">
        <f>(SUMIFS(Profile!$E$2:$E$17521,Profile!$B$2:$B$17521,$B140,Profile!$C$2:$C$17521,BQ$8))*$C$9</f>
        <v>0</v>
      </c>
      <c r="BR140" s="162">
        <f>(SUMIFS(Profile!$E$2:$E$17521,Profile!$B$2:$B$17521,$B140,Profile!$C$2:$C$17521,BR$8))*$C$9</f>
        <v>0</v>
      </c>
      <c r="BS140" s="162">
        <f>(SUMIFS(Profile!$E$2:$E$17521,Profile!$B$2:$B$17521,$B140,Profile!$C$2:$C$17521,BS$8))*$C$9</f>
        <v>0</v>
      </c>
      <c r="BT140" s="162">
        <f>(SUMIFS(Profile!$E$2:$E$17521,Profile!$B$2:$B$17521,$B140,Profile!$C$2:$C$17521,BT$8))*$C$9</f>
        <v>0</v>
      </c>
      <c r="BU140" s="162">
        <f>(SUMIFS(Profile!$E$2:$E$17521,Profile!$B$2:$B$17521,$B140,Profile!$C$2:$C$17521,BU$8))*$C$9</f>
        <v>0</v>
      </c>
      <c r="BV140" s="162">
        <f>(SUMIFS(Profile!$E$2:$E$17521,Profile!$B$2:$B$17521,$B140,Profile!$C$2:$C$17521,BV$8))*$C$9</f>
        <v>0</v>
      </c>
      <c r="BW140" s="162">
        <f>(SUMIFS(Profile!$E$2:$E$17521,Profile!$B$2:$B$17521,$B140,Profile!$C$2:$C$17521,BW$8))*$C$9</f>
        <v>0</v>
      </c>
      <c r="BX140" s="162">
        <f>(SUMIFS(Profile!$E$2:$E$17521,Profile!$B$2:$B$17521,$B140,Profile!$C$2:$C$17521,BX$8))*$C$9</f>
        <v>0</v>
      </c>
      <c r="BY140" s="162">
        <f>(SUMIFS(Profile!$E$2:$E$17521,Profile!$B$2:$B$17521,$B140,Profile!$C$2:$C$17521,BY$8))*$C$9</f>
        <v>0</v>
      </c>
      <c r="BZ140" s="162">
        <f>(SUMIFS(Profile!$E$2:$E$17521,Profile!$B$2:$B$17521,$B140,Profile!$C$2:$C$17521,BZ$8))*$C$9</f>
        <v>0</v>
      </c>
      <c r="CA140" s="162">
        <f>(SUMIFS(Profile!$E$2:$E$17521,Profile!$B$2:$B$17521,$B140,Profile!$C$2:$C$17521,CA$8))*$C$9</f>
        <v>0</v>
      </c>
      <c r="CB140" s="162">
        <f>(SUMIFS(Profile!$E$2:$E$17521,Profile!$B$2:$B$17521,$B140,Profile!$C$2:$C$17521,CB$8))*$C$9</f>
        <v>0</v>
      </c>
      <c r="CC140" s="162">
        <f>(SUMIFS(Profile!$E$2:$E$17521,Profile!$B$2:$B$17521,$B140,Profile!$C$2:$C$17521,CC$8))*$C$9</f>
        <v>0</v>
      </c>
      <c r="CD140" s="162">
        <f>(SUMIFS(Profile!$E$2:$E$17521,Profile!$B$2:$B$17521,$B140,Profile!$C$2:$C$17521,CD$8))*$C$9</f>
        <v>0</v>
      </c>
      <c r="CE140" s="162">
        <f>(SUMIFS(Profile!$E$2:$E$17521,Profile!$B$2:$B$17521,$B140,Profile!$C$2:$C$17521,CE$8))*$C$9</f>
        <v>0</v>
      </c>
      <c r="CF140" s="162">
        <f>(SUMIFS(Profile!$E$2:$E$17521,Profile!$B$2:$B$17521,$B140,Profile!$C$2:$C$17521,CF$8))*$C$9</f>
        <v>0</v>
      </c>
      <c r="CG140" s="162">
        <f>(SUMIFS(Profile!$E$2:$E$17521,Profile!$B$2:$B$17521,$B140,Profile!$C$2:$C$17521,CG$8))*$C$9</f>
        <v>0</v>
      </c>
      <c r="CH140" s="162">
        <f>(SUMIFS(Profile!$E$2:$E$17521,Profile!$B$2:$B$17521,$B140,Profile!$C$2:$C$17521,CH$8))*$C$9</f>
        <v>0</v>
      </c>
      <c r="CI140" s="162">
        <f>(SUMIFS(Profile!$E$2:$E$17521,Profile!$B$2:$B$17521,$B140,Profile!$C$2:$C$17521,CI$8))*$C$9</f>
        <v>0</v>
      </c>
      <c r="CJ140" s="162">
        <f>(SUMIFS(Profile!$E$2:$E$17521,Profile!$B$2:$B$17521,$B140,Profile!$C$2:$C$17521,CJ$8))*$C$9</f>
        <v>0</v>
      </c>
      <c r="CK140" s="162">
        <f>(SUMIFS(Profile!$E$2:$E$17521,Profile!$B$2:$B$17521,$B140,Profile!$C$2:$C$17521,CK$8))*$C$9</f>
        <v>0</v>
      </c>
      <c r="CL140" s="162">
        <f>(SUMIFS(Profile!$E$2:$E$17521,Profile!$B$2:$B$17521,$B140,Profile!$C$2:$C$17521,CL$8))*$C$9</f>
        <v>0</v>
      </c>
      <c r="CM140" s="162">
        <f>(SUMIFS(Profile!$E$2:$E$17521,Profile!$B$2:$B$17521,$B140,Profile!$C$2:$C$17521,CM$8))*$C$9</f>
        <v>0</v>
      </c>
      <c r="CN140" s="162">
        <f>(SUMIFS(Profile!$E$2:$E$17521,Profile!$B$2:$B$17521,$B140,Profile!$C$2:$C$17521,CN$8))*$C$9</f>
        <v>0</v>
      </c>
      <c r="CO140" s="162">
        <f>(SUMIFS(Profile!$E$2:$E$17521,Profile!$B$2:$B$17521,$B140,Profile!$C$2:$C$17521,CO$8))*$C$9</f>
        <v>0</v>
      </c>
      <c r="CP140" s="162">
        <f>(SUMIFS(Profile!$E$2:$E$17521,Profile!$B$2:$B$17521,$B140,Profile!$C$2:$C$17521,CP$8))*$C$9</f>
        <v>0</v>
      </c>
      <c r="CQ140" s="162">
        <f>(SUMIFS(Profile!$E$2:$E$17521,Profile!$B$2:$B$17521,$B140,Profile!$C$2:$C$17521,CQ$8))*$C$9</f>
        <v>0</v>
      </c>
      <c r="CR140" s="162">
        <f>(SUMIFS(Profile!$E$2:$E$17521,Profile!$B$2:$B$17521,$B140,Profile!$C$2:$C$17521,CR$8))*$C$9</f>
        <v>0</v>
      </c>
      <c r="CS140" s="162">
        <f>(SUMIFS(Profile!$E$2:$E$17521,Profile!$B$2:$B$17521,$B140,Profile!$C$2:$C$17521,CS$8))*$C$9</f>
        <v>0</v>
      </c>
      <c r="CT140" s="162">
        <f>(SUMIFS(Profile!$E$2:$E$17521,Profile!$B$2:$B$17521,$B140,Profile!$C$2:$C$17521,CT$8))*$C$9</f>
        <v>0</v>
      </c>
      <c r="CU140" s="162">
        <f>(SUMIFS(Profile!$E$2:$E$17521,Profile!$B$2:$B$17521,$B140,Profile!$C$2:$C$17521,CU$8))*$C$9</f>
        <v>0</v>
      </c>
      <c r="CV140" s="162">
        <f>(SUMIFS(Profile!$E$2:$E$17521,Profile!$B$2:$B$17521,$B140,Profile!$C$2:$C$17521,CV$8))*$C$9</f>
        <v>0</v>
      </c>
      <c r="CW140" s="162">
        <f>(SUMIFS(Profile!$E$2:$E$17521,Profile!$B$2:$B$17521,$B140,Profile!$C$2:$C$17521,CW$8))*$C$9</f>
        <v>0</v>
      </c>
      <c r="CX140" s="162">
        <f t="shared" si="11"/>
        <v>0</v>
      </c>
      <c r="CY140" s="162">
        <f t="shared" ref="CY140:ET140" si="661">MAX(BB140-E140,0)</f>
        <v>0</v>
      </c>
      <c r="CZ140" s="162">
        <f t="shared" si="661"/>
        <v>0</v>
      </c>
      <c r="DA140" s="162">
        <f t="shared" si="661"/>
        <v>0</v>
      </c>
      <c r="DB140" s="162">
        <f t="shared" si="661"/>
        <v>0</v>
      </c>
      <c r="DC140" s="162">
        <f t="shared" si="661"/>
        <v>0</v>
      </c>
      <c r="DD140" s="162">
        <f t="shared" si="661"/>
        <v>0</v>
      </c>
      <c r="DE140" s="162">
        <f t="shared" si="661"/>
        <v>0</v>
      </c>
      <c r="DF140" s="162">
        <f t="shared" si="661"/>
        <v>0</v>
      </c>
      <c r="DG140" s="162">
        <f t="shared" si="661"/>
        <v>0</v>
      </c>
      <c r="DH140" s="162">
        <f t="shared" si="661"/>
        <v>0</v>
      </c>
      <c r="DI140" s="162">
        <f t="shared" si="661"/>
        <v>0</v>
      </c>
      <c r="DJ140" s="162">
        <f t="shared" si="661"/>
        <v>0</v>
      </c>
      <c r="DK140" s="162">
        <f t="shared" si="661"/>
        <v>0</v>
      </c>
      <c r="DL140" s="162">
        <f t="shared" si="661"/>
        <v>0</v>
      </c>
      <c r="DM140" s="162">
        <f t="shared" si="661"/>
        <v>0</v>
      </c>
      <c r="DN140" s="162">
        <f t="shared" si="661"/>
        <v>0</v>
      </c>
      <c r="DO140" s="162">
        <f t="shared" si="661"/>
        <v>0</v>
      </c>
      <c r="DP140" s="162">
        <f t="shared" si="661"/>
        <v>0</v>
      </c>
      <c r="DQ140" s="162">
        <f t="shared" si="661"/>
        <v>0</v>
      </c>
      <c r="DR140" s="162">
        <f t="shared" si="661"/>
        <v>0</v>
      </c>
      <c r="DS140" s="162">
        <f t="shared" si="661"/>
        <v>0</v>
      </c>
      <c r="DT140" s="162">
        <f t="shared" si="661"/>
        <v>0</v>
      </c>
      <c r="DU140" s="162">
        <f t="shared" si="661"/>
        <v>0</v>
      </c>
      <c r="DV140" s="162">
        <f t="shared" si="661"/>
        <v>0</v>
      </c>
      <c r="DW140" s="162">
        <f t="shared" si="661"/>
        <v>0</v>
      </c>
      <c r="DX140" s="162">
        <f t="shared" si="661"/>
        <v>0</v>
      </c>
      <c r="DY140" s="162">
        <f t="shared" si="661"/>
        <v>0</v>
      </c>
      <c r="DZ140" s="162">
        <f t="shared" si="661"/>
        <v>0</v>
      </c>
      <c r="EA140" s="162">
        <f t="shared" si="661"/>
        <v>0</v>
      </c>
      <c r="EB140" s="162">
        <f t="shared" si="661"/>
        <v>0</v>
      </c>
      <c r="EC140" s="162">
        <f t="shared" si="661"/>
        <v>0</v>
      </c>
      <c r="ED140" s="162">
        <f t="shared" si="661"/>
        <v>0</v>
      </c>
      <c r="EE140" s="162">
        <f t="shared" si="661"/>
        <v>0</v>
      </c>
      <c r="EF140" s="162">
        <f t="shared" si="661"/>
        <v>0</v>
      </c>
      <c r="EG140" s="162">
        <f t="shared" si="661"/>
        <v>0</v>
      </c>
      <c r="EH140" s="162">
        <f t="shared" si="661"/>
        <v>0</v>
      </c>
      <c r="EI140" s="162">
        <f t="shared" si="661"/>
        <v>0</v>
      </c>
      <c r="EJ140" s="162">
        <f t="shared" si="661"/>
        <v>0</v>
      </c>
      <c r="EK140" s="162">
        <f t="shared" si="661"/>
        <v>0</v>
      </c>
      <c r="EL140" s="162">
        <f t="shared" si="661"/>
        <v>0</v>
      </c>
      <c r="EM140" s="162">
        <f t="shared" si="661"/>
        <v>0</v>
      </c>
      <c r="EN140" s="162">
        <f t="shared" si="661"/>
        <v>0</v>
      </c>
      <c r="EO140" s="162">
        <f t="shared" si="661"/>
        <v>0</v>
      </c>
      <c r="EP140" s="162">
        <f t="shared" si="661"/>
        <v>0</v>
      </c>
      <c r="EQ140" s="162">
        <f t="shared" si="661"/>
        <v>0</v>
      </c>
      <c r="ER140" s="162">
        <f t="shared" si="661"/>
        <v>0</v>
      </c>
      <c r="ES140" s="162">
        <f t="shared" si="661"/>
        <v>0</v>
      </c>
      <c r="ET140" s="162">
        <f t="shared" si="661"/>
        <v>0</v>
      </c>
      <c r="EU140" s="162">
        <f t="shared" si="13"/>
        <v>0</v>
      </c>
      <c r="EV140" s="162">
        <f t="shared" ref="EV140:GQ140" si="662">BB140-CY140</f>
        <v>0</v>
      </c>
      <c r="EW140" s="162">
        <f t="shared" si="662"/>
        <v>0</v>
      </c>
      <c r="EX140" s="162">
        <f t="shared" si="662"/>
        <v>0</v>
      </c>
      <c r="EY140" s="162">
        <f t="shared" si="662"/>
        <v>0</v>
      </c>
      <c r="EZ140" s="162">
        <f t="shared" si="662"/>
        <v>0</v>
      </c>
      <c r="FA140" s="162">
        <f t="shared" si="662"/>
        <v>0</v>
      </c>
      <c r="FB140" s="162">
        <f t="shared" si="662"/>
        <v>0</v>
      </c>
      <c r="FC140" s="162">
        <f t="shared" si="662"/>
        <v>0</v>
      </c>
      <c r="FD140" s="162">
        <f t="shared" si="662"/>
        <v>0</v>
      </c>
      <c r="FE140" s="162">
        <f t="shared" si="662"/>
        <v>0</v>
      </c>
      <c r="FF140" s="162">
        <f t="shared" si="662"/>
        <v>0</v>
      </c>
      <c r="FG140" s="162">
        <f t="shared" si="662"/>
        <v>0</v>
      </c>
      <c r="FH140" s="162">
        <f t="shared" si="662"/>
        <v>0</v>
      </c>
      <c r="FI140" s="162">
        <f t="shared" si="662"/>
        <v>0</v>
      </c>
      <c r="FJ140" s="162">
        <f t="shared" si="662"/>
        <v>0</v>
      </c>
      <c r="FK140" s="162">
        <f t="shared" si="662"/>
        <v>0</v>
      </c>
      <c r="FL140" s="162">
        <f t="shared" si="662"/>
        <v>0</v>
      </c>
      <c r="FM140" s="162">
        <f t="shared" si="662"/>
        <v>0</v>
      </c>
      <c r="FN140" s="162">
        <f t="shared" si="662"/>
        <v>0</v>
      </c>
      <c r="FO140" s="162">
        <f t="shared" si="662"/>
        <v>0</v>
      </c>
      <c r="FP140" s="162">
        <f t="shared" si="662"/>
        <v>0</v>
      </c>
      <c r="FQ140" s="162">
        <f t="shared" si="662"/>
        <v>0</v>
      </c>
      <c r="FR140" s="162">
        <f t="shared" si="662"/>
        <v>0</v>
      </c>
      <c r="FS140" s="162">
        <f t="shared" si="662"/>
        <v>0</v>
      </c>
      <c r="FT140" s="162">
        <f t="shared" si="662"/>
        <v>0</v>
      </c>
      <c r="FU140" s="162">
        <f t="shared" si="662"/>
        <v>0</v>
      </c>
      <c r="FV140" s="162">
        <f t="shared" si="662"/>
        <v>0</v>
      </c>
      <c r="FW140" s="162">
        <f t="shared" si="662"/>
        <v>0</v>
      </c>
      <c r="FX140" s="162">
        <f t="shared" si="662"/>
        <v>0</v>
      </c>
      <c r="FY140" s="162">
        <f t="shared" si="662"/>
        <v>0</v>
      </c>
      <c r="FZ140" s="162">
        <f t="shared" si="662"/>
        <v>0</v>
      </c>
      <c r="GA140" s="162">
        <f t="shared" si="662"/>
        <v>0</v>
      </c>
      <c r="GB140" s="162">
        <f t="shared" si="662"/>
        <v>0</v>
      </c>
      <c r="GC140" s="162">
        <f t="shared" si="662"/>
        <v>0</v>
      </c>
      <c r="GD140" s="162">
        <f t="shared" si="662"/>
        <v>0</v>
      </c>
      <c r="GE140" s="162">
        <f t="shared" si="662"/>
        <v>0</v>
      </c>
      <c r="GF140" s="162">
        <f t="shared" si="662"/>
        <v>0</v>
      </c>
      <c r="GG140" s="162">
        <f t="shared" si="662"/>
        <v>0</v>
      </c>
      <c r="GH140" s="162">
        <f t="shared" si="662"/>
        <v>0</v>
      </c>
      <c r="GI140" s="162">
        <f t="shared" si="662"/>
        <v>0</v>
      </c>
      <c r="GJ140" s="162">
        <f t="shared" si="662"/>
        <v>0</v>
      </c>
      <c r="GK140" s="162">
        <f t="shared" si="662"/>
        <v>0</v>
      </c>
      <c r="GL140" s="162">
        <f t="shared" si="662"/>
        <v>0</v>
      </c>
      <c r="GM140" s="162">
        <f t="shared" si="662"/>
        <v>0</v>
      </c>
      <c r="GN140" s="162">
        <f t="shared" si="662"/>
        <v>0</v>
      </c>
      <c r="GO140" s="162">
        <f t="shared" si="662"/>
        <v>0</v>
      </c>
      <c r="GP140" s="162">
        <f t="shared" si="662"/>
        <v>0</v>
      </c>
      <c r="GQ140" s="162">
        <f t="shared" si="662"/>
        <v>0</v>
      </c>
      <c r="GR140" s="162">
        <f t="shared" si="15"/>
        <v>0</v>
      </c>
      <c r="GS140" s="162">
        <f t="shared" ref="GS140:IN140" si="663">E140-EV140</f>
        <v>0</v>
      </c>
      <c r="GT140" s="162">
        <f t="shared" si="663"/>
        <v>0</v>
      </c>
      <c r="GU140" s="162">
        <f t="shared" si="663"/>
        <v>0</v>
      </c>
      <c r="GV140" s="162">
        <f t="shared" si="663"/>
        <v>0</v>
      </c>
      <c r="GW140" s="162">
        <f t="shared" si="663"/>
        <v>0</v>
      </c>
      <c r="GX140" s="162">
        <f t="shared" si="663"/>
        <v>0</v>
      </c>
      <c r="GY140" s="162">
        <f t="shared" si="663"/>
        <v>0</v>
      </c>
      <c r="GZ140" s="162">
        <f t="shared" si="663"/>
        <v>0</v>
      </c>
      <c r="HA140" s="162">
        <f t="shared" si="663"/>
        <v>0</v>
      </c>
      <c r="HB140" s="162">
        <f t="shared" si="663"/>
        <v>0</v>
      </c>
      <c r="HC140" s="162">
        <f t="shared" si="663"/>
        <v>0</v>
      </c>
      <c r="HD140" s="162">
        <f t="shared" si="663"/>
        <v>0</v>
      </c>
      <c r="HE140" s="162">
        <f t="shared" si="663"/>
        <v>0</v>
      </c>
      <c r="HF140" s="162">
        <f t="shared" si="663"/>
        <v>0</v>
      </c>
      <c r="HG140" s="162">
        <f t="shared" si="663"/>
        <v>0</v>
      </c>
      <c r="HH140" s="162">
        <f t="shared" si="663"/>
        <v>0</v>
      </c>
      <c r="HI140" s="162">
        <f t="shared" si="663"/>
        <v>0</v>
      </c>
      <c r="HJ140" s="162">
        <f t="shared" si="663"/>
        <v>0</v>
      </c>
      <c r="HK140" s="162">
        <f t="shared" si="663"/>
        <v>0</v>
      </c>
      <c r="HL140" s="162">
        <f t="shared" si="663"/>
        <v>0</v>
      </c>
      <c r="HM140" s="162">
        <f t="shared" si="663"/>
        <v>0</v>
      </c>
      <c r="HN140" s="162">
        <f t="shared" si="663"/>
        <v>0</v>
      </c>
      <c r="HO140" s="162">
        <f t="shared" si="663"/>
        <v>0</v>
      </c>
      <c r="HP140" s="162">
        <f t="shared" si="663"/>
        <v>0</v>
      </c>
      <c r="HQ140" s="162">
        <f t="shared" si="663"/>
        <v>0</v>
      </c>
      <c r="HR140" s="162">
        <f t="shared" si="663"/>
        <v>0</v>
      </c>
      <c r="HS140" s="162">
        <f t="shared" si="663"/>
        <v>0</v>
      </c>
      <c r="HT140" s="162">
        <f t="shared" si="663"/>
        <v>0</v>
      </c>
      <c r="HU140" s="162">
        <f t="shared" si="663"/>
        <v>0</v>
      </c>
      <c r="HV140" s="162">
        <f t="shared" si="663"/>
        <v>0</v>
      </c>
      <c r="HW140" s="162">
        <f t="shared" si="663"/>
        <v>0</v>
      </c>
      <c r="HX140" s="162">
        <f t="shared" si="663"/>
        <v>0</v>
      </c>
      <c r="HY140" s="162">
        <f t="shared" si="663"/>
        <v>0</v>
      </c>
      <c r="HZ140" s="162">
        <f t="shared" si="663"/>
        <v>0</v>
      </c>
      <c r="IA140" s="162">
        <f t="shared" si="663"/>
        <v>0</v>
      </c>
      <c r="IB140" s="162">
        <f t="shared" si="663"/>
        <v>0</v>
      </c>
      <c r="IC140" s="162">
        <f t="shared" si="663"/>
        <v>0</v>
      </c>
      <c r="ID140" s="162">
        <f t="shared" si="663"/>
        <v>0</v>
      </c>
      <c r="IE140" s="162">
        <f t="shared" si="663"/>
        <v>0</v>
      </c>
      <c r="IF140" s="162">
        <f t="shared" si="663"/>
        <v>0</v>
      </c>
      <c r="IG140" s="162">
        <f t="shared" si="663"/>
        <v>0</v>
      </c>
      <c r="IH140" s="162">
        <f t="shared" si="663"/>
        <v>0</v>
      </c>
      <c r="II140" s="162">
        <f t="shared" si="663"/>
        <v>0</v>
      </c>
      <c r="IJ140" s="162">
        <f t="shared" si="663"/>
        <v>0</v>
      </c>
      <c r="IK140" s="162">
        <f t="shared" si="663"/>
        <v>0</v>
      </c>
      <c r="IL140" s="162">
        <f t="shared" si="663"/>
        <v>0</v>
      </c>
      <c r="IM140" s="162">
        <f t="shared" si="663"/>
        <v>0</v>
      </c>
      <c r="IN140" s="162">
        <f t="shared" si="663"/>
        <v>0</v>
      </c>
      <c r="IO140" s="162">
        <f t="shared" si="17"/>
        <v>0</v>
      </c>
      <c r="IP140" s="162">
        <f t="shared" si="23"/>
        <v>0</v>
      </c>
      <c r="IQ140" s="162">
        <f t="shared" ref="IQ140:KK140" si="664">MAX((MIN(CZ140+IP140,$IO$7))-GT140,0)</f>
        <v>0</v>
      </c>
      <c r="IR140" s="162">
        <f t="shared" si="664"/>
        <v>0</v>
      </c>
      <c r="IS140" s="162">
        <f t="shared" si="664"/>
        <v>0</v>
      </c>
      <c r="IT140" s="162">
        <f t="shared" si="664"/>
        <v>0</v>
      </c>
      <c r="IU140" s="162">
        <f t="shared" si="664"/>
        <v>0</v>
      </c>
      <c r="IV140" s="162">
        <f t="shared" si="664"/>
        <v>0</v>
      </c>
      <c r="IW140" s="162">
        <f t="shared" si="664"/>
        <v>0</v>
      </c>
      <c r="IX140" s="162">
        <f t="shared" si="664"/>
        <v>0</v>
      </c>
      <c r="IY140" s="162">
        <f t="shared" si="664"/>
        <v>0</v>
      </c>
      <c r="IZ140" s="162">
        <f t="shared" si="664"/>
        <v>0</v>
      </c>
      <c r="JA140" s="162">
        <f t="shared" si="664"/>
        <v>0</v>
      </c>
      <c r="JB140" s="162">
        <f t="shared" si="664"/>
        <v>0</v>
      </c>
      <c r="JC140" s="162">
        <f t="shared" si="664"/>
        <v>0</v>
      </c>
      <c r="JD140" s="162">
        <f t="shared" si="664"/>
        <v>0</v>
      </c>
      <c r="JE140" s="162">
        <f t="shared" si="664"/>
        <v>0</v>
      </c>
      <c r="JF140" s="162">
        <f t="shared" si="664"/>
        <v>0</v>
      </c>
      <c r="JG140" s="162">
        <f t="shared" si="664"/>
        <v>0</v>
      </c>
      <c r="JH140" s="162">
        <f t="shared" si="664"/>
        <v>0</v>
      </c>
      <c r="JI140" s="162">
        <f t="shared" si="664"/>
        <v>0</v>
      </c>
      <c r="JJ140" s="162">
        <f t="shared" si="664"/>
        <v>0</v>
      </c>
      <c r="JK140" s="162">
        <f t="shared" si="664"/>
        <v>0</v>
      </c>
      <c r="JL140" s="162">
        <f t="shared" si="664"/>
        <v>0</v>
      </c>
      <c r="JM140" s="162">
        <f t="shared" si="664"/>
        <v>0</v>
      </c>
      <c r="JN140" s="162">
        <f t="shared" si="664"/>
        <v>0</v>
      </c>
      <c r="JO140" s="162">
        <f t="shared" si="664"/>
        <v>0</v>
      </c>
      <c r="JP140" s="162">
        <f t="shared" si="664"/>
        <v>0</v>
      </c>
      <c r="JQ140" s="162">
        <f t="shared" si="664"/>
        <v>0</v>
      </c>
      <c r="JR140" s="162">
        <f t="shared" si="664"/>
        <v>0</v>
      </c>
      <c r="JS140" s="162">
        <f t="shared" si="664"/>
        <v>0</v>
      </c>
      <c r="JT140" s="162">
        <f t="shared" si="664"/>
        <v>0</v>
      </c>
      <c r="JU140" s="162">
        <f t="shared" si="664"/>
        <v>0</v>
      </c>
      <c r="JV140" s="162">
        <f t="shared" si="664"/>
        <v>0</v>
      </c>
      <c r="JW140" s="162">
        <f t="shared" si="664"/>
        <v>0</v>
      </c>
      <c r="JX140" s="162">
        <f t="shared" si="664"/>
        <v>0</v>
      </c>
      <c r="JY140" s="162">
        <f t="shared" si="664"/>
        <v>0</v>
      </c>
      <c r="JZ140" s="162">
        <f t="shared" si="664"/>
        <v>0</v>
      </c>
      <c r="KA140" s="162">
        <f t="shared" si="664"/>
        <v>0</v>
      </c>
      <c r="KB140" s="162">
        <f t="shared" si="664"/>
        <v>0</v>
      </c>
      <c r="KC140" s="162">
        <f t="shared" si="664"/>
        <v>0</v>
      </c>
      <c r="KD140" s="162">
        <f t="shared" si="664"/>
        <v>0</v>
      </c>
      <c r="KE140" s="162">
        <f t="shared" si="664"/>
        <v>0</v>
      </c>
      <c r="KF140" s="162">
        <f t="shared" si="664"/>
        <v>0</v>
      </c>
      <c r="KG140" s="162">
        <f t="shared" si="664"/>
        <v>0</v>
      </c>
      <c r="KH140" s="162">
        <f t="shared" si="664"/>
        <v>0</v>
      </c>
      <c r="KI140" s="162">
        <f t="shared" si="664"/>
        <v>0</v>
      </c>
      <c r="KJ140" s="162">
        <f t="shared" si="664"/>
        <v>0</v>
      </c>
      <c r="KK140" s="162">
        <f t="shared" si="664"/>
        <v>0</v>
      </c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</row>
    <row r="141" ht="14.25" customHeight="1" spans="1:326" x14ac:dyDescent="0.25">
      <c r="A141" s="1">
        <v>5</v>
      </c>
      <c r="B141" s="1">
        <f t="shared" ref="B141:C141" si="665">B140+1</f>
        <v>131</v>
      </c>
      <c r="C141" s="232">
        <f t="shared" si="665"/>
        <v>43596</v>
      </c>
      <c r="D141" s="162">
        <f t="shared" si="9"/>
        <v>0</v>
      </c>
      <c r="E141" s="162">
        <f>(SUMIFS(Profile!$F$2:$F$17521,Profile!$B$2:$B$17521,$B141,Profile!$C$2:$C$17521,E$8))*$C$6</f>
        <v>0</v>
      </c>
      <c r="F141" s="162">
        <f>(SUMIFS(Profile!$F$2:$F$17521,Profile!$B$2:$B$17521,$B141,Profile!$C$2:$C$17521,F$8))*$C$6</f>
        <v>0</v>
      </c>
      <c r="G141" s="162">
        <f>(SUMIFS(Profile!$F$2:$F$17521,Profile!$B$2:$B$17521,$B141,Profile!$C$2:$C$17521,G$8))*$C$6</f>
        <v>0</v>
      </c>
      <c r="H141" s="162">
        <f>(SUMIFS(Profile!$F$2:$F$17521,Profile!$B$2:$B$17521,$B141,Profile!$C$2:$C$17521,H$8))*$C$6</f>
        <v>0</v>
      </c>
      <c r="I141" s="162">
        <f>(SUMIFS(Profile!$F$2:$F$17521,Profile!$B$2:$B$17521,$B141,Profile!$C$2:$C$17521,I$8))*$C$6</f>
        <v>0</v>
      </c>
      <c r="J141" s="162">
        <f>(SUMIFS(Profile!$F$2:$F$17521,Profile!$B$2:$B$17521,$B141,Profile!$C$2:$C$17521,J$8))*$C$6</f>
        <v>0</v>
      </c>
      <c r="K141" s="162">
        <f>(SUMIFS(Profile!$F$2:$F$17521,Profile!$B$2:$B$17521,$B141,Profile!$C$2:$C$17521,K$8))*$C$6</f>
        <v>0</v>
      </c>
      <c r="L141" s="162">
        <f>(SUMIFS(Profile!$F$2:$F$17521,Profile!$B$2:$B$17521,$B141,Profile!$C$2:$C$17521,L$8))*$C$6</f>
        <v>0</v>
      </c>
      <c r="M141" s="162">
        <f>(SUMIFS(Profile!$F$2:$F$17521,Profile!$B$2:$B$17521,$B141,Profile!$C$2:$C$17521,M$8))*$C$6</f>
        <v>0</v>
      </c>
      <c r="N141" s="162">
        <f>(SUMIFS(Profile!$F$2:$F$17521,Profile!$B$2:$B$17521,$B141,Profile!$C$2:$C$17521,N$8))*$C$6</f>
        <v>0</v>
      </c>
      <c r="O141" s="162">
        <f>(SUMIFS(Profile!$F$2:$F$17521,Profile!$B$2:$B$17521,$B141,Profile!$C$2:$C$17521,O$8))*$C$6</f>
        <v>0</v>
      </c>
      <c r="P141" s="162">
        <f>(SUMIFS(Profile!$F$2:$F$17521,Profile!$B$2:$B$17521,$B141,Profile!$C$2:$C$17521,P$8))*$C$6</f>
        <v>0</v>
      </c>
      <c r="Q141" s="162">
        <f>(SUMIFS(Profile!$F$2:$F$17521,Profile!$B$2:$B$17521,$B141,Profile!$C$2:$C$17521,Q$8))*$C$6</f>
        <v>0</v>
      </c>
      <c r="R141" s="162">
        <f>(SUMIFS(Profile!$F$2:$F$17521,Profile!$B$2:$B$17521,$B141,Profile!$C$2:$C$17521,R$8))*$C$6</f>
        <v>0</v>
      </c>
      <c r="S141" s="162">
        <f>(SUMIFS(Profile!$F$2:$F$17521,Profile!$B$2:$B$17521,$B141,Profile!$C$2:$C$17521,S$8))*$C$6</f>
        <v>0</v>
      </c>
      <c r="T141" s="162">
        <f>(SUMIFS(Profile!$F$2:$F$17521,Profile!$B$2:$B$17521,$B141,Profile!$C$2:$C$17521,T$8))*$C$6</f>
        <v>0</v>
      </c>
      <c r="U141" s="162">
        <f>(SUMIFS(Profile!$F$2:$F$17521,Profile!$B$2:$B$17521,$B141,Profile!$C$2:$C$17521,U$8))*$C$6</f>
        <v>0</v>
      </c>
      <c r="V141" s="162">
        <f>(SUMIFS(Profile!$F$2:$F$17521,Profile!$B$2:$B$17521,$B141,Profile!$C$2:$C$17521,V$8))*$C$6</f>
        <v>0</v>
      </c>
      <c r="W141" s="162">
        <f>(SUMIFS(Profile!$F$2:$F$17521,Profile!$B$2:$B$17521,$B141,Profile!$C$2:$C$17521,W$8))*$C$6</f>
        <v>0</v>
      </c>
      <c r="X141" s="162">
        <f>(SUMIFS(Profile!$F$2:$F$17521,Profile!$B$2:$B$17521,$B141,Profile!$C$2:$C$17521,X$8))*$C$6</f>
        <v>0</v>
      </c>
      <c r="Y141" s="162">
        <f>(SUMIFS(Profile!$F$2:$F$17521,Profile!$B$2:$B$17521,$B141,Profile!$C$2:$C$17521,Y$8))*$C$6</f>
        <v>0</v>
      </c>
      <c r="Z141" s="162">
        <f>(SUMIFS(Profile!$F$2:$F$17521,Profile!$B$2:$B$17521,$B141,Profile!$C$2:$C$17521,Z$8))*$C$6</f>
        <v>0</v>
      </c>
      <c r="AA141" s="162">
        <f>(SUMIFS(Profile!$F$2:$F$17521,Profile!$B$2:$B$17521,$B141,Profile!$C$2:$C$17521,AA$8))*$C$6</f>
        <v>0</v>
      </c>
      <c r="AB141" s="162">
        <f>(SUMIFS(Profile!$F$2:$F$17521,Profile!$B$2:$B$17521,$B141,Profile!$C$2:$C$17521,AB$8))*$C$6</f>
        <v>0</v>
      </c>
      <c r="AC141" s="162">
        <f>(SUMIFS(Profile!$F$2:$F$17521,Profile!$B$2:$B$17521,$B141,Profile!$C$2:$C$17521,AC$8))*$C$6</f>
        <v>0</v>
      </c>
      <c r="AD141" s="162">
        <f>(SUMIFS(Profile!$F$2:$F$17521,Profile!$B$2:$B$17521,$B141,Profile!$C$2:$C$17521,AD$8))*$C$6</f>
        <v>0</v>
      </c>
      <c r="AE141" s="162">
        <f>(SUMIFS(Profile!$F$2:$F$17521,Profile!$B$2:$B$17521,$B141,Profile!$C$2:$C$17521,AE$8))*$C$6</f>
        <v>0</v>
      </c>
      <c r="AF141" s="162">
        <f>(SUMIFS(Profile!$F$2:$F$17521,Profile!$B$2:$B$17521,$B141,Profile!$C$2:$C$17521,AF$8))*$C$6</f>
        <v>0</v>
      </c>
      <c r="AG141" s="162">
        <f>(SUMIFS(Profile!$F$2:$F$17521,Profile!$B$2:$B$17521,$B141,Profile!$C$2:$C$17521,AG$8))*$C$6</f>
        <v>0</v>
      </c>
      <c r="AH141" s="162">
        <f>(SUMIFS(Profile!$F$2:$F$17521,Profile!$B$2:$B$17521,$B141,Profile!$C$2:$C$17521,AH$8))*$C$6</f>
        <v>0</v>
      </c>
      <c r="AI141" s="162">
        <f>(SUMIFS(Profile!$F$2:$F$17521,Profile!$B$2:$B$17521,$B141,Profile!$C$2:$C$17521,AI$8))*$C$6</f>
        <v>0</v>
      </c>
      <c r="AJ141" s="162">
        <f>(SUMIFS(Profile!$F$2:$F$17521,Profile!$B$2:$B$17521,$B141,Profile!$C$2:$C$17521,AJ$8))*$C$6</f>
        <v>0</v>
      </c>
      <c r="AK141" s="162">
        <f>(SUMIFS(Profile!$F$2:$F$17521,Profile!$B$2:$B$17521,$B141,Profile!$C$2:$C$17521,AK$8))*$C$6</f>
        <v>0</v>
      </c>
      <c r="AL141" s="162">
        <f>(SUMIFS(Profile!$F$2:$F$17521,Profile!$B$2:$B$17521,$B141,Profile!$C$2:$C$17521,AL$8))*$C$6</f>
        <v>0</v>
      </c>
      <c r="AM141" s="162">
        <f>(SUMIFS(Profile!$F$2:$F$17521,Profile!$B$2:$B$17521,$B141,Profile!$C$2:$C$17521,AM$8))*$C$6</f>
        <v>0</v>
      </c>
      <c r="AN141" s="162">
        <f>(SUMIFS(Profile!$F$2:$F$17521,Profile!$B$2:$B$17521,$B141,Profile!$C$2:$C$17521,AN$8))*$C$6</f>
        <v>0</v>
      </c>
      <c r="AO141" s="162">
        <f>(SUMIFS(Profile!$F$2:$F$17521,Profile!$B$2:$B$17521,$B141,Profile!$C$2:$C$17521,AO$8))*$C$6</f>
        <v>0</v>
      </c>
      <c r="AP141" s="162">
        <f>(SUMIFS(Profile!$F$2:$F$17521,Profile!$B$2:$B$17521,$B141,Profile!$C$2:$C$17521,AP$8))*$C$6</f>
        <v>0</v>
      </c>
      <c r="AQ141" s="162">
        <f>(SUMIFS(Profile!$F$2:$F$17521,Profile!$B$2:$B$17521,$B141,Profile!$C$2:$C$17521,AQ$8))*$C$6</f>
        <v>0</v>
      </c>
      <c r="AR141" s="162">
        <f>(SUMIFS(Profile!$F$2:$F$17521,Profile!$B$2:$B$17521,$B141,Profile!$C$2:$C$17521,AR$8))*$C$6</f>
        <v>0</v>
      </c>
      <c r="AS141" s="162">
        <f>(SUMIFS(Profile!$F$2:$F$17521,Profile!$B$2:$B$17521,$B141,Profile!$C$2:$C$17521,AS$8))*$C$6</f>
        <v>0</v>
      </c>
      <c r="AT141" s="162">
        <f>(SUMIFS(Profile!$F$2:$F$17521,Profile!$B$2:$B$17521,$B141,Profile!$C$2:$C$17521,AT$8))*$C$6</f>
        <v>0</v>
      </c>
      <c r="AU141" s="162">
        <f>(SUMIFS(Profile!$F$2:$F$17521,Profile!$B$2:$B$17521,$B141,Profile!$C$2:$C$17521,AU$8))*$C$6</f>
        <v>0</v>
      </c>
      <c r="AV141" s="162">
        <f>(SUMIFS(Profile!$F$2:$F$17521,Profile!$B$2:$B$17521,$B141,Profile!$C$2:$C$17521,AV$8))*$C$6</f>
        <v>0</v>
      </c>
      <c r="AW141" s="162">
        <f>(SUMIFS(Profile!$F$2:$F$17521,Profile!$B$2:$B$17521,$B141,Profile!$C$2:$C$17521,AW$8))*$C$6</f>
        <v>0</v>
      </c>
      <c r="AX141" s="162">
        <f>(SUMIFS(Profile!$F$2:$F$17521,Profile!$B$2:$B$17521,$B141,Profile!$C$2:$C$17521,AX$8))*$C$6</f>
        <v>0</v>
      </c>
      <c r="AY141" s="162">
        <f>(SUMIFS(Profile!$F$2:$F$17521,Profile!$B$2:$B$17521,$B141,Profile!$C$2:$C$17521,AY$8))*$C$6</f>
        <v>0</v>
      </c>
      <c r="AZ141" s="162">
        <f>(SUMIFS(Profile!$F$2:$F$17521,Profile!$B$2:$B$17521,$B141,Profile!$C$2:$C$17521,AZ$8))*$C$6</f>
        <v>0</v>
      </c>
      <c r="BA141" s="162">
        <f t="shared" si="10"/>
        <v>0</v>
      </c>
      <c r="BB141" s="162">
        <f>(SUMIFS(Profile!$E$2:$E$17521,Profile!$B$2:$B$17521,$B141,Profile!$C$2:$C$17521,BB$8))*$C$9</f>
        <v>0</v>
      </c>
      <c r="BC141" s="162">
        <f>(SUMIFS(Profile!$E$2:$E$17521,Profile!$B$2:$B$17521,$B141,Profile!$C$2:$C$17521,BC$8))*$C$9</f>
        <v>0</v>
      </c>
      <c r="BD141" s="162">
        <f>(SUMIFS(Profile!$E$2:$E$17521,Profile!$B$2:$B$17521,$B141,Profile!$C$2:$C$17521,BD$8))*$C$9</f>
        <v>0</v>
      </c>
      <c r="BE141" s="162">
        <f>(SUMIFS(Profile!$E$2:$E$17521,Profile!$B$2:$B$17521,$B141,Profile!$C$2:$C$17521,BE$8))*$C$9</f>
        <v>0</v>
      </c>
      <c r="BF141" s="162">
        <f>(SUMIFS(Profile!$E$2:$E$17521,Profile!$B$2:$B$17521,$B141,Profile!$C$2:$C$17521,BF$8))*$C$9</f>
        <v>0</v>
      </c>
      <c r="BG141" s="162">
        <f>(SUMIFS(Profile!$E$2:$E$17521,Profile!$B$2:$B$17521,$B141,Profile!$C$2:$C$17521,BG$8))*$C$9</f>
        <v>0</v>
      </c>
      <c r="BH141" s="162">
        <f>(SUMIFS(Profile!$E$2:$E$17521,Profile!$B$2:$B$17521,$B141,Profile!$C$2:$C$17521,BH$8))*$C$9</f>
        <v>0</v>
      </c>
      <c r="BI141" s="162">
        <f>(SUMIFS(Profile!$E$2:$E$17521,Profile!$B$2:$B$17521,$B141,Profile!$C$2:$C$17521,BI$8))*$C$9</f>
        <v>0</v>
      </c>
      <c r="BJ141" s="162">
        <f>(SUMIFS(Profile!$E$2:$E$17521,Profile!$B$2:$B$17521,$B141,Profile!$C$2:$C$17521,BJ$8))*$C$9</f>
        <v>0</v>
      </c>
      <c r="BK141" s="162">
        <f>(SUMIFS(Profile!$E$2:$E$17521,Profile!$B$2:$B$17521,$B141,Profile!$C$2:$C$17521,BK$8))*$C$9</f>
        <v>0</v>
      </c>
      <c r="BL141" s="162">
        <f>(SUMIFS(Profile!$E$2:$E$17521,Profile!$B$2:$B$17521,$B141,Profile!$C$2:$C$17521,BL$8))*$C$9</f>
        <v>0</v>
      </c>
      <c r="BM141" s="162">
        <f>(SUMIFS(Profile!$E$2:$E$17521,Profile!$B$2:$B$17521,$B141,Profile!$C$2:$C$17521,BM$8))*$C$9</f>
        <v>0</v>
      </c>
      <c r="BN141" s="162">
        <f>(SUMIFS(Profile!$E$2:$E$17521,Profile!$B$2:$B$17521,$B141,Profile!$C$2:$C$17521,BN$8))*$C$9</f>
        <v>0</v>
      </c>
      <c r="BO141" s="162">
        <f>(SUMIFS(Profile!$E$2:$E$17521,Profile!$B$2:$B$17521,$B141,Profile!$C$2:$C$17521,BO$8))*$C$9</f>
        <v>0</v>
      </c>
      <c r="BP141" s="162">
        <f>(SUMIFS(Profile!$E$2:$E$17521,Profile!$B$2:$B$17521,$B141,Profile!$C$2:$C$17521,BP$8))*$C$9</f>
        <v>0</v>
      </c>
      <c r="BQ141" s="162">
        <f>(SUMIFS(Profile!$E$2:$E$17521,Profile!$B$2:$B$17521,$B141,Profile!$C$2:$C$17521,BQ$8))*$C$9</f>
        <v>0</v>
      </c>
      <c r="BR141" s="162">
        <f>(SUMIFS(Profile!$E$2:$E$17521,Profile!$B$2:$B$17521,$B141,Profile!$C$2:$C$17521,BR$8))*$C$9</f>
        <v>0</v>
      </c>
      <c r="BS141" s="162">
        <f>(SUMIFS(Profile!$E$2:$E$17521,Profile!$B$2:$B$17521,$B141,Profile!$C$2:$C$17521,BS$8))*$C$9</f>
        <v>0</v>
      </c>
      <c r="BT141" s="162">
        <f>(SUMIFS(Profile!$E$2:$E$17521,Profile!$B$2:$B$17521,$B141,Profile!$C$2:$C$17521,BT$8))*$C$9</f>
        <v>0</v>
      </c>
      <c r="BU141" s="162">
        <f>(SUMIFS(Profile!$E$2:$E$17521,Profile!$B$2:$B$17521,$B141,Profile!$C$2:$C$17521,BU$8))*$C$9</f>
        <v>0</v>
      </c>
      <c r="BV141" s="162">
        <f>(SUMIFS(Profile!$E$2:$E$17521,Profile!$B$2:$B$17521,$B141,Profile!$C$2:$C$17521,BV$8))*$C$9</f>
        <v>0</v>
      </c>
      <c r="BW141" s="162">
        <f>(SUMIFS(Profile!$E$2:$E$17521,Profile!$B$2:$B$17521,$B141,Profile!$C$2:$C$17521,BW$8))*$C$9</f>
        <v>0</v>
      </c>
      <c r="BX141" s="162">
        <f>(SUMIFS(Profile!$E$2:$E$17521,Profile!$B$2:$B$17521,$B141,Profile!$C$2:$C$17521,BX$8))*$C$9</f>
        <v>0</v>
      </c>
      <c r="BY141" s="162">
        <f>(SUMIFS(Profile!$E$2:$E$17521,Profile!$B$2:$B$17521,$B141,Profile!$C$2:$C$17521,BY$8))*$C$9</f>
        <v>0</v>
      </c>
      <c r="BZ141" s="162">
        <f>(SUMIFS(Profile!$E$2:$E$17521,Profile!$B$2:$B$17521,$B141,Profile!$C$2:$C$17521,BZ$8))*$C$9</f>
        <v>0</v>
      </c>
      <c r="CA141" s="162">
        <f>(SUMIFS(Profile!$E$2:$E$17521,Profile!$B$2:$B$17521,$B141,Profile!$C$2:$C$17521,CA$8))*$C$9</f>
        <v>0</v>
      </c>
      <c r="CB141" s="162">
        <f>(SUMIFS(Profile!$E$2:$E$17521,Profile!$B$2:$B$17521,$B141,Profile!$C$2:$C$17521,CB$8))*$C$9</f>
        <v>0</v>
      </c>
      <c r="CC141" s="162">
        <f>(SUMIFS(Profile!$E$2:$E$17521,Profile!$B$2:$B$17521,$B141,Profile!$C$2:$C$17521,CC$8))*$C$9</f>
        <v>0</v>
      </c>
      <c r="CD141" s="162">
        <f>(SUMIFS(Profile!$E$2:$E$17521,Profile!$B$2:$B$17521,$B141,Profile!$C$2:$C$17521,CD$8))*$C$9</f>
        <v>0</v>
      </c>
      <c r="CE141" s="162">
        <f>(SUMIFS(Profile!$E$2:$E$17521,Profile!$B$2:$B$17521,$B141,Profile!$C$2:$C$17521,CE$8))*$C$9</f>
        <v>0</v>
      </c>
      <c r="CF141" s="162">
        <f>(SUMIFS(Profile!$E$2:$E$17521,Profile!$B$2:$B$17521,$B141,Profile!$C$2:$C$17521,CF$8))*$C$9</f>
        <v>0</v>
      </c>
      <c r="CG141" s="162">
        <f>(SUMIFS(Profile!$E$2:$E$17521,Profile!$B$2:$B$17521,$B141,Profile!$C$2:$C$17521,CG$8))*$C$9</f>
        <v>0</v>
      </c>
      <c r="CH141" s="162">
        <f>(SUMIFS(Profile!$E$2:$E$17521,Profile!$B$2:$B$17521,$B141,Profile!$C$2:$C$17521,CH$8))*$C$9</f>
        <v>0</v>
      </c>
      <c r="CI141" s="162">
        <f>(SUMIFS(Profile!$E$2:$E$17521,Profile!$B$2:$B$17521,$B141,Profile!$C$2:$C$17521,CI$8))*$C$9</f>
        <v>0</v>
      </c>
      <c r="CJ141" s="162">
        <f>(SUMIFS(Profile!$E$2:$E$17521,Profile!$B$2:$B$17521,$B141,Profile!$C$2:$C$17521,CJ$8))*$C$9</f>
        <v>0</v>
      </c>
      <c r="CK141" s="162">
        <f>(SUMIFS(Profile!$E$2:$E$17521,Profile!$B$2:$B$17521,$B141,Profile!$C$2:$C$17521,CK$8))*$C$9</f>
        <v>0</v>
      </c>
      <c r="CL141" s="162">
        <f>(SUMIFS(Profile!$E$2:$E$17521,Profile!$B$2:$B$17521,$B141,Profile!$C$2:$C$17521,CL$8))*$C$9</f>
        <v>0</v>
      </c>
      <c r="CM141" s="162">
        <f>(SUMIFS(Profile!$E$2:$E$17521,Profile!$B$2:$B$17521,$B141,Profile!$C$2:$C$17521,CM$8))*$C$9</f>
        <v>0</v>
      </c>
      <c r="CN141" s="162">
        <f>(SUMIFS(Profile!$E$2:$E$17521,Profile!$B$2:$B$17521,$B141,Profile!$C$2:$C$17521,CN$8))*$C$9</f>
        <v>0</v>
      </c>
      <c r="CO141" s="162">
        <f>(SUMIFS(Profile!$E$2:$E$17521,Profile!$B$2:$B$17521,$B141,Profile!$C$2:$C$17521,CO$8))*$C$9</f>
        <v>0</v>
      </c>
      <c r="CP141" s="162">
        <f>(SUMIFS(Profile!$E$2:$E$17521,Profile!$B$2:$B$17521,$B141,Profile!$C$2:$C$17521,CP$8))*$C$9</f>
        <v>0</v>
      </c>
      <c r="CQ141" s="162">
        <f>(SUMIFS(Profile!$E$2:$E$17521,Profile!$B$2:$B$17521,$B141,Profile!$C$2:$C$17521,CQ$8))*$C$9</f>
        <v>0</v>
      </c>
      <c r="CR141" s="162">
        <f>(SUMIFS(Profile!$E$2:$E$17521,Profile!$B$2:$B$17521,$B141,Profile!$C$2:$C$17521,CR$8))*$C$9</f>
        <v>0</v>
      </c>
      <c r="CS141" s="162">
        <f>(SUMIFS(Profile!$E$2:$E$17521,Profile!$B$2:$B$17521,$B141,Profile!$C$2:$C$17521,CS$8))*$C$9</f>
        <v>0</v>
      </c>
      <c r="CT141" s="162">
        <f>(SUMIFS(Profile!$E$2:$E$17521,Profile!$B$2:$B$17521,$B141,Profile!$C$2:$C$17521,CT$8))*$C$9</f>
        <v>0</v>
      </c>
      <c r="CU141" s="162">
        <f>(SUMIFS(Profile!$E$2:$E$17521,Profile!$B$2:$B$17521,$B141,Profile!$C$2:$C$17521,CU$8))*$C$9</f>
        <v>0</v>
      </c>
      <c r="CV141" s="162">
        <f>(SUMIFS(Profile!$E$2:$E$17521,Profile!$B$2:$B$17521,$B141,Profile!$C$2:$C$17521,CV$8))*$C$9</f>
        <v>0</v>
      </c>
      <c r="CW141" s="162">
        <f>(SUMIFS(Profile!$E$2:$E$17521,Profile!$B$2:$B$17521,$B141,Profile!$C$2:$C$17521,CW$8))*$C$9</f>
        <v>0</v>
      </c>
      <c r="CX141" s="162">
        <f t="shared" si="11"/>
        <v>0</v>
      </c>
      <c r="CY141" s="162">
        <f t="shared" ref="CY141:ET141" si="666">MAX(BB141-E141,0)</f>
        <v>0</v>
      </c>
      <c r="CZ141" s="162">
        <f t="shared" si="666"/>
        <v>0</v>
      </c>
      <c r="DA141" s="162">
        <f t="shared" si="666"/>
        <v>0</v>
      </c>
      <c r="DB141" s="162">
        <f t="shared" si="666"/>
        <v>0</v>
      </c>
      <c r="DC141" s="162">
        <f t="shared" si="666"/>
        <v>0</v>
      </c>
      <c r="DD141" s="162">
        <f t="shared" si="666"/>
        <v>0</v>
      </c>
      <c r="DE141" s="162">
        <f t="shared" si="666"/>
        <v>0</v>
      </c>
      <c r="DF141" s="162">
        <f t="shared" si="666"/>
        <v>0</v>
      </c>
      <c r="DG141" s="162">
        <f t="shared" si="666"/>
        <v>0</v>
      </c>
      <c r="DH141" s="162">
        <f t="shared" si="666"/>
        <v>0</v>
      </c>
      <c r="DI141" s="162">
        <f t="shared" si="666"/>
        <v>0</v>
      </c>
      <c r="DJ141" s="162">
        <f t="shared" si="666"/>
        <v>0</v>
      </c>
      <c r="DK141" s="162">
        <f t="shared" si="666"/>
        <v>0</v>
      </c>
      <c r="DL141" s="162">
        <f t="shared" si="666"/>
        <v>0</v>
      </c>
      <c r="DM141" s="162">
        <f t="shared" si="666"/>
        <v>0</v>
      </c>
      <c r="DN141" s="162">
        <f t="shared" si="666"/>
        <v>0</v>
      </c>
      <c r="DO141" s="162">
        <f t="shared" si="666"/>
        <v>0</v>
      </c>
      <c r="DP141" s="162">
        <f t="shared" si="666"/>
        <v>0</v>
      </c>
      <c r="DQ141" s="162">
        <f t="shared" si="666"/>
        <v>0</v>
      </c>
      <c r="DR141" s="162">
        <f t="shared" si="666"/>
        <v>0</v>
      </c>
      <c r="DS141" s="162">
        <f t="shared" si="666"/>
        <v>0</v>
      </c>
      <c r="DT141" s="162">
        <f t="shared" si="666"/>
        <v>0</v>
      </c>
      <c r="DU141" s="162">
        <f t="shared" si="666"/>
        <v>0</v>
      </c>
      <c r="DV141" s="162">
        <f t="shared" si="666"/>
        <v>0</v>
      </c>
      <c r="DW141" s="162">
        <f t="shared" si="666"/>
        <v>0</v>
      </c>
      <c r="DX141" s="162">
        <f t="shared" si="666"/>
        <v>0</v>
      </c>
      <c r="DY141" s="162">
        <f t="shared" si="666"/>
        <v>0</v>
      </c>
      <c r="DZ141" s="162">
        <f t="shared" si="666"/>
        <v>0</v>
      </c>
      <c r="EA141" s="162">
        <f t="shared" si="666"/>
        <v>0</v>
      </c>
      <c r="EB141" s="162">
        <f t="shared" si="666"/>
        <v>0</v>
      </c>
      <c r="EC141" s="162">
        <f t="shared" si="666"/>
        <v>0</v>
      </c>
      <c r="ED141" s="162">
        <f t="shared" si="666"/>
        <v>0</v>
      </c>
      <c r="EE141" s="162">
        <f t="shared" si="666"/>
        <v>0</v>
      </c>
      <c r="EF141" s="162">
        <f t="shared" si="666"/>
        <v>0</v>
      </c>
      <c r="EG141" s="162">
        <f t="shared" si="666"/>
        <v>0</v>
      </c>
      <c r="EH141" s="162">
        <f t="shared" si="666"/>
        <v>0</v>
      </c>
      <c r="EI141" s="162">
        <f t="shared" si="666"/>
        <v>0</v>
      </c>
      <c r="EJ141" s="162">
        <f t="shared" si="666"/>
        <v>0</v>
      </c>
      <c r="EK141" s="162">
        <f t="shared" si="666"/>
        <v>0</v>
      </c>
      <c r="EL141" s="162">
        <f t="shared" si="666"/>
        <v>0</v>
      </c>
      <c r="EM141" s="162">
        <f t="shared" si="666"/>
        <v>0</v>
      </c>
      <c r="EN141" s="162">
        <f t="shared" si="666"/>
        <v>0</v>
      </c>
      <c r="EO141" s="162">
        <f t="shared" si="666"/>
        <v>0</v>
      </c>
      <c r="EP141" s="162">
        <f t="shared" si="666"/>
        <v>0</v>
      </c>
      <c r="EQ141" s="162">
        <f t="shared" si="666"/>
        <v>0</v>
      </c>
      <c r="ER141" s="162">
        <f t="shared" si="666"/>
        <v>0</v>
      </c>
      <c r="ES141" s="162">
        <f t="shared" si="666"/>
        <v>0</v>
      </c>
      <c r="ET141" s="162">
        <f t="shared" si="666"/>
        <v>0</v>
      </c>
      <c r="EU141" s="162">
        <f t="shared" si="13"/>
        <v>0</v>
      </c>
      <c r="EV141" s="162">
        <f t="shared" ref="EV141:GQ141" si="667">BB141-CY141</f>
        <v>0</v>
      </c>
      <c r="EW141" s="162">
        <f t="shared" si="667"/>
        <v>0</v>
      </c>
      <c r="EX141" s="162">
        <f t="shared" si="667"/>
        <v>0</v>
      </c>
      <c r="EY141" s="162">
        <f t="shared" si="667"/>
        <v>0</v>
      </c>
      <c r="EZ141" s="162">
        <f t="shared" si="667"/>
        <v>0</v>
      </c>
      <c r="FA141" s="162">
        <f t="shared" si="667"/>
        <v>0</v>
      </c>
      <c r="FB141" s="162">
        <f t="shared" si="667"/>
        <v>0</v>
      </c>
      <c r="FC141" s="162">
        <f t="shared" si="667"/>
        <v>0</v>
      </c>
      <c r="FD141" s="162">
        <f t="shared" si="667"/>
        <v>0</v>
      </c>
      <c r="FE141" s="162">
        <f t="shared" si="667"/>
        <v>0</v>
      </c>
      <c r="FF141" s="162">
        <f t="shared" si="667"/>
        <v>0</v>
      </c>
      <c r="FG141" s="162">
        <f t="shared" si="667"/>
        <v>0</v>
      </c>
      <c r="FH141" s="162">
        <f t="shared" si="667"/>
        <v>0</v>
      </c>
      <c r="FI141" s="162">
        <f t="shared" si="667"/>
        <v>0</v>
      </c>
      <c r="FJ141" s="162">
        <f t="shared" si="667"/>
        <v>0</v>
      </c>
      <c r="FK141" s="162">
        <f t="shared" si="667"/>
        <v>0</v>
      </c>
      <c r="FL141" s="162">
        <f t="shared" si="667"/>
        <v>0</v>
      </c>
      <c r="FM141" s="162">
        <f t="shared" si="667"/>
        <v>0</v>
      </c>
      <c r="FN141" s="162">
        <f t="shared" si="667"/>
        <v>0</v>
      </c>
      <c r="FO141" s="162">
        <f t="shared" si="667"/>
        <v>0</v>
      </c>
      <c r="FP141" s="162">
        <f t="shared" si="667"/>
        <v>0</v>
      </c>
      <c r="FQ141" s="162">
        <f t="shared" si="667"/>
        <v>0</v>
      </c>
      <c r="FR141" s="162">
        <f t="shared" si="667"/>
        <v>0</v>
      </c>
      <c r="FS141" s="162">
        <f t="shared" si="667"/>
        <v>0</v>
      </c>
      <c r="FT141" s="162">
        <f t="shared" si="667"/>
        <v>0</v>
      </c>
      <c r="FU141" s="162">
        <f t="shared" si="667"/>
        <v>0</v>
      </c>
      <c r="FV141" s="162">
        <f t="shared" si="667"/>
        <v>0</v>
      </c>
      <c r="FW141" s="162">
        <f t="shared" si="667"/>
        <v>0</v>
      </c>
      <c r="FX141" s="162">
        <f t="shared" si="667"/>
        <v>0</v>
      </c>
      <c r="FY141" s="162">
        <f t="shared" si="667"/>
        <v>0</v>
      </c>
      <c r="FZ141" s="162">
        <f t="shared" si="667"/>
        <v>0</v>
      </c>
      <c r="GA141" s="162">
        <f t="shared" si="667"/>
        <v>0</v>
      </c>
      <c r="GB141" s="162">
        <f t="shared" si="667"/>
        <v>0</v>
      </c>
      <c r="GC141" s="162">
        <f t="shared" si="667"/>
        <v>0</v>
      </c>
      <c r="GD141" s="162">
        <f t="shared" si="667"/>
        <v>0</v>
      </c>
      <c r="GE141" s="162">
        <f t="shared" si="667"/>
        <v>0</v>
      </c>
      <c r="GF141" s="162">
        <f t="shared" si="667"/>
        <v>0</v>
      </c>
      <c r="GG141" s="162">
        <f t="shared" si="667"/>
        <v>0</v>
      </c>
      <c r="GH141" s="162">
        <f t="shared" si="667"/>
        <v>0</v>
      </c>
      <c r="GI141" s="162">
        <f t="shared" si="667"/>
        <v>0</v>
      </c>
      <c r="GJ141" s="162">
        <f t="shared" si="667"/>
        <v>0</v>
      </c>
      <c r="GK141" s="162">
        <f t="shared" si="667"/>
        <v>0</v>
      </c>
      <c r="GL141" s="162">
        <f t="shared" si="667"/>
        <v>0</v>
      </c>
      <c r="GM141" s="162">
        <f t="shared" si="667"/>
        <v>0</v>
      </c>
      <c r="GN141" s="162">
        <f t="shared" si="667"/>
        <v>0</v>
      </c>
      <c r="GO141" s="162">
        <f t="shared" si="667"/>
        <v>0</v>
      </c>
      <c r="GP141" s="162">
        <f t="shared" si="667"/>
        <v>0</v>
      </c>
      <c r="GQ141" s="162">
        <f t="shared" si="667"/>
        <v>0</v>
      </c>
      <c r="GR141" s="162">
        <f t="shared" si="15"/>
        <v>0</v>
      </c>
      <c r="GS141" s="162">
        <f t="shared" ref="GS141:IN141" si="668">E141-EV141</f>
        <v>0</v>
      </c>
      <c r="GT141" s="162">
        <f t="shared" si="668"/>
        <v>0</v>
      </c>
      <c r="GU141" s="162">
        <f t="shared" si="668"/>
        <v>0</v>
      </c>
      <c r="GV141" s="162">
        <f t="shared" si="668"/>
        <v>0</v>
      </c>
      <c r="GW141" s="162">
        <f t="shared" si="668"/>
        <v>0</v>
      </c>
      <c r="GX141" s="162">
        <f t="shared" si="668"/>
        <v>0</v>
      </c>
      <c r="GY141" s="162">
        <f t="shared" si="668"/>
        <v>0</v>
      </c>
      <c r="GZ141" s="162">
        <f t="shared" si="668"/>
        <v>0</v>
      </c>
      <c r="HA141" s="162">
        <f t="shared" si="668"/>
        <v>0</v>
      </c>
      <c r="HB141" s="162">
        <f t="shared" si="668"/>
        <v>0</v>
      </c>
      <c r="HC141" s="162">
        <f t="shared" si="668"/>
        <v>0</v>
      </c>
      <c r="HD141" s="162">
        <f t="shared" si="668"/>
        <v>0</v>
      </c>
      <c r="HE141" s="162">
        <f t="shared" si="668"/>
        <v>0</v>
      </c>
      <c r="HF141" s="162">
        <f t="shared" si="668"/>
        <v>0</v>
      </c>
      <c r="HG141" s="162">
        <f t="shared" si="668"/>
        <v>0</v>
      </c>
      <c r="HH141" s="162">
        <f t="shared" si="668"/>
        <v>0</v>
      </c>
      <c r="HI141" s="162">
        <f t="shared" si="668"/>
        <v>0</v>
      </c>
      <c r="HJ141" s="162">
        <f t="shared" si="668"/>
        <v>0</v>
      </c>
      <c r="HK141" s="162">
        <f t="shared" si="668"/>
        <v>0</v>
      </c>
      <c r="HL141" s="162">
        <f t="shared" si="668"/>
        <v>0</v>
      </c>
      <c r="HM141" s="162">
        <f t="shared" si="668"/>
        <v>0</v>
      </c>
      <c r="HN141" s="162">
        <f t="shared" si="668"/>
        <v>0</v>
      </c>
      <c r="HO141" s="162">
        <f t="shared" si="668"/>
        <v>0</v>
      </c>
      <c r="HP141" s="162">
        <f t="shared" si="668"/>
        <v>0</v>
      </c>
      <c r="HQ141" s="162">
        <f t="shared" si="668"/>
        <v>0</v>
      </c>
      <c r="HR141" s="162">
        <f t="shared" si="668"/>
        <v>0</v>
      </c>
      <c r="HS141" s="162">
        <f t="shared" si="668"/>
        <v>0</v>
      </c>
      <c r="HT141" s="162">
        <f t="shared" si="668"/>
        <v>0</v>
      </c>
      <c r="HU141" s="162">
        <f t="shared" si="668"/>
        <v>0</v>
      </c>
      <c r="HV141" s="162">
        <f t="shared" si="668"/>
        <v>0</v>
      </c>
      <c r="HW141" s="162">
        <f t="shared" si="668"/>
        <v>0</v>
      </c>
      <c r="HX141" s="162">
        <f t="shared" si="668"/>
        <v>0</v>
      </c>
      <c r="HY141" s="162">
        <f t="shared" si="668"/>
        <v>0</v>
      </c>
      <c r="HZ141" s="162">
        <f t="shared" si="668"/>
        <v>0</v>
      </c>
      <c r="IA141" s="162">
        <f t="shared" si="668"/>
        <v>0</v>
      </c>
      <c r="IB141" s="162">
        <f t="shared" si="668"/>
        <v>0</v>
      </c>
      <c r="IC141" s="162">
        <f t="shared" si="668"/>
        <v>0</v>
      </c>
      <c r="ID141" s="162">
        <f t="shared" si="668"/>
        <v>0</v>
      </c>
      <c r="IE141" s="162">
        <f t="shared" si="668"/>
        <v>0</v>
      </c>
      <c r="IF141" s="162">
        <f t="shared" si="668"/>
        <v>0</v>
      </c>
      <c r="IG141" s="162">
        <f t="shared" si="668"/>
        <v>0</v>
      </c>
      <c r="IH141" s="162">
        <f t="shared" si="668"/>
        <v>0</v>
      </c>
      <c r="II141" s="162">
        <f t="shared" si="668"/>
        <v>0</v>
      </c>
      <c r="IJ141" s="162">
        <f t="shared" si="668"/>
        <v>0</v>
      </c>
      <c r="IK141" s="162">
        <f t="shared" si="668"/>
        <v>0</v>
      </c>
      <c r="IL141" s="162">
        <f t="shared" si="668"/>
        <v>0</v>
      </c>
      <c r="IM141" s="162">
        <f t="shared" si="668"/>
        <v>0</v>
      </c>
      <c r="IN141" s="162">
        <f t="shared" si="668"/>
        <v>0</v>
      </c>
      <c r="IO141" s="162">
        <f t="shared" si="17"/>
        <v>0</v>
      </c>
      <c r="IP141" s="162">
        <f t="shared" si="23"/>
        <v>0</v>
      </c>
      <c r="IQ141" s="162">
        <f t="shared" ref="IQ141:KK141" si="669">MAX((MIN(CZ141+IP141,$IO$7))-GT141,0)</f>
        <v>0</v>
      </c>
      <c r="IR141" s="162">
        <f t="shared" si="669"/>
        <v>0</v>
      </c>
      <c r="IS141" s="162">
        <f t="shared" si="669"/>
        <v>0</v>
      </c>
      <c r="IT141" s="162">
        <f t="shared" si="669"/>
        <v>0</v>
      </c>
      <c r="IU141" s="162">
        <f t="shared" si="669"/>
        <v>0</v>
      </c>
      <c r="IV141" s="162">
        <f t="shared" si="669"/>
        <v>0</v>
      </c>
      <c r="IW141" s="162">
        <f t="shared" si="669"/>
        <v>0</v>
      </c>
      <c r="IX141" s="162">
        <f t="shared" si="669"/>
        <v>0</v>
      </c>
      <c r="IY141" s="162">
        <f t="shared" si="669"/>
        <v>0</v>
      </c>
      <c r="IZ141" s="162">
        <f t="shared" si="669"/>
        <v>0</v>
      </c>
      <c r="JA141" s="162">
        <f t="shared" si="669"/>
        <v>0</v>
      </c>
      <c r="JB141" s="162">
        <f t="shared" si="669"/>
        <v>0</v>
      </c>
      <c r="JC141" s="162">
        <f t="shared" si="669"/>
        <v>0</v>
      </c>
      <c r="JD141" s="162">
        <f t="shared" si="669"/>
        <v>0</v>
      </c>
      <c r="JE141" s="162">
        <f t="shared" si="669"/>
        <v>0</v>
      </c>
      <c r="JF141" s="162">
        <f t="shared" si="669"/>
        <v>0</v>
      </c>
      <c r="JG141" s="162">
        <f t="shared" si="669"/>
        <v>0</v>
      </c>
      <c r="JH141" s="162">
        <f t="shared" si="669"/>
        <v>0</v>
      </c>
      <c r="JI141" s="162">
        <f t="shared" si="669"/>
        <v>0</v>
      </c>
      <c r="JJ141" s="162">
        <f t="shared" si="669"/>
        <v>0</v>
      </c>
      <c r="JK141" s="162">
        <f t="shared" si="669"/>
        <v>0</v>
      </c>
      <c r="JL141" s="162">
        <f t="shared" si="669"/>
        <v>0</v>
      </c>
      <c r="JM141" s="162">
        <f t="shared" si="669"/>
        <v>0</v>
      </c>
      <c r="JN141" s="162">
        <f t="shared" si="669"/>
        <v>0</v>
      </c>
      <c r="JO141" s="162">
        <f t="shared" si="669"/>
        <v>0</v>
      </c>
      <c r="JP141" s="162">
        <f t="shared" si="669"/>
        <v>0</v>
      </c>
      <c r="JQ141" s="162">
        <f t="shared" si="669"/>
        <v>0</v>
      </c>
      <c r="JR141" s="162">
        <f t="shared" si="669"/>
        <v>0</v>
      </c>
      <c r="JS141" s="162">
        <f t="shared" si="669"/>
        <v>0</v>
      </c>
      <c r="JT141" s="162">
        <f t="shared" si="669"/>
        <v>0</v>
      </c>
      <c r="JU141" s="162">
        <f t="shared" si="669"/>
        <v>0</v>
      </c>
      <c r="JV141" s="162">
        <f t="shared" si="669"/>
        <v>0</v>
      </c>
      <c r="JW141" s="162">
        <f t="shared" si="669"/>
        <v>0</v>
      </c>
      <c r="JX141" s="162">
        <f t="shared" si="669"/>
        <v>0</v>
      </c>
      <c r="JY141" s="162">
        <f t="shared" si="669"/>
        <v>0</v>
      </c>
      <c r="JZ141" s="162">
        <f t="shared" si="669"/>
        <v>0</v>
      </c>
      <c r="KA141" s="162">
        <f t="shared" si="669"/>
        <v>0</v>
      </c>
      <c r="KB141" s="162">
        <f t="shared" si="669"/>
        <v>0</v>
      </c>
      <c r="KC141" s="162">
        <f t="shared" si="669"/>
        <v>0</v>
      </c>
      <c r="KD141" s="162">
        <f t="shared" si="669"/>
        <v>0</v>
      </c>
      <c r="KE141" s="162">
        <f t="shared" si="669"/>
        <v>0</v>
      </c>
      <c r="KF141" s="162">
        <f t="shared" si="669"/>
        <v>0</v>
      </c>
      <c r="KG141" s="162">
        <f t="shared" si="669"/>
        <v>0</v>
      </c>
      <c r="KH141" s="162">
        <f t="shared" si="669"/>
        <v>0</v>
      </c>
      <c r="KI141" s="162">
        <f t="shared" si="669"/>
        <v>0</v>
      </c>
      <c r="KJ141" s="162">
        <f t="shared" si="669"/>
        <v>0</v>
      </c>
      <c r="KK141" s="162">
        <f t="shared" si="669"/>
        <v>0</v>
      </c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</row>
    <row r="142" ht="14.25" customHeight="1" spans="1:326" x14ac:dyDescent="0.25">
      <c r="A142" s="1">
        <v>5</v>
      </c>
      <c r="B142" s="1">
        <f t="shared" ref="B142:C142" si="670">B141+1</f>
        <v>132</v>
      </c>
      <c r="C142" s="232">
        <f t="shared" si="670"/>
        <v>43597</v>
      </c>
      <c r="D142" s="162">
        <f t="shared" si="9"/>
        <v>0</v>
      </c>
      <c r="E142" s="162">
        <f>(SUMIFS(Profile!$F$2:$F$17521,Profile!$B$2:$B$17521,$B142,Profile!$C$2:$C$17521,E$8))*$C$6</f>
        <v>0</v>
      </c>
      <c r="F142" s="162">
        <f>(SUMIFS(Profile!$F$2:$F$17521,Profile!$B$2:$B$17521,$B142,Profile!$C$2:$C$17521,F$8))*$C$6</f>
        <v>0</v>
      </c>
      <c r="G142" s="162">
        <f>(SUMIFS(Profile!$F$2:$F$17521,Profile!$B$2:$B$17521,$B142,Profile!$C$2:$C$17521,G$8))*$C$6</f>
        <v>0</v>
      </c>
      <c r="H142" s="162">
        <f>(SUMIFS(Profile!$F$2:$F$17521,Profile!$B$2:$B$17521,$B142,Profile!$C$2:$C$17521,H$8))*$C$6</f>
        <v>0</v>
      </c>
      <c r="I142" s="162">
        <f>(SUMIFS(Profile!$F$2:$F$17521,Profile!$B$2:$B$17521,$B142,Profile!$C$2:$C$17521,I$8))*$C$6</f>
        <v>0</v>
      </c>
      <c r="J142" s="162">
        <f>(SUMIFS(Profile!$F$2:$F$17521,Profile!$B$2:$B$17521,$B142,Profile!$C$2:$C$17521,J$8))*$C$6</f>
        <v>0</v>
      </c>
      <c r="K142" s="162">
        <f>(SUMIFS(Profile!$F$2:$F$17521,Profile!$B$2:$B$17521,$B142,Profile!$C$2:$C$17521,K$8))*$C$6</f>
        <v>0</v>
      </c>
      <c r="L142" s="162">
        <f>(SUMIFS(Profile!$F$2:$F$17521,Profile!$B$2:$B$17521,$B142,Profile!$C$2:$C$17521,L$8))*$C$6</f>
        <v>0</v>
      </c>
      <c r="M142" s="162">
        <f>(SUMIFS(Profile!$F$2:$F$17521,Profile!$B$2:$B$17521,$B142,Profile!$C$2:$C$17521,M$8))*$C$6</f>
        <v>0</v>
      </c>
      <c r="N142" s="162">
        <f>(SUMIFS(Profile!$F$2:$F$17521,Profile!$B$2:$B$17521,$B142,Profile!$C$2:$C$17521,N$8))*$C$6</f>
        <v>0</v>
      </c>
      <c r="O142" s="162">
        <f>(SUMIFS(Profile!$F$2:$F$17521,Profile!$B$2:$B$17521,$B142,Profile!$C$2:$C$17521,O$8))*$C$6</f>
        <v>0</v>
      </c>
      <c r="P142" s="162">
        <f>(SUMIFS(Profile!$F$2:$F$17521,Profile!$B$2:$B$17521,$B142,Profile!$C$2:$C$17521,P$8))*$C$6</f>
        <v>0</v>
      </c>
      <c r="Q142" s="162">
        <f>(SUMIFS(Profile!$F$2:$F$17521,Profile!$B$2:$B$17521,$B142,Profile!$C$2:$C$17521,Q$8))*$C$6</f>
        <v>0</v>
      </c>
      <c r="R142" s="162">
        <f>(SUMIFS(Profile!$F$2:$F$17521,Profile!$B$2:$B$17521,$B142,Profile!$C$2:$C$17521,R$8))*$C$6</f>
        <v>0</v>
      </c>
      <c r="S142" s="162">
        <f>(SUMIFS(Profile!$F$2:$F$17521,Profile!$B$2:$B$17521,$B142,Profile!$C$2:$C$17521,S$8))*$C$6</f>
        <v>0</v>
      </c>
      <c r="T142" s="162">
        <f>(SUMIFS(Profile!$F$2:$F$17521,Profile!$B$2:$B$17521,$B142,Profile!$C$2:$C$17521,T$8))*$C$6</f>
        <v>0</v>
      </c>
      <c r="U142" s="162">
        <f>(SUMIFS(Profile!$F$2:$F$17521,Profile!$B$2:$B$17521,$B142,Profile!$C$2:$C$17521,U$8))*$C$6</f>
        <v>0</v>
      </c>
      <c r="V142" s="162">
        <f>(SUMIFS(Profile!$F$2:$F$17521,Profile!$B$2:$B$17521,$B142,Profile!$C$2:$C$17521,V$8))*$C$6</f>
        <v>0</v>
      </c>
      <c r="W142" s="162">
        <f>(SUMIFS(Profile!$F$2:$F$17521,Profile!$B$2:$B$17521,$B142,Profile!$C$2:$C$17521,W$8))*$C$6</f>
        <v>0</v>
      </c>
      <c r="X142" s="162">
        <f>(SUMIFS(Profile!$F$2:$F$17521,Profile!$B$2:$B$17521,$B142,Profile!$C$2:$C$17521,X$8))*$C$6</f>
        <v>0</v>
      </c>
      <c r="Y142" s="162">
        <f>(SUMIFS(Profile!$F$2:$F$17521,Profile!$B$2:$B$17521,$B142,Profile!$C$2:$C$17521,Y$8))*$C$6</f>
        <v>0</v>
      </c>
      <c r="Z142" s="162">
        <f>(SUMIFS(Profile!$F$2:$F$17521,Profile!$B$2:$B$17521,$B142,Profile!$C$2:$C$17521,Z$8))*$C$6</f>
        <v>0</v>
      </c>
      <c r="AA142" s="162">
        <f>(SUMIFS(Profile!$F$2:$F$17521,Profile!$B$2:$B$17521,$B142,Profile!$C$2:$C$17521,AA$8))*$C$6</f>
        <v>0</v>
      </c>
      <c r="AB142" s="162">
        <f>(SUMIFS(Profile!$F$2:$F$17521,Profile!$B$2:$B$17521,$B142,Profile!$C$2:$C$17521,AB$8))*$C$6</f>
        <v>0</v>
      </c>
      <c r="AC142" s="162">
        <f>(SUMIFS(Profile!$F$2:$F$17521,Profile!$B$2:$B$17521,$B142,Profile!$C$2:$C$17521,AC$8))*$C$6</f>
        <v>0</v>
      </c>
      <c r="AD142" s="162">
        <f>(SUMIFS(Profile!$F$2:$F$17521,Profile!$B$2:$B$17521,$B142,Profile!$C$2:$C$17521,AD$8))*$C$6</f>
        <v>0</v>
      </c>
      <c r="AE142" s="162">
        <f>(SUMIFS(Profile!$F$2:$F$17521,Profile!$B$2:$B$17521,$B142,Profile!$C$2:$C$17521,AE$8))*$C$6</f>
        <v>0</v>
      </c>
      <c r="AF142" s="162">
        <f>(SUMIFS(Profile!$F$2:$F$17521,Profile!$B$2:$B$17521,$B142,Profile!$C$2:$C$17521,AF$8))*$C$6</f>
        <v>0</v>
      </c>
      <c r="AG142" s="162">
        <f>(SUMIFS(Profile!$F$2:$F$17521,Profile!$B$2:$B$17521,$B142,Profile!$C$2:$C$17521,AG$8))*$C$6</f>
        <v>0</v>
      </c>
      <c r="AH142" s="162">
        <f>(SUMIFS(Profile!$F$2:$F$17521,Profile!$B$2:$B$17521,$B142,Profile!$C$2:$C$17521,AH$8))*$C$6</f>
        <v>0</v>
      </c>
      <c r="AI142" s="162">
        <f>(SUMIFS(Profile!$F$2:$F$17521,Profile!$B$2:$B$17521,$B142,Profile!$C$2:$C$17521,AI$8))*$C$6</f>
        <v>0</v>
      </c>
      <c r="AJ142" s="162">
        <f>(SUMIFS(Profile!$F$2:$F$17521,Profile!$B$2:$B$17521,$B142,Profile!$C$2:$C$17521,AJ$8))*$C$6</f>
        <v>0</v>
      </c>
      <c r="AK142" s="162">
        <f>(SUMIFS(Profile!$F$2:$F$17521,Profile!$B$2:$B$17521,$B142,Profile!$C$2:$C$17521,AK$8))*$C$6</f>
        <v>0</v>
      </c>
      <c r="AL142" s="162">
        <f>(SUMIFS(Profile!$F$2:$F$17521,Profile!$B$2:$B$17521,$B142,Profile!$C$2:$C$17521,AL$8))*$C$6</f>
        <v>0</v>
      </c>
      <c r="AM142" s="162">
        <f>(SUMIFS(Profile!$F$2:$F$17521,Profile!$B$2:$B$17521,$B142,Profile!$C$2:$C$17521,AM$8))*$C$6</f>
        <v>0</v>
      </c>
      <c r="AN142" s="162">
        <f>(SUMIFS(Profile!$F$2:$F$17521,Profile!$B$2:$B$17521,$B142,Profile!$C$2:$C$17521,AN$8))*$C$6</f>
        <v>0</v>
      </c>
      <c r="AO142" s="162">
        <f>(SUMIFS(Profile!$F$2:$F$17521,Profile!$B$2:$B$17521,$B142,Profile!$C$2:$C$17521,AO$8))*$C$6</f>
        <v>0</v>
      </c>
      <c r="AP142" s="162">
        <f>(SUMIFS(Profile!$F$2:$F$17521,Profile!$B$2:$B$17521,$B142,Profile!$C$2:$C$17521,AP$8))*$C$6</f>
        <v>0</v>
      </c>
      <c r="AQ142" s="162">
        <f>(SUMIFS(Profile!$F$2:$F$17521,Profile!$B$2:$B$17521,$B142,Profile!$C$2:$C$17521,AQ$8))*$C$6</f>
        <v>0</v>
      </c>
      <c r="AR142" s="162">
        <f>(SUMIFS(Profile!$F$2:$F$17521,Profile!$B$2:$B$17521,$B142,Profile!$C$2:$C$17521,AR$8))*$C$6</f>
        <v>0</v>
      </c>
      <c r="AS142" s="162">
        <f>(SUMIFS(Profile!$F$2:$F$17521,Profile!$B$2:$B$17521,$B142,Profile!$C$2:$C$17521,AS$8))*$C$6</f>
        <v>0</v>
      </c>
      <c r="AT142" s="162">
        <f>(SUMIFS(Profile!$F$2:$F$17521,Profile!$B$2:$B$17521,$B142,Profile!$C$2:$C$17521,AT$8))*$C$6</f>
        <v>0</v>
      </c>
      <c r="AU142" s="162">
        <f>(SUMIFS(Profile!$F$2:$F$17521,Profile!$B$2:$B$17521,$B142,Profile!$C$2:$C$17521,AU$8))*$C$6</f>
        <v>0</v>
      </c>
      <c r="AV142" s="162">
        <f>(SUMIFS(Profile!$F$2:$F$17521,Profile!$B$2:$B$17521,$B142,Profile!$C$2:$C$17521,AV$8))*$C$6</f>
        <v>0</v>
      </c>
      <c r="AW142" s="162">
        <f>(SUMIFS(Profile!$F$2:$F$17521,Profile!$B$2:$B$17521,$B142,Profile!$C$2:$C$17521,AW$8))*$C$6</f>
        <v>0</v>
      </c>
      <c r="AX142" s="162">
        <f>(SUMIFS(Profile!$F$2:$F$17521,Profile!$B$2:$B$17521,$B142,Profile!$C$2:$C$17521,AX$8))*$C$6</f>
        <v>0</v>
      </c>
      <c r="AY142" s="162">
        <f>(SUMIFS(Profile!$F$2:$F$17521,Profile!$B$2:$B$17521,$B142,Profile!$C$2:$C$17521,AY$8))*$C$6</f>
        <v>0</v>
      </c>
      <c r="AZ142" s="162">
        <f>(SUMIFS(Profile!$F$2:$F$17521,Profile!$B$2:$B$17521,$B142,Profile!$C$2:$C$17521,AZ$8))*$C$6</f>
        <v>0</v>
      </c>
      <c r="BA142" s="162">
        <f t="shared" si="10"/>
        <v>0</v>
      </c>
      <c r="BB142" s="162">
        <f>(SUMIFS(Profile!$E$2:$E$17521,Profile!$B$2:$B$17521,$B142,Profile!$C$2:$C$17521,BB$8))*$C$9</f>
        <v>0</v>
      </c>
      <c r="BC142" s="162">
        <f>(SUMIFS(Profile!$E$2:$E$17521,Profile!$B$2:$B$17521,$B142,Profile!$C$2:$C$17521,BC$8))*$C$9</f>
        <v>0</v>
      </c>
      <c r="BD142" s="162">
        <f>(SUMIFS(Profile!$E$2:$E$17521,Profile!$B$2:$B$17521,$B142,Profile!$C$2:$C$17521,BD$8))*$C$9</f>
        <v>0</v>
      </c>
      <c r="BE142" s="162">
        <f>(SUMIFS(Profile!$E$2:$E$17521,Profile!$B$2:$B$17521,$B142,Profile!$C$2:$C$17521,BE$8))*$C$9</f>
        <v>0</v>
      </c>
      <c r="BF142" s="162">
        <f>(SUMIFS(Profile!$E$2:$E$17521,Profile!$B$2:$B$17521,$B142,Profile!$C$2:$C$17521,BF$8))*$C$9</f>
        <v>0</v>
      </c>
      <c r="BG142" s="162">
        <f>(SUMIFS(Profile!$E$2:$E$17521,Profile!$B$2:$B$17521,$B142,Profile!$C$2:$C$17521,BG$8))*$C$9</f>
        <v>0</v>
      </c>
      <c r="BH142" s="162">
        <f>(SUMIFS(Profile!$E$2:$E$17521,Profile!$B$2:$B$17521,$B142,Profile!$C$2:$C$17521,BH$8))*$C$9</f>
        <v>0</v>
      </c>
      <c r="BI142" s="162">
        <f>(SUMIFS(Profile!$E$2:$E$17521,Profile!$B$2:$B$17521,$B142,Profile!$C$2:$C$17521,BI$8))*$C$9</f>
        <v>0</v>
      </c>
      <c r="BJ142" s="162">
        <f>(SUMIFS(Profile!$E$2:$E$17521,Profile!$B$2:$B$17521,$B142,Profile!$C$2:$C$17521,BJ$8))*$C$9</f>
        <v>0</v>
      </c>
      <c r="BK142" s="162">
        <f>(SUMIFS(Profile!$E$2:$E$17521,Profile!$B$2:$B$17521,$B142,Profile!$C$2:$C$17521,BK$8))*$C$9</f>
        <v>0</v>
      </c>
      <c r="BL142" s="162">
        <f>(SUMIFS(Profile!$E$2:$E$17521,Profile!$B$2:$B$17521,$B142,Profile!$C$2:$C$17521,BL$8))*$C$9</f>
        <v>0</v>
      </c>
      <c r="BM142" s="162">
        <f>(SUMIFS(Profile!$E$2:$E$17521,Profile!$B$2:$B$17521,$B142,Profile!$C$2:$C$17521,BM$8))*$C$9</f>
        <v>0</v>
      </c>
      <c r="BN142" s="162">
        <f>(SUMIFS(Profile!$E$2:$E$17521,Profile!$B$2:$B$17521,$B142,Profile!$C$2:$C$17521,BN$8))*$C$9</f>
        <v>0</v>
      </c>
      <c r="BO142" s="162">
        <f>(SUMIFS(Profile!$E$2:$E$17521,Profile!$B$2:$B$17521,$B142,Profile!$C$2:$C$17521,BO$8))*$C$9</f>
        <v>0</v>
      </c>
      <c r="BP142" s="162">
        <f>(SUMIFS(Profile!$E$2:$E$17521,Profile!$B$2:$B$17521,$B142,Profile!$C$2:$C$17521,BP$8))*$C$9</f>
        <v>0</v>
      </c>
      <c r="BQ142" s="162">
        <f>(SUMIFS(Profile!$E$2:$E$17521,Profile!$B$2:$B$17521,$B142,Profile!$C$2:$C$17521,BQ$8))*$C$9</f>
        <v>0</v>
      </c>
      <c r="BR142" s="162">
        <f>(SUMIFS(Profile!$E$2:$E$17521,Profile!$B$2:$B$17521,$B142,Profile!$C$2:$C$17521,BR$8))*$C$9</f>
        <v>0</v>
      </c>
      <c r="BS142" s="162">
        <f>(SUMIFS(Profile!$E$2:$E$17521,Profile!$B$2:$B$17521,$B142,Profile!$C$2:$C$17521,BS$8))*$C$9</f>
        <v>0</v>
      </c>
      <c r="BT142" s="162">
        <f>(SUMIFS(Profile!$E$2:$E$17521,Profile!$B$2:$B$17521,$B142,Profile!$C$2:$C$17521,BT$8))*$C$9</f>
        <v>0</v>
      </c>
      <c r="BU142" s="162">
        <f>(SUMIFS(Profile!$E$2:$E$17521,Profile!$B$2:$B$17521,$B142,Profile!$C$2:$C$17521,BU$8))*$C$9</f>
        <v>0</v>
      </c>
      <c r="BV142" s="162">
        <f>(SUMIFS(Profile!$E$2:$E$17521,Profile!$B$2:$B$17521,$B142,Profile!$C$2:$C$17521,BV$8))*$C$9</f>
        <v>0</v>
      </c>
      <c r="BW142" s="162">
        <f>(SUMIFS(Profile!$E$2:$E$17521,Profile!$B$2:$B$17521,$B142,Profile!$C$2:$C$17521,BW$8))*$C$9</f>
        <v>0</v>
      </c>
      <c r="BX142" s="162">
        <f>(SUMIFS(Profile!$E$2:$E$17521,Profile!$B$2:$B$17521,$B142,Profile!$C$2:$C$17521,BX$8))*$C$9</f>
        <v>0</v>
      </c>
      <c r="BY142" s="162">
        <f>(SUMIFS(Profile!$E$2:$E$17521,Profile!$B$2:$B$17521,$B142,Profile!$C$2:$C$17521,BY$8))*$C$9</f>
        <v>0</v>
      </c>
      <c r="BZ142" s="162">
        <f>(SUMIFS(Profile!$E$2:$E$17521,Profile!$B$2:$B$17521,$B142,Profile!$C$2:$C$17521,BZ$8))*$C$9</f>
        <v>0</v>
      </c>
      <c r="CA142" s="162">
        <f>(SUMIFS(Profile!$E$2:$E$17521,Profile!$B$2:$B$17521,$B142,Profile!$C$2:$C$17521,CA$8))*$C$9</f>
        <v>0</v>
      </c>
      <c r="CB142" s="162">
        <f>(SUMIFS(Profile!$E$2:$E$17521,Profile!$B$2:$B$17521,$B142,Profile!$C$2:$C$17521,CB$8))*$C$9</f>
        <v>0</v>
      </c>
      <c r="CC142" s="162">
        <f>(SUMIFS(Profile!$E$2:$E$17521,Profile!$B$2:$B$17521,$B142,Profile!$C$2:$C$17521,CC$8))*$C$9</f>
        <v>0</v>
      </c>
      <c r="CD142" s="162">
        <f>(SUMIFS(Profile!$E$2:$E$17521,Profile!$B$2:$B$17521,$B142,Profile!$C$2:$C$17521,CD$8))*$C$9</f>
        <v>0</v>
      </c>
      <c r="CE142" s="162">
        <f>(SUMIFS(Profile!$E$2:$E$17521,Profile!$B$2:$B$17521,$B142,Profile!$C$2:$C$17521,CE$8))*$C$9</f>
        <v>0</v>
      </c>
      <c r="CF142" s="162">
        <f>(SUMIFS(Profile!$E$2:$E$17521,Profile!$B$2:$B$17521,$B142,Profile!$C$2:$C$17521,CF$8))*$C$9</f>
        <v>0</v>
      </c>
      <c r="CG142" s="162">
        <f>(SUMIFS(Profile!$E$2:$E$17521,Profile!$B$2:$B$17521,$B142,Profile!$C$2:$C$17521,CG$8))*$C$9</f>
        <v>0</v>
      </c>
      <c r="CH142" s="162">
        <f>(SUMIFS(Profile!$E$2:$E$17521,Profile!$B$2:$B$17521,$B142,Profile!$C$2:$C$17521,CH$8))*$C$9</f>
        <v>0</v>
      </c>
      <c r="CI142" s="162">
        <f>(SUMIFS(Profile!$E$2:$E$17521,Profile!$B$2:$B$17521,$B142,Profile!$C$2:$C$17521,CI$8))*$C$9</f>
        <v>0</v>
      </c>
      <c r="CJ142" s="162">
        <f>(SUMIFS(Profile!$E$2:$E$17521,Profile!$B$2:$B$17521,$B142,Profile!$C$2:$C$17521,CJ$8))*$C$9</f>
        <v>0</v>
      </c>
      <c r="CK142" s="162">
        <f>(SUMIFS(Profile!$E$2:$E$17521,Profile!$B$2:$B$17521,$B142,Profile!$C$2:$C$17521,CK$8))*$C$9</f>
        <v>0</v>
      </c>
      <c r="CL142" s="162">
        <f>(SUMIFS(Profile!$E$2:$E$17521,Profile!$B$2:$B$17521,$B142,Profile!$C$2:$C$17521,CL$8))*$C$9</f>
        <v>0</v>
      </c>
      <c r="CM142" s="162">
        <f>(SUMIFS(Profile!$E$2:$E$17521,Profile!$B$2:$B$17521,$B142,Profile!$C$2:$C$17521,CM$8))*$C$9</f>
        <v>0</v>
      </c>
      <c r="CN142" s="162">
        <f>(SUMIFS(Profile!$E$2:$E$17521,Profile!$B$2:$B$17521,$B142,Profile!$C$2:$C$17521,CN$8))*$C$9</f>
        <v>0</v>
      </c>
      <c r="CO142" s="162">
        <f>(SUMIFS(Profile!$E$2:$E$17521,Profile!$B$2:$B$17521,$B142,Profile!$C$2:$C$17521,CO$8))*$C$9</f>
        <v>0</v>
      </c>
      <c r="CP142" s="162">
        <f>(SUMIFS(Profile!$E$2:$E$17521,Profile!$B$2:$B$17521,$B142,Profile!$C$2:$C$17521,CP$8))*$C$9</f>
        <v>0</v>
      </c>
      <c r="CQ142" s="162">
        <f>(SUMIFS(Profile!$E$2:$E$17521,Profile!$B$2:$B$17521,$B142,Profile!$C$2:$C$17521,CQ$8))*$C$9</f>
        <v>0</v>
      </c>
      <c r="CR142" s="162">
        <f>(SUMIFS(Profile!$E$2:$E$17521,Profile!$B$2:$B$17521,$B142,Profile!$C$2:$C$17521,CR$8))*$C$9</f>
        <v>0</v>
      </c>
      <c r="CS142" s="162">
        <f>(SUMIFS(Profile!$E$2:$E$17521,Profile!$B$2:$B$17521,$B142,Profile!$C$2:$C$17521,CS$8))*$C$9</f>
        <v>0</v>
      </c>
      <c r="CT142" s="162">
        <f>(SUMIFS(Profile!$E$2:$E$17521,Profile!$B$2:$B$17521,$B142,Profile!$C$2:$C$17521,CT$8))*$C$9</f>
        <v>0</v>
      </c>
      <c r="CU142" s="162">
        <f>(SUMIFS(Profile!$E$2:$E$17521,Profile!$B$2:$B$17521,$B142,Profile!$C$2:$C$17521,CU$8))*$C$9</f>
        <v>0</v>
      </c>
      <c r="CV142" s="162">
        <f>(SUMIFS(Profile!$E$2:$E$17521,Profile!$B$2:$B$17521,$B142,Profile!$C$2:$C$17521,CV$8))*$C$9</f>
        <v>0</v>
      </c>
      <c r="CW142" s="162">
        <f>(SUMIFS(Profile!$E$2:$E$17521,Profile!$B$2:$B$17521,$B142,Profile!$C$2:$C$17521,CW$8))*$C$9</f>
        <v>0</v>
      </c>
      <c r="CX142" s="162">
        <f t="shared" si="11"/>
        <v>0</v>
      </c>
      <c r="CY142" s="162">
        <f t="shared" ref="CY142:ET142" si="671">MAX(BB142-E142,0)</f>
        <v>0</v>
      </c>
      <c r="CZ142" s="162">
        <f t="shared" si="671"/>
        <v>0</v>
      </c>
      <c r="DA142" s="162">
        <f t="shared" si="671"/>
        <v>0</v>
      </c>
      <c r="DB142" s="162">
        <f t="shared" si="671"/>
        <v>0</v>
      </c>
      <c r="DC142" s="162">
        <f t="shared" si="671"/>
        <v>0</v>
      </c>
      <c r="DD142" s="162">
        <f t="shared" si="671"/>
        <v>0</v>
      </c>
      <c r="DE142" s="162">
        <f t="shared" si="671"/>
        <v>0</v>
      </c>
      <c r="DF142" s="162">
        <f t="shared" si="671"/>
        <v>0</v>
      </c>
      <c r="DG142" s="162">
        <f t="shared" si="671"/>
        <v>0</v>
      </c>
      <c r="DH142" s="162">
        <f t="shared" si="671"/>
        <v>0</v>
      </c>
      <c r="DI142" s="162">
        <f t="shared" si="671"/>
        <v>0</v>
      </c>
      <c r="DJ142" s="162">
        <f t="shared" si="671"/>
        <v>0</v>
      </c>
      <c r="DK142" s="162">
        <f t="shared" si="671"/>
        <v>0</v>
      </c>
      <c r="DL142" s="162">
        <f t="shared" si="671"/>
        <v>0</v>
      </c>
      <c r="DM142" s="162">
        <f t="shared" si="671"/>
        <v>0</v>
      </c>
      <c r="DN142" s="162">
        <f t="shared" si="671"/>
        <v>0</v>
      </c>
      <c r="DO142" s="162">
        <f t="shared" si="671"/>
        <v>0</v>
      </c>
      <c r="DP142" s="162">
        <f t="shared" si="671"/>
        <v>0</v>
      </c>
      <c r="DQ142" s="162">
        <f t="shared" si="671"/>
        <v>0</v>
      </c>
      <c r="DR142" s="162">
        <f t="shared" si="671"/>
        <v>0</v>
      </c>
      <c r="DS142" s="162">
        <f t="shared" si="671"/>
        <v>0</v>
      </c>
      <c r="DT142" s="162">
        <f t="shared" si="671"/>
        <v>0</v>
      </c>
      <c r="DU142" s="162">
        <f t="shared" si="671"/>
        <v>0</v>
      </c>
      <c r="DV142" s="162">
        <f t="shared" si="671"/>
        <v>0</v>
      </c>
      <c r="DW142" s="162">
        <f t="shared" si="671"/>
        <v>0</v>
      </c>
      <c r="DX142" s="162">
        <f t="shared" si="671"/>
        <v>0</v>
      </c>
      <c r="DY142" s="162">
        <f t="shared" si="671"/>
        <v>0</v>
      </c>
      <c r="DZ142" s="162">
        <f t="shared" si="671"/>
        <v>0</v>
      </c>
      <c r="EA142" s="162">
        <f t="shared" si="671"/>
        <v>0</v>
      </c>
      <c r="EB142" s="162">
        <f t="shared" si="671"/>
        <v>0</v>
      </c>
      <c r="EC142" s="162">
        <f t="shared" si="671"/>
        <v>0</v>
      </c>
      <c r="ED142" s="162">
        <f t="shared" si="671"/>
        <v>0</v>
      </c>
      <c r="EE142" s="162">
        <f t="shared" si="671"/>
        <v>0</v>
      </c>
      <c r="EF142" s="162">
        <f t="shared" si="671"/>
        <v>0</v>
      </c>
      <c r="EG142" s="162">
        <f t="shared" si="671"/>
        <v>0</v>
      </c>
      <c r="EH142" s="162">
        <f t="shared" si="671"/>
        <v>0</v>
      </c>
      <c r="EI142" s="162">
        <f t="shared" si="671"/>
        <v>0</v>
      </c>
      <c r="EJ142" s="162">
        <f t="shared" si="671"/>
        <v>0</v>
      </c>
      <c r="EK142" s="162">
        <f t="shared" si="671"/>
        <v>0</v>
      </c>
      <c r="EL142" s="162">
        <f t="shared" si="671"/>
        <v>0</v>
      </c>
      <c r="EM142" s="162">
        <f t="shared" si="671"/>
        <v>0</v>
      </c>
      <c r="EN142" s="162">
        <f t="shared" si="671"/>
        <v>0</v>
      </c>
      <c r="EO142" s="162">
        <f t="shared" si="671"/>
        <v>0</v>
      </c>
      <c r="EP142" s="162">
        <f t="shared" si="671"/>
        <v>0</v>
      </c>
      <c r="EQ142" s="162">
        <f t="shared" si="671"/>
        <v>0</v>
      </c>
      <c r="ER142" s="162">
        <f t="shared" si="671"/>
        <v>0</v>
      </c>
      <c r="ES142" s="162">
        <f t="shared" si="671"/>
        <v>0</v>
      </c>
      <c r="ET142" s="162">
        <f t="shared" si="671"/>
        <v>0</v>
      </c>
      <c r="EU142" s="162">
        <f t="shared" si="13"/>
        <v>0</v>
      </c>
      <c r="EV142" s="162">
        <f t="shared" ref="EV142:GQ142" si="672">BB142-CY142</f>
        <v>0</v>
      </c>
      <c r="EW142" s="162">
        <f t="shared" si="672"/>
        <v>0</v>
      </c>
      <c r="EX142" s="162">
        <f t="shared" si="672"/>
        <v>0</v>
      </c>
      <c r="EY142" s="162">
        <f t="shared" si="672"/>
        <v>0</v>
      </c>
      <c r="EZ142" s="162">
        <f t="shared" si="672"/>
        <v>0</v>
      </c>
      <c r="FA142" s="162">
        <f t="shared" si="672"/>
        <v>0</v>
      </c>
      <c r="FB142" s="162">
        <f t="shared" si="672"/>
        <v>0</v>
      </c>
      <c r="FC142" s="162">
        <f t="shared" si="672"/>
        <v>0</v>
      </c>
      <c r="FD142" s="162">
        <f t="shared" si="672"/>
        <v>0</v>
      </c>
      <c r="FE142" s="162">
        <f t="shared" si="672"/>
        <v>0</v>
      </c>
      <c r="FF142" s="162">
        <f t="shared" si="672"/>
        <v>0</v>
      </c>
      <c r="FG142" s="162">
        <f t="shared" si="672"/>
        <v>0</v>
      </c>
      <c r="FH142" s="162">
        <f t="shared" si="672"/>
        <v>0</v>
      </c>
      <c r="FI142" s="162">
        <f t="shared" si="672"/>
        <v>0</v>
      </c>
      <c r="FJ142" s="162">
        <f t="shared" si="672"/>
        <v>0</v>
      </c>
      <c r="FK142" s="162">
        <f t="shared" si="672"/>
        <v>0</v>
      </c>
      <c r="FL142" s="162">
        <f t="shared" si="672"/>
        <v>0</v>
      </c>
      <c r="FM142" s="162">
        <f t="shared" si="672"/>
        <v>0</v>
      </c>
      <c r="FN142" s="162">
        <f t="shared" si="672"/>
        <v>0</v>
      </c>
      <c r="FO142" s="162">
        <f t="shared" si="672"/>
        <v>0</v>
      </c>
      <c r="FP142" s="162">
        <f t="shared" si="672"/>
        <v>0</v>
      </c>
      <c r="FQ142" s="162">
        <f t="shared" si="672"/>
        <v>0</v>
      </c>
      <c r="FR142" s="162">
        <f t="shared" si="672"/>
        <v>0</v>
      </c>
      <c r="FS142" s="162">
        <f t="shared" si="672"/>
        <v>0</v>
      </c>
      <c r="FT142" s="162">
        <f t="shared" si="672"/>
        <v>0</v>
      </c>
      <c r="FU142" s="162">
        <f t="shared" si="672"/>
        <v>0</v>
      </c>
      <c r="FV142" s="162">
        <f t="shared" si="672"/>
        <v>0</v>
      </c>
      <c r="FW142" s="162">
        <f t="shared" si="672"/>
        <v>0</v>
      </c>
      <c r="FX142" s="162">
        <f t="shared" si="672"/>
        <v>0</v>
      </c>
      <c r="FY142" s="162">
        <f t="shared" si="672"/>
        <v>0</v>
      </c>
      <c r="FZ142" s="162">
        <f t="shared" si="672"/>
        <v>0</v>
      </c>
      <c r="GA142" s="162">
        <f t="shared" si="672"/>
        <v>0</v>
      </c>
      <c r="GB142" s="162">
        <f t="shared" si="672"/>
        <v>0</v>
      </c>
      <c r="GC142" s="162">
        <f t="shared" si="672"/>
        <v>0</v>
      </c>
      <c r="GD142" s="162">
        <f t="shared" si="672"/>
        <v>0</v>
      </c>
      <c r="GE142" s="162">
        <f t="shared" si="672"/>
        <v>0</v>
      </c>
      <c r="GF142" s="162">
        <f t="shared" si="672"/>
        <v>0</v>
      </c>
      <c r="GG142" s="162">
        <f t="shared" si="672"/>
        <v>0</v>
      </c>
      <c r="GH142" s="162">
        <f t="shared" si="672"/>
        <v>0</v>
      </c>
      <c r="GI142" s="162">
        <f t="shared" si="672"/>
        <v>0</v>
      </c>
      <c r="GJ142" s="162">
        <f t="shared" si="672"/>
        <v>0</v>
      </c>
      <c r="GK142" s="162">
        <f t="shared" si="672"/>
        <v>0</v>
      </c>
      <c r="GL142" s="162">
        <f t="shared" si="672"/>
        <v>0</v>
      </c>
      <c r="GM142" s="162">
        <f t="shared" si="672"/>
        <v>0</v>
      </c>
      <c r="GN142" s="162">
        <f t="shared" si="672"/>
        <v>0</v>
      </c>
      <c r="GO142" s="162">
        <f t="shared" si="672"/>
        <v>0</v>
      </c>
      <c r="GP142" s="162">
        <f t="shared" si="672"/>
        <v>0</v>
      </c>
      <c r="GQ142" s="162">
        <f t="shared" si="672"/>
        <v>0</v>
      </c>
      <c r="GR142" s="162">
        <f t="shared" si="15"/>
        <v>0</v>
      </c>
      <c r="GS142" s="162">
        <f t="shared" ref="GS142:IN142" si="673">E142-EV142</f>
        <v>0</v>
      </c>
      <c r="GT142" s="162">
        <f t="shared" si="673"/>
        <v>0</v>
      </c>
      <c r="GU142" s="162">
        <f t="shared" si="673"/>
        <v>0</v>
      </c>
      <c r="GV142" s="162">
        <f t="shared" si="673"/>
        <v>0</v>
      </c>
      <c r="GW142" s="162">
        <f t="shared" si="673"/>
        <v>0</v>
      </c>
      <c r="GX142" s="162">
        <f t="shared" si="673"/>
        <v>0</v>
      </c>
      <c r="GY142" s="162">
        <f t="shared" si="673"/>
        <v>0</v>
      </c>
      <c r="GZ142" s="162">
        <f t="shared" si="673"/>
        <v>0</v>
      </c>
      <c r="HA142" s="162">
        <f t="shared" si="673"/>
        <v>0</v>
      </c>
      <c r="HB142" s="162">
        <f t="shared" si="673"/>
        <v>0</v>
      </c>
      <c r="HC142" s="162">
        <f t="shared" si="673"/>
        <v>0</v>
      </c>
      <c r="HD142" s="162">
        <f t="shared" si="673"/>
        <v>0</v>
      </c>
      <c r="HE142" s="162">
        <f t="shared" si="673"/>
        <v>0</v>
      </c>
      <c r="HF142" s="162">
        <f t="shared" si="673"/>
        <v>0</v>
      </c>
      <c r="HG142" s="162">
        <f t="shared" si="673"/>
        <v>0</v>
      </c>
      <c r="HH142" s="162">
        <f t="shared" si="673"/>
        <v>0</v>
      </c>
      <c r="HI142" s="162">
        <f t="shared" si="673"/>
        <v>0</v>
      </c>
      <c r="HJ142" s="162">
        <f t="shared" si="673"/>
        <v>0</v>
      </c>
      <c r="HK142" s="162">
        <f t="shared" si="673"/>
        <v>0</v>
      </c>
      <c r="HL142" s="162">
        <f t="shared" si="673"/>
        <v>0</v>
      </c>
      <c r="HM142" s="162">
        <f t="shared" si="673"/>
        <v>0</v>
      </c>
      <c r="HN142" s="162">
        <f t="shared" si="673"/>
        <v>0</v>
      </c>
      <c r="HO142" s="162">
        <f t="shared" si="673"/>
        <v>0</v>
      </c>
      <c r="HP142" s="162">
        <f t="shared" si="673"/>
        <v>0</v>
      </c>
      <c r="HQ142" s="162">
        <f t="shared" si="673"/>
        <v>0</v>
      </c>
      <c r="HR142" s="162">
        <f t="shared" si="673"/>
        <v>0</v>
      </c>
      <c r="HS142" s="162">
        <f t="shared" si="673"/>
        <v>0</v>
      </c>
      <c r="HT142" s="162">
        <f t="shared" si="673"/>
        <v>0</v>
      </c>
      <c r="HU142" s="162">
        <f t="shared" si="673"/>
        <v>0</v>
      </c>
      <c r="HV142" s="162">
        <f t="shared" si="673"/>
        <v>0</v>
      </c>
      <c r="HW142" s="162">
        <f t="shared" si="673"/>
        <v>0</v>
      </c>
      <c r="HX142" s="162">
        <f t="shared" si="673"/>
        <v>0</v>
      </c>
      <c r="HY142" s="162">
        <f t="shared" si="673"/>
        <v>0</v>
      </c>
      <c r="HZ142" s="162">
        <f t="shared" si="673"/>
        <v>0</v>
      </c>
      <c r="IA142" s="162">
        <f t="shared" si="673"/>
        <v>0</v>
      </c>
      <c r="IB142" s="162">
        <f t="shared" si="673"/>
        <v>0</v>
      </c>
      <c r="IC142" s="162">
        <f t="shared" si="673"/>
        <v>0</v>
      </c>
      <c r="ID142" s="162">
        <f t="shared" si="673"/>
        <v>0</v>
      </c>
      <c r="IE142" s="162">
        <f t="shared" si="673"/>
        <v>0</v>
      </c>
      <c r="IF142" s="162">
        <f t="shared" si="673"/>
        <v>0</v>
      </c>
      <c r="IG142" s="162">
        <f t="shared" si="673"/>
        <v>0</v>
      </c>
      <c r="IH142" s="162">
        <f t="shared" si="673"/>
        <v>0</v>
      </c>
      <c r="II142" s="162">
        <f t="shared" si="673"/>
        <v>0</v>
      </c>
      <c r="IJ142" s="162">
        <f t="shared" si="673"/>
        <v>0</v>
      </c>
      <c r="IK142" s="162">
        <f t="shared" si="673"/>
        <v>0</v>
      </c>
      <c r="IL142" s="162">
        <f t="shared" si="673"/>
        <v>0</v>
      </c>
      <c r="IM142" s="162">
        <f t="shared" si="673"/>
        <v>0</v>
      </c>
      <c r="IN142" s="162">
        <f t="shared" si="673"/>
        <v>0</v>
      </c>
      <c r="IO142" s="162">
        <f t="shared" si="17"/>
        <v>0</v>
      </c>
      <c r="IP142" s="162">
        <f t="shared" si="23"/>
        <v>0</v>
      </c>
      <c r="IQ142" s="162">
        <f t="shared" ref="IQ142:KK142" si="674">MAX((MIN(CZ142+IP142,$IO$7))-GT142,0)</f>
        <v>0</v>
      </c>
      <c r="IR142" s="162">
        <f t="shared" si="674"/>
        <v>0</v>
      </c>
      <c r="IS142" s="162">
        <f t="shared" si="674"/>
        <v>0</v>
      </c>
      <c r="IT142" s="162">
        <f t="shared" si="674"/>
        <v>0</v>
      </c>
      <c r="IU142" s="162">
        <f t="shared" si="674"/>
        <v>0</v>
      </c>
      <c r="IV142" s="162">
        <f t="shared" si="674"/>
        <v>0</v>
      </c>
      <c r="IW142" s="162">
        <f t="shared" si="674"/>
        <v>0</v>
      </c>
      <c r="IX142" s="162">
        <f t="shared" si="674"/>
        <v>0</v>
      </c>
      <c r="IY142" s="162">
        <f t="shared" si="674"/>
        <v>0</v>
      </c>
      <c r="IZ142" s="162">
        <f t="shared" si="674"/>
        <v>0</v>
      </c>
      <c r="JA142" s="162">
        <f t="shared" si="674"/>
        <v>0</v>
      </c>
      <c r="JB142" s="162">
        <f t="shared" si="674"/>
        <v>0</v>
      </c>
      <c r="JC142" s="162">
        <f t="shared" si="674"/>
        <v>0</v>
      </c>
      <c r="JD142" s="162">
        <f t="shared" si="674"/>
        <v>0</v>
      </c>
      <c r="JE142" s="162">
        <f t="shared" si="674"/>
        <v>0</v>
      </c>
      <c r="JF142" s="162">
        <f t="shared" si="674"/>
        <v>0</v>
      </c>
      <c r="JG142" s="162">
        <f t="shared" si="674"/>
        <v>0</v>
      </c>
      <c r="JH142" s="162">
        <f t="shared" si="674"/>
        <v>0</v>
      </c>
      <c r="JI142" s="162">
        <f t="shared" si="674"/>
        <v>0</v>
      </c>
      <c r="JJ142" s="162">
        <f t="shared" si="674"/>
        <v>0</v>
      </c>
      <c r="JK142" s="162">
        <f t="shared" si="674"/>
        <v>0</v>
      </c>
      <c r="JL142" s="162">
        <f t="shared" si="674"/>
        <v>0</v>
      </c>
      <c r="JM142" s="162">
        <f t="shared" si="674"/>
        <v>0</v>
      </c>
      <c r="JN142" s="162">
        <f t="shared" si="674"/>
        <v>0</v>
      </c>
      <c r="JO142" s="162">
        <f t="shared" si="674"/>
        <v>0</v>
      </c>
      <c r="JP142" s="162">
        <f t="shared" si="674"/>
        <v>0</v>
      </c>
      <c r="JQ142" s="162">
        <f t="shared" si="674"/>
        <v>0</v>
      </c>
      <c r="JR142" s="162">
        <f t="shared" si="674"/>
        <v>0</v>
      </c>
      <c r="JS142" s="162">
        <f t="shared" si="674"/>
        <v>0</v>
      </c>
      <c r="JT142" s="162">
        <f t="shared" si="674"/>
        <v>0</v>
      </c>
      <c r="JU142" s="162">
        <f t="shared" si="674"/>
        <v>0</v>
      </c>
      <c r="JV142" s="162">
        <f t="shared" si="674"/>
        <v>0</v>
      </c>
      <c r="JW142" s="162">
        <f t="shared" si="674"/>
        <v>0</v>
      </c>
      <c r="JX142" s="162">
        <f t="shared" si="674"/>
        <v>0</v>
      </c>
      <c r="JY142" s="162">
        <f t="shared" si="674"/>
        <v>0</v>
      </c>
      <c r="JZ142" s="162">
        <f t="shared" si="674"/>
        <v>0</v>
      </c>
      <c r="KA142" s="162">
        <f t="shared" si="674"/>
        <v>0</v>
      </c>
      <c r="KB142" s="162">
        <f t="shared" si="674"/>
        <v>0</v>
      </c>
      <c r="KC142" s="162">
        <f t="shared" si="674"/>
        <v>0</v>
      </c>
      <c r="KD142" s="162">
        <f t="shared" si="674"/>
        <v>0</v>
      </c>
      <c r="KE142" s="162">
        <f t="shared" si="674"/>
        <v>0</v>
      </c>
      <c r="KF142" s="162">
        <f t="shared" si="674"/>
        <v>0</v>
      </c>
      <c r="KG142" s="162">
        <f t="shared" si="674"/>
        <v>0</v>
      </c>
      <c r="KH142" s="162">
        <f t="shared" si="674"/>
        <v>0</v>
      </c>
      <c r="KI142" s="162">
        <f t="shared" si="674"/>
        <v>0</v>
      </c>
      <c r="KJ142" s="162">
        <f t="shared" si="674"/>
        <v>0</v>
      </c>
      <c r="KK142" s="162">
        <f t="shared" si="674"/>
        <v>0</v>
      </c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</row>
    <row r="143" ht="14.25" customHeight="1" spans="1:326" x14ac:dyDescent="0.25">
      <c r="A143" s="1">
        <v>5</v>
      </c>
      <c r="B143" s="1">
        <f t="shared" ref="B143:C143" si="675">B142+1</f>
        <v>133</v>
      </c>
      <c r="C143" s="232">
        <f t="shared" si="675"/>
        <v>43598</v>
      </c>
      <c r="D143" s="162">
        <f t="shared" si="9"/>
        <v>0</v>
      </c>
      <c r="E143" s="162">
        <f>(SUMIFS(Profile!$F$2:$F$17521,Profile!$B$2:$B$17521,$B143,Profile!$C$2:$C$17521,E$8))*$C$6</f>
        <v>0</v>
      </c>
      <c r="F143" s="162">
        <f>(SUMIFS(Profile!$F$2:$F$17521,Profile!$B$2:$B$17521,$B143,Profile!$C$2:$C$17521,F$8))*$C$6</f>
        <v>0</v>
      </c>
      <c r="G143" s="162">
        <f>(SUMIFS(Profile!$F$2:$F$17521,Profile!$B$2:$B$17521,$B143,Profile!$C$2:$C$17521,G$8))*$C$6</f>
        <v>0</v>
      </c>
      <c r="H143" s="162">
        <f>(SUMIFS(Profile!$F$2:$F$17521,Profile!$B$2:$B$17521,$B143,Profile!$C$2:$C$17521,H$8))*$C$6</f>
        <v>0</v>
      </c>
      <c r="I143" s="162">
        <f>(SUMIFS(Profile!$F$2:$F$17521,Profile!$B$2:$B$17521,$B143,Profile!$C$2:$C$17521,I$8))*$C$6</f>
        <v>0</v>
      </c>
      <c r="J143" s="162">
        <f>(SUMIFS(Profile!$F$2:$F$17521,Profile!$B$2:$B$17521,$B143,Profile!$C$2:$C$17521,J$8))*$C$6</f>
        <v>0</v>
      </c>
      <c r="K143" s="162">
        <f>(SUMIFS(Profile!$F$2:$F$17521,Profile!$B$2:$B$17521,$B143,Profile!$C$2:$C$17521,K$8))*$C$6</f>
        <v>0</v>
      </c>
      <c r="L143" s="162">
        <f>(SUMIFS(Profile!$F$2:$F$17521,Profile!$B$2:$B$17521,$B143,Profile!$C$2:$C$17521,L$8))*$C$6</f>
        <v>0</v>
      </c>
      <c r="M143" s="162">
        <f>(SUMIFS(Profile!$F$2:$F$17521,Profile!$B$2:$B$17521,$B143,Profile!$C$2:$C$17521,M$8))*$C$6</f>
        <v>0</v>
      </c>
      <c r="N143" s="162">
        <f>(SUMIFS(Profile!$F$2:$F$17521,Profile!$B$2:$B$17521,$B143,Profile!$C$2:$C$17521,N$8))*$C$6</f>
        <v>0</v>
      </c>
      <c r="O143" s="162">
        <f>(SUMIFS(Profile!$F$2:$F$17521,Profile!$B$2:$B$17521,$B143,Profile!$C$2:$C$17521,O$8))*$C$6</f>
        <v>0</v>
      </c>
      <c r="P143" s="162">
        <f>(SUMIFS(Profile!$F$2:$F$17521,Profile!$B$2:$B$17521,$B143,Profile!$C$2:$C$17521,P$8))*$C$6</f>
        <v>0</v>
      </c>
      <c r="Q143" s="162">
        <f>(SUMIFS(Profile!$F$2:$F$17521,Profile!$B$2:$B$17521,$B143,Profile!$C$2:$C$17521,Q$8))*$C$6</f>
        <v>0</v>
      </c>
      <c r="R143" s="162">
        <f>(SUMIFS(Profile!$F$2:$F$17521,Profile!$B$2:$B$17521,$B143,Profile!$C$2:$C$17521,R$8))*$C$6</f>
        <v>0</v>
      </c>
      <c r="S143" s="162">
        <f>(SUMIFS(Profile!$F$2:$F$17521,Profile!$B$2:$B$17521,$B143,Profile!$C$2:$C$17521,S$8))*$C$6</f>
        <v>0</v>
      </c>
      <c r="T143" s="162">
        <f>(SUMIFS(Profile!$F$2:$F$17521,Profile!$B$2:$B$17521,$B143,Profile!$C$2:$C$17521,T$8))*$C$6</f>
        <v>0</v>
      </c>
      <c r="U143" s="162">
        <f>(SUMIFS(Profile!$F$2:$F$17521,Profile!$B$2:$B$17521,$B143,Profile!$C$2:$C$17521,U$8))*$C$6</f>
        <v>0</v>
      </c>
      <c r="V143" s="162">
        <f>(SUMIFS(Profile!$F$2:$F$17521,Profile!$B$2:$B$17521,$B143,Profile!$C$2:$C$17521,V$8))*$C$6</f>
        <v>0</v>
      </c>
      <c r="W143" s="162">
        <f>(SUMIFS(Profile!$F$2:$F$17521,Profile!$B$2:$B$17521,$B143,Profile!$C$2:$C$17521,W$8))*$C$6</f>
        <v>0</v>
      </c>
      <c r="X143" s="162">
        <f>(SUMIFS(Profile!$F$2:$F$17521,Profile!$B$2:$B$17521,$B143,Profile!$C$2:$C$17521,X$8))*$C$6</f>
        <v>0</v>
      </c>
      <c r="Y143" s="162">
        <f>(SUMIFS(Profile!$F$2:$F$17521,Profile!$B$2:$B$17521,$B143,Profile!$C$2:$C$17521,Y$8))*$C$6</f>
        <v>0</v>
      </c>
      <c r="Z143" s="162">
        <f>(SUMIFS(Profile!$F$2:$F$17521,Profile!$B$2:$B$17521,$B143,Profile!$C$2:$C$17521,Z$8))*$C$6</f>
        <v>0</v>
      </c>
      <c r="AA143" s="162">
        <f>(SUMIFS(Profile!$F$2:$F$17521,Profile!$B$2:$B$17521,$B143,Profile!$C$2:$C$17521,AA$8))*$C$6</f>
        <v>0</v>
      </c>
      <c r="AB143" s="162">
        <f>(SUMIFS(Profile!$F$2:$F$17521,Profile!$B$2:$B$17521,$B143,Profile!$C$2:$C$17521,AB$8))*$C$6</f>
        <v>0</v>
      </c>
      <c r="AC143" s="162">
        <f>(SUMIFS(Profile!$F$2:$F$17521,Profile!$B$2:$B$17521,$B143,Profile!$C$2:$C$17521,AC$8))*$C$6</f>
        <v>0</v>
      </c>
      <c r="AD143" s="162">
        <f>(SUMIFS(Profile!$F$2:$F$17521,Profile!$B$2:$B$17521,$B143,Profile!$C$2:$C$17521,AD$8))*$C$6</f>
        <v>0</v>
      </c>
      <c r="AE143" s="162">
        <f>(SUMIFS(Profile!$F$2:$F$17521,Profile!$B$2:$B$17521,$B143,Profile!$C$2:$C$17521,AE$8))*$C$6</f>
        <v>0</v>
      </c>
      <c r="AF143" s="162">
        <f>(SUMIFS(Profile!$F$2:$F$17521,Profile!$B$2:$B$17521,$B143,Profile!$C$2:$C$17521,AF$8))*$C$6</f>
        <v>0</v>
      </c>
      <c r="AG143" s="162">
        <f>(SUMIFS(Profile!$F$2:$F$17521,Profile!$B$2:$B$17521,$B143,Profile!$C$2:$C$17521,AG$8))*$C$6</f>
        <v>0</v>
      </c>
      <c r="AH143" s="162">
        <f>(SUMIFS(Profile!$F$2:$F$17521,Profile!$B$2:$B$17521,$B143,Profile!$C$2:$C$17521,AH$8))*$C$6</f>
        <v>0</v>
      </c>
      <c r="AI143" s="162">
        <f>(SUMIFS(Profile!$F$2:$F$17521,Profile!$B$2:$B$17521,$B143,Profile!$C$2:$C$17521,AI$8))*$C$6</f>
        <v>0</v>
      </c>
      <c r="AJ143" s="162">
        <f>(SUMIFS(Profile!$F$2:$F$17521,Profile!$B$2:$B$17521,$B143,Profile!$C$2:$C$17521,AJ$8))*$C$6</f>
        <v>0</v>
      </c>
      <c r="AK143" s="162">
        <f>(SUMIFS(Profile!$F$2:$F$17521,Profile!$B$2:$B$17521,$B143,Profile!$C$2:$C$17521,AK$8))*$C$6</f>
        <v>0</v>
      </c>
      <c r="AL143" s="162">
        <f>(SUMIFS(Profile!$F$2:$F$17521,Profile!$B$2:$B$17521,$B143,Profile!$C$2:$C$17521,AL$8))*$C$6</f>
        <v>0</v>
      </c>
      <c r="AM143" s="162">
        <f>(SUMIFS(Profile!$F$2:$F$17521,Profile!$B$2:$B$17521,$B143,Profile!$C$2:$C$17521,AM$8))*$C$6</f>
        <v>0</v>
      </c>
      <c r="AN143" s="162">
        <f>(SUMIFS(Profile!$F$2:$F$17521,Profile!$B$2:$B$17521,$B143,Profile!$C$2:$C$17521,AN$8))*$C$6</f>
        <v>0</v>
      </c>
      <c r="AO143" s="162">
        <f>(SUMIFS(Profile!$F$2:$F$17521,Profile!$B$2:$B$17521,$B143,Profile!$C$2:$C$17521,AO$8))*$C$6</f>
        <v>0</v>
      </c>
      <c r="AP143" s="162">
        <f>(SUMIFS(Profile!$F$2:$F$17521,Profile!$B$2:$B$17521,$B143,Profile!$C$2:$C$17521,AP$8))*$C$6</f>
        <v>0</v>
      </c>
      <c r="AQ143" s="162">
        <f>(SUMIFS(Profile!$F$2:$F$17521,Profile!$B$2:$B$17521,$B143,Profile!$C$2:$C$17521,AQ$8))*$C$6</f>
        <v>0</v>
      </c>
      <c r="AR143" s="162">
        <f>(SUMIFS(Profile!$F$2:$F$17521,Profile!$B$2:$B$17521,$B143,Profile!$C$2:$C$17521,AR$8))*$C$6</f>
        <v>0</v>
      </c>
      <c r="AS143" s="162">
        <f>(SUMIFS(Profile!$F$2:$F$17521,Profile!$B$2:$B$17521,$B143,Profile!$C$2:$C$17521,AS$8))*$C$6</f>
        <v>0</v>
      </c>
      <c r="AT143" s="162">
        <f>(SUMIFS(Profile!$F$2:$F$17521,Profile!$B$2:$B$17521,$B143,Profile!$C$2:$C$17521,AT$8))*$C$6</f>
        <v>0</v>
      </c>
      <c r="AU143" s="162">
        <f>(SUMIFS(Profile!$F$2:$F$17521,Profile!$B$2:$B$17521,$B143,Profile!$C$2:$C$17521,AU$8))*$C$6</f>
        <v>0</v>
      </c>
      <c r="AV143" s="162">
        <f>(SUMIFS(Profile!$F$2:$F$17521,Profile!$B$2:$B$17521,$B143,Profile!$C$2:$C$17521,AV$8))*$C$6</f>
        <v>0</v>
      </c>
      <c r="AW143" s="162">
        <f>(SUMIFS(Profile!$F$2:$F$17521,Profile!$B$2:$B$17521,$B143,Profile!$C$2:$C$17521,AW$8))*$C$6</f>
        <v>0</v>
      </c>
      <c r="AX143" s="162">
        <f>(SUMIFS(Profile!$F$2:$F$17521,Profile!$B$2:$B$17521,$B143,Profile!$C$2:$C$17521,AX$8))*$C$6</f>
        <v>0</v>
      </c>
      <c r="AY143" s="162">
        <f>(SUMIFS(Profile!$F$2:$F$17521,Profile!$B$2:$B$17521,$B143,Profile!$C$2:$C$17521,AY$8))*$C$6</f>
        <v>0</v>
      </c>
      <c r="AZ143" s="162">
        <f>(SUMIFS(Profile!$F$2:$F$17521,Profile!$B$2:$B$17521,$B143,Profile!$C$2:$C$17521,AZ$8))*$C$6</f>
        <v>0</v>
      </c>
      <c r="BA143" s="162">
        <f t="shared" si="10"/>
        <v>0</v>
      </c>
      <c r="BB143" s="162">
        <f>(SUMIFS(Profile!$E$2:$E$17521,Profile!$B$2:$B$17521,$B143,Profile!$C$2:$C$17521,BB$8))*$C$9</f>
        <v>0</v>
      </c>
      <c r="BC143" s="162">
        <f>(SUMIFS(Profile!$E$2:$E$17521,Profile!$B$2:$B$17521,$B143,Profile!$C$2:$C$17521,BC$8))*$C$9</f>
        <v>0</v>
      </c>
      <c r="BD143" s="162">
        <f>(SUMIFS(Profile!$E$2:$E$17521,Profile!$B$2:$B$17521,$B143,Profile!$C$2:$C$17521,BD$8))*$C$9</f>
        <v>0</v>
      </c>
      <c r="BE143" s="162">
        <f>(SUMIFS(Profile!$E$2:$E$17521,Profile!$B$2:$B$17521,$B143,Profile!$C$2:$C$17521,BE$8))*$C$9</f>
        <v>0</v>
      </c>
      <c r="BF143" s="162">
        <f>(SUMIFS(Profile!$E$2:$E$17521,Profile!$B$2:$B$17521,$B143,Profile!$C$2:$C$17521,BF$8))*$C$9</f>
        <v>0</v>
      </c>
      <c r="BG143" s="162">
        <f>(SUMIFS(Profile!$E$2:$E$17521,Profile!$B$2:$B$17521,$B143,Profile!$C$2:$C$17521,BG$8))*$C$9</f>
        <v>0</v>
      </c>
      <c r="BH143" s="162">
        <f>(SUMIFS(Profile!$E$2:$E$17521,Profile!$B$2:$B$17521,$B143,Profile!$C$2:$C$17521,BH$8))*$C$9</f>
        <v>0</v>
      </c>
      <c r="BI143" s="162">
        <f>(SUMIFS(Profile!$E$2:$E$17521,Profile!$B$2:$B$17521,$B143,Profile!$C$2:$C$17521,BI$8))*$C$9</f>
        <v>0</v>
      </c>
      <c r="BJ143" s="162">
        <f>(SUMIFS(Profile!$E$2:$E$17521,Profile!$B$2:$B$17521,$B143,Profile!$C$2:$C$17521,BJ$8))*$C$9</f>
        <v>0</v>
      </c>
      <c r="BK143" s="162">
        <f>(SUMIFS(Profile!$E$2:$E$17521,Profile!$B$2:$B$17521,$B143,Profile!$C$2:$C$17521,BK$8))*$C$9</f>
        <v>0</v>
      </c>
      <c r="BL143" s="162">
        <f>(SUMIFS(Profile!$E$2:$E$17521,Profile!$B$2:$B$17521,$B143,Profile!$C$2:$C$17521,BL$8))*$C$9</f>
        <v>0</v>
      </c>
      <c r="BM143" s="162">
        <f>(SUMIFS(Profile!$E$2:$E$17521,Profile!$B$2:$B$17521,$B143,Profile!$C$2:$C$17521,BM$8))*$C$9</f>
        <v>0</v>
      </c>
      <c r="BN143" s="162">
        <f>(SUMIFS(Profile!$E$2:$E$17521,Profile!$B$2:$B$17521,$B143,Profile!$C$2:$C$17521,BN$8))*$C$9</f>
        <v>0</v>
      </c>
      <c r="BO143" s="162">
        <f>(SUMIFS(Profile!$E$2:$E$17521,Profile!$B$2:$B$17521,$B143,Profile!$C$2:$C$17521,BO$8))*$C$9</f>
        <v>0</v>
      </c>
      <c r="BP143" s="162">
        <f>(SUMIFS(Profile!$E$2:$E$17521,Profile!$B$2:$B$17521,$B143,Profile!$C$2:$C$17521,BP$8))*$C$9</f>
        <v>0</v>
      </c>
      <c r="BQ143" s="162">
        <f>(SUMIFS(Profile!$E$2:$E$17521,Profile!$B$2:$B$17521,$B143,Profile!$C$2:$C$17521,BQ$8))*$C$9</f>
        <v>0</v>
      </c>
      <c r="BR143" s="162">
        <f>(SUMIFS(Profile!$E$2:$E$17521,Profile!$B$2:$B$17521,$B143,Profile!$C$2:$C$17521,BR$8))*$C$9</f>
        <v>0</v>
      </c>
      <c r="BS143" s="162">
        <f>(SUMIFS(Profile!$E$2:$E$17521,Profile!$B$2:$B$17521,$B143,Profile!$C$2:$C$17521,BS$8))*$C$9</f>
        <v>0</v>
      </c>
      <c r="BT143" s="162">
        <f>(SUMIFS(Profile!$E$2:$E$17521,Profile!$B$2:$B$17521,$B143,Profile!$C$2:$C$17521,BT$8))*$C$9</f>
        <v>0</v>
      </c>
      <c r="BU143" s="162">
        <f>(SUMIFS(Profile!$E$2:$E$17521,Profile!$B$2:$B$17521,$B143,Profile!$C$2:$C$17521,BU$8))*$C$9</f>
        <v>0</v>
      </c>
      <c r="BV143" s="162">
        <f>(SUMIFS(Profile!$E$2:$E$17521,Profile!$B$2:$B$17521,$B143,Profile!$C$2:$C$17521,BV$8))*$C$9</f>
        <v>0</v>
      </c>
      <c r="BW143" s="162">
        <f>(SUMIFS(Profile!$E$2:$E$17521,Profile!$B$2:$B$17521,$B143,Profile!$C$2:$C$17521,BW$8))*$C$9</f>
        <v>0</v>
      </c>
      <c r="BX143" s="162">
        <f>(SUMIFS(Profile!$E$2:$E$17521,Profile!$B$2:$B$17521,$B143,Profile!$C$2:$C$17521,BX$8))*$C$9</f>
        <v>0</v>
      </c>
      <c r="BY143" s="162">
        <f>(SUMIFS(Profile!$E$2:$E$17521,Profile!$B$2:$B$17521,$B143,Profile!$C$2:$C$17521,BY$8))*$C$9</f>
        <v>0</v>
      </c>
      <c r="BZ143" s="162">
        <f>(SUMIFS(Profile!$E$2:$E$17521,Profile!$B$2:$B$17521,$B143,Profile!$C$2:$C$17521,BZ$8))*$C$9</f>
        <v>0</v>
      </c>
      <c r="CA143" s="162">
        <f>(SUMIFS(Profile!$E$2:$E$17521,Profile!$B$2:$B$17521,$B143,Profile!$C$2:$C$17521,CA$8))*$C$9</f>
        <v>0</v>
      </c>
      <c r="CB143" s="162">
        <f>(SUMIFS(Profile!$E$2:$E$17521,Profile!$B$2:$B$17521,$B143,Profile!$C$2:$C$17521,CB$8))*$C$9</f>
        <v>0</v>
      </c>
      <c r="CC143" s="162">
        <f>(SUMIFS(Profile!$E$2:$E$17521,Profile!$B$2:$B$17521,$B143,Profile!$C$2:$C$17521,CC$8))*$C$9</f>
        <v>0</v>
      </c>
      <c r="CD143" s="162">
        <f>(SUMIFS(Profile!$E$2:$E$17521,Profile!$B$2:$B$17521,$B143,Profile!$C$2:$C$17521,CD$8))*$C$9</f>
        <v>0</v>
      </c>
      <c r="CE143" s="162">
        <f>(SUMIFS(Profile!$E$2:$E$17521,Profile!$B$2:$B$17521,$B143,Profile!$C$2:$C$17521,CE$8))*$C$9</f>
        <v>0</v>
      </c>
      <c r="CF143" s="162">
        <f>(SUMIFS(Profile!$E$2:$E$17521,Profile!$B$2:$B$17521,$B143,Profile!$C$2:$C$17521,CF$8))*$C$9</f>
        <v>0</v>
      </c>
      <c r="CG143" s="162">
        <f>(SUMIFS(Profile!$E$2:$E$17521,Profile!$B$2:$B$17521,$B143,Profile!$C$2:$C$17521,CG$8))*$C$9</f>
        <v>0</v>
      </c>
      <c r="CH143" s="162">
        <f>(SUMIFS(Profile!$E$2:$E$17521,Profile!$B$2:$B$17521,$B143,Profile!$C$2:$C$17521,CH$8))*$C$9</f>
        <v>0</v>
      </c>
      <c r="CI143" s="162">
        <f>(SUMIFS(Profile!$E$2:$E$17521,Profile!$B$2:$B$17521,$B143,Profile!$C$2:$C$17521,CI$8))*$C$9</f>
        <v>0</v>
      </c>
      <c r="CJ143" s="162">
        <f>(SUMIFS(Profile!$E$2:$E$17521,Profile!$B$2:$B$17521,$B143,Profile!$C$2:$C$17521,CJ$8))*$C$9</f>
        <v>0</v>
      </c>
      <c r="CK143" s="162">
        <f>(SUMIFS(Profile!$E$2:$E$17521,Profile!$B$2:$B$17521,$B143,Profile!$C$2:$C$17521,CK$8))*$C$9</f>
        <v>0</v>
      </c>
      <c r="CL143" s="162">
        <f>(SUMIFS(Profile!$E$2:$E$17521,Profile!$B$2:$B$17521,$B143,Profile!$C$2:$C$17521,CL$8))*$C$9</f>
        <v>0</v>
      </c>
      <c r="CM143" s="162">
        <f>(SUMIFS(Profile!$E$2:$E$17521,Profile!$B$2:$B$17521,$B143,Profile!$C$2:$C$17521,CM$8))*$C$9</f>
        <v>0</v>
      </c>
      <c r="CN143" s="162">
        <f>(SUMIFS(Profile!$E$2:$E$17521,Profile!$B$2:$B$17521,$B143,Profile!$C$2:$C$17521,CN$8))*$C$9</f>
        <v>0</v>
      </c>
      <c r="CO143" s="162">
        <f>(SUMIFS(Profile!$E$2:$E$17521,Profile!$B$2:$B$17521,$B143,Profile!$C$2:$C$17521,CO$8))*$C$9</f>
        <v>0</v>
      </c>
      <c r="CP143" s="162">
        <f>(SUMIFS(Profile!$E$2:$E$17521,Profile!$B$2:$B$17521,$B143,Profile!$C$2:$C$17521,CP$8))*$C$9</f>
        <v>0</v>
      </c>
      <c r="CQ143" s="162">
        <f>(SUMIFS(Profile!$E$2:$E$17521,Profile!$B$2:$B$17521,$B143,Profile!$C$2:$C$17521,CQ$8))*$C$9</f>
        <v>0</v>
      </c>
      <c r="CR143" s="162">
        <f>(SUMIFS(Profile!$E$2:$E$17521,Profile!$B$2:$B$17521,$B143,Profile!$C$2:$C$17521,CR$8))*$C$9</f>
        <v>0</v>
      </c>
      <c r="CS143" s="162">
        <f>(SUMIFS(Profile!$E$2:$E$17521,Profile!$B$2:$B$17521,$B143,Profile!$C$2:$C$17521,CS$8))*$C$9</f>
        <v>0</v>
      </c>
      <c r="CT143" s="162">
        <f>(SUMIFS(Profile!$E$2:$E$17521,Profile!$B$2:$B$17521,$B143,Profile!$C$2:$C$17521,CT$8))*$C$9</f>
        <v>0</v>
      </c>
      <c r="CU143" s="162">
        <f>(SUMIFS(Profile!$E$2:$E$17521,Profile!$B$2:$B$17521,$B143,Profile!$C$2:$C$17521,CU$8))*$C$9</f>
        <v>0</v>
      </c>
      <c r="CV143" s="162">
        <f>(SUMIFS(Profile!$E$2:$E$17521,Profile!$B$2:$B$17521,$B143,Profile!$C$2:$C$17521,CV$8))*$C$9</f>
        <v>0</v>
      </c>
      <c r="CW143" s="162">
        <f>(SUMIFS(Profile!$E$2:$E$17521,Profile!$B$2:$B$17521,$B143,Profile!$C$2:$C$17521,CW$8))*$C$9</f>
        <v>0</v>
      </c>
      <c r="CX143" s="162">
        <f t="shared" si="11"/>
        <v>0</v>
      </c>
      <c r="CY143" s="162">
        <f t="shared" ref="CY143:ET143" si="676">MAX(BB143-E143,0)</f>
        <v>0</v>
      </c>
      <c r="CZ143" s="162">
        <f t="shared" si="676"/>
        <v>0</v>
      </c>
      <c r="DA143" s="162">
        <f t="shared" si="676"/>
        <v>0</v>
      </c>
      <c r="DB143" s="162">
        <f t="shared" si="676"/>
        <v>0</v>
      </c>
      <c r="DC143" s="162">
        <f t="shared" si="676"/>
        <v>0</v>
      </c>
      <c r="DD143" s="162">
        <f t="shared" si="676"/>
        <v>0</v>
      </c>
      <c r="DE143" s="162">
        <f t="shared" si="676"/>
        <v>0</v>
      </c>
      <c r="DF143" s="162">
        <f t="shared" si="676"/>
        <v>0</v>
      </c>
      <c r="DG143" s="162">
        <f t="shared" si="676"/>
        <v>0</v>
      </c>
      <c r="DH143" s="162">
        <f t="shared" si="676"/>
        <v>0</v>
      </c>
      <c r="DI143" s="162">
        <f t="shared" si="676"/>
        <v>0</v>
      </c>
      <c r="DJ143" s="162">
        <f t="shared" si="676"/>
        <v>0</v>
      </c>
      <c r="DK143" s="162">
        <f t="shared" si="676"/>
        <v>0</v>
      </c>
      <c r="DL143" s="162">
        <f t="shared" si="676"/>
        <v>0</v>
      </c>
      <c r="DM143" s="162">
        <f t="shared" si="676"/>
        <v>0</v>
      </c>
      <c r="DN143" s="162">
        <f t="shared" si="676"/>
        <v>0</v>
      </c>
      <c r="DO143" s="162">
        <f t="shared" si="676"/>
        <v>0</v>
      </c>
      <c r="DP143" s="162">
        <f t="shared" si="676"/>
        <v>0</v>
      </c>
      <c r="DQ143" s="162">
        <f t="shared" si="676"/>
        <v>0</v>
      </c>
      <c r="DR143" s="162">
        <f t="shared" si="676"/>
        <v>0</v>
      </c>
      <c r="DS143" s="162">
        <f t="shared" si="676"/>
        <v>0</v>
      </c>
      <c r="DT143" s="162">
        <f t="shared" si="676"/>
        <v>0</v>
      </c>
      <c r="DU143" s="162">
        <f t="shared" si="676"/>
        <v>0</v>
      </c>
      <c r="DV143" s="162">
        <f t="shared" si="676"/>
        <v>0</v>
      </c>
      <c r="DW143" s="162">
        <f t="shared" si="676"/>
        <v>0</v>
      </c>
      <c r="DX143" s="162">
        <f t="shared" si="676"/>
        <v>0</v>
      </c>
      <c r="DY143" s="162">
        <f t="shared" si="676"/>
        <v>0</v>
      </c>
      <c r="DZ143" s="162">
        <f t="shared" si="676"/>
        <v>0</v>
      </c>
      <c r="EA143" s="162">
        <f t="shared" si="676"/>
        <v>0</v>
      </c>
      <c r="EB143" s="162">
        <f t="shared" si="676"/>
        <v>0</v>
      </c>
      <c r="EC143" s="162">
        <f t="shared" si="676"/>
        <v>0</v>
      </c>
      <c r="ED143" s="162">
        <f t="shared" si="676"/>
        <v>0</v>
      </c>
      <c r="EE143" s="162">
        <f t="shared" si="676"/>
        <v>0</v>
      </c>
      <c r="EF143" s="162">
        <f t="shared" si="676"/>
        <v>0</v>
      </c>
      <c r="EG143" s="162">
        <f t="shared" si="676"/>
        <v>0</v>
      </c>
      <c r="EH143" s="162">
        <f t="shared" si="676"/>
        <v>0</v>
      </c>
      <c r="EI143" s="162">
        <f t="shared" si="676"/>
        <v>0</v>
      </c>
      <c r="EJ143" s="162">
        <f t="shared" si="676"/>
        <v>0</v>
      </c>
      <c r="EK143" s="162">
        <f t="shared" si="676"/>
        <v>0</v>
      </c>
      <c r="EL143" s="162">
        <f t="shared" si="676"/>
        <v>0</v>
      </c>
      <c r="EM143" s="162">
        <f t="shared" si="676"/>
        <v>0</v>
      </c>
      <c r="EN143" s="162">
        <f t="shared" si="676"/>
        <v>0</v>
      </c>
      <c r="EO143" s="162">
        <f t="shared" si="676"/>
        <v>0</v>
      </c>
      <c r="EP143" s="162">
        <f t="shared" si="676"/>
        <v>0</v>
      </c>
      <c r="EQ143" s="162">
        <f t="shared" si="676"/>
        <v>0</v>
      </c>
      <c r="ER143" s="162">
        <f t="shared" si="676"/>
        <v>0</v>
      </c>
      <c r="ES143" s="162">
        <f t="shared" si="676"/>
        <v>0</v>
      </c>
      <c r="ET143" s="162">
        <f t="shared" si="676"/>
        <v>0</v>
      </c>
      <c r="EU143" s="162">
        <f t="shared" si="13"/>
        <v>0</v>
      </c>
      <c r="EV143" s="162">
        <f t="shared" ref="EV143:GQ143" si="677">BB143-CY143</f>
        <v>0</v>
      </c>
      <c r="EW143" s="162">
        <f t="shared" si="677"/>
        <v>0</v>
      </c>
      <c r="EX143" s="162">
        <f t="shared" si="677"/>
        <v>0</v>
      </c>
      <c r="EY143" s="162">
        <f t="shared" si="677"/>
        <v>0</v>
      </c>
      <c r="EZ143" s="162">
        <f t="shared" si="677"/>
        <v>0</v>
      </c>
      <c r="FA143" s="162">
        <f t="shared" si="677"/>
        <v>0</v>
      </c>
      <c r="FB143" s="162">
        <f t="shared" si="677"/>
        <v>0</v>
      </c>
      <c r="FC143" s="162">
        <f t="shared" si="677"/>
        <v>0</v>
      </c>
      <c r="FD143" s="162">
        <f t="shared" si="677"/>
        <v>0</v>
      </c>
      <c r="FE143" s="162">
        <f t="shared" si="677"/>
        <v>0</v>
      </c>
      <c r="FF143" s="162">
        <f t="shared" si="677"/>
        <v>0</v>
      </c>
      <c r="FG143" s="162">
        <f t="shared" si="677"/>
        <v>0</v>
      </c>
      <c r="FH143" s="162">
        <f t="shared" si="677"/>
        <v>0</v>
      </c>
      <c r="FI143" s="162">
        <f t="shared" si="677"/>
        <v>0</v>
      </c>
      <c r="FJ143" s="162">
        <f t="shared" si="677"/>
        <v>0</v>
      </c>
      <c r="FK143" s="162">
        <f t="shared" si="677"/>
        <v>0</v>
      </c>
      <c r="FL143" s="162">
        <f t="shared" si="677"/>
        <v>0</v>
      </c>
      <c r="FM143" s="162">
        <f t="shared" si="677"/>
        <v>0</v>
      </c>
      <c r="FN143" s="162">
        <f t="shared" si="677"/>
        <v>0</v>
      </c>
      <c r="FO143" s="162">
        <f t="shared" si="677"/>
        <v>0</v>
      </c>
      <c r="FP143" s="162">
        <f t="shared" si="677"/>
        <v>0</v>
      </c>
      <c r="FQ143" s="162">
        <f t="shared" si="677"/>
        <v>0</v>
      </c>
      <c r="FR143" s="162">
        <f t="shared" si="677"/>
        <v>0</v>
      </c>
      <c r="FS143" s="162">
        <f t="shared" si="677"/>
        <v>0</v>
      </c>
      <c r="FT143" s="162">
        <f t="shared" si="677"/>
        <v>0</v>
      </c>
      <c r="FU143" s="162">
        <f t="shared" si="677"/>
        <v>0</v>
      </c>
      <c r="FV143" s="162">
        <f t="shared" si="677"/>
        <v>0</v>
      </c>
      <c r="FW143" s="162">
        <f t="shared" si="677"/>
        <v>0</v>
      </c>
      <c r="FX143" s="162">
        <f t="shared" si="677"/>
        <v>0</v>
      </c>
      <c r="FY143" s="162">
        <f t="shared" si="677"/>
        <v>0</v>
      </c>
      <c r="FZ143" s="162">
        <f t="shared" si="677"/>
        <v>0</v>
      </c>
      <c r="GA143" s="162">
        <f t="shared" si="677"/>
        <v>0</v>
      </c>
      <c r="GB143" s="162">
        <f t="shared" si="677"/>
        <v>0</v>
      </c>
      <c r="GC143" s="162">
        <f t="shared" si="677"/>
        <v>0</v>
      </c>
      <c r="GD143" s="162">
        <f t="shared" si="677"/>
        <v>0</v>
      </c>
      <c r="GE143" s="162">
        <f t="shared" si="677"/>
        <v>0</v>
      </c>
      <c r="GF143" s="162">
        <f t="shared" si="677"/>
        <v>0</v>
      </c>
      <c r="GG143" s="162">
        <f t="shared" si="677"/>
        <v>0</v>
      </c>
      <c r="GH143" s="162">
        <f t="shared" si="677"/>
        <v>0</v>
      </c>
      <c r="GI143" s="162">
        <f t="shared" si="677"/>
        <v>0</v>
      </c>
      <c r="GJ143" s="162">
        <f t="shared" si="677"/>
        <v>0</v>
      </c>
      <c r="GK143" s="162">
        <f t="shared" si="677"/>
        <v>0</v>
      </c>
      <c r="GL143" s="162">
        <f t="shared" si="677"/>
        <v>0</v>
      </c>
      <c r="GM143" s="162">
        <f t="shared" si="677"/>
        <v>0</v>
      </c>
      <c r="GN143" s="162">
        <f t="shared" si="677"/>
        <v>0</v>
      </c>
      <c r="GO143" s="162">
        <f t="shared" si="677"/>
        <v>0</v>
      </c>
      <c r="GP143" s="162">
        <f t="shared" si="677"/>
        <v>0</v>
      </c>
      <c r="GQ143" s="162">
        <f t="shared" si="677"/>
        <v>0</v>
      </c>
      <c r="GR143" s="162">
        <f t="shared" si="15"/>
        <v>0</v>
      </c>
      <c r="GS143" s="162">
        <f t="shared" ref="GS143:IN143" si="678">E143-EV143</f>
        <v>0</v>
      </c>
      <c r="GT143" s="162">
        <f t="shared" si="678"/>
        <v>0</v>
      </c>
      <c r="GU143" s="162">
        <f t="shared" si="678"/>
        <v>0</v>
      </c>
      <c r="GV143" s="162">
        <f t="shared" si="678"/>
        <v>0</v>
      </c>
      <c r="GW143" s="162">
        <f t="shared" si="678"/>
        <v>0</v>
      </c>
      <c r="GX143" s="162">
        <f t="shared" si="678"/>
        <v>0</v>
      </c>
      <c r="GY143" s="162">
        <f t="shared" si="678"/>
        <v>0</v>
      </c>
      <c r="GZ143" s="162">
        <f t="shared" si="678"/>
        <v>0</v>
      </c>
      <c r="HA143" s="162">
        <f t="shared" si="678"/>
        <v>0</v>
      </c>
      <c r="HB143" s="162">
        <f t="shared" si="678"/>
        <v>0</v>
      </c>
      <c r="HC143" s="162">
        <f t="shared" si="678"/>
        <v>0</v>
      </c>
      <c r="HD143" s="162">
        <f t="shared" si="678"/>
        <v>0</v>
      </c>
      <c r="HE143" s="162">
        <f t="shared" si="678"/>
        <v>0</v>
      </c>
      <c r="HF143" s="162">
        <f t="shared" si="678"/>
        <v>0</v>
      </c>
      <c r="HG143" s="162">
        <f t="shared" si="678"/>
        <v>0</v>
      </c>
      <c r="HH143" s="162">
        <f t="shared" si="678"/>
        <v>0</v>
      </c>
      <c r="HI143" s="162">
        <f t="shared" si="678"/>
        <v>0</v>
      </c>
      <c r="HJ143" s="162">
        <f t="shared" si="678"/>
        <v>0</v>
      </c>
      <c r="HK143" s="162">
        <f t="shared" si="678"/>
        <v>0</v>
      </c>
      <c r="HL143" s="162">
        <f t="shared" si="678"/>
        <v>0</v>
      </c>
      <c r="HM143" s="162">
        <f t="shared" si="678"/>
        <v>0</v>
      </c>
      <c r="HN143" s="162">
        <f t="shared" si="678"/>
        <v>0</v>
      </c>
      <c r="HO143" s="162">
        <f t="shared" si="678"/>
        <v>0</v>
      </c>
      <c r="HP143" s="162">
        <f t="shared" si="678"/>
        <v>0</v>
      </c>
      <c r="HQ143" s="162">
        <f t="shared" si="678"/>
        <v>0</v>
      </c>
      <c r="HR143" s="162">
        <f t="shared" si="678"/>
        <v>0</v>
      </c>
      <c r="HS143" s="162">
        <f t="shared" si="678"/>
        <v>0</v>
      </c>
      <c r="HT143" s="162">
        <f t="shared" si="678"/>
        <v>0</v>
      </c>
      <c r="HU143" s="162">
        <f t="shared" si="678"/>
        <v>0</v>
      </c>
      <c r="HV143" s="162">
        <f t="shared" si="678"/>
        <v>0</v>
      </c>
      <c r="HW143" s="162">
        <f t="shared" si="678"/>
        <v>0</v>
      </c>
      <c r="HX143" s="162">
        <f t="shared" si="678"/>
        <v>0</v>
      </c>
      <c r="HY143" s="162">
        <f t="shared" si="678"/>
        <v>0</v>
      </c>
      <c r="HZ143" s="162">
        <f t="shared" si="678"/>
        <v>0</v>
      </c>
      <c r="IA143" s="162">
        <f t="shared" si="678"/>
        <v>0</v>
      </c>
      <c r="IB143" s="162">
        <f t="shared" si="678"/>
        <v>0</v>
      </c>
      <c r="IC143" s="162">
        <f t="shared" si="678"/>
        <v>0</v>
      </c>
      <c r="ID143" s="162">
        <f t="shared" si="678"/>
        <v>0</v>
      </c>
      <c r="IE143" s="162">
        <f t="shared" si="678"/>
        <v>0</v>
      </c>
      <c r="IF143" s="162">
        <f t="shared" si="678"/>
        <v>0</v>
      </c>
      <c r="IG143" s="162">
        <f t="shared" si="678"/>
        <v>0</v>
      </c>
      <c r="IH143" s="162">
        <f t="shared" si="678"/>
        <v>0</v>
      </c>
      <c r="II143" s="162">
        <f t="shared" si="678"/>
        <v>0</v>
      </c>
      <c r="IJ143" s="162">
        <f t="shared" si="678"/>
        <v>0</v>
      </c>
      <c r="IK143" s="162">
        <f t="shared" si="678"/>
        <v>0</v>
      </c>
      <c r="IL143" s="162">
        <f t="shared" si="678"/>
        <v>0</v>
      </c>
      <c r="IM143" s="162">
        <f t="shared" si="678"/>
        <v>0</v>
      </c>
      <c r="IN143" s="162">
        <f t="shared" si="678"/>
        <v>0</v>
      </c>
      <c r="IO143" s="162">
        <f t="shared" si="17"/>
        <v>0</v>
      </c>
      <c r="IP143" s="162">
        <f t="shared" si="23"/>
        <v>0</v>
      </c>
      <c r="IQ143" s="162">
        <f t="shared" ref="IQ143:KK143" si="679">MAX((MIN(CZ143+IP143,$IO$7))-GT143,0)</f>
        <v>0</v>
      </c>
      <c r="IR143" s="162">
        <f t="shared" si="679"/>
        <v>0</v>
      </c>
      <c r="IS143" s="162">
        <f t="shared" si="679"/>
        <v>0</v>
      </c>
      <c r="IT143" s="162">
        <f t="shared" si="679"/>
        <v>0</v>
      </c>
      <c r="IU143" s="162">
        <f t="shared" si="679"/>
        <v>0</v>
      </c>
      <c r="IV143" s="162">
        <f t="shared" si="679"/>
        <v>0</v>
      </c>
      <c r="IW143" s="162">
        <f t="shared" si="679"/>
        <v>0</v>
      </c>
      <c r="IX143" s="162">
        <f t="shared" si="679"/>
        <v>0</v>
      </c>
      <c r="IY143" s="162">
        <f t="shared" si="679"/>
        <v>0</v>
      </c>
      <c r="IZ143" s="162">
        <f t="shared" si="679"/>
        <v>0</v>
      </c>
      <c r="JA143" s="162">
        <f t="shared" si="679"/>
        <v>0</v>
      </c>
      <c r="JB143" s="162">
        <f t="shared" si="679"/>
        <v>0</v>
      </c>
      <c r="JC143" s="162">
        <f t="shared" si="679"/>
        <v>0</v>
      </c>
      <c r="JD143" s="162">
        <f t="shared" si="679"/>
        <v>0</v>
      </c>
      <c r="JE143" s="162">
        <f t="shared" si="679"/>
        <v>0</v>
      </c>
      <c r="JF143" s="162">
        <f t="shared" si="679"/>
        <v>0</v>
      </c>
      <c r="JG143" s="162">
        <f t="shared" si="679"/>
        <v>0</v>
      </c>
      <c r="JH143" s="162">
        <f t="shared" si="679"/>
        <v>0</v>
      </c>
      <c r="JI143" s="162">
        <f t="shared" si="679"/>
        <v>0</v>
      </c>
      <c r="JJ143" s="162">
        <f t="shared" si="679"/>
        <v>0</v>
      </c>
      <c r="JK143" s="162">
        <f t="shared" si="679"/>
        <v>0</v>
      </c>
      <c r="JL143" s="162">
        <f t="shared" si="679"/>
        <v>0</v>
      </c>
      <c r="JM143" s="162">
        <f t="shared" si="679"/>
        <v>0</v>
      </c>
      <c r="JN143" s="162">
        <f t="shared" si="679"/>
        <v>0</v>
      </c>
      <c r="JO143" s="162">
        <f t="shared" si="679"/>
        <v>0</v>
      </c>
      <c r="JP143" s="162">
        <f t="shared" si="679"/>
        <v>0</v>
      </c>
      <c r="JQ143" s="162">
        <f t="shared" si="679"/>
        <v>0</v>
      </c>
      <c r="JR143" s="162">
        <f t="shared" si="679"/>
        <v>0</v>
      </c>
      <c r="JS143" s="162">
        <f t="shared" si="679"/>
        <v>0</v>
      </c>
      <c r="JT143" s="162">
        <f t="shared" si="679"/>
        <v>0</v>
      </c>
      <c r="JU143" s="162">
        <f t="shared" si="679"/>
        <v>0</v>
      </c>
      <c r="JV143" s="162">
        <f t="shared" si="679"/>
        <v>0</v>
      </c>
      <c r="JW143" s="162">
        <f t="shared" si="679"/>
        <v>0</v>
      </c>
      <c r="JX143" s="162">
        <f t="shared" si="679"/>
        <v>0</v>
      </c>
      <c r="JY143" s="162">
        <f t="shared" si="679"/>
        <v>0</v>
      </c>
      <c r="JZ143" s="162">
        <f t="shared" si="679"/>
        <v>0</v>
      </c>
      <c r="KA143" s="162">
        <f t="shared" si="679"/>
        <v>0</v>
      </c>
      <c r="KB143" s="162">
        <f t="shared" si="679"/>
        <v>0</v>
      </c>
      <c r="KC143" s="162">
        <f t="shared" si="679"/>
        <v>0</v>
      </c>
      <c r="KD143" s="162">
        <f t="shared" si="679"/>
        <v>0</v>
      </c>
      <c r="KE143" s="162">
        <f t="shared" si="679"/>
        <v>0</v>
      </c>
      <c r="KF143" s="162">
        <f t="shared" si="679"/>
        <v>0</v>
      </c>
      <c r="KG143" s="162">
        <f t="shared" si="679"/>
        <v>0</v>
      </c>
      <c r="KH143" s="162">
        <f t="shared" si="679"/>
        <v>0</v>
      </c>
      <c r="KI143" s="162">
        <f t="shared" si="679"/>
        <v>0</v>
      </c>
      <c r="KJ143" s="162">
        <f t="shared" si="679"/>
        <v>0</v>
      </c>
      <c r="KK143" s="162">
        <f t="shared" si="679"/>
        <v>0</v>
      </c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</row>
    <row r="144" ht="14.25" customHeight="1" spans="1:326" x14ac:dyDescent="0.25">
      <c r="A144" s="1">
        <v>5</v>
      </c>
      <c r="B144" s="1">
        <f t="shared" ref="B144:C144" si="680">B143+1</f>
        <v>134</v>
      </c>
      <c r="C144" s="232">
        <f t="shared" si="680"/>
        <v>43599</v>
      </c>
      <c r="D144" s="162">
        <f t="shared" si="9"/>
        <v>0</v>
      </c>
      <c r="E144" s="162">
        <f>(SUMIFS(Profile!$F$2:$F$17521,Profile!$B$2:$B$17521,$B144,Profile!$C$2:$C$17521,E$8))*$C$6</f>
        <v>0</v>
      </c>
      <c r="F144" s="162">
        <f>(SUMIFS(Profile!$F$2:$F$17521,Profile!$B$2:$B$17521,$B144,Profile!$C$2:$C$17521,F$8))*$C$6</f>
        <v>0</v>
      </c>
      <c r="G144" s="162">
        <f>(SUMIFS(Profile!$F$2:$F$17521,Profile!$B$2:$B$17521,$B144,Profile!$C$2:$C$17521,G$8))*$C$6</f>
        <v>0</v>
      </c>
      <c r="H144" s="162">
        <f>(SUMIFS(Profile!$F$2:$F$17521,Profile!$B$2:$B$17521,$B144,Profile!$C$2:$C$17521,H$8))*$C$6</f>
        <v>0</v>
      </c>
      <c r="I144" s="162">
        <f>(SUMIFS(Profile!$F$2:$F$17521,Profile!$B$2:$B$17521,$B144,Profile!$C$2:$C$17521,I$8))*$C$6</f>
        <v>0</v>
      </c>
      <c r="J144" s="162">
        <f>(SUMIFS(Profile!$F$2:$F$17521,Profile!$B$2:$B$17521,$B144,Profile!$C$2:$C$17521,J$8))*$C$6</f>
        <v>0</v>
      </c>
      <c r="K144" s="162">
        <f>(SUMIFS(Profile!$F$2:$F$17521,Profile!$B$2:$B$17521,$B144,Profile!$C$2:$C$17521,K$8))*$C$6</f>
        <v>0</v>
      </c>
      <c r="L144" s="162">
        <f>(SUMIFS(Profile!$F$2:$F$17521,Profile!$B$2:$B$17521,$B144,Profile!$C$2:$C$17521,L$8))*$C$6</f>
        <v>0</v>
      </c>
      <c r="M144" s="162">
        <f>(SUMIFS(Profile!$F$2:$F$17521,Profile!$B$2:$B$17521,$B144,Profile!$C$2:$C$17521,M$8))*$C$6</f>
        <v>0</v>
      </c>
      <c r="N144" s="162">
        <f>(SUMIFS(Profile!$F$2:$F$17521,Profile!$B$2:$B$17521,$B144,Profile!$C$2:$C$17521,N$8))*$C$6</f>
        <v>0</v>
      </c>
      <c r="O144" s="162">
        <f>(SUMIFS(Profile!$F$2:$F$17521,Profile!$B$2:$B$17521,$B144,Profile!$C$2:$C$17521,O$8))*$C$6</f>
        <v>0</v>
      </c>
      <c r="P144" s="162">
        <f>(SUMIFS(Profile!$F$2:$F$17521,Profile!$B$2:$B$17521,$B144,Profile!$C$2:$C$17521,P$8))*$C$6</f>
        <v>0</v>
      </c>
      <c r="Q144" s="162">
        <f>(SUMIFS(Profile!$F$2:$F$17521,Profile!$B$2:$B$17521,$B144,Profile!$C$2:$C$17521,Q$8))*$C$6</f>
        <v>0</v>
      </c>
      <c r="R144" s="162">
        <f>(SUMIFS(Profile!$F$2:$F$17521,Profile!$B$2:$B$17521,$B144,Profile!$C$2:$C$17521,R$8))*$C$6</f>
        <v>0</v>
      </c>
      <c r="S144" s="162">
        <f>(SUMIFS(Profile!$F$2:$F$17521,Profile!$B$2:$B$17521,$B144,Profile!$C$2:$C$17521,S$8))*$C$6</f>
        <v>0</v>
      </c>
      <c r="T144" s="162">
        <f>(SUMIFS(Profile!$F$2:$F$17521,Profile!$B$2:$B$17521,$B144,Profile!$C$2:$C$17521,T$8))*$C$6</f>
        <v>0</v>
      </c>
      <c r="U144" s="162">
        <f>(SUMIFS(Profile!$F$2:$F$17521,Profile!$B$2:$B$17521,$B144,Profile!$C$2:$C$17521,U$8))*$C$6</f>
        <v>0</v>
      </c>
      <c r="V144" s="162">
        <f>(SUMIFS(Profile!$F$2:$F$17521,Profile!$B$2:$B$17521,$B144,Profile!$C$2:$C$17521,V$8))*$C$6</f>
        <v>0</v>
      </c>
      <c r="W144" s="162">
        <f>(SUMIFS(Profile!$F$2:$F$17521,Profile!$B$2:$B$17521,$B144,Profile!$C$2:$C$17521,W$8))*$C$6</f>
        <v>0</v>
      </c>
      <c r="X144" s="162">
        <f>(SUMIFS(Profile!$F$2:$F$17521,Profile!$B$2:$B$17521,$B144,Profile!$C$2:$C$17521,X$8))*$C$6</f>
        <v>0</v>
      </c>
      <c r="Y144" s="162">
        <f>(SUMIFS(Profile!$F$2:$F$17521,Profile!$B$2:$B$17521,$B144,Profile!$C$2:$C$17521,Y$8))*$C$6</f>
        <v>0</v>
      </c>
      <c r="Z144" s="162">
        <f>(SUMIFS(Profile!$F$2:$F$17521,Profile!$B$2:$B$17521,$B144,Profile!$C$2:$C$17521,Z$8))*$C$6</f>
        <v>0</v>
      </c>
      <c r="AA144" s="162">
        <f>(SUMIFS(Profile!$F$2:$F$17521,Profile!$B$2:$B$17521,$B144,Profile!$C$2:$C$17521,AA$8))*$C$6</f>
        <v>0</v>
      </c>
      <c r="AB144" s="162">
        <f>(SUMIFS(Profile!$F$2:$F$17521,Profile!$B$2:$B$17521,$B144,Profile!$C$2:$C$17521,AB$8))*$C$6</f>
        <v>0</v>
      </c>
      <c r="AC144" s="162">
        <f>(SUMIFS(Profile!$F$2:$F$17521,Profile!$B$2:$B$17521,$B144,Profile!$C$2:$C$17521,AC$8))*$C$6</f>
        <v>0</v>
      </c>
      <c r="AD144" s="162">
        <f>(SUMIFS(Profile!$F$2:$F$17521,Profile!$B$2:$B$17521,$B144,Profile!$C$2:$C$17521,AD$8))*$C$6</f>
        <v>0</v>
      </c>
      <c r="AE144" s="162">
        <f>(SUMIFS(Profile!$F$2:$F$17521,Profile!$B$2:$B$17521,$B144,Profile!$C$2:$C$17521,AE$8))*$C$6</f>
        <v>0</v>
      </c>
      <c r="AF144" s="162">
        <f>(SUMIFS(Profile!$F$2:$F$17521,Profile!$B$2:$B$17521,$B144,Profile!$C$2:$C$17521,AF$8))*$C$6</f>
        <v>0</v>
      </c>
      <c r="AG144" s="162">
        <f>(SUMIFS(Profile!$F$2:$F$17521,Profile!$B$2:$B$17521,$B144,Profile!$C$2:$C$17521,AG$8))*$C$6</f>
        <v>0</v>
      </c>
      <c r="AH144" s="162">
        <f>(SUMIFS(Profile!$F$2:$F$17521,Profile!$B$2:$B$17521,$B144,Profile!$C$2:$C$17521,AH$8))*$C$6</f>
        <v>0</v>
      </c>
      <c r="AI144" s="162">
        <f>(SUMIFS(Profile!$F$2:$F$17521,Profile!$B$2:$B$17521,$B144,Profile!$C$2:$C$17521,AI$8))*$C$6</f>
        <v>0</v>
      </c>
      <c r="AJ144" s="162">
        <f>(SUMIFS(Profile!$F$2:$F$17521,Profile!$B$2:$B$17521,$B144,Profile!$C$2:$C$17521,AJ$8))*$C$6</f>
        <v>0</v>
      </c>
      <c r="AK144" s="162">
        <f>(SUMIFS(Profile!$F$2:$F$17521,Profile!$B$2:$B$17521,$B144,Profile!$C$2:$C$17521,AK$8))*$C$6</f>
        <v>0</v>
      </c>
      <c r="AL144" s="162">
        <f>(SUMIFS(Profile!$F$2:$F$17521,Profile!$B$2:$B$17521,$B144,Profile!$C$2:$C$17521,AL$8))*$C$6</f>
        <v>0</v>
      </c>
      <c r="AM144" s="162">
        <f>(SUMIFS(Profile!$F$2:$F$17521,Profile!$B$2:$B$17521,$B144,Profile!$C$2:$C$17521,AM$8))*$C$6</f>
        <v>0</v>
      </c>
      <c r="AN144" s="162">
        <f>(SUMIFS(Profile!$F$2:$F$17521,Profile!$B$2:$B$17521,$B144,Profile!$C$2:$C$17521,AN$8))*$C$6</f>
        <v>0</v>
      </c>
      <c r="AO144" s="162">
        <f>(SUMIFS(Profile!$F$2:$F$17521,Profile!$B$2:$B$17521,$B144,Profile!$C$2:$C$17521,AO$8))*$C$6</f>
        <v>0</v>
      </c>
      <c r="AP144" s="162">
        <f>(SUMIFS(Profile!$F$2:$F$17521,Profile!$B$2:$B$17521,$B144,Profile!$C$2:$C$17521,AP$8))*$C$6</f>
        <v>0</v>
      </c>
      <c r="AQ144" s="162">
        <f>(SUMIFS(Profile!$F$2:$F$17521,Profile!$B$2:$B$17521,$B144,Profile!$C$2:$C$17521,AQ$8))*$C$6</f>
        <v>0</v>
      </c>
      <c r="AR144" s="162">
        <f>(SUMIFS(Profile!$F$2:$F$17521,Profile!$B$2:$B$17521,$B144,Profile!$C$2:$C$17521,AR$8))*$C$6</f>
        <v>0</v>
      </c>
      <c r="AS144" s="162">
        <f>(SUMIFS(Profile!$F$2:$F$17521,Profile!$B$2:$B$17521,$B144,Profile!$C$2:$C$17521,AS$8))*$C$6</f>
        <v>0</v>
      </c>
      <c r="AT144" s="162">
        <f>(SUMIFS(Profile!$F$2:$F$17521,Profile!$B$2:$B$17521,$B144,Profile!$C$2:$C$17521,AT$8))*$C$6</f>
        <v>0</v>
      </c>
      <c r="AU144" s="162">
        <f>(SUMIFS(Profile!$F$2:$F$17521,Profile!$B$2:$B$17521,$B144,Profile!$C$2:$C$17521,AU$8))*$C$6</f>
        <v>0</v>
      </c>
      <c r="AV144" s="162">
        <f>(SUMIFS(Profile!$F$2:$F$17521,Profile!$B$2:$B$17521,$B144,Profile!$C$2:$C$17521,AV$8))*$C$6</f>
        <v>0</v>
      </c>
      <c r="AW144" s="162">
        <f>(SUMIFS(Profile!$F$2:$F$17521,Profile!$B$2:$B$17521,$B144,Profile!$C$2:$C$17521,AW$8))*$C$6</f>
        <v>0</v>
      </c>
      <c r="AX144" s="162">
        <f>(SUMIFS(Profile!$F$2:$F$17521,Profile!$B$2:$B$17521,$B144,Profile!$C$2:$C$17521,AX$8))*$C$6</f>
        <v>0</v>
      </c>
      <c r="AY144" s="162">
        <f>(SUMIFS(Profile!$F$2:$F$17521,Profile!$B$2:$B$17521,$B144,Profile!$C$2:$C$17521,AY$8))*$C$6</f>
        <v>0</v>
      </c>
      <c r="AZ144" s="162">
        <f>(SUMIFS(Profile!$F$2:$F$17521,Profile!$B$2:$B$17521,$B144,Profile!$C$2:$C$17521,AZ$8))*$C$6</f>
        <v>0</v>
      </c>
      <c r="BA144" s="162">
        <f t="shared" si="10"/>
        <v>0</v>
      </c>
      <c r="BB144" s="162">
        <f>(SUMIFS(Profile!$E$2:$E$17521,Profile!$B$2:$B$17521,$B144,Profile!$C$2:$C$17521,BB$8))*$C$9</f>
        <v>0</v>
      </c>
      <c r="BC144" s="162">
        <f>(SUMIFS(Profile!$E$2:$E$17521,Profile!$B$2:$B$17521,$B144,Profile!$C$2:$C$17521,BC$8))*$C$9</f>
        <v>0</v>
      </c>
      <c r="BD144" s="162">
        <f>(SUMIFS(Profile!$E$2:$E$17521,Profile!$B$2:$B$17521,$B144,Profile!$C$2:$C$17521,BD$8))*$C$9</f>
        <v>0</v>
      </c>
      <c r="BE144" s="162">
        <f>(SUMIFS(Profile!$E$2:$E$17521,Profile!$B$2:$B$17521,$B144,Profile!$C$2:$C$17521,BE$8))*$C$9</f>
        <v>0</v>
      </c>
      <c r="BF144" s="162">
        <f>(SUMIFS(Profile!$E$2:$E$17521,Profile!$B$2:$B$17521,$B144,Profile!$C$2:$C$17521,BF$8))*$C$9</f>
        <v>0</v>
      </c>
      <c r="BG144" s="162">
        <f>(SUMIFS(Profile!$E$2:$E$17521,Profile!$B$2:$B$17521,$B144,Profile!$C$2:$C$17521,BG$8))*$C$9</f>
        <v>0</v>
      </c>
      <c r="BH144" s="162">
        <f>(SUMIFS(Profile!$E$2:$E$17521,Profile!$B$2:$B$17521,$B144,Profile!$C$2:$C$17521,BH$8))*$C$9</f>
        <v>0</v>
      </c>
      <c r="BI144" s="162">
        <f>(SUMIFS(Profile!$E$2:$E$17521,Profile!$B$2:$B$17521,$B144,Profile!$C$2:$C$17521,BI$8))*$C$9</f>
        <v>0</v>
      </c>
      <c r="BJ144" s="162">
        <f>(SUMIFS(Profile!$E$2:$E$17521,Profile!$B$2:$B$17521,$B144,Profile!$C$2:$C$17521,BJ$8))*$C$9</f>
        <v>0</v>
      </c>
      <c r="BK144" s="162">
        <f>(SUMIFS(Profile!$E$2:$E$17521,Profile!$B$2:$B$17521,$B144,Profile!$C$2:$C$17521,BK$8))*$C$9</f>
        <v>0</v>
      </c>
      <c r="BL144" s="162">
        <f>(SUMIFS(Profile!$E$2:$E$17521,Profile!$B$2:$B$17521,$B144,Profile!$C$2:$C$17521,BL$8))*$C$9</f>
        <v>0</v>
      </c>
      <c r="BM144" s="162">
        <f>(SUMIFS(Profile!$E$2:$E$17521,Profile!$B$2:$B$17521,$B144,Profile!$C$2:$C$17521,BM$8))*$C$9</f>
        <v>0</v>
      </c>
      <c r="BN144" s="162">
        <f>(SUMIFS(Profile!$E$2:$E$17521,Profile!$B$2:$B$17521,$B144,Profile!$C$2:$C$17521,BN$8))*$C$9</f>
        <v>0</v>
      </c>
      <c r="BO144" s="162">
        <f>(SUMIFS(Profile!$E$2:$E$17521,Profile!$B$2:$B$17521,$B144,Profile!$C$2:$C$17521,BO$8))*$C$9</f>
        <v>0</v>
      </c>
      <c r="BP144" s="162">
        <f>(SUMIFS(Profile!$E$2:$E$17521,Profile!$B$2:$B$17521,$B144,Profile!$C$2:$C$17521,BP$8))*$C$9</f>
        <v>0</v>
      </c>
      <c r="BQ144" s="162">
        <f>(SUMIFS(Profile!$E$2:$E$17521,Profile!$B$2:$B$17521,$B144,Profile!$C$2:$C$17521,BQ$8))*$C$9</f>
        <v>0</v>
      </c>
      <c r="BR144" s="162">
        <f>(SUMIFS(Profile!$E$2:$E$17521,Profile!$B$2:$B$17521,$B144,Profile!$C$2:$C$17521,BR$8))*$C$9</f>
        <v>0</v>
      </c>
      <c r="BS144" s="162">
        <f>(SUMIFS(Profile!$E$2:$E$17521,Profile!$B$2:$B$17521,$B144,Profile!$C$2:$C$17521,BS$8))*$C$9</f>
        <v>0</v>
      </c>
      <c r="BT144" s="162">
        <f>(SUMIFS(Profile!$E$2:$E$17521,Profile!$B$2:$B$17521,$B144,Profile!$C$2:$C$17521,BT$8))*$C$9</f>
        <v>0</v>
      </c>
      <c r="BU144" s="162">
        <f>(SUMIFS(Profile!$E$2:$E$17521,Profile!$B$2:$B$17521,$B144,Profile!$C$2:$C$17521,BU$8))*$C$9</f>
        <v>0</v>
      </c>
      <c r="BV144" s="162">
        <f>(SUMIFS(Profile!$E$2:$E$17521,Profile!$B$2:$B$17521,$B144,Profile!$C$2:$C$17521,BV$8))*$C$9</f>
        <v>0</v>
      </c>
      <c r="BW144" s="162">
        <f>(SUMIFS(Profile!$E$2:$E$17521,Profile!$B$2:$B$17521,$B144,Profile!$C$2:$C$17521,BW$8))*$C$9</f>
        <v>0</v>
      </c>
      <c r="BX144" s="162">
        <f>(SUMIFS(Profile!$E$2:$E$17521,Profile!$B$2:$B$17521,$B144,Profile!$C$2:$C$17521,BX$8))*$C$9</f>
        <v>0</v>
      </c>
      <c r="BY144" s="162">
        <f>(SUMIFS(Profile!$E$2:$E$17521,Profile!$B$2:$B$17521,$B144,Profile!$C$2:$C$17521,BY$8))*$C$9</f>
        <v>0</v>
      </c>
      <c r="BZ144" s="162">
        <f>(SUMIFS(Profile!$E$2:$E$17521,Profile!$B$2:$B$17521,$B144,Profile!$C$2:$C$17521,BZ$8))*$C$9</f>
        <v>0</v>
      </c>
      <c r="CA144" s="162">
        <f>(SUMIFS(Profile!$E$2:$E$17521,Profile!$B$2:$B$17521,$B144,Profile!$C$2:$C$17521,CA$8))*$C$9</f>
        <v>0</v>
      </c>
      <c r="CB144" s="162">
        <f>(SUMIFS(Profile!$E$2:$E$17521,Profile!$B$2:$B$17521,$B144,Profile!$C$2:$C$17521,CB$8))*$C$9</f>
        <v>0</v>
      </c>
      <c r="CC144" s="162">
        <f>(SUMIFS(Profile!$E$2:$E$17521,Profile!$B$2:$B$17521,$B144,Profile!$C$2:$C$17521,CC$8))*$C$9</f>
        <v>0</v>
      </c>
      <c r="CD144" s="162">
        <f>(SUMIFS(Profile!$E$2:$E$17521,Profile!$B$2:$B$17521,$B144,Profile!$C$2:$C$17521,CD$8))*$C$9</f>
        <v>0</v>
      </c>
      <c r="CE144" s="162">
        <f>(SUMIFS(Profile!$E$2:$E$17521,Profile!$B$2:$B$17521,$B144,Profile!$C$2:$C$17521,CE$8))*$C$9</f>
        <v>0</v>
      </c>
      <c r="CF144" s="162">
        <f>(SUMIFS(Profile!$E$2:$E$17521,Profile!$B$2:$B$17521,$B144,Profile!$C$2:$C$17521,CF$8))*$C$9</f>
        <v>0</v>
      </c>
      <c r="CG144" s="162">
        <f>(SUMIFS(Profile!$E$2:$E$17521,Profile!$B$2:$B$17521,$B144,Profile!$C$2:$C$17521,CG$8))*$C$9</f>
        <v>0</v>
      </c>
      <c r="CH144" s="162">
        <f>(SUMIFS(Profile!$E$2:$E$17521,Profile!$B$2:$B$17521,$B144,Profile!$C$2:$C$17521,CH$8))*$C$9</f>
        <v>0</v>
      </c>
      <c r="CI144" s="162">
        <f>(SUMIFS(Profile!$E$2:$E$17521,Profile!$B$2:$B$17521,$B144,Profile!$C$2:$C$17521,CI$8))*$C$9</f>
        <v>0</v>
      </c>
      <c r="CJ144" s="162">
        <f>(SUMIFS(Profile!$E$2:$E$17521,Profile!$B$2:$B$17521,$B144,Profile!$C$2:$C$17521,CJ$8))*$C$9</f>
        <v>0</v>
      </c>
      <c r="CK144" s="162">
        <f>(SUMIFS(Profile!$E$2:$E$17521,Profile!$B$2:$B$17521,$B144,Profile!$C$2:$C$17521,CK$8))*$C$9</f>
        <v>0</v>
      </c>
      <c r="CL144" s="162">
        <f>(SUMIFS(Profile!$E$2:$E$17521,Profile!$B$2:$B$17521,$B144,Profile!$C$2:$C$17521,CL$8))*$C$9</f>
        <v>0</v>
      </c>
      <c r="CM144" s="162">
        <f>(SUMIFS(Profile!$E$2:$E$17521,Profile!$B$2:$B$17521,$B144,Profile!$C$2:$C$17521,CM$8))*$C$9</f>
        <v>0</v>
      </c>
      <c r="CN144" s="162">
        <f>(SUMIFS(Profile!$E$2:$E$17521,Profile!$B$2:$B$17521,$B144,Profile!$C$2:$C$17521,CN$8))*$C$9</f>
        <v>0</v>
      </c>
      <c r="CO144" s="162">
        <f>(SUMIFS(Profile!$E$2:$E$17521,Profile!$B$2:$B$17521,$B144,Profile!$C$2:$C$17521,CO$8))*$C$9</f>
        <v>0</v>
      </c>
      <c r="CP144" s="162">
        <f>(SUMIFS(Profile!$E$2:$E$17521,Profile!$B$2:$B$17521,$B144,Profile!$C$2:$C$17521,CP$8))*$C$9</f>
        <v>0</v>
      </c>
      <c r="CQ144" s="162">
        <f>(SUMIFS(Profile!$E$2:$E$17521,Profile!$B$2:$B$17521,$B144,Profile!$C$2:$C$17521,CQ$8))*$C$9</f>
        <v>0</v>
      </c>
      <c r="CR144" s="162">
        <f>(SUMIFS(Profile!$E$2:$E$17521,Profile!$B$2:$B$17521,$B144,Profile!$C$2:$C$17521,CR$8))*$C$9</f>
        <v>0</v>
      </c>
      <c r="CS144" s="162">
        <f>(SUMIFS(Profile!$E$2:$E$17521,Profile!$B$2:$B$17521,$B144,Profile!$C$2:$C$17521,CS$8))*$C$9</f>
        <v>0</v>
      </c>
      <c r="CT144" s="162">
        <f>(SUMIFS(Profile!$E$2:$E$17521,Profile!$B$2:$B$17521,$B144,Profile!$C$2:$C$17521,CT$8))*$C$9</f>
        <v>0</v>
      </c>
      <c r="CU144" s="162">
        <f>(SUMIFS(Profile!$E$2:$E$17521,Profile!$B$2:$B$17521,$B144,Profile!$C$2:$C$17521,CU$8))*$C$9</f>
        <v>0</v>
      </c>
      <c r="CV144" s="162">
        <f>(SUMIFS(Profile!$E$2:$E$17521,Profile!$B$2:$B$17521,$B144,Profile!$C$2:$C$17521,CV$8))*$C$9</f>
        <v>0</v>
      </c>
      <c r="CW144" s="162">
        <f>(SUMIFS(Profile!$E$2:$E$17521,Profile!$B$2:$B$17521,$B144,Profile!$C$2:$C$17521,CW$8))*$C$9</f>
        <v>0</v>
      </c>
      <c r="CX144" s="162">
        <f t="shared" si="11"/>
        <v>0</v>
      </c>
      <c r="CY144" s="162">
        <f t="shared" ref="CY144:ET144" si="681">MAX(BB144-E144,0)</f>
        <v>0</v>
      </c>
      <c r="CZ144" s="162">
        <f t="shared" si="681"/>
        <v>0</v>
      </c>
      <c r="DA144" s="162">
        <f t="shared" si="681"/>
        <v>0</v>
      </c>
      <c r="DB144" s="162">
        <f t="shared" si="681"/>
        <v>0</v>
      </c>
      <c r="DC144" s="162">
        <f t="shared" si="681"/>
        <v>0</v>
      </c>
      <c r="DD144" s="162">
        <f t="shared" si="681"/>
        <v>0</v>
      </c>
      <c r="DE144" s="162">
        <f t="shared" si="681"/>
        <v>0</v>
      </c>
      <c r="DF144" s="162">
        <f t="shared" si="681"/>
        <v>0</v>
      </c>
      <c r="DG144" s="162">
        <f t="shared" si="681"/>
        <v>0</v>
      </c>
      <c r="DH144" s="162">
        <f t="shared" si="681"/>
        <v>0</v>
      </c>
      <c r="DI144" s="162">
        <f t="shared" si="681"/>
        <v>0</v>
      </c>
      <c r="DJ144" s="162">
        <f t="shared" si="681"/>
        <v>0</v>
      </c>
      <c r="DK144" s="162">
        <f t="shared" si="681"/>
        <v>0</v>
      </c>
      <c r="DL144" s="162">
        <f t="shared" si="681"/>
        <v>0</v>
      </c>
      <c r="DM144" s="162">
        <f t="shared" si="681"/>
        <v>0</v>
      </c>
      <c r="DN144" s="162">
        <f t="shared" si="681"/>
        <v>0</v>
      </c>
      <c r="DO144" s="162">
        <f t="shared" si="681"/>
        <v>0</v>
      </c>
      <c r="DP144" s="162">
        <f t="shared" si="681"/>
        <v>0</v>
      </c>
      <c r="DQ144" s="162">
        <f t="shared" si="681"/>
        <v>0</v>
      </c>
      <c r="DR144" s="162">
        <f t="shared" si="681"/>
        <v>0</v>
      </c>
      <c r="DS144" s="162">
        <f t="shared" si="681"/>
        <v>0</v>
      </c>
      <c r="DT144" s="162">
        <f t="shared" si="681"/>
        <v>0</v>
      </c>
      <c r="DU144" s="162">
        <f t="shared" si="681"/>
        <v>0</v>
      </c>
      <c r="DV144" s="162">
        <f t="shared" si="681"/>
        <v>0</v>
      </c>
      <c r="DW144" s="162">
        <f t="shared" si="681"/>
        <v>0</v>
      </c>
      <c r="DX144" s="162">
        <f t="shared" si="681"/>
        <v>0</v>
      </c>
      <c r="DY144" s="162">
        <f t="shared" si="681"/>
        <v>0</v>
      </c>
      <c r="DZ144" s="162">
        <f t="shared" si="681"/>
        <v>0</v>
      </c>
      <c r="EA144" s="162">
        <f t="shared" si="681"/>
        <v>0</v>
      </c>
      <c r="EB144" s="162">
        <f t="shared" si="681"/>
        <v>0</v>
      </c>
      <c r="EC144" s="162">
        <f t="shared" si="681"/>
        <v>0</v>
      </c>
      <c r="ED144" s="162">
        <f t="shared" si="681"/>
        <v>0</v>
      </c>
      <c r="EE144" s="162">
        <f t="shared" si="681"/>
        <v>0</v>
      </c>
      <c r="EF144" s="162">
        <f t="shared" si="681"/>
        <v>0</v>
      </c>
      <c r="EG144" s="162">
        <f t="shared" si="681"/>
        <v>0</v>
      </c>
      <c r="EH144" s="162">
        <f t="shared" si="681"/>
        <v>0</v>
      </c>
      <c r="EI144" s="162">
        <f t="shared" si="681"/>
        <v>0</v>
      </c>
      <c r="EJ144" s="162">
        <f t="shared" si="681"/>
        <v>0</v>
      </c>
      <c r="EK144" s="162">
        <f t="shared" si="681"/>
        <v>0</v>
      </c>
      <c r="EL144" s="162">
        <f t="shared" si="681"/>
        <v>0</v>
      </c>
      <c r="EM144" s="162">
        <f t="shared" si="681"/>
        <v>0</v>
      </c>
      <c r="EN144" s="162">
        <f t="shared" si="681"/>
        <v>0</v>
      </c>
      <c r="EO144" s="162">
        <f t="shared" si="681"/>
        <v>0</v>
      </c>
      <c r="EP144" s="162">
        <f t="shared" si="681"/>
        <v>0</v>
      </c>
      <c r="EQ144" s="162">
        <f t="shared" si="681"/>
        <v>0</v>
      </c>
      <c r="ER144" s="162">
        <f t="shared" si="681"/>
        <v>0</v>
      </c>
      <c r="ES144" s="162">
        <f t="shared" si="681"/>
        <v>0</v>
      </c>
      <c r="ET144" s="162">
        <f t="shared" si="681"/>
        <v>0</v>
      </c>
      <c r="EU144" s="162">
        <f t="shared" si="13"/>
        <v>0</v>
      </c>
      <c r="EV144" s="162">
        <f t="shared" ref="EV144:GQ144" si="682">BB144-CY144</f>
        <v>0</v>
      </c>
      <c r="EW144" s="162">
        <f t="shared" si="682"/>
        <v>0</v>
      </c>
      <c r="EX144" s="162">
        <f t="shared" si="682"/>
        <v>0</v>
      </c>
      <c r="EY144" s="162">
        <f t="shared" si="682"/>
        <v>0</v>
      </c>
      <c r="EZ144" s="162">
        <f t="shared" si="682"/>
        <v>0</v>
      </c>
      <c r="FA144" s="162">
        <f t="shared" si="682"/>
        <v>0</v>
      </c>
      <c r="FB144" s="162">
        <f t="shared" si="682"/>
        <v>0</v>
      </c>
      <c r="FC144" s="162">
        <f t="shared" si="682"/>
        <v>0</v>
      </c>
      <c r="FD144" s="162">
        <f t="shared" si="682"/>
        <v>0</v>
      </c>
      <c r="FE144" s="162">
        <f t="shared" si="682"/>
        <v>0</v>
      </c>
      <c r="FF144" s="162">
        <f t="shared" si="682"/>
        <v>0</v>
      </c>
      <c r="FG144" s="162">
        <f t="shared" si="682"/>
        <v>0</v>
      </c>
      <c r="FH144" s="162">
        <f t="shared" si="682"/>
        <v>0</v>
      </c>
      <c r="FI144" s="162">
        <f t="shared" si="682"/>
        <v>0</v>
      </c>
      <c r="FJ144" s="162">
        <f t="shared" si="682"/>
        <v>0</v>
      </c>
      <c r="FK144" s="162">
        <f t="shared" si="682"/>
        <v>0</v>
      </c>
      <c r="FL144" s="162">
        <f t="shared" si="682"/>
        <v>0</v>
      </c>
      <c r="FM144" s="162">
        <f t="shared" si="682"/>
        <v>0</v>
      </c>
      <c r="FN144" s="162">
        <f t="shared" si="682"/>
        <v>0</v>
      </c>
      <c r="FO144" s="162">
        <f t="shared" si="682"/>
        <v>0</v>
      </c>
      <c r="FP144" s="162">
        <f t="shared" si="682"/>
        <v>0</v>
      </c>
      <c r="FQ144" s="162">
        <f t="shared" si="682"/>
        <v>0</v>
      </c>
      <c r="FR144" s="162">
        <f t="shared" si="682"/>
        <v>0</v>
      </c>
      <c r="FS144" s="162">
        <f t="shared" si="682"/>
        <v>0</v>
      </c>
      <c r="FT144" s="162">
        <f t="shared" si="682"/>
        <v>0</v>
      </c>
      <c r="FU144" s="162">
        <f t="shared" si="682"/>
        <v>0</v>
      </c>
      <c r="FV144" s="162">
        <f t="shared" si="682"/>
        <v>0</v>
      </c>
      <c r="FW144" s="162">
        <f t="shared" si="682"/>
        <v>0</v>
      </c>
      <c r="FX144" s="162">
        <f t="shared" si="682"/>
        <v>0</v>
      </c>
      <c r="FY144" s="162">
        <f t="shared" si="682"/>
        <v>0</v>
      </c>
      <c r="FZ144" s="162">
        <f t="shared" si="682"/>
        <v>0</v>
      </c>
      <c r="GA144" s="162">
        <f t="shared" si="682"/>
        <v>0</v>
      </c>
      <c r="GB144" s="162">
        <f t="shared" si="682"/>
        <v>0</v>
      </c>
      <c r="GC144" s="162">
        <f t="shared" si="682"/>
        <v>0</v>
      </c>
      <c r="GD144" s="162">
        <f t="shared" si="682"/>
        <v>0</v>
      </c>
      <c r="GE144" s="162">
        <f t="shared" si="682"/>
        <v>0</v>
      </c>
      <c r="GF144" s="162">
        <f t="shared" si="682"/>
        <v>0</v>
      </c>
      <c r="GG144" s="162">
        <f t="shared" si="682"/>
        <v>0</v>
      </c>
      <c r="GH144" s="162">
        <f t="shared" si="682"/>
        <v>0</v>
      </c>
      <c r="GI144" s="162">
        <f t="shared" si="682"/>
        <v>0</v>
      </c>
      <c r="GJ144" s="162">
        <f t="shared" si="682"/>
        <v>0</v>
      </c>
      <c r="GK144" s="162">
        <f t="shared" si="682"/>
        <v>0</v>
      </c>
      <c r="GL144" s="162">
        <f t="shared" si="682"/>
        <v>0</v>
      </c>
      <c r="GM144" s="162">
        <f t="shared" si="682"/>
        <v>0</v>
      </c>
      <c r="GN144" s="162">
        <f t="shared" si="682"/>
        <v>0</v>
      </c>
      <c r="GO144" s="162">
        <f t="shared" si="682"/>
        <v>0</v>
      </c>
      <c r="GP144" s="162">
        <f t="shared" si="682"/>
        <v>0</v>
      </c>
      <c r="GQ144" s="162">
        <f t="shared" si="682"/>
        <v>0</v>
      </c>
      <c r="GR144" s="162">
        <f t="shared" si="15"/>
        <v>0</v>
      </c>
      <c r="GS144" s="162">
        <f t="shared" ref="GS144:IN144" si="683">E144-EV144</f>
        <v>0</v>
      </c>
      <c r="GT144" s="162">
        <f t="shared" si="683"/>
        <v>0</v>
      </c>
      <c r="GU144" s="162">
        <f t="shared" si="683"/>
        <v>0</v>
      </c>
      <c r="GV144" s="162">
        <f t="shared" si="683"/>
        <v>0</v>
      </c>
      <c r="GW144" s="162">
        <f t="shared" si="683"/>
        <v>0</v>
      </c>
      <c r="GX144" s="162">
        <f t="shared" si="683"/>
        <v>0</v>
      </c>
      <c r="GY144" s="162">
        <f t="shared" si="683"/>
        <v>0</v>
      </c>
      <c r="GZ144" s="162">
        <f t="shared" si="683"/>
        <v>0</v>
      </c>
      <c r="HA144" s="162">
        <f t="shared" si="683"/>
        <v>0</v>
      </c>
      <c r="HB144" s="162">
        <f t="shared" si="683"/>
        <v>0</v>
      </c>
      <c r="HC144" s="162">
        <f t="shared" si="683"/>
        <v>0</v>
      </c>
      <c r="HD144" s="162">
        <f t="shared" si="683"/>
        <v>0</v>
      </c>
      <c r="HE144" s="162">
        <f t="shared" si="683"/>
        <v>0</v>
      </c>
      <c r="HF144" s="162">
        <f t="shared" si="683"/>
        <v>0</v>
      </c>
      <c r="HG144" s="162">
        <f t="shared" si="683"/>
        <v>0</v>
      </c>
      <c r="HH144" s="162">
        <f t="shared" si="683"/>
        <v>0</v>
      </c>
      <c r="HI144" s="162">
        <f t="shared" si="683"/>
        <v>0</v>
      </c>
      <c r="HJ144" s="162">
        <f t="shared" si="683"/>
        <v>0</v>
      </c>
      <c r="HK144" s="162">
        <f t="shared" si="683"/>
        <v>0</v>
      </c>
      <c r="HL144" s="162">
        <f t="shared" si="683"/>
        <v>0</v>
      </c>
      <c r="HM144" s="162">
        <f t="shared" si="683"/>
        <v>0</v>
      </c>
      <c r="HN144" s="162">
        <f t="shared" si="683"/>
        <v>0</v>
      </c>
      <c r="HO144" s="162">
        <f t="shared" si="683"/>
        <v>0</v>
      </c>
      <c r="HP144" s="162">
        <f t="shared" si="683"/>
        <v>0</v>
      </c>
      <c r="HQ144" s="162">
        <f t="shared" si="683"/>
        <v>0</v>
      </c>
      <c r="HR144" s="162">
        <f t="shared" si="683"/>
        <v>0</v>
      </c>
      <c r="HS144" s="162">
        <f t="shared" si="683"/>
        <v>0</v>
      </c>
      <c r="HT144" s="162">
        <f t="shared" si="683"/>
        <v>0</v>
      </c>
      <c r="HU144" s="162">
        <f t="shared" si="683"/>
        <v>0</v>
      </c>
      <c r="HV144" s="162">
        <f t="shared" si="683"/>
        <v>0</v>
      </c>
      <c r="HW144" s="162">
        <f t="shared" si="683"/>
        <v>0</v>
      </c>
      <c r="HX144" s="162">
        <f t="shared" si="683"/>
        <v>0</v>
      </c>
      <c r="HY144" s="162">
        <f t="shared" si="683"/>
        <v>0</v>
      </c>
      <c r="HZ144" s="162">
        <f t="shared" si="683"/>
        <v>0</v>
      </c>
      <c r="IA144" s="162">
        <f t="shared" si="683"/>
        <v>0</v>
      </c>
      <c r="IB144" s="162">
        <f t="shared" si="683"/>
        <v>0</v>
      </c>
      <c r="IC144" s="162">
        <f t="shared" si="683"/>
        <v>0</v>
      </c>
      <c r="ID144" s="162">
        <f t="shared" si="683"/>
        <v>0</v>
      </c>
      <c r="IE144" s="162">
        <f t="shared" si="683"/>
        <v>0</v>
      </c>
      <c r="IF144" s="162">
        <f t="shared" si="683"/>
        <v>0</v>
      </c>
      <c r="IG144" s="162">
        <f t="shared" si="683"/>
        <v>0</v>
      </c>
      <c r="IH144" s="162">
        <f t="shared" si="683"/>
        <v>0</v>
      </c>
      <c r="II144" s="162">
        <f t="shared" si="683"/>
        <v>0</v>
      </c>
      <c r="IJ144" s="162">
        <f t="shared" si="683"/>
        <v>0</v>
      </c>
      <c r="IK144" s="162">
        <f t="shared" si="683"/>
        <v>0</v>
      </c>
      <c r="IL144" s="162">
        <f t="shared" si="683"/>
        <v>0</v>
      </c>
      <c r="IM144" s="162">
        <f t="shared" si="683"/>
        <v>0</v>
      </c>
      <c r="IN144" s="162">
        <f t="shared" si="683"/>
        <v>0</v>
      </c>
      <c r="IO144" s="162">
        <f t="shared" si="17"/>
        <v>0</v>
      </c>
      <c r="IP144" s="162">
        <f t="shared" si="23"/>
        <v>0</v>
      </c>
      <c r="IQ144" s="162">
        <f t="shared" ref="IQ144:KK144" si="684">MAX((MIN(CZ144+IP144,$IO$7))-GT144,0)</f>
        <v>0</v>
      </c>
      <c r="IR144" s="162">
        <f t="shared" si="684"/>
        <v>0</v>
      </c>
      <c r="IS144" s="162">
        <f t="shared" si="684"/>
        <v>0</v>
      </c>
      <c r="IT144" s="162">
        <f t="shared" si="684"/>
        <v>0</v>
      </c>
      <c r="IU144" s="162">
        <f t="shared" si="684"/>
        <v>0</v>
      </c>
      <c r="IV144" s="162">
        <f t="shared" si="684"/>
        <v>0</v>
      </c>
      <c r="IW144" s="162">
        <f t="shared" si="684"/>
        <v>0</v>
      </c>
      <c r="IX144" s="162">
        <f t="shared" si="684"/>
        <v>0</v>
      </c>
      <c r="IY144" s="162">
        <f t="shared" si="684"/>
        <v>0</v>
      </c>
      <c r="IZ144" s="162">
        <f t="shared" si="684"/>
        <v>0</v>
      </c>
      <c r="JA144" s="162">
        <f t="shared" si="684"/>
        <v>0</v>
      </c>
      <c r="JB144" s="162">
        <f t="shared" si="684"/>
        <v>0</v>
      </c>
      <c r="JC144" s="162">
        <f t="shared" si="684"/>
        <v>0</v>
      </c>
      <c r="JD144" s="162">
        <f t="shared" si="684"/>
        <v>0</v>
      </c>
      <c r="JE144" s="162">
        <f t="shared" si="684"/>
        <v>0</v>
      </c>
      <c r="JF144" s="162">
        <f t="shared" si="684"/>
        <v>0</v>
      </c>
      <c r="JG144" s="162">
        <f t="shared" si="684"/>
        <v>0</v>
      </c>
      <c r="JH144" s="162">
        <f t="shared" si="684"/>
        <v>0</v>
      </c>
      <c r="JI144" s="162">
        <f t="shared" si="684"/>
        <v>0</v>
      </c>
      <c r="JJ144" s="162">
        <f t="shared" si="684"/>
        <v>0</v>
      </c>
      <c r="JK144" s="162">
        <f t="shared" si="684"/>
        <v>0</v>
      </c>
      <c r="JL144" s="162">
        <f t="shared" si="684"/>
        <v>0</v>
      </c>
      <c r="JM144" s="162">
        <f t="shared" si="684"/>
        <v>0</v>
      </c>
      <c r="JN144" s="162">
        <f t="shared" si="684"/>
        <v>0</v>
      </c>
      <c r="JO144" s="162">
        <f t="shared" si="684"/>
        <v>0</v>
      </c>
      <c r="JP144" s="162">
        <f t="shared" si="684"/>
        <v>0</v>
      </c>
      <c r="JQ144" s="162">
        <f t="shared" si="684"/>
        <v>0</v>
      </c>
      <c r="JR144" s="162">
        <f t="shared" si="684"/>
        <v>0</v>
      </c>
      <c r="JS144" s="162">
        <f t="shared" si="684"/>
        <v>0</v>
      </c>
      <c r="JT144" s="162">
        <f t="shared" si="684"/>
        <v>0</v>
      </c>
      <c r="JU144" s="162">
        <f t="shared" si="684"/>
        <v>0</v>
      </c>
      <c r="JV144" s="162">
        <f t="shared" si="684"/>
        <v>0</v>
      </c>
      <c r="JW144" s="162">
        <f t="shared" si="684"/>
        <v>0</v>
      </c>
      <c r="JX144" s="162">
        <f t="shared" si="684"/>
        <v>0</v>
      </c>
      <c r="JY144" s="162">
        <f t="shared" si="684"/>
        <v>0</v>
      </c>
      <c r="JZ144" s="162">
        <f t="shared" si="684"/>
        <v>0</v>
      </c>
      <c r="KA144" s="162">
        <f t="shared" si="684"/>
        <v>0</v>
      </c>
      <c r="KB144" s="162">
        <f t="shared" si="684"/>
        <v>0</v>
      </c>
      <c r="KC144" s="162">
        <f t="shared" si="684"/>
        <v>0</v>
      </c>
      <c r="KD144" s="162">
        <f t="shared" si="684"/>
        <v>0</v>
      </c>
      <c r="KE144" s="162">
        <f t="shared" si="684"/>
        <v>0</v>
      </c>
      <c r="KF144" s="162">
        <f t="shared" si="684"/>
        <v>0</v>
      </c>
      <c r="KG144" s="162">
        <f t="shared" si="684"/>
        <v>0</v>
      </c>
      <c r="KH144" s="162">
        <f t="shared" si="684"/>
        <v>0</v>
      </c>
      <c r="KI144" s="162">
        <f t="shared" si="684"/>
        <v>0</v>
      </c>
      <c r="KJ144" s="162">
        <f t="shared" si="684"/>
        <v>0</v>
      </c>
      <c r="KK144" s="162">
        <f t="shared" si="684"/>
        <v>0</v>
      </c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</row>
    <row r="145" ht="14.25" customHeight="1" spans="1:326" x14ac:dyDescent="0.25">
      <c r="A145" s="1">
        <v>5</v>
      </c>
      <c r="B145" s="1">
        <f t="shared" ref="B145:C145" si="685">B144+1</f>
        <v>135</v>
      </c>
      <c r="C145" s="232">
        <f t="shared" si="685"/>
        <v>43600</v>
      </c>
      <c r="D145" s="162">
        <f t="shared" si="9"/>
        <v>0</v>
      </c>
      <c r="E145" s="162">
        <f>(SUMIFS(Profile!$F$2:$F$17521,Profile!$B$2:$B$17521,$B145,Profile!$C$2:$C$17521,E$8))*$C$6</f>
        <v>0</v>
      </c>
      <c r="F145" s="162">
        <f>(SUMIFS(Profile!$F$2:$F$17521,Profile!$B$2:$B$17521,$B145,Profile!$C$2:$C$17521,F$8))*$C$6</f>
        <v>0</v>
      </c>
      <c r="G145" s="162">
        <f>(SUMIFS(Profile!$F$2:$F$17521,Profile!$B$2:$B$17521,$B145,Profile!$C$2:$C$17521,G$8))*$C$6</f>
        <v>0</v>
      </c>
      <c r="H145" s="162">
        <f>(SUMIFS(Profile!$F$2:$F$17521,Profile!$B$2:$B$17521,$B145,Profile!$C$2:$C$17521,H$8))*$C$6</f>
        <v>0</v>
      </c>
      <c r="I145" s="162">
        <f>(SUMIFS(Profile!$F$2:$F$17521,Profile!$B$2:$B$17521,$B145,Profile!$C$2:$C$17521,I$8))*$C$6</f>
        <v>0</v>
      </c>
      <c r="J145" s="162">
        <f>(SUMIFS(Profile!$F$2:$F$17521,Profile!$B$2:$B$17521,$B145,Profile!$C$2:$C$17521,J$8))*$C$6</f>
        <v>0</v>
      </c>
      <c r="K145" s="162">
        <f>(SUMIFS(Profile!$F$2:$F$17521,Profile!$B$2:$B$17521,$B145,Profile!$C$2:$C$17521,K$8))*$C$6</f>
        <v>0</v>
      </c>
      <c r="L145" s="162">
        <f>(SUMIFS(Profile!$F$2:$F$17521,Profile!$B$2:$B$17521,$B145,Profile!$C$2:$C$17521,L$8))*$C$6</f>
        <v>0</v>
      </c>
      <c r="M145" s="162">
        <f>(SUMIFS(Profile!$F$2:$F$17521,Profile!$B$2:$B$17521,$B145,Profile!$C$2:$C$17521,M$8))*$C$6</f>
        <v>0</v>
      </c>
      <c r="N145" s="162">
        <f>(SUMIFS(Profile!$F$2:$F$17521,Profile!$B$2:$B$17521,$B145,Profile!$C$2:$C$17521,N$8))*$C$6</f>
        <v>0</v>
      </c>
      <c r="O145" s="162">
        <f>(SUMIFS(Profile!$F$2:$F$17521,Profile!$B$2:$B$17521,$B145,Profile!$C$2:$C$17521,O$8))*$C$6</f>
        <v>0</v>
      </c>
      <c r="P145" s="162">
        <f>(SUMIFS(Profile!$F$2:$F$17521,Profile!$B$2:$B$17521,$B145,Profile!$C$2:$C$17521,P$8))*$C$6</f>
        <v>0</v>
      </c>
      <c r="Q145" s="162">
        <f>(SUMIFS(Profile!$F$2:$F$17521,Profile!$B$2:$B$17521,$B145,Profile!$C$2:$C$17521,Q$8))*$C$6</f>
        <v>0</v>
      </c>
      <c r="R145" s="162">
        <f>(SUMIFS(Profile!$F$2:$F$17521,Profile!$B$2:$B$17521,$B145,Profile!$C$2:$C$17521,R$8))*$C$6</f>
        <v>0</v>
      </c>
      <c r="S145" s="162">
        <f>(SUMIFS(Profile!$F$2:$F$17521,Profile!$B$2:$B$17521,$B145,Profile!$C$2:$C$17521,S$8))*$C$6</f>
        <v>0</v>
      </c>
      <c r="T145" s="162">
        <f>(SUMIFS(Profile!$F$2:$F$17521,Profile!$B$2:$B$17521,$B145,Profile!$C$2:$C$17521,T$8))*$C$6</f>
        <v>0</v>
      </c>
      <c r="U145" s="162">
        <f>(SUMIFS(Profile!$F$2:$F$17521,Profile!$B$2:$B$17521,$B145,Profile!$C$2:$C$17521,U$8))*$C$6</f>
        <v>0</v>
      </c>
      <c r="V145" s="162">
        <f>(SUMIFS(Profile!$F$2:$F$17521,Profile!$B$2:$B$17521,$B145,Profile!$C$2:$C$17521,V$8))*$C$6</f>
        <v>0</v>
      </c>
      <c r="W145" s="162">
        <f>(SUMIFS(Profile!$F$2:$F$17521,Profile!$B$2:$B$17521,$B145,Profile!$C$2:$C$17521,W$8))*$C$6</f>
        <v>0</v>
      </c>
      <c r="X145" s="162">
        <f>(SUMIFS(Profile!$F$2:$F$17521,Profile!$B$2:$B$17521,$B145,Profile!$C$2:$C$17521,X$8))*$C$6</f>
        <v>0</v>
      </c>
      <c r="Y145" s="162">
        <f>(SUMIFS(Profile!$F$2:$F$17521,Profile!$B$2:$B$17521,$B145,Profile!$C$2:$C$17521,Y$8))*$C$6</f>
        <v>0</v>
      </c>
      <c r="Z145" s="162">
        <f>(SUMIFS(Profile!$F$2:$F$17521,Profile!$B$2:$B$17521,$B145,Profile!$C$2:$C$17521,Z$8))*$C$6</f>
        <v>0</v>
      </c>
      <c r="AA145" s="162">
        <f>(SUMIFS(Profile!$F$2:$F$17521,Profile!$B$2:$B$17521,$B145,Profile!$C$2:$C$17521,AA$8))*$C$6</f>
        <v>0</v>
      </c>
      <c r="AB145" s="162">
        <f>(SUMIFS(Profile!$F$2:$F$17521,Profile!$B$2:$B$17521,$B145,Profile!$C$2:$C$17521,AB$8))*$C$6</f>
        <v>0</v>
      </c>
      <c r="AC145" s="162">
        <f>(SUMIFS(Profile!$F$2:$F$17521,Profile!$B$2:$B$17521,$B145,Profile!$C$2:$C$17521,AC$8))*$C$6</f>
        <v>0</v>
      </c>
      <c r="AD145" s="162">
        <f>(SUMIFS(Profile!$F$2:$F$17521,Profile!$B$2:$B$17521,$B145,Profile!$C$2:$C$17521,AD$8))*$C$6</f>
        <v>0</v>
      </c>
      <c r="AE145" s="162">
        <f>(SUMIFS(Profile!$F$2:$F$17521,Profile!$B$2:$B$17521,$B145,Profile!$C$2:$C$17521,AE$8))*$C$6</f>
        <v>0</v>
      </c>
      <c r="AF145" s="162">
        <f>(SUMIFS(Profile!$F$2:$F$17521,Profile!$B$2:$B$17521,$B145,Profile!$C$2:$C$17521,AF$8))*$C$6</f>
        <v>0</v>
      </c>
      <c r="AG145" s="162">
        <f>(SUMIFS(Profile!$F$2:$F$17521,Profile!$B$2:$B$17521,$B145,Profile!$C$2:$C$17521,AG$8))*$C$6</f>
        <v>0</v>
      </c>
      <c r="AH145" s="162">
        <f>(SUMIFS(Profile!$F$2:$F$17521,Profile!$B$2:$B$17521,$B145,Profile!$C$2:$C$17521,AH$8))*$C$6</f>
        <v>0</v>
      </c>
      <c r="AI145" s="162">
        <f>(SUMIFS(Profile!$F$2:$F$17521,Profile!$B$2:$B$17521,$B145,Profile!$C$2:$C$17521,AI$8))*$C$6</f>
        <v>0</v>
      </c>
      <c r="AJ145" s="162">
        <f>(SUMIFS(Profile!$F$2:$F$17521,Profile!$B$2:$B$17521,$B145,Profile!$C$2:$C$17521,AJ$8))*$C$6</f>
        <v>0</v>
      </c>
      <c r="AK145" s="162">
        <f>(SUMIFS(Profile!$F$2:$F$17521,Profile!$B$2:$B$17521,$B145,Profile!$C$2:$C$17521,AK$8))*$C$6</f>
        <v>0</v>
      </c>
      <c r="AL145" s="162">
        <f>(SUMIFS(Profile!$F$2:$F$17521,Profile!$B$2:$B$17521,$B145,Profile!$C$2:$C$17521,AL$8))*$C$6</f>
        <v>0</v>
      </c>
      <c r="AM145" s="162">
        <f>(SUMIFS(Profile!$F$2:$F$17521,Profile!$B$2:$B$17521,$B145,Profile!$C$2:$C$17521,AM$8))*$C$6</f>
        <v>0</v>
      </c>
      <c r="AN145" s="162">
        <f>(SUMIFS(Profile!$F$2:$F$17521,Profile!$B$2:$B$17521,$B145,Profile!$C$2:$C$17521,AN$8))*$C$6</f>
        <v>0</v>
      </c>
      <c r="AO145" s="162">
        <f>(SUMIFS(Profile!$F$2:$F$17521,Profile!$B$2:$B$17521,$B145,Profile!$C$2:$C$17521,AO$8))*$C$6</f>
        <v>0</v>
      </c>
      <c r="AP145" s="162">
        <f>(SUMIFS(Profile!$F$2:$F$17521,Profile!$B$2:$B$17521,$B145,Profile!$C$2:$C$17521,AP$8))*$C$6</f>
        <v>0</v>
      </c>
      <c r="AQ145" s="162">
        <f>(SUMIFS(Profile!$F$2:$F$17521,Profile!$B$2:$B$17521,$B145,Profile!$C$2:$C$17521,AQ$8))*$C$6</f>
        <v>0</v>
      </c>
      <c r="AR145" s="162">
        <f>(SUMIFS(Profile!$F$2:$F$17521,Profile!$B$2:$B$17521,$B145,Profile!$C$2:$C$17521,AR$8))*$C$6</f>
        <v>0</v>
      </c>
      <c r="AS145" s="162">
        <f>(SUMIFS(Profile!$F$2:$F$17521,Profile!$B$2:$B$17521,$B145,Profile!$C$2:$C$17521,AS$8))*$C$6</f>
        <v>0</v>
      </c>
      <c r="AT145" s="162">
        <f>(SUMIFS(Profile!$F$2:$F$17521,Profile!$B$2:$B$17521,$B145,Profile!$C$2:$C$17521,AT$8))*$C$6</f>
        <v>0</v>
      </c>
      <c r="AU145" s="162">
        <f>(SUMIFS(Profile!$F$2:$F$17521,Profile!$B$2:$B$17521,$B145,Profile!$C$2:$C$17521,AU$8))*$C$6</f>
        <v>0</v>
      </c>
      <c r="AV145" s="162">
        <f>(SUMIFS(Profile!$F$2:$F$17521,Profile!$B$2:$B$17521,$B145,Profile!$C$2:$C$17521,AV$8))*$C$6</f>
        <v>0</v>
      </c>
      <c r="AW145" s="162">
        <f>(SUMIFS(Profile!$F$2:$F$17521,Profile!$B$2:$B$17521,$B145,Profile!$C$2:$C$17521,AW$8))*$C$6</f>
        <v>0</v>
      </c>
      <c r="AX145" s="162">
        <f>(SUMIFS(Profile!$F$2:$F$17521,Profile!$B$2:$B$17521,$B145,Profile!$C$2:$C$17521,AX$8))*$C$6</f>
        <v>0</v>
      </c>
      <c r="AY145" s="162">
        <f>(SUMIFS(Profile!$F$2:$F$17521,Profile!$B$2:$B$17521,$B145,Profile!$C$2:$C$17521,AY$8))*$C$6</f>
        <v>0</v>
      </c>
      <c r="AZ145" s="162">
        <f>(SUMIFS(Profile!$F$2:$F$17521,Profile!$B$2:$B$17521,$B145,Profile!$C$2:$C$17521,AZ$8))*$C$6</f>
        <v>0</v>
      </c>
      <c r="BA145" s="162">
        <f t="shared" si="10"/>
        <v>0</v>
      </c>
      <c r="BB145" s="162">
        <f>(SUMIFS(Profile!$E$2:$E$17521,Profile!$B$2:$B$17521,$B145,Profile!$C$2:$C$17521,BB$8))*$C$9</f>
        <v>0</v>
      </c>
      <c r="BC145" s="162">
        <f>(SUMIFS(Profile!$E$2:$E$17521,Profile!$B$2:$B$17521,$B145,Profile!$C$2:$C$17521,BC$8))*$C$9</f>
        <v>0</v>
      </c>
      <c r="BD145" s="162">
        <f>(SUMIFS(Profile!$E$2:$E$17521,Profile!$B$2:$B$17521,$B145,Profile!$C$2:$C$17521,BD$8))*$C$9</f>
        <v>0</v>
      </c>
      <c r="BE145" s="162">
        <f>(SUMIFS(Profile!$E$2:$E$17521,Profile!$B$2:$B$17521,$B145,Profile!$C$2:$C$17521,BE$8))*$C$9</f>
        <v>0</v>
      </c>
      <c r="BF145" s="162">
        <f>(SUMIFS(Profile!$E$2:$E$17521,Profile!$B$2:$B$17521,$B145,Profile!$C$2:$C$17521,BF$8))*$C$9</f>
        <v>0</v>
      </c>
      <c r="BG145" s="162">
        <f>(SUMIFS(Profile!$E$2:$E$17521,Profile!$B$2:$B$17521,$B145,Profile!$C$2:$C$17521,BG$8))*$C$9</f>
        <v>0</v>
      </c>
      <c r="BH145" s="162">
        <f>(SUMIFS(Profile!$E$2:$E$17521,Profile!$B$2:$B$17521,$B145,Profile!$C$2:$C$17521,BH$8))*$C$9</f>
        <v>0</v>
      </c>
      <c r="BI145" s="162">
        <f>(SUMIFS(Profile!$E$2:$E$17521,Profile!$B$2:$B$17521,$B145,Profile!$C$2:$C$17521,BI$8))*$C$9</f>
        <v>0</v>
      </c>
      <c r="BJ145" s="162">
        <f>(SUMIFS(Profile!$E$2:$E$17521,Profile!$B$2:$B$17521,$B145,Profile!$C$2:$C$17521,BJ$8))*$C$9</f>
        <v>0</v>
      </c>
      <c r="BK145" s="162">
        <f>(SUMIFS(Profile!$E$2:$E$17521,Profile!$B$2:$B$17521,$B145,Profile!$C$2:$C$17521,BK$8))*$C$9</f>
        <v>0</v>
      </c>
      <c r="BL145" s="162">
        <f>(SUMIFS(Profile!$E$2:$E$17521,Profile!$B$2:$B$17521,$B145,Profile!$C$2:$C$17521,BL$8))*$C$9</f>
        <v>0</v>
      </c>
      <c r="BM145" s="162">
        <f>(SUMIFS(Profile!$E$2:$E$17521,Profile!$B$2:$B$17521,$B145,Profile!$C$2:$C$17521,BM$8))*$C$9</f>
        <v>0</v>
      </c>
      <c r="BN145" s="162">
        <f>(SUMIFS(Profile!$E$2:$E$17521,Profile!$B$2:$B$17521,$B145,Profile!$C$2:$C$17521,BN$8))*$C$9</f>
        <v>0</v>
      </c>
      <c r="BO145" s="162">
        <f>(SUMIFS(Profile!$E$2:$E$17521,Profile!$B$2:$B$17521,$B145,Profile!$C$2:$C$17521,BO$8))*$C$9</f>
        <v>0</v>
      </c>
      <c r="BP145" s="162">
        <f>(SUMIFS(Profile!$E$2:$E$17521,Profile!$B$2:$B$17521,$B145,Profile!$C$2:$C$17521,BP$8))*$C$9</f>
        <v>0</v>
      </c>
      <c r="BQ145" s="162">
        <f>(SUMIFS(Profile!$E$2:$E$17521,Profile!$B$2:$B$17521,$B145,Profile!$C$2:$C$17521,BQ$8))*$C$9</f>
        <v>0</v>
      </c>
      <c r="BR145" s="162">
        <f>(SUMIFS(Profile!$E$2:$E$17521,Profile!$B$2:$B$17521,$B145,Profile!$C$2:$C$17521,BR$8))*$C$9</f>
        <v>0</v>
      </c>
      <c r="BS145" s="162">
        <f>(SUMIFS(Profile!$E$2:$E$17521,Profile!$B$2:$B$17521,$B145,Profile!$C$2:$C$17521,BS$8))*$C$9</f>
        <v>0</v>
      </c>
      <c r="BT145" s="162">
        <f>(SUMIFS(Profile!$E$2:$E$17521,Profile!$B$2:$B$17521,$B145,Profile!$C$2:$C$17521,BT$8))*$C$9</f>
        <v>0</v>
      </c>
      <c r="BU145" s="162">
        <f>(SUMIFS(Profile!$E$2:$E$17521,Profile!$B$2:$B$17521,$B145,Profile!$C$2:$C$17521,BU$8))*$C$9</f>
        <v>0</v>
      </c>
      <c r="BV145" s="162">
        <f>(SUMIFS(Profile!$E$2:$E$17521,Profile!$B$2:$B$17521,$B145,Profile!$C$2:$C$17521,BV$8))*$C$9</f>
        <v>0</v>
      </c>
      <c r="BW145" s="162">
        <f>(SUMIFS(Profile!$E$2:$E$17521,Profile!$B$2:$B$17521,$B145,Profile!$C$2:$C$17521,BW$8))*$C$9</f>
        <v>0</v>
      </c>
      <c r="BX145" s="162">
        <f>(SUMIFS(Profile!$E$2:$E$17521,Profile!$B$2:$B$17521,$B145,Profile!$C$2:$C$17521,BX$8))*$C$9</f>
        <v>0</v>
      </c>
      <c r="BY145" s="162">
        <f>(SUMIFS(Profile!$E$2:$E$17521,Profile!$B$2:$B$17521,$B145,Profile!$C$2:$C$17521,BY$8))*$C$9</f>
        <v>0</v>
      </c>
      <c r="BZ145" s="162">
        <f>(SUMIFS(Profile!$E$2:$E$17521,Profile!$B$2:$B$17521,$B145,Profile!$C$2:$C$17521,BZ$8))*$C$9</f>
        <v>0</v>
      </c>
      <c r="CA145" s="162">
        <f>(SUMIFS(Profile!$E$2:$E$17521,Profile!$B$2:$B$17521,$B145,Profile!$C$2:$C$17521,CA$8))*$C$9</f>
        <v>0</v>
      </c>
      <c r="CB145" s="162">
        <f>(SUMIFS(Profile!$E$2:$E$17521,Profile!$B$2:$B$17521,$B145,Profile!$C$2:$C$17521,CB$8))*$C$9</f>
        <v>0</v>
      </c>
      <c r="CC145" s="162">
        <f>(SUMIFS(Profile!$E$2:$E$17521,Profile!$B$2:$B$17521,$B145,Profile!$C$2:$C$17521,CC$8))*$C$9</f>
        <v>0</v>
      </c>
      <c r="CD145" s="162">
        <f>(SUMIFS(Profile!$E$2:$E$17521,Profile!$B$2:$B$17521,$B145,Profile!$C$2:$C$17521,CD$8))*$C$9</f>
        <v>0</v>
      </c>
      <c r="CE145" s="162">
        <f>(SUMIFS(Profile!$E$2:$E$17521,Profile!$B$2:$B$17521,$B145,Profile!$C$2:$C$17521,CE$8))*$C$9</f>
        <v>0</v>
      </c>
      <c r="CF145" s="162">
        <f>(SUMIFS(Profile!$E$2:$E$17521,Profile!$B$2:$B$17521,$B145,Profile!$C$2:$C$17521,CF$8))*$C$9</f>
        <v>0</v>
      </c>
      <c r="CG145" s="162">
        <f>(SUMIFS(Profile!$E$2:$E$17521,Profile!$B$2:$B$17521,$B145,Profile!$C$2:$C$17521,CG$8))*$C$9</f>
        <v>0</v>
      </c>
      <c r="CH145" s="162">
        <f>(SUMIFS(Profile!$E$2:$E$17521,Profile!$B$2:$B$17521,$B145,Profile!$C$2:$C$17521,CH$8))*$C$9</f>
        <v>0</v>
      </c>
      <c r="CI145" s="162">
        <f>(SUMIFS(Profile!$E$2:$E$17521,Profile!$B$2:$B$17521,$B145,Profile!$C$2:$C$17521,CI$8))*$C$9</f>
        <v>0</v>
      </c>
      <c r="CJ145" s="162">
        <f>(SUMIFS(Profile!$E$2:$E$17521,Profile!$B$2:$B$17521,$B145,Profile!$C$2:$C$17521,CJ$8))*$C$9</f>
        <v>0</v>
      </c>
      <c r="CK145" s="162">
        <f>(SUMIFS(Profile!$E$2:$E$17521,Profile!$B$2:$B$17521,$B145,Profile!$C$2:$C$17521,CK$8))*$C$9</f>
        <v>0</v>
      </c>
      <c r="CL145" s="162">
        <f>(SUMIFS(Profile!$E$2:$E$17521,Profile!$B$2:$B$17521,$B145,Profile!$C$2:$C$17521,CL$8))*$C$9</f>
        <v>0</v>
      </c>
      <c r="CM145" s="162">
        <f>(SUMIFS(Profile!$E$2:$E$17521,Profile!$B$2:$B$17521,$B145,Profile!$C$2:$C$17521,CM$8))*$C$9</f>
        <v>0</v>
      </c>
      <c r="CN145" s="162">
        <f>(SUMIFS(Profile!$E$2:$E$17521,Profile!$B$2:$B$17521,$B145,Profile!$C$2:$C$17521,CN$8))*$C$9</f>
        <v>0</v>
      </c>
      <c r="CO145" s="162">
        <f>(SUMIFS(Profile!$E$2:$E$17521,Profile!$B$2:$B$17521,$B145,Profile!$C$2:$C$17521,CO$8))*$C$9</f>
        <v>0</v>
      </c>
      <c r="CP145" s="162">
        <f>(SUMIFS(Profile!$E$2:$E$17521,Profile!$B$2:$B$17521,$B145,Profile!$C$2:$C$17521,CP$8))*$C$9</f>
        <v>0</v>
      </c>
      <c r="CQ145" s="162">
        <f>(SUMIFS(Profile!$E$2:$E$17521,Profile!$B$2:$B$17521,$B145,Profile!$C$2:$C$17521,CQ$8))*$C$9</f>
        <v>0</v>
      </c>
      <c r="CR145" s="162">
        <f>(SUMIFS(Profile!$E$2:$E$17521,Profile!$B$2:$B$17521,$B145,Profile!$C$2:$C$17521,CR$8))*$C$9</f>
        <v>0</v>
      </c>
      <c r="CS145" s="162">
        <f>(SUMIFS(Profile!$E$2:$E$17521,Profile!$B$2:$B$17521,$B145,Profile!$C$2:$C$17521,CS$8))*$C$9</f>
        <v>0</v>
      </c>
      <c r="CT145" s="162">
        <f>(SUMIFS(Profile!$E$2:$E$17521,Profile!$B$2:$B$17521,$B145,Profile!$C$2:$C$17521,CT$8))*$C$9</f>
        <v>0</v>
      </c>
      <c r="CU145" s="162">
        <f>(SUMIFS(Profile!$E$2:$E$17521,Profile!$B$2:$B$17521,$B145,Profile!$C$2:$C$17521,CU$8))*$C$9</f>
        <v>0</v>
      </c>
      <c r="CV145" s="162">
        <f>(SUMIFS(Profile!$E$2:$E$17521,Profile!$B$2:$B$17521,$B145,Profile!$C$2:$C$17521,CV$8))*$C$9</f>
        <v>0</v>
      </c>
      <c r="CW145" s="162">
        <f>(SUMIFS(Profile!$E$2:$E$17521,Profile!$B$2:$B$17521,$B145,Profile!$C$2:$C$17521,CW$8))*$C$9</f>
        <v>0</v>
      </c>
      <c r="CX145" s="162">
        <f t="shared" si="11"/>
        <v>0</v>
      </c>
      <c r="CY145" s="162">
        <f t="shared" ref="CY145:ET145" si="686">MAX(BB145-E145,0)</f>
        <v>0</v>
      </c>
      <c r="CZ145" s="162">
        <f t="shared" si="686"/>
        <v>0</v>
      </c>
      <c r="DA145" s="162">
        <f t="shared" si="686"/>
        <v>0</v>
      </c>
      <c r="DB145" s="162">
        <f t="shared" si="686"/>
        <v>0</v>
      </c>
      <c r="DC145" s="162">
        <f t="shared" si="686"/>
        <v>0</v>
      </c>
      <c r="DD145" s="162">
        <f t="shared" si="686"/>
        <v>0</v>
      </c>
      <c r="DE145" s="162">
        <f t="shared" si="686"/>
        <v>0</v>
      </c>
      <c r="DF145" s="162">
        <f t="shared" si="686"/>
        <v>0</v>
      </c>
      <c r="DG145" s="162">
        <f t="shared" si="686"/>
        <v>0</v>
      </c>
      <c r="DH145" s="162">
        <f t="shared" si="686"/>
        <v>0</v>
      </c>
      <c r="DI145" s="162">
        <f t="shared" si="686"/>
        <v>0</v>
      </c>
      <c r="DJ145" s="162">
        <f t="shared" si="686"/>
        <v>0</v>
      </c>
      <c r="DK145" s="162">
        <f t="shared" si="686"/>
        <v>0</v>
      </c>
      <c r="DL145" s="162">
        <f t="shared" si="686"/>
        <v>0</v>
      </c>
      <c r="DM145" s="162">
        <f t="shared" si="686"/>
        <v>0</v>
      </c>
      <c r="DN145" s="162">
        <f t="shared" si="686"/>
        <v>0</v>
      </c>
      <c r="DO145" s="162">
        <f t="shared" si="686"/>
        <v>0</v>
      </c>
      <c r="DP145" s="162">
        <f t="shared" si="686"/>
        <v>0</v>
      </c>
      <c r="DQ145" s="162">
        <f t="shared" si="686"/>
        <v>0</v>
      </c>
      <c r="DR145" s="162">
        <f t="shared" si="686"/>
        <v>0</v>
      </c>
      <c r="DS145" s="162">
        <f t="shared" si="686"/>
        <v>0</v>
      </c>
      <c r="DT145" s="162">
        <f t="shared" si="686"/>
        <v>0</v>
      </c>
      <c r="DU145" s="162">
        <f t="shared" si="686"/>
        <v>0</v>
      </c>
      <c r="DV145" s="162">
        <f t="shared" si="686"/>
        <v>0</v>
      </c>
      <c r="DW145" s="162">
        <f t="shared" si="686"/>
        <v>0</v>
      </c>
      <c r="DX145" s="162">
        <f t="shared" si="686"/>
        <v>0</v>
      </c>
      <c r="DY145" s="162">
        <f t="shared" si="686"/>
        <v>0</v>
      </c>
      <c r="DZ145" s="162">
        <f t="shared" si="686"/>
        <v>0</v>
      </c>
      <c r="EA145" s="162">
        <f t="shared" si="686"/>
        <v>0</v>
      </c>
      <c r="EB145" s="162">
        <f t="shared" si="686"/>
        <v>0</v>
      </c>
      <c r="EC145" s="162">
        <f t="shared" si="686"/>
        <v>0</v>
      </c>
      <c r="ED145" s="162">
        <f t="shared" si="686"/>
        <v>0</v>
      </c>
      <c r="EE145" s="162">
        <f t="shared" si="686"/>
        <v>0</v>
      </c>
      <c r="EF145" s="162">
        <f t="shared" si="686"/>
        <v>0</v>
      </c>
      <c r="EG145" s="162">
        <f t="shared" si="686"/>
        <v>0</v>
      </c>
      <c r="EH145" s="162">
        <f t="shared" si="686"/>
        <v>0</v>
      </c>
      <c r="EI145" s="162">
        <f t="shared" si="686"/>
        <v>0</v>
      </c>
      <c r="EJ145" s="162">
        <f t="shared" si="686"/>
        <v>0</v>
      </c>
      <c r="EK145" s="162">
        <f t="shared" si="686"/>
        <v>0</v>
      </c>
      <c r="EL145" s="162">
        <f t="shared" si="686"/>
        <v>0</v>
      </c>
      <c r="EM145" s="162">
        <f t="shared" si="686"/>
        <v>0</v>
      </c>
      <c r="EN145" s="162">
        <f t="shared" si="686"/>
        <v>0</v>
      </c>
      <c r="EO145" s="162">
        <f t="shared" si="686"/>
        <v>0</v>
      </c>
      <c r="EP145" s="162">
        <f t="shared" si="686"/>
        <v>0</v>
      </c>
      <c r="EQ145" s="162">
        <f t="shared" si="686"/>
        <v>0</v>
      </c>
      <c r="ER145" s="162">
        <f t="shared" si="686"/>
        <v>0</v>
      </c>
      <c r="ES145" s="162">
        <f t="shared" si="686"/>
        <v>0</v>
      </c>
      <c r="ET145" s="162">
        <f t="shared" si="686"/>
        <v>0</v>
      </c>
      <c r="EU145" s="162">
        <f t="shared" si="13"/>
        <v>0</v>
      </c>
      <c r="EV145" s="162">
        <f t="shared" ref="EV145:GQ145" si="687">BB145-CY145</f>
        <v>0</v>
      </c>
      <c r="EW145" s="162">
        <f t="shared" si="687"/>
        <v>0</v>
      </c>
      <c r="EX145" s="162">
        <f t="shared" si="687"/>
        <v>0</v>
      </c>
      <c r="EY145" s="162">
        <f t="shared" si="687"/>
        <v>0</v>
      </c>
      <c r="EZ145" s="162">
        <f t="shared" si="687"/>
        <v>0</v>
      </c>
      <c r="FA145" s="162">
        <f t="shared" si="687"/>
        <v>0</v>
      </c>
      <c r="FB145" s="162">
        <f t="shared" si="687"/>
        <v>0</v>
      </c>
      <c r="FC145" s="162">
        <f t="shared" si="687"/>
        <v>0</v>
      </c>
      <c r="FD145" s="162">
        <f t="shared" si="687"/>
        <v>0</v>
      </c>
      <c r="FE145" s="162">
        <f t="shared" si="687"/>
        <v>0</v>
      </c>
      <c r="FF145" s="162">
        <f t="shared" si="687"/>
        <v>0</v>
      </c>
      <c r="FG145" s="162">
        <f t="shared" si="687"/>
        <v>0</v>
      </c>
      <c r="FH145" s="162">
        <f t="shared" si="687"/>
        <v>0</v>
      </c>
      <c r="FI145" s="162">
        <f t="shared" si="687"/>
        <v>0</v>
      </c>
      <c r="FJ145" s="162">
        <f t="shared" si="687"/>
        <v>0</v>
      </c>
      <c r="FK145" s="162">
        <f t="shared" si="687"/>
        <v>0</v>
      </c>
      <c r="FL145" s="162">
        <f t="shared" si="687"/>
        <v>0</v>
      </c>
      <c r="FM145" s="162">
        <f t="shared" si="687"/>
        <v>0</v>
      </c>
      <c r="FN145" s="162">
        <f t="shared" si="687"/>
        <v>0</v>
      </c>
      <c r="FO145" s="162">
        <f t="shared" si="687"/>
        <v>0</v>
      </c>
      <c r="FP145" s="162">
        <f t="shared" si="687"/>
        <v>0</v>
      </c>
      <c r="FQ145" s="162">
        <f t="shared" si="687"/>
        <v>0</v>
      </c>
      <c r="FR145" s="162">
        <f t="shared" si="687"/>
        <v>0</v>
      </c>
      <c r="FS145" s="162">
        <f t="shared" si="687"/>
        <v>0</v>
      </c>
      <c r="FT145" s="162">
        <f t="shared" si="687"/>
        <v>0</v>
      </c>
      <c r="FU145" s="162">
        <f t="shared" si="687"/>
        <v>0</v>
      </c>
      <c r="FV145" s="162">
        <f t="shared" si="687"/>
        <v>0</v>
      </c>
      <c r="FW145" s="162">
        <f t="shared" si="687"/>
        <v>0</v>
      </c>
      <c r="FX145" s="162">
        <f t="shared" si="687"/>
        <v>0</v>
      </c>
      <c r="FY145" s="162">
        <f t="shared" si="687"/>
        <v>0</v>
      </c>
      <c r="FZ145" s="162">
        <f t="shared" si="687"/>
        <v>0</v>
      </c>
      <c r="GA145" s="162">
        <f t="shared" si="687"/>
        <v>0</v>
      </c>
      <c r="GB145" s="162">
        <f t="shared" si="687"/>
        <v>0</v>
      </c>
      <c r="GC145" s="162">
        <f t="shared" si="687"/>
        <v>0</v>
      </c>
      <c r="GD145" s="162">
        <f t="shared" si="687"/>
        <v>0</v>
      </c>
      <c r="GE145" s="162">
        <f t="shared" si="687"/>
        <v>0</v>
      </c>
      <c r="GF145" s="162">
        <f t="shared" si="687"/>
        <v>0</v>
      </c>
      <c r="GG145" s="162">
        <f t="shared" si="687"/>
        <v>0</v>
      </c>
      <c r="GH145" s="162">
        <f t="shared" si="687"/>
        <v>0</v>
      </c>
      <c r="GI145" s="162">
        <f t="shared" si="687"/>
        <v>0</v>
      </c>
      <c r="GJ145" s="162">
        <f t="shared" si="687"/>
        <v>0</v>
      </c>
      <c r="GK145" s="162">
        <f t="shared" si="687"/>
        <v>0</v>
      </c>
      <c r="GL145" s="162">
        <f t="shared" si="687"/>
        <v>0</v>
      </c>
      <c r="GM145" s="162">
        <f t="shared" si="687"/>
        <v>0</v>
      </c>
      <c r="GN145" s="162">
        <f t="shared" si="687"/>
        <v>0</v>
      </c>
      <c r="GO145" s="162">
        <f t="shared" si="687"/>
        <v>0</v>
      </c>
      <c r="GP145" s="162">
        <f t="shared" si="687"/>
        <v>0</v>
      </c>
      <c r="GQ145" s="162">
        <f t="shared" si="687"/>
        <v>0</v>
      </c>
      <c r="GR145" s="162">
        <f t="shared" si="15"/>
        <v>0</v>
      </c>
      <c r="GS145" s="162">
        <f t="shared" ref="GS145:IN145" si="688">E145-EV145</f>
        <v>0</v>
      </c>
      <c r="GT145" s="162">
        <f t="shared" si="688"/>
        <v>0</v>
      </c>
      <c r="GU145" s="162">
        <f t="shared" si="688"/>
        <v>0</v>
      </c>
      <c r="GV145" s="162">
        <f t="shared" si="688"/>
        <v>0</v>
      </c>
      <c r="GW145" s="162">
        <f t="shared" si="688"/>
        <v>0</v>
      </c>
      <c r="GX145" s="162">
        <f t="shared" si="688"/>
        <v>0</v>
      </c>
      <c r="GY145" s="162">
        <f t="shared" si="688"/>
        <v>0</v>
      </c>
      <c r="GZ145" s="162">
        <f t="shared" si="688"/>
        <v>0</v>
      </c>
      <c r="HA145" s="162">
        <f t="shared" si="688"/>
        <v>0</v>
      </c>
      <c r="HB145" s="162">
        <f t="shared" si="688"/>
        <v>0</v>
      </c>
      <c r="HC145" s="162">
        <f t="shared" si="688"/>
        <v>0</v>
      </c>
      <c r="HD145" s="162">
        <f t="shared" si="688"/>
        <v>0</v>
      </c>
      <c r="HE145" s="162">
        <f t="shared" si="688"/>
        <v>0</v>
      </c>
      <c r="HF145" s="162">
        <f t="shared" si="688"/>
        <v>0</v>
      </c>
      <c r="HG145" s="162">
        <f t="shared" si="688"/>
        <v>0</v>
      </c>
      <c r="HH145" s="162">
        <f t="shared" si="688"/>
        <v>0</v>
      </c>
      <c r="HI145" s="162">
        <f t="shared" si="688"/>
        <v>0</v>
      </c>
      <c r="HJ145" s="162">
        <f t="shared" si="688"/>
        <v>0</v>
      </c>
      <c r="HK145" s="162">
        <f t="shared" si="688"/>
        <v>0</v>
      </c>
      <c r="HL145" s="162">
        <f t="shared" si="688"/>
        <v>0</v>
      </c>
      <c r="HM145" s="162">
        <f t="shared" si="688"/>
        <v>0</v>
      </c>
      <c r="HN145" s="162">
        <f t="shared" si="688"/>
        <v>0</v>
      </c>
      <c r="HO145" s="162">
        <f t="shared" si="688"/>
        <v>0</v>
      </c>
      <c r="HP145" s="162">
        <f t="shared" si="688"/>
        <v>0</v>
      </c>
      <c r="HQ145" s="162">
        <f t="shared" si="688"/>
        <v>0</v>
      </c>
      <c r="HR145" s="162">
        <f t="shared" si="688"/>
        <v>0</v>
      </c>
      <c r="HS145" s="162">
        <f t="shared" si="688"/>
        <v>0</v>
      </c>
      <c r="HT145" s="162">
        <f t="shared" si="688"/>
        <v>0</v>
      </c>
      <c r="HU145" s="162">
        <f t="shared" si="688"/>
        <v>0</v>
      </c>
      <c r="HV145" s="162">
        <f t="shared" si="688"/>
        <v>0</v>
      </c>
      <c r="HW145" s="162">
        <f t="shared" si="688"/>
        <v>0</v>
      </c>
      <c r="HX145" s="162">
        <f t="shared" si="688"/>
        <v>0</v>
      </c>
      <c r="HY145" s="162">
        <f t="shared" si="688"/>
        <v>0</v>
      </c>
      <c r="HZ145" s="162">
        <f t="shared" si="688"/>
        <v>0</v>
      </c>
      <c r="IA145" s="162">
        <f t="shared" si="688"/>
        <v>0</v>
      </c>
      <c r="IB145" s="162">
        <f t="shared" si="688"/>
        <v>0</v>
      </c>
      <c r="IC145" s="162">
        <f t="shared" si="688"/>
        <v>0</v>
      </c>
      <c r="ID145" s="162">
        <f t="shared" si="688"/>
        <v>0</v>
      </c>
      <c r="IE145" s="162">
        <f t="shared" si="688"/>
        <v>0</v>
      </c>
      <c r="IF145" s="162">
        <f t="shared" si="688"/>
        <v>0</v>
      </c>
      <c r="IG145" s="162">
        <f t="shared" si="688"/>
        <v>0</v>
      </c>
      <c r="IH145" s="162">
        <f t="shared" si="688"/>
        <v>0</v>
      </c>
      <c r="II145" s="162">
        <f t="shared" si="688"/>
        <v>0</v>
      </c>
      <c r="IJ145" s="162">
        <f t="shared" si="688"/>
        <v>0</v>
      </c>
      <c r="IK145" s="162">
        <f t="shared" si="688"/>
        <v>0</v>
      </c>
      <c r="IL145" s="162">
        <f t="shared" si="688"/>
        <v>0</v>
      </c>
      <c r="IM145" s="162">
        <f t="shared" si="688"/>
        <v>0</v>
      </c>
      <c r="IN145" s="162">
        <f t="shared" si="688"/>
        <v>0</v>
      </c>
      <c r="IO145" s="162">
        <f t="shared" si="17"/>
        <v>0</v>
      </c>
      <c r="IP145" s="162">
        <f t="shared" si="23"/>
        <v>0</v>
      </c>
      <c r="IQ145" s="162">
        <f t="shared" ref="IQ145:KK145" si="689">MAX((MIN(CZ145+IP145,$IO$7))-GT145,0)</f>
        <v>0</v>
      </c>
      <c r="IR145" s="162">
        <f t="shared" si="689"/>
        <v>0</v>
      </c>
      <c r="IS145" s="162">
        <f t="shared" si="689"/>
        <v>0</v>
      </c>
      <c r="IT145" s="162">
        <f t="shared" si="689"/>
        <v>0</v>
      </c>
      <c r="IU145" s="162">
        <f t="shared" si="689"/>
        <v>0</v>
      </c>
      <c r="IV145" s="162">
        <f t="shared" si="689"/>
        <v>0</v>
      </c>
      <c r="IW145" s="162">
        <f t="shared" si="689"/>
        <v>0</v>
      </c>
      <c r="IX145" s="162">
        <f t="shared" si="689"/>
        <v>0</v>
      </c>
      <c r="IY145" s="162">
        <f t="shared" si="689"/>
        <v>0</v>
      </c>
      <c r="IZ145" s="162">
        <f t="shared" si="689"/>
        <v>0</v>
      </c>
      <c r="JA145" s="162">
        <f t="shared" si="689"/>
        <v>0</v>
      </c>
      <c r="JB145" s="162">
        <f t="shared" si="689"/>
        <v>0</v>
      </c>
      <c r="JC145" s="162">
        <f t="shared" si="689"/>
        <v>0</v>
      </c>
      <c r="JD145" s="162">
        <f t="shared" si="689"/>
        <v>0</v>
      </c>
      <c r="JE145" s="162">
        <f t="shared" si="689"/>
        <v>0</v>
      </c>
      <c r="JF145" s="162">
        <f t="shared" si="689"/>
        <v>0</v>
      </c>
      <c r="JG145" s="162">
        <f t="shared" si="689"/>
        <v>0</v>
      </c>
      <c r="JH145" s="162">
        <f t="shared" si="689"/>
        <v>0</v>
      </c>
      <c r="JI145" s="162">
        <f t="shared" si="689"/>
        <v>0</v>
      </c>
      <c r="JJ145" s="162">
        <f t="shared" si="689"/>
        <v>0</v>
      </c>
      <c r="JK145" s="162">
        <f t="shared" si="689"/>
        <v>0</v>
      </c>
      <c r="JL145" s="162">
        <f t="shared" si="689"/>
        <v>0</v>
      </c>
      <c r="JM145" s="162">
        <f t="shared" si="689"/>
        <v>0</v>
      </c>
      <c r="JN145" s="162">
        <f t="shared" si="689"/>
        <v>0</v>
      </c>
      <c r="JO145" s="162">
        <f t="shared" si="689"/>
        <v>0</v>
      </c>
      <c r="JP145" s="162">
        <f t="shared" si="689"/>
        <v>0</v>
      </c>
      <c r="JQ145" s="162">
        <f t="shared" si="689"/>
        <v>0</v>
      </c>
      <c r="JR145" s="162">
        <f t="shared" si="689"/>
        <v>0</v>
      </c>
      <c r="JS145" s="162">
        <f t="shared" si="689"/>
        <v>0</v>
      </c>
      <c r="JT145" s="162">
        <f t="shared" si="689"/>
        <v>0</v>
      </c>
      <c r="JU145" s="162">
        <f t="shared" si="689"/>
        <v>0</v>
      </c>
      <c r="JV145" s="162">
        <f t="shared" si="689"/>
        <v>0</v>
      </c>
      <c r="JW145" s="162">
        <f t="shared" si="689"/>
        <v>0</v>
      </c>
      <c r="JX145" s="162">
        <f t="shared" si="689"/>
        <v>0</v>
      </c>
      <c r="JY145" s="162">
        <f t="shared" si="689"/>
        <v>0</v>
      </c>
      <c r="JZ145" s="162">
        <f t="shared" si="689"/>
        <v>0</v>
      </c>
      <c r="KA145" s="162">
        <f t="shared" si="689"/>
        <v>0</v>
      </c>
      <c r="KB145" s="162">
        <f t="shared" si="689"/>
        <v>0</v>
      </c>
      <c r="KC145" s="162">
        <f t="shared" si="689"/>
        <v>0</v>
      </c>
      <c r="KD145" s="162">
        <f t="shared" si="689"/>
        <v>0</v>
      </c>
      <c r="KE145" s="162">
        <f t="shared" si="689"/>
        <v>0</v>
      </c>
      <c r="KF145" s="162">
        <f t="shared" si="689"/>
        <v>0</v>
      </c>
      <c r="KG145" s="162">
        <f t="shared" si="689"/>
        <v>0</v>
      </c>
      <c r="KH145" s="162">
        <f t="shared" si="689"/>
        <v>0</v>
      </c>
      <c r="KI145" s="162">
        <f t="shared" si="689"/>
        <v>0</v>
      </c>
      <c r="KJ145" s="162">
        <f t="shared" si="689"/>
        <v>0</v>
      </c>
      <c r="KK145" s="162">
        <f t="shared" si="689"/>
        <v>0</v>
      </c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</row>
    <row r="146" ht="14.25" customHeight="1" spans="1:326" x14ac:dyDescent="0.25">
      <c r="A146" s="1">
        <v>5</v>
      </c>
      <c r="B146" s="1">
        <f t="shared" ref="B146:C146" si="690">B145+1</f>
        <v>136</v>
      </c>
      <c r="C146" s="232">
        <f t="shared" si="690"/>
        <v>43601</v>
      </c>
      <c r="D146" s="162">
        <f t="shared" si="9"/>
        <v>0</v>
      </c>
      <c r="E146" s="162">
        <f>(SUMIFS(Profile!$F$2:$F$17521,Profile!$B$2:$B$17521,$B146,Profile!$C$2:$C$17521,E$8))*$C$6</f>
        <v>0</v>
      </c>
      <c r="F146" s="162">
        <f>(SUMIFS(Profile!$F$2:$F$17521,Profile!$B$2:$B$17521,$B146,Profile!$C$2:$C$17521,F$8))*$C$6</f>
        <v>0</v>
      </c>
      <c r="G146" s="162">
        <f>(SUMIFS(Profile!$F$2:$F$17521,Profile!$B$2:$B$17521,$B146,Profile!$C$2:$C$17521,G$8))*$C$6</f>
        <v>0</v>
      </c>
      <c r="H146" s="162">
        <f>(SUMIFS(Profile!$F$2:$F$17521,Profile!$B$2:$B$17521,$B146,Profile!$C$2:$C$17521,H$8))*$C$6</f>
        <v>0</v>
      </c>
      <c r="I146" s="162">
        <f>(SUMIFS(Profile!$F$2:$F$17521,Profile!$B$2:$B$17521,$B146,Profile!$C$2:$C$17521,I$8))*$C$6</f>
        <v>0</v>
      </c>
      <c r="J146" s="162">
        <f>(SUMIFS(Profile!$F$2:$F$17521,Profile!$B$2:$B$17521,$B146,Profile!$C$2:$C$17521,J$8))*$C$6</f>
        <v>0</v>
      </c>
      <c r="K146" s="162">
        <f>(SUMIFS(Profile!$F$2:$F$17521,Profile!$B$2:$B$17521,$B146,Profile!$C$2:$C$17521,K$8))*$C$6</f>
        <v>0</v>
      </c>
      <c r="L146" s="162">
        <f>(SUMIFS(Profile!$F$2:$F$17521,Profile!$B$2:$B$17521,$B146,Profile!$C$2:$C$17521,L$8))*$C$6</f>
        <v>0</v>
      </c>
      <c r="M146" s="162">
        <f>(SUMIFS(Profile!$F$2:$F$17521,Profile!$B$2:$B$17521,$B146,Profile!$C$2:$C$17521,M$8))*$C$6</f>
        <v>0</v>
      </c>
      <c r="N146" s="162">
        <f>(SUMIFS(Profile!$F$2:$F$17521,Profile!$B$2:$B$17521,$B146,Profile!$C$2:$C$17521,N$8))*$C$6</f>
        <v>0</v>
      </c>
      <c r="O146" s="162">
        <f>(SUMIFS(Profile!$F$2:$F$17521,Profile!$B$2:$B$17521,$B146,Profile!$C$2:$C$17521,O$8))*$C$6</f>
        <v>0</v>
      </c>
      <c r="P146" s="162">
        <f>(SUMIFS(Profile!$F$2:$F$17521,Profile!$B$2:$B$17521,$B146,Profile!$C$2:$C$17521,P$8))*$C$6</f>
        <v>0</v>
      </c>
      <c r="Q146" s="162">
        <f>(SUMIFS(Profile!$F$2:$F$17521,Profile!$B$2:$B$17521,$B146,Profile!$C$2:$C$17521,Q$8))*$C$6</f>
        <v>0</v>
      </c>
      <c r="R146" s="162">
        <f>(SUMIFS(Profile!$F$2:$F$17521,Profile!$B$2:$B$17521,$B146,Profile!$C$2:$C$17521,R$8))*$C$6</f>
        <v>0</v>
      </c>
      <c r="S146" s="162">
        <f>(SUMIFS(Profile!$F$2:$F$17521,Profile!$B$2:$B$17521,$B146,Profile!$C$2:$C$17521,S$8))*$C$6</f>
        <v>0</v>
      </c>
      <c r="T146" s="162">
        <f>(SUMIFS(Profile!$F$2:$F$17521,Profile!$B$2:$B$17521,$B146,Profile!$C$2:$C$17521,T$8))*$C$6</f>
        <v>0</v>
      </c>
      <c r="U146" s="162">
        <f>(SUMIFS(Profile!$F$2:$F$17521,Profile!$B$2:$B$17521,$B146,Profile!$C$2:$C$17521,U$8))*$C$6</f>
        <v>0</v>
      </c>
      <c r="V146" s="162">
        <f>(SUMIFS(Profile!$F$2:$F$17521,Profile!$B$2:$B$17521,$B146,Profile!$C$2:$C$17521,V$8))*$C$6</f>
        <v>0</v>
      </c>
      <c r="W146" s="162">
        <f>(SUMIFS(Profile!$F$2:$F$17521,Profile!$B$2:$B$17521,$B146,Profile!$C$2:$C$17521,W$8))*$C$6</f>
        <v>0</v>
      </c>
      <c r="X146" s="162">
        <f>(SUMIFS(Profile!$F$2:$F$17521,Profile!$B$2:$B$17521,$B146,Profile!$C$2:$C$17521,X$8))*$C$6</f>
        <v>0</v>
      </c>
      <c r="Y146" s="162">
        <f>(SUMIFS(Profile!$F$2:$F$17521,Profile!$B$2:$B$17521,$B146,Profile!$C$2:$C$17521,Y$8))*$C$6</f>
        <v>0</v>
      </c>
      <c r="Z146" s="162">
        <f>(SUMIFS(Profile!$F$2:$F$17521,Profile!$B$2:$B$17521,$B146,Profile!$C$2:$C$17521,Z$8))*$C$6</f>
        <v>0</v>
      </c>
      <c r="AA146" s="162">
        <f>(SUMIFS(Profile!$F$2:$F$17521,Profile!$B$2:$B$17521,$B146,Profile!$C$2:$C$17521,AA$8))*$C$6</f>
        <v>0</v>
      </c>
      <c r="AB146" s="162">
        <f>(SUMIFS(Profile!$F$2:$F$17521,Profile!$B$2:$B$17521,$B146,Profile!$C$2:$C$17521,AB$8))*$C$6</f>
        <v>0</v>
      </c>
      <c r="AC146" s="162">
        <f>(SUMIFS(Profile!$F$2:$F$17521,Profile!$B$2:$B$17521,$B146,Profile!$C$2:$C$17521,AC$8))*$C$6</f>
        <v>0</v>
      </c>
      <c r="AD146" s="162">
        <f>(SUMIFS(Profile!$F$2:$F$17521,Profile!$B$2:$B$17521,$B146,Profile!$C$2:$C$17521,AD$8))*$C$6</f>
        <v>0</v>
      </c>
      <c r="AE146" s="162">
        <f>(SUMIFS(Profile!$F$2:$F$17521,Profile!$B$2:$B$17521,$B146,Profile!$C$2:$C$17521,AE$8))*$C$6</f>
        <v>0</v>
      </c>
      <c r="AF146" s="162">
        <f>(SUMIFS(Profile!$F$2:$F$17521,Profile!$B$2:$B$17521,$B146,Profile!$C$2:$C$17521,AF$8))*$C$6</f>
        <v>0</v>
      </c>
      <c r="AG146" s="162">
        <f>(SUMIFS(Profile!$F$2:$F$17521,Profile!$B$2:$B$17521,$B146,Profile!$C$2:$C$17521,AG$8))*$C$6</f>
        <v>0</v>
      </c>
      <c r="AH146" s="162">
        <f>(SUMIFS(Profile!$F$2:$F$17521,Profile!$B$2:$B$17521,$B146,Profile!$C$2:$C$17521,AH$8))*$C$6</f>
        <v>0</v>
      </c>
      <c r="AI146" s="162">
        <f>(SUMIFS(Profile!$F$2:$F$17521,Profile!$B$2:$B$17521,$B146,Profile!$C$2:$C$17521,AI$8))*$C$6</f>
        <v>0</v>
      </c>
      <c r="AJ146" s="162">
        <f>(SUMIFS(Profile!$F$2:$F$17521,Profile!$B$2:$B$17521,$B146,Profile!$C$2:$C$17521,AJ$8))*$C$6</f>
        <v>0</v>
      </c>
      <c r="AK146" s="162">
        <f>(SUMIFS(Profile!$F$2:$F$17521,Profile!$B$2:$B$17521,$B146,Profile!$C$2:$C$17521,AK$8))*$C$6</f>
        <v>0</v>
      </c>
      <c r="AL146" s="162">
        <f>(SUMIFS(Profile!$F$2:$F$17521,Profile!$B$2:$B$17521,$B146,Profile!$C$2:$C$17521,AL$8))*$C$6</f>
        <v>0</v>
      </c>
      <c r="AM146" s="162">
        <f>(SUMIFS(Profile!$F$2:$F$17521,Profile!$B$2:$B$17521,$B146,Profile!$C$2:$C$17521,AM$8))*$C$6</f>
        <v>0</v>
      </c>
      <c r="AN146" s="162">
        <f>(SUMIFS(Profile!$F$2:$F$17521,Profile!$B$2:$B$17521,$B146,Profile!$C$2:$C$17521,AN$8))*$C$6</f>
        <v>0</v>
      </c>
      <c r="AO146" s="162">
        <f>(SUMIFS(Profile!$F$2:$F$17521,Profile!$B$2:$B$17521,$B146,Profile!$C$2:$C$17521,AO$8))*$C$6</f>
        <v>0</v>
      </c>
      <c r="AP146" s="162">
        <f>(SUMIFS(Profile!$F$2:$F$17521,Profile!$B$2:$B$17521,$B146,Profile!$C$2:$C$17521,AP$8))*$C$6</f>
        <v>0</v>
      </c>
      <c r="AQ146" s="162">
        <f>(SUMIFS(Profile!$F$2:$F$17521,Profile!$B$2:$B$17521,$B146,Profile!$C$2:$C$17521,AQ$8))*$C$6</f>
        <v>0</v>
      </c>
      <c r="AR146" s="162">
        <f>(SUMIFS(Profile!$F$2:$F$17521,Profile!$B$2:$B$17521,$B146,Profile!$C$2:$C$17521,AR$8))*$C$6</f>
        <v>0</v>
      </c>
      <c r="AS146" s="162">
        <f>(SUMIFS(Profile!$F$2:$F$17521,Profile!$B$2:$B$17521,$B146,Profile!$C$2:$C$17521,AS$8))*$C$6</f>
        <v>0</v>
      </c>
      <c r="AT146" s="162">
        <f>(SUMIFS(Profile!$F$2:$F$17521,Profile!$B$2:$B$17521,$B146,Profile!$C$2:$C$17521,AT$8))*$C$6</f>
        <v>0</v>
      </c>
      <c r="AU146" s="162">
        <f>(SUMIFS(Profile!$F$2:$F$17521,Profile!$B$2:$B$17521,$B146,Profile!$C$2:$C$17521,AU$8))*$C$6</f>
        <v>0</v>
      </c>
      <c r="AV146" s="162">
        <f>(SUMIFS(Profile!$F$2:$F$17521,Profile!$B$2:$B$17521,$B146,Profile!$C$2:$C$17521,AV$8))*$C$6</f>
        <v>0</v>
      </c>
      <c r="AW146" s="162">
        <f>(SUMIFS(Profile!$F$2:$F$17521,Profile!$B$2:$B$17521,$B146,Profile!$C$2:$C$17521,AW$8))*$C$6</f>
        <v>0</v>
      </c>
      <c r="AX146" s="162">
        <f>(SUMIFS(Profile!$F$2:$F$17521,Profile!$B$2:$B$17521,$B146,Profile!$C$2:$C$17521,AX$8))*$C$6</f>
        <v>0</v>
      </c>
      <c r="AY146" s="162">
        <f>(SUMIFS(Profile!$F$2:$F$17521,Profile!$B$2:$B$17521,$B146,Profile!$C$2:$C$17521,AY$8))*$C$6</f>
        <v>0</v>
      </c>
      <c r="AZ146" s="162">
        <f>(SUMIFS(Profile!$F$2:$F$17521,Profile!$B$2:$B$17521,$B146,Profile!$C$2:$C$17521,AZ$8))*$C$6</f>
        <v>0</v>
      </c>
      <c r="BA146" s="162">
        <f t="shared" si="10"/>
        <v>0</v>
      </c>
      <c r="BB146" s="162">
        <f>(SUMIFS(Profile!$E$2:$E$17521,Profile!$B$2:$B$17521,$B146,Profile!$C$2:$C$17521,BB$8))*$C$9</f>
        <v>0</v>
      </c>
      <c r="BC146" s="162">
        <f>(SUMIFS(Profile!$E$2:$E$17521,Profile!$B$2:$B$17521,$B146,Profile!$C$2:$C$17521,BC$8))*$C$9</f>
        <v>0</v>
      </c>
      <c r="BD146" s="162">
        <f>(SUMIFS(Profile!$E$2:$E$17521,Profile!$B$2:$B$17521,$B146,Profile!$C$2:$C$17521,BD$8))*$C$9</f>
        <v>0</v>
      </c>
      <c r="BE146" s="162">
        <f>(SUMIFS(Profile!$E$2:$E$17521,Profile!$B$2:$B$17521,$B146,Profile!$C$2:$C$17521,BE$8))*$C$9</f>
        <v>0</v>
      </c>
      <c r="BF146" s="162">
        <f>(SUMIFS(Profile!$E$2:$E$17521,Profile!$B$2:$B$17521,$B146,Profile!$C$2:$C$17521,BF$8))*$C$9</f>
        <v>0</v>
      </c>
      <c r="BG146" s="162">
        <f>(SUMIFS(Profile!$E$2:$E$17521,Profile!$B$2:$B$17521,$B146,Profile!$C$2:$C$17521,BG$8))*$C$9</f>
        <v>0</v>
      </c>
      <c r="BH146" s="162">
        <f>(SUMIFS(Profile!$E$2:$E$17521,Profile!$B$2:$B$17521,$B146,Profile!$C$2:$C$17521,BH$8))*$C$9</f>
        <v>0</v>
      </c>
      <c r="BI146" s="162">
        <f>(SUMIFS(Profile!$E$2:$E$17521,Profile!$B$2:$B$17521,$B146,Profile!$C$2:$C$17521,BI$8))*$C$9</f>
        <v>0</v>
      </c>
      <c r="BJ146" s="162">
        <f>(SUMIFS(Profile!$E$2:$E$17521,Profile!$B$2:$B$17521,$B146,Profile!$C$2:$C$17521,BJ$8))*$C$9</f>
        <v>0</v>
      </c>
      <c r="BK146" s="162">
        <f>(SUMIFS(Profile!$E$2:$E$17521,Profile!$B$2:$B$17521,$B146,Profile!$C$2:$C$17521,BK$8))*$C$9</f>
        <v>0</v>
      </c>
      <c r="BL146" s="162">
        <f>(SUMIFS(Profile!$E$2:$E$17521,Profile!$B$2:$B$17521,$B146,Profile!$C$2:$C$17521,BL$8))*$C$9</f>
        <v>0</v>
      </c>
      <c r="BM146" s="162">
        <f>(SUMIFS(Profile!$E$2:$E$17521,Profile!$B$2:$B$17521,$B146,Profile!$C$2:$C$17521,BM$8))*$C$9</f>
        <v>0</v>
      </c>
      <c r="BN146" s="162">
        <f>(SUMIFS(Profile!$E$2:$E$17521,Profile!$B$2:$B$17521,$B146,Profile!$C$2:$C$17521,BN$8))*$C$9</f>
        <v>0</v>
      </c>
      <c r="BO146" s="162">
        <f>(SUMIFS(Profile!$E$2:$E$17521,Profile!$B$2:$B$17521,$B146,Profile!$C$2:$C$17521,BO$8))*$C$9</f>
        <v>0</v>
      </c>
      <c r="BP146" s="162">
        <f>(SUMIFS(Profile!$E$2:$E$17521,Profile!$B$2:$B$17521,$B146,Profile!$C$2:$C$17521,BP$8))*$C$9</f>
        <v>0</v>
      </c>
      <c r="BQ146" s="162">
        <f>(SUMIFS(Profile!$E$2:$E$17521,Profile!$B$2:$B$17521,$B146,Profile!$C$2:$C$17521,BQ$8))*$C$9</f>
        <v>0</v>
      </c>
      <c r="BR146" s="162">
        <f>(SUMIFS(Profile!$E$2:$E$17521,Profile!$B$2:$B$17521,$B146,Profile!$C$2:$C$17521,BR$8))*$C$9</f>
        <v>0</v>
      </c>
      <c r="BS146" s="162">
        <f>(SUMIFS(Profile!$E$2:$E$17521,Profile!$B$2:$B$17521,$B146,Profile!$C$2:$C$17521,BS$8))*$C$9</f>
        <v>0</v>
      </c>
      <c r="BT146" s="162">
        <f>(SUMIFS(Profile!$E$2:$E$17521,Profile!$B$2:$B$17521,$B146,Profile!$C$2:$C$17521,BT$8))*$C$9</f>
        <v>0</v>
      </c>
      <c r="BU146" s="162">
        <f>(SUMIFS(Profile!$E$2:$E$17521,Profile!$B$2:$B$17521,$B146,Profile!$C$2:$C$17521,BU$8))*$C$9</f>
        <v>0</v>
      </c>
      <c r="BV146" s="162">
        <f>(SUMIFS(Profile!$E$2:$E$17521,Profile!$B$2:$B$17521,$B146,Profile!$C$2:$C$17521,BV$8))*$C$9</f>
        <v>0</v>
      </c>
      <c r="BW146" s="162">
        <f>(SUMIFS(Profile!$E$2:$E$17521,Profile!$B$2:$B$17521,$B146,Profile!$C$2:$C$17521,BW$8))*$C$9</f>
        <v>0</v>
      </c>
      <c r="BX146" s="162">
        <f>(SUMIFS(Profile!$E$2:$E$17521,Profile!$B$2:$B$17521,$B146,Profile!$C$2:$C$17521,BX$8))*$C$9</f>
        <v>0</v>
      </c>
      <c r="BY146" s="162">
        <f>(SUMIFS(Profile!$E$2:$E$17521,Profile!$B$2:$B$17521,$B146,Profile!$C$2:$C$17521,BY$8))*$C$9</f>
        <v>0</v>
      </c>
      <c r="BZ146" s="162">
        <f>(SUMIFS(Profile!$E$2:$E$17521,Profile!$B$2:$B$17521,$B146,Profile!$C$2:$C$17521,BZ$8))*$C$9</f>
        <v>0</v>
      </c>
      <c r="CA146" s="162">
        <f>(SUMIFS(Profile!$E$2:$E$17521,Profile!$B$2:$B$17521,$B146,Profile!$C$2:$C$17521,CA$8))*$C$9</f>
        <v>0</v>
      </c>
      <c r="CB146" s="162">
        <f>(SUMIFS(Profile!$E$2:$E$17521,Profile!$B$2:$B$17521,$B146,Profile!$C$2:$C$17521,CB$8))*$C$9</f>
        <v>0</v>
      </c>
      <c r="CC146" s="162">
        <f>(SUMIFS(Profile!$E$2:$E$17521,Profile!$B$2:$B$17521,$B146,Profile!$C$2:$C$17521,CC$8))*$C$9</f>
        <v>0</v>
      </c>
      <c r="CD146" s="162">
        <f>(SUMIFS(Profile!$E$2:$E$17521,Profile!$B$2:$B$17521,$B146,Profile!$C$2:$C$17521,CD$8))*$C$9</f>
        <v>0</v>
      </c>
      <c r="CE146" s="162">
        <f>(SUMIFS(Profile!$E$2:$E$17521,Profile!$B$2:$B$17521,$B146,Profile!$C$2:$C$17521,CE$8))*$C$9</f>
        <v>0</v>
      </c>
      <c r="CF146" s="162">
        <f>(SUMIFS(Profile!$E$2:$E$17521,Profile!$B$2:$B$17521,$B146,Profile!$C$2:$C$17521,CF$8))*$C$9</f>
        <v>0</v>
      </c>
      <c r="CG146" s="162">
        <f>(SUMIFS(Profile!$E$2:$E$17521,Profile!$B$2:$B$17521,$B146,Profile!$C$2:$C$17521,CG$8))*$C$9</f>
        <v>0</v>
      </c>
      <c r="CH146" s="162">
        <f>(SUMIFS(Profile!$E$2:$E$17521,Profile!$B$2:$B$17521,$B146,Profile!$C$2:$C$17521,CH$8))*$C$9</f>
        <v>0</v>
      </c>
      <c r="CI146" s="162">
        <f>(SUMIFS(Profile!$E$2:$E$17521,Profile!$B$2:$B$17521,$B146,Profile!$C$2:$C$17521,CI$8))*$C$9</f>
        <v>0</v>
      </c>
      <c r="CJ146" s="162">
        <f>(SUMIFS(Profile!$E$2:$E$17521,Profile!$B$2:$B$17521,$B146,Profile!$C$2:$C$17521,CJ$8))*$C$9</f>
        <v>0</v>
      </c>
      <c r="CK146" s="162">
        <f>(SUMIFS(Profile!$E$2:$E$17521,Profile!$B$2:$B$17521,$B146,Profile!$C$2:$C$17521,CK$8))*$C$9</f>
        <v>0</v>
      </c>
      <c r="CL146" s="162">
        <f>(SUMIFS(Profile!$E$2:$E$17521,Profile!$B$2:$B$17521,$B146,Profile!$C$2:$C$17521,CL$8))*$C$9</f>
        <v>0</v>
      </c>
      <c r="CM146" s="162">
        <f>(SUMIFS(Profile!$E$2:$E$17521,Profile!$B$2:$B$17521,$B146,Profile!$C$2:$C$17521,CM$8))*$C$9</f>
        <v>0</v>
      </c>
      <c r="CN146" s="162">
        <f>(SUMIFS(Profile!$E$2:$E$17521,Profile!$B$2:$B$17521,$B146,Profile!$C$2:$C$17521,CN$8))*$C$9</f>
        <v>0</v>
      </c>
      <c r="CO146" s="162">
        <f>(SUMIFS(Profile!$E$2:$E$17521,Profile!$B$2:$B$17521,$B146,Profile!$C$2:$C$17521,CO$8))*$C$9</f>
        <v>0</v>
      </c>
      <c r="CP146" s="162">
        <f>(SUMIFS(Profile!$E$2:$E$17521,Profile!$B$2:$B$17521,$B146,Profile!$C$2:$C$17521,CP$8))*$C$9</f>
        <v>0</v>
      </c>
      <c r="CQ146" s="162">
        <f>(SUMIFS(Profile!$E$2:$E$17521,Profile!$B$2:$B$17521,$B146,Profile!$C$2:$C$17521,CQ$8))*$C$9</f>
        <v>0</v>
      </c>
      <c r="CR146" s="162">
        <f>(SUMIFS(Profile!$E$2:$E$17521,Profile!$B$2:$B$17521,$B146,Profile!$C$2:$C$17521,CR$8))*$C$9</f>
        <v>0</v>
      </c>
      <c r="CS146" s="162">
        <f>(SUMIFS(Profile!$E$2:$E$17521,Profile!$B$2:$B$17521,$B146,Profile!$C$2:$C$17521,CS$8))*$C$9</f>
        <v>0</v>
      </c>
      <c r="CT146" s="162">
        <f>(SUMIFS(Profile!$E$2:$E$17521,Profile!$B$2:$B$17521,$B146,Profile!$C$2:$C$17521,CT$8))*$C$9</f>
        <v>0</v>
      </c>
      <c r="CU146" s="162">
        <f>(SUMIFS(Profile!$E$2:$E$17521,Profile!$B$2:$B$17521,$B146,Profile!$C$2:$C$17521,CU$8))*$C$9</f>
        <v>0</v>
      </c>
      <c r="CV146" s="162">
        <f>(SUMIFS(Profile!$E$2:$E$17521,Profile!$B$2:$B$17521,$B146,Profile!$C$2:$C$17521,CV$8))*$C$9</f>
        <v>0</v>
      </c>
      <c r="CW146" s="162">
        <f>(SUMIFS(Profile!$E$2:$E$17521,Profile!$B$2:$B$17521,$B146,Profile!$C$2:$C$17521,CW$8))*$C$9</f>
        <v>0</v>
      </c>
      <c r="CX146" s="162">
        <f t="shared" si="11"/>
        <v>0</v>
      </c>
      <c r="CY146" s="162">
        <f t="shared" ref="CY146:ET146" si="691">MAX(BB146-E146,0)</f>
        <v>0</v>
      </c>
      <c r="CZ146" s="162">
        <f t="shared" si="691"/>
        <v>0</v>
      </c>
      <c r="DA146" s="162">
        <f t="shared" si="691"/>
        <v>0</v>
      </c>
      <c r="DB146" s="162">
        <f t="shared" si="691"/>
        <v>0</v>
      </c>
      <c r="DC146" s="162">
        <f t="shared" si="691"/>
        <v>0</v>
      </c>
      <c r="DD146" s="162">
        <f t="shared" si="691"/>
        <v>0</v>
      </c>
      <c r="DE146" s="162">
        <f t="shared" si="691"/>
        <v>0</v>
      </c>
      <c r="DF146" s="162">
        <f t="shared" si="691"/>
        <v>0</v>
      </c>
      <c r="DG146" s="162">
        <f t="shared" si="691"/>
        <v>0</v>
      </c>
      <c r="DH146" s="162">
        <f t="shared" si="691"/>
        <v>0</v>
      </c>
      <c r="DI146" s="162">
        <f t="shared" si="691"/>
        <v>0</v>
      </c>
      <c r="DJ146" s="162">
        <f t="shared" si="691"/>
        <v>0</v>
      </c>
      <c r="DK146" s="162">
        <f t="shared" si="691"/>
        <v>0</v>
      </c>
      <c r="DL146" s="162">
        <f t="shared" si="691"/>
        <v>0</v>
      </c>
      <c r="DM146" s="162">
        <f t="shared" si="691"/>
        <v>0</v>
      </c>
      <c r="DN146" s="162">
        <f t="shared" si="691"/>
        <v>0</v>
      </c>
      <c r="DO146" s="162">
        <f t="shared" si="691"/>
        <v>0</v>
      </c>
      <c r="DP146" s="162">
        <f t="shared" si="691"/>
        <v>0</v>
      </c>
      <c r="DQ146" s="162">
        <f t="shared" si="691"/>
        <v>0</v>
      </c>
      <c r="DR146" s="162">
        <f t="shared" si="691"/>
        <v>0</v>
      </c>
      <c r="DS146" s="162">
        <f t="shared" si="691"/>
        <v>0</v>
      </c>
      <c r="DT146" s="162">
        <f t="shared" si="691"/>
        <v>0</v>
      </c>
      <c r="DU146" s="162">
        <f t="shared" si="691"/>
        <v>0</v>
      </c>
      <c r="DV146" s="162">
        <f t="shared" si="691"/>
        <v>0</v>
      </c>
      <c r="DW146" s="162">
        <f t="shared" si="691"/>
        <v>0</v>
      </c>
      <c r="DX146" s="162">
        <f t="shared" si="691"/>
        <v>0</v>
      </c>
      <c r="DY146" s="162">
        <f t="shared" si="691"/>
        <v>0</v>
      </c>
      <c r="DZ146" s="162">
        <f t="shared" si="691"/>
        <v>0</v>
      </c>
      <c r="EA146" s="162">
        <f t="shared" si="691"/>
        <v>0</v>
      </c>
      <c r="EB146" s="162">
        <f t="shared" si="691"/>
        <v>0</v>
      </c>
      <c r="EC146" s="162">
        <f t="shared" si="691"/>
        <v>0</v>
      </c>
      <c r="ED146" s="162">
        <f t="shared" si="691"/>
        <v>0</v>
      </c>
      <c r="EE146" s="162">
        <f t="shared" si="691"/>
        <v>0</v>
      </c>
      <c r="EF146" s="162">
        <f t="shared" si="691"/>
        <v>0</v>
      </c>
      <c r="EG146" s="162">
        <f t="shared" si="691"/>
        <v>0</v>
      </c>
      <c r="EH146" s="162">
        <f t="shared" si="691"/>
        <v>0</v>
      </c>
      <c r="EI146" s="162">
        <f t="shared" si="691"/>
        <v>0</v>
      </c>
      <c r="EJ146" s="162">
        <f t="shared" si="691"/>
        <v>0</v>
      </c>
      <c r="EK146" s="162">
        <f t="shared" si="691"/>
        <v>0</v>
      </c>
      <c r="EL146" s="162">
        <f t="shared" si="691"/>
        <v>0</v>
      </c>
      <c r="EM146" s="162">
        <f t="shared" si="691"/>
        <v>0</v>
      </c>
      <c r="EN146" s="162">
        <f t="shared" si="691"/>
        <v>0</v>
      </c>
      <c r="EO146" s="162">
        <f t="shared" si="691"/>
        <v>0</v>
      </c>
      <c r="EP146" s="162">
        <f t="shared" si="691"/>
        <v>0</v>
      </c>
      <c r="EQ146" s="162">
        <f t="shared" si="691"/>
        <v>0</v>
      </c>
      <c r="ER146" s="162">
        <f t="shared" si="691"/>
        <v>0</v>
      </c>
      <c r="ES146" s="162">
        <f t="shared" si="691"/>
        <v>0</v>
      </c>
      <c r="ET146" s="162">
        <f t="shared" si="691"/>
        <v>0</v>
      </c>
      <c r="EU146" s="162">
        <f t="shared" si="13"/>
        <v>0</v>
      </c>
      <c r="EV146" s="162">
        <f t="shared" ref="EV146:GQ146" si="692">BB146-CY146</f>
        <v>0</v>
      </c>
      <c r="EW146" s="162">
        <f t="shared" si="692"/>
        <v>0</v>
      </c>
      <c r="EX146" s="162">
        <f t="shared" si="692"/>
        <v>0</v>
      </c>
      <c r="EY146" s="162">
        <f t="shared" si="692"/>
        <v>0</v>
      </c>
      <c r="EZ146" s="162">
        <f t="shared" si="692"/>
        <v>0</v>
      </c>
      <c r="FA146" s="162">
        <f t="shared" si="692"/>
        <v>0</v>
      </c>
      <c r="FB146" s="162">
        <f t="shared" si="692"/>
        <v>0</v>
      </c>
      <c r="FC146" s="162">
        <f t="shared" si="692"/>
        <v>0</v>
      </c>
      <c r="FD146" s="162">
        <f t="shared" si="692"/>
        <v>0</v>
      </c>
      <c r="FE146" s="162">
        <f t="shared" si="692"/>
        <v>0</v>
      </c>
      <c r="FF146" s="162">
        <f t="shared" si="692"/>
        <v>0</v>
      </c>
      <c r="FG146" s="162">
        <f t="shared" si="692"/>
        <v>0</v>
      </c>
      <c r="FH146" s="162">
        <f t="shared" si="692"/>
        <v>0</v>
      </c>
      <c r="FI146" s="162">
        <f t="shared" si="692"/>
        <v>0</v>
      </c>
      <c r="FJ146" s="162">
        <f t="shared" si="692"/>
        <v>0</v>
      </c>
      <c r="FK146" s="162">
        <f t="shared" si="692"/>
        <v>0</v>
      </c>
      <c r="FL146" s="162">
        <f t="shared" si="692"/>
        <v>0</v>
      </c>
      <c r="FM146" s="162">
        <f t="shared" si="692"/>
        <v>0</v>
      </c>
      <c r="FN146" s="162">
        <f t="shared" si="692"/>
        <v>0</v>
      </c>
      <c r="FO146" s="162">
        <f t="shared" si="692"/>
        <v>0</v>
      </c>
      <c r="FP146" s="162">
        <f t="shared" si="692"/>
        <v>0</v>
      </c>
      <c r="FQ146" s="162">
        <f t="shared" si="692"/>
        <v>0</v>
      </c>
      <c r="FR146" s="162">
        <f t="shared" si="692"/>
        <v>0</v>
      </c>
      <c r="FS146" s="162">
        <f t="shared" si="692"/>
        <v>0</v>
      </c>
      <c r="FT146" s="162">
        <f t="shared" si="692"/>
        <v>0</v>
      </c>
      <c r="FU146" s="162">
        <f t="shared" si="692"/>
        <v>0</v>
      </c>
      <c r="FV146" s="162">
        <f t="shared" si="692"/>
        <v>0</v>
      </c>
      <c r="FW146" s="162">
        <f t="shared" si="692"/>
        <v>0</v>
      </c>
      <c r="FX146" s="162">
        <f t="shared" si="692"/>
        <v>0</v>
      </c>
      <c r="FY146" s="162">
        <f t="shared" si="692"/>
        <v>0</v>
      </c>
      <c r="FZ146" s="162">
        <f t="shared" si="692"/>
        <v>0</v>
      </c>
      <c r="GA146" s="162">
        <f t="shared" si="692"/>
        <v>0</v>
      </c>
      <c r="GB146" s="162">
        <f t="shared" si="692"/>
        <v>0</v>
      </c>
      <c r="GC146" s="162">
        <f t="shared" si="692"/>
        <v>0</v>
      </c>
      <c r="GD146" s="162">
        <f t="shared" si="692"/>
        <v>0</v>
      </c>
      <c r="GE146" s="162">
        <f t="shared" si="692"/>
        <v>0</v>
      </c>
      <c r="GF146" s="162">
        <f t="shared" si="692"/>
        <v>0</v>
      </c>
      <c r="GG146" s="162">
        <f t="shared" si="692"/>
        <v>0</v>
      </c>
      <c r="GH146" s="162">
        <f t="shared" si="692"/>
        <v>0</v>
      </c>
      <c r="GI146" s="162">
        <f t="shared" si="692"/>
        <v>0</v>
      </c>
      <c r="GJ146" s="162">
        <f t="shared" si="692"/>
        <v>0</v>
      </c>
      <c r="GK146" s="162">
        <f t="shared" si="692"/>
        <v>0</v>
      </c>
      <c r="GL146" s="162">
        <f t="shared" si="692"/>
        <v>0</v>
      </c>
      <c r="GM146" s="162">
        <f t="shared" si="692"/>
        <v>0</v>
      </c>
      <c r="GN146" s="162">
        <f t="shared" si="692"/>
        <v>0</v>
      </c>
      <c r="GO146" s="162">
        <f t="shared" si="692"/>
        <v>0</v>
      </c>
      <c r="GP146" s="162">
        <f t="shared" si="692"/>
        <v>0</v>
      </c>
      <c r="GQ146" s="162">
        <f t="shared" si="692"/>
        <v>0</v>
      </c>
      <c r="GR146" s="162">
        <f t="shared" si="15"/>
        <v>0</v>
      </c>
      <c r="GS146" s="162">
        <f t="shared" ref="GS146:IN146" si="693">E146-EV146</f>
        <v>0</v>
      </c>
      <c r="GT146" s="162">
        <f t="shared" si="693"/>
        <v>0</v>
      </c>
      <c r="GU146" s="162">
        <f t="shared" si="693"/>
        <v>0</v>
      </c>
      <c r="GV146" s="162">
        <f t="shared" si="693"/>
        <v>0</v>
      </c>
      <c r="GW146" s="162">
        <f t="shared" si="693"/>
        <v>0</v>
      </c>
      <c r="GX146" s="162">
        <f t="shared" si="693"/>
        <v>0</v>
      </c>
      <c r="GY146" s="162">
        <f t="shared" si="693"/>
        <v>0</v>
      </c>
      <c r="GZ146" s="162">
        <f t="shared" si="693"/>
        <v>0</v>
      </c>
      <c r="HA146" s="162">
        <f t="shared" si="693"/>
        <v>0</v>
      </c>
      <c r="HB146" s="162">
        <f t="shared" si="693"/>
        <v>0</v>
      </c>
      <c r="HC146" s="162">
        <f t="shared" si="693"/>
        <v>0</v>
      </c>
      <c r="HD146" s="162">
        <f t="shared" si="693"/>
        <v>0</v>
      </c>
      <c r="HE146" s="162">
        <f t="shared" si="693"/>
        <v>0</v>
      </c>
      <c r="HF146" s="162">
        <f t="shared" si="693"/>
        <v>0</v>
      </c>
      <c r="HG146" s="162">
        <f t="shared" si="693"/>
        <v>0</v>
      </c>
      <c r="HH146" s="162">
        <f t="shared" si="693"/>
        <v>0</v>
      </c>
      <c r="HI146" s="162">
        <f t="shared" si="693"/>
        <v>0</v>
      </c>
      <c r="HJ146" s="162">
        <f t="shared" si="693"/>
        <v>0</v>
      </c>
      <c r="HK146" s="162">
        <f t="shared" si="693"/>
        <v>0</v>
      </c>
      <c r="HL146" s="162">
        <f t="shared" si="693"/>
        <v>0</v>
      </c>
      <c r="HM146" s="162">
        <f t="shared" si="693"/>
        <v>0</v>
      </c>
      <c r="HN146" s="162">
        <f t="shared" si="693"/>
        <v>0</v>
      </c>
      <c r="HO146" s="162">
        <f t="shared" si="693"/>
        <v>0</v>
      </c>
      <c r="HP146" s="162">
        <f t="shared" si="693"/>
        <v>0</v>
      </c>
      <c r="HQ146" s="162">
        <f t="shared" si="693"/>
        <v>0</v>
      </c>
      <c r="HR146" s="162">
        <f t="shared" si="693"/>
        <v>0</v>
      </c>
      <c r="HS146" s="162">
        <f t="shared" si="693"/>
        <v>0</v>
      </c>
      <c r="HT146" s="162">
        <f t="shared" si="693"/>
        <v>0</v>
      </c>
      <c r="HU146" s="162">
        <f t="shared" si="693"/>
        <v>0</v>
      </c>
      <c r="HV146" s="162">
        <f t="shared" si="693"/>
        <v>0</v>
      </c>
      <c r="HW146" s="162">
        <f t="shared" si="693"/>
        <v>0</v>
      </c>
      <c r="HX146" s="162">
        <f t="shared" si="693"/>
        <v>0</v>
      </c>
      <c r="HY146" s="162">
        <f t="shared" si="693"/>
        <v>0</v>
      </c>
      <c r="HZ146" s="162">
        <f t="shared" si="693"/>
        <v>0</v>
      </c>
      <c r="IA146" s="162">
        <f t="shared" si="693"/>
        <v>0</v>
      </c>
      <c r="IB146" s="162">
        <f t="shared" si="693"/>
        <v>0</v>
      </c>
      <c r="IC146" s="162">
        <f t="shared" si="693"/>
        <v>0</v>
      </c>
      <c r="ID146" s="162">
        <f t="shared" si="693"/>
        <v>0</v>
      </c>
      <c r="IE146" s="162">
        <f t="shared" si="693"/>
        <v>0</v>
      </c>
      <c r="IF146" s="162">
        <f t="shared" si="693"/>
        <v>0</v>
      </c>
      <c r="IG146" s="162">
        <f t="shared" si="693"/>
        <v>0</v>
      </c>
      <c r="IH146" s="162">
        <f t="shared" si="693"/>
        <v>0</v>
      </c>
      <c r="II146" s="162">
        <f t="shared" si="693"/>
        <v>0</v>
      </c>
      <c r="IJ146" s="162">
        <f t="shared" si="693"/>
        <v>0</v>
      </c>
      <c r="IK146" s="162">
        <f t="shared" si="693"/>
        <v>0</v>
      </c>
      <c r="IL146" s="162">
        <f t="shared" si="693"/>
        <v>0</v>
      </c>
      <c r="IM146" s="162">
        <f t="shared" si="693"/>
        <v>0</v>
      </c>
      <c r="IN146" s="162">
        <f t="shared" si="693"/>
        <v>0</v>
      </c>
      <c r="IO146" s="162">
        <f t="shared" si="17"/>
        <v>0</v>
      </c>
      <c r="IP146" s="162">
        <f t="shared" si="23"/>
        <v>0</v>
      </c>
      <c r="IQ146" s="162">
        <f t="shared" ref="IQ146:KK146" si="694">MAX((MIN(CZ146+IP146,$IO$7))-GT146,0)</f>
        <v>0</v>
      </c>
      <c r="IR146" s="162">
        <f t="shared" si="694"/>
        <v>0</v>
      </c>
      <c r="IS146" s="162">
        <f t="shared" si="694"/>
        <v>0</v>
      </c>
      <c r="IT146" s="162">
        <f t="shared" si="694"/>
        <v>0</v>
      </c>
      <c r="IU146" s="162">
        <f t="shared" si="694"/>
        <v>0</v>
      </c>
      <c r="IV146" s="162">
        <f t="shared" si="694"/>
        <v>0</v>
      </c>
      <c r="IW146" s="162">
        <f t="shared" si="694"/>
        <v>0</v>
      </c>
      <c r="IX146" s="162">
        <f t="shared" si="694"/>
        <v>0</v>
      </c>
      <c r="IY146" s="162">
        <f t="shared" si="694"/>
        <v>0</v>
      </c>
      <c r="IZ146" s="162">
        <f t="shared" si="694"/>
        <v>0</v>
      </c>
      <c r="JA146" s="162">
        <f t="shared" si="694"/>
        <v>0</v>
      </c>
      <c r="JB146" s="162">
        <f t="shared" si="694"/>
        <v>0</v>
      </c>
      <c r="JC146" s="162">
        <f t="shared" si="694"/>
        <v>0</v>
      </c>
      <c r="JD146" s="162">
        <f t="shared" si="694"/>
        <v>0</v>
      </c>
      <c r="JE146" s="162">
        <f t="shared" si="694"/>
        <v>0</v>
      </c>
      <c r="JF146" s="162">
        <f t="shared" si="694"/>
        <v>0</v>
      </c>
      <c r="JG146" s="162">
        <f t="shared" si="694"/>
        <v>0</v>
      </c>
      <c r="JH146" s="162">
        <f t="shared" si="694"/>
        <v>0</v>
      </c>
      <c r="JI146" s="162">
        <f t="shared" si="694"/>
        <v>0</v>
      </c>
      <c r="JJ146" s="162">
        <f t="shared" si="694"/>
        <v>0</v>
      </c>
      <c r="JK146" s="162">
        <f t="shared" si="694"/>
        <v>0</v>
      </c>
      <c r="JL146" s="162">
        <f t="shared" si="694"/>
        <v>0</v>
      </c>
      <c r="JM146" s="162">
        <f t="shared" si="694"/>
        <v>0</v>
      </c>
      <c r="JN146" s="162">
        <f t="shared" si="694"/>
        <v>0</v>
      </c>
      <c r="JO146" s="162">
        <f t="shared" si="694"/>
        <v>0</v>
      </c>
      <c r="JP146" s="162">
        <f t="shared" si="694"/>
        <v>0</v>
      </c>
      <c r="JQ146" s="162">
        <f t="shared" si="694"/>
        <v>0</v>
      </c>
      <c r="JR146" s="162">
        <f t="shared" si="694"/>
        <v>0</v>
      </c>
      <c r="JS146" s="162">
        <f t="shared" si="694"/>
        <v>0</v>
      </c>
      <c r="JT146" s="162">
        <f t="shared" si="694"/>
        <v>0</v>
      </c>
      <c r="JU146" s="162">
        <f t="shared" si="694"/>
        <v>0</v>
      </c>
      <c r="JV146" s="162">
        <f t="shared" si="694"/>
        <v>0</v>
      </c>
      <c r="JW146" s="162">
        <f t="shared" si="694"/>
        <v>0</v>
      </c>
      <c r="JX146" s="162">
        <f t="shared" si="694"/>
        <v>0</v>
      </c>
      <c r="JY146" s="162">
        <f t="shared" si="694"/>
        <v>0</v>
      </c>
      <c r="JZ146" s="162">
        <f t="shared" si="694"/>
        <v>0</v>
      </c>
      <c r="KA146" s="162">
        <f t="shared" si="694"/>
        <v>0</v>
      </c>
      <c r="KB146" s="162">
        <f t="shared" si="694"/>
        <v>0</v>
      </c>
      <c r="KC146" s="162">
        <f t="shared" si="694"/>
        <v>0</v>
      </c>
      <c r="KD146" s="162">
        <f t="shared" si="694"/>
        <v>0</v>
      </c>
      <c r="KE146" s="162">
        <f t="shared" si="694"/>
        <v>0</v>
      </c>
      <c r="KF146" s="162">
        <f t="shared" si="694"/>
        <v>0</v>
      </c>
      <c r="KG146" s="162">
        <f t="shared" si="694"/>
        <v>0</v>
      </c>
      <c r="KH146" s="162">
        <f t="shared" si="694"/>
        <v>0</v>
      </c>
      <c r="KI146" s="162">
        <f t="shared" si="694"/>
        <v>0</v>
      </c>
      <c r="KJ146" s="162">
        <f t="shared" si="694"/>
        <v>0</v>
      </c>
      <c r="KK146" s="162">
        <f t="shared" si="694"/>
        <v>0</v>
      </c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</row>
    <row r="147" ht="14.25" customHeight="1" spans="1:326" x14ac:dyDescent="0.25">
      <c r="A147" s="1">
        <v>5</v>
      </c>
      <c r="B147" s="1">
        <f t="shared" ref="B147:C147" si="695">B146+1</f>
        <v>137</v>
      </c>
      <c r="C147" s="232">
        <f t="shared" si="695"/>
        <v>43602</v>
      </c>
      <c r="D147" s="162">
        <f t="shared" si="9"/>
        <v>0</v>
      </c>
      <c r="E147" s="162">
        <f>(SUMIFS(Profile!$F$2:$F$17521,Profile!$B$2:$B$17521,$B147,Profile!$C$2:$C$17521,E$8))*$C$6</f>
        <v>0</v>
      </c>
      <c r="F147" s="162">
        <f>(SUMIFS(Profile!$F$2:$F$17521,Profile!$B$2:$B$17521,$B147,Profile!$C$2:$C$17521,F$8))*$C$6</f>
        <v>0</v>
      </c>
      <c r="G147" s="162">
        <f>(SUMIFS(Profile!$F$2:$F$17521,Profile!$B$2:$B$17521,$B147,Profile!$C$2:$C$17521,G$8))*$C$6</f>
        <v>0</v>
      </c>
      <c r="H147" s="162">
        <f>(SUMIFS(Profile!$F$2:$F$17521,Profile!$B$2:$B$17521,$B147,Profile!$C$2:$C$17521,H$8))*$C$6</f>
        <v>0</v>
      </c>
      <c r="I147" s="162">
        <f>(SUMIFS(Profile!$F$2:$F$17521,Profile!$B$2:$B$17521,$B147,Profile!$C$2:$C$17521,I$8))*$C$6</f>
        <v>0</v>
      </c>
      <c r="J147" s="162">
        <f>(SUMIFS(Profile!$F$2:$F$17521,Profile!$B$2:$B$17521,$B147,Profile!$C$2:$C$17521,J$8))*$C$6</f>
        <v>0</v>
      </c>
      <c r="K147" s="162">
        <f>(SUMIFS(Profile!$F$2:$F$17521,Profile!$B$2:$B$17521,$B147,Profile!$C$2:$C$17521,K$8))*$C$6</f>
        <v>0</v>
      </c>
      <c r="L147" s="162">
        <f>(SUMIFS(Profile!$F$2:$F$17521,Profile!$B$2:$B$17521,$B147,Profile!$C$2:$C$17521,L$8))*$C$6</f>
        <v>0</v>
      </c>
      <c r="M147" s="162">
        <f>(SUMIFS(Profile!$F$2:$F$17521,Profile!$B$2:$B$17521,$B147,Profile!$C$2:$C$17521,M$8))*$C$6</f>
        <v>0</v>
      </c>
      <c r="N147" s="162">
        <f>(SUMIFS(Profile!$F$2:$F$17521,Profile!$B$2:$B$17521,$B147,Profile!$C$2:$C$17521,N$8))*$C$6</f>
        <v>0</v>
      </c>
      <c r="O147" s="162">
        <f>(SUMIFS(Profile!$F$2:$F$17521,Profile!$B$2:$B$17521,$B147,Profile!$C$2:$C$17521,O$8))*$C$6</f>
        <v>0</v>
      </c>
      <c r="P147" s="162">
        <f>(SUMIFS(Profile!$F$2:$F$17521,Profile!$B$2:$B$17521,$B147,Profile!$C$2:$C$17521,P$8))*$C$6</f>
        <v>0</v>
      </c>
      <c r="Q147" s="162">
        <f>(SUMIFS(Profile!$F$2:$F$17521,Profile!$B$2:$B$17521,$B147,Profile!$C$2:$C$17521,Q$8))*$C$6</f>
        <v>0</v>
      </c>
      <c r="R147" s="162">
        <f>(SUMIFS(Profile!$F$2:$F$17521,Profile!$B$2:$B$17521,$B147,Profile!$C$2:$C$17521,R$8))*$C$6</f>
        <v>0</v>
      </c>
      <c r="S147" s="162">
        <f>(SUMIFS(Profile!$F$2:$F$17521,Profile!$B$2:$B$17521,$B147,Profile!$C$2:$C$17521,S$8))*$C$6</f>
        <v>0</v>
      </c>
      <c r="T147" s="162">
        <f>(SUMIFS(Profile!$F$2:$F$17521,Profile!$B$2:$B$17521,$B147,Profile!$C$2:$C$17521,T$8))*$C$6</f>
        <v>0</v>
      </c>
      <c r="U147" s="162">
        <f>(SUMIFS(Profile!$F$2:$F$17521,Profile!$B$2:$B$17521,$B147,Profile!$C$2:$C$17521,U$8))*$C$6</f>
        <v>0</v>
      </c>
      <c r="V147" s="162">
        <f>(SUMIFS(Profile!$F$2:$F$17521,Profile!$B$2:$B$17521,$B147,Profile!$C$2:$C$17521,V$8))*$C$6</f>
        <v>0</v>
      </c>
      <c r="W147" s="162">
        <f>(SUMIFS(Profile!$F$2:$F$17521,Profile!$B$2:$B$17521,$B147,Profile!$C$2:$C$17521,W$8))*$C$6</f>
        <v>0</v>
      </c>
      <c r="X147" s="162">
        <f>(SUMIFS(Profile!$F$2:$F$17521,Profile!$B$2:$B$17521,$B147,Profile!$C$2:$C$17521,X$8))*$C$6</f>
        <v>0</v>
      </c>
      <c r="Y147" s="162">
        <f>(SUMIFS(Profile!$F$2:$F$17521,Profile!$B$2:$B$17521,$B147,Profile!$C$2:$C$17521,Y$8))*$C$6</f>
        <v>0</v>
      </c>
      <c r="Z147" s="162">
        <f>(SUMIFS(Profile!$F$2:$F$17521,Profile!$B$2:$B$17521,$B147,Profile!$C$2:$C$17521,Z$8))*$C$6</f>
        <v>0</v>
      </c>
      <c r="AA147" s="162">
        <f>(SUMIFS(Profile!$F$2:$F$17521,Profile!$B$2:$B$17521,$B147,Profile!$C$2:$C$17521,AA$8))*$C$6</f>
        <v>0</v>
      </c>
      <c r="AB147" s="162">
        <f>(SUMIFS(Profile!$F$2:$F$17521,Profile!$B$2:$B$17521,$B147,Profile!$C$2:$C$17521,AB$8))*$C$6</f>
        <v>0</v>
      </c>
      <c r="AC147" s="162">
        <f>(SUMIFS(Profile!$F$2:$F$17521,Profile!$B$2:$B$17521,$B147,Profile!$C$2:$C$17521,AC$8))*$C$6</f>
        <v>0</v>
      </c>
      <c r="AD147" s="162">
        <f>(SUMIFS(Profile!$F$2:$F$17521,Profile!$B$2:$B$17521,$B147,Profile!$C$2:$C$17521,AD$8))*$C$6</f>
        <v>0</v>
      </c>
      <c r="AE147" s="162">
        <f>(SUMIFS(Profile!$F$2:$F$17521,Profile!$B$2:$B$17521,$B147,Profile!$C$2:$C$17521,AE$8))*$C$6</f>
        <v>0</v>
      </c>
      <c r="AF147" s="162">
        <f>(SUMIFS(Profile!$F$2:$F$17521,Profile!$B$2:$B$17521,$B147,Profile!$C$2:$C$17521,AF$8))*$C$6</f>
        <v>0</v>
      </c>
      <c r="AG147" s="162">
        <f>(SUMIFS(Profile!$F$2:$F$17521,Profile!$B$2:$B$17521,$B147,Profile!$C$2:$C$17521,AG$8))*$C$6</f>
        <v>0</v>
      </c>
      <c r="AH147" s="162">
        <f>(SUMIFS(Profile!$F$2:$F$17521,Profile!$B$2:$B$17521,$B147,Profile!$C$2:$C$17521,AH$8))*$C$6</f>
        <v>0</v>
      </c>
      <c r="AI147" s="162">
        <f>(SUMIFS(Profile!$F$2:$F$17521,Profile!$B$2:$B$17521,$B147,Profile!$C$2:$C$17521,AI$8))*$C$6</f>
        <v>0</v>
      </c>
      <c r="AJ147" s="162">
        <f>(SUMIFS(Profile!$F$2:$F$17521,Profile!$B$2:$B$17521,$B147,Profile!$C$2:$C$17521,AJ$8))*$C$6</f>
        <v>0</v>
      </c>
      <c r="AK147" s="162">
        <f>(SUMIFS(Profile!$F$2:$F$17521,Profile!$B$2:$B$17521,$B147,Profile!$C$2:$C$17521,AK$8))*$C$6</f>
        <v>0</v>
      </c>
      <c r="AL147" s="162">
        <f>(SUMIFS(Profile!$F$2:$F$17521,Profile!$B$2:$B$17521,$B147,Profile!$C$2:$C$17521,AL$8))*$C$6</f>
        <v>0</v>
      </c>
      <c r="AM147" s="162">
        <f>(SUMIFS(Profile!$F$2:$F$17521,Profile!$B$2:$B$17521,$B147,Profile!$C$2:$C$17521,AM$8))*$C$6</f>
        <v>0</v>
      </c>
      <c r="AN147" s="162">
        <f>(SUMIFS(Profile!$F$2:$F$17521,Profile!$B$2:$B$17521,$B147,Profile!$C$2:$C$17521,AN$8))*$C$6</f>
        <v>0</v>
      </c>
      <c r="AO147" s="162">
        <f>(SUMIFS(Profile!$F$2:$F$17521,Profile!$B$2:$B$17521,$B147,Profile!$C$2:$C$17521,AO$8))*$C$6</f>
        <v>0</v>
      </c>
      <c r="AP147" s="162">
        <f>(SUMIFS(Profile!$F$2:$F$17521,Profile!$B$2:$B$17521,$B147,Profile!$C$2:$C$17521,AP$8))*$C$6</f>
        <v>0</v>
      </c>
      <c r="AQ147" s="162">
        <f>(SUMIFS(Profile!$F$2:$F$17521,Profile!$B$2:$B$17521,$B147,Profile!$C$2:$C$17521,AQ$8))*$C$6</f>
        <v>0</v>
      </c>
      <c r="AR147" s="162">
        <f>(SUMIFS(Profile!$F$2:$F$17521,Profile!$B$2:$B$17521,$B147,Profile!$C$2:$C$17521,AR$8))*$C$6</f>
        <v>0</v>
      </c>
      <c r="AS147" s="162">
        <f>(SUMIFS(Profile!$F$2:$F$17521,Profile!$B$2:$B$17521,$B147,Profile!$C$2:$C$17521,AS$8))*$C$6</f>
        <v>0</v>
      </c>
      <c r="AT147" s="162">
        <f>(SUMIFS(Profile!$F$2:$F$17521,Profile!$B$2:$B$17521,$B147,Profile!$C$2:$C$17521,AT$8))*$C$6</f>
        <v>0</v>
      </c>
      <c r="AU147" s="162">
        <f>(SUMIFS(Profile!$F$2:$F$17521,Profile!$B$2:$B$17521,$B147,Profile!$C$2:$C$17521,AU$8))*$C$6</f>
        <v>0</v>
      </c>
      <c r="AV147" s="162">
        <f>(SUMIFS(Profile!$F$2:$F$17521,Profile!$B$2:$B$17521,$B147,Profile!$C$2:$C$17521,AV$8))*$C$6</f>
        <v>0</v>
      </c>
      <c r="AW147" s="162">
        <f>(SUMIFS(Profile!$F$2:$F$17521,Profile!$B$2:$B$17521,$B147,Profile!$C$2:$C$17521,AW$8))*$C$6</f>
        <v>0</v>
      </c>
      <c r="AX147" s="162">
        <f>(SUMIFS(Profile!$F$2:$F$17521,Profile!$B$2:$B$17521,$B147,Profile!$C$2:$C$17521,AX$8))*$C$6</f>
        <v>0</v>
      </c>
      <c r="AY147" s="162">
        <f>(SUMIFS(Profile!$F$2:$F$17521,Profile!$B$2:$B$17521,$B147,Profile!$C$2:$C$17521,AY$8))*$C$6</f>
        <v>0</v>
      </c>
      <c r="AZ147" s="162">
        <f>(SUMIFS(Profile!$F$2:$F$17521,Profile!$B$2:$B$17521,$B147,Profile!$C$2:$C$17521,AZ$8))*$C$6</f>
        <v>0</v>
      </c>
      <c r="BA147" s="162">
        <f t="shared" si="10"/>
        <v>0</v>
      </c>
      <c r="BB147" s="162">
        <f>(SUMIFS(Profile!$E$2:$E$17521,Profile!$B$2:$B$17521,$B147,Profile!$C$2:$C$17521,BB$8))*$C$9</f>
        <v>0</v>
      </c>
      <c r="BC147" s="162">
        <f>(SUMIFS(Profile!$E$2:$E$17521,Profile!$B$2:$B$17521,$B147,Profile!$C$2:$C$17521,BC$8))*$C$9</f>
        <v>0</v>
      </c>
      <c r="BD147" s="162">
        <f>(SUMIFS(Profile!$E$2:$E$17521,Profile!$B$2:$B$17521,$B147,Profile!$C$2:$C$17521,BD$8))*$C$9</f>
        <v>0</v>
      </c>
      <c r="BE147" s="162">
        <f>(SUMIFS(Profile!$E$2:$E$17521,Profile!$B$2:$B$17521,$B147,Profile!$C$2:$C$17521,BE$8))*$C$9</f>
        <v>0</v>
      </c>
      <c r="BF147" s="162">
        <f>(SUMIFS(Profile!$E$2:$E$17521,Profile!$B$2:$B$17521,$B147,Profile!$C$2:$C$17521,BF$8))*$C$9</f>
        <v>0</v>
      </c>
      <c r="BG147" s="162">
        <f>(SUMIFS(Profile!$E$2:$E$17521,Profile!$B$2:$B$17521,$B147,Profile!$C$2:$C$17521,BG$8))*$C$9</f>
        <v>0</v>
      </c>
      <c r="BH147" s="162">
        <f>(SUMIFS(Profile!$E$2:$E$17521,Profile!$B$2:$B$17521,$B147,Profile!$C$2:$C$17521,BH$8))*$C$9</f>
        <v>0</v>
      </c>
      <c r="BI147" s="162">
        <f>(SUMIFS(Profile!$E$2:$E$17521,Profile!$B$2:$B$17521,$B147,Profile!$C$2:$C$17521,BI$8))*$C$9</f>
        <v>0</v>
      </c>
      <c r="BJ147" s="162">
        <f>(SUMIFS(Profile!$E$2:$E$17521,Profile!$B$2:$B$17521,$B147,Profile!$C$2:$C$17521,BJ$8))*$C$9</f>
        <v>0</v>
      </c>
      <c r="BK147" s="162">
        <f>(SUMIFS(Profile!$E$2:$E$17521,Profile!$B$2:$B$17521,$B147,Profile!$C$2:$C$17521,BK$8))*$C$9</f>
        <v>0</v>
      </c>
      <c r="BL147" s="162">
        <f>(SUMIFS(Profile!$E$2:$E$17521,Profile!$B$2:$B$17521,$B147,Profile!$C$2:$C$17521,BL$8))*$C$9</f>
        <v>0</v>
      </c>
      <c r="BM147" s="162">
        <f>(SUMIFS(Profile!$E$2:$E$17521,Profile!$B$2:$B$17521,$B147,Profile!$C$2:$C$17521,BM$8))*$C$9</f>
        <v>0</v>
      </c>
      <c r="BN147" s="162">
        <f>(SUMIFS(Profile!$E$2:$E$17521,Profile!$B$2:$B$17521,$B147,Profile!$C$2:$C$17521,BN$8))*$C$9</f>
        <v>0</v>
      </c>
      <c r="BO147" s="162">
        <f>(SUMIFS(Profile!$E$2:$E$17521,Profile!$B$2:$B$17521,$B147,Profile!$C$2:$C$17521,BO$8))*$C$9</f>
        <v>0</v>
      </c>
      <c r="BP147" s="162">
        <f>(SUMIFS(Profile!$E$2:$E$17521,Profile!$B$2:$B$17521,$B147,Profile!$C$2:$C$17521,BP$8))*$C$9</f>
        <v>0</v>
      </c>
      <c r="BQ147" s="162">
        <f>(SUMIFS(Profile!$E$2:$E$17521,Profile!$B$2:$B$17521,$B147,Profile!$C$2:$C$17521,BQ$8))*$C$9</f>
        <v>0</v>
      </c>
      <c r="BR147" s="162">
        <f>(SUMIFS(Profile!$E$2:$E$17521,Profile!$B$2:$B$17521,$B147,Profile!$C$2:$C$17521,BR$8))*$C$9</f>
        <v>0</v>
      </c>
      <c r="BS147" s="162">
        <f>(SUMIFS(Profile!$E$2:$E$17521,Profile!$B$2:$B$17521,$B147,Profile!$C$2:$C$17521,BS$8))*$C$9</f>
        <v>0</v>
      </c>
      <c r="BT147" s="162">
        <f>(SUMIFS(Profile!$E$2:$E$17521,Profile!$B$2:$B$17521,$B147,Profile!$C$2:$C$17521,BT$8))*$C$9</f>
        <v>0</v>
      </c>
      <c r="BU147" s="162">
        <f>(SUMIFS(Profile!$E$2:$E$17521,Profile!$B$2:$B$17521,$B147,Profile!$C$2:$C$17521,BU$8))*$C$9</f>
        <v>0</v>
      </c>
      <c r="BV147" s="162">
        <f>(SUMIFS(Profile!$E$2:$E$17521,Profile!$B$2:$B$17521,$B147,Profile!$C$2:$C$17521,BV$8))*$C$9</f>
        <v>0</v>
      </c>
      <c r="BW147" s="162">
        <f>(SUMIFS(Profile!$E$2:$E$17521,Profile!$B$2:$B$17521,$B147,Profile!$C$2:$C$17521,BW$8))*$C$9</f>
        <v>0</v>
      </c>
      <c r="BX147" s="162">
        <f>(SUMIFS(Profile!$E$2:$E$17521,Profile!$B$2:$B$17521,$B147,Profile!$C$2:$C$17521,BX$8))*$C$9</f>
        <v>0</v>
      </c>
      <c r="BY147" s="162">
        <f>(SUMIFS(Profile!$E$2:$E$17521,Profile!$B$2:$B$17521,$B147,Profile!$C$2:$C$17521,BY$8))*$C$9</f>
        <v>0</v>
      </c>
      <c r="BZ147" s="162">
        <f>(SUMIFS(Profile!$E$2:$E$17521,Profile!$B$2:$B$17521,$B147,Profile!$C$2:$C$17521,BZ$8))*$C$9</f>
        <v>0</v>
      </c>
      <c r="CA147" s="162">
        <f>(SUMIFS(Profile!$E$2:$E$17521,Profile!$B$2:$B$17521,$B147,Profile!$C$2:$C$17521,CA$8))*$C$9</f>
        <v>0</v>
      </c>
      <c r="CB147" s="162">
        <f>(SUMIFS(Profile!$E$2:$E$17521,Profile!$B$2:$B$17521,$B147,Profile!$C$2:$C$17521,CB$8))*$C$9</f>
        <v>0</v>
      </c>
      <c r="CC147" s="162">
        <f>(SUMIFS(Profile!$E$2:$E$17521,Profile!$B$2:$B$17521,$B147,Profile!$C$2:$C$17521,CC$8))*$C$9</f>
        <v>0</v>
      </c>
      <c r="CD147" s="162">
        <f>(SUMIFS(Profile!$E$2:$E$17521,Profile!$B$2:$B$17521,$B147,Profile!$C$2:$C$17521,CD$8))*$C$9</f>
        <v>0</v>
      </c>
      <c r="CE147" s="162">
        <f>(SUMIFS(Profile!$E$2:$E$17521,Profile!$B$2:$B$17521,$B147,Profile!$C$2:$C$17521,CE$8))*$C$9</f>
        <v>0</v>
      </c>
      <c r="CF147" s="162">
        <f>(SUMIFS(Profile!$E$2:$E$17521,Profile!$B$2:$B$17521,$B147,Profile!$C$2:$C$17521,CF$8))*$C$9</f>
        <v>0</v>
      </c>
      <c r="CG147" s="162">
        <f>(SUMIFS(Profile!$E$2:$E$17521,Profile!$B$2:$B$17521,$B147,Profile!$C$2:$C$17521,CG$8))*$C$9</f>
        <v>0</v>
      </c>
      <c r="CH147" s="162">
        <f>(SUMIFS(Profile!$E$2:$E$17521,Profile!$B$2:$B$17521,$B147,Profile!$C$2:$C$17521,CH$8))*$C$9</f>
        <v>0</v>
      </c>
      <c r="CI147" s="162">
        <f>(SUMIFS(Profile!$E$2:$E$17521,Profile!$B$2:$B$17521,$B147,Profile!$C$2:$C$17521,CI$8))*$C$9</f>
        <v>0</v>
      </c>
      <c r="CJ147" s="162">
        <f>(SUMIFS(Profile!$E$2:$E$17521,Profile!$B$2:$B$17521,$B147,Profile!$C$2:$C$17521,CJ$8))*$C$9</f>
        <v>0</v>
      </c>
      <c r="CK147" s="162">
        <f>(SUMIFS(Profile!$E$2:$E$17521,Profile!$B$2:$B$17521,$B147,Profile!$C$2:$C$17521,CK$8))*$C$9</f>
        <v>0</v>
      </c>
      <c r="CL147" s="162">
        <f>(SUMIFS(Profile!$E$2:$E$17521,Profile!$B$2:$B$17521,$B147,Profile!$C$2:$C$17521,CL$8))*$C$9</f>
        <v>0</v>
      </c>
      <c r="CM147" s="162">
        <f>(SUMIFS(Profile!$E$2:$E$17521,Profile!$B$2:$B$17521,$B147,Profile!$C$2:$C$17521,CM$8))*$C$9</f>
        <v>0</v>
      </c>
      <c r="CN147" s="162">
        <f>(SUMIFS(Profile!$E$2:$E$17521,Profile!$B$2:$B$17521,$B147,Profile!$C$2:$C$17521,CN$8))*$C$9</f>
        <v>0</v>
      </c>
      <c r="CO147" s="162">
        <f>(SUMIFS(Profile!$E$2:$E$17521,Profile!$B$2:$B$17521,$B147,Profile!$C$2:$C$17521,CO$8))*$C$9</f>
        <v>0</v>
      </c>
      <c r="CP147" s="162">
        <f>(SUMIFS(Profile!$E$2:$E$17521,Profile!$B$2:$B$17521,$B147,Profile!$C$2:$C$17521,CP$8))*$C$9</f>
        <v>0</v>
      </c>
      <c r="CQ147" s="162">
        <f>(SUMIFS(Profile!$E$2:$E$17521,Profile!$B$2:$B$17521,$B147,Profile!$C$2:$C$17521,CQ$8))*$C$9</f>
        <v>0</v>
      </c>
      <c r="CR147" s="162">
        <f>(SUMIFS(Profile!$E$2:$E$17521,Profile!$B$2:$B$17521,$B147,Profile!$C$2:$C$17521,CR$8))*$C$9</f>
        <v>0</v>
      </c>
      <c r="CS147" s="162">
        <f>(SUMIFS(Profile!$E$2:$E$17521,Profile!$B$2:$B$17521,$B147,Profile!$C$2:$C$17521,CS$8))*$C$9</f>
        <v>0</v>
      </c>
      <c r="CT147" s="162">
        <f>(SUMIFS(Profile!$E$2:$E$17521,Profile!$B$2:$B$17521,$B147,Profile!$C$2:$C$17521,CT$8))*$C$9</f>
        <v>0</v>
      </c>
      <c r="CU147" s="162">
        <f>(SUMIFS(Profile!$E$2:$E$17521,Profile!$B$2:$B$17521,$B147,Profile!$C$2:$C$17521,CU$8))*$C$9</f>
        <v>0</v>
      </c>
      <c r="CV147" s="162">
        <f>(SUMIFS(Profile!$E$2:$E$17521,Profile!$B$2:$B$17521,$B147,Profile!$C$2:$C$17521,CV$8))*$C$9</f>
        <v>0</v>
      </c>
      <c r="CW147" s="162">
        <f>(SUMIFS(Profile!$E$2:$E$17521,Profile!$B$2:$B$17521,$B147,Profile!$C$2:$C$17521,CW$8))*$C$9</f>
        <v>0</v>
      </c>
      <c r="CX147" s="162">
        <f t="shared" si="11"/>
        <v>0</v>
      </c>
      <c r="CY147" s="162">
        <f t="shared" ref="CY147:ET147" si="696">MAX(BB147-E147,0)</f>
        <v>0</v>
      </c>
      <c r="CZ147" s="162">
        <f t="shared" si="696"/>
        <v>0</v>
      </c>
      <c r="DA147" s="162">
        <f t="shared" si="696"/>
        <v>0</v>
      </c>
      <c r="DB147" s="162">
        <f t="shared" si="696"/>
        <v>0</v>
      </c>
      <c r="DC147" s="162">
        <f t="shared" si="696"/>
        <v>0</v>
      </c>
      <c r="DD147" s="162">
        <f t="shared" si="696"/>
        <v>0</v>
      </c>
      <c r="DE147" s="162">
        <f t="shared" si="696"/>
        <v>0</v>
      </c>
      <c r="DF147" s="162">
        <f t="shared" si="696"/>
        <v>0</v>
      </c>
      <c r="DG147" s="162">
        <f t="shared" si="696"/>
        <v>0</v>
      </c>
      <c r="DH147" s="162">
        <f t="shared" si="696"/>
        <v>0</v>
      </c>
      <c r="DI147" s="162">
        <f t="shared" si="696"/>
        <v>0</v>
      </c>
      <c r="DJ147" s="162">
        <f t="shared" si="696"/>
        <v>0</v>
      </c>
      <c r="DK147" s="162">
        <f t="shared" si="696"/>
        <v>0</v>
      </c>
      <c r="DL147" s="162">
        <f t="shared" si="696"/>
        <v>0</v>
      </c>
      <c r="DM147" s="162">
        <f t="shared" si="696"/>
        <v>0</v>
      </c>
      <c r="DN147" s="162">
        <f t="shared" si="696"/>
        <v>0</v>
      </c>
      <c r="DO147" s="162">
        <f t="shared" si="696"/>
        <v>0</v>
      </c>
      <c r="DP147" s="162">
        <f t="shared" si="696"/>
        <v>0</v>
      </c>
      <c r="DQ147" s="162">
        <f t="shared" si="696"/>
        <v>0</v>
      </c>
      <c r="DR147" s="162">
        <f t="shared" si="696"/>
        <v>0</v>
      </c>
      <c r="DS147" s="162">
        <f t="shared" si="696"/>
        <v>0</v>
      </c>
      <c r="DT147" s="162">
        <f t="shared" si="696"/>
        <v>0</v>
      </c>
      <c r="DU147" s="162">
        <f t="shared" si="696"/>
        <v>0</v>
      </c>
      <c r="DV147" s="162">
        <f t="shared" si="696"/>
        <v>0</v>
      </c>
      <c r="DW147" s="162">
        <f t="shared" si="696"/>
        <v>0</v>
      </c>
      <c r="DX147" s="162">
        <f t="shared" si="696"/>
        <v>0</v>
      </c>
      <c r="DY147" s="162">
        <f t="shared" si="696"/>
        <v>0</v>
      </c>
      <c r="DZ147" s="162">
        <f t="shared" si="696"/>
        <v>0</v>
      </c>
      <c r="EA147" s="162">
        <f t="shared" si="696"/>
        <v>0</v>
      </c>
      <c r="EB147" s="162">
        <f t="shared" si="696"/>
        <v>0</v>
      </c>
      <c r="EC147" s="162">
        <f t="shared" si="696"/>
        <v>0</v>
      </c>
      <c r="ED147" s="162">
        <f t="shared" si="696"/>
        <v>0</v>
      </c>
      <c r="EE147" s="162">
        <f t="shared" si="696"/>
        <v>0</v>
      </c>
      <c r="EF147" s="162">
        <f t="shared" si="696"/>
        <v>0</v>
      </c>
      <c r="EG147" s="162">
        <f t="shared" si="696"/>
        <v>0</v>
      </c>
      <c r="EH147" s="162">
        <f t="shared" si="696"/>
        <v>0</v>
      </c>
      <c r="EI147" s="162">
        <f t="shared" si="696"/>
        <v>0</v>
      </c>
      <c r="EJ147" s="162">
        <f t="shared" si="696"/>
        <v>0</v>
      </c>
      <c r="EK147" s="162">
        <f t="shared" si="696"/>
        <v>0</v>
      </c>
      <c r="EL147" s="162">
        <f t="shared" si="696"/>
        <v>0</v>
      </c>
      <c r="EM147" s="162">
        <f t="shared" si="696"/>
        <v>0</v>
      </c>
      <c r="EN147" s="162">
        <f t="shared" si="696"/>
        <v>0</v>
      </c>
      <c r="EO147" s="162">
        <f t="shared" si="696"/>
        <v>0</v>
      </c>
      <c r="EP147" s="162">
        <f t="shared" si="696"/>
        <v>0</v>
      </c>
      <c r="EQ147" s="162">
        <f t="shared" si="696"/>
        <v>0</v>
      </c>
      <c r="ER147" s="162">
        <f t="shared" si="696"/>
        <v>0</v>
      </c>
      <c r="ES147" s="162">
        <f t="shared" si="696"/>
        <v>0</v>
      </c>
      <c r="ET147" s="162">
        <f t="shared" si="696"/>
        <v>0</v>
      </c>
      <c r="EU147" s="162">
        <f t="shared" si="13"/>
        <v>0</v>
      </c>
      <c r="EV147" s="162">
        <f t="shared" ref="EV147:GQ147" si="697">BB147-CY147</f>
        <v>0</v>
      </c>
      <c r="EW147" s="162">
        <f t="shared" si="697"/>
        <v>0</v>
      </c>
      <c r="EX147" s="162">
        <f t="shared" si="697"/>
        <v>0</v>
      </c>
      <c r="EY147" s="162">
        <f t="shared" si="697"/>
        <v>0</v>
      </c>
      <c r="EZ147" s="162">
        <f t="shared" si="697"/>
        <v>0</v>
      </c>
      <c r="FA147" s="162">
        <f t="shared" si="697"/>
        <v>0</v>
      </c>
      <c r="FB147" s="162">
        <f t="shared" si="697"/>
        <v>0</v>
      </c>
      <c r="FC147" s="162">
        <f t="shared" si="697"/>
        <v>0</v>
      </c>
      <c r="FD147" s="162">
        <f t="shared" si="697"/>
        <v>0</v>
      </c>
      <c r="FE147" s="162">
        <f t="shared" si="697"/>
        <v>0</v>
      </c>
      <c r="FF147" s="162">
        <f t="shared" si="697"/>
        <v>0</v>
      </c>
      <c r="FG147" s="162">
        <f t="shared" si="697"/>
        <v>0</v>
      </c>
      <c r="FH147" s="162">
        <f t="shared" si="697"/>
        <v>0</v>
      </c>
      <c r="FI147" s="162">
        <f t="shared" si="697"/>
        <v>0</v>
      </c>
      <c r="FJ147" s="162">
        <f t="shared" si="697"/>
        <v>0</v>
      </c>
      <c r="FK147" s="162">
        <f t="shared" si="697"/>
        <v>0</v>
      </c>
      <c r="FL147" s="162">
        <f t="shared" si="697"/>
        <v>0</v>
      </c>
      <c r="FM147" s="162">
        <f t="shared" si="697"/>
        <v>0</v>
      </c>
      <c r="FN147" s="162">
        <f t="shared" si="697"/>
        <v>0</v>
      </c>
      <c r="FO147" s="162">
        <f t="shared" si="697"/>
        <v>0</v>
      </c>
      <c r="FP147" s="162">
        <f t="shared" si="697"/>
        <v>0</v>
      </c>
      <c r="FQ147" s="162">
        <f t="shared" si="697"/>
        <v>0</v>
      </c>
      <c r="FR147" s="162">
        <f t="shared" si="697"/>
        <v>0</v>
      </c>
      <c r="FS147" s="162">
        <f t="shared" si="697"/>
        <v>0</v>
      </c>
      <c r="FT147" s="162">
        <f t="shared" si="697"/>
        <v>0</v>
      </c>
      <c r="FU147" s="162">
        <f t="shared" si="697"/>
        <v>0</v>
      </c>
      <c r="FV147" s="162">
        <f t="shared" si="697"/>
        <v>0</v>
      </c>
      <c r="FW147" s="162">
        <f t="shared" si="697"/>
        <v>0</v>
      </c>
      <c r="FX147" s="162">
        <f t="shared" si="697"/>
        <v>0</v>
      </c>
      <c r="FY147" s="162">
        <f t="shared" si="697"/>
        <v>0</v>
      </c>
      <c r="FZ147" s="162">
        <f t="shared" si="697"/>
        <v>0</v>
      </c>
      <c r="GA147" s="162">
        <f t="shared" si="697"/>
        <v>0</v>
      </c>
      <c r="GB147" s="162">
        <f t="shared" si="697"/>
        <v>0</v>
      </c>
      <c r="GC147" s="162">
        <f t="shared" si="697"/>
        <v>0</v>
      </c>
      <c r="GD147" s="162">
        <f t="shared" si="697"/>
        <v>0</v>
      </c>
      <c r="GE147" s="162">
        <f t="shared" si="697"/>
        <v>0</v>
      </c>
      <c r="GF147" s="162">
        <f t="shared" si="697"/>
        <v>0</v>
      </c>
      <c r="GG147" s="162">
        <f t="shared" si="697"/>
        <v>0</v>
      </c>
      <c r="GH147" s="162">
        <f t="shared" si="697"/>
        <v>0</v>
      </c>
      <c r="GI147" s="162">
        <f t="shared" si="697"/>
        <v>0</v>
      </c>
      <c r="GJ147" s="162">
        <f t="shared" si="697"/>
        <v>0</v>
      </c>
      <c r="GK147" s="162">
        <f t="shared" si="697"/>
        <v>0</v>
      </c>
      <c r="GL147" s="162">
        <f t="shared" si="697"/>
        <v>0</v>
      </c>
      <c r="GM147" s="162">
        <f t="shared" si="697"/>
        <v>0</v>
      </c>
      <c r="GN147" s="162">
        <f t="shared" si="697"/>
        <v>0</v>
      </c>
      <c r="GO147" s="162">
        <f t="shared" si="697"/>
        <v>0</v>
      </c>
      <c r="GP147" s="162">
        <f t="shared" si="697"/>
        <v>0</v>
      </c>
      <c r="GQ147" s="162">
        <f t="shared" si="697"/>
        <v>0</v>
      </c>
      <c r="GR147" s="162">
        <f t="shared" si="15"/>
        <v>0</v>
      </c>
      <c r="GS147" s="162">
        <f t="shared" ref="GS147:IN147" si="698">E147-EV147</f>
        <v>0</v>
      </c>
      <c r="GT147" s="162">
        <f t="shared" si="698"/>
        <v>0</v>
      </c>
      <c r="GU147" s="162">
        <f t="shared" si="698"/>
        <v>0</v>
      </c>
      <c r="GV147" s="162">
        <f t="shared" si="698"/>
        <v>0</v>
      </c>
      <c r="GW147" s="162">
        <f t="shared" si="698"/>
        <v>0</v>
      </c>
      <c r="GX147" s="162">
        <f t="shared" si="698"/>
        <v>0</v>
      </c>
      <c r="GY147" s="162">
        <f t="shared" si="698"/>
        <v>0</v>
      </c>
      <c r="GZ147" s="162">
        <f t="shared" si="698"/>
        <v>0</v>
      </c>
      <c r="HA147" s="162">
        <f t="shared" si="698"/>
        <v>0</v>
      </c>
      <c r="HB147" s="162">
        <f t="shared" si="698"/>
        <v>0</v>
      </c>
      <c r="HC147" s="162">
        <f t="shared" si="698"/>
        <v>0</v>
      </c>
      <c r="HD147" s="162">
        <f t="shared" si="698"/>
        <v>0</v>
      </c>
      <c r="HE147" s="162">
        <f t="shared" si="698"/>
        <v>0</v>
      </c>
      <c r="HF147" s="162">
        <f t="shared" si="698"/>
        <v>0</v>
      </c>
      <c r="HG147" s="162">
        <f t="shared" si="698"/>
        <v>0</v>
      </c>
      <c r="HH147" s="162">
        <f t="shared" si="698"/>
        <v>0</v>
      </c>
      <c r="HI147" s="162">
        <f t="shared" si="698"/>
        <v>0</v>
      </c>
      <c r="HJ147" s="162">
        <f t="shared" si="698"/>
        <v>0</v>
      </c>
      <c r="HK147" s="162">
        <f t="shared" si="698"/>
        <v>0</v>
      </c>
      <c r="HL147" s="162">
        <f t="shared" si="698"/>
        <v>0</v>
      </c>
      <c r="HM147" s="162">
        <f t="shared" si="698"/>
        <v>0</v>
      </c>
      <c r="HN147" s="162">
        <f t="shared" si="698"/>
        <v>0</v>
      </c>
      <c r="HO147" s="162">
        <f t="shared" si="698"/>
        <v>0</v>
      </c>
      <c r="HP147" s="162">
        <f t="shared" si="698"/>
        <v>0</v>
      </c>
      <c r="HQ147" s="162">
        <f t="shared" si="698"/>
        <v>0</v>
      </c>
      <c r="HR147" s="162">
        <f t="shared" si="698"/>
        <v>0</v>
      </c>
      <c r="HS147" s="162">
        <f t="shared" si="698"/>
        <v>0</v>
      </c>
      <c r="HT147" s="162">
        <f t="shared" si="698"/>
        <v>0</v>
      </c>
      <c r="HU147" s="162">
        <f t="shared" si="698"/>
        <v>0</v>
      </c>
      <c r="HV147" s="162">
        <f t="shared" si="698"/>
        <v>0</v>
      </c>
      <c r="HW147" s="162">
        <f t="shared" si="698"/>
        <v>0</v>
      </c>
      <c r="HX147" s="162">
        <f t="shared" si="698"/>
        <v>0</v>
      </c>
      <c r="HY147" s="162">
        <f t="shared" si="698"/>
        <v>0</v>
      </c>
      <c r="HZ147" s="162">
        <f t="shared" si="698"/>
        <v>0</v>
      </c>
      <c r="IA147" s="162">
        <f t="shared" si="698"/>
        <v>0</v>
      </c>
      <c r="IB147" s="162">
        <f t="shared" si="698"/>
        <v>0</v>
      </c>
      <c r="IC147" s="162">
        <f t="shared" si="698"/>
        <v>0</v>
      </c>
      <c r="ID147" s="162">
        <f t="shared" si="698"/>
        <v>0</v>
      </c>
      <c r="IE147" s="162">
        <f t="shared" si="698"/>
        <v>0</v>
      </c>
      <c r="IF147" s="162">
        <f t="shared" si="698"/>
        <v>0</v>
      </c>
      <c r="IG147" s="162">
        <f t="shared" si="698"/>
        <v>0</v>
      </c>
      <c r="IH147" s="162">
        <f t="shared" si="698"/>
        <v>0</v>
      </c>
      <c r="II147" s="162">
        <f t="shared" si="698"/>
        <v>0</v>
      </c>
      <c r="IJ147" s="162">
        <f t="shared" si="698"/>
        <v>0</v>
      </c>
      <c r="IK147" s="162">
        <f t="shared" si="698"/>
        <v>0</v>
      </c>
      <c r="IL147" s="162">
        <f t="shared" si="698"/>
        <v>0</v>
      </c>
      <c r="IM147" s="162">
        <f t="shared" si="698"/>
        <v>0</v>
      </c>
      <c r="IN147" s="162">
        <f t="shared" si="698"/>
        <v>0</v>
      </c>
      <c r="IO147" s="162">
        <f t="shared" si="17"/>
        <v>0</v>
      </c>
      <c r="IP147" s="162">
        <f t="shared" si="23"/>
        <v>0</v>
      </c>
      <c r="IQ147" s="162">
        <f t="shared" ref="IQ147:KK147" si="699">MAX((MIN(CZ147+IP147,$IO$7))-GT147,0)</f>
        <v>0</v>
      </c>
      <c r="IR147" s="162">
        <f t="shared" si="699"/>
        <v>0</v>
      </c>
      <c r="IS147" s="162">
        <f t="shared" si="699"/>
        <v>0</v>
      </c>
      <c r="IT147" s="162">
        <f t="shared" si="699"/>
        <v>0</v>
      </c>
      <c r="IU147" s="162">
        <f t="shared" si="699"/>
        <v>0</v>
      </c>
      <c r="IV147" s="162">
        <f t="shared" si="699"/>
        <v>0</v>
      </c>
      <c r="IW147" s="162">
        <f t="shared" si="699"/>
        <v>0</v>
      </c>
      <c r="IX147" s="162">
        <f t="shared" si="699"/>
        <v>0</v>
      </c>
      <c r="IY147" s="162">
        <f t="shared" si="699"/>
        <v>0</v>
      </c>
      <c r="IZ147" s="162">
        <f t="shared" si="699"/>
        <v>0</v>
      </c>
      <c r="JA147" s="162">
        <f t="shared" si="699"/>
        <v>0</v>
      </c>
      <c r="JB147" s="162">
        <f t="shared" si="699"/>
        <v>0</v>
      </c>
      <c r="JC147" s="162">
        <f t="shared" si="699"/>
        <v>0</v>
      </c>
      <c r="JD147" s="162">
        <f t="shared" si="699"/>
        <v>0</v>
      </c>
      <c r="JE147" s="162">
        <f t="shared" si="699"/>
        <v>0</v>
      </c>
      <c r="JF147" s="162">
        <f t="shared" si="699"/>
        <v>0</v>
      </c>
      <c r="JG147" s="162">
        <f t="shared" si="699"/>
        <v>0</v>
      </c>
      <c r="JH147" s="162">
        <f t="shared" si="699"/>
        <v>0</v>
      </c>
      <c r="JI147" s="162">
        <f t="shared" si="699"/>
        <v>0</v>
      </c>
      <c r="JJ147" s="162">
        <f t="shared" si="699"/>
        <v>0</v>
      </c>
      <c r="JK147" s="162">
        <f t="shared" si="699"/>
        <v>0</v>
      </c>
      <c r="JL147" s="162">
        <f t="shared" si="699"/>
        <v>0</v>
      </c>
      <c r="JM147" s="162">
        <f t="shared" si="699"/>
        <v>0</v>
      </c>
      <c r="JN147" s="162">
        <f t="shared" si="699"/>
        <v>0</v>
      </c>
      <c r="JO147" s="162">
        <f t="shared" si="699"/>
        <v>0</v>
      </c>
      <c r="JP147" s="162">
        <f t="shared" si="699"/>
        <v>0</v>
      </c>
      <c r="JQ147" s="162">
        <f t="shared" si="699"/>
        <v>0</v>
      </c>
      <c r="JR147" s="162">
        <f t="shared" si="699"/>
        <v>0</v>
      </c>
      <c r="JS147" s="162">
        <f t="shared" si="699"/>
        <v>0</v>
      </c>
      <c r="JT147" s="162">
        <f t="shared" si="699"/>
        <v>0</v>
      </c>
      <c r="JU147" s="162">
        <f t="shared" si="699"/>
        <v>0</v>
      </c>
      <c r="JV147" s="162">
        <f t="shared" si="699"/>
        <v>0</v>
      </c>
      <c r="JW147" s="162">
        <f t="shared" si="699"/>
        <v>0</v>
      </c>
      <c r="JX147" s="162">
        <f t="shared" si="699"/>
        <v>0</v>
      </c>
      <c r="JY147" s="162">
        <f t="shared" si="699"/>
        <v>0</v>
      </c>
      <c r="JZ147" s="162">
        <f t="shared" si="699"/>
        <v>0</v>
      </c>
      <c r="KA147" s="162">
        <f t="shared" si="699"/>
        <v>0</v>
      </c>
      <c r="KB147" s="162">
        <f t="shared" si="699"/>
        <v>0</v>
      </c>
      <c r="KC147" s="162">
        <f t="shared" si="699"/>
        <v>0</v>
      </c>
      <c r="KD147" s="162">
        <f t="shared" si="699"/>
        <v>0</v>
      </c>
      <c r="KE147" s="162">
        <f t="shared" si="699"/>
        <v>0</v>
      </c>
      <c r="KF147" s="162">
        <f t="shared" si="699"/>
        <v>0</v>
      </c>
      <c r="KG147" s="162">
        <f t="shared" si="699"/>
        <v>0</v>
      </c>
      <c r="KH147" s="162">
        <f t="shared" si="699"/>
        <v>0</v>
      </c>
      <c r="KI147" s="162">
        <f t="shared" si="699"/>
        <v>0</v>
      </c>
      <c r="KJ147" s="162">
        <f t="shared" si="699"/>
        <v>0</v>
      </c>
      <c r="KK147" s="162">
        <f t="shared" si="699"/>
        <v>0</v>
      </c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</row>
    <row r="148" ht="14.25" customHeight="1" spans="1:326" x14ac:dyDescent="0.25">
      <c r="A148" s="1">
        <v>5</v>
      </c>
      <c r="B148" s="1">
        <f t="shared" ref="B148:C148" si="700">B147+1</f>
        <v>138</v>
      </c>
      <c r="C148" s="232">
        <f t="shared" si="700"/>
        <v>43603</v>
      </c>
      <c r="D148" s="162">
        <f t="shared" si="9"/>
        <v>0</v>
      </c>
      <c r="E148" s="162">
        <f>(SUMIFS(Profile!$F$2:$F$17521,Profile!$B$2:$B$17521,$B148,Profile!$C$2:$C$17521,E$8))*$C$6</f>
        <v>0</v>
      </c>
      <c r="F148" s="162">
        <f>(SUMIFS(Profile!$F$2:$F$17521,Profile!$B$2:$B$17521,$B148,Profile!$C$2:$C$17521,F$8))*$C$6</f>
        <v>0</v>
      </c>
      <c r="G148" s="162">
        <f>(SUMIFS(Profile!$F$2:$F$17521,Profile!$B$2:$B$17521,$B148,Profile!$C$2:$C$17521,G$8))*$C$6</f>
        <v>0</v>
      </c>
      <c r="H148" s="162">
        <f>(SUMIFS(Profile!$F$2:$F$17521,Profile!$B$2:$B$17521,$B148,Profile!$C$2:$C$17521,H$8))*$C$6</f>
        <v>0</v>
      </c>
      <c r="I148" s="162">
        <f>(SUMIFS(Profile!$F$2:$F$17521,Profile!$B$2:$B$17521,$B148,Profile!$C$2:$C$17521,I$8))*$C$6</f>
        <v>0</v>
      </c>
      <c r="J148" s="162">
        <f>(SUMIFS(Profile!$F$2:$F$17521,Profile!$B$2:$B$17521,$B148,Profile!$C$2:$C$17521,J$8))*$C$6</f>
        <v>0</v>
      </c>
      <c r="K148" s="162">
        <f>(SUMIFS(Profile!$F$2:$F$17521,Profile!$B$2:$B$17521,$B148,Profile!$C$2:$C$17521,K$8))*$C$6</f>
        <v>0</v>
      </c>
      <c r="L148" s="162">
        <f>(SUMIFS(Profile!$F$2:$F$17521,Profile!$B$2:$B$17521,$B148,Profile!$C$2:$C$17521,L$8))*$C$6</f>
        <v>0</v>
      </c>
      <c r="M148" s="162">
        <f>(SUMIFS(Profile!$F$2:$F$17521,Profile!$B$2:$B$17521,$B148,Profile!$C$2:$C$17521,M$8))*$C$6</f>
        <v>0</v>
      </c>
      <c r="N148" s="162">
        <f>(SUMIFS(Profile!$F$2:$F$17521,Profile!$B$2:$B$17521,$B148,Profile!$C$2:$C$17521,N$8))*$C$6</f>
        <v>0</v>
      </c>
      <c r="O148" s="162">
        <f>(SUMIFS(Profile!$F$2:$F$17521,Profile!$B$2:$B$17521,$B148,Profile!$C$2:$C$17521,O$8))*$C$6</f>
        <v>0</v>
      </c>
      <c r="P148" s="162">
        <f>(SUMIFS(Profile!$F$2:$F$17521,Profile!$B$2:$B$17521,$B148,Profile!$C$2:$C$17521,P$8))*$C$6</f>
        <v>0</v>
      </c>
      <c r="Q148" s="162">
        <f>(SUMIFS(Profile!$F$2:$F$17521,Profile!$B$2:$B$17521,$B148,Profile!$C$2:$C$17521,Q$8))*$C$6</f>
        <v>0</v>
      </c>
      <c r="R148" s="162">
        <f>(SUMIFS(Profile!$F$2:$F$17521,Profile!$B$2:$B$17521,$B148,Profile!$C$2:$C$17521,R$8))*$C$6</f>
        <v>0</v>
      </c>
      <c r="S148" s="162">
        <f>(SUMIFS(Profile!$F$2:$F$17521,Profile!$B$2:$B$17521,$B148,Profile!$C$2:$C$17521,S$8))*$C$6</f>
        <v>0</v>
      </c>
      <c r="T148" s="162">
        <f>(SUMIFS(Profile!$F$2:$F$17521,Profile!$B$2:$B$17521,$B148,Profile!$C$2:$C$17521,T$8))*$C$6</f>
        <v>0</v>
      </c>
      <c r="U148" s="162">
        <f>(SUMIFS(Profile!$F$2:$F$17521,Profile!$B$2:$B$17521,$B148,Profile!$C$2:$C$17521,U$8))*$C$6</f>
        <v>0</v>
      </c>
      <c r="V148" s="162">
        <f>(SUMIFS(Profile!$F$2:$F$17521,Profile!$B$2:$B$17521,$B148,Profile!$C$2:$C$17521,V$8))*$C$6</f>
        <v>0</v>
      </c>
      <c r="W148" s="162">
        <f>(SUMIFS(Profile!$F$2:$F$17521,Profile!$B$2:$B$17521,$B148,Profile!$C$2:$C$17521,W$8))*$C$6</f>
        <v>0</v>
      </c>
      <c r="X148" s="162">
        <f>(SUMIFS(Profile!$F$2:$F$17521,Profile!$B$2:$B$17521,$B148,Profile!$C$2:$C$17521,X$8))*$C$6</f>
        <v>0</v>
      </c>
      <c r="Y148" s="162">
        <f>(SUMIFS(Profile!$F$2:$F$17521,Profile!$B$2:$B$17521,$B148,Profile!$C$2:$C$17521,Y$8))*$C$6</f>
        <v>0</v>
      </c>
      <c r="Z148" s="162">
        <f>(SUMIFS(Profile!$F$2:$F$17521,Profile!$B$2:$B$17521,$B148,Profile!$C$2:$C$17521,Z$8))*$C$6</f>
        <v>0</v>
      </c>
      <c r="AA148" s="162">
        <f>(SUMIFS(Profile!$F$2:$F$17521,Profile!$B$2:$B$17521,$B148,Profile!$C$2:$C$17521,AA$8))*$C$6</f>
        <v>0</v>
      </c>
      <c r="AB148" s="162">
        <f>(SUMIFS(Profile!$F$2:$F$17521,Profile!$B$2:$B$17521,$B148,Profile!$C$2:$C$17521,AB$8))*$C$6</f>
        <v>0</v>
      </c>
      <c r="AC148" s="162">
        <f>(SUMIFS(Profile!$F$2:$F$17521,Profile!$B$2:$B$17521,$B148,Profile!$C$2:$C$17521,AC$8))*$C$6</f>
        <v>0</v>
      </c>
      <c r="AD148" s="162">
        <f>(SUMIFS(Profile!$F$2:$F$17521,Profile!$B$2:$B$17521,$B148,Profile!$C$2:$C$17521,AD$8))*$C$6</f>
        <v>0</v>
      </c>
      <c r="AE148" s="162">
        <f>(SUMIFS(Profile!$F$2:$F$17521,Profile!$B$2:$B$17521,$B148,Profile!$C$2:$C$17521,AE$8))*$C$6</f>
        <v>0</v>
      </c>
      <c r="AF148" s="162">
        <f>(SUMIFS(Profile!$F$2:$F$17521,Profile!$B$2:$B$17521,$B148,Profile!$C$2:$C$17521,AF$8))*$C$6</f>
        <v>0</v>
      </c>
      <c r="AG148" s="162">
        <f>(SUMIFS(Profile!$F$2:$F$17521,Profile!$B$2:$B$17521,$B148,Profile!$C$2:$C$17521,AG$8))*$C$6</f>
        <v>0</v>
      </c>
      <c r="AH148" s="162">
        <f>(SUMIFS(Profile!$F$2:$F$17521,Profile!$B$2:$B$17521,$B148,Profile!$C$2:$C$17521,AH$8))*$C$6</f>
        <v>0</v>
      </c>
      <c r="AI148" s="162">
        <f>(SUMIFS(Profile!$F$2:$F$17521,Profile!$B$2:$B$17521,$B148,Profile!$C$2:$C$17521,AI$8))*$C$6</f>
        <v>0</v>
      </c>
      <c r="AJ148" s="162">
        <f>(SUMIFS(Profile!$F$2:$F$17521,Profile!$B$2:$B$17521,$B148,Profile!$C$2:$C$17521,AJ$8))*$C$6</f>
        <v>0</v>
      </c>
      <c r="AK148" s="162">
        <f>(SUMIFS(Profile!$F$2:$F$17521,Profile!$B$2:$B$17521,$B148,Profile!$C$2:$C$17521,AK$8))*$C$6</f>
        <v>0</v>
      </c>
      <c r="AL148" s="162">
        <f>(SUMIFS(Profile!$F$2:$F$17521,Profile!$B$2:$B$17521,$B148,Profile!$C$2:$C$17521,AL$8))*$C$6</f>
        <v>0</v>
      </c>
      <c r="AM148" s="162">
        <f>(SUMIFS(Profile!$F$2:$F$17521,Profile!$B$2:$B$17521,$B148,Profile!$C$2:$C$17521,AM$8))*$C$6</f>
        <v>0</v>
      </c>
      <c r="AN148" s="162">
        <f>(SUMIFS(Profile!$F$2:$F$17521,Profile!$B$2:$B$17521,$B148,Profile!$C$2:$C$17521,AN$8))*$C$6</f>
        <v>0</v>
      </c>
      <c r="AO148" s="162">
        <f>(SUMIFS(Profile!$F$2:$F$17521,Profile!$B$2:$B$17521,$B148,Profile!$C$2:$C$17521,AO$8))*$C$6</f>
        <v>0</v>
      </c>
      <c r="AP148" s="162">
        <f>(SUMIFS(Profile!$F$2:$F$17521,Profile!$B$2:$B$17521,$B148,Profile!$C$2:$C$17521,AP$8))*$C$6</f>
        <v>0</v>
      </c>
      <c r="AQ148" s="162">
        <f>(SUMIFS(Profile!$F$2:$F$17521,Profile!$B$2:$B$17521,$B148,Profile!$C$2:$C$17521,AQ$8))*$C$6</f>
        <v>0</v>
      </c>
      <c r="AR148" s="162">
        <f>(SUMIFS(Profile!$F$2:$F$17521,Profile!$B$2:$B$17521,$B148,Profile!$C$2:$C$17521,AR$8))*$C$6</f>
        <v>0</v>
      </c>
      <c r="AS148" s="162">
        <f>(SUMIFS(Profile!$F$2:$F$17521,Profile!$B$2:$B$17521,$B148,Profile!$C$2:$C$17521,AS$8))*$C$6</f>
        <v>0</v>
      </c>
      <c r="AT148" s="162">
        <f>(SUMIFS(Profile!$F$2:$F$17521,Profile!$B$2:$B$17521,$B148,Profile!$C$2:$C$17521,AT$8))*$C$6</f>
        <v>0</v>
      </c>
      <c r="AU148" s="162">
        <f>(SUMIFS(Profile!$F$2:$F$17521,Profile!$B$2:$B$17521,$B148,Profile!$C$2:$C$17521,AU$8))*$C$6</f>
        <v>0</v>
      </c>
      <c r="AV148" s="162">
        <f>(SUMIFS(Profile!$F$2:$F$17521,Profile!$B$2:$B$17521,$B148,Profile!$C$2:$C$17521,AV$8))*$C$6</f>
        <v>0</v>
      </c>
      <c r="AW148" s="162">
        <f>(SUMIFS(Profile!$F$2:$F$17521,Profile!$B$2:$B$17521,$B148,Profile!$C$2:$C$17521,AW$8))*$C$6</f>
        <v>0</v>
      </c>
      <c r="AX148" s="162">
        <f>(SUMIFS(Profile!$F$2:$F$17521,Profile!$B$2:$B$17521,$B148,Profile!$C$2:$C$17521,AX$8))*$C$6</f>
        <v>0</v>
      </c>
      <c r="AY148" s="162">
        <f>(SUMIFS(Profile!$F$2:$F$17521,Profile!$B$2:$B$17521,$B148,Profile!$C$2:$C$17521,AY$8))*$C$6</f>
        <v>0</v>
      </c>
      <c r="AZ148" s="162">
        <f>(SUMIFS(Profile!$F$2:$F$17521,Profile!$B$2:$B$17521,$B148,Profile!$C$2:$C$17521,AZ$8))*$C$6</f>
        <v>0</v>
      </c>
      <c r="BA148" s="162">
        <f t="shared" si="10"/>
        <v>0</v>
      </c>
      <c r="BB148" s="162">
        <f>(SUMIFS(Profile!$E$2:$E$17521,Profile!$B$2:$B$17521,$B148,Profile!$C$2:$C$17521,BB$8))*$C$9</f>
        <v>0</v>
      </c>
      <c r="BC148" s="162">
        <f>(SUMIFS(Profile!$E$2:$E$17521,Profile!$B$2:$B$17521,$B148,Profile!$C$2:$C$17521,BC$8))*$C$9</f>
        <v>0</v>
      </c>
      <c r="BD148" s="162">
        <f>(SUMIFS(Profile!$E$2:$E$17521,Profile!$B$2:$B$17521,$B148,Profile!$C$2:$C$17521,BD$8))*$C$9</f>
        <v>0</v>
      </c>
      <c r="BE148" s="162">
        <f>(SUMIFS(Profile!$E$2:$E$17521,Profile!$B$2:$B$17521,$B148,Profile!$C$2:$C$17521,BE$8))*$C$9</f>
        <v>0</v>
      </c>
      <c r="BF148" s="162">
        <f>(SUMIFS(Profile!$E$2:$E$17521,Profile!$B$2:$B$17521,$B148,Profile!$C$2:$C$17521,BF$8))*$C$9</f>
        <v>0</v>
      </c>
      <c r="BG148" s="162">
        <f>(SUMIFS(Profile!$E$2:$E$17521,Profile!$B$2:$B$17521,$B148,Profile!$C$2:$C$17521,BG$8))*$C$9</f>
        <v>0</v>
      </c>
      <c r="BH148" s="162">
        <f>(SUMIFS(Profile!$E$2:$E$17521,Profile!$B$2:$B$17521,$B148,Profile!$C$2:$C$17521,BH$8))*$C$9</f>
        <v>0</v>
      </c>
      <c r="BI148" s="162">
        <f>(SUMIFS(Profile!$E$2:$E$17521,Profile!$B$2:$B$17521,$B148,Profile!$C$2:$C$17521,BI$8))*$C$9</f>
        <v>0</v>
      </c>
      <c r="BJ148" s="162">
        <f>(SUMIFS(Profile!$E$2:$E$17521,Profile!$B$2:$B$17521,$B148,Profile!$C$2:$C$17521,BJ$8))*$C$9</f>
        <v>0</v>
      </c>
      <c r="BK148" s="162">
        <f>(SUMIFS(Profile!$E$2:$E$17521,Profile!$B$2:$B$17521,$B148,Profile!$C$2:$C$17521,BK$8))*$C$9</f>
        <v>0</v>
      </c>
      <c r="BL148" s="162">
        <f>(SUMIFS(Profile!$E$2:$E$17521,Profile!$B$2:$B$17521,$B148,Profile!$C$2:$C$17521,BL$8))*$C$9</f>
        <v>0</v>
      </c>
      <c r="BM148" s="162">
        <f>(SUMIFS(Profile!$E$2:$E$17521,Profile!$B$2:$B$17521,$B148,Profile!$C$2:$C$17521,BM$8))*$C$9</f>
        <v>0</v>
      </c>
      <c r="BN148" s="162">
        <f>(SUMIFS(Profile!$E$2:$E$17521,Profile!$B$2:$B$17521,$B148,Profile!$C$2:$C$17521,BN$8))*$C$9</f>
        <v>0</v>
      </c>
      <c r="BO148" s="162">
        <f>(SUMIFS(Profile!$E$2:$E$17521,Profile!$B$2:$B$17521,$B148,Profile!$C$2:$C$17521,BO$8))*$C$9</f>
        <v>0</v>
      </c>
      <c r="BP148" s="162">
        <f>(SUMIFS(Profile!$E$2:$E$17521,Profile!$B$2:$B$17521,$B148,Profile!$C$2:$C$17521,BP$8))*$C$9</f>
        <v>0</v>
      </c>
      <c r="BQ148" s="162">
        <f>(SUMIFS(Profile!$E$2:$E$17521,Profile!$B$2:$B$17521,$B148,Profile!$C$2:$C$17521,BQ$8))*$C$9</f>
        <v>0</v>
      </c>
      <c r="BR148" s="162">
        <f>(SUMIFS(Profile!$E$2:$E$17521,Profile!$B$2:$B$17521,$B148,Profile!$C$2:$C$17521,BR$8))*$C$9</f>
        <v>0</v>
      </c>
      <c r="BS148" s="162">
        <f>(SUMIFS(Profile!$E$2:$E$17521,Profile!$B$2:$B$17521,$B148,Profile!$C$2:$C$17521,BS$8))*$C$9</f>
        <v>0</v>
      </c>
      <c r="BT148" s="162">
        <f>(SUMIFS(Profile!$E$2:$E$17521,Profile!$B$2:$B$17521,$B148,Profile!$C$2:$C$17521,BT$8))*$C$9</f>
        <v>0</v>
      </c>
      <c r="BU148" s="162">
        <f>(SUMIFS(Profile!$E$2:$E$17521,Profile!$B$2:$B$17521,$B148,Profile!$C$2:$C$17521,BU$8))*$C$9</f>
        <v>0</v>
      </c>
      <c r="BV148" s="162">
        <f>(SUMIFS(Profile!$E$2:$E$17521,Profile!$B$2:$B$17521,$B148,Profile!$C$2:$C$17521,BV$8))*$C$9</f>
        <v>0</v>
      </c>
      <c r="BW148" s="162">
        <f>(SUMIFS(Profile!$E$2:$E$17521,Profile!$B$2:$B$17521,$B148,Profile!$C$2:$C$17521,BW$8))*$C$9</f>
        <v>0</v>
      </c>
      <c r="BX148" s="162">
        <f>(SUMIFS(Profile!$E$2:$E$17521,Profile!$B$2:$B$17521,$B148,Profile!$C$2:$C$17521,BX$8))*$C$9</f>
        <v>0</v>
      </c>
      <c r="BY148" s="162">
        <f>(SUMIFS(Profile!$E$2:$E$17521,Profile!$B$2:$B$17521,$B148,Profile!$C$2:$C$17521,BY$8))*$C$9</f>
        <v>0</v>
      </c>
      <c r="BZ148" s="162">
        <f>(SUMIFS(Profile!$E$2:$E$17521,Profile!$B$2:$B$17521,$B148,Profile!$C$2:$C$17521,BZ$8))*$C$9</f>
        <v>0</v>
      </c>
      <c r="CA148" s="162">
        <f>(SUMIFS(Profile!$E$2:$E$17521,Profile!$B$2:$B$17521,$B148,Profile!$C$2:$C$17521,CA$8))*$C$9</f>
        <v>0</v>
      </c>
      <c r="CB148" s="162">
        <f>(SUMIFS(Profile!$E$2:$E$17521,Profile!$B$2:$B$17521,$B148,Profile!$C$2:$C$17521,CB$8))*$C$9</f>
        <v>0</v>
      </c>
      <c r="CC148" s="162">
        <f>(SUMIFS(Profile!$E$2:$E$17521,Profile!$B$2:$B$17521,$B148,Profile!$C$2:$C$17521,CC$8))*$C$9</f>
        <v>0</v>
      </c>
      <c r="CD148" s="162">
        <f>(SUMIFS(Profile!$E$2:$E$17521,Profile!$B$2:$B$17521,$B148,Profile!$C$2:$C$17521,CD$8))*$C$9</f>
        <v>0</v>
      </c>
      <c r="CE148" s="162">
        <f>(SUMIFS(Profile!$E$2:$E$17521,Profile!$B$2:$B$17521,$B148,Profile!$C$2:$C$17521,CE$8))*$C$9</f>
        <v>0</v>
      </c>
      <c r="CF148" s="162">
        <f>(SUMIFS(Profile!$E$2:$E$17521,Profile!$B$2:$B$17521,$B148,Profile!$C$2:$C$17521,CF$8))*$C$9</f>
        <v>0</v>
      </c>
      <c r="CG148" s="162">
        <f>(SUMIFS(Profile!$E$2:$E$17521,Profile!$B$2:$B$17521,$B148,Profile!$C$2:$C$17521,CG$8))*$C$9</f>
        <v>0</v>
      </c>
      <c r="CH148" s="162">
        <f>(SUMIFS(Profile!$E$2:$E$17521,Profile!$B$2:$B$17521,$B148,Profile!$C$2:$C$17521,CH$8))*$C$9</f>
        <v>0</v>
      </c>
      <c r="CI148" s="162">
        <f>(SUMIFS(Profile!$E$2:$E$17521,Profile!$B$2:$B$17521,$B148,Profile!$C$2:$C$17521,CI$8))*$C$9</f>
        <v>0</v>
      </c>
      <c r="CJ148" s="162">
        <f>(SUMIFS(Profile!$E$2:$E$17521,Profile!$B$2:$B$17521,$B148,Profile!$C$2:$C$17521,CJ$8))*$C$9</f>
        <v>0</v>
      </c>
      <c r="CK148" s="162">
        <f>(SUMIFS(Profile!$E$2:$E$17521,Profile!$B$2:$B$17521,$B148,Profile!$C$2:$C$17521,CK$8))*$C$9</f>
        <v>0</v>
      </c>
      <c r="CL148" s="162">
        <f>(SUMIFS(Profile!$E$2:$E$17521,Profile!$B$2:$B$17521,$B148,Profile!$C$2:$C$17521,CL$8))*$C$9</f>
        <v>0</v>
      </c>
      <c r="CM148" s="162">
        <f>(SUMIFS(Profile!$E$2:$E$17521,Profile!$B$2:$B$17521,$B148,Profile!$C$2:$C$17521,CM$8))*$C$9</f>
        <v>0</v>
      </c>
      <c r="CN148" s="162">
        <f>(SUMIFS(Profile!$E$2:$E$17521,Profile!$B$2:$B$17521,$B148,Profile!$C$2:$C$17521,CN$8))*$C$9</f>
        <v>0</v>
      </c>
      <c r="CO148" s="162">
        <f>(SUMIFS(Profile!$E$2:$E$17521,Profile!$B$2:$B$17521,$B148,Profile!$C$2:$C$17521,CO$8))*$C$9</f>
        <v>0</v>
      </c>
      <c r="CP148" s="162">
        <f>(SUMIFS(Profile!$E$2:$E$17521,Profile!$B$2:$B$17521,$B148,Profile!$C$2:$C$17521,CP$8))*$C$9</f>
        <v>0</v>
      </c>
      <c r="CQ148" s="162">
        <f>(SUMIFS(Profile!$E$2:$E$17521,Profile!$B$2:$B$17521,$B148,Profile!$C$2:$C$17521,CQ$8))*$C$9</f>
        <v>0</v>
      </c>
      <c r="CR148" s="162">
        <f>(SUMIFS(Profile!$E$2:$E$17521,Profile!$B$2:$B$17521,$B148,Profile!$C$2:$C$17521,CR$8))*$C$9</f>
        <v>0</v>
      </c>
      <c r="CS148" s="162">
        <f>(SUMIFS(Profile!$E$2:$E$17521,Profile!$B$2:$B$17521,$B148,Profile!$C$2:$C$17521,CS$8))*$C$9</f>
        <v>0</v>
      </c>
      <c r="CT148" s="162">
        <f>(SUMIFS(Profile!$E$2:$E$17521,Profile!$B$2:$B$17521,$B148,Profile!$C$2:$C$17521,CT$8))*$C$9</f>
        <v>0</v>
      </c>
      <c r="CU148" s="162">
        <f>(SUMIFS(Profile!$E$2:$E$17521,Profile!$B$2:$B$17521,$B148,Profile!$C$2:$C$17521,CU$8))*$C$9</f>
        <v>0</v>
      </c>
      <c r="CV148" s="162">
        <f>(SUMIFS(Profile!$E$2:$E$17521,Profile!$B$2:$B$17521,$B148,Profile!$C$2:$C$17521,CV$8))*$C$9</f>
        <v>0</v>
      </c>
      <c r="CW148" s="162">
        <f>(SUMIFS(Profile!$E$2:$E$17521,Profile!$B$2:$B$17521,$B148,Profile!$C$2:$C$17521,CW$8))*$C$9</f>
        <v>0</v>
      </c>
      <c r="CX148" s="162">
        <f t="shared" si="11"/>
        <v>0</v>
      </c>
      <c r="CY148" s="162">
        <f t="shared" ref="CY148:ET148" si="701">MAX(BB148-E148,0)</f>
        <v>0</v>
      </c>
      <c r="CZ148" s="162">
        <f t="shared" si="701"/>
        <v>0</v>
      </c>
      <c r="DA148" s="162">
        <f t="shared" si="701"/>
        <v>0</v>
      </c>
      <c r="DB148" s="162">
        <f t="shared" si="701"/>
        <v>0</v>
      </c>
      <c r="DC148" s="162">
        <f t="shared" si="701"/>
        <v>0</v>
      </c>
      <c r="DD148" s="162">
        <f t="shared" si="701"/>
        <v>0</v>
      </c>
      <c r="DE148" s="162">
        <f t="shared" si="701"/>
        <v>0</v>
      </c>
      <c r="DF148" s="162">
        <f t="shared" si="701"/>
        <v>0</v>
      </c>
      <c r="DG148" s="162">
        <f t="shared" si="701"/>
        <v>0</v>
      </c>
      <c r="DH148" s="162">
        <f t="shared" si="701"/>
        <v>0</v>
      </c>
      <c r="DI148" s="162">
        <f t="shared" si="701"/>
        <v>0</v>
      </c>
      <c r="DJ148" s="162">
        <f t="shared" si="701"/>
        <v>0</v>
      </c>
      <c r="DK148" s="162">
        <f t="shared" si="701"/>
        <v>0</v>
      </c>
      <c r="DL148" s="162">
        <f t="shared" si="701"/>
        <v>0</v>
      </c>
      <c r="DM148" s="162">
        <f t="shared" si="701"/>
        <v>0</v>
      </c>
      <c r="DN148" s="162">
        <f t="shared" si="701"/>
        <v>0</v>
      </c>
      <c r="DO148" s="162">
        <f t="shared" si="701"/>
        <v>0</v>
      </c>
      <c r="DP148" s="162">
        <f t="shared" si="701"/>
        <v>0</v>
      </c>
      <c r="DQ148" s="162">
        <f t="shared" si="701"/>
        <v>0</v>
      </c>
      <c r="DR148" s="162">
        <f t="shared" si="701"/>
        <v>0</v>
      </c>
      <c r="DS148" s="162">
        <f t="shared" si="701"/>
        <v>0</v>
      </c>
      <c r="DT148" s="162">
        <f t="shared" si="701"/>
        <v>0</v>
      </c>
      <c r="DU148" s="162">
        <f t="shared" si="701"/>
        <v>0</v>
      </c>
      <c r="DV148" s="162">
        <f t="shared" si="701"/>
        <v>0</v>
      </c>
      <c r="DW148" s="162">
        <f t="shared" si="701"/>
        <v>0</v>
      </c>
      <c r="DX148" s="162">
        <f t="shared" si="701"/>
        <v>0</v>
      </c>
      <c r="DY148" s="162">
        <f t="shared" si="701"/>
        <v>0</v>
      </c>
      <c r="DZ148" s="162">
        <f t="shared" si="701"/>
        <v>0</v>
      </c>
      <c r="EA148" s="162">
        <f t="shared" si="701"/>
        <v>0</v>
      </c>
      <c r="EB148" s="162">
        <f t="shared" si="701"/>
        <v>0</v>
      </c>
      <c r="EC148" s="162">
        <f t="shared" si="701"/>
        <v>0</v>
      </c>
      <c r="ED148" s="162">
        <f t="shared" si="701"/>
        <v>0</v>
      </c>
      <c r="EE148" s="162">
        <f t="shared" si="701"/>
        <v>0</v>
      </c>
      <c r="EF148" s="162">
        <f t="shared" si="701"/>
        <v>0</v>
      </c>
      <c r="EG148" s="162">
        <f t="shared" si="701"/>
        <v>0</v>
      </c>
      <c r="EH148" s="162">
        <f t="shared" si="701"/>
        <v>0</v>
      </c>
      <c r="EI148" s="162">
        <f t="shared" si="701"/>
        <v>0</v>
      </c>
      <c r="EJ148" s="162">
        <f t="shared" si="701"/>
        <v>0</v>
      </c>
      <c r="EK148" s="162">
        <f t="shared" si="701"/>
        <v>0</v>
      </c>
      <c r="EL148" s="162">
        <f t="shared" si="701"/>
        <v>0</v>
      </c>
      <c r="EM148" s="162">
        <f t="shared" si="701"/>
        <v>0</v>
      </c>
      <c r="EN148" s="162">
        <f t="shared" si="701"/>
        <v>0</v>
      </c>
      <c r="EO148" s="162">
        <f t="shared" si="701"/>
        <v>0</v>
      </c>
      <c r="EP148" s="162">
        <f t="shared" si="701"/>
        <v>0</v>
      </c>
      <c r="EQ148" s="162">
        <f t="shared" si="701"/>
        <v>0</v>
      </c>
      <c r="ER148" s="162">
        <f t="shared" si="701"/>
        <v>0</v>
      </c>
      <c r="ES148" s="162">
        <f t="shared" si="701"/>
        <v>0</v>
      </c>
      <c r="ET148" s="162">
        <f t="shared" si="701"/>
        <v>0</v>
      </c>
      <c r="EU148" s="162">
        <f t="shared" si="13"/>
        <v>0</v>
      </c>
      <c r="EV148" s="162">
        <f t="shared" ref="EV148:GQ148" si="702">BB148-CY148</f>
        <v>0</v>
      </c>
      <c r="EW148" s="162">
        <f t="shared" si="702"/>
        <v>0</v>
      </c>
      <c r="EX148" s="162">
        <f t="shared" si="702"/>
        <v>0</v>
      </c>
      <c r="EY148" s="162">
        <f t="shared" si="702"/>
        <v>0</v>
      </c>
      <c r="EZ148" s="162">
        <f t="shared" si="702"/>
        <v>0</v>
      </c>
      <c r="FA148" s="162">
        <f t="shared" si="702"/>
        <v>0</v>
      </c>
      <c r="FB148" s="162">
        <f t="shared" si="702"/>
        <v>0</v>
      </c>
      <c r="FC148" s="162">
        <f t="shared" si="702"/>
        <v>0</v>
      </c>
      <c r="FD148" s="162">
        <f t="shared" si="702"/>
        <v>0</v>
      </c>
      <c r="FE148" s="162">
        <f t="shared" si="702"/>
        <v>0</v>
      </c>
      <c r="FF148" s="162">
        <f t="shared" si="702"/>
        <v>0</v>
      </c>
      <c r="FG148" s="162">
        <f t="shared" si="702"/>
        <v>0</v>
      </c>
      <c r="FH148" s="162">
        <f t="shared" si="702"/>
        <v>0</v>
      </c>
      <c r="FI148" s="162">
        <f t="shared" si="702"/>
        <v>0</v>
      </c>
      <c r="FJ148" s="162">
        <f t="shared" si="702"/>
        <v>0</v>
      </c>
      <c r="FK148" s="162">
        <f t="shared" si="702"/>
        <v>0</v>
      </c>
      <c r="FL148" s="162">
        <f t="shared" si="702"/>
        <v>0</v>
      </c>
      <c r="FM148" s="162">
        <f t="shared" si="702"/>
        <v>0</v>
      </c>
      <c r="FN148" s="162">
        <f t="shared" si="702"/>
        <v>0</v>
      </c>
      <c r="FO148" s="162">
        <f t="shared" si="702"/>
        <v>0</v>
      </c>
      <c r="FP148" s="162">
        <f t="shared" si="702"/>
        <v>0</v>
      </c>
      <c r="FQ148" s="162">
        <f t="shared" si="702"/>
        <v>0</v>
      </c>
      <c r="FR148" s="162">
        <f t="shared" si="702"/>
        <v>0</v>
      </c>
      <c r="FS148" s="162">
        <f t="shared" si="702"/>
        <v>0</v>
      </c>
      <c r="FT148" s="162">
        <f t="shared" si="702"/>
        <v>0</v>
      </c>
      <c r="FU148" s="162">
        <f t="shared" si="702"/>
        <v>0</v>
      </c>
      <c r="FV148" s="162">
        <f t="shared" si="702"/>
        <v>0</v>
      </c>
      <c r="FW148" s="162">
        <f t="shared" si="702"/>
        <v>0</v>
      </c>
      <c r="FX148" s="162">
        <f t="shared" si="702"/>
        <v>0</v>
      </c>
      <c r="FY148" s="162">
        <f t="shared" si="702"/>
        <v>0</v>
      </c>
      <c r="FZ148" s="162">
        <f t="shared" si="702"/>
        <v>0</v>
      </c>
      <c r="GA148" s="162">
        <f t="shared" si="702"/>
        <v>0</v>
      </c>
      <c r="GB148" s="162">
        <f t="shared" si="702"/>
        <v>0</v>
      </c>
      <c r="GC148" s="162">
        <f t="shared" si="702"/>
        <v>0</v>
      </c>
      <c r="GD148" s="162">
        <f t="shared" si="702"/>
        <v>0</v>
      </c>
      <c r="GE148" s="162">
        <f t="shared" si="702"/>
        <v>0</v>
      </c>
      <c r="GF148" s="162">
        <f t="shared" si="702"/>
        <v>0</v>
      </c>
      <c r="GG148" s="162">
        <f t="shared" si="702"/>
        <v>0</v>
      </c>
      <c r="GH148" s="162">
        <f t="shared" si="702"/>
        <v>0</v>
      </c>
      <c r="GI148" s="162">
        <f t="shared" si="702"/>
        <v>0</v>
      </c>
      <c r="GJ148" s="162">
        <f t="shared" si="702"/>
        <v>0</v>
      </c>
      <c r="GK148" s="162">
        <f t="shared" si="702"/>
        <v>0</v>
      </c>
      <c r="GL148" s="162">
        <f t="shared" si="702"/>
        <v>0</v>
      </c>
      <c r="GM148" s="162">
        <f t="shared" si="702"/>
        <v>0</v>
      </c>
      <c r="GN148" s="162">
        <f t="shared" si="702"/>
        <v>0</v>
      </c>
      <c r="GO148" s="162">
        <f t="shared" si="702"/>
        <v>0</v>
      </c>
      <c r="GP148" s="162">
        <f t="shared" si="702"/>
        <v>0</v>
      </c>
      <c r="GQ148" s="162">
        <f t="shared" si="702"/>
        <v>0</v>
      </c>
      <c r="GR148" s="162">
        <f t="shared" si="15"/>
        <v>0</v>
      </c>
      <c r="GS148" s="162">
        <f t="shared" ref="GS148:IN148" si="703">E148-EV148</f>
        <v>0</v>
      </c>
      <c r="GT148" s="162">
        <f t="shared" si="703"/>
        <v>0</v>
      </c>
      <c r="GU148" s="162">
        <f t="shared" si="703"/>
        <v>0</v>
      </c>
      <c r="GV148" s="162">
        <f t="shared" si="703"/>
        <v>0</v>
      </c>
      <c r="GW148" s="162">
        <f t="shared" si="703"/>
        <v>0</v>
      </c>
      <c r="GX148" s="162">
        <f t="shared" si="703"/>
        <v>0</v>
      </c>
      <c r="GY148" s="162">
        <f t="shared" si="703"/>
        <v>0</v>
      </c>
      <c r="GZ148" s="162">
        <f t="shared" si="703"/>
        <v>0</v>
      </c>
      <c r="HA148" s="162">
        <f t="shared" si="703"/>
        <v>0</v>
      </c>
      <c r="HB148" s="162">
        <f t="shared" si="703"/>
        <v>0</v>
      </c>
      <c r="HC148" s="162">
        <f t="shared" si="703"/>
        <v>0</v>
      </c>
      <c r="HD148" s="162">
        <f t="shared" si="703"/>
        <v>0</v>
      </c>
      <c r="HE148" s="162">
        <f t="shared" si="703"/>
        <v>0</v>
      </c>
      <c r="HF148" s="162">
        <f t="shared" si="703"/>
        <v>0</v>
      </c>
      <c r="HG148" s="162">
        <f t="shared" si="703"/>
        <v>0</v>
      </c>
      <c r="HH148" s="162">
        <f t="shared" si="703"/>
        <v>0</v>
      </c>
      <c r="HI148" s="162">
        <f t="shared" si="703"/>
        <v>0</v>
      </c>
      <c r="HJ148" s="162">
        <f t="shared" si="703"/>
        <v>0</v>
      </c>
      <c r="HK148" s="162">
        <f t="shared" si="703"/>
        <v>0</v>
      </c>
      <c r="HL148" s="162">
        <f t="shared" si="703"/>
        <v>0</v>
      </c>
      <c r="HM148" s="162">
        <f t="shared" si="703"/>
        <v>0</v>
      </c>
      <c r="HN148" s="162">
        <f t="shared" si="703"/>
        <v>0</v>
      </c>
      <c r="HO148" s="162">
        <f t="shared" si="703"/>
        <v>0</v>
      </c>
      <c r="HP148" s="162">
        <f t="shared" si="703"/>
        <v>0</v>
      </c>
      <c r="HQ148" s="162">
        <f t="shared" si="703"/>
        <v>0</v>
      </c>
      <c r="HR148" s="162">
        <f t="shared" si="703"/>
        <v>0</v>
      </c>
      <c r="HS148" s="162">
        <f t="shared" si="703"/>
        <v>0</v>
      </c>
      <c r="HT148" s="162">
        <f t="shared" si="703"/>
        <v>0</v>
      </c>
      <c r="HU148" s="162">
        <f t="shared" si="703"/>
        <v>0</v>
      </c>
      <c r="HV148" s="162">
        <f t="shared" si="703"/>
        <v>0</v>
      </c>
      <c r="HW148" s="162">
        <f t="shared" si="703"/>
        <v>0</v>
      </c>
      <c r="HX148" s="162">
        <f t="shared" si="703"/>
        <v>0</v>
      </c>
      <c r="HY148" s="162">
        <f t="shared" si="703"/>
        <v>0</v>
      </c>
      <c r="HZ148" s="162">
        <f t="shared" si="703"/>
        <v>0</v>
      </c>
      <c r="IA148" s="162">
        <f t="shared" si="703"/>
        <v>0</v>
      </c>
      <c r="IB148" s="162">
        <f t="shared" si="703"/>
        <v>0</v>
      </c>
      <c r="IC148" s="162">
        <f t="shared" si="703"/>
        <v>0</v>
      </c>
      <c r="ID148" s="162">
        <f t="shared" si="703"/>
        <v>0</v>
      </c>
      <c r="IE148" s="162">
        <f t="shared" si="703"/>
        <v>0</v>
      </c>
      <c r="IF148" s="162">
        <f t="shared" si="703"/>
        <v>0</v>
      </c>
      <c r="IG148" s="162">
        <f t="shared" si="703"/>
        <v>0</v>
      </c>
      <c r="IH148" s="162">
        <f t="shared" si="703"/>
        <v>0</v>
      </c>
      <c r="II148" s="162">
        <f t="shared" si="703"/>
        <v>0</v>
      </c>
      <c r="IJ148" s="162">
        <f t="shared" si="703"/>
        <v>0</v>
      </c>
      <c r="IK148" s="162">
        <f t="shared" si="703"/>
        <v>0</v>
      </c>
      <c r="IL148" s="162">
        <f t="shared" si="703"/>
        <v>0</v>
      </c>
      <c r="IM148" s="162">
        <f t="shared" si="703"/>
        <v>0</v>
      </c>
      <c r="IN148" s="162">
        <f t="shared" si="703"/>
        <v>0</v>
      </c>
      <c r="IO148" s="162">
        <f t="shared" si="17"/>
        <v>0</v>
      </c>
      <c r="IP148" s="162">
        <f t="shared" si="23"/>
        <v>0</v>
      </c>
      <c r="IQ148" s="162">
        <f t="shared" ref="IQ148:KK148" si="704">MAX((MIN(CZ148+IP148,$IO$7))-GT148,0)</f>
        <v>0</v>
      </c>
      <c r="IR148" s="162">
        <f t="shared" si="704"/>
        <v>0</v>
      </c>
      <c r="IS148" s="162">
        <f t="shared" si="704"/>
        <v>0</v>
      </c>
      <c r="IT148" s="162">
        <f t="shared" si="704"/>
        <v>0</v>
      </c>
      <c r="IU148" s="162">
        <f t="shared" si="704"/>
        <v>0</v>
      </c>
      <c r="IV148" s="162">
        <f t="shared" si="704"/>
        <v>0</v>
      </c>
      <c r="IW148" s="162">
        <f t="shared" si="704"/>
        <v>0</v>
      </c>
      <c r="IX148" s="162">
        <f t="shared" si="704"/>
        <v>0</v>
      </c>
      <c r="IY148" s="162">
        <f t="shared" si="704"/>
        <v>0</v>
      </c>
      <c r="IZ148" s="162">
        <f t="shared" si="704"/>
        <v>0</v>
      </c>
      <c r="JA148" s="162">
        <f t="shared" si="704"/>
        <v>0</v>
      </c>
      <c r="JB148" s="162">
        <f t="shared" si="704"/>
        <v>0</v>
      </c>
      <c r="JC148" s="162">
        <f t="shared" si="704"/>
        <v>0</v>
      </c>
      <c r="JD148" s="162">
        <f t="shared" si="704"/>
        <v>0</v>
      </c>
      <c r="JE148" s="162">
        <f t="shared" si="704"/>
        <v>0</v>
      </c>
      <c r="JF148" s="162">
        <f t="shared" si="704"/>
        <v>0</v>
      </c>
      <c r="JG148" s="162">
        <f t="shared" si="704"/>
        <v>0</v>
      </c>
      <c r="JH148" s="162">
        <f t="shared" si="704"/>
        <v>0</v>
      </c>
      <c r="JI148" s="162">
        <f t="shared" si="704"/>
        <v>0</v>
      </c>
      <c r="JJ148" s="162">
        <f t="shared" si="704"/>
        <v>0</v>
      </c>
      <c r="JK148" s="162">
        <f t="shared" si="704"/>
        <v>0</v>
      </c>
      <c r="JL148" s="162">
        <f t="shared" si="704"/>
        <v>0</v>
      </c>
      <c r="JM148" s="162">
        <f t="shared" si="704"/>
        <v>0</v>
      </c>
      <c r="JN148" s="162">
        <f t="shared" si="704"/>
        <v>0</v>
      </c>
      <c r="JO148" s="162">
        <f t="shared" si="704"/>
        <v>0</v>
      </c>
      <c r="JP148" s="162">
        <f t="shared" si="704"/>
        <v>0</v>
      </c>
      <c r="JQ148" s="162">
        <f t="shared" si="704"/>
        <v>0</v>
      </c>
      <c r="JR148" s="162">
        <f t="shared" si="704"/>
        <v>0</v>
      </c>
      <c r="JS148" s="162">
        <f t="shared" si="704"/>
        <v>0</v>
      </c>
      <c r="JT148" s="162">
        <f t="shared" si="704"/>
        <v>0</v>
      </c>
      <c r="JU148" s="162">
        <f t="shared" si="704"/>
        <v>0</v>
      </c>
      <c r="JV148" s="162">
        <f t="shared" si="704"/>
        <v>0</v>
      </c>
      <c r="JW148" s="162">
        <f t="shared" si="704"/>
        <v>0</v>
      </c>
      <c r="JX148" s="162">
        <f t="shared" si="704"/>
        <v>0</v>
      </c>
      <c r="JY148" s="162">
        <f t="shared" si="704"/>
        <v>0</v>
      </c>
      <c r="JZ148" s="162">
        <f t="shared" si="704"/>
        <v>0</v>
      </c>
      <c r="KA148" s="162">
        <f t="shared" si="704"/>
        <v>0</v>
      </c>
      <c r="KB148" s="162">
        <f t="shared" si="704"/>
        <v>0</v>
      </c>
      <c r="KC148" s="162">
        <f t="shared" si="704"/>
        <v>0</v>
      </c>
      <c r="KD148" s="162">
        <f t="shared" si="704"/>
        <v>0</v>
      </c>
      <c r="KE148" s="162">
        <f t="shared" si="704"/>
        <v>0</v>
      </c>
      <c r="KF148" s="162">
        <f t="shared" si="704"/>
        <v>0</v>
      </c>
      <c r="KG148" s="162">
        <f t="shared" si="704"/>
        <v>0</v>
      </c>
      <c r="KH148" s="162">
        <f t="shared" si="704"/>
        <v>0</v>
      </c>
      <c r="KI148" s="162">
        <f t="shared" si="704"/>
        <v>0</v>
      </c>
      <c r="KJ148" s="162">
        <f t="shared" si="704"/>
        <v>0</v>
      </c>
      <c r="KK148" s="162">
        <f t="shared" si="704"/>
        <v>0</v>
      </c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</row>
    <row r="149" ht="14.25" customHeight="1" spans="1:326" x14ac:dyDescent="0.25">
      <c r="A149" s="1">
        <v>5</v>
      </c>
      <c r="B149" s="1">
        <f t="shared" ref="B149:C149" si="705">B148+1</f>
        <v>139</v>
      </c>
      <c r="C149" s="232">
        <f t="shared" si="705"/>
        <v>43604</v>
      </c>
      <c r="D149" s="162">
        <f t="shared" si="9"/>
        <v>0</v>
      </c>
      <c r="E149" s="162">
        <f>(SUMIFS(Profile!$F$2:$F$17521,Profile!$B$2:$B$17521,$B149,Profile!$C$2:$C$17521,E$8))*$C$6</f>
        <v>0</v>
      </c>
      <c r="F149" s="162">
        <f>(SUMIFS(Profile!$F$2:$F$17521,Profile!$B$2:$B$17521,$B149,Profile!$C$2:$C$17521,F$8))*$C$6</f>
        <v>0</v>
      </c>
      <c r="G149" s="162">
        <f>(SUMIFS(Profile!$F$2:$F$17521,Profile!$B$2:$B$17521,$B149,Profile!$C$2:$C$17521,G$8))*$C$6</f>
        <v>0</v>
      </c>
      <c r="H149" s="162">
        <f>(SUMIFS(Profile!$F$2:$F$17521,Profile!$B$2:$B$17521,$B149,Profile!$C$2:$C$17521,H$8))*$C$6</f>
        <v>0</v>
      </c>
      <c r="I149" s="162">
        <f>(SUMIFS(Profile!$F$2:$F$17521,Profile!$B$2:$B$17521,$B149,Profile!$C$2:$C$17521,I$8))*$C$6</f>
        <v>0</v>
      </c>
      <c r="J149" s="162">
        <f>(SUMIFS(Profile!$F$2:$F$17521,Profile!$B$2:$B$17521,$B149,Profile!$C$2:$C$17521,J$8))*$C$6</f>
        <v>0</v>
      </c>
      <c r="K149" s="162">
        <f>(SUMIFS(Profile!$F$2:$F$17521,Profile!$B$2:$B$17521,$B149,Profile!$C$2:$C$17521,K$8))*$C$6</f>
        <v>0</v>
      </c>
      <c r="L149" s="162">
        <f>(SUMIFS(Profile!$F$2:$F$17521,Profile!$B$2:$B$17521,$B149,Profile!$C$2:$C$17521,L$8))*$C$6</f>
        <v>0</v>
      </c>
      <c r="M149" s="162">
        <f>(SUMIFS(Profile!$F$2:$F$17521,Profile!$B$2:$B$17521,$B149,Profile!$C$2:$C$17521,M$8))*$C$6</f>
        <v>0</v>
      </c>
      <c r="N149" s="162">
        <f>(SUMIFS(Profile!$F$2:$F$17521,Profile!$B$2:$B$17521,$B149,Profile!$C$2:$C$17521,N$8))*$C$6</f>
        <v>0</v>
      </c>
      <c r="O149" s="162">
        <f>(SUMIFS(Profile!$F$2:$F$17521,Profile!$B$2:$B$17521,$B149,Profile!$C$2:$C$17521,O$8))*$C$6</f>
        <v>0</v>
      </c>
      <c r="P149" s="162">
        <f>(SUMIFS(Profile!$F$2:$F$17521,Profile!$B$2:$B$17521,$B149,Profile!$C$2:$C$17521,P$8))*$C$6</f>
        <v>0</v>
      </c>
      <c r="Q149" s="162">
        <f>(SUMIFS(Profile!$F$2:$F$17521,Profile!$B$2:$B$17521,$B149,Profile!$C$2:$C$17521,Q$8))*$C$6</f>
        <v>0</v>
      </c>
      <c r="R149" s="162">
        <f>(SUMIFS(Profile!$F$2:$F$17521,Profile!$B$2:$B$17521,$B149,Profile!$C$2:$C$17521,R$8))*$C$6</f>
        <v>0</v>
      </c>
      <c r="S149" s="162">
        <f>(SUMIFS(Profile!$F$2:$F$17521,Profile!$B$2:$B$17521,$B149,Profile!$C$2:$C$17521,S$8))*$C$6</f>
        <v>0</v>
      </c>
      <c r="T149" s="162">
        <f>(SUMIFS(Profile!$F$2:$F$17521,Profile!$B$2:$B$17521,$B149,Profile!$C$2:$C$17521,T$8))*$C$6</f>
        <v>0</v>
      </c>
      <c r="U149" s="162">
        <f>(SUMIFS(Profile!$F$2:$F$17521,Profile!$B$2:$B$17521,$B149,Profile!$C$2:$C$17521,U$8))*$C$6</f>
        <v>0</v>
      </c>
      <c r="V149" s="162">
        <f>(SUMIFS(Profile!$F$2:$F$17521,Profile!$B$2:$B$17521,$B149,Profile!$C$2:$C$17521,V$8))*$C$6</f>
        <v>0</v>
      </c>
      <c r="W149" s="162">
        <f>(SUMIFS(Profile!$F$2:$F$17521,Profile!$B$2:$B$17521,$B149,Profile!$C$2:$C$17521,W$8))*$C$6</f>
        <v>0</v>
      </c>
      <c r="X149" s="162">
        <f>(SUMIFS(Profile!$F$2:$F$17521,Profile!$B$2:$B$17521,$B149,Profile!$C$2:$C$17521,X$8))*$C$6</f>
        <v>0</v>
      </c>
      <c r="Y149" s="162">
        <f>(SUMIFS(Profile!$F$2:$F$17521,Profile!$B$2:$B$17521,$B149,Profile!$C$2:$C$17521,Y$8))*$C$6</f>
        <v>0</v>
      </c>
      <c r="Z149" s="162">
        <f>(SUMIFS(Profile!$F$2:$F$17521,Profile!$B$2:$B$17521,$B149,Profile!$C$2:$C$17521,Z$8))*$C$6</f>
        <v>0</v>
      </c>
      <c r="AA149" s="162">
        <f>(SUMIFS(Profile!$F$2:$F$17521,Profile!$B$2:$B$17521,$B149,Profile!$C$2:$C$17521,AA$8))*$C$6</f>
        <v>0</v>
      </c>
      <c r="AB149" s="162">
        <f>(SUMIFS(Profile!$F$2:$F$17521,Profile!$B$2:$B$17521,$B149,Profile!$C$2:$C$17521,AB$8))*$C$6</f>
        <v>0</v>
      </c>
      <c r="AC149" s="162">
        <f>(SUMIFS(Profile!$F$2:$F$17521,Profile!$B$2:$B$17521,$B149,Profile!$C$2:$C$17521,AC$8))*$C$6</f>
        <v>0</v>
      </c>
      <c r="AD149" s="162">
        <f>(SUMIFS(Profile!$F$2:$F$17521,Profile!$B$2:$B$17521,$B149,Profile!$C$2:$C$17521,AD$8))*$C$6</f>
        <v>0</v>
      </c>
      <c r="AE149" s="162">
        <f>(SUMIFS(Profile!$F$2:$F$17521,Profile!$B$2:$B$17521,$B149,Profile!$C$2:$C$17521,AE$8))*$C$6</f>
        <v>0</v>
      </c>
      <c r="AF149" s="162">
        <f>(SUMIFS(Profile!$F$2:$F$17521,Profile!$B$2:$B$17521,$B149,Profile!$C$2:$C$17521,AF$8))*$C$6</f>
        <v>0</v>
      </c>
      <c r="AG149" s="162">
        <f>(SUMIFS(Profile!$F$2:$F$17521,Profile!$B$2:$B$17521,$B149,Profile!$C$2:$C$17521,AG$8))*$C$6</f>
        <v>0</v>
      </c>
      <c r="AH149" s="162">
        <f>(SUMIFS(Profile!$F$2:$F$17521,Profile!$B$2:$B$17521,$B149,Profile!$C$2:$C$17521,AH$8))*$C$6</f>
        <v>0</v>
      </c>
      <c r="AI149" s="162">
        <f>(SUMIFS(Profile!$F$2:$F$17521,Profile!$B$2:$B$17521,$B149,Profile!$C$2:$C$17521,AI$8))*$C$6</f>
        <v>0</v>
      </c>
      <c r="AJ149" s="162">
        <f>(SUMIFS(Profile!$F$2:$F$17521,Profile!$B$2:$B$17521,$B149,Profile!$C$2:$C$17521,AJ$8))*$C$6</f>
        <v>0</v>
      </c>
      <c r="AK149" s="162">
        <f>(SUMIFS(Profile!$F$2:$F$17521,Profile!$B$2:$B$17521,$B149,Profile!$C$2:$C$17521,AK$8))*$C$6</f>
        <v>0</v>
      </c>
      <c r="AL149" s="162">
        <f>(SUMIFS(Profile!$F$2:$F$17521,Profile!$B$2:$B$17521,$B149,Profile!$C$2:$C$17521,AL$8))*$C$6</f>
        <v>0</v>
      </c>
      <c r="AM149" s="162">
        <f>(SUMIFS(Profile!$F$2:$F$17521,Profile!$B$2:$B$17521,$B149,Profile!$C$2:$C$17521,AM$8))*$C$6</f>
        <v>0</v>
      </c>
      <c r="AN149" s="162">
        <f>(SUMIFS(Profile!$F$2:$F$17521,Profile!$B$2:$B$17521,$B149,Profile!$C$2:$C$17521,AN$8))*$C$6</f>
        <v>0</v>
      </c>
      <c r="AO149" s="162">
        <f>(SUMIFS(Profile!$F$2:$F$17521,Profile!$B$2:$B$17521,$B149,Profile!$C$2:$C$17521,AO$8))*$C$6</f>
        <v>0</v>
      </c>
      <c r="AP149" s="162">
        <f>(SUMIFS(Profile!$F$2:$F$17521,Profile!$B$2:$B$17521,$B149,Profile!$C$2:$C$17521,AP$8))*$C$6</f>
        <v>0</v>
      </c>
      <c r="AQ149" s="162">
        <f>(SUMIFS(Profile!$F$2:$F$17521,Profile!$B$2:$B$17521,$B149,Profile!$C$2:$C$17521,AQ$8))*$C$6</f>
        <v>0</v>
      </c>
      <c r="AR149" s="162">
        <f>(SUMIFS(Profile!$F$2:$F$17521,Profile!$B$2:$B$17521,$B149,Profile!$C$2:$C$17521,AR$8))*$C$6</f>
        <v>0</v>
      </c>
      <c r="AS149" s="162">
        <f>(SUMIFS(Profile!$F$2:$F$17521,Profile!$B$2:$B$17521,$B149,Profile!$C$2:$C$17521,AS$8))*$C$6</f>
        <v>0</v>
      </c>
      <c r="AT149" s="162">
        <f>(SUMIFS(Profile!$F$2:$F$17521,Profile!$B$2:$B$17521,$B149,Profile!$C$2:$C$17521,AT$8))*$C$6</f>
        <v>0</v>
      </c>
      <c r="AU149" s="162">
        <f>(SUMIFS(Profile!$F$2:$F$17521,Profile!$B$2:$B$17521,$B149,Profile!$C$2:$C$17521,AU$8))*$C$6</f>
        <v>0</v>
      </c>
      <c r="AV149" s="162">
        <f>(SUMIFS(Profile!$F$2:$F$17521,Profile!$B$2:$B$17521,$B149,Profile!$C$2:$C$17521,AV$8))*$C$6</f>
        <v>0</v>
      </c>
      <c r="AW149" s="162">
        <f>(SUMIFS(Profile!$F$2:$F$17521,Profile!$B$2:$B$17521,$B149,Profile!$C$2:$C$17521,AW$8))*$C$6</f>
        <v>0</v>
      </c>
      <c r="AX149" s="162">
        <f>(SUMIFS(Profile!$F$2:$F$17521,Profile!$B$2:$B$17521,$B149,Profile!$C$2:$C$17521,AX$8))*$C$6</f>
        <v>0</v>
      </c>
      <c r="AY149" s="162">
        <f>(SUMIFS(Profile!$F$2:$F$17521,Profile!$B$2:$B$17521,$B149,Profile!$C$2:$C$17521,AY$8))*$C$6</f>
        <v>0</v>
      </c>
      <c r="AZ149" s="162">
        <f>(SUMIFS(Profile!$F$2:$F$17521,Profile!$B$2:$B$17521,$B149,Profile!$C$2:$C$17521,AZ$8))*$C$6</f>
        <v>0</v>
      </c>
      <c r="BA149" s="162">
        <f t="shared" si="10"/>
        <v>0</v>
      </c>
      <c r="BB149" s="162">
        <f>(SUMIFS(Profile!$E$2:$E$17521,Profile!$B$2:$B$17521,$B149,Profile!$C$2:$C$17521,BB$8))*$C$9</f>
        <v>0</v>
      </c>
      <c r="BC149" s="162">
        <f>(SUMIFS(Profile!$E$2:$E$17521,Profile!$B$2:$B$17521,$B149,Profile!$C$2:$C$17521,BC$8))*$C$9</f>
        <v>0</v>
      </c>
      <c r="BD149" s="162">
        <f>(SUMIFS(Profile!$E$2:$E$17521,Profile!$B$2:$B$17521,$B149,Profile!$C$2:$C$17521,BD$8))*$C$9</f>
        <v>0</v>
      </c>
      <c r="BE149" s="162">
        <f>(SUMIFS(Profile!$E$2:$E$17521,Profile!$B$2:$B$17521,$B149,Profile!$C$2:$C$17521,BE$8))*$C$9</f>
        <v>0</v>
      </c>
      <c r="BF149" s="162">
        <f>(SUMIFS(Profile!$E$2:$E$17521,Profile!$B$2:$B$17521,$B149,Profile!$C$2:$C$17521,BF$8))*$C$9</f>
        <v>0</v>
      </c>
      <c r="BG149" s="162">
        <f>(SUMIFS(Profile!$E$2:$E$17521,Profile!$B$2:$B$17521,$B149,Profile!$C$2:$C$17521,BG$8))*$C$9</f>
        <v>0</v>
      </c>
      <c r="BH149" s="162">
        <f>(SUMIFS(Profile!$E$2:$E$17521,Profile!$B$2:$B$17521,$B149,Profile!$C$2:$C$17521,BH$8))*$C$9</f>
        <v>0</v>
      </c>
      <c r="BI149" s="162">
        <f>(SUMIFS(Profile!$E$2:$E$17521,Profile!$B$2:$B$17521,$B149,Profile!$C$2:$C$17521,BI$8))*$C$9</f>
        <v>0</v>
      </c>
      <c r="BJ149" s="162">
        <f>(SUMIFS(Profile!$E$2:$E$17521,Profile!$B$2:$B$17521,$B149,Profile!$C$2:$C$17521,BJ$8))*$C$9</f>
        <v>0</v>
      </c>
      <c r="BK149" s="162">
        <f>(SUMIFS(Profile!$E$2:$E$17521,Profile!$B$2:$B$17521,$B149,Profile!$C$2:$C$17521,BK$8))*$C$9</f>
        <v>0</v>
      </c>
      <c r="BL149" s="162">
        <f>(SUMIFS(Profile!$E$2:$E$17521,Profile!$B$2:$B$17521,$B149,Profile!$C$2:$C$17521,BL$8))*$C$9</f>
        <v>0</v>
      </c>
      <c r="BM149" s="162">
        <f>(SUMIFS(Profile!$E$2:$E$17521,Profile!$B$2:$B$17521,$B149,Profile!$C$2:$C$17521,BM$8))*$C$9</f>
        <v>0</v>
      </c>
      <c r="BN149" s="162">
        <f>(SUMIFS(Profile!$E$2:$E$17521,Profile!$B$2:$B$17521,$B149,Profile!$C$2:$C$17521,BN$8))*$C$9</f>
        <v>0</v>
      </c>
      <c r="BO149" s="162">
        <f>(SUMIFS(Profile!$E$2:$E$17521,Profile!$B$2:$B$17521,$B149,Profile!$C$2:$C$17521,BO$8))*$C$9</f>
        <v>0</v>
      </c>
      <c r="BP149" s="162">
        <f>(SUMIFS(Profile!$E$2:$E$17521,Profile!$B$2:$B$17521,$B149,Profile!$C$2:$C$17521,BP$8))*$C$9</f>
        <v>0</v>
      </c>
      <c r="BQ149" s="162">
        <f>(SUMIFS(Profile!$E$2:$E$17521,Profile!$B$2:$B$17521,$B149,Profile!$C$2:$C$17521,BQ$8))*$C$9</f>
        <v>0</v>
      </c>
      <c r="BR149" s="162">
        <f>(SUMIFS(Profile!$E$2:$E$17521,Profile!$B$2:$B$17521,$B149,Profile!$C$2:$C$17521,BR$8))*$C$9</f>
        <v>0</v>
      </c>
      <c r="BS149" s="162">
        <f>(SUMIFS(Profile!$E$2:$E$17521,Profile!$B$2:$B$17521,$B149,Profile!$C$2:$C$17521,BS$8))*$C$9</f>
        <v>0</v>
      </c>
      <c r="BT149" s="162">
        <f>(SUMIFS(Profile!$E$2:$E$17521,Profile!$B$2:$B$17521,$B149,Profile!$C$2:$C$17521,BT$8))*$C$9</f>
        <v>0</v>
      </c>
      <c r="BU149" s="162">
        <f>(SUMIFS(Profile!$E$2:$E$17521,Profile!$B$2:$B$17521,$B149,Profile!$C$2:$C$17521,BU$8))*$C$9</f>
        <v>0</v>
      </c>
      <c r="BV149" s="162">
        <f>(SUMIFS(Profile!$E$2:$E$17521,Profile!$B$2:$B$17521,$B149,Profile!$C$2:$C$17521,BV$8))*$C$9</f>
        <v>0</v>
      </c>
      <c r="BW149" s="162">
        <f>(SUMIFS(Profile!$E$2:$E$17521,Profile!$B$2:$B$17521,$B149,Profile!$C$2:$C$17521,BW$8))*$C$9</f>
        <v>0</v>
      </c>
      <c r="BX149" s="162">
        <f>(SUMIFS(Profile!$E$2:$E$17521,Profile!$B$2:$B$17521,$B149,Profile!$C$2:$C$17521,BX$8))*$C$9</f>
        <v>0</v>
      </c>
      <c r="BY149" s="162">
        <f>(SUMIFS(Profile!$E$2:$E$17521,Profile!$B$2:$B$17521,$B149,Profile!$C$2:$C$17521,BY$8))*$C$9</f>
        <v>0</v>
      </c>
      <c r="BZ149" s="162">
        <f>(SUMIFS(Profile!$E$2:$E$17521,Profile!$B$2:$B$17521,$B149,Profile!$C$2:$C$17521,BZ$8))*$C$9</f>
        <v>0</v>
      </c>
      <c r="CA149" s="162">
        <f>(SUMIFS(Profile!$E$2:$E$17521,Profile!$B$2:$B$17521,$B149,Profile!$C$2:$C$17521,CA$8))*$C$9</f>
        <v>0</v>
      </c>
      <c r="CB149" s="162">
        <f>(SUMIFS(Profile!$E$2:$E$17521,Profile!$B$2:$B$17521,$B149,Profile!$C$2:$C$17521,CB$8))*$C$9</f>
        <v>0</v>
      </c>
      <c r="CC149" s="162">
        <f>(SUMIFS(Profile!$E$2:$E$17521,Profile!$B$2:$B$17521,$B149,Profile!$C$2:$C$17521,CC$8))*$C$9</f>
        <v>0</v>
      </c>
      <c r="CD149" s="162">
        <f>(SUMIFS(Profile!$E$2:$E$17521,Profile!$B$2:$B$17521,$B149,Profile!$C$2:$C$17521,CD$8))*$C$9</f>
        <v>0</v>
      </c>
      <c r="CE149" s="162">
        <f>(SUMIFS(Profile!$E$2:$E$17521,Profile!$B$2:$B$17521,$B149,Profile!$C$2:$C$17521,CE$8))*$C$9</f>
        <v>0</v>
      </c>
      <c r="CF149" s="162">
        <f>(SUMIFS(Profile!$E$2:$E$17521,Profile!$B$2:$B$17521,$B149,Profile!$C$2:$C$17521,CF$8))*$C$9</f>
        <v>0</v>
      </c>
      <c r="CG149" s="162">
        <f>(SUMIFS(Profile!$E$2:$E$17521,Profile!$B$2:$B$17521,$B149,Profile!$C$2:$C$17521,CG$8))*$C$9</f>
        <v>0</v>
      </c>
      <c r="CH149" s="162">
        <f>(SUMIFS(Profile!$E$2:$E$17521,Profile!$B$2:$B$17521,$B149,Profile!$C$2:$C$17521,CH$8))*$C$9</f>
        <v>0</v>
      </c>
      <c r="CI149" s="162">
        <f>(SUMIFS(Profile!$E$2:$E$17521,Profile!$B$2:$B$17521,$B149,Profile!$C$2:$C$17521,CI$8))*$C$9</f>
        <v>0</v>
      </c>
      <c r="CJ149" s="162">
        <f>(SUMIFS(Profile!$E$2:$E$17521,Profile!$B$2:$B$17521,$B149,Profile!$C$2:$C$17521,CJ$8))*$C$9</f>
        <v>0</v>
      </c>
      <c r="CK149" s="162">
        <f>(SUMIFS(Profile!$E$2:$E$17521,Profile!$B$2:$B$17521,$B149,Profile!$C$2:$C$17521,CK$8))*$C$9</f>
        <v>0</v>
      </c>
      <c r="CL149" s="162">
        <f>(SUMIFS(Profile!$E$2:$E$17521,Profile!$B$2:$B$17521,$B149,Profile!$C$2:$C$17521,CL$8))*$C$9</f>
        <v>0</v>
      </c>
      <c r="CM149" s="162">
        <f>(SUMIFS(Profile!$E$2:$E$17521,Profile!$B$2:$B$17521,$B149,Profile!$C$2:$C$17521,CM$8))*$C$9</f>
        <v>0</v>
      </c>
      <c r="CN149" s="162">
        <f>(SUMIFS(Profile!$E$2:$E$17521,Profile!$B$2:$B$17521,$B149,Profile!$C$2:$C$17521,CN$8))*$C$9</f>
        <v>0</v>
      </c>
      <c r="CO149" s="162">
        <f>(SUMIFS(Profile!$E$2:$E$17521,Profile!$B$2:$B$17521,$B149,Profile!$C$2:$C$17521,CO$8))*$C$9</f>
        <v>0</v>
      </c>
      <c r="CP149" s="162">
        <f>(SUMIFS(Profile!$E$2:$E$17521,Profile!$B$2:$B$17521,$B149,Profile!$C$2:$C$17521,CP$8))*$C$9</f>
        <v>0</v>
      </c>
      <c r="CQ149" s="162">
        <f>(SUMIFS(Profile!$E$2:$E$17521,Profile!$B$2:$B$17521,$B149,Profile!$C$2:$C$17521,CQ$8))*$C$9</f>
        <v>0</v>
      </c>
      <c r="CR149" s="162">
        <f>(SUMIFS(Profile!$E$2:$E$17521,Profile!$B$2:$B$17521,$B149,Profile!$C$2:$C$17521,CR$8))*$C$9</f>
        <v>0</v>
      </c>
      <c r="CS149" s="162">
        <f>(SUMIFS(Profile!$E$2:$E$17521,Profile!$B$2:$B$17521,$B149,Profile!$C$2:$C$17521,CS$8))*$C$9</f>
        <v>0</v>
      </c>
      <c r="CT149" s="162">
        <f>(SUMIFS(Profile!$E$2:$E$17521,Profile!$B$2:$B$17521,$B149,Profile!$C$2:$C$17521,CT$8))*$C$9</f>
        <v>0</v>
      </c>
      <c r="CU149" s="162">
        <f>(SUMIFS(Profile!$E$2:$E$17521,Profile!$B$2:$B$17521,$B149,Profile!$C$2:$C$17521,CU$8))*$C$9</f>
        <v>0</v>
      </c>
      <c r="CV149" s="162">
        <f>(SUMIFS(Profile!$E$2:$E$17521,Profile!$B$2:$B$17521,$B149,Profile!$C$2:$C$17521,CV$8))*$C$9</f>
        <v>0</v>
      </c>
      <c r="CW149" s="162">
        <f>(SUMIFS(Profile!$E$2:$E$17521,Profile!$B$2:$B$17521,$B149,Profile!$C$2:$C$17521,CW$8))*$C$9</f>
        <v>0</v>
      </c>
      <c r="CX149" s="162">
        <f t="shared" si="11"/>
        <v>0</v>
      </c>
      <c r="CY149" s="162">
        <f t="shared" ref="CY149:ET149" si="706">MAX(BB149-E149,0)</f>
        <v>0</v>
      </c>
      <c r="CZ149" s="162">
        <f t="shared" si="706"/>
        <v>0</v>
      </c>
      <c r="DA149" s="162">
        <f t="shared" si="706"/>
        <v>0</v>
      </c>
      <c r="DB149" s="162">
        <f t="shared" si="706"/>
        <v>0</v>
      </c>
      <c r="DC149" s="162">
        <f t="shared" si="706"/>
        <v>0</v>
      </c>
      <c r="DD149" s="162">
        <f t="shared" si="706"/>
        <v>0</v>
      </c>
      <c r="DE149" s="162">
        <f t="shared" si="706"/>
        <v>0</v>
      </c>
      <c r="DF149" s="162">
        <f t="shared" si="706"/>
        <v>0</v>
      </c>
      <c r="DG149" s="162">
        <f t="shared" si="706"/>
        <v>0</v>
      </c>
      <c r="DH149" s="162">
        <f t="shared" si="706"/>
        <v>0</v>
      </c>
      <c r="DI149" s="162">
        <f t="shared" si="706"/>
        <v>0</v>
      </c>
      <c r="DJ149" s="162">
        <f t="shared" si="706"/>
        <v>0</v>
      </c>
      <c r="DK149" s="162">
        <f t="shared" si="706"/>
        <v>0</v>
      </c>
      <c r="DL149" s="162">
        <f t="shared" si="706"/>
        <v>0</v>
      </c>
      <c r="DM149" s="162">
        <f t="shared" si="706"/>
        <v>0</v>
      </c>
      <c r="DN149" s="162">
        <f t="shared" si="706"/>
        <v>0</v>
      </c>
      <c r="DO149" s="162">
        <f t="shared" si="706"/>
        <v>0</v>
      </c>
      <c r="DP149" s="162">
        <f t="shared" si="706"/>
        <v>0</v>
      </c>
      <c r="DQ149" s="162">
        <f t="shared" si="706"/>
        <v>0</v>
      </c>
      <c r="DR149" s="162">
        <f t="shared" si="706"/>
        <v>0</v>
      </c>
      <c r="DS149" s="162">
        <f t="shared" si="706"/>
        <v>0</v>
      </c>
      <c r="DT149" s="162">
        <f t="shared" si="706"/>
        <v>0</v>
      </c>
      <c r="DU149" s="162">
        <f t="shared" si="706"/>
        <v>0</v>
      </c>
      <c r="DV149" s="162">
        <f t="shared" si="706"/>
        <v>0</v>
      </c>
      <c r="DW149" s="162">
        <f t="shared" si="706"/>
        <v>0</v>
      </c>
      <c r="DX149" s="162">
        <f t="shared" si="706"/>
        <v>0</v>
      </c>
      <c r="DY149" s="162">
        <f t="shared" si="706"/>
        <v>0</v>
      </c>
      <c r="DZ149" s="162">
        <f t="shared" si="706"/>
        <v>0</v>
      </c>
      <c r="EA149" s="162">
        <f t="shared" si="706"/>
        <v>0</v>
      </c>
      <c r="EB149" s="162">
        <f t="shared" si="706"/>
        <v>0</v>
      </c>
      <c r="EC149" s="162">
        <f t="shared" si="706"/>
        <v>0</v>
      </c>
      <c r="ED149" s="162">
        <f t="shared" si="706"/>
        <v>0</v>
      </c>
      <c r="EE149" s="162">
        <f t="shared" si="706"/>
        <v>0</v>
      </c>
      <c r="EF149" s="162">
        <f t="shared" si="706"/>
        <v>0</v>
      </c>
      <c r="EG149" s="162">
        <f t="shared" si="706"/>
        <v>0</v>
      </c>
      <c r="EH149" s="162">
        <f t="shared" si="706"/>
        <v>0</v>
      </c>
      <c r="EI149" s="162">
        <f t="shared" si="706"/>
        <v>0</v>
      </c>
      <c r="EJ149" s="162">
        <f t="shared" si="706"/>
        <v>0</v>
      </c>
      <c r="EK149" s="162">
        <f t="shared" si="706"/>
        <v>0</v>
      </c>
      <c r="EL149" s="162">
        <f t="shared" si="706"/>
        <v>0</v>
      </c>
      <c r="EM149" s="162">
        <f t="shared" si="706"/>
        <v>0</v>
      </c>
      <c r="EN149" s="162">
        <f t="shared" si="706"/>
        <v>0</v>
      </c>
      <c r="EO149" s="162">
        <f t="shared" si="706"/>
        <v>0</v>
      </c>
      <c r="EP149" s="162">
        <f t="shared" si="706"/>
        <v>0</v>
      </c>
      <c r="EQ149" s="162">
        <f t="shared" si="706"/>
        <v>0</v>
      </c>
      <c r="ER149" s="162">
        <f t="shared" si="706"/>
        <v>0</v>
      </c>
      <c r="ES149" s="162">
        <f t="shared" si="706"/>
        <v>0</v>
      </c>
      <c r="ET149" s="162">
        <f t="shared" si="706"/>
        <v>0</v>
      </c>
      <c r="EU149" s="162">
        <f t="shared" si="13"/>
        <v>0</v>
      </c>
      <c r="EV149" s="162">
        <f t="shared" ref="EV149:GQ149" si="707">BB149-CY149</f>
        <v>0</v>
      </c>
      <c r="EW149" s="162">
        <f t="shared" si="707"/>
        <v>0</v>
      </c>
      <c r="EX149" s="162">
        <f t="shared" si="707"/>
        <v>0</v>
      </c>
      <c r="EY149" s="162">
        <f t="shared" si="707"/>
        <v>0</v>
      </c>
      <c r="EZ149" s="162">
        <f t="shared" si="707"/>
        <v>0</v>
      </c>
      <c r="FA149" s="162">
        <f t="shared" si="707"/>
        <v>0</v>
      </c>
      <c r="FB149" s="162">
        <f t="shared" si="707"/>
        <v>0</v>
      </c>
      <c r="FC149" s="162">
        <f t="shared" si="707"/>
        <v>0</v>
      </c>
      <c r="FD149" s="162">
        <f t="shared" si="707"/>
        <v>0</v>
      </c>
      <c r="FE149" s="162">
        <f t="shared" si="707"/>
        <v>0</v>
      </c>
      <c r="FF149" s="162">
        <f t="shared" si="707"/>
        <v>0</v>
      </c>
      <c r="FG149" s="162">
        <f t="shared" si="707"/>
        <v>0</v>
      </c>
      <c r="FH149" s="162">
        <f t="shared" si="707"/>
        <v>0</v>
      </c>
      <c r="FI149" s="162">
        <f t="shared" si="707"/>
        <v>0</v>
      </c>
      <c r="FJ149" s="162">
        <f t="shared" si="707"/>
        <v>0</v>
      </c>
      <c r="FK149" s="162">
        <f t="shared" si="707"/>
        <v>0</v>
      </c>
      <c r="FL149" s="162">
        <f t="shared" si="707"/>
        <v>0</v>
      </c>
      <c r="FM149" s="162">
        <f t="shared" si="707"/>
        <v>0</v>
      </c>
      <c r="FN149" s="162">
        <f t="shared" si="707"/>
        <v>0</v>
      </c>
      <c r="FO149" s="162">
        <f t="shared" si="707"/>
        <v>0</v>
      </c>
      <c r="FP149" s="162">
        <f t="shared" si="707"/>
        <v>0</v>
      </c>
      <c r="FQ149" s="162">
        <f t="shared" si="707"/>
        <v>0</v>
      </c>
      <c r="FR149" s="162">
        <f t="shared" si="707"/>
        <v>0</v>
      </c>
      <c r="FS149" s="162">
        <f t="shared" si="707"/>
        <v>0</v>
      </c>
      <c r="FT149" s="162">
        <f t="shared" si="707"/>
        <v>0</v>
      </c>
      <c r="FU149" s="162">
        <f t="shared" si="707"/>
        <v>0</v>
      </c>
      <c r="FV149" s="162">
        <f t="shared" si="707"/>
        <v>0</v>
      </c>
      <c r="FW149" s="162">
        <f t="shared" si="707"/>
        <v>0</v>
      </c>
      <c r="FX149" s="162">
        <f t="shared" si="707"/>
        <v>0</v>
      </c>
      <c r="FY149" s="162">
        <f t="shared" si="707"/>
        <v>0</v>
      </c>
      <c r="FZ149" s="162">
        <f t="shared" si="707"/>
        <v>0</v>
      </c>
      <c r="GA149" s="162">
        <f t="shared" si="707"/>
        <v>0</v>
      </c>
      <c r="GB149" s="162">
        <f t="shared" si="707"/>
        <v>0</v>
      </c>
      <c r="GC149" s="162">
        <f t="shared" si="707"/>
        <v>0</v>
      </c>
      <c r="GD149" s="162">
        <f t="shared" si="707"/>
        <v>0</v>
      </c>
      <c r="GE149" s="162">
        <f t="shared" si="707"/>
        <v>0</v>
      </c>
      <c r="GF149" s="162">
        <f t="shared" si="707"/>
        <v>0</v>
      </c>
      <c r="GG149" s="162">
        <f t="shared" si="707"/>
        <v>0</v>
      </c>
      <c r="GH149" s="162">
        <f t="shared" si="707"/>
        <v>0</v>
      </c>
      <c r="GI149" s="162">
        <f t="shared" si="707"/>
        <v>0</v>
      </c>
      <c r="GJ149" s="162">
        <f t="shared" si="707"/>
        <v>0</v>
      </c>
      <c r="GK149" s="162">
        <f t="shared" si="707"/>
        <v>0</v>
      </c>
      <c r="GL149" s="162">
        <f t="shared" si="707"/>
        <v>0</v>
      </c>
      <c r="GM149" s="162">
        <f t="shared" si="707"/>
        <v>0</v>
      </c>
      <c r="GN149" s="162">
        <f t="shared" si="707"/>
        <v>0</v>
      </c>
      <c r="GO149" s="162">
        <f t="shared" si="707"/>
        <v>0</v>
      </c>
      <c r="GP149" s="162">
        <f t="shared" si="707"/>
        <v>0</v>
      </c>
      <c r="GQ149" s="162">
        <f t="shared" si="707"/>
        <v>0</v>
      </c>
      <c r="GR149" s="162">
        <f t="shared" si="15"/>
        <v>0</v>
      </c>
      <c r="GS149" s="162">
        <f t="shared" ref="GS149:IN149" si="708">E149-EV149</f>
        <v>0</v>
      </c>
      <c r="GT149" s="162">
        <f t="shared" si="708"/>
        <v>0</v>
      </c>
      <c r="GU149" s="162">
        <f t="shared" si="708"/>
        <v>0</v>
      </c>
      <c r="GV149" s="162">
        <f t="shared" si="708"/>
        <v>0</v>
      </c>
      <c r="GW149" s="162">
        <f t="shared" si="708"/>
        <v>0</v>
      </c>
      <c r="GX149" s="162">
        <f t="shared" si="708"/>
        <v>0</v>
      </c>
      <c r="GY149" s="162">
        <f t="shared" si="708"/>
        <v>0</v>
      </c>
      <c r="GZ149" s="162">
        <f t="shared" si="708"/>
        <v>0</v>
      </c>
      <c r="HA149" s="162">
        <f t="shared" si="708"/>
        <v>0</v>
      </c>
      <c r="HB149" s="162">
        <f t="shared" si="708"/>
        <v>0</v>
      </c>
      <c r="HC149" s="162">
        <f t="shared" si="708"/>
        <v>0</v>
      </c>
      <c r="HD149" s="162">
        <f t="shared" si="708"/>
        <v>0</v>
      </c>
      <c r="HE149" s="162">
        <f t="shared" si="708"/>
        <v>0</v>
      </c>
      <c r="HF149" s="162">
        <f t="shared" si="708"/>
        <v>0</v>
      </c>
      <c r="HG149" s="162">
        <f t="shared" si="708"/>
        <v>0</v>
      </c>
      <c r="HH149" s="162">
        <f t="shared" si="708"/>
        <v>0</v>
      </c>
      <c r="HI149" s="162">
        <f t="shared" si="708"/>
        <v>0</v>
      </c>
      <c r="HJ149" s="162">
        <f t="shared" si="708"/>
        <v>0</v>
      </c>
      <c r="HK149" s="162">
        <f t="shared" si="708"/>
        <v>0</v>
      </c>
      <c r="HL149" s="162">
        <f t="shared" si="708"/>
        <v>0</v>
      </c>
      <c r="HM149" s="162">
        <f t="shared" si="708"/>
        <v>0</v>
      </c>
      <c r="HN149" s="162">
        <f t="shared" si="708"/>
        <v>0</v>
      </c>
      <c r="HO149" s="162">
        <f t="shared" si="708"/>
        <v>0</v>
      </c>
      <c r="HP149" s="162">
        <f t="shared" si="708"/>
        <v>0</v>
      </c>
      <c r="HQ149" s="162">
        <f t="shared" si="708"/>
        <v>0</v>
      </c>
      <c r="HR149" s="162">
        <f t="shared" si="708"/>
        <v>0</v>
      </c>
      <c r="HS149" s="162">
        <f t="shared" si="708"/>
        <v>0</v>
      </c>
      <c r="HT149" s="162">
        <f t="shared" si="708"/>
        <v>0</v>
      </c>
      <c r="HU149" s="162">
        <f t="shared" si="708"/>
        <v>0</v>
      </c>
      <c r="HV149" s="162">
        <f t="shared" si="708"/>
        <v>0</v>
      </c>
      <c r="HW149" s="162">
        <f t="shared" si="708"/>
        <v>0</v>
      </c>
      <c r="HX149" s="162">
        <f t="shared" si="708"/>
        <v>0</v>
      </c>
      <c r="HY149" s="162">
        <f t="shared" si="708"/>
        <v>0</v>
      </c>
      <c r="HZ149" s="162">
        <f t="shared" si="708"/>
        <v>0</v>
      </c>
      <c r="IA149" s="162">
        <f t="shared" si="708"/>
        <v>0</v>
      </c>
      <c r="IB149" s="162">
        <f t="shared" si="708"/>
        <v>0</v>
      </c>
      <c r="IC149" s="162">
        <f t="shared" si="708"/>
        <v>0</v>
      </c>
      <c r="ID149" s="162">
        <f t="shared" si="708"/>
        <v>0</v>
      </c>
      <c r="IE149" s="162">
        <f t="shared" si="708"/>
        <v>0</v>
      </c>
      <c r="IF149" s="162">
        <f t="shared" si="708"/>
        <v>0</v>
      </c>
      <c r="IG149" s="162">
        <f t="shared" si="708"/>
        <v>0</v>
      </c>
      <c r="IH149" s="162">
        <f t="shared" si="708"/>
        <v>0</v>
      </c>
      <c r="II149" s="162">
        <f t="shared" si="708"/>
        <v>0</v>
      </c>
      <c r="IJ149" s="162">
        <f t="shared" si="708"/>
        <v>0</v>
      </c>
      <c r="IK149" s="162">
        <f t="shared" si="708"/>
        <v>0</v>
      </c>
      <c r="IL149" s="162">
        <f t="shared" si="708"/>
        <v>0</v>
      </c>
      <c r="IM149" s="162">
        <f t="shared" si="708"/>
        <v>0</v>
      </c>
      <c r="IN149" s="162">
        <f t="shared" si="708"/>
        <v>0</v>
      </c>
      <c r="IO149" s="162">
        <f t="shared" si="17"/>
        <v>0</v>
      </c>
      <c r="IP149" s="162">
        <f t="shared" si="23"/>
        <v>0</v>
      </c>
      <c r="IQ149" s="162">
        <f t="shared" ref="IQ149:KK149" si="709">MAX((MIN(CZ149+IP149,$IO$7))-GT149,0)</f>
        <v>0</v>
      </c>
      <c r="IR149" s="162">
        <f t="shared" si="709"/>
        <v>0</v>
      </c>
      <c r="IS149" s="162">
        <f t="shared" si="709"/>
        <v>0</v>
      </c>
      <c r="IT149" s="162">
        <f t="shared" si="709"/>
        <v>0</v>
      </c>
      <c r="IU149" s="162">
        <f t="shared" si="709"/>
        <v>0</v>
      </c>
      <c r="IV149" s="162">
        <f t="shared" si="709"/>
        <v>0</v>
      </c>
      <c r="IW149" s="162">
        <f t="shared" si="709"/>
        <v>0</v>
      </c>
      <c r="IX149" s="162">
        <f t="shared" si="709"/>
        <v>0</v>
      </c>
      <c r="IY149" s="162">
        <f t="shared" si="709"/>
        <v>0</v>
      </c>
      <c r="IZ149" s="162">
        <f t="shared" si="709"/>
        <v>0</v>
      </c>
      <c r="JA149" s="162">
        <f t="shared" si="709"/>
        <v>0</v>
      </c>
      <c r="JB149" s="162">
        <f t="shared" si="709"/>
        <v>0</v>
      </c>
      <c r="JC149" s="162">
        <f t="shared" si="709"/>
        <v>0</v>
      </c>
      <c r="JD149" s="162">
        <f t="shared" si="709"/>
        <v>0</v>
      </c>
      <c r="JE149" s="162">
        <f t="shared" si="709"/>
        <v>0</v>
      </c>
      <c r="JF149" s="162">
        <f t="shared" si="709"/>
        <v>0</v>
      </c>
      <c r="JG149" s="162">
        <f t="shared" si="709"/>
        <v>0</v>
      </c>
      <c r="JH149" s="162">
        <f t="shared" si="709"/>
        <v>0</v>
      </c>
      <c r="JI149" s="162">
        <f t="shared" si="709"/>
        <v>0</v>
      </c>
      <c r="JJ149" s="162">
        <f t="shared" si="709"/>
        <v>0</v>
      </c>
      <c r="JK149" s="162">
        <f t="shared" si="709"/>
        <v>0</v>
      </c>
      <c r="JL149" s="162">
        <f t="shared" si="709"/>
        <v>0</v>
      </c>
      <c r="JM149" s="162">
        <f t="shared" si="709"/>
        <v>0</v>
      </c>
      <c r="JN149" s="162">
        <f t="shared" si="709"/>
        <v>0</v>
      </c>
      <c r="JO149" s="162">
        <f t="shared" si="709"/>
        <v>0</v>
      </c>
      <c r="JP149" s="162">
        <f t="shared" si="709"/>
        <v>0</v>
      </c>
      <c r="JQ149" s="162">
        <f t="shared" si="709"/>
        <v>0</v>
      </c>
      <c r="JR149" s="162">
        <f t="shared" si="709"/>
        <v>0</v>
      </c>
      <c r="JS149" s="162">
        <f t="shared" si="709"/>
        <v>0</v>
      </c>
      <c r="JT149" s="162">
        <f t="shared" si="709"/>
        <v>0</v>
      </c>
      <c r="JU149" s="162">
        <f t="shared" si="709"/>
        <v>0</v>
      </c>
      <c r="JV149" s="162">
        <f t="shared" si="709"/>
        <v>0</v>
      </c>
      <c r="JW149" s="162">
        <f t="shared" si="709"/>
        <v>0</v>
      </c>
      <c r="JX149" s="162">
        <f t="shared" si="709"/>
        <v>0</v>
      </c>
      <c r="JY149" s="162">
        <f t="shared" si="709"/>
        <v>0</v>
      </c>
      <c r="JZ149" s="162">
        <f t="shared" si="709"/>
        <v>0</v>
      </c>
      <c r="KA149" s="162">
        <f t="shared" si="709"/>
        <v>0</v>
      </c>
      <c r="KB149" s="162">
        <f t="shared" si="709"/>
        <v>0</v>
      </c>
      <c r="KC149" s="162">
        <f t="shared" si="709"/>
        <v>0</v>
      </c>
      <c r="KD149" s="162">
        <f t="shared" si="709"/>
        <v>0</v>
      </c>
      <c r="KE149" s="162">
        <f t="shared" si="709"/>
        <v>0</v>
      </c>
      <c r="KF149" s="162">
        <f t="shared" si="709"/>
        <v>0</v>
      </c>
      <c r="KG149" s="162">
        <f t="shared" si="709"/>
        <v>0</v>
      </c>
      <c r="KH149" s="162">
        <f t="shared" si="709"/>
        <v>0</v>
      </c>
      <c r="KI149" s="162">
        <f t="shared" si="709"/>
        <v>0</v>
      </c>
      <c r="KJ149" s="162">
        <f t="shared" si="709"/>
        <v>0</v>
      </c>
      <c r="KK149" s="162">
        <f t="shared" si="709"/>
        <v>0</v>
      </c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</row>
    <row r="150" ht="14.25" customHeight="1" spans="1:326" x14ac:dyDescent="0.25">
      <c r="A150" s="1">
        <v>5</v>
      </c>
      <c r="B150" s="1">
        <f t="shared" ref="B150:C150" si="710">B149+1</f>
        <v>140</v>
      </c>
      <c r="C150" s="232">
        <f t="shared" si="710"/>
        <v>43605</v>
      </c>
      <c r="D150" s="162">
        <f t="shared" si="9"/>
        <v>0</v>
      </c>
      <c r="E150" s="162">
        <f>(SUMIFS(Profile!$F$2:$F$17521,Profile!$B$2:$B$17521,$B150,Profile!$C$2:$C$17521,E$8))*$C$6</f>
        <v>0</v>
      </c>
      <c r="F150" s="162">
        <f>(SUMIFS(Profile!$F$2:$F$17521,Profile!$B$2:$B$17521,$B150,Profile!$C$2:$C$17521,F$8))*$C$6</f>
        <v>0</v>
      </c>
      <c r="G150" s="162">
        <f>(SUMIFS(Profile!$F$2:$F$17521,Profile!$B$2:$B$17521,$B150,Profile!$C$2:$C$17521,G$8))*$C$6</f>
        <v>0</v>
      </c>
      <c r="H150" s="162">
        <f>(SUMIFS(Profile!$F$2:$F$17521,Profile!$B$2:$B$17521,$B150,Profile!$C$2:$C$17521,H$8))*$C$6</f>
        <v>0</v>
      </c>
      <c r="I150" s="162">
        <f>(SUMIFS(Profile!$F$2:$F$17521,Profile!$B$2:$B$17521,$B150,Profile!$C$2:$C$17521,I$8))*$C$6</f>
        <v>0</v>
      </c>
      <c r="J150" s="162">
        <f>(SUMIFS(Profile!$F$2:$F$17521,Profile!$B$2:$B$17521,$B150,Profile!$C$2:$C$17521,J$8))*$C$6</f>
        <v>0</v>
      </c>
      <c r="K150" s="162">
        <f>(SUMIFS(Profile!$F$2:$F$17521,Profile!$B$2:$B$17521,$B150,Profile!$C$2:$C$17521,K$8))*$C$6</f>
        <v>0</v>
      </c>
      <c r="L150" s="162">
        <f>(SUMIFS(Profile!$F$2:$F$17521,Profile!$B$2:$B$17521,$B150,Profile!$C$2:$C$17521,L$8))*$C$6</f>
        <v>0</v>
      </c>
      <c r="M150" s="162">
        <f>(SUMIFS(Profile!$F$2:$F$17521,Profile!$B$2:$B$17521,$B150,Profile!$C$2:$C$17521,M$8))*$C$6</f>
        <v>0</v>
      </c>
      <c r="N150" s="162">
        <f>(SUMIFS(Profile!$F$2:$F$17521,Profile!$B$2:$B$17521,$B150,Profile!$C$2:$C$17521,N$8))*$C$6</f>
        <v>0</v>
      </c>
      <c r="O150" s="162">
        <f>(SUMIFS(Profile!$F$2:$F$17521,Profile!$B$2:$B$17521,$B150,Profile!$C$2:$C$17521,O$8))*$C$6</f>
        <v>0</v>
      </c>
      <c r="P150" s="162">
        <f>(SUMIFS(Profile!$F$2:$F$17521,Profile!$B$2:$B$17521,$B150,Profile!$C$2:$C$17521,P$8))*$C$6</f>
        <v>0</v>
      </c>
      <c r="Q150" s="162">
        <f>(SUMIFS(Profile!$F$2:$F$17521,Profile!$B$2:$B$17521,$B150,Profile!$C$2:$C$17521,Q$8))*$C$6</f>
        <v>0</v>
      </c>
      <c r="R150" s="162">
        <f>(SUMIFS(Profile!$F$2:$F$17521,Profile!$B$2:$B$17521,$B150,Profile!$C$2:$C$17521,R$8))*$C$6</f>
        <v>0</v>
      </c>
      <c r="S150" s="162">
        <f>(SUMIFS(Profile!$F$2:$F$17521,Profile!$B$2:$B$17521,$B150,Profile!$C$2:$C$17521,S$8))*$C$6</f>
        <v>0</v>
      </c>
      <c r="T150" s="162">
        <f>(SUMIFS(Profile!$F$2:$F$17521,Profile!$B$2:$B$17521,$B150,Profile!$C$2:$C$17521,T$8))*$C$6</f>
        <v>0</v>
      </c>
      <c r="U150" s="162">
        <f>(SUMIFS(Profile!$F$2:$F$17521,Profile!$B$2:$B$17521,$B150,Profile!$C$2:$C$17521,U$8))*$C$6</f>
        <v>0</v>
      </c>
      <c r="V150" s="162">
        <f>(SUMIFS(Profile!$F$2:$F$17521,Profile!$B$2:$B$17521,$B150,Profile!$C$2:$C$17521,V$8))*$C$6</f>
        <v>0</v>
      </c>
      <c r="W150" s="162">
        <f>(SUMIFS(Profile!$F$2:$F$17521,Profile!$B$2:$B$17521,$B150,Profile!$C$2:$C$17521,W$8))*$C$6</f>
        <v>0</v>
      </c>
      <c r="X150" s="162">
        <f>(SUMIFS(Profile!$F$2:$F$17521,Profile!$B$2:$B$17521,$B150,Profile!$C$2:$C$17521,X$8))*$C$6</f>
        <v>0</v>
      </c>
      <c r="Y150" s="162">
        <f>(SUMIFS(Profile!$F$2:$F$17521,Profile!$B$2:$B$17521,$B150,Profile!$C$2:$C$17521,Y$8))*$C$6</f>
        <v>0</v>
      </c>
      <c r="Z150" s="162">
        <f>(SUMIFS(Profile!$F$2:$F$17521,Profile!$B$2:$B$17521,$B150,Profile!$C$2:$C$17521,Z$8))*$C$6</f>
        <v>0</v>
      </c>
      <c r="AA150" s="162">
        <f>(SUMIFS(Profile!$F$2:$F$17521,Profile!$B$2:$B$17521,$B150,Profile!$C$2:$C$17521,AA$8))*$C$6</f>
        <v>0</v>
      </c>
      <c r="AB150" s="162">
        <f>(SUMIFS(Profile!$F$2:$F$17521,Profile!$B$2:$B$17521,$B150,Profile!$C$2:$C$17521,AB$8))*$C$6</f>
        <v>0</v>
      </c>
      <c r="AC150" s="162">
        <f>(SUMIFS(Profile!$F$2:$F$17521,Profile!$B$2:$B$17521,$B150,Profile!$C$2:$C$17521,AC$8))*$C$6</f>
        <v>0</v>
      </c>
      <c r="AD150" s="162">
        <f>(SUMIFS(Profile!$F$2:$F$17521,Profile!$B$2:$B$17521,$B150,Profile!$C$2:$C$17521,AD$8))*$C$6</f>
        <v>0</v>
      </c>
      <c r="AE150" s="162">
        <f>(SUMIFS(Profile!$F$2:$F$17521,Profile!$B$2:$B$17521,$B150,Profile!$C$2:$C$17521,AE$8))*$C$6</f>
        <v>0</v>
      </c>
      <c r="AF150" s="162">
        <f>(SUMIFS(Profile!$F$2:$F$17521,Profile!$B$2:$B$17521,$B150,Profile!$C$2:$C$17521,AF$8))*$C$6</f>
        <v>0</v>
      </c>
      <c r="AG150" s="162">
        <f>(SUMIFS(Profile!$F$2:$F$17521,Profile!$B$2:$B$17521,$B150,Profile!$C$2:$C$17521,AG$8))*$C$6</f>
        <v>0</v>
      </c>
      <c r="AH150" s="162">
        <f>(SUMIFS(Profile!$F$2:$F$17521,Profile!$B$2:$B$17521,$B150,Profile!$C$2:$C$17521,AH$8))*$C$6</f>
        <v>0</v>
      </c>
      <c r="AI150" s="162">
        <f>(SUMIFS(Profile!$F$2:$F$17521,Profile!$B$2:$B$17521,$B150,Profile!$C$2:$C$17521,AI$8))*$C$6</f>
        <v>0</v>
      </c>
      <c r="AJ150" s="162">
        <f>(SUMIFS(Profile!$F$2:$F$17521,Profile!$B$2:$B$17521,$B150,Profile!$C$2:$C$17521,AJ$8))*$C$6</f>
        <v>0</v>
      </c>
      <c r="AK150" s="162">
        <f>(SUMIFS(Profile!$F$2:$F$17521,Profile!$B$2:$B$17521,$B150,Profile!$C$2:$C$17521,AK$8))*$C$6</f>
        <v>0</v>
      </c>
      <c r="AL150" s="162">
        <f>(SUMIFS(Profile!$F$2:$F$17521,Profile!$B$2:$B$17521,$B150,Profile!$C$2:$C$17521,AL$8))*$C$6</f>
        <v>0</v>
      </c>
      <c r="AM150" s="162">
        <f>(SUMIFS(Profile!$F$2:$F$17521,Profile!$B$2:$B$17521,$B150,Profile!$C$2:$C$17521,AM$8))*$C$6</f>
        <v>0</v>
      </c>
      <c r="AN150" s="162">
        <f>(SUMIFS(Profile!$F$2:$F$17521,Profile!$B$2:$B$17521,$B150,Profile!$C$2:$C$17521,AN$8))*$C$6</f>
        <v>0</v>
      </c>
      <c r="AO150" s="162">
        <f>(SUMIFS(Profile!$F$2:$F$17521,Profile!$B$2:$B$17521,$B150,Profile!$C$2:$C$17521,AO$8))*$C$6</f>
        <v>0</v>
      </c>
      <c r="AP150" s="162">
        <f>(SUMIFS(Profile!$F$2:$F$17521,Profile!$B$2:$B$17521,$B150,Profile!$C$2:$C$17521,AP$8))*$C$6</f>
        <v>0</v>
      </c>
      <c r="AQ150" s="162">
        <f>(SUMIFS(Profile!$F$2:$F$17521,Profile!$B$2:$B$17521,$B150,Profile!$C$2:$C$17521,AQ$8))*$C$6</f>
        <v>0</v>
      </c>
      <c r="AR150" s="162">
        <f>(SUMIFS(Profile!$F$2:$F$17521,Profile!$B$2:$B$17521,$B150,Profile!$C$2:$C$17521,AR$8))*$C$6</f>
        <v>0</v>
      </c>
      <c r="AS150" s="162">
        <f>(SUMIFS(Profile!$F$2:$F$17521,Profile!$B$2:$B$17521,$B150,Profile!$C$2:$C$17521,AS$8))*$C$6</f>
        <v>0</v>
      </c>
      <c r="AT150" s="162">
        <f>(SUMIFS(Profile!$F$2:$F$17521,Profile!$B$2:$B$17521,$B150,Profile!$C$2:$C$17521,AT$8))*$C$6</f>
        <v>0</v>
      </c>
      <c r="AU150" s="162">
        <f>(SUMIFS(Profile!$F$2:$F$17521,Profile!$B$2:$B$17521,$B150,Profile!$C$2:$C$17521,AU$8))*$C$6</f>
        <v>0</v>
      </c>
      <c r="AV150" s="162">
        <f>(SUMIFS(Profile!$F$2:$F$17521,Profile!$B$2:$B$17521,$B150,Profile!$C$2:$C$17521,AV$8))*$C$6</f>
        <v>0</v>
      </c>
      <c r="AW150" s="162">
        <f>(SUMIFS(Profile!$F$2:$F$17521,Profile!$B$2:$B$17521,$B150,Profile!$C$2:$C$17521,AW$8))*$C$6</f>
        <v>0</v>
      </c>
      <c r="AX150" s="162">
        <f>(SUMIFS(Profile!$F$2:$F$17521,Profile!$B$2:$B$17521,$B150,Profile!$C$2:$C$17521,AX$8))*$C$6</f>
        <v>0</v>
      </c>
      <c r="AY150" s="162">
        <f>(SUMIFS(Profile!$F$2:$F$17521,Profile!$B$2:$B$17521,$B150,Profile!$C$2:$C$17521,AY$8))*$C$6</f>
        <v>0</v>
      </c>
      <c r="AZ150" s="162">
        <f>(SUMIFS(Profile!$F$2:$F$17521,Profile!$B$2:$B$17521,$B150,Profile!$C$2:$C$17521,AZ$8))*$C$6</f>
        <v>0</v>
      </c>
      <c r="BA150" s="162">
        <f t="shared" si="10"/>
        <v>0</v>
      </c>
      <c r="BB150" s="162">
        <f>(SUMIFS(Profile!$E$2:$E$17521,Profile!$B$2:$B$17521,$B150,Profile!$C$2:$C$17521,BB$8))*$C$9</f>
        <v>0</v>
      </c>
      <c r="BC150" s="162">
        <f>(SUMIFS(Profile!$E$2:$E$17521,Profile!$B$2:$B$17521,$B150,Profile!$C$2:$C$17521,BC$8))*$C$9</f>
        <v>0</v>
      </c>
      <c r="BD150" s="162">
        <f>(SUMIFS(Profile!$E$2:$E$17521,Profile!$B$2:$B$17521,$B150,Profile!$C$2:$C$17521,BD$8))*$C$9</f>
        <v>0</v>
      </c>
      <c r="BE150" s="162">
        <f>(SUMIFS(Profile!$E$2:$E$17521,Profile!$B$2:$B$17521,$B150,Profile!$C$2:$C$17521,BE$8))*$C$9</f>
        <v>0</v>
      </c>
      <c r="BF150" s="162">
        <f>(SUMIFS(Profile!$E$2:$E$17521,Profile!$B$2:$B$17521,$B150,Profile!$C$2:$C$17521,BF$8))*$C$9</f>
        <v>0</v>
      </c>
      <c r="BG150" s="162">
        <f>(SUMIFS(Profile!$E$2:$E$17521,Profile!$B$2:$B$17521,$B150,Profile!$C$2:$C$17521,BG$8))*$C$9</f>
        <v>0</v>
      </c>
      <c r="BH150" s="162">
        <f>(SUMIFS(Profile!$E$2:$E$17521,Profile!$B$2:$B$17521,$B150,Profile!$C$2:$C$17521,BH$8))*$C$9</f>
        <v>0</v>
      </c>
      <c r="BI150" s="162">
        <f>(SUMIFS(Profile!$E$2:$E$17521,Profile!$B$2:$B$17521,$B150,Profile!$C$2:$C$17521,BI$8))*$C$9</f>
        <v>0</v>
      </c>
      <c r="BJ150" s="162">
        <f>(SUMIFS(Profile!$E$2:$E$17521,Profile!$B$2:$B$17521,$B150,Profile!$C$2:$C$17521,BJ$8))*$C$9</f>
        <v>0</v>
      </c>
      <c r="BK150" s="162">
        <f>(SUMIFS(Profile!$E$2:$E$17521,Profile!$B$2:$B$17521,$B150,Profile!$C$2:$C$17521,BK$8))*$C$9</f>
        <v>0</v>
      </c>
      <c r="BL150" s="162">
        <f>(SUMIFS(Profile!$E$2:$E$17521,Profile!$B$2:$B$17521,$B150,Profile!$C$2:$C$17521,BL$8))*$C$9</f>
        <v>0</v>
      </c>
      <c r="BM150" s="162">
        <f>(SUMIFS(Profile!$E$2:$E$17521,Profile!$B$2:$B$17521,$B150,Profile!$C$2:$C$17521,BM$8))*$C$9</f>
        <v>0</v>
      </c>
      <c r="BN150" s="162">
        <f>(SUMIFS(Profile!$E$2:$E$17521,Profile!$B$2:$B$17521,$B150,Profile!$C$2:$C$17521,BN$8))*$C$9</f>
        <v>0</v>
      </c>
      <c r="BO150" s="162">
        <f>(SUMIFS(Profile!$E$2:$E$17521,Profile!$B$2:$B$17521,$B150,Profile!$C$2:$C$17521,BO$8))*$C$9</f>
        <v>0</v>
      </c>
      <c r="BP150" s="162">
        <f>(SUMIFS(Profile!$E$2:$E$17521,Profile!$B$2:$B$17521,$B150,Profile!$C$2:$C$17521,BP$8))*$C$9</f>
        <v>0</v>
      </c>
      <c r="BQ150" s="162">
        <f>(SUMIFS(Profile!$E$2:$E$17521,Profile!$B$2:$B$17521,$B150,Profile!$C$2:$C$17521,BQ$8))*$C$9</f>
        <v>0</v>
      </c>
      <c r="BR150" s="162">
        <f>(SUMIFS(Profile!$E$2:$E$17521,Profile!$B$2:$B$17521,$B150,Profile!$C$2:$C$17521,BR$8))*$C$9</f>
        <v>0</v>
      </c>
      <c r="BS150" s="162">
        <f>(SUMIFS(Profile!$E$2:$E$17521,Profile!$B$2:$B$17521,$B150,Profile!$C$2:$C$17521,BS$8))*$C$9</f>
        <v>0</v>
      </c>
      <c r="BT150" s="162">
        <f>(SUMIFS(Profile!$E$2:$E$17521,Profile!$B$2:$B$17521,$B150,Profile!$C$2:$C$17521,BT$8))*$C$9</f>
        <v>0</v>
      </c>
      <c r="BU150" s="162">
        <f>(SUMIFS(Profile!$E$2:$E$17521,Profile!$B$2:$B$17521,$B150,Profile!$C$2:$C$17521,BU$8))*$C$9</f>
        <v>0</v>
      </c>
      <c r="BV150" s="162">
        <f>(SUMIFS(Profile!$E$2:$E$17521,Profile!$B$2:$B$17521,$B150,Profile!$C$2:$C$17521,BV$8))*$C$9</f>
        <v>0</v>
      </c>
      <c r="BW150" s="162">
        <f>(SUMIFS(Profile!$E$2:$E$17521,Profile!$B$2:$B$17521,$B150,Profile!$C$2:$C$17521,BW$8))*$C$9</f>
        <v>0</v>
      </c>
      <c r="BX150" s="162">
        <f>(SUMIFS(Profile!$E$2:$E$17521,Profile!$B$2:$B$17521,$B150,Profile!$C$2:$C$17521,BX$8))*$C$9</f>
        <v>0</v>
      </c>
      <c r="BY150" s="162">
        <f>(SUMIFS(Profile!$E$2:$E$17521,Profile!$B$2:$B$17521,$B150,Profile!$C$2:$C$17521,BY$8))*$C$9</f>
        <v>0</v>
      </c>
      <c r="BZ150" s="162">
        <f>(SUMIFS(Profile!$E$2:$E$17521,Profile!$B$2:$B$17521,$B150,Profile!$C$2:$C$17521,BZ$8))*$C$9</f>
        <v>0</v>
      </c>
      <c r="CA150" s="162">
        <f>(SUMIFS(Profile!$E$2:$E$17521,Profile!$B$2:$B$17521,$B150,Profile!$C$2:$C$17521,CA$8))*$C$9</f>
        <v>0</v>
      </c>
      <c r="CB150" s="162">
        <f>(SUMIFS(Profile!$E$2:$E$17521,Profile!$B$2:$B$17521,$B150,Profile!$C$2:$C$17521,CB$8))*$C$9</f>
        <v>0</v>
      </c>
      <c r="CC150" s="162">
        <f>(SUMIFS(Profile!$E$2:$E$17521,Profile!$B$2:$B$17521,$B150,Profile!$C$2:$C$17521,CC$8))*$C$9</f>
        <v>0</v>
      </c>
      <c r="CD150" s="162">
        <f>(SUMIFS(Profile!$E$2:$E$17521,Profile!$B$2:$B$17521,$B150,Profile!$C$2:$C$17521,CD$8))*$C$9</f>
        <v>0</v>
      </c>
      <c r="CE150" s="162">
        <f>(SUMIFS(Profile!$E$2:$E$17521,Profile!$B$2:$B$17521,$B150,Profile!$C$2:$C$17521,CE$8))*$C$9</f>
        <v>0</v>
      </c>
      <c r="CF150" s="162">
        <f>(SUMIFS(Profile!$E$2:$E$17521,Profile!$B$2:$B$17521,$B150,Profile!$C$2:$C$17521,CF$8))*$C$9</f>
        <v>0</v>
      </c>
      <c r="CG150" s="162">
        <f>(SUMIFS(Profile!$E$2:$E$17521,Profile!$B$2:$B$17521,$B150,Profile!$C$2:$C$17521,CG$8))*$C$9</f>
        <v>0</v>
      </c>
      <c r="CH150" s="162">
        <f>(SUMIFS(Profile!$E$2:$E$17521,Profile!$B$2:$B$17521,$B150,Profile!$C$2:$C$17521,CH$8))*$C$9</f>
        <v>0</v>
      </c>
      <c r="CI150" s="162">
        <f>(SUMIFS(Profile!$E$2:$E$17521,Profile!$B$2:$B$17521,$B150,Profile!$C$2:$C$17521,CI$8))*$C$9</f>
        <v>0</v>
      </c>
      <c r="CJ150" s="162">
        <f>(SUMIFS(Profile!$E$2:$E$17521,Profile!$B$2:$B$17521,$B150,Profile!$C$2:$C$17521,CJ$8))*$C$9</f>
        <v>0</v>
      </c>
      <c r="CK150" s="162">
        <f>(SUMIFS(Profile!$E$2:$E$17521,Profile!$B$2:$B$17521,$B150,Profile!$C$2:$C$17521,CK$8))*$C$9</f>
        <v>0</v>
      </c>
      <c r="CL150" s="162">
        <f>(SUMIFS(Profile!$E$2:$E$17521,Profile!$B$2:$B$17521,$B150,Profile!$C$2:$C$17521,CL$8))*$C$9</f>
        <v>0</v>
      </c>
      <c r="CM150" s="162">
        <f>(SUMIFS(Profile!$E$2:$E$17521,Profile!$B$2:$B$17521,$B150,Profile!$C$2:$C$17521,CM$8))*$C$9</f>
        <v>0</v>
      </c>
      <c r="CN150" s="162">
        <f>(SUMIFS(Profile!$E$2:$E$17521,Profile!$B$2:$B$17521,$B150,Profile!$C$2:$C$17521,CN$8))*$C$9</f>
        <v>0</v>
      </c>
      <c r="CO150" s="162">
        <f>(SUMIFS(Profile!$E$2:$E$17521,Profile!$B$2:$B$17521,$B150,Profile!$C$2:$C$17521,CO$8))*$C$9</f>
        <v>0</v>
      </c>
      <c r="CP150" s="162">
        <f>(SUMIFS(Profile!$E$2:$E$17521,Profile!$B$2:$B$17521,$B150,Profile!$C$2:$C$17521,CP$8))*$C$9</f>
        <v>0</v>
      </c>
      <c r="CQ150" s="162">
        <f>(SUMIFS(Profile!$E$2:$E$17521,Profile!$B$2:$B$17521,$B150,Profile!$C$2:$C$17521,CQ$8))*$C$9</f>
        <v>0</v>
      </c>
      <c r="CR150" s="162">
        <f>(SUMIFS(Profile!$E$2:$E$17521,Profile!$B$2:$B$17521,$B150,Profile!$C$2:$C$17521,CR$8))*$C$9</f>
        <v>0</v>
      </c>
      <c r="CS150" s="162">
        <f>(SUMIFS(Profile!$E$2:$E$17521,Profile!$B$2:$B$17521,$B150,Profile!$C$2:$C$17521,CS$8))*$C$9</f>
        <v>0</v>
      </c>
      <c r="CT150" s="162">
        <f>(SUMIFS(Profile!$E$2:$E$17521,Profile!$B$2:$B$17521,$B150,Profile!$C$2:$C$17521,CT$8))*$C$9</f>
        <v>0</v>
      </c>
      <c r="CU150" s="162">
        <f>(SUMIFS(Profile!$E$2:$E$17521,Profile!$B$2:$B$17521,$B150,Profile!$C$2:$C$17521,CU$8))*$C$9</f>
        <v>0</v>
      </c>
      <c r="CV150" s="162">
        <f>(SUMIFS(Profile!$E$2:$E$17521,Profile!$B$2:$B$17521,$B150,Profile!$C$2:$C$17521,CV$8))*$C$9</f>
        <v>0</v>
      </c>
      <c r="CW150" s="162">
        <f>(SUMIFS(Profile!$E$2:$E$17521,Profile!$B$2:$B$17521,$B150,Profile!$C$2:$C$17521,CW$8))*$C$9</f>
        <v>0</v>
      </c>
      <c r="CX150" s="162">
        <f t="shared" si="11"/>
        <v>0</v>
      </c>
      <c r="CY150" s="162">
        <f t="shared" ref="CY150:ET150" si="711">MAX(BB150-E150,0)</f>
        <v>0</v>
      </c>
      <c r="CZ150" s="162">
        <f t="shared" si="711"/>
        <v>0</v>
      </c>
      <c r="DA150" s="162">
        <f t="shared" si="711"/>
        <v>0</v>
      </c>
      <c r="DB150" s="162">
        <f t="shared" si="711"/>
        <v>0</v>
      </c>
      <c r="DC150" s="162">
        <f t="shared" si="711"/>
        <v>0</v>
      </c>
      <c r="DD150" s="162">
        <f t="shared" si="711"/>
        <v>0</v>
      </c>
      <c r="DE150" s="162">
        <f t="shared" si="711"/>
        <v>0</v>
      </c>
      <c r="DF150" s="162">
        <f t="shared" si="711"/>
        <v>0</v>
      </c>
      <c r="DG150" s="162">
        <f t="shared" si="711"/>
        <v>0</v>
      </c>
      <c r="DH150" s="162">
        <f t="shared" si="711"/>
        <v>0</v>
      </c>
      <c r="DI150" s="162">
        <f t="shared" si="711"/>
        <v>0</v>
      </c>
      <c r="DJ150" s="162">
        <f t="shared" si="711"/>
        <v>0</v>
      </c>
      <c r="DK150" s="162">
        <f t="shared" si="711"/>
        <v>0</v>
      </c>
      <c r="DL150" s="162">
        <f t="shared" si="711"/>
        <v>0</v>
      </c>
      <c r="DM150" s="162">
        <f t="shared" si="711"/>
        <v>0</v>
      </c>
      <c r="DN150" s="162">
        <f t="shared" si="711"/>
        <v>0</v>
      </c>
      <c r="DO150" s="162">
        <f t="shared" si="711"/>
        <v>0</v>
      </c>
      <c r="DP150" s="162">
        <f t="shared" si="711"/>
        <v>0</v>
      </c>
      <c r="DQ150" s="162">
        <f t="shared" si="711"/>
        <v>0</v>
      </c>
      <c r="DR150" s="162">
        <f t="shared" si="711"/>
        <v>0</v>
      </c>
      <c r="DS150" s="162">
        <f t="shared" si="711"/>
        <v>0</v>
      </c>
      <c r="DT150" s="162">
        <f t="shared" si="711"/>
        <v>0</v>
      </c>
      <c r="DU150" s="162">
        <f t="shared" si="711"/>
        <v>0</v>
      </c>
      <c r="DV150" s="162">
        <f t="shared" si="711"/>
        <v>0</v>
      </c>
      <c r="DW150" s="162">
        <f t="shared" si="711"/>
        <v>0</v>
      </c>
      <c r="DX150" s="162">
        <f t="shared" si="711"/>
        <v>0</v>
      </c>
      <c r="DY150" s="162">
        <f t="shared" si="711"/>
        <v>0</v>
      </c>
      <c r="DZ150" s="162">
        <f t="shared" si="711"/>
        <v>0</v>
      </c>
      <c r="EA150" s="162">
        <f t="shared" si="711"/>
        <v>0</v>
      </c>
      <c r="EB150" s="162">
        <f t="shared" si="711"/>
        <v>0</v>
      </c>
      <c r="EC150" s="162">
        <f t="shared" si="711"/>
        <v>0</v>
      </c>
      <c r="ED150" s="162">
        <f t="shared" si="711"/>
        <v>0</v>
      </c>
      <c r="EE150" s="162">
        <f t="shared" si="711"/>
        <v>0</v>
      </c>
      <c r="EF150" s="162">
        <f t="shared" si="711"/>
        <v>0</v>
      </c>
      <c r="EG150" s="162">
        <f t="shared" si="711"/>
        <v>0</v>
      </c>
      <c r="EH150" s="162">
        <f t="shared" si="711"/>
        <v>0</v>
      </c>
      <c r="EI150" s="162">
        <f t="shared" si="711"/>
        <v>0</v>
      </c>
      <c r="EJ150" s="162">
        <f t="shared" si="711"/>
        <v>0</v>
      </c>
      <c r="EK150" s="162">
        <f t="shared" si="711"/>
        <v>0</v>
      </c>
      <c r="EL150" s="162">
        <f t="shared" si="711"/>
        <v>0</v>
      </c>
      <c r="EM150" s="162">
        <f t="shared" si="711"/>
        <v>0</v>
      </c>
      <c r="EN150" s="162">
        <f t="shared" si="711"/>
        <v>0</v>
      </c>
      <c r="EO150" s="162">
        <f t="shared" si="711"/>
        <v>0</v>
      </c>
      <c r="EP150" s="162">
        <f t="shared" si="711"/>
        <v>0</v>
      </c>
      <c r="EQ150" s="162">
        <f t="shared" si="711"/>
        <v>0</v>
      </c>
      <c r="ER150" s="162">
        <f t="shared" si="711"/>
        <v>0</v>
      </c>
      <c r="ES150" s="162">
        <f t="shared" si="711"/>
        <v>0</v>
      </c>
      <c r="ET150" s="162">
        <f t="shared" si="711"/>
        <v>0</v>
      </c>
      <c r="EU150" s="162">
        <f t="shared" si="13"/>
        <v>0</v>
      </c>
      <c r="EV150" s="162">
        <f t="shared" ref="EV150:GQ150" si="712">BB150-CY150</f>
        <v>0</v>
      </c>
      <c r="EW150" s="162">
        <f t="shared" si="712"/>
        <v>0</v>
      </c>
      <c r="EX150" s="162">
        <f t="shared" si="712"/>
        <v>0</v>
      </c>
      <c r="EY150" s="162">
        <f t="shared" si="712"/>
        <v>0</v>
      </c>
      <c r="EZ150" s="162">
        <f t="shared" si="712"/>
        <v>0</v>
      </c>
      <c r="FA150" s="162">
        <f t="shared" si="712"/>
        <v>0</v>
      </c>
      <c r="FB150" s="162">
        <f t="shared" si="712"/>
        <v>0</v>
      </c>
      <c r="FC150" s="162">
        <f t="shared" si="712"/>
        <v>0</v>
      </c>
      <c r="FD150" s="162">
        <f t="shared" si="712"/>
        <v>0</v>
      </c>
      <c r="FE150" s="162">
        <f t="shared" si="712"/>
        <v>0</v>
      </c>
      <c r="FF150" s="162">
        <f t="shared" si="712"/>
        <v>0</v>
      </c>
      <c r="FG150" s="162">
        <f t="shared" si="712"/>
        <v>0</v>
      </c>
      <c r="FH150" s="162">
        <f t="shared" si="712"/>
        <v>0</v>
      </c>
      <c r="FI150" s="162">
        <f t="shared" si="712"/>
        <v>0</v>
      </c>
      <c r="FJ150" s="162">
        <f t="shared" si="712"/>
        <v>0</v>
      </c>
      <c r="FK150" s="162">
        <f t="shared" si="712"/>
        <v>0</v>
      </c>
      <c r="FL150" s="162">
        <f t="shared" si="712"/>
        <v>0</v>
      </c>
      <c r="FM150" s="162">
        <f t="shared" si="712"/>
        <v>0</v>
      </c>
      <c r="FN150" s="162">
        <f t="shared" si="712"/>
        <v>0</v>
      </c>
      <c r="FO150" s="162">
        <f t="shared" si="712"/>
        <v>0</v>
      </c>
      <c r="FP150" s="162">
        <f t="shared" si="712"/>
        <v>0</v>
      </c>
      <c r="FQ150" s="162">
        <f t="shared" si="712"/>
        <v>0</v>
      </c>
      <c r="FR150" s="162">
        <f t="shared" si="712"/>
        <v>0</v>
      </c>
      <c r="FS150" s="162">
        <f t="shared" si="712"/>
        <v>0</v>
      </c>
      <c r="FT150" s="162">
        <f t="shared" si="712"/>
        <v>0</v>
      </c>
      <c r="FU150" s="162">
        <f t="shared" si="712"/>
        <v>0</v>
      </c>
      <c r="FV150" s="162">
        <f t="shared" si="712"/>
        <v>0</v>
      </c>
      <c r="FW150" s="162">
        <f t="shared" si="712"/>
        <v>0</v>
      </c>
      <c r="FX150" s="162">
        <f t="shared" si="712"/>
        <v>0</v>
      </c>
      <c r="FY150" s="162">
        <f t="shared" si="712"/>
        <v>0</v>
      </c>
      <c r="FZ150" s="162">
        <f t="shared" si="712"/>
        <v>0</v>
      </c>
      <c r="GA150" s="162">
        <f t="shared" si="712"/>
        <v>0</v>
      </c>
      <c r="GB150" s="162">
        <f t="shared" si="712"/>
        <v>0</v>
      </c>
      <c r="GC150" s="162">
        <f t="shared" si="712"/>
        <v>0</v>
      </c>
      <c r="GD150" s="162">
        <f t="shared" si="712"/>
        <v>0</v>
      </c>
      <c r="GE150" s="162">
        <f t="shared" si="712"/>
        <v>0</v>
      </c>
      <c r="GF150" s="162">
        <f t="shared" si="712"/>
        <v>0</v>
      </c>
      <c r="GG150" s="162">
        <f t="shared" si="712"/>
        <v>0</v>
      </c>
      <c r="GH150" s="162">
        <f t="shared" si="712"/>
        <v>0</v>
      </c>
      <c r="GI150" s="162">
        <f t="shared" si="712"/>
        <v>0</v>
      </c>
      <c r="GJ150" s="162">
        <f t="shared" si="712"/>
        <v>0</v>
      </c>
      <c r="GK150" s="162">
        <f t="shared" si="712"/>
        <v>0</v>
      </c>
      <c r="GL150" s="162">
        <f t="shared" si="712"/>
        <v>0</v>
      </c>
      <c r="GM150" s="162">
        <f t="shared" si="712"/>
        <v>0</v>
      </c>
      <c r="GN150" s="162">
        <f t="shared" si="712"/>
        <v>0</v>
      </c>
      <c r="GO150" s="162">
        <f t="shared" si="712"/>
        <v>0</v>
      </c>
      <c r="GP150" s="162">
        <f t="shared" si="712"/>
        <v>0</v>
      </c>
      <c r="GQ150" s="162">
        <f t="shared" si="712"/>
        <v>0</v>
      </c>
      <c r="GR150" s="162">
        <f t="shared" si="15"/>
        <v>0</v>
      </c>
      <c r="GS150" s="162">
        <f t="shared" ref="GS150:IN150" si="713">E150-EV150</f>
        <v>0</v>
      </c>
      <c r="GT150" s="162">
        <f t="shared" si="713"/>
        <v>0</v>
      </c>
      <c r="GU150" s="162">
        <f t="shared" si="713"/>
        <v>0</v>
      </c>
      <c r="GV150" s="162">
        <f t="shared" si="713"/>
        <v>0</v>
      </c>
      <c r="GW150" s="162">
        <f t="shared" si="713"/>
        <v>0</v>
      </c>
      <c r="GX150" s="162">
        <f t="shared" si="713"/>
        <v>0</v>
      </c>
      <c r="GY150" s="162">
        <f t="shared" si="713"/>
        <v>0</v>
      </c>
      <c r="GZ150" s="162">
        <f t="shared" si="713"/>
        <v>0</v>
      </c>
      <c r="HA150" s="162">
        <f t="shared" si="713"/>
        <v>0</v>
      </c>
      <c r="HB150" s="162">
        <f t="shared" si="713"/>
        <v>0</v>
      </c>
      <c r="HC150" s="162">
        <f t="shared" si="713"/>
        <v>0</v>
      </c>
      <c r="HD150" s="162">
        <f t="shared" si="713"/>
        <v>0</v>
      </c>
      <c r="HE150" s="162">
        <f t="shared" si="713"/>
        <v>0</v>
      </c>
      <c r="HF150" s="162">
        <f t="shared" si="713"/>
        <v>0</v>
      </c>
      <c r="HG150" s="162">
        <f t="shared" si="713"/>
        <v>0</v>
      </c>
      <c r="HH150" s="162">
        <f t="shared" si="713"/>
        <v>0</v>
      </c>
      <c r="HI150" s="162">
        <f t="shared" si="713"/>
        <v>0</v>
      </c>
      <c r="HJ150" s="162">
        <f t="shared" si="713"/>
        <v>0</v>
      </c>
      <c r="HK150" s="162">
        <f t="shared" si="713"/>
        <v>0</v>
      </c>
      <c r="HL150" s="162">
        <f t="shared" si="713"/>
        <v>0</v>
      </c>
      <c r="HM150" s="162">
        <f t="shared" si="713"/>
        <v>0</v>
      </c>
      <c r="HN150" s="162">
        <f t="shared" si="713"/>
        <v>0</v>
      </c>
      <c r="HO150" s="162">
        <f t="shared" si="713"/>
        <v>0</v>
      </c>
      <c r="HP150" s="162">
        <f t="shared" si="713"/>
        <v>0</v>
      </c>
      <c r="HQ150" s="162">
        <f t="shared" si="713"/>
        <v>0</v>
      </c>
      <c r="HR150" s="162">
        <f t="shared" si="713"/>
        <v>0</v>
      </c>
      <c r="HS150" s="162">
        <f t="shared" si="713"/>
        <v>0</v>
      </c>
      <c r="HT150" s="162">
        <f t="shared" si="713"/>
        <v>0</v>
      </c>
      <c r="HU150" s="162">
        <f t="shared" si="713"/>
        <v>0</v>
      </c>
      <c r="HV150" s="162">
        <f t="shared" si="713"/>
        <v>0</v>
      </c>
      <c r="HW150" s="162">
        <f t="shared" si="713"/>
        <v>0</v>
      </c>
      <c r="HX150" s="162">
        <f t="shared" si="713"/>
        <v>0</v>
      </c>
      <c r="HY150" s="162">
        <f t="shared" si="713"/>
        <v>0</v>
      </c>
      <c r="HZ150" s="162">
        <f t="shared" si="713"/>
        <v>0</v>
      </c>
      <c r="IA150" s="162">
        <f t="shared" si="713"/>
        <v>0</v>
      </c>
      <c r="IB150" s="162">
        <f t="shared" si="713"/>
        <v>0</v>
      </c>
      <c r="IC150" s="162">
        <f t="shared" si="713"/>
        <v>0</v>
      </c>
      <c r="ID150" s="162">
        <f t="shared" si="713"/>
        <v>0</v>
      </c>
      <c r="IE150" s="162">
        <f t="shared" si="713"/>
        <v>0</v>
      </c>
      <c r="IF150" s="162">
        <f t="shared" si="713"/>
        <v>0</v>
      </c>
      <c r="IG150" s="162">
        <f t="shared" si="713"/>
        <v>0</v>
      </c>
      <c r="IH150" s="162">
        <f t="shared" si="713"/>
        <v>0</v>
      </c>
      <c r="II150" s="162">
        <f t="shared" si="713"/>
        <v>0</v>
      </c>
      <c r="IJ150" s="162">
        <f t="shared" si="713"/>
        <v>0</v>
      </c>
      <c r="IK150" s="162">
        <f t="shared" si="713"/>
        <v>0</v>
      </c>
      <c r="IL150" s="162">
        <f t="shared" si="713"/>
        <v>0</v>
      </c>
      <c r="IM150" s="162">
        <f t="shared" si="713"/>
        <v>0</v>
      </c>
      <c r="IN150" s="162">
        <f t="shared" si="713"/>
        <v>0</v>
      </c>
      <c r="IO150" s="162">
        <f t="shared" si="17"/>
        <v>0</v>
      </c>
      <c r="IP150" s="162">
        <f t="shared" si="23"/>
        <v>0</v>
      </c>
      <c r="IQ150" s="162">
        <f t="shared" ref="IQ150:KK150" si="714">MAX((MIN(CZ150+IP150,$IO$7))-GT150,0)</f>
        <v>0</v>
      </c>
      <c r="IR150" s="162">
        <f t="shared" si="714"/>
        <v>0</v>
      </c>
      <c r="IS150" s="162">
        <f t="shared" si="714"/>
        <v>0</v>
      </c>
      <c r="IT150" s="162">
        <f t="shared" si="714"/>
        <v>0</v>
      </c>
      <c r="IU150" s="162">
        <f t="shared" si="714"/>
        <v>0</v>
      </c>
      <c r="IV150" s="162">
        <f t="shared" si="714"/>
        <v>0</v>
      </c>
      <c r="IW150" s="162">
        <f t="shared" si="714"/>
        <v>0</v>
      </c>
      <c r="IX150" s="162">
        <f t="shared" si="714"/>
        <v>0</v>
      </c>
      <c r="IY150" s="162">
        <f t="shared" si="714"/>
        <v>0</v>
      </c>
      <c r="IZ150" s="162">
        <f t="shared" si="714"/>
        <v>0</v>
      </c>
      <c r="JA150" s="162">
        <f t="shared" si="714"/>
        <v>0</v>
      </c>
      <c r="JB150" s="162">
        <f t="shared" si="714"/>
        <v>0</v>
      </c>
      <c r="JC150" s="162">
        <f t="shared" si="714"/>
        <v>0</v>
      </c>
      <c r="JD150" s="162">
        <f t="shared" si="714"/>
        <v>0</v>
      </c>
      <c r="JE150" s="162">
        <f t="shared" si="714"/>
        <v>0</v>
      </c>
      <c r="JF150" s="162">
        <f t="shared" si="714"/>
        <v>0</v>
      </c>
      <c r="JG150" s="162">
        <f t="shared" si="714"/>
        <v>0</v>
      </c>
      <c r="JH150" s="162">
        <f t="shared" si="714"/>
        <v>0</v>
      </c>
      <c r="JI150" s="162">
        <f t="shared" si="714"/>
        <v>0</v>
      </c>
      <c r="JJ150" s="162">
        <f t="shared" si="714"/>
        <v>0</v>
      </c>
      <c r="JK150" s="162">
        <f t="shared" si="714"/>
        <v>0</v>
      </c>
      <c r="JL150" s="162">
        <f t="shared" si="714"/>
        <v>0</v>
      </c>
      <c r="JM150" s="162">
        <f t="shared" si="714"/>
        <v>0</v>
      </c>
      <c r="JN150" s="162">
        <f t="shared" si="714"/>
        <v>0</v>
      </c>
      <c r="JO150" s="162">
        <f t="shared" si="714"/>
        <v>0</v>
      </c>
      <c r="JP150" s="162">
        <f t="shared" si="714"/>
        <v>0</v>
      </c>
      <c r="JQ150" s="162">
        <f t="shared" si="714"/>
        <v>0</v>
      </c>
      <c r="JR150" s="162">
        <f t="shared" si="714"/>
        <v>0</v>
      </c>
      <c r="JS150" s="162">
        <f t="shared" si="714"/>
        <v>0</v>
      </c>
      <c r="JT150" s="162">
        <f t="shared" si="714"/>
        <v>0</v>
      </c>
      <c r="JU150" s="162">
        <f t="shared" si="714"/>
        <v>0</v>
      </c>
      <c r="JV150" s="162">
        <f t="shared" si="714"/>
        <v>0</v>
      </c>
      <c r="JW150" s="162">
        <f t="shared" si="714"/>
        <v>0</v>
      </c>
      <c r="JX150" s="162">
        <f t="shared" si="714"/>
        <v>0</v>
      </c>
      <c r="JY150" s="162">
        <f t="shared" si="714"/>
        <v>0</v>
      </c>
      <c r="JZ150" s="162">
        <f t="shared" si="714"/>
        <v>0</v>
      </c>
      <c r="KA150" s="162">
        <f t="shared" si="714"/>
        <v>0</v>
      </c>
      <c r="KB150" s="162">
        <f t="shared" si="714"/>
        <v>0</v>
      </c>
      <c r="KC150" s="162">
        <f t="shared" si="714"/>
        <v>0</v>
      </c>
      <c r="KD150" s="162">
        <f t="shared" si="714"/>
        <v>0</v>
      </c>
      <c r="KE150" s="162">
        <f t="shared" si="714"/>
        <v>0</v>
      </c>
      <c r="KF150" s="162">
        <f t="shared" si="714"/>
        <v>0</v>
      </c>
      <c r="KG150" s="162">
        <f t="shared" si="714"/>
        <v>0</v>
      </c>
      <c r="KH150" s="162">
        <f t="shared" si="714"/>
        <v>0</v>
      </c>
      <c r="KI150" s="162">
        <f t="shared" si="714"/>
        <v>0</v>
      </c>
      <c r="KJ150" s="162">
        <f t="shared" si="714"/>
        <v>0</v>
      </c>
      <c r="KK150" s="162">
        <f t="shared" si="714"/>
        <v>0</v>
      </c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</row>
    <row r="151" ht="14.25" customHeight="1" spans="1:326" x14ac:dyDescent="0.25">
      <c r="A151" s="1">
        <v>5</v>
      </c>
      <c r="B151" s="1">
        <f t="shared" ref="B151:C151" si="715">B150+1</f>
        <v>141</v>
      </c>
      <c r="C151" s="232">
        <f t="shared" si="715"/>
        <v>43606</v>
      </c>
      <c r="D151" s="162">
        <f t="shared" si="9"/>
        <v>0</v>
      </c>
      <c r="E151" s="162">
        <f>(SUMIFS(Profile!$F$2:$F$17521,Profile!$B$2:$B$17521,$B151,Profile!$C$2:$C$17521,E$8))*$C$6</f>
        <v>0</v>
      </c>
      <c r="F151" s="162">
        <f>(SUMIFS(Profile!$F$2:$F$17521,Profile!$B$2:$B$17521,$B151,Profile!$C$2:$C$17521,F$8))*$C$6</f>
        <v>0</v>
      </c>
      <c r="G151" s="162">
        <f>(SUMIFS(Profile!$F$2:$F$17521,Profile!$B$2:$B$17521,$B151,Profile!$C$2:$C$17521,G$8))*$C$6</f>
        <v>0</v>
      </c>
      <c r="H151" s="162">
        <f>(SUMIFS(Profile!$F$2:$F$17521,Profile!$B$2:$B$17521,$B151,Profile!$C$2:$C$17521,H$8))*$C$6</f>
        <v>0</v>
      </c>
      <c r="I151" s="162">
        <f>(SUMIFS(Profile!$F$2:$F$17521,Profile!$B$2:$B$17521,$B151,Profile!$C$2:$C$17521,I$8))*$C$6</f>
        <v>0</v>
      </c>
      <c r="J151" s="162">
        <f>(SUMIFS(Profile!$F$2:$F$17521,Profile!$B$2:$B$17521,$B151,Profile!$C$2:$C$17521,J$8))*$C$6</f>
        <v>0</v>
      </c>
      <c r="K151" s="162">
        <f>(SUMIFS(Profile!$F$2:$F$17521,Profile!$B$2:$B$17521,$B151,Profile!$C$2:$C$17521,K$8))*$C$6</f>
        <v>0</v>
      </c>
      <c r="L151" s="162">
        <f>(SUMIFS(Profile!$F$2:$F$17521,Profile!$B$2:$B$17521,$B151,Profile!$C$2:$C$17521,L$8))*$C$6</f>
        <v>0</v>
      </c>
      <c r="M151" s="162">
        <f>(SUMIFS(Profile!$F$2:$F$17521,Profile!$B$2:$B$17521,$B151,Profile!$C$2:$C$17521,M$8))*$C$6</f>
        <v>0</v>
      </c>
      <c r="N151" s="162">
        <f>(SUMIFS(Profile!$F$2:$F$17521,Profile!$B$2:$B$17521,$B151,Profile!$C$2:$C$17521,N$8))*$C$6</f>
        <v>0</v>
      </c>
      <c r="O151" s="162">
        <f>(SUMIFS(Profile!$F$2:$F$17521,Profile!$B$2:$B$17521,$B151,Profile!$C$2:$C$17521,O$8))*$C$6</f>
        <v>0</v>
      </c>
      <c r="P151" s="162">
        <f>(SUMIFS(Profile!$F$2:$F$17521,Profile!$B$2:$B$17521,$B151,Profile!$C$2:$C$17521,P$8))*$C$6</f>
        <v>0</v>
      </c>
      <c r="Q151" s="162">
        <f>(SUMIFS(Profile!$F$2:$F$17521,Profile!$B$2:$B$17521,$B151,Profile!$C$2:$C$17521,Q$8))*$C$6</f>
        <v>0</v>
      </c>
      <c r="R151" s="162">
        <f>(SUMIFS(Profile!$F$2:$F$17521,Profile!$B$2:$B$17521,$B151,Profile!$C$2:$C$17521,R$8))*$C$6</f>
        <v>0</v>
      </c>
      <c r="S151" s="162">
        <f>(SUMIFS(Profile!$F$2:$F$17521,Profile!$B$2:$B$17521,$B151,Profile!$C$2:$C$17521,S$8))*$C$6</f>
        <v>0</v>
      </c>
      <c r="T151" s="162">
        <f>(SUMIFS(Profile!$F$2:$F$17521,Profile!$B$2:$B$17521,$B151,Profile!$C$2:$C$17521,T$8))*$C$6</f>
        <v>0</v>
      </c>
      <c r="U151" s="162">
        <f>(SUMIFS(Profile!$F$2:$F$17521,Profile!$B$2:$B$17521,$B151,Profile!$C$2:$C$17521,U$8))*$C$6</f>
        <v>0</v>
      </c>
      <c r="V151" s="162">
        <f>(SUMIFS(Profile!$F$2:$F$17521,Profile!$B$2:$B$17521,$B151,Profile!$C$2:$C$17521,V$8))*$C$6</f>
        <v>0</v>
      </c>
      <c r="W151" s="162">
        <f>(SUMIFS(Profile!$F$2:$F$17521,Profile!$B$2:$B$17521,$B151,Profile!$C$2:$C$17521,W$8))*$C$6</f>
        <v>0</v>
      </c>
      <c r="X151" s="162">
        <f>(SUMIFS(Profile!$F$2:$F$17521,Profile!$B$2:$B$17521,$B151,Profile!$C$2:$C$17521,X$8))*$C$6</f>
        <v>0</v>
      </c>
      <c r="Y151" s="162">
        <f>(SUMIFS(Profile!$F$2:$F$17521,Profile!$B$2:$B$17521,$B151,Profile!$C$2:$C$17521,Y$8))*$C$6</f>
        <v>0</v>
      </c>
      <c r="Z151" s="162">
        <f>(SUMIFS(Profile!$F$2:$F$17521,Profile!$B$2:$B$17521,$B151,Profile!$C$2:$C$17521,Z$8))*$C$6</f>
        <v>0</v>
      </c>
      <c r="AA151" s="162">
        <f>(SUMIFS(Profile!$F$2:$F$17521,Profile!$B$2:$B$17521,$B151,Profile!$C$2:$C$17521,AA$8))*$C$6</f>
        <v>0</v>
      </c>
      <c r="AB151" s="162">
        <f>(SUMIFS(Profile!$F$2:$F$17521,Profile!$B$2:$B$17521,$B151,Profile!$C$2:$C$17521,AB$8))*$C$6</f>
        <v>0</v>
      </c>
      <c r="AC151" s="162">
        <f>(SUMIFS(Profile!$F$2:$F$17521,Profile!$B$2:$B$17521,$B151,Profile!$C$2:$C$17521,AC$8))*$C$6</f>
        <v>0</v>
      </c>
      <c r="AD151" s="162">
        <f>(SUMIFS(Profile!$F$2:$F$17521,Profile!$B$2:$B$17521,$B151,Profile!$C$2:$C$17521,AD$8))*$C$6</f>
        <v>0</v>
      </c>
      <c r="AE151" s="162">
        <f>(SUMIFS(Profile!$F$2:$F$17521,Profile!$B$2:$B$17521,$B151,Profile!$C$2:$C$17521,AE$8))*$C$6</f>
        <v>0</v>
      </c>
      <c r="AF151" s="162">
        <f>(SUMIFS(Profile!$F$2:$F$17521,Profile!$B$2:$B$17521,$B151,Profile!$C$2:$C$17521,AF$8))*$C$6</f>
        <v>0</v>
      </c>
      <c r="AG151" s="162">
        <f>(SUMIFS(Profile!$F$2:$F$17521,Profile!$B$2:$B$17521,$B151,Profile!$C$2:$C$17521,AG$8))*$C$6</f>
        <v>0</v>
      </c>
      <c r="AH151" s="162">
        <f>(SUMIFS(Profile!$F$2:$F$17521,Profile!$B$2:$B$17521,$B151,Profile!$C$2:$C$17521,AH$8))*$C$6</f>
        <v>0</v>
      </c>
      <c r="AI151" s="162">
        <f>(SUMIFS(Profile!$F$2:$F$17521,Profile!$B$2:$B$17521,$B151,Profile!$C$2:$C$17521,AI$8))*$C$6</f>
        <v>0</v>
      </c>
      <c r="AJ151" s="162">
        <f>(SUMIFS(Profile!$F$2:$F$17521,Profile!$B$2:$B$17521,$B151,Profile!$C$2:$C$17521,AJ$8))*$C$6</f>
        <v>0</v>
      </c>
      <c r="AK151" s="162">
        <f>(SUMIFS(Profile!$F$2:$F$17521,Profile!$B$2:$B$17521,$B151,Profile!$C$2:$C$17521,AK$8))*$C$6</f>
        <v>0</v>
      </c>
      <c r="AL151" s="162">
        <f>(SUMIFS(Profile!$F$2:$F$17521,Profile!$B$2:$B$17521,$B151,Profile!$C$2:$C$17521,AL$8))*$C$6</f>
        <v>0</v>
      </c>
      <c r="AM151" s="162">
        <f>(SUMIFS(Profile!$F$2:$F$17521,Profile!$B$2:$B$17521,$B151,Profile!$C$2:$C$17521,AM$8))*$C$6</f>
        <v>0</v>
      </c>
      <c r="AN151" s="162">
        <f>(SUMIFS(Profile!$F$2:$F$17521,Profile!$B$2:$B$17521,$B151,Profile!$C$2:$C$17521,AN$8))*$C$6</f>
        <v>0</v>
      </c>
      <c r="AO151" s="162">
        <f>(SUMIFS(Profile!$F$2:$F$17521,Profile!$B$2:$B$17521,$B151,Profile!$C$2:$C$17521,AO$8))*$C$6</f>
        <v>0</v>
      </c>
      <c r="AP151" s="162">
        <f>(SUMIFS(Profile!$F$2:$F$17521,Profile!$B$2:$B$17521,$B151,Profile!$C$2:$C$17521,AP$8))*$C$6</f>
        <v>0</v>
      </c>
      <c r="AQ151" s="162">
        <f>(SUMIFS(Profile!$F$2:$F$17521,Profile!$B$2:$B$17521,$B151,Profile!$C$2:$C$17521,AQ$8))*$C$6</f>
        <v>0</v>
      </c>
      <c r="AR151" s="162">
        <f>(SUMIFS(Profile!$F$2:$F$17521,Profile!$B$2:$B$17521,$B151,Profile!$C$2:$C$17521,AR$8))*$C$6</f>
        <v>0</v>
      </c>
      <c r="AS151" s="162">
        <f>(SUMIFS(Profile!$F$2:$F$17521,Profile!$B$2:$B$17521,$B151,Profile!$C$2:$C$17521,AS$8))*$C$6</f>
        <v>0</v>
      </c>
      <c r="AT151" s="162">
        <f>(SUMIFS(Profile!$F$2:$F$17521,Profile!$B$2:$B$17521,$B151,Profile!$C$2:$C$17521,AT$8))*$C$6</f>
        <v>0</v>
      </c>
      <c r="AU151" s="162">
        <f>(SUMIFS(Profile!$F$2:$F$17521,Profile!$B$2:$B$17521,$B151,Profile!$C$2:$C$17521,AU$8))*$C$6</f>
        <v>0</v>
      </c>
      <c r="AV151" s="162">
        <f>(SUMIFS(Profile!$F$2:$F$17521,Profile!$B$2:$B$17521,$B151,Profile!$C$2:$C$17521,AV$8))*$C$6</f>
        <v>0</v>
      </c>
      <c r="AW151" s="162">
        <f>(SUMIFS(Profile!$F$2:$F$17521,Profile!$B$2:$B$17521,$B151,Profile!$C$2:$C$17521,AW$8))*$C$6</f>
        <v>0</v>
      </c>
      <c r="AX151" s="162">
        <f>(SUMIFS(Profile!$F$2:$F$17521,Profile!$B$2:$B$17521,$B151,Profile!$C$2:$C$17521,AX$8))*$C$6</f>
        <v>0</v>
      </c>
      <c r="AY151" s="162">
        <f>(SUMIFS(Profile!$F$2:$F$17521,Profile!$B$2:$B$17521,$B151,Profile!$C$2:$C$17521,AY$8))*$C$6</f>
        <v>0</v>
      </c>
      <c r="AZ151" s="162">
        <f>(SUMIFS(Profile!$F$2:$F$17521,Profile!$B$2:$B$17521,$B151,Profile!$C$2:$C$17521,AZ$8))*$C$6</f>
        <v>0</v>
      </c>
      <c r="BA151" s="162">
        <f t="shared" si="10"/>
        <v>0</v>
      </c>
      <c r="BB151" s="162">
        <f>(SUMIFS(Profile!$E$2:$E$17521,Profile!$B$2:$B$17521,$B151,Profile!$C$2:$C$17521,BB$8))*$C$9</f>
        <v>0</v>
      </c>
      <c r="BC151" s="162">
        <f>(SUMIFS(Profile!$E$2:$E$17521,Profile!$B$2:$B$17521,$B151,Profile!$C$2:$C$17521,BC$8))*$C$9</f>
        <v>0</v>
      </c>
      <c r="BD151" s="162">
        <f>(SUMIFS(Profile!$E$2:$E$17521,Profile!$B$2:$B$17521,$B151,Profile!$C$2:$C$17521,BD$8))*$C$9</f>
        <v>0</v>
      </c>
      <c r="BE151" s="162">
        <f>(SUMIFS(Profile!$E$2:$E$17521,Profile!$B$2:$B$17521,$B151,Profile!$C$2:$C$17521,BE$8))*$C$9</f>
        <v>0</v>
      </c>
      <c r="BF151" s="162">
        <f>(SUMIFS(Profile!$E$2:$E$17521,Profile!$B$2:$B$17521,$B151,Profile!$C$2:$C$17521,BF$8))*$C$9</f>
        <v>0</v>
      </c>
      <c r="BG151" s="162">
        <f>(SUMIFS(Profile!$E$2:$E$17521,Profile!$B$2:$B$17521,$B151,Profile!$C$2:$C$17521,BG$8))*$C$9</f>
        <v>0</v>
      </c>
      <c r="BH151" s="162">
        <f>(SUMIFS(Profile!$E$2:$E$17521,Profile!$B$2:$B$17521,$B151,Profile!$C$2:$C$17521,BH$8))*$C$9</f>
        <v>0</v>
      </c>
      <c r="BI151" s="162">
        <f>(SUMIFS(Profile!$E$2:$E$17521,Profile!$B$2:$B$17521,$B151,Profile!$C$2:$C$17521,BI$8))*$C$9</f>
        <v>0</v>
      </c>
      <c r="BJ151" s="162">
        <f>(SUMIFS(Profile!$E$2:$E$17521,Profile!$B$2:$B$17521,$B151,Profile!$C$2:$C$17521,BJ$8))*$C$9</f>
        <v>0</v>
      </c>
      <c r="BK151" s="162">
        <f>(SUMIFS(Profile!$E$2:$E$17521,Profile!$B$2:$B$17521,$B151,Profile!$C$2:$C$17521,BK$8))*$C$9</f>
        <v>0</v>
      </c>
      <c r="BL151" s="162">
        <f>(SUMIFS(Profile!$E$2:$E$17521,Profile!$B$2:$B$17521,$B151,Profile!$C$2:$C$17521,BL$8))*$C$9</f>
        <v>0</v>
      </c>
      <c r="BM151" s="162">
        <f>(SUMIFS(Profile!$E$2:$E$17521,Profile!$B$2:$B$17521,$B151,Profile!$C$2:$C$17521,BM$8))*$C$9</f>
        <v>0</v>
      </c>
      <c r="BN151" s="162">
        <f>(SUMIFS(Profile!$E$2:$E$17521,Profile!$B$2:$B$17521,$B151,Profile!$C$2:$C$17521,BN$8))*$C$9</f>
        <v>0</v>
      </c>
      <c r="BO151" s="162">
        <f>(SUMIFS(Profile!$E$2:$E$17521,Profile!$B$2:$B$17521,$B151,Profile!$C$2:$C$17521,BO$8))*$C$9</f>
        <v>0</v>
      </c>
      <c r="BP151" s="162">
        <f>(SUMIFS(Profile!$E$2:$E$17521,Profile!$B$2:$B$17521,$B151,Profile!$C$2:$C$17521,BP$8))*$C$9</f>
        <v>0</v>
      </c>
      <c r="BQ151" s="162">
        <f>(SUMIFS(Profile!$E$2:$E$17521,Profile!$B$2:$B$17521,$B151,Profile!$C$2:$C$17521,BQ$8))*$C$9</f>
        <v>0</v>
      </c>
      <c r="BR151" s="162">
        <f>(SUMIFS(Profile!$E$2:$E$17521,Profile!$B$2:$B$17521,$B151,Profile!$C$2:$C$17521,BR$8))*$C$9</f>
        <v>0</v>
      </c>
      <c r="BS151" s="162">
        <f>(SUMIFS(Profile!$E$2:$E$17521,Profile!$B$2:$B$17521,$B151,Profile!$C$2:$C$17521,BS$8))*$C$9</f>
        <v>0</v>
      </c>
      <c r="BT151" s="162">
        <f>(SUMIFS(Profile!$E$2:$E$17521,Profile!$B$2:$B$17521,$B151,Profile!$C$2:$C$17521,BT$8))*$C$9</f>
        <v>0</v>
      </c>
      <c r="BU151" s="162">
        <f>(SUMIFS(Profile!$E$2:$E$17521,Profile!$B$2:$B$17521,$B151,Profile!$C$2:$C$17521,BU$8))*$C$9</f>
        <v>0</v>
      </c>
      <c r="BV151" s="162">
        <f>(SUMIFS(Profile!$E$2:$E$17521,Profile!$B$2:$B$17521,$B151,Profile!$C$2:$C$17521,BV$8))*$C$9</f>
        <v>0</v>
      </c>
      <c r="BW151" s="162">
        <f>(SUMIFS(Profile!$E$2:$E$17521,Profile!$B$2:$B$17521,$B151,Profile!$C$2:$C$17521,BW$8))*$C$9</f>
        <v>0</v>
      </c>
      <c r="BX151" s="162">
        <f>(SUMIFS(Profile!$E$2:$E$17521,Profile!$B$2:$B$17521,$B151,Profile!$C$2:$C$17521,BX$8))*$C$9</f>
        <v>0</v>
      </c>
      <c r="BY151" s="162">
        <f>(SUMIFS(Profile!$E$2:$E$17521,Profile!$B$2:$B$17521,$B151,Profile!$C$2:$C$17521,BY$8))*$C$9</f>
        <v>0</v>
      </c>
      <c r="BZ151" s="162">
        <f>(SUMIFS(Profile!$E$2:$E$17521,Profile!$B$2:$B$17521,$B151,Profile!$C$2:$C$17521,BZ$8))*$C$9</f>
        <v>0</v>
      </c>
      <c r="CA151" s="162">
        <f>(SUMIFS(Profile!$E$2:$E$17521,Profile!$B$2:$B$17521,$B151,Profile!$C$2:$C$17521,CA$8))*$C$9</f>
        <v>0</v>
      </c>
      <c r="CB151" s="162">
        <f>(SUMIFS(Profile!$E$2:$E$17521,Profile!$B$2:$B$17521,$B151,Profile!$C$2:$C$17521,CB$8))*$C$9</f>
        <v>0</v>
      </c>
      <c r="CC151" s="162">
        <f>(SUMIFS(Profile!$E$2:$E$17521,Profile!$B$2:$B$17521,$B151,Profile!$C$2:$C$17521,CC$8))*$C$9</f>
        <v>0</v>
      </c>
      <c r="CD151" s="162">
        <f>(SUMIFS(Profile!$E$2:$E$17521,Profile!$B$2:$B$17521,$B151,Profile!$C$2:$C$17521,CD$8))*$C$9</f>
        <v>0</v>
      </c>
      <c r="CE151" s="162">
        <f>(SUMIFS(Profile!$E$2:$E$17521,Profile!$B$2:$B$17521,$B151,Profile!$C$2:$C$17521,CE$8))*$C$9</f>
        <v>0</v>
      </c>
      <c r="CF151" s="162">
        <f>(SUMIFS(Profile!$E$2:$E$17521,Profile!$B$2:$B$17521,$B151,Profile!$C$2:$C$17521,CF$8))*$C$9</f>
        <v>0</v>
      </c>
      <c r="CG151" s="162">
        <f>(SUMIFS(Profile!$E$2:$E$17521,Profile!$B$2:$B$17521,$B151,Profile!$C$2:$C$17521,CG$8))*$C$9</f>
        <v>0</v>
      </c>
      <c r="CH151" s="162">
        <f>(SUMIFS(Profile!$E$2:$E$17521,Profile!$B$2:$B$17521,$B151,Profile!$C$2:$C$17521,CH$8))*$C$9</f>
        <v>0</v>
      </c>
      <c r="CI151" s="162">
        <f>(SUMIFS(Profile!$E$2:$E$17521,Profile!$B$2:$B$17521,$B151,Profile!$C$2:$C$17521,CI$8))*$C$9</f>
        <v>0</v>
      </c>
      <c r="CJ151" s="162">
        <f>(SUMIFS(Profile!$E$2:$E$17521,Profile!$B$2:$B$17521,$B151,Profile!$C$2:$C$17521,CJ$8))*$C$9</f>
        <v>0</v>
      </c>
      <c r="CK151" s="162">
        <f>(SUMIFS(Profile!$E$2:$E$17521,Profile!$B$2:$B$17521,$B151,Profile!$C$2:$C$17521,CK$8))*$C$9</f>
        <v>0</v>
      </c>
      <c r="CL151" s="162">
        <f>(SUMIFS(Profile!$E$2:$E$17521,Profile!$B$2:$B$17521,$B151,Profile!$C$2:$C$17521,CL$8))*$C$9</f>
        <v>0</v>
      </c>
      <c r="CM151" s="162">
        <f>(SUMIFS(Profile!$E$2:$E$17521,Profile!$B$2:$B$17521,$B151,Profile!$C$2:$C$17521,CM$8))*$C$9</f>
        <v>0</v>
      </c>
      <c r="CN151" s="162">
        <f>(SUMIFS(Profile!$E$2:$E$17521,Profile!$B$2:$B$17521,$B151,Profile!$C$2:$C$17521,CN$8))*$C$9</f>
        <v>0</v>
      </c>
      <c r="CO151" s="162">
        <f>(SUMIFS(Profile!$E$2:$E$17521,Profile!$B$2:$B$17521,$B151,Profile!$C$2:$C$17521,CO$8))*$C$9</f>
        <v>0</v>
      </c>
      <c r="CP151" s="162">
        <f>(SUMIFS(Profile!$E$2:$E$17521,Profile!$B$2:$B$17521,$B151,Profile!$C$2:$C$17521,CP$8))*$C$9</f>
        <v>0</v>
      </c>
      <c r="CQ151" s="162">
        <f>(SUMIFS(Profile!$E$2:$E$17521,Profile!$B$2:$B$17521,$B151,Profile!$C$2:$C$17521,CQ$8))*$C$9</f>
        <v>0</v>
      </c>
      <c r="CR151" s="162">
        <f>(SUMIFS(Profile!$E$2:$E$17521,Profile!$B$2:$B$17521,$B151,Profile!$C$2:$C$17521,CR$8))*$C$9</f>
        <v>0</v>
      </c>
      <c r="CS151" s="162">
        <f>(SUMIFS(Profile!$E$2:$E$17521,Profile!$B$2:$B$17521,$B151,Profile!$C$2:$C$17521,CS$8))*$C$9</f>
        <v>0</v>
      </c>
      <c r="CT151" s="162">
        <f>(SUMIFS(Profile!$E$2:$E$17521,Profile!$B$2:$B$17521,$B151,Profile!$C$2:$C$17521,CT$8))*$C$9</f>
        <v>0</v>
      </c>
      <c r="CU151" s="162">
        <f>(SUMIFS(Profile!$E$2:$E$17521,Profile!$B$2:$B$17521,$B151,Profile!$C$2:$C$17521,CU$8))*$C$9</f>
        <v>0</v>
      </c>
      <c r="CV151" s="162">
        <f>(SUMIFS(Profile!$E$2:$E$17521,Profile!$B$2:$B$17521,$B151,Profile!$C$2:$C$17521,CV$8))*$C$9</f>
        <v>0</v>
      </c>
      <c r="CW151" s="162">
        <f>(SUMIFS(Profile!$E$2:$E$17521,Profile!$B$2:$B$17521,$B151,Profile!$C$2:$C$17521,CW$8))*$C$9</f>
        <v>0</v>
      </c>
      <c r="CX151" s="162">
        <f t="shared" si="11"/>
        <v>0</v>
      </c>
      <c r="CY151" s="162">
        <f t="shared" ref="CY151:ET151" si="716">MAX(BB151-E151,0)</f>
        <v>0</v>
      </c>
      <c r="CZ151" s="162">
        <f t="shared" si="716"/>
        <v>0</v>
      </c>
      <c r="DA151" s="162">
        <f t="shared" si="716"/>
        <v>0</v>
      </c>
      <c r="DB151" s="162">
        <f t="shared" si="716"/>
        <v>0</v>
      </c>
      <c r="DC151" s="162">
        <f t="shared" si="716"/>
        <v>0</v>
      </c>
      <c r="DD151" s="162">
        <f t="shared" si="716"/>
        <v>0</v>
      </c>
      <c r="DE151" s="162">
        <f t="shared" si="716"/>
        <v>0</v>
      </c>
      <c r="DF151" s="162">
        <f t="shared" si="716"/>
        <v>0</v>
      </c>
      <c r="DG151" s="162">
        <f t="shared" si="716"/>
        <v>0</v>
      </c>
      <c r="DH151" s="162">
        <f t="shared" si="716"/>
        <v>0</v>
      </c>
      <c r="DI151" s="162">
        <f t="shared" si="716"/>
        <v>0</v>
      </c>
      <c r="DJ151" s="162">
        <f t="shared" si="716"/>
        <v>0</v>
      </c>
      <c r="DK151" s="162">
        <f t="shared" si="716"/>
        <v>0</v>
      </c>
      <c r="DL151" s="162">
        <f t="shared" si="716"/>
        <v>0</v>
      </c>
      <c r="DM151" s="162">
        <f t="shared" si="716"/>
        <v>0</v>
      </c>
      <c r="DN151" s="162">
        <f t="shared" si="716"/>
        <v>0</v>
      </c>
      <c r="DO151" s="162">
        <f t="shared" si="716"/>
        <v>0</v>
      </c>
      <c r="DP151" s="162">
        <f t="shared" si="716"/>
        <v>0</v>
      </c>
      <c r="DQ151" s="162">
        <f t="shared" si="716"/>
        <v>0</v>
      </c>
      <c r="DR151" s="162">
        <f t="shared" si="716"/>
        <v>0</v>
      </c>
      <c r="DS151" s="162">
        <f t="shared" si="716"/>
        <v>0</v>
      </c>
      <c r="DT151" s="162">
        <f t="shared" si="716"/>
        <v>0</v>
      </c>
      <c r="DU151" s="162">
        <f t="shared" si="716"/>
        <v>0</v>
      </c>
      <c r="DV151" s="162">
        <f t="shared" si="716"/>
        <v>0</v>
      </c>
      <c r="DW151" s="162">
        <f t="shared" si="716"/>
        <v>0</v>
      </c>
      <c r="DX151" s="162">
        <f t="shared" si="716"/>
        <v>0</v>
      </c>
      <c r="DY151" s="162">
        <f t="shared" si="716"/>
        <v>0</v>
      </c>
      <c r="DZ151" s="162">
        <f t="shared" si="716"/>
        <v>0</v>
      </c>
      <c r="EA151" s="162">
        <f t="shared" si="716"/>
        <v>0</v>
      </c>
      <c r="EB151" s="162">
        <f t="shared" si="716"/>
        <v>0</v>
      </c>
      <c r="EC151" s="162">
        <f t="shared" si="716"/>
        <v>0</v>
      </c>
      <c r="ED151" s="162">
        <f t="shared" si="716"/>
        <v>0</v>
      </c>
      <c r="EE151" s="162">
        <f t="shared" si="716"/>
        <v>0</v>
      </c>
      <c r="EF151" s="162">
        <f t="shared" si="716"/>
        <v>0</v>
      </c>
      <c r="EG151" s="162">
        <f t="shared" si="716"/>
        <v>0</v>
      </c>
      <c r="EH151" s="162">
        <f t="shared" si="716"/>
        <v>0</v>
      </c>
      <c r="EI151" s="162">
        <f t="shared" si="716"/>
        <v>0</v>
      </c>
      <c r="EJ151" s="162">
        <f t="shared" si="716"/>
        <v>0</v>
      </c>
      <c r="EK151" s="162">
        <f t="shared" si="716"/>
        <v>0</v>
      </c>
      <c r="EL151" s="162">
        <f t="shared" si="716"/>
        <v>0</v>
      </c>
      <c r="EM151" s="162">
        <f t="shared" si="716"/>
        <v>0</v>
      </c>
      <c r="EN151" s="162">
        <f t="shared" si="716"/>
        <v>0</v>
      </c>
      <c r="EO151" s="162">
        <f t="shared" si="716"/>
        <v>0</v>
      </c>
      <c r="EP151" s="162">
        <f t="shared" si="716"/>
        <v>0</v>
      </c>
      <c r="EQ151" s="162">
        <f t="shared" si="716"/>
        <v>0</v>
      </c>
      <c r="ER151" s="162">
        <f t="shared" si="716"/>
        <v>0</v>
      </c>
      <c r="ES151" s="162">
        <f t="shared" si="716"/>
        <v>0</v>
      </c>
      <c r="ET151" s="162">
        <f t="shared" si="716"/>
        <v>0</v>
      </c>
      <c r="EU151" s="162">
        <f t="shared" si="13"/>
        <v>0</v>
      </c>
      <c r="EV151" s="162">
        <f t="shared" ref="EV151:GQ151" si="717">BB151-CY151</f>
        <v>0</v>
      </c>
      <c r="EW151" s="162">
        <f t="shared" si="717"/>
        <v>0</v>
      </c>
      <c r="EX151" s="162">
        <f t="shared" si="717"/>
        <v>0</v>
      </c>
      <c r="EY151" s="162">
        <f t="shared" si="717"/>
        <v>0</v>
      </c>
      <c r="EZ151" s="162">
        <f t="shared" si="717"/>
        <v>0</v>
      </c>
      <c r="FA151" s="162">
        <f t="shared" si="717"/>
        <v>0</v>
      </c>
      <c r="FB151" s="162">
        <f t="shared" si="717"/>
        <v>0</v>
      </c>
      <c r="FC151" s="162">
        <f t="shared" si="717"/>
        <v>0</v>
      </c>
      <c r="FD151" s="162">
        <f t="shared" si="717"/>
        <v>0</v>
      </c>
      <c r="FE151" s="162">
        <f t="shared" si="717"/>
        <v>0</v>
      </c>
      <c r="FF151" s="162">
        <f t="shared" si="717"/>
        <v>0</v>
      </c>
      <c r="FG151" s="162">
        <f t="shared" si="717"/>
        <v>0</v>
      </c>
      <c r="FH151" s="162">
        <f t="shared" si="717"/>
        <v>0</v>
      </c>
      <c r="FI151" s="162">
        <f t="shared" si="717"/>
        <v>0</v>
      </c>
      <c r="FJ151" s="162">
        <f t="shared" si="717"/>
        <v>0</v>
      </c>
      <c r="FK151" s="162">
        <f t="shared" si="717"/>
        <v>0</v>
      </c>
      <c r="FL151" s="162">
        <f t="shared" si="717"/>
        <v>0</v>
      </c>
      <c r="FM151" s="162">
        <f t="shared" si="717"/>
        <v>0</v>
      </c>
      <c r="FN151" s="162">
        <f t="shared" si="717"/>
        <v>0</v>
      </c>
      <c r="FO151" s="162">
        <f t="shared" si="717"/>
        <v>0</v>
      </c>
      <c r="FP151" s="162">
        <f t="shared" si="717"/>
        <v>0</v>
      </c>
      <c r="FQ151" s="162">
        <f t="shared" si="717"/>
        <v>0</v>
      </c>
      <c r="FR151" s="162">
        <f t="shared" si="717"/>
        <v>0</v>
      </c>
      <c r="FS151" s="162">
        <f t="shared" si="717"/>
        <v>0</v>
      </c>
      <c r="FT151" s="162">
        <f t="shared" si="717"/>
        <v>0</v>
      </c>
      <c r="FU151" s="162">
        <f t="shared" si="717"/>
        <v>0</v>
      </c>
      <c r="FV151" s="162">
        <f t="shared" si="717"/>
        <v>0</v>
      </c>
      <c r="FW151" s="162">
        <f t="shared" si="717"/>
        <v>0</v>
      </c>
      <c r="FX151" s="162">
        <f t="shared" si="717"/>
        <v>0</v>
      </c>
      <c r="FY151" s="162">
        <f t="shared" si="717"/>
        <v>0</v>
      </c>
      <c r="FZ151" s="162">
        <f t="shared" si="717"/>
        <v>0</v>
      </c>
      <c r="GA151" s="162">
        <f t="shared" si="717"/>
        <v>0</v>
      </c>
      <c r="GB151" s="162">
        <f t="shared" si="717"/>
        <v>0</v>
      </c>
      <c r="GC151" s="162">
        <f t="shared" si="717"/>
        <v>0</v>
      </c>
      <c r="GD151" s="162">
        <f t="shared" si="717"/>
        <v>0</v>
      </c>
      <c r="GE151" s="162">
        <f t="shared" si="717"/>
        <v>0</v>
      </c>
      <c r="GF151" s="162">
        <f t="shared" si="717"/>
        <v>0</v>
      </c>
      <c r="GG151" s="162">
        <f t="shared" si="717"/>
        <v>0</v>
      </c>
      <c r="GH151" s="162">
        <f t="shared" si="717"/>
        <v>0</v>
      </c>
      <c r="GI151" s="162">
        <f t="shared" si="717"/>
        <v>0</v>
      </c>
      <c r="GJ151" s="162">
        <f t="shared" si="717"/>
        <v>0</v>
      </c>
      <c r="GK151" s="162">
        <f t="shared" si="717"/>
        <v>0</v>
      </c>
      <c r="GL151" s="162">
        <f t="shared" si="717"/>
        <v>0</v>
      </c>
      <c r="GM151" s="162">
        <f t="shared" si="717"/>
        <v>0</v>
      </c>
      <c r="GN151" s="162">
        <f t="shared" si="717"/>
        <v>0</v>
      </c>
      <c r="GO151" s="162">
        <f t="shared" si="717"/>
        <v>0</v>
      </c>
      <c r="GP151" s="162">
        <f t="shared" si="717"/>
        <v>0</v>
      </c>
      <c r="GQ151" s="162">
        <f t="shared" si="717"/>
        <v>0</v>
      </c>
      <c r="GR151" s="162">
        <f t="shared" si="15"/>
        <v>0</v>
      </c>
      <c r="GS151" s="162">
        <f t="shared" ref="GS151:IN151" si="718">E151-EV151</f>
        <v>0</v>
      </c>
      <c r="GT151" s="162">
        <f t="shared" si="718"/>
        <v>0</v>
      </c>
      <c r="GU151" s="162">
        <f t="shared" si="718"/>
        <v>0</v>
      </c>
      <c r="GV151" s="162">
        <f t="shared" si="718"/>
        <v>0</v>
      </c>
      <c r="GW151" s="162">
        <f t="shared" si="718"/>
        <v>0</v>
      </c>
      <c r="GX151" s="162">
        <f t="shared" si="718"/>
        <v>0</v>
      </c>
      <c r="GY151" s="162">
        <f t="shared" si="718"/>
        <v>0</v>
      </c>
      <c r="GZ151" s="162">
        <f t="shared" si="718"/>
        <v>0</v>
      </c>
      <c r="HA151" s="162">
        <f t="shared" si="718"/>
        <v>0</v>
      </c>
      <c r="HB151" s="162">
        <f t="shared" si="718"/>
        <v>0</v>
      </c>
      <c r="HC151" s="162">
        <f t="shared" si="718"/>
        <v>0</v>
      </c>
      <c r="HD151" s="162">
        <f t="shared" si="718"/>
        <v>0</v>
      </c>
      <c r="HE151" s="162">
        <f t="shared" si="718"/>
        <v>0</v>
      </c>
      <c r="HF151" s="162">
        <f t="shared" si="718"/>
        <v>0</v>
      </c>
      <c r="HG151" s="162">
        <f t="shared" si="718"/>
        <v>0</v>
      </c>
      <c r="HH151" s="162">
        <f t="shared" si="718"/>
        <v>0</v>
      </c>
      <c r="HI151" s="162">
        <f t="shared" si="718"/>
        <v>0</v>
      </c>
      <c r="HJ151" s="162">
        <f t="shared" si="718"/>
        <v>0</v>
      </c>
      <c r="HK151" s="162">
        <f t="shared" si="718"/>
        <v>0</v>
      </c>
      <c r="HL151" s="162">
        <f t="shared" si="718"/>
        <v>0</v>
      </c>
      <c r="HM151" s="162">
        <f t="shared" si="718"/>
        <v>0</v>
      </c>
      <c r="HN151" s="162">
        <f t="shared" si="718"/>
        <v>0</v>
      </c>
      <c r="HO151" s="162">
        <f t="shared" si="718"/>
        <v>0</v>
      </c>
      <c r="HP151" s="162">
        <f t="shared" si="718"/>
        <v>0</v>
      </c>
      <c r="HQ151" s="162">
        <f t="shared" si="718"/>
        <v>0</v>
      </c>
      <c r="HR151" s="162">
        <f t="shared" si="718"/>
        <v>0</v>
      </c>
      <c r="HS151" s="162">
        <f t="shared" si="718"/>
        <v>0</v>
      </c>
      <c r="HT151" s="162">
        <f t="shared" si="718"/>
        <v>0</v>
      </c>
      <c r="HU151" s="162">
        <f t="shared" si="718"/>
        <v>0</v>
      </c>
      <c r="HV151" s="162">
        <f t="shared" si="718"/>
        <v>0</v>
      </c>
      <c r="HW151" s="162">
        <f t="shared" si="718"/>
        <v>0</v>
      </c>
      <c r="HX151" s="162">
        <f t="shared" si="718"/>
        <v>0</v>
      </c>
      <c r="HY151" s="162">
        <f t="shared" si="718"/>
        <v>0</v>
      </c>
      <c r="HZ151" s="162">
        <f t="shared" si="718"/>
        <v>0</v>
      </c>
      <c r="IA151" s="162">
        <f t="shared" si="718"/>
        <v>0</v>
      </c>
      <c r="IB151" s="162">
        <f t="shared" si="718"/>
        <v>0</v>
      </c>
      <c r="IC151" s="162">
        <f t="shared" si="718"/>
        <v>0</v>
      </c>
      <c r="ID151" s="162">
        <f t="shared" si="718"/>
        <v>0</v>
      </c>
      <c r="IE151" s="162">
        <f t="shared" si="718"/>
        <v>0</v>
      </c>
      <c r="IF151" s="162">
        <f t="shared" si="718"/>
        <v>0</v>
      </c>
      <c r="IG151" s="162">
        <f t="shared" si="718"/>
        <v>0</v>
      </c>
      <c r="IH151" s="162">
        <f t="shared" si="718"/>
        <v>0</v>
      </c>
      <c r="II151" s="162">
        <f t="shared" si="718"/>
        <v>0</v>
      </c>
      <c r="IJ151" s="162">
        <f t="shared" si="718"/>
        <v>0</v>
      </c>
      <c r="IK151" s="162">
        <f t="shared" si="718"/>
        <v>0</v>
      </c>
      <c r="IL151" s="162">
        <f t="shared" si="718"/>
        <v>0</v>
      </c>
      <c r="IM151" s="162">
        <f t="shared" si="718"/>
        <v>0</v>
      </c>
      <c r="IN151" s="162">
        <f t="shared" si="718"/>
        <v>0</v>
      </c>
      <c r="IO151" s="162">
        <f t="shared" si="17"/>
        <v>0</v>
      </c>
      <c r="IP151" s="162">
        <f t="shared" si="23"/>
        <v>0</v>
      </c>
      <c r="IQ151" s="162">
        <f t="shared" ref="IQ151:KK151" si="719">MAX((MIN(CZ151+IP151,$IO$7))-GT151,0)</f>
        <v>0</v>
      </c>
      <c r="IR151" s="162">
        <f t="shared" si="719"/>
        <v>0</v>
      </c>
      <c r="IS151" s="162">
        <f t="shared" si="719"/>
        <v>0</v>
      </c>
      <c r="IT151" s="162">
        <f t="shared" si="719"/>
        <v>0</v>
      </c>
      <c r="IU151" s="162">
        <f t="shared" si="719"/>
        <v>0</v>
      </c>
      <c r="IV151" s="162">
        <f t="shared" si="719"/>
        <v>0</v>
      </c>
      <c r="IW151" s="162">
        <f t="shared" si="719"/>
        <v>0</v>
      </c>
      <c r="IX151" s="162">
        <f t="shared" si="719"/>
        <v>0</v>
      </c>
      <c r="IY151" s="162">
        <f t="shared" si="719"/>
        <v>0</v>
      </c>
      <c r="IZ151" s="162">
        <f t="shared" si="719"/>
        <v>0</v>
      </c>
      <c r="JA151" s="162">
        <f t="shared" si="719"/>
        <v>0</v>
      </c>
      <c r="JB151" s="162">
        <f t="shared" si="719"/>
        <v>0</v>
      </c>
      <c r="JC151" s="162">
        <f t="shared" si="719"/>
        <v>0</v>
      </c>
      <c r="JD151" s="162">
        <f t="shared" si="719"/>
        <v>0</v>
      </c>
      <c r="JE151" s="162">
        <f t="shared" si="719"/>
        <v>0</v>
      </c>
      <c r="JF151" s="162">
        <f t="shared" si="719"/>
        <v>0</v>
      </c>
      <c r="JG151" s="162">
        <f t="shared" si="719"/>
        <v>0</v>
      </c>
      <c r="JH151" s="162">
        <f t="shared" si="719"/>
        <v>0</v>
      </c>
      <c r="JI151" s="162">
        <f t="shared" si="719"/>
        <v>0</v>
      </c>
      <c r="JJ151" s="162">
        <f t="shared" si="719"/>
        <v>0</v>
      </c>
      <c r="JK151" s="162">
        <f t="shared" si="719"/>
        <v>0</v>
      </c>
      <c r="JL151" s="162">
        <f t="shared" si="719"/>
        <v>0</v>
      </c>
      <c r="JM151" s="162">
        <f t="shared" si="719"/>
        <v>0</v>
      </c>
      <c r="JN151" s="162">
        <f t="shared" si="719"/>
        <v>0</v>
      </c>
      <c r="JO151" s="162">
        <f t="shared" si="719"/>
        <v>0</v>
      </c>
      <c r="JP151" s="162">
        <f t="shared" si="719"/>
        <v>0</v>
      </c>
      <c r="JQ151" s="162">
        <f t="shared" si="719"/>
        <v>0</v>
      </c>
      <c r="JR151" s="162">
        <f t="shared" si="719"/>
        <v>0</v>
      </c>
      <c r="JS151" s="162">
        <f t="shared" si="719"/>
        <v>0</v>
      </c>
      <c r="JT151" s="162">
        <f t="shared" si="719"/>
        <v>0</v>
      </c>
      <c r="JU151" s="162">
        <f t="shared" si="719"/>
        <v>0</v>
      </c>
      <c r="JV151" s="162">
        <f t="shared" si="719"/>
        <v>0</v>
      </c>
      <c r="JW151" s="162">
        <f t="shared" si="719"/>
        <v>0</v>
      </c>
      <c r="JX151" s="162">
        <f t="shared" si="719"/>
        <v>0</v>
      </c>
      <c r="JY151" s="162">
        <f t="shared" si="719"/>
        <v>0</v>
      </c>
      <c r="JZ151" s="162">
        <f t="shared" si="719"/>
        <v>0</v>
      </c>
      <c r="KA151" s="162">
        <f t="shared" si="719"/>
        <v>0</v>
      </c>
      <c r="KB151" s="162">
        <f t="shared" si="719"/>
        <v>0</v>
      </c>
      <c r="KC151" s="162">
        <f t="shared" si="719"/>
        <v>0</v>
      </c>
      <c r="KD151" s="162">
        <f t="shared" si="719"/>
        <v>0</v>
      </c>
      <c r="KE151" s="162">
        <f t="shared" si="719"/>
        <v>0</v>
      </c>
      <c r="KF151" s="162">
        <f t="shared" si="719"/>
        <v>0</v>
      </c>
      <c r="KG151" s="162">
        <f t="shared" si="719"/>
        <v>0</v>
      </c>
      <c r="KH151" s="162">
        <f t="shared" si="719"/>
        <v>0</v>
      </c>
      <c r="KI151" s="162">
        <f t="shared" si="719"/>
        <v>0</v>
      </c>
      <c r="KJ151" s="162">
        <f t="shared" si="719"/>
        <v>0</v>
      </c>
      <c r="KK151" s="162">
        <f t="shared" si="719"/>
        <v>0</v>
      </c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</row>
    <row r="152" ht="14.25" customHeight="1" spans="1:326" x14ac:dyDescent="0.25">
      <c r="A152" s="1">
        <v>5</v>
      </c>
      <c r="B152" s="1">
        <f t="shared" ref="B152:C152" si="720">B151+1</f>
        <v>142</v>
      </c>
      <c r="C152" s="232">
        <f t="shared" si="720"/>
        <v>43607</v>
      </c>
      <c r="D152" s="162">
        <f t="shared" si="9"/>
        <v>0</v>
      </c>
      <c r="E152" s="162">
        <f>(SUMIFS(Profile!$F$2:$F$17521,Profile!$B$2:$B$17521,$B152,Profile!$C$2:$C$17521,E$8))*$C$6</f>
        <v>0</v>
      </c>
      <c r="F152" s="162">
        <f>(SUMIFS(Profile!$F$2:$F$17521,Profile!$B$2:$B$17521,$B152,Profile!$C$2:$C$17521,F$8))*$C$6</f>
        <v>0</v>
      </c>
      <c r="G152" s="162">
        <f>(SUMIFS(Profile!$F$2:$F$17521,Profile!$B$2:$B$17521,$B152,Profile!$C$2:$C$17521,G$8))*$C$6</f>
        <v>0</v>
      </c>
      <c r="H152" s="162">
        <f>(SUMIFS(Profile!$F$2:$F$17521,Profile!$B$2:$B$17521,$B152,Profile!$C$2:$C$17521,H$8))*$C$6</f>
        <v>0</v>
      </c>
      <c r="I152" s="162">
        <f>(SUMIFS(Profile!$F$2:$F$17521,Profile!$B$2:$B$17521,$B152,Profile!$C$2:$C$17521,I$8))*$C$6</f>
        <v>0</v>
      </c>
      <c r="J152" s="162">
        <f>(SUMIFS(Profile!$F$2:$F$17521,Profile!$B$2:$B$17521,$B152,Profile!$C$2:$C$17521,J$8))*$C$6</f>
        <v>0</v>
      </c>
      <c r="K152" s="162">
        <f>(SUMIFS(Profile!$F$2:$F$17521,Profile!$B$2:$B$17521,$B152,Profile!$C$2:$C$17521,K$8))*$C$6</f>
        <v>0</v>
      </c>
      <c r="L152" s="162">
        <f>(SUMIFS(Profile!$F$2:$F$17521,Profile!$B$2:$B$17521,$B152,Profile!$C$2:$C$17521,L$8))*$C$6</f>
        <v>0</v>
      </c>
      <c r="M152" s="162">
        <f>(SUMIFS(Profile!$F$2:$F$17521,Profile!$B$2:$B$17521,$B152,Profile!$C$2:$C$17521,M$8))*$C$6</f>
        <v>0</v>
      </c>
      <c r="N152" s="162">
        <f>(SUMIFS(Profile!$F$2:$F$17521,Profile!$B$2:$B$17521,$B152,Profile!$C$2:$C$17521,N$8))*$C$6</f>
        <v>0</v>
      </c>
      <c r="O152" s="162">
        <f>(SUMIFS(Profile!$F$2:$F$17521,Profile!$B$2:$B$17521,$B152,Profile!$C$2:$C$17521,O$8))*$C$6</f>
        <v>0</v>
      </c>
      <c r="P152" s="162">
        <f>(SUMIFS(Profile!$F$2:$F$17521,Profile!$B$2:$B$17521,$B152,Profile!$C$2:$C$17521,P$8))*$C$6</f>
        <v>0</v>
      </c>
      <c r="Q152" s="162">
        <f>(SUMIFS(Profile!$F$2:$F$17521,Profile!$B$2:$B$17521,$B152,Profile!$C$2:$C$17521,Q$8))*$C$6</f>
        <v>0</v>
      </c>
      <c r="R152" s="162">
        <f>(SUMIFS(Profile!$F$2:$F$17521,Profile!$B$2:$B$17521,$B152,Profile!$C$2:$C$17521,R$8))*$C$6</f>
        <v>0</v>
      </c>
      <c r="S152" s="162">
        <f>(SUMIFS(Profile!$F$2:$F$17521,Profile!$B$2:$B$17521,$B152,Profile!$C$2:$C$17521,S$8))*$C$6</f>
        <v>0</v>
      </c>
      <c r="T152" s="162">
        <f>(SUMIFS(Profile!$F$2:$F$17521,Profile!$B$2:$B$17521,$B152,Profile!$C$2:$C$17521,T$8))*$C$6</f>
        <v>0</v>
      </c>
      <c r="U152" s="162">
        <f>(SUMIFS(Profile!$F$2:$F$17521,Profile!$B$2:$B$17521,$B152,Profile!$C$2:$C$17521,U$8))*$C$6</f>
        <v>0</v>
      </c>
      <c r="V152" s="162">
        <f>(SUMIFS(Profile!$F$2:$F$17521,Profile!$B$2:$B$17521,$B152,Profile!$C$2:$C$17521,V$8))*$C$6</f>
        <v>0</v>
      </c>
      <c r="W152" s="162">
        <f>(SUMIFS(Profile!$F$2:$F$17521,Profile!$B$2:$B$17521,$B152,Profile!$C$2:$C$17521,W$8))*$C$6</f>
        <v>0</v>
      </c>
      <c r="X152" s="162">
        <f>(SUMIFS(Profile!$F$2:$F$17521,Profile!$B$2:$B$17521,$B152,Profile!$C$2:$C$17521,X$8))*$C$6</f>
        <v>0</v>
      </c>
      <c r="Y152" s="162">
        <f>(SUMIFS(Profile!$F$2:$F$17521,Profile!$B$2:$B$17521,$B152,Profile!$C$2:$C$17521,Y$8))*$C$6</f>
        <v>0</v>
      </c>
      <c r="Z152" s="162">
        <f>(SUMIFS(Profile!$F$2:$F$17521,Profile!$B$2:$B$17521,$B152,Profile!$C$2:$C$17521,Z$8))*$C$6</f>
        <v>0</v>
      </c>
      <c r="AA152" s="162">
        <f>(SUMIFS(Profile!$F$2:$F$17521,Profile!$B$2:$B$17521,$B152,Profile!$C$2:$C$17521,AA$8))*$C$6</f>
        <v>0</v>
      </c>
      <c r="AB152" s="162">
        <f>(SUMIFS(Profile!$F$2:$F$17521,Profile!$B$2:$B$17521,$B152,Profile!$C$2:$C$17521,AB$8))*$C$6</f>
        <v>0</v>
      </c>
      <c r="AC152" s="162">
        <f>(SUMIFS(Profile!$F$2:$F$17521,Profile!$B$2:$B$17521,$B152,Profile!$C$2:$C$17521,AC$8))*$C$6</f>
        <v>0</v>
      </c>
      <c r="AD152" s="162">
        <f>(SUMIFS(Profile!$F$2:$F$17521,Profile!$B$2:$B$17521,$B152,Profile!$C$2:$C$17521,AD$8))*$C$6</f>
        <v>0</v>
      </c>
      <c r="AE152" s="162">
        <f>(SUMIFS(Profile!$F$2:$F$17521,Profile!$B$2:$B$17521,$B152,Profile!$C$2:$C$17521,AE$8))*$C$6</f>
        <v>0</v>
      </c>
      <c r="AF152" s="162">
        <f>(SUMIFS(Profile!$F$2:$F$17521,Profile!$B$2:$B$17521,$B152,Profile!$C$2:$C$17521,AF$8))*$C$6</f>
        <v>0</v>
      </c>
      <c r="AG152" s="162">
        <f>(SUMIFS(Profile!$F$2:$F$17521,Profile!$B$2:$B$17521,$B152,Profile!$C$2:$C$17521,AG$8))*$C$6</f>
        <v>0</v>
      </c>
      <c r="AH152" s="162">
        <f>(SUMIFS(Profile!$F$2:$F$17521,Profile!$B$2:$B$17521,$B152,Profile!$C$2:$C$17521,AH$8))*$C$6</f>
        <v>0</v>
      </c>
      <c r="AI152" s="162">
        <f>(SUMIFS(Profile!$F$2:$F$17521,Profile!$B$2:$B$17521,$B152,Profile!$C$2:$C$17521,AI$8))*$C$6</f>
        <v>0</v>
      </c>
      <c r="AJ152" s="162">
        <f>(SUMIFS(Profile!$F$2:$F$17521,Profile!$B$2:$B$17521,$B152,Profile!$C$2:$C$17521,AJ$8))*$C$6</f>
        <v>0</v>
      </c>
      <c r="AK152" s="162">
        <f>(SUMIFS(Profile!$F$2:$F$17521,Profile!$B$2:$B$17521,$B152,Profile!$C$2:$C$17521,AK$8))*$C$6</f>
        <v>0</v>
      </c>
      <c r="AL152" s="162">
        <f>(SUMIFS(Profile!$F$2:$F$17521,Profile!$B$2:$B$17521,$B152,Profile!$C$2:$C$17521,AL$8))*$C$6</f>
        <v>0</v>
      </c>
      <c r="AM152" s="162">
        <f>(SUMIFS(Profile!$F$2:$F$17521,Profile!$B$2:$B$17521,$B152,Profile!$C$2:$C$17521,AM$8))*$C$6</f>
        <v>0</v>
      </c>
      <c r="AN152" s="162">
        <f>(SUMIFS(Profile!$F$2:$F$17521,Profile!$B$2:$B$17521,$B152,Profile!$C$2:$C$17521,AN$8))*$C$6</f>
        <v>0</v>
      </c>
      <c r="AO152" s="162">
        <f>(SUMIFS(Profile!$F$2:$F$17521,Profile!$B$2:$B$17521,$B152,Profile!$C$2:$C$17521,AO$8))*$C$6</f>
        <v>0</v>
      </c>
      <c r="AP152" s="162">
        <f>(SUMIFS(Profile!$F$2:$F$17521,Profile!$B$2:$B$17521,$B152,Profile!$C$2:$C$17521,AP$8))*$C$6</f>
        <v>0</v>
      </c>
      <c r="AQ152" s="162">
        <f>(SUMIFS(Profile!$F$2:$F$17521,Profile!$B$2:$B$17521,$B152,Profile!$C$2:$C$17521,AQ$8))*$C$6</f>
        <v>0</v>
      </c>
      <c r="AR152" s="162">
        <f>(SUMIFS(Profile!$F$2:$F$17521,Profile!$B$2:$B$17521,$B152,Profile!$C$2:$C$17521,AR$8))*$C$6</f>
        <v>0</v>
      </c>
      <c r="AS152" s="162">
        <f>(SUMIFS(Profile!$F$2:$F$17521,Profile!$B$2:$B$17521,$B152,Profile!$C$2:$C$17521,AS$8))*$C$6</f>
        <v>0</v>
      </c>
      <c r="AT152" s="162">
        <f>(SUMIFS(Profile!$F$2:$F$17521,Profile!$B$2:$B$17521,$B152,Profile!$C$2:$C$17521,AT$8))*$C$6</f>
        <v>0</v>
      </c>
      <c r="AU152" s="162">
        <f>(SUMIFS(Profile!$F$2:$F$17521,Profile!$B$2:$B$17521,$B152,Profile!$C$2:$C$17521,AU$8))*$C$6</f>
        <v>0</v>
      </c>
      <c r="AV152" s="162">
        <f>(SUMIFS(Profile!$F$2:$F$17521,Profile!$B$2:$B$17521,$B152,Profile!$C$2:$C$17521,AV$8))*$C$6</f>
        <v>0</v>
      </c>
      <c r="AW152" s="162">
        <f>(SUMIFS(Profile!$F$2:$F$17521,Profile!$B$2:$B$17521,$B152,Profile!$C$2:$C$17521,AW$8))*$C$6</f>
        <v>0</v>
      </c>
      <c r="AX152" s="162">
        <f>(SUMIFS(Profile!$F$2:$F$17521,Profile!$B$2:$B$17521,$B152,Profile!$C$2:$C$17521,AX$8))*$C$6</f>
        <v>0</v>
      </c>
      <c r="AY152" s="162">
        <f>(SUMIFS(Profile!$F$2:$F$17521,Profile!$B$2:$B$17521,$B152,Profile!$C$2:$C$17521,AY$8))*$C$6</f>
        <v>0</v>
      </c>
      <c r="AZ152" s="162">
        <f>(SUMIFS(Profile!$F$2:$F$17521,Profile!$B$2:$B$17521,$B152,Profile!$C$2:$C$17521,AZ$8))*$C$6</f>
        <v>0</v>
      </c>
      <c r="BA152" s="162">
        <f t="shared" si="10"/>
        <v>0</v>
      </c>
      <c r="BB152" s="162">
        <f>(SUMIFS(Profile!$E$2:$E$17521,Profile!$B$2:$B$17521,$B152,Profile!$C$2:$C$17521,BB$8))*$C$9</f>
        <v>0</v>
      </c>
      <c r="BC152" s="162">
        <f>(SUMIFS(Profile!$E$2:$E$17521,Profile!$B$2:$B$17521,$B152,Profile!$C$2:$C$17521,BC$8))*$C$9</f>
        <v>0</v>
      </c>
      <c r="BD152" s="162">
        <f>(SUMIFS(Profile!$E$2:$E$17521,Profile!$B$2:$B$17521,$B152,Profile!$C$2:$C$17521,BD$8))*$C$9</f>
        <v>0</v>
      </c>
      <c r="BE152" s="162">
        <f>(SUMIFS(Profile!$E$2:$E$17521,Profile!$B$2:$B$17521,$B152,Profile!$C$2:$C$17521,BE$8))*$C$9</f>
        <v>0</v>
      </c>
      <c r="BF152" s="162">
        <f>(SUMIFS(Profile!$E$2:$E$17521,Profile!$B$2:$B$17521,$B152,Profile!$C$2:$C$17521,BF$8))*$C$9</f>
        <v>0</v>
      </c>
      <c r="BG152" s="162">
        <f>(SUMIFS(Profile!$E$2:$E$17521,Profile!$B$2:$B$17521,$B152,Profile!$C$2:$C$17521,BG$8))*$C$9</f>
        <v>0</v>
      </c>
      <c r="BH152" s="162">
        <f>(SUMIFS(Profile!$E$2:$E$17521,Profile!$B$2:$B$17521,$B152,Profile!$C$2:$C$17521,BH$8))*$C$9</f>
        <v>0</v>
      </c>
      <c r="BI152" s="162">
        <f>(SUMIFS(Profile!$E$2:$E$17521,Profile!$B$2:$B$17521,$B152,Profile!$C$2:$C$17521,BI$8))*$C$9</f>
        <v>0</v>
      </c>
      <c r="BJ152" s="162">
        <f>(SUMIFS(Profile!$E$2:$E$17521,Profile!$B$2:$B$17521,$B152,Profile!$C$2:$C$17521,BJ$8))*$C$9</f>
        <v>0</v>
      </c>
      <c r="BK152" s="162">
        <f>(SUMIFS(Profile!$E$2:$E$17521,Profile!$B$2:$B$17521,$B152,Profile!$C$2:$C$17521,BK$8))*$C$9</f>
        <v>0</v>
      </c>
      <c r="BL152" s="162">
        <f>(SUMIFS(Profile!$E$2:$E$17521,Profile!$B$2:$B$17521,$B152,Profile!$C$2:$C$17521,BL$8))*$C$9</f>
        <v>0</v>
      </c>
      <c r="BM152" s="162">
        <f>(SUMIFS(Profile!$E$2:$E$17521,Profile!$B$2:$B$17521,$B152,Profile!$C$2:$C$17521,BM$8))*$C$9</f>
        <v>0</v>
      </c>
      <c r="BN152" s="162">
        <f>(SUMIFS(Profile!$E$2:$E$17521,Profile!$B$2:$B$17521,$B152,Profile!$C$2:$C$17521,BN$8))*$C$9</f>
        <v>0</v>
      </c>
      <c r="BO152" s="162">
        <f>(SUMIFS(Profile!$E$2:$E$17521,Profile!$B$2:$B$17521,$B152,Profile!$C$2:$C$17521,BO$8))*$C$9</f>
        <v>0</v>
      </c>
      <c r="BP152" s="162">
        <f>(SUMIFS(Profile!$E$2:$E$17521,Profile!$B$2:$B$17521,$B152,Profile!$C$2:$C$17521,BP$8))*$C$9</f>
        <v>0</v>
      </c>
      <c r="BQ152" s="162">
        <f>(SUMIFS(Profile!$E$2:$E$17521,Profile!$B$2:$B$17521,$B152,Profile!$C$2:$C$17521,BQ$8))*$C$9</f>
        <v>0</v>
      </c>
      <c r="BR152" s="162">
        <f>(SUMIFS(Profile!$E$2:$E$17521,Profile!$B$2:$B$17521,$B152,Profile!$C$2:$C$17521,BR$8))*$C$9</f>
        <v>0</v>
      </c>
      <c r="BS152" s="162">
        <f>(SUMIFS(Profile!$E$2:$E$17521,Profile!$B$2:$B$17521,$B152,Profile!$C$2:$C$17521,BS$8))*$C$9</f>
        <v>0</v>
      </c>
      <c r="BT152" s="162">
        <f>(SUMIFS(Profile!$E$2:$E$17521,Profile!$B$2:$B$17521,$B152,Profile!$C$2:$C$17521,BT$8))*$C$9</f>
        <v>0</v>
      </c>
      <c r="BU152" s="162">
        <f>(SUMIFS(Profile!$E$2:$E$17521,Profile!$B$2:$B$17521,$B152,Profile!$C$2:$C$17521,BU$8))*$C$9</f>
        <v>0</v>
      </c>
      <c r="BV152" s="162">
        <f>(SUMIFS(Profile!$E$2:$E$17521,Profile!$B$2:$B$17521,$B152,Profile!$C$2:$C$17521,BV$8))*$C$9</f>
        <v>0</v>
      </c>
      <c r="BW152" s="162">
        <f>(SUMIFS(Profile!$E$2:$E$17521,Profile!$B$2:$B$17521,$B152,Profile!$C$2:$C$17521,BW$8))*$C$9</f>
        <v>0</v>
      </c>
      <c r="BX152" s="162">
        <f>(SUMIFS(Profile!$E$2:$E$17521,Profile!$B$2:$B$17521,$B152,Profile!$C$2:$C$17521,BX$8))*$C$9</f>
        <v>0</v>
      </c>
      <c r="BY152" s="162">
        <f>(SUMIFS(Profile!$E$2:$E$17521,Profile!$B$2:$B$17521,$B152,Profile!$C$2:$C$17521,BY$8))*$C$9</f>
        <v>0</v>
      </c>
      <c r="BZ152" s="162">
        <f>(SUMIFS(Profile!$E$2:$E$17521,Profile!$B$2:$B$17521,$B152,Profile!$C$2:$C$17521,BZ$8))*$C$9</f>
        <v>0</v>
      </c>
      <c r="CA152" s="162">
        <f>(SUMIFS(Profile!$E$2:$E$17521,Profile!$B$2:$B$17521,$B152,Profile!$C$2:$C$17521,CA$8))*$C$9</f>
        <v>0</v>
      </c>
      <c r="CB152" s="162">
        <f>(SUMIFS(Profile!$E$2:$E$17521,Profile!$B$2:$B$17521,$B152,Profile!$C$2:$C$17521,CB$8))*$C$9</f>
        <v>0</v>
      </c>
      <c r="CC152" s="162">
        <f>(SUMIFS(Profile!$E$2:$E$17521,Profile!$B$2:$B$17521,$B152,Profile!$C$2:$C$17521,CC$8))*$C$9</f>
        <v>0</v>
      </c>
      <c r="CD152" s="162">
        <f>(SUMIFS(Profile!$E$2:$E$17521,Profile!$B$2:$B$17521,$B152,Profile!$C$2:$C$17521,CD$8))*$C$9</f>
        <v>0</v>
      </c>
      <c r="CE152" s="162">
        <f>(SUMIFS(Profile!$E$2:$E$17521,Profile!$B$2:$B$17521,$B152,Profile!$C$2:$C$17521,CE$8))*$C$9</f>
        <v>0</v>
      </c>
      <c r="CF152" s="162">
        <f>(SUMIFS(Profile!$E$2:$E$17521,Profile!$B$2:$B$17521,$B152,Profile!$C$2:$C$17521,CF$8))*$C$9</f>
        <v>0</v>
      </c>
      <c r="CG152" s="162">
        <f>(SUMIFS(Profile!$E$2:$E$17521,Profile!$B$2:$B$17521,$B152,Profile!$C$2:$C$17521,CG$8))*$C$9</f>
        <v>0</v>
      </c>
      <c r="CH152" s="162">
        <f>(SUMIFS(Profile!$E$2:$E$17521,Profile!$B$2:$B$17521,$B152,Profile!$C$2:$C$17521,CH$8))*$C$9</f>
        <v>0</v>
      </c>
      <c r="CI152" s="162">
        <f>(SUMIFS(Profile!$E$2:$E$17521,Profile!$B$2:$B$17521,$B152,Profile!$C$2:$C$17521,CI$8))*$C$9</f>
        <v>0</v>
      </c>
      <c r="CJ152" s="162">
        <f>(SUMIFS(Profile!$E$2:$E$17521,Profile!$B$2:$B$17521,$B152,Profile!$C$2:$C$17521,CJ$8))*$C$9</f>
        <v>0</v>
      </c>
      <c r="CK152" s="162">
        <f>(SUMIFS(Profile!$E$2:$E$17521,Profile!$B$2:$B$17521,$B152,Profile!$C$2:$C$17521,CK$8))*$C$9</f>
        <v>0</v>
      </c>
      <c r="CL152" s="162">
        <f>(SUMIFS(Profile!$E$2:$E$17521,Profile!$B$2:$B$17521,$B152,Profile!$C$2:$C$17521,CL$8))*$C$9</f>
        <v>0</v>
      </c>
      <c r="CM152" s="162">
        <f>(SUMIFS(Profile!$E$2:$E$17521,Profile!$B$2:$B$17521,$B152,Profile!$C$2:$C$17521,CM$8))*$C$9</f>
        <v>0</v>
      </c>
      <c r="CN152" s="162">
        <f>(SUMIFS(Profile!$E$2:$E$17521,Profile!$B$2:$B$17521,$B152,Profile!$C$2:$C$17521,CN$8))*$C$9</f>
        <v>0</v>
      </c>
      <c r="CO152" s="162">
        <f>(SUMIFS(Profile!$E$2:$E$17521,Profile!$B$2:$B$17521,$B152,Profile!$C$2:$C$17521,CO$8))*$C$9</f>
        <v>0</v>
      </c>
      <c r="CP152" s="162">
        <f>(SUMIFS(Profile!$E$2:$E$17521,Profile!$B$2:$B$17521,$B152,Profile!$C$2:$C$17521,CP$8))*$C$9</f>
        <v>0</v>
      </c>
      <c r="CQ152" s="162">
        <f>(SUMIFS(Profile!$E$2:$E$17521,Profile!$B$2:$B$17521,$B152,Profile!$C$2:$C$17521,CQ$8))*$C$9</f>
        <v>0</v>
      </c>
      <c r="CR152" s="162">
        <f>(SUMIFS(Profile!$E$2:$E$17521,Profile!$B$2:$B$17521,$B152,Profile!$C$2:$C$17521,CR$8))*$C$9</f>
        <v>0</v>
      </c>
      <c r="CS152" s="162">
        <f>(SUMIFS(Profile!$E$2:$E$17521,Profile!$B$2:$B$17521,$B152,Profile!$C$2:$C$17521,CS$8))*$C$9</f>
        <v>0</v>
      </c>
      <c r="CT152" s="162">
        <f>(SUMIFS(Profile!$E$2:$E$17521,Profile!$B$2:$B$17521,$B152,Profile!$C$2:$C$17521,CT$8))*$C$9</f>
        <v>0</v>
      </c>
      <c r="CU152" s="162">
        <f>(SUMIFS(Profile!$E$2:$E$17521,Profile!$B$2:$B$17521,$B152,Profile!$C$2:$C$17521,CU$8))*$C$9</f>
        <v>0</v>
      </c>
      <c r="CV152" s="162">
        <f>(SUMIFS(Profile!$E$2:$E$17521,Profile!$B$2:$B$17521,$B152,Profile!$C$2:$C$17521,CV$8))*$C$9</f>
        <v>0</v>
      </c>
      <c r="CW152" s="162">
        <f>(SUMIFS(Profile!$E$2:$E$17521,Profile!$B$2:$B$17521,$B152,Profile!$C$2:$C$17521,CW$8))*$C$9</f>
        <v>0</v>
      </c>
      <c r="CX152" s="162">
        <f t="shared" si="11"/>
        <v>0</v>
      </c>
      <c r="CY152" s="162">
        <f t="shared" ref="CY152:ET152" si="721">MAX(BB152-E152,0)</f>
        <v>0</v>
      </c>
      <c r="CZ152" s="162">
        <f t="shared" si="721"/>
        <v>0</v>
      </c>
      <c r="DA152" s="162">
        <f t="shared" si="721"/>
        <v>0</v>
      </c>
      <c r="DB152" s="162">
        <f t="shared" si="721"/>
        <v>0</v>
      </c>
      <c r="DC152" s="162">
        <f t="shared" si="721"/>
        <v>0</v>
      </c>
      <c r="DD152" s="162">
        <f t="shared" si="721"/>
        <v>0</v>
      </c>
      <c r="DE152" s="162">
        <f t="shared" si="721"/>
        <v>0</v>
      </c>
      <c r="DF152" s="162">
        <f t="shared" si="721"/>
        <v>0</v>
      </c>
      <c r="DG152" s="162">
        <f t="shared" si="721"/>
        <v>0</v>
      </c>
      <c r="DH152" s="162">
        <f t="shared" si="721"/>
        <v>0</v>
      </c>
      <c r="DI152" s="162">
        <f t="shared" si="721"/>
        <v>0</v>
      </c>
      <c r="DJ152" s="162">
        <f t="shared" si="721"/>
        <v>0</v>
      </c>
      <c r="DK152" s="162">
        <f t="shared" si="721"/>
        <v>0</v>
      </c>
      <c r="DL152" s="162">
        <f t="shared" si="721"/>
        <v>0</v>
      </c>
      <c r="DM152" s="162">
        <f t="shared" si="721"/>
        <v>0</v>
      </c>
      <c r="DN152" s="162">
        <f t="shared" si="721"/>
        <v>0</v>
      </c>
      <c r="DO152" s="162">
        <f t="shared" si="721"/>
        <v>0</v>
      </c>
      <c r="DP152" s="162">
        <f t="shared" si="721"/>
        <v>0</v>
      </c>
      <c r="DQ152" s="162">
        <f t="shared" si="721"/>
        <v>0</v>
      </c>
      <c r="DR152" s="162">
        <f t="shared" si="721"/>
        <v>0</v>
      </c>
      <c r="DS152" s="162">
        <f t="shared" si="721"/>
        <v>0</v>
      </c>
      <c r="DT152" s="162">
        <f t="shared" si="721"/>
        <v>0</v>
      </c>
      <c r="DU152" s="162">
        <f t="shared" si="721"/>
        <v>0</v>
      </c>
      <c r="DV152" s="162">
        <f t="shared" si="721"/>
        <v>0</v>
      </c>
      <c r="DW152" s="162">
        <f t="shared" si="721"/>
        <v>0</v>
      </c>
      <c r="DX152" s="162">
        <f t="shared" si="721"/>
        <v>0</v>
      </c>
      <c r="DY152" s="162">
        <f t="shared" si="721"/>
        <v>0</v>
      </c>
      <c r="DZ152" s="162">
        <f t="shared" si="721"/>
        <v>0</v>
      </c>
      <c r="EA152" s="162">
        <f t="shared" si="721"/>
        <v>0</v>
      </c>
      <c r="EB152" s="162">
        <f t="shared" si="721"/>
        <v>0</v>
      </c>
      <c r="EC152" s="162">
        <f t="shared" si="721"/>
        <v>0</v>
      </c>
      <c r="ED152" s="162">
        <f t="shared" si="721"/>
        <v>0</v>
      </c>
      <c r="EE152" s="162">
        <f t="shared" si="721"/>
        <v>0</v>
      </c>
      <c r="EF152" s="162">
        <f t="shared" si="721"/>
        <v>0</v>
      </c>
      <c r="EG152" s="162">
        <f t="shared" si="721"/>
        <v>0</v>
      </c>
      <c r="EH152" s="162">
        <f t="shared" si="721"/>
        <v>0</v>
      </c>
      <c r="EI152" s="162">
        <f t="shared" si="721"/>
        <v>0</v>
      </c>
      <c r="EJ152" s="162">
        <f t="shared" si="721"/>
        <v>0</v>
      </c>
      <c r="EK152" s="162">
        <f t="shared" si="721"/>
        <v>0</v>
      </c>
      <c r="EL152" s="162">
        <f t="shared" si="721"/>
        <v>0</v>
      </c>
      <c r="EM152" s="162">
        <f t="shared" si="721"/>
        <v>0</v>
      </c>
      <c r="EN152" s="162">
        <f t="shared" si="721"/>
        <v>0</v>
      </c>
      <c r="EO152" s="162">
        <f t="shared" si="721"/>
        <v>0</v>
      </c>
      <c r="EP152" s="162">
        <f t="shared" si="721"/>
        <v>0</v>
      </c>
      <c r="EQ152" s="162">
        <f t="shared" si="721"/>
        <v>0</v>
      </c>
      <c r="ER152" s="162">
        <f t="shared" si="721"/>
        <v>0</v>
      </c>
      <c r="ES152" s="162">
        <f t="shared" si="721"/>
        <v>0</v>
      </c>
      <c r="ET152" s="162">
        <f t="shared" si="721"/>
        <v>0</v>
      </c>
      <c r="EU152" s="162">
        <f t="shared" si="13"/>
        <v>0</v>
      </c>
      <c r="EV152" s="162">
        <f t="shared" ref="EV152:GQ152" si="722">BB152-CY152</f>
        <v>0</v>
      </c>
      <c r="EW152" s="162">
        <f t="shared" si="722"/>
        <v>0</v>
      </c>
      <c r="EX152" s="162">
        <f t="shared" si="722"/>
        <v>0</v>
      </c>
      <c r="EY152" s="162">
        <f t="shared" si="722"/>
        <v>0</v>
      </c>
      <c r="EZ152" s="162">
        <f t="shared" si="722"/>
        <v>0</v>
      </c>
      <c r="FA152" s="162">
        <f t="shared" si="722"/>
        <v>0</v>
      </c>
      <c r="FB152" s="162">
        <f t="shared" si="722"/>
        <v>0</v>
      </c>
      <c r="FC152" s="162">
        <f t="shared" si="722"/>
        <v>0</v>
      </c>
      <c r="FD152" s="162">
        <f t="shared" si="722"/>
        <v>0</v>
      </c>
      <c r="FE152" s="162">
        <f t="shared" si="722"/>
        <v>0</v>
      </c>
      <c r="FF152" s="162">
        <f t="shared" si="722"/>
        <v>0</v>
      </c>
      <c r="FG152" s="162">
        <f t="shared" si="722"/>
        <v>0</v>
      </c>
      <c r="FH152" s="162">
        <f t="shared" si="722"/>
        <v>0</v>
      </c>
      <c r="FI152" s="162">
        <f t="shared" si="722"/>
        <v>0</v>
      </c>
      <c r="FJ152" s="162">
        <f t="shared" si="722"/>
        <v>0</v>
      </c>
      <c r="FK152" s="162">
        <f t="shared" si="722"/>
        <v>0</v>
      </c>
      <c r="FL152" s="162">
        <f t="shared" si="722"/>
        <v>0</v>
      </c>
      <c r="FM152" s="162">
        <f t="shared" si="722"/>
        <v>0</v>
      </c>
      <c r="FN152" s="162">
        <f t="shared" si="722"/>
        <v>0</v>
      </c>
      <c r="FO152" s="162">
        <f t="shared" si="722"/>
        <v>0</v>
      </c>
      <c r="FP152" s="162">
        <f t="shared" si="722"/>
        <v>0</v>
      </c>
      <c r="FQ152" s="162">
        <f t="shared" si="722"/>
        <v>0</v>
      </c>
      <c r="FR152" s="162">
        <f t="shared" si="722"/>
        <v>0</v>
      </c>
      <c r="FS152" s="162">
        <f t="shared" si="722"/>
        <v>0</v>
      </c>
      <c r="FT152" s="162">
        <f t="shared" si="722"/>
        <v>0</v>
      </c>
      <c r="FU152" s="162">
        <f t="shared" si="722"/>
        <v>0</v>
      </c>
      <c r="FV152" s="162">
        <f t="shared" si="722"/>
        <v>0</v>
      </c>
      <c r="FW152" s="162">
        <f t="shared" si="722"/>
        <v>0</v>
      </c>
      <c r="FX152" s="162">
        <f t="shared" si="722"/>
        <v>0</v>
      </c>
      <c r="FY152" s="162">
        <f t="shared" si="722"/>
        <v>0</v>
      </c>
      <c r="FZ152" s="162">
        <f t="shared" si="722"/>
        <v>0</v>
      </c>
      <c r="GA152" s="162">
        <f t="shared" si="722"/>
        <v>0</v>
      </c>
      <c r="GB152" s="162">
        <f t="shared" si="722"/>
        <v>0</v>
      </c>
      <c r="GC152" s="162">
        <f t="shared" si="722"/>
        <v>0</v>
      </c>
      <c r="GD152" s="162">
        <f t="shared" si="722"/>
        <v>0</v>
      </c>
      <c r="GE152" s="162">
        <f t="shared" si="722"/>
        <v>0</v>
      </c>
      <c r="GF152" s="162">
        <f t="shared" si="722"/>
        <v>0</v>
      </c>
      <c r="GG152" s="162">
        <f t="shared" si="722"/>
        <v>0</v>
      </c>
      <c r="GH152" s="162">
        <f t="shared" si="722"/>
        <v>0</v>
      </c>
      <c r="GI152" s="162">
        <f t="shared" si="722"/>
        <v>0</v>
      </c>
      <c r="GJ152" s="162">
        <f t="shared" si="722"/>
        <v>0</v>
      </c>
      <c r="GK152" s="162">
        <f t="shared" si="722"/>
        <v>0</v>
      </c>
      <c r="GL152" s="162">
        <f t="shared" si="722"/>
        <v>0</v>
      </c>
      <c r="GM152" s="162">
        <f t="shared" si="722"/>
        <v>0</v>
      </c>
      <c r="GN152" s="162">
        <f t="shared" si="722"/>
        <v>0</v>
      </c>
      <c r="GO152" s="162">
        <f t="shared" si="722"/>
        <v>0</v>
      </c>
      <c r="GP152" s="162">
        <f t="shared" si="722"/>
        <v>0</v>
      </c>
      <c r="GQ152" s="162">
        <f t="shared" si="722"/>
        <v>0</v>
      </c>
      <c r="GR152" s="162">
        <f t="shared" si="15"/>
        <v>0</v>
      </c>
      <c r="GS152" s="162">
        <f t="shared" ref="GS152:IN152" si="723">E152-EV152</f>
        <v>0</v>
      </c>
      <c r="GT152" s="162">
        <f t="shared" si="723"/>
        <v>0</v>
      </c>
      <c r="GU152" s="162">
        <f t="shared" si="723"/>
        <v>0</v>
      </c>
      <c r="GV152" s="162">
        <f t="shared" si="723"/>
        <v>0</v>
      </c>
      <c r="GW152" s="162">
        <f t="shared" si="723"/>
        <v>0</v>
      </c>
      <c r="GX152" s="162">
        <f t="shared" si="723"/>
        <v>0</v>
      </c>
      <c r="GY152" s="162">
        <f t="shared" si="723"/>
        <v>0</v>
      </c>
      <c r="GZ152" s="162">
        <f t="shared" si="723"/>
        <v>0</v>
      </c>
      <c r="HA152" s="162">
        <f t="shared" si="723"/>
        <v>0</v>
      </c>
      <c r="HB152" s="162">
        <f t="shared" si="723"/>
        <v>0</v>
      </c>
      <c r="HC152" s="162">
        <f t="shared" si="723"/>
        <v>0</v>
      </c>
      <c r="HD152" s="162">
        <f t="shared" si="723"/>
        <v>0</v>
      </c>
      <c r="HE152" s="162">
        <f t="shared" si="723"/>
        <v>0</v>
      </c>
      <c r="HF152" s="162">
        <f t="shared" si="723"/>
        <v>0</v>
      </c>
      <c r="HG152" s="162">
        <f t="shared" si="723"/>
        <v>0</v>
      </c>
      <c r="HH152" s="162">
        <f t="shared" si="723"/>
        <v>0</v>
      </c>
      <c r="HI152" s="162">
        <f t="shared" si="723"/>
        <v>0</v>
      </c>
      <c r="HJ152" s="162">
        <f t="shared" si="723"/>
        <v>0</v>
      </c>
      <c r="HK152" s="162">
        <f t="shared" si="723"/>
        <v>0</v>
      </c>
      <c r="HL152" s="162">
        <f t="shared" si="723"/>
        <v>0</v>
      </c>
      <c r="HM152" s="162">
        <f t="shared" si="723"/>
        <v>0</v>
      </c>
      <c r="HN152" s="162">
        <f t="shared" si="723"/>
        <v>0</v>
      </c>
      <c r="HO152" s="162">
        <f t="shared" si="723"/>
        <v>0</v>
      </c>
      <c r="HP152" s="162">
        <f t="shared" si="723"/>
        <v>0</v>
      </c>
      <c r="HQ152" s="162">
        <f t="shared" si="723"/>
        <v>0</v>
      </c>
      <c r="HR152" s="162">
        <f t="shared" si="723"/>
        <v>0</v>
      </c>
      <c r="HS152" s="162">
        <f t="shared" si="723"/>
        <v>0</v>
      </c>
      <c r="HT152" s="162">
        <f t="shared" si="723"/>
        <v>0</v>
      </c>
      <c r="HU152" s="162">
        <f t="shared" si="723"/>
        <v>0</v>
      </c>
      <c r="HV152" s="162">
        <f t="shared" si="723"/>
        <v>0</v>
      </c>
      <c r="HW152" s="162">
        <f t="shared" si="723"/>
        <v>0</v>
      </c>
      <c r="HX152" s="162">
        <f t="shared" si="723"/>
        <v>0</v>
      </c>
      <c r="HY152" s="162">
        <f t="shared" si="723"/>
        <v>0</v>
      </c>
      <c r="HZ152" s="162">
        <f t="shared" si="723"/>
        <v>0</v>
      </c>
      <c r="IA152" s="162">
        <f t="shared" si="723"/>
        <v>0</v>
      </c>
      <c r="IB152" s="162">
        <f t="shared" si="723"/>
        <v>0</v>
      </c>
      <c r="IC152" s="162">
        <f t="shared" si="723"/>
        <v>0</v>
      </c>
      <c r="ID152" s="162">
        <f t="shared" si="723"/>
        <v>0</v>
      </c>
      <c r="IE152" s="162">
        <f t="shared" si="723"/>
        <v>0</v>
      </c>
      <c r="IF152" s="162">
        <f t="shared" si="723"/>
        <v>0</v>
      </c>
      <c r="IG152" s="162">
        <f t="shared" si="723"/>
        <v>0</v>
      </c>
      <c r="IH152" s="162">
        <f t="shared" si="723"/>
        <v>0</v>
      </c>
      <c r="II152" s="162">
        <f t="shared" si="723"/>
        <v>0</v>
      </c>
      <c r="IJ152" s="162">
        <f t="shared" si="723"/>
        <v>0</v>
      </c>
      <c r="IK152" s="162">
        <f t="shared" si="723"/>
        <v>0</v>
      </c>
      <c r="IL152" s="162">
        <f t="shared" si="723"/>
        <v>0</v>
      </c>
      <c r="IM152" s="162">
        <f t="shared" si="723"/>
        <v>0</v>
      </c>
      <c r="IN152" s="162">
        <f t="shared" si="723"/>
        <v>0</v>
      </c>
      <c r="IO152" s="162">
        <f t="shared" si="17"/>
        <v>0</v>
      </c>
      <c r="IP152" s="162">
        <f t="shared" si="23"/>
        <v>0</v>
      </c>
      <c r="IQ152" s="162">
        <f t="shared" ref="IQ152:KK152" si="724">MAX((MIN(CZ152+IP152,$IO$7))-GT152,0)</f>
        <v>0</v>
      </c>
      <c r="IR152" s="162">
        <f t="shared" si="724"/>
        <v>0</v>
      </c>
      <c r="IS152" s="162">
        <f t="shared" si="724"/>
        <v>0</v>
      </c>
      <c r="IT152" s="162">
        <f t="shared" si="724"/>
        <v>0</v>
      </c>
      <c r="IU152" s="162">
        <f t="shared" si="724"/>
        <v>0</v>
      </c>
      <c r="IV152" s="162">
        <f t="shared" si="724"/>
        <v>0</v>
      </c>
      <c r="IW152" s="162">
        <f t="shared" si="724"/>
        <v>0</v>
      </c>
      <c r="IX152" s="162">
        <f t="shared" si="724"/>
        <v>0</v>
      </c>
      <c r="IY152" s="162">
        <f t="shared" si="724"/>
        <v>0</v>
      </c>
      <c r="IZ152" s="162">
        <f t="shared" si="724"/>
        <v>0</v>
      </c>
      <c r="JA152" s="162">
        <f t="shared" si="724"/>
        <v>0</v>
      </c>
      <c r="JB152" s="162">
        <f t="shared" si="724"/>
        <v>0</v>
      </c>
      <c r="JC152" s="162">
        <f t="shared" si="724"/>
        <v>0</v>
      </c>
      <c r="JD152" s="162">
        <f t="shared" si="724"/>
        <v>0</v>
      </c>
      <c r="JE152" s="162">
        <f t="shared" si="724"/>
        <v>0</v>
      </c>
      <c r="JF152" s="162">
        <f t="shared" si="724"/>
        <v>0</v>
      </c>
      <c r="JG152" s="162">
        <f t="shared" si="724"/>
        <v>0</v>
      </c>
      <c r="JH152" s="162">
        <f t="shared" si="724"/>
        <v>0</v>
      </c>
      <c r="JI152" s="162">
        <f t="shared" si="724"/>
        <v>0</v>
      </c>
      <c r="JJ152" s="162">
        <f t="shared" si="724"/>
        <v>0</v>
      </c>
      <c r="JK152" s="162">
        <f t="shared" si="724"/>
        <v>0</v>
      </c>
      <c r="JL152" s="162">
        <f t="shared" si="724"/>
        <v>0</v>
      </c>
      <c r="JM152" s="162">
        <f t="shared" si="724"/>
        <v>0</v>
      </c>
      <c r="JN152" s="162">
        <f t="shared" si="724"/>
        <v>0</v>
      </c>
      <c r="JO152" s="162">
        <f t="shared" si="724"/>
        <v>0</v>
      </c>
      <c r="JP152" s="162">
        <f t="shared" si="724"/>
        <v>0</v>
      </c>
      <c r="JQ152" s="162">
        <f t="shared" si="724"/>
        <v>0</v>
      </c>
      <c r="JR152" s="162">
        <f t="shared" si="724"/>
        <v>0</v>
      </c>
      <c r="JS152" s="162">
        <f t="shared" si="724"/>
        <v>0</v>
      </c>
      <c r="JT152" s="162">
        <f t="shared" si="724"/>
        <v>0</v>
      </c>
      <c r="JU152" s="162">
        <f t="shared" si="724"/>
        <v>0</v>
      </c>
      <c r="JV152" s="162">
        <f t="shared" si="724"/>
        <v>0</v>
      </c>
      <c r="JW152" s="162">
        <f t="shared" si="724"/>
        <v>0</v>
      </c>
      <c r="JX152" s="162">
        <f t="shared" si="724"/>
        <v>0</v>
      </c>
      <c r="JY152" s="162">
        <f t="shared" si="724"/>
        <v>0</v>
      </c>
      <c r="JZ152" s="162">
        <f t="shared" si="724"/>
        <v>0</v>
      </c>
      <c r="KA152" s="162">
        <f t="shared" si="724"/>
        <v>0</v>
      </c>
      <c r="KB152" s="162">
        <f t="shared" si="724"/>
        <v>0</v>
      </c>
      <c r="KC152" s="162">
        <f t="shared" si="724"/>
        <v>0</v>
      </c>
      <c r="KD152" s="162">
        <f t="shared" si="724"/>
        <v>0</v>
      </c>
      <c r="KE152" s="162">
        <f t="shared" si="724"/>
        <v>0</v>
      </c>
      <c r="KF152" s="162">
        <f t="shared" si="724"/>
        <v>0</v>
      </c>
      <c r="KG152" s="162">
        <f t="shared" si="724"/>
        <v>0</v>
      </c>
      <c r="KH152" s="162">
        <f t="shared" si="724"/>
        <v>0</v>
      </c>
      <c r="KI152" s="162">
        <f t="shared" si="724"/>
        <v>0</v>
      </c>
      <c r="KJ152" s="162">
        <f t="shared" si="724"/>
        <v>0</v>
      </c>
      <c r="KK152" s="162">
        <f t="shared" si="724"/>
        <v>0</v>
      </c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</row>
    <row r="153" ht="14.25" customHeight="1" spans="1:326" x14ac:dyDescent="0.25">
      <c r="A153" s="1">
        <v>5</v>
      </c>
      <c r="B153" s="1">
        <f t="shared" ref="B153:C153" si="725">B152+1</f>
        <v>143</v>
      </c>
      <c r="C153" s="232">
        <f t="shared" si="725"/>
        <v>43608</v>
      </c>
      <c r="D153" s="162">
        <f t="shared" si="9"/>
        <v>0</v>
      </c>
      <c r="E153" s="162">
        <f>(SUMIFS(Profile!$F$2:$F$17521,Profile!$B$2:$B$17521,$B153,Profile!$C$2:$C$17521,E$8))*$C$6</f>
        <v>0</v>
      </c>
      <c r="F153" s="162">
        <f>(SUMIFS(Profile!$F$2:$F$17521,Profile!$B$2:$B$17521,$B153,Profile!$C$2:$C$17521,F$8))*$C$6</f>
        <v>0</v>
      </c>
      <c r="G153" s="162">
        <f>(SUMIFS(Profile!$F$2:$F$17521,Profile!$B$2:$B$17521,$B153,Profile!$C$2:$C$17521,G$8))*$C$6</f>
        <v>0</v>
      </c>
      <c r="H153" s="162">
        <f>(SUMIFS(Profile!$F$2:$F$17521,Profile!$B$2:$B$17521,$B153,Profile!$C$2:$C$17521,H$8))*$C$6</f>
        <v>0</v>
      </c>
      <c r="I153" s="162">
        <f>(SUMIFS(Profile!$F$2:$F$17521,Profile!$B$2:$B$17521,$B153,Profile!$C$2:$C$17521,I$8))*$C$6</f>
        <v>0</v>
      </c>
      <c r="J153" s="162">
        <f>(SUMIFS(Profile!$F$2:$F$17521,Profile!$B$2:$B$17521,$B153,Profile!$C$2:$C$17521,J$8))*$C$6</f>
        <v>0</v>
      </c>
      <c r="K153" s="162">
        <f>(SUMIFS(Profile!$F$2:$F$17521,Profile!$B$2:$B$17521,$B153,Profile!$C$2:$C$17521,K$8))*$C$6</f>
        <v>0</v>
      </c>
      <c r="L153" s="162">
        <f>(SUMIFS(Profile!$F$2:$F$17521,Profile!$B$2:$B$17521,$B153,Profile!$C$2:$C$17521,L$8))*$C$6</f>
        <v>0</v>
      </c>
      <c r="M153" s="162">
        <f>(SUMIFS(Profile!$F$2:$F$17521,Profile!$B$2:$B$17521,$B153,Profile!$C$2:$C$17521,M$8))*$C$6</f>
        <v>0</v>
      </c>
      <c r="N153" s="162">
        <f>(SUMIFS(Profile!$F$2:$F$17521,Profile!$B$2:$B$17521,$B153,Profile!$C$2:$C$17521,N$8))*$C$6</f>
        <v>0</v>
      </c>
      <c r="O153" s="162">
        <f>(SUMIFS(Profile!$F$2:$F$17521,Profile!$B$2:$B$17521,$B153,Profile!$C$2:$C$17521,O$8))*$C$6</f>
        <v>0</v>
      </c>
      <c r="P153" s="162">
        <f>(SUMIFS(Profile!$F$2:$F$17521,Profile!$B$2:$B$17521,$B153,Profile!$C$2:$C$17521,P$8))*$C$6</f>
        <v>0</v>
      </c>
      <c r="Q153" s="162">
        <f>(SUMIFS(Profile!$F$2:$F$17521,Profile!$B$2:$B$17521,$B153,Profile!$C$2:$C$17521,Q$8))*$C$6</f>
        <v>0</v>
      </c>
      <c r="R153" s="162">
        <f>(SUMIFS(Profile!$F$2:$F$17521,Profile!$B$2:$B$17521,$B153,Profile!$C$2:$C$17521,R$8))*$C$6</f>
        <v>0</v>
      </c>
      <c r="S153" s="162">
        <f>(SUMIFS(Profile!$F$2:$F$17521,Profile!$B$2:$B$17521,$B153,Profile!$C$2:$C$17521,S$8))*$C$6</f>
        <v>0</v>
      </c>
      <c r="T153" s="162">
        <f>(SUMIFS(Profile!$F$2:$F$17521,Profile!$B$2:$B$17521,$B153,Profile!$C$2:$C$17521,T$8))*$C$6</f>
        <v>0</v>
      </c>
      <c r="U153" s="162">
        <f>(SUMIFS(Profile!$F$2:$F$17521,Profile!$B$2:$B$17521,$B153,Profile!$C$2:$C$17521,U$8))*$C$6</f>
        <v>0</v>
      </c>
      <c r="V153" s="162">
        <f>(SUMIFS(Profile!$F$2:$F$17521,Profile!$B$2:$B$17521,$B153,Profile!$C$2:$C$17521,V$8))*$C$6</f>
        <v>0</v>
      </c>
      <c r="W153" s="162">
        <f>(SUMIFS(Profile!$F$2:$F$17521,Profile!$B$2:$B$17521,$B153,Profile!$C$2:$C$17521,W$8))*$C$6</f>
        <v>0</v>
      </c>
      <c r="X153" s="162">
        <f>(SUMIFS(Profile!$F$2:$F$17521,Profile!$B$2:$B$17521,$B153,Profile!$C$2:$C$17521,X$8))*$C$6</f>
        <v>0</v>
      </c>
      <c r="Y153" s="162">
        <f>(SUMIFS(Profile!$F$2:$F$17521,Profile!$B$2:$B$17521,$B153,Profile!$C$2:$C$17521,Y$8))*$C$6</f>
        <v>0</v>
      </c>
      <c r="Z153" s="162">
        <f>(SUMIFS(Profile!$F$2:$F$17521,Profile!$B$2:$B$17521,$B153,Profile!$C$2:$C$17521,Z$8))*$C$6</f>
        <v>0</v>
      </c>
      <c r="AA153" s="162">
        <f>(SUMIFS(Profile!$F$2:$F$17521,Profile!$B$2:$B$17521,$B153,Profile!$C$2:$C$17521,AA$8))*$C$6</f>
        <v>0</v>
      </c>
      <c r="AB153" s="162">
        <f>(SUMIFS(Profile!$F$2:$F$17521,Profile!$B$2:$B$17521,$B153,Profile!$C$2:$C$17521,AB$8))*$C$6</f>
        <v>0</v>
      </c>
      <c r="AC153" s="162">
        <f>(SUMIFS(Profile!$F$2:$F$17521,Profile!$B$2:$B$17521,$B153,Profile!$C$2:$C$17521,AC$8))*$C$6</f>
        <v>0</v>
      </c>
      <c r="AD153" s="162">
        <f>(SUMIFS(Profile!$F$2:$F$17521,Profile!$B$2:$B$17521,$B153,Profile!$C$2:$C$17521,AD$8))*$C$6</f>
        <v>0</v>
      </c>
      <c r="AE153" s="162">
        <f>(SUMIFS(Profile!$F$2:$F$17521,Profile!$B$2:$B$17521,$B153,Profile!$C$2:$C$17521,AE$8))*$C$6</f>
        <v>0</v>
      </c>
      <c r="AF153" s="162">
        <f>(SUMIFS(Profile!$F$2:$F$17521,Profile!$B$2:$B$17521,$B153,Profile!$C$2:$C$17521,AF$8))*$C$6</f>
        <v>0</v>
      </c>
      <c r="AG153" s="162">
        <f>(SUMIFS(Profile!$F$2:$F$17521,Profile!$B$2:$B$17521,$B153,Profile!$C$2:$C$17521,AG$8))*$C$6</f>
        <v>0</v>
      </c>
      <c r="AH153" s="162">
        <f>(SUMIFS(Profile!$F$2:$F$17521,Profile!$B$2:$B$17521,$B153,Profile!$C$2:$C$17521,AH$8))*$C$6</f>
        <v>0</v>
      </c>
      <c r="AI153" s="162">
        <f>(SUMIFS(Profile!$F$2:$F$17521,Profile!$B$2:$B$17521,$B153,Profile!$C$2:$C$17521,AI$8))*$C$6</f>
        <v>0</v>
      </c>
      <c r="AJ153" s="162">
        <f>(SUMIFS(Profile!$F$2:$F$17521,Profile!$B$2:$B$17521,$B153,Profile!$C$2:$C$17521,AJ$8))*$C$6</f>
        <v>0</v>
      </c>
      <c r="AK153" s="162">
        <f>(SUMIFS(Profile!$F$2:$F$17521,Profile!$B$2:$B$17521,$B153,Profile!$C$2:$C$17521,AK$8))*$C$6</f>
        <v>0</v>
      </c>
      <c r="AL153" s="162">
        <f>(SUMIFS(Profile!$F$2:$F$17521,Profile!$B$2:$B$17521,$B153,Profile!$C$2:$C$17521,AL$8))*$C$6</f>
        <v>0</v>
      </c>
      <c r="AM153" s="162">
        <f>(SUMIFS(Profile!$F$2:$F$17521,Profile!$B$2:$B$17521,$B153,Profile!$C$2:$C$17521,AM$8))*$C$6</f>
        <v>0</v>
      </c>
      <c r="AN153" s="162">
        <f>(SUMIFS(Profile!$F$2:$F$17521,Profile!$B$2:$B$17521,$B153,Profile!$C$2:$C$17521,AN$8))*$C$6</f>
        <v>0</v>
      </c>
      <c r="AO153" s="162">
        <f>(SUMIFS(Profile!$F$2:$F$17521,Profile!$B$2:$B$17521,$B153,Profile!$C$2:$C$17521,AO$8))*$C$6</f>
        <v>0</v>
      </c>
      <c r="AP153" s="162">
        <f>(SUMIFS(Profile!$F$2:$F$17521,Profile!$B$2:$B$17521,$B153,Profile!$C$2:$C$17521,AP$8))*$C$6</f>
        <v>0</v>
      </c>
      <c r="AQ153" s="162">
        <f>(SUMIFS(Profile!$F$2:$F$17521,Profile!$B$2:$B$17521,$B153,Profile!$C$2:$C$17521,AQ$8))*$C$6</f>
        <v>0</v>
      </c>
      <c r="AR153" s="162">
        <f>(SUMIFS(Profile!$F$2:$F$17521,Profile!$B$2:$B$17521,$B153,Profile!$C$2:$C$17521,AR$8))*$C$6</f>
        <v>0</v>
      </c>
      <c r="AS153" s="162">
        <f>(SUMIFS(Profile!$F$2:$F$17521,Profile!$B$2:$B$17521,$B153,Profile!$C$2:$C$17521,AS$8))*$C$6</f>
        <v>0</v>
      </c>
      <c r="AT153" s="162">
        <f>(SUMIFS(Profile!$F$2:$F$17521,Profile!$B$2:$B$17521,$B153,Profile!$C$2:$C$17521,AT$8))*$C$6</f>
        <v>0</v>
      </c>
      <c r="AU153" s="162">
        <f>(SUMIFS(Profile!$F$2:$F$17521,Profile!$B$2:$B$17521,$B153,Profile!$C$2:$C$17521,AU$8))*$C$6</f>
        <v>0</v>
      </c>
      <c r="AV153" s="162">
        <f>(SUMIFS(Profile!$F$2:$F$17521,Profile!$B$2:$B$17521,$B153,Profile!$C$2:$C$17521,AV$8))*$C$6</f>
        <v>0</v>
      </c>
      <c r="AW153" s="162">
        <f>(SUMIFS(Profile!$F$2:$F$17521,Profile!$B$2:$B$17521,$B153,Profile!$C$2:$C$17521,AW$8))*$C$6</f>
        <v>0</v>
      </c>
      <c r="AX153" s="162">
        <f>(SUMIFS(Profile!$F$2:$F$17521,Profile!$B$2:$B$17521,$B153,Profile!$C$2:$C$17521,AX$8))*$C$6</f>
        <v>0</v>
      </c>
      <c r="AY153" s="162">
        <f>(SUMIFS(Profile!$F$2:$F$17521,Profile!$B$2:$B$17521,$B153,Profile!$C$2:$C$17521,AY$8))*$C$6</f>
        <v>0</v>
      </c>
      <c r="AZ153" s="162">
        <f>(SUMIFS(Profile!$F$2:$F$17521,Profile!$B$2:$B$17521,$B153,Profile!$C$2:$C$17521,AZ$8))*$C$6</f>
        <v>0</v>
      </c>
      <c r="BA153" s="162">
        <f t="shared" si="10"/>
        <v>0</v>
      </c>
      <c r="BB153" s="162">
        <f>(SUMIFS(Profile!$E$2:$E$17521,Profile!$B$2:$B$17521,$B153,Profile!$C$2:$C$17521,BB$8))*$C$9</f>
        <v>0</v>
      </c>
      <c r="BC153" s="162">
        <f>(SUMIFS(Profile!$E$2:$E$17521,Profile!$B$2:$B$17521,$B153,Profile!$C$2:$C$17521,BC$8))*$C$9</f>
        <v>0</v>
      </c>
      <c r="BD153" s="162">
        <f>(SUMIFS(Profile!$E$2:$E$17521,Profile!$B$2:$B$17521,$B153,Profile!$C$2:$C$17521,BD$8))*$C$9</f>
        <v>0</v>
      </c>
      <c r="BE153" s="162">
        <f>(SUMIFS(Profile!$E$2:$E$17521,Profile!$B$2:$B$17521,$B153,Profile!$C$2:$C$17521,BE$8))*$C$9</f>
        <v>0</v>
      </c>
      <c r="BF153" s="162">
        <f>(SUMIFS(Profile!$E$2:$E$17521,Profile!$B$2:$B$17521,$B153,Profile!$C$2:$C$17521,BF$8))*$C$9</f>
        <v>0</v>
      </c>
      <c r="BG153" s="162">
        <f>(SUMIFS(Profile!$E$2:$E$17521,Profile!$B$2:$B$17521,$B153,Profile!$C$2:$C$17521,BG$8))*$C$9</f>
        <v>0</v>
      </c>
      <c r="BH153" s="162">
        <f>(SUMIFS(Profile!$E$2:$E$17521,Profile!$B$2:$B$17521,$B153,Profile!$C$2:$C$17521,BH$8))*$C$9</f>
        <v>0</v>
      </c>
      <c r="BI153" s="162">
        <f>(SUMIFS(Profile!$E$2:$E$17521,Profile!$B$2:$B$17521,$B153,Profile!$C$2:$C$17521,BI$8))*$C$9</f>
        <v>0</v>
      </c>
      <c r="BJ153" s="162">
        <f>(SUMIFS(Profile!$E$2:$E$17521,Profile!$B$2:$B$17521,$B153,Profile!$C$2:$C$17521,BJ$8))*$C$9</f>
        <v>0</v>
      </c>
      <c r="BK153" s="162">
        <f>(SUMIFS(Profile!$E$2:$E$17521,Profile!$B$2:$B$17521,$B153,Profile!$C$2:$C$17521,BK$8))*$C$9</f>
        <v>0</v>
      </c>
      <c r="BL153" s="162">
        <f>(SUMIFS(Profile!$E$2:$E$17521,Profile!$B$2:$B$17521,$B153,Profile!$C$2:$C$17521,BL$8))*$C$9</f>
        <v>0</v>
      </c>
      <c r="BM153" s="162">
        <f>(SUMIFS(Profile!$E$2:$E$17521,Profile!$B$2:$B$17521,$B153,Profile!$C$2:$C$17521,BM$8))*$C$9</f>
        <v>0</v>
      </c>
      <c r="BN153" s="162">
        <f>(SUMIFS(Profile!$E$2:$E$17521,Profile!$B$2:$B$17521,$B153,Profile!$C$2:$C$17521,BN$8))*$C$9</f>
        <v>0</v>
      </c>
      <c r="BO153" s="162">
        <f>(SUMIFS(Profile!$E$2:$E$17521,Profile!$B$2:$B$17521,$B153,Profile!$C$2:$C$17521,BO$8))*$C$9</f>
        <v>0</v>
      </c>
      <c r="BP153" s="162">
        <f>(SUMIFS(Profile!$E$2:$E$17521,Profile!$B$2:$B$17521,$B153,Profile!$C$2:$C$17521,BP$8))*$C$9</f>
        <v>0</v>
      </c>
      <c r="BQ153" s="162">
        <f>(SUMIFS(Profile!$E$2:$E$17521,Profile!$B$2:$B$17521,$B153,Profile!$C$2:$C$17521,BQ$8))*$C$9</f>
        <v>0</v>
      </c>
      <c r="BR153" s="162">
        <f>(SUMIFS(Profile!$E$2:$E$17521,Profile!$B$2:$B$17521,$B153,Profile!$C$2:$C$17521,BR$8))*$C$9</f>
        <v>0</v>
      </c>
      <c r="BS153" s="162">
        <f>(SUMIFS(Profile!$E$2:$E$17521,Profile!$B$2:$B$17521,$B153,Profile!$C$2:$C$17521,BS$8))*$C$9</f>
        <v>0</v>
      </c>
      <c r="BT153" s="162">
        <f>(SUMIFS(Profile!$E$2:$E$17521,Profile!$B$2:$B$17521,$B153,Profile!$C$2:$C$17521,BT$8))*$C$9</f>
        <v>0</v>
      </c>
      <c r="BU153" s="162">
        <f>(SUMIFS(Profile!$E$2:$E$17521,Profile!$B$2:$B$17521,$B153,Profile!$C$2:$C$17521,BU$8))*$C$9</f>
        <v>0</v>
      </c>
      <c r="BV153" s="162">
        <f>(SUMIFS(Profile!$E$2:$E$17521,Profile!$B$2:$B$17521,$B153,Profile!$C$2:$C$17521,BV$8))*$C$9</f>
        <v>0</v>
      </c>
      <c r="BW153" s="162">
        <f>(SUMIFS(Profile!$E$2:$E$17521,Profile!$B$2:$B$17521,$B153,Profile!$C$2:$C$17521,BW$8))*$C$9</f>
        <v>0</v>
      </c>
      <c r="BX153" s="162">
        <f>(SUMIFS(Profile!$E$2:$E$17521,Profile!$B$2:$B$17521,$B153,Profile!$C$2:$C$17521,BX$8))*$C$9</f>
        <v>0</v>
      </c>
      <c r="BY153" s="162">
        <f>(SUMIFS(Profile!$E$2:$E$17521,Profile!$B$2:$B$17521,$B153,Profile!$C$2:$C$17521,BY$8))*$C$9</f>
        <v>0</v>
      </c>
      <c r="BZ153" s="162">
        <f>(SUMIFS(Profile!$E$2:$E$17521,Profile!$B$2:$B$17521,$B153,Profile!$C$2:$C$17521,BZ$8))*$C$9</f>
        <v>0</v>
      </c>
      <c r="CA153" s="162">
        <f>(SUMIFS(Profile!$E$2:$E$17521,Profile!$B$2:$B$17521,$B153,Profile!$C$2:$C$17521,CA$8))*$C$9</f>
        <v>0</v>
      </c>
      <c r="CB153" s="162">
        <f>(SUMIFS(Profile!$E$2:$E$17521,Profile!$B$2:$B$17521,$B153,Profile!$C$2:$C$17521,CB$8))*$C$9</f>
        <v>0</v>
      </c>
      <c r="CC153" s="162">
        <f>(SUMIFS(Profile!$E$2:$E$17521,Profile!$B$2:$B$17521,$B153,Profile!$C$2:$C$17521,CC$8))*$C$9</f>
        <v>0</v>
      </c>
      <c r="CD153" s="162">
        <f>(SUMIFS(Profile!$E$2:$E$17521,Profile!$B$2:$B$17521,$B153,Profile!$C$2:$C$17521,CD$8))*$C$9</f>
        <v>0</v>
      </c>
      <c r="CE153" s="162">
        <f>(SUMIFS(Profile!$E$2:$E$17521,Profile!$B$2:$B$17521,$B153,Profile!$C$2:$C$17521,CE$8))*$C$9</f>
        <v>0</v>
      </c>
      <c r="CF153" s="162">
        <f>(SUMIFS(Profile!$E$2:$E$17521,Profile!$B$2:$B$17521,$B153,Profile!$C$2:$C$17521,CF$8))*$C$9</f>
        <v>0</v>
      </c>
      <c r="CG153" s="162">
        <f>(SUMIFS(Profile!$E$2:$E$17521,Profile!$B$2:$B$17521,$B153,Profile!$C$2:$C$17521,CG$8))*$C$9</f>
        <v>0</v>
      </c>
      <c r="CH153" s="162">
        <f>(SUMIFS(Profile!$E$2:$E$17521,Profile!$B$2:$B$17521,$B153,Profile!$C$2:$C$17521,CH$8))*$C$9</f>
        <v>0</v>
      </c>
      <c r="CI153" s="162">
        <f>(SUMIFS(Profile!$E$2:$E$17521,Profile!$B$2:$B$17521,$B153,Profile!$C$2:$C$17521,CI$8))*$C$9</f>
        <v>0</v>
      </c>
      <c r="CJ153" s="162">
        <f>(SUMIFS(Profile!$E$2:$E$17521,Profile!$B$2:$B$17521,$B153,Profile!$C$2:$C$17521,CJ$8))*$C$9</f>
        <v>0</v>
      </c>
      <c r="CK153" s="162">
        <f>(SUMIFS(Profile!$E$2:$E$17521,Profile!$B$2:$B$17521,$B153,Profile!$C$2:$C$17521,CK$8))*$C$9</f>
        <v>0</v>
      </c>
      <c r="CL153" s="162">
        <f>(SUMIFS(Profile!$E$2:$E$17521,Profile!$B$2:$B$17521,$B153,Profile!$C$2:$C$17521,CL$8))*$C$9</f>
        <v>0</v>
      </c>
      <c r="CM153" s="162">
        <f>(SUMIFS(Profile!$E$2:$E$17521,Profile!$B$2:$B$17521,$B153,Profile!$C$2:$C$17521,CM$8))*$C$9</f>
        <v>0</v>
      </c>
      <c r="CN153" s="162">
        <f>(SUMIFS(Profile!$E$2:$E$17521,Profile!$B$2:$B$17521,$B153,Profile!$C$2:$C$17521,CN$8))*$C$9</f>
        <v>0</v>
      </c>
      <c r="CO153" s="162">
        <f>(SUMIFS(Profile!$E$2:$E$17521,Profile!$B$2:$B$17521,$B153,Profile!$C$2:$C$17521,CO$8))*$C$9</f>
        <v>0</v>
      </c>
      <c r="CP153" s="162">
        <f>(SUMIFS(Profile!$E$2:$E$17521,Profile!$B$2:$B$17521,$B153,Profile!$C$2:$C$17521,CP$8))*$C$9</f>
        <v>0</v>
      </c>
      <c r="CQ153" s="162">
        <f>(SUMIFS(Profile!$E$2:$E$17521,Profile!$B$2:$B$17521,$B153,Profile!$C$2:$C$17521,CQ$8))*$C$9</f>
        <v>0</v>
      </c>
      <c r="CR153" s="162">
        <f>(SUMIFS(Profile!$E$2:$E$17521,Profile!$B$2:$B$17521,$B153,Profile!$C$2:$C$17521,CR$8))*$C$9</f>
        <v>0</v>
      </c>
      <c r="CS153" s="162">
        <f>(SUMIFS(Profile!$E$2:$E$17521,Profile!$B$2:$B$17521,$B153,Profile!$C$2:$C$17521,CS$8))*$C$9</f>
        <v>0</v>
      </c>
      <c r="CT153" s="162">
        <f>(SUMIFS(Profile!$E$2:$E$17521,Profile!$B$2:$B$17521,$B153,Profile!$C$2:$C$17521,CT$8))*$C$9</f>
        <v>0</v>
      </c>
      <c r="CU153" s="162">
        <f>(SUMIFS(Profile!$E$2:$E$17521,Profile!$B$2:$B$17521,$B153,Profile!$C$2:$C$17521,CU$8))*$C$9</f>
        <v>0</v>
      </c>
      <c r="CV153" s="162">
        <f>(SUMIFS(Profile!$E$2:$E$17521,Profile!$B$2:$B$17521,$B153,Profile!$C$2:$C$17521,CV$8))*$C$9</f>
        <v>0</v>
      </c>
      <c r="CW153" s="162">
        <f>(SUMIFS(Profile!$E$2:$E$17521,Profile!$B$2:$B$17521,$B153,Profile!$C$2:$C$17521,CW$8))*$C$9</f>
        <v>0</v>
      </c>
      <c r="CX153" s="162">
        <f t="shared" si="11"/>
        <v>0</v>
      </c>
      <c r="CY153" s="162">
        <f t="shared" ref="CY153:ET153" si="726">MAX(BB153-E153,0)</f>
        <v>0</v>
      </c>
      <c r="CZ153" s="162">
        <f t="shared" si="726"/>
        <v>0</v>
      </c>
      <c r="DA153" s="162">
        <f t="shared" si="726"/>
        <v>0</v>
      </c>
      <c r="DB153" s="162">
        <f t="shared" si="726"/>
        <v>0</v>
      </c>
      <c r="DC153" s="162">
        <f t="shared" si="726"/>
        <v>0</v>
      </c>
      <c r="DD153" s="162">
        <f t="shared" si="726"/>
        <v>0</v>
      </c>
      <c r="DE153" s="162">
        <f t="shared" si="726"/>
        <v>0</v>
      </c>
      <c r="DF153" s="162">
        <f t="shared" si="726"/>
        <v>0</v>
      </c>
      <c r="DG153" s="162">
        <f t="shared" si="726"/>
        <v>0</v>
      </c>
      <c r="DH153" s="162">
        <f t="shared" si="726"/>
        <v>0</v>
      </c>
      <c r="DI153" s="162">
        <f t="shared" si="726"/>
        <v>0</v>
      </c>
      <c r="DJ153" s="162">
        <f t="shared" si="726"/>
        <v>0</v>
      </c>
      <c r="DK153" s="162">
        <f t="shared" si="726"/>
        <v>0</v>
      </c>
      <c r="DL153" s="162">
        <f t="shared" si="726"/>
        <v>0</v>
      </c>
      <c r="DM153" s="162">
        <f t="shared" si="726"/>
        <v>0</v>
      </c>
      <c r="DN153" s="162">
        <f t="shared" si="726"/>
        <v>0</v>
      </c>
      <c r="DO153" s="162">
        <f t="shared" si="726"/>
        <v>0</v>
      </c>
      <c r="DP153" s="162">
        <f t="shared" si="726"/>
        <v>0</v>
      </c>
      <c r="DQ153" s="162">
        <f t="shared" si="726"/>
        <v>0</v>
      </c>
      <c r="DR153" s="162">
        <f t="shared" si="726"/>
        <v>0</v>
      </c>
      <c r="DS153" s="162">
        <f t="shared" si="726"/>
        <v>0</v>
      </c>
      <c r="DT153" s="162">
        <f t="shared" si="726"/>
        <v>0</v>
      </c>
      <c r="DU153" s="162">
        <f t="shared" si="726"/>
        <v>0</v>
      </c>
      <c r="DV153" s="162">
        <f t="shared" si="726"/>
        <v>0</v>
      </c>
      <c r="DW153" s="162">
        <f t="shared" si="726"/>
        <v>0</v>
      </c>
      <c r="DX153" s="162">
        <f t="shared" si="726"/>
        <v>0</v>
      </c>
      <c r="DY153" s="162">
        <f t="shared" si="726"/>
        <v>0</v>
      </c>
      <c r="DZ153" s="162">
        <f t="shared" si="726"/>
        <v>0</v>
      </c>
      <c r="EA153" s="162">
        <f t="shared" si="726"/>
        <v>0</v>
      </c>
      <c r="EB153" s="162">
        <f t="shared" si="726"/>
        <v>0</v>
      </c>
      <c r="EC153" s="162">
        <f t="shared" si="726"/>
        <v>0</v>
      </c>
      <c r="ED153" s="162">
        <f t="shared" si="726"/>
        <v>0</v>
      </c>
      <c r="EE153" s="162">
        <f t="shared" si="726"/>
        <v>0</v>
      </c>
      <c r="EF153" s="162">
        <f t="shared" si="726"/>
        <v>0</v>
      </c>
      <c r="EG153" s="162">
        <f t="shared" si="726"/>
        <v>0</v>
      </c>
      <c r="EH153" s="162">
        <f t="shared" si="726"/>
        <v>0</v>
      </c>
      <c r="EI153" s="162">
        <f t="shared" si="726"/>
        <v>0</v>
      </c>
      <c r="EJ153" s="162">
        <f t="shared" si="726"/>
        <v>0</v>
      </c>
      <c r="EK153" s="162">
        <f t="shared" si="726"/>
        <v>0</v>
      </c>
      <c r="EL153" s="162">
        <f t="shared" si="726"/>
        <v>0</v>
      </c>
      <c r="EM153" s="162">
        <f t="shared" si="726"/>
        <v>0</v>
      </c>
      <c r="EN153" s="162">
        <f t="shared" si="726"/>
        <v>0</v>
      </c>
      <c r="EO153" s="162">
        <f t="shared" si="726"/>
        <v>0</v>
      </c>
      <c r="EP153" s="162">
        <f t="shared" si="726"/>
        <v>0</v>
      </c>
      <c r="EQ153" s="162">
        <f t="shared" si="726"/>
        <v>0</v>
      </c>
      <c r="ER153" s="162">
        <f t="shared" si="726"/>
        <v>0</v>
      </c>
      <c r="ES153" s="162">
        <f t="shared" si="726"/>
        <v>0</v>
      </c>
      <c r="ET153" s="162">
        <f t="shared" si="726"/>
        <v>0</v>
      </c>
      <c r="EU153" s="162">
        <f t="shared" si="13"/>
        <v>0</v>
      </c>
      <c r="EV153" s="162">
        <f t="shared" ref="EV153:GQ153" si="727">BB153-CY153</f>
        <v>0</v>
      </c>
      <c r="EW153" s="162">
        <f t="shared" si="727"/>
        <v>0</v>
      </c>
      <c r="EX153" s="162">
        <f t="shared" si="727"/>
        <v>0</v>
      </c>
      <c r="EY153" s="162">
        <f t="shared" si="727"/>
        <v>0</v>
      </c>
      <c r="EZ153" s="162">
        <f t="shared" si="727"/>
        <v>0</v>
      </c>
      <c r="FA153" s="162">
        <f t="shared" si="727"/>
        <v>0</v>
      </c>
      <c r="FB153" s="162">
        <f t="shared" si="727"/>
        <v>0</v>
      </c>
      <c r="FC153" s="162">
        <f t="shared" si="727"/>
        <v>0</v>
      </c>
      <c r="FD153" s="162">
        <f t="shared" si="727"/>
        <v>0</v>
      </c>
      <c r="FE153" s="162">
        <f t="shared" si="727"/>
        <v>0</v>
      </c>
      <c r="FF153" s="162">
        <f t="shared" si="727"/>
        <v>0</v>
      </c>
      <c r="FG153" s="162">
        <f t="shared" si="727"/>
        <v>0</v>
      </c>
      <c r="FH153" s="162">
        <f t="shared" si="727"/>
        <v>0</v>
      </c>
      <c r="FI153" s="162">
        <f t="shared" si="727"/>
        <v>0</v>
      </c>
      <c r="FJ153" s="162">
        <f t="shared" si="727"/>
        <v>0</v>
      </c>
      <c r="FK153" s="162">
        <f t="shared" si="727"/>
        <v>0</v>
      </c>
      <c r="FL153" s="162">
        <f t="shared" si="727"/>
        <v>0</v>
      </c>
      <c r="FM153" s="162">
        <f t="shared" si="727"/>
        <v>0</v>
      </c>
      <c r="FN153" s="162">
        <f t="shared" si="727"/>
        <v>0</v>
      </c>
      <c r="FO153" s="162">
        <f t="shared" si="727"/>
        <v>0</v>
      </c>
      <c r="FP153" s="162">
        <f t="shared" si="727"/>
        <v>0</v>
      </c>
      <c r="FQ153" s="162">
        <f t="shared" si="727"/>
        <v>0</v>
      </c>
      <c r="FR153" s="162">
        <f t="shared" si="727"/>
        <v>0</v>
      </c>
      <c r="FS153" s="162">
        <f t="shared" si="727"/>
        <v>0</v>
      </c>
      <c r="FT153" s="162">
        <f t="shared" si="727"/>
        <v>0</v>
      </c>
      <c r="FU153" s="162">
        <f t="shared" si="727"/>
        <v>0</v>
      </c>
      <c r="FV153" s="162">
        <f t="shared" si="727"/>
        <v>0</v>
      </c>
      <c r="FW153" s="162">
        <f t="shared" si="727"/>
        <v>0</v>
      </c>
      <c r="FX153" s="162">
        <f t="shared" si="727"/>
        <v>0</v>
      </c>
      <c r="FY153" s="162">
        <f t="shared" si="727"/>
        <v>0</v>
      </c>
      <c r="FZ153" s="162">
        <f t="shared" si="727"/>
        <v>0</v>
      </c>
      <c r="GA153" s="162">
        <f t="shared" si="727"/>
        <v>0</v>
      </c>
      <c r="GB153" s="162">
        <f t="shared" si="727"/>
        <v>0</v>
      </c>
      <c r="GC153" s="162">
        <f t="shared" si="727"/>
        <v>0</v>
      </c>
      <c r="GD153" s="162">
        <f t="shared" si="727"/>
        <v>0</v>
      </c>
      <c r="GE153" s="162">
        <f t="shared" si="727"/>
        <v>0</v>
      </c>
      <c r="GF153" s="162">
        <f t="shared" si="727"/>
        <v>0</v>
      </c>
      <c r="GG153" s="162">
        <f t="shared" si="727"/>
        <v>0</v>
      </c>
      <c r="GH153" s="162">
        <f t="shared" si="727"/>
        <v>0</v>
      </c>
      <c r="GI153" s="162">
        <f t="shared" si="727"/>
        <v>0</v>
      </c>
      <c r="GJ153" s="162">
        <f t="shared" si="727"/>
        <v>0</v>
      </c>
      <c r="GK153" s="162">
        <f t="shared" si="727"/>
        <v>0</v>
      </c>
      <c r="GL153" s="162">
        <f t="shared" si="727"/>
        <v>0</v>
      </c>
      <c r="GM153" s="162">
        <f t="shared" si="727"/>
        <v>0</v>
      </c>
      <c r="GN153" s="162">
        <f t="shared" si="727"/>
        <v>0</v>
      </c>
      <c r="GO153" s="162">
        <f t="shared" si="727"/>
        <v>0</v>
      </c>
      <c r="GP153" s="162">
        <f t="shared" si="727"/>
        <v>0</v>
      </c>
      <c r="GQ153" s="162">
        <f t="shared" si="727"/>
        <v>0</v>
      </c>
      <c r="GR153" s="162">
        <f t="shared" si="15"/>
        <v>0</v>
      </c>
      <c r="GS153" s="162">
        <f t="shared" ref="GS153:IN153" si="728">E153-EV153</f>
        <v>0</v>
      </c>
      <c r="GT153" s="162">
        <f t="shared" si="728"/>
        <v>0</v>
      </c>
      <c r="GU153" s="162">
        <f t="shared" si="728"/>
        <v>0</v>
      </c>
      <c r="GV153" s="162">
        <f t="shared" si="728"/>
        <v>0</v>
      </c>
      <c r="GW153" s="162">
        <f t="shared" si="728"/>
        <v>0</v>
      </c>
      <c r="GX153" s="162">
        <f t="shared" si="728"/>
        <v>0</v>
      </c>
      <c r="GY153" s="162">
        <f t="shared" si="728"/>
        <v>0</v>
      </c>
      <c r="GZ153" s="162">
        <f t="shared" si="728"/>
        <v>0</v>
      </c>
      <c r="HA153" s="162">
        <f t="shared" si="728"/>
        <v>0</v>
      </c>
      <c r="HB153" s="162">
        <f t="shared" si="728"/>
        <v>0</v>
      </c>
      <c r="HC153" s="162">
        <f t="shared" si="728"/>
        <v>0</v>
      </c>
      <c r="HD153" s="162">
        <f t="shared" si="728"/>
        <v>0</v>
      </c>
      <c r="HE153" s="162">
        <f t="shared" si="728"/>
        <v>0</v>
      </c>
      <c r="HF153" s="162">
        <f t="shared" si="728"/>
        <v>0</v>
      </c>
      <c r="HG153" s="162">
        <f t="shared" si="728"/>
        <v>0</v>
      </c>
      <c r="HH153" s="162">
        <f t="shared" si="728"/>
        <v>0</v>
      </c>
      <c r="HI153" s="162">
        <f t="shared" si="728"/>
        <v>0</v>
      </c>
      <c r="HJ153" s="162">
        <f t="shared" si="728"/>
        <v>0</v>
      </c>
      <c r="HK153" s="162">
        <f t="shared" si="728"/>
        <v>0</v>
      </c>
      <c r="HL153" s="162">
        <f t="shared" si="728"/>
        <v>0</v>
      </c>
      <c r="HM153" s="162">
        <f t="shared" si="728"/>
        <v>0</v>
      </c>
      <c r="HN153" s="162">
        <f t="shared" si="728"/>
        <v>0</v>
      </c>
      <c r="HO153" s="162">
        <f t="shared" si="728"/>
        <v>0</v>
      </c>
      <c r="HP153" s="162">
        <f t="shared" si="728"/>
        <v>0</v>
      </c>
      <c r="HQ153" s="162">
        <f t="shared" si="728"/>
        <v>0</v>
      </c>
      <c r="HR153" s="162">
        <f t="shared" si="728"/>
        <v>0</v>
      </c>
      <c r="HS153" s="162">
        <f t="shared" si="728"/>
        <v>0</v>
      </c>
      <c r="HT153" s="162">
        <f t="shared" si="728"/>
        <v>0</v>
      </c>
      <c r="HU153" s="162">
        <f t="shared" si="728"/>
        <v>0</v>
      </c>
      <c r="HV153" s="162">
        <f t="shared" si="728"/>
        <v>0</v>
      </c>
      <c r="HW153" s="162">
        <f t="shared" si="728"/>
        <v>0</v>
      </c>
      <c r="HX153" s="162">
        <f t="shared" si="728"/>
        <v>0</v>
      </c>
      <c r="HY153" s="162">
        <f t="shared" si="728"/>
        <v>0</v>
      </c>
      <c r="HZ153" s="162">
        <f t="shared" si="728"/>
        <v>0</v>
      </c>
      <c r="IA153" s="162">
        <f t="shared" si="728"/>
        <v>0</v>
      </c>
      <c r="IB153" s="162">
        <f t="shared" si="728"/>
        <v>0</v>
      </c>
      <c r="IC153" s="162">
        <f t="shared" si="728"/>
        <v>0</v>
      </c>
      <c r="ID153" s="162">
        <f t="shared" si="728"/>
        <v>0</v>
      </c>
      <c r="IE153" s="162">
        <f t="shared" si="728"/>
        <v>0</v>
      </c>
      <c r="IF153" s="162">
        <f t="shared" si="728"/>
        <v>0</v>
      </c>
      <c r="IG153" s="162">
        <f t="shared" si="728"/>
        <v>0</v>
      </c>
      <c r="IH153" s="162">
        <f t="shared" si="728"/>
        <v>0</v>
      </c>
      <c r="II153" s="162">
        <f t="shared" si="728"/>
        <v>0</v>
      </c>
      <c r="IJ153" s="162">
        <f t="shared" si="728"/>
        <v>0</v>
      </c>
      <c r="IK153" s="162">
        <f t="shared" si="728"/>
        <v>0</v>
      </c>
      <c r="IL153" s="162">
        <f t="shared" si="728"/>
        <v>0</v>
      </c>
      <c r="IM153" s="162">
        <f t="shared" si="728"/>
        <v>0</v>
      </c>
      <c r="IN153" s="162">
        <f t="shared" si="728"/>
        <v>0</v>
      </c>
      <c r="IO153" s="162">
        <f t="shared" si="17"/>
        <v>0</v>
      </c>
      <c r="IP153" s="162">
        <f t="shared" si="23"/>
        <v>0</v>
      </c>
      <c r="IQ153" s="162">
        <f t="shared" ref="IQ153:KK153" si="729">MAX((MIN(CZ153+IP153,$IO$7))-GT153,0)</f>
        <v>0</v>
      </c>
      <c r="IR153" s="162">
        <f t="shared" si="729"/>
        <v>0</v>
      </c>
      <c r="IS153" s="162">
        <f t="shared" si="729"/>
        <v>0</v>
      </c>
      <c r="IT153" s="162">
        <f t="shared" si="729"/>
        <v>0</v>
      </c>
      <c r="IU153" s="162">
        <f t="shared" si="729"/>
        <v>0</v>
      </c>
      <c r="IV153" s="162">
        <f t="shared" si="729"/>
        <v>0</v>
      </c>
      <c r="IW153" s="162">
        <f t="shared" si="729"/>
        <v>0</v>
      </c>
      <c r="IX153" s="162">
        <f t="shared" si="729"/>
        <v>0</v>
      </c>
      <c r="IY153" s="162">
        <f t="shared" si="729"/>
        <v>0</v>
      </c>
      <c r="IZ153" s="162">
        <f t="shared" si="729"/>
        <v>0</v>
      </c>
      <c r="JA153" s="162">
        <f t="shared" si="729"/>
        <v>0</v>
      </c>
      <c r="JB153" s="162">
        <f t="shared" si="729"/>
        <v>0</v>
      </c>
      <c r="JC153" s="162">
        <f t="shared" si="729"/>
        <v>0</v>
      </c>
      <c r="JD153" s="162">
        <f t="shared" si="729"/>
        <v>0</v>
      </c>
      <c r="JE153" s="162">
        <f t="shared" si="729"/>
        <v>0</v>
      </c>
      <c r="JF153" s="162">
        <f t="shared" si="729"/>
        <v>0</v>
      </c>
      <c r="JG153" s="162">
        <f t="shared" si="729"/>
        <v>0</v>
      </c>
      <c r="JH153" s="162">
        <f t="shared" si="729"/>
        <v>0</v>
      </c>
      <c r="JI153" s="162">
        <f t="shared" si="729"/>
        <v>0</v>
      </c>
      <c r="JJ153" s="162">
        <f t="shared" si="729"/>
        <v>0</v>
      </c>
      <c r="JK153" s="162">
        <f t="shared" si="729"/>
        <v>0</v>
      </c>
      <c r="JL153" s="162">
        <f t="shared" si="729"/>
        <v>0</v>
      </c>
      <c r="JM153" s="162">
        <f t="shared" si="729"/>
        <v>0</v>
      </c>
      <c r="JN153" s="162">
        <f t="shared" si="729"/>
        <v>0</v>
      </c>
      <c r="JO153" s="162">
        <f t="shared" si="729"/>
        <v>0</v>
      </c>
      <c r="JP153" s="162">
        <f t="shared" si="729"/>
        <v>0</v>
      </c>
      <c r="JQ153" s="162">
        <f t="shared" si="729"/>
        <v>0</v>
      </c>
      <c r="JR153" s="162">
        <f t="shared" si="729"/>
        <v>0</v>
      </c>
      <c r="JS153" s="162">
        <f t="shared" si="729"/>
        <v>0</v>
      </c>
      <c r="JT153" s="162">
        <f t="shared" si="729"/>
        <v>0</v>
      </c>
      <c r="JU153" s="162">
        <f t="shared" si="729"/>
        <v>0</v>
      </c>
      <c r="JV153" s="162">
        <f t="shared" si="729"/>
        <v>0</v>
      </c>
      <c r="JW153" s="162">
        <f t="shared" si="729"/>
        <v>0</v>
      </c>
      <c r="JX153" s="162">
        <f t="shared" si="729"/>
        <v>0</v>
      </c>
      <c r="JY153" s="162">
        <f t="shared" si="729"/>
        <v>0</v>
      </c>
      <c r="JZ153" s="162">
        <f t="shared" si="729"/>
        <v>0</v>
      </c>
      <c r="KA153" s="162">
        <f t="shared" si="729"/>
        <v>0</v>
      </c>
      <c r="KB153" s="162">
        <f t="shared" si="729"/>
        <v>0</v>
      </c>
      <c r="KC153" s="162">
        <f t="shared" si="729"/>
        <v>0</v>
      </c>
      <c r="KD153" s="162">
        <f t="shared" si="729"/>
        <v>0</v>
      </c>
      <c r="KE153" s="162">
        <f t="shared" si="729"/>
        <v>0</v>
      </c>
      <c r="KF153" s="162">
        <f t="shared" si="729"/>
        <v>0</v>
      </c>
      <c r="KG153" s="162">
        <f t="shared" si="729"/>
        <v>0</v>
      </c>
      <c r="KH153" s="162">
        <f t="shared" si="729"/>
        <v>0</v>
      </c>
      <c r="KI153" s="162">
        <f t="shared" si="729"/>
        <v>0</v>
      </c>
      <c r="KJ153" s="162">
        <f t="shared" si="729"/>
        <v>0</v>
      </c>
      <c r="KK153" s="162">
        <f t="shared" si="729"/>
        <v>0</v>
      </c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</row>
    <row r="154" ht="14.25" customHeight="1" spans="1:326" x14ac:dyDescent="0.25">
      <c r="A154" s="1">
        <v>5</v>
      </c>
      <c r="B154" s="1">
        <f t="shared" ref="B154:C154" si="730">B153+1</f>
        <v>144</v>
      </c>
      <c r="C154" s="232">
        <f t="shared" si="730"/>
        <v>43609</v>
      </c>
      <c r="D154" s="162">
        <f t="shared" si="9"/>
        <v>0</v>
      </c>
      <c r="E154" s="162">
        <f>(SUMIFS(Profile!$F$2:$F$17521,Profile!$B$2:$B$17521,$B154,Profile!$C$2:$C$17521,E$8))*$C$6</f>
        <v>0</v>
      </c>
      <c r="F154" s="162">
        <f>(SUMIFS(Profile!$F$2:$F$17521,Profile!$B$2:$B$17521,$B154,Profile!$C$2:$C$17521,F$8))*$C$6</f>
        <v>0</v>
      </c>
      <c r="G154" s="162">
        <f>(SUMIFS(Profile!$F$2:$F$17521,Profile!$B$2:$B$17521,$B154,Profile!$C$2:$C$17521,G$8))*$C$6</f>
        <v>0</v>
      </c>
      <c r="H154" s="162">
        <f>(SUMIFS(Profile!$F$2:$F$17521,Profile!$B$2:$B$17521,$B154,Profile!$C$2:$C$17521,H$8))*$C$6</f>
        <v>0</v>
      </c>
      <c r="I154" s="162">
        <f>(SUMIFS(Profile!$F$2:$F$17521,Profile!$B$2:$B$17521,$B154,Profile!$C$2:$C$17521,I$8))*$C$6</f>
        <v>0</v>
      </c>
      <c r="J154" s="162">
        <f>(SUMIFS(Profile!$F$2:$F$17521,Profile!$B$2:$B$17521,$B154,Profile!$C$2:$C$17521,J$8))*$C$6</f>
        <v>0</v>
      </c>
      <c r="K154" s="162">
        <f>(SUMIFS(Profile!$F$2:$F$17521,Profile!$B$2:$B$17521,$B154,Profile!$C$2:$C$17521,K$8))*$C$6</f>
        <v>0</v>
      </c>
      <c r="L154" s="162">
        <f>(SUMIFS(Profile!$F$2:$F$17521,Profile!$B$2:$B$17521,$B154,Profile!$C$2:$C$17521,L$8))*$C$6</f>
        <v>0</v>
      </c>
      <c r="M154" s="162">
        <f>(SUMIFS(Profile!$F$2:$F$17521,Profile!$B$2:$B$17521,$B154,Profile!$C$2:$C$17521,M$8))*$C$6</f>
        <v>0</v>
      </c>
      <c r="N154" s="162">
        <f>(SUMIFS(Profile!$F$2:$F$17521,Profile!$B$2:$B$17521,$B154,Profile!$C$2:$C$17521,N$8))*$C$6</f>
        <v>0</v>
      </c>
      <c r="O154" s="162">
        <f>(SUMIFS(Profile!$F$2:$F$17521,Profile!$B$2:$B$17521,$B154,Profile!$C$2:$C$17521,O$8))*$C$6</f>
        <v>0</v>
      </c>
      <c r="P154" s="162">
        <f>(SUMIFS(Profile!$F$2:$F$17521,Profile!$B$2:$B$17521,$B154,Profile!$C$2:$C$17521,P$8))*$C$6</f>
        <v>0</v>
      </c>
      <c r="Q154" s="162">
        <f>(SUMIFS(Profile!$F$2:$F$17521,Profile!$B$2:$B$17521,$B154,Profile!$C$2:$C$17521,Q$8))*$C$6</f>
        <v>0</v>
      </c>
      <c r="R154" s="162">
        <f>(SUMIFS(Profile!$F$2:$F$17521,Profile!$B$2:$B$17521,$B154,Profile!$C$2:$C$17521,R$8))*$C$6</f>
        <v>0</v>
      </c>
      <c r="S154" s="162">
        <f>(SUMIFS(Profile!$F$2:$F$17521,Profile!$B$2:$B$17521,$B154,Profile!$C$2:$C$17521,S$8))*$C$6</f>
        <v>0</v>
      </c>
      <c r="T154" s="162">
        <f>(SUMIFS(Profile!$F$2:$F$17521,Profile!$B$2:$B$17521,$B154,Profile!$C$2:$C$17521,T$8))*$C$6</f>
        <v>0</v>
      </c>
      <c r="U154" s="162">
        <f>(SUMIFS(Profile!$F$2:$F$17521,Profile!$B$2:$B$17521,$B154,Profile!$C$2:$C$17521,U$8))*$C$6</f>
        <v>0</v>
      </c>
      <c r="V154" s="162">
        <f>(SUMIFS(Profile!$F$2:$F$17521,Profile!$B$2:$B$17521,$B154,Profile!$C$2:$C$17521,V$8))*$C$6</f>
        <v>0</v>
      </c>
      <c r="W154" s="162">
        <f>(SUMIFS(Profile!$F$2:$F$17521,Profile!$B$2:$B$17521,$B154,Profile!$C$2:$C$17521,W$8))*$C$6</f>
        <v>0</v>
      </c>
      <c r="X154" s="162">
        <f>(SUMIFS(Profile!$F$2:$F$17521,Profile!$B$2:$B$17521,$B154,Profile!$C$2:$C$17521,X$8))*$C$6</f>
        <v>0</v>
      </c>
      <c r="Y154" s="162">
        <f>(SUMIFS(Profile!$F$2:$F$17521,Profile!$B$2:$B$17521,$B154,Profile!$C$2:$C$17521,Y$8))*$C$6</f>
        <v>0</v>
      </c>
      <c r="Z154" s="162">
        <f>(SUMIFS(Profile!$F$2:$F$17521,Profile!$B$2:$B$17521,$B154,Profile!$C$2:$C$17521,Z$8))*$C$6</f>
        <v>0</v>
      </c>
      <c r="AA154" s="162">
        <f>(SUMIFS(Profile!$F$2:$F$17521,Profile!$B$2:$B$17521,$B154,Profile!$C$2:$C$17521,AA$8))*$C$6</f>
        <v>0</v>
      </c>
      <c r="AB154" s="162">
        <f>(SUMIFS(Profile!$F$2:$F$17521,Profile!$B$2:$B$17521,$B154,Profile!$C$2:$C$17521,AB$8))*$C$6</f>
        <v>0</v>
      </c>
      <c r="AC154" s="162">
        <f>(SUMIFS(Profile!$F$2:$F$17521,Profile!$B$2:$B$17521,$B154,Profile!$C$2:$C$17521,AC$8))*$C$6</f>
        <v>0</v>
      </c>
      <c r="AD154" s="162">
        <f>(SUMIFS(Profile!$F$2:$F$17521,Profile!$B$2:$B$17521,$B154,Profile!$C$2:$C$17521,AD$8))*$C$6</f>
        <v>0</v>
      </c>
      <c r="AE154" s="162">
        <f>(SUMIFS(Profile!$F$2:$F$17521,Profile!$B$2:$B$17521,$B154,Profile!$C$2:$C$17521,AE$8))*$C$6</f>
        <v>0</v>
      </c>
      <c r="AF154" s="162">
        <f>(SUMIFS(Profile!$F$2:$F$17521,Profile!$B$2:$B$17521,$B154,Profile!$C$2:$C$17521,AF$8))*$C$6</f>
        <v>0</v>
      </c>
      <c r="AG154" s="162">
        <f>(SUMIFS(Profile!$F$2:$F$17521,Profile!$B$2:$B$17521,$B154,Profile!$C$2:$C$17521,AG$8))*$C$6</f>
        <v>0</v>
      </c>
      <c r="AH154" s="162">
        <f>(SUMIFS(Profile!$F$2:$F$17521,Profile!$B$2:$B$17521,$B154,Profile!$C$2:$C$17521,AH$8))*$C$6</f>
        <v>0</v>
      </c>
      <c r="AI154" s="162">
        <f>(SUMIFS(Profile!$F$2:$F$17521,Profile!$B$2:$B$17521,$B154,Profile!$C$2:$C$17521,AI$8))*$C$6</f>
        <v>0</v>
      </c>
      <c r="AJ154" s="162">
        <f>(SUMIFS(Profile!$F$2:$F$17521,Profile!$B$2:$B$17521,$B154,Profile!$C$2:$C$17521,AJ$8))*$C$6</f>
        <v>0</v>
      </c>
      <c r="AK154" s="162">
        <f>(SUMIFS(Profile!$F$2:$F$17521,Profile!$B$2:$B$17521,$B154,Profile!$C$2:$C$17521,AK$8))*$C$6</f>
        <v>0</v>
      </c>
      <c r="AL154" s="162">
        <f>(SUMIFS(Profile!$F$2:$F$17521,Profile!$B$2:$B$17521,$B154,Profile!$C$2:$C$17521,AL$8))*$C$6</f>
        <v>0</v>
      </c>
      <c r="AM154" s="162">
        <f>(SUMIFS(Profile!$F$2:$F$17521,Profile!$B$2:$B$17521,$B154,Profile!$C$2:$C$17521,AM$8))*$C$6</f>
        <v>0</v>
      </c>
      <c r="AN154" s="162">
        <f>(SUMIFS(Profile!$F$2:$F$17521,Profile!$B$2:$B$17521,$B154,Profile!$C$2:$C$17521,AN$8))*$C$6</f>
        <v>0</v>
      </c>
      <c r="AO154" s="162">
        <f>(SUMIFS(Profile!$F$2:$F$17521,Profile!$B$2:$B$17521,$B154,Profile!$C$2:$C$17521,AO$8))*$C$6</f>
        <v>0</v>
      </c>
      <c r="AP154" s="162">
        <f>(SUMIFS(Profile!$F$2:$F$17521,Profile!$B$2:$B$17521,$B154,Profile!$C$2:$C$17521,AP$8))*$C$6</f>
        <v>0</v>
      </c>
      <c r="AQ154" s="162">
        <f>(SUMIFS(Profile!$F$2:$F$17521,Profile!$B$2:$B$17521,$B154,Profile!$C$2:$C$17521,AQ$8))*$C$6</f>
        <v>0</v>
      </c>
      <c r="AR154" s="162">
        <f>(SUMIFS(Profile!$F$2:$F$17521,Profile!$B$2:$B$17521,$B154,Profile!$C$2:$C$17521,AR$8))*$C$6</f>
        <v>0</v>
      </c>
      <c r="AS154" s="162">
        <f>(SUMIFS(Profile!$F$2:$F$17521,Profile!$B$2:$B$17521,$B154,Profile!$C$2:$C$17521,AS$8))*$C$6</f>
        <v>0</v>
      </c>
      <c r="AT154" s="162">
        <f>(SUMIFS(Profile!$F$2:$F$17521,Profile!$B$2:$B$17521,$B154,Profile!$C$2:$C$17521,AT$8))*$C$6</f>
        <v>0</v>
      </c>
      <c r="AU154" s="162">
        <f>(SUMIFS(Profile!$F$2:$F$17521,Profile!$B$2:$B$17521,$B154,Profile!$C$2:$C$17521,AU$8))*$C$6</f>
        <v>0</v>
      </c>
      <c r="AV154" s="162">
        <f>(SUMIFS(Profile!$F$2:$F$17521,Profile!$B$2:$B$17521,$B154,Profile!$C$2:$C$17521,AV$8))*$C$6</f>
        <v>0</v>
      </c>
      <c r="AW154" s="162">
        <f>(SUMIFS(Profile!$F$2:$F$17521,Profile!$B$2:$B$17521,$B154,Profile!$C$2:$C$17521,AW$8))*$C$6</f>
        <v>0</v>
      </c>
      <c r="AX154" s="162">
        <f>(SUMIFS(Profile!$F$2:$F$17521,Profile!$B$2:$B$17521,$B154,Profile!$C$2:$C$17521,AX$8))*$C$6</f>
        <v>0</v>
      </c>
      <c r="AY154" s="162">
        <f>(SUMIFS(Profile!$F$2:$F$17521,Profile!$B$2:$B$17521,$B154,Profile!$C$2:$C$17521,AY$8))*$C$6</f>
        <v>0</v>
      </c>
      <c r="AZ154" s="162">
        <f>(SUMIFS(Profile!$F$2:$F$17521,Profile!$B$2:$B$17521,$B154,Profile!$C$2:$C$17521,AZ$8))*$C$6</f>
        <v>0</v>
      </c>
      <c r="BA154" s="162">
        <f t="shared" si="10"/>
        <v>0</v>
      </c>
      <c r="BB154" s="162">
        <f>(SUMIFS(Profile!$E$2:$E$17521,Profile!$B$2:$B$17521,$B154,Profile!$C$2:$C$17521,BB$8))*$C$9</f>
        <v>0</v>
      </c>
      <c r="BC154" s="162">
        <f>(SUMIFS(Profile!$E$2:$E$17521,Profile!$B$2:$B$17521,$B154,Profile!$C$2:$C$17521,BC$8))*$C$9</f>
        <v>0</v>
      </c>
      <c r="BD154" s="162">
        <f>(SUMIFS(Profile!$E$2:$E$17521,Profile!$B$2:$B$17521,$B154,Profile!$C$2:$C$17521,BD$8))*$C$9</f>
        <v>0</v>
      </c>
      <c r="BE154" s="162">
        <f>(SUMIFS(Profile!$E$2:$E$17521,Profile!$B$2:$B$17521,$B154,Profile!$C$2:$C$17521,BE$8))*$C$9</f>
        <v>0</v>
      </c>
      <c r="BF154" s="162">
        <f>(SUMIFS(Profile!$E$2:$E$17521,Profile!$B$2:$B$17521,$B154,Profile!$C$2:$C$17521,BF$8))*$C$9</f>
        <v>0</v>
      </c>
      <c r="BG154" s="162">
        <f>(SUMIFS(Profile!$E$2:$E$17521,Profile!$B$2:$B$17521,$B154,Profile!$C$2:$C$17521,BG$8))*$C$9</f>
        <v>0</v>
      </c>
      <c r="BH154" s="162">
        <f>(SUMIFS(Profile!$E$2:$E$17521,Profile!$B$2:$B$17521,$B154,Profile!$C$2:$C$17521,BH$8))*$C$9</f>
        <v>0</v>
      </c>
      <c r="BI154" s="162">
        <f>(SUMIFS(Profile!$E$2:$E$17521,Profile!$B$2:$B$17521,$B154,Profile!$C$2:$C$17521,BI$8))*$C$9</f>
        <v>0</v>
      </c>
      <c r="BJ154" s="162">
        <f>(SUMIFS(Profile!$E$2:$E$17521,Profile!$B$2:$B$17521,$B154,Profile!$C$2:$C$17521,BJ$8))*$C$9</f>
        <v>0</v>
      </c>
      <c r="BK154" s="162">
        <f>(SUMIFS(Profile!$E$2:$E$17521,Profile!$B$2:$B$17521,$B154,Profile!$C$2:$C$17521,BK$8))*$C$9</f>
        <v>0</v>
      </c>
      <c r="BL154" s="162">
        <f>(SUMIFS(Profile!$E$2:$E$17521,Profile!$B$2:$B$17521,$B154,Profile!$C$2:$C$17521,BL$8))*$C$9</f>
        <v>0</v>
      </c>
      <c r="BM154" s="162">
        <f>(SUMIFS(Profile!$E$2:$E$17521,Profile!$B$2:$B$17521,$B154,Profile!$C$2:$C$17521,BM$8))*$C$9</f>
        <v>0</v>
      </c>
      <c r="BN154" s="162">
        <f>(SUMIFS(Profile!$E$2:$E$17521,Profile!$B$2:$B$17521,$B154,Profile!$C$2:$C$17521,BN$8))*$C$9</f>
        <v>0</v>
      </c>
      <c r="BO154" s="162">
        <f>(SUMIFS(Profile!$E$2:$E$17521,Profile!$B$2:$B$17521,$B154,Profile!$C$2:$C$17521,BO$8))*$C$9</f>
        <v>0</v>
      </c>
      <c r="BP154" s="162">
        <f>(SUMIFS(Profile!$E$2:$E$17521,Profile!$B$2:$B$17521,$B154,Profile!$C$2:$C$17521,BP$8))*$C$9</f>
        <v>0</v>
      </c>
      <c r="BQ154" s="162">
        <f>(SUMIFS(Profile!$E$2:$E$17521,Profile!$B$2:$B$17521,$B154,Profile!$C$2:$C$17521,BQ$8))*$C$9</f>
        <v>0</v>
      </c>
      <c r="BR154" s="162">
        <f>(SUMIFS(Profile!$E$2:$E$17521,Profile!$B$2:$B$17521,$B154,Profile!$C$2:$C$17521,BR$8))*$C$9</f>
        <v>0</v>
      </c>
      <c r="BS154" s="162">
        <f>(SUMIFS(Profile!$E$2:$E$17521,Profile!$B$2:$B$17521,$B154,Profile!$C$2:$C$17521,BS$8))*$C$9</f>
        <v>0</v>
      </c>
      <c r="BT154" s="162">
        <f>(SUMIFS(Profile!$E$2:$E$17521,Profile!$B$2:$B$17521,$B154,Profile!$C$2:$C$17521,BT$8))*$C$9</f>
        <v>0</v>
      </c>
      <c r="BU154" s="162">
        <f>(SUMIFS(Profile!$E$2:$E$17521,Profile!$B$2:$B$17521,$B154,Profile!$C$2:$C$17521,BU$8))*$C$9</f>
        <v>0</v>
      </c>
      <c r="BV154" s="162">
        <f>(SUMIFS(Profile!$E$2:$E$17521,Profile!$B$2:$B$17521,$B154,Profile!$C$2:$C$17521,BV$8))*$C$9</f>
        <v>0</v>
      </c>
      <c r="BW154" s="162">
        <f>(SUMIFS(Profile!$E$2:$E$17521,Profile!$B$2:$B$17521,$B154,Profile!$C$2:$C$17521,BW$8))*$C$9</f>
        <v>0</v>
      </c>
      <c r="BX154" s="162">
        <f>(SUMIFS(Profile!$E$2:$E$17521,Profile!$B$2:$B$17521,$B154,Profile!$C$2:$C$17521,BX$8))*$C$9</f>
        <v>0</v>
      </c>
      <c r="BY154" s="162">
        <f>(SUMIFS(Profile!$E$2:$E$17521,Profile!$B$2:$B$17521,$B154,Profile!$C$2:$C$17521,BY$8))*$C$9</f>
        <v>0</v>
      </c>
      <c r="BZ154" s="162">
        <f>(SUMIFS(Profile!$E$2:$E$17521,Profile!$B$2:$B$17521,$B154,Profile!$C$2:$C$17521,BZ$8))*$C$9</f>
        <v>0</v>
      </c>
      <c r="CA154" s="162">
        <f>(SUMIFS(Profile!$E$2:$E$17521,Profile!$B$2:$B$17521,$B154,Profile!$C$2:$C$17521,CA$8))*$C$9</f>
        <v>0</v>
      </c>
      <c r="CB154" s="162">
        <f>(SUMIFS(Profile!$E$2:$E$17521,Profile!$B$2:$B$17521,$B154,Profile!$C$2:$C$17521,CB$8))*$C$9</f>
        <v>0</v>
      </c>
      <c r="CC154" s="162">
        <f>(SUMIFS(Profile!$E$2:$E$17521,Profile!$B$2:$B$17521,$B154,Profile!$C$2:$C$17521,CC$8))*$C$9</f>
        <v>0</v>
      </c>
      <c r="CD154" s="162">
        <f>(SUMIFS(Profile!$E$2:$E$17521,Profile!$B$2:$B$17521,$B154,Profile!$C$2:$C$17521,CD$8))*$C$9</f>
        <v>0</v>
      </c>
      <c r="CE154" s="162">
        <f>(SUMIFS(Profile!$E$2:$E$17521,Profile!$B$2:$B$17521,$B154,Profile!$C$2:$C$17521,CE$8))*$C$9</f>
        <v>0</v>
      </c>
      <c r="CF154" s="162">
        <f>(SUMIFS(Profile!$E$2:$E$17521,Profile!$B$2:$B$17521,$B154,Profile!$C$2:$C$17521,CF$8))*$C$9</f>
        <v>0</v>
      </c>
      <c r="CG154" s="162">
        <f>(SUMIFS(Profile!$E$2:$E$17521,Profile!$B$2:$B$17521,$B154,Profile!$C$2:$C$17521,CG$8))*$C$9</f>
        <v>0</v>
      </c>
      <c r="CH154" s="162">
        <f>(SUMIFS(Profile!$E$2:$E$17521,Profile!$B$2:$B$17521,$B154,Profile!$C$2:$C$17521,CH$8))*$C$9</f>
        <v>0</v>
      </c>
      <c r="CI154" s="162">
        <f>(SUMIFS(Profile!$E$2:$E$17521,Profile!$B$2:$B$17521,$B154,Profile!$C$2:$C$17521,CI$8))*$C$9</f>
        <v>0</v>
      </c>
      <c r="CJ154" s="162">
        <f>(SUMIFS(Profile!$E$2:$E$17521,Profile!$B$2:$B$17521,$B154,Profile!$C$2:$C$17521,CJ$8))*$C$9</f>
        <v>0</v>
      </c>
      <c r="CK154" s="162">
        <f>(SUMIFS(Profile!$E$2:$E$17521,Profile!$B$2:$B$17521,$B154,Profile!$C$2:$C$17521,CK$8))*$C$9</f>
        <v>0</v>
      </c>
      <c r="CL154" s="162">
        <f>(SUMIFS(Profile!$E$2:$E$17521,Profile!$B$2:$B$17521,$B154,Profile!$C$2:$C$17521,CL$8))*$C$9</f>
        <v>0</v>
      </c>
      <c r="CM154" s="162">
        <f>(SUMIFS(Profile!$E$2:$E$17521,Profile!$B$2:$B$17521,$B154,Profile!$C$2:$C$17521,CM$8))*$C$9</f>
        <v>0</v>
      </c>
      <c r="CN154" s="162">
        <f>(SUMIFS(Profile!$E$2:$E$17521,Profile!$B$2:$B$17521,$B154,Profile!$C$2:$C$17521,CN$8))*$C$9</f>
        <v>0</v>
      </c>
      <c r="CO154" s="162">
        <f>(SUMIFS(Profile!$E$2:$E$17521,Profile!$B$2:$B$17521,$B154,Profile!$C$2:$C$17521,CO$8))*$C$9</f>
        <v>0</v>
      </c>
      <c r="CP154" s="162">
        <f>(SUMIFS(Profile!$E$2:$E$17521,Profile!$B$2:$B$17521,$B154,Profile!$C$2:$C$17521,CP$8))*$C$9</f>
        <v>0</v>
      </c>
      <c r="CQ154" s="162">
        <f>(SUMIFS(Profile!$E$2:$E$17521,Profile!$B$2:$B$17521,$B154,Profile!$C$2:$C$17521,CQ$8))*$C$9</f>
        <v>0</v>
      </c>
      <c r="CR154" s="162">
        <f>(SUMIFS(Profile!$E$2:$E$17521,Profile!$B$2:$B$17521,$B154,Profile!$C$2:$C$17521,CR$8))*$C$9</f>
        <v>0</v>
      </c>
      <c r="CS154" s="162">
        <f>(SUMIFS(Profile!$E$2:$E$17521,Profile!$B$2:$B$17521,$B154,Profile!$C$2:$C$17521,CS$8))*$C$9</f>
        <v>0</v>
      </c>
      <c r="CT154" s="162">
        <f>(SUMIFS(Profile!$E$2:$E$17521,Profile!$B$2:$B$17521,$B154,Profile!$C$2:$C$17521,CT$8))*$C$9</f>
        <v>0</v>
      </c>
      <c r="CU154" s="162">
        <f>(SUMIFS(Profile!$E$2:$E$17521,Profile!$B$2:$B$17521,$B154,Profile!$C$2:$C$17521,CU$8))*$C$9</f>
        <v>0</v>
      </c>
      <c r="CV154" s="162">
        <f>(SUMIFS(Profile!$E$2:$E$17521,Profile!$B$2:$B$17521,$B154,Profile!$C$2:$C$17521,CV$8))*$C$9</f>
        <v>0</v>
      </c>
      <c r="CW154" s="162">
        <f>(SUMIFS(Profile!$E$2:$E$17521,Profile!$B$2:$B$17521,$B154,Profile!$C$2:$C$17521,CW$8))*$C$9</f>
        <v>0</v>
      </c>
      <c r="CX154" s="162">
        <f t="shared" si="11"/>
        <v>0</v>
      </c>
      <c r="CY154" s="162">
        <f t="shared" ref="CY154:ET154" si="731">MAX(BB154-E154,0)</f>
        <v>0</v>
      </c>
      <c r="CZ154" s="162">
        <f t="shared" si="731"/>
        <v>0</v>
      </c>
      <c r="DA154" s="162">
        <f t="shared" si="731"/>
        <v>0</v>
      </c>
      <c r="DB154" s="162">
        <f t="shared" si="731"/>
        <v>0</v>
      </c>
      <c r="DC154" s="162">
        <f t="shared" si="731"/>
        <v>0</v>
      </c>
      <c r="DD154" s="162">
        <f t="shared" si="731"/>
        <v>0</v>
      </c>
      <c r="DE154" s="162">
        <f t="shared" si="731"/>
        <v>0</v>
      </c>
      <c r="DF154" s="162">
        <f t="shared" si="731"/>
        <v>0</v>
      </c>
      <c r="DG154" s="162">
        <f t="shared" si="731"/>
        <v>0</v>
      </c>
      <c r="DH154" s="162">
        <f t="shared" si="731"/>
        <v>0</v>
      </c>
      <c r="DI154" s="162">
        <f t="shared" si="731"/>
        <v>0</v>
      </c>
      <c r="DJ154" s="162">
        <f t="shared" si="731"/>
        <v>0</v>
      </c>
      <c r="DK154" s="162">
        <f t="shared" si="731"/>
        <v>0</v>
      </c>
      <c r="DL154" s="162">
        <f t="shared" si="731"/>
        <v>0</v>
      </c>
      <c r="DM154" s="162">
        <f t="shared" si="731"/>
        <v>0</v>
      </c>
      <c r="DN154" s="162">
        <f t="shared" si="731"/>
        <v>0</v>
      </c>
      <c r="DO154" s="162">
        <f t="shared" si="731"/>
        <v>0</v>
      </c>
      <c r="DP154" s="162">
        <f t="shared" si="731"/>
        <v>0</v>
      </c>
      <c r="DQ154" s="162">
        <f t="shared" si="731"/>
        <v>0</v>
      </c>
      <c r="DR154" s="162">
        <f t="shared" si="731"/>
        <v>0</v>
      </c>
      <c r="DS154" s="162">
        <f t="shared" si="731"/>
        <v>0</v>
      </c>
      <c r="DT154" s="162">
        <f t="shared" si="731"/>
        <v>0</v>
      </c>
      <c r="DU154" s="162">
        <f t="shared" si="731"/>
        <v>0</v>
      </c>
      <c r="DV154" s="162">
        <f t="shared" si="731"/>
        <v>0</v>
      </c>
      <c r="DW154" s="162">
        <f t="shared" si="731"/>
        <v>0</v>
      </c>
      <c r="DX154" s="162">
        <f t="shared" si="731"/>
        <v>0</v>
      </c>
      <c r="DY154" s="162">
        <f t="shared" si="731"/>
        <v>0</v>
      </c>
      <c r="DZ154" s="162">
        <f t="shared" si="731"/>
        <v>0</v>
      </c>
      <c r="EA154" s="162">
        <f t="shared" si="731"/>
        <v>0</v>
      </c>
      <c r="EB154" s="162">
        <f t="shared" si="731"/>
        <v>0</v>
      </c>
      <c r="EC154" s="162">
        <f t="shared" si="731"/>
        <v>0</v>
      </c>
      <c r="ED154" s="162">
        <f t="shared" si="731"/>
        <v>0</v>
      </c>
      <c r="EE154" s="162">
        <f t="shared" si="731"/>
        <v>0</v>
      </c>
      <c r="EF154" s="162">
        <f t="shared" si="731"/>
        <v>0</v>
      </c>
      <c r="EG154" s="162">
        <f t="shared" si="731"/>
        <v>0</v>
      </c>
      <c r="EH154" s="162">
        <f t="shared" si="731"/>
        <v>0</v>
      </c>
      <c r="EI154" s="162">
        <f t="shared" si="731"/>
        <v>0</v>
      </c>
      <c r="EJ154" s="162">
        <f t="shared" si="731"/>
        <v>0</v>
      </c>
      <c r="EK154" s="162">
        <f t="shared" si="731"/>
        <v>0</v>
      </c>
      <c r="EL154" s="162">
        <f t="shared" si="731"/>
        <v>0</v>
      </c>
      <c r="EM154" s="162">
        <f t="shared" si="731"/>
        <v>0</v>
      </c>
      <c r="EN154" s="162">
        <f t="shared" si="731"/>
        <v>0</v>
      </c>
      <c r="EO154" s="162">
        <f t="shared" si="731"/>
        <v>0</v>
      </c>
      <c r="EP154" s="162">
        <f t="shared" si="731"/>
        <v>0</v>
      </c>
      <c r="EQ154" s="162">
        <f t="shared" si="731"/>
        <v>0</v>
      </c>
      <c r="ER154" s="162">
        <f t="shared" si="731"/>
        <v>0</v>
      </c>
      <c r="ES154" s="162">
        <f t="shared" si="731"/>
        <v>0</v>
      </c>
      <c r="ET154" s="162">
        <f t="shared" si="731"/>
        <v>0</v>
      </c>
      <c r="EU154" s="162">
        <f t="shared" si="13"/>
        <v>0</v>
      </c>
      <c r="EV154" s="162">
        <f t="shared" ref="EV154:GQ154" si="732">BB154-CY154</f>
        <v>0</v>
      </c>
      <c r="EW154" s="162">
        <f t="shared" si="732"/>
        <v>0</v>
      </c>
      <c r="EX154" s="162">
        <f t="shared" si="732"/>
        <v>0</v>
      </c>
      <c r="EY154" s="162">
        <f t="shared" si="732"/>
        <v>0</v>
      </c>
      <c r="EZ154" s="162">
        <f t="shared" si="732"/>
        <v>0</v>
      </c>
      <c r="FA154" s="162">
        <f t="shared" si="732"/>
        <v>0</v>
      </c>
      <c r="FB154" s="162">
        <f t="shared" si="732"/>
        <v>0</v>
      </c>
      <c r="FC154" s="162">
        <f t="shared" si="732"/>
        <v>0</v>
      </c>
      <c r="FD154" s="162">
        <f t="shared" si="732"/>
        <v>0</v>
      </c>
      <c r="FE154" s="162">
        <f t="shared" si="732"/>
        <v>0</v>
      </c>
      <c r="FF154" s="162">
        <f t="shared" si="732"/>
        <v>0</v>
      </c>
      <c r="FG154" s="162">
        <f t="shared" si="732"/>
        <v>0</v>
      </c>
      <c r="FH154" s="162">
        <f t="shared" si="732"/>
        <v>0</v>
      </c>
      <c r="FI154" s="162">
        <f t="shared" si="732"/>
        <v>0</v>
      </c>
      <c r="FJ154" s="162">
        <f t="shared" si="732"/>
        <v>0</v>
      </c>
      <c r="FK154" s="162">
        <f t="shared" si="732"/>
        <v>0</v>
      </c>
      <c r="FL154" s="162">
        <f t="shared" si="732"/>
        <v>0</v>
      </c>
      <c r="FM154" s="162">
        <f t="shared" si="732"/>
        <v>0</v>
      </c>
      <c r="FN154" s="162">
        <f t="shared" si="732"/>
        <v>0</v>
      </c>
      <c r="FO154" s="162">
        <f t="shared" si="732"/>
        <v>0</v>
      </c>
      <c r="FP154" s="162">
        <f t="shared" si="732"/>
        <v>0</v>
      </c>
      <c r="FQ154" s="162">
        <f t="shared" si="732"/>
        <v>0</v>
      </c>
      <c r="FR154" s="162">
        <f t="shared" si="732"/>
        <v>0</v>
      </c>
      <c r="FS154" s="162">
        <f t="shared" si="732"/>
        <v>0</v>
      </c>
      <c r="FT154" s="162">
        <f t="shared" si="732"/>
        <v>0</v>
      </c>
      <c r="FU154" s="162">
        <f t="shared" si="732"/>
        <v>0</v>
      </c>
      <c r="FV154" s="162">
        <f t="shared" si="732"/>
        <v>0</v>
      </c>
      <c r="FW154" s="162">
        <f t="shared" si="732"/>
        <v>0</v>
      </c>
      <c r="FX154" s="162">
        <f t="shared" si="732"/>
        <v>0</v>
      </c>
      <c r="FY154" s="162">
        <f t="shared" si="732"/>
        <v>0</v>
      </c>
      <c r="FZ154" s="162">
        <f t="shared" si="732"/>
        <v>0</v>
      </c>
      <c r="GA154" s="162">
        <f t="shared" si="732"/>
        <v>0</v>
      </c>
      <c r="GB154" s="162">
        <f t="shared" si="732"/>
        <v>0</v>
      </c>
      <c r="GC154" s="162">
        <f t="shared" si="732"/>
        <v>0</v>
      </c>
      <c r="GD154" s="162">
        <f t="shared" si="732"/>
        <v>0</v>
      </c>
      <c r="GE154" s="162">
        <f t="shared" si="732"/>
        <v>0</v>
      </c>
      <c r="GF154" s="162">
        <f t="shared" si="732"/>
        <v>0</v>
      </c>
      <c r="GG154" s="162">
        <f t="shared" si="732"/>
        <v>0</v>
      </c>
      <c r="GH154" s="162">
        <f t="shared" si="732"/>
        <v>0</v>
      </c>
      <c r="GI154" s="162">
        <f t="shared" si="732"/>
        <v>0</v>
      </c>
      <c r="GJ154" s="162">
        <f t="shared" si="732"/>
        <v>0</v>
      </c>
      <c r="GK154" s="162">
        <f t="shared" si="732"/>
        <v>0</v>
      </c>
      <c r="GL154" s="162">
        <f t="shared" si="732"/>
        <v>0</v>
      </c>
      <c r="GM154" s="162">
        <f t="shared" si="732"/>
        <v>0</v>
      </c>
      <c r="GN154" s="162">
        <f t="shared" si="732"/>
        <v>0</v>
      </c>
      <c r="GO154" s="162">
        <f t="shared" si="732"/>
        <v>0</v>
      </c>
      <c r="GP154" s="162">
        <f t="shared" si="732"/>
        <v>0</v>
      </c>
      <c r="GQ154" s="162">
        <f t="shared" si="732"/>
        <v>0</v>
      </c>
      <c r="GR154" s="162">
        <f t="shared" si="15"/>
        <v>0</v>
      </c>
      <c r="GS154" s="162">
        <f t="shared" ref="GS154:IN154" si="733">E154-EV154</f>
        <v>0</v>
      </c>
      <c r="GT154" s="162">
        <f t="shared" si="733"/>
        <v>0</v>
      </c>
      <c r="GU154" s="162">
        <f t="shared" si="733"/>
        <v>0</v>
      </c>
      <c r="GV154" s="162">
        <f t="shared" si="733"/>
        <v>0</v>
      </c>
      <c r="GW154" s="162">
        <f t="shared" si="733"/>
        <v>0</v>
      </c>
      <c r="GX154" s="162">
        <f t="shared" si="733"/>
        <v>0</v>
      </c>
      <c r="GY154" s="162">
        <f t="shared" si="733"/>
        <v>0</v>
      </c>
      <c r="GZ154" s="162">
        <f t="shared" si="733"/>
        <v>0</v>
      </c>
      <c r="HA154" s="162">
        <f t="shared" si="733"/>
        <v>0</v>
      </c>
      <c r="HB154" s="162">
        <f t="shared" si="733"/>
        <v>0</v>
      </c>
      <c r="HC154" s="162">
        <f t="shared" si="733"/>
        <v>0</v>
      </c>
      <c r="HD154" s="162">
        <f t="shared" si="733"/>
        <v>0</v>
      </c>
      <c r="HE154" s="162">
        <f t="shared" si="733"/>
        <v>0</v>
      </c>
      <c r="HF154" s="162">
        <f t="shared" si="733"/>
        <v>0</v>
      </c>
      <c r="HG154" s="162">
        <f t="shared" si="733"/>
        <v>0</v>
      </c>
      <c r="HH154" s="162">
        <f t="shared" si="733"/>
        <v>0</v>
      </c>
      <c r="HI154" s="162">
        <f t="shared" si="733"/>
        <v>0</v>
      </c>
      <c r="HJ154" s="162">
        <f t="shared" si="733"/>
        <v>0</v>
      </c>
      <c r="HK154" s="162">
        <f t="shared" si="733"/>
        <v>0</v>
      </c>
      <c r="HL154" s="162">
        <f t="shared" si="733"/>
        <v>0</v>
      </c>
      <c r="HM154" s="162">
        <f t="shared" si="733"/>
        <v>0</v>
      </c>
      <c r="HN154" s="162">
        <f t="shared" si="733"/>
        <v>0</v>
      </c>
      <c r="HO154" s="162">
        <f t="shared" si="733"/>
        <v>0</v>
      </c>
      <c r="HP154" s="162">
        <f t="shared" si="733"/>
        <v>0</v>
      </c>
      <c r="HQ154" s="162">
        <f t="shared" si="733"/>
        <v>0</v>
      </c>
      <c r="HR154" s="162">
        <f t="shared" si="733"/>
        <v>0</v>
      </c>
      <c r="HS154" s="162">
        <f t="shared" si="733"/>
        <v>0</v>
      </c>
      <c r="HT154" s="162">
        <f t="shared" si="733"/>
        <v>0</v>
      </c>
      <c r="HU154" s="162">
        <f t="shared" si="733"/>
        <v>0</v>
      </c>
      <c r="HV154" s="162">
        <f t="shared" si="733"/>
        <v>0</v>
      </c>
      <c r="HW154" s="162">
        <f t="shared" si="733"/>
        <v>0</v>
      </c>
      <c r="HX154" s="162">
        <f t="shared" si="733"/>
        <v>0</v>
      </c>
      <c r="HY154" s="162">
        <f t="shared" si="733"/>
        <v>0</v>
      </c>
      <c r="HZ154" s="162">
        <f t="shared" si="733"/>
        <v>0</v>
      </c>
      <c r="IA154" s="162">
        <f t="shared" si="733"/>
        <v>0</v>
      </c>
      <c r="IB154" s="162">
        <f t="shared" si="733"/>
        <v>0</v>
      </c>
      <c r="IC154" s="162">
        <f t="shared" si="733"/>
        <v>0</v>
      </c>
      <c r="ID154" s="162">
        <f t="shared" si="733"/>
        <v>0</v>
      </c>
      <c r="IE154" s="162">
        <f t="shared" si="733"/>
        <v>0</v>
      </c>
      <c r="IF154" s="162">
        <f t="shared" si="733"/>
        <v>0</v>
      </c>
      <c r="IG154" s="162">
        <f t="shared" si="733"/>
        <v>0</v>
      </c>
      <c r="IH154" s="162">
        <f t="shared" si="733"/>
        <v>0</v>
      </c>
      <c r="II154" s="162">
        <f t="shared" si="733"/>
        <v>0</v>
      </c>
      <c r="IJ154" s="162">
        <f t="shared" si="733"/>
        <v>0</v>
      </c>
      <c r="IK154" s="162">
        <f t="shared" si="733"/>
        <v>0</v>
      </c>
      <c r="IL154" s="162">
        <f t="shared" si="733"/>
        <v>0</v>
      </c>
      <c r="IM154" s="162">
        <f t="shared" si="733"/>
        <v>0</v>
      </c>
      <c r="IN154" s="162">
        <f t="shared" si="733"/>
        <v>0</v>
      </c>
      <c r="IO154" s="162">
        <f t="shared" si="17"/>
        <v>0</v>
      </c>
      <c r="IP154" s="162">
        <f t="shared" si="23"/>
        <v>0</v>
      </c>
      <c r="IQ154" s="162">
        <f t="shared" ref="IQ154:KK154" si="734">MAX((MIN(CZ154+IP154,$IO$7))-GT154,0)</f>
        <v>0</v>
      </c>
      <c r="IR154" s="162">
        <f t="shared" si="734"/>
        <v>0</v>
      </c>
      <c r="IS154" s="162">
        <f t="shared" si="734"/>
        <v>0</v>
      </c>
      <c r="IT154" s="162">
        <f t="shared" si="734"/>
        <v>0</v>
      </c>
      <c r="IU154" s="162">
        <f t="shared" si="734"/>
        <v>0</v>
      </c>
      <c r="IV154" s="162">
        <f t="shared" si="734"/>
        <v>0</v>
      </c>
      <c r="IW154" s="162">
        <f t="shared" si="734"/>
        <v>0</v>
      </c>
      <c r="IX154" s="162">
        <f t="shared" si="734"/>
        <v>0</v>
      </c>
      <c r="IY154" s="162">
        <f t="shared" si="734"/>
        <v>0</v>
      </c>
      <c r="IZ154" s="162">
        <f t="shared" si="734"/>
        <v>0</v>
      </c>
      <c r="JA154" s="162">
        <f t="shared" si="734"/>
        <v>0</v>
      </c>
      <c r="JB154" s="162">
        <f t="shared" si="734"/>
        <v>0</v>
      </c>
      <c r="JC154" s="162">
        <f t="shared" si="734"/>
        <v>0</v>
      </c>
      <c r="JD154" s="162">
        <f t="shared" si="734"/>
        <v>0</v>
      </c>
      <c r="JE154" s="162">
        <f t="shared" si="734"/>
        <v>0</v>
      </c>
      <c r="JF154" s="162">
        <f t="shared" si="734"/>
        <v>0</v>
      </c>
      <c r="JG154" s="162">
        <f t="shared" si="734"/>
        <v>0</v>
      </c>
      <c r="JH154" s="162">
        <f t="shared" si="734"/>
        <v>0</v>
      </c>
      <c r="JI154" s="162">
        <f t="shared" si="734"/>
        <v>0</v>
      </c>
      <c r="JJ154" s="162">
        <f t="shared" si="734"/>
        <v>0</v>
      </c>
      <c r="JK154" s="162">
        <f t="shared" si="734"/>
        <v>0</v>
      </c>
      <c r="JL154" s="162">
        <f t="shared" si="734"/>
        <v>0</v>
      </c>
      <c r="JM154" s="162">
        <f t="shared" si="734"/>
        <v>0</v>
      </c>
      <c r="JN154" s="162">
        <f t="shared" si="734"/>
        <v>0</v>
      </c>
      <c r="JO154" s="162">
        <f t="shared" si="734"/>
        <v>0</v>
      </c>
      <c r="JP154" s="162">
        <f t="shared" si="734"/>
        <v>0</v>
      </c>
      <c r="JQ154" s="162">
        <f t="shared" si="734"/>
        <v>0</v>
      </c>
      <c r="JR154" s="162">
        <f t="shared" si="734"/>
        <v>0</v>
      </c>
      <c r="JS154" s="162">
        <f t="shared" si="734"/>
        <v>0</v>
      </c>
      <c r="JT154" s="162">
        <f t="shared" si="734"/>
        <v>0</v>
      </c>
      <c r="JU154" s="162">
        <f t="shared" si="734"/>
        <v>0</v>
      </c>
      <c r="JV154" s="162">
        <f t="shared" si="734"/>
        <v>0</v>
      </c>
      <c r="JW154" s="162">
        <f t="shared" si="734"/>
        <v>0</v>
      </c>
      <c r="JX154" s="162">
        <f t="shared" si="734"/>
        <v>0</v>
      </c>
      <c r="JY154" s="162">
        <f t="shared" si="734"/>
        <v>0</v>
      </c>
      <c r="JZ154" s="162">
        <f t="shared" si="734"/>
        <v>0</v>
      </c>
      <c r="KA154" s="162">
        <f t="shared" si="734"/>
        <v>0</v>
      </c>
      <c r="KB154" s="162">
        <f t="shared" si="734"/>
        <v>0</v>
      </c>
      <c r="KC154" s="162">
        <f t="shared" si="734"/>
        <v>0</v>
      </c>
      <c r="KD154" s="162">
        <f t="shared" si="734"/>
        <v>0</v>
      </c>
      <c r="KE154" s="162">
        <f t="shared" si="734"/>
        <v>0</v>
      </c>
      <c r="KF154" s="162">
        <f t="shared" si="734"/>
        <v>0</v>
      </c>
      <c r="KG154" s="162">
        <f t="shared" si="734"/>
        <v>0</v>
      </c>
      <c r="KH154" s="162">
        <f t="shared" si="734"/>
        <v>0</v>
      </c>
      <c r="KI154" s="162">
        <f t="shared" si="734"/>
        <v>0</v>
      </c>
      <c r="KJ154" s="162">
        <f t="shared" si="734"/>
        <v>0</v>
      </c>
      <c r="KK154" s="162">
        <f t="shared" si="734"/>
        <v>0</v>
      </c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</row>
    <row r="155" ht="14.25" customHeight="1" spans="1:326" x14ac:dyDescent="0.25">
      <c r="A155" s="1">
        <v>5</v>
      </c>
      <c r="B155" s="1">
        <f t="shared" ref="B155:C155" si="735">B154+1</f>
        <v>145</v>
      </c>
      <c r="C155" s="232">
        <f t="shared" si="735"/>
        <v>43610</v>
      </c>
      <c r="D155" s="162">
        <f t="shared" si="9"/>
        <v>0</v>
      </c>
      <c r="E155" s="162">
        <f>(SUMIFS(Profile!$F$2:$F$17521,Profile!$B$2:$B$17521,$B155,Profile!$C$2:$C$17521,E$8))*$C$6</f>
        <v>0</v>
      </c>
      <c r="F155" s="162">
        <f>(SUMIFS(Profile!$F$2:$F$17521,Profile!$B$2:$B$17521,$B155,Profile!$C$2:$C$17521,F$8))*$C$6</f>
        <v>0</v>
      </c>
      <c r="G155" s="162">
        <f>(SUMIFS(Profile!$F$2:$F$17521,Profile!$B$2:$B$17521,$B155,Profile!$C$2:$C$17521,G$8))*$C$6</f>
        <v>0</v>
      </c>
      <c r="H155" s="162">
        <f>(SUMIFS(Profile!$F$2:$F$17521,Profile!$B$2:$B$17521,$B155,Profile!$C$2:$C$17521,H$8))*$C$6</f>
        <v>0</v>
      </c>
      <c r="I155" s="162">
        <f>(SUMIFS(Profile!$F$2:$F$17521,Profile!$B$2:$B$17521,$B155,Profile!$C$2:$C$17521,I$8))*$C$6</f>
        <v>0</v>
      </c>
      <c r="J155" s="162">
        <f>(SUMIFS(Profile!$F$2:$F$17521,Profile!$B$2:$B$17521,$B155,Profile!$C$2:$C$17521,J$8))*$C$6</f>
        <v>0</v>
      </c>
      <c r="K155" s="162">
        <f>(SUMIFS(Profile!$F$2:$F$17521,Profile!$B$2:$B$17521,$B155,Profile!$C$2:$C$17521,K$8))*$C$6</f>
        <v>0</v>
      </c>
      <c r="L155" s="162">
        <f>(SUMIFS(Profile!$F$2:$F$17521,Profile!$B$2:$B$17521,$B155,Profile!$C$2:$C$17521,L$8))*$C$6</f>
        <v>0</v>
      </c>
      <c r="M155" s="162">
        <f>(SUMIFS(Profile!$F$2:$F$17521,Profile!$B$2:$B$17521,$B155,Profile!$C$2:$C$17521,M$8))*$C$6</f>
        <v>0</v>
      </c>
      <c r="N155" s="162">
        <f>(SUMIFS(Profile!$F$2:$F$17521,Profile!$B$2:$B$17521,$B155,Profile!$C$2:$C$17521,N$8))*$C$6</f>
        <v>0</v>
      </c>
      <c r="O155" s="162">
        <f>(SUMIFS(Profile!$F$2:$F$17521,Profile!$B$2:$B$17521,$B155,Profile!$C$2:$C$17521,O$8))*$C$6</f>
        <v>0</v>
      </c>
      <c r="P155" s="162">
        <f>(SUMIFS(Profile!$F$2:$F$17521,Profile!$B$2:$B$17521,$B155,Profile!$C$2:$C$17521,P$8))*$C$6</f>
        <v>0</v>
      </c>
      <c r="Q155" s="162">
        <f>(SUMIFS(Profile!$F$2:$F$17521,Profile!$B$2:$B$17521,$B155,Profile!$C$2:$C$17521,Q$8))*$C$6</f>
        <v>0</v>
      </c>
      <c r="R155" s="162">
        <f>(SUMIFS(Profile!$F$2:$F$17521,Profile!$B$2:$B$17521,$B155,Profile!$C$2:$C$17521,R$8))*$C$6</f>
        <v>0</v>
      </c>
      <c r="S155" s="162">
        <f>(SUMIFS(Profile!$F$2:$F$17521,Profile!$B$2:$B$17521,$B155,Profile!$C$2:$C$17521,S$8))*$C$6</f>
        <v>0</v>
      </c>
      <c r="T155" s="162">
        <f>(SUMIFS(Profile!$F$2:$F$17521,Profile!$B$2:$B$17521,$B155,Profile!$C$2:$C$17521,T$8))*$C$6</f>
        <v>0</v>
      </c>
      <c r="U155" s="162">
        <f>(SUMIFS(Profile!$F$2:$F$17521,Profile!$B$2:$B$17521,$B155,Profile!$C$2:$C$17521,U$8))*$C$6</f>
        <v>0</v>
      </c>
      <c r="V155" s="162">
        <f>(SUMIFS(Profile!$F$2:$F$17521,Profile!$B$2:$B$17521,$B155,Profile!$C$2:$C$17521,V$8))*$C$6</f>
        <v>0</v>
      </c>
      <c r="W155" s="162">
        <f>(SUMIFS(Profile!$F$2:$F$17521,Profile!$B$2:$B$17521,$B155,Profile!$C$2:$C$17521,W$8))*$C$6</f>
        <v>0</v>
      </c>
      <c r="X155" s="162">
        <f>(SUMIFS(Profile!$F$2:$F$17521,Profile!$B$2:$B$17521,$B155,Profile!$C$2:$C$17521,X$8))*$C$6</f>
        <v>0</v>
      </c>
      <c r="Y155" s="162">
        <f>(SUMIFS(Profile!$F$2:$F$17521,Profile!$B$2:$B$17521,$B155,Profile!$C$2:$C$17521,Y$8))*$C$6</f>
        <v>0</v>
      </c>
      <c r="Z155" s="162">
        <f>(SUMIFS(Profile!$F$2:$F$17521,Profile!$B$2:$B$17521,$B155,Profile!$C$2:$C$17521,Z$8))*$C$6</f>
        <v>0</v>
      </c>
      <c r="AA155" s="162">
        <f>(SUMIFS(Profile!$F$2:$F$17521,Profile!$B$2:$B$17521,$B155,Profile!$C$2:$C$17521,AA$8))*$C$6</f>
        <v>0</v>
      </c>
      <c r="AB155" s="162">
        <f>(SUMIFS(Profile!$F$2:$F$17521,Profile!$B$2:$B$17521,$B155,Profile!$C$2:$C$17521,AB$8))*$C$6</f>
        <v>0</v>
      </c>
      <c r="AC155" s="162">
        <f>(SUMIFS(Profile!$F$2:$F$17521,Profile!$B$2:$B$17521,$B155,Profile!$C$2:$C$17521,AC$8))*$C$6</f>
        <v>0</v>
      </c>
      <c r="AD155" s="162">
        <f>(SUMIFS(Profile!$F$2:$F$17521,Profile!$B$2:$B$17521,$B155,Profile!$C$2:$C$17521,AD$8))*$C$6</f>
        <v>0</v>
      </c>
      <c r="AE155" s="162">
        <f>(SUMIFS(Profile!$F$2:$F$17521,Profile!$B$2:$B$17521,$B155,Profile!$C$2:$C$17521,AE$8))*$C$6</f>
        <v>0</v>
      </c>
      <c r="AF155" s="162">
        <f>(SUMIFS(Profile!$F$2:$F$17521,Profile!$B$2:$B$17521,$B155,Profile!$C$2:$C$17521,AF$8))*$C$6</f>
        <v>0</v>
      </c>
      <c r="AG155" s="162">
        <f>(SUMIFS(Profile!$F$2:$F$17521,Profile!$B$2:$B$17521,$B155,Profile!$C$2:$C$17521,AG$8))*$C$6</f>
        <v>0</v>
      </c>
      <c r="AH155" s="162">
        <f>(SUMIFS(Profile!$F$2:$F$17521,Profile!$B$2:$B$17521,$B155,Profile!$C$2:$C$17521,AH$8))*$C$6</f>
        <v>0</v>
      </c>
      <c r="AI155" s="162">
        <f>(SUMIFS(Profile!$F$2:$F$17521,Profile!$B$2:$B$17521,$B155,Profile!$C$2:$C$17521,AI$8))*$C$6</f>
        <v>0</v>
      </c>
      <c r="AJ155" s="162">
        <f>(SUMIFS(Profile!$F$2:$F$17521,Profile!$B$2:$B$17521,$B155,Profile!$C$2:$C$17521,AJ$8))*$C$6</f>
        <v>0</v>
      </c>
      <c r="AK155" s="162">
        <f>(SUMIFS(Profile!$F$2:$F$17521,Profile!$B$2:$B$17521,$B155,Profile!$C$2:$C$17521,AK$8))*$C$6</f>
        <v>0</v>
      </c>
      <c r="AL155" s="162">
        <f>(SUMIFS(Profile!$F$2:$F$17521,Profile!$B$2:$B$17521,$B155,Profile!$C$2:$C$17521,AL$8))*$C$6</f>
        <v>0</v>
      </c>
      <c r="AM155" s="162">
        <f>(SUMIFS(Profile!$F$2:$F$17521,Profile!$B$2:$B$17521,$B155,Profile!$C$2:$C$17521,AM$8))*$C$6</f>
        <v>0</v>
      </c>
      <c r="AN155" s="162">
        <f>(SUMIFS(Profile!$F$2:$F$17521,Profile!$B$2:$B$17521,$B155,Profile!$C$2:$C$17521,AN$8))*$C$6</f>
        <v>0</v>
      </c>
      <c r="AO155" s="162">
        <f>(SUMIFS(Profile!$F$2:$F$17521,Profile!$B$2:$B$17521,$B155,Profile!$C$2:$C$17521,AO$8))*$C$6</f>
        <v>0</v>
      </c>
      <c r="AP155" s="162">
        <f>(SUMIFS(Profile!$F$2:$F$17521,Profile!$B$2:$B$17521,$B155,Profile!$C$2:$C$17521,AP$8))*$C$6</f>
        <v>0</v>
      </c>
      <c r="AQ155" s="162">
        <f>(SUMIFS(Profile!$F$2:$F$17521,Profile!$B$2:$B$17521,$B155,Profile!$C$2:$C$17521,AQ$8))*$C$6</f>
        <v>0</v>
      </c>
      <c r="AR155" s="162">
        <f>(SUMIFS(Profile!$F$2:$F$17521,Profile!$B$2:$B$17521,$B155,Profile!$C$2:$C$17521,AR$8))*$C$6</f>
        <v>0</v>
      </c>
      <c r="AS155" s="162">
        <f>(SUMIFS(Profile!$F$2:$F$17521,Profile!$B$2:$B$17521,$B155,Profile!$C$2:$C$17521,AS$8))*$C$6</f>
        <v>0</v>
      </c>
      <c r="AT155" s="162">
        <f>(SUMIFS(Profile!$F$2:$F$17521,Profile!$B$2:$B$17521,$B155,Profile!$C$2:$C$17521,AT$8))*$C$6</f>
        <v>0</v>
      </c>
      <c r="AU155" s="162">
        <f>(SUMIFS(Profile!$F$2:$F$17521,Profile!$B$2:$B$17521,$B155,Profile!$C$2:$C$17521,AU$8))*$C$6</f>
        <v>0</v>
      </c>
      <c r="AV155" s="162">
        <f>(SUMIFS(Profile!$F$2:$F$17521,Profile!$B$2:$B$17521,$B155,Profile!$C$2:$C$17521,AV$8))*$C$6</f>
        <v>0</v>
      </c>
      <c r="AW155" s="162">
        <f>(SUMIFS(Profile!$F$2:$F$17521,Profile!$B$2:$B$17521,$B155,Profile!$C$2:$C$17521,AW$8))*$C$6</f>
        <v>0</v>
      </c>
      <c r="AX155" s="162">
        <f>(SUMIFS(Profile!$F$2:$F$17521,Profile!$B$2:$B$17521,$B155,Profile!$C$2:$C$17521,AX$8))*$C$6</f>
        <v>0</v>
      </c>
      <c r="AY155" s="162">
        <f>(SUMIFS(Profile!$F$2:$F$17521,Profile!$B$2:$B$17521,$B155,Profile!$C$2:$C$17521,AY$8))*$C$6</f>
        <v>0</v>
      </c>
      <c r="AZ155" s="162">
        <f>(SUMIFS(Profile!$F$2:$F$17521,Profile!$B$2:$B$17521,$B155,Profile!$C$2:$C$17521,AZ$8))*$C$6</f>
        <v>0</v>
      </c>
      <c r="BA155" s="162">
        <f t="shared" si="10"/>
        <v>0</v>
      </c>
      <c r="BB155" s="162">
        <f>(SUMIFS(Profile!$E$2:$E$17521,Profile!$B$2:$B$17521,$B155,Profile!$C$2:$C$17521,BB$8))*$C$9</f>
        <v>0</v>
      </c>
      <c r="BC155" s="162">
        <f>(SUMIFS(Profile!$E$2:$E$17521,Profile!$B$2:$B$17521,$B155,Profile!$C$2:$C$17521,BC$8))*$C$9</f>
        <v>0</v>
      </c>
      <c r="BD155" s="162">
        <f>(SUMIFS(Profile!$E$2:$E$17521,Profile!$B$2:$B$17521,$B155,Profile!$C$2:$C$17521,BD$8))*$C$9</f>
        <v>0</v>
      </c>
      <c r="BE155" s="162">
        <f>(SUMIFS(Profile!$E$2:$E$17521,Profile!$B$2:$B$17521,$B155,Profile!$C$2:$C$17521,BE$8))*$C$9</f>
        <v>0</v>
      </c>
      <c r="BF155" s="162">
        <f>(SUMIFS(Profile!$E$2:$E$17521,Profile!$B$2:$B$17521,$B155,Profile!$C$2:$C$17521,BF$8))*$C$9</f>
        <v>0</v>
      </c>
      <c r="BG155" s="162">
        <f>(SUMIFS(Profile!$E$2:$E$17521,Profile!$B$2:$B$17521,$B155,Profile!$C$2:$C$17521,BG$8))*$C$9</f>
        <v>0</v>
      </c>
      <c r="BH155" s="162">
        <f>(SUMIFS(Profile!$E$2:$E$17521,Profile!$B$2:$B$17521,$B155,Profile!$C$2:$C$17521,BH$8))*$C$9</f>
        <v>0</v>
      </c>
      <c r="BI155" s="162">
        <f>(SUMIFS(Profile!$E$2:$E$17521,Profile!$B$2:$B$17521,$B155,Profile!$C$2:$C$17521,BI$8))*$C$9</f>
        <v>0</v>
      </c>
      <c r="BJ155" s="162">
        <f>(SUMIFS(Profile!$E$2:$E$17521,Profile!$B$2:$B$17521,$B155,Profile!$C$2:$C$17521,BJ$8))*$C$9</f>
        <v>0</v>
      </c>
      <c r="BK155" s="162">
        <f>(SUMIFS(Profile!$E$2:$E$17521,Profile!$B$2:$B$17521,$B155,Profile!$C$2:$C$17521,BK$8))*$C$9</f>
        <v>0</v>
      </c>
      <c r="BL155" s="162">
        <f>(SUMIFS(Profile!$E$2:$E$17521,Profile!$B$2:$B$17521,$B155,Profile!$C$2:$C$17521,BL$8))*$C$9</f>
        <v>0</v>
      </c>
      <c r="BM155" s="162">
        <f>(SUMIFS(Profile!$E$2:$E$17521,Profile!$B$2:$B$17521,$B155,Profile!$C$2:$C$17521,BM$8))*$C$9</f>
        <v>0</v>
      </c>
      <c r="BN155" s="162">
        <f>(SUMIFS(Profile!$E$2:$E$17521,Profile!$B$2:$B$17521,$B155,Profile!$C$2:$C$17521,BN$8))*$C$9</f>
        <v>0</v>
      </c>
      <c r="BO155" s="162">
        <f>(SUMIFS(Profile!$E$2:$E$17521,Profile!$B$2:$B$17521,$B155,Profile!$C$2:$C$17521,BO$8))*$C$9</f>
        <v>0</v>
      </c>
      <c r="BP155" s="162">
        <f>(SUMIFS(Profile!$E$2:$E$17521,Profile!$B$2:$B$17521,$B155,Profile!$C$2:$C$17521,BP$8))*$C$9</f>
        <v>0</v>
      </c>
      <c r="BQ155" s="162">
        <f>(SUMIFS(Profile!$E$2:$E$17521,Profile!$B$2:$B$17521,$B155,Profile!$C$2:$C$17521,BQ$8))*$C$9</f>
        <v>0</v>
      </c>
      <c r="BR155" s="162">
        <f>(SUMIFS(Profile!$E$2:$E$17521,Profile!$B$2:$B$17521,$B155,Profile!$C$2:$C$17521,BR$8))*$C$9</f>
        <v>0</v>
      </c>
      <c r="BS155" s="162">
        <f>(SUMIFS(Profile!$E$2:$E$17521,Profile!$B$2:$B$17521,$B155,Profile!$C$2:$C$17521,BS$8))*$C$9</f>
        <v>0</v>
      </c>
      <c r="BT155" s="162">
        <f>(SUMIFS(Profile!$E$2:$E$17521,Profile!$B$2:$B$17521,$B155,Profile!$C$2:$C$17521,BT$8))*$C$9</f>
        <v>0</v>
      </c>
      <c r="BU155" s="162">
        <f>(SUMIFS(Profile!$E$2:$E$17521,Profile!$B$2:$B$17521,$B155,Profile!$C$2:$C$17521,BU$8))*$C$9</f>
        <v>0</v>
      </c>
      <c r="BV155" s="162">
        <f>(SUMIFS(Profile!$E$2:$E$17521,Profile!$B$2:$B$17521,$B155,Profile!$C$2:$C$17521,BV$8))*$C$9</f>
        <v>0</v>
      </c>
      <c r="BW155" s="162">
        <f>(SUMIFS(Profile!$E$2:$E$17521,Profile!$B$2:$B$17521,$B155,Profile!$C$2:$C$17521,BW$8))*$C$9</f>
        <v>0</v>
      </c>
      <c r="BX155" s="162">
        <f>(SUMIFS(Profile!$E$2:$E$17521,Profile!$B$2:$B$17521,$B155,Profile!$C$2:$C$17521,BX$8))*$C$9</f>
        <v>0</v>
      </c>
      <c r="BY155" s="162">
        <f>(SUMIFS(Profile!$E$2:$E$17521,Profile!$B$2:$B$17521,$B155,Profile!$C$2:$C$17521,BY$8))*$C$9</f>
        <v>0</v>
      </c>
      <c r="BZ155" s="162">
        <f>(SUMIFS(Profile!$E$2:$E$17521,Profile!$B$2:$B$17521,$B155,Profile!$C$2:$C$17521,BZ$8))*$C$9</f>
        <v>0</v>
      </c>
      <c r="CA155" s="162">
        <f>(SUMIFS(Profile!$E$2:$E$17521,Profile!$B$2:$B$17521,$B155,Profile!$C$2:$C$17521,CA$8))*$C$9</f>
        <v>0</v>
      </c>
      <c r="CB155" s="162">
        <f>(SUMIFS(Profile!$E$2:$E$17521,Profile!$B$2:$B$17521,$B155,Profile!$C$2:$C$17521,CB$8))*$C$9</f>
        <v>0</v>
      </c>
      <c r="CC155" s="162">
        <f>(SUMIFS(Profile!$E$2:$E$17521,Profile!$B$2:$B$17521,$B155,Profile!$C$2:$C$17521,CC$8))*$C$9</f>
        <v>0</v>
      </c>
      <c r="CD155" s="162">
        <f>(SUMIFS(Profile!$E$2:$E$17521,Profile!$B$2:$B$17521,$B155,Profile!$C$2:$C$17521,CD$8))*$C$9</f>
        <v>0</v>
      </c>
      <c r="CE155" s="162">
        <f>(SUMIFS(Profile!$E$2:$E$17521,Profile!$B$2:$B$17521,$B155,Profile!$C$2:$C$17521,CE$8))*$C$9</f>
        <v>0</v>
      </c>
      <c r="CF155" s="162">
        <f>(SUMIFS(Profile!$E$2:$E$17521,Profile!$B$2:$B$17521,$B155,Profile!$C$2:$C$17521,CF$8))*$C$9</f>
        <v>0</v>
      </c>
      <c r="CG155" s="162">
        <f>(SUMIFS(Profile!$E$2:$E$17521,Profile!$B$2:$B$17521,$B155,Profile!$C$2:$C$17521,CG$8))*$C$9</f>
        <v>0</v>
      </c>
      <c r="CH155" s="162">
        <f>(SUMIFS(Profile!$E$2:$E$17521,Profile!$B$2:$B$17521,$B155,Profile!$C$2:$C$17521,CH$8))*$C$9</f>
        <v>0</v>
      </c>
      <c r="CI155" s="162">
        <f>(SUMIFS(Profile!$E$2:$E$17521,Profile!$B$2:$B$17521,$B155,Profile!$C$2:$C$17521,CI$8))*$C$9</f>
        <v>0</v>
      </c>
      <c r="CJ155" s="162">
        <f>(SUMIFS(Profile!$E$2:$E$17521,Profile!$B$2:$B$17521,$B155,Profile!$C$2:$C$17521,CJ$8))*$C$9</f>
        <v>0</v>
      </c>
      <c r="CK155" s="162">
        <f>(SUMIFS(Profile!$E$2:$E$17521,Profile!$B$2:$B$17521,$B155,Profile!$C$2:$C$17521,CK$8))*$C$9</f>
        <v>0</v>
      </c>
      <c r="CL155" s="162">
        <f>(SUMIFS(Profile!$E$2:$E$17521,Profile!$B$2:$B$17521,$B155,Profile!$C$2:$C$17521,CL$8))*$C$9</f>
        <v>0</v>
      </c>
      <c r="CM155" s="162">
        <f>(SUMIFS(Profile!$E$2:$E$17521,Profile!$B$2:$B$17521,$B155,Profile!$C$2:$C$17521,CM$8))*$C$9</f>
        <v>0</v>
      </c>
      <c r="CN155" s="162">
        <f>(SUMIFS(Profile!$E$2:$E$17521,Profile!$B$2:$B$17521,$B155,Profile!$C$2:$C$17521,CN$8))*$C$9</f>
        <v>0</v>
      </c>
      <c r="CO155" s="162">
        <f>(SUMIFS(Profile!$E$2:$E$17521,Profile!$B$2:$B$17521,$B155,Profile!$C$2:$C$17521,CO$8))*$C$9</f>
        <v>0</v>
      </c>
      <c r="CP155" s="162">
        <f>(SUMIFS(Profile!$E$2:$E$17521,Profile!$B$2:$B$17521,$B155,Profile!$C$2:$C$17521,CP$8))*$C$9</f>
        <v>0</v>
      </c>
      <c r="CQ155" s="162">
        <f>(SUMIFS(Profile!$E$2:$E$17521,Profile!$B$2:$B$17521,$B155,Profile!$C$2:$C$17521,CQ$8))*$C$9</f>
        <v>0</v>
      </c>
      <c r="CR155" s="162">
        <f>(SUMIFS(Profile!$E$2:$E$17521,Profile!$B$2:$B$17521,$B155,Profile!$C$2:$C$17521,CR$8))*$C$9</f>
        <v>0</v>
      </c>
      <c r="CS155" s="162">
        <f>(SUMIFS(Profile!$E$2:$E$17521,Profile!$B$2:$B$17521,$B155,Profile!$C$2:$C$17521,CS$8))*$C$9</f>
        <v>0</v>
      </c>
      <c r="CT155" s="162">
        <f>(SUMIFS(Profile!$E$2:$E$17521,Profile!$B$2:$B$17521,$B155,Profile!$C$2:$C$17521,CT$8))*$C$9</f>
        <v>0</v>
      </c>
      <c r="CU155" s="162">
        <f>(SUMIFS(Profile!$E$2:$E$17521,Profile!$B$2:$B$17521,$B155,Profile!$C$2:$C$17521,CU$8))*$C$9</f>
        <v>0</v>
      </c>
      <c r="CV155" s="162">
        <f>(SUMIFS(Profile!$E$2:$E$17521,Profile!$B$2:$B$17521,$B155,Profile!$C$2:$C$17521,CV$8))*$C$9</f>
        <v>0</v>
      </c>
      <c r="CW155" s="162">
        <f>(SUMIFS(Profile!$E$2:$E$17521,Profile!$B$2:$B$17521,$B155,Profile!$C$2:$C$17521,CW$8))*$C$9</f>
        <v>0</v>
      </c>
      <c r="CX155" s="162">
        <f t="shared" si="11"/>
        <v>0</v>
      </c>
      <c r="CY155" s="162">
        <f t="shared" ref="CY155:ET155" si="736">MAX(BB155-E155,0)</f>
        <v>0</v>
      </c>
      <c r="CZ155" s="162">
        <f t="shared" si="736"/>
        <v>0</v>
      </c>
      <c r="DA155" s="162">
        <f t="shared" si="736"/>
        <v>0</v>
      </c>
      <c r="DB155" s="162">
        <f t="shared" si="736"/>
        <v>0</v>
      </c>
      <c r="DC155" s="162">
        <f t="shared" si="736"/>
        <v>0</v>
      </c>
      <c r="DD155" s="162">
        <f t="shared" si="736"/>
        <v>0</v>
      </c>
      <c r="DE155" s="162">
        <f t="shared" si="736"/>
        <v>0</v>
      </c>
      <c r="DF155" s="162">
        <f t="shared" si="736"/>
        <v>0</v>
      </c>
      <c r="DG155" s="162">
        <f t="shared" si="736"/>
        <v>0</v>
      </c>
      <c r="DH155" s="162">
        <f t="shared" si="736"/>
        <v>0</v>
      </c>
      <c r="DI155" s="162">
        <f t="shared" si="736"/>
        <v>0</v>
      </c>
      <c r="DJ155" s="162">
        <f t="shared" si="736"/>
        <v>0</v>
      </c>
      <c r="DK155" s="162">
        <f t="shared" si="736"/>
        <v>0</v>
      </c>
      <c r="DL155" s="162">
        <f t="shared" si="736"/>
        <v>0</v>
      </c>
      <c r="DM155" s="162">
        <f t="shared" si="736"/>
        <v>0</v>
      </c>
      <c r="DN155" s="162">
        <f t="shared" si="736"/>
        <v>0</v>
      </c>
      <c r="DO155" s="162">
        <f t="shared" si="736"/>
        <v>0</v>
      </c>
      <c r="DP155" s="162">
        <f t="shared" si="736"/>
        <v>0</v>
      </c>
      <c r="DQ155" s="162">
        <f t="shared" si="736"/>
        <v>0</v>
      </c>
      <c r="DR155" s="162">
        <f t="shared" si="736"/>
        <v>0</v>
      </c>
      <c r="DS155" s="162">
        <f t="shared" si="736"/>
        <v>0</v>
      </c>
      <c r="DT155" s="162">
        <f t="shared" si="736"/>
        <v>0</v>
      </c>
      <c r="DU155" s="162">
        <f t="shared" si="736"/>
        <v>0</v>
      </c>
      <c r="DV155" s="162">
        <f t="shared" si="736"/>
        <v>0</v>
      </c>
      <c r="DW155" s="162">
        <f t="shared" si="736"/>
        <v>0</v>
      </c>
      <c r="DX155" s="162">
        <f t="shared" si="736"/>
        <v>0</v>
      </c>
      <c r="DY155" s="162">
        <f t="shared" si="736"/>
        <v>0</v>
      </c>
      <c r="DZ155" s="162">
        <f t="shared" si="736"/>
        <v>0</v>
      </c>
      <c r="EA155" s="162">
        <f t="shared" si="736"/>
        <v>0</v>
      </c>
      <c r="EB155" s="162">
        <f t="shared" si="736"/>
        <v>0</v>
      </c>
      <c r="EC155" s="162">
        <f t="shared" si="736"/>
        <v>0</v>
      </c>
      <c r="ED155" s="162">
        <f t="shared" si="736"/>
        <v>0</v>
      </c>
      <c r="EE155" s="162">
        <f t="shared" si="736"/>
        <v>0</v>
      </c>
      <c r="EF155" s="162">
        <f t="shared" si="736"/>
        <v>0</v>
      </c>
      <c r="EG155" s="162">
        <f t="shared" si="736"/>
        <v>0</v>
      </c>
      <c r="EH155" s="162">
        <f t="shared" si="736"/>
        <v>0</v>
      </c>
      <c r="EI155" s="162">
        <f t="shared" si="736"/>
        <v>0</v>
      </c>
      <c r="EJ155" s="162">
        <f t="shared" si="736"/>
        <v>0</v>
      </c>
      <c r="EK155" s="162">
        <f t="shared" si="736"/>
        <v>0</v>
      </c>
      <c r="EL155" s="162">
        <f t="shared" si="736"/>
        <v>0</v>
      </c>
      <c r="EM155" s="162">
        <f t="shared" si="736"/>
        <v>0</v>
      </c>
      <c r="EN155" s="162">
        <f t="shared" si="736"/>
        <v>0</v>
      </c>
      <c r="EO155" s="162">
        <f t="shared" si="736"/>
        <v>0</v>
      </c>
      <c r="EP155" s="162">
        <f t="shared" si="736"/>
        <v>0</v>
      </c>
      <c r="EQ155" s="162">
        <f t="shared" si="736"/>
        <v>0</v>
      </c>
      <c r="ER155" s="162">
        <f t="shared" si="736"/>
        <v>0</v>
      </c>
      <c r="ES155" s="162">
        <f t="shared" si="736"/>
        <v>0</v>
      </c>
      <c r="ET155" s="162">
        <f t="shared" si="736"/>
        <v>0</v>
      </c>
      <c r="EU155" s="162">
        <f t="shared" si="13"/>
        <v>0</v>
      </c>
      <c r="EV155" s="162">
        <f t="shared" ref="EV155:GQ155" si="737">BB155-CY155</f>
        <v>0</v>
      </c>
      <c r="EW155" s="162">
        <f t="shared" si="737"/>
        <v>0</v>
      </c>
      <c r="EX155" s="162">
        <f t="shared" si="737"/>
        <v>0</v>
      </c>
      <c r="EY155" s="162">
        <f t="shared" si="737"/>
        <v>0</v>
      </c>
      <c r="EZ155" s="162">
        <f t="shared" si="737"/>
        <v>0</v>
      </c>
      <c r="FA155" s="162">
        <f t="shared" si="737"/>
        <v>0</v>
      </c>
      <c r="FB155" s="162">
        <f t="shared" si="737"/>
        <v>0</v>
      </c>
      <c r="FC155" s="162">
        <f t="shared" si="737"/>
        <v>0</v>
      </c>
      <c r="FD155" s="162">
        <f t="shared" si="737"/>
        <v>0</v>
      </c>
      <c r="FE155" s="162">
        <f t="shared" si="737"/>
        <v>0</v>
      </c>
      <c r="FF155" s="162">
        <f t="shared" si="737"/>
        <v>0</v>
      </c>
      <c r="FG155" s="162">
        <f t="shared" si="737"/>
        <v>0</v>
      </c>
      <c r="FH155" s="162">
        <f t="shared" si="737"/>
        <v>0</v>
      </c>
      <c r="FI155" s="162">
        <f t="shared" si="737"/>
        <v>0</v>
      </c>
      <c r="FJ155" s="162">
        <f t="shared" si="737"/>
        <v>0</v>
      </c>
      <c r="FK155" s="162">
        <f t="shared" si="737"/>
        <v>0</v>
      </c>
      <c r="FL155" s="162">
        <f t="shared" si="737"/>
        <v>0</v>
      </c>
      <c r="FM155" s="162">
        <f t="shared" si="737"/>
        <v>0</v>
      </c>
      <c r="FN155" s="162">
        <f t="shared" si="737"/>
        <v>0</v>
      </c>
      <c r="FO155" s="162">
        <f t="shared" si="737"/>
        <v>0</v>
      </c>
      <c r="FP155" s="162">
        <f t="shared" si="737"/>
        <v>0</v>
      </c>
      <c r="FQ155" s="162">
        <f t="shared" si="737"/>
        <v>0</v>
      </c>
      <c r="FR155" s="162">
        <f t="shared" si="737"/>
        <v>0</v>
      </c>
      <c r="FS155" s="162">
        <f t="shared" si="737"/>
        <v>0</v>
      </c>
      <c r="FT155" s="162">
        <f t="shared" si="737"/>
        <v>0</v>
      </c>
      <c r="FU155" s="162">
        <f t="shared" si="737"/>
        <v>0</v>
      </c>
      <c r="FV155" s="162">
        <f t="shared" si="737"/>
        <v>0</v>
      </c>
      <c r="FW155" s="162">
        <f t="shared" si="737"/>
        <v>0</v>
      </c>
      <c r="FX155" s="162">
        <f t="shared" si="737"/>
        <v>0</v>
      </c>
      <c r="FY155" s="162">
        <f t="shared" si="737"/>
        <v>0</v>
      </c>
      <c r="FZ155" s="162">
        <f t="shared" si="737"/>
        <v>0</v>
      </c>
      <c r="GA155" s="162">
        <f t="shared" si="737"/>
        <v>0</v>
      </c>
      <c r="GB155" s="162">
        <f t="shared" si="737"/>
        <v>0</v>
      </c>
      <c r="GC155" s="162">
        <f t="shared" si="737"/>
        <v>0</v>
      </c>
      <c r="GD155" s="162">
        <f t="shared" si="737"/>
        <v>0</v>
      </c>
      <c r="GE155" s="162">
        <f t="shared" si="737"/>
        <v>0</v>
      </c>
      <c r="GF155" s="162">
        <f t="shared" si="737"/>
        <v>0</v>
      </c>
      <c r="GG155" s="162">
        <f t="shared" si="737"/>
        <v>0</v>
      </c>
      <c r="GH155" s="162">
        <f t="shared" si="737"/>
        <v>0</v>
      </c>
      <c r="GI155" s="162">
        <f t="shared" si="737"/>
        <v>0</v>
      </c>
      <c r="GJ155" s="162">
        <f t="shared" si="737"/>
        <v>0</v>
      </c>
      <c r="GK155" s="162">
        <f t="shared" si="737"/>
        <v>0</v>
      </c>
      <c r="GL155" s="162">
        <f t="shared" si="737"/>
        <v>0</v>
      </c>
      <c r="GM155" s="162">
        <f t="shared" si="737"/>
        <v>0</v>
      </c>
      <c r="GN155" s="162">
        <f t="shared" si="737"/>
        <v>0</v>
      </c>
      <c r="GO155" s="162">
        <f t="shared" si="737"/>
        <v>0</v>
      </c>
      <c r="GP155" s="162">
        <f t="shared" si="737"/>
        <v>0</v>
      </c>
      <c r="GQ155" s="162">
        <f t="shared" si="737"/>
        <v>0</v>
      </c>
      <c r="GR155" s="162">
        <f t="shared" si="15"/>
        <v>0</v>
      </c>
      <c r="GS155" s="162">
        <f t="shared" ref="GS155:IN155" si="738">E155-EV155</f>
        <v>0</v>
      </c>
      <c r="GT155" s="162">
        <f t="shared" si="738"/>
        <v>0</v>
      </c>
      <c r="GU155" s="162">
        <f t="shared" si="738"/>
        <v>0</v>
      </c>
      <c r="GV155" s="162">
        <f t="shared" si="738"/>
        <v>0</v>
      </c>
      <c r="GW155" s="162">
        <f t="shared" si="738"/>
        <v>0</v>
      </c>
      <c r="GX155" s="162">
        <f t="shared" si="738"/>
        <v>0</v>
      </c>
      <c r="GY155" s="162">
        <f t="shared" si="738"/>
        <v>0</v>
      </c>
      <c r="GZ155" s="162">
        <f t="shared" si="738"/>
        <v>0</v>
      </c>
      <c r="HA155" s="162">
        <f t="shared" si="738"/>
        <v>0</v>
      </c>
      <c r="HB155" s="162">
        <f t="shared" si="738"/>
        <v>0</v>
      </c>
      <c r="HC155" s="162">
        <f t="shared" si="738"/>
        <v>0</v>
      </c>
      <c r="HD155" s="162">
        <f t="shared" si="738"/>
        <v>0</v>
      </c>
      <c r="HE155" s="162">
        <f t="shared" si="738"/>
        <v>0</v>
      </c>
      <c r="HF155" s="162">
        <f t="shared" si="738"/>
        <v>0</v>
      </c>
      <c r="HG155" s="162">
        <f t="shared" si="738"/>
        <v>0</v>
      </c>
      <c r="HH155" s="162">
        <f t="shared" si="738"/>
        <v>0</v>
      </c>
      <c r="HI155" s="162">
        <f t="shared" si="738"/>
        <v>0</v>
      </c>
      <c r="HJ155" s="162">
        <f t="shared" si="738"/>
        <v>0</v>
      </c>
      <c r="HK155" s="162">
        <f t="shared" si="738"/>
        <v>0</v>
      </c>
      <c r="HL155" s="162">
        <f t="shared" si="738"/>
        <v>0</v>
      </c>
      <c r="HM155" s="162">
        <f t="shared" si="738"/>
        <v>0</v>
      </c>
      <c r="HN155" s="162">
        <f t="shared" si="738"/>
        <v>0</v>
      </c>
      <c r="HO155" s="162">
        <f t="shared" si="738"/>
        <v>0</v>
      </c>
      <c r="HP155" s="162">
        <f t="shared" si="738"/>
        <v>0</v>
      </c>
      <c r="HQ155" s="162">
        <f t="shared" si="738"/>
        <v>0</v>
      </c>
      <c r="HR155" s="162">
        <f t="shared" si="738"/>
        <v>0</v>
      </c>
      <c r="HS155" s="162">
        <f t="shared" si="738"/>
        <v>0</v>
      </c>
      <c r="HT155" s="162">
        <f t="shared" si="738"/>
        <v>0</v>
      </c>
      <c r="HU155" s="162">
        <f t="shared" si="738"/>
        <v>0</v>
      </c>
      <c r="HV155" s="162">
        <f t="shared" si="738"/>
        <v>0</v>
      </c>
      <c r="HW155" s="162">
        <f t="shared" si="738"/>
        <v>0</v>
      </c>
      <c r="HX155" s="162">
        <f t="shared" si="738"/>
        <v>0</v>
      </c>
      <c r="HY155" s="162">
        <f t="shared" si="738"/>
        <v>0</v>
      </c>
      <c r="HZ155" s="162">
        <f t="shared" si="738"/>
        <v>0</v>
      </c>
      <c r="IA155" s="162">
        <f t="shared" si="738"/>
        <v>0</v>
      </c>
      <c r="IB155" s="162">
        <f t="shared" si="738"/>
        <v>0</v>
      </c>
      <c r="IC155" s="162">
        <f t="shared" si="738"/>
        <v>0</v>
      </c>
      <c r="ID155" s="162">
        <f t="shared" si="738"/>
        <v>0</v>
      </c>
      <c r="IE155" s="162">
        <f t="shared" si="738"/>
        <v>0</v>
      </c>
      <c r="IF155" s="162">
        <f t="shared" si="738"/>
        <v>0</v>
      </c>
      <c r="IG155" s="162">
        <f t="shared" si="738"/>
        <v>0</v>
      </c>
      <c r="IH155" s="162">
        <f t="shared" si="738"/>
        <v>0</v>
      </c>
      <c r="II155" s="162">
        <f t="shared" si="738"/>
        <v>0</v>
      </c>
      <c r="IJ155" s="162">
        <f t="shared" si="738"/>
        <v>0</v>
      </c>
      <c r="IK155" s="162">
        <f t="shared" si="738"/>
        <v>0</v>
      </c>
      <c r="IL155" s="162">
        <f t="shared" si="738"/>
        <v>0</v>
      </c>
      <c r="IM155" s="162">
        <f t="shared" si="738"/>
        <v>0</v>
      </c>
      <c r="IN155" s="162">
        <f t="shared" si="738"/>
        <v>0</v>
      </c>
      <c r="IO155" s="162">
        <f t="shared" si="17"/>
        <v>0</v>
      </c>
      <c r="IP155" s="162">
        <f t="shared" si="23"/>
        <v>0</v>
      </c>
      <c r="IQ155" s="162">
        <f t="shared" ref="IQ155:KK155" si="739">MAX((MIN(CZ155+IP155,$IO$7))-GT155,0)</f>
        <v>0</v>
      </c>
      <c r="IR155" s="162">
        <f t="shared" si="739"/>
        <v>0</v>
      </c>
      <c r="IS155" s="162">
        <f t="shared" si="739"/>
        <v>0</v>
      </c>
      <c r="IT155" s="162">
        <f t="shared" si="739"/>
        <v>0</v>
      </c>
      <c r="IU155" s="162">
        <f t="shared" si="739"/>
        <v>0</v>
      </c>
      <c r="IV155" s="162">
        <f t="shared" si="739"/>
        <v>0</v>
      </c>
      <c r="IW155" s="162">
        <f t="shared" si="739"/>
        <v>0</v>
      </c>
      <c r="IX155" s="162">
        <f t="shared" si="739"/>
        <v>0</v>
      </c>
      <c r="IY155" s="162">
        <f t="shared" si="739"/>
        <v>0</v>
      </c>
      <c r="IZ155" s="162">
        <f t="shared" si="739"/>
        <v>0</v>
      </c>
      <c r="JA155" s="162">
        <f t="shared" si="739"/>
        <v>0</v>
      </c>
      <c r="JB155" s="162">
        <f t="shared" si="739"/>
        <v>0</v>
      </c>
      <c r="JC155" s="162">
        <f t="shared" si="739"/>
        <v>0</v>
      </c>
      <c r="JD155" s="162">
        <f t="shared" si="739"/>
        <v>0</v>
      </c>
      <c r="JE155" s="162">
        <f t="shared" si="739"/>
        <v>0</v>
      </c>
      <c r="JF155" s="162">
        <f t="shared" si="739"/>
        <v>0</v>
      </c>
      <c r="JG155" s="162">
        <f t="shared" si="739"/>
        <v>0</v>
      </c>
      <c r="JH155" s="162">
        <f t="shared" si="739"/>
        <v>0</v>
      </c>
      <c r="JI155" s="162">
        <f t="shared" si="739"/>
        <v>0</v>
      </c>
      <c r="JJ155" s="162">
        <f t="shared" si="739"/>
        <v>0</v>
      </c>
      <c r="JK155" s="162">
        <f t="shared" si="739"/>
        <v>0</v>
      </c>
      <c r="JL155" s="162">
        <f t="shared" si="739"/>
        <v>0</v>
      </c>
      <c r="JM155" s="162">
        <f t="shared" si="739"/>
        <v>0</v>
      </c>
      <c r="JN155" s="162">
        <f t="shared" si="739"/>
        <v>0</v>
      </c>
      <c r="JO155" s="162">
        <f t="shared" si="739"/>
        <v>0</v>
      </c>
      <c r="JP155" s="162">
        <f t="shared" si="739"/>
        <v>0</v>
      </c>
      <c r="JQ155" s="162">
        <f t="shared" si="739"/>
        <v>0</v>
      </c>
      <c r="JR155" s="162">
        <f t="shared" si="739"/>
        <v>0</v>
      </c>
      <c r="JS155" s="162">
        <f t="shared" si="739"/>
        <v>0</v>
      </c>
      <c r="JT155" s="162">
        <f t="shared" si="739"/>
        <v>0</v>
      </c>
      <c r="JU155" s="162">
        <f t="shared" si="739"/>
        <v>0</v>
      </c>
      <c r="JV155" s="162">
        <f t="shared" si="739"/>
        <v>0</v>
      </c>
      <c r="JW155" s="162">
        <f t="shared" si="739"/>
        <v>0</v>
      </c>
      <c r="JX155" s="162">
        <f t="shared" si="739"/>
        <v>0</v>
      </c>
      <c r="JY155" s="162">
        <f t="shared" si="739"/>
        <v>0</v>
      </c>
      <c r="JZ155" s="162">
        <f t="shared" si="739"/>
        <v>0</v>
      </c>
      <c r="KA155" s="162">
        <f t="shared" si="739"/>
        <v>0</v>
      </c>
      <c r="KB155" s="162">
        <f t="shared" si="739"/>
        <v>0</v>
      </c>
      <c r="KC155" s="162">
        <f t="shared" si="739"/>
        <v>0</v>
      </c>
      <c r="KD155" s="162">
        <f t="shared" si="739"/>
        <v>0</v>
      </c>
      <c r="KE155" s="162">
        <f t="shared" si="739"/>
        <v>0</v>
      </c>
      <c r="KF155" s="162">
        <f t="shared" si="739"/>
        <v>0</v>
      </c>
      <c r="KG155" s="162">
        <f t="shared" si="739"/>
        <v>0</v>
      </c>
      <c r="KH155" s="162">
        <f t="shared" si="739"/>
        <v>0</v>
      </c>
      <c r="KI155" s="162">
        <f t="shared" si="739"/>
        <v>0</v>
      </c>
      <c r="KJ155" s="162">
        <f t="shared" si="739"/>
        <v>0</v>
      </c>
      <c r="KK155" s="162">
        <f t="shared" si="739"/>
        <v>0</v>
      </c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</row>
    <row r="156" ht="14.25" customHeight="1" spans="1:326" x14ac:dyDescent="0.25">
      <c r="A156" s="1">
        <v>5</v>
      </c>
      <c r="B156" s="1">
        <f t="shared" ref="B156:C156" si="740">B155+1</f>
        <v>146</v>
      </c>
      <c r="C156" s="232">
        <f t="shared" si="740"/>
        <v>43611</v>
      </c>
      <c r="D156" s="162">
        <f t="shared" si="9"/>
        <v>0</v>
      </c>
      <c r="E156" s="162">
        <f>(SUMIFS(Profile!$F$2:$F$17521,Profile!$B$2:$B$17521,$B156,Profile!$C$2:$C$17521,E$8))*$C$6</f>
        <v>0</v>
      </c>
      <c r="F156" s="162">
        <f>(SUMIFS(Profile!$F$2:$F$17521,Profile!$B$2:$B$17521,$B156,Profile!$C$2:$C$17521,F$8))*$C$6</f>
        <v>0</v>
      </c>
      <c r="G156" s="162">
        <f>(SUMIFS(Profile!$F$2:$F$17521,Profile!$B$2:$B$17521,$B156,Profile!$C$2:$C$17521,G$8))*$C$6</f>
        <v>0</v>
      </c>
      <c r="H156" s="162">
        <f>(SUMIFS(Profile!$F$2:$F$17521,Profile!$B$2:$B$17521,$B156,Profile!$C$2:$C$17521,H$8))*$C$6</f>
        <v>0</v>
      </c>
      <c r="I156" s="162">
        <f>(SUMIFS(Profile!$F$2:$F$17521,Profile!$B$2:$B$17521,$B156,Profile!$C$2:$C$17521,I$8))*$C$6</f>
        <v>0</v>
      </c>
      <c r="J156" s="162">
        <f>(SUMIFS(Profile!$F$2:$F$17521,Profile!$B$2:$B$17521,$B156,Profile!$C$2:$C$17521,J$8))*$C$6</f>
        <v>0</v>
      </c>
      <c r="K156" s="162">
        <f>(SUMIFS(Profile!$F$2:$F$17521,Profile!$B$2:$B$17521,$B156,Profile!$C$2:$C$17521,K$8))*$C$6</f>
        <v>0</v>
      </c>
      <c r="L156" s="162">
        <f>(SUMIFS(Profile!$F$2:$F$17521,Profile!$B$2:$B$17521,$B156,Profile!$C$2:$C$17521,L$8))*$C$6</f>
        <v>0</v>
      </c>
      <c r="M156" s="162">
        <f>(SUMIFS(Profile!$F$2:$F$17521,Profile!$B$2:$B$17521,$B156,Profile!$C$2:$C$17521,M$8))*$C$6</f>
        <v>0</v>
      </c>
      <c r="N156" s="162">
        <f>(SUMIFS(Profile!$F$2:$F$17521,Profile!$B$2:$B$17521,$B156,Profile!$C$2:$C$17521,N$8))*$C$6</f>
        <v>0</v>
      </c>
      <c r="O156" s="162">
        <f>(SUMIFS(Profile!$F$2:$F$17521,Profile!$B$2:$B$17521,$B156,Profile!$C$2:$C$17521,O$8))*$C$6</f>
        <v>0</v>
      </c>
      <c r="P156" s="162">
        <f>(SUMIFS(Profile!$F$2:$F$17521,Profile!$B$2:$B$17521,$B156,Profile!$C$2:$C$17521,P$8))*$C$6</f>
        <v>0</v>
      </c>
      <c r="Q156" s="162">
        <f>(SUMIFS(Profile!$F$2:$F$17521,Profile!$B$2:$B$17521,$B156,Profile!$C$2:$C$17521,Q$8))*$C$6</f>
        <v>0</v>
      </c>
      <c r="R156" s="162">
        <f>(SUMIFS(Profile!$F$2:$F$17521,Profile!$B$2:$B$17521,$B156,Profile!$C$2:$C$17521,R$8))*$C$6</f>
        <v>0</v>
      </c>
      <c r="S156" s="162">
        <f>(SUMIFS(Profile!$F$2:$F$17521,Profile!$B$2:$B$17521,$B156,Profile!$C$2:$C$17521,S$8))*$C$6</f>
        <v>0</v>
      </c>
      <c r="T156" s="162">
        <f>(SUMIFS(Profile!$F$2:$F$17521,Profile!$B$2:$B$17521,$B156,Profile!$C$2:$C$17521,T$8))*$C$6</f>
        <v>0</v>
      </c>
      <c r="U156" s="162">
        <f>(SUMIFS(Profile!$F$2:$F$17521,Profile!$B$2:$B$17521,$B156,Profile!$C$2:$C$17521,U$8))*$C$6</f>
        <v>0</v>
      </c>
      <c r="V156" s="162">
        <f>(SUMIFS(Profile!$F$2:$F$17521,Profile!$B$2:$B$17521,$B156,Profile!$C$2:$C$17521,V$8))*$C$6</f>
        <v>0</v>
      </c>
      <c r="W156" s="162">
        <f>(SUMIFS(Profile!$F$2:$F$17521,Profile!$B$2:$B$17521,$B156,Profile!$C$2:$C$17521,W$8))*$C$6</f>
        <v>0</v>
      </c>
      <c r="X156" s="162">
        <f>(SUMIFS(Profile!$F$2:$F$17521,Profile!$B$2:$B$17521,$B156,Profile!$C$2:$C$17521,X$8))*$C$6</f>
        <v>0</v>
      </c>
      <c r="Y156" s="162">
        <f>(SUMIFS(Profile!$F$2:$F$17521,Profile!$B$2:$B$17521,$B156,Profile!$C$2:$C$17521,Y$8))*$C$6</f>
        <v>0</v>
      </c>
      <c r="Z156" s="162">
        <f>(SUMIFS(Profile!$F$2:$F$17521,Profile!$B$2:$B$17521,$B156,Profile!$C$2:$C$17521,Z$8))*$C$6</f>
        <v>0</v>
      </c>
      <c r="AA156" s="162">
        <f>(SUMIFS(Profile!$F$2:$F$17521,Profile!$B$2:$B$17521,$B156,Profile!$C$2:$C$17521,AA$8))*$C$6</f>
        <v>0</v>
      </c>
      <c r="AB156" s="162">
        <f>(SUMIFS(Profile!$F$2:$F$17521,Profile!$B$2:$B$17521,$B156,Profile!$C$2:$C$17521,AB$8))*$C$6</f>
        <v>0</v>
      </c>
      <c r="AC156" s="162">
        <f>(SUMIFS(Profile!$F$2:$F$17521,Profile!$B$2:$B$17521,$B156,Profile!$C$2:$C$17521,AC$8))*$C$6</f>
        <v>0</v>
      </c>
      <c r="AD156" s="162">
        <f>(SUMIFS(Profile!$F$2:$F$17521,Profile!$B$2:$B$17521,$B156,Profile!$C$2:$C$17521,AD$8))*$C$6</f>
        <v>0</v>
      </c>
      <c r="AE156" s="162">
        <f>(SUMIFS(Profile!$F$2:$F$17521,Profile!$B$2:$B$17521,$B156,Profile!$C$2:$C$17521,AE$8))*$C$6</f>
        <v>0</v>
      </c>
      <c r="AF156" s="162">
        <f>(SUMIFS(Profile!$F$2:$F$17521,Profile!$B$2:$B$17521,$B156,Profile!$C$2:$C$17521,AF$8))*$C$6</f>
        <v>0</v>
      </c>
      <c r="AG156" s="162">
        <f>(SUMIFS(Profile!$F$2:$F$17521,Profile!$B$2:$B$17521,$B156,Profile!$C$2:$C$17521,AG$8))*$C$6</f>
        <v>0</v>
      </c>
      <c r="AH156" s="162">
        <f>(SUMIFS(Profile!$F$2:$F$17521,Profile!$B$2:$B$17521,$B156,Profile!$C$2:$C$17521,AH$8))*$C$6</f>
        <v>0</v>
      </c>
      <c r="AI156" s="162">
        <f>(SUMIFS(Profile!$F$2:$F$17521,Profile!$B$2:$B$17521,$B156,Profile!$C$2:$C$17521,AI$8))*$C$6</f>
        <v>0</v>
      </c>
      <c r="AJ156" s="162">
        <f>(SUMIFS(Profile!$F$2:$F$17521,Profile!$B$2:$B$17521,$B156,Profile!$C$2:$C$17521,AJ$8))*$C$6</f>
        <v>0</v>
      </c>
      <c r="AK156" s="162">
        <f>(SUMIFS(Profile!$F$2:$F$17521,Profile!$B$2:$B$17521,$B156,Profile!$C$2:$C$17521,AK$8))*$C$6</f>
        <v>0</v>
      </c>
      <c r="AL156" s="162">
        <f>(SUMIFS(Profile!$F$2:$F$17521,Profile!$B$2:$B$17521,$B156,Profile!$C$2:$C$17521,AL$8))*$C$6</f>
        <v>0</v>
      </c>
      <c r="AM156" s="162">
        <f>(SUMIFS(Profile!$F$2:$F$17521,Profile!$B$2:$B$17521,$B156,Profile!$C$2:$C$17521,AM$8))*$C$6</f>
        <v>0</v>
      </c>
      <c r="AN156" s="162">
        <f>(SUMIFS(Profile!$F$2:$F$17521,Profile!$B$2:$B$17521,$B156,Profile!$C$2:$C$17521,AN$8))*$C$6</f>
        <v>0</v>
      </c>
      <c r="AO156" s="162">
        <f>(SUMIFS(Profile!$F$2:$F$17521,Profile!$B$2:$B$17521,$B156,Profile!$C$2:$C$17521,AO$8))*$C$6</f>
        <v>0</v>
      </c>
      <c r="AP156" s="162">
        <f>(SUMIFS(Profile!$F$2:$F$17521,Profile!$B$2:$B$17521,$B156,Profile!$C$2:$C$17521,AP$8))*$C$6</f>
        <v>0</v>
      </c>
      <c r="AQ156" s="162">
        <f>(SUMIFS(Profile!$F$2:$F$17521,Profile!$B$2:$B$17521,$B156,Profile!$C$2:$C$17521,AQ$8))*$C$6</f>
        <v>0</v>
      </c>
      <c r="AR156" s="162">
        <f>(SUMIFS(Profile!$F$2:$F$17521,Profile!$B$2:$B$17521,$B156,Profile!$C$2:$C$17521,AR$8))*$C$6</f>
        <v>0</v>
      </c>
      <c r="AS156" s="162">
        <f>(SUMIFS(Profile!$F$2:$F$17521,Profile!$B$2:$B$17521,$B156,Profile!$C$2:$C$17521,AS$8))*$C$6</f>
        <v>0</v>
      </c>
      <c r="AT156" s="162">
        <f>(SUMIFS(Profile!$F$2:$F$17521,Profile!$B$2:$B$17521,$B156,Profile!$C$2:$C$17521,AT$8))*$C$6</f>
        <v>0</v>
      </c>
      <c r="AU156" s="162">
        <f>(SUMIFS(Profile!$F$2:$F$17521,Profile!$B$2:$B$17521,$B156,Profile!$C$2:$C$17521,AU$8))*$C$6</f>
        <v>0</v>
      </c>
      <c r="AV156" s="162">
        <f>(SUMIFS(Profile!$F$2:$F$17521,Profile!$B$2:$B$17521,$B156,Profile!$C$2:$C$17521,AV$8))*$C$6</f>
        <v>0</v>
      </c>
      <c r="AW156" s="162">
        <f>(SUMIFS(Profile!$F$2:$F$17521,Profile!$B$2:$B$17521,$B156,Profile!$C$2:$C$17521,AW$8))*$C$6</f>
        <v>0</v>
      </c>
      <c r="AX156" s="162">
        <f>(SUMIFS(Profile!$F$2:$F$17521,Profile!$B$2:$B$17521,$B156,Profile!$C$2:$C$17521,AX$8))*$C$6</f>
        <v>0</v>
      </c>
      <c r="AY156" s="162">
        <f>(SUMIFS(Profile!$F$2:$F$17521,Profile!$B$2:$B$17521,$B156,Profile!$C$2:$C$17521,AY$8))*$C$6</f>
        <v>0</v>
      </c>
      <c r="AZ156" s="162">
        <f>(SUMIFS(Profile!$F$2:$F$17521,Profile!$B$2:$B$17521,$B156,Profile!$C$2:$C$17521,AZ$8))*$C$6</f>
        <v>0</v>
      </c>
      <c r="BA156" s="162">
        <f t="shared" si="10"/>
        <v>0</v>
      </c>
      <c r="BB156" s="162">
        <f>(SUMIFS(Profile!$E$2:$E$17521,Profile!$B$2:$B$17521,$B156,Profile!$C$2:$C$17521,BB$8))*$C$9</f>
        <v>0</v>
      </c>
      <c r="BC156" s="162">
        <f>(SUMIFS(Profile!$E$2:$E$17521,Profile!$B$2:$B$17521,$B156,Profile!$C$2:$C$17521,BC$8))*$C$9</f>
        <v>0</v>
      </c>
      <c r="BD156" s="162">
        <f>(SUMIFS(Profile!$E$2:$E$17521,Profile!$B$2:$B$17521,$B156,Profile!$C$2:$C$17521,BD$8))*$C$9</f>
        <v>0</v>
      </c>
      <c r="BE156" s="162">
        <f>(SUMIFS(Profile!$E$2:$E$17521,Profile!$B$2:$B$17521,$B156,Profile!$C$2:$C$17521,BE$8))*$C$9</f>
        <v>0</v>
      </c>
      <c r="BF156" s="162">
        <f>(SUMIFS(Profile!$E$2:$E$17521,Profile!$B$2:$B$17521,$B156,Profile!$C$2:$C$17521,BF$8))*$C$9</f>
        <v>0</v>
      </c>
      <c r="BG156" s="162">
        <f>(SUMIFS(Profile!$E$2:$E$17521,Profile!$B$2:$B$17521,$B156,Profile!$C$2:$C$17521,BG$8))*$C$9</f>
        <v>0</v>
      </c>
      <c r="BH156" s="162">
        <f>(SUMIFS(Profile!$E$2:$E$17521,Profile!$B$2:$B$17521,$B156,Profile!$C$2:$C$17521,BH$8))*$C$9</f>
        <v>0</v>
      </c>
      <c r="BI156" s="162">
        <f>(SUMIFS(Profile!$E$2:$E$17521,Profile!$B$2:$B$17521,$B156,Profile!$C$2:$C$17521,BI$8))*$C$9</f>
        <v>0</v>
      </c>
      <c r="BJ156" s="162">
        <f>(SUMIFS(Profile!$E$2:$E$17521,Profile!$B$2:$B$17521,$B156,Profile!$C$2:$C$17521,BJ$8))*$C$9</f>
        <v>0</v>
      </c>
      <c r="BK156" s="162">
        <f>(SUMIFS(Profile!$E$2:$E$17521,Profile!$B$2:$B$17521,$B156,Profile!$C$2:$C$17521,BK$8))*$C$9</f>
        <v>0</v>
      </c>
      <c r="BL156" s="162">
        <f>(SUMIFS(Profile!$E$2:$E$17521,Profile!$B$2:$B$17521,$B156,Profile!$C$2:$C$17521,BL$8))*$C$9</f>
        <v>0</v>
      </c>
      <c r="BM156" s="162">
        <f>(SUMIFS(Profile!$E$2:$E$17521,Profile!$B$2:$B$17521,$B156,Profile!$C$2:$C$17521,BM$8))*$C$9</f>
        <v>0</v>
      </c>
      <c r="BN156" s="162">
        <f>(SUMIFS(Profile!$E$2:$E$17521,Profile!$B$2:$B$17521,$B156,Profile!$C$2:$C$17521,BN$8))*$C$9</f>
        <v>0</v>
      </c>
      <c r="BO156" s="162">
        <f>(SUMIFS(Profile!$E$2:$E$17521,Profile!$B$2:$B$17521,$B156,Profile!$C$2:$C$17521,BO$8))*$C$9</f>
        <v>0</v>
      </c>
      <c r="BP156" s="162">
        <f>(SUMIFS(Profile!$E$2:$E$17521,Profile!$B$2:$B$17521,$B156,Profile!$C$2:$C$17521,BP$8))*$C$9</f>
        <v>0</v>
      </c>
      <c r="BQ156" s="162">
        <f>(SUMIFS(Profile!$E$2:$E$17521,Profile!$B$2:$B$17521,$B156,Profile!$C$2:$C$17521,BQ$8))*$C$9</f>
        <v>0</v>
      </c>
      <c r="BR156" s="162">
        <f>(SUMIFS(Profile!$E$2:$E$17521,Profile!$B$2:$B$17521,$B156,Profile!$C$2:$C$17521,BR$8))*$C$9</f>
        <v>0</v>
      </c>
      <c r="BS156" s="162">
        <f>(SUMIFS(Profile!$E$2:$E$17521,Profile!$B$2:$B$17521,$B156,Profile!$C$2:$C$17521,BS$8))*$C$9</f>
        <v>0</v>
      </c>
      <c r="BT156" s="162">
        <f>(SUMIFS(Profile!$E$2:$E$17521,Profile!$B$2:$B$17521,$B156,Profile!$C$2:$C$17521,BT$8))*$C$9</f>
        <v>0</v>
      </c>
      <c r="BU156" s="162">
        <f>(SUMIFS(Profile!$E$2:$E$17521,Profile!$B$2:$B$17521,$B156,Profile!$C$2:$C$17521,BU$8))*$C$9</f>
        <v>0</v>
      </c>
      <c r="BV156" s="162">
        <f>(SUMIFS(Profile!$E$2:$E$17521,Profile!$B$2:$B$17521,$B156,Profile!$C$2:$C$17521,BV$8))*$C$9</f>
        <v>0</v>
      </c>
      <c r="BW156" s="162">
        <f>(SUMIFS(Profile!$E$2:$E$17521,Profile!$B$2:$B$17521,$B156,Profile!$C$2:$C$17521,BW$8))*$C$9</f>
        <v>0</v>
      </c>
      <c r="BX156" s="162">
        <f>(SUMIFS(Profile!$E$2:$E$17521,Profile!$B$2:$B$17521,$B156,Profile!$C$2:$C$17521,BX$8))*$C$9</f>
        <v>0</v>
      </c>
      <c r="BY156" s="162">
        <f>(SUMIFS(Profile!$E$2:$E$17521,Profile!$B$2:$B$17521,$B156,Profile!$C$2:$C$17521,BY$8))*$C$9</f>
        <v>0</v>
      </c>
      <c r="BZ156" s="162">
        <f>(SUMIFS(Profile!$E$2:$E$17521,Profile!$B$2:$B$17521,$B156,Profile!$C$2:$C$17521,BZ$8))*$C$9</f>
        <v>0</v>
      </c>
      <c r="CA156" s="162">
        <f>(SUMIFS(Profile!$E$2:$E$17521,Profile!$B$2:$B$17521,$B156,Profile!$C$2:$C$17521,CA$8))*$C$9</f>
        <v>0</v>
      </c>
      <c r="CB156" s="162">
        <f>(SUMIFS(Profile!$E$2:$E$17521,Profile!$B$2:$B$17521,$B156,Profile!$C$2:$C$17521,CB$8))*$C$9</f>
        <v>0</v>
      </c>
      <c r="CC156" s="162">
        <f>(SUMIFS(Profile!$E$2:$E$17521,Profile!$B$2:$B$17521,$B156,Profile!$C$2:$C$17521,CC$8))*$C$9</f>
        <v>0</v>
      </c>
      <c r="CD156" s="162">
        <f>(SUMIFS(Profile!$E$2:$E$17521,Profile!$B$2:$B$17521,$B156,Profile!$C$2:$C$17521,CD$8))*$C$9</f>
        <v>0</v>
      </c>
      <c r="CE156" s="162">
        <f>(SUMIFS(Profile!$E$2:$E$17521,Profile!$B$2:$B$17521,$B156,Profile!$C$2:$C$17521,CE$8))*$C$9</f>
        <v>0</v>
      </c>
      <c r="CF156" s="162">
        <f>(SUMIFS(Profile!$E$2:$E$17521,Profile!$B$2:$B$17521,$B156,Profile!$C$2:$C$17521,CF$8))*$C$9</f>
        <v>0</v>
      </c>
      <c r="CG156" s="162">
        <f>(SUMIFS(Profile!$E$2:$E$17521,Profile!$B$2:$B$17521,$B156,Profile!$C$2:$C$17521,CG$8))*$C$9</f>
        <v>0</v>
      </c>
      <c r="CH156" s="162">
        <f>(SUMIFS(Profile!$E$2:$E$17521,Profile!$B$2:$B$17521,$B156,Profile!$C$2:$C$17521,CH$8))*$C$9</f>
        <v>0</v>
      </c>
      <c r="CI156" s="162">
        <f>(SUMIFS(Profile!$E$2:$E$17521,Profile!$B$2:$B$17521,$B156,Profile!$C$2:$C$17521,CI$8))*$C$9</f>
        <v>0</v>
      </c>
      <c r="CJ156" s="162">
        <f>(SUMIFS(Profile!$E$2:$E$17521,Profile!$B$2:$B$17521,$B156,Profile!$C$2:$C$17521,CJ$8))*$C$9</f>
        <v>0</v>
      </c>
      <c r="CK156" s="162">
        <f>(SUMIFS(Profile!$E$2:$E$17521,Profile!$B$2:$B$17521,$B156,Profile!$C$2:$C$17521,CK$8))*$C$9</f>
        <v>0</v>
      </c>
      <c r="CL156" s="162">
        <f>(SUMIFS(Profile!$E$2:$E$17521,Profile!$B$2:$B$17521,$B156,Profile!$C$2:$C$17521,CL$8))*$C$9</f>
        <v>0</v>
      </c>
      <c r="CM156" s="162">
        <f>(SUMIFS(Profile!$E$2:$E$17521,Profile!$B$2:$B$17521,$B156,Profile!$C$2:$C$17521,CM$8))*$C$9</f>
        <v>0</v>
      </c>
      <c r="CN156" s="162">
        <f>(SUMIFS(Profile!$E$2:$E$17521,Profile!$B$2:$B$17521,$B156,Profile!$C$2:$C$17521,CN$8))*$C$9</f>
        <v>0</v>
      </c>
      <c r="CO156" s="162">
        <f>(SUMIFS(Profile!$E$2:$E$17521,Profile!$B$2:$B$17521,$B156,Profile!$C$2:$C$17521,CO$8))*$C$9</f>
        <v>0</v>
      </c>
      <c r="CP156" s="162">
        <f>(SUMIFS(Profile!$E$2:$E$17521,Profile!$B$2:$B$17521,$B156,Profile!$C$2:$C$17521,CP$8))*$C$9</f>
        <v>0</v>
      </c>
      <c r="CQ156" s="162">
        <f>(SUMIFS(Profile!$E$2:$E$17521,Profile!$B$2:$B$17521,$B156,Profile!$C$2:$C$17521,CQ$8))*$C$9</f>
        <v>0</v>
      </c>
      <c r="CR156" s="162">
        <f>(SUMIFS(Profile!$E$2:$E$17521,Profile!$B$2:$B$17521,$B156,Profile!$C$2:$C$17521,CR$8))*$C$9</f>
        <v>0</v>
      </c>
      <c r="CS156" s="162">
        <f>(SUMIFS(Profile!$E$2:$E$17521,Profile!$B$2:$B$17521,$B156,Profile!$C$2:$C$17521,CS$8))*$C$9</f>
        <v>0</v>
      </c>
      <c r="CT156" s="162">
        <f>(SUMIFS(Profile!$E$2:$E$17521,Profile!$B$2:$B$17521,$B156,Profile!$C$2:$C$17521,CT$8))*$C$9</f>
        <v>0</v>
      </c>
      <c r="CU156" s="162">
        <f>(SUMIFS(Profile!$E$2:$E$17521,Profile!$B$2:$B$17521,$B156,Profile!$C$2:$C$17521,CU$8))*$C$9</f>
        <v>0</v>
      </c>
      <c r="CV156" s="162">
        <f>(SUMIFS(Profile!$E$2:$E$17521,Profile!$B$2:$B$17521,$B156,Profile!$C$2:$C$17521,CV$8))*$C$9</f>
        <v>0</v>
      </c>
      <c r="CW156" s="162">
        <f>(SUMIFS(Profile!$E$2:$E$17521,Profile!$B$2:$B$17521,$B156,Profile!$C$2:$C$17521,CW$8))*$C$9</f>
        <v>0</v>
      </c>
      <c r="CX156" s="162">
        <f t="shared" si="11"/>
        <v>0</v>
      </c>
      <c r="CY156" s="162">
        <f t="shared" ref="CY156:ET156" si="741">MAX(BB156-E156,0)</f>
        <v>0</v>
      </c>
      <c r="CZ156" s="162">
        <f t="shared" si="741"/>
        <v>0</v>
      </c>
      <c r="DA156" s="162">
        <f t="shared" si="741"/>
        <v>0</v>
      </c>
      <c r="DB156" s="162">
        <f t="shared" si="741"/>
        <v>0</v>
      </c>
      <c r="DC156" s="162">
        <f t="shared" si="741"/>
        <v>0</v>
      </c>
      <c r="DD156" s="162">
        <f t="shared" si="741"/>
        <v>0</v>
      </c>
      <c r="DE156" s="162">
        <f t="shared" si="741"/>
        <v>0</v>
      </c>
      <c r="DF156" s="162">
        <f t="shared" si="741"/>
        <v>0</v>
      </c>
      <c r="DG156" s="162">
        <f t="shared" si="741"/>
        <v>0</v>
      </c>
      <c r="DH156" s="162">
        <f t="shared" si="741"/>
        <v>0</v>
      </c>
      <c r="DI156" s="162">
        <f t="shared" si="741"/>
        <v>0</v>
      </c>
      <c r="DJ156" s="162">
        <f t="shared" si="741"/>
        <v>0</v>
      </c>
      <c r="DK156" s="162">
        <f t="shared" si="741"/>
        <v>0</v>
      </c>
      <c r="DL156" s="162">
        <f t="shared" si="741"/>
        <v>0</v>
      </c>
      <c r="DM156" s="162">
        <f t="shared" si="741"/>
        <v>0</v>
      </c>
      <c r="DN156" s="162">
        <f t="shared" si="741"/>
        <v>0</v>
      </c>
      <c r="DO156" s="162">
        <f t="shared" si="741"/>
        <v>0</v>
      </c>
      <c r="DP156" s="162">
        <f t="shared" si="741"/>
        <v>0</v>
      </c>
      <c r="DQ156" s="162">
        <f t="shared" si="741"/>
        <v>0</v>
      </c>
      <c r="DR156" s="162">
        <f t="shared" si="741"/>
        <v>0</v>
      </c>
      <c r="DS156" s="162">
        <f t="shared" si="741"/>
        <v>0</v>
      </c>
      <c r="DT156" s="162">
        <f t="shared" si="741"/>
        <v>0</v>
      </c>
      <c r="DU156" s="162">
        <f t="shared" si="741"/>
        <v>0</v>
      </c>
      <c r="DV156" s="162">
        <f t="shared" si="741"/>
        <v>0</v>
      </c>
      <c r="DW156" s="162">
        <f t="shared" si="741"/>
        <v>0</v>
      </c>
      <c r="DX156" s="162">
        <f t="shared" si="741"/>
        <v>0</v>
      </c>
      <c r="DY156" s="162">
        <f t="shared" si="741"/>
        <v>0</v>
      </c>
      <c r="DZ156" s="162">
        <f t="shared" si="741"/>
        <v>0</v>
      </c>
      <c r="EA156" s="162">
        <f t="shared" si="741"/>
        <v>0</v>
      </c>
      <c r="EB156" s="162">
        <f t="shared" si="741"/>
        <v>0</v>
      </c>
      <c r="EC156" s="162">
        <f t="shared" si="741"/>
        <v>0</v>
      </c>
      <c r="ED156" s="162">
        <f t="shared" si="741"/>
        <v>0</v>
      </c>
      <c r="EE156" s="162">
        <f t="shared" si="741"/>
        <v>0</v>
      </c>
      <c r="EF156" s="162">
        <f t="shared" si="741"/>
        <v>0</v>
      </c>
      <c r="EG156" s="162">
        <f t="shared" si="741"/>
        <v>0</v>
      </c>
      <c r="EH156" s="162">
        <f t="shared" si="741"/>
        <v>0</v>
      </c>
      <c r="EI156" s="162">
        <f t="shared" si="741"/>
        <v>0</v>
      </c>
      <c r="EJ156" s="162">
        <f t="shared" si="741"/>
        <v>0</v>
      </c>
      <c r="EK156" s="162">
        <f t="shared" si="741"/>
        <v>0</v>
      </c>
      <c r="EL156" s="162">
        <f t="shared" si="741"/>
        <v>0</v>
      </c>
      <c r="EM156" s="162">
        <f t="shared" si="741"/>
        <v>0</v>
      </c>
      <c r="EN156" s="162">
        <f t="shared" si="741"/>
        <v>0</v>
      </c>
      <c r="EO156" s="162">
        <f t="shared" si="741"/>
        <v>0</v>
      </c>
      <c r="EP156" s="162">
        <f t="shared" si="741"/>
        <v>0</v>
      </c>
      <c r="EQ156" s="162">
        <f t="shared" si="741"/>
        <v>0</v>
      </c>
      <c r="ER156" s="162">
        <f t="shared" si="741"/>
        <v>0</v>
      </c>
      <c r="ES156" s="162">
        <f t="shared" si="741"/>
        <v>0</v>
      </c>
      <c r="ET156" s="162">
        <f t="shared" si="741"/>
        <v>0</v>
      </c>
      <c r="EU156" s="162">
        <f t="shared" si="13"/>
        <v>0</v>
      </c>
      <c r="EV156" s="162">
        <f t="shared" ref="EV156:GQ156" si="742">BB156-CY156</f>
        <v>0</v>
      </c>
      <c r="EW156" s="162">
        <f t="shared" si="742"/>
        <v>0</v>
      </c>
      <c r="EX156" s="162">
        <f t="shared" si="742"/>
        <v>0</v>
      </c>
      <c r="EY156" s="162">
        <f t="shared" si="742"/>
        <v>0</v>
      </c>
      <c r="EZ156" s="162">
        <f t="shared" si="742"/>
        <v>0</v>
      </c>
      <c r="FA156" s="162">
        <f t="shared" si="742"/>
        <v>0</v>
      </c>
      <c r="FB156" s="162">
        <f t="shared" si="742"/>
        <v>0</v>
      </c>
      <c r="FC156" s="162">
        <f t="shared" si="742"/>
        <v>0</v>
      </c>
      <c r="FD156" s="162">
        <f t="shared" si="742"/>
        <v>0</v>
      </c>
      <c r="FE156" s="162">
        <f t="shared" si="742"/>
        <v>0</v>
      </c>
      <c r="FF156" s="162">
        <f t="shared" si="742"/>
        <v>0</v>
      </c>
      <c r="FG156" s="162">
        <f t="shared" si="742"/>
        <v>0</v>
      </c>
      <c r="FH156" s="162">
        <f t="shared" si="742"/>
        <v>0</v>
      </c>
      <c r="FI156" s="162">
        <f t="shared" si="742"/>
        <v>0</v>
      </c>
      <c r="FJ156" s="162">
        <f t="shared" si="742"/>
        <v>0</v>
      </c>
      <c r="FK156" s="162">
        <f t="shared" si="742"/>
        <v>0</v>
      </c>
      <c r="FL156" s="162">
        <f t="shared" si="742"/>
        <v>0</v>
      </c>
      <c r="FM156" s="162">
        <f t="shared" si="742"/>
        <v>0</v>
      </c>
      <c r="FN156" s="162">
        <f t="shared" si="742"/>
        <v>0</v>
      </c>
      <c r="FO156" s="162">
        <f t="shared" si="742"/>
        <v>0</v>
      </c>
      <c r="FP156" s="162">
        <f t="shared" si="742"/>
        <v>0</v>
      </c>
      <c r="FQ156" s="162">
        <f t="shared" si="742"/>
        <v>0</v>
      </c>
      <c r="FR156" s="162">
        <f t="shared" si="742"/>
        <v>0</v>
      </c>
      <c r="FS156" s="162">
        <f t="shared" si="742"/>
        <v>0</v>
      </c>
      <c r="FT156" s="162">
        <f t="shared" si="742"/>
        <v>0</v>
      </c>
      <c r="FU156" s="162">
        <f t="shared" si="742"/>
        <v>0</v>
      </c>
      <c r="FV156" s="162">
        <f t="shared" si="742"/>
        <v>0</v>
      </c>
      <c r="FW156" s="162">
        <f t="shared" si="742"/>
        <v>0</v>
      </c>
      <c r="FX156" s="162">
        <f t="shared" si="742"/>
        <v>0</v>
      </c>
      <c r="FY156" s="162">
        <f t="shared" si="742"/>
        <v>0</v>
      </c>
      <c r="FZ156" s="162">
        <f t="shared" si="742"/>
        <v>0</v>
      </c>
      <c r="GA156" s="162">
        <f t="shared" si="742"/>
        <v>0</v>
      </c>
      <c r="GB156" s="162">
        <f t="shared" si="742"/>
        <v>0</v>
      </c>
      <c r="GC156" s="162">
        <f t="shared" si="742"/>
        <v>0</v>
      </c>
      <c r="GD156" s="162">
        <f t="shared" si="742"/>
        <v>0</v>
      </c>
      <c r="GE156" s="162">
        <f t="shared" si="742"/>
        <v>0</v>
      </c>
      <c r="GF156" s="162">
        <f t="shared" si="742"/>
        <v>0</v>
      </c>
      <c r="GG156" s="162">
        <f t="shared" si="742"/>
        <v>0</v>
      </c>
      <c r="GH156" s="162">
        <f t="shared" si="742"/>
        <v>0</v>
      </c>
      <c r="GI156" s="162">
        <f t="shared" si="742"/>
        <v>0</v>
      </c>
      <c r="GJ156" s="162">
        <f t="shared" si="742"/>
        <v>0</v>
      </c>
      <c r="GK156" s="162">
        <f t="shared" si="742"/>
        <v>0</v>
      </c>
      <c r="GL156" s="162">
        <f t="shared" si="742"/>
        <v>0</v>
      </c>
      <c r="GM156" s="162">
        <f t="shared" si="742"/>
        <v>0</v>
      </c>
      <c r="GN156" s="162">
        <f t="shared" si="742"/>
        <v>0</v>
      </c>
      <c r="GO156" s="162">
        <f t="shared" si="742"/>
        <v>0</v>
      </c>
      <c r="GP156" s="162">
        <f t="shared" si="742"/>
        <v>0</v>
      </c>
      <c r="GQ156" s="162">
        <f t="shared" si="742"/>
        <v>0</v>
      </c>
      <c r="GR156" s="162">
        <f t="shared" si="15"/>
        <v>0</v>
      </c>
      <c r="GS156" s="162">
        <f t="shared" ref="GS156:IN156" si="743">E156-EV156</f>
        <v>0</v>
      </c>
      <c r="GT156" s="162">
        <f t="shared" si="743"/>
        <v>0</v>
      </c>
      <c r="GU156" s="162">
        <f t="shared" si="743"/>
        <v>0</v>
      </c>
      <c r="GV156" s="162">
        <f t="shared" si="743"/>
        <v>0</v>
      </c>
      <c r="GW156" s="162">
        <f t="shared" si="743"/>
        <v>0</v>
      </c>
      <c r="GX156" s="162">
        <f t="shared" si="743"/>
        <v>0</v>
      </c>
      <c r="GY156" s="162">
        <f t="shared" si="743"/>
        <v>0</v>
      </c>
      <c r="GZ156" s="162">
        <f t="shared" si="743"/>
        <v>0</v>
      </c>
      <c r="HA156" s="162">
        <f t="shared" si="743"/>
        <v>0</v>
      </c>
      <c r="HB156" s="162">
        <f t="shared" si="743"/>
        <v>0</v>
      </c>
      <c r="HC156" s="162">
        <f t="shared" si="743"/>
        <v>0</v>
      </c>
      <c r="HD156" s="162">
        <f t="shared" si="743"/>
        <v>0</v>
      </c>
      <c r="HE156" s="162">
        <f t="shared" si="743"/>
        <v>0</v>
      </c>
      <c r="HF156" s="162">
        <f t="shared" si="743"/>
        <v>0</v>
      </c>
      <c r="HG156" s="162">
        <f t="shared" si="743"/>
        <v>0</v>
      </c>
      <c r="HH156" s="162">
        <f t="shared" si="743"/>
        <v>0</v>
      </c>
      <c r="HI156" s="162">
        <f t="shared" si="743"/>
        <v>0</v>
      </c>
      <c r="HJ156" s="162">
        <f t="shared" si="743"/>
        <v>0</v>
      </c>
      <c r="HK156" s="162">
        <f t="shared" si="743"/>
        <v>0</v>
      </c>
      <c r="HL156" s="162">
        <f t="shared" si="743"/>
        <v>0</v>
      </c>
      <c r="HM156" s="162">
        <f t="shared" si="743"/>
        <v>0</v>
      </c>
      <c r="HN156" s="162">
        <f t="shared" si="743"/>
        <v>0</v>
      </c>
      <c r="HO156" s="162">
        <f t="shared" si="743"/>
        <v>0</v>
      </c>
      <c r="HP156" s="162">
        <f t="shared" si="743"/>
        <v>0</v>
      </c>
      <c r="HQ156" s="162">
        <f t="shared" si="743"/>
        <v>0</v>
      </c>
      <c r="HR156" s="162">
        <f t="shared" si="743"/>
        <v>0</v>
      </c>
      <c r="HS156" s="162">
        <f t="shared" si="743"/>
        <v>0</v>
      </c>
      <c r="HT156" s="162">
        <f t="shared" si="743"/>
        <v>0</v>
      </c>
      <c r="HU156" s="162">
        <f t="shared" si="743"/>
        <v>0</v>
      </c>
      <c r="HV156" s="162">
        <f t="shared" si="743"/>
        <v>0</v>
      </c>
      <c r="HW156" s="162">
        <f t="shared" si="743"/>
        <v>0</v>
      </c>
      <c r="HX156" s="162">
        <f t="shared" si="743"/>
        <v>0</v>
      </c>
      <c r="HY156" s="162">
        <f t="shared" si="743"/>
        <v>0</v>
      </c>
      <c r="HZ156" s="162">
        <f t="shared" si="743"/>
        <v>0</v>
      </c>
      <c r="IA156" s="162">
        <f t="shared" si="743"/>
        <v>0</v>
      </c>
      <c r="IB156" s="162">
        <f t="shared" si="743"/>
        <v>0</v>
      </c>
      <c r="IC156" s="162">
        <f t="shared" si="743"/>
        <v>0</v>
      </c>
      <c r="ID156" s="162">
        <f t="shared" si="743"/>
        <v>0</v>
      </c>
      <c r="IE156" s="162">
        <f t="shared" si="743"/>
        <v>0</v>
      </c>
      <c r="IF156" s="162">
        <f t="shared" si="743"/>
        <v>0</v>
      </c>
      <c r="IG156" s="162">
        <f t="shared" si="743"/>
        <v>0</v>
      </c>
      <c r="IH156" s="162">
        <f t="shared" si="743"/>
        <v>0</v>
      </c>
      <c r="II156" s="162">
        <f t="shared" si="743"/>
        <v>0</v>
      </c>
      <c r="IJ156" s="162">
        <f t="shared" si="743"/>
        <v>0</v>
      </c>
      <c r="IK156" s="162">
        <f t="shared" si="743"/>
        <v>0</v>
      </c>
      <c r="IL156" s="162">
        <f t="shared" si="743"/>
        <v>0</v>
      </c>
      <c r="IM156" s="162">
        <f t="shared" si="743"/>
        <v>0</v>
      </c>
      <c r="IN156" s="162">
        <f t="shared" si="743"/>
        <v>0</v>
      </c>
      <c r="IO156" s="162">
        <f t="shared" si="17"/>
        <v>0</v>
      </c>
      <c r="IP156" s="162">
        <f t="shared" si="23"/>
        <v>0</v>
      </c>
      <c r="IQ156" s="162">
        <f t="shared" ref="IQ156:KK156" si="744">MAX((MIN(CZ156+IP156,$IO$7))-GT156,0)</f>
        <v>0</v>
      </c>
      <c r="IR156" s="162">
        <f t="shared" si="744"/>
        <v>0</v>
      </c>
      <c r="IS156" s="162">
        <f t="shared" si="744"/>
        <v>0</v>
      </c>
      <c r="IT156" s="162">
        <f t="shared" si="744"/>
        <v>0</v>
      </c>
      <c r="IU156" s="162">
        <f t="shared" si="744"/>
        <v>0</v>
      </c>
      <c r="IV156" s="162">
        <f t="shared" si="744"/>
        <v>0</v>
      </c>
      <c r="IW156" s="162">
        <f t="shared" si="744"/>
        <v>0</v>
      </c>
      <c r="IX156" s="162">
        <f t="shared" si="744"/>
        <v>0</v>
      </c>
      <c r="IY156" s="162">
        <f t="shared" si="744"/>
        <v>0</v>
      </c>
      <c r="IZ156" s="162">
        <f t="shared" si="744"/>
        <v>0</v>
      </c>
      <c r="JA156" s="162">
        <f t="shared" si="744"/>
        <v>0</v>
      </c>
      <c r="JB156" s="162">
        <f t="shared" si="744"/>
        <v>0</v>
      </c>
      <c r="JC156" s="162">
        <f t="shared" si="744"/>
        <v>0</v>
      </c>
      <c r="JD156" s="162">
        <f t="shared" si="744"/>
        <v>0</v>
      </c>
      <c r="JE156" s="162">
        <f t="shared" si="744"/>
        <v>0</v>
      </c>
      <c r="JF156" s="162">
        <f t="shared" si="744"/>
        <v>0</v>
      </c>
      <c r="JG156" s="162">
        <f t="shared" si="744"/>
        <v>0</v>
      </c>
      <c r="JH156" s="162">
        <f t="shared" si="744"/>
        <v>0</v>
      </c>
      <c r="JI156" s="162">
        <f t="shared" si="744"/>
        <v>0</v>
      </c>
      <c r="JJ156" s="162">
        <f t="shared" si="744"/>
        <v>0</v>
      </c>
      <c r="JK156" s="162">
        <f t="shared" si="744"/>
        <v>0</v>
      </c>
      <c r="JL156" s="162">
        <f t="shared" si="744"/>
        <v>0</v>
      </c>
      <c r="JM156" s="162">
        <f t="shared" si="744"/>
        <v>0</v>
      </c>
      <c r="JN156" s="162">
        <f t="shared" si="744"/>
        <v>0</v>
      </c>
      <c r="JO156" s="162">
        <f t="shared" si="744"/>
        <v>0</v>
      </c>
      <c r="JP156" s="162">
        <f t="shared" si="744"/>
        <v>0</v>
      </c>
      <c r="JQ156" s="162">
        <f t="shared" si="744"/>
        <v>0</v>
      </c>
      <c r="JR156" s="162">
        <f t="shared" si="744"/>
        <v>0</v>
      </c>
      <c r="JS156" s="162">
        <f t="shared" si="744"/>
        <v>0</v>
      </c>
      <c r="JT156" s="162">
        <f t="shared" si="744"/>
        <v>0</v>
      </c>
      <c r="JU156" s="162">
        <f t="shared" si="744"/>
        <v>0</v>
      </c>
      <c r="JV156" s="162">
        <f t="shared" si="744"/>
        <v>0</v>
      </c>
      <c r="JW156" s="162">
        <f t="shared" si="744"/>
        <v>0</v>
      </c>
      <c r="JX156" s="162">
        <f t="shared" si="744"/>
        <v>0</v>
      </c>
      <c r="JY156" s="162">
        <f t="shared" si="744"/>
        <v>0</v>
      </c>
      <c r="JZ156" s="162">
        <f t="shared" si="744"/>
        <v>0</v>
      </c>
      <c r="KA156" s="162">
        <f t="shared" si="744"/>
        <v>0</v>
      </c>
      <c r="KB156" s="162">
        <f t="shared" si="744"/>
        <v>0</v>
      </c>
      <c r="KC156" s="162">
        <f t="shared" si="744"/>
        <v>0</v>
      </c>
      <c r="KD156" s="162">
        <f t="shared" si="744"/>
        <v>0</v>
      </c>
      <c r="KE156" s="162">
        <f t="shared" si="744"/>
        <v>0</v>
      </c>
      <c r="KF156" s="162">
        <f t="shared" si="744"/>
        <v>0</v>
      </c>
      <c r="KG156" s="162">
        <f t="shared" si="744"/>
        <v>0</v>
      </c>
      <c r="KH156" s="162">
        <f t="shared" si="744"/>
        <v>0</v>
      </c>
      <c r="KI156" s="162">
        <f t="shared" si="744"/>
        <v>0</v>
      </c>
      <c r="KJ156" s="162">
        <f t="shared" si="744"/>
        <v>0</v>
      </c>
      <c r="KK156" s="162">
        <f t="shared" si="744"/>
        <v>0</v>
      </c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</row>
    <row r="157" ht="14.25" customHeight="1" spans="1:326" x14ac:dyDescent="0.25">
      <c r="A157" s="1">
        <v>5</v>
      </c>
      <c r="B157" s="1">
        <f t="shared" ref="B157:C157" si="745">B156+1</f>
        <v>147</v>
      </c>
      <c r="C157" s="232">
        <f t="shared" si="745"/>
        <v>43612</v>
      </c>
      <c r="D157" s="162">
        <f t="shared" si="9"/>
        <v>0</v>
      </c>
      <c r="E157" s="162">
        <f>(SUMIFS(Profile!$F$2:$F$17521,Profile!$B$2:$B$17521,$B157,Profile!$C$2:$C$17521,E$8))*$C$6</f>
        <v>0</v>
      </c>
      <c r="F157" s="162">
        <f>(SUMIFS(Profile!$F$2:$F$17521,Profile!$B$2:$B$17521,$B157,Profile!$C$2:$C$17521,F$8))*$C$6</f>
        <v>0</v>
      </c>
      <c r="G157" s="162">
        <f>(SUMIFS(Profile!$F$2:$F$17521,Profile!$B$2:$B$17521,$B157,Profile!$C$2:$C$17521,G$8))*$C$6</f>
        <v>0</v>
      </c>
      <c r="H157" s="162">
        <f>(SUMIFS(Profile!$F$2:$F$17521,Profile!$B$2:$B$17521,$B157,Profile!$C$2:$C$17521,H$8))*$C$6</f>
        <v>0</v>
      </c>
      <c r="I157" s="162">
        <f>(SUMIFS(Profile!$F$2:$F$17521,Profile!$B$2:$B$17521,$B157,Profile!$C$2:$C$17521,I$8))*$C$6</f>
        <v>0</v>
      </c>
      <c r="J157" s="162">
        <f>(SUMIFS(Profile!$F$2:$F$17521,Profile!$B$2:$B$17521,$B157,Profile!$C$2:$C$17521,J$8))*$C$6</f>
        <v>0</v>
      </c>
      <c r="K157" s="162">
        <f>(SUMIFS(Profile!$F$2:$F$17521,Profile!$B$2:$B$17521,$B157,Profile!$C$2:$C$17521,K$8))*$C$6</f>
        <v>0</v>
      </c>
      <c r="L157" s="162">
        <f>(SUMIFS(Profile!$F$2:$F$17521,Profile!$B$2:$B$17521,$B157,Profile!$C$2:$C$17521,L$8))*$C$6</f>
        <v>0</v>
      </c>
      <c r="M157" s="162">
        <f>(SUMIFS(Profile!$F$2:$F$17521,Profile!$B$2:$B$17521,$B157,Profile!$C$2:$C$17521,M$8))*$C$6</f>
        <v>0</v>
      </c>
      <c r="N157" s="162">
        <f>(SUMIFS(Profile!$F$2:$F$17521,Profile!$B$2:$B$17521,$B157,Profile!$C$2:$C$17521,N$8))*$C$6</f>
        <v>0</v>
      </c>
      <c r="O157" s="162">
        <f>(SUMIFS(Profile!$F$2:$F$17521,Profile!$B$2:$B$17521,$B157,Profile!$C$2:$C$17521,O$8))*$C$6</f>
        <v>0</v>
      </c>
      <c r="P157" s="162">
        <f>(SUMIFS(Profile!$F$2:$F$17521,Profile!$B$2:$B$17521,$B157,Profile!$C$2:$C$17521,P$8))*$C$6</f>
        <v>0</v>
      </c>
      <c r="Q157" s="162">
        <f>(SUMIFS(Profile!$F$2:$F$17521,Profile!$B$2:$B$17521,$B157,Profile!$C$2:$C$17521,Q$8))*$C$6</f>
        <v>0</v>
      </c>
      <c r="R157" s="162">
        <f>(SUMIFS(Profile!$F$2:$F$17521,Profile!$B$2:$B$17521,$B157,Profile!$C$2:$C$17521,R$8))*$C$6</f>
        <v>0</v>
      </c>
      <c r="S157" s="162">
        <f>(SUMIFS(Profile!$F$2:$F$17521,Profile!$B$2:$B$17521,$B157,Profile!$C$2:$C$17521,S$8))*$C$6</f>
        <v>0</v>
      </c>
      <c r="T157" s="162">
        <f>(SUMIFS(Profile!$F$2:$F$17521,Profile!$B$2:$B$17521,$B157,Profile!$C$2:$C$17521,T$8))*$C$6</f>
        <v>0</v>
      </c>
      <c r="U157" s="162">
        <f>(SUMIFS(Profile!$F$2:$F$17521,Profile!$B$2:$B$17521,$B157,Profile!$C$2:$C$17521,U$8))*$C$6</f>
        <v>0</v>
      </c>
      <c r="V157" s="162">
        <f>(SUMIFS(Profile!$F$2:$F$17521,Profile!$B$2:$B$17521,$B157,Profile!$C$2:$C$17521,V$8))*$C$6</f>
        <v>0</v>
      </c>
      <c r="W157" s="162">
        <f>(SUMIFS(Profile!$F$2:$F$17521,Profile!$B$2:$B$17521,$B157,Profile!$C$2:$C$17521,W$8))*$C$6</f>
        <v>0</v>
      </c>
      <c r="X157" s="162">
        <f>(SUMIFS(Profile!$F$2:$F$17521,Profile!$B$2:$B$17521,$B157,Profile!$C$2:$C$17521,X$8))*$C$6</f>
        <v>0</v>
      </c>
      <c r="Y157" s="162">
        <f>(SUMIFS(Profile!$F$2:$F$17521,Profile!$B$2:$B$17521,$B157,Profile!$C$2:$C$17521,Y$8))*$C$6</f>
        <v>0</v>
      </c>
      <c r="Z157" s="162">
        <f>(SUMIFS(Profile!$F$2:$F$17521,Profile!$B$2:$B$17521,$B157,Profile!$C$2:$C$17521,Z$8))*$C$6</f>
        <v>0</v>
      </c>
      <c r="AA157" s="162">
        <f>(SUMIFS(Profile!$F$2:$F$17521,Profile!$B$2:$B$17521,$B157,Profile!$C$2:$C$17521,AA$8))*$C$6</f>
        <v>0</v>
      </c>
      <c r="AB157" s="162">
        <f>(SUMIFS(Profile!$F$2:$F$17521,Profile!$B$2:$B$17521,$B157,Profile!$C$2:$C$17521,AB$8))*$C$6</f>
        <v>0</v>
      </c>
      <c r="AC157" s="162">
        <f>(SUMIFS(Profile!$F$2:$F$17521,Profile!$B$2:$B$17521,$B157,Profile!$C$2:$C$17521,AC$8))*$C$6</f>
        <v>0</v>
      </c>
      <c r="AD157" s="162">
        <f>(SUMIFS(Profile!$F$2:$F$17521,Profile!$B$2:$B$17521,$B157,Profile!$C$2:$C$17521,AD$8))*$C$6</f>
        <v>0</v>
      </c>
      <c r="AE157" s="162">
        <f>(SUMIFS(Profile!$F$2:$F$17521,Profile!$B$2:$B$17521,$B157,Profile!$C$2:$C$17521,AE$8))*$C$6</f>
        <v>0</v>
      </c>
      <c r="AF157" s="162">
        <f>(SUMIFS(Profile!$F$2:$F$17521,Profile!$B$2:$B$17521,$B157,Profile!$C$2:$C$17521,AF$8))*$C$6</f>
        <v>0</v>
      </c>
      <c r="AG157" s="162">
        <f>(SUMIFS(Profile!$F$2:$F$17521,Profile!$B$2:$B$17521,$B157,Profile!$C$2:$C$17521,AG$8))*$C$6</f>
        <v>0</v>
      </c>
      <c r="AH157" s="162">
        <f>(SUMIFS(Profile!$F$2:$F$17521,Profile!$B$2:$B$17521,$B157,Profile!$C$2:$C$17521,AH$8))*$C$6</f>
        <v>0</v>
      </c>
      <c r="AI157" s="162">
        <f>(SUMIFS(Profile!$F$2:$F$17521,Profile!$B$2:$B$17521,$B157,Profile!$C$2:$C$17521,AI$8))*$C$6</f>
        <v>0</v>
      </c>
      <c r="AJ157" s="162">
        <f>(SUMIFS(Profile!$F$2:$F$17521,Profile!$B$2:$B$17521,$B157,Profile!$C$2:$C$17521,AJ$8))*$C$6</f>
        <v>0</v>
      </c>
      <c r="AK157" s="162">
        <f>(SUMIFS(Profile!$F$2:$F$17521,Profile!$B$2:$B$17521,$B157,Profile!$C$2:$C$17521,AK$8))*$C$6</f>
        <v>0</v>
      </c>
      <c r="AL157" s="162">
        <f>(SUMIFS(Profile!$F$2:$F$17521,Profile!$B$2:$B$17521,$B157,Profile!$C$2:$C$17521,AL$8))*$C$6</f>
        <v>0</v>
      </c>
      <c r="AM157" s="162">
        <f>(SUMIFS(Profile!$F$2:$F$17521,Profile!$B$2:$B$17521,$B157,Profile!$C$2:$C$17521,AM$8))*$C$6</f>
        <v>0</v>
      </c>
      <c r="AN157" s="162">
        <f>(SUMIFS(Profile!$F$2:$F$17521,Profile!$B$2:$B$17521,$B157,Profile!$C$2:$C$17521,AN$8))*$C$6</f>
        <v>0</v>
      </c>
      <c r="AO157" s="162">
        <f>(SUMIFS(Profile!$F$2:$F$17521,Profile!$B$2:$B$17521,$B157,Profile!$C$2:$C$17521,AO$8))*$C$6</f>
        <v>0</v>
      </c>
      <c r="AP157" s="162">
        <f>(SUMIFS(Profile!$F$2:$F$17521,Profile!$B$2:$B$17521,$B157,Profile!$C$2:$C$17521,AP$8))*$C$6</f>
        <v>0</v>
      </c>
      <c r="AQ157" s="162">
        <f>(SUMIFS(Profile!$F$2:$F$17521,Profile!$B$2:$B$17521,$B157,Profile!$C$2:$C$17521,AQ$8))*$C$6</f>
        <v>0</v>
      </c>
      <c r="AR157" s="162">
        <f>(SUMIFS(Profile!$F$2:$F$17521,Profile!$B$2:$B$17521,$B157,Profile!$C$2:$C$17521,AR$8))*$C$6</f>
        <v>0</v>
      </c>
      <c r="AS157" s="162">
        <f>(SUMIFS(Profile!$F$2:$F$17521,Profile!$B$2:$B$17521,$B157,Profile!$C$2:$C$17521,AS$8))*$C$6</f>
        <v>0</v>
      </c>
      <c r="AT157" s="162">
        <f>(SUMIFS(Profile!$F$2:$F$17521,Profile!$B$2:$B$17521,$B157,Profile!$C$2:$C$17521,AT$8))*$C$6</f>
        <v>0</v>
      </c>
      <c r="AU157" s="162">
        <f>(SUMIFS(Profile!$F$2:$F$17521,Profile!$B$2:$B$17521,$B157,Profile!$C$2:$C$17521,AU$8))*$C$6</f>
        <v>0</v>
      </c>
      <c r="AV157" s="162">
        <f>(SUMIFS(Profile!$F$2:$F$17521,Profile!$B$2:$B$17521,$B157,Profile!$C$2:$C$17521,AV$8))*$C$6</f>
        <v>0</v>
      </c>
      <c r="AW157" s="162">
        <f>(SUMIFS(Profile!$F$2:$F$17521,Profile!$B$2:$B$17521,$B157,Profile!$C$2:$C$17521,AW$8))*$C$6</f>
        <v>0</v>
      </c>
      <c r="AX157" s="162">
        <f>(SUMIFS(Profile!$F$2:$F$17521,Profile!$B$2:$B$17521,$B157,Profile!$C$2:$C$17521,AX$8))*$C$6</f>
        <v>0</v>
      </c>
      <c r="AY157" s="162">
        <f>(SUMIFS(Profile!$F$2:$F$17521,Profile!$B$2:$B$17521,$B157,Profile!$C$2:$C$17521,AY$8))*$C$6</f>
        <v>0</v>
      </c>
      <c r="AZ157" s="162">
        <f>(SUMIFS(Profile!$F$2:$F$17521,Profile!$B$2:$B$17521,$B157,Profile!$C$2:$C$17521,AZ$8))*$C$6</f>
        <v>0</v>
      </c>
      <c r="BA157" s="162">
        <f t="shared" si="10"/>
        <v>0</v>
      </c>
      <c r="BB157" s="162">
        <f>(SUMIFS(Profile!$E$2:$E$17521,Profile!$B$2:$B$17521,$B157,Profile!$C$2:$C$17521,BB$8))*$C$9</f>
        <v>0</v>
      </c>
      <c r="BC157" s="162">
        <f>(SUMIFS(Profile!$E$2:$E$17521,Profile!$B$2:$B$17521,$B157,Profile!$C$2:$C$17521,BC$8))*$C$9</f>
        <v>0</v>
      </c>
      <c r="BD157" s="162">
        <f>(SUMIFS(Profile!$E$2:$E$17521,Profile!$B$2:$B$17521,$B157,Profile!$C$2:$C$17521,BD$8))*$C$9</f>
        <v>0</v>
      </c>
      <c r="BE157" s="162">
        <f>(SUMIFS(Profile!$E$2:$E$17521,Profile!$B$2:$B$17521,$B157,Profile!$C$2:$C$17521,BE$8))*$C$9</f>
        <v>0</v>
      </c>
      <c r="BF157" s="162">
        <f>(SUMIFS(Profile!$E$2:$E$17521,Profile!$B$2:$B$17521,$B157,Profile!$C$2:$C$17521,BF$8))*$C$9</f>
        <v>0</v>
      </c>
      <c r="BG157" s="162">
        <f>(SUMIFS(Profile!$E$2:$E$17521,Profile!$B$2:$B$17521,$B157,Profile!$C$2:$C$17521,BG$8))*$C$9</f>
        <v>0</v>
      </c>
      <c r="BH157" s="162">
        <f>(SUMIFS(Profile!$E$2:$E$17521,Profile!$B$2:$B$17521,$B157,Profile!$C$2:$C$17521,BH$8))*$C$9</f>
        <v>0</v>
      </c>
      <c r="BI157" s="162">
        <f>(SUMIFS(Profile!$E$2:$E$17521,Profile!$B$2:$B$17521,$B157,Profile!$C$2:$C$17521,BI$8))*$C$9</f>
        <v>0</v>
      </c>
      <c r="BJ157" s="162">
        <f>(SUMIFS(Profile!$E$2:$E$17521,Profile!$B$2:$B$17521,$B157,Profile!$C$2:$C$17521,BJ$8))*$C$9</f>
        <v>0</v>
      </c>
      <c r="BK157" s="162">
        <f>(SUMIFS(Profile!$E$2:$E$17521,Profile!$B$2:$B$17521,$B157,Profile!$C$2:$C$17521,BK$8))*$C$9</f>
        <v>0</v>
      </c>
      <c r="BL157" s="162">
        <f>(SUMIFS(Profile!$E$2:$E$17521,Profile!$B$2:$B$17521,$B157,Profile!$C$2:$C$17521,BL$8))*$C$9</f>
        <v>0</v>
      </c>
      <c r="BM157" s="162">
        <f>(SUMIFS(Profile!$E$2:$E$17521,Profile!$B$2:$B$17521,$B157,Profile!$C$2:$C$17521,BM$8))*$C$9</f>
        <v>0</v>
      </c>
      <c r="BN157" s="162">
        <f>(SUMIFS(Profile!$E$2:$E$17521,Profile!$B$2:$B$17521,$B157,Profile!$C$2:$C$17521,BN$8))*$C$9</f>
        <v>0</v>
      </c>
      <c r="BO157" s="162">
        <f>(SUMIFS(Profile!$E$2:$E$17521,Profile!$B$2:$B$17521,$B157,Profile!$C$2:$C$17521,BO$8))*$C$9</f>
        <v>0</v>
      </c>
      <c r="BP157" s="162">
        <f>(SUMIFS(Profile!$E$2:$E$17521,Profile!$B$2:$B$17521,$B157,Profile!$C$2:$C$17521,BP$8))*$C$9</f>
        <v>0</v>
      </c>
      <c r="BQ157" s="162">
        <f>(SUMIFS(Profile!$E$2:$E$17521,Profile!$B$2:$B$17521,$B157,Profile!$C$2:$C$17521,BQ$8))*$C$9</f>
        <v>0</v>
      </c>
      <c r="BR157" s="162">
        <f>(SUMIFS(Profile!$E$2:$E$17521,Profile!$B$2:$B$17521,$B157,Profile!$C$2:$C$17521,BR$8))*$C$9</f>
        <v>0</v>
      </c>
      <c r="BS157" s="162">
        <f>(SUMIFS(Profile!$E$2:$E$17521,Profile!$B$2:$B$17521,$B157,Profile!$C$2:$C$17521,BS$8))*$C$9</f>
        <v>0</v>
      </c>
      <c r="BT157" s="162">
        <f>(SUMIFS(Profile!$E$2:$E$17521,Profile!$B$2:$B$17521,$B157,Profile!$C$2:$C$17521,BT$8))*$C$9</f>
        <v>0</v>
      </c>
      <c r="BU157" s="162">
        <f>(SUMIFS(Profile!$E$2:$E$17521,Profile!$B$2:$B$17521,$B157,Profile!$C$2:$C$17521,BU$8))*$C$9</f>
        <v>0</v>
      </c>
      <c r="BV157" s="162">
        <f>(SUMIFS(Profile!$E$2:$E$17521,Profile!$B$2:$B$17521,$B157,Profile!$C$2:$C$17521,BV$8))*$C$9</f>
        <v>0</v>
      </c>
      <c r="BW157" s="162">
        <f>(SUMIFS(Profile!$E$2:$E$17521,Profile!$B$2:$B$17521,$B157,Profile!$C$2:$C$17521,BW$8))*$C$9</f>
        <v>0</v>
      </c>
      <c r="BX157" s="162">
        <f>(SUMIFS(Profile!$E$2:$E$17521,Profile!$B$2:$B$17521,$B157,Profile!$C$2:$C$17521,BX$8))*$C$9</f>
        <v>0</v>
      </c>
      <c r="BY157" s="162">
        <f>(SUMIFS(Profile!$E$2:$E$17521,Profile!$B$2:$B$17521,$B157,Profile!$C$2:$C$17521,BY$8))*$C$9</f>
        <v>0</v>
      </c>
      <c r="BZ157" s="162">
        <f>(SUMIFS(Profile!$E$2:$E$17521,Profile!$B$2:$B$17521,$B157,Profile!$C$2:$C$17521,BZ$8))*$C$9</f>
        <v>0</v>
      </c>
      <c r="CA157" s="162">
        <f>(SUMIFS(Profile!$E$2:$E$17521,Profile!$B$2:$B$17521,$B157,Profile!$C$2:$C$17521,CA$8))*$C$9</f>
        <v>0</v>
      </c>
      <c r="CB157" s="162">
        <f>(SUMIFS(Profile!$E$2:$E$17521,Profile!$B$2:$B$17521,$B157,Profile!$C$2:$C$17521,CB$8))*$C$9</f>
        <v>0</v>
      </c>
      <c r="CC157" s="162">
        <f>(SUMIFS(Profile!$E$2:$E$17521,Profile!$B$2:$B$17521,$B157,Profile!$C$2:$C$17521,CC$8))*$C$9</f>
        <v>0</v>
      </c>
      <c r="CD157" s="162">
        <f>(SUMIFS(Profile!$E$2:$E$17521,Profile!$B$2:$B$17521,$B157,Profile!$C$2:$C$17521,CD$8))*$C$9</f>
        <v>0</v>
      </c>
      <c r="CE157" s="162">
        <f>(SUMIFS(Profile!$E$2:$E$17521,Profile!$B$2:$B$17521,$B157,Profile!$C$2:$C$17521,CE$8))*$C$9</f>
        <v>0</v>
      </c>
      <c r="CF157" s="162">
        <f>(SUMIFS(Profile!$E$2:$E$17521,Profile!$B$2:$B$17521,$B157,Profile!$C$2:$C$17521,CF$8))*$C$9</f>
        <v>0</v>
      </c>
      <c r="CG157" s="162">
        <f>(SUMIFS(Profile!$E$2:$E$17521,Profile!$B$2:$B$17521,$B157,Profile!$C$2:$C$17521,CG$8))*$C$9</f>
        <v>0</v>
      </c>
      <c r="CH157" s="162">
        <f>(SUMIFS(Profile!$E$2:$E$17521,Profile!$B$2:$B$17521,$B157,Profile!$C$2:$C$17521,CH$8))*$C$9</f>
        <v>0</v>
      </c>
      <c r="CI157" s="162">
        <f>(SUMIFS(Profile!$E$2:$E$17521,Profile!$B$2:$B$17521,$B157,Profile!$C$2:$C$17521,CI$8))*$C$9</f>
        <v>0</v>
      </c>
      <c r="CJ157" s="162">
        <f>(SUMIFS(Profile!$E$2:$E$17521,Profile!$B$2:$B$17521,$B157,Profile!$C$2:$C$17521,CJ$8))*$C$9</f>
        <v>0</v>
      </c>
      <c r="CK157" s="162">
        <f>(SUMIFS(Profile!$E$2:$E$17521,Profile!$B$2:$B$17521,$B157,Profile!$C$2:$C$17521,CK$8))*$C$9</f>
        <v>0</v>
      </c>
      <c r="CL157" s="162">
        <f>(SUMIFS(Profile!$E$2:$E$17521,Profile!$B$2:$B$17521,$B157,Profile!$C$2:$C$17521,CL$8))*$C$9</f>
        <v>0</v>
      </c>
      <c r="CM157" s="162">
        <f>(SUMIFS(Profile!$E$2:$E$17521,Profile!$B$2:$B$17521,$B157,Profile!$C$2:$C$17521,CM$8))*$C$9</f>
        <v>0</v>
      </c>
      <c r="CN157" s="162">
        <f>(SUMIFS(Profile!$E$2:$E$17521,Profile!$B$2:$B$17521,$B157,Profile!$C$2:$C$17521,CN$8))*$C$9</f>
        <v>0</v>
      </c>
      <c r="CO157" s="162">
        <f>(SUMIFS(Profile!$E$2:$E$17521,Profile!$B$2:$B$17521,$B157,Profile!$C$2:$C$17521,CO$8))*$C$9</f>
        <v>0</v>
      </c>
      <c r="CP157" s="162">
        <f>(SUMIFS(Profile!$E$2:$E$17521,Profile!$B$2:$B$17521,$B157,Profile!$C$2:$C$17521,CP$8))*$C$9</f>
        <v>0</v>
      </c>
      <c r="CQ157" s="162">
        <f>(SUMIFS(Profile!$E$2:$E$17521,Profile!$B$2:$B$17521,$B157,Profile!$C$2:$C$17521,CQ$8))*$C$9</f>
        <v>0</v>
      </c>
      <c r="CR157" s="162">
        <f>(SUMIFS(Profile!$E$2:$E$17521,Profile!$B$2:$B$17521,$B157,Profile!$C$2:$C$17521,CR$8))*$C$9</f>
        <v>0</v>
      </c>
      <c r="CS157" s="162">
        <f>(SUMIFS(Profile!$E$2:$E$17521,Profile!$B$2:$B$17521,$B157,Profile!$C$2:$C$17521,CS$8))*$C$9</f>
        <v>0</v>
      </c>
      <c r="CT157" s="162">
        <f>(SUMIFS(Profile!$E$2:$E$17521,Profile!$B$2:$B$17521,$B157,Profile!$C$2:$C$17521,CT$8))*$C$9</f>
        <v>0</v>
      </c>
      <c r="CU157" s="162">
        <f>(SUMIFS(Profile!$E$2:$E$17521,Profile!$B$2:$B$17521,$B157,Profile!$C$2:$C$17521,CU$8))*$C$9</f>
        <v>0</v>
      </c>
      <c r="CV157" s="162">
        <f>(SUMIFS(Profile!$E$2:$E$17521,Profile!$B$2:$B$17521,$B157,Profile!$C$2:$C$17521,CV$8))*$C$9</f>
        <v>0</v>
      </c>
      <c r="CW157" s="162">
        <f>(SUMIFS(Profile!$E$2:$E$17521,Profile!$B$2:$B$17521,$B157,Profile!$C$2:$C$17521,CW$8))*$C$9</f>
        <v>0</v>
      </c>
      <c r="CX157" s="162">
        <f t="shared" si="11"/>
        <v>0</v>
      </c>
      <c r="CY157" s="162">
        <f t="shared" ref="CY157:ET157" si="746">MAX(BB157-E157,0)</f>
        <v>0</v>
      </c>
      <c r="CZ157" s="162">
        <f t="shared" si="746"/>
        <v>0</v>
      </c>
      <c r="DA157" s="162">
        <f t="shared" si="746"/>
        <v>0</v>
      </c>
      <c r="DB157" s="162">
        <f t="shared" si="746"/>
        <v>0</v>
      </c>
      <c r="DC157" s="162">
        <f t="shared" si="746"/>
        <v>0</v>
      </c>
      <c r="DD157" s="162">
        <f t="shared" si="746"/>
        <v>0</v>
      </c>
      <c r="DE157" s="162">
        <f t="shared" si="746"/>
        <v>0</v>
      </c>
      <c r="DF157" s="162">
        <f t="shared" si="746"/>
        <v>0</v>
      </c>
      <c r="DG157" s="162">
        <f t="shared" si="746"/>
        <v>0</v>
      </c>
      <c r="DH157" s="162">
        <f t="shared" si="746"/>
        <v>0</v>
      </c>
      <c r="DI157" s="162">
        <f t="shared" si="746"/>
        <v>0</v>
      </c>
      <c r="DJ157" s="162">
        <f t="shared" si="746"/>
        <v>0</v>
      </c>
      <c r="DK157" s="162">
        <f t="shared" si="746"/>
        <v>0</v>
      </c>
      <c r="DL157" s="162">
        <f t="shared" si="746"/>
        <v>0</v>
      </c>
      <c r="DM157" s="162">
        <f t="shared" si="746"/>
        <v>0</v>
      </c>
      <c r="DN157" s="162">
        <f t="shared" si="746"/>
        <v>0</v>
      </c>
      <c r="DO157" s="162">
        <f t="shared" si="746"/>
        <v>0</v>
      </c>
      <c r="DP157" s="162">
        <f t="shared" si="746"/>
        <v>0</v>
      </c>
      <c r="DQ157" s="162">
        <f t="shared" si="746"/>
        <v>0</v>
      </c>
      <c r="DR157" s="162">
        <f t="shared" si="746"/>
        <v>0</v>
      </c>
      <c r="DS157" s="162">
        <f t="shared" si="746"/>
        <v>0</v>
      </c>
      <c r="DT157" s="162">
        <f t="shared" si="746"/>
        <v>0</v>
      </c>
      <c r="DU157" s="162">
        <f t="shared" si="746"/>
        <v>0</v>
      </c>
      <c r="DV157" s="162">
        <f t="shared" si="746"/>
        <v>0</v>
      </c>
      <c r="DW157" s="162">
        <f t="shared" si="746"/>
        <v>0</v>
      </c>
      <c r="DX157" s="162">
        <f t="shared" si="746"/>
        <v>0</v>
      </c>
      <c r="DY157" s="162">
        <f t="shared" si="746"/>
        <v>0</v>
      </c>
      <c r="DZ157" s="162">
        <f t="shared" si="746"/>
        <v>0</v>
      </c>
      <c r="EA157" s="162">
        <f t="shared" si="746"/>
        <v>0</v>
      </c>
      <c r="EB157" s="162">
        <f t="shared" si="746"/>
        <v>0</v>
      </c>
      <c r="EC157" s="162">
        <f t="shared" si="746"/>
        <v>0</v>
      </c>
      <c r="ED157" s="162">
        <f t="shared" si="746"/>
        <v>0</v>
      </c>
      <c r="EE157" s="162">
        <f t="shared" si="746"/>
        <v>0</v>
      </c>
      <c r="EF157" s="162">
        <f t="shared" si="746"/>
        <v>0</v>
      </c>
      <c r="EG157" s="162">
        <f t="shared" si="746"/>
        <v>0</v>
      </c>
      <c r="EH157" s="162">
        <f t="shared" si="746"/>
        <v>0</v>
      </c>
      <c r="EI157" s="162">
        <f t="shared" si="746"/>
        <v>0</v>
      </c>
      <c r="EJ157" s="162">
        <f t="shared" si="746"/>
        <v>0</v>
      </c>
      <c r="EK157" s="162">
        <f t="shared" si="746"/>
        <v>0</v>
      </c>
      <c r="EL157" s="162">
        <f t="shared" si="746"/>
        <v>0</v>
      </c>
      <c r="EM157" s="162">
        <f t="shared" si="746"/>
        <v>0</v>
      </c>
      <c r="EN157" s="162">
        <f t="shared" si="746"/>
        <v>0</v>
      </c>
      <c r="EO157" s="162">
        <f t="shared" si="746"/>
        <v>0</v>
      </c>
      <c r="EP157" s="162">
        <f t="shared" si="746"/>
        <v>0</v>
      </c>
      <c r="EQ157" s="162">
        <f t="shared" si="746"/>
        <v>0</v>
      </c>
      <c r="ER157" s="162">
        <f t="shared" si="746"/>
        <v>0</v>
      </c>
      <c r="ES157" s="162">
        <f t="shared" si="746"/>
        <v>0</v>
      </c>
      <c r="ET157" s="162">
        <f t="shared" si="746"/>
        <v>0</v>
      </c>
      <c r="EU157" s="162">
        <f t="shared" si="13"/>
        <v>0</v>
      </c>
      <c r="EV157" s="162">
        <f t="shared" ref="EV157:GQ157" si="747">BB157-CY157</f>
        <v>0</v>
      </c>
      <c r="EW157" s="162">
        <f t="shared" si="747"/>
        <v>0</v>
      </c>
      <c r="EX157" s="162">
        <f t="shared" si="747"/>
        <v>0</v>
      </c>
      <c r="EY157" s="162">
        <f t="shared" si="747"/>
        <v>0</v>
      </c>
      <c r="EZ157" s="162">
        <f t="shared" si="747"/>
        <v>0</v>
      </c>
      <c r="FA157" s="162">
        <f t="shared" si="747"/>
        <v>0</v>
      </c>
      <c r="FB157" s="162">
        <f t="shared" si="747"/>
        <v>0</v>
      </c>
      <c r="FC157" s="162">
        <f t="shared" si="747"/>
        <v>0</v>
      </c>
      <c r="FD157" s="162">
        <f t="shared" si="747"/>
        <v>0</v>
      </c>
      <c r="FE157" s="162">
        <f t="shared" si="747"/>
        <v>0</v>
      </c>
      <c r="FF157" s="162">
        <f t="shared" si="747"/>
        <v>0</v>
      </c>
      <c r="FG157" s="162">
        <f t="shared" si="747"/>
        <v>0</v>
      </c>
      <c r="FH157" s="162">
        <f t="shared" si="747"/>
        <v>0</v>
      </c>
      <c r="FI157" s="162">
        <f t="shared" si="747"/>
        <v>0</v>
      </c>
      <c r="FJ157" s="162">
        <f t="shared" si="747"/>
        <v>0</v>
      </c>
      <c r="FK157" s="162">
        <f t="shared" si="747"/>
        <v>0</v>
      </c>
      <c r="FL157" s="162">
        <f t="shared" si="747"/>
        <v>0</v>
      </c>
      <c r="FM157" s="162">
        <f t="shared" si="747"/>
        <v>0</v>
      </c>
      <c r="FN157" s="162">
        <f t="shared" si="747"/>
        <v>0</v>
      </c>
      <c r="FO157" s="162">
        <f t="shared" si="747"/>
        <v>0</v>
      </c>
      <c r="FP157" s="162">
        <f t="shared" si="747"/>
        <v>0</v>
      </c>
      <c r="FQ157" s="162">
        <f t="shared" si="747"/>
        <v>0</v>
      </c>
      <c r="FR157" s="162">
        <f t="shared" si="747"/>
        <v>0</v>
      </c>
      <c r="FS157" s="162">
        <f t="shared" si="747"/>
        <v>0</v>
      </c>
      <c r="FT157" s="162">
        <f t="shared" si="747"/>
        <v>0</v>
      </c>
      <c r="FU157" s="162">
        <f t="shared" si="747"/>
        <v>0</v>
      </c>
      <c r="FV157" s="162">
        <f t="shared" si="747"/>
        <v>0</v>
      </c>
      <c r="FW157" s="162">
        <f t="shared" si="747"/>
        <v>0</v>
      </c>
      <c r="FX157" s="162">
        <f t="shared" si="747"/>
        <v>0</v>
      </c>
      <c r="FY157" s="162">
        <f t="shared" si="747"/>
        <v>0</v>
      </c>
      <c r="FZ157" s="162">
        <f t="shared" si="747"/>
        <v>0</v>
      </c>
      <c r="GA157" s="162">
        <f t="shared" si="747"/>
        <v>0</v>
      </c>
      <c r="GB157" s="162">
        <f t="shared" si="747"/>
        <v>0</v>
      </c>
      <c r="GC157" s="162">
        <f t="shared" si="747"/>
        <v>0</v>
      </c>
      <c r="GD157" s="162">
        <f t="shared" si="747"/>
        <v>0</v>
      </c>
      <c r="GE157" s="162">
        <f t="shared" si="747"/>
        <v>0</v>
      </c>
      <c r="GF157" s="162">
        <f t="shared" si="747"/>
        <v>0</v>
      </c>
      <c r="GG157" s="162">
        <f t="shared" si="747"/>
        <v>0</v>
      </c>
      <c r="GH157" s="162">
        <f t="shared" si="747"/>
        <v>0</v>
      </c>
      <c r="GI157" s="162">
        <f t="shared" si="747"/>
        <v>0</v>
      </c>
      <c r="GJ157" s="162">
        <f t="shared" si="747"/>
        <v>0</v>
      </c>
      <c r="GK157" s="162">
        <f t="shared" si="747"/>
        <v>0</v>
      </c>
      <c r="GL157" s="162">
        <f t="shared" si="747"/>
        <v>0</v>
      </c>
      <c r="GM157" s="162">
        <f t="shared" si="747"/>
        <v>0</v>
      </c>
      <c r="GN157" s="162">
        <f t="shared" si="747"/>
        <v>0</v>
      </c>
      <c r="GO157" s="162">
        <f t="shared" si="747"/>
        <v>0</v>
      </c>
      <c r="GP157" s="162">
        <f t="shared" si="747"/>
        <v>0</v>
      </c>
      <c r="GQ157" s="162">
        <f t="shared" si="747"/>
        <v>0</v>
      </c>
      <c r="GR157" s="162">
        <f t="shared" si="15"/>
        <v>0</v>
      </c>
      <c r="GS157" s="162">
        <f t="shared" ref="GS157:IN157" si="748">E157-EV157</f>
        <v>0</v>
      </c>
      <c r="GT157" s="162">
        <f t="shared" si="748"/>
        <v>0</v>
      </c>
      <c r="GU157" s="162">
        <f t="shared" si="748"/>
        <v>0</v>
      </c>
      <c r="GV157" s="162">
        <f t="shared" si="748"/>
        <v>0</v>
      </c>
      <c r="GW157" s="162">
        <f t="shared" si="748"/>
        <v>0</v>
      </c>
      <c r="GX157" s="162">
        <f t="shared" si="748"/>
        <v>0</v>
      </c>
      <c r="GY157" s="162">
        <f t="shared" si="748"/>
        <v>0</v>
      </c>
      <c r="GZ157" s="162">
        <f t="shared" si="748"/>
        <v>0</v>
      </c>
      <c r="HA157" s="162">
        <f t="shared" si="748"/>
        <v>0</v>
      </c>
      <c r="HB157" s="162">
        <f t="shared" si="748"/>
        <v>0</v>
      </c>
      <c r="HC157" s="162">
        <f t="shared" si="748"/>
        <v>0</v>
      </c>
      <c r="HD157" s="162">
        <f t="shared" si="748"/>
        <v>0</v>
      </c>
      <c r="HE157" s="162">
        <f t="shared" si="748"/>
        <v>0</v>
      </c>
      <c r="HF157" s="162">
        <f t="shared" si="748"/>
        <v>0</v>
      </c>
      <c r="HG157" s="162">
        <f t="shared" si="748"/>
        <v>0</v>
      </c>
      <c r="HH157" s="162">
        <f t="shared" si="748"/>
        <v>0</v>
      </c>
      <c r="HI157" s="162">
        <f t="shared" si="748"/>
        <v>0</v>
      </c>
      <c r="HJ157" s="162">
        <f t="shared" si="748"/>
        <v>0</v>
      </c>
      <c r="HK157" s="162">
        <f t="shared" si="748"/>
        <v>0</v>
      </c>
      <c r="HL157" s="162">
        <f t="shared" si="748"/>
        <v>0</v>
      </c>
      <c r="HM157" s="162">
        <f t="shared" si="748"/>
        <v>0</v>
      </c>
      <c r="HN157" s="162">
        <f t="shared" si="748"/>
        <v>0</v>
      </c>
      <c r="HO157" s="162">
        <f t="shared" si="748"/>
        <v>0</v>
      </c>
      <c r="HP157" s="162">
        <f t="shared" si="748"/>
        <v>0</v>
      </c>
      <c r="HQ157" s="162">
        <f t="shared" si="748"/>
        <v>0</v>
      </c>
      <c r="HR157" s="162">
        <f t="shared" si="748"/>
        <v>0</v>
      </c>
      <c r="HS157" s="162">
        <f t="shared" si="748"/>
        <v>0</v>
      </c>
      <c r="HT157" s="162">
        <f t="shared" si="748"/>
        <v>0</v>
      </c>
      <c r="HU157" s="162">
        <f t="shared" si="748"/>
        <v>0</v>
      </c>
      <c r="HV157" s="162">
        <f t="shared" si="748"/>
        <v>0</v>
      </c>
      <c r="HW157" s="162">
        <f t="shared" si="748"/>
        <v>0</v>
      </c>
      <c r="HX157" s="162">
        <f t="shared" si="748"/>
        <v>0</v>
      </c>
      <c r="HY157" s="162">
        <f t="shared" si="748"/>
        <v>0</v>
      </c>
      <c r="HZ157" s="162">
        <f t="shared" si="748"/>
        <v>0</v>
      </c>
      <c r="IA157" s="162">
        <f t="shared" si="748"/>
        <v>0</v>
      </c>
      <c r="IB157" s="162">
        <f t="shared" si="748"/>
        <v>0</v>
      </c>
      <c r="IC157" s="162">
        <f t="shared" si="748"/>
        <v>0</v>
      </c>
      <c r="ID157" s="162">
        <f t="shared" si="748"/>
        <v>0</v>
      </c>
      <c r="IE157" s="162">
        <f t="shared" si="748"/>
        <v>0</v>
      </c>
      <c r="IF157" s="162">
        <f t="shared" si="748"/>
        <v>0</v>
      </c>
      <c r="IG157" s="162">
        <f t="shared" si="748"/>
        <v>0</v>
      </c>
      <c r="IH157" s="162">
        <f t="shared" si="748"/>
        <v>0</v>
      </c>
      <c r="II157" s="162">
        <f t="shared" si="748"/>
        <v>0</v>
      </c>
      <c r="IJ157" s="162">
        <f t="shared" si="748"/>
        <v>0</v>
      </c>
      <c r="IK157" s="162">
        <f t="shared" si="748"/>
        <v>0</v>
      </c>
      <c r="IL157" s="162">
        <f t="shared" si="748"/>
        <v>0</v>
      </c>
      <c r="IM157" s="162">
        <f t="shared" si="748"/>
        <v>0</v>
      </c>
      <c r="IN157" s="162">
        <f t="shared" si="748"/>
        <v>0</v>
      </c>
      <c r="IO157" s="162">
        <f t="shared" si="17"/>
        <v>0</v>
      </c>
      <c r="IP157" s="162">
        <f t="shared" si="23"/>
        <v>0</v>
      </c>
      <c r="IQ157" s="162">
        <f t="shared" ref="IQ157:KK157" si="749">MAX((MIN(CZ157+IP157,$IO$7))-GT157,0)</f>
        <v>0</v>
      </c>
      <c r="IR157" s="162">
        <f t="shared" si="749"/>
        <v>0</v>
      </c>
      <c r="IS157" s="162">
        <f t="shared" si="749"/>
        <v>0</v>
      </c>
      <c r="IT157" s="162">
        <f t="shared" si="749"/>
        <v>0</v>
      </c>
      <c r="IU157" s="162">
        <f t="shared" si="749"/>
        <v>0</v>
      </c>
      <c r="IV157" s="162">
        <f t="shared" si="749"/>
        <v>0</v>
      </c>
      <c r="IW157" s="162">
        <f t="shared" si="749"/>
        <v>0</v>
      </c>
      <c r="IX157" s="162">
        <f t="shared" si="749"/>
        <v>0</v>
      </c>
      <c r="IY157" s="162">
        <f t="shared" si="749"/>
        <v>0</v>
      </c>
      <c r="IZ157" s="162">
        <f t="shared" si="749"/>
        <v>0</v>
      </c>
      <c r="JA157" s="162">
        <f t="shared" si="749"/>
        <v>0</v>
      </c>
      <c r="JB157" s="162">
        <f t="shared" si="749"/>
        <v>0</v>
      </c>
      <c r="JC157" s="162">
        <f t="shared" si="749"/>
        <v>0</v>
      </c>
      <c r="JD157" s="162">
        <f t="shared" si="749"/>
        <v>0</v>
      </c>
      <c r="JE157" s="162">
        <f t="shared" si="749"/>
        <v>0</v>
      </c>
      <c r="JF157" s="162">
        <f t="shared" si="749"/>
        <v>0</v>
      </c>
      <c r="JG157" s="162">
        <f t="shared" si="749"/>
        <v>0</v>
      </c>
      <c r="JH157" s="162">
        <f t="shared" si="749"/>
        <v>0</v>
      </c>
      <c r="JI157" s="162">
        <f t="shared" si="749"/>
        <v>0</v>
      </c>
      <c r="JJ157" s="162">
        <f t="shared" si="749"/>
        <v>0</v>
      </c>
      <c r="JK157" s="162">
        <f t="shared" si="749"/>
        <v>0</v>
      </c>
      <c r="JL157" s="162">
        <f t="shared" si="749"/>
        <v>0</v>
      </c>
      <c r="JM157" s="162">
        <f t="shared" si="749"/>
        <v>0</v>
      </c>
      <c r="JN157" s="162">
        <f t="shared" si="749"/>
        <v>0</v>
      </c>
      <c r="JO157" s="162">
        <f t="shared" si="749"/>
        <v>0</v>
      </c>
      <c r="JP157" s="162">
        <f t="shared" si="749"/>
        <v>0</v>
      </c>
      <c r="JQ157" s="162">
        <f t="shared" si="749"/>
        <v>0</v>
      </c>
      <c r="JR157" s="162">
        <f t="shared" si="749"/>
        <v>0</v>
      </c>
      <c r="JS157" s="162">
        <f t="shared" si="749"/>
        <v>0</v>
      </c>
      <c r="JT157" s="162">
        <f t="shared" si="749"/>
        <v>0</v>
      </c>
      <c r="JU157" s="162">
        <f t="shared" si="749"/>
        <v>0</v>
      </c>
      <c r="JV157" s="162">
        <f t="shared" si="749"/>
        <v>0</v>
      </c>
      <c r="JW157" s="162">
        <f t="shared" si="749"/>
        <v>0</v>
      </c>
      <c r="JX157" s="162">
        <f t="shared" si="749"/>
        <v>0</v>
      </c>
      <c r="JY157" s="162">
        <f t="shared" si="749"/>
        <v>0</v>
      </c>
      <c r="JZ157" s="162">
        <f t="shared" si="749"/>
        <v>0</v>
      </c>
      <c r="KA157" s="162">
        <f t="shared" si="749"/>
        <v>0</v>
      </c>
      <c r="KB157" s="162">
        <f t="shared" si="749"/>
        <v>0</v>
      </c>
      <c r="KC157" s="162">
        <f t="shared" si="749"/>
        <v>0</v>
      </c>
      <c r="KD157" s="162">
        <f t="shared" si="749"/>
        <v>0</v>
      </c>
      <c r="KE157" s="162">
        <f t="shared" si="749"/>
        <v>0</v>
      </c>
      <c r="KF157" s="162">
        <f t="shared" si="749"/>
        <v>0</v>
      </c>
      <c r="KG157" s="162">
        <f t="shared" si="749"/>
        <v>0</v>
      </c>
      <c r="KH157" s="162">
        <f t="shared" si="749"/>
        <v>0</v>
      </c>
      <c r="KI157" s="162">
        <f t="shared" si="749"/>
        <v>0</v>
      </c>
      <c r="KJ157" s="162">
        <f t="shared" si="749"/>
        <v>0</v>
      </c>
      <c r="KK157" s="162">
        <f t="shared" si="749"/>
        <v>0</v>
      </c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</row>
    <row r="158" ht="14.25" customHeight="1" spans="1:326" x14ac:dyDescent="0.25">
      <c r="A158" s="1">
        <v>5</v>
      </c>
      <c r="B158" s="1">
        <f t="shared" ref="B158:C158" si="750">B157+1</f>
        <v>148</v>
      </c>
      <c r="C158" s="232">
        <f t="shared" si="750"/>
        <v>43613</v>
      </c>
      <c r="D158" s="162">
        <f t="shared" si="9"/>
        <v>0</v>
      </c>
      <c r="E158" s="162">
        <f>(SUMIFS(Profile!$F$2:$F$17521,Profile!$B$2:$B$17521,$B158,Profile!$C$2:$C$17521,E$8))*$C$6</f>
        <v>0</v>
      </c>
      <c r="F158" s="162">
        <f>(SUMIFS(Profile!$F$2:$F$17521,Profile!$B$2:$B$17521,$B158,Profile!$C$2:$C$17521,F$8))*$C$6</f>
        <v>0</v>
      </c>
      <c r="G158" s="162">
        <f>(SUMIFS(Profile!$F$2:$F$17521,Profile!$B$2:$B$17521,$B158,Profile!$C$2:$C$17521,G$8))*$C$6</f>
        <v>0</v>
      </c>
      <c r="H158" s="162">
        <f>(SUMIFS(Profile!$F$2:$F$17521,Profile!$B$2:$B$17521,$B158,Profile!$C$2:$C$17521,H$8))*$C$6</f>
        <v>0</v>
      </c>
      <c r="I158" s="162">
        <f>(SUMIFS(Profile!$F$2:$F$17521,Profile!$B$2:$B$17521,$B158,Profile!$C$2:$C$17521,I$8))*$C$6</f>
        <v>0</v>
      </c>
      <c r="J158" s="162">
        <f>(SUMIFS(Profile!$F$2:$F$17521,Profile!$B$2:$B$17521,$B158,Profile!$C$2:$C$17521,J$8))*$C$6</f>
        <v>0</v>
      </c>
      <c r="K158" s="162">
        <f>(SUMIFS(Profile!$F$2:$F$17521,Profile!$B$2:$B$17521,$B158,Profile!$C$2:$C$17521,K$8))*$C$6</f>
        <v>0</v>
      </c>
      <c r="L158" s="162">
        <f>(SUMIFS(Profile!$F$2:$F$17521,Profile!$B$2:$B$17521,$B158,Profile!$C$2:$C$17521,L$8))*$C$6</f>
        <v>0</v>
      </c>
      <c r="M158" s="162">
        <f>(SUMIFS(Profile!$F$2:$F$17521,Profile!$B$2:$B$17521,$B158,Profile!$C$2:$C$17521,M$8))*$C$6</f>
        <v>0</v>
      </c>
      <c r="N158" s="162">
        <f>(SUMIFS(Profile!$F$2:$F$17521,Profile!$B$2:$B$17521,$B158,Profile!$C$2:$C$17521,N$8))*$C$6</f>
        <v>0</v>
      </c>
      <c r="O158" s="162">
        <f>(SUMIFS(Profile!$F$2:$F$17521,Profile!$B$2:$B$17521,$B158,Profile!$C$2:$C$17521,O$8))*$C$6</f>
        <v>0</v>
      </c>
      <c r="P158" s="162">
        <f>(SUMIFS(Profile!$F$2:$F$17521,Profile!$B$2:$B$17521,$B158,Profile!$C$2:$C$17521,P$8))*$C$6</f>
        <v>0</v>
      </c>
      <c r="Q158" s="162">
        <f>(SUMIFS(Profile!$F$2:$F$17521,Profile!$B$2:$B$17521,$B158,Profile!$C$2:$C$17521,Q$8))*$C$6</f>
        <v>0</v>
      </c>
      <c r="R158" s="162">
        <f>(SUMIFS(Profile!$F$2:$F$17521,Profile!$B$2:$B$17521,$B158,Profile!$C$2:$C$17521,R$8))*$C$6</f>
        <v>0</v>
      </c>
      <c r="S158" s="162">
        <f>(SUMIFS(Profile!$F$2:$F$17521,Profile!$B$2:$B$17521,$B158,Profile!$C$2:$C$17521,S$8))*$C$6</f>
        <v>0</v>
      </c>
      <c r="T158" s="162">
        <f>(SUMIFS(Profile!$F$2:$F$17521,Profile!$B$2:$B$17521,$B158,Profile!$C$2:$C$17521,T$8))*$C$6</f>
        <v>0</v>
      </c>
      <c r="U158" s="162">
        <f>(SUMIFS(Profile!$F$2:$F$17521,Profile!$B$2:$B$17521,$B158,Profile!$C$2:$C$17521,U$8))*$C$6</f>
        <v>0</v>
      </c>
      <c r="V158" s="162">
        <f>(SUMIFS(Profile!$F$2:$F$17521,Profile!$B$2:$B$17521,$B158,Profile!$C$2:$C$17521,V$8))*$C$6</f>
        <v>0</v>
      </c>
      <c r="W158" s="162">
        <f>(SUMIFS(Profile!$F$2:$F$17521,Profile!$B$2:$B$17521,$B158,Profile!$C$2:$C$17521,W$8))*$C$6</f>
        <v>0</v>
      </c>
      <c r="X158" s="162">
        <f>(SUMIFS(Profile!$F$2:$F$17521,Profile!$B$2:$B$17521,$B158,Profile!$C$2:$C$17521,X$8))*$C$6</f>
        <v>0</v>
      </c>
      <c r="Y158" s="162">
        <f>(SUMIFS(Profile!$F$2:$F$17521,Profile!$B$2:$B$17521,$B158,Profile!$C$2:$C$17521,Y$8))*$C$6</f>
        <v>0</v>
      </c>
      <c r="Z158" s="162">
        <f>(SUMIFS(Profile!$F$2:$F$17521,Profile!$B$2:$B$17521,$B158,Profile!$C$2:$C$17521,Z$8))*$C$6</f>
        <v>0</v>
      </c>
      <c r="AA158" s="162">
        <f>(SUMIFS(Profile!$F$2:$F$17521,Profile!$B$2:$B$17521,$B158,Profile!$C$2:$C$17521,AA$8))*$C$6</f>
        <v>0</v>
      </c>
      <c r="AB158" s="162">
        <f>(SUMIFS(Profile!$F$2:$F$17521,Profile!$B$2:$B$17521,$B158,Profile!$C$2:$C$17521,AB$8))*$C$6</f>
        <v>0</v>
      </c>
      <c r="AC158" s="162">
        <f>(SUMIFS(Profile!$F$2:$F$17521,Profile!$B$2:$B$17521,$B158,Profile!$C$2:$C$17521,AC$8))*$C$6</f>
        <v>0</v>
      </c>
      <c r="AD158" s="162">
        <f>(SUMIFS(Profile!$F$2:$F$17521,Profile!$B$2:$B$17521,$B158,Profile!$C$2:$C$17521,AD$8))*$C$6</f>
        <v>0</v>
      </c>
      <c r="AE158" s="162">
        <f>(SUMIFS(Profile!$F$2:$F$17521,Profile!$B$2:$B$17521,$B158,Profile!$C$2:$C$17521,AE$8))*$C$6</f>
        <v>0</v>
      </c>
      <c r="AF158" s="162">
        <f>(SUMIFS(Profile!$F$2:$F$17521,Profile!$B$2:$B$17521,$B158,Profile!$C$2:$C$17521,AF$8))*$C$6</f>
        <v>0</v>
      </c>
      <c r="AG158" s="162">
        <f>(SUMIFS(Profile!$F$2:$F$17521,Profile!$B$2:$B$17521,$B158,Profile!$C$2:$C$17521,AG$8))*$C$6</f>
        <v>0</v>
      </c>
      <c r="AH158" s="162">
        <f>(SUMIFS(Profile!$F$2:$F$17521,Profile!$B$2:$B$17521,$B158,Profile!$C$2:$C$17521,AH$8))*$C$6</f>
        <v>0</v>
      </c>
      <c r="AI158" s="162">
        <f>(SUMIFS(Profile!$F$2:$F$17521,Profile!$B$2:$B$17521,$B158,Profile!$C$2:$C$17521,AI$8))*$C$6</f>
        <v>0</v>
      </c>
      <c r="AJ158" s="162">
        <f>(SUMIFS(Profile!$F$2:$F$17521,Profile!$B$2:$B$17521,$B158,Profile!$C$2:$C$17521,AJ$8))*$C$6</f>
        <v>0</v>
      </c>
      <c r="AK158" s="162">
        <f>(SUMIFS(Profile!$F$2:$F$17521,Profile!$B$2:$B$17521,$B158,Profile!$C$2:$C$17521,AK$8))*$C$6</f>
        <v>0</v>
      </c>
      <c r="AL158" s="162">
        <f>(SUMIFS(Profile!$F$2:$F$17521,Profile!$B$2:$B$17521,$B158,Profile!$C$2:$C$17521,AL$8))*$C$6</f>
        <v>0</v>
      </c>
      <c r="AM158" s="162">
        <f>(SUMIFS(Profile!$F$2:$F$17521,Profile!$B$2:$B$17521,$B158,Profile!$C$2:$C$17521,AM$8))*$C$6</f>
        <v>0</v>
      </c>
      <c r="AN158" s="162">
        <f>(SUMIFS(Profile!$F$2:$F$17521,Profile!$B$2:$B$17521,$B158,Profile!$C$2:$C$17521,AN$8))*$C$6</f>
        <v>0</v>
      </c>
      <c r="AO158" s="162">
        <f>(SUMIFS(Profile!$F$2:$F$17521,Profile!$B$2:$B$17521,$B158,Profile!$C$2:$C$17521,AO$8))*$C$6</f>
        <v>0</v>
      </c>
      <c r="AP158" s="162">
        <f>(SUMIFS(Profile!$F$2:$F$17521,Profile!$B$2:$B$17521,$B158,Profile!$C$2:$C$17521,AP$8))*$C$6</f>
        <v>0</v>
      </c>
      <c r="AQ158" s="162">
        <f>(SUMIFS(Profile!$F$2:$F$17521,Profile!$B$2:$B$17521,$B158,Profile!$C$2:$C$17521,AQ$8))*$C$6</f>
        <v>0</v>
      </c>
      <c r="AR158" s="162">
        <f>(SUMIFS(Profile!$F$2:$F$17521,Profile!$B$2:$B$17521,$B158,Profile!$C$2:$C$17521,AR$8))*$C$6</f>
        <v>0</v>
      </c>
      <c r="AS158" s="162">
        <f>(SUMIFS(Profile!$F$2:$F$17521,Profile!$B$2:$B$17521,$B158,Profile!$C$2:$C$17521,AS$8))*$C$6</f>
        <v>0</v>
      </c>
      <c r="AT158" s="162">
        <f>(SUMIFS(Profile!$F$2:$F$17521,Profile!$B$2:$B$17521,$B158,Profile!$C$2:$C$17521,AT$8))*$C$6</f>
        <v>0</v>
      </c>
      <c r="AU158" s="162">
        <f>(SUMIFS(Profile!$F$2:$F$17521,Profile!$B$2:$B$17521,$B158,Profile!$C$2:$C$17521,AU$8))*$C$6</f>
        <v>0</v>
      </c>
      <c r="AV158" s="162">
        <f>(SUMIFS(Profile!$F$2:$F$17521,Profile!$B$2:$B$17521,$B158,Profile!$C$2:$C$17521,AV$8))*$C$6</f>
        <v>0</v>
      </c>
      <c r="AW158" s="162">
        <f>(SUMIFS(Profile!$F$2:$F$17521,Profile!$B$2:$B$17521,$B158,Profile!$C$2:$C$17521,AW$8))*$C$6</f>
        <v>0</v>
      </c>
      <c r="AX158" s="162">
        <f>(SUMIFS(Profile!$F$2:$F$17521,Profile!$B$2:$B$17521,$B158,Profile!$C$2:$C$17521,AX$8))*$C$6</f>
        <v>0</v>
      </c>
      <c r="AY158" s="162">
        <f>(SUMIFS(Profile!$F$2:$F$17521,Profile!$B$2:$B$17521,$B158,Profile!$C$2:$C$17521,AY$8))*$C$6</f>
        <v>0</v>
      </c>
      <c r="AZ158" s="162">
        <f>(SUMIFS(Profile!$F$2:$F$17521,Profile!$B$2:$B$17521,$B158,Profile!$C$2:$C$17521,AZ$8))*$C$6</f>
        <v>0</v>
      </c>
      <c r="BA158" s="162">
        <f t="shared" si="10"/>
        <v>0</v>
      </c>
      <c r="BB158" s="162">
        <f>(SUMIFS(Profile!$E$2:$E$17521,Profile!$B$2:$B$17521,$B158,Profile!$C$2:$C$17521,BB$8))*$C$9</f>
        <v>0</v>
      </c>
      <c r="BC158" s="162">
        <f>(SUMIFS(Profile!$E$2:$E$17521,Profile!$B$2:$B$17521,$B158,Profile!$C$2:$C$17521,BC$8))*$C$9</f>
        <v>0</v>
      </c>
      <c r="BD158" s="162">
        <f>(SUMIFS(Profile!$E$2:$E$17521,Profile!$B$2:$B$17521,$B158,Profile!$C$2:$C$17521,BD$8))*$C$9</f>
        <v>0</v>
      </c>
      <c r="BE158" s="162">
        <f>(SUMIFS(Profile!$E$2:$E$17521,Profile!$B$2:$B$17521,$B158,Profile!$C$2:$C$17521,BE$8))*$C$9</f>
        <v>0</v>
      </c>
      <c r="BF158" s="162">
        <f>(SUMIFS(Profile!$E$2:$E$17521,Profile!$B$2:$B$17521,$B158,Profile!$C$2:$C$17521,BF$8))*$C$9</f>
        <v>0</v>
      </c>
      <c r="BG158" s="162">
        <f>(SUMIFS(Profile!$E$2:$E$17521,Profile!$B$2:$B$17521,$B158,Profile!$C$2:$C$17521,BG$8))*$C$9</f>
        <v>0</v>
      </c>
      <c r="BH158" s="162">
        <f>(SUMIFS(Profile!$E$2:$E$17521,Profile!$B$2:$B$17521,$B158,Profile!$C$2:$C$17521,BH$8))*$C$9</f>
        <v>0</v>
      </c>
      <c r="BI158" s="162">
        <f>(SUMIFS(Profile!$E$2:$E$17521,Profile!$B$2:$B$17521,$B158,Profile!$C$2:$C$17521,BI$8))*$C$9</f>
        <v>0</v>
      </c>
      <c r="BJ158" s="162">
        <f>(SUMIFS(Profile!$E$2:$E$17521,Profile!$B$2:$B$17521,$B158,Profile!$C$2:$C$17521,BJ$8))*$C$9</f>
        <v>0</v>
      </c>
      <c r="BK158" s="162">
        <f>(SUMIFS(Profile!$E$2:$E$17521,Profile!$B$2:$B$17521,$B158,Profile!$C$2:$C$17521,BK$8))*$C$9</f>
        <v>0</v>
      </c>
      <c r="BL158" s="162">
        <f>(SUMIFS(Profile!$E$2:$E$17521,Profile!$B$2:$B$17521,$B158,Profile!$C$2:$C$17521,BL$8))*$C$9</f>
        <v>0</v>
      </c>
      <c r="BM158" s="162">
        <f>(SUMIFS(Profile!$E$2:$E$17521,Profile!$B$2:$B$17521,$B158,Profile!$C$2:$C$17521,BM$8))*$C$9</f>
        <v>0</v>
      </c>
      <c r="BN158" s="162">
        <f>(SUMIFS(Profile!$E$2:$E$17521,Profile!$B$2:$B$17521,$B158,Profile!$C$2:$C$17521,BN$8))*$C$9</f>
        <v>0</v>
      </c>
      <c r="BO158" s="162">
        <f>(SUMIFS(Profile!$E$2:$E$17521,Profile!$B$2:$B$17521,$B158,Profile!$C$2:$C$17521,BO$8))*$C$9</f>
        <v>0</v>
      </c>
      <c r="BP158" s="162">
        <f>(SUMIFS(Profile!$E$2:$E$17521,Profile!$B$2:$B$17521,$B158,Profile!$C$2:$C$17521,BP$8))*$C$9</f>
        <v>0</v>
      </c>
      <c r="BQ158" s="162">
        <f>(SUMIFS(Profile!$E$2:$E$17521,Profile!$B$2:$B$17521,$B158,Profile!$C$2:$C$17521,BQ$8))*$C$9</f>
        <v>0</v>
      </c>
      <c r="BR158" s="162">
        <f>(SUMIFS(Profile!$E$2:$E$17521,Profile!$B$2:$B$17521,$B158,Profile!$C$2:$C$17521,BR$8))*$C$9</f>
        <v>0</v>
      </c>
      <c r="BS158" s="162">
        <f>(SUMIFS(Profile!$E$2:$E$17521,Profile!$B$2:$B$17521,$B158,Profile!$C$2:$C$17521,BS$8))*$C$9</f>
        <v>0</v>
      </c>
      <c r="BT158" s="162">
        <f>(SUMIFS(Profile!$E$2:$E$17521,Profile!$B$2:$B$17521,$B158,Profile!$C$2:$C$17521,BT$8))*$C$9</f>
        <v>0</v>
      </c>
      <c r="BU158" s="162">
        <f>(SUMIFS(Profile!$E$2:$E$17521,Profile!$B$2:$B$17521,$B158,Profile!$C$2:$C$17521,BU$8))*$C$9</f>
        <v>0</v>
      </c>
      <c r="BV158" s="162">
        <f>(SUMIFS(Profile!$E$2:$E$17521,Profile!$B$2:$B$17521,$B158,Profile!$C$2:$C$17521,BV$8))*$C$9</f>
        <v>0</v>
      </c>
      <c r="BW158" s="162">
        <f>(SUMIFS(Profile!$E$2:$E$17521,Profile!$B$2:$B$17521,$B158,Profile!$C$2:$C$17521,BW$8))*$C$9</f>
        <v>0</v>
      </c>
      <c r="BX158" s="162">
        <f>(SUMIFS(Profile!$E$2:$E$17521,Profile!$B$2:$B$17521,$B158,Profile!$C$2:$C$17521,BX$8))*$C$9</f>
        <v>0</v>
      </c>
      <c r="BY158" s="162">
        <f>(SUMIFS(Profile!$E$2:$E$17521,Profile!$B$2:$B$17521,$B158,Profile!$C$2:$C$17521,BY$8))*$C$9</f>
        <v>0</v>
      </c>
      <c r="BZ158" s="162">
        <f>(SUMIFS(Profile!$E$2:$E$17521,Profile!$B$2:$B$17521,$B158,Profile!$C$2:$C$17521,BZ$8))*$C$9</f>
        <v>0</v>
      </c>
      <c r="CA158" s="162">
        <f>(SUMIFS(Profile!$E$2:$E$17521,Profile!$B$2:$B$17521,$B158,Profile!$C$2:$C$17521,CA$8))*$C$9</f>
        <v>0</v>
      </c>
      <c r="CB158" s="162">
        <f>(SUMIFS(Profile!$E$2:$E$17521,Profile!$B$2:$B$17521,$B158,Profile!$C$2:$C$17521,CB$8))*$C$9</f>
        <v>0</v>
      </c>
      <c r="CC158" s="162">
        <f>(SUMIFS(Profile!$E$2:$E$17521,Profile!$B$2:$B$17521,$B158,Profile!$C$2:$C$17521,CC$8))*$C$9</f>
        <v>0</v>
      </c>
      <c r="CD158" s="162">
        <f>(SUMIFS(Profile!$E$2:$E$17521,Profile!$B$2:$B$17521,$B158,Profile!$C$2:$C$17521,CD$8))*$C$9</f>
        <v>0</v>
      </c>
      <c r="CE158" s="162">
        <f>(SUMIFS(Profile!$E$2:$E$17521,Profile!$B$2:$B$17521,$B158,Profile!$C$2:$C$17521,CE$8))*$C$9</f>
        <v>0</v>
      </c>
      <c r="CF158" s="162">
        <f>(SUMIFS(Profile!$E$2:$E$17521,Profile!$B$2:$B$17521,$B158,Profile!$C$2:$C$17521,CF$8))*$C$9</f>
        <v>0</v>
      </c>
      <c r="CG158" s="162">
        <f>(SUMIFS(Profile!$E$2:$E$17521,Profile!$B$2:$B$17521,$B158,Profile!$C$2:$C$17521,CG$8))*$C$9</f>
        <v>0</v>
      </c>
      <c r="CH158" s="162">
        <f>(SUMIFS(Profile!$E$2:$E$17521,Profile!$B$2:$B$17521,$B158,Profile!$C$2:$C$17521,CH$8))*$C$9</f>
        <v>0</v>
      </c>
      <c r="CI158" s="162">
        <f>(SUMIFS(Profile!$E$2:$E$17521,Profile!$B$2:$B$17521,$B158,Profile!$C$2:$C$17521,CI$8))*$C$9</f>
        <v>0</v>
      </c>
      <c r="CJ158" s="162">
        <f>(SUMIFS(Profile!$E$2:$E$17521,Profile!$B$2:$B$17521,$B158,Profile!$C$2:$C$17521,CJ$8))*$C$9</f>
        <v>0</v>
      </c>
      <c r="CK158" s="162">
        <f>(SUMIFS(Profile!$E$2:$E$17521,Profile!$B$2:$B$17521,$B158,Profile!$C$2:$C$17521,CK$8))*$C$9</f>
        <v>0</v>
      </c>
      <c r="CL158" s="162">
        <f>(SUMIFS(Profile!$E$2:$E$17521,Profile!$B$2:$B$17521,$B158,Profile!$C$2:$C$17521,CL$8))*$C$9</f>
        <v>0</v>
      </c>
      <c r="CM158" s="162">
        <f>(SUMIFS(Profile!$E$2:$E$17521,Profile!$B$2:$B$17521,$B158,Profile!$C$2:$C$17521,CM$8))*$C$9</f>
        <v>0</v>
      </c>
      <c r="CN158" s="162">
        <f>(SUMIFS(Profile!$E$2:$E$17521,Profile!$B$2:$B$17521,$B158,Profile!$C$2:$C$17521,CN$8))*$C$9</f>
        <v>0</v>
      </c>
      <c r="CO158" s="162">
        <f>(SUMIFS(Profile!$E$2:$E$17521,Profile!$B$2:$B$17521,$B158,Profile!$C$2:$C$17521,CO$8))*$C$9</f>
        <v>0</v>
      </c>
      <c r="CP158" s="162">
        <f>(SUMIFS(Profile!$E$2:$E$17521,Profile!$B$2:$B$17521,$B158,Profile!$C$2:$C$17521,CP$8))*$C$9</f>
        <v>0</v>
      </c>
      <c r="CQ158" s="162">
        <f>(SUMIFS(Profile!$E$2:$E$17521,Profile!$B$2:$B$17521,$B158,Profile!$C$2:$C$17521,CQ$8))*$C$9</f>
        <v>0</v>
      </c>
      <c r="CR158" s="162">
        <f>(SUMIFS(Profile!$E$2:$E$17521,Profile!$B$2:$B$17521,$B158,Profile!$C$2:$C$17521,CR$8))*$C$9</f>
        <v>0</v>
      </c>
      <c r="CS158" s="162">
        <f>(SUMIFS(Profile!$E$2:$E$17521,Profile!$B$2:$B$17521,$B158,Profile!$C$2:$C$17521,CS$8))*$C$9</f>
        <v>0</v>
      </c>
      <c r="CT158" s="162">
        <f>(SUMIFS(Profile!$E$2:$E$17521,Profile!$B$2:$B$17521,$B158,Profile!$C$2:$C$17521,CT$8))*$C$9</f>
        <v>0</v>
      </c>
      <c r="CU158" s="162">
        <f>(SUMIFS(Profile!$E$2:$E$17521,Profile!$B$2:$B$17521,$B158,Profile!$C$2:$C$17521,CU$8))*$C$9</f>
        <v>0</v>
      </c>
      <c r="CV158" s="162">
        <f>(SUMIFS(Profile!$E$2:$E$17521,Profile!$B$2:$B$17521,$B158,Profile!$C$2:$C$17521,CV$8))*$C$9</f>
        <v>0</v>
      </c>
      <c r="CW158" s="162">
        <f>(SUMIFS(Profile!$E$2:$E$17521,Profile!$B$2:$B$17521,$B158,Profile!$C$2:$C$17521,CW$8))*$C$9</f>
        <v>0</v>
      </c>
      <c r="CX158" s="162">
        <f t="shared" si="11"/>
        <v>0</v>
      </c>
      <c r="CY158" s="162">
        <f t="shared" ref="CY158:ET158" si="751">MAX(BB158-E158,0)</f>
        <v>0</v>
      </c>
      <c r="CZ158" s="162">
        <f t="shared" si="751"/>
        <v>0</v>
      </c>
      <c r="DA158" s="162">
        <f t="shared" si="751"/>
        <v>0</v>
      </c>
      <c r="DB158" s="162">
        <f t="shared" si="751"/>
        <v>0</v>
      </c>
      <c r="DC158" s="162">
        <f t="shared" si="751"/>
        <v>0</v>
      </c>
      <c r="DD158" s="162">
        <f t="shared" si="751"/>
        <v>0</v>
      </c>
      <c r="DE158" s="162">
        <f t="shared" si="751"/>
        <v>0</v>
      </c>
      <c r="DF158" s="162">
        <f t="shared" si="751"/>
        <v>0</v>
      </c>
      <c r="DG158" s="162">
        <f t="shared" si="751"/>
        <v>0</v>
      </c>
      <c r="DH158" s="162">
        <f t="shared" si="751"/>
        <v>0</v>
      </c>
      <c r="DI158" s="162">
        <f t="shared" si="751"/>
        <v>0</v>
      </c>
      <c r="DJ158" s="162">
        <f t="shared" si="751"/>
        <v>0</v>
      </c>
      <c r="DK158" s="162">
        <f t="shared" si="751"/>
        <v>0</v>
      </c>
      <c r="DL158" s="162">
        <f t="shared" si="751"/>
        <v>0</v>
      </c>
      <c r="DM158" s="162">
        <f t="shared" si="751"/>
        <v>0</v>
      </c>
      <c r="DN158" s="162">
        <f t="shared" si="751"/>
        <v>0</v>
      </c>
      <c r="DO158" s="162">
        <f t="shared" si="751"/>
        <v>0</v>
      </c>
      <c r="DP158" s="162">
        <f t="shared" si="751"/>
        <v>0</v>
      </c>
      <c r="DQ158" s="162">
        <f t="shared" si="751"/>
        <v>0</v>
      </c>
      <c r="DR158" s="162">
        <f t="shared" si="751"/>
        <v>0</v>
      </c>
      <c r="DS158" s="162">
        <f t="shared" si="751"/>
        <v>0</v>
      </c>
      <c r="DT158" s="162">
        <f t="shared" si="751"/>
        <v>0</v>
      </c>
      <c r="DU158" s="162">
        <f t="shared" si="751"/>
        <v>0</v>
      </c>
      <c r="DV158" s="162">
        <f t="shared" si="751"/>
        <v>0</v>
      </c>
      <c r="DW158" s="162">
        <f t="shared" si="751"/>
        <v>0</v>
      </c>
      <c r="DX158" s="162">
        <f t="shared" si="751"/>
        <v>0</v>
      </c>
      <c r="DY158" s="162">
        <f t="shared" si="751"/>
        <v>0</v>
      </c>
      <c r="DZ158" s="162">
        <f t="shared" si="751"/>
        <v>0</v>
      </c>
      <c r="EA158" s="162">
        <f t="shared" si="751"/>
        <v>0</v>
      </c>
      <c r="EB158" s="162">
        <f t="shared" si="751"/>
        <v>0</v>
      </c>
      <c r="EC158" s="162">
        <f t="shared" si="751"/>
        <v>0</v>
      </c>
      <c r="ED158" s="162">
        <f t="shared" si="751"/>
        <v>0</v>
      </c>
      <c r="EE158" s="162">
        <f t="shared" si="751"/>
        <v>0</v>
      </c>
      <c r="EF158" s="162">
        <f t="shared" si="751"/>
        <v>0</v>
      </c>
      <c r="EG158" s="162">
        <f t="shared" si="751"/>
        <v>0</v>
      </c>
      <c r="EH158" s="162">
        <f t="shared" si="751"/>
        <v>0</v>
      </c>
      <c r="EI158" s="162">
        <f t="shared" si="751"/>
        <v>0</v>
      </c>
      <c r="EJ158" s="162">
        <f t="shared" si="751"/>
        <v>0</v>
      </c>
      <c r="EK158" s="162">
        <f t="shared" si="751"/>
        <v>0</v>
      </c>
      <c r="EL158" s="162">
        <f t="shared" si="751"/>
        <v>0</v>
      </c>
      <c r="EM158" s="162">
        <f t="shared" si="751"/>
        <v>0</v>
      </c>
      <c r="EN158" s="162">
        <f t="shared" si="751"/>
        <v>0</v>
      </c>
      <c r="EO158" s="162">
        <f t="shared" si="751"/>
        <v>0</v>
      </c>
      <c r="EP158" s="162">
        <f t="shared" si="751"/>
        <v>0</v>
      </c>
      <c r="EQ158" s="162">
        <f t="shared" si="751"/>
        <v>0</v>
      </c>
      <c r="ER158" s="162">
        <f t="shared" si="751"/>
        <v>0</v>
      </c>
      <c r="ES158" s="162">
        <f t="shared" si="751"/>
        <v>0</v>
      </c>
      <c r="ET158" s="162">
        <f t="shared" si="751"/>
        <v>0</v>
      </c>
      <c r="EU158" s="162">
        <f t="shared" si="13"/>
        <v>0</v>
      </c>
      <c r="EV158" s="162">
        <f t="shared" ref="EV158:GQ158" si="752">BB158-CY158</f>
        <v>0</v>
      </c>
      <c r="EW158" s="162">
        <f t="shared" si="752"/>
        <v>0</v>
      </c>
      <c r="EX158" s="162">
        <f t="shared" si="752"/>
        <v>0</v>
      </c>
      <c r="EY158" s="162">
        <f t="shared" si="752"/>
        <v>0</v>
      </c>
      <c r="EZ158" s="162">
        <f t="shared" si="752"/>
        <v>0</v>
      </c>
      <c r="FA158" s="162">
        <f t="shared" si="752"/>
        <v>0</v>
      </c>
      <c r="FB158" s="162">
        <f t="shared" si="752"/>
        <v>0</v>
      </c>
      <c r="FC158" s="162">
        <f t="shared" si="752"/>
        <v>0</v>
      </c>
      <c r="FD158" s="162">
        <f t="shared" si="752"/>
        <v>0</v>
      </c>
      <c r="FE158" s="162">
        <f t="shared" si="752"/>
        <v>0</v>
      </c>
      <c r="FF158" s="162">
        <f t="shared" si="752"/>
        <v>0</v>
      </c>
      <c r="FG158" s="162">
        <f t="shared" si="752"/>
        <v>0</v>
      </c>
      <c r="FH158" s="162">
        <f t="shared" si="752"/>
        <v>0</v>
      </c>
      <c r="FI158" s="162">
        <f t="shared" si="752"/>
        <v>0</v>
      </c>
      <c r="FJ158" s="162">
        <f t="shared" si="752"/>
        <v>0</v>
      </c>
      <c r="FK158" s="162">
        <f t="shared" si="752"/>
        <v>0</v>
      </c>
      <c r="FL158" s="162">
        <f t="shared" si="752"/>
        <v>0</v>
      </c>
      <c r="FM158" s="162">
        <f t="shared" si="752"/>
        <v>0</v>
      </c>
      <c r="FN158" s="162">
        <f t="shared" si="752"/>
        <v>0</v>
      </c>
      <c r="FO158" s="162">
        <f t="shared" si="752"/>
        <v>0</v>
      </c>
      <c r="FP158" s="162">
        <f t="shared" si="752"/>
        <v>0</v>
      </c>
      <c r="FQ158" s="162">
        <f t="shared" si="752"/>
        <v>0</v>
      </c>
      <c r="FR158" s="162">
        <f t="shared" si="752"/>
        <v>0</v>
      </c>
      <c r="FS158" s="162">
        <f t="shared" si="752"/>
        <v>0</v>
      </c>
      <c r="FT158" s="162">
        <f t="shared" si="752"/>
        <v>0</v>
      </c>
      <c r="FU158" s="162">
        <f t="shared" si="752"/>
        <v>0</v>
      </c>
      <c r="FV158" s="162">
        <f t="shared" si="752"/>
        <v>0</v>
      </c>
      <c r="FW158" s="162">
        <f t="shared" si="752"/>
        <v>0</v>
      </c>
      <c r="FX158" s="162">
        <f t="shared" si="752"/>
        <v>0</v>
      </c>
      <c r="FY158" s="162">
        <f t="shared" si="752"/>
        <v>0</v>
      </c>
      <c r="FZ158" s="162">
        <f t="shared" si="752"/>
        <v>0</v>
      </c>
      <c r="GA158" s="162">
        <f t="shared" si="752"/>
        <v>0</v>
      </c>
      <c r="GB158" s="162">
        <f t="shared" si="752"/>
        <v>0</v>
      </c>
      <c r="GC158" s="162">
        <f t="shared" si="752"/>
        <v>0</v>
      </c>
      <c r="GD158" s="162">
        <f t="shared" si="752"/>
        <v>0</v>
      </c>
      <c r="GE158" s="162">
        <f t="shared" si="752"/>
        <v>0</v>
      </c>
      <c r="GF158" s="162">
        <f t="shared" si="752"/>
        <v>0</v>
      </c>
      <c r="GG158" s="162">
        <f t="shared" si="752"/>
        <v>0</v>
      </c>
      <c r="GH158" s="162">
        <f t="shared" si="752"/>
        <v>0</v>
      </c>
      <c r="GI158" s="162">
        <f t="shared" si="752"/>
        <v>0</v>
      </c>
      <c r="GJ158" s="162">
        <f t="shared" si="752"/>
        <v>0</v>
      </c>
      <c r="GK158" s="162">
        <f t="shared" si="752"/>
        <v>0</v>
      </c>
      <c r="GL158" s="162">
        <f t="shared" si="752"/>
        <v>0</v>
      </c>
      <c r="GM158" s="162">
        <f t="shared" si="752"/>
        <v>0</v>
      </c>
      <c r="GN158" s="162">
        <f t="shared" si="752"/>
        <v>0</v>
      </c>
      <c r="GO158" s="162">
        <f t="shared" si="752"/>
        <v>0</v>
      </c>
      <c r="GP158" s="162">
        <f t="shared" si="752"/>
        <v>0</v>
      </c>
      <c r="GQ158" s="162">
        <f t="shared" si="752"/>
        <v>0</v>
      </c>
      <c r="GR158" s="162">
        <f t="shared" si="15"/>
        <v>0</v>
      </c>
      <c r="GS158" s="162">
        <f t="shared" ref="GS158:IN158" si="753">E158-EV158</f>
        <v>0</v>
      </c>
      <c r="GT158" s="162">
        <f t="shared" si="753"/>
        <v>0</v>
      </c>
      <c r="GU158" s="162">
        <f t="shared" si="753"/>
        <v>0</v>
      </c>
      <c r="GV158" s="162">
        <f t="shared" si="753"/>
        <v>0</v>
      </c>
      <c r="GW158" s="162">
        <f t="shared" si="753"/>
        <v>0</v>
      </c>
      <c r="GX158" s="162">
        <f t="shared" si="753"/>
        <v>0</v>
      </c>
      <c r="GY158" s="162">
        <f t="shared" si="753"/>
        <v>0</v>
      </c>
      <c r="GZ158" s="162">
        <f t="shared" si="753"/>
        <v>0</v>
      </c>
      <c r="HA158" s="162">
        <f t="shared" si="753"/>
        <v>0</v>
      </c>
      <c r="HB158" s="162">
        <f t="shared" si="753"/>
        <v>0</v>
      </c>
      <c r="HC158" s="162">
        <f t="shared" si="753"/>
        <v>0</v>
      </c>
      <c r="HD158" s="162">
        <f t="shared" si="753"/>
        <v>0</v>
      </c>
      <c r="HE158" s="162">
        <f t="shared" si="753"/>
        <v>0</v>
      </c>
      <c r="HF158" s="162">
        <f t="shared" si="753"/>
        <v>0</v>
      </c>
      <c r="HG158" s="162">
        <f t="shared" si="753"/>
        <v>0</v>
      </c>
      <c r="HH158" s="162">
        <f t="shared" si="753"/>
        <v>0</v>
      </c>
      <c r="HI158" s="162">
        <f t="shared" si="753"/>
        <v>0</v>
      </c>
      <c r="HJ158" s="162">
        <f t="shared" si="753"/>
        <v>0</v>
      </c>
      <c r="HK158" s="162">
        <f t="shared" si="753"/>
        <v>0</v>
      </c>
      <c r="HL158" s="162">
        <f t="shared" si="753"/>
        <v>0</v>
      </c>
      <c r="HM158" s="162">
        <f t="shared" si="753"/>
        <v>0</v>
      </c>
      <c r="HN158" s="162">
        <f t="shared" si="753"/>
        <v>0</v>
      </c>
      <c r="HO158" s="162">
        <f t="shared" si="753"/>
        <v>0</v>
      </c>
      <c r="HP158" s="162">
        <f t="shared" si="753"/>
        <v>0</v>
      </c>
      <c r="HQ158" s="162">
        <f t="shared" si="753"/>
        <v>0</v>
      </c>
      <c r="HR158" s="162">
        <f t="shared" si="753"/>
        <v>0</v>
      </c>
      <c r="HS158" s="162">
        <f t="shared" si="753"/>
        <v>0</v>
      </c>
      <c r="HT158" s="162">
        <f t="shared" si="753"/>
        <v>0</v>
      </c>
      <c r="HU158" s="162">
        <f t="shared" si="753"/>
        <v>0</v>
      </c>
      <c r="HV158" s="162">
        <f t="shared" si="753"/>
        <v>0</v>
      </c>
      <c r="HW158" s="162">
        <f t="shared" si="753"/>
        <v>0</v>
      </c>
      <c r="HX158" s="162">
        <f t="shared" si="753"/>
        <v>0</v>
      </c>
      <c r="HY158" s="162">
        <f t="shared" si="753"/>
        <v>0</v>
      </c>
      <c r="HZ158" s="162">
        <f t="shared" si="753"/>
        <v>0</v>
      </c>
      <c r="IA158" s="162">
        <f t="shared" si="753"/>
        <v>0</v>
      </c>
      <c r="IB158" s="162">
        <f t="shared" si="753"/>
        <v>0</v>
      </c>
      <c r="IC158" s="162">
        <f t="shared" si="753"/>
        <v>0</v>
      </c>
      <c r="ID158" s="162">
        <f t="shared" si="753"/>
        <v>0</v>
      </c>
      <c r="IE158" s="162">
        <f t="shared" si="753"/>
        <v>0</v>
      </c>
      <c r="IF158" s="162">
        <f t="shared" si="753"/>
        <v>0</v>
      </c>
      <c r="IG158" s="162">
        <f t="shared" si="753"/>
        <v>0</v>
      </c>
      <c r="IH158" s="162">
        <f t="shared" si="753"/>
        <v>0</v>
      </c>
      <c r="II158" s="162">
        <f t="shared" si="753"/>
        <v>0</v>
      </c>
      <c r="IJ158" s="162">
        <f t="shared" si="753"/>
        <v>0</v>
      </c>
      <c r="IK158" s="162">
        <f t="shared" si="753"/>
        <v>0</v>
      </c>
      <c r="IL158" s="162">
        <f t="shared" si="753"/>
        <v>0</v>
      </c>
      <c r="IM158" s="162">
        <f t="shared" si="753"/>
        <v>0</v>
      </c>
      <c r="IN158" s="162">
        <f t="shared" si="753"/>
        <v>0</v>
      </c>
      <c r="IO158" s="162">
        <f t="shared" si="17"/>
        <v>0</v>
      </c>
      <c r="IP158" s="162">
        <f t="shared" si="23"/>
        <v>0</v>
      </c>
      <c r="IQ158" s="162">
        <f t="shared" ref="IQ158:KK158" si="754">MAX((MIN(CZ158+IP158,$IO$7))-GT158,0)</f>
        <v>0</v>
      </c>
      <c r="IR158" s="162">
        <f t="shared" si="754"/>
        <v>0</v>
      </c>
      <c r="IS158" s="162">
        <f t="shared" si="754"/>
        <v>0</v>
      </c>
      <c r="IT158" s="162">
        <f t="shared" si="754"/>
        <v>0</v>
      </c>
      <c r="IU158" s="162">
        <f t="shared" si="754"/>
        <v>0</v>
      </c>
      <c r="IV158" s="162">
        <f t="shared" si="754"/>
        <v>0</v>
      </c>
      <c r="IW158" s="162">
        <f t="shared" si="754"/>
        <v>0</v>
      </c>
      <c r="IX158" s="162">
        <f t="shared" si="754"/>
        <v>0</v>
      </c>
      <c r="IY158" s="162">
        <f t="shared" si="754"/>
        <v>0</v>
      </c>
      <c r="IZ158" s="162">
        <f t="shared" si="754"/>
        <v>0</v>
      </c>
      <c r="JA158" s="162">
        <f t="shared" si="754"/>
        <v>0</v>
      </c>
      <c r="JB158" s="162">
        <f t="shared" si="754"/>
        <v>0</v>
      </c>
      <c r="JC158" s="162">
        <f t="shared" si="754"/>
        <v>0</v>
      </c>
      <c r="JD158" s="162">
        <f t="shared" si="754"/>
        <v>0</v>
      </c>
      <c r="JE158" s="162">
        <f t="shared" si="754"/>
        <v>0</v>
      </c>
      <c r="JF158" s="162">
        <f t="shared" si="754"/>
        <v>0</v>
      </c>
      <c r="JG158" s="162">
        <f t="shared" si="754"/>
        <v>0</v>
      </c>
      <c r="JH158" s="162">
        <f t="shared" si="754"/>
        <v>0</v>
      </c>
      <c r="JI158" s="162">
        <f t="shared" si="754"/>
        <v>0</v>
      </c>
      <c r="JJ158" s="162">
        <f t="shared" si="754"/>
        <v>0</v>
      </c>
      <c r="JK158" s="162">
        <f t="shared" si="754"/>
        <v>0</v>
      </c>
      <c r="JL158" s="162">
        <f t="shared" si="754"/>
        <v>0</v>
      </c>
      <c r="JM158" s="162">
        <f t="shared" si="754"/>
        <v>0</v>
      </c>
      <c r="JN158" s="162">
        <f t="shared" si="754"/>
        <v>0</v>
      </c>
      <c r="JO158" s="162">
        <f t="shared" si="754"/>
        <v>0</v>
      </c>
      <c r="JP158" s="162">
        <f t="shared" si="754"/>
        <v>0</v>
      </c>
      <c r="JQ158" s="162">
        <f t="shared" si="754"/>
        <v>0</v>
      </c>
      <c r="JR158" s="162">
        <f t="shared" si="754"/>
        <v>0</v>
      </c>
      <c r="JS158" s="162">
        <f t="shared" si="754"/>
        <v>0</v>
      </c>
      <c r="JT158" s="162">
        <f t="shared" si="754"/>
        <v>0</v>
      </c>
      <c r="JU158" s="162">
        <f t="shared" si="754"/>
        <v>0</v>
      </c>
      <c r="JV158" s="162">
        <f t="shared" si="754"/>
        <v>0</v>
      </c>
      <c r="JW158" s="162">
        <f t="shared" si="754"/>
        <v>0</v>
      </c>
      <c r="JX158" s="162">
        <f t="shared" si="754"/>
        <v>0</v>
      </c>
      <c r="JY158" s="162">
        <f t="shared" si="754"/>
        <v>0</v>
      </c>
      <c r="JZ158" s="162">
        <f t="shared" si="754"/>
        <v>0</v>
      </c>
      <c r="KA158" s="162">
        <f t="shared" si="754"/>
        <v>0</v>
      </c>
      <c r="KB158" s="162">
        <f t="shared" si="754"/>
        <v>0</v>
      </c>
      <c r="KC158" s="162">
        <f t="shared" si="754"/>
        <v>0</v>
      </c>
      <c r="KD158" s="162">
        <f t="shared" si="754"/>
        <v>0</v>
      </c>
      <c r="KE158" s="162">
        <f t="shared" si="754"/>
        <v>0</v>
      </c>
      <c r="KF158" s="162">
        <f t="shared" si="754"/>
        <v>0</v>
      </c>
      <c r="KG158" s="162">
        <f t="shared" si="754"/>
        <v>0</v>
      </c>
      <c r="KH158" s="162">
        <f t="shared" si="754"/>
        <v>0</v>
      </c>
      <c r="KI158" s="162">
        <f t="shared" si="754"/>
        <v>0</v>
      </c>
      <c r="KJ158" s="162">
        <f t="shared" si="754"/>
        <v>0</v>
      </c>
      <c r="KK158" s="162">
        <f t="shared" si="754"/>
        <v>0</v>
      </c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</row>
    <row r="159" ht="14.25" customHeight="1" spans="1:326" x14ac:dyDescent="0.25">
      <c r="A159" s="1">
        <v>5</v>
      </c>
      <c r="B159" s="1">
        <f t="shared" ref="B159:C159" si="755">B158+1</f>
        <v>149</v>
      </c>
      <c r="C159" s="232">
        <f t="shared" si="755"/>
        <v>43614</v>
      </c>
      <c r="D159" s="162">
        <f t="shared" si="9"/>
        <v>0</v>
      </c>
      <c r="E159" s="162">
        <f>(SUMIFS(Profile!$F$2:$F$17521,Profile!$B$2:$B$17521,$B159,Profile!$C$2:$C$17521,E$8))*$C$6</f>
        <v>0</v>
      </c>
      <c r="F159" s="162">
        <f>(SUMIFS(Profile!$F$2:$F$17521,Profile!$B$2:$B$17521,$B159,Profile!$C$2:$C$17521,F$8))*$C$6</f>
        <v>0</v>
      </c>
      <c r="G159" s="162">
        <f>(SUMIFS(Profile!$F$2:$F$17521,Profile!$B$2:$B$17521,$B159,Profile!$C$2:$C$17521,G$8))*$C$6</f>
        <v>0</v>
      </c>
      <c r="H159" s="162">
        <f>(SUMIFS(Profile!$F$2:$F$17521,Profile!$B$2:$B$17521,$B159,Profile!$C$2:$C$17521,H$8))*$C$6</f>
        <v>0</v>
      </c>
      <c r="I159" s="162">
        <f>(SUMIFS(Profile!$F$2:$F$17521,Profile!$B$2:$B$17521,$B159,Profile!$C$2:$C$17521,I$8))*$C$6</f>
        <v>0</v>
      </c>
      <c r="J159" s="162">
        <f>(SUMIFS(Profile!$F$2:$F$17521,Profile!$B$2:$B$17521,$B159,Profile!$C$2:$C$17521,J$8))*$C$6</f>
        <v>0</v>
      </c>
      <c r="K159" s="162">
        <f>(SUMIFS(Profile!$F$2:$F$17521,Profile!$B$2:$B$17521,$B159,Profile!$C$2:$C$17521,K$8))*$C$6</f>
        <v>0</v>
      </c>
      <c r="L159" s="162">
        <f>(SUMIFS(Profile!$F$2:$F$17521,Profile!$B$2:$B$17521,$B159,Profile!$C$2:$C$17521,L$8))*$C$6</f>
        <v>0</v>
      </c>
      <c r="M159" s="162">
        <f>(SUMIFS(Profile!$F$2:$F$17521,Profile!$B$2:$B$17521,$B159,Profile!$C$2:$C$17521,M$8))*$C$6</f>
        <v>0</v>
      </c>
      <c r="N159" s="162">
        <f>(SUMIFS(Profile!$F$2:$F$17521,Profile!$B$2:$B$17521,$B159,Profile!$C$2:$C$17521,N$8))*$C$6</f>
        <v>0</v>
      </c>
      <c r="O159" s="162">
        <f>(SUMIFS(Profile!$F$2:$F$17521,Profile!$B$2:$B$17521,$B159,Profile!$C$2:$C$17521,O$8))*$C$6</f>
        <v>0</v>
      </c>
      <c r="P159" s="162">
        <f>(SUMIFS(Profile!$F$2:$F$17521,Profile!$B$2:$B$17521,$B159,Profile!$C$2:$C$17521,P$8))*$C$6</f>
        <v>0</v>
      </c>
      <c r="Q159" s="162">
        <f>(SUMIFS(Profile!$F$2:$F$17521,Profile!$B$2:$B$17521,$B159,Profile!$C$2:$C$17521,Q$8))*$C$6</f>
        <v>0</v>
      </c>
      <c r="R159" s="162">
        <f>(SUMIFS(Profile!$F$2:$F$17521,Profile!$B$2:$B$17521,$B159,Profile!$C$2:$C$17521,R$8))*$C$6</f>
        <v>0</v>
      </c>
      <c r="S159" s="162">
        <f>(SUMIFS(Profile!$F$2:$F$17521,Profile!$B$2:$B$17521,$B159,Profile!$C$2:$C$17521,S$8))*$C$6</f>
        <v>0</v>
      </c>
      <c r="T159" s="162">
        <f>(SUMIFS(Profile!$F$2:$F$17521,Profile!$B$2:$B$17521,$B159,Profile!$C$2:$C$17521,T$8))*$C$6</f>
        <v>0</v>
      </c>
      <c r="U159" s="162">
        <f>(SUMIFS(Profile!$F$2:$F$17521,Profile!$B$2:$B$17521,$B159,Profile!$C$2:$C$17521,U$8))*$C$6</f>
        <v>0</v>
      </c>
      <c r="V159" s="162">
        <f>(SUMIFS(Profile!$F$2:$F$17521,Profile!$B$2:$B$17521,$B159,Profile!$C$2:$C$17521,V$8))*$C$6</f>
        <v>0</v>
      </c>
      <c r="W159" s="162">
        <f>(SUMIFS(Profile!$F$2:$F$17521,Profile!$B$2:$B$17521,$B159,Profile!$C$2:$C$17521,W$8))*$C$6</f>
        <v>0</v>
      </c>
      <c r="X159" s="162">
        <f>(SUMIFS(Profile!$F$2:$F$17521,Profile!$B$2:$B$17521,$B159,Profile!$C$2:$C$17521,X$8))*$C$6</f>
        <v>0</v>
      </c>
      <c r="Y159" s="162">
        <f>(SUMIFS(Profile!$F$2:$F$17521,Profile!$B$2:$B$17521,$B159,Profile!$C$2:$C$17521,Y$8))*$C$6</f>
        <v>0</v>
      </c>
      <c r="Z159" s="162">
        <f>(SUMIFS(Profile!$F$2:$F$17521,Profile!$B$2:$B$17521,$B159,Profile!$C$2:$C$17521,Z$8))*$C$6</f>
        <v>0</v>
      </c>
      <c r="AA159" s="162">
        <f>(SUMIFS(Profile!$F$2:$F$17521,Profile!$B$2:$B$17521,$B159,Profile!$C$2:$C$17521,AA$8))*$C$6</f>
        <v>0</v>
      </c>
      <c r="AB159" s="162">
        <f>(SUMIFS(Profile!$F$2:$F$17521,Profile!$B$2:$B$17521,$B159,Profile!$C$2:$C$17521,AB$8))*$C$6</f>
        <v>0</v>
      </c>
      <c r="AC159" s="162">
        <f>(SUMIFS(Profile!$F$2:$F$17521,Profile!$B$2:$B$17521,$B159,Profile!$C$2:$C$17521,AC$8))*$C$6</f>
        <v>0</v>
      </c>
      <c r="AD159" s="162">
        <f>(SUMIFS(Profile!$F$2:$F$17521,Profile!$B$2:$B$17521,$B159,Profile!$C$2:$C$17521,AD$8))*$C$6</f>
        <v>0</v>
      </c>
      <c r="AE159" s="162">
        <f>(SUMIFS(Profile!$F$2:$F$17521,Profile!$B$2:$B$17521,$B159,Profile!$C$2:$C$17521,AE$8))*$C$6</f>
        <v>0</v>
      </c>
      <c r="AF159" s="162">
        <f>(SUMIFS(Profile!$F$2:$F$17521,Profile!$B$2:$B$17521,$B159,Profile!$C$2:$C$17521,AF$8))*$C$6</f>
        <v>0</v>
      </c>
      <c r="AG159" s="162">
        <f>(SUMIFS(Profile!$F$2:$F$17521,Profile!$B$2:$B$17521,$B159,Profile!$C$2:$C$17521,AG$8))*$C$6</f>
        <v>0</v>
      </c>
      <c r="AH159" s="162">
        <f>(SUMIFS(Profile!$F$2:$F$17521,Profile!$B$2:$B$17521,$B159,Profile!$C$2:$C$17521,AH$8))*$C$6</f>
        <v>0</v>
      </c>
      <c r="AI159" s="162">
        <f>(SUMIFS(Profile!$F$2:$F$17521,Profile!$B$2:$B$17521,$B159,Profile!$C$2:$C$17521,AI$8))*$C$6</f>
        <v>0</v>
      </c>
      <c r="AJ159" s="162">
        <f>(SUMIFS(Profile!$F$2:$F$17521,Profile!$B$2:$B$17521,$B159,Profile!$C$2:$C$17521,AJ$8))*$C$6</f>
        <v>0</v>
      </c>
      <c r="AK159" s="162">
        <f>(SUMIFS(Profile!$F$2:$F$17521,Profile!$B$2:$B$17521,$B159,Profile!$C$2:$C$17521,AK$8))*$C$6</f>
        <v>0</v>
      </c>
      <c r="AL159" s="162">
        <f>(SUMIFS(Profile!$F$2:$F$17521,Profile!$B$2:$B$17521,$B159,Profile!$C$2:$C$17521,AL$8))*$C$6</f>
        <v>0</v>
      </c>
      <c r="AM159" s="162">
        <f>(SUMIFS(Profile!$F$2:$F$17521,Profile!$B$2:$B$17521,$B159,Profile!$C$2:$C$17521,AM$8))*$C$6</f>
        <v>0</v>
      </c>
      <c r="AN159" s="162">
        <f>(SUMIFS(Profile!$F$2:$F$17521,Profile!$B$2:$B$17521,$B159,Profile!$C$2:$C$17521,AN$8))*$C$6</f>
        <v>0</v>
      </c>
      <c r="AO159" s="162">
        <f>(SUMIFS(Profile!$F$2:$F$17521,Profile!$B$2:$B$17521,$B159,Profile!$C$2:$C$17521,AO$8))*$C$6</f>
        <v>0</v>
      </c>
      <c r="AP159" s="162">
        <f>(SUMIFS(Profile!$F$2:$F$17521,Profile!$B$2:$B$17521,$B159,Profile!$C$2:$C$17521,AP$8))*$C$6</f>
        <v>0</v>
      </c>
      <c r="AQ159" s="162">
        <f>(SUMIFS(Profile!$F$2:$F$17521,Profile!$B$2:$B$17521,$B159,Profile!$C$2:$C$17521,AQ$8))*$C$6</f>
        <v>0</v>
      </c>
      <c r="AR159" s="162">
        <f>(SUMIFS(Profile!$F$2:$F$17521,Profile!$B$2:$B$17521,$B159,Profile!$C$2:$C$17521,AR$8))*$C$6</f>
        <v>0</v>
      </c>
      <c r="AS159" s="162">
        <f>(SUMIFS(Profile!$F$2:$F$17521,Profile!$B$2:$B$17521,$B159,Profile!$C$2:$C$17521,AS$8))*$C$6</f>
        <v>0</v>
      </c>
      <c r="AT159" s="162">
        <f>(SUMIFS(Profile!$F$2:$F$17521,Profile!$B$2:$B$17521,$B159,Profile!$C$2:$C$17521,AT$8))*$C$6</f>
        <v>0</v>
      </c>
      <c r="AU159" s="162">
        <f>(SUMIFS(Profile!$F$2:$F$17521,Profile!$B$2:$B$17521,$B159,Profile!$C$2:$C$17521,AU$8))*$C$6</f>
        <v>0</v>
      </c>
      <c r="AV159" s="162">
        <f>(SUMIFS(Profile!$F$2:$F$17521,Profile!$B$2:$B$17521,$B159,Profile!$C$2:$C$17521,AV$8))*$C$6</f>
        <v>0</v>
      </c>
      <c r="AW159" s="162">
        <f>(SUMIFS(Profile!$F$2:$F$17521,Profile!$B$2:$B$17521,$B159,Profile!$C$2:$C$17521,AW$8))*$C$6</f>
        <v>0</v>
      </c>
      <c r="AX159" s="162">
        <f>(SUMIFS(Profile!$F$2:$F$17521,Profile!$B$2:$B$17521,$B159,Profile!$C$2:$C$17521,AX$8))*$C$6</f>
        <v>0</v>
      </c>
      <c r="AY159" s="162">
        <f>(SUMIFS(Profile!$F$2:$F$17521,Profile!$B$2:$B$17521,$B159,Profile!$C$2:$C$17521,AY$8))*$C$6</f>
        <v>0</v>
      </c>
      <c r="AZ159" s="162">
        <f>(SUMIFS(Profile!$F$2:$F$17521,Profile!$B$2:$B$17521,$B159,Profile!$C$2:$C$17521,AZ$8))*$C$6</f>
        <v>0</v>
      </c>
      <c r="BA159" s="162">
        <f t="shared" si="10"/>
        <v>0</v>
      </c>
      <c r="BB159" s="162">
        <f>(SUMIFS(Profile!$E$2:$E$17521,Profile!$B$2:$B$17521,$B159,Profile!$C$2:$C$17521,BB$8))*$C$9</f>
        <v>0</v>
      </c>
      <c r="BC159" s="162">
        <f>(SUMIFS(Profile!$E$2:$E$17521,Profile!$B$2:$B$17521,$B159,Profile!$C$2:$C$17521,BC$8))*$C$9</f>
        <v>0</v>
      </c>
      <c r="BD159" s="162">
        <f>(SUMIFS(Profile!$E$2:$E$17521,Profile!$B$2:$B$17521,$B159,Profile!$C$2:$C$17521,BD$8))*$C$9</f>
        <v>0</v>
      </c>
      <c r="BE159" s="162">
        <f>(SUMIFS(Profile!$E$2:$E$17521,Profile!$B$2:$B$17521,$B159,Profile!$C$2:$C$17521,BE$8))*$C$9</f>
        <v>0</v>
      </c>
      <c r="BF159" s="162">
        <f>(SUMIFS(Profile!$E$2:$E$17521,Profile!$B$2:$B$17521,$B159,Profile!$C$2:$C$17521,BF$8))*$C$9</f>
        <v>0</v>
      </c>
      <c r="BG159" s="162">
        <f>(SUMIFS(Profile!$E$2:$E$17521,Profile!$B$2:$B$17521,$B159,Profile!$C$2:$C$17521,BG$8))*$C$9</f>
        <v>0</v>
      </c>
      <c r="BH159" s="162">
        <f>(SUMIFS(Profile!$E$2:$E$17521,Profile!$B$2:$B$17521,$B159,Profile!$C$2:$C$17521,BH$8))*$C$9</f>
        <v>0</v>
      </c>
      <c r="BI159" s="162">
        <f>(SUMIFS(Profile!$E$2:$E$17521,Profile!$B$2:$B$17521,$B159,Profile!$C$2:$C$17521,BI$8))*$C$9</f>
        <v>0</v>
      </c>
      <c r="BJ159" s="162">
        <f>(SUMIFS(Profile!$E$2:$E$17521,Profile!$B$2:$B$17521,$B159,Profile!$C$2:$C$17521,BJ$8))*$C$9</f>
        <v>0</v>
      </c>
      <c r="BK159" s="162">
        <f>(SUMIFS(Profile!$E$2:$E$17521,Profile!$B$2:$B$17521,$B159,Profile!$C$2:$C$17521,BK$8))*$C$9</f>
        <v>0</v>
      </c>
      <c r="BL159" s="162">
        <f>(SUMIFS(Profile!$E$2:$E$17521,Profile!$B$2:$B$17521,$B159,Profile!$C$2:$C$17521,BL$8))*$C$9</f>
        <v>0</v>
      </c>
      <c r="BM159" s="162">
        <f>(SUMIFS(Profile!$E$2:$E$17521,Profile!$B$2:$B$17521,$B159,Profile!$C$2:$C$17521,BM$8))*$C$9</f>
        <v>0</v>
      </c>
      <c r="BN159" s="162">
        <f>(SUMIFS(Profile!$E$2:$E$17521,Profile!$B$2:$B$17521,$B159,Profile!$C$2:$C$17521,BN$8))*$C$9</f>
        <v>0</v>
      </c>
      <c r="BO159" s="162">
        <f>(SUMIFS(Profile!$E$2:$E$17521,Profile!$B$2:$B$17521,$B159,Profile!$C$2:$C$17521,BO$8))*$C$9</f>
        <v>0</v>
      </c>
      <c r="BP159" s="162">
        <f>(SUMIFS(Profile!$E$2:$E$17521,Profile!$B$2:$B$17521,$B159,Profile!$C$2:$C$17521,BP$8))*$C$9</f>
        <v>0</v>
      </c>
      <c r="BQ159" s="162">
        <f>(SUMIFS(Profile!$E$2:$E$17521,Profile!$B$2:$B$17521,$B159,Profile!$C$2:$C$17521,BQ$8))*$C$9</f>
        <v>0</v>
      </c>
      <c r="BR159" s="162">
        <f>(SUMIFS(Profile!$E$2:$E$17521,Profile!$B$2:$B$17521,$B159,Profile!$C$2:$C$17521,BR$8))*$C$9</f>
        <v>0</v>
      </c>
      <c r="BS159" s="162">
        <f>(SUMIFS(Profile!$E$2:$E$17521,Profile!$B$2:$B$17521,$B159,Profile!$C$2:$C$17521,BS$8))*$C$9</f>
        <v>0</v>
      </c>
      <c r="BT159" s="162">
        <f>(SUMIFS(Profile!$E$2:$E$17521,Profile!$B$2:$B$17521,$B159,Profile!$C$2:$C$17521,BT$8))*$C$9</f>
        <v>0</v>
      </c>
      <c r="BU159" s="162">
        <f>(SUMIFS(Profile!$E$2:$E$17521,Profile!$B$2:$B$17521,$B159,Profile!$C$2:$C$17521,BU$8))*$C$9</f>
        <v>0</v>
      </c>
      <c r="BV159" s="162">
        <f>(SUMIFS(Profile!$E$2:$E$17521,Profile!$B$2:$B$17521,$B159,Profile!$C$2:$C$17521,BV$8))*$C$9</f>
        <v>0</v>
      </c>
      <c r="BW159" s="162">
        <f>(SUMIFS(Profile!$E$2:$E$17521,Profile!$B$2:$B$17521,$B159,Profile!$C$2:$C$17521,BW$8))*$C$9</f>
        <v>0</v>
      </c>
      <c r="BX159" s="162">
        <f>(SUMIFS(Profile!$E$2:$E$17521,Profile!$B$2:$B$17521,$B159,Profile!$C$2:$C$17521,BX$8))*$C$9</f>
        <v>0</v>
      </c>
      <c r="BY159" s="162">
        <f>(SUMIFS(Profile!$E$2:$E$17521,Profile!$B$2:$B$17521,$B159,Profile!$C$2:$C$17521,BY$8))*$C$9</f>
        <v>0</v>
      </c>
      <c r="BZ159" s="162">
        <f>(SUMIFS(Profile!$E$2:$E$17521,Profile!$B$2:$B$17521,$B159,Profile!$C$2:$C$17521,BZ$8))*$C$9</f>
        <v>0</v>
      </c>
      <c r="CA159" s="162">
        <f>(SUMIFS(Profile!$E$2:$E$17521,Profile!$B$2:$B$17521,$B159,Profile!$C$2:$C$17521,CA$8))*$C$9</f>
        <v>0</v>
      </c>
      <c r="CB159" s="162">
        <f>(SUMIFS(Profile!$E$2:$E$17521,Profile!$B$2:$B$17521,$B159,Profile!$C$2:$C$17521,CB$8))*$C$9</f>
        <v>0</v>
      </c>
      <c r="CC159" s="162">
        <f>(SUMIFS(Profile!$E$2:$E$17521,Profile!$B$2:$B$17521,$B159,Profile!$C$2:$C$17521,CC$8))*$C$9</f>
        <v>0</v>
      </c>
      <c r="CD159" s="162">
        <f>(SUMIFS(Profile!$E$2:$E$17521,Profile!$B$2:$B$17521,$B159,Profile!$C$2:$C$17521,CD$8))*$C$9</f>
        <v>0</v>
      </c>
      <c r="CE159" s="162">
        <f>(SUMIFS(Profile!$E$2:$E$17521,Profile!$B$2:$B$17521,$B159,Profile!$C$2:$C$17521,CE$8))*$C$9</f>
        <v>0</v>
      </c>
      <c r="CF159" s="162">
        <f>(SUMIFS(Profile!$E$2:$E$17521,Profile!$B$2:$B$17521,$B159,Profile!$C$2:$C$17521,CF$8))*$C$9</f>
        <v>0</v>
      </c>
      <c r="CG159" s="162">
        <f>(SUMIFS(Profile!$E$2:$E$17521,Profile!$B$2:$B$17521,$B159,Profile!$C$2:$C$17521,CG$8))*$C$9</f>
        <v>0</v>
      </c>
      <c r="CH159" s="162">
        <f>(SUMIFS(Profile!$E$2:$E$17521,Profile!$B$2:$B$17521,$B159,Profile!$C$2:$C$17521,CH$8))*$C$9</f>
        <v>0</v>
      </c>
      <c r="CI159" s="162">
        <f>(SUMIFS(Profile!$E$2:$E$17521,Profile!$B$2:$B$17521,$B159,Profile!$C$2:$C$17521,CI$8))*$C$9</f>
        <v>0</v>
      </c>
      <c r="CJ159" s="162">
        <f>(SUMIFS(Profile!$E$2:$E$17521,Profile!$B$2:$B$17521,$B159,Profile!$C$2:$C$17521,CJ$8))*$C$9</f>
        <v>0</v>
      </c>
      <c r="CK159" s="162">
        <f>(SUMIFS(Profile!$E$2:$E$17521,Profile!$B$2:$B$17521,$B159,Profile!$C$2:$C$17521,CK$8))*$C$9</f>
        <v>0</v>
      </c>
      <c r="CL159" s="162">
        <f>(SUMIFS(Profile!$E$2:$E$17521,Profile!$B$2:$B$17521,$B159,Profile!$C$2:$C$17521,CL$8))*$C$9</f>
        <v>0</v>
      </c>
      <c r="CM159" s="162">
        <f>(SUMIFS(Profile!$E$2:$E$17521,Profile!$B$2:$B$17521,$B159,Profile!$C$2:$C$17521,CM$8))*$C$9</f>
        <v>0</v>
      </c>
      <c r="CN159" s="162">
        <f>(SUMIFS(Profile!$E$2:$E$17521,Profile!$B$2:$B$17521,$B159,Profile!$C$2:$C$17521,CN$8))*$C$9</f>
        <v>0</v>
      </c>
      <c r="CO159" s="162">
        <f>(SUMIFS(Profile!$E$2:$E$17521,Profile!$B$2:$B$17521,$B159,Profile!$C$2:$C$17521,CO$8))*$C$9</f>
        <v>0</v>
      </c>
      <c r="CP159" s="162">
        <f>(SUMIFS(Profile!$E$2:$E$17521,Profile!$B$2:$B$17521,$B159,Profile!$C$2:$C$17521,CP$8))*$C$9</f>
        <v>0</v>
      </c>
      <c r="CQ159" s="162">
        <f>(SUMIFS(Profile!$E$2:$E$17521,Profile!$B$2:$B$17521,$B159,Profile!$C$2:$C$17521,CQ$8))*$C$9</f>
        <v>0</v>
      </c>
      <c r="CR159" s="162">
        <f>(SUMIFS(Profile!$E$2:$E$17521,Profile!$B$2:$B$17521,$B159,Profile!$C$2:$C$17521,CR$8))*$C$9</f>
        <v>0</v>
      </c>
      <c r="CS159" s="162">
        <f>(SUMIFS(Profile!$E$2:$E$17521,Profile!$B$2:$B$17521,$B159,Profile!$C$2:$C$17521,CS$8))*$C$9</f>
        <v>0</v>
      </c>
      <c r="CT159" s="162">
        <f>(SUMIFS(Profile!$E$2:$E$17521,Profile!$B$2:$B$17521,$B159,Profile!$C$2:$C$17521,CT$8))*$C$9</f>
        <v>0</v>
      </c>
      <c r="CU159" s="162">
        <f>(SUMIFS(Profile!$E$2:$E$17521,Profile!$B$2:$B$17521,$B159,Profile!$C$2:$C$17521,CU$8))*$C$9</f>
        <v>0</v>
      </c>
      <c r="CV159" s="162">
        <f>(SUMIFS(Profile!$E$2:$E$17521,Profile!$B$2:$B$17521,$B159,Profile!$C$2:$C$17521,CV$8))*$C$9</f>
        <v>0</v>
      </c>
      <c r="CW159" s="162">
        <f>(SUMIFS(Profile!$E$2:$E$17521,Profile!$B$2:$B$17521,$B159,Profile!$C$2:$C$17521,CW$8))*$C$9</f>
        <v>0</v>
      </c>
      <c r="CX159" s="162">
        <f t="shared" si="11"/>
        <v>0</v>
      </c>
      <c r="CY159" s="162">
        <f t="shared" ref="CY159:ET159" si="756">MAX(BB159-E159,0)</f>
        <v>0</v>
      </c>
      <c r="CZ159" s="162">
        <f t="shared" si="756"/>
        <v>0</v>
      </c>
      <c r="DA159" s="162">
        <f t="shared" si="756"/>
        <v>0</v>
      </c>
      <c r="DB159" s="162">
        <f t="shared" si="756"/>
        <v>0</v>
      </c>
      <c r="DC159" s="162">
        <f t="shared" si="756"/>
        <v>0</v>
      </c>
      <c r="DD159" s="162">
        <f t="shared" si="756"/>
        <v>0</v>
      </c>
      <c r="DE159" s="162">
        <f t="shared" si="756"/>
        <v>0</v>
      </c>
      <c r="DF159" s="162">
        <f t="shared" si="756"/>
        <v>0</v>
      </c>
      <c r="DG159" s="162">
        <f t="shared" si="756"/>
        <v>0</v>
      </c>
      <c r="DH159" s="162">
        <f t="shared" si="756"/>
        <v>0</v>
      </c>
      <c r="DI159" s="162">
        <f t="shared" si="756"/>
        <v>0</v>
      </c>
      <c r="DJ159" s="162">
        <f t="shared" si="756"/>
        <v>0</v>
      </c>
      <c r="DK159" s="162">
        <f t="shared" si="756"/>
        <v>0</v>
      </c>
      <c r="DL159" s="162">
        <f t="shared" si="756"/>
        <v>0</v>
      </c>
      <c r="DM159" s="162">
        <f t="shared" si="756"/>
        <v>0</v>
      </c>
      <c r="DN159" s="162">
        <f t="shared" si="756"/>
        <v>0</v>
      </c>
      <c r="DO159" s="162">
        <f t="shared" si="756"/>
        <v>0</v>
      </c>
      <c r="DP159" s="162">
        <f t="shared" si="756"/>
        <v>0</v>
      </c>
      <c r="DQ159" s="162">
        <f t="shared" si="756"/>
        <v>0</v>
      </c>
      <c r="DR159" s="162">
        <f t="shared" si="756"/>
        <v>0</v>
      </c>
      <c r="DS159" s="162">
        <f t="shared" si="756"/>
        <v>0</v>
      </c>
      <c r="DT159" s="162">
        <f t="shared" si="756"/>
        <v>0</v>
      </c>
      <c r="DU159" s="162">
        <f t="shared" si="756"/>
        <v>0</v>
      </c>
      <c r="DV159" s="162">
        <f t="shared" si="756"/>
        <v>0</v>
      </c>
      <c r="DW159" s="162">
        <f t="shared" si="756"/>
        <v>0</v>
      </c>
      <c r="DX159" s="162">
        <f t="shared" si="756"/>
        <v>0</v>
      </c>
      <c r="DY159" s="162">
        <f t="shared" si="756"/>
        <v>0</v>
      </c>
      <c r="DZ159" s="162">
        <f t="shared" si="756"/>
        <v>0</v>
      </c>
      <c r="EA159" s="162">
        <f t="shared" si="756"/>
        <v>0</v>
      </c>
      <c r="EB159" s="162">
        <f t="shared" si="756"/>
        <v>0</v>
      </c>
      <c r="EC159" s="162">
        <f t="shared" si="756"/>
        <v>0</v>
      </c>
      <c r="ED159" s="162">
        <f t="shared" si="756"/>
        <v>0</v>
      </c>
      <c r="EE159" s="162">
        <f t="shared" si="756"/>
        <v>0</v>
      </c>
      <c r="EF159" s="162">
        <f t="shared" si="756"/>
        <v>0</v>
      </c>
      <c r="EG159" s="162">
        <f t="shared" si="756"/>
        <v>0</v>
      </c>
      <c r="EH159" s="162">
        <f t="shared" si="756"/>
        <v>0</v>
      </c>
      <c r="EI159" s="162">
        <f t="shared" si="756"/>
        <v>0</v>
      </c>
      <c r="EJ159" s="162">
        <f t="shared" si="756"/>
        <v>0</v>
      </c>
      <c r="EK159" s="162">
        <f t="shared" si="756"/>
        <v>0</v>
      </c>
      <c r="EL159" s="162">
        <f t="shared" si="756"/>
        <v>0</v>
      </c>
      <c r="EM159" s="162">
        <f t="shared" si="756"/>
        <v>0</v>
      </c>
      <c r="EN159" s="162">
        <f t="shared" si="756"/>
        <v>0</v>
      </c>
      <c r="EO159" s="162">
        <f t="shared" si="756"/>
        <v>0</v>
      </c>
      <c r="EP159" s="162">
        <f t="shared" si="756"/>
        <v>0</v>
      </c>
      <c r="EQ159" s="162">
        <f t="shared" si="756"/>
        <v>0</v>
      </c>
      <c r="ER159" s="162">
        <f t="shared" si="756"/>
        <v>0</v>
      </c>
      <c r="ES159" s="162">
        <f t="shared" si="756"/>
        <v>0</v>
      </c>
      <c r="ET159" s="162">
        <f t="shared" si="756"/>
        <v>0</v>
      </c>
      <c r="EU159" s="162">
        <f t="shared" si="13"/>
        <v>0</v>
      </c>
      <c r="EV159" s="162">
        <f t="shared" ref="EV159:GQ159" si="757">BB159-CY159</f>
        <v>0</v>
      </c>
      <c r="EW159" s="162">
        <f t="shared" si="757"/>
        <v>0</v>
      </c>
      <c r="EX159" s="162">
        <f t="shared" si="757"/>
        <v>0</v>
      </c>
      <c r="EY159" s="162">
        <f t="shared" si="757"/>
        <v>0</v>
      </c>
      <c r="EZ159" s="162">
        <f t="shared" si="757"/>
        <v>0</v>
      </c>
      <c r="FA159" s="162">
        <f t="shared" si="757"/>
        <v>0</v>
      </c>
      <c r="FB159" s="162">
        <f t="shared" si="757"/>
        <v>0</v>
      </c>
      <c r="FC159" s="162">
        <f t="shared" si="757"/>
        <v>0</v>
      </c>
      <c r="FD159" s="162">
        <f t="shared" si="757"/>
        <v>0</v>
      </c>
      <c r="FE159" s="162">
        <f t="shared" si="757"/>
        <v>0</v>
      </c>
      <c r="FF159" s="162">
        <f t="shared" si="757"/>
        <v>0</v>
      </c>
      <c r="FG159" s="162">
        <f t="shared" si="757"/>
        <v>0</v>
      </c>
      <c r="FH159" s="162">
        <f t="shared" si="757"/>
        <v>0</v>
      </c>
      <c r="FI159" s="162">
        <f t="shared" si="757"/>
        <v>0</v>
      </c>
      <c r="FJ159" s="162">
        <f t="shared" si="757"/>
        <v>0</v>
      </c>
      <c r="FK159" s="162">
        <f t="shared" si="757"/>
        <v>0</v>
      </c>
      <c r="FL159" s="162">
        <f t="shared" si="757"/>
        <v>0</v>
      </c>
      <c r="FM159" s="162">
        <f t="shared" si="757"/>
        <v>0</v>
      </c>
      <c r="FN159" s="162">
        <f t="shared" si="757"/>
        <v>0</v>
      </c>
      <c r="FO159" s="162">
        <f t="shared" si="757"/>
        <v>0</v>
      </c>
      <c r="FP159" s="162">
        <f t="shared" si="757"/>
        <v>0</v>
      </c>
      <c r="FQ159" s="162">
        <f t="shared" si="757"/>
        <v>0</v>
      </c>
      <c r="FR159" s="162">
        <f t="shared" si="757"/>
        <v>0</v>
      </c>
      <c r="FS159" s="162">
        <f t="shared" si="757"/>
        <v>0</v>
      </c>
      <c r="FT159" s="162">
        <f t="shared" si="757"/>
        <v>0</v>
      </c>
      <c r="FU159" s="162">
        <f t="shared" si="757"/>
        <v>0</v>
      </c>
      <c r="FV159" s="162">
        <f t="shared" si="757"/>
        <v>0</v>
      </c>
      <c r="FW159" s="162">
        <f t="shared" si="757"/>
        <v>0</v>
      </c>
      <c r="FX159" s="162">
        <f t="shared" si="757"/>
        <v>0</v>
      </c>
      <c r="FY159" s="162">
        <f t="shared" si="757"/>
        <v>0</v>
      </c>
      <c r="FZ159" s="162">
        <f t="shared" si="757"/>
        <v>0</v>
      </c>
      <c r="GA159" s="162">
        <f t="shared" si="757"/>
        <v>0</v>
      </c>
      <c r="GB159" s="162">
        <f t="shared" si="757"/>
        <v>0</v>
      </c>
      <c r="GC159" s="162">
        <f t="shared" si="757"/>
        <v>0</v>
      </c>
      <c r="GD159" s="162">
        <f t="shared" si="757"/>
        <v>0</v>
      </c>
      <c r="GE159" s="162">
        <f t="shared" si="757"/>
        <v>0</v>
      </c>
      <c r="GF159" s="162">
        <f t="shared" si="757"/>
        <v>0</v>
      </c>
      <c r="GG159" s="162">
        <f t="shared" si="757"/>
        <v>0</v>
      </c>
      <c r="GH159" s="162">
        <f t="shared" si="757"/>
        <v>0</v>
      </c>
      <c r="GI159" s="162">
        <f t="shared" si="757"/>
        <v>0</v>
      </c>
      <c r="GJ159" s="162">
        <f t="shared" si="757"/>
        <v>0</v>
      </c>
      <c r="GK159" s="162">
        <f t="shared" si="757"/>
        <v>0</v>
      </c>
      <c r="GL159" s="162">
        <f t="shared" si="757"/>
        <v>0</v>
      </c>
      <c r="GM159" s="162">
        <f t="shared" si="757"/>
        <v>0</v>
      </c>
      <c r="GN159" s="162">
        <f t="shared" si="757"/>
        <v>0</v>
      </c>
      <c r="GO159" s="162">
        <f t="shared" si="757"/>
        <v>0</v>
      </c>
      <c r="GP159" s="162">
        <f t="shared" si="757"/>
        <v>0</v>
      </c>
      <c r="GQ159" s="162">
        <f t="shared" si="757"/>
        <v>0</v>
      </c>
      <c r="GR159" s="162">
        <f t="shared" si="15"/>
        <v>0</v>
      </c>
      <c r="GS159" s="162">
        <f t="shared" ref="GS159:IN159" si="758">E159-EV159</f>
        <v>0</v>
      </c>
      <c r="GT159" s="162">
        <f t="shared" si="758"/>
        <v>0</v>
      </c>
      <c r="GU159" s="162">
        <f t="shared" si="758"/>
        <v>0</v>
      </c>
      <c r="GV159" s="162">
        <f t="shared" si="758"/>
        <v>0</v>
      </c>
      <c r="GW159" s="162">
        <f t="shared" si="758"/>
        <v>0</v>
      </c>
      <c r="GX159" s="162">
        <f t="shared" si="758"/>
        <v>0</v>
      </c>
      <c r="GY159" s="162">
        <f t="shared" si="758"/>
        <v>0</v>
      </c>
      <c r="GZ159" s="162">
        <f t="shared" si="758"/>
        <v>0</v>
      </c>
      <c r="HA159" s="162">
        <f t="shared" si="758"/>
        <v>0</v>
      </c>
      <c r="HB159" s="162">
        <f t="shared" si="758"/>
        <v>0</v>
      </c>
      <c r="HC159" s="162">
        <f t="shared" si="758"/>
        <v>0</v>
      </c>
      <c r="HD159" s="162">
        <f t="shared" si="758"/>
        <v>0</v>
      </c>
      <c r="HE159" s="162">
        <f t="shared" si="758"/>
        <v>0</v>
      </c>
      <c r="HF159" s="162">
        <f t="shared" si="758"/>
        <v>0</v>
      </c>
      <c r="HG159" s="162">
        <f t="shared" si="758"/>
        <v>0</v>
      </c>
      <c r="HH159" s="162">
        <f t="shared" si="758"/>
        <v>0</v>
      </c>
      <c r="HI159" s="162">
        <f t="shared" si="758"/>
        <v>0</v>
      </c>
      <c r="HJ159" s="162">
        <f t="shared" si="758"/>
        <v>0</v>
      </c>
      <c r="HK159" s="162">
        <f t="shared" si="758"/>
        <v>0</v>
      </c>
      <c r="HL159" s="162">
        <f t="shared" si="758"/>
        <v>0</v>
      </c>
      <c r="HM159" s="162">
        <f t="shared" si="758"/>
        <v>0</v>
      </c>
      <c r="HN159" s="162">
        <f t="shared" si="758"/>
        <v>0</v>
      </c>
      <c r="HO159" s="162">
        <f t="shared" si="758"/>
        <v>0</v>
      </c>
      <c r="HP159" s="162">
        <f t="shared" si="758"/>
        <v>0</v>
      </c>
      <c r="HQ159" s="162">
        <f t="shared" si="758"/>
        <v>0</v>
      </c>
      <c r="HR159" s="162">
        <f t="shared" si="758"/>
        <v>0</v>
      </c>
      <c r="HS159" s="162">
        <f t="shared" si="758"/>
        <v>0</v>
      </c>
      <c r="HT159" s="162">
        <f t="shared" si="758"/>
        <v>0</v>
      </c>
      <c r="HU159" s="162">
        <f t="shared" si="758"/>
        <v>0</v>
      </c>
      <c r="HV159" s="162">
        <f t="shared" si="758"/>
        <v>0</v>
      </c>
      <c r="HW159" s="162">
        <f t="shared" si="758"/>
        <v>0</v>
      </c>
      <c r="HX159" s="162">
        <f t="shared" si="758"/>
        <v>0</v>
      </c>
      <c r="HY159" s="162">
        <f t="shared" si="758"/>
        <v>0</v>
      </c>
      <c r="HZ159" s="162">
        <f t="shared" si="758"/>
        <v>0</v>
      </c>
      <c r="IA159" s="162">
        <f t="shared" si="758"/>
        <v>0</v>
      </c>
      <c r="IB159" s="162">
        <f t="shared" si="758"/>
        <v>0</v>
      </c>
      <c r="IC159" s="162">
        <f t="shared" si="758"/>
        <v>0</v>
      </c>
      <c r="ID159" s="162">
        <f t="shared" si="758"/>
        <v>0</v>
      </c>
      <c r="IE159" s="162">
        <f t="shared" si="758"/>
        <v>0</v>
      </c>
      <c r="IF159" s="162">
        <f t="shared" si="758"/>
        <v>0</v>
      </c>
      <c r="IG159" s="162">
        <f t="shared" si="758"/>
        <v>0</v>
      </c>
      <c r="IH159" s="162">
        <f t="shared" si="758"/>
        <v>0</v>
      </c>
      <c r="II159" s="162">
        <f t="shared" si="758"/>
        <v>0</v>
      </c>
      <c r="IJ159" s="162">
        <f t="shared" si="758"/>
        <v>0</v>
      </c>
      <c r="IK159" s="162">
        <f t="shared" si="758"/>
        <v>0</v>
      </c>
      <c r="IL159" s="162">
        <f t="shared" si="758"/>
        <v>0</v>
      </c>
      <c r="IM159" s="162">
        <f t="shared" si="758"/>
        <v>0</v>
      </c>
      <c r="IN159" s="162">
        <f t="shared" si="758"/>
        <v>0</v>
      </c>
      <c r="IO159" s="162">
        <f t="shared" si="17"/>
        <v>0</v>
      </c>
      <c r="IP159" s="162">
        <f t="shared" si="23"/>
        <v>0</v>
      </c>
      <c r="IQ159" s="162">
        <f t="shared" ref="IQ159:KK159" si="759">MAX((MIN(CZ159+IP159,$IO$7))-GT159,0)</f>
        <v>0</v>
      </c>
      <c r="IR159" s="162">
        <f t="shared" si="759"/>
        <v>0</v>
      </c>
      <c r="IS159" s="162">
        <f t="shared" si="759"/>
        <v>0</v>
      </c>
      <c r="IT159" s="162">
        <f t="shared" si="759"/>
        <v>0</v>
      </c>
      <c r="IU159" s="162">
        <f t="shared" si="759"/>
        <v>0</v>
      </c>
      <c r="IV159" s="162">
        <f t="shared" si="759"/>
        <v>0</v>
      </c>
      <c r="IW159" s="162">
        <f t="shared" si="759"/>
        <v>0</v>
      </c>
      <c r="IX159" s="162">
        <f t="shared" si="759"/>
        <v>0</v>
      </c>
      <c r="IY159" s="162">
        <f t="shared" si="759"/>
        <v>0</v>
      </c>
      <c r="IZ159" s="162">
        <f t="shared" si="759"/>
        <v>0</v>
      </c>
      <c r="JA159" s="162">
        <f t="shared" si="759"/>
        <v>0</v>
      </c>
      <c r="JB159" s="162">
        <f t="shared" si="759"/>
        <v>0</v>
      </c>
      <c r="JC159" s="162">
        <f t="shared" si="759"/>
        <v>0</v>
      </c>
      <c r="JD159" s="162">
        <f t="shared" si="759"/>
        <v>0</v>
      </c>
      <c r="JE159" s="162">
        <f t="shared" si="759"/>
        <v>0</v>
      </c>
      <c r="JF159" s="162">
        <f t="shared" si="759"/>
        <v>0</v>
      </c>
      <c r="JG159" s="162">
        <f t="shared" si="759"/>
        <v>0</v>
      </c>
      <c r="JH159" s="162">
        <f t="shared" si="759"/>
        <v>0</v>
      </c>
      <c r="JI159" s="162">
        <f t="shared" si="759"/>
        <v>0</v>
      </c>
      <c r="JJ159" s="162">
        <f t="shared" si="759"/>
        <v>0</v>
      </c>
      <c r="JK159" s="162">
        <f t="shared" si="759"/>
        <v>0</v>
      </c>
      <c r="JL159" s="162">
        <f t="shared" si="759"/>
        <v>0</v>
      </c>
      <c r="JM159" s="162">
        <f t="shared" si="759"/>
        <v>0</v>
      </c>
      <c r="JN159" s="162">
        <f t="shared" si="759"/>
        <v>0</v>
      </c>
      <c r="JO159" s="162">
        <f t="shared" si="759"/>
        <v>0</v>
      </c>
      <c r="JP159" s="162">
        <f t="shared" si="759"/>
        <v>0</v>
      </c>
      <c r="JQ159" s="162">
        <f t="shared" si="759"/>
        <v>0</v>
      </c>
      <c r="JR159" s="162">
        <f t="shared" si="759"/>
        <v>0</v>
      </c>
      <c r="JS159" s="162">
        <f t="shared" si="759"/>
        <v>0</v>
      </c>
      <c r="JT159" s="162">
        <f t="shared" si="759"/>
        <v>0</v>
      </c>
      <c r="JU159" s="162">
        <f t="shared" si="759"/>
        <v>0</v>
      </c>
      <c r="JV159" s="162">
        <f t="shared" si="759"/>
        <v>0</v>
      </c>
      <c r="JW159" s="162">
        <f t="shared" si="759"/>
        <v>0</v>
      </c>
      <c r="JX159" s="162">
        <f t="shared" si="759"/>
        <v>0</v>
      </c>
      <c r="JY159" s="162">
        <f t="shared" si="759"/>
        <v>0</v>
      </c>
      <c r="JZ159" s="162">
        <f t="shared" si="759"/>
        <v>0</v>
      </c>
      <c r="KA159" s="162">
        <f t="shared" si="759"/>
        <v>0</v>
      </c>
      <c r="KB159" s="162">
        <f t="shared" si="759"/>
        <v>0</v>
      </c>
      <c r="KC159" s="162">
        <f t="shared" si="759"/>
        <v>0</v>
      </c>
      <c r="KD159" s="162">
        <f t="shared" si="759"/>
        <v>0</v>
      </c>
      <c r="KE159" s="162">
        <f t="shared" si="759"/>
        <v>0</v>
      </c>
      <c r="KF159" s="162">
        <f t="shared" si="759"/>
        <v>0</v>
      </c>
      <c r="KG159" s="162">
        <f t="shared" si="759"/>
        <v>0</v>
      </c>
      <c r="KH159" s="162">
        <f t="shared" si="759"/>
        <v>0</v>
      </c>
      <c r="KI159" s="162">
        <f t="shared" si="759"/>
        <v>0</v>
      </c>
      <c r="KJ159" s="162">
        <f t="shared" si="759"/>
        <v>0</v>
      </c>
      <c r="KK159" s="162">
        <f t="shared" si="759"/>
        <v>0</v>
      </c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</row>
    <row r="160" ht="14.25" customHeight="1" spans="1:326" x14ac:dyDescent="0.25">
      <c r="A160" s="1">
        <v>5</v>
      </c>
      <c r="B160" s="1">
        <f t="shared" ref="B160:C160" si="760">B159+1</f>
        <v>150</v>
      </c>
      <c r="C160" s="232">
        <f t="shared" si="760"/>
        <v>43615</v>
      </c>
      <c r="D160" s="162">
        <f t="shared" si="9"/>
        <v>0</v>
      </c>
      <c r="E160" s="162">
        <f>(SUMIFS(Profile!$F$2:$F$17521,Profile!$B$2:$B$17521,$B160,Profile!$C$2:$C$17521,E$8))*$C$6</f>
        <v>0</v>
      </c>
      <c r="F160" s="162">
        <f>(SUMIFS(Profile!$F$2:$F$17521,Profile!$B$2:$B$17521,$B160,Profile!$C$2:$C$17521,F$8))*$C$6</f>
        <v>0</v>
      </c>
      <c r="G160" s="162">
        <f>(SUMIFS(Profile!$F$2:$F$17521,Profile!$B$2:$B$17521,$B160,Profile!$C$2:$C$17521,G$8))*$C$6</f>
        <v>0</v>
      </c>
      <c r="H160" s="162">
        <f>(SUMIFS(Profile!$F$2:$F$17521,Profile!$B$2:$B$17521,$B160,Profile!$C$2:$C$17521,H$8))*$C$6</f>
        <v>0</v>
      </c>
      <c r="I160" s="162">
        <f>(SUMIFS(Profile!$F$2:$F$17521,Profile!$B$2:$B$17521,$B160,Profile!$C$2:$C$17521,I$8))*$C$6</f>
        <v>0</v>
      </c>
      <c r="J160" s="162">
        <f>(SUMIFS(Profile!$F$2:$F$17521,Profile!$B$2:$B$17521,$B160,Profile!$C$2:$C$17521,J$8))*$C$6</f>
        <v>0</v>
      </c>
      <c r="K160" s="162">
        <f>(SUMIFS(Profile!$F$2:$F$17521,Profile!$B$2:$B$17521,$B160,Profile!$C$2:$C$17521,K$8))*$C$6</f>
        <v>0</v>
      </c>
      <c r="L160" s="162">
        <f>(SUMIFS(Profile!$F$2:$F$17521,Profile!$B$2:$B$17521,$B160,Profile!$C$2:$C$17521,L$8))*$C$6</f>
        <v>0</v>
      </c>
      <c r="M160" s="162">
        <f>(SUMIFS(Profile!$F$2:$F$17521,Profile!$B$2:$B$17521,$B160,Profile!$C$2:$C$17521,M$8))*$C$6</f>
        <v>0</v>
      </c>
      <c r="N160" s="162">
        <f>(SUMIFS(Profile!$F$2:$F$17521,Profile!$B$2:$B$17521,$B160,Profile!$C$2:$C$17521,N$8))*$C$6</f>
        <v>0</v>
      </c>
      <c r="O160" s="162">
        <f>(SUMIFS(Profile!$F$2:$F$17521,Profile!$B$2:$B$17521,$B160,Profile!$C$2:$C$17521,O$8))*$C$6</f>
        <v>0</v>
      </c>
      <c r="P160" s="162">
        <f>(SUMIFS(Profile!$F$2:$F$17521,Profile!$B$2:$B$17521,$B160,Profile!$C$2:$C$17521,P$8))*$C$6</f>
        <v>0</v>
      </c>
      <c r="Q160" s="162">
        <f>(SUMIFS(Profile!$F$2:$F$17521,Profile!$B$2:$B$17521,$B160,Profile!$C$2:$C$17521,Q$8))*$C$6</f>
        <v>0</v>
      </c>
      <c r="R160" s="162">
        <f>(SUMIFS(Profile!$F$2:$F$17521,Profile!$B$2:$B$17521,$B160,Profile!$C$2:$C$17521,R$8))*$C$6</f>
        <v>0</v>
      </c>
      <c r="S160" s="162">
        <f>(SUMIFS(Profile!$F$2:$F$17521,Profile!$B$2:$B$17521,$B160,Profile!$C$2:$C$17521,S$8))*$C$6</f>
        <v>0</v>
      </c>
      <c r="T160" s="162">
        <f>(SUMIFS(Profile!$F$2:$F$17521,Profile!$B$2:$B$17521,$B160,Profile!$C$2:$C$17521,T$8))*$C$6</f>
        <v>0</v>
      </c>
      <c r="U160" s="162">
        <f>(SUMIFS(Profile!$F$2:$F$17521,Profile!$B$2:$B$17521,$B160,Profile!$C$2:$C$17521,U$8))*$C$6</f>
        <v>0</v>
      </c>
      <c r="V160" s="162">
        <f>(SUMIFS(Profile!$F$2:$F$17521,Profile!$B$2:$B$17521,$B160,Profile!$C$2:$C$17521,V$8))*$C$6</f>
        <v>0</v>
      </c>
      <c r="W160" s="162">
        <f>(SUMIFS(Profile!$F$2:$F$17521,Profile!$B$2:$B$17521,$B160,Profile!$C$2:$C$17521,W$8))*$C$6</f>
        <v>0</v>
      </c>
      <c r="X160" s="162">
        <f>(SUMIFS(Profile!$F$2:$F$17521,Profile!$B$2:$B$17521,$B160,Profile!$C$2:$C$17521,X$8))*$C$6</f>
        <v>0</v>
      </c>
      <c r="Y160" s="162">
        <f>(SUMIFS(Profile!$F$2:$F$17521,Profile!$B$2:$B$17521,$B160,Profile!$C$2:$C$17521,Y$8))*$C$6</f>
        <v>0</v>
      </c>
      <c r="Z160" s="162">
        <f>(SUMIFS(Profile!$F$2:$F$17521,Profile!$B$2:$B$17521,$B160,Profile!$C$2:$C$17521,Z$8))*$C$6</f>
        <v>0</v>
      </c>
      <c r="AA160" s="162">
        <f>(SUMIFS(Profile!$F$2:$F$17521,Profile!$B$2:$B$17521,$B160,Profile!$C$2:$C$17521,AA$8))*$C$6</f>
        <v>0</v>
      </c>
      <c r="AB160" s="162">
        <f>(SUMIFS(Profile!$F$2:$F$17521,Profile!$B$2:$B$17521,$B160,Profile!$C$2:$C$17521,AB$8))*$C$6</f>
        <v>0</v>
      </c>
      <c r="AC160" s="162">
        <f>(SUMIFS(Profile!$F$2:$F$17521,Profile!$B$2:$B$17521,$B160,Profile!$C$2:$C$17521,AC$8))*$C$6</f>
        <v>0</v>
      </c>
      <c r="AD160" s="162">
        <f>(SUMIFS(Profile!$F$2:$F$17521,Profile!$B$2:$B$17521,$B160,Profile!$C$2:$C$17521,AD$8))*$C$6</f>
        <v>0</v>
      </c>
      <c r="AE160" s="162">
        <f>(SUMIFS(Profile!$F$2:$F$17521,Profile!$B$2:$B$17521,$B160,Profile!$C$2:$C$17521,AE$8))*$C$6</f>
        <v>0</v>
      </c>
      <c r="AF160" s="162">
        <f>(SUMIFS(Profile!$F$2:$F$17521,Profile!$B$2:$B$17521,$B160,Profile!$C$2:$C$17521,AF$8))*$C$6</f>
        <v>0</v>
      </c>
      <c r="AG160" s="162">
        <f>(SUMIFS(Profile!$F$2:$F$17521,Profile!$B$2:$B$17521,$B160,Profile!$C$2:$C$17521,AG$8))*$C$6</f>
        <v>0</v>
      </c>
      <c r="AH160" s="162">
        <f>(SUMIFS(Profile!$F$2:$F$17521,Profile!$B$2:$B$17521,$B160,Profile!$C$2:$C$17521,AH$8))*$C$6</f>
        <v>0</v>
      </c>
      <c r="AI160" s="162">
        <f>(SUMIFS(Profile!$F$2:$F$17521,Profile!$B$2:$B$17521,$B160,Profile!$C$2:$C$17521,AI$8))*$C$6</f>
        <v>0</v>
      </c>
      <c r="AJ160" s="162">
        <f>(SUMIFS(Profile!$F$2:$F$17521,Profile!$B$2:$B$17521,$B160,Profile!$C$2:$C$17521,AJ$8))*$C$6</f>
        <v>0</v>
      </c>
      <c r="AK160" s="162">
        <f>(SUMIFS(Profile!$F$2:$F$17521,Profile!$B$2:$B$17521,$B160,Profile!$C$2:$C$17521,AK$8))*$C$6</f>
        <v>0</v>
      </c>
      <c r="AL160" s="162">
        <f>(SUMIFS(Profile!$F$2:$F$17521,Profile!$B$2:$B$17521,$B160,Profile!$C$2:$C$17521,AL$8))*$C$6</f>
        <v>0</v>
      </c>
      <c r="AM160" s="162">
        <f>(SUMIFS(Profile!$F$2:$F$17521,Profile!$B$2:$B$17521,$B160,Profile!$C$2:$C$17521,AM$8))*$C$6</f>
        <v>0</v>
      </c>
      <c r="AN160" s="162">
        <f>(SUMIFS(Profile!$F$2:$F$17521,Profile!$B$2:$B$17521,$B160,Profile!$C$2:$C$17521,AN$8))*$C$6</f>
        <v>0</v>
      </c>
      <c r="AO160" s="162">
        <f>(SUMIFS(Profile!$F$2:$F$17521,Profile!$B$2:$B$17521,$B160,Profile!$C$2:$C$17521,AO$8))*$C$6</f>
        <v>0</v>
      </c>
      <c r="AP160" s="162">
        <f>(SUMIFS(Profile!$F$2:$F$17521,Profile!$B$2:$B$17521,$B160,Profile!$C$2:$C$17521,AP$8))*$C$6</f>
        <v>0</v>
      </c>
      <c r="AQ160" s="162">
        <f>(SUMIFS(Profile!$F$2:$F$17521,Profile!$B$2:$B$17521,$B160,Profile!$C$2:$C$17521,AQ$8))*$C$6</f>
        <v>0</v>
      </c>
      <c r="AR160" s="162">
        <f>(SUMIFS(Profile!$F$2:$F$17521,Profile!$B$2:$B$17521,$B160,Profile!$C$2:$C$17521,AR$8))*$C$6</f>
        <v>0</v>
      </c>
      <c r="AS160" s="162">
        <f>(SUMIFS(Profile!$F$2:$F$17521,Profile!$B$2:$B$17521,$B160,Profile!$C$2:$C$17521,AS$8))*$C$6</f>
        <v>0</v>
      </c>
      <c r="AT160" s="162">
        <f>(SUMIFS(Profile!$F$2:$F$17521,Profile!$B$2:$B$17521,$B160,Profile!$C$2:$C$17521,AT$8))*$C$6</f>
        <v>0</v>
      </c>
      <c r="AU160" s="162">
        <f>(SUMIFS(Profile!$F$2:$F$17521,Profile!$B$2:$B$17521,$B160,Profile!$C$2:$C$17521,AU$8))*$C$6</f>
        <v>0</v>
      </c>
      <c r="AV160" s="162">
        <f>(SUMIFS(Profile!$F$2:$F$17521,Profile!$B$2:$B$17521,$B160,Profile!$C$2:$C$17521,AV$8))*$C$6</f>
        <v>0</v>
      </c>
      <c r="AW160" s="162">
        <f>(SUMIFS(Profile!$F$2:$F$17521,Profile!$B$2:$B$17521,$B160,Profile!$C$2:$C$17521,AW$8))*$C$6</f>
        <v>0</v>
      </c>
      <c r="AX160" s="162">
        <f>(SUMIFS(Profile!$F$2:$F$17521,Profile!$B$2:$B$17521,$B160,Profile!$C$2:$C$17521,AX$8))*$C$6</f>
        <v>0</v>
      </c>
      <c r="AY160" s="162">
        <f>(SUMIFS(Profile!$F$2:$F$17521,Profile!$B$2:$B$17521,$B160,Profile!$C$2:$C$17521,AY$8))*$C$6</f>
        <v>0</v>
      </c>
      <c r="AZ160" s="162">
        <f>(SUMIFS(Profile!$F$2:$F$17521,Profile!$B$2:$B$17521,$B160,Profile!$C$2:$C$17521,AZ$8))*$C$6</f>
        <v>0</v>
      </c>
      <c r="BA160" s="162">
        <f t="shared" si="10"/>
        <v>0</v>
      </c>
      <c r="BB160" s="162">
        <f>(SUMIFS(Profile!$E$2:$E$17521,Profile!$B$2:$B$17521,$B160,Profile!$C$2:$C$17521,BB$8))*$C$9</f>
        <v>0</v>
      </c>
      <c r="BC160" s="162">
        <f>(SUMIFS(Profile!$E$2:$E$17521,Profile!$B$2:$B$17521,$B160,Profile!$C$2:$C$17521,BC$8))*$C$9</f>
        <v>0</v>
      </c>
      <c r="BD160" s="162">
        <f>(SUMIFS(Profile!$E$2:$E$17521,Profile!$B$2:$B$17521,$B160,Profile!$C$2:$C$17521,BD$8))*$C$9</f>
        <v>0</v>
      </c>
      <c r="BE160" s="162">
        <f>(SUMIFS(Profile!$E$2:$E$17521,Profile!$B$2:$B$17521,$B160,Profile!$C$2:$C$17521,BE$8))*$C$9</f>
        <v>0</v>
      </c>
      <c r="BF160" s="162">
        <f>(SUMIFS(Profile!$E$2:$E$17521,Profile!$B$2:$B$17521,$B160,Profile!$C$2:$C$17521,BF$8))*$C$9</f>
        <v>0</v>
      </c>
      <c r="BG160" s="162">
        <f>(SUMIFS(Profile!$E$2:$E$17521,Profile!$B$2:$B$17521,$B160,Profile!$C$2:$C$17521,BG$8))*$C$9</f>
        <v>0</v>
      </c>
      <c r="BH160" s="162">
        <f>(SUMIFS(Profile!$E$2:$E$17521,Profile!$B$2:$B$17521,$B160,Profile!$C$2:$C$17521,BH$8))*$C$9</f>
        <v>0</v>
      </c>
      <c r="BI160" s="162">
        <f>(SUMIFS(Profile!$E$2:$E$17521,Profile!$B$2:$B$17521,$B160,Profile!$C$2:$C$17521,BI$8))*$C$9</f>
        <v>0</v>
      </c>
      <c r="BJ160" s="162">
        <f>(SUMIFS(Profile!$E$2:$E$17521,Profile!$B$2:$B$17521,$B160,Profile!$C$2:$C$17521,BJ$8))*$C$9</f>
        <v>0</v>
      </c>
      <c r="BK160" s="162">
        <f>(SUMIFS(Profile!$E$2:$E$17521,Profile!$B$2:$B$17521,$B160,Profile!$C$2:$C$17521,BK$8))*$C$9</f>
        <v>0</v>
      </c>
      <c r="BL160" s="162">
        <f>(SUMIFS(Profile!$E$2:$E$17521,Profile!$B$2:$B$17521,$B160,Profile!$C$2:$C$17521,BL$8))*$C$9</f>
        <v>0</v>
      </c>
      <c r="BM160" s="162">
        <f>(SUMIFS(Profile!$E$2:$E$17521,Profile!$B$2:$B$17521,$B160,Profile!$C$2:$C$17521,BM$8))*$C$9</f>
        <v>0</v>
      </c>
      <c r="BN160" s="162">
        <f>(SUMIFS(Profile!$E$2:$E$17521,Profile!$B$2:$B$17521,$B160,Profile!$C$2:$C$17521,BN$8))*$C$9</f>
        <v>0</v>
      </c>
      <c r="BO160" s="162">
        <f>(SUMIFS(Profile!$E$2:$E$17521,Profile!$B$2:$B$17521,$B160,Profile!$C$2:$C$17521,BO$8))*$C$9</f>
        <v>0</v>
      </c>
      <c r="BP160" s="162">
        <f>(SUMIFS(Profile!$E$2:$E$17521,Profile!$B$2:$B$17521,$B160,Profile!$C$2:$C$17521,BP$8))*$C$9</f>
        <v>0</v>
      </c>
      <c r="BQ160" s="162">
        <f>(SUMIFS(Profile!$E$2:$E$17521,Profile!$B$2:$B$17521,$B160,Profile!$C$2:$C$17521,BQ$8))*$C$9</f>
        <v>0</v>
      </c>
      <c r="BR160" s="162">
        <f>(SUMIFS(Profile!$E$2:$E$17521,Profile!$B$2:$B$17521,$B160,Profile!$C$2:$C$17521,BR$8))*$C$9</f>
        <v>0</v>
      </c>
      <c r="BS160" s="162">
        <f>(SUMIFS(Profile!$E$2:$E$17521,Profile!$B$2:$B$17521,$B160,Profile!$C$2:$C$17521,BS$8))*$C$9</f>
        <v>0</v>
      </c>
      <c r="BT160" s="162">
        <f>(SUMIFS(Profile!$E$2:$E$17521,Profile!$B$2:$B$17521,$B160,Profile!$C$2:$C$17521,BT$8))*$C$9</f>
        <v>0</v>
      </c>
      <c r="BU160" s="162">
        <f>(SUMIFS(Profile!$E$2:$E$17521,Profile!$B$2:$B$17521,$B160,Profile!$C$2:$C$17521,BU$8))*$C$9</f>
        <v>0</v>
      </c>
      <c r="BV160" s="162">
        <f>(SUMIFS(Profile!$E$2:$E$17521,Profile!$B$2:$B$17521,$B160,Profile!$C$2:$C$17521,BV$8))*$C$9</f>
        <v>0</v>
      </c>
      <c r="BW160" s="162">
        <f>(SUMIFS(Profile!$E$2:$E$17521,Profile!$B$2:$B$17521,$B160,Profile!$C$2:$C$17521,BW$8))*$C$9</f>
        <v>0</v>
      </c>
      <c r="BX160" s="162">
        <f>(SUMIFS(Profile!$E$2:$E$17521,Profile!$B$2:$B$17521,$B160,Profile!$C$2:$C$17521,BX$8))*$C$9</f>
        <v>0</v>
      </c>
      <c r="BY160" s="162">
        <f>(SUMIFS(Profile!$E$2:$E$17521,Profile!$B$2:$B$17521,$B160,Profile!$C$2:$C$17521,BY$8))*$C$9</f>
        <v>0</v>
      </c>
      <c r="BZ160" s="162">
        <f>(SUMIFS(Profile!$E$2:$E$17521,Profile!$B$2:$B$17521,$B160,Profile!$C$2:$C$17521,BZ$8))*$C$9</f>
        <v>0</v>
      </c>
      <c r="CA160" s="162">
        <f>(SUMIFS(Profile!$E$2:$E$17521,Profile!$B$2:$B$17521,$B160,Profile!$C$2:$C$17521,CA$8))*$C$9</f>
        <v>0</v>
      </c>
      <c r="CB160" s="162">
        <f>(SUMIFS(Profile!$E$2:$E$17521,Profile!$B$2:$B$17521,$B160,Profile!$C$2:$C$17521,CB$8))*$C$9</f>
        <v>0</v>
      </c>
      <c r="CC160" s="162">
        <f>(SUMIFS(Profile!$E$2:$E$17521,Profile!$B$2:$B$17521,$B160,Profile!$C$2:$C$17521,CC$8))*$C$9</f>
        <v>0</v>
      </c>
      <c r="CD160" s="162">
        <f>(SUMIFS(Profile!$E$2:$E$17521,Profile!$B$2:$B$17521,$B160,Profile!$C$2:$C$17521,CD$8))*$C$9</f>
        <v>0</v>
      </c>
      <c r="CE160" s="162">
        <f>(SUMIFS(Profile!$E$2:$E$17521,Profile!$B$2:$B$17521,$B160,Profile!$C$2:$C$17521,CE$8))*$C$9</f>
        <v>0</v>
      </c>
      <c r="CF160" s="162">
        <f>(SUMIFS(Profile!$E$2:$E$17521,Profile!$B$2:$B$17521,$B160,Profile!$C$2:$C$17521,CF$8))*$C$9</f>
        <v>0</v>
      </c>
      <c r="CG160" s="162">
        <f>(SUMIFS(Profile!$E$2:$E$17521,Profile!$B$2:$B$17521,$B160,Profile!$C$2:$C$17521,CG$8))*$C$9</f>
        <v>0</v>
      </c>
      <c r="CH160" s="162">
        <f>(SUMIFS(Profile!$E$2:$E$17521,Profile!$B$2:$B$17521,$B160,Profile!$C$2:$C$17521,CH$8))*$C$9</f>
        <v>0</v>
      </c>
      <c r="CI160" s="162">
        <f>(SUMIFS(Profile!$E$2:$E$17521,Profile!$B$2:$B$17521,$B160,Profile!$C$2:$C$17521,CI$8))*$C$9</f>
        <v>0</v>
      </c>
      <c r="CJ160" s="162">
        <f>(SUMIFS(Profile!$E$2:$E$17521,Profile!$B$2:$B$17521,$B160,Profile!$C$2:$C$17521,CJ$8))*$C$9</f>
        <v>0</v>
      </c>
      <c r="CK160" s="162">
        <f>(SUMIFS(Profile!$E$2:$E$17521,Profile!$B$2:$B$17521,$B160,Profile!$C$2:$C$17521,CK$8))*$C$9</f>
        <v>0</v>
      </c>
      <c r="CL160" s="162">
        <f>(SUMIFS(Profile!$E$2:$E$17521,Profile!$B$2:$B$17521,$B160,Profile!$C$2:$C$17521,CL$8))*$C$9</f>
        <v>0</v>
      </c>
      <c r="CM160" s="162">
        <f>(SUMIFS(Profile!$E$2:$E$17521,Profile!$B$2:$B$17521,$B160,Profile!$C$2:$C$17521,CM$8))*$C$9</f>
        <v>0</v>
      </c>
      <c r="CN160" s="162">
        <f>(SUMIFS(Profile!$E$2:$E$17521,Profile!$B$2:$B$17521,$B160,Profile!$C$2:$C$17521,CN$8))*$C$9</f>
        <v>0</v>
      </c>
      <c r="CO160" s="162">
        <f>(SUMIFS(Profile!$E$2:$E$17521,Profile!$B$2:$B$17521,$B160,Profile!$C$2:$C$17521,CO$8))*$C$9</f>
        <v>0</v>
      </c>
      <c r="CP160" s="162">
        <f>(SUMIFS(Profile!$E$2:$E$17521,Profile!$B$2:$B$17521,$B160,Profile!$C$2:$C$17521,CP$8))*$C$9</f>
        <v>0</v>
      </c>
      <c r="CQ160" s="162">
        <f>(SUMIFS(Profile!$E$2:$E$17521,Profile!$B$2:$B$17521,$B160,Profile!$C$2:$C$17521,CQ$8))*$C$9</f>
        <v>0</v>
      </c>
      <c r="CR160" s="162">
        <f>(SUMIFS(Profile!$E$2:$E$17521,Profile!$B$2:$B$17521,$B160,Profile!$C$2:$C$17521,CR$8))*$C$9</f>
        <v>0</v>
      </c>
      <c r="CS160" s="162">
        <f>(SUMIFS(Profile!$E$2:$E$17521,Profile!$B$2:$B$17521,$B160,Profile!$C$2:$C$17521,CS$8))*$C$9</f>
        <v>0</v>
      </c>
      <c r="CT160" s="162">
        <f>(SUMIFS(Profile!$E$2:$E$17521,Profile!$B$2:$B$17521,$B160,Profile!$C$2:$C$17521,CT$8))*$C$9</f>
        <v>0</v>
      </c>
      <c r="CU160" s="162">
        <f>(SUMIFS(Profile!$E$2:$E$17521,Profile!$B$2:$B$17521,$B160,Profile!$C$2:$C$17521,CU$8))*$C$9</f>
        <v>0</v>
      </c>
      <c r="CV160" s="162">
        <f>(SUMIFS(Profile!$E$2:$E$17521,Profile!$B$2:$B$17521,$B160,Profile!$C$2:$C$17521,CV$8))*$C$9</f>
        <v>0</v>
      </c>
      <c r="CW160" s="162">
        <f>(SUMIFS(Profile!$E$2:$E$17521,Profile!$B$2:$B$17521,$B160,Profile!$C$2:$C$17521,CW$8))*$C$9</f>
        <v>0</v>
      </c>
      <c r="CX160" s="162">
        <f t="shared" si="11"/>
        <v>0</v>
      </c>
      <c r="CY160" s="162">
        <f t="shared" ref="CY160:ET160" si="761">MAX(BB160-E160,0)</f>
        <v>0</v>
      </c>
      <c r="CZ160" s="162">
        <f t="shared" si="761"/>
        <v>0</v>
      </c>
      <c r="DA160" s="162">
        <f t="shared" si="761"/>
        <v>0</v>
      </c>
      <c r="DB160" s="162">
        <f t="shared" si="761"/>
        <v>0</v>
      </c>
      <c r="DC160" s="162">
        <f t="shared" si="761"/>
        <v>0</v>
      </c>
      <c r="DD160" s="162">
        <f t="shared" si="761"/>
        <v>0</v>
      </c>
      <c r="DE160" s="162">
        <f t="shared" si="761"/>
        <v>0</v>
      </c>
      <c r="DF160" s="162">
        <f t="shared" si="761"/>
        <v>0</v>
      </c>
      <c r="DG160" s="162">
        <f t="shared" si="761"/>
        <v>0</v>
      </c>
      <c r="DH160" s="162">
        <f t="shared" si="761"/>
        <v>0</v>
      </c>
      <c r="DI160" s="162">
        <f t="shared" si="761"/>
        <v>0</v>
      </c>
      <c r="DJ160" s="162">
        <f t="shared" si="761"/>
        <v>0</v>
      </c>
      <c r="DK160" s="162">
        <f t="shared" si="761"/>
        <v>0</v>
      </c>
      <c r="DL160" s="162">
        <f t="shared" si="761"/>
        <v>0</v>
      </c>
      <c r="DM160" s="162">
        <f t="shared" si="761"/>
        <v>0</v>
      </c>
      <c r="DN160" s="162">
        <f t="shared" si="761"/>
        <v>0</v>
      </c>
      <c r="DO160" s="162">
        <f t="shared" si="761"/>
        <v>0</v>
      </c>
      <c r="DP160" s="162">
        <f t="shared" si="761"/>
        <v>0</v>
      </c>
      <c r="DQ160" s="162">
        <f t="shared" si="761"/>
        <v>0</v>
      </c>
      <c r="DR160" s="162">
        <f t="shared" si="761"/>
        <v>0</v>
      </c>
      <c r="DS160" s="162">
        <f t="shared" si="761"/>
        <v>0</v>
      </c>
      <c r="DT160" s="162">
        <f t="shared" si="761"/>
        <v>0</v>
      </c>
      <c r="DU160" s="162">
        <f t="shared" si="761"/>
        <v>0</v>
      </c>
      <c r="DV160" s="162">
        <f t="shared" si="761"/>
        <v>0</v>
      </c>
      <c r="DW160" s="162">
        <f t="shared" si="761"/>
        <v>0</v>
      </c>
      <c r="DX160" s="162">
        <f t="shared" si="761"/>
        <v>0</v>
      </c>
      <c r="DY160" s="162">
        <f t="shared" si="761"/>
        <v>0</v>
      </c>
      <c r="DZ160" s="162">
        <f t="shared" si="761"/>
        <v>0</v>
      </c>
      <c r="EA160" s="162">
        <f t="shared" si="761"/>
        <v>0</v>
      </c>
      <c r="EB160" s="162">
        <f t="shared" si="761"/>
        <v>0</v>
      </c>
      <c r="EC160" s="162">
        <f t="shared" si="761"/>
        <v>0</v>
      </c>
      <c r="ED160" s="162">
        <f t="shared" si="761"/>
        <v>0</v>
      </c>
      <c r="EE160" s="162">
        <f t="shared" si="761"/>
        <v>0</v>
      </c>
      <c r="EF160" s="162">
        <f t="shared" si="761"/>
        <v>0</v>
      </c>
      <c r="EG160" s="162">
        <f t="shared" si="761"/>
        <v>0</v>
      </c>
      <c r="EH160" s="162">
        <f t="shared" si="761"/>
        <v>0</v>
      </c>
      <c r="EI160" s="162">
        <f t="shared" si="761"/>
        <v>0</v>
      </c>
      <c r="EJ160" s="162">
        <f t="shared" si="761"/>
        <v>0</v>
      </c>
      <c r="EK160" s="162">
        <f t="shared" si="761"/>
        <v>0</v>
      </c>
      <c r="EL160" s="162">
        <f t="shared" si="761"/>
        <v>0</v>
      </c>
      <c r="EM160" s="162">
        <f t="shared" si="761"/>
        <v>0</v>
      </c>
      <c r="EN160" s="162">
        <f t="shared" si="761"/>
        <v>0</v>
      </c>
      <c r="EO160" s="162">
        <f t="shared" si="761"/>
        <v>0</v>
      </c>
      <c r="EP160" s="162">
        <f t="shared" si="761"/>
        <v>0</v>
      </c>
      <c r="EQ160" s="162">
        <f t="shared" si="761"/>
        <v>0</v>
      </c>
      <c r="ER160" s="162">
        <f t="shared" si="761"/>
        <v>0</v>
      </c>
      <c r="ES160" s="162">
        <f t="shared" si="761"/>
        <v>0</v>
      </c>
      <c r="ET160" s="162">
        <f t="shared" si="761"/>
        <v>0</v>
      </c>
      <c r="EU160" s="162">
        <f t="shared" si="13"/>
        <v>0</v>
      </c>
      <c r="EV160" s="162">
        <f t="shared" ref="EV160:GQ160" si="762">BB160-CY160</f>
        <v>0</v>
      </c>
      <c r="EW160" s="162">
        <f t="shared" si="762"/>
        <v>0</v>
      </c>
      <c r="EX160" s="162">
        <f t="shared" si="762"/>
        <v>0</v>
      </c>
      <c r="EY160" s="162">
        <f t="shared" si="762"/>
        <v>0</v>
      </c>
      <c r="EZ160" s="162">
        <f t="shared" si="762"/>
        <v>0</v>
      </c>
      <c r="FA160" s="162">
        <f t="shared" si="762"/>
        <v>0</v>
      </c>
      <c r="FB160" s="162">
        <f t="shared" si="762"/>
        <v>0</v>
      </c>
      <c r="FC160" s="162">
        <f t="shared" si="762"/>
        <v>0</v>
      </c>
      <c r="FD160" s="162">
        <f t="shared" si="762"/>
        <v>0</v>
      </c>
      <c r="FE160" s="162">
        <f t="shared" si="762"/>
        <v>0</v>
      </c>
      <c r="FF160" s="162">
        <f t="shared" si="762"/>
        <v>0</v>
      </c>
      <c r="FG160" s="162">
        <f t="shared" si="762"/>
        <v>0</v>
      </c>
      <c r="FH160" s="162">
        <f t="shared" si="762"/>
        <v>0</v>
      </c>
      <c r="FI160" s="162">
        <f t="shared" si="762"/>
        <v>0</v>
      </c>
      <c r="FJ160" s="162">
        <f t="shared" si="762"/>
        <v>0</v>
      </c>
      <c r="FK160" s="162">
        <f t="shared" si="762"/>
        <v>0</v>
      </c>
      <c r="FL160" s="162">
        <f t="shared" si="762"/>
        <v>0</v>
      </c>
      <c r="FM160" s="162">
        <f t="shared" si="762"/>
        <v>0</v>
      </c>
      <c r="FN160" s="162">
        <f t="shared" si="762"/>
        <v>0</v>
      </c>
      <c r="FO160" s="162">
        <f t="shared" si="762"/>
        <v>0</v>
      </c>
      <c r="FP160" s="162">
        <f t="shared" si="762"/>
        <v>0</v>
      </c>
      <c r="FQ160" s="162">
        <f t="shared" si="762"/>
        <v>0</v>
      </c>
      <c r="FR160" s="162">
        <f t="shared" si="762"/>
        <v>0</v>
      </c>
      <c r="FS160" s="162">
        <f t="shared" si="762"/>
        <v>0</v>
      </c>
      <c r="FT160" s="162">
        <f t="shared" si="762"/>
        <v>0</v>
      </c>
      <c r="FU160" s="162">
        <f t="shared" si="762"/>
        <v>0</v>
      </c>
      <c r="FV160" s="162">
        <f t="shared" si="762"/>
        <v>0</v>
      </c>
      <c r="FW160" s="162">
        <f t="shared" si="762"/>
        <v>0</v>
      </c>
      <c r="FX160" s="162">
        <f t="shared" si="762"/>
        <v>0</v>
      </c>
      <c r="FY160" s="162">
        <f t="shared" si="762"/>
        <v>0</v>
      </c>
      <c r="FZ160" s="162">
        <f t="shared" si="762"/>
        <v>0</v>
      </c>
      <c r="GA160" s="162">
        <f t="shared" si="762"/>
        <v>0</v>
      </c>
      <c r="GB160" s="162">
        <f t="shared" si="762"/>
        <v>0</v>
      </c>
      <c r="GC160" s="162">
        <f t="shared" si="762"/>
        <v>0</v>
      </c>
      <c r="GD160" s="162">
        <f t="shared" si="762"/>
        <v>0</v>
      </c>
      <c r="GE160" s="162">
        <f t="shared" si="762"/>
        <v>0</v>
      </c>
      <c r="GF160" s="162">
        <f t="shared" si="762"/>
        <v>0</v>
      </c>
      <c r="GG160" s="162">
        <f t="shared" si="762"/>
        <v>0</v>
      </c>
      <c r="GH160" s="162">
        <f t="shared" si="762"/>
        <v>0</v>
      </c>
      <c r="GI160" s="162">
        <f t="shared" si="762"/>
        <v>0</v>
      </c>
      <c r="GJ160" s="162">
        <f t="shared" si="762"/>
        <v>0</v>
      </c>
      <c r="GK160" s="162">
        <f t="shared" si="762"/>
        <v>0</v>
      </c>
      <c r="GL160" s="162">
        <f t="shared" si="762"/>
        <v>0</v>
      </c>
      <c r="GM160" s="162">
        <f t="shared" si="762"/>
        <v>0</v>
      </c>
      <c r="GN160" s="162">
        <f t="shared" si="762"/>
        <v>0</v>
      </c>
      <c r="GO160" s="162">
        <f t="shared" si="762"/>
        <v>0</v>
      </c>
      <c r="GP160" s="162">
        <f t="shared" si="762"/>
        <v>0</v>
      </c>
      <c r="GQ160" s="162">
        <f t="shared" si="762"/>
        <v>0</v>
      </c>
      <c r="GR160" s="162">
        <f t="shared" si="15"/>
        <v>0</v>
      </c>
      <c r="GS160" s="162">
        <f t="shared" ref="GS160:IN160" si="763">E160-EV160</f>
        <v>0</v>
      </c>
      <c r="GT160" s="162">
        <f t="shared" si="763"/>
        <v>0</v>
      </c>
      <c r="GU160" s="162">
        <f t="shared" si="763"/>
        <v>0</v>
      </c>
      <c r="GV160" s="162">
        <f t="shared" si="763"/>
        <v>0</v>
      </c>
      <c r="GW160" s="162">
        <f t="shared" si="763"/>
        <v>0</v>
      </c>
      <c r="GX160" s="162">
        <f t="shared" si="763"/>
        <v>0</v>
      </c>
      <c r="GY160" s="162">
        <f t="shared" si="763"/>
        <v>0</v>
      </c>
      <c r="GZ160" s="162">
        <f t="shared" si="763"/>
        <v>0</v>
      </c>
      <c r="HA160" s="162">
        <f t="shared" si="763"/>
        <v>0</v>
      </c>
      <c r="HB160" s="162">
        <f t="shared" si="763"/>
        <v>0</v>
      </c>
      <c r="HC160" s="162">
        <f t="shared" si="763"/>
        <v>0</v>
      </c>
      <c r="HD160" s="162">
        <f t="shared" si="763"/>
        <v>0</v>
      </c>
      <c r="HE160" s="162">
        <f t="shared" si="763"/>
        <v>0</v>
      </c>
      <c r="HF160" s="162">
        <f t="shared" si="763"/>
        <v>0</v>
      </c>
      <c r="HG160" s="162">
        <f t="shared" si="763"/>
        <v>0</v>
      </c>
      <c r="HH160" s="162">
        <f t="shared" si="763"/>
        <v>0</v>
      </c>
      <c r="HI160" s="162">
        <f t="shared" si="763"/>
        <v>0</v>
      </c>
      <c r="HJ160" s="162">
        <f t="shared" si="763"/>
        <v>0</v>
      </c>
      <c r="HK160" s="162">
        <f t="shared" si="763"/>
        <v>0</v>
      </c>
      <c r="HL160" s="162">
        <f t="shared" si="763"/>
        <v>0</v>
      </c>
      <c r="HM160" s="162">
        <f t="shared" si="763"/>
        <v>0</v>
      </c>
      <c r="HN160" s="162">
        <f t="shared" si="763"/>
        <v>0</v>
      </c>
      <c r="HO160" s="162">
        <f t="shared" si="763"/>
        <v>0</v>
      </c>
      <c r="HP160" s="162">
        <f t="shared" si="763"/>
        <v>0</v>
      </c>
      <c r="HQ160" s="162">
        <f t="shared" si="763"/>
        <v>0</v>
      </c>
      <c r="HR160" s="162">
        <f t="shared" si="763"/>
        <v>0</v>
      </c>
      <c r="HS160" s="162">
        <f t="shared" si="763"/>
        <v>0</v>
      </c>
      <c r="HT160" s="162">
        <f t="shared" si="763"/>
        <v>0</v>
      </c>
      <c r="HU160" s="162">
        <f t="shared" si="763"/>
        <v>0</v>
      </c>
      <c r="HV160" s="162">
        <f t="shared" si="763"/>
        <v>0</v>
      </c>
      <c r="HW160" s="162">
        <f t="shared" si="763"/>
        <v>0</v>
      </c>
      <c r="HX160" s="162">
        <f t="shared" si="763"/>
        <v>0</v>
      </c>
      <c r="HY160" s="162">
        <f t="shared" si="763"/>
        <v>0</v>
      </c>
      <c r="HZ160" s="162">
        <f t="shared" si="763"/>
        <v>0</v>
      </c>
      <c r="IA160" s="162">
        <f t="shared" si="763"/>
        <v>0</v>
      </c>
      <c r="IB160" s="162">
        <f t="shared" si="763"/>
        <v>0</v>
      </c>
      <c r="IC160" s="162">
        <f t="shared" si="763"/>
        <v>0</v>
      </c>
      <c r="ID160" s="162">
        <f t="shared" si="763"/>
        <v>0</v>
      </c>
      <c r="IE160" s="162">
        <f t="shared" si="763"/>
        <v>0</v>
      </c>
      <c r="IF160" s="162">
        <f t="shared" si="763"/>
        <v>0</v>
      </c>
      <c r="IG160" s="162">
        <f t="shared" si="763"/>
        <v>0</v>
      </c>
      <c r="IH160" s="162">
        <f t="shared" si="763"/>
        <v>0</v>
      </c>
      <c r="II160" s="162">
        <f t="shared" si="763"/>
        <v>0</v>
      </c>
      <c r="IJ160" s="162">
        <f t="shared" si="763"/>
        <v>0</v>
      </c>
      <c r="IK160" s="162">
        <f t="shared" si="763"/>
        <v>0</v>
      </c>
      <c r="IL160" s="162">
        <f t="shared" si="763"/>
        <v>0</v>
      </c>
      <c r="IM160" s="162">
        <f t="shared" si="763"/>
        <v>0</v>
      </c>
      <c r="IN160" s="162">
        <f t="shared" si="763"/>
        <v>0</v>
      </c>
      <c r="IO160" s="162">
        <f t="shared" si="17"/>
        <v>0</v>
      </c>
      <c r="IP160" s="162">
        <f t="shared" si="23"/>
        <v>0</v>
      </c>
      <c r="IQ160" s="162">
        <f t="shared" ref="IQ160:KK160" si="764">MAX((MIN(CZ160+IP160,$IO$7))-GT160,0)</f>
        <v>0</v>
      </c>
      <c r="IR160" s="162">
        <f t="shared" si="764"/>
        <v>0</v>
      </c>
      <c r="IS160" s="162">
        <f t="shared" si="764"/>
        <v>0</v>
      </c>
      <c r="IT160" s="162">
        <f t="shared" si="764"/>
        <v>0</v>
      </c>
      <c r="IU160" s="162">
        <f t="shared" si="764"/>
        <v>0</v>
      </c>
      <c r="IV160" s="162">
        <f t="shared" si="764"/>
        <v>0</v>
      </c>
      <c r="IW160" s="162">
        <f t="shared" si="764"/>
        <v>0</v>
      </c>
      <c r="IX160" s="162">
        <f t="shared" si="764"/>
        <v>0</v>
      </c>
      <c r="IY160" s="162">
        <f t="shared" si="764"/>
        <v>0</v>
      </c>
      <c r="IZ160" s="162">
        <f t="shared" si="764"/>
        <v>0</v>
      </c>
      <c r="JA160" s="162">
        <f t="shared" si="764"/>
        <v>0</v>
      </c>
      <c r="JB160" s="162">
        <f t="shared" si="764"/>
        <v>0</v>
      </c>
      <c r="JC160" s="162">
        <f t="shared" si="764"/>
        <v>0</v>
      </c>
      <c r="JD160" s="162">
        <f t="shared" si="764"/>
        <v>0</v>
      </c>
      <c r="JE160" s="162">
        <f t="shared" si="764"/>
        <v>0</v>
      </c>
      <c r="JF160" s="162">
        <f t="shared" si="764"/>
        <v>0</v>
      </c>
      <c r="JG160" s="162">
        <f t="shared" si="764"/>
        <v>0</v>
      </c>
      <c r="JH160" s="162">
        <f t="shared" si="764"/>
        <v>0</v>
      </c>
      <c r="JI160" s="162">
        <f t="shared" si="764"/>
        <v>0</v>
      </c>
      <c r="JJ160" s="162">
        <f t="shared" si="764"/>
        <v>0</v>
      </c>
      <c r="JK160" s="162">
        <f t="shared" si="764"/>
        <v>0</v>
      </c>
      <c r="JL160" s="162">
        <f t="shared" si="764"/>
        <v>0</v>
      </c>
      <c r="JM160" s="162">
        <f t="shared" si="764"/>
        <v>0</v>
      </c>
      <c r="JN160" s="162">
        <f t="shared" si="764"/>
        <v>0</v>
      </c>
      <c r="JO160" s="162">
        <f t="shared" si="764"/>
        <v>0</v>
      </c>
      <c r="JP160" s="162">
        <f t="shared" si="764"/>
        <v>0</v>
      </c>
      <c r="JQ160" s="162">
        <f t="shared" si="764"/>
        <v>0</v>
      </c>
      <c r="JR160" s="162">
        <f t="shared" si="764"/>
        <v>0</v>
      </c>
      <c r="JS160" s="162">
        <f t="shared" si="764"/>
        <v>0</v>
      </c>
      <c r="JT160" s="162">
        <f t="shared" si="764"/>
        <v>0</v>
      </c>
      <c r="JU160" s="162">
        <f t="shared" si="764"/>
        <v>0</v>
      </c>
      <c r="JV160" s="162">
        <f t="shared" si="764"/>
        <v>0</v>
      </c>
      <c r="JW160" s="162">
        <f t="shared" si="764"/>
        <v>0</v>
      </c>
      <c r="JX160" s="162">
        <f t="shared" si="764"/>
        <v>0</v>
      </c>
      <c r="JY160" s="162">
        <f t="shared" si="764"/>
        <v>0</v>
      </c>
      <c r="JZ160" s="162">
        <f t="shared" si="764"/>
        <v>0</v>
      </c>
      <c r="KA160" s="162">
        <f t="shared" si="764"/>
        <v>0</v>
      </c>
      <c r="KB160" s="162">
        <f t="shared" si="764"/>
        <v>0</v>
      </c>
      <c r="KC160" s="162">
        <f t="shared" si="764"/>
        <v>0</v>
      </c>
      <c r="KD160" s="162">
        <f t="shared" si="764"/>
        <v>0</v>
      </c>
      <c r="KE160" s="162">
        <f t="shared" si="764"/>
        <v>0</v>
      </c>
      <c r="KF160" s="162">
        <f t="shared" si="764"/>
        <v>0</v>
      </c>
      <c r="KG160" s="162">
        <f t="shared" si="764"/>
        <v>0</v>
      </c>
      <c r="KH160" s="162">
        <f t="shared" si="764"/>
        <v>0</v>
      </c>
      <c r="KI160" s="162">
        <f t="shared" si="764"/>
        <v>0</v>
      </c>
      <c r="KJ160" s="162">
        <f t="shared" si="764"/>
        <v>0</v>
      </c>
      <c r="KK160" s="162">
        <f t="shared" si="764"/>
        <v>0</v>
      </c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</row>
    <row r="161" ht="14.25" customHeight="1" spans="1:326" x14ac:dyDescent="0.25">
      <c r="A161" s="1">
        <v>5</v>
      </c>
      <c r="B161" s="1">
        <f t="shared" ref="B161:C161" si="765">B160+1</f>
        <v>151</v>
      </c>
      <c r="C161" s="232">
        <f t="shared" si="765"/>
        <v>43616</v>
      </c>
      <c r="D161" s="162">
        <f t="shared" si="9"/>
        <v>0</v>
      </c>
      <c r="E161" s="162">
        <f>(SUMIFS(Profile!$F$2:$F$17521,Profile!$B$2:$B$17521,$B161,Profile!$C$2:$C$17521,E$8))*$C$6</f>
        <v>0</v>
      </c>
      <c r="F161" s="162">
        <f>(SUMIFS(Profile!$F$2:$F$17521,Profile!$B$2:$B$17521,$B161,Profile!$C$2:$C$17521,F$8))*$C$6</f>
        <v>0</v>
      </c>
      <c r="G161" s="162">
        <f>(SUMIFS(Profile!$F$2:$F$17521,Profile!$B$2:$B$17521,$B161,Profile!$C$2:$C$17521,G$8))*$C$6</f>
        <v>0</v>
      </c>
      <c r="H161" s="162">
        <f>(SUMIFS(Profile!$F$2:$F$17521,Profile!$B$2:$B$17521,$B161,Profile!$C$2:$C$17521,H$8))*$C$6</f>
        <v>0</v>
      </c>
      <c r="I161" s="162">
        <f>(SUMIFS(Profile!$F$2:$F$17521,Profile!$B$2:$B$17521,$B161,Profile!$C$2:$C$17521,I$8))*$C$6</f>
        <v>0</v>
      </c>
      <c r="J161" s="162">
        <f>(SUMIFS(Profile!$F$2:$F$17521,Profile!$B$2:$B$17521,$B161,Profile!$C$2:$C$17521,J$8))*$C$6</f>
        <v>0</v>
      </c>
      <c r="K161" s="162">
        <f>(SUMIFS(Profile!$F$2:$F$17521,Profile!$B$2:$B$17521,$B161,Profile!$C$2:$C$17521,K$8))*$C$6</f>
        <v>0</v>
      </c>
      <c r="L161" s="162">
        <f>(SUMIFS(Profile!$F$2:$F$17521,Profile!$B$2:$B$17521,$B161,Profile!$C$2:$C$17521,L$8))*$C$6</f>
        <v>0</v>
      </c>
      <c r="M161" s="162">
        <f>(SUMIFS(Profile!$F$2:$F$17521,Profile!$B$2:$B$17521,$B161,Profile!$C$2:$C$17521,M$8))*$C$6</f>
        <v>0</v>
      </c>
      <c r="N161" s="162">
        <f>(SUMIFS(Profile!$F$2:$F$17521,Profile!$B$2:$B$17521,$B161,Profile!$C$2:$C$17521,N$8))*$C$6</f>
        <v>0</v>
      </c>
      <c r="O161" s="162">
        <f>(SUMIFS(Profile!$F$2:$F$17521,Profile!$B$2:$B$17521,$B161,Profile!$C$2:$C$17521,O$8))*$C$6</f>
        <v>0</v>
      </c>
      <c r="P161" s="162">
        <f>(SUMIFS(Profile!$F$2:$F$17521,Profile!$B$2:$B$17521,$B161,Profile!$C$2:$C$17521,P$8))*$C$6</f>
        <v>0</v>
      </c>
      <c r="Q161" s="162">
        <f>(SUMIFS(Profile!$F$2:$F$17521,Profile!$B$2:$B$17521,$B161,Profile!$C$2:$C$17521,Q$8))*$C$6</f>
        <v>0</v>
      </c>
      <c r="R161" s="162">
        <f>(SUMIFS(Profile!$F$2:$F$17521,Profile!$B$2:$B$17521,$B161,Profile!$C$2:$C$17521,R$8))*$C$6</f>
        <v>0</v>
      </c>
      <c r="S161" s="162">
        <f>(SUMIFS(Profile!$F$2:$F$17521,Profile!$B$2:$B$17521,$B161,Profile!$C$2:$C$17521,S$8))*$C$6</f>
        <v>0</v>
      </c>
      <c r="T161" s="162">
        <f>(SUMIFS(Profile!$F$2:$F$17521,Profile!$B$2:$B$17521,$B161,Profile!$C$2:$C$17521,T$8))*$C$6</f>
        <v>0</v>
      </c>
      <c r="U161" s="162">
        <f>(SUMIFS(Profile!$F$2:$F$17521,Profile!$B$2:$B$17521,$B161,Profile!$C$2:$C$17521,U$8))*$C$6</f>
        <v>0</v>
      </c>
      <c r="V161" s="162">
        <f>(SUMIFS(Profile!$F$2:$F$17521,Profile!$B$2:$B$17521,$B161,Profile!$C$2:$C$17521,V$8))*$C$6</f>
        <v>0</v>
      </c>
      <c r="W161" s="162">
        <f>(SUMIFS(Profile!$F$2:$F$17521,Profile!$B$2:$B$17521,$B161,Profile!$C$2:$C$17521,W$8))*$C$6</f>
        <v>0</v>
      </c>
      <c r="X161" s="162">
        <f>(SUMIFS(Profile!$F$2:$F$17521,Profile!$B$2:$B$17521,$B161,Profile!$C$2:$C$17521,X$8))*$C$6</f>
        <v>0</v>
      </c>
      <c r="Y161" s="162">
        <f>(SUMIFS(Profile!$F$2:$F$17521,Profile!$B$2:$B$17521,$B161,Profile!$C$2:$C$17521,Y$8))*$C$6</f>
        <v>0</v>
      </c>
      <c r="Z161" s="162">
        <f>(SUMIFS(Profile!$F$2:$F$17521,Profile!$B$2:$B$17521,$B161,Profile!$C$2:$C$17521,Z$8))*$C$6</f>
        <v>0</v>
      </c>
      <c r="AA161" s="162">
        <f>(SUMIFS(Profile!$F$2:$F$17521,Profile!$B$2:$B$17521,$B161,Profile!$C$2:$C$17521,AA$8))*$C$6</f>
        <v>0</v>
      </c>
      <c r="AB161" s="162">
        <f>(SUMIFS(Profile!$F$2:$F$17521,Profile!$B$2:$B$17521,$B161,Profile!$C$2:$C$17521,AB$8))*$C$6</f>
        <v>0</v>
      </c>
      <c r="AC161" s="162">
        <f>(SUMIFS(Profile!$F$2:$F$17521,Profile!$B$2:$B$17521,$B161,Profile!$C$2:$C$17521,AC$8))*$C$6</f>
        <v>0</v>
      </c>
      <c r="AD161" s="162">
        <f>(SUMIFS(Profile!$F$2:$F$17521,Profile!$B$2:$B$17521,$B161,Profile!$C$2:$C$17521,AD$8))*$C$6</f>
        <v>0</v>
      </c>
      <c r="AE161" s="162">
        <f>(SUMIFS(Profile!$F$2:$F$17521,Profile!$B$2:$B$17521,$B161,Profile!$C$2:$C$17521,AE$8))*$C$6</f>
        <v>0</v>
      </c>
      <c r="AF161" s="162">
        <f>(SUMIFS(Profile!$F$2:$F$17521,Profile!$B$2:$B$17521,$B161,Profile!$C$2:$C$17521,AF$8))*$C$6</f>
        <v>0</v>
      </c>
      <c r="AG161" s="162">
        <f>(SUMIFS(Profile!$F$2:$F$17521,Profile!$B$2:$B$17521,$B161,Profile!$C$2:$C$17521,AG$8))*$C$6</f>
        <v>0</v>
      </c>
      <c r="AH161" s="162">
        <f>(SUMIFS(Profile!$F$2:$F$17521,Profile!$B$2:$B$17521,$B161,Profile!$C$2:$C$17521,AH$8))*$C$6</f>
        <v>0</v>
      </c>
      <c r="AI161" s="162">
        <f>(SUMIFS(Profile!$F$2:$F$17521,Profile!$B$2:$B$17521,$B161,Profile!$C$2:$C$17521,AI$8))*$C$6</f>
        <v>0</v>
      </c>
      <c r="AJ161" s="162">
        <f>(SUMIFS(Profile!$F$2:$F$17521,Profile!$B$2:$B$17521,$B161,Profile!$C$2:$C$17521,AJ$8))*$C$6</f>
        <v>0</v>
      </c>
      <c r="AK161" s="162">
        <f>(SUMIFS(Profile!$F$2:$F$17521,Profile!$B$2:$B$17521,$B161,Profile!$C$2:$C$17521,AK$8))*$C$6</f>
        <v>0</v>
      </c>
      <c r="AL161" s="162">
        <f>(SUMIFS(Profile!$F$2:$F$17521,Profile!$B$2:$B$17521,$B161,Profile!$C$2:$C$17521,AL$8))*$C$6</f>
        <v>0</v>
      </c>
      <c r="AM161" s="162">
        <f>(SUMIFS(Profile!$F$2:$F$17521,Profile!$B$2:$B$17521,$B161,Profile!$C$2:$C$17521,AM$8))*$C$6</f>
        <v>0</v>
      </c>
      <c r="AN161" s="162">
        <f>(SUMIFS(Profile!$F$2:$F$17521,Profile!$B$2:$B$17521,$B161,Profile!$C$2:$C$17521,AN$8))*$C$6</f>
        <v>0</v>
      </c>
      <c r="AO161" s="162">
        <f>(SUMIFS(Profile!$F$2:$F$17521,Profile!$B$2:$B$17521,$B161,Profile!$C$2:$C$17521,AO$8))*$C$6</f>
        <v>0</v>
      </c>
      <c r="AP161" s="162">
        <f>(SUMIFS(Profile!$F$2:$F$17521,Profile!$B$2:$B$17521,$B161,Profile!$C$2:$C$17521,AP$8))*$C$6</f>
        <v>0</v>
      </c>
      <c r="AQ161" s="162">
        <f>(SUMIFS(Profile!$F$2:$F$17521,Profile!$B$2:$B$17521,$B161,Profile!$C$2:$C$17521,AQ$8))*$C$6</f>
        <v>0</v>
      </c>
      <c r="AR161" s="162">
        <f>(SUMIFS(Profile!$F$2:$F$17521,Profile!$B$2:$B$17521,$B161,Profile!$C$2:$C$17521,AR$8))*$C$6</f>
        <v>0</v>
      </c>
      <c r="AS161" s="162">
        <f>(SUMIFS(Profile!$F$2:$F$17521,Profile!$B$2:$B$17521,$B161,Profile!$C$2:$C$17521,AS$8))*$C$6</f>
        <v>0</v>
      </c>
      <c r="AT161" s="162">
        <f>(SUMIFS(Profile!$F$2:$F$17521,Profile!$B$2:$B$17521,$B161,Profile!$C$2:$C$17521,AT$8))*$C$6</f>
        <v>0</v>
      </c>
      <c r="AU161" s="162">
        <f>(SUMIFS(Profile!$F$2:$F$17521,Profile!$B$2:$B$17521,$B161,Profile!$C$2:$C$17521,AU$8))*$C$6</f>
        <v>0</v>
      </c>
      <c r="AV161" s="162">
        <f>(SUMIFS(Profile!$F$2:$F$17521,Profile!$B$2:$B$17521,$B161,Profile!$C$2:$C$17521,AV$8))*$C$6</f>
        <v>0</v>
      </c>
      <c r="AW161" s="162">
        <f>(SUMIFS(Profile!$F$2:$F$17521,Profile!$B$2:$B$17521,$B161,Profile!$C$2:$C$17521,AW$8))*$C$6</f>
        <v>0</v>
      </c>
      <c r="AX161" s="162">
        <f>(SUMIFS(Profile!$F$2:$F$17521,Profile!$B$2:$B$17521,$B161,Profile!$C$2:$C$17521,AX$8))*$C$6</f>
        <v>0</v>
      </c>
      <c r="AY161" s="162">
        <f>(SUMIFS(Profile!$F$2:$F$17521,Profile!$B$2:$B$17521,$B161,Profile!$C$2:$C$17521,AY$8))*$C$6</f>
        <v>0</v>
      </c>
      <c r="AZ161" s="162">
        <f>(SUMIFS(Profile!$F$2:$F$17521,Profile!$B$2:$B$17521,$B161,Profile!$C$2:$C$17521,AZ$8))*$C$6</f>
        <v>0</v>
      </c>
      <c r="BA161" s="162">
        <f t="shared" si="10"/>
        <v>0</v>
      </c>
      <c r="BB161" s="162">
        <f>(SUMIFS(Profile!$E$2:$E$17521,Profile!$B$2:$B$17521,$B161,Profile!$C$2:$C$17521,BB$8))*$C$9</f>
        <v>0</v>
      </c>
      <c r="BC161" s="162">
        <f>(SUMIFS(Profile!$E$2:$E$17521,Profile!$B$2:$B$17521,$B161,Profile!$C$2:$C$17521,BC$8))*$C$9</f>
        <v>0</v>
      </c>
      <c r="BD161" s="162">
        <f>(SUMIFS(Profile!$E$2:$E$17521,Profile!$B$2:$B$17521,$B161,Profile!$C$2:$C$17521,BD$8))*$C$9</f>
        <v>0</v>
      </c>
      <c r="BE161" s="162">
        <f>(SUMIFS(Profile!$E$2:$E$17521,Profile!$B$2:$B$17521,$B161,Profile!$C$2:$C$17521,BE$8))*$C$9</f>
        <v>0</v>
      </c>
      <c r="BF161" s="162">
        <f>(SUMIFS(Profile!$E$2:$E$17521,Profile!$B$2:$B$17521,$B161,Profile!$C$2:$C$17521,BF$8))*$C$9</f>
        <v>0</v>
      </c>
      <c r="BG161" s="162">
        <f>(SUMIFS(Profile!$E$2:$E$17521,Profile!$B$2:$B$17521,$B161,Profile!$C$2:$C$17521,BG$8))*$C$9</f>
        <v>0</v>
      </c>
      <c r="BH161" s="162">
        <f>(SUMIFS(Profile!$E$2:$E$17521,Profile!$B$2:$B$17521,$B161,Profile!$C$2:$C$17521,BH$8))*$C$9</f>
        <v>0</v>
      </c>
      <c r="BI161" s="162">
        <f>(SUMIFS(Profile!$E$2:$E$17521,Profile!$B$2:$B$17521,$B161,Profile!$C$2:$C$17521,BI$8))*$C$9</f>
        <v>0</v>
      </c>
      <c r="BJ161" s="162">
        <f>(SUMIFS(Profile!$E$2:$E$17521,Profile!$B$2:$B$17521,$B161,Profile!$C$2:$C$17521,BJ$8))*$C$9</f>
        <v>0</v>
      </c>
      <c r="BK161" s="162">
        <f>(SUMIFS(Profile!$E$2:$E$17521,Profile!$B$2:$B$17521,$B161,Profile!$C$2:$C$17521,BK$8))*$C$9</f>
        <v>0</v>
      </c>
      <c r="BL161" s="162">
        <f>(SUMIFS(Profile!$E$2:$E$17521,Profile!$B$2:$B$17521,$B161,Profile!$C$2:$C$17521,BL$8))*$C$9</f>
        <v>0</v>
      </c>
      <c r="BM161" s="162">
        <f>(SUMIFS(Profile!$E$2:$E$17521,Profile!$B$2:$B$17521,$B161,Profile!$C$2:$C$17521,BM$8))*$C$9</f>
        <v>0</v>
      </c>
      <c r="BN161" s="162">
        <f>(SUMIFS(Profile!$E$2:$E$17521,Profile!$B$2:$B$17521,$B161,Profile!$C$2:$C$17521,BN$8))*$C$9</f>
        <v>0</v>
      </c>
      <c r="BO161" s="162">
        <f>(SUMIFS(Profile!$E$2:$E$17521,Profile!$B$2:$B$17521,$B161,Profile!$C$2:$C$17521,BO$8))*$C$9</f>
        <v>0</v>
      </c>
      <c r="BP161" s="162">
        <f>(SUMIFS(Profile!$E$2:$E$17521,Profile!$B$2:$B$17521,$B161,Profile!$C$2:$C$17521,BP$8))*$C$9</f>
        <v>0</v>
      </c>
      <c r="BQ161" s="162">
        <f>(SUMIFS(Profile!$E$2:$E$17521,Profile!$B$2:$B$17521,$B161,Profile!$C$2:$C$17521,BQ$8))*$C$9</f>
        <v>0</v>
      </c>
      <c r="BR161" s="162">
        <f>(SUMIFS(Profile!$E$2:$E$17521,Profile!$B$2:$B$17521,$B161,Profile!$C$2:$C$17521,BR$8))*$C$9</f>
        <v>0</v>
      </c>
      <c r="BS161" s="162">
        <f>(SUMIFS(Profile!$E$2:$E$17521,Profile!$B$2:$B$17521,$B161,Profile!$C$2:$C$17521,BS$8))*$C$9</f>
        <v>0</v>
      </c>
      <c r="BT161" s="162">
        <f>(SUMIFS(Profile!$E$2:$E$17521,Profile!$B$2:$B$17521,$B161,Profile!$C$2:$C$17521,BT$8))*$C$9</f>
        <v>0</v>
      </c>
      <c r="BU161" s="162">
        <f>(SUMIFS(Profile!$E$2:$E$17521,Profile!$B$2:$B$17521,$B161,Profile!$C$2:$C$17521,BU$8))*$C$9</f>
        <v>0</v>
      </c>
      <c r="BV161" s="162">
        <f>(SUMIFS(Profile!$E$2:$E$17521,Profile!$B$2:$B$17521,$B161,Profile!$C$2:$C$17521,BV$8))*$C$9</f>
        <v>0</v>
      </c>
      <c r="BW161" s="162">
        <f>(SUMIFS(Profile!$E$2:$E$17521,Profile!$B$2:$B$17521,$B161,Profile!$C$2:$C$17521,BW$8))*$C$9</f>
        <v>0</v>
      </c>
      <c r="BX161" s="162">
        <f>(SUMIFS(Profile!$E$2:$E$17521,Profile!$B$2:$B$17521,$B161,Profile!$C$2:$C$17521,BX$8))*$C$9</f>
        <v>0</v>
      </c>
      <c r="BY161" s="162">
        <f>(SUMIFS(Profile!$E$2:$E$17521,Profile!$B$2:$B$17521,$B161,Profile!$C$2:$C$17521,BY$8))*$C$9</f>
        <v>0</v>
      </c>
      <c r="BZ161" s="162">
        <f>(SUMIFS(Profile!$E$2:$E$17521,Profile!$B$2:$B$17521,$B161,Profile!$C$2:$C$17521,BZ$8))*$C$9</f>
        <v>0</v>
      </c>
      <c r="CA161" s="162">
        <f>(SUMIFS(Profile!$E$2:$E$17521,Profile!$B$2:$B$17521,$B161,Profile!$C$2:$C$17521,CA$8))*$C$9</f>
        <v>0</v>
      </c>
      <c r="CB161" s="162">
        <f>(SUMIFS(Profile!$E$2:$E$17521,Profile!$B$2:$B$17521,$B161,Profile!$C$2:$C$17521,CB$8))*$C$9</f>
        <v>0</v>
      </c>
      <c r="CC161" s="162">
        <f>(SUMIFS(Profile!$E$2:$E$17521,Profile!$B$2:$B$17521,$B161,Profile!$C$2:$C$17521,CC$8))*$C$9</f>
        <v>0</v>
      </c>
      <c r="CD161" s="162">
        <f>(SUMIFS(Profile!$E$2:$E$17521,Profile!$B$2:$B$17521,$B161,Profile!$C$2:$C$17521,CD$8))*$C$9</f>
        <v>0</v>
      </c>
      <c r="CE161" s="162">
        <f>(SUMIFS(Profile!$E$2:$E$17521,Profile!$B$2:$B$17521,$B161,Profile!$C$2:$C$17521,CE$8))*$C$9</f>
        <v>0</v>
      </c>
      <c r="CF161" s="162">
        <f>(SUMIFS(Profile!$E$2:$E$17521,Profile!$B$2:$B$17521,$B161,Profile!$C$2:$C$17521,CF$8))*$C$9</f>
        <v>0</v>
      </c>
      <c r="CG161" s="162">
        <f>(SUMIFS(Profile!$E$2:$E$17521,Profile!$B$2:$B$17521,$B161,Profile!$C$2:$C$17521,CG$8))*$C$9</f>
        <v>0</v>
      </c>
      <c r="CH161" s="162">
        <f>(SUMIFS(Profile!$E$2:$E$17521,Profile!$B$2:$B$17521,$B161,Profile!$C$2:$C$17521,CH$8))*$C$9</f>
        <v>0</v>
      </c>
      <c r="CI161" s="162">
        <f>(SUMIFS(Profile!$E$2:$E$17521,Profile!$B$2:$B$17521,$B161,Profile!$C$2:$C$17521,CI$8))*$C$9</f>
        <v>0</v>
      </c>
      <c r="CJ161" s="162">
        <f>(SUMIFS(Profile!$E$2:$E$17521,Profile!$B$2:$B$17521,$B161,Profile!$C$2:$C$17521,CJ$8))*$C$9</f>
        <v>0</v>
      </c>
      <c r="CK161" s="162">
        <f>(SUMIFS(Profile!$E$2:$E$17521,Profile!$B$2:$B$17521,$B161,Profile!$C$2:$C$17521,CK$8))*$C$9</f>
        <v>0</v>
      </c>
      <c r="CL161" s="162">
        <f>(SUMIFS(Profile!$E$2:$E$17521,Profile!$B$2:$B$17521,$B161,Profile!$C$2:$C$17521,CL$8))*$C$9</f>
        <v>0</v>
      </c>
      <c r="CM161" s="162">
        <f>(SUMIFS(Profile!$E$2:$E$17521,Profile!$B$2:$B$17521,$B161,Profile!$C$2:$C$17521,CM$8))*$C$9</f>
        <v>0</v>
      </c>
      <c r="CN161" s="162">
        <f>(SUMIFS(Profile!$E$2:$E$17521,Profile!$B$2:$B$17521,$B161,Profile!$C$2:$C$17521,CN$8))*$C$9</f>
        <v>0</v>
      </c>
      <c r="CO161" s="162">
        <f>(SUMIFS(Profile!$E$2:$E$17521,Profile!$B$2:$B$17521,$B161,Profile!$C$2:$C$17521,CO$8))*$C$9</f>
        <v>0</v>
      </c>
      <c r="CP161" s="162">
        <f>(SUMIFS(Profile!$E$2:$E$17521,Profile!$B$2:$B$17521,$B161,Profile!$C$2:$C$17521,CP$8))*$C$9</f>
        <v>0</v>
      </c>
      <c r="CQ161" s="162">
        <f>(SUMIFS(Profile!$E$2:$E$17521,Profile!$B$2:$B$17521,$B161,Profile!$C$2:$C$17521,CQ$8))*$C$9</f>
        <v>0</v>
      </c>
      <c r="CR161" s="162">
        <f>(SUMIFS(Profile!$E$2:$E$17521,Profile!$B$2:$B$17521,$B161,Profile!$C$2:$C$17521,CR$8))*$C$9</f>
        <v>0</v>
      </c>
      <c r="CS161" s="162">
        <f>(SUMIFS(Profile!$E$2:$E$17521,Profile!$B$2:$B$17521,$B161,Profile!$C$2:$C$17521,CS$8))*$C$9</f>
        <v>0</v>
      </c>
      <c r="CT161" s="162">
        <f>(SUMIFS(Profile!$E$2:$E$17521,Profile!$B$2:$B$17521,$B161,Profile!$C$2:$C$17521,CT$8))*$C$9</f>
        <v>0</v>
      </c>
      <c r="CU161" s="162">
        <f>(SUMIFS(Profile!$E$2:$E$17521,Profile!$B$2:$B$17521,$B161,Profile!$C$2:$C$17521,CU$8))*$C$9</f>
        <v>0</v>
      </c>
      <c r="CV161" s="162">
        <f>(SUMIFS(Profile!$E$2:$E$17521,Profile!$B$2:$B$17521,$B161,Profile!$C$2:$C$17521,CV$8))*$C$9</f>
        <v>0</v>
      </c>
      <c r="CW161" s="162">
        <f>(SUMIFS(Profile!$E$2:$E$17521,Profile!$B$2:$B$17521,$B161,Profile!$C$2:$C$17521,CW$8))*$C$9</f>
        <v>0</v>
      </c>
      <c r="CX161" s="162">
        <f t="shared" si="11"/>
        <v>0</v>
      </c>
      <c r="CY161" s="162">
        <f t="shared" ref="CY161:ET161" si="766">MAX(BB161-E161,0)</f>
        <v>0</v>
      </c>
      <c r="CZ161" s="162">
        <f t="shared" si="766"/>
        <v>0</v>
      </c>
      <c r="DA161" s="162">
        <f t="shared" si="766"/>
        <v>0</v>
      </c>
      <c r="DB161" s="162">
        <f t="shared" si="766"/>
        <v>0</v>
      </c>
      <c r="DC161" s="162">
        <f t="shared" si="766"/>
        <v>0</v>
      </c>
      <c r="DD161" s="162">
        <f t="shared" si="766"/>
        <v>0</v>
      </c>
      <c r="DE161" s="162">
        <f t="shared" si="766"/>
        <v>0</v>
      </c>
      <c r="DF161" s="162">
        <f t="shared" si="766"/>
        <v>0</v>
      </c>
      <c r="DG161" s="162">
        <f t="shared" si="766"/>
        <v>0</v>
      </c>
      <c r="DH161" s="162">
        <f t="shared" si="766"/>
        <v>0</v>
      </c>
      <c r="DI161" s="162">
        <f t="shared" si="766"/>
        <v>0</v>
      </c>
      <c r="DJ161" s="162">
        <f t="shared" si="766"/>
        <v>0</v>
      </c>
      <c r="DK161" s="162">
        <f t="shared" si="766"/>
        <v>0</v>
      </c>
      <c r="DL161" s="162">
        <f t="shared" si="766"/>
        <v>0</v>
      </c>
      <c r="DM161" s="162">
        <f t="shared" si="766"/>
        <v>0</v>
      </c>
      <c r="DN161" s="162">
        <f t="shared" si="766"/>
        <v>0</v>
      </c>
      <c r="DO161" s="162">
        <f t="shared" si="766"/>
        <v>0</v>
      </c>
      <c r="DP161" s="162">
        <f t="shared" si="766"/>
        <v>0</v>
      </c>
      <c r="DQ161" s="162">
        <f t="shared" si="766"/>
        <v>0</v>
      </c>
      <c r="DR161" s="162">
        <f t="shared" si="766"/>
        <v>0</v>
      </c>
      <c r="DS161" s="162">
        <f t="shared" si="766"/>
        <v>0</v>
      </c>
      <c r="DT161" s="162">
        <f t="shared" si="766"/>
        <v>0</v>
      </c>
      <c r="DU161" s="162">
        <f t="shared" si="766"/>
        <v>0</v>
      </c>
      <c r="DV161" s="162">
        <f t="shared" si="766"/>
        <v>0</v>
      </c>
      <c r="DW161" s="162">
        <f t="shared" si="766"/>
        <v>0</v>
      </c>
      <c r="DX161" s="162">
        <f t="shared" si="766"/>
        <v>0</v>
      </c>
      <c r="DY161" s="162">
        <f t="shared" si="766"/>
        <v>0</v>
      </c>
      <c r="DZ161" s="162">
        <f t="shared" si="766"/>
        <v>0</v>
      </c>
      <c r="EA161" s="162">
        <f t="shared" si="766"/>
        <v>0</v>
      </c>
      <c r="EB161" s="162">
        <f t="shared" si="766"/>
        <v>0</v>
      </c>
      <c r="EC161" s="162">
        <f t="shared" si="766"/>
        <v>0</v>
      </c>
      <c r="ED161" s="162">
        <f t="shared" si="766"/>
        <v>0</v>
      </c>
      <c r="EE161" s="162">
        <f t="shared" si="766"/>
        <v>0</v>
      </c>
      <c r="EF161" s="162">
        <f t="shared" si="766"/>
        <v>0</v>
      </c>
      <c r="EG161" s="162">
        <f t="shared" si="766"/>
        <v>0</v>
      </c>
      <c r="EH161" s="162">
        <f t="shared" si="766"/>
        <v>0</v>
      </c>
      <c r="EI161" s="162">
        <f t="shared" si="766"/>
        <v>0</v>
      </c>
      <c r="EJ161" s="162">
        <f t="shared" si="766"/>
        <v>0</v>
      </c>
      <c r="EK161" s="162">
        <f t="shared" si="766"/>
        <v>0</v>
      </c>
      <c r="EL161" s="162">
        <f t="shared" si="766"/>
        <v>0</v>
      </c>
      <c r="EM161" s="162">
        <f t="shared" si="766"/>
        <v>0</v>
      </c>
      <c r="EN161" s="162">
        <f t="shared" si="766"/>
        <v>0</v>
      </c>
      <c r="EO161" s="162">
        <f t="shared" si="766"/>
        <v>0</v>
      </c>
      <c r="EP161" s="162">
        <f t="shared" si="766"/>
        <v>0</v>
      </c>
      <c r="EQ161" s="162">
        <f t="shared" si="766"/>
        <v>0</v>
      </c>
      <c r="ER161" s="162">
        <f t="shared" si="766"/>
        <v>0</v>
      </c>
      <c r="ES161" s="162">
        <f t="shared" si="766"/>
        <v>0</v>
      </c>
      <c r="ET161" s="162">
        <f t="shared" si="766"/>
        <v>0</v>
      </c>
      <c r="EU161" s="162">
        <f t="shared" si="13"/>
        <v>0</v>
      </c>
      <c r="EV161" s="162">
        <f t="shared" ref="EV161:GQ161" si="767">BB161-CY161</f>
        <v>0</v>
      </c>
      <c r="EW161" s="162">
        <f t="shared" si="767"/>
        <v>0</v>
      </c>
      <c r="EX161" s="162">
        <f t="shared" si="767"/>
        <v>0</v>
      </c>
      <c r="EY161" s="162">
        <f t="shared" si="767"/>
        <v>0</v>
      </c>
      <c r="EZ161" s="162">
        <f t="shared" si="767"/>
        <v>0</v>
      </c>
      <c r="FA161" s="162">
        <f t="shared" si="767"/>
        <v>0</v>
      </c>
      <c r="FB161" s="162">
        <f t="shared" si="767"/>
        <v>0</v>
      </c>
      <c r="FC161" s="162">
        <f t="shared" si="767"/>
        <v>0</v>
      </c>
      <c r="FD161" s="162">
        <f t="shared" si="767"/>
        <v>0</v>
      </c>
      <c r="FE161" s="162">
        <f t="shared" si="767"/>
        <v>0</v>
      </c>
      <c r="FF161" s="162">
        <f t="shared" si="767"/>
        <v>0</v>
      </c>
      <c r="FG161" s="162">
        <f t="shared" si="767"/>
        <v>0</v>
      </c>
      <c r="FH161" s="162">
        <f t="shared" si="767"/>
        <v>0</v>
      </c>
      <c r="FI161" s="162">
        <f t="shared" si="767"/>
        <v>0</v>
      </c>
      <c r="FJ161" s="162">
        <f t="shared" si="767"/>
        <v>0</v>
      </c>
      <c r="FK161" s="162">
        <f t="shared" si="767"/>
        <v>0</v>
      </c>
      <c r="FL161" s="162">
        <f t="shared" si="767"/>
        <v>0</v>
      </c>
      <c r="FM161" s="162">
        <f t="shared" si="767"/>
        <v>0</v>
      </c>
      <c r="FN161" s="162">
        <f t="shared" si="767"/>
        <v>0</v>
      </c>
      <c r="FO161" s="162">
        <f t="shared" si="767"/>
        <v>0</v>
      </c>
      <c r="FP161" s="162">
        <f t="shared" si="767"/>
        <v>0</v>
      </c>
      <c r="FQ161" s="162">
        <f t="shared" si="767"/>
        <v>0</v>
      </c>
      <c r="FR161" s="162">
        <f t="shared" si="767"/>
        <v>0</v>
      </c>
      <c r="FS161" s="162">
        <f t="shared" si="767"/>
        <v>0</v>
      </c>
      <c r="FT161" s="162">
        <f t="shared" si="767"/>
        <v>0</v>
      </c>
      <c r="FU161" s="162">
        <f t="shared" si="767"/>
        <v>0</v>
      </c>
      <c r="FV161" s="162">
        <f t="shared" si="767"/>
        <v>0</v>
      </c>
      <c r="FW161" s="162">
        <f t="shared" si="767"/>
        <v>0</v>
      </c>
      <c r="FX161" s="162">
        <f t="shared" si="767"/>
        <v>0</v>
      </c>
      <c r="FY161" s="162">
        <f t="shared" si="767"/>
        <v>0</v>
      </c>
      <c r="FZ161" s="162">
        <f t="shared" si="767"/>
        <v>0</v>
      </c>
      <c r="GA161" s="162">
        <f t="shared" si="767"/>
        <v>0</v>
      </c>
      <c r="GB161" s="162">
        <f t="shared" si="767"/>
        <v>0</v>
      </c>
      <c r="GC161" s="162">
        <f t="shared" si="767"/>
        <v>0</v>
      </c>
      <c r="GD161" s="162">
        <f t="shared" si="767"/>
        <v>0</v>
      </c>
      <c r="GE161" s="162">
        <f t="shared" si="767"/>
        <v>0</v>
      </c>
      <c r="GF161" s="162">
        <f t="shared" si="767"/>
        <v>0</v>
      </c>
      <c r="GG161" s="162">
        <f t="shared" si="767"/>
        <v>0</v>
      </c>
      <c r="GH161" s="162">
        <f t="shared" si="767"/>
        <v>0</v>
      </c>
      <c r="GI161" s="162">
        <f t="shared" si="767"/>
        <v>0</v>
      </c>
      <c r="GJ161" s="162">
        <f t="shared" si="767"/>
        <v>0</v>
      </c>
      <c r="GK161" s="162">
        <f t="shared" si="767"/>
        <v>0</v>
      </c>
      <c r="GL161" s="162">
        <f t="shared" si="767"/>
        <v>0</v>
      </c>
      <c r="GM161" s="162">
        <f t="shared" si="767"/>
        <v>0</v>
      </c>
      <c r="GN161" s="162">
        <f t="shared" si="767"/>
        <v>0</v>
      </c>
      <c r="GO161" s="162">
        <f t="shared" si="767"/>
        <v>0</v>
      </c>
      <c r="GP161" s="162">
        <f t="shared" si="767"/>
        <v>0</v>
      </c>
      <c r="GQ161" s="162">
        <f t="shared" si="767"/>
        <v>0</v>
      </c>
      <c r="GR161" s="162">
        <f t="shared" si="15"/>
        <v>0</v>
      </c>
      <c r="GS161" s="162">
        <f t="shared" ref="GS161:IN161" si="768">E161-EV161</f>
        <v>0</v>
      </c>
      <c r="GT161" s="162">
        <f t="shared" si="768"/>
        <v>0</v>
      </c>
      <c r="GU161" s="162">
        <f t="shared" si="768"/>
        <v>0</v>
      </c>
      <c r="GV161" s="162">
        <f t="shared" si="768"/>
        <v>0</v>
      </c>
      <c r="GW161" s="162">
        <f t="shared" si="768"/>
        <v>0</v>
      </c>
      <c r="GX161" s="162">
        <f t="shared" si="768"/>
        <v>0</v>
      </c>
      <c r="GY161" s="162">
        <f t="shared" si="768"/>
        <v>0</v>
      </c>
      <c r="GZ161" s="162">
        <f t="shared" si="768"/>
        <v>0</v>
      </c>
      <c r="HA161" s="162">
        <f t="shared" si="768"/>
        <v>0</v>
      </c>
      <c r="HB161" s="162">
        <f t="shared" si="768"/>
        <v>0</v>
      </c>
      <c r="HC161" s="162">
        <f t="shared" si="768"/>
        <v>0</v>
      </c>
      <c r="HD161" s="162">
        <f t="shared" si="768"/>
        <v>0</v>
      </c>
      <c r="HE161" s="162">
        <f t="shared" si="768"/>
        <v>0</v>
      </c>
      <c r="HF161" s="162">
        <f t="shared" si="768"/>
        <v>0</v>
      </c>
      <c r="HG161" s="162">
        <f t="shared" si="768"/>
        <v>0</v>
      </c>
      <c r="HH161" s="162">
        <f t="shared" si="768"/>
        <v>0</v>
      </c>
      <c r="HI161" s="162">
        <f t="shared" si="768"/>
        <v>0</v>
      </c>
      <c r="HJ161" s="162">
        <f t="shared" si="768"/>
        <v>0</v>
      </c>
      <c r="HK161" s="162">
        <f t="shared" si="768"/>
        <v>0</v>
      </c>
      <c r="HL161" s="162">
        <f t="shared" si="768"/>
        <v>0</v>
      </c>
      <c r="HM161" s="162">
        <f t="shared" si="768"/>
        <v>0</v>
      </c>
      <c r="HN161" s="162">
        <f t="shared" si="768"/>
        <v>0</v>
      </c>
      <c r="HO161" s="162">
        <f t="shared" si="768"/>
        <v>0</v>
      </c>
      <c r="HP161" s="162">
        <f t="shared" si="768"/>
        <v>0</v>
      </c>
      <c r="HQ161" s="162">
        <f t="shared" si="768"/>
        <v>0</v>
      </c>
      <c r="HR161" s="162">
        <f t="shared" si="768"/>
        <v>0</v>
      </c>
      <c r="HS161" s="162">
        <f t="shared" si="768"/>
        <v>0</v>
      </c>
      <c r="HT161" s="162">
        <f t="shared" si="768"/>
        <v>0</v>
      </c>
      <c r="HU161" s="162">
        <f t="shared" si="768"/>
        <v>0</v>
      </c>
      <c r="HV161" s="162">
        <f t="shared" si="768"/>
        <v>0</v>
      </c>
      <c r="HW161" s="162">
        <f t="shared" si="768"/>
        <v>0</v>
      </c>
      <c r="HX161" s="162">
        <f t="shared" si="768"/>
        <v>0</v>
      </c>
      <c r="HY161" s="162">
        <f t="shared" si="768"/>
        <v>0</v>
      </c>
      <c r="HZ161" s="162">
        <f t="shared" si="768"/>
        <v>0</v>
      </c>
      <c r="IA161" s="162">
        <f t="shared" si="768"/>
        <v>0</v>
      </c>
      <c r="IB161" s="162">
        <f t="shared" si="768"/>
        <v>0</v>
      </c>
      <c r="IC161" s="162">
        <f t="shared" si="768"/>
        <v>0</v>
      </c>
      <c r="ID161" s="162">
        <f t="shared" si="768"/>
        <v>0</v>
      </c>
      <c r="IE161" s="162">
        <f t="shared" si="768"/>
        <v>0</v>
      </c>
      <c r="IF161" s="162">
        <f t="shared" si="768"/>
        <v>0</v>
      </c>
      <c r="IG161" s="162">
        <f t="shared" si="768"/>
        <v>0</v>
      </c>
      <c r="IH161" s="162">
        <f t="shared" si="768"/>
        <v>0</v>
      </c>
      <c r="II161" s="162">
        <f t="shared" si="768"/>
        <v>0</v>
      </c>
      <c r="IJ161" s="162">
        <f t="shared" si="768"/>
        <v>0</v>
      </c>
      <c r="IK161" s="162">
        <f t="shared" si="768"/>
        <v>0</v>
      </c>
      <c r="IL161" s="162">
        <f t="shared" si="768"/>
        <v>0</v>
      </c>
      <c r="IM161" s="162">
        <f t="shared" si="768"/>
        <v>0</v>
      </c>
      <c r="IN161" s="162">
        <f t="shared" si="768"/>
        <v>0</v>
      </c>
      <c r="IO161" s="162">
        <f t="shared" si="17"/>
        <v>0</v>
      </c>
      <c r="IP161" s="162">
        <f t="shared" si="23"/>
        <v>0</v>
      </c>
      <c r="IQ161" s="162">
        <f t="shared" ref="IQ161:KK161" si="769">MAX((MIN(CZ161+IP161,$IO$7))-GT161,0)</f>
        <v>0</v>
      </c>
      <c r="IR161" s="162">
        <f t="shared" si="769"/>
        <v>0</v>
      </c>
      <c r="IS161" s="162">
        <f t="shared" si="769"/>
        <v>0</v>
      </c>
      <c r="IT161" s="162">
        <f t="shared" si="769"/>
        <v>0</v>
      </c>
      <c r="IU161" s="162">
        <f t="shared" si="769"/>
        <v>0</v>
      </c>
      <c r="IV161" s="162">
        <f t="shared" si="769"/>
        <v>0</v>
      </c>
      <c r="IW161" s="162">
        <f t="shared" si="769"/>
        <v>0</v>
      </c>
      <c r="IX161" s="162">
        <f t="shared" si="769"/>
        <v>0</v>
      </c>
      <c r="IY161" s="162">
        <f t="shared" si="769"/>
        <v>0</v>
      </c>
      <c r="IZ161" s="162">
        <f t="shared" si="769"/>
        <v>0</v>
      </c>
      <c r="JA161" s="162">
        <f t="shared" si="769"/>
        <v>0</v>
      </c>
      <c r="JB161" s="162">
        <f t="shared" si="769"/>
        <v>0</v>
      </c>
      <c r="JC161" s="162">
        <f t="shared" si="769"/>
        <v>0</v>
      </c>
      <c r="JD161" s="162">
        <f t="shared" si="769"/>
        <v>0</v>
      </c>
      <c r="JE161" s="162">
        <f t="shared" si="769"/>
        <v>0</v>
      </c>
      <c r="JF161" s="162">
        <f t="shared" si="769"/>
        <v>0</v>
      </c>
      <c r="JG161" s="162">
        <f t="shared" si="769"/>
        <v>0</v>
      </c>
      <c r="JH161" s="162">
        <f t="shared" si="769"/>
        <v>0</v>
      </c>
      <c r="JI161" s="162">
        <f t="shared" si="769"/>
        <v>0</v>
      </c>
      <c r="JJ161" s="162">
        <f t="shared" si="769"/>
        <v>0</v>
      </c>
      <c r="JK161" s="162">
        <f t="shared" si="769"/>
        <v>0</v>
      </c>
      <c r="JL161" s="162">
        <f t="shared" si="769"/>
        <v>0</v>
      </c>
      <c r="JM161" s="162">
        <f t="shared" si="769"/>
        <v>0</v>
      </c>
      <c r="JN161" s="162">
        <f t="shared" si="769"/>
        <v>0</v>
      </c>
      <c r="JO161" s="162">
        <f t="shared" si="769"/>
        <v>0</v>
      </c>
      <c r="JP161" s="162">
        <f t="shared" si="769"/>
        <v>0</v>
      </c>
      <c r="JQ161" s="162">
        <f t="shared" si="769"/>
        <v>0</v>
      </c>
      <c r="JR161" s="162">
        <f t="shared" si="769"/>
        <v>0</v>
      </c>
      <c r="JS161" s="162">
        <f t="shared" si="769"/>
        <v>0</v>
      </c>
      <c r="JT161" s="162">
        <f t="shared" si="769"/>
        <v>0</v>
      </c>
      <c r="JU161" s="162">
        <f t="shared" si="769"/>
        <v>0</v>
      </c>
      <c r="JV161" s="162">
        <f t="shared" si="769"/>
        <v>0</v>
      </c>
      <c r="JW161" s="162">
        <f t="shared" si="769"/>
        <v>0</v>
      </c>
      <c r="JX161" s="162">
        <f t="shared" si="769"/>
        <v>0</v>
      </c>
      <c r="JY161" s="162">
        <f t="shared" si="769"/>
        <v>0</v>
      </c>
      <c r="JZ161" s="162">
        <f t="shared" si="769"/>
        <v>0</v>
      </c>
      <c r="KA161" s="162">
        <f t="shared" si="769"/>
        <v>0</v>
      </c>
      <c r="KB161" s="162">
        <f t="shared" si="769"/>
        <v>0</v>
      </c>
      <c r="KC161" s="162">
        <f t="shared" si="769"/>
        <v>0</v>
      </c>
      <c r="KD161" s="162">
        <f t="shared" si="769"/>
        <v>0</v>
      </c>
      <c r="KE161" s="162">
        <f t="shared" si="769"/>
        <v>0</v>
      </c>
      <c r="KF161" s="162">
        <f t="shared" si="769"/>
        <v>0</v>
      </c>
      <c r="KG161" s="162">
        <f t="shared" si="769"/>
        <v>0</v>
      </c>
      <c r="KH161" s="162">
        <f t="shared" si="769"/>
        <v>0</v>
      </c>
      <c r="KI161" s="162">
        <f t="shared" si="769"/>
        <v>0</v>
      </c>
      <c r="KJ161" s="162">
        <f t="shared" si="769"/>
        <v>0</v>
      </c>
      <c r="KK161" s="162">
        <f t="shared" si="769"/>
        <v>0</v>
      </c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</row>
    <row r="162" ht="14.25" customHeight="1" spans="1:326" x14ac:dyDescent="0.25">
      <c r="A162" s="1">
        <v>6</v>
      </c>
      <c r="B162" s="1">
        <f t="shared" ref="B162:C162" si="770">B161+1</f>
        <v>152</v>
      </c>
      <c r="C162" s="232">
        <f t="shared" si="770"/>
        <v>43617</v>
      </c>
      <c r="D162" s="162">
        <f t="shared" si="9"/>
        <v>0</v>
      </c>
      <c r="E162" s="162">
        <f>(SUMIFS(Profile!$F$2:$F$17521,Profile!$B$2:$B$17521,$B162,Profile!$C$2:$C$17521,E$8))*$C$6</f>
        <v>0</v>
      </c>
      <c r="F162" s="162">
        <f>(SUMIFS(Profile!$F$2:$F$17521,Profile!$B$2:$B$17521,$B162,Profile!$C$2:$C$17521,F$8))*$C$6</f>
        <v>0</v>
      </c>
      <c r="G162" s="162">
        <f>(SUMIFS(Profile!$F$2:$F$17521,Profile!$B$2:$B$17521,$B162,Profile!$C$2:$C$17521,G$8))*$C$6</f>
        <v>0</v>
      </c>
      <c r="H162" s="162">
        <f>(SUMIFS(Profile!$F$2:$F$17521,Profile!$B$2:$B$17521,$B162,Profile!$C$2:$C$17521,H$8))*$C$6</f>
        <v>0</v>
      </c>
      <c r="I162" s="162">
        <f>(SUMIFS(Profile!$F$2:$F$17521,Profile!$B$2:$B$17521,$B162,Profile!$C$2:$C$17521,I$8))*$C$6</f>
        <v>0</v>
      </c>
      <c r="J162" s="162">
        <f>(SUMIFS(Profile!$F$2:$F$17521,Profile!$B$2:$B$17521,$B162,Profile!$C$2:$C$17521,J$8))*$C$6</f>
        <v>0</v>
      </c>
      <c r="K162" s="162">
        <f>(SUMIFS(Profile!$F$2:$F$17521,Profile!$B$2:$B$17521,$B162,Profile!$C$2:$C$17521,K$8))*$C$6</f>
        <v>0</v>
      </c>
      <c r="L162" s="162">
        <f>(SUMIFS(Profile!$F$2:$F$17521,Profile!$B$2:$B$17521,$B162,Profile!$C$2:$C$17521,L$8))*$C$6</f>
        <v>0</v>
      </c>
      <c r="M162" s="162">
        <f>(SUMIFS(Profile!$F$2:$F$17521,Profile!$B$2:$B$17521,$B162,Profile!$C$2:$C$17521,M$8))*$C$6</f>
        <v>0</v>
      </c>
      <c r="N162" s="162">
        <f>(SUMIFS(Profile!$F$2:$F$17521,Profile!$B$2:$B$17521,$B162,Profile!$C$2:$C$17521,N$8))*$C$6</f>
        <v>0</v>
      </c>
      <c r="O162" s="162">
        <f>(SUMIFS(Profile!$F$2:$F$17521,Profile!$B$2:$B$17521,$B162,Profile!$C$2:$C$17521,O$8))*$C$6</f>
        <v>0</v>
      </c>
      <c r="P162" s="162">
        <f>(SUMIFS(Profile!$F$2:$F$17521,Profile!$B$2:$B$17521,$B162,Profile!$C$2:$C$17521,P$8))*$C$6</f>
        <v>0</v>
      </c>
      <c r="Q162" s="162">
        <f>(SUMIFS(Profile!$F$2:$F$17521,Profile!$B$2:$B$17521,$B162,Profile!$C$2:$C$17521,Q$8))*$C$6</f>
        <v>0</v>
      </c>
      <c r="R162" s="162">
        <f>(SUMIFS(Profile!$F$2:$F$17521,Profile!$B$2:$B$17521,$B162,Profile!$C$2:$C$17521,R$8))*$C$6</f>
        <v>0</v>
      </c>
      <c r="S162" s="162">
        <f>(SUMIFS(Profile!$F$2:$F$17521,Profile!$B$2:$B$17521,$B162,Profile!$C$2:$C$17521,S$8))*$C$6</f>
        <v>0</v>
      </c>
      <c r="T162" s="162">
        <f>(SUMIFS(Profile!$F$2:$F$17521,Profile!$B$2:$B$17521,$B162,Profile!$C$2:$C$17521,T$8))*$C$6</f>
        <v>0</v>
      </c>
      <c r="U162" s="162">
        <f>(SUMIFS(Profile!$F$2:$F$17521,Profile!$B$2:$B$17521,$B162,Profile!$C$2:$C$17521,U$8))*$C$6</f>
        <v>0</v>
      </c>
      <c r="V162" s="162">
        <f>(SUMIFS(Profile!$F$2:$F$17521,Profile!$B$2:$B$17521,$B162,Profile!$C$2:$C$17521,V$8))*$C$6</f>
        <v>0</v>
      </c>
      <c r="W162" s="162">
        <f>(SUMIFS(Profile!$F$2:$F$17521,Profile!$B$2:$B$17521,$B162,Profile!$C$2:$C$17521,W$8))*$C$6</f>
        <v>0</v>
      </c>
      <c r="X162" s="162">
        <f>(SUMIFS(Profile!$F$2:$F$17521,Profile!$B$2:$B$17521,$B162,Profile!$C$2:$C$17521,X$8))*$C$6</f>
        <v>0</v>
      </c>
      <c r="Y162" s="162">
        <f>(SUMIFS(Profile!$F$2:$F$17521,Profile!$B$2:$B$17521,$B162,Profile!$C$2:$C$17521,Y$8))*$C$6</f>
        <v>0</v>
      </c>
      <c r="Z162" s="162">
        <f>(SUMIFS(Profile!$F$2:$F$17521,Profile!$B$2:$B$17521,$B162,Profile!$C$2:$C$17521,Z$8))*$C$6</f>
        <v>0</v>
      </c>
      <c r="AA162" s="162">
        <f>(SUMIFS(Profile!$F$2:$F$17521,Profile!$B$2:$B$17521,$B162,Profile!$C$2:$C$17521,AA$8))*$C$6</f>
        <v>0</v>
      </c>
      <c r="AB162" s="162">
        <f>(SUMIFS(Profile!$F$2:$F$17521,Profile!$B$2:$B$17521,$B162,Profile!$C$2:$C$17521,AB$8))*$C$6</f>
        <v>0</v>
      </c>
      <c r="AC162" s="162">
        <f>(SUMIFS(Profile!$F$2:$F$17521,Profile!$B$2:$B$17521,$B162,Profile!$C$2:$C$17521,AC$8))*$C$6</f>
        <v>0</v>
      </c>
      <c r="AD162" s="162">
        <f>(SUMIFS(Profile!$F$2:$F$17521,Profile!$B$2:$B$17521,$B162,Profile!$C$2:$C$17521,AD$8))*$C$6</f>
        <v>0</v>
      </c>
      <c r="AE162" s="162">
        <f>(SUMIFS(Profile!$F$2:$F$17521,Profile!$B$2:$B$17521,$B162,Profile!$C$2:$C$17521,AE$8))*$C$6</f>
        <v>0</v>
      </c>
      <c r="AF162" s="162">
        <f>(SUMIFS(Profile!$F$2:$F$17521,Profile!$B$2:$B$17521,$B162,Profile!$C$2:$C$17521,AF$8))*$C$6</f>
        <v>0</v>
      </c>
      <c r="AG162" s="162">
        <f>(SUMIFS(Profile!$F$2:$F$17521,Profile!$B$2:$B$17521,$B162,Profile!$C$2:$C$17521,AG$8))*$C$6</f>
        <v>0</v>
      </c>
      <c r="AH162" s="162">
        <f>(SUMIFS(Profile!$F$2:$F$17521,Profile!$B$2:$B$17521,$B162,Profile!$C$2:$C$17521,AH$8))*$C$6</f>
        <v>0</v>
      </c>
      <c r="AI162" s="162">
        <f>(SUMIFS(Profile!$F$2:$F$17521,Profile!$B$2:$B$17521,$B162,Profile!$C$2:$C$17521,AI$8))*$C$6</f>
        <v>0</v>
      </c>
      <c r="AJ162" s="162">
        <f>(SUMIFS(Profile!$F$2:$F$17521,Profile!$B$2:$B$17521,$B162,Profile!$C$2:$C$17521,AJ$8))*$C$6</f>
        <v>0</v>
      </c>
      <c r="AK162" s="162">
        <f>(SUMIFS(Profile!$F$2:$F$17521,Profile!$B$2:$B$17521,$B162,Profile!$C$2:$C$17521,AK$8))*$C$6</f>
        <v>0</v>
      </c>
      <c r="AL162" s="162">
        <f>(SUMIFS(Profile!$F$2:$F$17521,Profile!$B$2:$B$17521,$B162,Profile!$C$2:$C$17521,AL$8))*$C$6</f>
        <v>0</v>
      </c>
      <c r="AM162" s="162">
        <f>(SUMIFS(Profile!$F$2:$F$17521,Profile!$B$2:$B$17521,$B162,Profile!$C$2:$C$17521,AM$8))*$C$6</f>
        <v>0</v>
      </c>
      <c r="AN162" s="162">
        <f>(SUMIFS(Profile!$F$2:$F$17521,Profile!$B$2:$B$17521,$B162,Profile!$C$2:$C$17521,AN$8))*$C$6</f>
        <v>0</v>
      </c>
      <c r="AO162" s="162">
        <f>(SUMIFS(Profile!$F$2:$F$17521,Profile!$B$2:$B$17521,$B162,Profile!$C$2:$C$17521,AO$8))*$C$6</f>
        <v>0</v>
      </c>
      <c r="AP162" s="162">
        <f>(SUMIFS(Profile!$F$2:$F$17521,Profile!$B$2:$B$17521,$B162,Profile!$C$2:$C$17521,AP$8))*$C$6</f>
        <v>0</v>
      </c>
      <c r="AQ162" s="162">
        <f>(SUMIFS(Profile!$F$2:$F$17521,Profile!$B$2:$B$17521,$B162,Profile!$C$2:$C$17521,AQ$8))*$C$6</f>
        <v>0</v>
      </c>
      <c r="AR162" s="162">
        <f>(SUMIFS(Profile!$F$2:$F$17521,Profile!$B$2:$B$17521,$B162,Profile!$C$2:$C$17521,AR$8))*$C$6</f>
        <v>0</v>
      </c>
      <c r="AS162" s="162">
        <f>(SUMIFS(Profile!$F$2:$F$17521,Profile!$B$2:$B$17521,$B162,Profile!$C$2:$C$17521,AS$8))*$C$6</f>
        <v>0</v>
      </c>
      <c r="AT162" s="162">
        <f>(SUMIFS(Profile!$F$2:$F$17521,Profile!$B$2:$B$17521,$B162,Profile!$C$2:$C$17521,AT$8))*$C$6</f>
        <v>0</v>
      </c>
      <c r="AU162" s="162">
        <f>(SUMIFS(Profile!$F$2:$F$17521,Profile!$B$2:$B$17521,$B162,Profile!$C$2:$C$17521,AU$8))*$C$6</f>
        <v>0</v>
      </c>
      <c r="AV162" s="162">
        <f>(SUMIFS(Profile!$F$2:$F$17521,Profile!$B$2:$B$17521,$B162,Profile!$C$2:$C$17521,AV$8))*$C$6</f>
        <v>0</v>
      </c>
      <c r="AW162" s="162">
        <f>(SUMIFS(Profile!$F$2:$F$17521,Profile!$B$2:$B$17521,$B162,Profile!$C$2:$C$17521,AW$8))*$C$6</f>
        <v>0</v>
      </c>
      <c r="AX162" s="162">
        <f>(SUMIFS(Profile!$F$2:$F$17521,Profile!$B$2:$B$17521,$B162,Profile!$C$2:$C$17521,AX$8))*$C$6</f>
        <v>0</v>
      </c>
      <c r="AY162" s="162">
        <f>(SUMIFS(Profile!$F$2:$F$17521,Profile!$B$2:$B$17521,$B162,Profile!$C$2:$C$17521,AY$8))*$C$6</f>
        <v>0</v>
      </c>
      <c r="AZ162" s="162">
        <f>(SUMIFS(Profile!$F$2:$F$17521,Profile!$B$2:$B$17521,$B162,Profile!$C$2:$C$17521,AZ$8))*$C$6</f>
        <v>0</v>
      </c>
      <c r="BA162" s="162">
        <f t="shared" si="10"/>
        <v>0</v>
      </c>
      <c r="BB162" s="162">
        <f>(SUMIFS(Profile!$E$2:$E$17521,Profile!$B$2:$B$17521,$B162,Profile!$C$2:$C$17521,BB$8))*$C$9</f>
        <v>0</v>
      </c>
      <c r="BC162" s="162">
        <f>(SUMIFS(Profile!$E$2:$E$17521,Profile!$B$2:$B$17521,$B162,Profile!$C$2:$C$17521,BC$8))*$C$9</f>
        <v>0</v>
      </c>
      <c r="BD162" s="162">
        <f>(SUMIFS(Profile!$E$2:$E$17521,Profile!$B$2:$B$17521,$B162,Profile!$C$2:$C$17521,BD$8))*$C$9</f>
        <v>0</v>
      </c>
      <c r="BE162" s="162">
        <f>(SUMIFS(Profile!$E$2:$E$17521,Profile!$B$2:$B$17521,$B162,Profile!$C$2:$C$17521,BE$8))*$C$9</f>
        <v>0</v>
      </c>
      <c r="BF162" s="162">
        <f>(SUMIFS(Profile!$E$2:$E$17521,Profile!$B$2:$B$17521,$B162,Profile!$C$2:$C$17521,BF$8))*$C$9</f>
        <v>0</v>
      </c>
      <c r="BG162" s="162">
        <f>(SUMIFS(Profile!$E$2:$E$17521,Profile!$B$2:$B$17521,$B162,Profile!$C$2:$C$17521,BG$8))*$C$9</f>
        <v>0</v>
      </c>
      <c r="BH162" s="162">
        <f>(SUMIFS(Profile!$E$2:$E$17521,Profile!$B$2:$B$17521,$B162,Profile!$C$2:$C$17521,BH$8))*$C$9</f>
        <v>0</v>
      </c>
      <c r="BI162" s="162">
        <f>(SUMIFS(Profile!$E$2:$E$17521,Profile!$B$2:$B$17521,$B162,Profile!$C$2:$C$17521,BI$8))*$C$9</f>
        <v>0</v>
      </c>
      <c r="BJ162" s="162">
        <f>(SUMIFS(Profile!$E$2:$E$17521,Profile!$B$2:$B$17521,$B162,Profile!$C$2:$C$17521,BJ$8))*$C$9</f>
        <v>0</v>
      </c>
      <c r="BK162" s="162">
        <f>(SUMIFS(Profile!$E$2:$E$17521,Profile!$B$2:$B$17521,$B162,Profile!$C$2:$C$17521,BK$8))*$C$9</f>
        <v>0</v>
      </c>
      <c r="BL162" s="162">
        <f>(SUMIFS(Profile!$E$2:$E$17521,Profile!$B$2:$B$17521,$B162,Profile!$C$2:$C$17521,BL$8))*$C$9</f>
        <v>0</v>
      </c>
      <c r="BM162" s="162">
        <f>(SUMIFS(Profile!$E$2:$E$17521,Profile!$B$2:$B$17521,$B162,Profile!$C$2:$C$17521,BM$8))*$C$9</f>
        <v>0</v>
      </c>
      <c r="BN162" s="162">
        <f>(SUMIFS(Profile!$E$2:$E$17521,Profile!$B$2:$B$17521,$B162,Profile!$C$2:$C$17521,BN$8))*$C$9</f>
        <v>0</v>
      </c>
      <c r="BO162" s="162">
        <f>(SUMIFS(Profile!$E$2:$E$17521,Profile!$B$2:$B$17521,$B162,Profile!$C$2:$C$17521,BO$8))*$C$9</f>
        <v>0</v>
      </c>
      <c r="BP162" s="162">
        <f>(SUMIFS(Profile!$E$2:$E$17521,Profile!$B$2:$B$17521,$B162,Profile!$C$2:$C$17521,BP$8))*$C$9</f>
        <v>0</v>
      </c>
      <c r="BQ162" s="162">
        <f>(SUMIFS(Profile!$E$2:$E$17521,Profile!$B$2:$B$17521,$B162,Profile!$C$2:$C$17521,BQ$8))*$C$9</f>
        <v>0</v>
      </c>
      <c r="BR162" s="162">
        <f>(SUMIFS(Profile!$E$2:$E$17521,Profile!$B$2:$B$17521,$B162,Profile!$C$2:$C$17521,BR$8))*$C$9</f>
        <v>0</v>
      </c>
      <c r="BS162" s="162">
        <f>(SUMIFS(Profile!$E$2:$E$17521,Profile!$B$2:$B$17521,$B162,Profile!$C$2:$C$17521,BS$8))*$C$9</f>
        <v>0</v>
      </c>
      <c r="BT162" s="162">
        <f>(SUMIFS(Profile!$E$2:$E$17521,Profile!$B$2:$B$17521,$B162,Profile!$C$2:$C$17521,BT$8))*$C$9</f>
        <v>0</v>
      </c>
      <c r="BU162" s="162">
        <f>(SUMIFS(Profile!$E$2:$E$17521,Profile!$B$2:$B$17521,$B162,Profile!$C$2:$C$17521,BU$8))*$C$9</f>
        <v>0</v>
      </c>
      <c r="BV162" s="162">
        <f>(SUMIFS(Profile!$E$2:$E$17521,Profile!$B$2:$B$17521,$B162,Profile!$C$2:$C$17521,BV$8))*$C$9</f>
        <v>0</v>
      </c>
      <c r="BW162" s="162">
        <f>(SUMIFS(Profile!$E$2:$E$17521,Profile!$B$2:$B$17521,$B162,Profile!$C$2:$C$17521,BW$8))*$C$9</f>
        <v>0</v>
      </c>
      <c r="BX162" s="162">
        <f>(SUMIFS(Profile!$E$2:$E$17521,Profile!$B$2:$B$17521,$B162,Profile!$C$2:$C$17521,BX$8))*$C$9</f>
        <v>0</v>
      </c>
      <c r="BY162" s="162">
        <f>(SUMIFS(Profile!$E$2:$E$17521,Profile!$B$2:$B$17521,$B162,Profile!$C$2:$C$17521,BY$8))*$C$9</f>
        <v>0</v>
      </c>
      <c r="BZ162" s="162">
        <f>(SUMIFS(Profile!$E$2:$E$17521,Profile!$B$2:$B$17521,$B162,Profile!$C$2:$C$17521,BZ$8))*$C$9</f>
        <v>0</v>
      </c>
      <c r="CA162" s="162">
        <f>(SUMIFS(Profile!$E$2:$E$17521,Profile!$B$2:$B$17521,$B162,Profile!$C$2:$C$17521,CA$8))*$C$9</f>
        <v>0</v>
      </c>
      <c r="CB162" s="162">
        <f>(SUMIFS(Profile!$E$2:$E$17521,Profile!$B$2:$B$17521,$B162,Profile!$C$2:$C$17521,CB$8))*$C$9</f>
        <v>0</v>
      </c>
      <c r="CC162" s="162">
        <f>(SUMIFS(Profile!$E$2:$E$17521,Profile!$B$2:$B$17521,$B162,Profile!$C$2:$C$17521,CC$8))*$C$9</f>
        <v>0</v>
      </c>
      <c r="CD162" s="162">
        <f>(SUMIFS(Profile!$E$2:$E$17521,Profile!$B$2:$B$17521,$B162,Profile!$C$2:$C$17521,CD$8))*$C$9</f>
        <v>0</v>
      </c>
      <c r="CE162" s="162">
        <f>(SUMIFS(Profile!$E$2:$E$17521,Profile!$B$2:$B$17521,$B162,Profile!$C$2:$C$17521,CE$8))*$C$9</f>
        <v>0</v>
      </c>
      <c r="CF162" s="162">
        <f>(SUMIFS(Profile!$E$2:$E$17521,Profile!$B$2:$B$17521,$B162,Profile!$C$2:$C$17521,CF$8))*$C$9</f>
        <v>0</v>
      </c>
      <c r="CG162" s="162">
        <f>(SUMIFS(Profile!$E$2:$E$17521,Profile!$B$2:$B$17521,$B162,Profile!$C$2:$C$17521,CG$8))*$C$9</f>
        <v>0</v>
      </c>
      <c r="CH162" s="162">
        <f>(SUMIFS(Profile!$E$2:$E$17521,Profile!$B$2:$B$17521,$B162,Profile!$C$2:$C$17521,CH$8))*$C$9</f>
        <v>0</v>
      </c>
      <c r="CI162" s="162">
        <f>(SUMIFS(Profile!$E$2:$E$17521,Profile!$B$2:$B$17521,$B162,Profile!$C$2:$C$17521,CI$8))*$C$9</f>
        <v>0</v>
      </c>
      <c r="CJ162" s="162">
        <f>(SUMIFS(Profile!$E$2:$E$17521,Profile!$B$2:$B$17521,$B162,Profile!$C$2:$C$17521,CJ$8))*$C$9</f>
        <v>0</v>
      </c>
      <c r="CK162" s="162">
        <f>(SUMIFS(Profile!$E$2:$E$17521,Profile!$B$2:$B$17521,$B162,Profile!$C$2:$C$17521,CK$8))*$C$9</f>
        <v>0</v>
      </c>
      <c r="CL162" s="162">
        <f>(SUMIFS(Profile!$E$2:$E$17521,Profile!$B$2:$B$17521,$B162,Profile!$C$2:$C$17521,CL$8))*$C$9</f>
        <v>0</v>
      </c>
      <c r="CM162" s="162">
        <f>(SUMIFS(Profile!$E$2:$E$17521,Profile!$B$2:$B$17521,$B162,Profile!$C$2:$C$17521,CM$8))*$C$9</f>
        <v>0</v>
      </c>
      <c r="CN162" s="162">
        <f>(SUMIFS(Profile!$E$2:$E$17521,Profile!$B$2:$B$17521,$B162,Profile!$C$2:$C$17521,CN$8))*$C$9</f>
        <v>0</v>
      </c>
      <c r="CO162" s="162">
        <f>(SUMIFS(Profile!$E$2:$E$17521,Profile!$B$2:$B$17521,$B162,Profile!$C$2:$C$17521,CO$8))*$C$9</f>
        <v>0</v>
      </c>
      <c r="CP162" s="162">
        <f>(SUMIFS(Profile!$E$2:$E$17521,Profile!$B$2:$B$17521,$B162,Profile!$C$2:$C$17521,CP$8))*$C$9</f>
        <v>0</v>
      </c>
      <c r="CQ162" s="162">
        <f>(SUMIFS(Profile!$E$2:$E$17521,Profile!$B$2:$B$17521,$B162,Profile!$C$2:$C$17521,CQ$8))*$C$9</f>
        <v>0</v>
      </c>
      <c r="CR162" s="162">
        <f>(SUMIFS(Profile!$E$2:$E$17521,Profile!$B$2:$B$17521,$B162,Profile!$C$2:$C$17521,CR$8))*$C$9</f>
        <v>0</v>
      </c>
      <c r="CS162" s="162">
        <f>(SUMIFS(Profile!$E$2:$E$17521,Profile!$B$2:$B$17521,$B162,Profile!$C$2:$C$17521,CS$8))*$C$9</f>
        <v>0</v>
      </c>
      <c r="CT162" s="162">
        <f>(SUMIFS(Profile!$E$2:$E$17521,Profile!$B$2:$B$17521,$B162,Profile!$C$2:$C$17521,CT$8))*$C$9</f>
        <v>0</v>
      </c>
      <c r="CU162" s="162">
        <f>(SUMIFS(Profile!$E$2:$E$17521,Profile!$B$2:$B$17521,$B162,Profile!$C$2:$C$17521,CU$8))*$C$9</f>
        <v>0</v>
      </c>
      <c r="CV162" s="162">
        <f>(SUMIFS(Profile!$E$2:$E$17521,Profile!$B$2:$B$17521,$B162,Profile!$C$2:$C$17521,CV$8))*$C$9</f>
        <v>0</v>
      </c>
      <c r="CW162" s="162">
        <f>(SUMIFS(Profile!$E$2:$E$17521,Profile!$B$2:$B$17521,$B162,Profile!$C$2:$C$17521,CW$8))*$C$9</f>
        <v>0</v>
      </c>
      <c r="CX162" s="162">
        <f t="shared" si="11"/>
        <v>0</v>
      </c>
      <c r="CY162" s="162">
        <f t="shared" ref="CY162:ET162" si="771">MAX(BB162-E162,0)</f>
        <v>0</v>
      </c>
      <c r="CZ162" s="162">
        <f t="shared" si="771"/>
        <v>0</v>
      </c>
      <c r="DA162" s="162">
        <f t="shared" si="771"/>
        <v>0</v>
      </c>
      <c r="DB162" s="162">
        <f t="shared" si="771"/>
        <v>0</v>
      </c>
      <c r="DC162" s="162">
        <f t="shared" si="771"/>
        <v>0</v>
      </c>
      <c r="DD162" s="162">
        <f t="shared" si="771"/>
        <v>0</v>
      </c>
      <c r="DE162" s="162">
        <f t="shared" si="771"/>
        <v>0</v>
      </c>
      <c r="DF162" s="162">
        <f t="shared" si="771"/>
        <v>0</v>
      </c>
      <c r="DG162" s="162">
        <f t="shared" si="771"/>
        <v>0</v>
      </c>
      <c r="DH162" s="162">
        <f t="shared" si="771"/>
        <v>0</v>
      </c>
      <c r="DI162" s="162">
        <f t="shared" si="771"/>
        <v>0</v>
      </c>
      <c r="DJ162" s="162">
        <f t="shared" si="771"/>
        <v>0</v>
      </c>
      <c r="DK162" s="162">
        <f t="shared" si="771"/>
        <v>0</v>
      </c>
      <c r="DL162" s="162">
        <f t="shared" si="771"/>
        <v>0</v>
      </c>
      <c r="DM162" s="162">
        <f t="shared" si="771"/>
        <v>0</v>
      </c>
      <c r="DN162" s="162">
        <f t="shared" si="771"/>
        <v>0</v>
      </c>
      <c r="DO162" s="162">
        <f t="shared" si="771"/>
        <v>0</v>
      </c>
      <c r="DP162" s="162">
        <f t="shared" si="771"/>
        <v>0</v>
      </c>
      <c r="DQ162" s="162">
        <f t="shared" si="771"/>
        <v>0</v>
      </c>
      <c r="DR162" s="162">
        <f t="shared" si="771"/>
        <v>0</v>
      </c>
      <c r="DS162" s="162">
        <f t="shared" si="771"/>
        <v>0</v>
      </c>
      <c r="DT162" s="162">
        <f t="shared" si="771"/>
        <v>0</v>
      </c>
      <c r="DU162" s="162">
        <f t="shared" si="771"/>
        <v>0</v>
      </c>
      <c r="DV162" s="162">
        <f t="shared" si="771"/>
        <v>0</v>
      </c>
      <c r="DW162" s="162">
        <f t="shared" si="771"/>
        <v>0</v>
      </c>
      <c r="DX162" s="162">
        <f t="shared" si="771"/>
        <v>0</v>
      </c>
      <c r="DY162" s="162">
        <f t="shared" si="771"/>
        <v>0</v>
      </c>
      <c r="DZ162" s="162">
        <f t="shared" si="771"/>
        <v>0</v>
      </c>
      <c r="EA162" s="162">
        <f t="shared" si="771"/>
        <v>0</v>
      </c>
      <c r="EB162" s="162">
        <f t="shared" si="771"/>
        <v>0</v>
      </c>
      <c r="EC162" s="162">
        <f t="shared" si="771"/>
        <v>0</v>
      </c>
      <c r="ED162" s="162">
        <f t="shared" si="771"/>
        <v>0</v>
      </c>
      <c r="EE162" s="162">
        <f t="shared" si="771"/>
        <v>0</v>
      </c>
      <c r="EF162" s="162">
        <f t="shared" si="771"/>
        <v>0</v>
      </c>
      <c r="EG162" s="162">
        <f t="shared" si="771"/>
        <v>0</v>
      </c>
      <c r="EH162" s="162">
        <f t="shared" si="771"/>
        <v>0</v>
      </c>
      <c r="EI162" s="162">
        <f t="shared" si="771"/>
        <v>0</v>
      </c>
      <c r="EJ162" s="162">
        <f t="shared" si="771"/>
        <v>0</v>
      </c>
      <c r="EK162" s="162">
        <f t="shared" si="771"/>
        <v>0</v>
      </c>
      <c r="EL162" s="162">
        <f t="shared" si="771"/>
        <v>0</v>
      </c>
      <c r="EM162" s="162">
        <f t="shared" si="771"/>
        <v>0</v>
      </c>
      <c r="EN162" s="162">
        <f t="shared" si="771"/>
        <v>0</v>
      </c>
      <c r="EO162" s="162">
        <f t="shared" si="771"/>
        <v>0</v>
      </c>
      <c r="EP162" s="162">
        <f t="shared" si="771"/>
        <v>0</v>
      </c>
      <c r="EQ162" s="162">
        <f t="shared" si="771"/>
        <v>0</v>
      </c>
      <c r="ER162" s="162">
        <f t="shared" si="771"/>
        <v>0</v>
      </c>
      <c r="ES162" s="162">
        <f t="shared" si="771"/>
        <v>0</v>
      </c>
      <c r="ET162" s="162">
        <f t="shared" si="771"/>
        <v>0</v>
      </c>
      <c r="EU162" s="162">
        <f t="shared" si="13"/>
        <v>0</v>
      </c>
      <c r="EV162" s="162">
        <f t="shared" ref="EV162:GQ162" si="772">BB162-CY162</f>
        <v>0</v>
      </c>
      <c r="EW162" s="162">
        <f t="shared" si="772"/>
        <v>0</v>
      </c>
      <c r="EX162" s="162">
        <f t="shared" si="772"/>
        <v>0</v>
      </c>
      <c r="EY162" s="162">
        <f t="shared" si="772"/>
        <v>0</v>
      </c>
      <c r="EZ162" s="162">
        <f t="shared" si="772"/>
        <v>0</v>
      </c>
      <c r="FA162" s="162">
        <f t="shared" si="772"/>
        <v>0</v>
      </c>
      <c r="FB162" s="162">
        <f t="shared" si="772"/>
        <v>0</v>
      </c>
      <c r="FC162" s="162">
        <f t="shared" si="772"/>
        <v>0</v>
      </c>
      <c r="FD162" s="162">
        <f t="shared" si="772"/>
        <v>0</v>
      </c>
      <c r="FE162" s="162">
        <f t="shared" si="772"/>
        <v>0</v>
      </c>
      <c r="FF162" s="162">
        <f t="shared" si="772"/>
        <v>0</v>
      </c>
      <c r="FG162" s="162">
        <f t="shared" si="772"/>
        <v>0</v>
      </c>
      <c r="FH162" s="162">
        <f t="shared" si="772"/>
        <v>0</v>
      </c>
      <c r="FI162" s="162">
        <f t="shared" si="772"/>
        <v>0</v>
      </c>
      <c r="FJ162" s="162">
        <f t="shared" si="772"/>
        <v>0</v>
      </c>
      <c r="FK162" s="162">
        <f t="shared" si="772"/>
        <v>0</v>
      </c>
      <c r="FL162" s="162">
        <f t="shared" si="772"/>
        <v>0</v>
      </c>
      <c r="FM162" s="162">
        <f t="shared" si="772"/>
        <v>0</v>
      </c>
      <c r="FN162" s="162">
        <f t="shared" si="772"/>
        <v>0</v>
      </c>
      <c r="FO162" s="162">
        <f t="shared" si="772"/>
        <v>0</v>
      </c>
      <c r="FP162" s="162">
        <f t="shared" si="772"/>
        <v>0</v>
      </c>
      <c r="FQ162" s="162">
        <f t="shared" si="772"/>
        <v>0</v>
      </c>
      <c r="FR162" s="162">
        <f t="shared" si="772"/>
        <v>0</v>
      </c>
      <c r="FS162" s="162">
        <f t="shared" si="772"/>
        <v>0</v>
      </c>
      <c r="FT162" s="162">
        <f t="shared" si="772"/>
        <v>0</v>
      </c>
      <c r="FU162" s="162">
        <f t="shared" si="772"/>
        <v>0</v>
      </c>
      <c r="FV162" s="162">
        <f t="shared" si="772"/>
        <v>0</v>
      </c>
      <c r="FW162" s="162">
        <f t="shared" si="772"/>
        <v>0</v>
      </c>
      <c r="FX162" s="162">
        <f t="shared" si="772"/>
        <v>0</v>
      </c>
      <c r="FY162" s="162">
        <f t="shared" si="772"/>
        <v>0</v>
      </c>
      <c r="FZ162" s="162">
        <f t="shared" si="772"/>
        <v>0</v>
      </c>
      <c r="GA162" s="162">
        <f t="shared" si="772"/>
        <v>0</v>
      </c>
      <c r="GB162" s="162">
        <f t="shared" si="772"/>
        <v>0</v>
      </c>
      <c r="GC162" s="162">
        <f t="shared" si="772"/>
        <v>0</v>
      </c>
      <c r="GD162" s="162">
        <f t="shared" si="772"/>
        <v>0</v>
      </c>
      <c r="GE162" s="162">
        <f t="shared" si="772"/>
        <v>0</v>
      </c>
      <c r="GF162" s="162">
        <f t="shared" si="772"/>
        <v>0</v>
      </c>
      <c r="GG162" s="162">
        <f t="shared" si="772"/>
        <v>0</v>
      </c>
      <c r="GH162" s="162">
        <f t="shared" si="772"/>
        <v>0</v>
      </c>
      <c r="GI162" s="162">
        <f t="shared" si="772"/>
        <v>0</v>
      </c>
      <c r="GJ162" s="162">
        <f t="shared" si="772"/>
        <v>0</v>
      </c>
      <c r="GK162" s="162">
        <f t="shared" si="772"/>
        <v>0</v>
      </c>
      <c r="GL162" s="162">
        <f t="shared" si="772"/>
        <v>0</v>
      </c>
      <c r="GM162" s="162">
        <f t="shared" si="772"/>
        <v>0</v>
      </c>
      <c r="GN162" s="162">
        <f t="shared" si="772"/>
        <v>0</v>
      </c>
      <c r="GO162" s="162">
        <f t="shared" si="772"/>
        <v>0</v>
      </c>
      <c r="GP162" s="162">
        <f t="shared" si="772"/>
        <v>0</v>
      </c>
      <c r="GQ162" s="162">
        <f t="shared" si="772"/>
        <v>0</v>
      </c>
      <c r="GR162" s="162">
        <f t="shared" si="15"/>
        <v>0</v>
      </c>
      <c r="GS162" s="162">
        <f t="shared" ref="GS162:IN162" si="773">E162-EV162</f>
        <v>0</v>
      </c>
      <c r="GT162" s="162">
        <f t="shared" si="773"/>
        <v>0</v>
      </c>
      <c r="GU162" s="162">
        <f t="shared" si="773"/>
        <v>0</v>
      </c>
      <c r="GV162" s="162">
        <f t="shared" si="773"/>
        <v>0</v>
      </c>
      <c r="GW162" s="162">
        <f t="shared" si="773"/>
        <v>0</v>
      </c>
      <c r="GX162" s="162">
        <f t="shared" si="773"/>
        <v>0</v>
      </c>
      <c r="GY162" s="162">
        <f t="shared" si="773"/>
        <v>0</v>
      </c>
      <c r="GZ162" s="162">
        <f t="shared" si="773"/>
        <v>0</v>
      </c>
      <c r="HA162" s="162">
        <f t="shared" si="773"/>
        <v>0</v>
      </c>
      <c r="HB162" s="162">
        <f t="shared" si="773"/>
        <v>0</v>
      </c>
      <c r="HC162" s="162">
        <f t="shared" si="773"/>
        <v>0</v>
      </c>
      <c r="HD162" s="162">
        <f t="shared" si="773"/>
        <v>0</v>
      </c>
      <c r="HE162" s="162">
        <f t="shared" si="773"/>
        <v>0</v>
      </c>
      <c r="HF162" s="162">
        <f t="shared" si="773"/>
        <v>0</v>
      </c>
      <c r="HG162" s="162">
        <f t="shared" si="773"/>
        <v>0</v>
      </c>
      <c r="HH162" s="162">
        <f t="shared" si="773"/>
        <v>0</v>
      </c>
      <c r="HI162" s="162">
        <f t="shared" si="773"/>
        <v>0</v>
      </c>
      <c r="HJ162" s="162">
        <f t="shared" si="773"/>
        <v>0</v>
      </c>
      <c r="HK162" s="162">
        <f t="shared" si="773"/>
        <v>0</v>
      </c>
      <c r="HL162" s="162">
        <f t="shared" si="773"/>
        <v>0</v>
      </c>
      <c r="HM162" s="162">
        <f t="shared" si="773"/>
        <v>0</v>
      </c>
      <c r="HN162" s="162">
        <f t="shared" si="773"/>
        <v>0</v>
      </c>
      <c r="HO162" s="162">
        <f t="shared" si="773"/>
        <v>0</v>
      </c>
      <c r="HP162" s="162">
        <f t="shared" si="773"/>
        <v>0</v>
      </c>
      <c r="HQ162" s="162">
        <f t="shared" si="773"/>
        <v>0</v>
      </c>
      <c r="HR162" s="162">
        <f t="shared" si="773"/>
        <v>0</v>
      </c>
      <c r="HS162" s="162">
        <f t="shared" si="773"/>
        <v>0</v>
      </c>
      <c r="HT162" s="162">
        <f t="shared" si="773"/>
        <v>0</v>
      </c>
      <c r="HU162" s="162">
        <f t="shared" si="773"/>
        <v>0</v>
      </c>
      <c r="HV162" s="162">
        <f t="shared" si="773"/>
        <v>0</v>
      </c>
      <c r="HW162" s="162">
        <f t="shared" si="773"/>
        <v>0</v>
      </c>
      <c r="HX162" s="162">
        <f t="shared" si="773"/>
        <v>0</v>
      </c>
      <c r="HY162" s="162">
        <f t="shared" si="773"/>
        <v>0</v>
      </c>
      <c r="HZ162" s="162">
        <f t="shared" si="773"/>
        <v>0</v>
      </c>
      <c r="IA162" s="162">
        <f t="shared" si="773"/>
        <v>0</v>
      </c>
      <c r="IB162" s="162">
        <f t="shared" si="773"/>
        <v>0</v>
      </c>
      <c r="IC162" s="162">
        <f t="shared" si="773"/>
        <v>0</v>
      </c>
      <c r="ID162" s="162">
        <f t="shared" si="773"/>
        <v>0</v>
      </c>
      <c r="IE162" s="162">
        <f t="shared" si="773"/>
        <v>0</v>
      </c>
      <c r="IF162" s="162">
        <f t="shared" si="773"/>
        <v>0</v>
      </c>
      <c r="IG162" s="162">
        <f t="shared" si="773"/>
        <v>0</v>
      </c>
      <c r="IH162" s="162">
        <f t="shared" si="773"/>
        <v>0</v>
      </c>
      <c r="II162" s="162">
        <f t="shared" si="773"/>
        <v>0</v>
      </c>
      <c r="IJ162" s="162">
        <f t="shared" si="773"/>
        <v>0</v>
      </c>
      <c r="IK162" s="162">
        <f t="shared" si="773"/>
        <v>0</v>
      </c>
      <c r="IL162" s="162">
        <f t="shared" si="773"/>
        <v>0</v>
      </c>
      <c r="IM162" s="162">
        <f t="shared" si="773"/>
        <v>0</v>
      </c>
      <c r="IN162" s="162">
        <f t="shared" si="773"/>
        <v>0</v>
      </c>
      <c r="IO162" s="162">
        <f t="shared" si="17"/>
        <v>0</v>
      </c>
      <c r="IP162" s="162">
        <f t="shared" si="23"/>
        <v>0</v>
      </c>
      <c r="IQ162" s="162">
        <f t="shared" ref="IQ162:KK162" si="774">MAX((MIN(CZ162+IP162,$IO$7))-GT162,0)</f>
        <v>0</v>
      </c>
      <c r="IR162" s="162">
        <f t="shared" si="774"/>
        <v>0</v>
      </c>
      <c r="IS162" s="162">
        <f t="shared" si="774"/>
        <v>0</v>
      </c>
      <c r="IT162" s="162">
        <f t="shared" si="774"/>
        <v>0</v>
      </c>
      <c r="IU162" s="162">
        <f t="shared" si="774"/>
        <v>0</v>
      </c>
      <c r="IV162" s="162">
        <f t="shared" si="774"/>
        <v>0</v>
      </c>
      <c r="IW162" s="162">
        <f t="shared" si="774"/>
        <v>0</v>
      </c>
      <c r="IX162" s="162">
        <f t="shared" si="774"/>
        <v>0</v>
      </c>
      <c r="IY162" s="162">
        <f t="shared" si="774"/>
        <v>0</v>
      </c>
      <c r="IZ162" s="162">
        <f t="shared" si="774"/>
        <v>0</v>
      </c>
      <c r="JA162" s="162">
        <f t="shared" si="774"/>
        <v>0</v>
      </c>
      <c r="JB162" s="162">
        <f t="shared" si="774"/>
        <v>0</v>
      </c>
      <c r="JC162" s="162">
        <f t="shared" si="774"/>
        <v>0</v>
      </c>
      <c r="JD162" s="162">
        <f t="shared" si="774"/>
        <v>0</v>
      </c>
      <c r="JE162" s="162">
        <f t="shared" si="774"/>
        <v>0</v>
      </c>
      <c r="JF162" s="162">
        <f t="shared" si="774"/>
        <v>0</v>
      </c>
      <c r="JG162" s="162">
        <f t="shared" si="774"/>
        <v>0</v>
      </c>
      <c r="JH162" s="162">
        <f t="shared" si="774"/>
        <v>0</v>
      </c>
      <c r="JI162" s="162">
        <f t="shared" si="774"/>
        <v>0</v>
      </c>
      <c r="JJ162" s="162">
        <f t="shared" si="774"/>
        <v>0</v>
      </c>
      <c r="JK162" s="162">
        <f t="shared" si="774"/>
        <v>0</v>
      </c>
      <c r="JL162" s="162">
        <f t="shared" si="774"/>
        <v>0</v>
      </c>
      <c r="JM162" s="162">
        <f t="shared" si="774"/>
        <v>0</v>
      </c>
      <c r="JN162" s="162">
        <f t="shared" si="774"/>
        <v>0</v>
      </c>
      <c r="JO162" s="162">
        <f t="shared" si="774"/>
        <v>0</v>
      </c>
      <c r="JP162" s="162">
        <f t="shared" si="774"/>
        <v>0</v>
      </c>
      <c r="JQ162" s="162">
        <f t="shared" si="774"/>
        <v>0</v>
      </c>
      <c r="JR162" s="162">
        <f t="shared" si="774"/>
        <v>0</v>
      </c>
      <c r="JS162" s="162">
        <f t="shared" si="774"/>
        <v>0</v>
      </c>
      <c r="JT162" s="162">
        <f t="shared" si="774"/>
        <v>0</v>
      </c>
      <c r="JU162" s="162">
        <f t="shared" si="774"/>
        <v>0</v>
      </c>
      <c r="JV162" s="162">
        <f t="shared" si="774"/>
        <v>0</v>
      </c>
      <c r="JW162" s="162">
        <f t="shared" si="774"/>
        <v>0</v>
      </c>
      <c r="JX162" s="162">
        <f t="shared" si="774"/>
        <v>0</v>
      </c>
      <c r="JY162" s="162">
        <f t="shared" si="774"/>
        <v>0</v>
      </c>
      <c r="JZ162" s="162">
        <f t="shared" si="774"/>
        <v>0</v>
      </c>
      <c r="KA162" s="162">
        <f t="shared" si="774"/>
        <v>0</v>
      </c>
      <c r="KB162" s="162">
        <f t="shared" si="774"/>
        <v>0</v>
      </c>
      <c r="KC162" s="162">
        <f t="shared" si="774"/>
        <v>0</v>
      </c>
      <c r="KD162" s="162">
        <f t="shared" si="774"/>
        <v>0</v>
      </c>
      <c r="KE162" s="162">
        <f t="shared" si="774"/>
        <v>0</v>
      </c>
      <c r="KF162" s="162">
        <f t="shared" si="774"/>
        <v>0</v>
      </c>
      <c r="KG162" s="162">
        <f t="shared" si="774"/>
        <v>0</v>
      </c>
      <c r="KH162" s="162">
        <f t="shared" si="774"/>
        <v>0</v>
      </c>
      <c r="KI162" s="162">
        <f t="shared" si="774"/>
        <v>0</v>
      </c>
      <c r="KJ162" s="162">
        <f t="shared" si="774"/>
        <v>0</v>
      </c>
      <c r="KK162" s="162">
        <f t="shared" si="774"/>
        <v>0</v>
      </c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</row>
    <row r="163" ht="14.25" customHeight="1" spans="1:326" x14ac:dyDescent="0.25">
      <c r="A163" s="1">
        <v>6</v>
      </c>
      <c r="B163" s="1">
        <f t="shared" ref="B163:C163" si="775">B162+1</f>
        <v>153</v>
      </c>
      <c r="C163" s="232">
        <f t="shared" si="775"/>
        <v>43618</v>
      </c>
      <c r="D163" s="162">
        <f t="shared" si="9"/>
        <v>0</v>
      </c>
      <c r="E163" s="162">
        <f>(SUMIFS(Profile!$F$2:$F$17521,Profile!$B$2:$B$17521,$B163,Profile!$C$2:$C$17521,E$8))*$C$6</f>
        <v>0</v>
      </c>
      <c r="F163" s="162">
        <f>(SUMIFS(Profile!$F$2:$F$17521,Profile!$B$2:$B$17521,$B163,Profile!$C$2:$C$17521,F$8))*$C$6</f>
        <v>0</v>
      </c>
      <c r="G163" s="162">
        <f>(SUMIFS(Profile!$F$2:$F$17521,Profile!$B$2:$B$17521,$B163,Profile!$C$2:$C$17521,G$8))*$C$6</f>
        <v>0</v>
      </c>
      <c r="H163" s="162">
        <f>(SUMIFS(Profile!$F$2:$F$17521,Profile!$B$2:$B$17521,$B163,Profile!$C$2:$C$17521,H$8))*$C$6</f>
        <v>0</v>
      </c>
      <c r="I163" s="162">
        <f>(SUMIFS(Profile!$F$2:$F$17521,Profile!$B$2:$B$17521,$B163,Profile!$C$2:$C$17521,I$8))*$C$6</f>
        <v>0</v>
      </c>
      <c r="J163" s="162">
        <f>(SUMIFS(Profile!$F$2:$F$17521,Profile!$B$2:$B$17521,$B163,Profile!$C$2:$C$17521,J$8))*$C$6</f>
        <v>0</v>
      </c>
      <c r="K163" s="162">
        <f>(SUMIFS(Profile!$F$2:$F$17521,Profile!$B$2:$B$17521,$B163,Profile!$C$2:$C$17521,K$8))*$C$6</f>
        <v>0</v>
      </c>
      <c r="L163" s="162">
        <f>(SUMIFS(Profile!$F$2:$F$17521,Profile!$B$2:$B$17521,$B163,Profile!$C$2:$C$17521,L$8))*$C$6</f>
        <v>0</v>
      </c>
      <c r="M163" s="162">
        <f>(SUMIFS(Profile!$F$2:$F$17521,Profile!$B$2:$B$17521,$B163,Profile!$C$2:$C$17521,M$8))*$C$6</f>
        <v>0</v>
      </c>
      <c r="N163" s="162">
        <f>(SUMIFS(Profile!$F$2:$F$17521,Profile!$B$2:$B$17521,$B163,Profile!$C$2:$C$17521,N$8))*$C$6</f>
        <v>0</v>
      </c>
      <c r="O163" s="162">
        <f>(SUMIFS(Profile!$F$2:$F$17521,Profile!$B$2:$B$17521,$B163,Profile!$C$2:$C$17521,O$8))*$C$6</f>
        <v>0</v>
      </c>
      <c r="P163" s="162">
        <f>(SUMIFS(Profile!$F$2:$F$17521,Profile!$B$2:$B$17521,$B163,Profile!$C$2:$C$17521,P$8))*$C$6</f>
        <v>0</v>
      </c>
      <c r="Q163" s="162">
        <f>(SUMIFS(Profile!$F$2:$F$17521,Profile!$B$2:$B$17521,$B163,Profile!$C$2:$C$17521,Q$8))*$C$6</f>
        <v>0</v>
      </c>
      <c r="R163" s="162">
        <f>(SUMIFS(Profile!$F$2:$F$17521,Profile!$B$2:$B$17521,$B163,Profile!$C$2:$C$17521,R$8))*$C$6</f>
        <v>0</v>
      </c>
      <c r="S163" s="162">
        <f>(SUMIFS(Profile!$F$2:$F$17521,Profile!$B$2:$B$17521,$B163,Profile!$C$2:$C$17521,S$8))*$C$6</f>
        <v>0</v>
      </c>
      <c r="T163" s="162">
        <f>(SUMIFS(Profile!$F$2:$F$17521,Profile!$B$2:$B$17521,$B163,Profile!$C$2:$C$17521,T$8))*$C$6</f>
        <v>0</v>
      </c>
      <c r="U163" s="162">
        <f>(SUMIFS(Profile!$F$2:$F$17521,Profile!$B$2:$B$17521,$B163,Profile!$C$2:$C$17521,U$8))*$C$6</f>
        <v>0</v>
      </c>
      <c r="V163" s="162">
        <f>(SUMIFS(Profile!$F$2:$F$17521,Profile!$B$2:$B$17521,$B163,Profile!$C$2:$C$17521,V$8))*$C$6</f>
        <v>0</v>
      </c>
      <c r="W163" s="162">
        <f>(SUMIFS(Profile!$F$2:$F$17521,Profile!$B$2:$B$17521,$B163,Profile!$C$2:$C$17521,W$8))*$C$6</f>
        <v>0</v>
      </c>
      <c r="X163" s="162">
        <f>(SUMIFS(Profile!$F$2:$F$17521,Profile!$B$2:$B$17521,$B163,Profile!$C$2:$C$17521,X$8))*$C$6</f>
        <v>0</v>
      </c>
      <c r="Y163" s="162">
        <f>(SUMIFS(Profile!$F$2:$F$17521,Profile!$B$2:$B$17521,$B163,Profile!$C$2:$C$17521,Y$8))*$C$6</f>
        <v>0</v>
      </c>
      <c r="Z163" s="162">
        <f>(SUMIFS(Profile!$F$2:$F$17521,Profile!$B$2:$B$17521,$B163,Profile!$C$2:$C$17521,Z$8))*$C$6</f>
        <v>0</v>
      </c>
      <c r="AA163" s="162">
        <f>(SUMIFS(Profile!$F$2:$F$17521,Profile!$B$2:$B$17521,$B163,Profile!$C$2:$C$17521,AA$8))*$C$6</f>
        <v>0</v>
      </c>
      <c r="AB163" s="162">
        <f>(SUMIFS(Profile!$F$2:$F$17521,Profile!$B$2:$B$17521,$B163,Profile!$C$2:$C$17521,AB$8))*$C$6</f>
        <v>0</v>
      </c>
      <c r="AC163" s="162">
        <f>(SUMIFS(Profile!$F$2:$F$17521,Profile!$B$2:$B$17521,$B163,Profile!$C$2:$C$17521,AC$8))*$C$6</f>
        <v>0</v>
      </c>
      <c r="AD163" s="162">
        <f>(SUMIFS(Profile!$F$2:$F$17521,Profile!$B$2:$B$17521,$B163,Profile!$C$2:$C$17521,AD$8))*$C$6</f>
        <v>0</v>
      </c>
      <c r="AE163" s="162">
        <f>(SUMIFS(Profile!$F$2:$F$17521,Profile!$B$2:$B$17521,$B163,Profile!$C$2:$C$17521,AE$8))*$C$6</f>
        <v>0</v>
      </c>
      <c r="AF163" s="162">
        <f>(SUMIFS(Profile!$F$2:$F$17521,Profile!$B$2:$B$17521,$B163,Profile!$C$2:$C$17521,AF$8))*$C$6</f>
        <v>0</v>
      </c>
      <c r="AG163" s="162">
        <f>(SUMIFS(Profile!$F$2:$F$17521,Profile!$B$2:$B$17521,$B163,Profile!$C$2:$C$17521,AG$8))*$C$6</f>
        <v>0</v>
      </c>
      <c r="AH163" s="162">
        <f>(SUMIFS(Profile!$F$2:$F$17521,Profile!$B$2:$B$17521,$B163,Profile!$C$2:$C$17521,AH$8))*$C$6</f>
        <v>0</v>
      </c>
      <c r="AI163" s="162">
        <f>(SUMIFS(Profile!$F$2:$F$17521,Profile!$B$2:$B$17521,$B163,Profile!$C$2:$C$17521,AI$8))*$C$6</f>
        <v>0</v>
      </c>
      <c r="AJ163" s="162">
        <f>(SUMIFS(Profile!$F$2:$F$17521,Profile!$B$2:$B$17521,$B163,Profile!$C$2:$C$17521,AJ$8))*$C$6</f>
        <v>0</v>
      </c>
      <c r="AK163" s="162">
        <f>(SUMIFS(Profile!$F$2:$F$17521,Profile!$B$2:$B$17521,$B163,Profile!$C$2:$C$17521,AK$8))*$C$6</f>
        <v>0</v>
      </c>
      <c r="AL163" s="162">
        <f>(SUMIFS(Profile!$F$2:$F$17521,Profile!$B$2:$B$17521,$B163,Profile!$C$2:$C$17521,AL$8))*$C$6</f>
        <v>0</v>
      </c>
      <c r="AM163" s="162">
        <f>(SUMIFS(Profile!$F$2:$F$17521,Profile!$B$2:$B$17521,$B163,Profile!$C$2:$C$17521,AM$8))*$C$6</f>
        <v>0</v>
      </c>
      <c r="AN163" s="162">
        <f>(SUMIFS(Profile!$F$2:$F$17521,Profile!$B$2:$B$17521,$B163,Profile!$C$2:$C$17521,AN$8))*$C$6</f>
        <v>0</v>
      </c>
      <c r="AO163" s="162">
        <f>(SUMIFS(Profile!$F$2:$F$17521,Profile!$B$2:$B$17521,$B163,Profile!$C$2:$C$17521,AO$8))*$C$6</f>
        <v>0</v>
      </c>
      <c r="AP163" s="162">
        <f>(SUMIFS(Profile!$F$2:$F$17521,Profile!$B$2:$B$17521,$B163,Profile!$C$2:$C$17521,AP$8))*$C$6</f>
        <v>0</v>
      </c>
      <c r="AQ163" s="162">
        <f>(SUMIFS(Profile!$F$2:$F$17521,Profile!$B$2:$B$17521,$B163,Profile!$C$2:$C$17521,AQ$8))*$C$6</f>
        <v>0</v>
      </c>
      <c r="AR163" s="162">
        <f>(SUMIFS(Profile!$F$2:$F$17521,Profile!$B$2:$B$17521,$B163,Profile!$C$2:$C$17521,AR$8))*$C$6</f>
        <v>0</v>
      </c>
      <c r="AS163" s="162">
        <f>(SUMIFS(Profile!$F$2:$F$17521,Profile!$B$2:$B$17521,$B163,Profile!$C$2:$C$17521,AS$8))*$C$6</f>
        <v>0</v>
      </c>
      <c r="AT163" s="162">
        <f>(SUMIFS(Profile!$F$2:$F$17521,Profile!$B$2:$B$17521,$B163,Profile!$C$2:$C$17521,AT$8))*$C$6</f>
        <v>0</v>
      </c>
      <c r="AU163" s="162">
        <f>(SUMIFS(Profile!$F$2:$F$17521,Profile!$B$2:$B$17521,$B163,Profile!$C$2:$C$17521,AU$8))*$C$6</f>
        <v>0</v>
      </c>
      <c r="AV163" s="162">
        <f>(SUMIFS(Profile!$F$2:$F$17521,Profile!$B$2:$B$17521,$B163,Profile!$C$2:$C$17521,AV$8))*$C$6</f>
        <v>0</v>
      </c>
      <c r="AW163" s="162">
        <f>(SUMIFS(Profile!$F$2:$F$17521,Profile!$B$2:$B$17521,$B163,Profile!$C$2:$C$17521,AW$8))*$C$6</f>
        <v>0</v>
      </c>
      <c r="AX163" s="162">
        <f>(SUMIFS(Profile!$F$2:$F$17521,Profile!$B$2:$B$17521,$B163,Profile!$C$2:$C$17521,AX$8))*$C$6</f>
        <v>0</v>
      </c>
      <c r="AY163" s="162">
        <f>(SUMIFS(Profile!$F$2:$F$17521,Profile!$B$2:$B$17521,$B163,Profile!$C$2:$C$17521,AY$8))*$C$6</f>
        <v>0</v>
      </c>
      <c r="AZ163" s="162">
        <f>(SUMIFS(Profile!$F$2:$F$17521,Profile!$B$2:$B$17521,$B163,Profile!$C$2:$C$17521,AZ$8))*$C$6</f>
        <v>0</v>
      </c>
      <c r="BA163" s="162">
        <f t="shared" si="10"/>
        <v>0</v>
      </c>
      <c r="BB163" s="162">
        <f>(SUMIFS(Profile!$E$2:$E$17521,Profile!$B$2:$B$17521,$B163,Profile!$C$2:$C$17521,BB$8))*$C$9</f>
        <v>0</v>
      </c>
      <c r="BC163" s="162">
        <f>(SUMIFS(Profile!$E$2:$E$17521,Profile!$B$2:$B$17521,$B163,Profile!$C$2:$C$17521,BC$8))*$C$9</f>
        <v>0</v>
      </c>
      <c r="BD163" s="162">
        <f>(SUMIFS(Profile!$E$2:$E$17521,Profile!$B$2:$B$17521,$B163,Profile!$C$2:$C$17521,BD$8))*$C$9</f>
        <v>0</v>
      </c>
      <c r="BE163" s="162">
        <f>(SUMIFS(Profile!$E$2:$E$17521,Profile!$B$2:$B$17521,$B163,Profile!$C$2:$C$17521,BE$8))*$C$9</f>
        <v>0</v>
      </c>
      <c r="BF163" s="162">
        <f>(SUMIFS(Profile!$E$2:$E$17521,Profile!$B$2:$B$17521,$B163,Profile!$C$2:$C$17521,BF$8))*$C$9</f>
        <v>0</v>
      </c>
      <c r="BG163" s="162">
        <f>(SUMIFS(Profile!$E$2:$E$17521,Profile!$B$2:$B$17521,$B163,Profile!$C$2:$C$17521,BG$8))*$C$9</f>
        <v>0</v>
      </c>
      <c r="BH163" s="162">
        <f>(SUMIFS(Profile!$E$2:$E$17521,Profile!$B$2:$B$17521,$B163,Profile!$C$2:$C$17521,BH$8))*$C$9</f>
        <v>0</v>
      </c>
      <c r="BI163" s="162">
        <f>(SUMIFS(Profile!$E$2:$E$17521,Profile!$B$2:$B$17521,$B163,Profile!$C$2:$C$17521,BI$8))*$C$9</f>
        <v>0</v>
      </c>
      <c r="BJ163" s="162">
        <f>(SUMIFS(Profile!$E$2:$E$17521,Profile!$B$2:$B$17521,$B163,Profile!$C$2:$C$17521,BJ$8))*$C$9</f>
        <v>0</v>
      </c>
      <c r="BK163" s="162">
        <f>(SUMIFS(Profile!$E$2:$E$17521,Profile!$B$2:$B$17521,$B163,Profile!$C$2:$C$17521,BK$8))*$C$9</f>
        <v>0</v>
      </c>
      <c r="BL163" s="162">
        <f>(SUMIFS(Profile!$E$2:$E$17521,Profile!$B$2:$B$17521,$B163,Profile!$C$2:$C$17521,BL$8))*$C$9</f>
        <v>0</v>
      </c>
      <c r="BM163" s="162">
        <f>(SUMIFS(Profile!$E$2:$E$17521,Profile!$B$2:$B$17521,$B163,Profile!$C$2:$C$17521,BM$8))*$C$9</f>
        <v>0</v>
      </c>
      <c r="BN163" s="162">
        <f>(SUMIFS(Profile!$E$2:$E$17521,Profile!$B$2:$B$17521,$B163,Profile!$C$2:$C$17521,BN$8))*$C$9</f>
        <v>0</v>
      </c>
      <c r="BO163" s="162">
        <f>(SUMIFS(Profile!$E$2:$E$17521,Profile!$B$2:$B$17521,$B163,Profile!$C$2:$C$17521,BO$8))*$C$9</f>
        <v>0</v>
      </c>
      <c r="BP163" s="162">
        <f>(SUMIFS(Profile!$E$2:$E$17521,Profile!$B$2:$B$17521,$B163,Profile!$C$2:$C$17521,BP$8))*$C$9</f>
        <v>0</v>
      </c>
      <c r="BQ163" s="162">
        <f>(SUMIFS(Profile!$E$2:$E$17521,Profile!$B$2:$B$17521,$B163,Profile!$C$2:$C$17521,BQ$8))*$C$9</f>
        <v>0</v>
      </c>
      <c r="BR163" s="162">
        <f>(SUMIFS(Profile!$E$2:$E$17521,Profile!$B$2:$B$17521,$B163,Profile!$C$2:$C$17521,BR$8))*$C$9</f>
        <v>0</v>
      </c>
      <c r="BS163" s="162">
        <f>(SUMIFS(Profile!$E$2:$E$17521,Profile!$B$2:$B$17521,$B163,Profile!$C$2:$C$17521,BS$8))*$C$9</f>
        <v>0</v>
      </c>
      <c r="BT163" s="162">
        <f>(SUMIFS(Profile!$E$2:$E$17521,Profile!$B$2:$B$17521,$B163,Profile!$C$2:$C$17521,BT$8))*$C$9</f>
        <v>0</v>
      </c>
      <c r="BU163" s="162">
        <f>(SUMIFS(Profile!$E$2:$E$17521,Profile!$B$2:$B$17521,$B163,Profile!$C$2:$C$17521,BU$8))*$C$9</f>
        <v>0</v>
      </c>
      <c r="BV163" s="162">
        <f>(SUMIFS(Profile!$E$2:$E$17521,Profile!$B$2:$B$17521,$B163,Profile!$C$2:$C$17521,BV$8))*$C$9</f>
        <v>0</v>
      </c>
      <c r="BW163" s="162">
        <f>(SUMIFS(Profile!$E$2:$E$17521,Profile!$B$2:$B$17521,$B163,Profile!$C$2:$C$17521,BW$8))*$C$9</f>
        <v>0</v>
      </c>
      <c r="BX163" s="162">
        <f>(SUMIFS(Profile!$E$2:$E$17521,Profile!$B$2:$B$17521,$B163,Profile!$C$2:$C$17521,BX$8))*$C$9</f>
        <v>0</v>
      </c>
      <c r="BY163" s="162">
        <f>(SUMIFS(Profile!$E$2:$E$17521,Profile!$B$2:$B$17521,$B163,Profile!$C$2:$C$17521,BY$8))*$C$9</f>
        <v>0</v>
      </c>
      <c r="BZ163" s="162">
        <f>(SUMIFS(Profile!$E$2:$E$17521,Profile!$B$2:$B$17521,$B163,Profile!$C$2:$C$17521,BZ$8))*$C$9</f>
        <v>0</v>
      </c>
      <c r="CA163" s="162">
        <f>(SUMIFS(Profile!$E$2:$E$17521,Profile!$B$2:$B$17521,$B163,Profile!$C$2:$C$17521,CA$8))*$C$9</f>
        <v>0</v>
      </c>
      <c r="CB163" s="162">
        <f>(SUMIFS(Profile!$E$2:$E$17521,Profile!$B$2:$B$17521,$B163,Profile!$C$2:$C$17521,CB$8))*$C$9</f>
        <v>0</v>
      </c>
      <c r="CC163" s="162">
        <f>(SUMIFS(Profile!$E$2:$E$17521,Profile!$B$2:$B$17521,$B163,Profile!$C$2:$C$17521,CC$8))*$C$9</f>
        <v>0</v>
      </c>
      <c r="CD163" s="162">
        <f>(SUMIFS(Profile!$E$2:$E$17521,Profile!$B$2:$B$17521,$B163,Profile!$C$2:$C$17521,CD$8))*$C$9</f>
        <v>0</v>
      </c>
      <c r="CE163" s="162">
        <f>(SUMIFS(Profile!$E$2:$E$17521,Profile!$B$2:$B$17521,$B163,Profile!$C$2:$C$17521,CE$8))*$C$9</f>
        <v>0</v>
      </c>
      <c r="CF163" s="162">
        <f>(SUMIFS(Profile!$E$2:$E$17521,Profile!$B$2:$B$17521,$B163,Profile!$C$2:$C$17521,CF$8))*$C$9</f>
        <v>0</v>
      </c>
      <c r="CG163" s="162">
        <f>(SUMIFS(Profile!$E$2:$E$17521,Profile!$B$2:$B$17521,$B163,Profile!$C$2:$C$17521,CG$8))*$C$9</f>
        <v>0</v>
      </c>
      <c r="CH163" s="162">
        <f>(SUMIFS(Profile!$E$2:$E$17521,Profile!$B$2:$B$17521,$B163,Profile!$C$2:$C$17521,CH$8))*$C$9</f>
        <v>0</v>
      </c>
      <c r="CI163" s="162">
        <f>(SUMIFS(Profile!$E$2:$E$17521,Profile!$B$2:$B$17521,$B163,Profile!$C$2:$C$17521,CI$8))*$C$9</f>
        <v>0</v>
      </c>
      <c r="CJ163" s="162">
        <f>(SUMIFS(Profile!$E$2:$E$17521,Profile!$B$2:$B$17521,$B163,Profile!$C$2:$C$17521,CJ$8))*$C$9</f>
        <v>0</v>
      </c>
      <c r="CK163" s="162">
        <f>(SUMIFS(Profile!$E$2:$E$17521,Profile!$B$2:$B$17521,$B163,Profile!$C$2:$C$17521,CK$8))*$C$9</f>
        <v>0</v>
      </c>
      <c r="CL163" s="162">
        <f>(SUMIFS(Profile!$E$2:$E$17521,Profile!$B$2:$B$17521,$B163,Profile!$C$2:$C$17521,CL$8))*$C$9</f>
        <v>0</v>
      </c>
      <c r="CM163" s="162">
        <f>(SUMIFS(Profile!$E$2:$E$17521,Profile!$B$2:$B$17521,$B163,Profile!$C$2:$C$17521,CM$8))*$C$9</f>
        <v>0</v>
      </c>
      <c r="CN163" s="162">
        <f>(SUMIFS(Profile!$E$2:$E$17521,Profile!$B$2:$B$17521,$B163,Profile!$C$2:$C$17521,CN$8))*$C$9</f>
        <v>0</v>
      </c>
      <c r="CO163" s="162">
        <f>(SUMIFS(Profile!$E$2:$E$17521,Profile!$B$2:$B$17521,$B163,Profile!$C$2:$C$17521,CO$8))*$C$9</f>
        <v>0</v>
      </c>
      <c r="CP163" s="162">
        <f>(SUMIFS(Profile!$E$2:$E$17521,Profile!$B$2:$B$17521,$B163,Profile!$C$2:$C$17521,CP$8))*$C$9</f>
        <v>0</v>
      </c>
      <c r="CQ163" s="162">
        <f>(SUMIFS(Profile!$E$2:$E$17521,Profile!$B$2:$B$17521,$B163,Profile!$C$2:$C$17521,CQ$8))*$C$9</f>
        <v>0</v>
      </c>
      <c r="CR163" s="162">
        <f>(SUMIFS(Profile!$E$2:$E$17521,Profile!$B$2:$B$17521,$B163,Profile!$C$2:$C$17521,CR$8))*$C$9</f>
        <v>0</v>
      </c>
      <c r="CS163" s="162">
        <f>(SUMIFS(Profile!$E$2:$E$17521,Profile!$B$2:$B$17521,$B163,Profile!$C$2:$C$17521,CS$8))*$C$9</f>
        <v>0</v>
      </c>
      <c r="CT163" s="162">
        <f>(SUMIFS(Profile!$E$2:$E$17521,Profile!$B$2:$B$17521,$B163,Profile!$C$2:$C$17521,CT$8))*$C$9</f>
        <v>0</v>
      </c>
      <c r="CU163" s="162">
        <f>(SUMIFS(Profile!$E$2:$E$17521,Profile!$B$2:$B$17521,$B163,Profile!$C$2:$C$17521,CU$8))*$C$9</f>
        <v>0</v>
      </c>
      <c r="CV163" s="162">
        <f>(SUMIFS(Profile!$E$2:$E$17521,Profile!$B$2:$B$17521,$B163,Profile!$C$2:$C$17521,CV$8))*$C$9</f>
        <v>0</v>
      </c>
      <c r="CW163" s="162">
        <f>(SUMIFS(Profile!$E$2:$E$17521,Profile!$B$2:$B$17521,$B163,Profile!$C$2:$C$17521,CW$8))*$C$9</f>
        <v>0</v>
      </c>
      <c r="CX163" s="162">
        <f t="shared" si="11"/>
        <v>0</v>
      </c>
      <c r="CY163" s="162">
        <f t="shared" ref="CY163:ET163" si="776">MAX(BB163-E163,0)</f>
        <v>0</v>
      </c>
      <c r="CZ163" s="162">
        <f t="shared" si="776"/>
        <v>0</v>
      </c>
      <c r="DA163" s="162">
        <f t="shared" si="776"/>
        <v>0</v>
      </c>
      <c r="DB163" s="162">
        <f t="shared" si="776"/>
        <v>0</v>
      </c>
      <c r="DC163" s="162">
        <f t="shared" si="776"/>
        <v>0</v>
      </c>
      <c r="DD163" s="162">
        <f t="shared" si="776"/>
        <v>0</v>
      </c>
      <c r="DE163" s="162">
        <f t="shared" si="776"/>
        <v>0</v>
      </c>
      <c r="DF163" s="162">
        <f t="shared" si="776"/>
        <v>0</v>
      </c>
      <c r="DG163" s="162">
        <f t="shared" si="776"/>
        <v>0</v>
      </c>
      <c r="DH163" s="162">
        <f t="shared" si="776"/>
        <v>0</v>
      </c>
      <c r="DI163" s="162">
        <f t="shared" si="776"/>
        <v>0</v>
      </c>
      <c r="DJ163" s="162">
        <f t="shared" si="776"/>
        <v>0</v>
      </c>
      <c r="DK163" s="162">
        <f t="shared" si="776"/>
        <v>0</v>
      </c>
      <c r="DL163" s="162">
        <f t="shared" si="776"/>
        <v>0</v>
      </c>
      <c r="DM163" s="162">
        <f t="shared" si="776"/>
        <v>0</v>
      </c>
      <c r="DN163" s="162">
        <f t="shared" si="776"/>
        <v>0</v>
      </c>
      <c r="DO163" s="162">
        <f t="shared" si="776"/>
        <v>0</v>
      </c>
      <c r="DP163" s="162">
        <f t="shared" si="776"/>
        <v>0</v>
      </c>
      <c r="DQ163" s="162">
        <f t="shared" si="776"/>
        <v>0</v>
      </c>
      <c r="DR163" s="162">
        <f t="shared" si="776"/>
        <v>0</v>
      </c>
      <c r="DS163" s="162">
        <f t="shared" si="776"/>
        <v>0</v>
      </c>
      <c r="DT163" s="162">
        <f t="shared" si="776"/>
        <v>0</v>
      </c>
      <c r="DU163" s="162">
        <f t="shared" si="776"/>
        <v>0</v>
      </c>
      <c r="DV163" s="162">
        <f t="shared" si="776"/>
        <v>0</v>
      </c>
      <c r="DW163" s="162">
        <f t="shared" si="776"/>
        <v>0</v>
      </c>
      <c r="DX163" s="162">
        <f t="shared" si="776"/>
        <v>0</v>
      </c>
      <c r="DY163" s="162">
        <f t="shared" si="776"/>
        <v>0</v>
      </c>
      <c r="DZ163" s="162">
        <f t="shared" si="776"/>
        <v>0</v>
      </c>
      <c r="EA163" s="162">
        <f t="shared" si="776"/>
        <v>0</v>
      </c>
      <c r="EB163" s="162">
        <f t="shared" si="776"/>
        <v>0</v>
      </c>
      <c r="EC163" s="162">
        <f t="shared" si="776"/>
        <v>0</v>
      </c>
      <c r="ED163" s="162">
        <f t="shared" si="776"/>
        <v>0</v>
      </c>
      <c r="EE163" s="162">
        <f t="shared" si="776"/>
        <v>0</v>
      </c>
      <c r="EF163" s="162">
        <f t="shared" si="776"/>
        <v>0</v>
      </c>
      <c r="EG163" s="162">
        <f t="shared" si="776"/>
        <v>0</v>
      </c>
      <c r="EH163" s="162">
        <f t="shared" si="776"/>
        <v>0</v>
      </c>
      <c r="EI163" s="162">
        <f t="shared" si="776"/>
        <v>0</v>
      </c>
      <c r="EJ163" s="162">
        <f t="shared" si="776"/>
        <v>0</v>
      </c>
      <c r="EK163" s="162">
        <f t="shared" si="776"/>
        <v>0</v>
      </c>
      <c r="EL163" s="162">
        <f t="shared" si="776"/>
        <v>0</v>
      </c>
      <c r="EM163" s="162">
        <f t="shared" si="776"/>
        <v>0</v>
      </c>
      <c r="EN163" s="162">
        <f t="shared" si="776"/>
        <v>0</v>
      </c>
      <c r="EO163" s="162">
        <f t="shared" si="776"/>
        <v>0</v>
      </c>
      <c r="EP163" s="162">
        <f t="shared" si="776"/>
        <v>0</v>
      </c>
      <c r="EQ163" s="162">
        <f t="shared" si="776"/>
        <v>0</v>
      </c>
      <c r="ER163" s="162">
        <f t="shared" si="776"/>
        <v>0</v>
      </c>
      <c r="ES163" s="162">
        <f t="shared" si="776"/>
        <v>0</v>
      </c>
      <c r="ET163" s="162">
        <f t="shared" si="776"/>
        <v>0</v>
      </c>
      <c r="EU163" s="162">
        <f t="shared" si="13"/>
        <v>0</v>
      </c>
      <c r="EV163" s="162">
        <f t="shared" ref="EV163:GQ163" si="777">BB163-CY163</f>
        <v>0</v>
      </c>
      <c r="EW163" s="162">
        <f t="shared" si="777"/>
        <v>0</v>
      </c>
      <c r="EX163" s="162">
        <f t="shared" si="777"/>
        <v>0</v>
      </c>
      <c r="EY163" s="162">
        <f t="shared" si="777"/>
        <v>0</v>
      </c>
      <c r="EZ163" s="162">
        <f t="shared" si="777"/>
        <v>0</v>
      </c>
      <c r="FA163" s="162">
        <f t="shared" si="777"/>
        <v>0</v>
      </c>
      <c r="FB163" s="162">
        <f t="shared" si="777"/>
        <v>0</v>
      </c>
      <c r="FC163" s="162">
        <f t="shared" si="777"/>
        <v>0</v>
      </c>
      <c r="FD163" s="162">
        <f t="shared" si="777"/>
        <v>0</v>
      </c>
      <c r="FE163" s="162">
        <f t="shared" si="777"/>
        <v>0</v>
      </c>
      <c r="FF163" s="162">
        <f t="shared" si="777"/>
        <v>0</v>
      </c>
      <c r="FG163" s="162">
        <f t="shared" si="777"/>
        <v>0</v>
      </c>
      <c r="FH163" s="162">
        <f t="shared" si="777"/>
        <v>0</v>
      </c>
      <c r="FI163" s="162">
        <f t="shared" si="777"/>
        <v>0</v>
      </c>
      <c r="FJ163" s="162">
        <f t="shared" si="777"/>
        <v>0</v>
      </c>
      <c r="FK163" s="162">
        <f t="shared" si="777"/>
        <v>0</v>
      </c>
      <c r="FL163" s="162">
        <f t="shared" si="777"/>
        <v>0</v>
      </c>
      <c r="FM163" s="162">
        <f t="shared" si="777"/>
        <v>0</v>
      </c>
      <c r="FN163" s="162">
        <f t="shared" si="777"/>
        <v>0</v>
      </c>
      <c r="FO163" s="162">
        <f t="shared" si="777"/>
        <v>0</v>
      </c>
      <c r="FP163" s="162">
        <f t="shared" si="777"/>
        <v>0</v>
      </c>
      <c r="FQ163" s="162">
        <f t="shared" si="777"/>
        <v>0</v>
      </c>
      <c r="FR163" s="162">
        <f t="shared" si="777"/>
        <v>0</v>
      </c>
      <c r="FS163" s="162">
        <f t="shared" si="777"/>
        <v>0</v>
      </c>
      <c r="FT163" s="162">
        <f t="shared" si="777"/>
        <v>0</v>
      </c>
      <c r="FU163" s="162">
        <f t="shared" si="777"/>
        <v>0</v>
      </c>
      <c r="FV163" s="162">
        <f t="shared" si="777"/>
        <v>0</v>
      </c>
      <c r="FW163" s="162">
        <f t="shared" si="777"/>
        <v>0</v>
      </c>
      <c r="FX163" s="162">
        <f t="shared" si="777"/>
        <v>0</v>
      </c>
      <c r="FY163" s="162">
        <f t="shared" si="777"/>
        <v>0</v>
      </c>
      <c r="FZ163" s="162">
        <f t="shared" si="777"/>
        <v>0</v>
      </c>
      <c r="GA163" s="162">
        <f t="shared" si="777"/>
        <v>0</v>
      </c>
      <c r="GB163" s="162">
        <f t="shared" si="777"/>
        <v>0</v>
      </c>
      <c r="GC163" s="162">
        <f t="shared" si="777"/>
        <v>0</v>
      </c>
      <c r="GD163" s="162">
        <f t="shared" si="777"/>
        <v>0</v>
      </c>
      <c r="GE163" s="162">
        <f t="shared" si="777"/>
        <v>0</v>
      </c>
      <c r="GF163" s="162">
        <f t="shared" si="777"/>
        <v>0</v>
      </c>
      <c r="GG163" s="162">
        <f t="shared" si="777"/>
        <v>0</v>
      </c>
      <c r="GH163" s="162">
        <f t="shared" si="777"/>
        <v>0</v>
      </c>
      <c r="GI163" s="162">
        <f t="shared" si="777"/>
        <v>0</v>
      </c>
      <c r="GJ163" s="162">
        <f t="shared" si="777"/>
        <v>0</v>
      </c>
      <c r="GK163" s="162">
        <f t="shared" si="777"/>
        <v>0</v>
      </c>
      <c r="GL163" s="162">
        <f t="shared" si="777"/>
        <v>0</v>
      </c>
      <c r="GM163" s="162">
        <f t="shared" si="777"/>
        <v>0</v>
      </c>
      <c r="GN163" s="162">
        <f t="shared" si="777"/>
        <v>0</v>
      </c>
      <c r="GO163" s="162">
        <f t="shared" si="777"/>
        <v>0</v>
      </c>
      <c r="GP163" s="162">
        <f t="shared" si="777"/>
        <v>0</v>
      </c>
      <c r="GQ163" s="162">
        <f t="shared" si="777"/>
        <v>0</v>
      </c>
      <c r="GR163" s="162">
        <f t="shared" si="15"/>
        <v>0</v>
      </c>
      <c r="GS163" s="162">
        <f t="shared" ref="GS163:IN163" si="778">E163-EV163</f>
        <v>0</v>
      </c>
      <c r="GT163" s="162">
        <f t="shared" si="778"/>
        <v>0</v>
      </c>
      <c r="GU163" s="162">
        <f t="shared" si="778"/>
        <v>0</v>
      </c>
      <c r="GV163" s="162">
        <f t="shared" si="778"/>
        <v>0</v>
      </c>
      <c r="GW163" s="162">
        <f t="shared" si="778"/>
        <v>0</v>
      </c>
      <c r="GX163" s="162">
        <f t="shared" si="778"/>
        <v>0</v>
      </c>
      <c r="GY163" s="162">
        <f t="shared" si="778"/>
        <v>0</v>
      </c>
      <c r="GZ163" s="162">
        <f t="shared" si="778"/>
        <v>0</v>
      </c>
      <c r="HA163" s="162">
        <f t="shared" si="778"/>
        <v>0</v>
      </c>
      <c r="HB163" s="162">
        <f t="shared" si="778"/>
        <v>0</v>
      </c>
      <c r="HC163" s="162">
        <f t="shared" si="778"/>
        <v>0</v>
      </c>
      <c r="HD163" s="162">
        <f t="shared" si="778"/>
        <v>0</v>
      </c>
      <c r="HE163" s="162">
        <f t="shared" si="778"/>
        <v>0</v>
      </c>
      <c r="HF163" s="162">
        <f t="shared" si="778"/>
        <v>0</v>
      </c>
      <c r="HG163" s="162">
        <f t="shared" si="778"/>
        <v>0</v>
      </c>
      <c r="HH163" s="162">
        <f t="shared" si="778"/>
        <v>0</v>
      </c>
      <c r="HI163" s="162">
        <f t="shared" si="778"/>
        <v>0</v>
      </c>
      <c r="HJ163" s="162">
        <f t="shared" si="778"/>
        <v>0</v>
      </c>
      <c r="HK163" s="162">
        <f t="shared" si="778"/>
        <v>0</v>
      </c>
      <c r="HL163" s="162">
        <f t="shared" si="778"/>
        <v>0</v>
      </c>
      <c r="HM163" s="162">
        <f t="shared" si="778"/>
        <v>0</v>
      </c>
      <c r="HN163" s="162">
        <f t="shared" si="778"/>
        <v>0</v>
      </c>
      <c r="HO163" s="162">
        <f t="shared" si="778"/>
        <v>0</v>
      </c>
      <c r="HP163" s="162">
        <f t="shared" si="778"/>
        <v>0</v>
      </c>
      <c r="HQ163" s="162">
        <f t="shared" si="778"/>
        <v>0</v>
      </c>
      <c r="HR163" s="162">
        <f t="shared" si="778"/>
        <v>0</v>
      </c>
      <c r="HS163" s="162">
        <f t="shared" si="778"/>
        <v>0</v>
      </c>
      <c r="HT163" s="162">
        <f t="shared" si="778"/>
        <v>0</v>
      </c>
      <c r="HU163" s="162">
        <f t="shared" si="778"/>
        <v>0</v>
      </c>
      <c r="HV163" s="162">
        <f t="shared" si="778"/>
        <v>0</v>
      </c>
      <c r="HW163" s="162">
        <f t="shared" si="778"/>
        <v>0</v>
      </c>
      <c r="HX163" s="162">
        <f t="shared" si="778"/>
        <v>0</v>
      </c>
      <c r="HY163" s="162">
        <f t="shared" si="778"/>
        <v>0</v>
      </c>
      <c r="HZ163" s="162">
        <f t="shared" si="778"/>
        <v>0</v>
      </c>
      <c r="IA163" s="162">
        <f t="shared" si="778"/>
        <v>0</v>
      </c>
      <c r="IB163" s="162">
        <f t="shared" si="778"/>
        <v>0</v>
      </c>
      <c r="IC163" s="162">
        <f t="shared" si="778"/>
        <v>0</v>
      </c>
      <c r="ID163" s="162">
        <f t="shared" si="778"/>
        <v>0</v>
      </c>
      <c r="IE163" s="162">
        <f t="shared" si="778"/>
        <v>0</v>
      </c>
      <c r="IF163" s="162">
        <f t="shared" si="778"/>
        <v>0</v>
      </c>
      <c r="IG163" s="162">
        <f t="shared" si="778"/>
        <v>0</v>
      </c>
      <c r="IH163" s="162">
        <f t="shared" si="778"/>
        <v>0</v>
      </c>
      <c r="II163" s="162">
        <f t="shared" si="778"/>
        <v>0</v>
      </c>
      <c r="IJ163" s="162">
        <f t="shared" si="778"/>
        <v>0</v>
      </c>
      <c r="IK163" s="162">
        <f t="shared" si="778"/>
        <v>0</v>
      </c>
      <c r="IL163" s="162">
        <f t="shared" si="778"/>
        <v>0</v>
      </c>
      <c r="IM163" s="162">
        <f t="shared" si="778"/>
        <v>0</v>
      </c>
      <c r="IN163" s="162">
        <f t="shared" si="778"/>
        <v>0</v>
      </c>
      <c r="IO163" s="162">
        <f t="shared" si="17"/>
        <v>0</v>
      </c>
      <c r="IP163" s="162">
        <f t="shared" si="23"/>
        <v>0</v>
      </c>
      <c r="IQ163" s="162">
        <f t="shared" ref="IQ163:KK163" si="779">MAX((MIN(CZ163+IP163,$IO$7))-GT163,0)</f>
        <v>0</v>
      </c>
      <c r="IR163" s="162">
        <f t="shared" si="779"/>
        <v>0</v>
      </c>
      <c r="IS163" s="162">
        <f t="shared" si="779"/>
        <v>0</v>
      </c>
      <c r="IT163" s="162">
        <f t="shared" si="779"/>
        <v>0</v>
      </c>
      <c r="IU163" s="162">
        <f t="shared" si="779"/>
        <v>0</v>
      </c>
      <c r="IV163" s="162">
        <f t="shared" si="779"/>
        <v>0</v>
      </c>
      <c r="IW163" s="162">
        <f t="shared" si="779"/>
        <v>0</v>
      </c>
      <c r="IX163" s="162">
        <f t="shared" si="779"/>
        <v>0</v>
      </c>
      <c r="IY163" s="162">
        <f t="shared" si="779"/>
        <v>0</v>
      </c>
      <c r="IZ163" s="162">
        <f t="shared" si="779"/>
        <v>0</v>
      </c>
      <c r="JA163" s="162">
        <f t="shared" si="779"/>
        <v>0</v>
      </c>
      <c r="JB163" s="162">
        <f t="shared" si="779"/>
        <v>0</v>
      </c>
      <c r="JC163" s="162">
        <f t="shared" si="779"/>
        <v>0</v>
      </c>
      <c r="JD163" s="162">
        <f t="shared" si="779"/>
        <v>0</v>
      </c>
      <c r="JE163" s="162">
        <f t="shared" si="779"/>
        <v>0</v>
      </c>
      <c r="JF163" s="162">
        <f t="shared" si="779"/>
        <v>0</v>
      </c>
      <c r="JG163" s="162">
        <f t="shared" si="779"/>
        <v>0</v>
      </c>
      <c r="JH163" s="162">
        <f t="shared" si="779"/>
        <v>0</v>
      </c>
      <c r="JI163" s="162">
        <f t="shared" si="779"/>
        <v>0</v>
      </c>
      <c r="JJ163" s="162">
        <f t="shared" si="779"/>
        <v>0</v>
      </c>
      <c r="JK163" s="162">
        <f t="shared" si="779"/>
        <v>0</v>
      </c>
      <c r="JL163" s="162">
        <f t="shared" si="779"/>
        <v>0</v>
      </c>
      <c r="JM163" s="162">
        <f t="shared" si="779"/>
        <v>0</v>
      </c>
      <c r="JN163" s="162">
        <f t="shared" si="779"/>
        <v>0</v>
      </c>
      <c r="JO163" s="162">
        <f t="shared" si="779"/>
        <v>0</v>
      </c>
      <c r="JP163" s="162">
        <f t="shared" si="779"/>
        <v>0</v>
      </c>
      <c r="JQ163" s="162">
        <f t="shared" si="779"/>
        <v>0</v>
      </c>
      <c r="JR163" s="162">
        <f t="shared" si="779"/>
        <v>0</v>
      </c>
      <c r="JS163" s="162">
        <f t="shared" si="779"/>
        <v>0</v>
      </c>
      <c r="JT163" s="162">
        <f t="shared" si="779"/>
        <v>0</v>
      </c>
      <c r="JU163" s="162">
        <f t="shared" si="779"/>
        <v>0</v>
      </c>
      <c r="JV163" s="162">
        <f t="shared" si="779"/>
        <v>0</v>
      </c>
      <c r="JW163" s="162">
        <f t="shared" si="779"/>
        <v>0</v>
      </c>
      <c r="JX163" s="162">
        <f t="shared" si="779"/>
        <v>0</v>
      </c>
      <c r="JY163" s="162">
        <f t="shared" si="779"/>
        <v>0</v>
      </c>
      <c r="JZ163" s="162">
        <f t="shared" si="779"/>
        <v>0</v>
      </c>
      <c r="KA163" s="162">
        <f t="shared" si="779"/>
        <v>0</v>
      </c>
      <c r="KB163" s="162">
        <f t="shared" si="779"/>
        <v>0</v>
      </c>
      <c r="KC163" s="162">
        <f t="shared" si="779"/>
        <v>0</v>
      </c>
      <c r="KD163" s="162">
        <f t="shared" si="779"/>
        <v>0</v>
      </c>
      <c r="KE163" s="162">
        <f t="shared" si="779"/>
        <v>0</v>
      </c>
      <c r="KF163" s="162">
        <f t="shared" si="779"/>
        <v>0</v>
      </c>
      <c r="KG163" s="162">
        <f t="shared" si="779"/>
        <v>0</v>
      </c>
      <c r="KH163" s="162">
        <f t="shared" si="779"/>
        <v>0</v>
      </c>
      <c r="KI163" s="162">
        <f t="shared" si="779"/>
        <v>0</v>
      </c>
      <c r="KJ163" s="162">
        <f t="shared" si="779"/>
        <v>0</v>
      </c>
      <c r="KK163" s="162">
        <f t="shared" si="779"/>
        <v>0</v>
      </c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</row>
    <row r="164" ht="14.25" customHeight="1" spans="1:326" x14ac:dyDescent="0.25">
      <c r="A164" s="1">
        <v>6</v>
      </c>
      <c r="B164" s="1">
        <f t="shared" ref="B164:C164" si="780">B163+1</f>
        <v>154</v>
      </c>
      <c r="C164" s="232">
        <f t="shared" si="780"/>
        <v>43619</v>
      </c>
      <c r="D164" s="162">
        <f t="shared" si="9"/>
        <v>0</v>
      </c>
      <c r="E164" s="162">
        <f>(SUMIFS(Profile!$F$2:$F$17521,Profile!$B$2:$B$17521,$B164,Profile!$C$2:$C$17521,E$8))*$C$6</f>
        <v>0</v>
      </c>
      <c r="F164" s="162">
        <f>(SUMIFS(Profile!$F$2:$F$17521,Profile!$B$2:$B$17521,$B164,Profile!$C$2:$C$17521,F$8))*$C$6</f>
        <v>0</v>
      </c>
      <c r="G164" s="162">
        <f>(SUMIFS(Profile!$F$2:$F$17521,Profile!$B$2:$B$17521,$B164,Profile!$C$2:$C$17521,G$8))*$C$6</f>
        <v>0</v>
      </c>
      <c r="H164" s="162">
        <f>(SUMIFS(Profile!$F$2:$F$17521,Profile!$B$2:$B$17521,$B164,Profile!$C$2:$C$17521,H$8))*$C$6</f>
        <v>0</v>
      </c>
      <c r="I164" s="162">
        <f>(SUMIFS(Profile!$F$2:$F$17521,Profile!$B$2:$B$17521,$B164,Profile!$C$2:$C$17521,I$8))*$C$6</f>
        <v>0</v>
      </c>
      <c r="J164" s="162">
        <f>(SUMIFS(Profile!$F$2:$F$17521,Profile!$B$2:$B$17521,$B164,Profile!$C$2:$C$17521,J$8))*$C$6</f>
        <v>0</v>
      </c>
      <c r="K164" s="162">
        <f>(SUMIFS(Profile!$F$2:$F$17521,Profile!$B$2:$B$17521,$B164,Profile!$C$2:$C$17521,K$8))*$C$6</f>
        <v>0</v>
      </c>
      <c r="L164" s="162">
        <f>(SUMIFS(Profile!$F$2:$F$17521,Profile!$B$2:$B$17521,$B164,Profile!$C$2:$C$17521,L$8))*$C$6</f>
        <v>0</v>
      </c>
      <c r="M164" s="162">
        <f>(SUMIFS(Profile!$F$2:$F$17521,Profile!$B$2:$B$17521,$B164,Profile!$C$2:$C$17521,M$8))*$C$6</f>
        <v>0</v>
      </c>
      <c r="N164" s="162">
        <f>(SUMIFS(Profile!$F$2:$F$17521,Profile!$B$2:$B$17521,$B164,Profile!$C$2:$C$17521,N$8))*$C$6</f>
        <v>0</v>
      </c>
      <c r="O164" s="162">
        <f>(SUMIFS(Profile!$F$2:$F$17521,Profile!$B$2:$B$17521,$B164,Profile!$C$2:$C$17521,O$8))*$C$6</f>
        <v>0</v>
      </c>
      <c r="P164" s="162">
        <f>(SUMIFS(Profile!$F$2:$F$17521,Profile!$B$2:$B$17521,$B164,Profile!$C$2:$C$17521,P$8))*$C$6</f>
        <v>0</v>
      </c>
      <c r="Q164" s="162">
        <f>(SUMIFS(Profile!$F$2:$F$17521,Profile!$B$2:$B$17521,$B164,Profile!$C$2:$C$17521,Q$8))*$C$6</f>
        <v>0</v>
      </c>
      <c r="R164" s="162">
        <f>(SUMIFS(Profile!$F$2:$F$17521,Profile!$B$2:$B$17521,$B164,Profile!$C$2:$C$17521,R$8))*$C$6</f>
        <v>0</v>
      </c>
      <c r="S164" s="162">
        <f>(SUMIFS(Profile!$F$2:$F$17521,Profile!$B$2:$B$17521,$B164,Profile!$C$2:$C$17521,S$8))*$C$6</f>
        <v>0</v>
      </c>
      <c r="T164" s="162">
        <f>(SUMIFS(Profile!$F$2:$F$17521,Profile!$B$2:$B$17521,$B164,Profile!$C$2:$C$17521,T$8))*$C$6</f>
        <v>0</v>
      </c>
      <c r="U164" s="162">
        <f>(SUMIFS(Profile!$F$2:$F$17521,Profile!$B$2:$B$17521,$B164,Profile!$C$2:$C$17521,U$8))*$C$6</f>
        <v>0</v>
      </c>
      <c r="V164" s="162">
        <f>(SUMIFS(Profile!$F$2:$F$17521,Profile!$B$2:$B$17521,$B164,Profile!$C$2:$C$17521,V$8))*$C$6</f>
        <v>0</v>
      </c>
      <c r="W164" s="162">
        <f>(SUMIFS(Profile!$F$2:$F$17521,Profile!$B$2:$B$17521,$B164,Profile!$C$2:$C$17521,W$8))*$C$6</f>
        <v>0</v>
      </c>
      <c r="X164" s="162">
        <f>(SUMIFS(Profile!$F$2:$F$17521,Profile!$B$2:$B$17521,$B164,Profile!$C$2:$C$17521,X$8))*$C$6</f>
        <v>0</v>
      </c>
      <c r="Y164" s="162">
        <f>(SUMIFS(Profile!$F$2:$F$17521,Profile!$B$2:$B$17521,$B164,Profile!$C$2:$C$17521,Y$8))*$C$6</f>
        <v>0</v>
      </c>
      <c r="Z164" s="162">
        <f>(SUMIFS(Profile!$F$2:$F$17521,Profile!$B$2:$B$17521,$B164,Profile!$C$2:$C$17521,Z$8))*$C$6</f>
        <v>0</v>
      </c>
      <c r="AA164" s="162">
        <f>(SUMIFS(Profile!$F$2:$F$17521,Profile!$B$2:$B$17521,$B164,Profile!$C$2:$C$17521,AA$8))*$C$6</f>
        <v>0</v>
      </c>
      <c r="AB164" s="162">
        <f>(SUMIFS(Profile!$F$2:$F$17521,Profile!$B$2:$B$17521,$B164,Profile!$C$2:$C$17521,AB$8))*$C$6</f>
        <v>0</v>
      </c>
      <c r="AC164" s="162">
        <f>(SUMIFS(Profile!$F$2:$F$17521,Profile!$B$2:$B$17521,$B164,Profile!$C$2:$C$17521,AC$8))*$C$6</f>
        <v>0</v>
      </c>
      <c r="AD164" s="162">
        <f>(SUMIFS(Profile!$F$2:$F$17521,Profile!$B$2:$B$17521,$B164,Profile!$C$2:$C$17521,AD$8))*$C$6</f>
        <v>0</v>
      </c>
      <c r="AE164" s="162">
        <f>(SUMIFS(Profile!$F$2:$F$17521,Profile!$B$2:$B$17521,$B164,Profile!$C$2:$C$17521,AE$8))*$C$6</f>
        <v>0</v>
      </c>
      <c r="AF164" s="162">
        <f>(SUMIFS(Profile!$F$2:$F$17521,Profile!$B$2:$B$17521,$B164,Profile!$C$2:$C$17521,AF$8))*$C$6</f>
        <v>0</v>
      </c>
      <c r="AG164" s="162">
        <f>(SUMIFS(Profile!$F$2:$F$17521,Profile!$B$2:$B$17521,$B164,Profile!$C$2:$C$17521,AG$8))*$C$6</f>
        <v>0</v>
      </c>
      <c r="AH164" s="162">
        <f>(SUMIFS(Profile!$F$2:$F$17521,Profile!$B$2:$B$17521,$B164,Profile!$C$2:$C$17521,AH$8))*$C$6</f>
        <v>0</v>
      </c>
      <c r="AI164" s="162">
        <f>(SUMIFS(Profile!$F$2:$F$17521,Profile!$B$2:$B$17521,$B164,Profile!$C$2:$C$17521,AI$8))*$C$6</f>
        <v>0</v>
      </c>
      <c r="AJ164" s="162">
        <f>(SUMIFS(Profile!$F$2:$F$17521,Profile!$B$2:$B$17521,$B164,Profile!$C$2:$C$17521,AJ$8))*$C$6</f>
        <v>0</v>
      </c>
      <c r="AK164" s="162">
        <f>(SUMIFS(Profile!$F$2:$F$17521,Profile!$B$2:$B$17521,$B164,Profile!$C$2:$C$17521,AK$8))*$C$6</f>
        <v>0</v>
      </c>
      <c r="AL164" s="162">
        <f>(SUMIFS(Profile!$F$2:$F$17521,Profile!$B$2:$B$17521,$B164,Profile!$C$2:$C$17521,AL$8))*$C$6</f>
        <v>0</v>
      </c>
      <c r="AM164" s="162">
        <f>(SUMIFS(Profile!$F$2:$F$17521,Profile!$B$2:$B$17521,$B164,Profile!$C$2:$C$17521,AM$8))*$C$6</f>
        <v>0</v>
      </c>
      <c r="AN164" s="162">
        <f>(SUMIFS(Profile!$F$2:$F$17521,Profile!$B$2:$B$17521,$B164,Profile!$C$2:$C$17521,AN$8))*$C$6</f>
        <v>0</v>
      </c>
      <c r="AO164" s="162">
        <f>(SUMIFS(Profile!$F$2:$F$17521,Profile!$B$2:$B$17521,$B164,Profile!$C$2:$C$17521,AO$8))*$C$6</f>
        <v>0</v>
      </c>
      <c r="AP164" s="162">
        <f>(SUMIFS(Profile!$F$2:$F$17521,Profile!$B$2:$B$17521,$B164,Profile!$C$2:$C$17521,AP$8))*$C$6</f>
        <v>0</v>
      </c>
      <c r="AQ164" s="162">
        <f>(SUMIFS(Profile!$F$2:$F$17521,Profile!$B$2:$B$17521,$B164,Profile!$C$2:$C$17521,AQ$8))*$C$6</f>
        <v>0</v>
      </c>
      <c r="AR164" s="162">
        <f>(SUMIFS(Profile!$F$2:$F$17521,Profile!$B$2:$B$17521,$B164,Profile!$C$2:$C$17521,AR$8))*$C$6</f>
        <v>0</v>
      </c>
      <c r="AS164" s="162">
        <f>(SUMIFS(Profile!$F$2:$F$17521,Profile!$B$2:$B$17521,$B164,Profile!$C$2:$C$17521,AS$8))*$C$6</f>
        <v>0</v>
      </c>
      <c r="AT164" s="162">
        <f>(SUMIFS(Profile!$F$2:$F$17521,Profile!$B$2:$B$17521,$B164,Profile!$C$2:$C$17521,AT$8))*$C$6</f>
        <v>0</v>
      </c>
      <c r="AU164" s="162">
        <f>(SUMIFS(Profile!$F$2:$F$17521,Profile!$B$2:$B$17521,$B164,Profile!$C$2:$C$17521,AU$8))*$C$6</f>
        <v>0</v>
      </c>
      <c r="AV164" s="162">
        <f>(SUMIFS(Profile!$F$2:$F$17521,Profile!$B$2:$B$17521,$B164,Profile!$C$2:$C$17521,AV$8))*$C$6</f>
        <v>0</v>
      </c>
      <c r="AW164" s="162">
        <f>(SUMIFS(Profile!$F$2:$F$17521,Profile!$B$2:$B$17521,$B164,Profile!$C$2:$C$17521,AW$8))*$C$6</f>
        <v>0</v>
      </c>
      <c r="AX164" s="162">
        <f>(SUMIFS(Profile!$F$2:$F$17521,Profile!$B$2:$B$17521,$B164,Profile!$C$2:$C$17521,AX$8))*$C$6</f>
        <v>0</v>
      </c>
      <c r="AY164" s="162">
        <f>(SUMIFS(Profile!$F$2:$F$17521,Profile!$B$2:$B$17521,$B164,Profile!$C$2:$C$17521,AY$8))*$C$6</f>
        <v>0</v>
      </c>
      <c r="AZ164" s="162">
        <f>(SUMIFS(Profile!$F$2:$F$17521,Profile!$B$2:$B$17521,$B164,Profile!$C$2:$C$17521,AZ$8))*$C$6</f>
        <v>0</v>
      </c>
      <c r="BA164" s="162">
        <f t="shared" si="10"/>
        <v>0</v>
      </c>
      <c r="BB164" s="162">
        <f>(SUMIFS(Profile!$E$2:$E$17521,Profile!$B$2:$B$17521,$B164,Profile!$C$2:$C$17521,BB$8))*$C$9</f>
        <v>0</v>
      </c>
      <c r="BC164" s="162">
        <f>(SUMIFS(Profile!$E$2:$E$17521,Profile!$B$2:$B$17521,$B164,Profile!$C$2:$C$17521,BC$8))*$C$9</f>
        <v>0</v>
      </c>
      <c r="BD164" s="162">
        <f>(SUMIFS(Profile!$E$2:$E$17521,Profile!$B$2:$B$17521,$B164,Profile!$C$2:$C$17521,BD$8))*$C$9</f>
        <v>0</v>
      </c>
      <c r="BE164" s="162">
        <f>(SUMIFS(Profile!$E$2:$E$17521,Profile!$B$2:$B$17521,$B164,Profile!$C$2:$C$17521,BE$8))*$C$9</f>
        <v>0</v>
      </c>
      <c r="BF164" s="162">
        <f>(SUMIFS(Profile!$E$2:$E$17521,Profile!$B$2:$B$17521,$B164,Profile!$C$2:$C$17521,BF$8))*$C$9</f>
        <v>0</v>
      </c>
      <c r="BG164" s="162">
        <f>(SUMIFS(Profile!$E$2:$E$17521,Profile!$B$2:$B$17521,$B164,Profile!$C$2:$C$17521,BG$8))*$C$9</f>
        <v>0</v>
      </c>
      <c r="BH164" s="162">
        <f>(SUMIFS(Profile!$E$2:$E$17521,Profile!$B$2:$B$17521,$B164,Profile!$C$2:$C$17521,BH$8))*$C$9</f>
        <v>0</v>
      </c>
      <c r="BI164" s="162">
        <f>(SUMIFS(Profile!$E$2:$E$17521,Profile!$B$2:$B$17521,$B164,Profile!$C$2:$C$17521,BI$8))*$C$9</f>
        <v>0</v>
      </c>
      <c r="BJ164" s="162">
        <f>(SUMIFS(Profile!$E$2:$E$17521,Profile!$B$2:$B$17521,$B164,Profile!$C$2:$C$17521,BJ$8))*$C$9</f>
        <v>0</v>
      </c>
      <c r="BK164" s="162">
        <f>(SUMIFS(Profile!$E$2:$E$17521,Profile!$B$2:$B$17521,$B164,Profile!$C$2:$C$17521,BK$8))*$C$9</f>
        <v>0</v>
      </c>
      <c r="BL164" s="162">
        <f>(SUMIFS(Profile!$E$2:$E$17521,Profile!$B$2:$B$17521,$B164,Profile!$C$2:$C$17521,BL$8))*$C$9</f>
        <v>0</v>
      </c>
      <c r="BM164" s="162">
        <f>(SUMIFS(Profile!$E$2:$E$17521,Profile!$B$2:$B$17521,$B164,Profile!$C$2:$C$17521,BM$8))*$C$9</f>
        <v>0</v>
      </c>
      <c r="BN164" s="162">
        <f>(SUMIFS(Profile!$E$2:$E$17521,Profile!$B$2:$B$17521,$B164,Profile!$C$2:$C$17521,BN$8))*$C$9</f>
        <v>0</v>
      </c>
      <c r="BO164" s="162">
        <f>(SUMIFS(Profile!$E$2:$E$17521,Profile!$B$2:$B$17521,$B164,Profile!$C$2:$C$17521,BO$8))*$C$9</f>
        <v>0</v>
      </c>
      <c r="BP164" s="162">
        <f>(SUMIFS(Profile!$E$2:$E$17521,Profile!$B$2:$B$17521,$B164,Profile!$C$2:$C$17521,BP$8))*$C$9</f>
        <v>0</v>
      </c>
      <c r="BQ164" s="162">
        <f>(SUMIFS(Profile!$E$2:$E$17521,Profile!$B$2:$B$17521,$B164,Profile!$C$2:$C$17521,BQ$8))*$C$9</f>
        <v>0</v>
      </c>
      <c r="BR164" s="162">
        <f>(SUMIFS(Profile!$E$2:$E$17521,Profile!$B$2:$B$17521,$B164,Profile!$C$2:$C$17521,BR$8))*$C$9</f>
        <v>0</v>
      </c>
      <c r="BS164" s="162">
        <f>(SUMIFS(Profile!$E$2:$E$17521,Profile!$B$2:$B$17521,$B164,Profile!$C$2:$C$17521,BS$8))*$C$9</f>
        <v>0</v>
      </c>
      <c r="BT164" s="162">
        <f>(SUMIFS(Profile!$E$2:$E$17521,Profile!$B$2:$B$17521,$B164,Profile!$C$2:$C$17521,BT$8))*$C$9</f>
        <v>0</v>
      </c>
      <c r="BU164" s="162">
        <f>(SUMIFS(Profile!$E$2:$E$17521,Profile!$B$2:$B$17521,$B164,Profile!$C$2:$C$17521,BU$8))*$C$9</f>
        <v>0</v>
      </c>
      <c r="BV164" s="162">
        <f>(SUMIFS(Profile!$E$2:$E$17521,Profile!$B$2:$B$17521,$B164,Profile!$C$2:$C$17521,BV$8))*$C$9</f>
        <v>0</v>
      </c>
      <c r="BW164" s="162">
        <f>(SUMIFS(Profile!$E$2:$E$17521,Profile!$B$2:$B$17521,$B164,Profile!$C$2:$C$17521,BW$8))*$C$9</f>
        <v>0</v>
      </c>
      <c r="BX164" s="162">
        <f>(SUMIFS(Profile!$E$2:$E$17521,Profile!$B$2:$B$17521,$B164,Profile!$C$2:$C$17521,BX$8))*$C$9</f>
        <v>0</v>
      </c>
      <c r="BY164" s="162">
        <f>(SUMIFS(Profile!$E$2:$E$17521,Profile!$B$2:$B$17521,$B164,Profile!$C$2:$C$17521,BY$8))*$C$9</f>
        <v>0</v>
      </c>
      <c r="BZ164" s="162">
        <f>(SUMIFS(Profile!$E$2:$E$17521,Profile!$B$2:$B$17521,$B164,Profile!$C$2:$C$17521,BZ$8))*$C$9</f>
        <v>0</v>
      </c>
      <c r="CA164" s="162">
        <f>(SUMIFS(Profile!$E$2:$E$17521,Profile!$B$2:$B$17521,$B164,Profile!$C$2:$C$17521,CA$8))*$C$9</f>
        <v>0</v>
      </c>
      <c r="CB164" s="162">
        <f>(SUMIFS(Profile!$E$2:$E$17521,Profile!$B$2:$B$17521,$B164,Profile!$C$2:$C$17521,CB$8))*$C$9</f>
        <v>0</v>
      </c>
      <c r="CC164" s="162">
        <f>(SUMIFS(Profile!$E$2:$E$17521,Profile!$B$2:$B$17521,$B164,Profile!$C$2:$C$17521,CC$8))*$C$9</f>
        <v>0</v>
      </c>
      <c r="CD164" s="162">
        <f>(SUMIFS(Profile!$E$2:$E$17521,Profile!$B$2:$B$17521,$B164,Profile!$C$2:$C$17521,CD$8))*$C$9</f>
        <v>0</v>
      </c>
      <c r="CE164" s="162">
        <f>(SUMIFS(Profile!$E$2:$E$17521,Profile!$B$2:$B$17521,$B164,Profile!$C$2:$C$17521,CE$8))*$C$9</f>
        <v>0</v>
      </c>
      <c r="CF164" s="162">
        <f>(SUMIFS(Profile!$E$2:$E$17521,Profile!$B$2:$B$17521,$B164,Profile!$C$2:$C$17521,CF$8))*$C$9</f>
        <v>0</v>
      </c>
      <c r="CG164" s="162">
        <f>(SUMIFS(Profile!$E$2:$E$17521,Profile!$B$2:$B$17521,$B164,Profile!$C$2:$C$17521,CG$8))*$C$9</f>
        <v>0</v>
      </c>
      <c r="CH164" s="162">
        <f>(SUMIFS(Profile!$E$2:$E$17521,Profile!$B$2:$B$17521,$B164,Profile!$C$2:$C$17521,CH$8))*$C$9</f>
        <v>0</v>
      </c>
      <c r="CI164" s="162">
        <f>(SUMIFS(Profile!$E$2:$E$17521,Profile!$B$2:$B$17521,$B164,Profile!$C$2:$C$17521,CI$8))*$C$9</f>
        <v>0</v>
      </c>
      <c r="CJ164" s="162">
        <f>(SUMIFS(Profile!$E$2:$E$17521,Profile!$B$2:$B$17521,$B164,Profile!$C$2:$C$17521,CJ$8))*$C$9</f>
        <v>0</v>
      </c>
      <c r="CK164" s="162">
        <f>(SUMIFS(Profile!$E$2:$E$17521,Profile!$B$2:$B$17521,$B164,Profile!$C$2:$C$17521,CK$8))*$C$9</f>
        <v>0</v>
      </c>
      <c r="CL164" s="162">
        <f>(SUMIFS(Profile!$E$2:$E$17521,Profile!$B$2:$B$17521,$B164,Profile!$C$2:$C$17521,CL$8))*$C$9</f>
        <v>0</v>
      </c>
      <c r="CM164" s="162">
        <f>(SUMIFS(Profile!$E$2:$E$17521,Profile!$B$2:$B$17521,$B164,Profile!$C$2:$C$17521,CM$8))*$C$9</f>
        <v>0</v>
      </c>
      <c r="CN164" s="162">
        <f>(SUMIFS(Profile!$E$2:$E$17521,Profile!$B$2:$B$17521,$B164,Profile!$C$2:$C$17521,CN$8))*$C$9</f>
        <v>0</v>
      </c>
      <c r="CO164" s="162">
        <f>(SUMIFS(Profile!$E$2:$E$17521,Profile!$B$2:$B$17521,$B164,Profile!$C$2:$C$17521,CO$8))*$C$9</f>
        <v>0</v>
      </c>
      <c r="CP164" s="162">
        <f>(SUMIFS(Profile!$E$2:$E$17521,Profile!$B$2:$B$17521,$B164,Profile!$C$2:$C$17521,CP$8))*$C$9</f>
        <v>0</v>
      </c>
      <c r="CQ164" s="162">
        <f>(SUMIFS(Profile!$E$2:$E$17521,Profile!$B$2:$B$17521,$B164,Profile!$C$2:$C$17521,CQ$8))*$C$9</f>
        <v>0</v>
      </c>
      <c r="CR164" s="162">
        <f>(SUMIFS(Profile!$E$2:$E$17521,Profile!$B$2:$B$17521,$B164,Profile!$C$2:$C$17521,CR$8))*$C$9</f>
        <v>0</v>
      </c>
      <c r="CS164" s="162">
        <f>(SUMIFS(Profile!$E$2:$E$17521,Profile!$B$2:$B$17521,$B164,Profile!$C$2:$C$17521,CS$8))*$C$9</f>
        <v>0</v>
      </c>
      <c r="CT164" s="162">
        <f>(SUMIFS(Profile!$E$2:$E$17521,Profile!$B$2:$B$17521,$B164,Profile!$C$2:$C$17521,CT$8))*$C$9</f>
        <v>0</v>
      </c>
      <c r="CU164" s="162">
        <f>(SUMIFS(Profile!$E$2:$E$17521,Profile!$B$2:$B$17521,$B164,Profile!$C$2:$C$17521,CU$8))*$C$9</f>
        <v>0</v>
      </c>
      <c r="CV164" s="162">
        <f>(SUMIFS(Profile!$E$2:$E$17521,Profile!$B$2:$B$17521,$B164,Profile!$C$2:$C$17521,CV$8))*$C$9</f>
        <v>0</v>
      </c>
      <c r="CW164" s="162">
        <f>(SUMIFS(Profile!$E$2:$E$17521,Profile!$B$2:$B$17521,$B164,Profile!$C$2:$C$17521,CW$8))*$C$9</f>
        <v>0</v>
      </c>
      <c r="CX164" s="162">
        <f t="shared" si="11"/>
        <v>0</v>
      </c>
      <c r="CY164" s="162">
        <f t="shared" ref="CY164:ET164" si="781">MAX(BB164-E164,0)</f>
        <v>0</v>
      </c>
      <c r="CZ164" s="162">
        <f t="shared" si="781"/>
        <v>0</v>
      </c>
      <c r="DA164" s="162">
        <f t="shared" si="781"/>
        <v>0</v>
      </c>
      <c r="DB164" s="162">
        <f t="shared" si="781"/>
        <v>0</v>
      </c>
      <c r="DC164" s="162">
        <f t="shared" si="781"/>
        <v>0</v>
      </c>
      <c r="DD164" s="162">
        <f t="shared" si="781"/>
        <v>0</v>
      </c>
      <c r="DE164" s="162">
        <f t="shared" si="781"/>
        <v>0</v>
      </c>
      <c r="DF164" s="162">
        <f t="shared" si="781"/>
        <v>0</v>
      </c>
      <c r="DG164" s="162">
        <f t="shared" si="781"/>
        <v>0</v>
      </c>
      <c r="DH164" s="162">
        <f t="shared" si="781"/>
        <v>0</v>
      </c>
      <c r="DI164" s="162">
        <f t="shared" si="781"/>
        <v>0</v>
      </c>
      <c r="DJ164" s="162">
        <f t="shared" si="781"/>
        <v>0</v>
      </c>
      <c r="DK164" s="162">
        <f t="shared" si="781"/>
        <v>0</v>
      </c>
      <c r="DL164" s="162">
        <f t="shared" si="781"/>
        <v>0</v>
      </c>
      <c r="DM164" s="162">
        <f t="shared" si="781"/>
        <v>0</v>
      </c>
      <c r="DN164" s="162">
        <f t="shared" si="781"/>
        <v>0</v>
      </c>
      <c r="DO164" s="162">
        <f t="shared" si="781"/>
        <v>0</v>
      </c>
      <c r="DP164" s="162">
        <f t="shared" si="781"/>
        <v>0</v>
      </c>
      <c r="DQ164" s="162">
        <f t="shared" si="781"/>
        <v>0</v>
      </c>
      <c r="DR164" s="162">
        <f t="shared" si="781"/>
        <v>0</v>
      </c>
      <c r="DS164" s="162">
        <f t="shared" si="781"/>
        <v>0</v>
      </c>
      <c r="DT164" s="162">
        <f t="shared" si="781"/>
        <v>0</v>
      </c>
      <c r="DU164" s="162">
        <f t="shared" si="781"/>
        <v>0</v>
      </c>
      <c r="DV164" s="162">
        <f t="shared" si="781"/>
        <v>0</v>
      </c>
      <c r="DW164" s="162">
        <f t="shared" si="781"/>
        <v>0</v>
      </c>
      <c r="DX164" s="162">
        <f t="shared" si="781"/>
        <v>0</v>
      </c>
      <c r="DY164" s="162">
        <f t="shared" si="781"/>
        <v>0</v>
      </c>
      <c r="DZ164" s="162">
        <f t="shared" si="781"/>
        <v>0</v>
      </c>
      <c r="EA164" s="162">
        <f t="shared" si="781"/>
        <v>0</v>
      </c>
      <c r="EB164" s="162">
        <f t="shared" si="781"/>
        <v>0</v>
      </c>
      <c r="EC164" s="162">
        <f t="shared" si="781"/>
        <v>0</v>
      </c>
      <c r="ED164" s="162">
        <f t="shared" si="781"/>
        <v>0</v>
      </c>
      <c r="EE164" s="162">
        <f t="shared" si="781"/>
        <v>0</v>
      </c>
      <c r="EF164" s="162">
        <f t="shared" si="781"/>
        <v>0</v>
      </c>
      <c r="EG164" s="162">
        <f t="shared" si="781"/>
        <v>0</v>
      </c>
      <c r="EH164" s="162">
        <f t="shared" si="781"/>
        <v>0</v>
      </c>
      <c r="EI164" s="162">
        <f t="shared" si="781"/>
        <v>0</v>
      </c>
      <c r="EJ164" s="162">
        <f t="shared" si="781"/>
        <v>0</v>
      </c>
      <c r="EK164" s="162">
        <f t="shared" si="781"/>
        <v>0</v>
      </c>
      <c r="EL164" s="162">
        <f t="shared" si="781"/>
        <v>0</v>
      </c>
      <c r="EM164" s="162">
        <f t="shared" si="781"/>
        <v>0</v>
      </c>
      <c r="EN164" s="162">
        <f t="shared" si="781"/>
        <v>0</v>
      </c>
      <c r="EO164" s="162">
        <f t="shared" si="781"/>
        <v>0</v>
      </c>
      <c r="EP164" s="162">
        <f t="shared" si="781"/>
        <v>0</v>
      </c>
      <c r="EQ164" s="162">
        <f t="shared" si="781"/>
        <v>0</v>
      </c>
      <c r="ER164" s="162">
        <f t="shared" si="781"/>
        <v>0</v>
      </c>
      <c r="ES164" s="162">
        <f t="shared" si="781"/>
        <v>0</v>
      </c>
      <c r="ET164" s="162">
        <f t="shared" si="781"/>
        <v>0</v>
      </c>
      <c r="EU164" s="162">
        <f t="shared" si="13"/>
        <v>0</v>
      </c>
      <c r="EV164" s="162">
        <f t="shared" ref="EV164:GQ164" si="782">BB164-CY164</f>
        <v>0</v>
      </c>
      <c r="EW164" s="162">
        <f t="shared" si="782"/>
        <v>0</v>
      </c>
      <c r="EX164" s="162">
        <f t="shared" si="782"/>
        <v>0</v>
      </c>
      <c r="EY164" s="162">
        <f t="shared" si="782"/>
        <v>0</v>
      </c>
      <c r="EZ164" s="162">
        <f t="shared" si="782"/>
        <v>0</v>
      </c>
      <c r="FA164" s="162">
        <f t="shared" si="782"/>
        <v>0</v>
      </c>
      <c r="FB164" s="162">
        <f t="shared" si="782"/>
        <v>0</v>
      </c>
      <c r="FC164" s="162">
        <f t="shared" si="782"/>
        <v>0</v>
      </c>
      <c r="FD164" s="162">
        <f t="shared" si="782"/>
        <v>0</v>
      </c>
      <c r="FE164" s="162">
        <f t="shared" si="782"/>
        <v>0</v>
      </c>
      <c r="FF164" s="162">
        <f t="shared" si="782"/>
        <v>0</v>
      </c>
      <c r="FG164" s="162">
        <f t="shared" si="782"/>
        <v>0</v>
      </c>
      <c r="FH164" s="162">
        <f t="shared" si="782"/>
        <v>0</v>
      </c>
      <c r="FI164" s="162">
        <f t="shared" si="782"/>
        <v>0</v>
      </c>
      <c r="FJ164" s="162">
        <f t="shared" si="782"/>
        <v>0</v>
      </c>
      <c r="FK164" s="162">
        <f t="shared" si="782"/>
        <v>0</v>
      </c>
      <c r="FL164" s="162">
        <f t="shared" si="782"/>
        <v>0</v>
      </c>
      <c r="FM164" s="162">
        <f t="shared" si="782"/>
        <v>0</v>
      </c>
      <c r="FN164" s="162">
        <f t="shared" si="782"/>
        <v>0</v>
      </c>
      <c r="FO164" s="162">
        <f t="shared" si="782"/>
        <v>0</v>
      </c>
      <c r="FP164" s="162">
        <f t="shared" si="782"/>
        <v>0</v>
      </c>
      <c r="FQ164" s="162">
        <f t="shared" si="782"/>
        <v>0</v>
      </c>
      <c r="FR164" s="162">
        <f t="shared" si="782"/>
        <v>0</v>
      </c>
      <c r="FS164" s="162">
        <f t="shared" si="782"/>
        <v>0</v>
      </c>
      <c r="FT164" s="162">
        <f t="shared" si="782"/>
        <v>0</v>
      </c>
      <c r="FU164" s="162">
        <f t="shared" si="782"/>
        <v>0</v>
      </c>
      <c r="FV164" s="162">
        <f t="shared" si="782"/>
        <v>0</v>
      </c>
      <c r="FW164" s="162">
        <f t="shared" si="782"/>
        <v>0</v>
      </c>
      <c r="FX164" s="162">
        <f t="shared" si="782"/>
        <v>0</v>
      </c>
      <c r="FY164" s="162">
        <f t="shared" si="782"/>
        <v>0</v>
      </c>
      <c r="FZ164" s="162">
        <f t="shared" si="782"/>
        <v>0</v>
      </c>
      <c r="GA164" s="162">
        <f t="shared" si="782"/>
        <v>0</v>
      </c>
      <c r="GB164" s="162">
        <f t="shared" si="782"/>
        <v>0</v>
      </c>
      <c r="GC164" s="162">
        <f t="shared" si="782"/>
        <v>0</v>
      </c>
      <c r="GD164" s="162">
        <f t="shared" si="782"/>
        <v>0</v>
      </c>
      <c r="GE164" s="162">
        <f t="shared" si="782"/>
        <v>0</v>
      </c>
      <c r="GF164" s="162">
        <f t="shared" si="782"/>
        <v>0</v>
      </c>
      <c r="GG164" s="162">
        <f t="shared" si="782"/>
        <v>0</v>
      </c>
      <c r="GH164" s="162">
        <f t="shared" si="782"/>
        <v>0</v>
      </c>
      <c r="GI164" s="162">
        <f t="shared" si="782"/>
        <v>0</v>
      </c>
      <c r="GJ164" s="162">
        <f t="shared" si="782"/>
        <v>0</v>
      </c>
      <c r="GK164" s="162">
        <f t="shared" si="782"/>
        <v>0</v>
      </c>
      <c r="GL164" s="162">
        <f t="shared" si="782"/>
        <v>0</v>
      </c>
      <c r="GM164" s="162">
        <f t="shared" si="782"/>
        <v>0</v>
      </c>
      <c r="GN164" s="162">
        <f t="shared" si="782"/>
        <v>0</v>
      </c>
      <c r="GO164" s="162">
        <f t="shared" si="782"/>
        <v>0</v>
      </c>
      <c r="GP164" s="162">
        <f t="shared" si="782"/>
        <v>0</v>
      </c>
      <c r="GQ164" s="162">
        <f t="shared" si="782"/>
        <v>0</v>
      </c>
      <c r="GR164" s="162">
        <f t="shared" si="15"/>
        <v>0</v>
      </c>
      <c r="GS164" s="162">
        <f t="shared" ref="GS164:IN164" si="783">E164-EV164</f>
        <v>0</v>
      </c>
      <c r="GT164" s="162">
        <f t="shared" si="783"/>
        <v>0</v>
      </c>
      <c r="GU164" s="162">
        <f t="shared" si="783"/>
        <v>0</v>
      </c>
      <c r="GV164" s="162">
        <f t="shared" si="783"/>
        <v>0</v>
      </c>
      <c r="GW164" s="162">
        <f t="shared" si="783"/>
        <v>0</v>
      </c>
      <c r="GX164" s="162">
        <f t="shared" si="783"/>
        <v>0</v>
      </c>
      <c r="GY164" s="162">
        <f t="shared" si="783"/>
        <v>0</v>
      </c>
      <c r="GZ164" s="162">
        <f t="shared" si="783"/>
        <v>0</v>
      </c>
      <c r="HA164" s="162">
        <f t="shared" si="783"/>
        <v>0</v>
      </c>
      <c r="HB164" s="162">
        <f t="shared" si="783"/>
        <v>0</v>
      </c>
      <c r="HC164" s="162">
        <f t="shared" si="783"/>
        <v>0</v>
      </c>
      <c r="HD164" s="162">
        <f t="shared" si="783"/>
        <v>0</v>
      </c>
      <c r="HE164" s="162">
        <f t="shared" si="783"/>
        <v>0</v>
      </c>
      <c r="HF164" s="162">
        <f t="shared" si="783"/>
        <v>0</v>
      </c>
      <c r="HG164" s="162">
        <f t="shared" si="783"/>
        <v>0</v>
      </c>
      <c r="HH164" s="162">
        <f t="shared" si="783"/>
        <v>0</v>
      </c>
      <c r="HI164" s="162">
        <f t="shared" si="783"/>
        <v>0</v>
      </c>
      <c r="HJ164" s="162">
        <f t="shared" si="783"/>
        <v>0</v>
      </c>
      <c r="HK164" s="162">
        <f t="shared" si="783"/>
        <v>0</v>
      </c>
      <c r="HL164" s="162">
        <f t="shared" si="783"/>
        <v>0</v>
      </c>
      <c r="HM164" s="162">
        <f t="shared" si="783"/>
        <v>0</v>
      </c>
      <c r="HN164" s="162">
        <f t="shared" si="783"/>
        <v>0</v>
      </c>
      <c r="HO164" s="162">
        <f t="shared" si="783"/>
        <v>0</v>
      </c>
      <c r="HP164" s="162">
        <f t="shared" si="783"/>
        <v>0</v>
      </c>
      <c r="HQ164" s="162">
        <f t="shared" si="783"/>
        <v>0</v>
      </c>
      <c r="HR164" s="162">
        <f t="shared" si="783"/>
        <v>0</v>
      </c>
      <c r="HS164" s="162">
        <f t="shared" si="783"/>
        <v>0</v>
      </c>
      <c r="HT164" s="162">
        <f t="shared" si="783"/>
        <v>0</v>
      </c>
      <c r="HU164" s="162">
        <f t="shared" si="783"/>
        <v>0</v>
      </c>
      <c r="HV164" s="162">
        <f t="shared" si="783"/>
        <v>0</v>
      </c>
      <c r="HW164" s="162">
        <f t="shared" si="783"/>
        <v>0</v>
      </c>
      <c r="HX164" s="162">
        <f t="shared" si="783"/>
        <v>0</v>
      </c>
      <c r="HY164" s="162">
        <f t="shared" si="783"/>
        <v>0</v>
      </c>
      <c r="HZ164" s="162">
        <f t="shared" si="783"/>
        <v>0</v>
      </c>
      <c r="IA164" s="162">
        <f t="shared" si="783"/>
        <v>0</v>
      </c>
      <c r="IB164" s="162">
        <f t="shared" si="783"/>
        <v>0</v>
      </c>
      <c r="IC164" s="162">
        <f t="shared" si="783"/>
        <v>0</v>
      </c>
      <c r="ID164" s="162">
        <f t="shared" si="783"/>
        <v>0</v>
      </c>
      <c r="IE164" s="162">
        <f t="shared" si="783"/>
        <v>0</v>
      </c>
      <c r="IF164" s="162">
        <f t="shared" si="783"/>
        <v>0</v>
      </c>
      <c r="IG164" s="162">
        <f t="shared" si="783"/>
        <v>0</v>
      </c>
      <c r="IH164" s="162">
        <f t="shared" si="783"/>
        <v>0</v>
      </c>
      <c r="II164" s="162">
        <f t="shared" si="783"/>
        <v>0</v>
      </c>
      <c r="IJ164" s="162">
        <f t="shared" si="783"/>
        <v>0</v>
      </c>
      <c r="IK164" s="162">
        <f t="shared" si="783"/>
        <v>0</v>
      </c>
      <c r="IL164" s="162">
        <f t="shared" si="783"/>
        <v>0</v>
      </c>
      <c r="IM164" s="162">
        <f t="shared" si="783"/>
        <v>0</v>
      </c>
      <c r="IN164" s="162">
        <f t="shared" si="783"/>
        <v>0</v>
      </c>
      <c r="IO164" s="162">
        <f t="shared" si="17"/>
        <v>0</v>
      </c>
      <c r="IP164" s="162">
        <f t="shared" si="23"/>
        <v>0</v>
      </c>
      <c r="IQ164" s="162">
        <f t="shared" ref="IQ164:KK164" si="784">MAX((MIN(CZ164+IP164,$IO$7))-GT164,0)</f>
        <v>0</v>
      </c>
      <c r="IR164" s="162">
        <f t="shared" si="784"/>
        <v>0</v>
      </c>
      <c r="IS164" s="162">
        <f t="shared" si="784"/>
        <v>0</v>
      </c>
      <c r="IT164" s="162">
        <f t="shared" si="784"/>
        <v>0</v>
      </c>
      <c r="IU164" s="162">
        <f t="shared" si="784"/>
        <v>0</v>
      </c>
      <c r="IV164" s="162">
        <f t="shared" si="784"/>
        <v>0</v>
      </c>
      <c r="IW164" s="162">
        <f t="shared" si="784"/>
        <v>0</v>
      </c>
      <c r="IX164" s="162">
        <f t="shared" si="784"/>
        <v>0</v>
      </c>
      <c r="IY164" s="162">
        <f t="shared" si="784"/>
        <v>0</v>
      </c>
      <c r="IZ164" s="162">
        <f t="shared" si="784"/>
        <v>0</v>
      </c>
      <c r="JA164" s="162">
        <f t="shared" si="784"/>
        <v>0</v>
      </c>
      <c r="JB164" s="162">
        <f t="shared" si="784"/>
        <v>0</v>
      </c>
      <c r="JC164" s="162">
        <f t="shared" si="784"/>
        <v>0</v>
      </c>
      <c r="JD164" s="162">
        <f t="shared" si="784"/>
        <v>0</v>
      </c>
      <c r="JE164" s="162">
        <f t="shared" si="784"/>
        <v>0</v>
      </c>
      <c r="JF164" s="162">
        <f t="shared" si="784"/>
        <v>0</v>
      </c>
      <c r="JG164" s="162">
        <f t="shared" si="784"/>
        <v>0</v>
      </c>
      <c r="JH164" s="162">
        <f t="shared" si="784"/>
        <v>0</v>
      </c>
      <c r="JI164" s="162">
        <f t="shared" si="784"/>
        <v>0</v>
      </c>
      <c r="JJ164" s="162">
        <f t="shared" si="784"/>
        <v>0</v>
      </c>
      <c r="JK164" s="162">
        <f t="shared" si="784"/>
        <v>0</v>
      </c>
      <c r="JL164" s="162">
        <f t="shared" si="784"/>
        <v>0</v>
      </c>
      <c r="JM164" s="162">
        <f t="shared" si="784"/>
        <v>0</v>
      </c>
      <c r="JN164" s="162">
        <f t="shared" si="784"/>
        <v>0</v>
      </c>
      <c r="JO164" s="162">
        <f t="shared" si="784"/>
        <v>0</v>
      </c>
      <c r="JP164" s="162">
        <f t="shared" si="784"/>
        <v>0</v>
      </c>
      <c r="JQ164" s="162">
        <f t="shared" si="784"/>
        <v>0</v>
      </c>
      <c r="JR164" s="162">
        <f t="shared" si="784"/>
        <v>0</v>
      </c>
      <c r="JS164" s="162">
        <f t="shared" si="784"/>
        <v>0</v>
      </c>
      <c r="JT164" s="162">
        <f t="shared" si="784"/>
        <v>0</v>
      </c>
      <c r="JU164" s="162">
        <f t="shared" si="784"/>
        <v>0</v>
      </c>
      <c r="JV164" s="162">
        <f t="shared" si="784"/>
        <v>0</v>
      </c>
      <c r="JW164" s="162">
        <f t="shared" si="784"/>
        <v>0</v>
      </c>
      <c r="JX164" s="162">
        <f t="shared" si="784"/>
        <v>0</v>
      </c>
      <c r="JY164" s="162">
        <f t="shared" si="784"/>
        <v>0</v>
      </c>
      <c r="JZ164" s="162">
        <f t="shared" si="784"/>
        <v>0</v>
      </c>
      <c r="KA164" s="162">
        <f t="shared" si="784"/>
        <v>0</v>
      </c>
      <c r="KB164" s="162">
        <f t="shared" si="784"/>
        <v>0</v>
      </c>
      <c r="KC164" s="162">
        <f t="shared" si="784"/>
        <v>0</v>
      </c>
      <c r="KD164" s="162">
        <f t="shared" si="784"/>
        <v>0</v>
      </c>
      <c r="KE164" s="162">
        <f t="shared" si="784"/>
        <v>0</v>
      </c>
      <c r="KF164" s="162">
        <f t="shared" si="784"/>
        <v>0</v>
      </c>
      <c r="KG164" s="162">
        <f t="shared" si="784"/>
        <v>0</v>
      </c>
      <c r="KH164" s="162">
        <f t="shared" si="784"/>
        <v>0</v>
      </c>
      <c r="KI164" s="162">
        <f t="shared" si="784"/>
        <v>0</v>
      </c>
      <c r="KJ164" s="162">
        <f t="shared" si="784"/>
        <v>0</v>
      </c>
      <c r="KK164" s="162">
        <f t="shared" si="784"/>
        <v>0</v>
      </c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</row>
    <row r="165" ht="14.25" customHeight="1" spans="1:326" x14ac:dyDescent="0.25">
      <c r="A165" s="1">
        <v>6</v>
      </c>
      <c r="B165" s="1">
        <f t="shared" ref="B165:C165" si="785">B164+1</f>
        <v>155</v>
      </c>
      <c r="C165" s="232">
        <f t="shared" si="785"/>
        <v>43620</v>
      </c>
      <c r="D165" s="162">
        <f t="shared" si="9"/>
        <v>0</v>
      </c>
      <c r="E165" s="162">
        <f>(SUMIFS(Profile!$F$2:$F$17521,Profile!$B$2:$B$17521,$B165,Profile!$C$2:$C$17521,E$8))*$C$6</f>
        <v>0</v>
      </c>
      <c r="F165" s="162">
        <f>(SUMIFS(Profile!$F$2:$F$17521,Profile!$B$2:$B$17521,$B165,Profile!$C$2:$C$17521,F$8))*$C$6</f>
        <v>0</v>
      </c>
      <c r="G165" s="162">
        <f>(SUMIFS(Profile!$F$2:$F$17521,Profile!$B$2:$B$17521,$B165,Profile!$C$2:$C$17521,G$8))*$C$6</f>
        <v>0</v>
      </c>
      <c r="H165" s="162">
        <f>(SUMIFS(Profile!$F$2:$F$17521,Profile!$B$2:$B$17521,$B165,Profile!$C$2:$C$17521,H$8))*$C$6</f>
        <v>0</v>
      </c>
      <c r="I165" s="162">
        <f>(SUMIFS(Profile!$F$2:$F$17521,Profile!$B$2:$B$17521,$B165,Profile!$C$2:$C$17521,I$8))*$C$6</f>
        <v>0</v>
      </c>
      <c r="J165" s="162">
        <f>(SUMIFS(Profile!$F$2:$F$17521,Profile!$B$2:$B$17521,$B165,Profile!$C$2:$C$17521,J$8))*$C$6</f>
        <v>0</v>
      </c>
      <c r="K165" s="162">
        <f>(SUMIFS(Profile!$F$2:$F$17521,Profile!$B$2:$B$17521,$B165,Profile!$C$2:$C$17521,K$8))*$C$6</f>
        <v>0</v>
      </c>
      <c r="L165" s="162">
        <f>(SUMIFS(Profile!$F$2:$F$17521,Profile!$B$2:$B$17521,$B165,Profile!$C$2:$C$17521,L$8))*$C$6</f>
        <v>0</v>
      </c>
      <c r="M165" s="162">
        <f>(SUMIFS(Profile!$F$2:$F$17521,Profile!$B$2:$B$17521,$B165,Profile!$C$2:$C$17521,M$8))*$C$6</f>
        <v>0</v>
      </c>
      <c r="N165" s="162">
        <f>(SUMIFS(Profile!$F$2:$F$17521,Profile!$B$2:$B$17521,$B165,Profile!$C$2:$C$17521,N$8))*$C$6</f>
        <v>0</v>
      </c>
      <c r="O165" s="162">
        <f>(SUMIFS(Profile!$F$2:$F$17521,Profile!$B$2:$B$17521,$B165,Profile!$C$2:$C$17521,O$8))*$C$6</f>
        <v>0</v>
      </c>
      <c r="P165" s="162">
        <f>(SUMIFS(Profile!$F$2:$F$17521,Profile!$B$2:$B$17521,$B165,Profile!$C$2:$C$17521,P$8))*$C$6</f>
        <v>0</v>
      </c>
      <c r="Q165" s="162">
        <f>(SUMIFS(Profile!$F$2:$F$17521,Profile!$B$2:$B$17521,$B165,Profile!$C$2:$C$17521,Q$8))*$C$6</f>
        <v>0</v>
      </c>
      <c r="R165" s="162">
        <f>(SUMIFS(Profile!$F$2:$F$17521,Profile!$B$2:$B$17521,$B165,Profile!$C$2:$C$17521,R$8))*$C$6</f>
        <v>0</v>
      </c>
      <c r="S165" s="162">
        <f>(SUMIFS(Profile!$F$2:$F$17521,Profile!$B$2:$B$17521,$B165,Profile!$C$2:$C$17521,S$8))*$C$6</f>
        <v>0</v>
      </c>
      <c r="T165" s="162">
        <f>(SUMIFS(Profile!$F$2:$F$17521,Profile!$B$2:$B$17521,$B165,Profile!$C$2:$C$17521,T$8))*$C$6</f>
        <v>0</v>
      </c>
      <c r="U165" s="162">
        <f>(SUMIFS(Profile!$F$2:$F$17521,Profile!$B$2:$B$17521,$B165,Profile!$C$2:$C$17521,U$8))*$C$6</f>
        <v>0</v>
      </c>
      <c r="V165" s="162">
        <f>(SUMIFS(Profile!$F$2:$F$17521,Profile!$B$2:$B$17521,$B165,Profile!$C$2:$C$17521,V$8))*$C$6</f>
        <v>0</v>
      </c>
      <c r="W165" s="162">
        <f>(SUMIFS(Profile!$F$2:$F$17521,Profile!$B$2:$B$17521,$B165,Profile!$C$2:$C$17521,W$8))*$C$6</f>
        <v>0</v>
      </c>
      <c r="X165" s="162">
        <f>(SUMIFS(Profile!$F$2:$F$17521,Profile!$B$2:$B$17521,$B165,Profile!$C$2:$C$17521,X$8))*$C$6</f>
        <v>0</v>
      </c>
      <c r="Y165" s="162">
        <f>(SUMIFS(Profile!$F$2:$F$17521,Profile!$B$2:$B$17521,$B165,Profile!$C$2:$C$17521,Y$8))*$C$6</f>
        <v>0</v>
      </c>
      <c r="Z165" s="162">
        <f>(SUMIFS(Profile!$F$2:$F$17521,Profile!$B$2:$B$17521,$B165,Profile!$C$2:$C$17521,Z$8))*$C$6</f>
        <v>0</v>
      </c>
      <c r="AA165" s="162">
        <f>(SUMIFS(Profile!$F$2:$F$17521,Profile!$B$2:$B$17521,$B165,Profile!$C$2:$C$17521,AA$8))*$C$6</f>
        <v>0</v>
      </c>
      <c r="AB165" s="162">
        <f>(SUMIFS(Profile!$F$2:$F$17521,Profile!$B$2:$B$17521,$B165,Profile!$C$2:$C$17521,AB$8))*$C$6</f>
        <v>0</v>
      </c>
      <c r="AC165" s="162">
        <f>(SUMIFS(Profile!$F$2:$F$17521,Profile!$B$2:$B$17521,$B165,Profile!$C$2:$C$17521,AC$8))*$C$6</f>
        <v>0</v>
      </c>
      <c r="AD165" s="162">
        <f>(SUMIFS(Profile!$F$2:$F$17521,Profile!$B$2:$B$17521,$B165,Profile!$C$2:$C$17521,AD$8))*$C$6</f>
        <v>0</v>
      </c>
      <c r="AE165" s="162">
        <f>(SUMIFS(Profile!$F$2:$F$17521,Profile!$B$2:$B$17521,$B165,Profile!$C$2:$C$17521,AE$8))*$C$6</f>
        <v>0</v>
      </c>
      <c r="AF165" s="162">
        <f>(SUMIFS(Profile!$F$2:$F$17521,Profile!$B$2:$B$17521,$B165,Profile!$C$2:$C$17521,AF$8))*$C$6</f>
        <v>0</v>
      </c>
      <c r="AG165" s="162">
        <f>(SUMIFS(Profile!$F$2:$F$17521,Profile!$B$2:$B$17521,$B165,Profile!$C$2:$C$17521,AG$8))*$C$6</f>
        <v>0</v>
      </c>
      <c r="AH165" s="162">
        <f>(SUMIFS(Profile!$F$2:$F$17521,Profile!$B$2:$B$17521,$B165,Profile!$C$2:$C$17521,AH$8))*$C$6</f>
        <v>0</v>
      </c>
      <c r="AI165" s="162">
        <f>(SUMIFS(Profile!$F$2:$F$17521,Profile!$B$2:$B$17521,$B165,Profile!$C$2:$C$17521,AI$8))*$C$6</f>
        <v>0</v>
      </c>
      <c r="AJ165" s="162">
        <f>(SUMIFS(Profile!$F$2:$F$17521,Profile!$B$2:$B$17521,$B165,Profile!$C$2:$C$17521,AJ$8))*$C$6</f>
        <v>0</v>
      </c>
      <c r="AK165" s="162">
        <f>(SUMIFS(Profile!$F$2:$F$17521,Profile!$B$2:$B$17521,$B165,Profile!$C$2:$C$17521,AK$8))*$C$6</f>
        <v>0</v>
      </c>
      <c r="AL165" s="162">
        <f>(SUMIFS(Profile!$F$2:$F$17521,Profile!$B$2:$B$17521,$B165,Profile!$C$2:$C$17521,AL$8))*$C$6</f>
        <v>0</v>
      </c>
      <c r="AM165" s="162">
        <f>(SUMIFS(Profile!$F$2:$F$17521,Profile!$B$2:$B$17521,$B165,Profile!$C$2:$C$17521,AM$8))*$C$6</f>
        <v>0</v>
      </c>
      <c r="AN165" s="162">
        <f>(SUMIFS(Profile!$F$2:$F$17521,Profile!$B$2:$B$17521,$B165,Profile!$C$2:$C$17521,AN$8))*$C$6</f>
        <v>0</v>
      </c>
      <c r="AO165" s="162">
        <f>(SUMIFS(Profile!$F$2:$F$17521,Profile!$B$2:$B$17521,$B165,Profile!$C$2:$C$17521,AO$8))*$C$6</f>
        <v>0</v>
      </c>
      <c r="AP165" s="162">
        <f>(SUMIFS(Profile!$F$2:$F$17521,Profile!$B$2:$B$17521,$B165,Profile!$C$2:$C$17521,AP$8))*$C$6</f>
        <v>0</v>
      </c>
      <c r="AQ165" s="162">
        <f>(SUMIFS(Profile!$F$2:$F$17521,Profile!$B$2:$B$17521,$B165,Profile!$C$2:$C$17521,AQ$8))*$C$6</f>
        <v>0</v>
      </c>
      <c r="AR165" s="162">
        <f>(SUMIFS(Profile!$F$2:$F$17521,Profile!$B$2:$B$17521,$B165,Profile!$C$2:$C$17521,AR$8))*$C$6</f>
        <v>0</v>
      </c>
      <c r="AS165" s="162">
        <f>(SUMIFS(Profile!$F$2:$F$17521,Profile!$B$2:$B$17521,$B165,Profile!$C$2:$C$17521,AS$8))*$C$6</f>
        <v>0</v>
      </c>
      <c r="AT165" s="162">
        <f>(SUMIFS(Profile!$F$2:$F$17521,Profile!$B$2:$B$17521,$B165,Profile!$C$2:$C$17521,AT$8))*$C$6</f>
        <v>0</v>
      </c>
      <c r="AU165" s="162">
        <f>(SUMIFS(Profile!$F$2:$F$17521,Profile!$B$2:$B$17521,$B165,Profile!$C$2:$C$17521,AU$8))*$C$6</f>
        <v>0</v>
      </c>
      <c r="AV165" s="162">
        <f>(SUMIFS(Profile!$F$2:$F$17521,Profile!$B$2:$B$17521,$B165,Profile!$C$2:$C$17521,AV$8))*$C$6</f>
        <v>0</v>
      </c>
      <c r="AW165" s="162">
        <f>(SUMIFS(Profile!$F$2:$F$17521,Profile!$B$2:$B$17521,$B165,Profile!$C$2:$C$17521,AW$8))*$C$6</f>
        <v>0</v>
      </c>
      <c r="AX165" s="162">
        <f>(SUMIFS(Profile!$F$2:$F$17521,Profile!$B$2:$B$17521,$B165,Profile!$C$2:$C$17521,AX$8))*$C$6</f>
        <v>0</v>
      </c>
      <c r="AY165" s="162">
        <f>(SUMIFS(Profile!$F$2:$F$17521,Profile!$B$2:$B$17521,$B165,Profile!$C$2:$C$17521,AY$8))*$C$6</f>
        <v>0</v>
      </c>
      <c r="AZ165" s="162">
        <f>(SUMIFS(Profile!$F$2:$F$17521,Profile!$B$2:$B$17521,$B165,Profile!$C$2:$C$17521,AZ$8))*$C$6</f>
        <v>0</v>
      </c>
      <c r="BA165" s="162">
        <f t="shared" si="10"/>
        <v>0</v>
      </c>
      <c r="BB165" s="162">
        <f>(SUMIFS(Profile!$E$2:$E$17521,Profile!$B$2:$B$17521,$B165,Profile!$C$2:$C$17521,BB$8))*$C$9</f>
        <v>0</v>
      </c>
      <c r="BC165" s="162">
        <f>(SUMIFS(Profile!$E$2:$E$17521,Profile!$B$2:$B$17521,$B165,Profile!$C$2:$C$17521,BC$8))*$C$9</f>
        <v>0</v>
      </c>
      <c r="BD165" s="162">
        <f>(SUMIFS(Profile!$E$2:$E$17521,Profile!$B$2:$B$17521,$B165,Profile!$C$2:$C$17521,BD$8))*$C$9</f>
        <v>0</v>
      </c>
      <c r="BE165" s="162">
        <f>(SUMIFS(Profile!$E$2:$E$17521,Profile!$B$2:$B$17521,$B165,Profile!$C$2:$C$17521,BE$8))*$C$9</f>
        <v>0</v>
      </c>
      <c r="BF165" s="162">
        <f>(SUMIFS(Profile!$E$2:$E$17521,Profile!$B$2:$B$17521,$B165,Profile!$C$2:$C$17521,BF$8))*$C$9</f>
        <v>0</v>
      </c>
      <c r="BG165" s="162">
        <f>(SUMIFS(Profile!$E$2:$E$17521,Profile!$B$2:$B$17521,$B165,Profile!$C$2:$C$17521,BG$8))*$C$9</f>
        <v>0</v>
      </c>
      <c r="BH165" s="162">
        <f>(SUMIFS(Profile!$E$2:$E$17521,Profile!$B$2:$B$17521,$B165,Profile!$C$2:$C$17521,BH$8))*$C$9</f>
        <v>0</v>
      </c>
      <c r="BI165" s="162">
        <f>(SUMIFS(Profile!$E$2:$E$17521,Profile!$B$2:$B$17521,$B165,Profile!$C$2:$C$17521,BI$8))*$C$9</f>
        <v>0</v>
      </c>
      <c r="BJ165" s="162">
        <f>(SUMIFS(Profile!$E$2:$E$17521,Profile!$B$2:$B$17521,$B165,Profile!$C$2:$C$17521,BJ$8))*$C$9</f>
        <v>0</v>
      </c>
      <c r="BK165" s="162">
        <f>(SUMIFS(Profile!$E$2:$E$17521,Profile!$B$2:$B$17521,$B165,Profile!$C$2:$C$17521,BK$8))*$C$9</f>
        <v>0</v>
      </c>
      <c r="BL165" s="162">
        <f>(SUMIFS(Profile!$E$2:$E$17521,Profile!$B$2:$B$17521,$B165,Profile!$C$2:$C$17521,BL$8))*$C$9</f>
        <v>0</v>
      </c>
      <c r="BM165" s="162">
        <f>(SUMIFS(Profile!$E$2:$E$17521,Profile!$B$2:$B$17521,$B165,Profile!$C$2:$C$17521,BM$8))*$C$9</f>
        <v>0</v>
      </c>
      <c r="BN165" s="162">
        <f>(SUMIFS(Profile!$E$2:$E$17521,Profile!$B$2:$B$17521,$B165,Profile!$C$2:$C$17521,BN$8))*$C$9</f>
        <v>0</v>
      </c>
      <c r="BO165" s="162">
        <f>(SUMIFS(Profile!$E$2:$E$17521,Profile!$B$2:$B$17521,$B165,Profile!$C$2:$C$17521,BO$8))*$C$9</f>
        <v>0</v>
      </c>
      <c r="BP165" s="162">
        <f>(SUMIFS(Profile!$E$2:$E$17521,Profile!$B$2:$B$17521,$B165,Profile!$C$2:$C$17521,BP$8))*$C$9</f>
        <v>0</v>
      </c>
      <c r="BQ165" s="162">
        <f>(SUMIFS(Profile!$E$2:$E$17521,Profile!$B$2:$B$17521,$B165,Profile!$C$2:$C$17521,BQ$8))*$C$9</f>
        <v>0</v>
      </c>
      <c r="BR165" s="162">
        <f>(SUMIFS(Profile!$E$2:$E$17521,Profile!$B$2:$B$17521,$B165,Profile!$C$2:$C$17521,BR$8))*$C$9</f>
        <v>0</v>
      </c>
      <c r="BS165" s="162">
        <f>(SUMIFS(Profile!$E$2:$E$17521,Profile!$B$2:$B$17521,$B165,Profile!$C$2:$C$17521,BS$8))*$C$9</f>
        <v>0</v>
      </c>
      <c r="BT165" s="162">
        <f>(SUMIFS(Profile!$E$2:$E$17521,Profile!$B$2:$B$17521,$B165,Profile!$C$2:$C$17521,BT$8))*$C$9</f>
        <v>0</v>
      </c>
      <c r="BU165" s="162">
        <f>(SUMIFS(Profile!$E$2:$E$17521,Profile!$B$2:$B$17521,$B165,Profile!$C$2:$C$17521,BU$8))*$C$9</f>
        <v>0</v>
      </c>
      <c r="BV165" s="162">
        <f>(SUMIFS(Profile!$E$2:$E$17521,Profile!$B$2:$B$17521,$B165,Profile!$C$2:$C$17521,BV$8))*$C$9</f>
        <v>0</v>
      </c>
      <c r="BW165" s="162">
        <f>(SUMIFS(Profile!$E$2:$E$17521,Profile!$B$2:$B$17521,$B165,Profile!$C$2:$C$17521,BW$8))*$C$9</f>
        <v>0</v>
      </c>
      <c r="BX165" s="162">
        <f>(SUMIFS(Profile!$E$2:$E$17521,Profile!$B$2:$B$17521,$B165,Profile!$C$2:$C$17521,BX$8))*$C$9</f>
        <v>0</v>
      </c>
      <c r="BY165" s="162">
        <f>(SUMIFS(Profile!$E$2:$E$17521,Profile!$B$2:$B$17521,$B165,Profile!$C$2:$C$17521,BY$8))*$C$9</f>
        <v>0</v>
      </c>
      <c r="BZ165" s="162">
        <f>(SUMIFS(Profile!$E$2:$E$17521,Profile!$B$2:$B$17521,$B165,Profile!$C$2:$C$17521,BZ$8))*$C$9</f>
        <v>0</v>
      </c>
      <c r="CA165" s="162">
        <f>(SUMIFS(Profile!$E$2:$E$17521,Profile!$B$2:$B$17521,$B165,Profile!$C$2:$C$17521,CA$8))*$C$9</f>
        <v>0</v>
      </c>
      <c r="CB165" s="162">
        <f>(SUMIFS(Profile!$E$2:$E$17521,Profile!$B$2:$B$17521,$B165,Profile!$C$2:$C$17521,CB$8))*$C$9</f>
        <v>0</v>
      </c>
      <c r="CC165" s="162">
        <f>(SUMIFS(Profile!$E$2:$E$17521,Profile!$B$2:$B$17521,$B165,Profile!$C$2:$C$17521,CC$8))*$C$9</f>
        <v>0</v>
      </c>
      <c r="CD165" s="162">
        <f>(SUMIFS(Profile!$E$2:$E$17521,Profile!$B$2:$B$17521,$B165,Profile!$C$2:$C$17521,CD$8))*$C$9</f>
        <v>0</v>
      </c>
      <c r="CE165" s="162">
        <f>(SUMIFS(Profile!$E$2:$E$17521,Profile!$B$2:$B$17521,$B165,Profile!$C$2:$C$17521,CE$8))*$C$9</f>
        <v>0</v>
      </c>
      <c r="CF165" s="162">
        <f>(SUMIFS(Profile!$E$2:$E$17521,Profile!$B$2:$B$17521,$B165,Profile!$C$2:$C$17521,CF$8))*$C$9</f>
        <v>0</v>
      </c>
      <c r="CG165" s="162">
        <f>(SUMIFS(Profile!$E$2:$E$17521,Profile!$B$2:$B$17521,$B165,Profile!$C$2:$C$17521,CG$8))*$C$9</f>
        <v>0</v>
      </c>
      <c r="CH165" s="162">
        <f>(SUMIFS(Profile!$E$2:$E$17521,Profile!$B$2:$B$17521,$B165,Profile!$C$2:$C$17521,CH$8))*$C$9</f>
        <v>0</v>
      </c>
      <c r="CI165" s="162">
        <f>(SUMIFS(Profile!$E$2:$E$17521,Profile!$B$2:$B$17521,$B165,Profile!$C$2:$C$17521,CI$8))*$C$9</f>
        <v>0</v>
      </c>
      <c r="CJ165" s="162">
        <f>(SUMIFS(Profile!$E$2:$E$17521,Profile!$B$2:$B$17521,$B165,Profile!$C$2:$C$17521,CJ$8))*$C$9</f>
        <v>0</v>
      </c>
      <c r="CK165" s="162">
        <f>(SUMIFS(Profile!$E$2:$E$17521,Profile!$B$2:$B$17521,$B165,Profile!$C$2:$C$17521,CK$8))*$C$9</f>
        <v>0</v>
      </c>
      <c r="CL165" s="162">
        <f>(SUMIFS(Profile!$E$2:$E$17521,Profile!$B$2:$B$17521,$B165,Profile!$C$2:$C$17521,CL$8))*$C$9</f>
        <v>0</v>
      </c>
      <c r="CM165" s="162">
        <f>(SUMIFS(Profile!$E$2:$E$17521,Profile!$B$2:$B$17521,$B165,Profile!$C$2:$C$17521,CM$8))*$C$9</f>
        <v>0</v>
      </c>
      <c r="CN165" s="162">
        <f>(SUMIFS(Profile!$E$2:$E$17521,Profile!$B$2:$B$17521,$B165,Profile!$C$2:$C$17521,CN$8))*$C$9</f>
        <v>0</v>
      </c>
      <c r="CO165" s="162">
        <f>(SUMIFS(Profile!$E$2:$E$17521,Profile!$B$2:$B$17521,$B165,Profile!$C$2:$C$17521,CO$8))*$C$9</f>
        <v>0</v>
      </c>
      <c r="CP165" s="162">
        <f>(SUMIFS(Profile!$E$2:$E$17521,Profile!$B$2:$B$17521,$B165,Profile!$C$2:$C$17521,CP$8))*$C$9</f>
        <v>0</v>
      </c>
      <c r="CQ165" s="162">
        <f>(SUMIFS(Profile!$E$2:$E$17521,Profile!$B$2:$B$17521,$B165,Profile!$C$2:$C$17521,CQ$8))*$C$9</f>
        <v>0</v>
      </c>
      <c r="CR165" s="162">
        <f>(SUMIFS(Profile!$E$2:$E$17521,Profile!$B$2:$B$17521,$B165,Profile!$C$2:$C$17521,CR$8))*$C$9</f>
        <v>0</v>
      </c>
      <c r="CS165" s="162">
        <f>(SUMIFS(Profile!$E$2:$E$17521,Profile!$B$2:$B$17521,$B165,Profile!$C$2:$C$17521,CS$8))*$C$9</f>
        <v>0</v>
      </c>
      <c r="CT165" s="162">
        <f>(SUMIFS(Profile!$E$2:$E$17521,Profile!$B$2:$B$17521,$B165,Profile!$C$2:$C$17521,CT$8))*$C$9</f>
        <v>0</v>
      </c>
      <c r="CU165" s="162">
        <f>(SUMIFS(Profile!$E$2:$E$17521,Profile!$B$2:$B$17521,$B165,Profile!$C$2:$C$17521,CU$8))*$C$9</f>
        <v>0</v>
      </c>
      <c r="CV165" s="162">
        <f>(SUMIFS(Profile!$E$2:$E$17521,Profile!$B$2:$B$17521,$B165,Profile!$C$2:$C$17521,CV$8))*$C$9</f>
        <v>0</v>
      </c>
      <c r="CW165" s="162">
        <f>(SUMIFS(Profile!$E$2:$E$17521,Profile!$B$2:$B$17521,$B165,Profile!$C$2:$C$17521,CW$8))*$C$9</f>
        <v>0</v>
      </c>
      <c r="CX165" s="162">
        <f t="shared" si="11"/>
        <v>0</v>
      </c>
      <c r="CY165" s="162">
        <f t="shared" ref="CY165:ET165" si="786">MAX(BB165-E165,0)</f>
        <v>0</v>
      </c>
      <c r="CZ165" s="162">
        <f t="shared" si="786"/>
        <v>0</v>
      </c>
      <c r="DA165" s="162">
        <f t="shared" si="786"/>
        <v>0</v>
      </c>
      <c r="DB165" s="162">
        <f t="shared" si="786"/>
        <v>0</v>
      </c>
      <c r="DC165" s="162">
        <f t="shared" si="786"/>
        <v>0</v>
      </c>
      <c r="DD165" s="162">
        <f t="shared" si="786"/>
        <v>0</v>
      </c>
      <c r="DE165" s="162">
        <f t="shared" si="786"/>
        <v>0</v>
      </c>
      <c r="DF165" s="162">
        <f t="shared" si="786"/>
        <v>0</v>
      </c>
      <c r="DG165" s="162">
        <f t="shared" si="786"/>
        <v>0</v>
      </c>
      <c r="DH165" s="162">
        <f t="shared" si="786"/>
        <v>0</v>
      </c>
      <c r="DI165" s="162">
        <f t="shared" si="786"/>
        <v>0</v>
      </c>
      <c r="DJ165" s="162">
        <f t="shared" si="786"/>
        <v>0</v>
      </c>
      <c r="DK165" s="162">
        <f t="shared" si="786"/>
        <v>0</v>
      </c>
      <c r="DL165" s="162">
        <f t="shared" si="786"/>
        <v>0</v>
      </c>
      <c r="DM165" s="162">
        <f t="shared" si="786"/>
        <v>0</v>
      </c>
      <c r="DN165" s="162">
        <f t="shared" si="786"/>
        <v>0</v>
      </c>
      <c r="DO165" s="162">
        <f t="shared" si="786"/>
        <v>0</v>
      </c>
      <c r="DP165" s="162">
        <f t="shared" si="786"/>
        <v>0</v>
      </c>
      <c r="DQ165" s="162">
        <f t="shared" si="786"/>
        <v>0</v>
      </c>
      <c r="DR165" s="162">
        <f t="shared" si="786"/>
        <v>0</v>
      </c>
      <c r="DS165" s="162">
        <f t="shared" si="786"/>
        <v>0</v>
      </c>
      <c r="DT165" s="162">
        <f t="shared" si="786"/>
        <v>0</v>
      </c>
      <c r="DU165" s="162">
        <f t="shared" si="786"/>
        <v>0</v>
      </c>
      <c r="DV165" s="162">
        <f t="shared" si="786"/>
        <v>0</v>
      </c>
      <c r="DW165" s="162">
        <f t="shared" si="786"/>
        <v>0</v>
      </c>
      <c r="DX165" s="162">
        <f t="shared" si="786"/>
        <v>0</v>
      </c>
      <c r="DY165" s="162">
        <f t="shared" si="786"/>
        <v>0</v>
      </c>
      <c r="DZ165" s="162">
        <f t="shared" si="786"/>
        <v>0</v>
      </c>
      <c r="EA165" s="162">
        <f t="shared" si="786"/>
        <v>0</v>
      </c>
      <c r="EB165" s="162">
        <f t="shared" si="786"/>
        <v>0</v>
      </c>
      <c r="EC165" s="162">
        <f t="shared" si="786"/>
        <v>0</v>
      </c>
      <c r="ED165" s="162">
        <f t="shared" si="786"/>
        <v>0</v>
      </c>
      <c r="EE165" s="162">
        <f t="shared" si="786"/>
        <v>0</v>
      </c>
      <c r="EF165" s="162">
        <f t="shared" si="786"/>
        <v>0</v>
      </c>
      <c r="EG165" s="162">
        <f t="shared" si="786"/>
        <v>0</v>
      </c>
      <c r="EH165" s="162">
        <f t="shared" si="786"/>
        <v>0</v>
      </c>
      <c r="EI165" s="162">
        <f t="shared" si="786"/>
        <v>0</v>
      </c>
      <c r="EJ165" s="162">
        <f t="shared" si="786"/>
        <v>0</v>
      </c>
      <c r="EK165" s="162">
        <f t="shared" si="786"/>
        <v>0</v>
      </c>
      <c r="EL165" s="162">
        <f t="shared" si="786"/>
        <v>0</v>
      </c>
      <c r="EM165" s="162">
        <f t="shared" si="786"/>
        <v>0</v>
      </c>
      <c r="EN165" s="162">
        <f t="shared" si="786"/>
        <v>0</v>
      </c>
      <c r="EO165" s="162">
        <f t="shared" si="786"/>
        <v>0</v>
      </c>
      <c r="EP165" s="162">
        <f t="shared" si="786"/>
        <v>0</v>
      </c>
      <c r="EQ165" s="162">
        <f t="shared" si="786"/>
        <v>0</v>
      </c>
      <c r="ER165" s="162">
        <f t="shared" si="786"/>
        <v>0</v>
      </c>
      <c r="ES165" s="162">
        <f t="shared" si="786"/>
        <v>0</v>
      </c>
      <c r="ET165" s="162">
        <f t="shared" si="786"/>
        <v>0</v>
      </c>
      <c r="EU165" s="162">
        <f t="shared" si="13"/>
        <v>0</v>
      </c>
      <c r="EV165" s="162">
        <f t="shared" ref="EV165:GQ165" si="787">BB165-CY165</f>
        <v>0</v>
      </c>
      <c r="EW165" s="162">
        <f t="shared" si="787"/>
        <v>0</v>
      </c>
      <c r="EX165" s="162">
        <f t="shared" si="787"/>
        <v>0</v>
      </c>
      <c r="EY165" s="162">
        <f t="shared" si="787"/>
        <v>0</v>
      </c>
      <c r="EZ165" s="162">
        <f t="shared" si="787"/>
        <v>0</v>
      </c>
      <c r="FA165" s="162">
        <f t="shared" si="787"/>
        <v>0</v>
      </c>
      <c r="FB165" s="162">
        <f t="shared" si="787"/>
        <v>0</v>
      </c>
      <c r="FC165" s="162">
        <f t="shared" si="787"/>
        <v>0</v>
      </c>
      <c r="FD165" s="162">
        <f t="shared" si="787"/>
        <v>0</v>
      </c>
      <c r="FE165" s="162">
        <f t="shared" si="787"/>
        <v>0</v>
      </c>
      <c r="FF165" s="162">
        <f t="shared" si="787"/>
        <v>0</v>
      </c>
      <c r="FG165" s="162">
        <f t="shared" si="787"/>
        <v>0</v>
      </c>
      <c r="FH165" s="162">
        <f t="shared" si="787"/>
        <v>0</v>
      </c>
      <c r="FI165" s="162">
        <f t="shared" si="787"/>
        <v>0</v>
      </c>
      <c r="FJ165" s="162">
        <f t="shared" si="787"/>
        <v>0</v>
      </c>
      <c r="FK165" s="162">
        <f t="shared" si="787"/>
        <v>0</v>
      </c>
      <c r="FL165" s="162">
        <f t="shared" si="787"/>
        <v>0</v>
      </c>
      <c r="FM165" s="162">
        <f t="shared" si="787"/>
        <v>0</v>
      </c>
      <c r="FN165" s="162">
        <f t="shared" si="787"/>
        <v>0</v>
      </c>
      <c r="FO165" s="162">
        <f t="shared" si="787"/>
        <v>0</v>
      </c>
      <c r="FP165" s="162">
        <f t="shared" si="787"/>
        <v>0</v>
      </c>
      <c r="FQ165" s="162">
        <f t="shared" si="787"/>
        <v>0</v>
      </c>
      <c r="FR165" s="162">
        <f t="shared" si="787"/>
        <v>0</v>
      </c>
      <c r="FS165" s="162">
        <f t="shared" si="787"/>
        <v>0</v>
      </c>
      <c r="FT165" s="162">
        <f t="shared" si="787"/>
        <v>0</v>
      </c>
      <c r="FU165" s="162">
        <f t="shared" si="787"/>
        <v>0</v>
      </c>
      <c r="FV165" s="162">
        <f t="shared" si="787"/>
        <v>0</v>
      </c>
      <c r="FW165" s="162">
        <f t="shared" si="787"/>
        <v>0</v>
      </c>
      <c r="FX165" s="162">
        <f t="shared" si="787"/>
        <v>0</v>
      </c>
      <c r="FY165" s="162">
        <f t="shared" si="787"/>
        <v>0</v>
      </c>
      <c r="FZ165" s="162">
        <f t="shared" si="787"/>
        <v>0</v>
      </c>
      <c r="GA165" s="162">
        <f t="shared" si="787"/>
        <v>0</v>
      </c>
      <c r="GB165" s="162">
        <f t="shared" si="787"/>
        <v>0</v>
      </c>
      <c r="GC165" s="162">
        <f t="shared" si="787"/>
        <v>0</v>
      </c>
      <c r="GD165" s="162">
        <f t="shared" si="787"/>
        <v>0</v>
      </c>
      <c r="GE165" s="162">
        <f t="shared" si="787"/>
        <v>0</v>
      </c>
      <c r="GF165" s="162">
        <f t="shared" si="787"/>
        <v>0</v>
      </c>
      <c r="GG165" s="162">
        <f t="shared" si="787"/>
        <v>0</v>
      </c>
      <c r="GH165" s="162">
        <f t="shared" si="787"/>
        <v>0</v>
      </c>
      <c r="GI165" s="162">
        <f t="shared" si="787"/>
        <v>0</v>
      </c>
      <c r="GJ165" s="162">
        <f t="shared" si="787"/>
        <v>0</v>
      </c>
      <c r="GK165" s="162">
        <f t="shared" si="787"/>
        <v>0</v>
      </c>
      <c r="GL165" s="162">
        <f t="shared" si="787"/>
        <v>0</v>
      </c>
      <c r="GM165" s="162">
        <f t="shared" si="787"/>
        <v>0</v>
      </c>
      <c r="GN165" s="162">
        <f t="shared" si="787"/>
        <v>0</v>
      </c>
      <c r="GO165" s="162">
        <f t="shared" si="787"/>
        <v>0</v>
      </c>
      <c r="GP165" s="162">
        <f t="shared" si="787"/>
        <v>0</v>
      </c>
      <c r="GQ165" s="162">
        <f t="shared" si="787"/>
        <v>0</v>
      </c>
      <c r="GR165" s="162">
        <f t="shared" si="15"/>
        <v>0</v>
      </c>
      <c r="GS165" s="162">
        <f t="shared" ref="GS165:IN165" si="788">E165-EV165</f>
        <v>0</v>
      </c>
      <c r="GT165" s="162">
        <f t="shared" si="788"/>
        <v>0</v>
      </c>
      <c r="GU165" s="162">
        <f t="shared" si="788"/>
        <v>0</v>
      </c>
      <c r="GV165" s="162">
        <f t="shared" si="788"/>
        <v>0</v>
      </c>
      <c r="GW165" s="162">
        <f t="shared" si="788"/>
        <v>0</v>
      </c>
      <c r="GX165" s="162">
        <f t="shared" si="788"/>
        <v>0</v>
      </c>
      <c r="GY165" s="162">
        <f t="shared" si="788"/>
        <v>0</v>
      </c>
      <c r="GZ165" s="162">
        <f t="shared" si="788"/>
        <v>0</v>
      </c>
      <c r="HA165" s="162">
        <f t="shared" si="788"/>
        <v>0</v>
      </c>
      <c r="HB165" s="162">
        <f t="shared" si="788"/>
        <v>0</v>
      </c>
      <c r="HC165" s="162">
        <f t="shared" si="788"/>
        <v>0</v>
      </c>
      <c r="HD165" s="162">
        <f t="shared" si="788"/>
        <v>0</v>
      </c>
      <c r="HE165" s="162">
        <f t="shared" si="788"/>
        <v>0</v>
      </c>
      <c r="HF165" s="162">
        <f t="shared" si="788"/>
        <v>0</v>
      </c>
      <c r="HG165" s="162">
        <f t="shared" si="788"/>
        <v>0</v>
      </c>
      <c r="HH165" s="162">
        <f t="shared" si="788"/>
        <v>0</v>
      </c>
      <c r="HI165" s="162">
        <f t="shared" si="788"/>
        <v>0</v>
      </c>
      <c r="HJ165" s="162">
        <f t="shared" si="788"/>
        <v>0</v>
      </c>
      <c r="HK165" s="162">
        <f t="shared" si="788"/>
        <v>0</v>
      </c>
      <c r="HL165" s="162">
        <f t="shared" si="788"/>
        <v>0</v>
      </c>
      <c r="HM165" s="162">
        <f t="shared" si="788"/>
        <v>0</v>
      </c>
      <c r="HN165" s="162">
        <f t="shared" si="788"/>
        <v>0</v>
      </c>
      <c r="HO165" s="162">
        <f t="shared" si="788"/>
        <v>0</v>
      </c>
      <c r="HP165" s="162">
        <f t="shared" si="788"/>
        <v>0</v>
      </c>
      <c r="HQ165" s="162">
        <f t="shared" si="788"/>
        <v>0</v>
      </c>
      <c r="HR165" s="162">
        <f t="shared" si="788"/>
        <v>0</v>
      </c>
      <c r="HS165" s="162">
        <f t="shared" si="788"/>
        <v>0</v>
      </c>
      <c r="HT165" s="162">
        <f t="shared" si="788"/>
        <v>0</v>
      </c>
      <c r="HU165" s="162">
        <f t="shared" si="788"/>
        <v>0</v>
      </c>
      <c r="HV165" s="162">
        <f t="shared" si="788"/>
        <v>0</v>
      </c>
      <c r="HW165" s="162">
        <f t="shared" si="788"/>
        <v>0</v>
      </c>
      <c r="HX165" s="162">
        <f t="shared" si="788"/>
        <v>0</v>
      </c>
      <c r="HY165" s="162">
        <f t="shared" si="788"/>
        <v>0</v>
      </c>
      <c r="HZ165" s="162">
        <f t="shared" si="788"/>
        <v>0</v>
      </c>
      <c r="IA165" s="162">
        <f t="shared" si="788"/>
        <v>0</v>
      </c>
      <c r="IB165" s="162">
        <f t="shared" si="788"/>
        <v>0</v>
      </c>
      <c r="IC165" s="162">
        <f t="shared" si="788"/>
        <v>0</v>
      </c>
      <c r="ID165" s="162">
        <f t="shared" si="788"/>
        <v>0</v>
      </c>
      <c r="IE165" s="162">
        <f t="shared" si="788"/>
        <v>0</v>
      </c>
      <c r="IF165" s="162">
        <f t="shared" si="788"/>
        <v>0</v>
      </c>
      <c r="IG165" s="162">
        <f t="shared" si="788"/>
        <v>0</v>
      </c>
      <c r="IH165" s="162">
        <f t="shared" si="788"/>
        <v>0</v>
      </c>
      <c r="II165" s="162">
        <f t="shared" si="788"/>
        <v>0</v>
      </c>
      <c r="IJ165" s="162">
        <f t="shared" si="788"/>
        <v>0</v>
      </c>
      <c r="IK165" s="162">
        <f t="shared" si="788"/>
        <v>0</v>
      </c>
      <c r="IL165" s="162">
        <f t="shared" si="788"/>
        <v>0</v>
      </c>
      <c r="IM165" s="162">
        <f t="shared" si="788"/>
        <v>0</v>
      </c>
      <c r="IN165" s="162">
        <f t="shared" si="788"/>
        <v>0</v>
      </c>
      <c r="IO165" s="162">
        <f t="shared" si="17"/>
        <v>0</v>
      </c>
      <c r="IP165" s="162">
        <f t="shared" si="23"/>
        <v>0</v>
      </c>
      <c r="IQ165" s="162">
        <f t="shared" ref="IQ165:KK165" si="789">MAX((MIN(CZ165+IP165,$IO$7))-GT165,0)</f>
        <v>0</v>
      </c>
      <c r="IR165" s="162">
        <f t="shared" si="789"/>
        <v>0</v>
      </c>
      <c r="IS165" s="162">
        <f t="shared" si="789"/>
        <v>0</v>
      </c>
      <c r="IT165" s="162">
        <f t="shared" si="789"/>
        <v>0</v>
      </c>
      <c r="IU165" s="162">
        <f t="shared" si="789"/>
        <v>0</v>
      </c>
      <c r="IV165" s="162">
        <f t="shared" si="789"/>
        <v>0</v>
      </c>
      <c r="IW165" s="162">
        <f t="shared" si="789"/>
        <v>0</v>
      </c>
      <c r="IX165" s="162">
        <f t="shared" si="789"/>
        <v>0</v>
      </c>
      <c r="IY165" s="162">
        <f t="shared" si="789"/>
        <v>0</v>
      </c>
      <c r="IZ165" s="162">
        <f t="shared" si="789"/>
        <v>0</v>
      </c>
      <c r="JA165" s="162">
        <f t="shared" si="789"/>
        <v>0</v>
      </c>
      <c r="JB165" s="162">
        <f t="shared" si="789"/>
        <v>0</v>
      </c>
      <c r="JC165" s="162">
        <f t="shared" si="789"/>
        <v>0</v>
      </c>
      <c r="JD165" s="162">
        <f t="shared" si="789"/>
        <v>0</v>
      </c>
      <c r="JE165" s="162">
        <f t="shared" si="789"/>
        <v>0</v>
      </c>
      <c r="JF165" s="162">
        <f t="shared" si="789"/>
        <v>0</v>
      </c>
      <c r="JG165" s="162">
        <f t="shared" si="789"/>
        <v>0</v>
      </c>
      <c r="JH165" s="162">
        <f t="shared" si="789"/>
        <v>0</v>
      </c>
      <c r="JI165" s="162">
        <f t="shared" si="789"/>
        <v>0</v>
      </c>
      <c r="JJ165" s="162">
        <f t="shared" si="789"/>
        <v>0</v>
      </c>
      <c r="JK165" s="162">
        <f t="shared" si="789"/>
        <v>0</v>
      </c>
      <c r="JL165" s="162">
        <f t="shared" si="789"/>
        <v>0</v>
      </c>
      <c r="JM165" s="162">
        <f t="shared" si="789"/>
        <v>0</v>
      </c>
      <c r="JN165" s="162">
        <f t="shared" si="789"/>
        <v>0</v>
      </c>
      <c r="JO165" s="162">
        <f t="shared" si="789"/>
        <v>0</v>
      </c>
      <c r="JP165" s="162">
        <f t="shared" si="789"/>
        <v>0</v>
      </c>
      <c r="JQ165" s="162">
        <f t="shared" si="789"/>
        <v>0</v>
      </c>
      <c r="JR165" s="162">
        <f t="shared" si="789"/>
        <v>0</v>
      </c>
      <c r="JS165" s="162">
        <f t="shared" si="789"/>
        <v>0</v>
      </c>
      <c r="JT165" s="162">
        <f t="shared" si="789"/>
        <v>0</v>
      </c>
      <c r="JU165" s="162">
        <f t="shared" si="789"/>
        <v>0</v>
      </c>
      <c r="JV165" s="162">
        <f t="shared" si="789"/>
        <v>0</v>
      </c>
      <c r="JW165" s="162">
        <f t="shared" si="789"/>
        <v>0</v>
      </c>
      <c r="JX165" s="162">
        <f t="shared" si="789"/>
        <v>0</v>
      </c>
      <c r="JY165" s="162">
        <f t="shared" si="789"/>
        <v>0</v>
      </c>
      <c r="JZ165" s="162">
        <f t="shared" si="789"/>
        <v>0</v>
      </c>
      <c r="KA165" s="162">
        <f t="shared" si="789"/>
        <v>0</v>
      </c>
      <c r="KB165" s="162">
        <f t="shared" si="789"/>
        <v>0</v>
      </c>
      <c r="KC165" s="162">
        <f t="shared" si="789"/>
        <v>0</v>
      </c>
      <c r="KD165" s="162">
        <f t="shared" si="789"/>
        <v>0</v>
      </c>
      <c r="KE165" s="162">
        <f t="shared" si="789"/>
        <v>0</v>
      </c>
      <c r="KF165" s="162">
        <f t="shared" si="789"/>
        <v>0</v>
      </c>
      <c r="KG165" s="162">
        <f t="shared" si="789"/>
        <v>0</v>
      </c>
      <c r="KH165" s="162">
        <f t="shared" si="789"/>
        <v>0</v>
      </c>
      <c r="KI165" s="162">
        <f t="shared" si="789"/>
        <v>0</v>
      </c>
      <c r="KJ165" s="162">
        <f t="shared" si="789"/>
        <v>0</v>
      </c>
      <c r="KK165" s="162">
        <f t="shared" si="789"/>
        <v>0</v>
      </c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</row>
    <row r="166" ht="14.25" customHeight="1" spans="1:326" x14ac:dyDescent="0.25">
      <c r="A166" s="1">
        <v>6</v>
      </c>
      <c r="B166" s="1">
        <f t="shared" ref="B166:C166" si="790">B165+1</f>
        <v>156</v>
      </c>
      <c r="C166" s="232">
        <f t="shared" si="790"/>
        <v>43621</v>
      </c>
      <c r="D166" s="162">
        <f t="shared" si="9"/>
        <v>0</v>
      </c>
      <c r="E166" s="162">
        <f>(SUMIFS(Profile!$F$2:$F$17521,Profile!$B$2:$B$17521,$B166,Profile!$C$2:$C$17521,E$8))*$C$6</f>
        <v>0</v>
      </c>
      <c r="F166" s="162">
        <f>(SUMIFS(Profile!$F$2:$F$17521,Profile!$B$2:$B$17521,$B166,Profile!$C$2:$C$17521,F$8))*$C$6</f>
        <v>0</v>
      </c>
      <c r="G166" s="162">
        <f>(SUMIFS(Profile!$F$2:$F$17521,Profile!$B$2:$B$17521,$B166,Profile!$C$2:$C$17521,G$8))*$C$6</f>
        <v>0</v>
      </c>
      <c r="H166" s="162">
        <f>(SUMIFS(Profile!$F$2:$F$17521,Profile!$B$2:$B$17521,$B166,Profile!$C$2:$C$17521,H$8))*$C$6</f>
        <v>0</v>
      </c>
      <c r="I166" s="162">
        <f>(SUMIFS(Profile!$F$2:$F$17521,Profile!$B$2:$B$17521,$B166,Profile!$C$2:$C$17521,I$8))*$C$6</f>
        <v>0</v>
      </c>
      <c r="J166" s="162">
        <f>(SUMIFS(Profile!$F$2:$F$17521,Profile!$B$2:$B$17521,$B166,Profile!$C$2:$C$17521,J$8))*$C$6</f>
        <v>0</v>
      </c>
      <c r="K166" s="162">
        <f>(SUMIFS(Profile!$F$2:$F$17521,Profile!$B$2:$B$17521,$B166,Profile!$C$2:$C$17521,K$8))*$C$6</f>
        <v>0</v>
      </c>
      <c r="L166" s="162">
        <f>(SUMIFS(Profile!$F$2:$F$17521,Profile!$B$2:$B$17521,$B166,Profile!$C$2:$C$17521,L$8))*$C$6</f>
        <v>0</v>
      </c>
      <c r="M166" s="162">
        <f>(SUMIFS(Profile!$F$2:$F$17521,Profile!$B$2:$B$17521,$B166,Profile!$C$2:$C$17521,M$8))*$C$6</f>
        <v>0</v>
      </c>
      <c r="N166" s="162">
        <f>(SUMIFS(Profile!$F$2:$F$17521,Profile!$B$2:$B$17521,$B166,Profile!$C$2:$C$17521,N$8))*$C$6</f>
        <v>0</v>
      </c>
      <c r="O166" s="162">
        <f>(SUMIFS(Profile!$F$2:$F$17521,Profile!$B$2:$B$17521,$B166,Profile!$C$2:$C$17521,O$8))*$C$6</f>
        <v>0</v>
      </c>
      <c r="P166" s="162">
        <f>(SUMIFS(Profile!$F$2:$F$17521,Profile!$B$2:$B$17521,$B166,Profile!$C$2:$C$17521,P$8))*$C$6</f>
        <v>0</v>
      </c>
      <c r="Q166" s="162">
        <f>(SUMIFS(Profile!$F$2:$F$17521,Profile!$B$2:$B$17521,$B166,Profile!$C$2:$C$17521,Q$8))*$C$6</f>
        <v>0</v>
      </c>
      <c r="R166" s="162">
        <f>(SUMIFS(Profile!$F$2:$F$17521,Profile!$B$2:$B$17521,$B166,Profile!$C$2:$C$17521,R$8))*$C$6</f>
        <v>0</v>
      </c>
      <c r="S166" s="162">
        <f>(SUMIFS(Profile!$F$2:$F$17521,Profile!$B$2:$B$17521,$B166,Profile!$C$2:$C$17521,S$8))*$C$6</f>
        <v>0</v>
      </c>
      <c r="T166" s="162">
        <f>(SUMIFS(Profile!$F$2:$F$17521,Profile!$B$2:$B$17521,$B166,Profile!$C$2:$C$17521,T$8))*$C$6</f>
        <v>0</v>
      </c>
      <c r="U166" s="162">
        <f>(SUMIFS(Profile!$F$2:$F$17521,Profile!$B$2:$B$17521,$B166,Profile!$C$2:$C$17521,U$8))*$C$6</f>
        <v>0</v>
      </c>
      <c r="V166" s="162">
        <f>(SUMIFS(Profile!$F$2:$F$17521,Profile!$B$2:$B$17521,$B166,Profile!$C$2:$C$17521,V$8))*$C$6</f>
        <v>0</v>
      </c>
      <c r="W166" s="162">
        <f>(SUMIFS(Profile!$F$2:$F$17521,Profile!$B$2:$B$17521,$B166,Profile!$C$2:$C$17521,W$8))*$C$6</f>
        <v>0</v>
      </c>
      <c r="X166" s="162">
        <f>(SUMIFS(Profile!$F$2:$F$17521,Profile!$B$2:$B$17521,$B166,Profile!$C$2:$C$17521,X$8))*$C$6</f>
        <v>0</v>
      </c>
      <c r="Y166" s="162">
        <f>(SUMIFS(Profile!$F$2:$F$17521,Profile!$B$2:$B$17521,$B166,Profile!$C$2:$C$17521,Y$8))*$C$6</f>
        <v>0</v>
      </c>
      <c r="Z166" s="162">
        <f>(SUMIFS(Profile!$F$2:$F$17521,Profile!$B$2:$B$17521,$B166,Profile!$C$2:$C$17521,Z$8))*$C$6</f>
        <v>0</v>
      </c>
      <c r="AA166" s="162">
        <f>(SUMIFS(Profile!$F$2:$F$17521,Profile!$B$2:$B$17521,$B166,Profile!$C$2:$C$17521,AA$8))*$C$6</f>
        <v>0</v>
      </c>
      <c r="AB166" s="162">
        <f>(SUMIFS(Profile!$F$2:$F$17521,Profile!$B$2:$B$17521,$B166,Profile!$C$2:$C$17521,AB$8))*$C$6</f>
        <v>0</v>
      </c>
      <c r="AC166" s="162">
        <f>(SUMIFS(Profile!$F$2:$F$17521,Profile!$B$2:$B$17521,$B166,Profile!$C$2:$C$17521,AC$8))*$C$6</f>
        <v>0</v>
      </c>
      <c r="AD166" s="162">
        <f>(SUMIFS(Profile!$F$2:$F$17521,Profile!$B$2:$B$17521,$B166,Profile!$C$2:$C$17521,AD$8))*$C$6</f>
        <v>0</v>
      </c>
      <c r="AE166" s="162">
        <f>(SUMIFS(Profile!$F$2:$F$17521,Profile!$B$2:$B$17521,$B166,Profile!$C$2:$C$17521,AE$8))*$C$6</f>
        <v>0</v>
      </c>
      <c r="AF166" s="162">
        <f>(SUMIFS(Profile!$F$2:$F$17521,Profile!$B$2:$B$17521,$B166,Profile!$C$2:$C$17521,AF$8))*$C$6</f>
        <v>0</v>
      </c>
      <c r="AG166" s="162">
        <f>(SUMIFS(Profile!$F$2:$F$17521,Profile!$B$2:$B$17521,$B166,Profile!$C$2:$C$17521,AG$8))*$C$6</f>
        <v>0</v>
      </c>
      <c r="AH166" s="162">
        <f>(SUMIFS(Profile!$F$2:$F$17521,Profile!$B$2:$B$17521,$B166,Profile!$C$2:$C$17521,AH$8))*$C$6</f>
        <v>0</v>
      </c>
      <c r="AI166" s="162">
        <f>(SUMIFS(Profile!$F$2:$F$17521,Profile!$B$2:$B$17521,$B166,Profile!$C$2:$C$17521,AI$8))*$C$6</f>
        <v>0</v>
      </c>
      <c r="AJ166" s="162">
        <f>(SUMIFS(Profile!$F$2:$F$17521,Profile!$B$2:$B$17521,$B166,Profile!$C$2:$C$17521,AJ$8))*$C$6</f>
        <v>0</v>
      </c>
      <c r="AK166" s="162">
        <f>(SUMIFS(Profile!$F$2:$F$17521,Profile!$B$2:$B$17521,$B166,Profile!$C$2:$C$17521,AK$8))*$C$6</f>
        <v>0</v>
      </c>
      <c r="AL166" s="162">
        <f>(SUMIFS(Profile!$F$2:$F$17521,Profile!$B$2:$B$17521,$B166,Profile!$C$2:$C$17521,AL$8))*$C$6</f>
        <v>0</v>
      </c>
      <c r="AM166" s="162">
        <f>(SUMIFS(Profile!$F$2:$F$17521,Profile!$B$2:$B$17521,$B166,Profile!$C$2:$C$17521,AM$8))*$C$6</f>
        <v>0</v>
      </c>
      <c r="AN166" s="162">
        <f>(SUMIFS(Profile!$F$2:$F$17521,Profile!$B$2:$B$17521,$B166,Profile!$C$2:$C$17521,AN$8))*$C$6</f>
        <v>0</v>
      </c>
      <c r="AO166" s="162">
        <f>(SUMIFS(Profile!$F$2:$F$17521,Profile!$B$2:$B$17521,$B166,Profile!$C$2:$C$17521,AO$8))*$C$6</f>
        <v>0</v>
      </c>
      <c r="AP166" s="162">
        <f>(SUMIFS(Profile!$F$2:$F$17521,Profile!$B$2:$B$17521,$B166,Profile!$C$2:$C$17521,AP$8))*$C$6</f>
        <v>0</v>
      </c>
      <c r="AQ166" s="162">
        <f>(SUMIFS(Profile!$F$2:$F$17521,Profile!$B$2:$B$17521,$B166,Profile!$C$2:$C$17521,AQ$8))*$C$6</f>
        <v>0</v>
      </c>
      <c r="AR166" s="162">
        <f>(SUMIFS(Profile!$F$2:$F$17521,Profile!$B$2:$B$17521,$B166,Profile!$C$2:$C$17521,AR$8))*$C$6</f>
        <v>0</v>
      </c>
      <c r="AS166" s="162">
        <f>(SUMIFS(Profile!$F$2:$F$17521,Profile!$B$2:$B$17521,$B166,Profile!$C$2:$C$17521,AS$8))*$C$6</f>
        <v>0</v>
      </c>
      <c r="AT166" s="162">
        <f>(SUMIFS(Profile!$F$2:$F$17521,Profile!$B$2:$B$17521,$B166,Profile!$C$2:$C$17521,AT$8))*$C$6</f>
        <v>0</v>
      </c>
      <c r="AU166" s="162">
        <f>(SUMIFS(Profile!$F$2:$F$17521,Profile!$B$2:$B$17521,$B166,Profile!$C$2:$C$17521,AU$8))*$C$6</f>
        <v>0</v>
      </c>
      <c r="AV166" s="162">
        <f>(SUMIFS(Profile!$F$2:$F$17521,Profile!$B$2:$B$17521,$B166,Profile!$C$2:$C$17521,AV$8))*$C$6</f>
        <v>0</v>
      </c>
      <c r="AW166" s="162">
        <f>(SUMIFS(Profile!$F$2:$F$17521,Profile!$B$2:$B$17521,$B166,Profile!$C$2:$C$17521,AW$8))*$C$6</f>
        <v>0</v>
      </c>
      <c r="AX166" s="162">
        <f>(SUMIFS(Profile!$F$2:$F$17521,Profile!$B$2:$B$17521,$B166,Profile!$C$2:$C$17521,AX$8))*$C$6</f>
        <v>0</v>
      </c>
      <c r="AY166" s="162">
        <f>(SUMIFS(Profile!$F$2:$F$17521,Profile!$B$2:$B$17521,$B166,Profile!$C$2:$C$17521,AY$8))*$C$6</f>
        <v>0</v>
      </c>
      <c r="AZ166" s="162">
        <f>(SUMIFS(Profile!$F$2:$F$17521,Profile!$B$2:$B$17521,$B166,Profile!$C$2:$C$17521,AZ$8))*$C$6</f>
        <v>0</v>
      </c>
      <c r="BA166" s="162">
        <f t="shared" si="10"/>
        <v>0</v>
      </c>
      <c r="BB166" s="162">
        <f>(SUMIFS(Profile!$E$2:$E$17521,Profile!$B$2:$B$17521,$B166,Profile!$C$2:$C$17521,BB$8))*$C$9</f>
        <v>0</v>
      </c>
      <c r="BC166" s="162">
        <f>(SUMIFS(Profile!$E$2:$E$17521,Profile!$B$2:$B$17521,$B166,Profile!$C$2:$C$17521,BC$8))*$C$9</f>
        <v>0</v>
      </c>
      <c r="BD166" s="162">
        <f>(SUMIFS(Profile!$E$2:$E$17521,Profile!$B$2:$B$17521,$B166,Profile!$C$2:$C$17521,BD$8))*$C$9</f>
        <v>0</v>
      </c>
      <c r="BE166" s="162">
        <f>(SUMIFS(Profile!$E$2:$E$17521,Profile!$B$2:$B$17521,$B166,Profile!$C$2:$C$17521,BE$8))*$C$9</f>
        <v>0</v>
      </c>
      <c r="BF166" s="162">
        <f>(SUMIFS(Profile!$E$2:$E$17521,Profile!$B$2:$B$17521,$B166,Profile!$C$2:$C$17521,BF$8))*$C$9</f>
        <v>0</v>
      </c>
      <c r="BG166" s="162">
        <f>(SUMIFS(Profile!$E$2:$E$17521,Profile!$B$2:$B$17521,$B166,Profile!$C$2:$C$17521,BG$8))*$C$9</f>
        <v>0</v>
      </c>
      <c r="BH166" s="162">
        <f>(SUMIFS(Profile!$E$2:$E$17521,Profile!$B$2:$B$17521,$B166,Profile!$C$2:$C$17521,BH$8))*$C$9</f>
        <v>0</v>
      </c>
      <c r="BI166" s="162">
        <f>(SUMIFS(Profile!$E$2:$E$17521,Profile!$B$2:$B$17521,$B166,Profile!$C$2:$C$17521,BI$8))*$C$9</f>
        <v>0</v>
      </c>
      <c r="BJ166" s="162">
        <f>(SUMIFS(Profile!$E$2:$E$17521,Profile!$B$2:$B$17521,$B166,Profile!$C$2:$C$17521,BJ$8))*$C$9</f>
        <v>0</v>
      </c>
      <c r="BK166" s="162">
        <f>(SUMIFS(Profile!$E$2:$E$17521,Profile!$B$2:$B$17521,$B166,Profile!$C$2:$C$17521,BK$8))*$C$9</f>
        <v>0</v>
      </c>
      <c r="BL166" s="162">
        <f>(SUMIFS(Profile!$E$2:$E$17521,Profile!$B$2:$B$17521,$B166,Profile!$C$2:$C$17521,BL$8))*$C$9</f>
        <v>0</v>
      </c>
      <c r="BM166" s="162">
        <f>(SUMIFS(Profile!$E$2:$E$17521,Profile!$B$2:$B$17521,$B166,Profile!$C$2:$C$17521,BM$8))*$C$9</f>
        <v>0</v>
      </c>
      <c r="BN166" s="162">
        <f>(SUMIFS(Profile!$E$2:$E$17521,Profile!$B$2:$B$17521,$B166,Profile!$C$2:$C$17521,BN$8))*$C$9</f>
        <v>0</v>
      </c>
      <c r="BO166" s="162">
        <f>(SUMIFS(Profile!$E$2:$E$17521,Profile!$B$2:$B$17521,$B166,Profile!$C$2:$C$17521,BO$8))*$C$9</f>
        <v>0</v>
      </c>
      <c r="BP166" s="162">
        <f>(SUMIFS(Profile!$E$2:$E$17521,Profile!$B$2:$B$17521,$B166,Profile!$C$2:$C$17521,BP$8))*$C$9</f>
        <v>0</v>
      </c>
      <c r="BQ166" s="162">
        <f>(SUMIFS(Profile!$E$2:$E$17521,Profile!$B$2:$B$17521,$B166,Profile!$C$2:$C$17521,BQ$8))*$C$9</f>
        <v>0</v>
      </c>
      <c r="BR166" s="162">
        <f>(SUMIFS(Profile!$E$2:$E$17521,Profile!$B$2:$B$17521,$B166,Profile!$C$2:$C$17521,BR$8))*$C$9</f>
        <v>0</v>
      </c>
      <c r="BS166" s="162">
        <f>(SUMIFS(Profile!$E$2:$E$17521,Profile!$B$2:$B$17521,$B166,Profile!$C$2:$C$17521,BS$8))*$C$9</f>
        <v>0</v>
      </c>
      <c r="BT166" s="162">
        <f>(SUMIFS(Profile!$E$2:$E$17521,Profile!$B$2:$B$17521,$B166,Profile!$C$2:$C$17521,BT$8))*$C$9</f>
        <v>0</v>
      </c>
      <c r="BU166" s="162">
        <f>(SUMIFS(Profile!$E$2:$E$17521,Profile!$B$2:$B$17521,$B166,Profile!$C$2:$C$17521,BU$8))*$C$9</f>
        <v>0</v>
      </c>
      <c r="BV166" s="162">
        <f>(SUMIFS(Profile!$E$2:$E$17521,Profile!$B$2:$B$17521,$B166,Profile!$C$2:$C$17521,BV$8))*$C$9</f>
        <v>0</v>
      </c>
      <c r="BW166" s="162">
        <f>(SUMIFS(Profile!$E$2:$E$17521,Profile!$B$2:$B$17521,$B166,Profile!$C$2:$C$17521,BW$8))*$C$9</f>
        <v>0</v>
      </c>
      <c r="BX166" s="162">
        <f>(SUMIFS(Profile!$E$2:$E$17521,Profile!$B$2:$B$17521,$B166,Profile!$C$2:$C$17521,BX$8))*$C$9</f>
        <v>0</v>
      </c>
      <c r="BY166" s="162">
        <f>(SUMIFS(Profile!$E$2:$E$17521,Profile!$B$2:$B$17521,$B166,Profile!$C$2:$C$17521,BY$8))*$C$9</f>
        <v>0</v>
      </c>
      <c r="BZ166" s="162">
        <f>(SUMIFS(Profile!$E$2:$E$17521,Profile!$B$2:$B$17521,$B166,Profile!$C$2:$C$17521,BZ$8))*$C$9</f>
        <v>0</v>
      </c>
      <c r="CA166" s="162">
        <f>(SUMIFS(Profile!$E$2:$E$17521,Profile!$B$2:$B$17521,$B166,Profile!$C$2:$C$17521,CA$8))*$C$9</f>
        <v>0</v>
      </c>
      <c r="CB166" s="162">
        <f>(SUMIFS(Profile!$E$2:$E$17521,Profile!$B$2:$B$17521,$B166,Profile!$C$2:$C$17521,CB$8))*$C$9</f>
        <v>0</v>
      </c>
      <c r="CC166" s="162">
        <f>(SUMIFS(Profile!$E$2:$E$17521,Profile!$B$2:$B$17521,$B166,Profile!$C$2:$C$17521,CC$8))*$C$9</f>
        <v>0</v>
      </c>
      <c r="CD166" s="162">
        <f>(SUMIFS(Profile!$E$2:$E$17521,Profile!$B$2:$B$17521,$B166,Profile!$C$2:$C$17521,CD$8))*$C$9</f>
        <v>0</v>
      </c>
      <c r="CE166" s="162">
        <f>(SUMIFS(Profile!$E$2:$E$17521,Profile!$B$2:$B$17521,$B166,Profile!$C$2:$C$17521,CE$8))*$C$9</f>
        <v>0</v>
      </c>
      <c r="CF166" s="162">
        <f>(SUMIFS(Profile!$E$2:$E$17521,Profile!$B$2:$B$17521,$B166,Profile!$C$2:$C$17521,CF$8))*$C$9</f>
        <v>0</v>
      </c>
      <c r="CG166" s="162">
        <f>(SUMIFS(Profile!$E$2:$E$17521,Profile!$B$2:$B$17521,$B166,Profile!$C$2:$C$17521,CG$8))*$C$9</f>
        <v>0</v>
      </c>
      <c r="CH166" s="162">
        <f>(SUMIFS(Profile!$E$2:$E$17521,Profile!$B$2:$B$17521,$B166,Profile!$C$2:$C$17521,CH$8))*$C$9</f>
        <v>0</v>
      </c>
      <c r="CI166" s="162">
        <f>(SUMIFS(Profile!$E$2:$E$17521,Profile!$B$2:$B$17521,$B166,Profile!$C$2:$C$17521,CI$8))*$C$9</f>
        <v>0</v>
      </c>
      <c r="CJ166" s="162">
        <f>(SUMIFS(Profile!$E$2:$E$17521,Profile!$B$2:$B$17521,$B166,Profile!$C$2:$C$17521,CJ$8))*$C$9</f>
        <v>0</v>
      </c>
      <c r="CK166" s="162">
        <f>(SUMIFS(Profile!$E$2:$E$17521,Profile!$B$2:$B$17521,$B166,Profile!$C$2:$C$17521,CK$8))*$C$9</f>
        <v>0</v>
      </c>
      <c r="CL166" s="162">
        <f>(SUMIFS(Profile!$E$2:$E$17521,Profile!$B$2:$B$17521,$B166,Profile!$C$2:$C$17521,CL$8))*$C$9</f>
        <v>0</v>
      </c>
      <c r="CM166" s="162">
        <f>(SUMIFS(Profile!$E$2:$E$17521,Profile!$B$2:$B$17521,$B166,Profile!$C$2:$C$17521,CM$8))*$C$9</f>
        <v>0</v>
      </c>
      <c r="CN166" s="162">
        <f>(SUMIFS(Profile!$E$2:$E$17521,Profile!$B$2:$B$17521,$B166,Profile!$C$2:$C$17521,CN$8))*$C$9</f>
        <v>0</v>
      </c>
      <c r="CO166" s="162">
        <f>(SUMIFS(Profile!$E$2:$E$17521,Profile!$B$2:$B$17521,$B166,Profile!$C$2:$C$17521,CO$8))*$C$9</f>
        <v>0</v>
      </c>
      <c r="CP166" s="162">
        <f>(SUMIFS(Profile!$E$2:$E$17521,Profile!$B$2:$B$17521,$B166,Profile!$C$2:$C$17521,CP$8))*$C$9</f>
        <v>0</v>
      </c>
      <c r="CQ166" s="162">
        <f>(SUMIFS(Profile!$E$2:$E$17521,Profile!$B$2:$B$17521,$B166,Profile!$C$2:$C$17521,CQ$8))*$C$9</f>
        <v>0</v>
      </c>
      <c r="CR166" s="162">
        <f>(SUMIFS(Profile!$E$2:$E$17521,Profile!$B$2:$B$17521,$B166,Profile!$C$2:$C$17521,CR$8))*$C$9</f>
        <v>0</v>
      </c>
      <c r="CS166" s="162">
        <f>(SUMIFS(Profile!$E$2:$E$17521,Profile!$B$2:$B$17521,$B166,Profile!$C$2:$C$17521,CS$8))*$C$9</f>
        <v>0</v>
      </c>
      <c r="CT166" s="162">
        <f>(SUMIFS(Profile!$E$2:$E$17521,Profile!$B$2:$B$17521,$B166,Profile!$C$2:$C$17521,CT$8))*$C$9</f>
        <v>0</v>
      </c>
      <c r="CU166" s="162">
        <f>(SUMIFS(Profile!$E$2:$E$17521,Profile!$B$2:$B$17521,$B166,Profile!$C$2:$C$17521,CU$8))*$C$9</f>
        <v>0</v>
      </c>
      <c r="CV166" s="162">
        <f>(SUMIFS(Profile!$E$2:$E$17521,Profile!$B$2:$B$17521,$B166,Profile!$C$2:$C$17521,CV$8))*$C$9</f>
        <v>0</v>
      </c>
      <c r="CW166" s="162">
        <f>(SUMIFS(Profile!$E$2:$E$17521,Profile!$B$2:$B$17521,$B166,Profile!$C$2:$C$17521,CW$8))*$C$9</f>
        <v>0</v>
      </c>
      <c r="CX166" s="162">
        <f t="shared" si="11"/>
        <v>0</v>
      </c>
      <c r="CY166" s="162">
        <f t="shared" ref="CY166:ET166" si="791">MAX(BB166-E166,0)</f>
        <v>0</v>
      </c>
      <c r="CZ166" s="162">
        <f t="shared" si="791"/>
        <v>0</v>
      </c>
      <c r="DA166" s="162">
        <f t="shared" si="791"/>
        <v>0</v>
      </c>
      <c r="DB166" s="162">
        <f t="shared" si="791"/>
        <v>0</v>
      </c>
      <c r="DC166" s="162">
        <f t="shared" si="791"/>
        <v>0</v>
      </c>
      <c r="DD166" s="162">
        <f t="shared" si="791"/>
        <v>0</v>
      </c>
      <c r="DE166" s="162">
        <f t="shared" si="791"/>
        <v>0</v>
      </c>
      <c r="DF166" s="162">
        <f t="shared" si="791"/>
        <v>0</v>
      </c>
      <c r="DG166" s="162">
        <f t="shared" si="791"/>
        <v>0</v>
      </c>
      <c r="DH166" s="162">
        <f t="shared" si="791"/>
        <v>0</v>
      </c>
      <c r="DI166" s="162">
        <f t="shared" si="791"/>
        <v>0</v>
      </c>
      <c r="DJ166" s="162">
        <f t="shared" si="791"/>
        <v>0</v>
      </c>
      <c r="DK166" s="162">
        <f t="shared" si="791"/>
        <v>0</v>
      </c>
      <c r="DL166" s="162">
        <f t="shared" si="791"/>
        <v>0</v>
      </c>
      <c r="DM166" s="162">
        <f t="shared" si="791"/>
        <v>0</v>
      </c>
      <c r="DN166" s="162">
        <f t="shared" si="791"/>
        <v>0</v>
      </c>
      <c r="DO166" s="162">
        <f t="shared" si="791"/>
        <v>0</v>
      </c>
      <c r="DP166" s="162">
        <f t="shared" si="791"/>
        <v>0</v>
      </c>
      <c r="DQ166" s="162">
        <f t="shared" si="791"/>
        <v>0</v>
      </c>
      <c r="DR166" s="162">
        <f t="shared" si="791"/>
        <v>0</v>
      </c>
      <c r="DS166" s="162">
        <f t="shared" si="791"/>
        <v>0</v>
      </c>
      <c r="DT166" s="162">
        <f t="shared" si="791"/>
        <v>0</v>
      </c>
      <c r="DU166" s="162">
        <f t="shared" si="791"/>
        <v>0</v>
      </c>
      <c r="DV166" s="162">
        <f t="shared" si="791"/>
        <v>0</v>
      </c>
      <c r="DW166" s="162">
        <f t="shared" si="791"/>
        <v>0</v>
      </c>
      <c r="DX166" s="162">
        <f t="shared" si="791"/>
        <v>0</v>
      </c>
      <c r="DY166" s="162">
        <f t="shared" si="791"/>
        <v>0</v>
      </c>
      <c r="DZ166" s="162">
        <f t="shared" si="791"/>
        <v>0</v>
      </c>
      <c r="EA166" s="162">
        <f t="shared" si="791"/>
        <v>0</v>
      </c>
      <c r="EB166" s="162">
        <f t="shared" si="791"/>
        <v>0</v>
      </c>
      <c r="EC166" s="162">
        <f t="shared" si="791"/>
        <v>0</v>
      </c>
      <c r="ED166" s="162">
        <f t="shared" si="791"/>
        <v>0</v>
      </c>
      <c r="EE166" s="162">
        <f t="shared" si="791"/>
        <v>0</v>
      </c>
      <c r="EF166" s="162">
        <f t="shared" si="791"/>
        <v>0</v>
      </c>
      <c r="EG166" s="162">
        <f t="shared" si="791"/>
        <v>0</v>
      </c>
      <c r="EH166" s="162">
        <f t="shared" si="791"/>
        <v>0</v>
      </c>
      <c r="EI166" s="162">
        <f t="shared" si="791"/>
        <v>0</v>
      </c>
      <c r="EJ166" s="162">
        <f t="shared" si="791"/>
        <v>0</v>
      </c>
      <c r="EK166" s="162">
        <f t="shared" si="791"/>
        <v>0</v>
      </c>
      <c r="EL166" s="162">
        <f t="shared" si="791"/>
        <v>0</v>
      </c>
      <c r="EM166" s="162">
        <f t="shared" si="791"/>
        <v>0</v>
      </c>
      <c r="EN166" s="162">
        <f t="shared" si="791"/>
        <v>0</v>
      </c>
      <c r="EO166" s="162">
        <f t="shared" si="791"/>
        <v>0</v>
      </c>
      <c r="EP166" s="162">
        <f t="shared" si="791"/>
        <v>0</v>
      </c>
      <c r="EQ166" s="162">
        <f t="shared" si="791"/>
        <v>0</v>
      </c>
      <c r="ER166" s="162">
        <f t="shared" si="791"/>
        <v>0</v>
      </c>
      <c r="ES166" s="162">
        <f t="shared" si="791"/>
        <v>0</v>
      </c>
      <c r="ET166" s="162">
        <f t="shared" si="791"/>
        <v>0</v>
      </c>
      <c r="EU166" s="162">
        <f t="shared" si="13"/>
        <v>0</v>
      </c>
      <c r="EV166" s="162">
        <f t="shared" ref="EV166:GQ166" si="792">BB166-CY166</f>
        <v>0</v>
      </c>
      <c r="EW166" s="162">
        <f t="shared" si="792"/>
        <v>0</v>
      </c>
      <c r="EX166" s="162">
        <f t="shared" si="792"/>
        <v>0</v>
      </c>
      <c r="EY166" s="162">
        <f t="shared" si="792"/>
        <v>0</v>
      </c>
      <c r="EZ166" s="162">
        <f t="shared" si="792"/>
        <v>0</v>
      </c>
      <c r="FA166" s="162">
        <f t="shared" si="792"/>
        <v>0</v>
      </c>
      <c r="FB166" s="162">
        <f t="shared" si="792"/>
        <v>0</v>
      </c>
      <c r="FC166" s="162">
        <f t="shared" si="792"/>
        <v>0</v>
      </c>
      <c r="FD166" s="162">
        <f t="shared" si="792"/>
        <v>0</v>
      </c>
      <c r="FE166" s="162">
        <f t="shared" si="792"/>
        <v>0</v>
      </c>
      <c r="FF166" s="162">
        <f t="shared" si="792"/>
        <v>0</v>
      </c>
      <c r="FG166" s="162">
        <f t="shared" si="792"/>
        <v>0</v>
      </c>
      <c r="FH166" s="162">
        <f t="shared" si="792"/>
        <v>0</v>
      </c>
      <c r="FI166" s="162">
        <f t="shared" si="792"/>
        <v>0</v>
      </c>
      <c r="FJ166" s="162">
        <f t="shared" si="792"/>
        <v>0</v>
      </c>
      <c r="FK166" s="162">
        <f t="shared" si="792"/>
        <v>0</v>
      </c>
      <c r="FL166" s="162">
        <f t="shared" si="792"/>
        <v>0</v>
      </c>
      <c r="FM166" s="162">
        <f t="shared" si="792"/>
        <v>0</v>
      </c>
      <c r="FN166" s="162">
        <f t="shared" si="792"/>
        <v>0</v>
      </c>
      <c r="FO166" s="162">
        <f t="shared" si="792"/>
        <v>0</v>
      </c>
      <c r="FP166" s="162">
        <f t="shared" si="792"/>
        <v>0</v>
      </c>
      <c r="FQ166" s="162">
        <f t="shared" si="792"/>
        <v>0</v>
      </c>
      <c r="FR166" s="162">
        <f t="shared" si="792"/>
        <v>0</v>
      </c>
      <c r="FS166" s="162">
        <f t="shared" si="792"/>
        <v>0</v>
      </c>
      <c r="FT166" s="162">
        <f t="shared" si="792"/>
        <v>0</v>
      </c>
      <c r="FU166" s="162">
        <f t="shared" si="792"/>
        <v>0</v>
      </c>
      <c r="FV166" s="162">
        <f t="shared" si="792"/>
        <v>0</v>
      </c>
      <c r="FW166" s="162">
        <f t="shared" si="792"/>
        <v>0</v>
      </c>
      <c r="FX166" s="162">
        <f t="shared" si="792"/>
        <v>0</v>
      </c>
      <c r="FY166" s="162">
        <f t="shared" si="792"/>
        <v>0</v>
      </c>
      <c r="FZ166" s="162">
        <f t="shared" si="792"/>
        <v>0</v>
      </c>
      <c r="GA166" s="162">
        <f t="shared" si="792"/>
        <v>0</v>
      </c>
      <c r="GB166" s="162">
        <f t="shared" si="792"/>
        <v>0</v>
      </c>
      <c r="GC166" s="162">
        <f t="shared" si="792"/>
        <v>0</v>
      </c>
      <c r="GD166" s="162">
        <f t="shared" si="792"/>
        <v>0</v>
      </c>
      <c r="GE166" s="162">
        <f t="shared" si="792"/>
        <v>0</v>
      </c>
      <c r="GF166" s="162">
        <f t="shared" si="792"/>
        <v>0</v>
      </c>
      <c r="GG166" s="162">
        <f t="shared" si="792"/>
        <v>0</v>
      </c>
      <c r="GH166" s="162">
        <f t="shared" si="792"/>
        <v>0</v>
      </c>
      <c r="GI166" s="162">
        <f t="shared" si="792"/>
        <v>0</v>
      </c>
      <c r="GJ166" s="162">
        <f t="shared" si="792"/>
        <v>0</v>
      </c>
      <c r="GK166" s="162">
        <f t="shared" si="792"/>
        <v>0</v>
      </c>
      <c r="GL166" s="162">
        <f t="shared" si="792"/>
        <v>0</v>
      </c>
      <c r="GM166" s="162">
        <f t="shared" si="792"/>
        <v>0</v>
      </c>
      <c r="GN166" s="162">
        <f t="shared" si="792"/>
        <v>0</v>
      </c>
      <c r="GO166" s="162">
        <f t="shared" si="792"/>
        <v>0</v>
      </c>
      <c r="GP166" s="162">
        <f t="shared" si="792"/>
        <v>0</v>
      </c>
      <c r="GQ166" s="162">
        <f t="shared" si="792"/>
        <v>0</v>
      </c>
      <c r="GR166" s="162">
        <f t="shared" si="15"/>
        <v>0</v>
      </c>
      <c r="GS166" s="162">
        <f t="shared" ref="GS166:IN166" si="793">E166-EV166</f>
        <v>0</v>
      </c>
      <c r="GT166" s="162">
        <f t="shared" si="793"/>
        <v>0</v>
      </c>
      <c r="GU166" s="162">
        <f t="shared" si="793"/>
        <v>0</v>
      </c>
      <c r="GV166" s="162">
        <f t="shared" si="793"/>
        <v>0</v>
      </c>
      <c r="GW166" s="162">
        <f t="shared" si="793"/>
        <v>0</v>
      </c>
      <c r="GX166" s="162">
        <f t="shared" si="793"/>
        <v>0</v>
      </c>
      <c r="GY166" s="162">
        <f t="shared" si="793"/>
        <v>0</v>
      </c>
      <c r="GZ166" s="162">
        <f t="shared" si="793"/>
        <v>0</v>
      </c>
      <c r="HA166" s="162">
        <f t="shared" si="793"/>
        <v>0</v>
      </c>
      <c r="HB166" s="162">
        <f t="shared" si="793"/>
        <v>0</v>
      </c>
      <c r="HC166" s="162">
        <f t="shared" si="793"/>
        <v>0</v>
      </c>
      <c r="HD166" s="162">
        <f t="shared" si="793"/>
        <v>0</v>
      </c>
      <c r="HE166" s="162">
        <f t="shared" si="793"/>
        <v>0</v>
      </c>
      <c r="HF166" s="162">
        <f t="shared" si="793"/>
        <v>0</v>
      </c>
      <c r="HG166" s="162">
        <f t="shared" si="793"/>
        <v>0</v>
      </c>
      <c r="HH166" s="162">
        <f t="shared" si="793"/>
        <v>0</v>
      </c>
      <c r="HI166" s="162">
        <f t="shared" si="793"/>
        <v>0</v>
      </c>
      <c r="HJ166" s="162">
        <f t="shared" si="793"/>
        <v>0</v>
      </c>
      <c r="HK166" s="162">
        <f t="shared" si="793"/>
        <v>0</v>
      </c>
      <c r="HL166" s="162">
        <f t="shared" si="793"/>
        <v>0</v>
      </c>
      <c r="HM166" s="162">
        <f t="shared" si="793"/>
        <v>0</v>
      </c>
      <c r="HN166" s="162">
        <f t="shared" si="793"/>
        <v>0</v>
      </c>
      <c r="HO166" s="162">
        <f t="shared" si="793"/>
        <v>0</v>
      </c>
      <c r="HP166" s="162">
        <f t="shared" si="793"/>
        <v>0</v>
      </c>
      <c r="HQ166" s="162">
        <f t="shared" si="793"/>
        <v>0</v>
      </c>
      <c r="HR166" s="162">
        <f t="shared" si="793"/>
        <v>0</v>
      </c>
      <c r="HS166" s="162">
        <f t="shared" si="793"/>
        <v>0</v>
      </c>
      <c r="HT166" s="162">
        <f t="shared" si="793"/>
        <v>0</v>
      </c>
      <c r="HU166" s="162">
        <f t="shared" si="793"/>
        <v>0</v>
      </c>
      <c r="HV166" s="162">
        <f t="shared" si="793"/>
        <v>0</v>
      </c>
      <c r="HW166" s="162">
        <f t="shared" si="793"/>
        <v>0</v>
      </c>
      <c r="HX166" s="162">
        <f t="shared" si="793"/>
        <v>0</v>
      </c>
      <c r="HY166" s="162">
        <f t="shared" si="793"/>
        <v>0</v>
      </c>
      <c r="HZ166" s="162">
        <f t="shared" si="793"/>
        <v>0</v>
      </c>
      <c r="IA166" s="162">
        <f t="shared" si="793"/>
        <v>0</v>
      </c>
      <c r="IB166" s="162">
        <f t="shared" si="793"/>
        <v>0</v>
      </c>
      <c r="IC166" s="162">
        <f t="shared" si="793"/>
        <v>0</v>
      </c>
      <c r="ID166" s="162">
        <f t="shared" si="793"/>
        <v>0</v>
      </c>
      <c r="IE166" s="162">
        <f t="shared" si="793"/>
        <v>0</v>
      </c>
      <c r="IF166" s="162">
        <f t="shared" si="793"/>
        <v>0</v>
      </c>
      <c r="IG166" s="162">
        <f t="shared" si="793"/>
        <v>0</v>
      </c>
      <c r="IH166" s="162">
        <f t="shared" si="793"/>
        <v>0</v>
      </c>
      <c r="II166" s="162">
        <f t="shared" si="793"/>
        <v>0</v>
      </c>
      <c r="IJ166" s="162">
        <f t="shared" si="793"/>
        <v>0</v>
      </c>
      <c r="IK166" s="162">
        <f t="shared" si="793"/>
        <v>0</v>
      </c>
      <c r="IL166" s="162">
        <f t="shared" si="793"/>
        <v>0</v>
      </c>
      <c r="IM166" s="162">
        <f t="shared" si="793"/>
        <v>0</v>
      </c>
      <c r="IN166" s="162">
        <f t="shared" si="793"/>
        <v>0</v>
      </c>
      <c r="IO166" s="162">
        <f t="shared" si="17"/>
        <v>0</v>
      </c>
      <c r="IP166" s="162">
        <f t="shared" si="23"/>
        <v>0</v>
      </c>
      <c r="IQ166" s="162">
        <f t="shared" ref="IQ166:KK166" si="794">MAX((MIN(CZ166+IP166,$IO$7))-GT166,0)</f>
        <v>0</v>
      </c>
      <c r="IR166" s="162">
        <f t="shared" si="794"/>
        <v>0</v>
      </c>
      <c r="IS166" s="162">
        <f t="shared" si="794"/>
        <v>0</v>
      </c>
      <c r="IT166" s="162">
        <f t="shared" si="794"/>
        <v>0</v>
      </c>
      <c r="IU166" s="162">
        <f t="shared" si="794"/>
        <v>0</v>
      </c>
      <c r="IV166" s="162">
        <f t="shared" si="794"/>
        <v>0</v>
      </c>
      <c r="IW166" s="162">
        <f t="shared" si="794"/>
        <v>0</v>
      </c>
      <c r="IX166" s="162">
        <f t="shared" si="794"/>
        <v>0</v>
      </c>
      <c r="IY166" s="162">
        <f t="shared" si="794"/>
        <v>0</v>
      </c>
      <c r="IZ166" s="162">
        <f t="shared" si="794"/>
        <v>0</v>
      </c>
      <c r="JA166" s="162">
        <f t="shared" si="794"/>
        <v>0</v>
      </c>
      <c r="JB166" s="162">
        <f t="shared" si="794"/>
        <v>0</v>
      </c>
      <c r="JC166" s="162">
        <f t="shared" si="794"/>
        <v>0</v>
      </c>
      <c r="JD166" s="162">
        <f t="shared" si="794"/>
        <v>0</v>
      </c>
      <c r="JE166" s="162">
        <f t="shared" si="794"/>
        <v>0</v>
      </c>
      <c r="JF166" s="162">
        <f t="shared" si="794"/>
        <v>0</v>
      </c>
      <c r="JG166" s="162">
        <f t="shared" si="794"/>
        <v>0</v>
      </c>
      <c r="JH166" s="162">
        <f t="shared" si="794"/>
        <v>0</v>
      </c>
      <c r="JI166" s="162">
        <f t="shared" si="794"/>
        <v>0</v>
      </c>
      <c r="JJ166" s="162">
        <f t="shared" si="794"/>
        <v>0</v>
      </c>
      <c r="JK166" s="162">
        <f t="shared" si="794"/>
        <v>0</v>
      </c>
      <c r="JL166" s="162">
        <f t="shared" si="794"/>
        <v>0</v>
      </c>
      <c r="JM166" s="162">
        <f t="shared" si="794"/>
        <v>0</v>
      </c>
      <c r="JN166" s="162">
        <f t="shared" si="794"/>
        <v>0</v>
      </c>
      <c r="JO166" s="162">
        <f t="shared" si="794"/>
        <v>0</v>
      </c>
      <c r="JP166" s="162">
        <f t="shared" si="794"/>
        <v>0</v>
      </c>
      <c r="JQ166" s="162">
        <f t="shared" si="794"/>
        <v>0</v>
      </c>
      <c r="JR166" s="162">
        <f t="shared" si="794"/>
        <v>0</v>
      </c>
      <c r="JS166" s="162">
        <f t="shared" si="794"/>
        <v>0</v>
      </c>
      <c r="JT166" s="162">
        <f t="shared" si="794"/>
        <v>0</v>
      </c>
      <c r="JU166" s="162">
        <f t="shared" si="794"/>
        <v>0</v>
      </c>
      <c r="JV166" s="162">
        <f t="shared" si="794"/>
        <v>0</v>
      </c>
      <c r="JW166" s="162">
        <f t="shared" si="794"/>
        <v>0</v>
      </c>
      <c r="JX166" s="162">
        <f t="shared" si="794"/>
        <v>0</v>
      </c>
      <c r="JY166" s="162">
        <f t="shared" si="794"/>
        <v>0</v>
      </c>
      <c r="JZ166" s="162">
        <f t="shared" si="794"/>
        <v>0</v>
      </c>
      <c r="KA166" s="162">
        <f t="shared" si="794"/>
        <v>0</v>
      </c>
      <c r="KB166" s="162">
        <f t="shared" si="794"/>
        <v>0</v>
      </c>
      <c r="KC166" s="162">
        <f t="shared" si="794"/>
        <v>0</v>
      </c>
      <c r="KD166" s="162">
        <f t="shared" si="794"/>
        <v>0</v>
      </c>
      <c r="KE166" s="162">
        <f t="shared" si="794"/>
        <v>0</v>
      </c>
      <c r="KF166" s="162">
        <f t="shared" si="794"/>
        <v>0</v>
      </c>
      <c r="KG166" s="162">
        <f t="shared" si="794"/>
        <v>0</v>
      </c>
      <c r="KH166" s="162">
        <f t="shared" si="794"/>
        <v>0</v>
      </c>
      <c r="KI166" s="162">
        <f t="shared" si="794"/>
        <v>0</v>
      </c>
      <c r="KJ166" s="162">
        <f t="shared" si="794"/>
        <v>0</v>
      </c>
      <c r="KK166" s="162">
        <f t="shared" si="794"/>
        <v>0</v>
      </c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</row>
    <row r="167" ht="14.25" customHeight="1" spans="1:326" x14ac:dyDescent="0.25">
      <c r="A167" s="1">
        <v>6</v>
      </c>
      <c r="B167" s="1">
        <f t="shared" ref="B167:C167" si="795">B166+1</f>
        <v>157</v>
      </c>
      <c r="C167" s="232">
        <f t="shared" si="795"/>
        <v>43622</v>
      </c>
      <c r="D167" s="162">
        <f t="shared" si="9"/>
        <v>0</v>
      </c>
      <c r="E167" s="162">
        <f>(SUMIFS(Profile!$F$2:$F$17521,Profile!$B$2:$B$17521,$B167,Profile!$C$2:$C$17521,E$8))*$C$6</f>
        <v>0</v>
      </c>
      <c r="F167" s="162">
        <f>(SUMIFS(Profile!$F$2:$F$17521,Profile!$B$2:$B$17521,$B167,Profile!$C$2:$C$17521,F$8))*$C$6</f>
        <v>0</v>
      </c>
      <c r="G167" s="162">
        <f>(SUMIFS(Profile!$F$2:$F$17521,Profile!$B$2:$B$17521,$B167,Profile!$C$2:$C$17521,G$8))*$C$6</f>
        <v>0</v>
      </c>
      <c r="H167" s="162">
        <f>(SUMIFS(Profile!$F$2:$F$17521,Profile!$B$2:$B$17521,$B167,Profile!$C$2:$C$17521,H$8))*$C$6</f>
        <v>0</v>
      </c>
      <c r="I167" s="162">
        <f>(SUMIFS(Profile!$F$2:$F$17521,Profile!$B$2:$B$17521,$B167,Profile!$C$2:$C$17521,I$8))*$C$6</f>
        <v>0</v>
      </c>
      <c r="J167" s="162">
        <f>(SUMIFS(Profile!$F$2:$F$17521,Profile!$B$2:$B$17521,$B167,Profile!$C$2:$C$17521,J$8))*$C$6</f>
        <v>0</v>
      </c>
      <c r="K167" s="162">
        <f>(SUMIFS(Profile!$F$2:$F$17521,Profile!$B$2:$B$17521,$B167,Profile!$C$2:$C$17521,K$8))*$C$6</f>
        <v>0</v>
      </c>
      <c r="L167" s="162">
        <f>(SUMIFS(Profile!$F$2:$F$17521,Profile!$B$2:$B$17521,$B167,Profile!$C$2:$C$17521,L$8))*$C$6</f>
        <v>0</v>
      </c>
      <c r="M167" s="162">
        <f>(SUMIFS(Profile!$F$2:$F$17521,Profile!$B$2:$B$17521,$B167,Profile!$C$2:$C$17521,M$8))*$C$6</f>
        <v>0</v>
      </c>
      <c r="N167" s="162">
        <f>(SUMIFS(Profile!$F$2:$F$17521,Profile!$B$2:$B$17521,$B167,Profile!$C$2:$C$17521,N$8))*$C$6</f>
        <v>0</v>
      </c>
      <c r="O167" s="162">
        <f>(SUMIFS(Profile!$F$2:$F$17521,Profile!$B$2:$B$17521,$B167,Profile!$C$2:$C$17521,O$8))*$C$6</f>
        <v>0</v>
      </c>
      <c r="P167" s="162">
        <f>(SUMIFS(Profile!$F$2:$F$17521,Profile!$B$2:$B$17521,$B167,Profile!$C$2:$C$17521,P$8))*$C$6</f>
        <v>0</v>
      </c>
      <c r="Q167" s="162">
        <f>(SUMIFS(Profile!$F$2:$F$17521,Profile!$B$2:$B$17521,$B167,Profile!$C$2:$C$17521,Q$8))*$C$6</f>
        <v>0</v>
      </c>
      <c r="R167" s="162">
        <f>(SUMIFS(Profile!$F$2:$F$17521,Profile!$B$2:$B$17521,$B167,Profile!$C$2:$C$17521,R$8))*$C$6</f>
        <v>0</v>
      </c>
      <c r="S167" s="162">
        <f>(SUMIFS(Profile!$F$2:$F$17521,Profile!$B$2:$B$17521,$B167,Profile!$C$2:$C$17521,S$8))*$C$6</f>
        <v>0</v>
      </c>
      <c r="T167" s="162">
        <f>(SUMIFS(Profile!$F$2:$F$17521,Profile!$B$2:$B$17521,$B167,Profile!$C$2:$C$17521,T$8))*$C$6</f>
        <v>0</v>
      </c>
      <c r="U167" s="162">
        <f>(SUMIFS(Profile!$F$2:$F$17521,Profile!$B$2:$B$17521,$B167,Profile!$C$2:$C$17521,U$8))*$C$6</f>
        <v>0</v>
      </c>
      <c r="V167" s="162">
        <f>(SUMIFS(Profile!$F$2:$F$17521,Profile!$B$2:$B$17521,$B167,Profile!$C$2:$C$17521,V$8))*$C$6</f>
        <v>0</v>
      </c>
      <c r="W167" s="162">
        <f>(SUMIFS(Profile!$F$2:$F$17521,Profile!$B$2:$B$17521,$B167,Profile!$C$2:$C$17521,W$8))*$C$6</f>
        <v>0</v>
      </c>
      <c r="X167" s="162">
        <f>(SUMIFS(Profile!$F$2:$F$17521,Profile!$B$2:$B$17521,$B167,Profile!$C$2:$C$17521,X$8))*$C$6</f>
        <v>0</v>
      </c>
      <c r="Y167" s="162">
        <f>(SUMIFS(Profile!$F$2:$F$17521,Profile!$B$2:$B$17521,$B167,Profile!$C$2:$C$17521,Y$8))*$C$6</f>
        <v>0</v>
      </c>
      <c r="Z167" s="162">
        <f>(SUMIFS(Profile!$F$2:$F$17521,Profile!$B$2:$B$17521,$B167,Profile!$C$2:$C$17521,Z$8))*$C$6</f>
        <v>0</v>
      </c>
      <c r="AA167" s="162">
        <f>(SUMIFS(Profile!$F$2:$F$17521,Profile!$B$2:$B$17521,$B167,Profile!$C$2:$C$17521,AA$8))*$C$6</f>
        <v>0</v>
      </c>
      <c r="AB167" s="162">
        <f>(SUMIFS(Profile!$F$2:$F$17521,Profile!$B$2:$B$17521,$B167,Profile!$C$2:$C$17521,AB$8))*$C$6</f>
        <v>0</v>
      </c>
      <c r="AC167" s="162">
        <f>(SUMIFS(Profile!$F$2:$F$17521,Profile!$B$2:$B$17521,$B167,Profile!$C$2:$C$17521,AC$8))*$C$6</f>
        <v>0</v>
      </c>
      <c r="AD167" s="162">
        <f>(SUMIFS(Profile!$F$2:$F$17521,Profile!$B$2:$B$17521,$B167,Profile!$C$2:$C$17521,AD$8))*$C$6</f>
        <v>0</v>
      </c>
      <c r="AE167" s="162">
        <f>(SUMIFS(Profile!$F$2:$F$17521,Profile!$B$2:$B$17521,$B167,Profile!$C$2:$C$17521,AE$8))*$C$6</f>
        <v>0</v>
      </c>
      <c r="AF167" s="162">
        <f>(SUMIFS(Profile!$F$2:$F$17521,Profile!$B$2:$B$17521,$B167,Profile!$C$2:$C$17521,AF$8))*$C$6</f>
        <v>0</v>
      </c>
      <c r="AG167" s="162">
        <f>(SUMIFS(Profile!$F$2:$F$17521,Profile!$B$2:$B$17521,$B167,Profile!$C$2:$C$17521,AG$8))*$C$6</f>
        <v>0</v>
      </c>
      <c r="AH167" s="162">
        <f>(SUMIFS(Profile!$F$2:$F$17521,Profile!$B$2:$B$17521,$B167,Profile!$C$2:$C$17521,AH$8))*$C$6</f>
        <v>0</v>
      </c>
      <c r="AI167" s="162">
        <f>(SUMIFS(Profile!$F$2:$F$17521,Profile!$B$2:$B$17521,$B167,Profile!$C$2:$C$17521,AI$8))*$C$6</f>
        <v>0</v>
      </c>
      <c r="AJ167" s="162">
        <f>(SUMIFS(Profile!$F$2:$F$17521,Profile!$B$2:$B$17521,$B167,Profile!$C$2:$C$17521,AJ$8))*$C$6</f>
        <v>0</v>
      </c>
      <c r="AK167" s="162">
        <f>(SUMIFS(Profile!$F$2:$F$17521,Profile!$B$2:$B$17521,$B167,Profile!$C$2:$C$17521,AK$8))*$C$6</f>
        <v>0</v>
      </c>
      <c r="AL167" s="162">
        <f>(SUMIFS(Profile!$F$2:$F$17521,Profile!$B$2:$B$17521,$B167,Profile!$C$2:$C$17521,AL$8))*$C$6</f>
        <v>0</v>
      </c>
      <c r="AM167" s="162">
        <f>(SUMIFS(Profile!$F$2:$F$17521,Profile!$B$2:$B$17521,$B167,Profile!$C$2:$C$17521,AM$8))*$C$6</f>
        <v>0</v>
      </c>
      <c r="AN167" s="162">
        <f>(SUMIFS(Profile!$F$2:$F$17521,Profile!$B$2:$B$17521,$B167,Profile!$C$2:$C$17521,AN$8))*$C$6</f>
        <v>0</v>
      </c>
      <c r="AO167" s="162">
        <f>(SUMIFS(Profile!$F$2:$F$17521,Profile!$B$2:$B$17521,$B167,Profile!$C$2:$C$17521,AO$8))*$C$6</f>
        <v>0</v>
      </c>
      <c r="AP167" s="162">
        <f>(SUMIFS(Profile!$F$2:$F$17521,Profile!$B$2:$B$17521,$B167,Profile!$C$2:$C$17521,AP$8))*$C$6</f>
        <v>0</v>
      </c>
      <c r="AQ167" s="162">
        <f>(SUMIFS(Profile!$F$2:$F$17521,Profile!$B$2:$B$17521,$B167,Profile!$C$2:$C$17521,AQ$8))*$C$6</f>
        <v>0</v>
      </c>
      <c r="AR167" s="162">
        <f>(SUMIFS(Profile!$F$2:$F$17521,Profile!$B$2:$B$17521,$B167,Profile!$C$2:$C$17521,AR$8))*$C$6</f>
        <v>0</v>
      </c>
      <c r="AS167" s="162">
        <f>(SUMIFS(Profile!$F$2:$F$17521,Profile!$B$2:$B$17521,$B167,Profile!$C$2:$C$17521,AS$8))*$C$6</f>
        <v>0</v>
      </c>
      <c r="AT167" s="162">
        <f>(SUMIFS(Profile!$F$2:$F$17521,Profile!$B$2:$B$17521,$B167,Profile!$C$2:$C$17521,AT$8))*$C$6</f>
        <v>0</v>
      </c>
      <c r="AU167" s="162">
        <f>(SUMIFS(Profile!$F$2:$F$17521,Profile!$B$2:$B$17521,$B167,Profile!$C$2:$C$17521,AU$8))*$C$6</f>
        <v>0</v>
      </c>
      <c r="AV167" s="162">
        <f>(SUMIFS(Profile!$F$2:$F$17521,Profile!$B$2:$B$17521,$B167,Profile!$C$2:$C$17521,AV$8))*$C$6</f>
        <v>0</v>
      </c>
      <c r="AW167" s="162">
        <f>(SUMIFS(Profile!$F$2:$F$17521,Profile!$B$2:$B$17521,$B167,Profile!$C$2:$C$17521,AW$8))*$C$6</f>
        <v>0</v>
      </c>
      <c r="AX167" s="162">
        <f>(SUMIFS(Profile!$F$2:$F$17521,Profile!$B$2:$B$17521,$B167,Profile!$C$2:$C$17521,AX$8))*$C$6</f>
        <v>0</v>
      </c>
      <c r="AY167" s="162">
        <f>(SUMIFS(Profile!$F$2:$F$17521,Profile!$B$2:$B$17521,$B167,Profile!$C$2:$C$17521,AY$8))*$C$6</f>
        <v>0</v>
      </c>
      <c r="AZ167" s="162">
        <f>(SUMIFS(Profile!$F$2:$F$17521,Profile!$B$2:$B$17521,$B167,Profile!$C$2:$C$17521,AZ$8))*$C$6</f>
        <v>0</v>
      </c>
      <c r="BA167" s="162">
        <f t="shared" si="10"/>
        <v>0</v>
      </c>
      <c r="BB167" s="162">
        <f>(SUMIFS(Profile!$E$2:$E$17521,Profile!$B$2:$B$17521,$B167,Profile!$C$2:$C$17521,BB$8))*$C$9</f>
        <v>0</v>
      </c>
      <c r="BC167" s="162">
        <f>(SUMIFS(Profile!$E$2:$E$17521,Profile!$B$2:$B$17521,$B167,Profile!$C$2:$C$17521,BC$8))*$C$9</f>
        <v>0</v>
      </c>
      <c r="BD167" s="162">
        <f>(SUMIFS(Profile!$E$2:$E$17521,Profile!$B$2:$B$17521,$B167,Profile!$C$2:$C$17521,BD$8))*$C$9</f>
        <v>0</v>
      </c>
      <c r="BE167" s="162">
        <f>(SUMIFS(Profile!$E$2:$E$17521,Profile!$B$2:$B$17521,$B167,Profile!$C$2:$C$17521,BE$8))*$C$9</f>
        <v>0</v>
      </c>
      <c r="BF167" s="162">
        <f>(SUMIFS(Profile!$E$2:$E$17521,Profile!$B$2:$B$17521,$B167,Profile!$C$2:$C$17521,BF$8))*$C$9</f>
        <v>0</v>
      </c>
      <c r="BG167" s="162">
        <f>(SUMIFS(Profile!$E$2:$E$17521,Profile!$B$2:$B$17521,$B167,Profile!$C$2:$C$17521,BG$8))*$C$9</f>
        <v>0</v>
      </c>
      <c r="BH167" s="162">
        <f>(SUMIFS(Profile!$E$2:$E$17521,Profile!$B$2:$B$17521,$B167,Profile!$C$2:$C$17521,BH$8))*$C$9</f>
        <v>0</v>
      </c>
      <c r="BI167" s="162">
        <f>(SUMIFS(Profile!$E$2:$E$17521,Profile!$B$2:$B$17521,$B167,Profile!$C$2:$C$17521,BI$8))*$C$9</f>
        <v>0</v>
      </c>
      <c r="BJ167" s="162">
        <f>(SUMIFS(Profile!$E$2:$E$17521,Profile!$B$2:$B$17521,$B167,Profile!$C$2:$C$17521,BJ$8))*$C$9</f>
        <v>0</v>
      </c>
      <c r="BK167" s="162">
        <f>(SUMIFS(Profile!$E$2:$E$17521,Profile!$B$2:$B$17521,$B167,Profile!$C$2:$C$17521,BK$8))*$C$9</f>
        <v>0</v>
      </c>
      <c r="BL167" s="162">
        <f>(SUMIFS(Profile!$E$2:$E$17521,Profile!$B$2:$B$17521,$B167,Profile!$C$2:$C$17521,BL$8))*$C$9</f>
        <v>0</v>
      </c>
      <c r="BM167" s="162">
        <f>(SUMIFS(Profile!$E$2:$E$17521,Profile!$B$2:$B$17521,$B167,Profile!$C$2:$C$17521,BM$8))*$C$9</f>
        <v>0</v>
      </c>
      <c r="BN167" s="162">
        <f>(SUMIFS(Profile!$E$2:$E$17521,Profile!$B$2:$B$17521,$B167,Profile!$C$2:$C$17521,BN$8))*$C$9</f>
        <v>0</v>
      </c>
      <c r="BO167" s="162">
        <f>(SUMIFS(Profile!$E$2:$E$17521,Profile!$B$2:$B$17521,$B167,Profile!$C$2:$C$17521,BO$8))*$C$9</f>
        <v>0</v>
      </c>
      <c r="BP167" s="162">
        <f>(SUMIFS(Profile!$E$2:$E$17521,Profile!$B$2:$B$17521,$B167,Profile!$C$2:$C$17521,BP$8))*$C$9</f>
        <v>0</v>
      </c>
      <c r="BQ167" s="162">
        <f>(SUMIFS(Profile!$E$2:$E$17521,Profile!$B$2:$B$17521,$B167,Profile!$C$2:$C$17521,BQ$8))*$C$9</f>
        <v>0</v>
      </c>
      <c r="BR167" s="162">
        <f>(SUMIFS(Profile!$E$2:$E$17521,Profile!$B$2:$B$17521,$B167,Profile!$C$2:$C$17521,BR$8))*$C$9</f>
        <v>0</v>
      </c>
      <c r="BS167" s="162">
        <f>(SUMIFS(Profile!$E$2:$E$17521,Profile!$B$2:$B$17521,$B167,Profile!$C$2:$C$17521,BS$8))*$C$9</f>
        <v>0</v>
      </c>
      <c r="BT167" s="162">
        <f>(SUMIFS(Profile!$E$2:$E$17521,Profile!$B$2:$B$17521,$B167,Profile!$C$2:$C$17521,BT$8))*$C$9</f>
        <v>0</v>
      </c>
      <c r="BU167" s="162">
        <f>(SUMIFS(Profile!$E$2:$E$17521,Profile!$B$2:$B$17521,$B167,Profile!$C$2:$C$17521,BU$8))*$C$9</f>
        <v>0</v>
      </c>
      <c r="BV167" s="162">
        <f>(SUMIFS(Profile!$E$2:$E$17521,Profile!$B$2:$B$17521,$B167,Profile!$C$2:$C$17521,BV$8))*$C$9</f>
        <v>0</v>
      </c>
      <c r="BW167" s="162">
        <f>(SUMIFS(Profile!$E$2:$E$17521,Profile!$B$2:$B$17521,$B167,Profile!$C$2:$C$17521,BW$8))*$C$9</f>
        <v>0</v>
      </c>
      <c r="BX167" s="162">
        <f>(SUMIFS(Profile!$E$2:$E$17521,Profile!$B$2:$B$17521,$B167,Profile!$C$2:$C$17521,BX$8))*$C$9</f>
        <v>0</v>
      </c>
      <c r="BY167" s="162">
        <f>(SUMIFS(Profile!$E$2:$E$17521,Profile!$B$2:$B$17521,$B167,Profile!$C$2:$C$17521,BY$8))*$C$9</f>
        <v>0</v>
      </c>
      <c r="BZ167" s="162">
        <f>(SUMIFS(Profile!$E$2:$E$17521,Profile!$B$2:$B$17521,$B167,Profile!$C$2:$C$17521,BZ$8))*$C$9</f>
        <v>0</v>
      </c>
      <c r="CA167" s="162">
        <f>(SUMIFS(Profile!$E$2:$E$17521,Profile!$B$2:$B$17521,$B167,Profile!$C$2:$C$17521,CA$8))*$C$9</f>
        <v>0</v>
      </c>
      <c r="CB167" s="162">
        <f>(SUMIFS(Profile!$E$2:$E$17521,Profile!$B$2:$B$17521,$B167,Profile!$C$2:$C$17521,CB$8))*$C$9</f>
        <v>0</v>
      </c>
      <c r="CC167" s="162">
        <f>(SUMIFS(Profile!$E$2:$E$17521,Profile!$B$2:$B$17521,$B167,Profile!$C$2:$C$17521,CC$8))*$C$9</f>
        <v>0</v>
      </c>
      <c r="CD167" s="162">
        <f>(SUMIFS(Profile!$E$2:$E$17521,Profile!$B$2:$B$17521,$B167,Profile!$C$2:$C$17521,CD$8))*$C$9</f>
        <v>0</v>
      </c>
      <c r="CE167" s="162">
        <f>(SUMIFS(Profile!$E$2:$E$17521,Profile!$B$2:$B$17521,$B167,Profile!$C$2:$C$17521,CE$8))*$C$9</f>
        <v>0</v>
      </c>
      <c r="CF167" s="162">
        <f>(SUMIFS(Profile!$E$2:$E$17521,Profile!$B$2:$B$17521,$B167,Profile!$C$2:$C$17521,CF$8))*$C$9</f>
        <v>0</v>
      </c>
      <c r="CG167" s="162">
        <f>(SUMIFS(Profile!$E$2:$E$17521,Profile!$B$2:$B$17521,$B167,Profile!$C$2:$C$17521,CG$8))*$C$9</f>
        <v>0</v>
      </c>
      <c r="CH167" s="162">
        <f>(SUMIFS(Profile!$E$2:$E$17521,Profile!$B$2:$B$17521,$B167,Profile!$C$2:$C$17521,CH$8))*$C$9</f>
        <v>0</v>
      </c>
      <c r="CI167" s="162">
        <f>(SUMIFS(Profile!$E$2:$E$17521,Profile!$B$2:$B$17521,$B167,Profile!$C$2:$C$17521,CI$8))*$C$9</f>
        <v>0</v>
      </c>
      <c r="CJ167" s="162">
        <f>(SUMIFS(Profile!$E$2:$E$17521,Profile!$B$2:$B$17521,$B167,Profile!$C$2:$C$17521,CJ$8))*$C$9</f>
        <v>0</v>
      </c>
      <c r="CK167" s="162">
        <f>(SUMIFS(Profile!$E$2:$E$17521,Profile!$B$2:$B$17521,$B167,Profile!$C$2:$C$17521,CK$8))*$C$9</f>
        <v>0</v>
      </c>
      <c r="CL167" s="162">
        <f>(SUMIFS(Profile!$E$2:$E$17521,Profile!$B$2:$B$17521,$B167,Profile!$C$2:$C$17521,CL$8))*$C$9</f>
        <v>0</v>
      </c>
      <c r="CM167" s="162">
        <f>(SUMIFS(Profile!$E$2:$E$17521,Profile!$B$2:$B$17521,$B167,Profile!$C$2:$C$17521,CM$8))*$C$9</f>
        <v>0</v>
      </c>
      <c r="CN167" s="162">
        <f>(SUMIFS(Profile!$E$2:$E$17521,Profile!$B$2:$B$17521,$B167,Profile!$C$2:$C$17521,CN$8))*$C$9</f>
        <v>0</v>
      </c>
      <c r="CO167" s="162">
        <f>(SUMIFS(Profile!$E$2:$E$17521,Profile!$B$2:$B$17521,$B167,Profile!$C$2:$C$17521,CO$8))*$C$9</f>
        <v>0</v>
      </c>
      <c r="CP167" s="162">
        <f>(SUMIFS(Profile!$E$2:$E$17521,Profile!$B$2:$B$17521,$B167,Profile!$C$2:$C$17521,CP$8))*$C$9</f>
        <v>0</v>
      </c>
      <c r="CQ167" s="162">
        <f>(SUMIFS(Profile!$E$2:$E$17521,Profile!$B$2:$B$17521,$B167,Profile!$C$2:$C$17521,CQ$8))*$C$9</f>
        <v>0</v>
      </c>
      <c r="CR167" s="162">
        <f>(SUMIFS(Profile!$E$2:$E$17521,Profile!$B$2:$B$17521,$B167,Profile!$C$2:$C$17521,CR$8))*$C$9</f>
        <v>0</v>
      </c>
      <c r="CS167" s="162">
        <f>(SUMIFS(Profile!$E$2:$E$17521,Profile!$B$2:$B$17521,$B167,Profile!$C$2:$C$17521,CS$8))*$C$9</f>
        <v>0</v>
      </c>
      <c r="CT167" s="162">
        <f>(SUMIFS(Profile!$E$2:$E$17521,Profile!$B$2:$B$17521,$B167,Profile!$C$2:$C$17521,CT$8))*$C$9</f>
        <v>0</v>
      </c>
      <c r="CU167" s="162">
        <f>(SUMIFS(Profile!$E$2:$E$17521,Profile!$B$2:$B$17521,$B167,Profile!$C$2:$C$17521,CU$8))*$C$9</f>
        <v>0</v>
      </c>
      <c r="CV167" s="162">
        <f>(SUMIFS(Profile!$E$2:$E$17521,Profile!$B$2:$B$17521,$B167,Profile!$C$2:$C$17521,CV$8))*$C$9</f>
        <v>0</v>
      </c>
      <c r="CW167" s="162">
        <f>(SUMIFS(Profile!$E$2:$E$17521,Profile!$B$2:$B$17521,$B167,Profile!$C$2:$C$17521,CW$8))*$C$9</f>
        <v>0</v>
      </c>
      <c r="CX167" s="162">
        <f t="shared" si="11"/>
        <v>0</v>
      </c>
      <c r="CY167" s="162">
        <f t="shared" ref="CY167:ET167" si="796">MAX(BB167-E167,0)</f>
        <v>0</v>
      </c>
      <c r="CZ167" s="162">
        <f t="shared" si="796"/>
        <v>0</v>
      </c>
      <c r="DA167" s="162">
        <f t="shared" si="796"/>
        <v>0</v>
      </c>
      <c r="DB167" s="162">
        <f t="shared" si="796"/>
        <v>0</v>
      </c>
      <c r="DC167" s="162">
        <f t="shared" si="796"/>
        <v>0</v>
      </c>
      <c r="DD167" s="162">
        <f t="shared" si="796"/>
        <v>0</v>
      </c>
      <c r="DE167" s="162">
        <f t="shared" si="796"/>
        <v>0</v>
      </c>
      <c r="DF167" s="162">
        <f t="shared" si="796"/>
        <v>0</v>
      </c>
      <c r="DG167" s="162">
        <f t="shared" si="796"/>
        <v>0</v>
      </c>
      <c r="DH167" s="162">
        <f t="shared" si="796"/>
        <v>0</v>
      </c>
      <c r="DI167" s="162">
        <f t="shared" si="796"/>
        <v>0</v>
      </c>
      <c r="DJ167" s="162">
        <f t="shared" si="796"/>
        <v>0</v>
      </c>
      <c r="DK167" s="162">
        <f t="shared" si="796"/>
        <v>0</v>
      </c>
      <c r="DL167" s="162">
        <f t="shared" si="796"/>
        <v>0</v>
      </c>
      <c r="DM167" s="162">
        <f t="shared" si="796"/>
        <v>0</v>
      </c>
      <c r="DN167" s="162">
        <f t="shared" si="796"/>
        <v>0</v>
      </c>
      <c r="DO167" s="162">
        <f t="shared" si="796"/>
        <v>0</v>
      </c>
      <c r="DP167" s="162">
        <f t="shared" si="796"/>
        <v>0</v>
      </c>
      <c r="DQ167" s="162">
        <f t="shared" si="796"/>
        <v>0</v>
      </c>
      <c r="DR167" s="162">
        <f t="shared" si="796"/>
        <v>0</v>
      </c>
      <c r="DS167" s="162">
        <f t="shared" si="796"/>
        <v>0</v>
      </c>
      <c r="DT167" s="162">
        <f t="shared" si="796"/>
        <v>0</v>
      </c>
      <c r="DU167" s="162">
        <f t="shared" si="796"/>
        <v>0</v>
      </c>
      <c r="DV167" s="162">
        <f t="shared" si="796"/>
        <v>0</v>
      </c>
      <c r="DW167" s="162">
        <f t="shared" si="796"/>
        <v>0</v>
      </c>
      <c r="DX167" s="162">
        <f t="shared" si="796"/>
        <v>0</v>
      </c>
      <c r="DY167" s="162">
        <f t="shared" si="796"/>
        <v>0</v>
      </c>
      <c r="DZ167" s="162">
        <f t="shared" si="796"/>
        <v>0</v>
      </c>
      <c r="EA167" s="162">
        <f t="shared" si="796"/>
        <v>0</v>
      </c>
      <c r="EB167" s="162">
        <f t="shared" si="796"/>
        <v>0</v>
      </c>
      <c r="EC167" s="162">
        <f t="shared" si="796"/>
        <v>0</v>
      </c>
      <c r="ED167" s="162">
        <f t="shared" si="796"/>
        <v>0</v>
      </c>
      <c r="EE167" s="162">
        <f t="shared" si="796"/>
        <v>0</v>
      </c>
      <c r="EF167" s="162">
        <f t="shared" si="796"/>
        <v>0</v>
      </c>
      <c r="EG167" s="162">
        <f t="shared" si="796"/>
        <v>0</v>
      </c>
      <c r="EH167" s="162">
        <f t="shared" si="796"/>
        <v>0</v>
      </c>
      <c r="EI167" s="162">
        <f t="shared" si="796"/>
        <v>0</v>
      </c>
      <c r="EJ167" s="162">
        <f t="shared" si="796"/>
        <v>0</v>
      </c>
      <c r="EK167" s="162">
        <f t="shared" si="796"/>
        <v>0</v>
      </c>
      <c r="EL167" s="162">
        <f t="shared" si="796"/>
        <v>0</v>
      </c>
      <c r="EM167" s="162">
        <f t="shared" si="796"/>
        <v>0</v>
      </c>
      <c r="EN167" s="162">
        <f t="shared" si="796"/>
        <v>0</v>
      </c>
      <c r="EO167" s="162">
        <f t="shared" si="796"/>
        <v>0</v>
      </c>
      <c r="EP167" s="162">
        <f t="shared" si="796"/>
        <v>0</v>
      </c>
      <c r="EQ167" s="162">
        <f t="shared" si="796"/>
        <v>0</v>
      </c>
      <c r="ER167" s="162">
        <f t="shared" si="796"/>
        <v>0</v>
      </c>
      <c r="ES167" s="162">
        <f t="shared" si="796"/>
        <v>0</v>
      </c>
      <c r="ET167" s="162">
        <f t="shared" si="796"/>
        <v>0</v>
      </c>
      <c r="EU167" s="162">
        <f t="shared" si="13"/>
        <v>0</v>
      </c>
      <c r="EV167" s="162">
        <f t="shared" ref="EV167:GQ167" si="797">BB167-CY167</f>
        <v>0</v>
      </c>
      <c r="EW167" s="162">
        <f t="shared" si="797"/>
        <v>0</v>
      </c>
      <c r="EX167" s="162">
        <f t="shared" si="797"/>
        <v>0</v>
      </c>
      <c r="EY167" s="162">
        <f t="shared" si="797"/>
        <v>0</v>
      </c>
      <c r="EZ167" s="162">
        <f t="shared" si="797"/>
        <v>0</v>
      </c>
      <c r="FA167" s="162">
        <f t="shared" si="797"/>
        <v>0</v>
      </c>
      <c r="FB167" s="162">
        <f t="shared" si="797"/>
        <v>0</v>
      </c>
      <c r="FC167" s="162">
        <f t="shared" si="797"/>
        <v>0</v>
      </c>
      <c r="FD167" s="162">
        <f t="shared" si="797"/>
        <v>0</v>
      </c>
      <c r="FE167" s="162">
        <f t="shared" si="797"/>
        <v>0</v>
      </c>
      <c r="FF167" s="162">
        <f t="shared" si="797"/>
        <v>0</v>
      </c>
      <c r="FG167" s="162">
        <f t="shared" si="797"/>
        <v>0</v>
      </c>
      <c r="FH167" s="162">
        <f t="shared" si="797"/>
        <v>0</v>
      </c>
      <c r="FI167" s="162">
        <f t="shared" si="797"/>
        <v>0</v>
      </c>
      <c r="FJ167" s="162">
        <f t="shared" si="797"/>
        <v>0</v>
      </c>
      <c r="FK167" s="162">
        <f t="shared" si="797"/>
        <v>0</v>
      </c>
      <c r="FL167" s="162">
        <f t="shared" si="797"/>
        <v>0</v>
      </c>
      <c r="FM167" s="162">
        <f t="shared" si="797"/>
        <v>0</v>
      </c>
      <c r="FN167" s="162">
        <f t="shared" si="797"/>
        <v>0</v>
      </c>
      <c r="FO167" s="162">
        <f t="shared" si="797"/>
        <v>0</v>
      </c>
      <c r="FP167" s="162">
        <f t="shared" si="797"/>
        <v>0</v>
      </c>
      <c r="FQ167" s="162">
        <f t="shared" si="797"/>
        <v>0</v>
      </c>
      <c r="FR167" s="162">
        <f t="shared" si="797"/>
        <v>0</v>
      </c>
      <c r="FS167" s="162">
        <f t="shared" si="797"/>
        <v>0</v>
      </c>
      <c r="FT167" s="162">
        <f t="shared" si="797"/>
        <v>0</v>
      </c>
      <c r="FU167" s="162">
        <f t="shared" si="797"/>
        <v>0</v>
      </c>
      <c r="FV167" s="162">
        <f t="shared" si="797"/>
        <v>0</v>
      </c>
      <c r="FW167" s="162">
        <f t="shared" si="797"/>
        <v>0</v>
      </c>
      <c r="FX167" s="162">
        <f t="shared" si="797"/>
        <v>0</v>
      </c>
      <c r="FY167" s="162">
        <f t="shared" si="797"/>
        <v>0</v>
      </c>
      <c r="FZ167" s="162">
        <f t="shared" si="797"/>
        <v>0</v>
      </c>
      <c r="GA167" s="162">
        <f t="shared" si="797"/>
        <v>0</v>
      </c>
      <c r="GB167" s="162">
        <f t="shared" si="797"/>
        <v>0</v>
      </c>
      <c r="GC167" s="162">
        <f t="shared" si="797"/>
        <v>0</v>
      </c>
      <c r="GD167" s="162">
        <f t="shared" si="797"/>
        <v>0</v>
      </c>
      <c r="GE167" s="162">
        <f t="shared" si="797"/>
        <v>0</v>
      </c>
      <c r="GF167" s="162">
        <f t="shared" si="797"/>
        <v>0</v>
      </c>
      <c r="GG167" s="162">
        <f t="shared" si="797"/>
        <v>0</v>
      </c>
      <c r="GH167" s="162">
        <f t="shared" si="797"/>
        <v>0</v>
      </c>
      <c r="GI167" s="162">
        <f t="shared" si="797"/>
        <v>0</v>
      </c>
      <c r="GJ167" s="162">
        <f t="shared" si="797"/>
        <v>0</v>
      </c>
      <c r="GK167" s="162">
        <f t="shared" si="797"/>
        <v>0</v>
      </c>
      <c r="GL167" s="162">
        <f t="shared" si="797"/>
        <v>0</v>
      </c>
      <c r="GM167" s="162">
        <f t="shared" si="797"/>
        <v>0</v>
      </c>
      <c r="GN167" s="162">
        <f t="shared" si="797"/>
        <v>0</v>
      </c>
      <c r="GO167" s="162">
        <f t="shared" si="797"/>
        <v>0</v>
      </c>
      <c r="GP167" s="162">
        <f t="shared" si="797"/>
        <v>0</v>
      </c>
      <c r="GQ167" s="162">
        <f t="shared" si="797"/>
        <v>0</v>
      </c>
      <c r="GR167" s="162">
        <f t="shared" si="15"/>
        <v>0</v>
      </c>
      <c r="GS167" s="162">
        <f t="shared" ref="GS167:IN167" si="798">E167-EV167</f>
        <v>0</v>
      </c>
      <c r="GT167" s="162">
        <f t="shared" si="798"/>
        <v>0</v>
      </c>
      <c r="GU167" s="162">
        <f t="shared" si="798"/>
        <v>0</v>
      </c>
      <c r="GV167" s="162">
        <f t="shared" si="798"/>
        <v>0</v>
      </c>
      <c r="GW167" s="162">
        <f t="shared" si="798"/>
        <v>0</v>
      </c>
      <c r="GX167" s="162">
        <f t="shared" si="798"/>
        <v>0</v>
      </c>
      <c r="GY167" s="162">
        <f t="shared" si="798"/>
        <v>0</v>
      </c>
      <c r="GZ167" s="162">
        <f t="shared" si="798"/>
        <v>0</v>
      </c>
      <c r="HA167" s="162">
        <f t="shared" si="798"/>
        <v>0</v>
      </c>
      <c r="HB167" s="162">
        <f t="shared" si="798"/>
        <v>0</v>
      </c>
      <c r="HC167" s="162">
        <f t="shared" si="798"/>
        <v>0</v>
      </c>
      <c r="HD167" s="162">
        <f t="shared" si="798"/>
        <v>0</v>
      </c>
      <c r="HE167" s="162">
        <f t="shared" si="798"/>
        <v>0</v>
      </c>
      <c r="HF167" s="162">
        <f t="shared" si="798"/>
        <v>0</v>
      </c>
      <c r="HG167" s="162">
        <f t="shared" si="798"/>
        <v>0</v>
      </c>
      <c r="HH167" s="162">
        <f t="shared" si="798"/>
        <v>0</v>
      </c>
      <c r="HI167" s="162">
        <f t="shared" si="798"/>
        <v>0</v>
      </c>
      <c r="HJ167" s="162">
        <f t="shared" si="798"/>
        <v>0</v>
      </c>
      <c r="HK167" s="162">
        <f t="shared" si="798"/>
        <v>0</v>
      </c>
      <c r="HL167" s="162">
        <f t="shared" si="798"/>
        <v>0</v>
      </c>
      <c r="HM167" s="162">
        <f t="shared" si="798"/>
        <v>0</v>
      </c>
      <c r="HN167" s="162">
        <f t="shared" si="798"/>
        <v>0</v>
      </c>
      <c r="HO167" s="162">
        <f t="shared" si="798"/>
        <v>0</v>
      </c>
      <c r="HP167" s="162">
        <f t="shared" si="798"/>
        <v>0</v>
      </c>
      <c r="HQ167" s="162">
        <f t="shared" si="798"/>
        <v>0</v>
      </c>
      <c r="HR167" s="162">
        <f t="shared" si="798"/>
        <v>0</v>
      </c>
      <c r="HS167" s="162">
        <f t="shared" si="798"/>
        <v>0</v>
      </c>
      <c r="HT167" s="162">
        <f t="shared" si="798"/>
        <v>0</v>
      </c>
      <c r="HU167" s="162">
        <f t="shared" si="798"/>
        <v>0</v>
      </c>
      <c r="HV167" s="162">
        <f t="shared" si="798"/>
        <v>0</v>
      </c>
      <c r="HW167" s="162">
        <f t="shared" si="798"/>
        <v>0</v>
      </c>
      <c r="HX167" s="162">
        <f t="shared" si="798"/>
        <v>0</v>
      </c>
      <c r="HY167" s="162">
        <f t="shared" si="798"/>
        <v>0</v>
      </c>
      <c r="HZ167" s="162">
        <f t="shared" si="798"/>
        <v>0</v>
      </c>
      <c r="IA167" s="162">
        <f t="shared" si="798"/>
        <v>0</v>
      </c>
      <c r="IB167" s="162">
        <f t="shared" si="798"/>
        <v>0</v>
      </c>
      <c r="IC167" s="162">
        <f t="shared" si="798"/>
        <v>0</v>
      </c>
      <c r="ID167" s="162">
        <f t="shared" si="798"/>
        <v>0</v>
      </c>
      <c r="IE167" s="162">
        <f t="shared" si="798"/>
        <v>0</v>
      </c>
      <c r="IF167" s="162">
        <f t="shared" si="798"/>
        <v>0</v>
      </c>
      <c r="IG167" s="162">
        <f t="shared" si="798"/>
        <v>0</v>
      </c>
      <c r="IH167" s="162">
        <f t="shared" si="798"/>
        <v>0</v>
      </c>
      <c r="II167" s="162">
        <f t="shared" si="798"/>
        <v>0</v>
      </c>
      <c r="IJ167" s="162">
        <f t="shared" si="798"/>
        <v>0</v>
      </c>
      <c r="IK167" s="162">
        <f t="shared" si="798"/>
        <v>0</v>
      </c>
      <c r="IL167" s="162">
        <f t="shared" si="798"/>
        <v>0</v>
      </c>
      <c r="IM167" s="162">
        <f t="shared" si="798"/>
        <v>0</v>
      </c>
      <c r="IN167" s="162">
        <f t="shared" si="798"/>
        <v>0</v>
      </c>
      <c r="IO167" s="162">
        <f t="shared" si="17"/>
        <v>0</v>
      </c>
      <c r="IP167" s="162">
        <f t="shared" si="23"/>
        <v>0</v>
      </c>
      <c r="IQ167" s="162">
        <f t="shared" ref="IQ167:KK167" si="799">MAX((MIN(CZ167+IP167,$IO$7))-GT167,0)</f>
        <v>0</v>
      </c>
      <c r="IR167" s="162">
        <f t="shared" si="799"/>
        <v>0</v>
      </c>
      <c r="IS167" s="162">
        <f t="shared" si="799"/>
        <v>0</v>
      </c>
      <c r="IT167" s="162">
        <f t="shared" si="799"/>
        <v>0</v>
      </c>
      <c r="IU167" s="162">
        <f t="shared" si="799"/>
        <v>0</v>
      </c>
      <c r="IV167" s="162">
        <f t="shared" si="799"/>
        <v>0</v>
      </c>
      <c r="IW167" s="162">
        <f t="shared" si="799"/>
        <v>0</v>
      </c>
      <c r="IX167" s="162">
        <f t="shared" si="799"/>
        <v>0</v>
      </c>
      <c r="IY167" s="162">
        <f t="shared" si="799"/>
        <v>0</v>
      </c>
      <c r="IZ167" s="162">
        <f t="shared" si="799"/>
        <v>0</v>
      </c>
      <c r="JA167" s="162">
        <f t="shared" si="799"/>
        <v>0</v>
      </c>
      <c r="JB167" s="162">
        <f t="shared" si="799"/>
        <v>0</v>
      </c>
      <c r="JC167" s="162">
        <f t="shared" si="799"/>
        <v>0</v>
      </c>
      <c r="JD167" s="162">
        <f t="shared" si="799"/>
        <v>0</v>
      </c>
      <c r="JE167" s="162">
        <f t="shared" si="799"/>
        <v>0</v>
      </c>
      <c r="JF167" s="162">
        <f t="shared" si="799"/>
        <v>0</v>
      </c>
      <c r="JG167" s="162">
        <f t="shared" si="799"/>
        <v>0</v>
      </c>
      <c r="JH167" s="162">
        <f t="shared" si="799"/>
        <v>0</v>
      </c>
      <c r="JI167" s="162">
        <f t="shared" si="799"/>
        <v>0</v>
      </c>
      <c r="JJ167" s="162">
        <f t="shared" si="799"/>
        <v>0</v>
      </c>
      <c r="JK167" s="162">
        <f t="shared" si="799"/>
        <v>0</v>
      </c>
      <c r="JL167" s="162">
        <f t="shared" si="799"/>
        <v>0</v>
      </c>
      <c r="JM167" s="162">
        <f t="shared" si="799"/>
        <v>0</v>
      </c>
      <c r="JN167" s="162">
        <f t="shared" si="799"/>
        <v>0</v>
      </c>
      <c r="JO167" s="162">
        <f t="shared" si="799"/>
        <v>0</v>
      </c>
      <c r="JP167" s="162">
        <f t="shared" si="799"/>
        <v>0</v>
      </c>
      <c r="JQ167" s="162">
        <f t="shared" si="799"/>
        <v>0</v>
      </c>
      <c r="JR167" s="162">
        <f t="shared" si="799"/>
        <v>0</v>
      </c>
      <c r="JS167" s="162">
        <f t="shared" si="799"/>
        <v>0</v>
      </c>
      <c r="JT167" s="162">
        <f t="shared" si="799"/>
        <v>0</v>
      </c>
      <c r="JU167" s="162">
        <f t="shared" si="799"/>
        <v>0</v>
      </c>
      <c r="JV167" s="162">
        <f t="shared" si="799"/>
        <v>0</v>
      </c>
      <c r="JW167" s="162">
        <f t="shared" si="799"/>
        <v>0</v>
      </c>
      <c r="JX167" s="162">
        <f t="shared" si="799"/>
        <v>0</v>
      </c>
      <c r="JY167" s="162">
        <f t="shared" si="799"/>
        <v>0</v>
      </c>
      <c r="JZ167" s="162">
        <f t="shared" si="799"/>
        <v>0</v>
      </c>
      <c r="KA167" s="162">
        <f t="shared" si="799"/>
        <v>0</v>
      </c>
      <c r="KB167" s="162">
        <f t="shared" si="799"/>
        <v>0</v>
      </c>
      <c r="KC167" s="162">
        <f t="shared" si="799"/>
        <v>0</v>
      </c>
      <c r="KD167" s="162">
        <f t="shared" si="799"/>
        <v>0</v>
      </c>
      <c r="KE167" s="162">
        <f t="shared" si="799"/>
        <v>0</v>
      </c>
      <c r="KF167" s="162">
        <f t="shared" si="799"/>
        <v>0</v>
      </c>
      <c r="KG167" s="162">
        <f t="shared" si="799"/>
        <v>0</v>
      </c>
      <c r="KH167" s="162">
        <f t="shared" si="799"/>
        <v>0</v>
      </c>
      <c r="KI167" s="162">
        <f t="shared" si="799"/>
        <v>0</v>
      </c>
      <c r="KJ167" s="162">
        <f t="shared" si="799"/>
        <v>0</v>
      </c>
      <c r="KK167" s="162">
        <f t="shared" si="799"/>
        <v>0</v>
      </c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</row>
    <row r="168" ht="14.25" customHeight="1" spans="1:326" x14ac:dyDescent="0.25">
      <c r="A168" s="1">
        <v>6</v>
      </c>
      <c r="B168" s="1">
        <f t="shared" ref="B168:C168" si="800">B167+1</f>
        <v>158</v>
      </c>
      <c r="C168" s="232">
        <f t="shared" si="800"/>
        <v>43623</v>
      </c>
      <c r="D168" s="162">
        <f t="shared" si="9"/>
        <v>0</v>
      </c>
      <c r="E168" s="162">
        <f>(SUMIFS(Profile!$F$2:$F$17521,Profile!$B$2:$B$17521,$B168,Profile!$C$2:$C$17521,E$8))*$C$6</f>
        <v>0</v>
      </c>
      <c r="F168" s="162">
        <f>(SUMIFS(Profile!$F$2:$F$17521,Profile!$B$2:$B$17521,$B168,Profile!$C$2:$C$17521,F$8))*$C$6</f>
        <v>0</v>
      </c>
      <c r="G168" s="162">
        <f>(SUMIFS(Profile!$F$2:$F$17521,Profile!$B$2:$B$17521,$B168,Profile!$C$2:$C$17521,G$8))*$C$6</f>
        <v>0</v>
      </c>
      <c r="H168" s="162">
        <f>(SUMIFS(Profile!$F$2:$F$17521,Profile!$B$2:$B$17521,$B168,Profile!$C$2:$C$17521,H$8))*$C$6</f>
        <v>0</v>
      </c>
      <c r="I168" s="162">
        <f>(SUMIFS(Profile!$F$2:$F$17521,Profile!$B$2:$B$17521,$B168,Profile!$C$2:$C$17521,I$8))*$C$6</f>
        <v>0</v>
      </c>
      <c r="J168" s="162">
        <f>(SUMIFS(Profile!$F$2:$F$17521,Profile!$B$2:$B$17521,$B168,Profile!$C$2:$C$17521,J$8))*$C$6</f>
        <v>0</v>
      </c>
      <c r="K168" s="162">
        <f>(SUMIFS(Profile!$F$2:$F$17521,Profile!$B$2:$B$17521,$B168,Profile!$C$2:$C$17521,K$8))*$C$6</f>
        <v>0</v>
      </c>
      <c r="L168" s="162">
        <f>(SUMIFS(Profile!$F$2:$F$17521,Profile!$B$2:$B$17521,$B168,Profile!$C$2:$C$17521,L$8))*$C$6</f>
        <v>0</v>
      </c>
      <c r="M168" s="162">
        <f>(SUMIFS(Profile!$F$2:$F$17521,Profile!$B$2:$B$17521,$B168,Profile!$C$2:$C$17521,M$8))*$C$6</f>
        <v>0</v>
      </c>
      <c r="N168" s="162">
        <f>(SUMIFS(Profile!$F$2:$F$17521,Profile!$B$2:$B$17521,$B168,Profile!$C$2:$C$17521,N$8))*$C$6</f>
        <v>0</v>
      </c>
      <c r="O168" s="162">
        <f>(SUMIFS(Profile!$F$2:$F$17521,Profile!$B$2:$B$17521,$B168,Profile!$C$2:$C$17521,O$8))*$C$6</f>
        <v>0</v>
      </c>
      <c r="P168" s="162">
        <f>(SUMIFS(Profile!$F$2:$F$17521,Profile!$B$2:$B$17521,$B168,Profile!$C$2:$C$17521,P$8))*$C$6</f>
        <v>0</v>
      </c>
      <c r="Q168" s="162">
        <f>(SUMIFS(Profile!$F$2:$F$17521,Profile!$B$2:$B$17521,$B168,Profile!$C$2:$C$17521,Q$8))*$C$6</f>
        <v>0</v>
      </c>
      <c r="R168" s="162">
        <f>(SUMIFS(Profile!$F$2:$F$17521,Profile!$B$2:$B$17521,$B168,Profile!$C$2:$C$17521,R$8))*$C$6</f>
        <v>0</v>
      </c>
      <c r="S168" s="162">
        <f>(SUMIFS(Profile!$F$2:$F$17521,Profile!$B$2:$B$17521,$B168,Profile!$C$2:$C$17521,S$8))*$C$6</f>
        <v>0</v>
      </c>
      <c r="T168" s="162">
        <f>(SUMIFS(Profile!$F$2:$F$17521,Profile!$B$2:$B$17521,$B168,Profile!$C$2:$C$17521,T$8))*$C$6</f>
        <v>0</v>
      </c>
      <c r="U168" s="162">
        <f>(SUMIFS(Profile!$F$2:$F$17521,Profile!$B$2:$B$17521,$B168,Profile!$C$2:$C$17521,U$8))*$C$6</f>
        <v>0</v>
      </c>
      <c r="V168" s="162">
        <f>(SUMIFS(Profile!$F$2:$F$17521,Profile!$B$2:$B$17521,$B168,Profile!$C$2:$C$17521,V$8))*$C$6</f>
        <v>0</v>
      </c>
      <c r="W168" s="162">
        <f>(SUMIFS(Profile!$F$2:$F$17521,Profile!$B$2:$B$17521,$B168,Profile!$C$2:$C$17521,W$8))*$C$6</f>
        <v>0</v>
      </c>
      <c r="X168" s="162">
        <f>(SUMIFS(Profile!$F$2:$F$17521,Profile!$B$2:$B$17521,$B168,Profile!$C$2:$C$17521,X$8))*$C$6</f>
        <v>0</v>
      </c>
      <c r="Y168" s="162">
        <f>(SUMIFS(Profile!$F$2:$F$17521,Profile!$B$2:$B$17521,$B168,Profile!$C$2:$C$17521,Y$8))*$C$6</f>
        <v>0</v>
      </c>
      <c r="Z168" s="162">
        <f>(SUMIFS(Profile!$F$2:$F$17521,Profile!$B$2:$B$17521,$B168,Profile!$C$2:$C$17521,Z$8))*$C$6</f>
        <v>0</v>
      </c>
      <c r="AA168" s="162">
        <f>(SUMIFS(Profile!$F$2:$F$17521,Profile!$B$2:$B$17521,$B168,Profile!$C$2:$C$17521,AA$8))*$C$6</f>
        <v>0</v>
      </c>
      <c r="AB168" s="162">
        <f>(SUMIFS(Profile!$F$2:$F$17521,Profile!$B$2:$B$17521,$B168,Profile!$C$2:$C$17521,AB$8))*$C$6</f>
        <v>0</v>
      </c>
      <c r="AC168" s="162">
        <f>(SUMIFS(Profile!$F$2:$F$17521,Profile!$B$2:$B$17521,$B168,Profile!$C$2:$C$17521,AC$8))*$C$6</f>
        <v>0</v>
      </c>
      <c r="AD168" s="162">
        <f>(SUMIFS(Profile!$F$2:$F$17521,Profile!$B$2:$B$17521,$B168,Profile!$C$2:$C$17521,AD$8))*$C$6</f>
        <v>0</v>
      </c>
      <c r="AE168" s="162">
        <f>(SUMIFS(Profile!$F$2:$F$17521,Profile!$B$2:$B$17521,$B168,Profile!$C$2:$C$17521,AE$8))*$C$6</f>
        <v>0</v>
      </c>
      <c r="AF168" s="162">
        <f>(SUMIFS(Profile!$F$2:$F$17521,Profile!$B$2:$B$17521,$B168,Profile!$C$2:$C$17521,AF$8))*$C$6</f>
        <v>0</v>
      </c>
      <c r="AG168" s="162">
        <f>(SUMIFS(Profile!$F$2:$F$17521,Profile!$B$2:$B$17521,$B168,Profile!$C$2:$C$17521,AG$8))*$C$6</f>
        <v>0</v>
      </c>
      <c r="AH168" s="162">
        <f>(SUMIFS(Profile!$F$2:$F$17521,Profile!$B$2:$B$17521,$B168,Profile!$C$2:$C$17521,AH$8))*$C$6</f>
        <v>0</v>
      </c>
      <c r="AI168" s="162">
        <f>(SUMIFS(Profile!$F$2:$F$17521,Profile!$B$2:$B$17521,$B168,Profile!$C$2:$C$17521,AI$8))*$C$6</f>
        <v>0</v>
      </c>
      <c r="AJ168" s="162">
        <f>(SUMIFS(Profile!$F$2:$F$17521,Profile!$B$2:$B$17521,$B168,Profile!$C$2:$C$17521,AJ$8))*$C$6</f>
        <v>0</v>
      </c>
      <c r="AK168" s="162">
        <f>(SUMIFS(Profile!$F$2:$F$17521,Profile!$B$2:$B$17521,$B168,Profile!$C$2:$C$17521,AK$8))*$C$6</f>
        <v>0</v>
      </c>
      <c r="AL168" s="162">
        <f>(SUMIFS(Profile!$F$2:$F$17521,Profile!$B$2:$B$17521,$B168,Profile!$C$2:$C$17521,AL$8))*$C$6</f>
        <v>0</v>
      </c>
      <c r="AM168" s="162">
        <f>(SUMIFS(Profile!$F$2:$F$17521,Profile!$B$2:$B$17521,$B168,Profile!$C$2:$C$17521,AM$8))*$C$6</f>
        <v>0</v>
      </c>
      <c r="AN168" s="162">
        <f>(SUMIFS(Profile!$F$2:$F$17521,Profile!$B$2:$B$17521,$B168,Profile!$C$2:$C$17521,AN$8))*$C$6</f>
        <v>0</v>
      </c>
      <c r="AO168" s="162">
        <f>(SUMIFS(Profile!$F$2:$F$17521,Profile!$B$2:$B$17521,$B168,Profile!$C$2:$C$17521,AO$8))*$C$6</f>
        <v>0</v>
      </c>
      <c r="AP168" s="162">
        <f>(SUMIFS(Profile!$F$2:$F$17521,Profile!$B$2:$B$17521,$B168,Profile!$C$2:$C$17521,AP$8))*$C$6</f>
        <v>0</v>
      </c>
      <c r="AQ168" s="162">
        <f>(SUMIFS(Profile!$F$2:$F$17521,Profile!$B$2:$B$17521,$B168,Profile!$C$2:$C$17521,AQ$8))*$C$6</f>
        <v>0</v>
      </c>
      <c r="AR168" s="162">
        <f>(SUMIFS(Profile!$F$2:$F$17521,Profile!$B$2:$B$17521,$B168,Profile!$C$2:$C$17521,AR$8))*$C$6</f>
        <v>0</v>
      </c>
      <c r="AS168" s="162">
        <f>(SUMIFS(Profile!$F$2:$F$17521,Profile!$B$2:$B$17521,$B168,Profile!$C$2:$C$17521,AS$8))*$C$6</f>
        <v>0</v>
      </c>
      <c r="AT168" s="162">
        <f>(SUMIFS(Profile!$F$2:$F$17521,Profile!$B$2:$B$17521,$B168,Profile!$C$2:$C$17521,AT$8))*$C$6</f>
        <v>0</v>
      </c>
      <c r="AU168" s="162">
        <f>(SUMIFS(Profile!$F$2:$F$17521,Profile!$B$2:$B$17521,$B168,Profile!$C$2:$C$17521,AU$8))*$C$6</f>
        <v>0</v>
      </c>
      <c r="AV168" s="162">
        <f>(SUMIFS(Profile!$F$2:$F$17521,Profile!$B$2:$B$17521,$B168,Profile!$C$2:$C$17521,AV$8))*$C$6</f>
        <v>0</v>
      </c>
      <c r="AW168" s="162">
        <f>(SUMIFS(Profile!$F$2:$F$17521,Profile!$B$2:$B$17521,$B168,Profile!$C$2:$C$17521,AW$8))*$C$6</f>
        <v>0</v>
      </c>
      <c r="AX168" s="162">
        <f>(SUMIFS(Profile!$F$2:$F$17521,Profile!$B$2:$B$17521,$B168,Profile!$C$2:$C$17521,AX$8))*$C$6</f>
        <v>0</v>
      </c>
      <c r="AY168" s="162">
        <f>(SUMIFS(Profile!$F$2:$F$17521,Profile!$B$2:$B$17521,$B168,Profile!$C$2:$C$17521,AY$8))*$C$6</f>
        <v>0</v>
      </c>
      <c r="AZ168" s="162">
        <f>(SUMIFS(Profile!$F$2:$F$17521,Profile!$B$2:$B$17521,$B168,Profile!$C$2:$C$17521,AZ$8))*$C$6</f>
        <v>0</v>
      </c>
      <c r="BA168" s="162">
        <f t="shared" si="10"/>
        <v>0</v>
      </c>
      <c r="BB168" s="162">
        <f>(SUMIFS(Profile!$E$2:$E$17521,Profile!$B$2:$B$17521,$B168,Profile!$C$2:$C$17521,BB$8))*$C$9</f>
        <v>0</v>
      </c>
      <c r="BC168" s="162">
        <f>(SUMIFS(Profile!$E$2:$E$17521,Profile!$B$2:$B$17521,$B168,Profile!$C$2:$C$17521,BC$8))*$C$9</f>
        <v>0</v>
      </c>
      <c r="BD168" s="162">
        <f>(SUMIFS(Profile!$E$2:$E$17521,Profile!$B$2:$B$17521,$B168,Profile!$C$2:$C$17521,BD$8))*$C$9</f>
        <v>0</v>
      </c>
      <c r="BE168" s="162">
        <f>(SUMIFS(Profile!$E$2:$E$17521,Profile!$B$2:$B$17521,$B168,Profile!$C$2:$C$17521,BE$8))*$C$9</f>
        <v>0</v>
      </c>
      <c r="BF168" s="162">
        <f>(SUMIFS(Profile!$E$2:$E$17521,Profile!$B$2:$B$17521,$B168,Profile!$C$2:$C$17521,BF$8))*$C$9</f>
        <v>0</v>
      </c>
      <c r="BG168" s="162">
        <f>(SUMIFS(Profile!$E$2:$E$17521,Profile!$B$2:$B$17521,$B168,Profile!$C$2:$C$17521,BG$8))*$C$9</f>
        <v>0</v>
      </c>
      <c r="BH168" s="162">
        <f>(SUMIFS(Profile!$E$2:$E$17521,Profile!$B$2:$B$17521,$B168,Profile!$C$2:$C$17521,BH$8))*$C$9</f>
        <v>0</v>
      </c>
      <c r="BI168" s="162">
        <f>(SUMIFS(Profile!$E$2:$E$17521,Profile!$B$2:$B$17521,$B168,Profile!$C$2:$C$17521,BI$8))*$C$9</f>
        <v>0</v>
      </c>
      <c r="BJ168" s="162">
        <f>(SUMIFS(Profile!$E$2:$E$17521,Profile!$B$2:$B$17521,$B168,Profile!$C$2:$C$17521,BJ$8))*$C$9</f>
        <v>0</v>
      </c>
      <c r="BK168" s="162">
        <f>(SUMIFS(Profile!$E$2:$E$17521,Profile!$B$2:$B$17521,$B168,Profile!$C$2:$C$17521,BK$8))*$C$9</f>
        <v>0</v>
      </c>
      <c r="BL168" s="162">
        <f>(SUMIFS(Profile!$E$2:$E$17521,Profile!$B$2:$B$17521,$B168,Profile!$C$2:$C$17521,BL$8))*$C$9</f>
        <v>0</v>
      </c>
      <c r="BM168" s="162">
        <f>(SUMIFS(Profile!$E$2:$E$17521,Profile!$B$2:$B$17521,$B168,Profile!$C$2:$C$17521,BM$8))*$C$9</f>
        <v>0</v>
      </c>
      <c r="BN168" s="162">
        <f>(SUMIFS(Profile!$E$2:$E$17521,Profile!$B$2:$B$17521,$B168,Profile!$C$2:$C$17521,BN$8))*$C$9</f>
        <v>0</v>
      </c>
      <c r="BO168" s="162">
        <f>(SUMIFS(Profile!$E$2:$E$17521,Profile!$B$2:$B$17521,$B168,Profile!$C$2:$C$17521,BO$8))*$C$9</f>
        <v>0</v>
      </c>
      <c r="BP168" s="162">
        <f>(SUMIFS(Profile!$E$2:$E$17521,Profile!$B$2:$B$17521,$B168,Profile!$C$2:$C$17521,BP$8))*$C$9</f>
        <v>0</v>
      </c>
      <c r="BQ168" s="162">
        <f>(SUMIFS(Profile!$E$2:$E$17521,Profile!$B$2:$B$17521,$B168,Profile!$C$2:$C$17521,BQ$8))*$C$9</f>
        <v>0</v>
      </c>
      <c r="BR168" s="162">
        <f>(SUMIFS(Profile!$E$2:$E$17521,Profile!$B$2:$B$17521,$B168,Profile!$C$2:$C$17521,BR$8))*$C$9</f>
        <v>0</v>
      </c>
      <c r="BS168" s="162">
        <f>(SUMIFS(Profile!$E$2:$E$17521,Profile!$B$2:$B$17521,$B168,Profile!$C$2:$C$17521,BS$8))*$C$9</f>
        <v>0</v>
      </c>
      <c r="BT168" s="162">
        <f>(SUMIFS(Profile!$E$2:$E$17521,Profile!$B$2:$B$17521,$B168,Profile!$C$2:$C$17521,BT$8))*$C$9</f>
        <v>0</v>
      </c>
      <c r="BU168" s="162">
        <f>(SUMIFS(Profile!$E$2:$E$17521,Profile!$B$2:$B$17521,$B168,Profile!$C$2:$C$17521,BU$8))*$C$9</f>
        <v>0</v>
      </c>
      <c r="BV168" s="162">
        <f>(SUMIFS(Profile!$E$2:$E$17521,Profile!$B$2:$B$17521,$B168,Profile!$C$2:$C$17521,BV$8))*$C$9</f>
        <v>0</v>
      </c>
      <c r="BW168" s="162">
        <f>(SUMIFS(Profile!$E$2:$E$17521,Profile!$B$2:$B$17521,$B168,Profile!$C$2:$C$17521,BW$8))*$C$9</f>
        <v>0</v>
      </c>
      <c r="BX168" s="162">
        <f>(SUMIFS(Profile!$E$2:$E$17521,Profile!$B$2:$B$17521,$B168,Profile!$C$2:$C$17521,BX$8))*$C$9</f>
        <v>0</v>
      </c>
      <c r="BY168" s="162">
        <f>(SUMIFS(Profile!$E$2:$E$17521,Profile!$B$2:$B$17521,$B168,Profile!$C$2:$C$17521,BY$8))*$C$9</f>
        <v>0</v>
      </c>
      <c r="BZ168" s="162">
        <f>(SUMIFS(Profile!$E$2:$E$17521,Profile!$B$2:$B$17521,$B168,Profile!$C$2:$C$17521,BZ$8))*$C$9</f>
        <v>0</v>
      </c>
      <c r="CA168" s="162">
        <f>(SUMIFS(Profile!$E$2:$E$17521,Profile!$B$2:$B$17521,$B168,Profile!$C$2:$C$17521,CA$8))*$C$9</f>
        <v>0</v>
      </c>
      <c r="CB168" s="162">
        <f>(SUMIFS(Profile!$E$2:$E$17521,Profile!$B$2:$B$17521,$B168,Profile!$C$2:$C$17521,CB$8))*$C$9</f>
        <v>0</v>
      </c>
      <c r="CC168" s="162">
        <f>(SUMIFS(Profile!$E$2:$E$17521,Profile!$B$2:$B$17521,$B168,Profile!$C$2:$C$17521,CC$8))*$C$9</f>
        <v>0</v>
      </c>
      <c r="CD168" s="162">
        <f>(SUMIFS(Profile!$E$2:$E$17521,Profile!$B$2:$B$17521,$B168,Profile!$C$2:$C$17521,CD$8))*$C$9</f>
        <v>0</v>
      </c>
      <c r="CE168" s="162">
        <f>(SUMIFS(Profile!$E$2:$E$17521,Profile!$B$2:$B$17521,$B168,Profile!$C$2:$C$17521,CE$8))*$C$9</f>
        <v>0</v>
      </c>
      <c r="CF168" s="162">
        <f>(SUMIFS(Profile!$E$2:$E$17521,Profile!$B$2:$B$17521,$B168,Profile!$C$2:$C$17521,CF$8))*$C$9</f>
        <v>0</v>
      </c>
      <c r="CG168" s="162">
        <f>(SUMIFS(Profile!$E$2:$E$17521,Profile!$B$2:$B$17521,$B168,Profile!$C$2:$C$17521,CG$8))*$C$9</f>
        <v>0</v>
      </c>
      <c r="CH168" s="162">
        <f>(SUMIFS(Profile!$E$2:$E$17521,Profile!$B$2:$B$17521,$B168,Profile!$C$2:$C$17521,CH$8))*$C$9</f>
        <v>0</v>
      </c>
      <c r="CI168" s="162">
        <f>(SUMIFS(Profile!$E$2:$E$17521,Profile!$B$2:$B$17521,$B168,Profile!$C$2:$C$17521,CI$8))*$C$9</f>
        <v>0</v>
      </c>
      <c r="CJ168" s="162">
        <f>(SUMIFS(Profile!$E$2:$E$17521,Profile!$B$2:$B$17521,$B168,Profile!$C$2:$C$17521,CJ$8))*$C$9</f>
        <v>0</v>
      </c>
      <c r="CK168" s="162">
        <f>(SUMIFS(Profile!$E$2:$E$17521,Profile!$B$2:$B$17521,$B168,Profile!$C$2:$C$17521,CK$8))*$C$9</f>
        <v>0</v>
      </c>
      <c r="CL168" s="162">
        <f>(SUMIFS(Profile!$E$2:$E$17521,Profile!$B$2:$B$17521,$B168,Profile!$C$2:$C$17521,CL$8))*$C$9</f>
        <v>0</v>
      </c>
      <c r="CM168" s="162">
        <f>(SUMIFS(Profile!$E$2:$E$17521,Profile!$B$2:$B$17521,$B168,Profile!$C$2:$C$17521,CM$8))*$C$9</f>
        <v>0</v>
      </c>
      <c r="CN168" s="162">
        <f>(SUMIFS(Profile!$E$2:$E$17521,Profile!$B$2:$B$17521,$B168,Profile!$C$2:$C$17521,CN$8))*$C$9</f>
        <v>0</v>
      </c>
      <c r="CO168" s="162">
        <f>(SUMIFS(Profile!$E$2:$E$17521,Profile!$B$2:$B$17521,$B168,Profile!$C$2:$C$17521,CO$8))*$C$9</f>
        <v>0</v>
      </c>
      <c r="CP168" s="162">
        <f>(SUMIFS(Profile!$E$2:$E$17521,Profile!$B$2:$B$17521,$B168,Profile!$C$2:$C$17521,CP$8))*$C$9</f>
        <v>0</v>
      </c>
      <c r="CQ168" s="162">
        <f>(SUMIFS(Profile!$E$2:$E$17521,Profile!$B$2:$B$17521,$B168,Profile!$C$2:$C$17521,CQ$8))*$C$9</f>
        <v>0</v>
      </c>
      <c r="CR168" s="162">
        <f>(SUMIFS(Profile!$E$2:$E$17521,Profile!$B$2:$B$17521,$B168,Profile!$C$2:$C$17521,CR$8))*$C$9</f>
        <v>0</v>
      </c>
      <c r="CS168" s="162">
        <f>(SUMIFS(Profile!$E$2:$E$17521,Profile!$B$2:$B$17521,$B168,Profile!$C$2:$C$17521,CS$8))*$C$9</f>
        <v>0</v>
      </c>
      <c r="CT168" s="162">
        <f>(SUMIFS(Profile!$E$2:$E$17521,Profile!$B$2:$B$17521,$B168,Profile!$C$2:$C$17521,CT$8))*$C$9</f>
        <v>0</v>
      </c>
      <c r="CU168" s="162">
        <f>(SUMIFS(Profile!$E$2:$E$17521,Profile!$B$2:$B$17521,$B168,Profile!$C$2:$C$17521,CU$8))*$C$9</f>
        <v>0</v>
      </c>
      <c r="CV168" s="162">
        <f>(SUMIFS(Profile!$E$2:$E$17521,Profile!$B$2:$B$17521,$B168,Profile!$C$2:$C$17521,CV$8))*$C$9</f>
        <v>0</v>
      </c>
      <c r="CW168" s="162">
        <f>(SUMIFS(Profile!$E$2:$E$17521,Profile!$B$2:$B$17521,$B168,Profile!$C$2:$C$17521,CW$8))*$C$9</f>
        <v>0</v>
      </c>
      <c r="CX168" s="162">
        <f t="shared" si="11"/>
        <v>0</v>
      </c>
      <c r="CY168" s="162">
        <f t="shared" ref="CY168:ET168" si="801">MAX(BB168-E168,0)</f>
        <v>0</v>
      </c>
      <c r="CZ168" s="162">
        <f t="shared" si="801"/>
        <v>0</v>
      </c>
      <c r="DA168" s="162">
        <f t="shared" si="801"/>
        <v>0</v>
      </c>
      <c r="DB168" s="162">
        <f t="shared" si="801"/>
        <v>0</v>
      </c>
      <c r="DC168" s="162">
        <f t="shared" si="801"/>
        <v>0</v>
      </c>
      <c r="DD168" s="162">
        <f t="shared" si="801"/>
        <v>0</v>
      </c>
      <c r="DE168" s="162">
        <f t="shared" si="801"/>
        <v>0</v>
      </c>
      <c r="DF168" s="162">
        <f t="shared" si="801"/>
        <v>0</v>
      </c>
      <c r="DG168" s="162">
        <f t="shared" si="801"/>
        <v>0</v>
      </c>
      <c r="DH168" s="162">
        <f t="shared" si="801"/>
        <v>0</v>
      </c>
      <c r="DI168" s="162">
        <f t="shared" si="801"/>
        <v>0</v>
      </c>
      <c r="DJ168" s="162">
        <f t="shared" si="801"/>
        <v>0</v>
      </c>
      <c r="DK168" s="162">
        <f t="shared" si="801"/>
        <v>0</v>
      </c>
      <c r="DL168" s="162">
        <f t="shared" si="801"/>
        <v>0</v>
      </c>
      <c r="DM168" s="162">
        <f t="shared" si="801"/>
        <v>0</v>
      </c>
      <c r="DN168" s="162">
        <f t="shared" si="801"/>
        <v>0</v>
      </c>
      <c r="DO168" s="162">
        <f t="shared" si="801"/>
        <v>0</v>
      </c>
      <c r="DP168" s="162">
        <f t="shared" si="801"/>
        <v>0</v>
      </c>
      <c r="DQ168" s="162">
        <f t="shared" si="801"/>
        <v>0</v>
      </c>
      <c r="DR168" s="162">
        <f t="shared" si="801"/>
        <v>0</v>
      </c>
      <c r="DS168" s="162">
        <f t="shared" si="801"/>
        <v>0</v>
      </c>
      <c r="DT168" s="162">
        <f t="shared" si="801"/>
        <v>0</v>
      </c>
      <c r="DU168" s="162">
        <f t="shared" si="801"/>
        <v>0</v>
      </c>
      <c r="DV168" s="162">
        <f t="shared" si="801"/>
        <v>0</v>
      </c>
      <c r="DW168" s="162">
        <f t="shared" si="801"/>
        <v>0</v>
      </c>
      <c r="DX168" s="162">
        <f t="shared" si="801"/>
        <v>0</v>
      </c>
      <c r="DY168" s="162">
        <f t="shared" si="801"/>
        <v>0</v>
      </c>
      <c r="DZ168" s="162">
        <f t="shared" si="801"/>
        <v>0</v>
      </c>
      <c r="EA168" s="162">
        <f t="shared" si="801"/>
        <v>0</v>
      </c>
      <c r="EB168" s="162">
        <f t="shared" si="801"/>
        <v>0</v>
      </c>
      <c r="EC168" s="162">
        <f t="shared" si="801"/>
        <v>0</v>
      </c>
      <c r="ED168" s="162">
        <f t="shared" si="801"/>
        <v>0</v>
      </c>
      <c r="EE168" s="162">
        <f t="shared" si="801"/>
        <v>0</v>
      </c>
      <c r="EF168" s="162">
        <f t="shared" si="801"/>
        <v>0</v>
      </c>
      <c r="EG168" s="162">
        <f t="shared" si="801"/>
        <v>0</v>
      </c>
      <c r="EH168" s="162">
        <f t="shared" si="801"/>
        <v>0</v>
      </c>
      <c r="EI168" s="162">
        <f t="shared" si="801"/>
        <v>0</v>
      </c>
      <c r="EJ168" s="162">
        <f t="shared" si="801"/>
        <v>0</v>
      </c>
      <c r="EK168" s="162">
        <f t="shared" si="801"/>
        <v>0</v>
      </c>
      <c r="EL168" s="162">
        <f t="shared" si="801"/>
        <v>0</v>
      </c>
      <c r="EM168" s="162">
        <f t="shared" si="801"/>
        <v>0</v>
      </c>
      <c r="EN168" s="162">
        <f t="shared" si="801"/>
        <v>0</v>
      </c>
      <c r="EO168" s="162">
        <f t="shared" si="801"/>
        <v>0</v>
      </c>
      <c r="EP168" s="162">
        <f t="shared" si="801"/>
        <v>0</v>
      </c>
      <c r="EQ168" s="162">
        <f t="shared" si="801"/>
        <v>0</v>
      </c>
      <c r="ER168" s="162">
        <f t="shared" si="801"/>
        <v>0</v>
      </c>
      <c r="ES168" s="162">
        <f t="shared" si="801"/>
        <v>0</v>
      </c>
      <c r="ET168" s="162">
        <f t="shared" si="801"/>
        <v>0</v>
      </c>
      <c r="EU168" s="162">
        <f t="shared" si="13"/>
        <v>0</v>
      </c>
      <c r="EV168" s="162">
        <f t="shared" ref="EV168:GQ168" si="802">BB168-CY168</f>
        <v>0</v>
      </c>
      <c r="EW168" s="162">
        <f t="shared" si="802"/>
        <v>0</v>
      </c>
      <c r="EX168" s="162">
        <f t="shared" si="802"/>
        <v>0</v>
      </c>
      <c r="EY168" s="162">
        <f t="shared" si="802"/>
        <v>0</v>
      </c>
      <c r="EZ168" s="162">
        <f t="shared" si="802"/>
        <v>0</v>
      </c>
      <c r="FA168" s="162">
        <f t="shared" si="802"/>
        <v>0</v>
      </c>
      <c r="FB168" s="162">
        <f t="shared" si="802"/>
        <v>0</v>
      </c>
      <c r="FC168" s="162">
        <f t="shared" si="802"/>
        <v>0</v>
      </c>
      <c r="FD168" s="162">
        <f t="shared" si="802"/>
        <v>0</v>
      </c>
      <c r="FE168" s="162">
        <f t="shared" si="802"/>
        <v>0</v>
      </c>
      <c r="FF168" s="162">
        <f t="shared" si="802"/>
        <v>0</v>
      </c>
      <c r="FG168" s="162">
        <f t="shared" si="802"/>
        <v>0</v>
      </c>
      <c r="FH168" s="162">
        <f t="shared" si="802"/>
        <v>0</v>
      </c>
      <c r="FI168" s="162">
        <f t="shared" si="802"/>
        <v>0</v>
      </c>
      <c r="FJ168" s="162">
        <f t="shared" si="802"/>
        <v>0</v>
      </c>
      <c r="FK168" s="162">
        <f t="shared" si="802"/>
        <v>0</v>
      </c>
      <c r="FL168" s="162">
        <f t="shared" si="802"/>
        <v>0</v>
      </c>
      <c r="FM168" s="162">
        <f t="shared" si="802"/>
        <v>0</v>
      </c>
      <c r="FN168" s="162">
        <f t="shared" si="802"/>
        <v>0</v>
      </c>
      <c r="FO168" s="162">
        <f t="shared" si="802"/>
        <v>0</v>
      </c>
      <c r="FP168" s="162">
        <f t="shared" si="802"/>
        <v>0</v>
      </c>
      <c r="FQ168" s="162">
        <f t="shared" si="802"/>
        <v>0</v>
      </c>
      <c r="FR168" s="162">
        <f t="shared" si="802"/>
        <v>0</v>
      </c>
      <c r="FS168" s="162">
        <f t="shared" si="802"/>
        <v>0</v>
      </c>
      <c r="FT168" s="162">
        <f t="shared" si="802"/>
        <v>0</v>
      </c>
      <c r="FU168" s="162">
        <f t="shared" si="802"/>
        <v>0</v>
      </c>
      <c r="FV168" s="162">
        <f t="shared" si="802"/>
        <v>0</v>
      </c>
      <c r="FW168" s="162">
        <f t="shared" si="802"/>
        <v>0</v>
      </c>
      <c r="FX168" s="162">
        <f t="shared" si="802"/>
        <v>0</v>
      </c>
      <c r="FY168" s="162">
        <f t="shared" si="802"/>
        <v>0</v>
      </c>
      <c r="FZ168" s="162">
        <f t="shared" si="802"/>
        <v>0</v>
      </c>
      <c r="GA168" s="162">
        <f t="shared" si="802"/>
        <v>0</v>
      </c>
      <c r="GB168" s="162">
        <f t="shared" si="802"/>
        <v>0</v>
      </c>
      <c r="GC168" s="162">
        <f t="shared" si="802"/>
        <v>0</v>
      </c>
      <c r="GD168" s="162">
        <f t="shared" si="802"/>
        <v>0</v>
      </c>
      <c r="GE168" s="162">
        <f t="shared" si="802"/>
        <v>0</v>
      </c>
      <c r="GF168" s="162">
        <f t="shared" si="802"/>
        <v>0</v>
      </c>
      <c r="GG168" s="162">
        <f t="shared" si="802"/>
        <v>0</v>
      </c>
      <c r="GH168" s="162">
        <f t="shared" si="802"/>
        <v>0</v>
      </c>
      <c r="GI168" s="162">
        <f t="shared" si="802"/>
        <v>0</v>
      </c>
      <c r="GJ168" s="162">
        <f t="shared" si="802"/>
        <v>0</v>
      </c>
      <c r="GK168" s="162">
        <f t="shared" si="802"/>
        <v>0</v>
      </c>
      <c r="GL168" s="162">
        <f t="shared" si="802"/>
        <v>0</v>
      </c>
      <c r="GM168" s="162">
        <f t="shared" si="802"/>
        <v>0</v>
      </c>
      <c r="GN168" s="162">
        <f t="shared" si="802"/>
        <v>0</v>
      </c>
      <c r="GO168" s="162">
        <f t="shared" si="802"/>
        <v>0</v>
      </c>
      <c r="GP168" s="162">
        <f t="shared" si="802"/>
        <v>0</v>
      </c>
      <c r="GQ168" s="162">
        <f t="shared" si="802"/>
        <v>0</v>
      </c>
      <c r="GR168" s="162">
        <f t="shared" si="15"/>
        <v>0</v>
      </c>
      <c r="GS168" s="162">
        <f t="shared" ref="GS168:IN168" si="803">E168-EV168</f>
        <v>0</v>
      </c>
      <c r="GT168" s="162">
        <f t="shared" si="803"/>
        <v>0</v>
      </c>
      <c r="GU168" s="162">
        <f t="shared" si="803"/>
        <v>0</v>
      </c>
      <c r="GV168" s="162">
        <f t="shared" si="803"/>
        <v>0</v>
      </c>
      <c r="GW168" s="162">
        <f t="shared" si="803"/>
        <v>0</v>
      </c>
      <c r="GX168" s="162">
        <f t="shared" si="803"/>
        <v>0</v>
      </c>
      <c r="GY168" s="162">
        <f t="shared" si="803"/>
        <v>0</v>
      </c>
      <c r="GZ168" s="162">
        <f t="shared" si="803"/>
        <v>0</v>
      </c>
      <c r="HA168" s="162">
        <f t="shared" si="803"/>
        <v>0</v>
      </c>
      <c r="HB168" s="162">
        <f t="shared" si="803"/>
        <v>0</v>
      </c>
      <c r="HC168" s="162">
        <f t="shared" si="803"/>
        <v>0</v>
      </c>
      <c r="HD168" s="162">
        <f t="shared" si="803"/>
        <v>0</v>
      </c>
      <c r="HE168" s="162">
        <f t="shared" si="803"/>
        <v>0</v>
      </c>
      <c r="HF168" s="162">
        <f t="shared" si="803"/>
        <v>0</v>
      </c>
      <c r="HG168" s="162">
        <f t="shared" si="803"/>
        <v>0</v>
      </c>
      <c r="HH168" s="162">
        <f t="shared" si="803"/>
        <v>0</v>
      </c>
      <c r="HI168" s="162">
        <f t="shared" si="803"/>
        <v>0</v>
      </c>
      <c r="HJ168" s="162">
        <f t="shared" si="803"/>
        <v>0</v>
      </c>
      <c r="HK168" s="162">
        <f t="shared" si="803"/>
        <v>0</v>
      </c>
      <c r="HL168" s="162">
        <f t="shared" si="803"/>
        <v>0</v>
      </c>
      <c r="HM168" s="162">
        <f t="shared" si="803"/>
        <v>0</v>
      </c>
      <c r="HN168" s="162">
        <f t="shared" si="803"/>
        <v>0</v>
      </c>
      <c r="HO168" s="162">
        <f t="shared" si="803"/>
        <v>0</v>
      </c>
      <c r="HP168" s="162">
        <f t="shared" si="803"/>
        <v>0</v>
      </c>
      <c r="HQ168" s="162">
        <f t="shared" si="803"/>
        <v>0</v>
      </c>
      <c r="HR168" s="162">
        <f t="shared" si="803"/>
        <v>0</v>
      </c>
      <c r="HS168" s="162">
        <f t="shared" si="803"/>
        <v>0</v>
      </c>
      <c r="HT168" s="162">
        <f t="shared" si="803"/>
        <v>0</v>
      </c>
      <c r="HU168" s="162">
        <f t="shared" si="803"/>
        <v>0</v>
      </c>
      <c r="HV168" s="162">
        <f t="shared" si="803"/>
        <v>0</v>
      </c>
      <c r="HW168" s="162">
        <f t="shared" si="803"/>
        <v>0</v>
      </c>
      <c r="HX168" s="162">
        <f t="shared" si="803"/>
        <v>0</v>
      </c>
      <c r="HY168" s="162">
        <f t="shared" si="803"/>
        <v>0</v>
      </c>
      <c r="HZ168" s="162">
        <f t="shared" si="803"/>
        <v>0</v>
      </c>
      <c r="IA168" s="162">
        <f t="shared" si="803"/>
        <v>0</v>
      </c>
      <c r="IB168" s="162">
        <f t="shared" si="803"/>
        <v>0</v>
      </c>
      <c r="IC168" s="162">
        <f t="shared" si="803"/>
        <v>0</v>
      </c>
      <c r="ID168" s="162">
        <f t="shared" si="803"/>
        <v>0</v>
      </c>
      <c r="IE168" s="162">
        <f t="shared" si="803"/>
        <v>0</v>
      </c>
      <c r="IF168" s="162">
        <f t="shared" si="803"/>
        <v>0</v>
      </c>
      <c r="IG168" s="162">
        <f t="shared" si="803"/>
        <v>0</v>
      </c>
      <c r="IH168" s="162">
        <f t="shared" si="803"/>
        <v>0</v>
      </c>
      <c r="II168" s="162">
        <f t="shared" si="803"/>
        <v>0</v>
      </c>
      <c r="IJ168" s="162">
        <f t="shared" si="803"/>
        <v>0</v>
      </c>
      <c r="IK168" s="162">
        <f t="shared" si="803"/>
        <v>0</v>
      </c>
      <c r="IL168" s="162">
        <f t="shared" si="803"/>
        <v>0</v>
      </c>
      <c r="IM168" s="162">
        <f t="shared" si="803"/>
        <v>0</v>
      </c>
      <c r="IN168" s="162">
        <f t="shared" si="803"/>
        <v>0</v>
      </c>
      <c r="IO168" s="162">
        <f t="shared" si="17"/>
        <v>0</v>
      </c>
      <c r="IP168" s="162">
        <f t="shared" si="23"/>
        <v>0</v>
      </c>
      <c r="IQ168" s="162">
        <f t="shared" ref="IQ168:KK168" si="804">MAX((MIN(CZ168+IP168,$IO$7))-GT168,0)</f>
        <v>0</v>
      </c>
      <c r="IR168" s="162">
        <f t="shared" si="804"/>
        <v>0</v>
      </c>
      <c r="IS168" s="162">
        <f t="shared" si="804"/>
        <v>0</v>
      </c>
      <c r="IT168" s="162">
        <f t="shared" si="804"/>
        <v>0</v>
      </c>
      <c r="IU168" s="162">
        <f t="shared" si="804"/>
        <v>0</v>
      </c>
      <c r="IV168" s="162">
        <f t="shared" si="804"/>
        <v>0</v>
      </c>
      <c r="IW168" s="162">
        <f t="shared" si="804"/>
        <v>0</v>
      </c>
      <c r="IX168" s="162">
        <f t="shared" si="804"/>
        <v>0</v>
      </c>
      <c r="IY168" s="162">
        <f t="shared" si="804"/>
        <v>0</v>
      </c>
      <c r="IZ168" s="162">
        <f t="shared" si="804"/>
        <v>0</v>
      </c>
      <c r="JA168" s="162">
        <f t="shared" si="804"/>
        <v>0</v>
      </c>
      <c r="JB168" s="162">
        <f t="shared" si="804"/>
        <v>0</v>
      </c>
      <c r="JC168" s="162">
        <f t="shared" si="804"/>
        <v>0</v>
      </c>
      <c r="JD168" s="162">
        <f t="shared" si="804"/>
        <v>0</v>
      </c>
      <c r="JE168" s="162">
        <f t="shared" si="804"/>
        <v>0</v>
      </c>
      <c r="JF168" s="162">
        <f t="shared" si="804"/>
        <v>0</v>
      </c>
      <c r="JG168" s="162">
        <f t="shared" si="804"/>
        <v>0</v>
      </c>
      <c r="JH168" s="162">
        <f t="shared" si="804"/>
        <v>0</v>
      </c>
      <c r="JI168" s="162">
        <f t="shared" si="804"/>
        <v>0</v>
      </c>
      <c r="JJ168" s="162">
        <f t="shared" si="804"/>
        <v>0</v>
      </c>
      <c r="JK168" s="162">
        <f t="shared" si="804"/>
        <v>0</v>
      </c>
      <c r="JL168" s="162">
        <f t="shared" si="804"/>
        <v>0</v>
      </c>
      <c r="JM168" s="162">
        <f t="shared" si="804"/>
        <v>0</v>
      </c>
      <c r="JN168" s="162">
        <f t="shared" si="804"/>
        <v>0</v>
      </c>
      <c r="JO168" s="162">
        <f t="shared" si="804"/>
        <v>0</v>
      </c>
      <c r="JP168" s="162">
        <f t="shared" si="804"/>
        <v>0</v>
      </c>
      <c r="JQ168" s="162">
        <f t="shared" si="804"/>
        <v>0</v>
      </c>
      <c r="JR168" s="162">
        <f t="shared" si="804"/>
        <v>0</v>
      </c>
      <c r="JS168" s="162">
        <f t="shared" si="804"/>
        <v>0</v>
      </c>
      <c r="JT168" s="162">
        <f t="shared" si="804"/>
        <v>0</v>
      </c>
      <c r="JU168" s="162">
        <f t="shared" si="804"/>
        <v>0</v>
      </c>
      <c r="JV168" s="162">
        <f t="shared" si="804"/>
        <v>0</v>
      </c>
      <c r="JW168" s="162">
        <f t="shared" si="804"/>
        <v>0</v>
      </c>
      <c r="JX168" s="162">
        <f t="shared" si="804"/>
        <v>0</v>
      </c>
      <c r="JY168" s="162">
        <f t="shared" si="804"/>
        <v>0</v>
      </c>
      <c r="JZ168" s="162">
        <f t="shared" si="804"/>
        <v>0</v>
      </c>
      <c r="KA168" s="162">
        <f t="shared" si="804"/>
        <v>0</v>
      </c>
      <c r="KB168" s="162">
        <f t="shared" si="804"/>
        <v>0</v>
      </c>
      <c r="KC168" s="162">
        <f t="shared" si="804"/>
        <v>0</v>
      </c>
      <c r="KD168" s="162">
        <f t="shared" si="804"/>
        <v>0</v>
      </c>
      <c r="KE168" s="162">
        <f t="shared" si="804"/>
        <v>0</v>
      </c>
      <c r="KF168" s="162">
        <f t="shared" si="804"/>
        <v>0</v>
      </c>
      <c r="KG168" s="162">
        <f t="shared" si="804"/>
        <v>0</v>
      </c>
      <c r="KH168" s="162">
        <f t="shared" si="804"/>
        <v>0</v>
      </c>
      <c r="KI168" s="162">
        <f t="shared" si="804"/>
        <v>0</v>
      </c>
      <c r="KJ168" s="162">
        <f t="shared" si="804"/>
        <v>0</v>
      </c>
      <c r="KK168" s="162">
        <f t="shared" si="804"/>
        <v>0</v>
      </c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</row>
    <row r="169" ht="14.25" customHeight="1" spans="1:326" x14ac:dyDescent="0.25">
      <c r="A169" s="1">
        <v>6</v>
      </c>
      <c r="B169" s="1">
        <f t="shared" ref="B169:C169" si="805">B168+1</f>
        <v>159</v>
      </c>
      <c r="C169" s="232">
        <f t="shared" si="805"/>
        <v>43624</v>
      </c>
      <c r="D169" s="162">
        <f t="shared" si="9"/>
        <v>0</v>
      </c>
      <c r="E169" s="162">
        <f>(SUMIFS(Profile!$F$2:$F$17521,Profile!$B$2:$B$17521,$B169,Profile!$C$2:$C$17521,E$8))*$C$6</f>
        <v>0</v>
      </c>
      <c r="F169" s="162">
        <f>(SUMIFS(Profile!$F$2:$F$17521,Profile!$B$2:$B$17521,$B169,Profile!$C$2:$C$17521,F$8))*$C$6</f>
        <v>0</v>
      </c>
      <c r="G169" s="162">
        <f>(SUMIFS(Profile!$F$2:$F$17521,Profile!$B$2:$B$17521,$B169,Profile!$C$2:$C$17521,G$8))*$C$6</f>
        <v>0</v>
      </c>
      <c r="H169" s="162">
        <f>(SUMIFS(Profile!$F$2:$F$17521,Profile!$B$2:$B$17521,$B169,Profile!$C$2:$C$17521,H$8))*$C$6</f>
        <v>0</v>
      </c>
      <c r="I169" s="162">
        <f>(SUMIFS(Profile!$F$2:$F$17521,Profile!$B$2:$B$17521,$B169,Profile!$C$2:$C$17521,I$8))*$C$6</f>
        <v>0</v>
      </c>
      <c r="J169" s="162">
        <f>(SUMIFS(Profile!$F$2:$F$17521,Profile!$B$2:$B$17521,$B169,Profile!$C$2:$C$17521,J$8))*$C$6</f>
        <v>0</v>
      </c>
      <c r="K169" s="162">
        <f>(SUMIFS(Profile!$F$2:$F$17521,Profile!$B$2:$B$17521,$B169,Profile!$C$2:$C$17521,K$8))*$C$6</f>
        <v>0</v>
      </c>
      <c r="L169" s="162">
        <f>(SUMIFS(Profile!$F$2:$F$17521,Profile!$B$2:$B$17521,$B169,Profile!$C$2:$C$17521,L$8))*$C$6</f>
        <v>0</v>
      </c>
      <c r="M169" s="162">
        <f>(SUMIFS(Profile!$F$2:$F$17521,Profile!$B$2:$B$17521,$B169,Profile!$C$2:$C$17521,M$8))*$C$6</f>
        <v>0</v>
      </c>
      <c r="N169" s="162">
        <f>(SUMIFS(Profile!$F$2:$F$17521,Profile!$B$2:$B$17521,$B169,Profile!$C$2:$C$17521,N$8))*$C$6</f>
        <v>0</v>
      </c>
      <c r="O169" s="162">
        <f>(SUMIFS(Profile!$F$2:$F$17521,Profile!$B$2:$B$17521,$B169,Profile!$C$2:$C$17521,O$8))*$C$6</f>
        <v>0</v>
      </c>
      <c r="P169" s="162">
        <f>(SUMIFS(Profile!$F$2:$F$17521,Profile!$B$2:$B$17521,$B169,Profile!$C$2:$C$17521,P$8))*$C$6</f>
        <v>0</v>
      </c>
      <c r="Q169" s="162">
        <f>(SUMIFS(Profile!$F$2:$F$17521,Profile!$B$2:$B$17521,$B169,Profile!$C$2:$C$17521,Q$8))*$C$6</f>
        <v>0</v>
      </c>
      <c r="R169" s="162">
        <f>(SUMIFS(Profile!$F$2:$F$17521,Profile!$B$2:$B$17521,$B169,Profile!$C$2:$C$17521,R$8))*$C$6</f>
        <v>0</v>
      </c>
      <c r="S169" s="162">
        <f>(SUMIFS(Profile!$F$2:$F$17521,Profile!$B$2:$B$17521,$B169,Profile!$C$2:$C$17521,S$8))*$C$6</f>
        <v>0</v>
      </c>
      <c r="T169" s="162">
        <f>(SUMIFS(Profile!$F$2:$F$17521,Profile!$B$2:$B$17521,$B169,Profile!$C$2:$C$17521,T$8))*$C$6</f>
        <v>0</v>
      </c>
      <c r="U169" s="162">
        <f>(SUMIFS(Profile!$F$2:$F$17521,Profile!$B$2:$B$17521,$B169,Profile!$C$2:$C$17521,U$8))*$C$6</f>
        <v>0</v>
      </c>
      <c r="V169" s="162">
        <f>(SUMIFS(Profile!$F$2:$F$17521,Profile!$B$2:$B$17521,$B169,Profile!$C$2:$C$17521,V$8))*$C$6</f>
        <v>0</v>
      </c>
      <c r="W169" s="162">
        <f>(SUMIFS(Profile!$F$2:$F$17521,Profile!$B$2:$B$17521,$B169,Profile!$C$2:$C$17521,W$8))*$C$6</f>
        <v>0</v>
      </c>
      <c r="X169" s="162">
        <f>(SUMIFS(Profile!$F$2:$F$17521,Profile!$B$2:$B$17521,$B169,Profile!$C$2:$C$17521,X$8))*$C$6</f>
        <v>0</v>
      </c>
      <c r="Y169" s="162">
        <f>(SUMIFS(Profile!$F$2:$F$17521,Profile!$B$2:$B$17521,$B169,Profile!$C$2:$C$17521,Y$8))*$C$6</f>
        <v>0</v>
      </c>
      <c r="Z169" s="162">
        <f>(SUMIFS(Profile!$F$2:$F$17521,Profile!$B$2:$B$17521,$B169,Profile!$C$2:$C$17521,Z$8))*$C$6</f>
        <v>0</v>
      </c>
      <c r="AA169" s="162">
        <f>(SUMIFS(Profile!$F$2:$F$17521,Profile!$B$2:$B$17521,$B169,Profile!$C$2:$C$17521,AA$8))*$C$6</f>
        <v>0</v>
      </c>
      <c r="AB169" s="162">
        <f>(SUMIFS(Profile!$F$2:$F$17521,Profile!$B$2:$B$17521,$B169,Profile!$C$2:$C$17521,AB$8))*$C$6</f>
        <v>0</v>
      </c>
      <c r="AC169" s="162">
        <f>(SUMIFS(Profile!$F$2:$F$17521,Profile!$B$2:$B$17521,$B169,Profile!$C$2:$C$17521,AC$8))*$C$6</f>
        <v>0</v>
      </c>
      <c r="AD169" s="162">
        <f>(SUMIFS(Profile!$F$2:$F$17521,Profile!$B$2:$B$17521,$B169,Profile!$C$2:$C$17521,AD$8))*$C$6</f>
        <v>0</v>
      </c>
      <c r="AE169" s="162">
        <f>(SUMIFS(Profile!$F$2:$F$17521,Profile!$B$2:$B$17521,$B169,Profile!$C$2:$C$17521,AE$8))*$C$6</f>
        <v>0</v>
      </c>
      <c r="AF169" s="162">
        <f>(SUMIFS(Profile!$F$2:$F$17521,Profile!$B$2:$B$17521,$B169,Profile!$C$2:$C$17521,AF$8))*$C$6</f>
        <v>0</v>
      </c>
      <c r="AG169" s="162">
        <f>(SUMIFS(Profile!$F$2:$F$17521,Profile!$B$2:$B$17521,$B169,Profile!$C$2:$C$17521,AG$8))*$C$6</f>
        <v>0</v>
      </c>
      <c r="AH169" s="162">
        <f>(SUMIFS(Profile!$F$2:$F$17521,Profile!$B$2:$B$17521,$B169,Profile!$C$2:$C$17521,AH$8))*$C$6</f>
        <v>0</v>
      </c>
      <c r="AI169" s="162">
        <f>(SUMIFS(Profile!$F$2:$F$17521,Profile!$B$2:$B$17521,$B169,Profile!$C$2:$C$17521,AI$8))*$C$6</f>
        <v>0</v>
      </c>
      <c r="AJ169" s="162">
        <f>(SUMIFS(Profile!$F$2:$F$17521,Profile!$B$2:$B$17521,$B169,Profile!$C$2:$C$17521,AJ$8))*$C$6</f>
        <v>0</v>
      </c>
      <c r="AK169" s="162">
        <f>(SUMIFS(Profile!$F$2:$F$17521,Profile!$B$2:$B$17521,$B169,Profile!$C$2:$C$17521,AK$8))*$C$6</f>
        <v>0</v>
      </c>
      <c r="AL169" s="162">
        <f>(SUMIFS(Profile!$F$2:$F$17521,Profile!$B$2:$B$17521,$B169,Profile!$C$2:$C$17521,AL$8))*$C$6</f>
        <v>0</v>
      </c>
      <c r="AM169" s="162">
        <f>(SUMIFS(Profile!$F$2:$F$17521,Profile!$B$2:$B$17521,$B169,Profile!$C$2:$C$17521,AM$8))*$C$6</f>
        <v>0</v>
      </c>
      <c r="AN169" s="162">
        <f>(SUMIFS(Profile!$F$2:$F$17521,Profile!$B$2:$B$17521,$B169,Profile!$C$2:$C$17521,AN$8))*$C$6</f>
        <v>0</v>
      </c>
      <c r="AO169" s="162">
        <f>(SUMIFS(Profile!$F$2:$F$17521,Profile!$B$2:$B$17521,$B169,Profile!$C$2:$C$17521,AO$8))*$C$6</f>
        <v>0</v>
      </c>
      <c r="AP169" s="162">
        <f>(SUMIFS(Profile!$F$2:$F$17521,Profile!$B$2:$B$17521,$B169,Profile!$C$2:$C$17521,AP$8))*$C$6</f>
        <v>0</v>
      </c>
      <c r="AQ169" s="162">
        <f>(SUMIFS(Profile!$F$2:$F$17521,Profile!$B$2:$B$17521,$B169,Profile!$C$2:$C$17521,AQ$8))*$C$6</f>
        <v>0</v>
      </c>
      <c r="AR169" s="162">
        <f>(SUMIFS(Profile!$F$2:$F$17521,Profile!$B$2:$B$17521,$B169,Profile!$C$2:$C$17521,AR$8))*$C$6</f>
        <v>0</v>
      </c>
      <c r="AS169" s="162">
        <f>(SUMIFS(Profile!$F$2:$F$17521,Profile!$B$2:$B$17521,$B169,Profile!$C$2:$C$17521,AS$8))*$C$6</f>
        <v>0</v>
      </c>
      <c r="AT169" s="162">
        <f>(SUMIFS(Profile!$F$2:$F$17521,Profile!$B$2:$B$17521,$B169,Profile!$C$2:$C$17521,AT$8))*$C$6</f>
        <v>0</v>
      </c>
      <c r="AU169" s="162">
        <f>(SUMIFS(Profile!$F$2:$F$17521,Profile!$B$2:$B$17521,$B169,Profile!$C$2:$C$17521,AU$8))*$C$6</f>
        <v>0</v>
      </c>
      <c r="AV169" s="162">
        <f>(SUMIFS(Profile!$F$2:$F$17521,Profile!$B$2:$B$17521,$B169,Profile!$C$2:$C$17521,AV$8))*$C$6</f>
        <v>0</v>
      </c>
      <c r="AW169" s="162">
        <f>(SUMIFS(Profile!$F$2:$F$17521,Profile!$B$2:$B$17521,$B169,Profile!$C$2:$C$17521,AW$8))*$C$6</f>
        <v>0</v>
      </c>
      <c r="AX169" s="162">
        <f>(SUMIFS(Profile!$F$2:$F$17521,Profile!$B$2:$B$17521,$B169,Profile!$C$2:$C$17521,AX$8))*$C$6</f>
        <v>0</v>
      </c>
      <c r="AY169" s="162">
        <f>(SUMIFS(Profile!$F$2:$F$17521,Profile!$B$2:$B$17521,$B169,Profile!$C$2:$C$17521,AY$8))*$C$6</f>
        <v>0</v>
      </c>
      <c r="AZ169" s="162">
        <f>(SUMIFS(Profile!$F$2:$F$17521,Profile!$B$2:$B$17521,$B169,Profile!$C$2:$C$17521,AZ$8))*$C$6</f>
        <v>0</v>
      </c>
      <c r="BA169" s="162">
        <f t="shared" si="10"/>
        <v>0</v>
      </c>
      <c r="BB169" s="162">
        <f>(SUMIFS(Profile!$E$2:$E$17521,Profile!$B$2:$B$17521,$B169,Profile!$C$2:$C$17521,BB$8))*$C$9</f>
        <v>0</v>
      </c>
      <c r="BC169" s="162">
        <f>(SUMIFS(Profile!$E$2:$E$17521,Profile!$B$2:$B$17521,$B169,Profile!$C$2:$C$17521,BC$8))*$C$9</f>
        <v>0</v>
      </c>
      <c r="BD169" s="162">
        <f>(SUMIFS(Profile!$E$2:$E$17521,Profile!$B$2:$B$17521,$B169,Profile!$C$2:$C$17521,BD$8))*$C$9</f>
        <v>0</v>
      </c>
      <c r="BE169" s="162">
        <f>(SUMIFS(Profile!$E$2:$E$17521,Profile!$B$2:$B$17521,$B169,Profile!$C$2:$C$17521,BE$8))*$C$9</f>
        <v>0</v>
      </c>
      <c r="BF169" s="162">
        <f>(SUMIFS(Profile!$E$2:$E$17521,Profile!$B$2:$B$17521,$B169,Profile!$C$2:$C$17521,BF$8))*$C$9</f>
        <v>0</v>
      </c>
      <c r="BG169" s="162">
        <f>(SUMIFS(Profile!$E$2:$E$17521,Profile!$B$2:$B$17521,$B169,Profile!$C$2:$C$17521,BG$8))*$C$9</f>
        <v>0</v>
      </c>
      <c r="BH169" s="162">
        <f>(SUMIFS(Profile!$E$2:$E$17521,Profile!$B$2:$B$17521,$B169,Profile!$C$2:$C$17521,BH$8))*$C$9</f>
        <v>0</v>
      </c>
      <c r="BI169" s="162">
        <f>(SUMIFS(Profile!$E$2:$E$17521,Profile!$B$2:$B$17521,$B169,Profile!$C$2:$C$17521,BI$8))*$C$9</f>
        <v>0</v>
      </c>
      <c r="BJ169" s="162">
        <f>(SUMIFS(Profile!$E$2:$E$17521,Profile!$B$2:$B$17521,$B169,Profile!$C$2:$C$17521,BJ$8))*$C$9</f>
        <v>0</v>
      </c>
      <c r="BK169" s="162">
        <f>(SUMIFS(Profile!$E$2:$E$17521,Profile!$B$2:$B$17521,$B169,Profile!$C$2:$C$17521,BK$8))*$C$9</f>
        <v>0</v>
      </c>
      <c r="BL169" s="162">
        <f>(SUMIFS(Profile!$E$2:$E$17521,Profile!$B$2:$B$17521,$B169,Profile!$C$2:$C$17521,BL$8))*$C$9</f>
        <v>0</v>
      </c>
      <c r="BM169" s="162">
        <f>(SUMIFS(Profile!$E$2:$E$17521,Profile!$B$2:$B$17521,$B169,Profile!$C$2:$C$17521,BM$8))*$C$9</f>
        <v>0</v>
      </c>
      <c r="BN169" s="162">
        <f>(SUMIFS(Profile!$E$2:$E$17521,Profile!$B$2:$B$17521,$B169,Profile!$C$2:$C$17521,BN$8))*$C$9</f>
        <v>0</v>
      </c>
      <c r="BO169" s="162">
        <f>(SUMIFS(Profile!$E$2:$E$17521,Profile!$B$2:$B$17521,$B169,Profile!$C$2:$C$17521,BO$8))*$C$9</f>
        <v>0</v>
      </c>
      <c r="BP169" s="162">
        <f>(SUMIFS(Profile!$E$2:$E$17521,Profile!$B$2:$B$17521,$B169,Profile!$C$2:$C$17521,BP$8))*$C$9</f>
        <v>0</v>
      </c>
      <c r="BQ169" s="162">
        <f>(SUMIFS(Profile!$E$2:$E$17521,Profile!$B$2:$B$17521,$B169,Profile!$C$2:$C$17521,BQ$8))*$C$9</f>
        <v>0</v>
      </c>
      <c r="BR169" s="162">
        <f>(SUMIFS(Profile!$E$2:$E$17521,Profile!$B$2:$B$17521,$B169,Profile!$C$2:$C$17521,BR$8))*$C$9</f>
        <v>0</v>
      </c>
      <c r="BS169" s="162">
        <f>(SUMIFS(Profile!$E$2:$E$17521,Profile!$B$2:$B$17521,$B169,Profile!$C$2:$C$17521,BS$8))*$C$9</f>
        <v>0</v>
      </c>
      <c r="BT169" s="162">
        <f>(SUMIFS(Profile!$E$2:$E$17521,Profile!$B$2:$B$17521,$B169,Profile!$C$2:$C$17521,BT$8))*$C$9</f>
        <v>0</v>
      </c>
      <c r="BU169" s="162">
        <f>(SUMIFS(Profile!$E$2:$E$17521,Profile!$B$2:$B$17521,$B169,Profile!$C$2:$C$17521,BU$8))*$C$9</f>
        <v>0</v>
      </c>
      <c r="BV169" s="162">
        <f>(SUMIFS(Profile!$E$2:$E$17521,Profile!$B$2:$B$17521,$B169,Profile!$C$2:$C$17521,BV$8))*$C$9</f>
        <v>0</v>
      </c>
      <c r="BW169" s="162">
        <f>(SUMIFS(Profile!$E$2:$E$17521,Profile!$B$2:$B$17521,$B169,Profile!$C$2:$C$17521,BW$8))*$C$9</f>
        <v>0</v>
      </c>
      <c r="BX169" s="162">
        <f>(SUMIFS(Profile!$E$2:$E$17521,Profile!$B$2:$B$17521,$B169,Profile!$C$2:$C$17521,BX$8))*$C$9</f>
        <v>0</v>
      </c>
      <c r="BY169" s="162">
        <f>(SUMIFS(Profile!$E$2:$E$17521,Profile!$B$2:$B$17521,$B169,Profile!$C$2:$C$17521,BY$8))*$C$9</f>
        <v>0</v>
      </c>
      <c r="BZ169" s="162">
        <f>(SUMIFS(Profile!$E$2:$E$17521,Profile!$B$2:$B$17521,$B169,Profile!$C$2:$C$17521,BZ$8))*$C$9</f>
        <v>0</v>
      </c>
      <c r="CA169" s="162">
        <f>(SUMIFS(Profile!$E$2:$E$17521,Profile!$B$2:$B$17521,$B169,Profile!$C$2:$C$17521,CA$8))*$C$9</f>
        <v>0</v>
      </c>
      <c r="CB169" s="162">
        <f>(SUMIFS(Profile!$E$2:$E$17521,Profile!$B$2:$B$17521,$B169,Profile!$C$2:$C$17521,CB$8))*$C$9</f>
        <v>0</v>
      </c>
      <c r="CC169" s="162">
        <f>(SUMIFS(Profile!$E$2:$E$17521,Profile!$B$2:$B$17521,$B169,Profile!$C$2:$C$17521,CC$8))*$C$9</f>
        <v>0</v>
      </c>
      <c r="CD169" s="162">
        <f>(SUMIFS(Profile!$E$2:$E$17521,Profile!$B$2:$B$17521,$B169,Profile!$C$2:$C$17521,CD$8))*$C$9</f>
        <v>0</v>
      </c>
      <c r="CE169" s="162">
        <f>(SUMIFS(Profile!$E$2:$E$17521,Profile!$B$2:$B$17521,$B169,Profile!$C$2:$C$17521,CE$8))*$C$9</f>
        <v>0</v>
      </c>
      <c r="CF169" s="162">
        <f>(SUMIFS(Profile!$E$2:$E$17521,Profile!$B$2:$B$17521,$B169,Profile!$C$2:$C$17521,CF$8))*$C$9</f>
        <v>0</v>
      </c>
      <c r="CG169" s="162">
        <f>(SUMIFS(Profile!$E$2:$E$17521,Profile!$B$2:$B$17521,$B169,Profile!$C$2:$C$17521,CG$8))*$C$9</f>
        <v>0</v>
      </c>
      <c r="CH169" s="162">
        <f>(SUMIFS(Profile!$E$2:$E$17521,Profile!$B$2:$B$17521,$B169,Profile!$C$2:$C$17521,CH$8))*$C$9</f>
        <v>0</v>
      </c>
      <c r="CI169" s="162">
        <f>(SUMIFS(Profile!$E$2:$E$17521,Profile!$B$2:$B$17521,$B169,Profile!$C$2:$C$17521,CI$8))*$C$9</f>
        <v>0</v>
      </c>
      <c r="CJ169" s="162">
        <f>(SUMIFS(Profile!$E$2:$E$17521,Profile!$B$2:$B$17521,$B169,Profile!$C$2:$C$17521,CJ$8))*$C$9</f>
        <v>0</v>
      </c>
      <c r="CK169" s="162">
        <f>(SUMIFS(Profile!$E$2:$E$17521,Profile!$B$2:$B$17521,$B169,Profile!$C$2:$C$17521,CK$8))*$C$9</f>
        <v>0</v>
      </c>
      <c r="CL169" s="162">
        <f>(SUMIFS(Profile!$E$2:$E$17521,Profile!$B$2:$B$17521,$B169,Profile!$C$2:$C$17521,CL$8))*$C$9</f>
        <v>0</v>
      </c>
      <c r="CM169" s="162">
        <f>(SUMIFS(Profile!$E$2:$E$17521,Profile!$B$2:$B$17521,$B169,Profile!$C$2:$C$17521,CM$8))*$C$9</f>
        <v>0</v>
      </c>
      <c r="CN169" s="162">
        <f>(SUMIFS(Profile!$E$2:$E$17521,Profile!$B$2:$B$17521,$B169,Profile!$C$2:$C$17521,CN$8))*$C$9</f>
        <v>0</v>
      </c>
      <c r="CO169" s="162">
        <f>(SUMIFS(Profile!$E$2:$E$17521,Profile!$B$2:$B$17521,$B169,Profile!$C$2:$C$17521,CO$8))*$C$9</f>
        <v>0</v>
      </c>
      <c r="CP169" s="162">
        <f>(SUMIFS(Profile!$E$2:$E$17521,Profile!$B$2:$B$17521,$B169,Profile!$C$2:$C$17521,CP$8))*$C$9</f>
        <v>0</v>
      </c>
      <c r="CQ169" s="162">
        <f>(SUMIFS(Profile!$E$2:$E$17521,Profile!$B$2:$B$17521,$B169,Profile!$C$2:$C$17521,CQ$8))*$C$9</f>
        <v>0</v>
      </c>
      <c r="CR169" s="162">
        <f>(SUMIFS(Profile!$E$2:$E$17521,Profile!$B$2:$B$17521,$B169,Profile!$C$2:$C$17521,CR$8))*$C$9</f>
        <v>0</v>
      </c>
      <c r="CS169" s="162">
        <f>(SUMIFS(Profile!$E$2:$E$17521,Profile!$B$2:$B$17521,$B169,Profile!$C$2:$C$17521,CS$8))*$C$9</f>
        <v>0</v>
      </c>
      <c r="CT169" s="162">
        <f>(SUMIFS(Profile!$E$2:$E$17521,Profile!$B$2:$B$17521,$B169,Profile!$C$2:$C$17521,CT$8))*$C$9</f>
        <v>0</v>
      </c>
      <c r="CU169" s="162">
        <f>(SUMIFS(Profile!$E$2:$E$17521,Profile!$B$2:$B$17521,$B169,Profile!$C$2:$C$17521,CU$8))*$C$9</f>
        <v>0</v>
      </c>
      <c r="CV169" s="162">
        <f>(SUMIFS(Profile!$E$2:$E$17521,Profile!$B$2:$B$17521,$B169,Profile!$C$2:$C$17521,CV$8))*$C$9</f>
        <v>0</v>
      </c>
      <c r="CW169" s="162">
        <f>(SUMIFS(Profile!$E$2:$E$17521,Profile!$B$2:$B$17521,$B169,Profile!$C$2:$C$17521,CW$8))*$C$9</f>
        <v>0</v>
      </c>
      <c r="CX169" s="162">
        <f t="shared" si="11"/>
        <v>0</v>
      </c>
      <c r="CY169" s="162">
        <f t="shared" ref="CY169:ET169" si="806">MAX(BB169-E169,0)</f>
        <v>0</v>
      </c>
      <c r="CZ169" s="162">
        <f t="shared" si="806"/>
        <v>0</v>
      </c>
      <c r="DA169" s="162">
        <f t="shared" si="806"/>
        <v>0</v>
      </c>
      <c r="DB169" s="162">
        <f t="shared" si="806"/>
        <v>0</v>
      </c>
      <c r="DC169" s="162">
        <f t="shared" si="806"/>
        <v>0</v>
      </c>
      <c r="DD169" s="162">
        <f t="shared" si="806"/>
        <v>0</v>
      </c>
      <c r="DE169" s="162">
        <f t="shared" si="806"/>
        <v>0</v>
      </c>
      <c r="DF169" s="162">
        <f t="shared" si="806"/>
        <v>0</v>
      </c>
      <c r="DG169" s="162">
        <f t="shared" si="806"/>
        <v>0</v>
      </c>
      <c r="DH169" s="162">
        <f t="shared" si="806"/>
        <v>0</v>
      </c>
      <c r="DI169" s="162">
        <f t="shared" si="806"/>
        <v>0</v>
      </c>
      <c r="DJ169" s="162">
        <f t="shared" si="806"/>
        <v>0</v>
      </c>
      <c r="DK169" s="162">
        <f t="shared" si="806"/>
        <v>0</v>
      </c>
      <c r="DL169" s="162">
        <f t="shared" si="806"/>
        <v>0</v>
      </c>
      <c r="DM169" s="162">
        <f t="shared" si="806"/>
        <v>0</v>
      </c>
      <c r="DN169" s="162">
        <f t="shared" si="806"/>
        <v>0</v>
      </c>
      <c r="DO169" s="162">
        <f t="shared" si="806"/>
        <v>0</v>
      </c>
      <c r="DP169" s="162">
        <f t="shared" si="806"/>
        <v>0</v>
      </c>
      <c r="DQ169" s="162">
        <f t="shared" si="806"/>
        <v>0</v>
      </c>
      <c r="DR169" s="162">
        <f t="shared" si="806"/>
        <v>0</v>
      </c>
      <c r="DS169" s="162">
        <f t="shared" si="806"/>
        <v>0</v>
      </c>
      <c r="DT169" s="162">
        <f t="shared" si="806"/>
        <v>0</v>
      </c>
      <c r="DU169" s="162">
        <f t="shared" si="806"/>
        <v>0</v>
      </c>
      <c r="DV169" s="162">
        <f t="shared" si="806"/>
        <v>0</v>
      </c>
      <c r="DW169" s="162">
        <f t="shared" si="806"/>
        <v>0</v>
      </c>
      <c r="DX169" s="162">
        <f t="shared" si="806"/>
        <v>0</v>
      </c>
      <c r="DY169" s="162">
        <f t="shared" si="806"/>
        <v>0</v>
      </c>
      <c r="DZ169" s="162">
        <f t="shared" si="806"/>
        <v>0</v>
      </c>
      <c r="EA169" s="162">
        <f t="shared" si="806"/>
        <v>0</v>
      </c>
      <c r="EB169" s="162">
        <f t="shared" si="806"/>
        <v>0</v>
      </c>
      <c r="EC169" s="162">
        <f t="shared" si="806"/>
        <v>0</v>
      </c>
      <c r="ED169" s="162">
        <f t="shared" si="806"/>
        <v>0</v>
      </c>
      <c r="EE169" s="162">
        <f t="shared" si="806"/>
        <v>0</v>
      </c>
      <c r="EF169" s="162">
        <f t="shared" si="806"/>
        <v>0</v>
      </c>
      <c r="EG169" s="162">
        <f t="shared" si="806"/>
        <v>0</v>
      </c>
      <c r="EH169" s="162">
        <f t="shared" si="806"/>
        <v>0</v>
      </c>
      <c r="EI169" s="162">
        <f t="shared" si="806"/>
        <v>0</v>
      </c>
      <c r="EJ169" s="162">
        <f t="shared" si="806"/>
        <v>0</v>
      </c>
      <c r="EK169" s="162">
        <f t="shared" si="806"/>
        <v>0</v>
      </c>
      <c r="EL169" s="162">
        <f t="shared" si="806"/>
        <v>0</v>
      </c>
      <c r="EM169" s="162">
        <f t="shared" si="806"/>
        <v>0</v>
      </c>
      <c r="EN169" s="162">
        <f t="shared" si="806"/>
        <v>0</v>
      </c>
      <c r="EO169" s="162">
        <f t="shared" si="806"/>
        <v>0</v>
      </c>
      <c r="EP169" s="162">
        <f t="shared" si="806"/>
        <v>0</v>
      </c>
      <c r="EQ169" s="162">
        <f t="shared" si="806"/>
        <v>0</v>
      </c>
      <c r="ER169" s="162">
        <f t="shared" si="806"/>
        <v>0</v>
      </c>
      <c r="ES169" s="162">
        <f t="shared" si="806"/>
        <v>0</v>
      </c>
      <c r="ET169" s="162">
        <f t="shared" si="806"/>
        <v>0</v>
      </c>
      <c r="EU169" s="162">
        <f t="shared" si="13"/>
        <v>0</v>
      </c>
      <c r="EV169" s="162">
        <f t="shared" ref="EV169:GQ169" si="807">BB169-CY169</f>
        <v>0</v>
      </c>
      <c r="EW169" s="162">
        <f t="shared" si="807"/>
        <v>0</v>
      </c>
      <c r="EX169" s="162">
        <f t="shared" si="807"/>
        <v>0</v>
      </c>
      <c r="EY169" s="162">
        <f t="shared" si="807"/>
        <v>0</v>
      </c>
      <c r="EZ169" s="162">
        <f t="shared" si="807"/>
        <v>0</v>
      </c>
      <c r="FA169" s="162">
        <f t="shared" si="807"/>
        <v>0</v>
      </c>
      <c r="FB169" s="162">
        <f t="shared" si="807"/>
        <v>0</v>
      </c>
      <c r="FC169" s="162">
        <f t="shared" si="807"/>
        <v>0</v>
      </c>
      <c r="FD169" s="162">
        <f t="shared" si="807"/>
        <v>0</v>
      </c>
      <c r="FE169" s="162">
        <f t="shared" si="807"/>
        <v>0</v>
      </c>
      <c r="FF169" s="162">
        <f t="shared" si="807"/>
        <v>0</v>
      </c>
      <c r="FG169" s="162">
        <f t="shared" si="807"/>
        <v>0</v>
      </c>
      <c r="FH169" s="162">
        <f t="shared" si="807"/>
        <v>0</v>
      </c>
      <c r="FI169" s="162">
        <f t="shared" si="807"/>
        <v>0</v>
      </c>
      <c r="FJ169" s="162">
        <f t="shared" si="807"/>
        <v>0</v>
      </c>
      <c r="FK169" s="162">
        <f t="shared" si="807"/>
        <v>0</v>
      </c>
      <c r="FL169" s="162">
        <f t="shared" si="807"/>
        <v>0</v>
      </c>
      <c r="FM169" s="162">
        <f t="shared" si="807"/>
        <v>0</v>
      </c>
      <c r="FN169" s="162">
        <f t="shared" si="807"/>
        <v>0</v>
      </c>
      <c r="FO169" s="162">
        <f t="shared" si="807"/>
        <v>0</v>
      </c>
      <c r="FP169" s="162">
        <f t="shared" si="807"/>
        <v>0</v>
      </c>
      <c r="FQ169" s="162">
        <f t="shared" si="807"/>
        <v>0</v>
      </c>
      <c r="FR169" s="162">
        <f t="shared" si="807"/>
        <v>0</v>
      </c>
      <c r="FS169" s="162">
        <f t="shared" si="807"/>
        <v>0</v>
      </c>
      <c r="FT169" s="162">
        <f t="shared" si="807"/>
        <v>0</v>
      </c>
      <c r="FU169" s="162">
        <f t="shared" si="807"/>
        <v>0</v>
      </c>
      <c r="FV169" s="162">
        <f t="shared" si="807"/>
        <v>0</v>
      </c>
      <c r="FW169" s="162">
        <f t="shared" si="807"/>
        <v>0</v>
      </c>
      <c r="FX169" s="162">
        <f t="shared" si="807"/>
        <v>0</v>
      </c>
      <c r="FY169" s="162">
        <f t="shared" si="807"/>
        <v>0</v>
      </c>
      <c r="FZ169" s="162">
        <f t="shared" si="807"/>
        <v>0</v>
      </c>
      <c r="GA169" s="162">
        <f t="shared" si="807"/>
        <v>0</v>
      </c>
      <c r="GB169" s="162">
        <f t="shared" si="807"/>
        <v>0</v>
      </c>
      <c r="GC169" s="162">
        <f t="shared" si="807"/>
        <v>0</v>
      </c>
      <c r="GD169" s="162">
        <f t="shared" si="807"/>
        <v>0</v>
      </c>
      <c r="GE169" s="162">
        <f t="shared" si="807"/>
        <v>0</v>
      </c>
      <c r="GF169" s="162">
        <f t="shared" si="807"/>
        <v>0</v>
      </c>
      <c r="GG169" s="162">
        <f t="shared" si="807"/>
        <v>0</v>
      </c>
      <c r="GH169" s="162">
        <f t="shared" si="807"/>
        <v>0</v>
      </c>
      <c r="GI169" s="162">
        <f t="shared" si="807"/>
        <v>0</v>
      </c>
      <c r="GJ169" s="162">
        <f t="shared" si="807"/>
        <v>0</v>
      </c>
      <c r="GK169" s="162">
        <f t="shared" si="807"/>
        <v>0</v>
      </c>
      <c r="GL169" s="162">
        <f t="shared" si="807"/>
        <v>0</v>
      </c>
      <c r="GM169" s="162">
        <f t="shared" si="807"/>
        <v>0</v>
      </c>
      <c r="GN169" s="162">
        <f t="shared" si="807"/>
        <v>0</v>
      </c>
      <c r="GO169" s="162">
        <f t="shared" si="807"/>
        <v>0</v>
      </c>
      <c r="GP169" s="162">
        <f t="shared" si="807"/>
        <v>0</v>
      </c>
      <c r="GQ169" s="162">
        <f t="shared" si="807"/>
        <v>0</v>
      </c>
      <c r="GR169" s="162">
        <f t="shared" si="15"/>
        <v>0</v>
      </c>
      <c r="GS169" s="162">
        <f t="shared" ref="GS169:IN169" si="808">E169-EV169</f>
        <v>0</v>
      </c>
      <c r="GT169" s="162">
        <f t="shared" si="808"/>
        <v>0</v>
      </c>
      <c r="GU169" s="162">
        <f t="shared" si="808"/>
        <v>0</v>
      </c>
      <c r="GV169" s="162">
        <f t="shared" si="808"/>
        <v>0</v>
      </c>
      <c r="GW169" s="162">
        <f t="shared" si="808"/>
        <v>0</v>
      </c>
      <c r="GX169" s="162">
        <f t="shared" si="808"/>
        <v>0</v>
      </c>
      <c r="GY169" s="162">
        <f t="shared" si="808"/>
        <v>0</v>
      </c>
      <c r="GZ169" s="162">
        <f t="shared" si="808"/>
        <v>0</v>
      </c>
      <c r="HA169" s="162">
        <f t="shared" si="808"/>
        <v>0</v>
      </c>
      <c r="HB169" s="162">
        <f t="shared" si="808"/>
        <v>0</v>
      </c>
      <c r="HC169" s="162">
        <f t="shared" si="808"/>
        <v>0</v>
      </c>
      <c r="HD169" s="162">
        <f t="shared" si="808"/>
        <v>0</v>
      </c>
      <c r="HE169" s="162">
        <f t="shared" si="808"/>
        <v>0</v>
      </c>
      <c r="HF169" s="162">
        <f t="shared" si="808"/>
        <v>0</v>
      </c>
      <c r="HG169" s="162">
        <f t="shared" si="808"/>
        <v>0</v>
      </c>
      <c r="HH169" s="162">
        <f t="shared" si="808"/>
        <v>0</v>
      </c>
      <c r="HI169" s="162">
        <f t="shared" si="808"/>
        <v>0</v>
      </c>
      <c r="HJ169" s="162">
        <f t="shared" si="808"/>
        <v>0</v>
      </c>
      <c r="HK169" s="162">
        <f t="shared" si="808"/>
        <v>0</v>
      </c>
      <c r="HL169" s="162">
        <f t="shared" si="808"/>
        <v>0</v>
      </c>
      <c r="HM169" s="162">
        <f t="shared" si="808"/>
        <v>0</v>
      </c>
      <c r="HN169" s="162">
        <f t="shared" si="808"/>
        <v>0</v>
      </c>
      <c r="HO169" s="162">
        <f t="shared" si="808"/>
        <v>0</v>
      </c>
      <c r="HP169" s="162">
        <f t="shared" si="808"/>
        <v>0</v>
      </c>
      <c r="HQ169" s="162">
        <f t="shared" si="808"/>
        <v>0</v>
      </c>
      <c r="HR169" s="162">
        <f t="shared" si="808"/>
        <v>0</v>
      </c>
      <c r="HS169" s="162">
        <f t="shared" si="808"/>
        <v>0</v>
      </c>
      <c r="HT169" s="162">
        <f t="shared" si="808"/>
        <v>0</v>
      </c>
      <c r="HU169" s="162">
        <f t="shared" si="808"/>
        <v>0</v>
      </c>
      <c r="HV169" s="162">
        <f t="shared" si="808"/>
        <v>0</v>
      </c>
      <c r="HW169" s="162">
        <f t="shared" si="808"/>
        <v>0</v>
      </c>
      <c r="HX169" s="162">
        <f t="shared" si="808"/>
        <v>0</v>
      </c>
      <c r="HY169" s="162">
        <f t="shared" si="808"/>
        <v>0</v>
      </c>
      <c r="HZ169" s="162">
        <f t="shared" si="808"/>
        <v>0</v>
      </c>
      <c r="IA169" s="162">
        <f t="shared" si="808"/>
        <v>0</v>
      </c>
      <c r="IB169" s="162">
        <f t="shared" si="808"/>
        <v>0</v>
      </c>
      <c r="IC169" s="162">
        <f t="shared" si="808"/>
        <v>0</v>
      </c>
      <c r="ID169" s="162">
        <f t="shared" si="808"/>
        <v>0</v>
      </c>
      <c r="IE169" s="162">
        <f t="shared" si="808"/>
        <v>0</v>
      </c>
      <c r="IF169" s="162">
        <f t="shared" si="808"/>
        <v>0</v>
      </c>
      <c r="IG169" s="162">
        <f t="shared" si="808"/>
        <v>0</v>
      </c>
      <c r="IH169" s="162">
        <f t="shared" si="808"/>
        <v>0</v>
      </c>
      <c r="II169" s="162">
        <f t="shared" si="808"/>
        <v>0</v>
      </c>
      <c r="IJ169" s="162">
        <f t="shared" si="808"/>
        <v>0</v>
      </c>
      <c r="IK169" s="162">
        <f t="shared" si="808"/>
        <v>0</v>
      </c>
      <c r="IL169" s="162">
        <f t="shared" si="808"/>
        <v>0</v>
      </c>
      <c r="IM169" s="162">
        <f t="shared" si="808"/>
        <v>0</v>
      </c>
      <c r="IN169" s="162">
        <f t="shared" si="808"/>
        <v>0</v>
      </c>
      <c r="IO169" s="162">
        <f t="shared" si="17"/>
        <v>0</v>
      </c>
      <c r="IP169" s="162">
        <f t="shared" si="23"/>
        <v>0</v>
      </c>
      <c r="IQ169" s="162">
        <f t="shared" ref="IQ169:KK169" si="809">MAX((MIN(CZ169+IP169,$IO$7))-GT169,0)</f>
        <v>0</v>
      </c>
      <c r="IR169" s="162">
        <f t="shared" si="809"/>
        <v>0</v>
      </c>
      <c r="IS169" s="162">
        <f t="shared" si="809"/>
        <v>0</v>
      </c>
      <c r="IT169" s="162">
        <f t="shared" si="809"/>
        <v>0</v>
      </c>
      <c r="IU169" s="162">
        <f t="shared" si="809"/>
        <v>0</v>
      </c>
      <c r="IV169" s="162">
        <f t="shared" si="809"/>
        <v>0</v>
      </c>
      <c r="IW169" s="162">
        <f t="shared" si="809"/>
        <v>0</v>
      </c>
      <c r="IX169" s="162">
        <f t="shared" si="809"/>
        <v>0</v>
      </c>
      <c r="IY169" s="162">
        <f t="shared" si="809"/>
        <v>0</v>
      </c>
      <c r="IZ169" s="162">
        <f t="shared" si="809"/>
        <v>0</v>
      </c>
      <c r="JA169" s="162">
        <f t="shared" si="809"/>
        <v>0</v>
      </c>
      <c r="JB169" s="162">
        <f t="shared" si="809"/>
        <v>0</v>
      </c>
      <c r="JC169" s="162">
        <f t="shared" si="809"/>
        <v>0</v>
      </c>
      <c r="JD169" s="162">
        <f t="shared" si="809"/>
        <v>0</v>
      </c>
      <c r="JE169" s="162">
        <f t="shared" si="809"/>
        <v>0</v>
      </c>
      <c r="JF169" s="162">
        <f t="shared" si="809"/>
        <v>0</v>
      </c>
      <c r="JG169" s="162">
        <f t="shared" si="809"/>
        <v>0</v>
      </c>
      <c r="JH169" s="162">
        <f t="shared" si="809"/>
        <v>0</v>
      </c>
      <c r="JI169" s="162">
        <f t="shared" si="809"/>
        <v>0</v>
      </c>
      <c r="JJ169" s="162">
        <f t="shared" si="809"/>
        <v>0</v>
      </c>
      <c r="JK169" s="162">
        <f t="shared" si="809"/>
        <v>0</v>
      </c>
      <c r="JL169" s="162">
        <f t="shared" si="809"/>
        <v>0</v>
      </c>
      <c r="JM169" s="162">
        <f t="shared" si="809"/>
        <v>0</v>
      </c>
      <c r="JN169" s="162">
        <f t="shared" si="809"/>
        <v>0</v>
      </c>
      <c r="JO169" s="162">
        <f t="shared" si="809"/>
        <v>0</v>
      </c>
      <c r="JP169" s="162">
        <f t="shared" si="809"/>
        <v>0</v>
      </c>
      <c r="JQ169" s="162">
        <f t="shared" si="809"/>
        <v>0</v>
      </c>
      <c r="JR169" s="162">
        <f t="shared" si="809"/>
        <v>0</v>
      </c>
      <c r="JS169" s="162">
        <f t="shared" si="809"/>
        <v>0</v>
      </c>
      <c r="JT169" s="162">
        <f t="shared" si="809"/>
        <v>0</v>
      </c>
      <c r="JU169" s="162">
        <f t="shared" si="809"/>
        <v>0</v>
      </c>
      <c r="JV169" s="162">
        <f t="shared" si="809"/>
        <v>0</v>
      </c>
      <c r="JW169" s="162">
        <f t="shared" si="809"/>
        <v>0</v>
      </c>
      <c r="JX169" s="162">
        <f t="shared" si="809"/>
        <v>0</v>
      </c>
      <c r="JY169" s="162">
        <f t="shared" si="809"/>
        <v>0</v>
      </c>
      <c r="JZ169" s="162">
        <f t="shared" si="809"/>
        <v>0</v>
      </c>
      <c r="KA169" s="162">
        <f t="shared" si="809"/>
        <v>0</v>
      </c>
      <c r="KB169" s="162">
        <f t="shared" si="809"/>
        <v>0</v>
      </c>
      <c r="KC169" s="162">
        <f t="shared" si="809"/>
        <v>0</v>
      </c>
      <c r="KD169" s="162">
        <f t="shared" si="809"/>
        <v>0</v>
      </c>
      <c r="KE169" s="162">
        <f t="shared" si="809"/>
        <v>0</v>
      </c>
      <c r="KF169" s="162">
        <f t="shared" si="809"/>
        <v>0</v>
      </c>
      <c r="KG169" s="162">
        <f t="shared" si="809"/>
        <v>0</v>
      </c>
      <c r="KH169" s="162">
        <f t="shared" si="809"/>
        <v>0</v>
      </c>
      <c r="KI169" s="162">
        <f t="shared" si="809"/>
        <v>0</v>
      </c>
      <c r="KJ169" s="162">
        <f t="shared" si="809"/>
        <v>0</v>
      </c>
      <c r="KK169" s="162">
        <f t="shared" si="809"/>
        <v>0</v>
      </c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</row>
    <row r="170" ht="14.25" customHeight="1" spans="1:326" x14ac:dyDescent="0.25">
      <c r="A170" s="1">
        <v>6</v>
      </c>
      <c r="B170" s="1">
        <f t="shared" ref="B170:C170" si="810">B169+1</f>
        <v>160</v>
      </c>
      <c r="C170" s="232">
        <f t="shared" si="810"/>
        <v>43625</v>
      </c>
      <c r="D170" s="162">
        <f t="shared" si="9"/>
        <v>0</v>
      </c>
      <c r="E170" s="162">
        <f>(SUMIFS(Profile!$F$2:$F$17521,Profile!$B$2:$B$17521,$B170,Profile!$C$2:$C$17521,E$8))*$C$6</f>
        <v>0</v>
      </c>
      <c r="F170" s="162">
        <f>(SUMIFS(Profile!$F$2:$F$17521,Profile!$B$2:$B$17521,$B170,Profile!$C$2:$C$17521,F$8))*$C$6</f>
        <v>0</v>
      </c>
      <c r="G170" s="162">
        <f>(SUMIFS(Profile!$F$2:$F$17521,Profile!$B$2:$B$17521,$B170,Profile!$C$2:$C$17521,G$8))*$C$6</f>
        <v>0</v>
      </c>
      <c r="H170" s="162">
        <f>(SUMIFS(Profile!$F$2:$F$17521,Profile!$B$2:$B$17521,$B170,Profile!$C$2:$C$17521,H$8))*$C$6</f>
        <v>0</v>
      </c>
      <c r="I170" s="162">
        <f>(SUMIFS(Profile!$F$2:$F$17521,Profile!$B$2:$B$17521,$B170,Profile!$C$2:$C$17521,I$8))*$C$6</f>
        <v>0</v>
      </c>
      <c r="J170" s="162">
        <f>(SUMIFS(Profile!$F$2:$F$17521,Profile!$B$2:$B$17521,$B170,Profile!$C$2:$C$17521,J$8))*$C$6</f>
        <v>0</v>
      </c>
      <c r="K170" s="162">
        <f>(SUMIFS(Profile!$F$2:$F$17521,Profile!$B$2:$B$17521,$B170,Profile!$C$2:$C$17521,K$8))*$C$6</f>
        <v>0</v>
      </c>
      <c r="L170" s="162">
        <f>(SUMIFS(Profile!$F$2:$F$17521,Profile!$B$2:$B$17521,$B170,Profile!$C$2:$C$17521,L$8))*$C$6</f>
        <v>0</v>
      </c>
      <c r="M170" s="162">
        <f>(SUMIFS(Profile!$F$2:$F$17521,Profile!$B$2:$B$17521,$B170,Profile!$C$2:$C$17521,M$8))*$C$6</f>
        <v>0</v>
      </c>
      <c r="N170" s="162">
        <f>(SUMIFS(Profile!$F$2:$F$17521,Profile!$B$2:$B$17521,$B170,Profile!$C$2:$C$17521,N$8))*$C$6</f>
        <v>0</v>
      </c>
      <c r="O170" s="162">
        <f>(SUMIFS(Profile!$F$2:$F$17521,Profile!$B$2:$B$17521,$B170,Profile!$C$2:$C$17521,O$8))*$C$6</f>
        <v>0</v>
      </c>
      <c r="P170" s="162">
        <f>(SUMIFS(Profile!$F$2:$F$17521,Profile!$B$2:$B$17521,$B170,Profile!$C$2:$C$17521,P$8))*$C$6</f>
        <v>0</v>
      </c>
      <c r="Q170" s="162">
        <f>(SUMIFS(Profile!$F$2:$F$17521,Profile!$B$2:$B$17521,$B170,Profile!$C$2:$C$17521,Q$8))*$C$6</f>
        <v>0</v>
      </c>
      <c r="R170" s="162">
        <f>(SUMIFS(Profile!$F$2:$F$17521,Profile!$B$2:$B$17521,$B170,Profile!$C$2:$C$17521,R$8))*$C$6</f>
        <v>0</v>
      </c>
      <c r="S170" s="162">
        <f>(SUMIFS(Profile!$F$2:$F$17521,Profile!$B$2:$B$17521,$B170,Profile!$C$2:$C$17521,S$8))*$C$6</f>
        <v>0</v>
      </c>
      <c r="T170" s="162">
        <f>(SUMIFS(Profile!$F$2:$F$17521,Profile!$B$2:$B$17521,$B170,Profile!$C$2:$C$17521,T$8))*$C$6</f>
        <v>0</v>
      </c>
      <c r="U170" s="162">
        <f>(SUMIFS(Profile!$F$2:$F$17521,Profile!$B$2:$B$17521,$B170,Profile!$C$2:$C$17521,U$8))*$C$6</f>
        <v>0</v>
      </c>
      <c r="V170" s="162">
        <f>(SUMIFS(Profile!$F$2:$F$17521,Profile!$B$2:$B$17521,$B170,Profile!$C$2:$C$17521,V$8))*$C$6</f>
        <v>0</v>
      </c>
      <c r="W170" s="162">
        <f>(SUMIFS(Profile!$F$2:$F$17521,Profile!$B$2:$B$17521,$B170,Profile!$C$2:$C$17521,W$8))*$C$6</f>
        <v>0</v>
      </c>
      <c r="X170" s="162">
        <f>(SUMIFS(Profile!$F$2:$F$17521,Profile!$B$2:$B$17521,$B170,Profile!$C$2:$C$17521,X$8))*$C$6</f>
        <v>0</v>
      </c>
      <c r="Y170" s="162">
        <f>(SUMIFS(Profile!$F$2:$F$17521,Profile!$B$2:$B$17521,$B170,Profile!$C$2:$C$17521,Y$8))*$C$6</f>
        <v>0</v>
      </c>
      <c r="Z170" s="162">
        <f>(SUMIFS(Profile!$F$2:$F$17521,Profile!$B$2:$B$17521,$B170,Profile!$C$2:$C$17521,Z$8))*$C$6</f>
        <v>0</v>
      </c>
      <c r="AA170" s="162">
        <f>(SUMIFS(Profile!$F$2:$F$17521,Profile!$B$2:$B$17521,$B170,Profile!$C$2:$C$17521,AA$8))*$C$6</f>
        <v>0</v>
      </c>
      <c r="AB170" s="162">
        <f>(SUMIFS(Profile!$F$2:$F$17521,Profile!$B$2:$B$17521,$B170,Profile!$C$2:$C$17521,AB$8))*$C$6</f>
        <v>0</v>
      </c>
      <c r="AC170" s="162">
        <f>(SUMIFS(Profile!$F$2:$F$17521,Profile!$B$2:$B$17521,$B170,Profile!$C$2:$C$17521,AC$8))*$C$6</f>
        <v>0</v>
      </c>
      <c r="AD170" s="162">
        <f>(SUMIFS(Profile!$F$2:$F$17521,Profile!$B$2:$B$17521,$B170,Profile!$C$2:$C$17521,AD$8))*$C$6</f>
        <v>0</v>
      </c>
      <c r="AE170" s="162">
        <f>(SUMIFS(Profile!$F$2:$F$17521,Profile!$B$2:$B$17521,$B170,Profile!$C$2:$C$17521,AE$8))*$C$6</f>
        <v>0</v>
      </c>
      <c r="AF170" s="162">
        <f>(SUMIFS(Profile!$F$2:$F$17521,Profile!$B$2:$B$17521,$B170,Profile!$C$2:$C$17521,AF$8))*$C$6</f>
        <v>0</v>
      </c>
      <c r="AG170" s="162">
        <f>(SUMIFS(Profile!$F$2:$F$17521,Profile!$B$2:$B$17521,$B170,Profile!$C$2:$C$17521,AG$8))*$C$6</f>
        <v>0</v>
      </c>
      <c r="AH170" s="162">
        <f>(SUMIFS(Profile!$F$2:$F$17521,Profile!$B$2:$B$17521,$B170,Profile!$C$2:$C$17521,AH$8))*$C$6</f>
        <v>0</v>
      </c>
      <c r="AI170" s="162">
        <f>(SUMIFS(Profile!$F$2:$F$17521,Profile!$B$2:$B$17521,$B170,Profile!$C$2:$C$17521,AI$8))*$C$6</f>
        <v>0</v>
      </c>
      <c r="AJ170" s="162">
        <f>(SUMIFS(Profile!$F$2:$F$17521,Profile!$B$2:$B$17521,$B170,Profile!$C$2:$C$17521,AJ$8))*$C$6</f>
        <v>0</v>
      </c>
      <c r="AK170" s="162">
        <f>(SUMIFS(Profile!$F$2:$F$17521,Profile!$B$2:$B$17521,$B170,Profile!$C$2:$C$17521,AK$8))*$C$6</f>
        <v>0</v>
      </c>
      <c r="AL170" s="162">
        <f>(SUMIFS(Profile!$F$2:$F$17521,Profile!$B$2:$B$17521,$B170,Profile!$C$2:$C$17521,AL$8))*$C$6</f>
        <v>0</v>
      </c>
      <c r="AM170" s="162">
        <f>(SUMIFS(Profile!$F$2:$F$17521,Profile!$B$2:$B$17521,$B170,Profile!$C$2:$C$17521,AM$8))*$C$6</f>
        <v>0</v>
      </c>
      <c r="AN170" s="162">
        <f>(SUMIFS(Profile!$F$2:$F$17521,Profile!$B$2:$B$17521,$B170,Profile!$C$2:$C$17521,AN$8))*$C$6</f>
        <v>0</v>
      </c>
      <c r="AO170" s="162">
        <f>(SUMIFS(Profile!$F$2:$F$17521,Profile!$B$2:$B$17521,$B170,Profile!$C$2:$C$17521,AO$8))*$C$6</f>
        <v>0</v>
      </c>
      <c r="AP170" s="162">
        <f>(SUMIFS(Profile!$F$2:$F$17521,Profile!$B$2:$B$17521,$B170,Profile!$C$2:$C$17521,AP$8))*$C$6</f>
        <v>0</v>
      </c>
      <c r="AQ170" s="162">
        <f>(SUMIFS(Profile!$F$2:$F$17521,Profile!$B$2:$B$17521,$B170,Profile!$C$2:$C$17521,AQ$8))*$C$6</f>
        <v>0</v>
      </c>
      <c r="AR170" s="162">
        <f>(SUMIFS(Profile!$F$2:$F$17521,Profile!$B$2:$B$17521,$B170,Profile!$C$2:$C$17521,AR$8))*$C$6</f>
        <v>0</v>
      </c>
      <c r="AS170" s="162">
        <f>(SUMIFS(Profile!$F$2:$F$17521,Profile!$B$2:$B$17521,$B170,Profile!$C$2:$C$17521,AS$8))*$C$6</f>
        <v>0</v>
      </c>
      <c r="AT170" s="162">
        <f>(SUMIFS(Profile!$F$2:$F$17521,Profile!$B$2:$B$17521,$B170,Profile!$C$2:$C$17521,AT$8))*$C$6</f>
        <v>0</v>
      </c>
      <c r="AU170" s="162">
        <f>(SUMIFS(Profile!$F$2:$F$17521,Profile!$B$2:$B$17521,$B170,Profile!$C$2:$C$17521,AU$8))*$C$6</f>
        <v>0</v>
      </c>
      <c r="AV170" s="162">
        <f>(SUMIFS(Profile!$F$2:$F$17521,Profile!$B$2:$B$17521,$B170,Profile!$C$2:$C$17521,AV$8))*$C$6</f>
        <v>0</v>
      </c>
      <c r="AW170" s="162">
        <f>(SUMIFS(Profile!$F$2:$F$17521,Profile!$B$2:$B$17521,$B170,Profile!$C$2:$C$17521,AW$8))*$C$6</f>
        <v>0</v>
      </c>
      <c r="AX170" s="162">
        <f>(SUMIFS(Profile!$F$2:$F$17521,Profile!$B$2:$B$17521,$B170,Profile!$C$2:$C$17521,AX$8))*$C$6</f>
        <v>0</v>
      </c>
      <c r="AY170" s="162">
        <f>(SUMIFS(Profile!$F$2:$F$17521,Profile!$B$2:$B$17521,$B170,Profile!$C$2:$C$17521,AY$8))*$C$6</f>
        <v>0</v>
      </c>
      <c r="AZ170" s="162">
        <f>(SUMIFS(Profile!$F$2:$F$17521,Profile!$B$2:$B$17521,$B170,Profile!$C$2:$C$17521,AZ$8))*$C$6</f>
        <v>0</v>
      </c>
      <c r="BA170" s="162">
        <f t="shared" si="10"/>
        <v>0</v>
      </c>
      <c r="BB170" s="162">
        <f>(SUMIFS(Profile!$E$2:$E$17521,Profile!$B$2:$B$17521,$B170,Profile!$C$2:$C$17521,BB$8))*$C$9</f>
        <v>0</v>
      </c>
      <c r="BC170" s="162">
        <f>(SUMIFS(Profile!$E$2:$E$17521,Profile!$B$2:$B$17521,$B170,Profile!$C$2:$C$17521,BC$8))*$C$9</f>
        <v>0</v>
      </c>
      <c r="BD170" s="162">
        <f>(SUMIFS(Profile!$E$2:$E$17521,Profile!$B$2:$B$17521,$B170,Profile!$C$2:$C$17521,BD$8))*$C$9</f>
        <v>0</v>
      </c>
      <c r="BE170" s="162">
        <f>(SUMIFS(Profile!$E$2:$E$17521,Profile!$B$2:$B$17521,$B170,Profile!$C$2:$C$17521,BE$8))*$C$9</f>
        <v>0</v>
      </c>
      <c r="BF170" s="162">
        <f>(SUMIFS(Profile!$E$2:$E$17521,Profile!$B$2:$B$17521,$B170,Profile!$C$2:$C$17521,BF$8))*$C$9</f>
        <v>0</v>
      </c>
      <c r="BG170" s="162">
        <f>(SUMIFS(Profile!$E$2:$E$17521,Profile!$B$2:$B$17521,$B170,Profile!$C$2:$C$17521,BG$8))*$C$9</f>
        <v>0</v>
      </c>
      <c r="BH170" s="162">
        <f>(SUMIFS(Profile!$E$2:$E$17521,Profile!$B$2:$B$17521,$B170,Profile!$C$2:$C$17521,BH$8))*$C$9</f>
        <v>0</v>
      </c>
      <c r="BI170" s="162">
        <f>(SUMIFS(Profile!$E$2:$E$17521,Profile!$B$2:$B$17521,$B170,Profile!$C$2:$C$17521,BI$8))*$C$9</f>
        <v>0</v>
      </c>
      <c r="BJ170" s="162">
        <f>(SUMIFS(Profile!$E$2:$E$17521,Profile!$B$2:$B$17521,$B170,Profile!$C$2:$C$17521,BJ$8))*$C$9</f>
        <v>0</v>
      </c>
      <c r="BK170" s="162">
        <f>(SUMIFS(Profile!$E$2:$E$17521,Profile!$B$2:$B$17521,$B170,Profile!$C$2:$C$17521,BK$8))*$C$9</f>
        <v>0</v>
      </c>
      <c r="BL170" s="162">
        <f>(SUMIFS(Profile!$E$2:$E$17521,Profile!$B$2:$B$17521,$B170,Profile!$C$2:$C$17521,BL$8))*$C$9</f>
        <v>0</v>
      </c>
      <c r="BM170" s="162">
        <f>(SUMIFS(Profile!$E$2:$E$17521,Profile!$B$2:$B$17521,$B170,Profile!$C$2:$C$17521,BM$8))*$C$9</f>
        <v>0</v>
      </c>
      <c r="BN170" s="162">
        <f>(SUMIFS(Profile!$E$2:$E$17521,Profile!$B$2:$B$17521,$B170,Profile!$C$2:$C$17521,BN$8))*$C$9</f>
        <v>0</v>
      </c>
      <c r="BO170" s="162">
        <f>(SUMIFS(Profile!$E$2:$E$17521,Profile!$B$2:$B$17521,$B170,Profile!$C$2:$C$17521,BO$8))*$C$9</f>
        <v>0</v>
      </c>
      <c r="BP170" s="162">
        <f>(SUMIFS(Profile!$E$2:$E$17521,Profile!$B$2:$B$17521,$B170,Profile!$C$2:$C$17521,BP$8))*$C$9</f>
        <v>0</v>
      </c>
      <c r="BQ170" s="162">
        <f>(SUMIFS(Profile!$E$2:$E$17521,Profile!$B$2:$B$17521,$B170,Profile!$C$2:$C$17521,BQ$8))*$C$9</f>
        <v>0</v>
      </c>
      <c r="BR170" s="162">
        <f>(SUMIFS(Profile!$E$2:$E$17521,Profile!$B$2:$B$17521,$B170,Profile!$C$2:$C$17521,BR$8))*$C$9</f>
        <v>0</v>
      </c>
      <c r="BS170" s="162">
        <f>(SUMIFS(Profile!$E$2:$E$17521,Profile!$B$2:$B$17521,$B170,Profile!$C$2:$C$17521,BS$8))*$C$9</f>
        <v>0</v>
      </c>
      <c r="BT170" s="162">
        <f>(SUMIFS(Profile!$E$2:$E$17521,Profile!$B$2:$B$17521,$B170,Profile!$C$2:$C$17521,BT$8))*$C$9</f>
        <v>0</v>
      </c>
      <c r="BU170" s="162">
        <f>(SUMIFS(Profile!$E$2:$E$17521,Profile!$B$2:$B$17521,$B170,Profile!$C$2:$C$17521,BU$8))*$C$9</f>
        <v>0</v>
      </c>
      <c r="BV170" s="162">
        <f>(SUMIFS(Profile!$E$2:$E$17521,Profile!$B$2:$B$17521,$B170,Profile!$C$2:$C$17521,BV$8))*$C$9</f>
        <v>0</v>
      </c>
      <c r="BW170" s="162">
        <f>(SUMIFS(Profile!$E$2:$E$17521,Profile!$B$2:$B$17521,$B170,Profile!$C$2:$C$17521,BW$8))*$C$9</f>
        <v>0</v>
      </c>
      <c r="BX170" s="162">
        <f>(SUMIFS(Profile!$E$2:$E$17521,Profile!$B$2:$B$17521,$B170,Profile!$C$2:$C$17521,BX$8))*$C$9</f>
        <v>0</v>
      </c>
      <c r="BY170" s="162">
        <f>(SUMIFS(Profile!$E$2:$E$17521,Profile!$B$2:$B$17521,$B170,Profile!$C$2:$C$17521,BY$8))*$C$9</f>
        <v>0</v>
      </c>
      <c r="BZ170" s="162">
        <f>(SUMIFS(Profile!$E$2:$E$17521,Profile!$B$2:$B$17521,$B170,Profile!$C$2:$C$17521,BZ$8))*$C$9</f>
        <v>0</v>
      </c>
      <c r="CA170" s="162">
        <f>(SUMIFS(Profile!$E$2:$E$17521,Profile!$B$2:$B$17521,$B170,Profile!$C$2:$C$17521,CA$8))*$C$9</f>
        <v>0</v>
      </c>
      <c r="CB170" s="162">
        <f>(SUMIFS(Profile!$E$2:$E$17521,Profile!$B$2:$B$17521,$B170,Profile!$C$2:$C$17521,CB$8))*$C$9</f>
        <v>0</v>
      </c>
      <c r="CC170" s="162">
        <f>(SUMIFS(Profile!$E$2:$E$17521,Profile!$B$2:$B$17521,$B170,Profile!$C$2:$C$17521,CC$8))*$C$9</f>
        <v>0</v>
      </c>
      <c r="CD170" s="162">
        <f>(SUMIFS(Profile!$E$2:$E$17521,Profile!$B$2:$B$17521,$B170,Profile!$C$2:$C$17521,CD$8))*$C$9</f>
        <v>0</v>
      </c>
      <c r="CE170" s="162">
        <f>(SUMIFS(Profile!$E$2:$E$17521,Profile!$B$2:$B$17521,$B170,Profile!$C$2:$C$17521,CE$8))*$C$9</f>
        <v>0</v>
      </c>
      <c r="CF170" s="162">
        <f>(SUMIFS(Profile!$E$2:$E$17521,Profile!$B$2:$B$17521,$B170,Profile!$C$2:$C$17521,CF$8))*$C$9</f>
        <v>0</v>
      </c>
      <c r="CG170" s="162">
        <f>(SUMIFS(Profile!$E$2:$E$17521,Profile!$B$2:$B$17521,$B170,Profile!$C$2:$C$17521,CG$8))*$C$9</f>
        <v>0</v>
      </c>
      <c r="CH170" s="162">
        <f>(SUMIFS(Profile!$E$2:$E$17521,Profile!$B$2:$B$17521,$B170,Profile!$C$2:$C$17521,CH$8))*$C$9</f>
        <v>0</v>
      </c>
      <c r="CI170" s="162">
        <f>(SUMIFS(Profile!$E$2:$E$17521,Profile!$B$2:$B$17521,$B170,Profile!$C$2:$C$17521,CI$8))*$C$9</f>
        <v>0</v>
      </c>
      <c r="CJ170" s="162">
        <f>(SUMIFS(Profile!$E$2:$E$17521,Profile!$B$2:$B$17521,$B170,Profile!$C$2:$C$17521,CJ$8))*$C$9</f>
        <v>0</v>
      </c>
      <c r="CK170" s="162">
        <f>(SUMIFS(Profile!$E$2:$E$17521,Profile!$B$2:$B$17521,$B170,Profile!$C$2:$C$17521,CK$8))*$C$9</f>
        <v>0</v>
      </c>
      <c r="CL170" s="162">
        <f>(SUMIFS(Profile!$E$2:$E$17521,Profile!$B$2:$B$17521,$B170,Profile!$C$2:$C$17521,CL$8))*$C$9</f>
        <v>0</v>
      </c>
      <c r="CM170" s="162">
        <f>(SUMIFS(Profile!$E$2:$E$17521,Profile!$B$2:$B$17521,$B170,Profile!$C$2:$C$17521,CM$8))*$C$9</f>
        <v>0</v>
      </c>
      <c r="CN170" s="162">
        <f>(SUMIFS(Profile!$E$2:$E$17521,Profile!$B$2:$B$17521,$B170,Profile!$C$2:$C$17521,CN$8))*$C$9</f>
        <v>0</v>
      </c>
      <c r="CO170" s="162">
        <f>(SUMIFS(Profile!$E$2:$E$17521,Profile!$B$2:$B$17521,$B170,Profile!$C$2:$C$17521,CO$8))*$C$9</f>
        <v>0</v>
      </c>
      <c r="CP170" s="162">
        <f>(SUMIFS(Profile!$E$2:$E$17521,Profile!$B$2:$B$17521,$B170,Profile!$C$2:$C$17521,CP$8))*$C$9</f>
        <v>0</v>
      </c>
      <c r="CQ170" s="162">
        <f>(SUMIFS(Profile!$E$2:$E$17521,Profile!$B$2:$B$17521,$B170,Profile!$C$2:$C$17521,CQ$8))*$C$9</f>
        <v>0</v>
      </c>
      <c r="CR170" s="162">
        <f>(SUMIFS(Profile!$E$2:$E$17521,Profile!$B$2:$B$17521,$B170,Profile!$C$2:$C$17521,CR$8))*$C$9</f>
        <v>0</v>
      </c>
      <c r="CS170" s="162">
        <f>(SUMIFS(Profile!$E$2:$E$17521,Profile!$B$2:$B$17521,$B170,Profile!$C$2:$C$17521,CS$8))*$C$9</f>
        <v>0</v>
      </c>
      <c r="CT170" s="162">
        <f>(SUMIFS(Profile!$E$2:$E$17521,Profile!$B$2:$B$17521,$B170,Profile!$C$2:$C$17521,CT$8))*$C$9</f>
        <v>0</v>
      </c>
      <c r="CU170" s="162">
        <f>(SUMIFS(Profile!$E$2:$E$17521,Profile!$B$2:$B$17521,$B170,Profile!$C$2:$C$17521,CU$8))*$C$9</f>
        <v>0</v>
      </c>
      <c r="CV170" s="162">
        <f>(SUMIFS(Profile!$E$2:$E$17521,Profile!$B$2:$B$17521,$B170,Profile!$C$2:$C$17521,CV$8))*$C$9</f>
        <v>0</v>
      </c>
      <c r="CW170" s="162">
        <f>(SUMIFS(Profile!$E$2:$E$17521,Profile!$B$2:$B$17521,$B170,Profile!$C$2:$C$17521,CW$8))*$C$9</f>
        <v>0</v>
      </c>
      <c r="CX170" s="162">
        <f t="shared" si="11"/>
        <v>0</v>
      </c>
      <c r="CY170" s="162">
        <f t="shared" ref="CY170:ET170" si="811">MAX(BB170-E170,0)</f>
        <v>0</v>
      </c>
      <c r="CZ170" s="162">
        <f t="shared" si="811"/>
        <v>0</v>
      </c>
      <c r="DA170" s="162">
        <f t="shared" si="811"/>
        <v>0</v>
      </c>
      <c r="DB170" s="162">
        <f t="shared" si="811"/>
        <v>0</v>
      </c>
      <c r="DC170" s="162">
        <f t="shared" si="811"/>
        <v>0</v>
      </c>
      <c r="DD170" s="162">
        <f t="shared" si="811"/>
        <v>0</v>
      </c>
      <c r="DE170" s="162">
        <f t="shared" si="811"/>
        <v>0</v>
      </c>
      <c r="DF170" s="162">
        <f t="shared" si="811"/>
        <v>0</v>
      </c>
      <c r="DG170" s="162">
        <f t="shared" si="811"/>
        <v>0</v>
      </c>
      <c r="DH170" s="162">
        <f t="shared" si="811"/>
        <v>0</v>
      </c>
      <c r="DI170" s="162">
        <f t="shared" si="811"/>
        <v>0</v>
      </c>
      <c r="DJ170" s="162">
        <f t="shared" si="811"/>
        <v>0</v>
      </c>
      <c r="DK170" s="162">
        <f t="shared" si="811"/>
        <v>0</v>
      </c>
      <c r="DL170" s="162">
        <f t="shared" si="811"/>
        <v>0</v>
      </c>
      <c r="DM170" s="162">
        <f t="shared" si="811"/>
        <v>0</v>
      </c>
      <c r="DN170" s="162">
        <f t="shared" si="811"/>
        <v>0</v>
      </c>
      <c r="DO170" s="162">
        <f t="shared" si="811"/>
        <v>0</v>
      </c>
      <c r="DP170" s="162">
        <f t="shared" si="811"/>
        <v>0</v>
      </c>
      <c r="DQ170" s="162">
        <f t="shared" si="811"/>
        <v>0</v>
      </c>
      <c r="DR170" s="162">
        <f t="shared" si="811"/>
        <v>0</v>
      </c>
      <c r="DS170" s="162">
        <f t="shared" si="811"/>
        <v>0</v>
      </c>
      <c r="DT170" s="162">
        <f t="shared" si="811"/>
        <v>0</v>
      </c>
      <c r="DU170" s="162">
        <f t="shared" si="811"/>
        <v>0</v>
      </c>
      <c r="DV170" s="162">
        <f t="shared" si="811"/>
        <v>0</v>
      </c>
      <c r="DW170" s="162">
        <f t="shared" si="811"/>
        <v>0</v>
      </c>
      <c r="DX170" s="162">
        <f t="shared" si="811"/>
        <v>0</v>
      </c>
      <c r="DY170" s="162">
        <f t="shared" si="811"/>
        <v>0</v>
      </c>
      <c r="DZ170" s="162">
        <f t="shared" si="811"/>
        <v>0</v>
      </c>
      <c r="EA170" s="162">
        <f t="shared" si="811"/>
        <v>0</v>
      </c>
      <c r="EB170" s="162">
        <f t="shared" si="811"/>
        <v>0</v>
      </c>
      <c r="EC170" s="162">
        <f t="shared" si="811"/>
        <v>0</v>
      </c>
      <c r="ED170" s="162">
        <f t="shared" si="811"/>
        <v>0</v>
      </c>
      <c r="EE170" s="162">
        <f t="shared" si="811"/>
        <v>0</v>
      </c>
      <c r="EF170" s="162">
        <f t="shared" si="811"/>
        <v>0</v>
      </c>
      <c r="EG170" s="162">
        <f t="shared" si="811"/>
        <v>0</v>
      </c>
      <c r="EH170" s="162">
        <f t="shared" si="811"/>
        <v>0</v>
      </c>
      <c r="EI170" s="162">
        <f t="shared" si="811"/>
        <v>0</v>
      </c>
      <c r="EJ170" s="162">
        <f t="shared" si="811"/>
        <v>0</v>
      </c>
      <c r="EK170" s="162">
        <f t="shared" si="811"/>
        <v>0</v>
      </c>
      <c r="EL170" s="162">
        <f t="shared" si="811"/>
        <v>0</v>
      </c>
      <c r="EM170" s="162">
        <f t="shared" si="811"/>
        <v>0</v>
      </c>
      <c r="EN170" s="162">
        <f t="shared" si="811"/>
        <v>0</v>
      </c>
      <c r="EO170" s="162">
        <f t="shared" si="811"/>
        <v>0</v>
      </c>
      <c r="EP170" s="162">
        <f t="shared" si="811"/>
        <v>0</v>
      </c>
      <c r="EQ170" s="162">
        <f t="shared" si="811"/>
        <v>0</v>
      </c>
      <c r="ER170" s="162">
        <f t="shared" si="811"/>
        <v>0</v>
      </c>
      <c r="ES170" s="162">
        <f t="shared" si="811"/>
        <v>0</v>
      </c>
      <c r="ET170" s="162">
        <f t="shared" si="811"/>
        <v>0</v>
      </c>
      <c r="EU170" s="162">
        <f t="shared" si="13"/>
        <v>0</v>
      </c>
      <c r="EV170" s="162">
        <f t="shared" ref="EV170:GQ170" si="812">BB170-CY170</f>
        <v>0</v>
      </c>
      <c r="EW170" s="162">
        <f t="shared" si="812"/>
        <v>0</v>
      </c>
      <c r="EX170" s="162">
        <f t="shared" si="812"/>
        <v>0</v>
      </c>
      <c r="EY170" s="162">
        <f t="shared" si="812"/>
        <v>0</v>
      </c>
      <c r="EZ170" s="162">
        <f t="shared" si="812"/>
        <v>0</v>
      </c>
      <c r="FA170" s="162">
        <f t="shared" si="812"/>
        <v>0</v>
      </c>
      <c r="FB170" s="162">
        <f t="shared" si="812"/>
        <v>0</v>
      </c>
      <c r="FC170" s="162">
        <f t="shared" si="812"/>
        <v>0</v>
      </c>
      <c r="FD170" s="162">
        <f t="shared" si="812"/>
        <v>0</v>
      </c>
      <c r="FE170" s="162">
        <f t="shared" si="812"/>
        <v>0</v>
      </c>
      <c r="FF170" s="162">
        <f t="shared" si="812"/>
        <v>0</v>
      </c>
      <c r="FG170" s="162">
        <f t="shared" si="812"/>
        <v>0</v>
      </c>
      <c r="FH170" s="162">
        <f t="shared" si="812"/>
        <v>0</v>
      </c>
      <c r="FI170" s="162">
        <f t="shared" si="812"/>
        <v>0</v>
      </c>
      <c r="FJ170" s="162">
        <f t="shared" si="812"/>
        <v>0</v>
      </c>
      <c r="FK170" s="162">
        <f t="shared" si="812"/>
        <v>0</v>
      </c>
      <c r="FL170" s="162">
        <f t="shared" si="812"/>
        <v>0</v>
      </c>
      <c r="FM170" s="162">
        <f t="shared" si="812"/>
        <v>0</v>
      </c>
      <c r="FN170" s="162">
        <f t="shared" si="812"/>
        <v>0</v>
      </c>
      <c r="FO170" s="162">
        <f t="shared" si="812"/>
        <v>0</v>
      </c>
      <c r="FP170" s="162">
        <f t="shared" si="812"/>
        <v>0</v>
      </c>
      <c r="FQ170" s="162">
        <f t="shared" si="812"/>
        <v>0</v>
      </c>
      <c r="FR170" s="162">
        <f t="shared" si="812"/>
        <v>0</v>
      </c>
      <c r="FS170" s="162">
        <f t="shared" si="812"/>
        <v>0</v>
      </c>
      <c r="FT170" s="162">
        <f t="shared" si="812"/>
        <v>0</v>
      </c>
      <c r="FU170" s="162">
        <f t="shared" si="812"/>
        <v>0</v>
      </c>
      <c r="FV170" s="162">
        <f t="shared" si="812"/>
        <v>0</v>
      </c>
      <c r="FW170" s="162">
        <f t="shared" si="812"/>
        <v>0</v>
      </c>
      <c r="FX170" s="162">
        <f t="shared" si="812"/>
        <v>0</v>
      </c>
      <c r="FY170" s="162">
        <f t="shared" si="812"/>
        <v>0</v>
      </c>
      <c r="FZ170" s="162">
        <f t="shared" si="812"/>
        <v>0</v>
      </c>
      <c r="GA170" s="162">
        <f t="shared" si="812"/>
        <v>0</v>
      </c>
      <c r="GB170" s="162">
        <f t="shared" si="812"/>
        <v>0</v>
      </c>
      <c r="GC170" s="162">
        <f t="shared" si="812"/>
        <v>0</v>
      </c>
      <c r="GD170" s="162">
        <f t="shared" si="812"/>
        <v>0</v>
      </c>
      <c r="GE170" s="162">
        <f t="shared" si="812"/>
        <v>0</v>
      </c>
      <c r="GF170" s="162">
        <f t="shared" si="812"/>
        <v>0</v>
      </c>
      <c r="GG170" s="162">
        <f t="shared" si="812"/>
        <v>0</v>
      </c>
      <c r="GH170" s="162">
        <f t="shared" si="812"/>
        <v>0</v>
      </c>
      <c r="GI170" s="162">
        <f t="shared" si="812"/>
        <v>0</v>
      </c>
      <c r="GJ170" s="162">
        <f t="shared" si="812"/>
        <v>0</v>
      </c>
      <c r="GK170" s="162">
        <f t="shared" si="812"/>
        <v>0</v>
      </c>
      <c r="GL170" s="162">
        <f t="shared" si="812"/>
        <v>0</v>
      </c>
      <c r="GM170" s="162">
        <f t="shared" si="812"/>
        <v>0</v>
      </c>
      <c r="GN170" s="162">
        <f t="shared" si="812"/>
        <v>0</v>
      </c>
      <c r="GO170" s="162">
        <f t="shared" si="812"/>
        <v>0</v>
      </c>
      <c r="GP170" s="162">
        <f t="shared" si="812"/>
        <v>0</v>
      </c>
      <c r="GQ170" s="162">
        <f t="shared" si="812"/>
        <v>0</v>
      </c>
      <c r="GR170" s="162">
        <f t="shared" si="15"/>
        <v>0</v>
      </c>
      <c r="GS170" s="162">
        <f t="shared" ref="GS170:IN170" si="813">E170-EV170</f>
        <v>0</v>
      </c>
      <c r="GT170" s="162">
        <f t="shared" si="813"/>
        <v>0</v>
      </c>
      <c r="GU170" s="162">
        <f t="shared" si="813"/>
        <v>0</v>
      </c>
      <c r="GV170" s="162">
        <f t="shared" si="813"/>
        <v>0</v>
      </c>
      <c r="GW170" s="162">
        <f t="shared" si="813"/>
        <v>0</v>
      </c>
      <c r="GX170" s="162">
        <f t="shared" si="813"/>
        <v>0</v>
      </c>
      <c r="GY170" s="162">
        <f t="shared" si="813"/>
        <v>0</v>
      </c>
      <c r="GZ170" s="162">
        <f t="shared" si="813"/>
        <v>0</v>
      </c>
      <c r="HA170" s="162">
        <f t="shared" si="813"/>
        <v>0</v>
      </c>
      <c r="HB170" s="162">
        <f t="shared" si="813"/>
        <v>0</v>
      </c>
      <c r="HC170" s="162">
        <f t="shared" si="813"/>
        <v>0</v>
      </c>
      <c r="HD170" s="162">
        <f t="shared" si="813"/>
        <v>0</v>
      </c>
      <c r="HE170" s="162">
        <f t="shared" si="813"/>
        <v>0</v>
      </c>
      <c r="HF170" s="162">
        <f t="shared" si="813"/>
        <v>0</v>
      </c>
      <c r="HG170" s="162">
        <f t="shared" si="813"/>
        <v>0</v>
      </c>
      <c r="HH170" s="162">
        <f t="shared" si="813"/>
        <v>0</v>
      </c>
      <c r="HI170" s="162">
        <f t="shared" si="813"/>
        <v>0</v>
      </c>
      <c r="HJ170" s="162">
        <f t="shared" si="813"/>
        <v>0</v>
      </c>
      <c r="HK170" s="162">
        <f t="shared" si="813"/>
        <v>0</v>
      </c>
      <c r="HL170" s="162">
        <f t="shared" si="813"/>
        <v>0</v>
      </c>
      <c r="HM170" s="162">
        <f t="shared" si="813"/>
        <v>0</v>
      </c>
      <c r="HN170" s="162">
        <f t="shared" si="813"/>
        <v>0</v>
      </c>
      <c r="HO170" s="162">
        <f t="shared" si="813"/>
        <v>0</v>
      </c>
      <c r="HP170" s="162">
        <f t="shared" si="813"/>
        <v>0</v>
      </c>
      <c r="HQ170" s="162">
        <f t="shared" si="813"/>
        <v>0</v>
      </c>
      <c r="HR170" s="162">
        <f t="shared" si="813"/>
        <v>0</v>
      </c>
      <c r="HS170" s="162">
        <f t="shared" si="813"/>
        <v>0</v>
      </c>
      <c r="HT170" s="162">
        <f t="shared" si="813"/>
        <v>0</v>
      </c>
      <c r="HU170" s="162">
        <f t="shared" si="813"/>
        <v>0</v>
      </c>
      <c r="HV170" s="162">
        <f t="shared" si="813"/>
        <v>0</v>
      </c>
      <c r="HW170" s="162">
        <f t="shared" si="813"/>
        <v>0</v>
      </c>
      <c r="HX170" s="162">
        <f t="shared" si="813"/>
        <v>0</v>
      </c>
      <c r="HY170" s="162">
        <f t="shared" si="813"/>
        <v>0</v>
      </c>
      <c r="HZ170" s="162">
        <f t="shared" si="813"/>
        <v>0</v>
      </c>
      <c r="IA170" s="162">
        <f t="shared" si="813"/>
        <v>0</v>
      </c>
      <c r="IB170" s="162">
        <f t="shared" si="813"/>
        <v>0</v>
      </c>
      <c r="IC170" s="162">
        <f t="shared" si="813"/>
        <v>0</v>
      </c>
      <c r="ID170" s="162">
        <f t="shared" si="813"/>
        <v>0</v>
      </c>
      <c r="IE170" s="162">
        <f t="shared" si="813"/>
        <v>0</v>
      </c>
      <c r="IF170" s="162">
        <f t="shared" si="813"/>
        <v>0</v>
      </c>
      <c r="IG170" s="162">
        <f t="shared" si="813"/>
        <v>0</v>
      </c>
      <c r="IH170" s="162">
        <f t="shared" si="813"/>
        <v>0</v>
      </c>
      <c r="II170" s="162">
        <f t="shared" si="813"/>
        <v>0</v>
      </c>
      <c r="IJ170" s="162">
        <f t="shared" si="813"/>
        <v>0</v>
      </c>
      <c r="IK170" s="162">
        <f t="shared" si="813"/>
        <v>0</v>
      </c>
      <c r="IL170" s="162">
        <f t="shared" si="813"/>
        <v>0</v>
      </c>
      <c r="IM170" s="162">
        <f t="shared" si="813"/>
        <v>0</v>
      </c>
      <c r="IN170" s="162">
        <f t="shared" si="813"/>
        <v>0</v>
      </c>
      <c r="IO170" s="162">
        <f t="shared" si="17"/>
        <v>0</v>
      </c>
      <c r="IP170" s="162">
        <f t="shared" si="23"/>
        <v>0</v>
      </c>
      <c r="IQ170" s="162">
        <f t="shared" ref="IQ170:KK170" si="814">MAX((MIN(CZ170+IP170,$IO$7))-GT170,0)</f>
        <v>0</v>
      </c>
      <c r="IR170" s="162">
        <f t="shared" si="814"/>
        <v>0</v>
      </c>
      <c r="IS170" s="162">
        <f t="shared" si="814"/>
        <v>0</v>
      </c>
      <c r="IT170" s="162">
        <f t="shared" si="814"/>
        <v>0</v>
      </c>
      <c r="IU170" s="162">
        <f t="shared" si="814"/>
        <v>0</v>
      </c>
      <c r="IV170" s="162">
        <f t="shared" si="814"/>
        <v>0</v>
      </c>
      <c r="IW170" s="162">
        <f t="shared" si="814"/>
        <v>0</v>
      </c>
      <c r="IX170" s="162">
        <f t="shared" si="814"/>
        <v>0</v>
      </c>
      <c r="IY170" s="162">
        <f t="shared" si="814"/>
        <v>0</v>
      </c>
      <c r="IZ170" s="162">
        <f t="shared" si="814"/>
        <v>0</v>
      </c>
      <c r="JA170" s="162">
        <f t="shared" si="814"/>
        <v>0</v>
      </c>
      <c r="JB170" s="162">
        <f t="shared" si="814"/>
        <v>0</v>
      </c>
      <c r="JC170" s="162">
        <f t="shared" si="814"/>
        <v>0</v>
      </c>
      <c r="JD170" s="162">
        <f t="shared" si="814"/>
        <v>0</v>
      </c>
      <c r="JE170" s="162">
        <f t="shared" si="814"/>
        <v>0</v>
      </c>
      <c r="JF170" s="162">
        <f t="shared" si="814"/>
        <v>0</v>
      </c>
      <c r="JG170" s="162">
        <f t="shared" si="814"/>
        <v>0</v>
      </c>
      <c r="JH170" s="162">
        <f t="shared" si="814"/>
        <v>0</v>
      </c>
      <c r="JI170" s="162">
        <f t="shared" si="814"/>
        <v>0</v>
      </c>
      <c r="JJ170" s="162">
        <f t="shared" si="814"/>
        <v>0</v>
      </c>
      <c r="JK170" s="162">
        <f t="shared" si="814"/>
        <v>0</v>
      </c>
      <c r="JL170" s="162">
        <f t="shared" si="814"/>
        <v>0</v>
      </c>
      <c r="JM170" s="162">
        <f t="shared" si="814"/>
        <v>0</v>
      </c>
      <c r="JN170" s="162">
        <f t="shared" si="814"/>
        <v>0</v>
      </c>
      <c r="JO170" s="162">
        <f t="shared" si="814"/>
        <v>0</v>
      </c>
      <c r="JP170" s="162">
        <f t="shared" si="814"/>
        <v>0</v>
      </c>
      <c r="JQ170" s="162">
        <f t="shared" si="814"/>
        <v>0</v>
      </c>
      <c r="JR170" s="162">
        <f t="shared" si="814"/>
        <v>0</v>
      </c>
      <c r="JS170" s="162">
        <f t="shared" si="814"/>
        <v>0</v>
      </c>
      <c r="JT170" s="162">
        <f t="shared" si="814"/>
        <v>0</v>
      </c>
      <c r="JU170" s="162">
        <f t="shared" si="814"/>
        <v>0</v>
      </c>
      <c r="JV170" s="162">
        <f t="shared" si="814"/>
        <v>0</v>
      </c>
      <c r="JW170" s="162">
        <f t="shared" si="814"/>
        <v>0</v>
      </c>
      <c r="JX170" s="162">
        <f t="shared" si="814"/>
        <v>0</v>
      </c>
      <c r="JY170" s="162">
        <f t="shared" si="814"/>
        <v>0</v>
      </c>
      <c r="JZ170" s="162">
        <f t="shared" si="814"/>
        <v>0</v>
      </c>
      <c r="KA170" s="162">
        <f t="shared" si="814"/>
        <v>0</v>
      </c>
      <c r="KB170" s="162">
        <f t="shared" si="814"/>
        <v>0</v>
      </c>
      <c r="KC170" s="162">
        <f t="shared" si="814"/>
        <v>0</v>
      </c>
      <c r="KD170" s="162">
        <f t="shared" si="814"/>
        <v>0</v>
      </c>
      <c r="KE170" s="162">
        <f t="shared" si="814"/>
        <v>0</v>
      </c>
      <c r="KF170" s="162">
        <f t="shared" si="814"/>
        <v>0</v>
      </c>
      <c r="KG170" s="162">
        <f t="shared" si="814"/>
        <v>0</v>
      </c>
      <c r="KH170" s="162">
        <f t="shared" si="814"/>
        <v>0</v>
      </c>
      <c r="KI170" s="162">
        <f t="shared" si="814"/>
        <v>0</v>
      </c>
      <c r="KJ170" s="162">
        <f t="shared" si="814"/>
        <v>0</v>
      </c>
      <c r="KK170" s="162">
        <f t="shared" si="814"/>
        <v>0</v>
      </c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</row>
    <row r="171" ht="14.25" customHeight="1" spans="1:326" x14ac:dyDescent="0.25">
      <c r="A171" s="1">
        <v>6</v>
      </c>
      <c r="B171" s="1">
        <f t="shared" ref="B171:C171" si="815">B170+1</f>
        <v>161</v>
      </c>
      <c r="C171" s="232">
        <f t="shared" si="815"/>
        <v>43626</v>
      </c>
      <c r="D171" s="162">
        <f t="shared" si="9"/>
        <v>0</v>
      </c>
      <c r="E171" s="162">
        <f>(SUMIFS(Profile!$F$2:$F$17521,Profile!$B$2:$B$17521,$B171,Profile!$C$2:$C$17521,E$8))*$C$6</f>
        <v>0</v>
      </c>
      <c r="F171" s="162">
        <f>(SUMIFS(Profile!$F$2:$F$17521,Profile!$B$2:$B$17521,$B171,Profile!$C$2:$C$17521,F$8))*$C$6</f>
        <v>0</v>
      </c>
      <c r="G171" s="162">
        <f>(SUMIFS(Profile!$F$2:$F$17521,Profile!$B$2:$B$17521,$B171,Profile!$C$2:$C$17521,G$8))*$C$6</f>
        <v>0</v>
      </c>
      <c r="H171" s="162">
        <f>(SUMIFS(Profile!$F$2:$F$17521,Profile!$B$2:$B$17521,$B171,Profile!$C$2:$C$17521,H$8))*$C$6</f>
        <v>0</v>
      </c>
      <c r="I171" s="162">
        <f>(SUMIFS(Profile!$F$2:$F$17521,Profile!$B$2:$B$17521,$B171,Profile!$C$2:$C$17521,I$8))*$C$6</f>
        <v>0</v>
      </c>
      <c r="J171" s="162">
        <f>(SUMIFS(Profile!$F$2:$F$17521,Profile!$B$2:$B$17521,$B171,Profile!$C$2:$C$17521,J$8))*$C$6</f>
        <v>0</v>
      </c>
      <c r="K171" s="162">
        <f>(SUMIFS(Profile!$F$2:$F$17521,Profile!$B$2:$B$17521,$B171,Profile!$C$2:$C$17521,K$8))*$C$6</f>
        <v>0</v>
      </c>
      <c r="L171" s="162">
        <f>(SUMIFS(Profile!$F$2:$F$17521,Profile!$B$2:$B$17521,$B171,Profile!$C$2:$C$17521,L$8))*$C$6</f>
        <v>0</v>
      </c>
      <c r="M171" s="162">
        <f>(SUMIFS(Profile!$F$2:$F$17521,Profile!$B$2:$B$17521,$B171,Profile!$C$2:$C$17521,M$8))*$C$6</f>
        <v>0</v>
      </c>
      <c r="N171" s="162">
        <f>(SUMIFS(Profile!$F$2:$F$17521,Profile!$B$2:$B$17521,$B171,Profile!$C$2:$C$17521,N$8))*$C$6</f>
        <v>0</v>
      </c>
      <c r="O171" s="162">
        <f>(SUMIFS(Profile!$F$2:$F$17521,Profile!$B$2:$B$17521,$B171,Profile!$C$2:$C$17521,O$8))*$C$6</f>
        <v>0</v>
      </c>
      <c r="P171" s="162">
        <f>(SUMIFS(Profile!$F$2:$F$17521,Profile!$B$2:$B$17521,$B171,Profile!$C$2:$C$17521,P$8))*$C$6</f>
        <v>0</v>
      </c>
      <c r="Q171" s="162">
        <f>(SUMIFS(Profile!$F$2:$F$17521,Profile!$B$2:$B$17521,$B171,Profile!$C$2:$C$17521,Q$8))*$C$6</f>
        <v>0</v>
      </c>
      <c r="R171" s="162">
        <f>(SUMIFS(Profile!$F$2:$F$17521,Profile!$B$2:$B$17521,$B171,Profile!$C$2:$C$17521,R$8))*$C$6</f>
        <v>0</v>
      </c>
      <c r="S171" s="162">
        <f>(SUMIFS(Profile!$F$2:$F$17521,Profile!$B$2:$B$17521,$B171,Profile!$C$2:$C$17521,S$8))*$C$6</f>
        <v>0</v>
      </c>
      <c r="T171" s="162">
        <f>(SUMIFS(Profile!$F$2:$F$17521,Profile!$B$2:$B$17521,$B171,Profile!$C$2:$C$17521,T$8))*$C$6</f>
        <v>0</v>
      </c>
      <c r="U171" s="162">
        <f>(SUMIFS(Profile!$F$2:$F$17521,Profile!$B$2:$B$17521,$B171,Profile!$C$2:$C$17521,U$8))*$C$6</f>
        <v>0</v>
      </c>
      <c r="V171" s="162">
        <f>(SUMIFS(Profile!$F$2:$F$17521,Profile!$B$2:$B$17521,$B171,Profile!$C$2:$C$17521,V$8))*$C$6</f>
        <v>0</v>
      </c>
      <c r="W171" s="162">
        <f>(SUMIFS(Profile!$F$2:$F$17521,Profile!$B$2:$B$17521,$B171,Profile!$C$2:$C$17521,W$8))*$C$6</f>
        <v>0</v>
      </c>
      <c r="X171" s="162">
        <f>(SUMIFS(Profile!$F$2:$F$17521,Profile!$B$2:$B$17521,$B171,Profile!$C$2:$C$17521,X$8))*$C$6</f>
        <v>0</v>
      </c>
      <c r="Y171" s="162">
        <f>(SUMIFS(Profile!$F$2:$F$17521,Profile!$B$2:$B$17521,$B171,Profile!$C$2:$C$17521,Y$8))*$C$6</f>
        <v>0</v>
      </c>
      <c r="Z171" s="162">
        <f>(SUMIFS(Profile!$F$2:$F$17521,Profile!$B$2:$B$17521,$B171,Profile!$C$2:$C$17521,Z$8))*$C$6</f>
        <v>0</v>
      </c>
      <c r="AA171" s="162">
        <f>(SUMIFS(Profile!$F$2:$F$17521,Profile!$B$2:$B$17521,$B171,Profile!$C$2:$C$17521,AA$8))*$C$6</f>
        <v>0</v>
      </c>
      <c r="AB171" s="162">
        <f>(SUMIFS(Profile!$F$2:$F$17521,Profile!$B$2:$B$17521,$B171,Profile!$C$2:$C$17521,AB$8))*$C$6</f>
        <v>0</v>
      </c>
      <c r="AC171" s="162">
        <f>(SUMIFS(Profile!$F$2:$F$17521,Profile!$B$2:$B$17521,$B171,Profile!$C$2:$C$17521,AC$8))*$C$6</f>
        <v>0</v>
      </c>
      <c r="AD171" s="162">
        <f>(SUMIFS(Profile!$F$2:$F$17521,Profile!$B$2:$B$17521,$B171,Profile!$C$2:$C$17521,AD$8))*$C$6</f>
        <v>0</v>
      </c>
      <c r="AE171" s="162">
        <f>(SUMIFS(Profile!$F$2:$F$17521,Profile!$B$2:$B$17521,$B171,Profile!$C$2:$C$17521,AE$8))*$C$6</f>
        <v>0</v>
      </c>
      <c r="AF171" s="162">
        <f>(SUMIFS(Profile!$F$2:$F$17521,Profile!$B$2:$B$17521,$B171,Profile!$C$2:$C$17521,AF$8))*$C$6</f>
        <v>0</v>
      </c>
      <c r="AG171" s="162">
        <f>(SUMIFS(Profile!$F$2:$F$17521,Profile!$B$2:$B$17521,$B171,Profile!$C$2:$C$17521,AG$8))*$C$6</f>
        <v>0</v>
      </c>
      <c r="AH171" s="162">
        <f>(SUMIFS(Profile!$F$2:$F$17521,Profile!$B$2:$B$17521,$B171,Profile!$C$2:$C$17521,AH$8))*$C$6</f>
        <v>0</v>
      </c>
      <c r="AI171" s="162">
        <f>(SUMIFS(Profile!$F$2:$F$17521,Profile!$B$2:$B$17521,$B171,Profile!$C$2:$C$17521,AI$8))*$C$6</f>
        <v>0</v>
      </c>
      <c r="AJ171" s="162">
        <f>(SUMIFS(Profile!$F$2:$F$17521,Profile!$B$2:$B$17521,$B171,Profile!$C$2:$C$17521,AJ$8))*$C$6</f>
        <v>0</v>
      </c>
      <c r="AK171" s="162">
        <f>(SUMIFS(Profile!$F$2:$F$17521,Profile!$B$2:$B$17521,$B171,Profile!$C$2:$C$17521,AK$8))*$C$6</f>
        <v>0</v>
      </c>
      <c r="AL171" s="162">
        <f>(SUMIFS(Profile!$F$2:$F$17521,Profile!$B$2:$B$17521,$B171,Profile!$C$2:$C$17521,AL$8))*$C$6</f>
        <v>0</v>
      </c>
      <c r="AM171" s="162">
        <f>(SUMIFS(Profile!$F$2:$F$17521,Profile!$B$2:$B$17521,$B171,Profile!$C$2:$C$17521,AM$8))*$C$6</f>
        <v>0</v>
      </c>
      <c r="AN171" s="162">
        <f>(SUMIFS(Profile!$F$2:$F$17521,Profile!$B$2:$B$17521,$B171,Profile!$C$2:$C$17521,AN$8))*$C$6</f>
        <v>0</v>
      </c>
      <c r="AO171" s="162">
        <f>(SUMIFS(Profile!$F$2:$F$17521,Profile!$B$2:$B$17521,$B171,Profile!$C$2:$C$17521,AO$8))*$C$6</f>
        <v>0</v>
      </c>
      <c r="AP171" s="162">
        <f>(SUMIFS(Profile!$F$2:$F$17521,Profile!$B$2:$B$17521,$B171,Profile!$C$2:$C$17521,AP$8))*$C$6</f>
        <v>0</v>
      </c>
      <c r="AQ171" s="162">
        <f>(SUMIFS(Profile!$F$2:$F$17521,Profile!$B$2:$B$17521,$B171,Profile!$C$2:$C$17521,AQ$8))*$C$6</f>
        <v>0</v>
      </c>
      <c r="AR171" s="162">
        <f>(SUMIFS(Profile!$F$2:$F$17521,Profile!$B$2:$B$17521,$B171,Profile!$C$2:$C$17521,AR$8))*$C$6</f>
        <v>0</v>
      </c>
      <c r="AS171" s="162">
        <f>(SUMIFS(Profile!$F$2:$F$17521,Profile!$B$2:$B$17521,$B171,Profile!$C$2:$C$17521,AS$8))*$C$6</f>
        <v>0</v>
      </c>
      <c r="AT171" s="162">
        <f>(SUMIFS(Profile!$F$2:$F$17521,Profile!$B$2:$B$17521,$B171,Profile!$C$2:$C$17521,AT$8))*$C$6</f>
        <v>0</v>
      </c>
      <c r="AU171" s="162">
        <f>(SUMIFS(Profile!$F$2:$F$17521,Profile!$B$2:$B$17521,$B171,Profile!$C$2:$C$17521,AU$8))*$C$6</f>
        <v>0</v>
      </c>
      <c r="AV171" s="162">
        <f>(SUMIFS(Profile!$F$2:$F$17521,Profile!$B$2:$B$17521,$B171,Profile!$C$2:$C$17521,AV$8))*$C$6</f>
        <v>0</v>
      </c>
      <c r="AW171" s="162">
        <f>(SUMIFS(Profile!$F$2:$F$17521,Profile!$B$2:$B$17521,$B171,Profile!$C$2:$C$17521,AW$8))*$C$6</f>
        <v>0</v>
      </c>
      <c r="AX171" s="162">
        <f>(SUMIFS(Profile!$F$2:$F$17521,Profile!$B$2:$B$17521,$B171,Profile!$C$2:$C$17521,AX$8))*$C$6</f>
        <v>0</v>
      </c>
      <c r="AY171" s="162">
        <f>(SUMIFS(Profile!$F$2:$F$17521,Profile!$B$2:$B$17521,$B171,Profile!$C$2:$C$17521,AY$8))*$C$6</f>
        <v>0</v>
      </c>
      <c r="AZ171" s="162">
        <f>(SUMIFS(Profile!$F$2:$F$17521,Profile!$B$2:$B$17521,$B171,Profile!$C$2:$C$17521,AZ$8))*$C$6</f>
        <v>0</v>
      </c>
      <c r="BA171" s="162">
        <f t="shared" si="10"/>
        <v>0</v>
      </c>
      <c r="BB171" s="162">
        <f>(SUMIFS(Profile!$E$2:$E$17521,Profile!$B$2:$B$17521,$B171,Profile!$C$2:$C$17521,BB$8))*$C$9</f>
        <v>0</v>
      </c>
      <c r="BC171" s="162">
        <f>(SUMIFS(Profile!$E$2:$E$17521,Profile!$B$2:$B$17521,$B171,Profile!$C$2:$C$17521,BC$8))*$C$9</f>
        <v>0</v>
      </c>
      <c r="BD171" s="162">
        <f>(SUMIFS(Profile!$E$2:$E$17521,Profile!$B$2:$B$17521,$B171,Profile!$C$2:$C$17521,BD$8))*$C$9</f>
        <v>0</v>
      </c>
      <c r="BE171" s="162">
        <f>(SUMIFS(Profile!$E$2:$E$17521,Profile!$B$2:$B$17521,$B171,Profile!$C$2:$C$17521,BE$8))*$C$9</f>
        <v>0</v>
      </c>
      <c r="BF171" s="162">
        <f>(SUMIFS(Profile!$E$2:$E$17521,Profile!$B$2:$B$17521,$B171,Profile!$C$2:$C$17521,BF$8))*$C$9</f>
        <v>0</v>
      </c>
      <c r="BG171" s="162">
        <f>(SUMIFS(Profile!$E$2:$E$17521,Profile!$B$2:$B$17521,$B171,Profile!$C$2:$C$17521,BG$8))*$C$9</f>
        <v>0</v>
      </c>
      <c r="BH171" s="162">
        <f>(SUMIFS(Profile!$E$2:$E$17521,Profile!$B$2:$B$17521,$B171,Profile!$C$2:$C$17521,BH$8))*$C$9</f>
        <v>0</v>
      </c>
      <c r="BI171" s="162">
        <f>(SUMIFS(Profile!$E$2:$E$17521,Profile!$B$2:$B$17521,$B171,Profile!$C$2:$C$17521,BI$8))*$C$9</f>
        <v>0</v>
      </c>
      <c r="BJ171" s="162">
        <f>(SUMIFS(Profile!$E$2:$E$17521,Profile!$B$2:$B$17521,$B171,Profile!$C$2:$C$17521,BJ$8))*$C$9</f>
        <v>0</v>
      </c>
      <c r="BK171" s="162">
        <f>(SUMIFS(Profile!$E$2:$E$17521,Profile!$B$2:$B$17521,$B171,Profile!$C$2:$C$17521,BK$8))*$C$9</f>
        <v>0</v>
      </c>
      <c r="BL171" s="162">
        <f>(SUMIFS(Profile!$E$2:$E$17521,Profile!$B$2:$B$17521,$B171,Profile!$C$2:$C$17521,BL$8))*$C$9</f>
        <v>0</v>
      </c>
      <c r="BM171" s="162">
        <f>(SUMIFS(Profile!$E$2:$E$17521,Profile!$B$2:$B$17521,$B171,Profile!$C$2:$C$17521,BM$8))*$C$9</f>
        <v>0</v>
      </c>
      <c r="BN171" s="162">
        <f>(SUMIFS(Profile!$E$2:$E$17521,Profile!$B$2:$B$17521,$B171,Profile!$C$2:$C$17521,BN$8))*$C$9</f>
        <v>0</v>
      </c>
      <c r="BO171" s="162">
        <f>(SUMIFS(Profile!$E$2:$E$17521,Profile!$B$2:$B$17521,$B171,Profile!$C$2:$C$17521,BO$8))*$C$9</f>
        <v>0</v>
      </c>
      <c r="BP171" s="162">
        <f>(SUMIFS(Profile!$E$2:$E$17521,Profile!$B$2:$B$17521,$B171,Profile!$C$2:$C$17521,BP$8))*$C$9</f>
        <v>0</v>
      </c>
      <c r="BQ171" s="162">
        <f>(SUMIFS(Profile!$E$2:$E$17521,Profile!$B$2:$B$17521,$B171,Profile!$C$2:$C$17521,BQ$8))*$C$9</f>
        <v>0</v>
      </c>
      <c r="BR171" s="162">
        <f>(SUMIFS(Profile!$E$2:$E$17521,Profile!$B$2:$B$17521,$B171,Profile!$C$2:$C$17521,BR$8))*$C$9</f>
        <v>0</v>
      </c>
      <c r="BS171" s="162">
        <f>(SUMIFS(Profile!$E$2:$E$17521,Profile!$B$2:$B$17521,$B171,Profile!$C$2:$C$17521,BS$8))*$C$9</f>
        <v>0</v>
      </c>
      <c r="BT171" s="162">
        <f>(SUMIFS(Profile!$E$2:$E$17521,Profile!$B$2:$B$17521,$B171,Profile!$C$2:$C$17521,BT$8))*$C$9</f>
        <v>0</v>
      </c>
      <c r="BU171" s="162">
        <f>(SUMIFS(Profile!$E$2:$E$17521,Profile!$B$2:$B$17521,$B171,Profile!$C$2:$C$17521,BU$8))*$C$9</f>
        <v>0</v>
      </c>
      <c r="BV171" s="162">
        <f>(SUMIFS(Profile!$E$2:$E$17521,Profile!$B$2:$B$17521,$B171,Profile!$C$2:$C$17521,BV$8))*$C$9</f>
        <v>0</v>
      </c>
      <c r="BW171" s="162">
        <f>(SUMIFS(Profile!$E$2:$E$17521,Profile!$B$2:$B$17521,$B171,Profile!$C$2:$C$17521,BW$8))*$C$9</f>
        <v>0</v>
      </c>
      <c r="BX171" s="162">
        <f>(SUMIFS(Profile!$E$2:$E$17521,Profile!$B$2:$B$17521,$B171,Profile!$C$2:$C$17521,BX$8))*$C$9</f>
        <v>0</v>
      </c>
      <c r="BY171" s="162">
        <f>(SUMIFS(Profile!$E$2:$E$17521,Profile!$B$2:$B$17521,$B171,Profile!$C$2:$C$17521,BY$8))*$C$9</f>
        <v>0</v>
      </c>
      <c r="BZ171" s="162">
        <f>(SUMIFS(Profile!$E$2:$E$17521,Profile!$B$2:$B$17521,$B171,Profile!$C$2:$C$17521,BZ$8))*$C$9</f>
        <v>0</v>
      </c>
      <c r="CA171" s="162">
        <f>(SUMIFS(Profile!$E$2:$E$17521,Profile!$B$2:$B$17521,$B171,Profile!$C$2:$C$17521,CA$8))*$C$9</f>
        <v>0</v>
      </c>
      <c r="CB171" s="162">
        <f>(SUMIFS(Profile!$E$2:$E$17521,Profile!$B$2:$B$17521,$B171,Profile!$C$2:$C$17521,CB$8))*$C$9</f>
        <v>0</v>
      </c>
      <c r="CC171" s="162">
        <f>(SUMIFS(Profile!$E$2:$E$17521,Profile!$B$2:$B$17521,$B171,Profile!$C$2:$C$17521,CC$8))*$C$9</f>
        <v>0</v>
      </c>
      <c r="CD171" s="162">
        <f>(SUMIFS(Profile!$E$2:$E$17521,Profile!$B$2:$B$17521,$B171,Profile!$C$2:$C$17521,CD$8))*$C$9</f>
        <v>0</v>
      </c>
      <c r="CE171" s="162">
        <f>(SUMIFS(Profile!$E$2:$E$17521,Profile!$B$2:$B$17521,$B171,Profile!$C$2:$C$17521,CE$8))*$C$9</f>
        <v>0</v>
      </c>
      <c r="CF171" s="162">
        <f>(SUMIFS(Profile!$E$2:$E$17521,Profile!$B$2:$B$17521,$B171,Profile!$C$2:$C$17521,CF$8))*$C$9</f>
        <v>0</v>
      </c>
      <c r="CG171" s="162">
        <f>(SUMIFS(Profile!$E$2:$E$17521,Profile!$B$2:$B$17521,$B171,Profile!$C$2:$C$17521,CG$8))*$C$9</f>
        <v>0</v>
      </c>
      <c r="CH171" s="162">
        <f>(SUMIFS(Profile!$E$2:$E$17521,Profile!$B$2:$B$17521,$B171,Profile!$C$2:$C$17521,CH$8))*$C$9</f>
        <v>0</v>
      </c>
      <c r="CI171" s="162">
        <f>(SUMIFS(Profile!$E$2:$E$17521,Profile!$B$2:$B$17521,$B171,Profile!$C$2:$C$17521,CI$8))*$C$9</f>
        <v>0</v>
      </c>
      <c r="CJ171" s="162">
        <f>(SUMIFS(Profile!$E$2:$E$17521,Profile!$B$2:$B$17521,$B171,Profile!$C$2:$C$17521,CJ$8))*$C$9</f>
        <v>0</v>
      </c>
      <c r="CK171" s="162">
        <f>(SUMIFS(Profile!$E$2:$E$17521,Profile!$B$2:$B$17521,$B171,Profile!$C$2:$C$17521,CK$8))*$C$9</f>
        <v>0</v>
      </c>
      <c r="CL171" s="162">
        <f>(SUMIFS(Profile!$E$2:$E$17521,Profile!$B$2:$B$17521,$B171,Profile!$C$2:$C$17521,CL$8))*$C$9</f>
        <v>0</v>
      </c>
      <c r="CM171" s="162">
        <f>(SUMIFS(Profile!$E$2:$E$17521,Profile!$B$2:$B$17521,$B171,Profile!$C$2:$C$17521,CM$8))*$C$9</f>
        <v>0</v>
      </c>
      <c r="CN171" s="162">
        <f>(SUMIFS(Profile!$E$2:$E$17521,Profile!$B$2:$B$17521,$B171,Profile!$C$2:$C$17521,CN$8))*$C$9</f>
        <v>0</v>
      </c>
      <c r="CO171" s="162">
        <f>(SUMIFS(Profile!$E$2:$E$17521,Profile!$B$2:$B$17521,$B171,Profile!$C$2:$C$17521,CO$8))*$C$9</f>
        <v>0</v>
      </c>
      <c r="CP171" s="162">
        <f>(SUMIFS(Profile!$E$2:$E$17521,Profile!$B$2:$B$17521,$B171,Profile!$C$2:$C$17521,CP$8))*$C$9</f>
        <v>0</v>
      </c>
      <c r="CQ171" s="162">
        <f>(SUMIFS(Profile!$E$2:$E$17521,Profile!$B$2:$B$17521,$B171,Profile!$C$2:$C$17521,CQ$8))*$C$9</f>
        <v>0</v>
      </c>
      <c r="CR171" s="162">
        <f>(SUMIFS(Profile!$E$2:$E$17521,Profile!$B$2:$B$17521,$B171,Profile!$C$2:$C$17521,CR$8))*$C$9</f>
        <v>0</v>
      </c>
      <c r="CS171" s="162">
        <f>(SUMIFS(Profile!$E$2:$E$17521,Profile!$B$2:$B$17521,$B171,Profile!$C$2:$C$17521,CS$8))*$C$9</f>
        <v>0</v>
      </c>
      <c r="CT171" s="162">
        <f>(SUMIFS(Profile!$E$2:$E$17521,Profile!$B$2:$B$17521,$B171,Profile!$C$2:$C$17521,CT$8))*$C$9</f>
        <v>0</v>
      </c>
      <c r="CU171" s="162">
        <f>(SUMIFS(Profile!$E$2:$E$17521,Profile!$B$2:$B$17521,$B171,Profile!$C$2:$C$17521,CU$8))*$C$9</f>
        <v>0</v>
      </c>
      <c r="CV171" s="162">
        <f>(SUMIFS(Profile!$E$2:$E$17521,Profile!$B$2:$B$17521,$B171,Profile!$C$2:$C$17521,CV$8))*$C$9</f>
        <v>0</v>
      </c>
      <c r="CW171" s="162">
        <f>(SUMIFS(Profile!$E$2:$E$17521,Profile!$B$2:$B$17521,$B171,Profile!$C$2:$C$17521,CW$8))*$C$9</f>
        <v>0</v>
      </c>
      <c r="CX171" s="162">
        <f t="shared" si="11"/>
        <v>0</v>
      </c>
      <c r="CY171" s="162">
        <f t="shared" ref="CY171:ET171" si="816">MAX(BB171-E171,0)</f>
        <v>0</v>
      </c>
      <c r="CZ171" s="162">
        <f t="shared" si="816"/>
        <v>0</v>
      </c>
      <c r="DA171" s="162">
        <f t="shared" si="816"/>
        <v>0</v>
      </c>
      <c r="DB171" s="162">
        <f t="shared" si="816"/>
        <v>0</v>
      </c>
      <c r="DC171" s="162">
        <f t="shared" si="816"/>
        <v>0</v>
      </c>
      <c r="DD171" s="162">
        <f t="shared" si="816"/>
        <v>0</v>
      </c>
      <c r="DE171" s="162">
        <f t="shared" si="816"/>
        <v>0</v>
      </c>
      <c r="DF171" s="162">
        <f t="shared" si="816"/>
        <v>0</v>
      </c>
      <c r="DG171" s="162">
        <f t="shared" si="816"/>
        <v>0</v>
      </c>
      <c r="DH171" s="162">
        <f t="shared" si="816"/>
        <v>0</v>
      </c>
      <c r="DI171" s="162">
        <f t="shared" si="816"/>
        <v>0</v>
      </c>
      <c r="DJ171" s="162">
        <f t="shared" si="816"/>
        <v>0</v>
      </c>
      <c r="DK171" s="162">
        <f t="shared" si="816"/>
        <v>0</v>
      </c>
      <c r="DL171" s="162">
        <f t="shared" si="816"/>
        <v>0</v>
      </c>
      <c r="DM171" s="162">
        <f t="shared" si="816"/>
        <v>0</v>
      </c>
      <c r="DN171" s="162">
        <f t="shared" si="816"/>
        <v>0</v>
      </c>
      <c r="DO171" s="162">
        <f t="shared" si="816"/>
        <v>0</v>
      </c>
      <c r="DP171" s="162">
        <f t="shared" si="816"/>
        <v>0</v>
      </c>
      <c r="DQ171" s="162">
        <f t="shared" si="816"/>
        <v>0</v>
      </c>
      <c r="DR171" s="162">
        <f t="shared" si="816"/>
        <v>0</v>
      </c>
      <c r="DS171" s="162">
        <f t="shared" si="816"/>
        <v>0</v>
      </c>
      <c r="DT171" s="162">
        <f t="shared" si="816"/>
        <v>0</v>
      </c>
      <c r="DU171" s="162">
        <f t="shared" si="816"/>
        <v>0</v>
      </c>
      <c r="DV171" s="162">
        <f t="shared" si="816"/>
        <v>0</v>
      </c>
      <c r="DW171" s="162">
        <f t="shared" si="816"/>
        <v>0</v>
      </c>
      <c r="DX171" s="162">
        <f t="shared" si="816"/>
        <v>0</v>
      </c>
      <c r="DY171" s="162">
        <f t="shared" si="816"/>
        <v>0</v>
      </c>
      <c r="DZ171" s="162">
        <f t="shared" si="816"/>
        <v>0</v>
      </c>
      <c r="EA171" s="162">
        <f t="shared" si="816"/>
        <v>0</v>
      </c>
      <c r="EB171" s="162">
        <f t="shared" si="816"/>
        <v>0</v>
      </c>
      <c r="EC171" s="162">
        <f t="shared" si="816"/>
        <v>0</v>
      </c>
      <c r="ED171" s="162">
        <f t="shared" si="816"/>
        <v>0</v>
      </c>
      <c r="EE171" s="162">
        <f t="shared" si="816"/>
        <v>0</v>
      </c>
      <c r="EF171" s="162">
        <f t="shared" si="816"/>
        <v>0</v>
      </c>
      <c r="EG171" s="162">
        <f t="shared" si="816"/>
        <v>0</v>
      </c>
      <c r="EH171" s="162">
        <f t="shared" si="816"/>
        <v>0</v>
      </c>
      <c r="EI171" s="162">
        <f t="shared" si="816"/>
        <v>0</v>
      </c>
      <c r="EJ171" s="162">
        <f t="shared" si="816"/>
        <v>0</v>
      </c>
      <c r="EK171" s="162">
        <f t="shared" si="816"/>
        <v>0</v>
      </c>
      <c r="EL171" s="162">
        <f t="shared" si="816"/>
        <v>0</v>
      </c>
      <c r="EM171" s="162">
        <f t="shared" si="816"/>
        <v>0</v>
      </c>
      <c r="EN171" s="162">
        <f t="shared" si="816"/>
        <v>0</v>
      </c>
      <c r="EO171" s="162">
        <f t="shared" si="816"/>
        <v>0</v>
      </c>
      <c r="EP171" s="162">
        <f t="shared" si="816"/>
        <v>0</v>
      </c>
      <c r="EQ171" s="162">
        <f t="shared" si="816"/>
        <v>0</v>
      </c>
      <c r="ER171" s="162">
        <f t="shared" si="816"/>
        <v>0</v>
      </c>
      <c r="ES171" s="162">
        <f t="shared" si="816"/>
        <v>0</v>
      </c>
      <c r="ET171" s="162">
        <f t="shared" si="816"/>
        <v>0</v>
      </c>
      <c r="EU171" s="162">
        <f t="shared" si="13"/>
        <v>0</v>
      </c>
      <c r="EV171" s="162">
        <f t="shared" ref="EV171:GQ171" si="817">BB171-CY171</f>
        <v>0</v>
      </c>
      <c r="EW171" s="162">
        <f t="shared" si="817"/>
        <v>0</v>
      </c>
      <c r="EX171" s="162">
        <f t="shared" si="817"/>
        <v>0</v>
      </c>
      <c r="EY171" s="162">
        <f t="shared" si="817"/>
        <v>0</v>
      </c>
      <c r="EZ171" s="162">
        <f t="shared" si="817"/>
        <v>0</v>
      </c>
      <c r="FA171" s="162">
        <f t="shared" si="817"/>
        <v>0</v>
      </c>
      <c r="FB171" s="162">
        <f t="shared" si="817"/>
        <v>0</v>
      </c>
      <c r="FC171" s="162">
        <f t="shared" si="817"/>
        <v>0</v>
      </c>
      <c r="FD171" s="162">
        <f t="shared" si="817"/>
        <v>0</v>
      </c>
      <c r="FE171" s="162">
        <f t="shared" si="817"/>
        <v>0</v>
      </c>
      <c r="FF171" s="162">
        <f t="shared" si="817"/>
        <v>0</v>
      </c>
      <c r="FG171" s="162">
        <f t="shared" si="817"/>
        <v>0</v>
      </c>
      <c r="FH171" s="162">
        <f t="shared" si="817"/>
        <v>0</v>
      </c>
      <c r="FI171" s="162">
        <f t="shared" si="817"/>
        <v>0</v>
      </c>
      <c r="FJ171" s="162">
        <f t="shared" si="817"/>
        <v>0</v>
      </c>
      <c r="FK171" s="162">
        <f t="shared" si="817"/>
        <v>0</v>
      </c>
      <c r="FL171" s="162">
        <f t="shared" si="817"/>
        <v>0</v>
      </c>
      <c r="FM171" s="162">
        <f t="shared" si="817"/>
        <v>0</v>
      </c>
      <c r="FN171" s="162">
        <f t="shared" si="817"/>
        <v>0</v>
      </c>
      <c r="FO171" s="162">
        <f t="shared" si="817"/>
        <v>0</v>
      </c>
      <c r="FP171" s="162">
        <f t="shared" si="817"/>
        <v>0</v>
      </c>
      <c r="FQ171" s="162">
        <f t="shared" si="817"/>
        <v>0</v>
      </c>
      <c r="FR171" s="162">
        <f t="shared" si="817"/>
        <v>0</v>
      </c>
      <c r="FS171" s="162">
        <f t="shared" si="817"/>
        <v>0</v>
      </c>
      <c r="FT171" s="162">
        <f t="shared" si="817"/>
        <v>0</v>
      </c>
      <c r="FU171" s="162">
        <f t="shared" si="817"/>
        <v>0</v>
      </c>
      <c r="FV171" s="162">
        <f t="shared" si="817"/>
        <v>0</v>
      </c>
      <c r="FW171" s="162">
        <f t="shared" si="817"/>
        <v>0</v>
      </c>
      <c r="FX171" s="162">
        <f t="shared" si="817"/>
        <v>0</v>
      </c>
      <c r="FY171" s="162">
        <f t="shared" si="817"/>
        <v>0</v>
      </c>
      <c r="FZ171" s="162">
        <f t="shared" si="817"/>
        <v>0</v>
      </c>
      <c r="GA171" s="162">
        <f t="shared" si="817"/>
        <v>0</v>
      </c>
      <c r="GB171" s="162">
        <f t="shared" si="817"/>
        <v>0</v>
      </c>
      <c r="GC171" s="162">
        <f t="shared" si="817"/>
        <v>0</v>
      </c>
      <c r="GD171" s="162">
        <f t="shared" si="817"/>
        <v>0</v>
      </c>
      <c r="GE171" s="162">
        <f t="shared" si="817"/>
        <v>0</v>
      </c>
      <c r="GF171" s="162">
        <f t="shared" si="817"/>
        <v>0</v>
      </c>
      <c r="GG171" s="162">
        <f t="shared" si="817"/>
        <v>0</v>
      </c>
      <c r="GH171" s="162">
        <f t="shared" si="817"/>
        <v>0</v>
      </c>
      <c r="GI171" s="162">
        <f t="shared" si="817"/>
        <v>0</v>
      </c>
      <c r="GJ171" s="162">
        <f t="shared" si="817"/>
        <v>0</v>
      </c>
      <c r="GK171" s="162">
        <f t="shared" si="817"/>
        <v>0</v>
      </c>
      <c r="GL171" s="162">
        <f t="shared" si="817"/>
        <v>0</v>
      </c>
      <c r="GM171" s="162">
        <f t="shared" si="817"/>
        <v>0</v>
      </c>
      <c r="GN171" s="162">
        <f t="shared" si="817"/>
        <v>0</v>
      </c>
      <c r="GO171" s="162">
        <f t="shared" si="817"/>
        <v>0</v>
      </c>
      <c r="GP171" s="162">
        <f t="shared" si="817"/>
        <v>0</v>
      </c>
      <c r="GQ171" s="162">
        <f t="shared" si="817"/>
        <v>0</v>
      </c>
      <c r="GR171" s="162">
        <f t="shared" si="15"/>
        <v>0</v>
      </c>
      <c r="GS171" s="162">
        <f t="shared" ref="GS171:IN171" si="818">E171-EV171</f>
        <v>0</v>
      </c>
      <c r="GT171" s="162">
        <f t="shared" si="818"/>
        <v>0</v>
      </c>
      <c r="GU171" s="162">
        <f t="shared" si="818"/>
        <v>0</v>
      </c>
      <c r="GV171" s="162">
        <f t="shared" si="818"/>
        <v>0</v>
      </c>
      <c r="GW171" s="162">
        <f t="shared" si="818"/>
        <v>0</v>
      </c>
      <c r="GX171" s="162">
        <f t="shared" si="818"/>
        <v>0</v>
      </c>
      <c r="GY171" s="162">
        <f t="shared" si="818"/>
        <v>0</v>
      </c>
      <c r="GZ171" s="162">
        <f t="shared" si="818"/>
        <v>0</v>
      </c>
      <c r="HA171" s="162">
        <f t="shared" si="818"/>
        <v>0</v>
      </c>
      <c r="HB171" s="162">
        <f t="shared" si="818"/>
        <v>0</v>
      </c>
      <c r="HC171" s="162">
        <f t="shared" si="818"/>
        <v>0</v>
      </c>
      <c r="HD171" s="162">
        <f t="shared" si="818"/>
        <v>0</v>
      </c>
      <c r="HE171" s="162">
        <f t="shared" si="818"/>
        <v>0</v>
      </c>
      <c r="HF171" s="162">
        <f t="shared" si="818"/>
        <v>0</v>
      </c>
      <c r="HG171" s="162">
        <f t="shared" si="818"/>
        <v>0</v>
      </c>
      <c r="HH171" s="162">
        <f t="shared" si="818"/>
        <v>0</v>
      </c>
      <c r="HI171" s="162">
        <f t="shared" si="818"/>
        <v>0</v>
      </c>
      <c r="HJ171" s="162">
        <f t="shared" si="818"/>
        <v>0</v>
      </c>
      <c r="HK171" s="162">
        <f t="shared" si="818"/>
        <v>0</v>
      </c>
      <c r="HL171" s="162">
        <f t="shared" si="818"/>
        <v>0</v>
      </c>
      <c r="HM171" s="162">
        <f t="shared" si="818"/>
        <v>0</v>
      </c>
      <c r="HN171" s="162">
        <f t="shared" si="818"/>
        <v>0</v>
      </c>
      <c r="HO171" s="162">
        <f t="shared" si="818"/>
        <v>0</v>
      </c>
      <c r="HP171" s="162">
        <f t="shared" si="818"/>
        <v>0</v>
      </c>
      <c r="HQ171" s="162">
        <f t="shared" si="818"/>
        <v>0</v>
      </c>
      <c r="HR171" s="162">
        <f t="shared" si="818"/>
        <v>0</v>
      </c>
      <c r="HS171" s="162">
        <f t="shared" si="818"/>
        <v>0</v>
      </c>
      <c r="HT171" s="162">
        <f t="shared" si="818"/>
        <v>0</v>
      </c>
      <c r="HU171" s="162">
        <f t="shared" si="818"/>
        <v>0</v>
      </c>
      <c r="HV171" s="162">
        <f t="shared" si="818"/>
        <v>0</v>
      </c>
      <c r="HW171" s="162">
        <f t="shared" si="818"/>
        <v>0</v>
      </c>
      <c r="HX171" s="162">
        <f t="shared" si="818"/>
        <v>0</v>
      </c>
      <c r="HY171" s="162">
        <f t="shared" si="818"/>
        <v>0</v>
      </c>
      <c r="HZ171" s="162">
        <f t="shared" si="818"/>
        <v>0</v>
      </c>
      <c r="IA171" s="162">
        <f t="shared" si="818"/>
        <v>0</v>
      </c>
      <c r="IB171" s="162">
        <f t="shared" si="818"/>
        <v>0</v>
      </c>
      <c r="IC171" s="162">
        <f t="shared" si="818"/>
        <v>0</v>
      </c>
      <c r="ID171" s="162">
        <f t="shared" si="818"/>
        <v>0</v>
      </c>
      <c r="IE171" s="162">
        <f t="shared" si="818"/>
        <v>0</v>
      </c>
      <c r="IF171" s="162">
        <f t="shared" si="818"/>
        <v>0</v>
      </c>
      <c r="IG171" s="162">
        <f t="shared" si="818"/>
        <v>0</v>
      </c>
      <c r="IH171" s="162">
        <f t="shared" si="818"/>
        <v>0</v>
      </c>
      <c r="II171" s="162">
        <f t="shared" si="818"/>
        <v>0</v>
      </c>
      <c r="IJ171" s="162">
        <f t="shared" si="818"/>
        <v>0</v>
      </c>
      <c r="IK171" s="162">
        <f t="shared" si="818"/>
        <v>0</v>
      </c>
      <c r="IL171" s="162">
        <f t="shared" si="818"/>
        <v>0</v>
      </c>
      <c r="IM171" s="162">
        <f t="shared" si="818"/>
        <v>0</v>
      </c>
      <c r="IN171" s="162">
        <f t="shared" si="818"/>
        <v>0</v>
      </c>
      <c r="IO171" s="162">
        <f t="shared" si="17"/>
        <v>0</v>
      </c>
      <c r="IP171" s="162">
        <f t="shared" si="23"/>
        <v>0</v>
      </c>
      <c r="IQ171" s="162">
        <f t="shared" ref="IQ171:KK171" si="819">MAX((MIN(CZ171+IP171,$IO$7))-GT171,0)</f>
        <v>0</v>
      </c>
      <c r="IR171" s="162">
        <f t="shared" si="819"/>
        <v>0</v>
      </c>
      <c r="IS171" s="162">
        <f t="shared" si="819"/>
        <v>0</v>
      </c>
      <c r="IT171" s="162">
        <f t="shared" si="819"/>
        <v>0</v>
      </c>
      <c r="IU171" s="162">
        <f t="shared" si="819"/>
        <v>0</v>
      </c>
      <c r="IV171" s="162">
        <f t="shared" si="819"/>
        <v>0</v>
      </c>
      <c r="IW171" s="162">
        <f t="shared" si="819"/>
        <v>0</v>
      </c>
      <c r="IX171" s="162">
        <f t="shared" si="819"/>
        <v>0</v>
      </c>
      <c r="IY171" s="162">
        <f t="shared" si="819"/>
        <v>0</v>
      </c>
      <c r="IZ171" s="162">
        <f t="shared" si="819"/>
        <v>0</v>
      </c>
      <c r="JA171" s="162">
        <f t="shared" si="819"/>
        <v>0</v>
      </c>
      <c r="JB171" s="162">
        <f t="shared" si="819"/>
        <v>0</v>
      </c>
      <c r="JC171" s="162">
        <f t="shared" si="819"/>
        <v>0</v>
      </c>
      <c r="JD171" s="162">
        <f t="shared" si="819"/>
        <v>0</v>
      </c>
      <c r="JE171" s="162">
        <f t="shared" si="819"/>
        <v>0</v>
      </c>
      <c r="JF171" s="162">
        <f t="shared" si="819"/>
        <v>0</v>
      </c>
      <c r="JG171" s="162">
        <f t="shared" si="819"/>
        <v>0</v>
      </c>
      <c r="JH171" s="162">
        <f t="shared" si="819"/>
        <v>0</v>
      </c>
      <c r="JI171" s="162">
        <f t="shared" si="819"/>
        <v>0</v>
      </c>
      <c r="JJ171" s="162">
        <f t="shared" si="819"/>
        <v>0</v>
      </c>
      <c r="JK171" s="162">
        <f t="shared" si="819"/>
        <v>0</v>
      </c>
      <c r="JL171" s="162">
        <f t="shared" si="819"/>
        <v>0</v>
      </c>
      <c r="JM171" s="162">
        <f t="shared" si="819"/>
        <v>0</v>
      </c>
      <c r="JN171" s="162">
        <f t="shared" si="819"/>
        <v>0</v>
      </c>
      <c r="JO171" s="162">
        <f t="shared" si="819"/>
        <v>0</v>
      </c>
      <c r="JP171" s="162">
        <f t="shared" si="819"/>
        <v>0</v>
      </c>
      <c r="JQ171" s="162">
        <f t="shared" si="819"/>
        <v>0</v>
      </c>
      <c r="JR171" s="162">
        <f t="shared" si="819"/>
        <v>0</v>
      </c>
      <c r="JS171" s="162">
        <f t="shared" si="819"/>
        <v>0</v>
      </c>
      <c r="JT171" s="162">
        <f t="shared" si="819"/>
        <v>0</v>
      </c>
      <c r="JU171" s="162">
        <f t="shared" si="819"/>
        <v>0</v>
      </c>
      <c r="JV171" s="162">
        <f t="shared" si="819"/>
        <v>0</v>
      </c>
      <c r="JW171" s="162">
        <f t="shared" si="819"/>
        <v>0</v>
      </c>
      <c r="JX171" s="162">
        <f t="shared" si="819"/>
        <v>0</v>
      </c>
      <c r="JY171" s="162">
        <f t="shared" si="819"/>
        <v>0</v>
      </c>
      <c r="JZ171" s="162">
        <f t="shared" si="819"/>
        <v>0</v>
      </c>
      <c r="KA171" s="162">
        <f t="shared" si="819"/>
        <v>0</v>
      </c>
      <c r="KB171" s="162">
        <f t="shared" si="819"/>
        <v>0</v>
      </c>
      <c r="KC171" s="162">
        <f t="shared" si="819"/>
        <v>0</v>
      </c>
      <c r="KD171" s="162">
        <f t="shared" si="819"/>
        <v>0</v>
      </c>
      <c r="KE171" s="162">
        <f t="shared" si="819"/>
        <v>0</v>
      </c>
      <c r="KF171" s="162">
        <f t="shared" si="819"/>
        <v>0</v>
      </c>
      <c r="KG171" s="162">
        <f t="shared" si="819"/>
        <v>0</v>
      </c>
      <c r="KH171" s="162">
        <f t="shared" si="819"/>
        <v>0</v>
      </c>
      <c r="KI171" s="162">
        <f t="shared" si="819"/>
        <v>0</v>
      </c>
      <c r="KJ171" s="162">
        <f t="shared" si="819"/>
        <v>0</v>
      </c>
      <c r="KK171" s="162">
        <f t="shared" si="819"/>
        <v>0</v>
      </c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</row>
    <row r="172" ht="14.25" customHeight="1" spans="1:326" x14ac:dyDescent="0.25">
      <c r="A172" s="1">
        <v>6</v>
      </c>
      <c r="B172" s="1">
        <f t="shared" ref="B172:C172" si="820">B171+1</f>
        <v>162</v>
      </c>
      <c r="C172" s="232">
        <f t="shared" si="820"/>
        <v>43627</v>
      </c>
      <c r="D172" s="162">
        <f t="shared" si="9"/>
        <v>0</v>
      </c>
      <c r="E172" s="162">
        <f>(SUMIFS(Profile!$F$2:$F$17521,Profile!$B$2:$B$17521,$B172,Profile!$C$2:$C$17521,E$8))*$C$6</f>
        <v>0</v>
      </c>
      <c r="F172" s="162">
        <f>(SUMIFS(Profile!$F$2:$F$17521,Profile!$B$2:$B$17521,$B172,Profile!$C$2:$C$17521,F$8))*$C$6</f>
        <v>0</v>
      </c>
      <c r="G172" s="162">
        <f>(SUMIFS(Profile!$F$2:$F$17521,Profile!$B$2:$B$17521,$B172,Profile!$C$2:$C$17521,G$8))*$C$6</f>
        <v>0</v>
      </c>
      <c r="H172" s="162">
        <f>(SUMIFS(Profile!$F$2:$F$17521,Profile!$B$2:$B$17521,$B172,Profile!$C$2:$C$17521,H$8))*$C$6</f>
        <v>0</v>
      </c>
      <c r="I172" s="162">
        <f>(SUMIFS(Profile!$F$2:$F$17521,Profile!$B$2:$B$17521,$B172,Profile!$C$2:$C$17521,I$8))*$C$6</f>
        <v>0</v>
      </c>
      <c r="J172" s="162">
        <f>(SUMIFS(Profile!$F$2:$F$17521,Profile!$B$2:$B$17521,$B172,Profile!$C$2:$C$17521,J$8))*$C$6</f>
        <v>0</v>
      </c>
      <c r="K172" s="162">
        <f>(SUMIFS(Profile!$F$2:$F$17521,Profile!$B$2:$B$17521,$B172,Profile!$C$2:$C$17521,K$8))*$C$6</f>
        <v>0</v>
      </c>
      <c r="L172" s="162">
        <f>(SUMIFS(Profile!$F$2:$F$17521,Profile!$B$2:$B$17521,$B172,Profile!$C$2:$C$17521,L$8))*$C$6</f>
        <v>0</v>
      </c>
      <c r="M172" s="162">
        <f>(SUMIFS(Profile!$F$2:$F$17521,Profile!$B$2:$B$17521,$B172,Profile!$C$2:$C$17521,M$8))*$C$6</f>
        <v>0</v>
      </c>
      <c r="N172" s="162">
        <f>(SUMIFS(Profile!$F$2:$F$17521,Profile!$B$2:$B$17521,$B172,Profile!$C$2:$C$17521,N$8))*$C$6</f>
        <v>0</v>
      </c>
      <c r="O172" s="162">
        <f>(SUMIFS(Profile!$F$2:$F$17521,Profile!$B$2:$B$17521,$B172,Profile!$C$2:$C$17521,O$8))*$C$6</f>
        <v>0</v>
      </c>
      <c r="P172" s="162">
        <f>(SUMIFS(Profile!$F$2:$F$17521,Profile!$B$2:$B$17521,$B172,Profile!$C$2:$C$17521,P$8))*$C$6</f>
        <v>0</v>
      </c>
      <c r="Q172" s="162">
        <f>(SUMIFS(Profile!$F$2:$F$17521,Profile!$B$2:$B$17521,$B172,Profile!$C$2:$C$17521,Q$8))*$C$6</f>
        <v>0</v>
      </c>
      <c r="R172" s="162">
        <f>(SUMIFS(Profile!$F$2:$F$17521,Profile!$B$2:$B$17521,$B172,Profile!$C$2:$C$17521,R$8))*$C$6</f>
        <v>0</v>
      </c>
      <c r="S172" s="162">
        <f>(SUMIFS(Profile!$F$2:$F$17521,Profile!$B$2:$B$17521,$B172,Profile!$C$2:$C$17521,S$8))*$C$6</f>
        <v>0</v>
      </c>
      <c r="T172" s="162">
        <f>(SUMIFS(Profile!$F$2:$F$17521,Profile!$B$2:$B$17521,$B172,Profile!$C$2:$C$17521,T$8))*$C$6</f>
        <v>0</v>
      </c>
      <c r="U172" s="162">
        <f>(SUMIFS(Profile!$F$2:$F$17521,Profile!$B$2:$B$17521,$B172,Profile!$C$2:$C$17521,U$8))*$C$6</f>
        <v>0</v>
      </c>
      <c r="V172" s="162">
        <f>(SUMIFS(Profile!$F$2:$F$17521,Profile!$B$2:$B$17521,$B172,Profile!$C$2:$C$17521,V$8))*$C$6</f>
        <v>0</v>
      </c>
      <c r="W172" s="162">
        <f>(SUMIFS(Profile!$F$2:$F$17521,Profile!$B$2:$B$17521,$B172,Profile!$C$2:$C$17521,W$8))*$C$6</f>
        <v>0</v>
      </c>
      <c r="X172" s="162">
        <f>(SUMIFS(Profile!$F$2:$F$17521,Profile!$B$2:$B$17521,$B172,Profile!$C$2:$C$17521,X$8))*$C$6</f>
        <v>0</v>
      </c>
      <c r="Y172" s="162">
        <f>(SUMIFS(Profile!$F$2:$F$17521,Profile!$B$2:$B$17521,$B172,Profile!$C$2:$C$17521,Y$8))*$C$6</f>
        <v>0</v>
      </c>
      <c r="Z172" s="162">
        <f>(SUMIFS(Profile!$F$2:$F$17521,Profile!$B$2:$B$17521,$B172,Profile!$C$2:$C$17521,Z$8))*$C$6</f>
        <v>0</v>
      </c>
      <c r="AA172" s="162">
        <f>(SUMIFS(Profile!$F$2:$F$17521,Profile!$B$2:$B$17521,$B172,Profile!$C$2:$C$17521,AA$8))*$C$6</f>
        <v>0</v>
      </c>
      <c r="AB172" s="162">
        <f>(SUMIFS(Profile!$F$2:$F$17521,Profile!$B$2:$B$17521,$B172,Profile!$C$2:$C$17521,AB$8))*$C$6</f>
        <v>0</v>
      </c>
      <c r="AC172" s="162">
        <f>(SUMIFS(Profile!$F$2:$F$17521,Profile!$B$2:$B$17521,$B172,Profile!$C$2:$C$17521,AC$8))*$C$6</f>
        <v>0</v>
      </c>
      <c r="AD172" s="162">
        <f>(SUMIFS(Profile!$F$2:$F$17521,Profile!$B$2:$B$17521,$B172,Profile!$C$2:$C$17521,AD$8))*$C$6</f>
        <v>0</v>
      </c>
      <c r="AE172" s="162">
        <f>(SUMIFS(Profile!$F$2:$F$17521,Profile!$B$2:$B$17521,$B172,Profile!$C$2:$C$17521,AE$8))*$C$6</f>
        <v>0</v>
      </c>
      <c r="AF172" s="162">
        <f>(SUMIFS(Profile!$F$2:$F$17521,Profile!$B$2:$B$17521,$B172,Profile!$C$2:$C$17521,AF$8))*$C$6</f>
        <v>0</v>
      </c>
      <c r="AG172" s="162">
        <f>(SUMIFS(Profile!$F$2:$F$17521,Profile!$B$2:$B$17521,$B172,Profile!$C$2:$C$17521,AG$8))*$C$6</f>
        <v>0</v>
      </c>
      <c r="AH172" s="162">
        <f>(SUMIFS(Profile!$F$2:$F$17521,Profile!$B$2:$B$17521,$B172,Profile!$C$2:$C$17521,AH$8))*$C$6</f>
        <v>0</v>
      </c>
      <c r="AI172" s="162">
        <f>(SUMIFS(Profile!$F$2:$F$17521,Profile!$B$2:$B$17521,$B172,Profile!$C$2:$C$17521,AI$8))*$C$6</f>
        <v>0</v>
      </c>
      <c r="AJ172" s="162">
        <f>(SUMIFS(Profile!$F$2:$F$17521,Profile!$B$2:$B$17521,$B172,Profile!$C$2:$C$17521,AJ$8))*$C$6</f>
        <v>0</v>
      </c>
      <c r="AK172" s="162">
        <f>(SUMIFS(Profile!$F$2:$F$17521,Profile!$B$2:$B$17521,$B172,Profile!$C$2:$C$17521,AK$8))*$C$6</f>
        <v>0</v>
      </c>
      <c r="AL172" s="162">
        <f>(SUMIFS(Profile!$F$2:$F$17521,Profile!$B$2:$B$17521,$B172,Profile!$C$2:$C$17521,AL$8))*$C$6</f>
        <v>0</v>
      </c>
      <c r="AM172" s="162">
        <f>(SUMIFS(Profile!$F$2:$F$17521,Profile!$B$2:$B$17521,$B172,Profile!$C$2:$C$17521,AM$8))*$C$6</f>
        <v>0</v>
      </c>
      <c r="AN172" s="162">
        <f>(SUMIFS(Profile!$F$2:$F$17521,Profile!$B$2:$B$17521,$B172,Profile!$C$2:$C$17521,AN$8))*$C$6</f>
        <v>0</v>
      </c>
      <c r="AO172" s="162">
        <f>(SUMIFS(Profile!$F$2:$F$17521,Profile!$B$2:$B$17521,$B172,Profile!$C$2:$C$17521,AO$8))*$C$6</f>
        <v>0</v>
      </c>
      <c r="AP172" s="162">
        <f>(SUMIFS(Profile!$F$2:$F$17521,Profile!$B$2:$B$17521,$B172,Profile!$C$2:$C$17521,AP$8))*$C$6</f>
        <v>0</v>
      </c>
      <c r="AQ172" s="162">
        <f>(SUMIFS(Profile!$F$2:$F$17521,Profile!$B$2:$B$17521,$B172,Profile!$C$2:$C$17521,AQ$8))*$C$6</f>
        <v>0</v>
      </c>
      <c r="AR172" s="162">
        <f>(SUMIFS(Profile!$F$2:$F$17521,Profile!$B$2:$B$17521,$B172,Profile!$C$2:$C$17521,AR$8))*$C$6</f>
        <v>0</v>
      </c>
      <c r="AS172" s="162">
        <f>(SUMIFS(Profile!$F$2:$F$17521,Profile!$B$2:$B$17521,$B172,Profile!$C$2:$C$17521,AS$8))*$C$6</f>
        <v>0</v>
      </c>
      <c r="AT172" s="162">
        <f>(SUMIFS(Profile!$F$2:$F$17521,Profile!$B$2:$B$17521,$B172,Profile!$C$2:$C$17521,AT$8))*$C$6</f>
        <v>0</v>
      </c>
      <c r="AU172" s="162">
        <f>(SUMIFS(Profile!$F$2:$F$17521,Profile!$B$2:$B$17521,$B172,Profile!$C$2:$C$17521,AU$8))*$C$6</f>
        <v>0</v>
      </c>
      <c r="AV172" s="162">
        <f>(SUMIFS(Profile!$F$2:$F$17521,Profile!$B$2:$B$17521,$B172,Profile!$C$2:$C$17521,AV$8))*$C$6</f>
        <v>0</v>
      </c>
      <c r="AW172" s="162">
        <f>(SUMIFS(Profile!$F$2:$F$17521,Profile!$B$2:$B$17521,$B172,Profile!$C$2:$C$17521,AW$8))*$C$6</f>
        <v>0</v>
      </c>
      <c r="AX172" s="162">
        <f>(SUMIFS(Profile!$F$2:$F$17521,Profile!$B$2:$B$17521,$B172,Profile!$C$2:$C$17521,AX$8))*$C$6</f>
        <v>0</v>
      </c>
      <c r="AY172" s="162">
        <f>(SUMIFS(Profile!$F$2:$F$17521,Profile!$B$2:$B$17521,$B172,Profile!$C$2:$C$17521,AY$8))*$C$6</f>
        <v>0</v>
      </c>
      <c r="AZ172" s="162">
        <f>(SUMIFS(Profile!$F$2:$F$17521,Profile!$B$2:$B$17521,$B172,Profile!$C$2:$C$17521,AZ$8))*$C$6</f>
        <v>0</v>
      </c>
      <c r="BA172" s="162">
        <f t="shared" si="10"/>
        <v>0</v>
      </c>
      <c r="BB172" s="162">
        <f>(SUMIFS(Profile!$E$2:$E$17521,Profile!$B$2:$B$17521,$B172,Profile!$C$2:$C$17521,BB$8))*$C$9</f>
        <v>0</v>
      </c>
      <c r="BC172" s="162">
        <f>(SUMIFS(Profile!$E$2:$E$17521,Profile!$B$2:$B$17521,$B172,Profile!$C$2:$C$17521,BC$8))*$C$9</f>
        <v>0</v>
      </c>
      <c r="BD172" s="162">
        <f>(SUMIFS(Profile!$E$2:$E$17521,Profile!$B$2:$B$17521,$B172,Profile!$C$2:$C$17521,BD$8))*$C$9</f>
        <v>0</v>
      </c>
      <c r="BE172" s="162">
        <f>(SUMIFS(Profile!$E$2:$E$17521,Profile!$B$2:$B$17521,$B172,Profile!$C$2:$C$17521,BE$8))*$C$9</f>
        <v>0</v>
      </c>
      <c r="BF172" s="162">
        <f>(SUMIFS(Profile!$E$2:$E$17521,Profile!$B$2:$B$17521,$B172,Profile!$C$2:$C$17521,BF$8))*$C$9</f>
        <v>0</v>
      </c>
      <c r="BG172" s="162">
        <f>(SUMIFS(Profile!$E$2:$E$17521,Profile!$B$2:$B$17521,$B172,Profile!$C$2:$C$17521,BG$8))*$C$9</f>
        <v>0</v>
      </c>
      <c r="BH172" s="162">
        <f>(SUMIFS(Profile!$E$2:$E$17521,Profile!$B$2:$B$17521,$B172,Profile!$C$2:$C$17521,BH$8))*$C$9</f>
        <v>0</v>
      </c>
      <c r="BI172" s="162">
        <f>(SUMIFS(Profile!$E$2:$E$17521,Profile!$B$2:$B$17521,$B172,Profile!$C$2:$C$17521,BI$8))*$C$9</f>
        <v>0</v>
      </c>
      <c r="BJ172" s="162">
        <f>(SUMIFS(Profile!$E$2:$E$17521,Profile!$B$2:$B$17521,$B172,Profile!$C$2:$C$17521,BJ$8))*$C$9</f>
        <v>0</v>
      </c>
      <c r="BK172" s="162">
        <f>(SUMIFS(Profile!$E$2:$E$17521,Profile!$B$2:$B$17521,$B172,Profile!$C$2:$C$17521,BK$8))*$C$9</f>
        <v>0</v>
      </c>
      <c r="BL172" s="162">
        <f>(SUMIFS(Profile!$E$2:$E$17521,Profile!$B$2:$B$17521,$B172,Profile!$C$2:$C$17521,BL$8))*$C$9</f>
        <v>0</v>
      </c>
      <c r="BM172" s="162">
        <f>(SUMIFS(Profile!$E$2:$E$17521,Profile!$B$2:$B$17521,$B172,Profile!$C$2:$C$17521,BM$8))*$C$9</f>
        <v>0</v>
      </c>
      <c r="BN172" s="162">
        <f>(SUMIFS(Profile!$E$2:$E$17521,Profile!$B$2:$B$17521,$B172,Profile!$C$2:$C$17521,BN$8))*$C$9</f>
        <v>0</v>
      </c>
      <c r="BO172" s="162">
        <f>(SUMIFS(Profile!$E$2:$E$17521,Profile!$B$2:$B$17521,$B172,Profile!$C$2:$C$17521,BO$8))*$C$9</f>
        <v>0</v>
      </c>
      <c r="BP172" s="162">
        <f>(SUMIFS(Profile!$E$2:$E$17521,Profile!$B$2:$B$17521,$B172,Profile!$C$2:$C$17521,BP$8))*$C$9</f>
        <v>0</v>
      </c>
      <c r="BQ172" s="162">
        <f>(SUMIFS(Profile!$E$2:$E$17521,Profile!$B$2:$B$17521,$B172,Profile!$C$2:$C$17521,BQ$8))*$C$9</f>
        <v>0</v>
      </c>
      <c r="BR172" s="162">
        <f>(SUMIFS(Profile!$E$2:$E$17521,Profile!$B$2:$B$17521,$B172,Profile!$C$2:$C$17521,BR$8))*$C$9</f>
        <v>0</v>
      </c>
      <c r="BS172" s="162">
        <f>(SUMIFS(Profile!$E$2:$E$17521,Profile!$B$2:$B$17521,$B172,Profile!$C$2:$C$17521,BS$8))*$C$9</f>
        <v>0</v>
      </c>
      <c r="BT172" s="162">
        <f>(SUMIFS(Profile!$E$2:$E$17521,Profile!$B$2:$B$17521,$B172,Profile!$C$2:$C$17521,BT$8))*$C$9</f>
        <v>0</v>
      </c>
      <c r="BU172" s="162">
        <f>(SUMIFS(Profile!$E$2:$E$17521,Profile!$B$2:$B$17521,$B172,Profile!$C$2:$C$17521,BU$8))*$C$9</f>
        <v>0</v>
      </c>
      <c r="BV172" s="162">
        <f>(SUMIFS(Profile!$E$2:$E$17521,Profile!$B$2:$B$17521,$B172,Profile!$C$2:$C$17521,BV$8))*$C$9</f>
        <v>0</v>
      </c>
      <c r="BW172" s="162">
        <f>(SUMIFS(Profile!$E$2:$E$17521,Profile!$B$2:$B$17521,$B172,Profile!$C$2:$C$17521,BW$8))*$C$9</f>
        <v>0</v>
      </c>
      <c r="BX172" s="162">
        <f>(SUMIFS(Profile!$E$2:$E$17521,Profile!$B$2:$B$17521,$B172,Profile!$C$2:$C$17521,BX$8))*$C$9</f>
        <v>0</v>
      </c>
      <c r="BY172" s="162">
        <f>(SUMIFS(Profile!$E$2:$E$17521,Profile!$B$2:$B$17521,$B172,Profile!$C$2:$C$17521,BY$8))*$C$9</f>
        <v>0</v>
      </c>
      <c r="BZ172" s="162">
        <f>(SUMIFS(Profile!$E$2:$E$17521,Profile!$B$2:$B$17521,$B172,Profile!$C$2:$C$17521,BZ$8))*$C$9</f>
        <v>0</v>
      </c>
      <c r="CA172" s="162">
        <f>(SUMIFS(Profile!$E$2:$E$17521,Profile!$B$2:$B$17521,$B172,Profile!$C$2:$C$17521,CA$8))*$C$9</f>
        <v>0</v>
      </c>
      <c r="CB172" s="162">
        <f>(SUMIFS(Profile!$E$2:$E$17521,Profile!$B$2:$B$17521,$B172,Profile!$C$2:$C$17521,CB$8))*$C$9</f>
        <v>0</v>
      </c>
      <c r="CC172" s="162">
        <f>(SUMIFS(Profile!$E$2:$E$17521,Profile!$B$2:$B$17521,$B172,Profile!$C$2:$C$17521,CC$8))*$C$9</f>
        <v>0</v>
      </c>
      <c r="CD172" s="162">
        <f>(SUMIFS(Profile!$E$2:$E$17521,Profile!$B$2:$B$17521,$B172,Profile!$C$2:$C$17521,CD$8))*$C$9</f>
        <v>0</v>
      </c>
      <c r="CE172" s="162">
        <f>(SUMIFS(Profile!$E$2:$E$17521,Profile!$B$2:$B$17521,$B172,Profile!$C$2:$C$17521,CE$8))*$C$9</f>
        <v>0</v>
      </c>
      <c r="CF172" s="162">
        <f>(SUMIFS(Profile!$E$2:$E$17521,Profile!$B$2:$B$17521,$B172,Profile!$C$2:$C$17521,CF$8))*$C$9</f>
        <v>0</v>
      </c>
      <c r="CG172" s="162">
        <f>(SUMIFS(Profile!$E$2:$E$17521,Profile!$B$2:$B$17521,$B172,Profile!$C$2:$C$17521,CG$8))*$C$9</f>
        <v>0</v>
      </c>
      <c r="CH172" s="162">
        <f>(SUMIFS(Profile!$E$2:$E$17521,Profile!$B$2:$B$17521,$B172,Profile!$C$2:$C$17521,CH$8))*$C$9</f>
        <v>0</v>
      </c>
      <c r="CI172" s="162">
        <f>(SUMIFS(Profile!$E$2:$E$17521,Profile!$B$2:$B$17521,$B172,Profile!$C$2:$C$17521,CI$8))*$C$9</f>
        <v>0</v>
      </c>
      <c r="CJ172" s="162">
        <f>(SUMIFS(Profile!$E$2:$E$17521,Profile!$B$2:$B$17521,$B172,Profile!$C$2:$C$17521,CJ$8))*$C$9</f>
        <v>0</v>
      </c>
      <c r="CK172" s="162">
        <f>(SUMIFS(Profile!$E$2:$E$17521,Profile!$B$2:$B$17521,$B172,Profile!$C$2:$C$17521,CK$8))*$C$9</f>
        <v>0</v>
      </c>
      <c r="CL172" s="162">
        <f>(SUMIFS(Profile!$E$2:$E$17521,Profile!$B$2:$B$17521,$B172,Profile!$C$2:$C$17521,CL$8))*$C$9</f>
        <v>0</v>
      </c>
      <c r="CM172" s="162">
        <f>(SUMIFS(Profile!$E$2:$E$17521,Profile!$B$2:$B$17521,$B172,Profile!$C$2:$C$17521,CM$8))*$C$9</f>
        <v>0</v>
      </c>
      <c r="CN172" s="162">
        <f>(SUMIFS(Profile!$E$2:$E$17521,Profile!$B$2:$B$17521,$B172,Profile!$C$2:$C$17521,CN$8))*$C$9</f>
        <v>0</v>
      </c>
      <c r="CO172" s="162">
        <f>(SUMIFS(Profile!$E$2:$E$17521,Profile!$B$2:$B$17521,$B172,Profile!$C$2:$C$17521,CO$8))*$C$9</f>
        <v>0</v>
      </c>
      <c r="CP172" s="162">
        <f>(SUMIFS(Profile!$E$2:$E$17521,Profile!$B$2:$B$17521,$B172,Profile!$C$2:$C$17521,CP$8))*$C$9</f>
        <v>0</v>
      </c>
      <c r="CQ172" s="162">
        <f>(SUMIFS(Profile!$E$2:$E$17521,Profile!$B$2:$B$17521,$B172,Profile!$C$2:$C$17521,CQ$8))*$C$9</f>
        <v>0</v>
      </c>
      <c r="CR172" s="162">
        <f>(SUMIFS(Profile!$E$2:$E$17521,Profile!$B$2:$B$17521,$B172,Profile!$C$2:$C$17521,CR$8))*$C$9</f>
        <v>0</v>
      </c>
      <c r="CS172" s="162">
        <f>(SUMIFS(Profile!$E$2:$E$17521,Profile!$B$2:$B$17521,$B172,Profile!$C$2:$C$17521,CS$8))*$C$9</f>
        <v>0</v>
      </c>
      <c r="CT172" s="162">
        <f>(SUMIFS(Profile!$E$2:$E$17521,Profile!$B$2:$B$17521,$B172,Profile!$C$2:$C$17521,CT$8))*$C$9</f>
        <v>0</v>
      </c>
      <c r="CU172" s="162">
        <f>(SUMIFS(Profile!$E$2:$E$17521,Profile!$B$2:$B$17521,$B172,Profile!$C$2:$C$17521,CU$8))*$C$9</f>
        <v>0</v>
      </c>
      <c r="CV172" s="162">
        <f>(SUMIFS(Profile!$E$2:$E$17521,Profile!$B$2:$B$17521,$B172,Profile!$C$2:$C$17521,CV$8))*$C$9</f>
        <v>0</v>
      </c>
      <c r="CW172" s="162">
        <f>(SUMIFS(Profile!$E$2:$E$17521,Profile!$B$2:$B$17521,$B172,Profile!$C$2:$C$17521,CW$8))*$C$9</f>
        <v>0</v>
      </c>
      <c r="CX172" s="162">
        <f t="shared" si="11"/>
        <v>0</v>
      </c>
      <c r="CY172" s="162">
        <f t="shared" ref="CY172:ET172" si="821">MAX(BB172-E172,0)</f>
        <v>0</v>
      </c>
      <c r="CZ172" s="162">
        <f t="shared" si="821"/>
        <v>0</v>
      </c>
      <c r="DA172" s="162">
        <f t="shared" si="821"/>
        <v>0</v>
      </c>
      <c r="DB172" s="162">
        <f t="shared" si="821"/>
        <v>0</v>
      </c>
      <c r="DC172" s="162">
        <f t="shared" si="821"/>
        <v>0</v>
      </c>
      <c r="DD172" s="162">
        <f t="shared" si="821"/>
        <v>0</v>
      </c>
      <c r="DE172" s="162">
        <f t="shared" si="821"/>
        <v>0</v>
      </c>
      <c r="DF172" s="162">
        <f t="shared" si="821"/>
        <v>0</v>
      </c>
      <c r="DG172" s="162">
        <f t="shared" si="821"/>
        <v>0</v>
      </c>
      <c r="DH172" s="162">
        <f t="shared" si="821"/>
        <v>0</v>
      </c>
      <c r="DI172" s="162">
        <f t="shared" si="821"/>
        <v>0</v>
      </c>
      <c r="DJ172" s="162">
        <f t="shared" si="821"/>
        <v>0</v>
      </c>
      <c r="DK172" s="162">
        <f t="shared" si="821"/>
        <v>0</v>
      </c>
      <c r="DL172" s="162">
        <f t="shared" si="821"/>
        <v>0</v>
      </c>
      <c r="DM172" s="162">
        <f t="shared" si="821"/>
        <v>0</v>
      </c>
      <c r="DN172" s="162">
        <f t="shared" si="821"/>
        <v>0</v>
      </c>
      <c r="DO172" s="162">
        <f t="shared" si="821"/>
        <v>0</v>
      </c>
      <c r="DP172" s="162">
        <f t="shared" si="821"/>
        <v>0</v>
      </c>
      <c r="DQ172" s="162">
        <f t="shared" si="821"/>
        <v>0</v>
      </c>
      <c r="DR172" s="162">
        <f t="shared" si="821"/>
        <v>0</v>
      </c>
      <c r="DS172" s="162">
        <f t="shared" si="821"/>
        <v>0</v>
      </c>
      <c r="DT172" s="162">
        <f t="shared" si="821"/>
        <v>0</v>
      </c>
      <c r="DU172" s="162">
        <f t="shared" si="821"/>
        <v>0</v>
      </c>
      <c r="DV172" s="162">
        <f t="shared" si="821"/>
        <v>0</v>
      </c>
      <c r="DW172" s="162">
        <f t="shared" si="821"/>
        <v>0</v>
      </c>
      <c r="DX172" s="162">
        <f t="shared" si="821"/>
        <v>0</v>
      </c>
      <c r="DY172" s="162">
        <f t="shared" si="821"/>
        <v>0</v>
      </c>
      <c r="DZ172" s="162">
        <f t="shared" si="821"/>
        <v>0</v>
      </c>
      <c r="EA172" s="162">
        <f t="shared" si="821"/>
        <v>0</v>
      </c>
      <c r="EB172" s="162">
        <f t="shared" si="821"/>
        <v>0</v>
      </c>
      <c r="EC172" s="162">
        <f t="shared" si="821"/>
        <v>0</v>
      </c>
      <c r="ED172" s="162">
        <f t="shared" si="821"/>
        <v>0</v>
      </c>
      <c r="EE172" s="162">
        <f t="shared" si="821"/>
        <v>0</v>
      </c>
      <c r="EF172" s="162">
        <f t="shared" si="821"/>
        <v>0</v>
      </c>
      <c r="EG172" s="162">
        <f t="shared" si="821"/>
        <v>0</v>
      </c>
      <c r="EH172" s="162">
        <f t="shared" si="821"/>
        <v>0</v>
      </c>
      <c r="EI172" s="162">
        <f t="shared" si="821"/>
        <v>0</v>
      </c>
      <c r="EJ172" s="162">
        <f t="shared" si="821"/>
        <v>0</v>
      </c>
      <c r="EK172" s="162">
        <f t="shared" si="821"/>
        <v>0</v>
      </c>
      <c r="EL172" s="162">
        <f t="shared" si="821"/>
        <v>0</v>
      </c>
      <c r="EM172" s="162">
        <f t="shared" si="821"/>
        <v>0</v>
      </c>
      <c r="EN172" s="162">
        <f t="shared" si="821"/>
        <v>0</v>
      </c>
      <c r="EO172" s="162">
        <f t="shared" si="821"/>
        <v>0</v>
      </c>
      <c r="EP172" s="162">
        <f t="shared" si="821"/>
        <v>0</v>
      </c>
      <c r="EQ172" s="162">
        <f t="shared" si="821"/>
        <v>0</v>
      </c>
      <c r="ER172" s="162">
        <f t="shared" si="821"/>
        <v>0</v>
      </c>
      <c r="ES172" s="162">
        <f t="shared" si="821"/>
        <v>0</v>
      </c>
      <c r="ET172" s="162">
        <f t="shared" si="821"/>
        <v>0</v>
      </c>
      <c r="EU172" s="162">
        <f t="shared" si="13"/>
        <v>0</v>
      </c>
      <c r="EV172" s="162">
        <f t="shared" ref="EV172:GQ172" si="822">BB172-CY172</f>
        <v>0</v>
      </c>
      <c r="EW172" s="162">
        <f t="shared" si="822"/>
        <v>0</v>
      </c>
      <c r="EX172" s="162">
        <f t="shared" si="822"/>
        <v>0</v>
      </c>
      <c r="EY172" s="162">
        <f t="shared" si="822"/>
        <v>0</v>
      </c>
      <c r="EZ172" s="162">
        <f t="shared" si="822"/>
        <v>0</v>
      </c>
      <c r="FA172" s="162">
        <f t="shared" si="822"/>
        <v>0</v>
      </c>
      <c r="FB172" s="162">
        <f t="shared" si="822"/>
        <v>0</v>
      </c>
      <c r="FC172" s="162">
        <f t="shared" si="822"/>
        <v>0</v>
      </c>
      <c r="FD172" s="162">
        <f t="shared" si="822"/>
        <v>0</v>
      </c>
      <c r="FE172" s="162">
        <f t="shared" si="822"/>
        <v>0</v>
      </c>
      <c r="FF172" s="162">
        <f t="shared" si="822"/>
        <v>0</v>
      </c>
      <c r="FG172" s="162">
        <f t="shared" si="822"/>
        <v>0</v>
      </c>
      <c r="FH172" s="162">
        <f t="shared" si="822"/>
        <v>0</v>
      </c>
      <c r="FI172" s="162">
        <f t="shared" si="822"/>
        <v>0</v>
      </c>
      <c r="FJ172" s="162">
        <f t="shared" si="822"/>
        <v>0</v>
      </c>
      <c r="FK172" s="162">
        <f t="shared" si="822"/>
        <v>0</v>
      </c>
      <c r="FL172" s="162">
        <f t="shared" si="822"/>
        <v>0</v>
      </c>
      <c r="FM172" s="162">
        <f t="shared" si="822"/>
        <v>0</v>
      </c>
      <c r="FN172" s="162">
        <f t="shared" si="822"/>
        <v>0</v>
      </c>
      <c r="FO172" s="162">
        <f t="shared" si="822"/>
        <v>0</v>
      </c>
      <c r="FP172" s="162">
        <f t="shared" si="822"/>
        <v>0</v>
      </c>
      <c r="FQ172" s="162">
        <f t="shared" si="822"/>
        <v>0</v>
      </c>
      <c r="FR172" s="162">
        <f t="shared" si="822"/>
        <v>0</v>
      </c>
      <c r="FS172" s="162">
        <f t="shared" si="822"/>
        <v>0</v>
      </c>
      <c r="FT172" s="162">
        <f t="shared" si="822"/>
        <v>0</v>
      </c>
      <c r="FU172" s="162">
        <f t="shared" si="822"/>
        <v>0</v>
      </c>
      <c r="FV172" s="162">
        <f t="shared" si="822"/>
        <v>0</v>
      </c>
      <c r="FW172" s="162">
        <f t="shared" si="822"/>
        <v>0</v>
      </c>
      <c r="FX172" s="162">
        <f t="shared" si="822"/>
        <v>0</v>
      </c>
      <c r="FY172" s="162">
        <f t="shared" si="822"/>
        <v>0</v>
      </c>
      <c r="FZ172" s="162">
        <f t="shared" si="822"/>
        <v>0</v>
      </c>
      <c r="GA172" s="162">
        <f t="shared" si="822"/>
        <v>0</v>
      </c>
      <c r="GB172" s="162">
        <f t="shared" si="822"/>
        <v>0</v>
      </c>
      <c r="GC172" s="162">
        <f t="shared" si="822"/>
        <v>0</v>
      </c>
      <c r="GD172" s="162">
        <f t="shared" si="822"/>
        <v>0</v>
      </c>
      <c r="GE172" s="162">
        <f t="shared" si="822"/>
        <v>0</v>
      </c>
      <c r="GF172" s="162">
        <f t="shared" si="822"/>
        <v>0</v>
      </c>
      <c r="GG172" s="162">
        <f t="shared" si="822"/>
        <v>0</v>
      </c>
      <c r="GH172" s="162">
        <f t="shared" si="822"/>
        <v>0</v>
      </c>
      <c r="GI172" s="162">
        <f t="shared" si="822"/>
        <v>0</v>
      </c>
      <c r="GJ172" s="162">
        <f t="shared" si="822"/>
        <v>0</v>
      </c>
      <c r="GK172" s="162">
        <f t="shared" si="822"/>
        <v>0</v>
      </c>
      <c r="GL172" s="162">
        <f t="shared" si="822"/>
        <v>0</v>
      </c>
      <c r="GM172" s="162">
        <f t="shared" si="822"/>
        <v>0</v>
      </c>
      <c r="GN172" s="162">
        <f t="shared" si="822"/>
        <v>0</v>
      </c>
      <c r="GO172" s="162">
        <f t="shared" si="822"/>
        <v>0</v>
      </c>
      <c r="GP172" s="162">
        <f t="shared" si="822"/>
        <v>0</v>
      </c>
      <c r="GQ172" s="162">
        <f t="shared" si="822"/>
        <v>0</v>
      </c>
      <c r="GR172" s="162">
        <f t="shared" si="15"/>
        <v>0</v>
      </c>
      <c r="GS172" s="162">
        <f t="shared" ref="GS172:IN172" si="823">E172-EV172</f>
        <v>0</v>
      </c>
      <c r="GT172" s="162">
        <f t="shared" si="823"/>
        <v>0</v>
      </c>
      <c r="GU172" s="162">
        <f t="shared" si="823"/>
        <v>0</v>
      </c>
      <c r="GV172" s="162">
        <f t="shared" si="823"/>
        <v>0</v>
      </c>
      <c r="GW172" s="162">
        <f t="shared" si="823"/>
        <v>0</v>
      </c>
      <c r="GX172" s="162">
        <f t="shared" si="823"/>
        <v>0</v>
      </c>
      <c r="GY172" s="162">
        <f t="shared" si="823"/>
        <v>0</v>
      </c>
      <c r="GZ172" s="162">
        <f t="shared" si="823"/>
        <v>0</v>
      </c>
      <c r="HA172" s="162">
        <f t="shared" si="823"/>
        <v>0</v>
      </c>
      <c r="HB172" s="162">
        <f t="shared" si="823"/>
        <v>0</v>
      </c>
      <c r="HC172" s="162">
        <f t="shared" si="823"/>
        <v>0</v>
      </c>
      <c r="HD172" s="162">
        <f t="shared" si="823"/>
        <v>0</v>
      </c>
      <c r="HE172" s="162">
        <f t="shared" si="823"/>
        <v>0</v>
      </c>
      <c r="HF172" s="162">
        <f t="shared" si="823"/>
        <v>0</v>
      </c>
      <c r="HG172" s="162">
        <f t="shared" si="823"/>
        <v>0</v>
      </c>
      <c r="HH172" s="162">
        <f t="shared" si="823"/>
        <v>0</v>
      </c>
      <c r="HI172" s="162">
        <f t="shared" si="823"/>
        <v>0</v>
      </c>
      <c r="HJ172" s="162">
        <f t="shared" si="823"/>
        <v>0</v>
      </c>
      <c r="HK172" s="162">
        <f t="shared" si="823"/>
        <v>0</v>
      </c>
      <c r="HL172" s="162">
        <f t="shared" si="823"/>
        <v>0</v>
      </c>
      <c r="HM172" s="162">
        <f t="shared" si="823"/>
        <v>0</v>
      </c>
      <c r="HN172" s="162">
        <f t="shared" si="823"/>
        <v>0</v>
      </c>
      <c r="HO172" s="162">
        <f t="shared" si="823"/>
        <v>0</v>
      </c>
      <c r="HP172" s="162">
        <f t="shared" si="823"/>
        <v>0</v>
      </c>
      <c r="HQ172" s="162">
        <f t="shared" si="823"/>
        <v>0</v>
      </c>
      <c r="HR172" s="162">
        <f t="shared" si="823"/>
        <v>0</v>
      </c>
      <c r="HS172" s="162">
        <f t="shared" si="823"/>
        <v>0</v>
      </c>
      <c r="HT172" s="162">
        <f t="shared" si="823"/>
        <v>0</v>
      </c>
      <c r="HU172" s="162">
        <f t="shared" si="823"/>
        <v>0</v>
      </c>
      <c r="HV172" s="162">
        <f t="shared" si="823"/>
        <v>0</v>
      </c>
      <c r="HW172" s="162">
        <f t="shared" si="823"/>
        <v>0</v>
      </c>
      <c r="HX172" s="162">
        <f t="shared" si="823"/>
        <v>0</v>
      </c>
      <c r="HY172" s="162">
        <f t="shared" si="823"/>
        <v>0</v>
      </c>
      <c r="HZ172" s="162">
        <f t="shared" si="823"/>
        <v>0</v>
      </c>
      <c r="IA172" s="162">
        <f t="shared" si="823"/>
        <v>0</v>
      </c>
      <c r="IB172" s="162">
        <f t="shared" si="823"/>
        <v>0</v>
      </c>
      <c r="IC172" s="162">
        <f t="shared" si="823"/>
        <v>0</v>
      </c>
      <c r="ID172" s="162">
        <f t="shared" si="823"/>
        <v>0</v>
      </c>
      <c r="IE172" s="162">
        <f t="shared" si="823"/>
        <v>0</v>
      </c>
      <c r="IF172" s="162">
        <f t="shared" si="823"/>
        <v>0</v>
      </c>
      <c r="IG172" s="162">
        <f t="shared" si="823"/>
        <v>0</v>
      </c>
      <c r="IH172" s="162">
        <f t="shared" si="823"/>
        <v>0</v>
      </c>
      <c r="II172" s="162">
        <f t="shared" si="823"/>
        <v>0</v>
      </c>
      <c r="IJ172" s="162">
        <f t="shared" si="823"/>
        <v>0</v>
      </c>
      <c r="IK172" s="162">
        <f t="shared" si="823"/>
        <v>0</v>
      </c>
      <c r="IL172" s="162">
        <f t="shared" si="823"/>
        <v>0</v>
      </c>
      <c r="IM172" s="162">
        <f t="shared" si="823"/>
        <v>0</v>
      </c>
      <c r="IN172" s="162">
        <f t="shared" si="823"/>
        <v>0</v>
      </c>
      <c r="IO172" s="162">
        <f t="shared" si="17"/>
        <v>0</v>
      </c>
      <c r="IP172" s="162">
        <f t="shared" si="23"/>
        <v>0</v>
      </c>
      <c r="IQ172" s="162">
        <f t="shared" ref="IQ172:KK172" si="824">MAX((MIN(CZ172+IP172,$IO$7))-GT172,0)</f>
        <v>0</v>
      </c>
      <c r="IR172" s="162">
        <f t="shared" si="824"/>
        <v>0</v>
      </c>
      <c r="IS172" s="162">
        <f t="shared" si="824"/>
        <v>0</v>
      </c>
      <c r="IT172" s="162">
        <f t="shared" si="824"/>
        <v>0</v>
      </c>
      <c r="IU172" s="162">
        <f t="shared" si="824"/>
        <v>0</v>
      </c>
      <c r="IV172" s="162">
        <f t="shared" si="824"/>
        <v>0</v>
      </c>
      <c r="IW172" s="162">
        <f t="shared" si="824"/>
        <v>0</v>
      </c>
      <c r="IX172" s="162">
        <f t="shared" si="824"/>
        <v>0</v>
      </c>
      <c r="IY172" s="162">
        <f t="shared" si="824"/>
        <v>0</v>
      </c>
      <c r="IZ172" s="162">
        <f t="shared" si="824"/>
        <v>0</v>
      </c>
      <c r="JA172" s="162">
        <f t="shared" si="824"/>
        <v>0</v>
      </c>
      <c r="JB172" s="162">
        <f t="shared" si="824"/>
        <v>0</v>
      </c>
      <c r="JC172" s="162">
        <f t="shared" si="824"/>
        <v>0</v>
      </c>
      <c r="JD172" s="162">
        <f t="shared" si="824"/>
        <v>0</v>
      </c>
      <c r="JE172" s="162">
        <f t="shared" si="824"/>
        <v>0</v>
      </c>
      <c r="JF172" s="162">
        <f t="shared" si="824"/>
        <v>0</v>
      </c>
      <c r="JG172" s="162">
        <f t="shared" si="824"/>
        <v>0</v>
      </c>
      <c r="JH172" s="162">
        <f t="shared" si="824"/>
        <v>0</v>
      </c>
      <c r="JI172" s="162">
        <f t="shared" si="824"/>
        <v>0</v>
      </c>
      <c r="JJ172" s="162">
        <f t="shared" si="824"/>
        <v>0</v>
      </c>
      <c r="JK172" s="162">
        <f t="shared" si="824"/>
        <v>0</v>
      </c>
      <c r="JL172" s="162">
        <f t="shared" si="824"/>
        <v>0</v>
      </c>
      <c r="JM172" s="162">
        <f t="shared" si="824"/>
        <v>0</v>
      </c>
      <c r="JN172" s="162">
        <f t="shared" si="824"/>
        <v>0</v>
      </c>
      <c r="JO172" s="162">
        <f t="shared" si="824"/>
        <v>0</v>
      </c>
      <c r="JP172" s="162">
        <f t="shared" si="824"/>
        <v>0</v>
      </c>
      <c r="JQ172" s="162">
        <f t="shared" si="824"/>
        <v>0</v>
      </c>
      <c r="JR172" s="162">
        <f t="shared" si="824"/>
        <v>0</v>
      </c>
      <c r="JS172" s="162">
        <f t="shared" si="824"/>
        <v>0</v>
      </c>
      <c r="JT172" s="162">
        <f t="shared" si="824"/>
        <v>0</v>
      </c>
      <c r="JU172" s="162">
        <f t="shared" si="824"/>
        <v>0</v>
      </c>
      <c r="JV172" s="162">
        <f t="shared" si="824"/>
        <v>0</v>
      </c>
      <c r="JW172" s="162">
        <f t="shared" si="824"/>
        <v>0</v>
      </c>
      <c r="JX172" s="162">
        <f t="shared" si="824"/>
        <v>0</v>
      </c>
      <c r="JY172" s="162">
        <f t="shared" si="824"/>
        <v>0</v>
      </c>
      <c r="JZ172" s="162">
        <f t="shared" si="824"/>
        <v>0</v>
      </c>
      <c r="KA172" s="162">
        <f t="shared" si="824"/>
        <v>0</v>
      </c>
      <c r="KB172" s="162">
        <f t="shared" si="824"/>
        <v>0</v>
      </c>
      <c r="KC172" s="162">
        <f t="shared" si="824"/>
        <v>0</v>
      </c>
      <c r="KD172" s="162">
        <f t="shared" si="824"/>
        <v>0</v>
      </c>
      <c r="KE172" s="162">
        <f t="shared" si="824"/>
        <v>0</v>
      </c>
      <c r="KF172" s="162">
        <f t="shared" si="824"/>
        <v>0</v>
      </c>
      <c r="KG172" s="162">
        <f t="shared" si="824"/>
        <v>0</v>
      </c>
      <c r="KH172" s="162">
        <f t="shared" si="824"/>
        <v>0</v>
      </c>
      <c r="KI172" s="162">
        <f t="shared" si="824"/>
        <v>0</v>
      </c>
      <c r="KJ172" s="162">
        <f t="shared" si="824"/>
        <v>0</v>
      </c>
      <c r="KK172" s="162">
        <f t="shared" si="824"/>
        <v>0</v>
      </c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</row>
    <row r="173" ht="14.25" customHeight="1" spans="1:326" x14ac:dyDescent="0.25">
      <c r="A173" s="1">
        <v>6</v>
      </c>
      <c r="B173" s="1">
        <f t="shared" ref="B173:C173" si="825">B172+1</f>
        <v>163</v>
      </c>
      <c r="C173" s="232">
        <f t="shared" si="825"/>
        <v>43628</v>
      </c>
      <c r="D173" s="162">
        <f t="shared" si="9"/>
        <v>0</v>
      </c>
      <c r="E173" s="162">
        <f>(SUMIFS(Profile!$F$2:$F$17521,Profile!$B$2:$B$17521,$B173,Profile!$C$2:$C$17521,E$8))*$C$6</f>
        <v>0</v>
      </c>
      <c r="F173" s="162">
        <f>(SUMIFS(Profile!$F$2:$F$17521,Profile!$B$2:$B$17521,$B173,Profile!$C$2:$C$17521,F$8))*$C$6</f>
        <v>0</v>
      </c>
      <c r="G173" s="162">
        <f>(SUMIFS(Profile!$F$2:$F$17521,Profile!$B$2:$B$17521,$B173,Profile!$C$2:$C$17521,G$8))*$C$6</f>
        <v>0</v>
      </c>
      <c r="H173" s="162">
        <f>(SUMIFS(Profile!$F$2:$F$17521,Profile!$B$2:$B$17521,$B173,Profile!$C$2:$C$17521,H$8))*$C$6</f>
        <v>0</v>
      </c>
      <c r="I173" s="162">
        <f>(SUMIFS(Profile!$F$2:$F$17521,Profile!$B$2:$B$17521,$B173,Profile!$C$2:$C$17521,I$8))*$C$6</f>
        <v>0</v>
      </c>
      <c r="J173" s="162">
        <f>(SUMIFS(Profile!$F$2:$F$17521,Profile!$B$2:$B$17521,$B173,Profile!$C$2:$C$17521,J$8))*$C$6</f>
        <v>0</v>
      </c>
      <c r="K173" s="162">
        <f>(SUMIFS(Profile!$F$2:$F$17521,Profile!$B$2:$B$17521,$B173,Profile!$C$2:$C$17521,K$8))*$C$6</f>
        <v>0</v>
      </c>
      <c r="L173" s="162">
        <f>(SUMIFS(Profile!$F$2:$F$17521,Profile!$B$2:$B$17521,$B173,Profile!$C$2:$C$17521,L$8))*$C$6</f>
        <v>0</v>
      </c>
      <c r="M173" s="162">
        <f>(SUMIFS(Profile!$F$2:$F$17521,Profile!$B$2:$B$17521,$B173,Profile!$C$2:$C$17521,M$8))*$C$6</f>
        <v>0</v>
      </c>
      <c r="N173" s="162">
        <f>(SUMIFS(Profile!$F$2:$F$17521,Profile!$B$2:$B$17521,$B173,Profile!$C$2:$C$17521,N$8))*$C$6</f>
        <v>0</v>
      </c>
      <c r="O173" s="162">
        <f>(SUMIFS(Profile!$F$2:$F$17521,Profile!$B$2:$B$17521,$B173,Profile!$C$2:$C$17521,O$8))*$C$6</f>
        <v>0</v>
      </c>
      <c r="P173" s="162">
        <f>(SUMIFS(Profile!$F$2:$F$17521,Profile!$B$2:$B$17521,$B173,Profile!$C$2:$C$17521,P$8))*$C$6</f>
        <v>0</v>
      </c>
      <c r="Q173" s="162">
        <f>(SUMIFS(Profile!$F$2:$F$17521,Profile!$B$2:$B$17521,$B173,Profile!$C$2:$C$17521,Q$8))*$C$6</f>
        <v>0</v>
      </c>
      <c r="R173" s="162">
        <f>(SUMIFS(Profile!$F$2:$F$17521,Profile!$B$2:$B$17521,$B173,Profile!$C$2:$C$17521,R$8))*$C$6</f>
        <v>0</v>
      </c>
      <c r="S173" s="162">
        <f>(SUMIFS(Profile!$F$2:$F$17521,Profile!$B$2:$B$17521,$B173,Profile!$C$2:$C$17521,S$8))*$C$6</f>
        <v>0</v>
      </c>
      <c r="T173" s="162">
        <f>(SUMIFS(Profile!$F$2:$F$17521,Profile!$B$2:$B$17521,$B173,Profile!$C$2:$C$17521,T$8))*$C$6</f>
        <v>0</v>
      </c>
      <c r="U173" s="162">
        <f>(SUMIFS(Profile!$F$2:$F$17521,Profile!$B$2:$B$17521,$B173,Profile!$C$2:$C$17521,U$8))*$C$6</f>
        <v>0</v>
      </c>
      <c r="V173" s="162">
        <f>(SUMIFS(Profile!$F$2:$F$17521,Profile!$B$2:$B$17521,$B173,Profile!$C$2:$C$17521,V$8))*$C$6</f>
        <v>0</v>
      </c>
      <c r="W173" s="162">
        <f>(SUMIFS(Profile!$F$2:$F$17521,Profile!$B$2:$B$17521,$B173,Profile!$C$2:$C$17521,W$8))*$C$6</f>
        <v>0</v>
      </c>
      <c r="X173" s="162">
        <f>(SUMIFS(Profile!$F$2:$F$17521,Profile!$B$2:$B$17521,$B173,Profile!$C$2:$C$17521,X$8))*$C$6</f>
        <v>0</v>
      </c>
      <c r="Y173" s="162">
        <f>(SUMIFS(Profile!$F$2:$F$17521,Profile!$B$2:$B$17521,$B173,Profile!$C$2:$C$17521,Y$8))*$C$6</f>
        <v>0</v>
      </c>
      <c r="Z173" s="162">
        <f>(SUMIFS(Profile!$F$2:$F$17521,Profile!$B$2:$B$17521,$B173,Profile!$C$2:$C$17521,Z$8))*$C$6</f>
        <v>0</v>
      </c>
      <c r="AA173" s="162">
        <f>(SUMIFS(Profile!$F$2:$F$17521,Profile!$B$2:$B$17521,$B173,Profile!$C$2:$C$17521,AA$8))*$C$6</f>
        <v>0</v>
      </c>
      <c r="AB173" s="162">
        <f>(SUMIFS(Profile!$F$2:$F$17521,Profile!$B$2:$B$17521,$B173,Profile!$C$2:$C$17521,AB$8))*$C$6</f>
        <v>0</v>
      </c>
      <c r="AC173" s="162">
        <f>(SUMIFS(Profile!$F$2:$F$17521,Profile!$B$2:$B$17521,$B173,Profile!$C$2:$C$17521,AC$8))*$C$6</f>
        <v>0</v>
      </c>
      <c r="AD173" s="162">
        <f>(SUMIFS(Profile!$F$2:$F$17521,Profile!$B$2:$B$17521,$B173,Profile!$C$2:$C$17521,AD$8))*$C$6</f>
        <v>0</v>
      </c>
      <c r="AE173" s="162">
        <f>(SUMIFS(Profile!$F$2:$F$17521,Profile!$B$2:$B$17521,$B173,Profile!$C$2:$C$17521,AE$8))*$C$6</f>
        <v>0</v>
      </c>
      <c r="AF173" s="162">
        <f>(SUMIFS(Profile!$F$2:$F$17521,Profile!$B$2:$B$17521,$B173,Profile!$C$2:$C$17521,AF$8))*$C$6</f>
        <v>0</v>
      </c>
      <c r="AG173" s="162">
        <f>(SUMIFS(Profile!$F$2:$F$17521,Profile!$B$2:$B$17521,$B173,Profile!$C$2:$C$17521,AG$8))*$C$6</f>
        <v>0</v>
      </c>
      <c r="AH173" s="162">
        <f>(SUMIFS(Profile!$F$2:$F$17521,Profile!$B$2:$B$17521,$B173,Profile!$C$2:$C$17521,AH$8))*$C$6</f>
        <v>0</v>
      </c>
      <c r="AI173" s="162">
        <f>(SUMIFS(Profile!$F$2:$F$17521,Profile!$B$2:$B$17521,$B173,Profile!$C$2:$C$17521,AI$8))*$C$6</f>
        <v>0</v>
      </c>
      <c r="AJ173" s="162">
        <f>(SUMIFS(Profile!$F$2:$F$17521,Profile!$B$2:$B$17521,$B173,Profile!$C$2:$C$17521,AJ$8))*$C$6</f>
        <v>0</v>
      </c>
      <c r="AK173" s="162">
        <f>(SUMIFS(Profile!$F$2:$F$17521,Profile!$B$2:$B$17521,$B173,Profile!$C$2:$C$17521,AK$8))*$C$6</f>
        <v>0</v>
      </c>
      <c r="AL173" s="162">
        <f>(SUMIFS(Profile!$F$2:$F$17521,Profile!$B$2:$B$17521,$B173,Profile!$C$2:$C$17521,AL$8))*$C$6</f>
        <v>0</v>
      </c>
      <c r="AM173" s="162">
        <f>(SUMIFS(Profile!$F$2:$F$17521,Profile!$B$2:$B$17521,$B173,Profile!$C$2:$C$17521,AM$8))*$C$6</f>
        <v>0</v>
      </c>
      <c r="AN173" s="162">
        <f>(SUMIFS(Profile!$F$2:$F$17521,Profile!$B$2:$B$17521,$B173,Profile!$C$2:$C$17521,AN$8))*$C$6</f>
        <v>0</v>
      </c>
      <c r="AO173" s="162">
        <f>(SUMIFS(Profile!$F$2:$F$17521,Profile!$B$2:$B$17521,$B173,Profile!$C$2:$C$17521,AO$8))*$C$6</f>
        <v>0</v>
      </c>
      <c r="AP173" s="162">
        <f>(SUMIFS(Profile!$F$2:$F$17521,Profile!$B$2:$B$17521,$B173,Profile!$C$2:$C$17521,AP$8))*$C$6</f>
        <v>0</v>
      </c>
      <c r="AQ173" s="162">
        <f>(SUMIFS(Profile!$F$2:$F$17521,Profile!$B$2:$B$17521,$B173,Profile!$C$2:$C$17521,AQ$8))*$C$6</f>
        <v>0</v>
      </c>
      <c r="AR173" s="162">
        <f>(SUMIFS(Profile!$F$2:$F$17521,Profile!$B$2:$B$17521,$B173,Profile!$C$2:$C$17521,AR$8))*$C$6</f>
        <v>0</v>
      </c>
      <c r="AS173" s="162">
        <f>(SUMIFS(Profile!$F$2:$F$17521,Profile!$B$2:$B$17521,$B173,Profile!$C$2:$C$17521,AS$8))*$C$6</f>
        <v>0</v>
      </c>
      <c r="AT173" s="162">
        <f>(SUMIFS(Profile!$F$2:$F$17521,Profile!$B$2:$B$17521,$B173,Profile!$C$2:$C$17521,AT$8))*$C$6</f>
        <v>0</v>
      </c>
      <c r="AU173" s="162">
        <f>(SUMIFS(Profile!$F$2:$F$17521,Profile!$B$2:$B$17521,$B173,Profile!$C$2:$C$17521,AU$8))*$C$6</f>
        <v>0</v>
      </c>
      <c r="AV173" s="162">
        <f>(SUMIFS(Profile!$F$2:$F$17521,Profile!$B$2:$B$17521,$B173,Profile!$C$2:$C$17521,AV$8))*$C$6</f>
        <v>0</v>
      </c>
      <c r="AW173" s="162">
        <f>(SUMIFS(Profile!$F$2:$F$17521,Profile!$B$2:$B$17521,$B173,Profile!$C$2:$C$17521,AW$8))*$C$6</f>
        <v>0</v>
      </c>
      <c r="AX173" s="162">
        <f>(SUMIFS(Profile!$F$2:$F$17521,Profile!$B$2:$B$17521,$B173,Profile!$C$2:$C$17521,AX$8))*$C$6</f>
        <v>0</v>
      </c>
      <c r="AY173" s="162">
        <f>(SUMIFS(Profile!$F$2:$F$17521,Profile!$B$2:$B$17521,$B173,Profile!$C$2:$C$17521,AY$8))*$C$6</f>
        <v>0</v>
      </c>
      <c r="AZ173" s="162">
        <f>(SUMIFS(Profile!$F$2:$F$17521,Profile!$B$2:$B$17521,$B173,Profile!$C$2:$C$17521,AZ$8))*$C$6</f>
        <v>0</v>
      </c>
      <c r="BA173" s="162">
        <f t="shared" si="10"/>
        <v>0</v>
      </c>
      <c r="BB173" s="162">
        <f>(SUMIFS(Profile!$E$2:$E$17521,Profile!$B$2:$B$17521,$B173,Profile!$C$2:$C$17521,BB$8))*$C$9</f>
        <v>0</v>
      </c>
      <c r="BC173" s="162">
        <f>(SUMIFS(Profile!$E$2:$E$17521,Profile!$B$2:$B$17521,$B173,Profile!$C$2:$C$17521,BC$8))*$C$9</f>
        <v>0</v>
      </c>
      <c r="BD173" s="162">
        <f>(SUMIFS(Profile!$E$2:$E$17521,Profile!$B$2:$B$17521,$B173,Profile!$C$2:$C$17521,BD$8))*$C$9</f>
        <v>0</v>
      </c>
      <c r="BE173" s="162">
        <f>(SUMIFS(Profile!$E$2:$E$17521,Profile!$B$2:$B$17521,$B173,Profile!$C$2:$C$17521,BE$8))*$C$9</f>
        <v>0</v>
      </c>
      <c r="BF173" s="162">
        <f>(SUMIFS(Profile!$E$2:$E$17521,Profile!$B$2:$B$17521,$B173,Profile!$C$2:$C$17521,BF$8))*$C$9</f>
        <v>0</v>
      </c>
      <c r="BG173" s="162">
        <f>(SUMIFS(Profile!$E$2:$E$17521,Profile!$B$2:$B$17521,$B173,Profile!$C$2:$C$17521,BG$8))*$C$9</f>
        <v>0</v>
      </c>
      <c r="BH173" s="162">
        <f>(SUMIFS(Profile!$E$2:$E$17521,Profile!$B$2:$B$17521,$B173,Profile!$C$2:$C$17521,BH$8))*$C$9</f>
        <v>0</v>
      </c>
      <c r="BI173" s="162">
        <f>(SUMIFS(Profile!$E$2:$E$17521,Profile!$B$2:$B$17521,$B173,Profile!$C$2:$C$17521,BI$8))*$C$9</f>
        <v>0</v>
      </c>
      <c r="BJ173" s="162">
        <f>(SUMIFS(Profile!$E$2:$E$17521,Profile!$B$2:$B$17521,$B173,Profile!$C$2:$C$17521,BJ$8))*$C$9</f>
        <v>0</v>
      </c>
      <c r="BK173" s="162">
        <f>(SUMIFS(Profile!$E$2:$E$17521,Profile!$B$2:$B$17521,$B173,Profile!$C$2:$C$17521,BK$8))*$C$9</f>
        <v>0</v>
      </c>
      <c r="BL173" s="162">
        <f>(SUMIFS(Profile!$E$2:$E$17521,Profile!$B$2:$B$17521,$B173,Profile!$C$2:$C$17521,BL$8))*$C$9</f>
        <v>0</v>
      </c>
      <c r="BM173" s="162">
        <f>(SUMIFS(Profile!$E$2:$E$17521,Profile!$B$2:$B$17521,$B173,Profile!$C$2:$C$17521,BM$8))*$C$9</f>
        <v>0</v>
      </c>
      <c r="BN173" s="162">
        <f>(SUMIFS(Profile!$E$2:$E$17521,Profile!$B$2:$B$17521,$B173,Profile!$C$2:$C$17521,BN$8))*$C$9</f>
        <v>0</v>
      </c>
      <c r="BO173" s="162">
        <f>(SUMIFS(Profile!$E$2:$E$17521,Profile!$B$2:$B$17521,$B173,Profile!$C$2:$C$17521,BO$8))*$C$9</f>
        <v>0</v>
      </c>
      <c r="BP173" s="162">
        <f>(SUMIFS(Profile!$E$2:$E$17521,Profile!$B$2:$B$17521,$B173,Profile!$C$2:$C$17521,BP$8))*$C$9</f>
        <v>0</v>
      </c>
      <c r="BQ173" s="162">
        <f>(SUMIFS(Profile!$E$2:$E$17521,Profile!$B$2:$B$17521,$B173,Profile!$C$2:$C$17521,BQ$8))*$C$9</f>
        <v>0</v>
      </c>
      <c r="BR173" s="162">
        <f>(SUMIFS(Profile!$E$2:$E$17521,Profile!$B$2:$B$17521,$B173,Profile!$C$2:$C$17521,BR$8))*$C$9</f>
        <v>0</v>
      </c>
      <c r="BS173" s="162">
        <f>(SUMIFS(Profile!$E$2:$E$17521,Profile!$B$2:$B$17521,$B173,Profile!$C$2:$C$17521,BS$8))*$C$9</f>
        <v>0</v>
      </c>
      <c r="BT173" s="162">
        <f>(SUMIFS(Profile!$E$2:$E$17521,Profile!$B$2:$B$17521,$B173,Profile!$C$2:$C$17521,BT$8))*$C$9</f>
        <v>0</v>
      </c>
      <c r="BU173" s="162">
        <f>(SUMIFS(Profile!$E$2:$E$17521,Profile!$B$2:$B$17521,$B173,Profile!$C$2:$C$17521,BU$8))*$C$9</f>
        <v>0</v>
      </c>
      <c r="BV173" s="162">
        <f>(SUMIFS(Profile!$E$2:$E$17521,Profile!$B$2:$B$17521,$B173,Profile!$C$2:$C$17521,BV$8))*$C$9</f>
        <v>0</v>
      </c>
      <c r="BW173" s="162">
        <f>(SUMIFS(Profile!$E$2:$E$17521,Profile!$B$2:$B$17521,$B173,Profile!$C$2:$C$17521,BW$8))*$C$9</f>
        <v>0</v>
      </c>
      <c r="BX173" s="162">
        <f>(SUMIFS(Profile!$E$2:$E$17521,Profile!$B$2:$B$17521,$B173,Profile!$C$2:$C$17521,BX$8))*$C$9</f>
        <v>0</v>
      </c>
      <c r="BY173" s="162">
        <f>(SUMIFS(Profile!$E$2:$E$17521,Profile!$B$2:$B$17521,$B173,Profile!$C$2:$C$17521,BY$8))*$C$9</f>
        <v>0</v>
      </c>
      <c r="BZ173" s="162">
        <f>(SUMIFS(Profile!$E$2:$E$17521,Profile!$B$2:$B$17521,$B173,Profile!$C$2:$C$17521,BZ$8))*$C$9</f>
        <v>0</v>
      </c>
      <c r="CA173" s="162">
        <f>(SUMIFS(Profile!$E$2:$E$17521,Profile!$B$2:$B$17521,$B173,Profile!$C$2:$C$17521,CA$8))*$C$9</f>
        <v>0</v>
      </c>
      <c r="CB173" s="162">
        <f>(SUMIFS(Profile!$E$2:$E$17521,Profile!$B$2:$B$17521,$B173,Profile!$C$2:$C$17521,CB$8))*$C$9</f>
        <v>0</v>
      </c>
      <c r="CC173" s="162">
        <f>(SUMIFS(Profile!$E$2:$E$17521,Profile!$B$2:$B$17521,$B173,Profile!$C$2:$C$17521,CC$8))*$C$9</f>
        <v>0</v>
      </c>
      <c r="CD173" s="162">
        <f>(SUMIFS(Profile!$E$2:$E$17521,Profile!$B$2:$B$17521,$B173,Profile!$C$2:$C$17521,CD$8))*$C$9</f>
        <v>0</v>
      </c>
      <c r="CE173" s="162">
        <f>(SUMIFS(Profile!$E$2:$E$17521,Profile!$B$2:$B$17521,$B173,Profile!$C$2:$C$17521,CE$8))*$C$9</f>
        <v>0</v>
      </c>
      <c r="CF173" s="162">
        <f>(SUMIFS(Profile!$E$2:$E$17521,Profile!$B$2:$B$17521,$B173,Profile!$C$2:$C$17521,CF$8))*$C$9</f>
        <v>0</v>
      </c>
      <c r="CG173" s="162">
        <f>(SUMIFS(Profile!$E$2:$E$17521,Profile!$B$2:$B$17521,$B173,Profile!$C$2:$C$17521,CG$8))*$C$9</f>
        <v>0</v>
      </c>
      <c r="CH173" s="162">
        <f>(SUMIFS(Profile!$E$2:$E$17521,Profile!$B$2:$B$17521,$B173,Profile!$C$2:$C$17521,CH$8))*$C$9</f>
        <v>0</v>
      </c>
      <c r="CI173" s="162">
        <f>(SUMIFS(Profile!$E$2:$E$17521,Profile!$B$2:$B$17521,$B173,Profile!$C$2:$C$17521,CI$8))*$C$9</f>
        <v>0</v>
      </c>
      <c r="CJ173" s="162">
        <f>(SUMIFS(Profile!$E$2:$E$17521,Profile!$B$2:$B$17521,$B173,Profile!$C$2:$C$17521,CJ$8))*$C$9</f>
        <v>0</v>
      </c>
      <c r="CK173" s="162">
        <f>(SUMIFS(Profile!$E$2:$E$17521,Profile!$B$2:$B$17521,$B173,Profile!$C$2:$C$17521,CK$8))*$C$9</f>
        <v>0</v>
      </c>
      <c r="CL173" s="162">
        <f>(SUMIFS(Profile!$E$2:$E$17521,Profile!$B$2:$B$17521,$B173,Profile!$C$2:$C$17521,CL$8))*$C$9</f>
        <v>0</v>
      </c>
      <c r="CM173" s="162">
        <f>(SUMIFS(Profile!$E$2:$E$17521,Profile!$B$2:$B$17521,$B173,Profile!$C$2:$C$17521,CM$8))*$C$9</f>
        <v>0</v>
      </c>
      <c r="CN173" s="162">
        <f>(SUMIFS(Profile!$E$2:$E$17521,Profile!$B$2:$B$17521,$B173,Profile!$C$2:$C$17521,CN$8))*$C$9</f>
        <v>0</v>
      </c>
      <c r="CO173" s="162">
        <f>(SUMIFS(Profile!$E$2:$E$17521,Profile!$B$2:$B$17521,$B173,Profile!$C$2:$C$17521,CO$8))*$C$9</f>
        <v>0</v>
      </c>
      <c r="CP173" s="162">
        <f>(SUMIFS(Profile!$E$2:$E$17521,Profile!$B$2:$B$17521,$B173,Profile!$C$2:$C$17521,CP$8))*$C$9</f>
        <v>0</v>
      </c>
      <c r="CQ173" s="162">
        <f>(SUMIFS(Profile!$E$2:$E$17521,Profile!$B$2:$B$17521,$B173,Profile!$C$2:$C$17521,CQ$8))*$C$9</f>
        <v>0</v>
      </c>
      <c r="CR173" s="162">
        <f>(SUMIFS(Profile!$E$2:$E$17521,Profile!$B$2:$B$17521,$B173,Profile!$C$2:$C$17521,CR$8))*$C$9</f>
        <v>0</v>
      </c>
      <c r="CS173" s="162">
        <f>(SUMIFS(Profile!$E$2:$E$17521,Profile!$B$2:$B$17521,$B173,Profile!$C$2:$C$17521,CS$8))*$C$9</f>
        <v>0</v>
      </c>
      <c r="CT173" s="162">
        <f>(SUMIFS(Profile!$E$2:$E$17521,Profile!$B$2:$B$17521,$B173,Profile!$C$2:$C$17521,CT$8))*$C$9</f>
        <v>0</v>
      </c>
      <c r="CU173" s="162">
        <f>(SUMIFS(Profile!$E$2:$E$17521,Profile!$B$2:$B$17521,$B173,Profile!$C$2:$C$17521,CU$8))*$C$9</f>
        <v>0</v>
      </c>
      <c r="CV173" s="162">
        <f>(SUMIFS(Profile!$E$2:$E$17521,Profile!$B$2:$B$17521,$B173,Profile!$C$2:$C$17521,CV$8))*$C$9</f>
        <v>0</v>
      </c>
      <c r="CW173" s="162">
        <f>(SUMIFS(Profile!$E$2:$E$17521,Profile!$B$2:$B$17521,$B173,Profile!$C$2:$C$17521,CW$8))*$C$9</f>
        <v>0</v>
      </c>
      <c r="CX173" s="162">
        <f t="shared" si="11"/>
        <v>0</v>
      </c>
      <c r="CY173" s="162">
        <f t="shared" ref="CY173:ET173" si="826">MAX(BB173-E173,0)</f>
        <v>0</v>
      </c>
      <c r="CZ173" s="162">
        <f t="shared" si="826"/>
        <v>0</v>
      </c>
      <c r="DA173" s="162">
        <f t="shared" si="826"/>
        <v>0</v>
      </c>
      <c r="DB173" s="162">
        <f t="shared" si="826"/>
        <v>0</v>
      </c>
      <c r="DC173" s="162">
        <f t="shared" si="826"/>
        <v>0</v>
      </c>
      <c r="DD173" s="162">
        <f t="shared" si="826"/>
        <v>0</v>
      </c>
      <c r="DE173" s="162">
        <f t="shared" si="826"/>
        <v>0</v>
      </c>
      <c r="DF173" s="162">
        <f t="shared" si="826"/>
        <v>0</v>
      </c>
      <c r="DG173" s="162">
        <f t="shared" si="826"/>
        <v>0</v>
      </c>
      <c r="DH173" s="162">
        <f t="shared" si="826"/>
        <v>0</v>
      </c>
      <c r="DI173" s="162">
        <f t="shared" si="826"/>
        <v>0</v>
      </c>
      <c r="DJ173" s="162">
        <f t="shared" si="826"/>
        <v>0</v>
      </c>
      <c r="DK173" s="162">
        <f t="shared" si="826"/>
        <v>0</v>
      </c>
      <c r="DL173" s="162">
        <f t="shared" si="826"/>
        <v>0</v>
      </c>
      <c r="DM173" s="162">
        <f t="shared" si="826"/>
        <v>0</v>
      </c>
      <c r="DN173" s="162">
        <f t="shared" si="826"/>
        <v>0</v>
      </c>
      <c r="DO173" s="162">
        <f t="shared" si="826"/>
        <v>0</v>
      </c>
      <c r="DP173" s="162">
        <f t="shared" si="826"/>
        <v>0</v>
      </c>
      <c r="DQ173" s="162">
        <f t="shared" si="826"/>
        <v>0</v>
      </c>
      <c r="DR173" s="162">
        <f t="shared" si="826"/>
        <v>0</v>
      </c>
      <c r="DS173" s="162">
        <f t="shared" si="826"/>
        <v>0</v>
      </c>
      <c r="DT173" s="162">
        <f t="shared" si="826"/>
        <v>0</v>
      </c>
      <c r="DU173" s="162">
        <f t="shared" si="826"/>
        <v>0</v>
      </c>
      <c r="DV173" s="162">
        <f t="shared" si="826"/>
        <v>0</v>
      </c>
      <c r="DW173" s="162">
        <f t="shared" si="826"/>
        <v>0</v>
      </c>
      <c r="DX173" s="162">
        <f t="shared" si="826"/>
        <v>0</v>
      </c>
      <c r="DY173" s="162">
        <f t="shared" si="826"/>
        <v>0</v>
      </c>
      <c r="DZ173" s="162">
        <f t="shared" si="826"/>
        <v>0</v>
      </c>
      <c r="EA173" s="162">
        <f t="shared" si="826"/>
        <v>0</v>
      </c>
      <c r="EB173" s="162">
        <f t="shared" si="826"/>
        <v>0</v>
      </c>
      <c r="EC173" s="162">
        <f t="shared" si="826"/>
        <v>0</v>
      </c>
      <c r="ED173" s="162">
        <f t="shared" si="826"/>
        <v>0</v>
      </c>
      <c r="EE173" s="162">
        <f t="shared" si="826"/>
        <v>0</v>
      </c>
      <c r="EF173" s="162">
        <f t="shared" si="826"/>
        <v>0</v>
      </c>
      <c r="EG173" s="162">
        <f t="shared" si="826"/>
        <v>0</v>
      </c>
      <c r="EH173" s="162">
        <f t="shared" si="826"/>
        <v>0</v>
      </c>
      <c r="EI173" s="162">
        <f t="shared" si="826"/>
        <v>0</v>
      </c>
      <c r="EJ173" s="162">
        <f t="shared" si="826"/>
        <v>0</v>
      </c>
      <c r="EK173" s="162">
        <f t="shared" si="826"/>
        <v>0</v>
      </c>
      <c r="EL173" s="162">
        <f t="shared" si="826"/>
        <v>0</v>
      </c>
      <c r="EM173" s="162">
        <f t="shared" si="826"/>
        <v>0</v>
      </c>
      <c r="EN173" s="162">
        <f t="shared" si="826"/>
        <v>0</v>
      </c>
      <c r="EO173" s="162">
        <f t="shared" si="826"/>
        <v>0</v>
      </c>
      <c r="EP173" s="162">
        <f t="shared" si="826"/>
        <v>0</v>
      </c>
      <c r="EQ173" s="162">
        <f t="shared" si="826"/>
        <v>0</v>
      </c>
      <c r="ER173" s="162">
        <f t="shared" si="826"/>
        <v>0</v>
      </c>
      <c r="ES173" s="162">
        <f t="shared" si="826"/>
        <v>0</v>
      </c>
      <c r="ET173" s="162">
        <f t="shared" si="826"/>
        <v>0</v>
      </c>
      <c r="EU173" s="162">
        <f t="shared" si="13"/>
        <v>0</v>
      </c>
      <c r="EV173" s="162">
        <f t="shared" ref="EV173:GQ173" si="827">BB173-CY173</f>
        <v>0</v>
      </c>
      <c r="EW173" s="162">
        <f t="shared" si="827"/>
        <v>0</v>
      </c>
      <c r="EX173" s="162">
        <f t="shared" si="827"/>
        <v>0</v>
      </c>
      <c r="EY173" s="162">
        <f t="shared" si="827"/>
        <v>0</v>
      </c>
      <c r="EZ173" s="162">
        <f t="shared" si="827"/>
        <v>0</v>
      </c>
      <c r="FA173" s="162">
        <f t="shared" si="827"/>
        <v>0</v>
      </c>
      <c r="FB173" s="162">
        <f t="shared" si="827"/>
        <v>0</v>
      </c>
      <c r="FC173" s="162">
        <f t="shared" si="827"/>
        <v>0</v>
      </c>
      <c r="FD173" s="162">
        <f t="shared" si="827"/>
        <v>0</v>
      </c>
      <c r="FE173" s="162">
        <f t="shared" si="827"/>
        <v>0</v>
      </c>
      <c r="FF173" s="162">
        <f t="shared" si="827"/>
        <v>0</v>
      </c>
      <c r="FG173" s="162">
        <f t="shared" si="827"/>
        <v>0</v>
      </c>
      <c r="FH173" s="162">
        <f t="shared" si="827"/>
        <v>0</v>
      </c>
      <c r="FI173" s="162">
        <f t="shared" si="827"/>
        <v>0</v>
      </c>
      <c r="FJ173" s="162">
        <f t="shared" si="827"/>
        <v>0</v>
      </c>
      <c r="FK173" s="162">
        <f t="shared" si="827"/>
        <v>0</v>
      </c>
      <c r="FL173" s="162">
        <f t="shared" si="827"/>
        <v>0</v>
      </c>
      <c r="FM173" s="162">
        <f t="shared" si="827"/>
        <v>0</v>
      </c>
      <c r="FN173" s="162">
        <f t="shared" si="827"/>
        <v>0</v>
      </c>
      <c r="FO173" s="162">
        <f t="shared" si="827"/>
        <v>0</v>
      </c>
      <c r="FP173" s="162">
        <f t="shared" si="827"/>
        <v>0</v>
      </c>
      <c r="FQ173" s="162">
        <f t="shared" si="827"/>
        <v>0</v>
      </c>
      <c r="FR173" s="162">
        <f t="shared" si="827"/>
        <v>0</v>
      </c>
      <c r="FS173" s="162">
        <f t="shared" si="827"/>
        <v>0</v>
      </c>
      <c r="FT173" s="162">
        <f t="shared" si="827"/>
        <v>0</v>
      </c>
      <c r="FU173" s="162">
        <f t="shared" si="827"/>
        <v>0</v>
      </c>
      <c r="FV173" s="162">
        <f t="shared" si="827"/>
        <v>0</v>
      </c>
      <c r="FW173" s="162">
        <f t="shared" si="827"/>
        <v>0</v>
      </c>
      <c r="FX173" s="162">
        <f t="shared" si="827"/>
        <v>0</v>
      </c>
      <c r="FY173" s="162">
        <f t="shared" si="827"/>
        <v>0</v>
      </c>
      <c r="FZ173" s="162">
        <f t="shared" si="827"/>
        <v>0</v>
      </c>
      <c r="GA173" s="162">
        <f t="shared" si="827"/>
        <v>0</v>
      </c>
      <c r="GB173" s="162">
        <f t="shared" si="827"/>
        <v>0</v>
      </c>
      <c r="GC173" s="162">
        <f t="shared" si="827"/>
        <v>0</v>
      </c>
      <c r="GD173" s="162">
        <f t="shared" si="827"/>
        <v>0</v>
      </c>
      <c r="GE173" s="162">
        <f t="shared" si="827"/>
        <v>0</v>
      </c>
      <c r="GF173" s="162">
        <f t="shared" si="827"/>
        <v>0</v>
      </c>
      <c r="GG173" s="162">
        <f t="shared" si="827"/>
        <v>0</v>
      </c>
      <c r="GH173" s="162">
        <f t="shared" si="827"/>
        <v>0</v>
      </c>
      <c r="GI173" s="162">
        <f t="shared" si="827"/>
        <v>0</v>
      </c>
      <c r="GJ173" s="162">
        <f t="shared" si="827"/>
        <v>0</v>
      </c>
      <c r="GK173" s="162">
        <f t="shared" si="827"/>
        <v>0</v>
      </c>
      <c r="GL173" s="162">
        <f t="shared" si="827"/>
        <v>0</v>
      </c>
      <c r="GM173" s="162">
        <f t="shared" si="827"/>
        <v>0</v>
      </c>
      <c r="GN173" s="162">
        <f t="shared" si="827"/>
        <v>0</v>
      </c>
      <c r="GO173" s="162">
        <f t="shared" si="827"/>
        <v>0</v>
      </c>
      <c r="GP173" s="162">
        <f t="shared" si="827"/>
        <v>0</v>
      </c>
      <c r="GQ173" s="162">
        <f t="shared" si="827"/>
        <v>0</v>
      </c>
      <c r="GR173" s="162">
        <f t="shared" si="15"/>
        <v>0</v>
      </c>
      <c r="GS173" s="162">
        <f t="shared" ref="GS173:IN173" si="828">E173-EV173</f>
        <v>0</v>
      </c>
      <c r="GT173" s="162">
        <f t="shared" si="828"/>
        <v>0</v>
      </c>
      <c r="GU173" s="162">
        <f t="shared" si="828"/>
        <v>0</v>
      </c>
      <c r="GV173" s="162">
        <f t="shared" si="828"/>
        <v>0</v>
      </c>
      <c r="GW173" s="162">
        <f t="shared" si="828"/>
        <v>0</v>
      </c>
      <c r="GX173" s="162">
        <f t="shared" si="828"/>
        <v>0</v>
      </c>
      <c r="GY173" s="162">
        <f t="shared" si="828"/>
        <v>0</v>
      </c>
      <c r="GZ173" s="162">
        <f t="shared" si="828"/>
        <v>0</v>
      </c>
      <c r="HA173" s="162">
        <f t="shared" si="828"/>
        <v>0</v>
      </c>
      <c r="HB173" s="162">
        <f t="shared" si="828"/>
        <v>0</v>
      </c>
      <c r="HC173" s="162">
        <f t="shared" si="828"/>
        <v>0</v>
      </c>
      <c r="HD173" s="162">
        <f t="shared" si="828"/>
        <v>0</v>
      </c>
      <c r="HE173" s="162">
        <f t="shared" si="828"/>
        <v>0</v>
      </c>
      <c r="HF173" s="162">
        <f t="shared" si="828"/>
        <v>0</v>
      </c>
      <c r="HG173" s="162">
        <f t="shared" si="828"/>
        <v>0</v>
      </c>
      <c r="HH173" s="162">
        <f t="shared" si="828"/>
        <v>0</v>
      </c>
      <c r="HI173" s="162">
        <f t="shared" si="828"/>
        <v>0</v>
      </c>
      <c r="HJ173" s="162">
        <f t="shared" si="828"/>
        <v>0</v>
      </c>
      <c r="HK173" s="162">
        <f t="shared" si="828"/>
        <v>0</v>
      </c>
      <c r="HL173" s="162">
        <f t="shared" si="828"/>
        <v>0</v>
      </c>
      <c r="HM173" s="162">
        <f t="shared" si="828"/>
        <v>0</v>
      </c>
      <c r="HN173" s="162">
        <f t="shared" si="828"/>
        <v>0</v>
      </c>
      <c r="HO173" s="162">
        <f t="shared" si="828"/>
        <v>0</v>
      </c>
      <c r="HP173" s="162">
        <f t="shared" si="828"/>
        <v>0</v>
      </c>
      <c r="HQ173" s="162">
        <f t="shared" si="828"/>
        <v>0</v>
      </c>
      <c r="HR173" s="162">
        <f t="shared" si="828"/>
        <v>0</v>
      </c>
      <c r="HS173" s="162">
        <f t="shared" si="828"/>
        <v>0</v>
      </c>
      <c r="HT173" s="162">
        <f t="shared" si="828"/>
        <v>0</v>
      </c>
      <c r="HU173" s="162">
        <f t="shared" si="828"/>
        <v>0</v>
      </c>
      <c r="HV173" s="162">
        <f t="shared" si="828"/>
        <v>0</v>
      </c>
      <c r="HW173" s="162">
        <f t="shared" si="828"/>
        <v>0</v>
      </c>
      <c r="HX173" s="162">
        <f t="shared" si="828"/>
        <v>0</v>
      </c>
      <c r="HY173" s="162">
        <f t="shared" si="828"/>
        <v>0</v>
      </c>
      <c r="HZ173" s="162">
        <f t="shared" si="828"/>
        <v>0</v>
      </c>
      <c r="IA173" s="162">
        <f t="shared" si="828"/>
        <v>0</v>
      </c>
      <c r="IB173" s="162">
        <f t="shared" si="828"/>
        <v>0</v>
      </c>
      <c r="IC173" s="162">
        <f t="shared" si="828"/>
        <v>0</v>
      </c>
      <c r="ID173" s="162">
        <f t="shared" si="828"/>
        <v>0</v>
      </c>
      <c r="IE173" s="162">
        <f t="shared" si="828"/>
        <v>0</v>
      </c>
      <c r="IF173" s="162">
        <f t="shared" si="828"/>
        <v>0</v>
      </c>
      <c r="IG173" s="162">
        <f t="shared" si="828"/>
        <v>0</v>
      </c>
      <c r="IH173" s="162">
        <f t="shared" si="828"/>
        <v>0</v>
      </c>
      <c r="II173" s="162">
        <f t="shared" si="828"/>
        <v>0</v>
      </c>
      <c r="IJ173" s="162">
        <f t="shared" si="828"/>
        <v>0</v>
      </c>
      <c r="IK173" s="162">
        <f t="shared" si="828"/>
        <v>0</v>
      </c>
      <c r="IL173" s="162">
        <f t="shared" si="828"/>
        <v>0</v>
      </c>
      <c r="IM173" s="162">
        <f t="shared" si="828"/>
        <v>0</v>
      </c>
      <c r="IN173" s="162">
        <f t="shared" si="828"/>
        <v>0</v>
      </c>
      <c r="IO173" s="162">
        <f t="shared" si="17"/>
        <v>0</v>
      </c>
      <c r="IP173" s="162">
        <f t="shared" si="23"/>
        <v>0</v>
      </c>
      <c r="IQ173" s="162">
        <f t="shared" ref="IQ173:KK173" si="829">MAX((MIN(CZ173+IP173,$IO$7))-GT173,0)</f>
        <v>0</v>
      </c>
      <c r="IR173" s="162">
        <f t="shared" si="829"/>
        <v>0</v>
      </c>
      <c r="IS173" s="162">
        <f t="shared" si="829"/>
        <v>0</v>
      </c>
      <c r="IT173" s="162">
        <f t="shared" si="829"/>
        <v>0</v>
      </c>
      <c r="IU173" s="162">
        <f t="shared" si="829"/>
        <v>0</v>
      </c>
      <c r="IV173" s="162">
        <f t="shared" si="829"/>
        <v>0</v>
      </c>
      <c r="IW173" s="162">
        <f t="shared" si="829"/>
        <v>0</v>
      </c>
      <c r="IX173" s="162">
        <f t="shared" si="829"/>
        <v>0</v>
      </c>
      <c r="IY173" s="162">
        <f t="shared" si="829"/>
        <v>0</v>
      </c>
      <c r="IZ173" s="162">
        <f t="shared" si="829"/>
        <v>0</v>
      </c>
      <c r="JA173" s="162">
        <f t="shared" si="829"/>
        <v>0</v>
      </c>
      <c r="JB173" s="162">
        <f t="shared" si="829"/>
        <v>0</v>
      </c>
      <c r="JC173" s="162">
        <f t="shared" si="829"/>
        <v>0</v>
      </c>
      <c r="JD173" s="162">
        <f t="shared" si="829"/>
        <v>0</v>
      </c>
      <c r="JE173" s="162">
        <f t="shared" si="829"/>
        <v>0</v>
      </c>
      <c r="JF173" s="162">
        <f t="shared" si="829"/>
        <v>0</v>
      </c>
      <c r="JG173" s="162">
        <f t="shared" si="829"/>
        <v>0</v>
      </c>
      <c r="JH173" s="162">
        <f t="shared" si="829"/>
        <v>0</v>
      </c>
      <c r="JI173" s="162">
        <f t="shared" si="829"/>
        <v>0</v>
      </c>
      <c r="JJ173" s="162">
        <f t="shared" si="829"/>
        <v>0</v>
      </c>
      <c r="JK173" s="162">
        <f t="shared" si="829"/>
        <v>0</v>
      </c>
      <c r="JL173" s="162">
        <f t="shared" si="829"/>
        <v>0</v>
      </c>
      <c r="JM173" s="162">
        <f t="shared" si="829"/>
        <v>0</v>
      </c>
      <c r="JN173" s="162">
        <f t="shared" si="829"/>
        <v>0</v>
      </c>
      <c r="JO173" s="162">
        <f t="shared" si="829"/>
        <v>0</v>
      </c>
      <c r="JP173" s="162">
        <f t="shared" si="829"/>
        <v>0</v>
      </c>
      <c r="JQ173" s="162">
        <f t="shared" si="829"/>
        <v>0</v>
      </c>
      <c r="JR173" s="162">
        <f t="shared" si="829"/>
        <v>0</v>
      </c>
      <c r="JS173" s="162">
        <f t="shared" si="829"/>
        <v>0</v>
      </c>
      <c r="JT173" s="162">
        <f t="shared" si="829"/>
        <v>0</v>
      </c>
      <c r="JU173" s="162">
        <f t="shared" si="829"/>
        <v>0</v>
      </c>
      <c r="JV173" s="162">
        <f t="shared" si="829"/>
        <v>0</v>
      </c>
      <c r="JW173" s="162">
        <f t="shared" si="829"/>
        <v>0</v>
      </c>
      <c r="JX173" s="162">
        <f t="shared" si="829"/>
        <v>0</v>
      </c>
      <c r="JY173" s="162">
        <f t="shared" si="829"/>
        <v>0</v>
      </c>
      <c r="JZ173" s="162">
        <f t="shared" si="829"/>
        <v>0</v>
      </c>
      <c r="KA173" s="162">
        <f t="shared" si="829"/>
        <v>0</v>
      </c>
      <c r="KB173" s="162">
        <f t="shared" si="829"/>
        <v>0</v>
      </c>
      <c r="KC173" s="162">
        <f t="shared" si="829"/>
        <v>0</v>
      </c>
      <c r="KD173" s="162">
        <f t="shared" si="829"/>
        <v>0</v>
      </c>
      <c r="KE173" s="162">
        <f t="shared" si="829"/>
        <v>0</v>
      </c>
      <c r="KF173" s="162">
        <f t="shared" si="829"/>
        <v>0</v>
      </c>
      <c r="KG173" s="162">
        <f t="shared" si="829"/>
        <v>0</v>
      </c>
      <c r="KH173" s="162">
        <f t="shared" si="829"/>
        <v>0</v>
      </c>
      <c r="KI173" s="162">
        <f t="shared" si="829"/>
        <v>0</v>
      </c>
      <c r="KJ173" s="162">
        <f t="shared" si="829"/>
        <v>0</v>
      </c>
      <c r="KK173" s="162">
        <f t="shared" si="829"/>
        <v>0</v>
      </c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</row>
    <row r="174" ht="14.25" customHeight="1" spans="1:326" x14ac:dyDescent="0.25">
      <c r="A174" s="1">
        <v>6</v>
      </c>
      <c r="B174" s="1">
        <f t="shared" ref="B174:C174" si="830">B173+1</f>
        <v>164</v>
      </c>
      <c r="C174" s="232">
        <f t="shared" si="830"/>
        <v>43629</v>
      </c>
      <c r="D174" s="162">
        <f t="shared" si="9"/>
        <v>0</v>
      </c>
      <c r="E174" s="162">
        <f>(SUMIFS(Profile!$F$2:$F$17521,Profile!$B$2:$B$17521,$B174,Profile!$C$2:$C$17521,E$8))*$C$6</f>
        <v>0</v>
      </c>
      <c r="F174" s="162">
        <f>(SUMIFS(Profile!$F$2:$F$17521,Profile!$B$2:$B$17521,$B174,Profile!$C$2:$C$17521,F$8))*$C$6</f>
        <v>0</v>
      </c>
      <c r="G174" s="162">
        <f>(SUMIFS(Profile!$F$2:$F$17521,Profile!$B$2:$B$17521,$B174,Profile!$C$2:$C$17521,G$8))*$C$6</f>
        <v>0</v>
      </c>
      <c r="H174" s="162">
        <f>(SUMIFS(Profile!$F$2:$F$17521,Profile!$B$2:$B$17521,$B174,Profile!$C$2:$C$17521,H$8))*$C$6</f>
        <v>0</v>
      </c>
      <c r="I174" s="162">
        <f>(SUMIFS(Profile!$F$2:$F$17521,Profile!$B$2:$B$17521,$B174,Profile!$C$2:$C$17521,I$8))*$C$6</f>
        <v>0</v>
      </c>
      <c r="J174" s="162">
        <f>(SUMIFS(Profile!$F$2:$F$17521,Profile!$B$2:$B$17521,$B174,Profile!$C$2:$C$17521,J$8))*$C$6</f>
        <v>0</v>
      </c>
      <c r="K174" s="162">
        <f>(SUMIFS(Profile!$F$2:$F$17521,Profile!$B$2:$B$17521,$B174,Profile!$C$2:$C$17521,K$8))*$C$6</f>
        <v>0</v>
      </c>
      <c r="L174" s="162">
        <f>(SUMIFS(Profile!$F$2:$F$17521,Profile!$B$2:$B$17521,$B174,Profile!$C$2:$C$17521,L$8))*$C$6</f>
        <v>0</v>
      </c>
      <c r="M174" s="162">
        <f>(SUMIFS(Profile!$F$2:$F$17521,Profile!$B$2:$B$17521,$B174,Profile!$C$2:$C$17521,M$8))*$C$6</f>
        <v>0</v>
      </c>
      <c r="N174" s="162">
        <f>(SUMIFS(Profile!$F$2:$F$17521,Profile!$B$2:$B$17521,$B174,Profile!$C$2:$C$17521,N$8))*$C$6</f>
        <v>0</v>
      </c>
      <c r="O174" s="162">
        <f>(SUMIFS(Profile!$F$2:$F$17521,Profile!$B$2:$B$17521,$B174,Profile!$C$2:$C$17521,O$8))*$C$6</f>
        <v>0</v>
      </c>
      <c r="P174" s="162">
        <f>(SUMIFS(Profile!$F$2:$F$17521,Profile!$B$2:$B$17521,$B174,Profile!$C$2:$C$17521,P$8))*$C$6</f>
        <v>0</v>
      </c>
      <c r="Q174" s="162">
        <f>(SUMIFS(Profile!$F$2:$F$17521,Profile!$B$2:$B$17521,$B174,Profile!$C$2:$C$17521,Q$8))*$C$6</f>
        <v>0</v>
      </c>
      <c r="R174" s="162">
        <f>(SUMIFS(Profile!$F$2:$F$17521,Profile!$B$2:$B$17521,$B174,Profile!$C$2:$C$17521,R$8))*$C$6</f>
        <v>0</v>
      </c>
      <c r="S174" s="162">
        <f>(SUMIFS(Profile!$F$2:$F$17521,Profile!$B$2:$B$17521,$B174,Profile!$C$2:$C$17521,S$8))*$C$6</f>
        <v>0</v>
      </c>
      <c r="T174" s="162">
        <f>(SUMIFS(Profile!$F$2:$F$17521,Profile!$B$2:$B$17521,$B174,Profile!$C$2:$C$17521,T$8))*$C$6</f>
        <v>0</v>
      </c>
      <c r="U174" s="162">
        <f>(SUMIFS(Profile!$F$2:$F$17521,Profile!$B$2:$B$17521,$B174,Profile!$C$2:$C$17521,U$8))*$C$6</f>
        <v>0</v>
      </c>
      <c r="V174" s="162">
        <f>(SUMIFS(Profile!$F$2:$F$17521,Profile!$B$2:$B$17521,$B174,Profile!$C$2:$C$17521,V$8))*$C$6</f>
        <v>0</v>
      </c>
      <c r="W174" s="162">
        <f>(SUMIFS(Profile!$F$2:$F$17521,Profile!$B$2:$B$17521,$B174,Profile!$C$2:$C$17521,W$8))*$C$6</f>
        <v>0</v>
      </c>
      <c r="X174" s="162">
        <f>(SUMIFS(Profile!$F$2:$F$17521,Profile!$B$2:$B$17521,$B174,Profile!$C$2:$C$17521,X$8))*$C$6</f>
        <v>0</v>
      </c>
      <c r="Y174" s="162">
        <f>(SUMIFS(Profile!$F$2:$F$17521,Profile!$B$2:$B$17521,$B174,Profile!$C$2:$C$17521,Y$8))*$C$6</f>
        <v>0</v>
      </c>
      <c r="Z174" s="162">
        <f>(SUMIFS(Profile!$F$2:$F$17521,Profile!$B$2:$B$17521,$B174,Profile!$C$2:$C$17521,Z$8))*$C$6</f>
        <v>0</v>
      </c>
      <c r="AA174" s="162">
        <f>(SUMIFS(Profile!$F$2:$F$17521,Profile!$B$2:$B$17521,$B174,Profile!$C$2:$C$17521,AA$8))*$C$6</f>
        <v>0</v>
      </c>
      <c r="AB174" s="162">
        <f>(SUMIFS(Profile!$F$2:$F$17521,Profile!$B$2:$B$17521,$B174,Profile!$C$2:$C$17521,AB$8))*$C$6</f>
        <v>0</v>
      </c>
      <c r="AC174" s="162">
        <f>(SUMIFS(Profile!$F$2:$F$17521,Profile!$B$2:$B$17521,$B174,Profile!$C$2:$C$17521,AC$8))*$C$6</f>
        <v>0</v>
      </c>
      <c r="AD174" s="162">
        <f>(SUMIFS(Profile!$F$2:$F$17521,Profile!$B$2:$B$17521,$B174,Profile!$C$2:$C$17521,AD$8))*$C$6</f>
        <v>0</v>
      </c>
      <c r="AE174" s="162">
        <f>(SUMIFS(Profile!$F$2:$F$17521,Profile!$B$2:$B$17521,$B174,Profile!$C$2:$C$17521,AE$8))*$C$6</f>
        <v>0</v>
      </c>
      <c r="AF174" s="162">
        <f>(SUMIFS(Profile!$F$2:$F$17521,Profile!$B$2:$B$17521,$B174,Profile!$C$2:$C$17521,AF$8))*$C$6</f>
        <v>0</v>
      </c>
      <c r="AG174" s="162">
        <f>(SUMIFS(Profile!$F$2:$F$17521,Profile!$B$2:$B$17521,$B174,Profile!$C$2:$C$17521,AG$8))*$C$6</f>
        <v>0</v>
      </c>
      <c r="AH174" s="162">
        <f>(SUMIFS(Profile!$F$2:$F$17521,Profile!$B$2:$B$17521,$B174,Profile!$C$2:$C$17521,AH$8))*$C$6</f>
        <v>0</v>
      </c>
      <c r="AI174" s="162">
        <f>(SUMIFS(Profile!$F$2:$F$17521,Profile!$B$2:$B$17521,$B174,Profile!$C$2:$C$17521,AI$8))*$C$6</f>
        <v>0</v>
      </c>
      <c r="AJ174" s="162">
        <f>(SUMIFS(Profile!$F$2:$F$17521,Profile!$B$2:$B$17521,$B174,Profile!$C$2:$C$17521,AJ$8))*$C$6</f>
        <v>0</v>
      </c>
      <c r="AK174" s="162">
        <f>(SUMIFS(Profile!$F$2:$F$17521,Profile!$B$2:$B$17521,$B174,Profile!$C$2:$C$17521,AK$8))*$C$6</f>
        <v>0</v>
      </c>
      <c r="AL174" s="162">
        <f>(SUMIFS(Profile!$F$2:$F$17521,Profile!$B$2:$B$17521,$B174,Profile!$C$2:$C$17521,AL$8))*$C$6</f>
        <v>0</v>
      </c>
      <c r="AM174" s="162">
        <f>(SUMIFS(Profile!$F$2:$F$17521,Profile!$B$2:$B$17521,$B174,Profile!$C$2:$C$17521,AM$8))*$C$6</f>
        <v>0</v>
      </c>
      <c r="AN174" s="162">
        <f>(SUMIFS(Profile!$F$2:$F$17521,Profile!$B$2:$B$17521,$B174,Profile!$C$2:$C$17521,AN$8))*$C$6</f>
        <v>0</v>
      </c>
      <c r="AO174" s="162">
        <f>(SUMIFS(Profile!$F$2:$F$17521,Profile!$B$2:$B$17521,$B174,Profile!$C$2:$C$17521,AO$8))*$C$6</f>
        <v>0</v>
      </c>
      <c r="AP174" s="162">
        <f>(SUMIFS(Profile!$F$2:$F$17521,Profile!$B$2:$B$17521,$B174,Profile!$C$2:$C$17521,AP$8))*$C$6</f>
        <v>0</v>
      </c>
      <c r="AQ174" s="162">
        <f>(SUMIFS(Profile!$F$2:$F$17521,Profile!$B$2:$B$17521,$B174,Profile!$C$2:$C$17521,AQ$8))*$C$6</f>
        <v>0</v>
      </c>
      <c r="AR174" s="162">
        <f>(SUMIFS(Profile!$F$2:$F$17521,Profile!$B$2:$B$17521,$B174,Profile!$C$2:$C$17521,AR$8))*$C$6</f>
        <v>0</v>
      </c>
      <c r="AS174" s="162">
        <f>(SUMIFS(Profile!$F$2:$F$17521,Profile!$B$2:$B$17521,$B174,Profile!$C$2:$C$17521,AS$8))*$C$6</f>
        <v>0</v>
      </c>
      <c r="AT174" s="162">
        <f>(SUMIFS(Profile!$F$2:$F$17521,Profile!$B$2:$B$17521,$B174,Profile!$C$2:$C$17521,AT$8))*$C$6</f>
        <v>0</v>
      </c>
      <c r="AU174" s="162">
        <f>(SUMIFS(Profile!$F$2:$F$17521,Profile!$B$2:$B$17521,$B174,Profile!$C$2:$C$17521,AU$8))*$C$6</f>
        <v>0</v>
      </c>
      <c r="AV174" s="162">
        <f>(SUMIFS(Profile!$F$2:$F$17521,Profile!$B$2:$B$17521,$B174,Profile!$C$2:$C$17521,AV$8))*$C$6</f>
        <v>0</v>
      </c>
      <c r="AW174" s="162">
        <f>(SUMIFS(Profile!$F$2:$F$17521,Profile!$B$2:$B$17521,$B174,Profile!$C$2:$C$17521,AW$8))*$C$6</f>
        <v>0</v>
      </c>
      <c r="AX174" s="162">
        <f>(SUMIFS(Profile!$F$2:$F$17521,Profile!$B$2:$B$17521,$B174,Profile!$C$2:$C$17521,AX$8))*$C$6</f>
        <v>0</v>
      </c>
      <c r="AY174" s="162">
        <f>(SUMIFS(Profile!$F$2:$F$17521,Profile!$B$2:$B$17521,$B174,Profile!$C$2:$C$17521,AY$8))*$C$6</f>
        <v>0</v>
      </c>
      <c r="AZ174" s="162">
        <f>(SUMIFS(Profile!$F$2:$F$17521,Profile!$B$2:$B$17521,$B174,Profile!$C$2:$C$17521,AZ$8))*$C$6</f>
        <v>0</v>
      </c>
      <c r="BA174" s="162">
        <f t="shared" si="10"/>
        <v>0</v>
      </c>
      <c r="BB174" s="162">
        <f>(SUMIFS(Profile!$E$2:$E$17521,Profile!$B$2:$B$17521,$B174,Profile!$C$2:$C$17521,BB$8))*$C$9</f>
        <v>0</v>
      </c>
      <c r="BC174" s="162">
        <f>(SUMIFS(Profile!$E$2:$E$17521,Profile!$B$2:$B$17521,$B174,Profile!$C$2:$C$17521,BC$8))*$C$9</f>
        <v>0</v>
      </c>
      <c r="BD174" s="162">
        <f>(SUMIFS(Profile!$E$2:$E$17521,Profile!$B$2:$B$17521,$B174,Profile!$C$2:$C$17521,BD$8))*$C$9</f>
        <v>0</v>
      </c>
      <c r="BE174" s="162">
        <f>(SUMIFS(Profile!$E$2:$E$17521,Profile!$B$2:$B$17521,$B174,Profile!$C$2:$C$17521,BE$8))*$C$9</f>
        <v>0</v>
      </c>
      <c r="BF174" s="162">
        <f>(SUMIFS(Profile!$E$2:$E$17521,Profile!$B$2:$B$17521,$B174,Profile!$C$2:$C$17521,BF$8))*$C$9</f>
        <v>0</v>
      </c>
      <c r="BG174" s="162">
        <f>(SUMIFS(Profile!$E$2:$E$17521,Profile!$B$2:$B$17521,$B174,Profile!$C$2:$C$17521,BG$8))*$C$9</f>
        <v>0</v>
      </c>
      <c r="BH174" s="162">
        <f>(SUMIFS(Profile!$E$2:$E$17521,Profile!$B$2:$B$17521,$B174,Profile!$C$2:$C$17521,BH$8))*$C$9</f>
        <v>0</v>
      </c>
      <c r="BI174" s="162">
        <f>(SUMIFS(Profile!$E$2:$E$17521,Profile!$B$2:$B$17521,$B174,Profile!$C$2:$C$17521,BI$8))*$C$9</f>
        <v>0</v>
      </c>
      <c r="BJ174" s="162">
        <f>(SUMIFS(Profile!$E$2:$E$17521,Profile!$B$2:$B$17521,$B174,Profile!$C$2:$C$17521,BJ$8))*$C$9</f>
        <v>0</v>
      </c>
      <c r="BK174" s="162">
        <f>(SUMIFS(Profile!$E$2:$E$17521,Profile!$B$2:$B$17521,$B174,Profile!$C$2:$C$17521,BK$8))*$C$9</f>
        <v>0</v>
      </c>
      <c r="BL174" s="162">
        <f>(SUMIFS(Profile!$E$2:$E$17521,Profile!$B$2:$B$17521,$B174,Profile!$C$2:$C$17521,BL$8))*$C$9</f>
        <v>0</v>
      </c>
      <c r="BM174" s="162">
        <f>(SUMIFS(Profile!$E$2:$E$17521,Profile!$B$2:$B$17521,$B174,Profile!$C$2:$C$17521,BM$8))*$C$9</f>
        <v>0</v>
      </c>
      <c r="BN174" s="162">
        <f>(SUMIFS(Profile!$E$2:$E$17521,Profile!$B$2:$B$17521,$B174,Profile!$C$2:$C$17521,BN$8))*$C$9</f>
        <v>0</v>
      </c>
      <c r="BO174" s="162">
        <f>(SUMIFS(Profile!$E$2:$E$17521,Profile!$B$2:$B$17521,$B174,Profile!$C$2:$C$17521,BO$8))*$C$9</f>
        <v>0</v>
      </c>
      <c r="BP174" s="162">
        <f>(SUMIFS(Profile!$E$2:$E$17521,Profile!$B$2:$B$17521,$B174,Profile!$C$2:$C$17521,BP$8))*$C$9</f>
        <v>0</v>
      </c>
      <c r="BQ174" s="162">
        <f>(SUMIFS(Profile!$E$2:$E$17521,Profile!$B$2:$B$17521,$B174,Profile!$C$2:$C$17521,BQ$8))*$C$9</f>
        <v>0</v>
      </c>
      <c r="BR174" s="162">
        <f>(SUMIFS(Profile!$E$2:$E$17521,Profile!$B$2:$B$17521,$B174,Profile!$C$2:$C$17521,BR$8))*$C$9</f>
        <v>0</v>
      </c>
      <c r="BS174" s="162">
        <f>(SUMIFS(Profile!$E$2:$E$17521,Profile!$B$2:$B$17521,$B174,Profile!$C$2:$C$17521,BS$8))*$C$9</f>
        <v>0</v>
      </c>
      <c r="BT174" s="162">
        <f>(SUMIFS(Profile!$E$2:$E$17521,Profile!$B$2:$B$17521,$B174,Profile!$C$2:$C$17521,BT$8))*$C$9</f>
        <v>0</v>
      </c>
      <c r="BU174" s="162">
        <f>(SUMIFS(Profile!$E$2:$E$17521,Profile!$B$2:$B$17521,$B174,Profile!$C$2:$C$17521,BU$8))*$C$9</f>
        <v>0</v>
      </c>
      <c r="BV174" s="162">
        <f>(SUMIFS(Profile!$E$2:$E$17521,Profile!$B$2:$B$17521,$B174,Profile!$C$2:$C$17521,BV$8))*$C$9</f>
        <v>0</v>
      </c>
      <c r="BW174" s="162">
        <f>(SUMIFS(Profile!$E$2:$E$17521,Profile!$B$2:$B$17521,$B174,Profile!$C$2:$C$17521,BW$8))*$C$9</f>
        <v>0</v>
      </c>
      <c r="BX174" s="162">
        <f>(SUMIFS(Profile!$E$2:$E$17521,Profile!$B$2:$B$17521,$B174,Profile!$C$2:$C$17521,BX$8))*$C$9</f>
        <v>0</v>
      </c>
      <c r="BY174" s="162">
        <f>(SUMIFS(Profile!$E$2:$E$17521,Profile!$B$2:$B$17521,$B174,Profile!$C$2:$C$17521,BY$8))*$C$9</f>
        <v>0</v>
      </c>
      <c r="BZ174" s="162">
        <f>(SUMIFS(Profile!$E$2:$E$17521,Profile!$B$2:$B$17521,$B174,Profile!$C$2:$C$17521,BZ$8))*$C$9</f>
        <v>0</v>
      </c>
      <c r="CA174" s="162">
        <f>(SUMIFS(Profile!$E$2:$E$17521,Profile!$B$2:$B$17521,$B174,Profile!$C$2:$C$17521,CA$8))*$C$9</f>
        <v>0</v>
      </c>
      <c r="CB174" s="162">
        <f>(SUMIFS(Profile!$E$2:$E$17521,Profile!$B$2:$B$17521,$B174,Profile!$C$2:$C$17521,CB$8))*$C$9</f>
        <v>0</v>
      </c>
      <c r="CC174" s="162">
        <f>(SUMIFS(Profile!$E$2:$E$17521,Profile!$B$2:$B$17521,$B174,Profile!$C$2:$C$17521,CC$8))*$C$9</f>
        <v>0</v>
      </c>
      <c r="CD174" s="162">
        <f>(SUMIFS(Profile!$E$2:$E$17521,Profile!$B$2:$B$17521,$B174,Profile!$C$2:$C$17521,CD$8))*$C$9</f>
        <v>0</v>
      </c>
      <c r="CE174" s="162">
        <f>(SUMIFS(Profile!$E$2:$E$17521,Profile!$B$2:$B$17521,$B174,Profile!$C$2:$C$17521,CE$8))*$C$9</f>
        <v>0</v>
      </c>
      <c r="CF174" s="162">
        <f>(SUMIFS(Profile!$E$2:$E$17521,Profile!$B$2:$B$17521,$B174,Profile!$C$2:$C$17521,CF$8))*$C$9</f>
        <v>0</v>
      </c>
      <c r="CG174" s="162">
        <f>(SUMIFS(Profile!$E$2:$E$17521,Profile!$B$2:$B$17521,$B174,Profile!$C$2:$C$17521,CG$8))*$C$9</f>
        <v>0</v>
      </c>
      <c r="CH174" s="162">
        <f>(SUMIFS(Profile!$E$2:$E$17521,Profile!$B$2:$B$17521,$B174,Profile!$C$2:$C$17521,CH$8))*$C$9</f>
        <v>0</v>
      </c>
      <c r="CI174" s="162">
        <f>(SUMIFS(Profile!$E$2:$E$17521,Profile!$B$2:$B$17521,$B174,Profile!$C$2:$C$17521,CI$8))*$C$9</f>
        <v>0</v>
      </c>
      <c r="CJ174" s="162">
        <f>(SUMIFS(Profile!$E$2:$E$17521,Profile!$B$2:$B$17521,$B174,Profile!$C$2:$C$17521,CJ$8))*$C$9</f>
        <v>0</v>
      </c>
      <c r="CK174" s="162">
        <f>(SUMIFS(Profile!$E$2:$E$17521,Profile!$B$2:$B$17521,$B174,Profile!$C$2:$C$17521,CK$8))*$C$9</f>
        <v>0</v>
      </c>
      <c r="CL174" s="162">
        <f>(SUMIFS(Profile!$E$2:$E$17521,Profile!$B$2:$B$17521,$B174,Profile!$C$2:$C$17521,CL$8))*$C$9</f>
        <v>0</v>
      </c>
      <c r="CM174" s="162">
        <f>(SUMIFS(Profile!$E$2:$E$17521,Profile!$B$2:$B$17521,$B174,Profile!$C$2:$C$17521,CM$8))*$C$9</f>
        <v>0</v>
      </c>
      <c r="CN174" s="162">
        <f>(SUMIFS(Profile!$E$2:$E$17521,Profile!$B$2:$B$17521,$B174,Profile!$C$2:$C$17521,CN$8))*$C$9</f>
        <v>0</v>
      </c>
      <c r="CO174" s="162">
        <f>(SUMIFS(Profile!$E$2:$E$17521,Profile!$B$2:$B$17521,$B174,Profile!$C$2:$C$17521,CO$8))*$C$9</f>
        <v>0</v>
      </c>
      <c r="CP174" s="162">
        <f>(SUMIFS(Profile!$E$2:$E$17521,Profile!$B$2:$B$17521,$B174,Profile!$C$2:$C$17521,CP$8))*$C$9</f>
        <v>0</v>
      </c>
      <c r="CQ174" s="162">
        <f>(SUMIFS(Profile!$E$2:$E$17521,Profile!$B$2:$B$17521,$B174,Profile!$C$2:$C$17521,CQ$8))*$C$9</f>
        <v>0</v>
      </c>
      <c r="CR174" s="162">
        <f>(SUMIFS(Profile!$E$2:$E$17521,Profile!$B$2:$B$17521,$B174,Profile!$C$2:$C$17521,CR$8))*$C$9</f>
        <v>0</v>
      </c>
      <c r="CS174" s="162">
        <f>(SUMIFS(Profile!$E$2:$E$17521,Profile!$B$2:$B$17521,$B174,Profile!$C$2:$C$17521,CS$8))*$C$9</f>
        <v>0</v>
      </c>
      <c r="CT174" s="162">
        <f>(SUMIFS(Profile!$E$2:$E$17521,Profile!$B$2:$B$17521,$B174,Profile!$C$2:$C$17521,CT$8))*$C$9</f>
        <v>0</v>
      </c>
      <c r="CU174" s="162">
        <f>(SUMIFS(Profile!$E$2:$E$17521,Profile!$B$2:$B$17521,$B174,Profile!$C$2:$C$17521,CU$8))*$C$9</f>
        <v>0</v>
      </c>
      <c r="CV174" s="162">
        <f>(SUMIFS(Profile!$E$2:$E$17521,Profile!$B$2:$B$17521,$B174,Profile!$C$2:$C$17521,CV$8))*$C$9</f>
        <v>0</v>
      </c>
      <c r="CW174" s="162">
        <f>(SUMIFS(Profile!$E$2:$E$17521,Profile!$B$2:$B$17521,$B174,Profile!$C$2:$C$17521,CW$8))*$C$9</f>
        <v>0</v>
      </c>
      <c r="CX174" s="162">
        <f t="shared" si="11"/>
        <v>0</v>
      </c>
      <c r="CY174" s="162">
        <f t="shared" ref="CY174:ET174" si="831">MAX(BB174-E174,0)</f>
        <v>0</v>
      </c>
      <c r="CZ174" s="162">
        <f t="shared" si="831"/>
        <v>0</v>
      </c>
      <c r="DA174" s="162">
        <f t="shared" si="831"/>
        <v>0</v>
      </c>
      <c r="DB174" s="162">
        <f t="shared" si="831"/>
        <v>0</v>
      </c>
      <c r="DC174" s="162">
        <f t="shared" si="831"/>
        <v>0</v>
      </c>
      <c r="DD174" s="162">
        <f t="shared" si="831"/>
        <v>0</v>
      </c>
      <c r="DE174" s="162">
        <f t="shared" si="831"/>
        <v>0</v>
      </c>
      <c r="DF174" s="162">
        <f t="shared" si="831"/>
        <v>0</v>
      </c>
      <c r="DG174" s="162">
        <f t="shared" si="831"/>
        <v>0</v>
      </c>
      <c r="DH174" s="162">
        <f t="shared" si="831"/>
        <v>0</v>
      </c>
      <c r="DI174" s="162">
        <f t="shared" si="831"/>
        <v>0</v>
      </c>
      <c r="DJ174" s="162">
        <f t="shared" si="831"/>
        <v>0</v>
      </c>
      <c r="DK174" s="162">
        <f t="shared" si="831"/>
        <v>0</v>
      </c>
      <c r="DL174" s="162">
        <f t="shared" si="831"/>
        <v>0</v>
      </c>
      <c r="DM174" s="162">
        <f t="shared" si="831"/>
        <v>0</v>
      </c>
      <c r="DN174" s="162">
        <f t="shared" si="831"/>
        <v>0</v>
      </c>
      <c r="DO174" s="162">
        <f t="shared" si="831"/>
        <v>0</v>
      </c>
      <c r="DP174" s="162">
        <f t="shared" si="831"/>
        <v>0</v>
      </c>
      <c r="DQ174" s="162">
        <f t="shared" si="831"/>
        <v>0</v>
      </c>
      <c r="DR174" s="162">
        <f t="shared" si="831"/>
        <v>0</v>
      </c>
      <c r="DS174" s="162">
        <f t="shared" si="831"/>
        <v>0</v>
      </c>
      <c r="DT174" s="162">
        <f t="shared" si="831"/>
        <v>0</v>
      </c>
      <c r="DU174" s="162">
        <f t="shared" si="831"/>
        <v>0</v>
      </c>
      <c r="DV174" s="162">
        <f t="shared" si="831"/>
        <v>0</v>
      </c>
      <c r="DW174" s="162">
        <f t="shared" si="831"/>
        <v>0</v>
      </c>
      <c r="DX174" s="162">
        <f t="shared" si="831"/>
        <v>0</v>
      </c>
      <c r="DY174" s="162">
        <f t="shared" si="831"/>
        <v>0</v>
      </c>
      <c r="DZ174" s="162">
        <f t="shared" si="831"/>
        <v>0</v>
      </c>
      <c r="EA174" s="162">
        <f t="shared" si="831"/>
        <v>0</v>
      </c>
      <c r="EB174" s="162">
        <f t="shared" si="831"/>
        <v>0</v>
      </c>
      <c r="EC174" s="162">
        <f t="shared" si="831"/>
        <v>0</v>
      </c>
      <c r="ED174" s="162">
        <f t="shared" si="831"/>
        <v>0</v>
      </c>
      <c r="EE174" s="162">
        <f t="shared" si="831"/>
        <v>0</v>
      </c>
      <c r="EF174" s="162">
        <f t="shared" si="831"/>
        <v>0</v>
      </c>
      <c r="EG174" s="162">
        <f t="shared" si="831"/>
        <v>0</v>
      </c>
      <c r="EH174" s="162">
        <f t="shared" si="831"/>
        <v>0</v>
      </c>
      <c r="EI174" s="162">
        <f t="shared" si="831"/>
        <v>0</v>
      </c>
      <c r="EJ174" s="162">
        <f t="shared" si="831"/>
        <v>0</v>
      </c>
      <c r="EK174" s="162">
        <f t="shared" si="831"/>
        <v>0</v>
      </c>
      <c r="EL174" s="162">
        <f t="shared" si="831"/>
        <v>0</v>
      </c>
      <c r="EM174" s="162">
        <f t="shared" si="831"/>
        <v>0</v>
      </c>
      <c r="EN174" s="162">
        <f t="shared" si="831"/>
        <v>0</v>
      </c>
      <c r="EO174" s="162">
        <f t="shared" si="831"/>
        <v>0</v>
      </c>
      <c r="EP174" s="162">
        <f t="shared" si="831"/>
        <v>0</v>
      </c>
      <c r="EQ174" s="162">
        <f t="shared" si="831"/>
        <v>0</v>
      </c>
      <c r="ER174" s="162">
        <f t="shared" si="831"/>
        <v>0</v>
      </c>
      <c r="ES174" s="162">
        <f t="shared" si="831"/>
        <v>0</v>
      </c>
      <c r="ET174" s="162">
        <f t="shared" si="831"/>
        <v>0</v>
      </c>
      <c r="EU174" s="162">
        <f t="shared" si="13"/>
        <v>0</v>
      </c>
      <c r="EV174" s="162">
        <f t="shared" ref="EV174:GQ174" si="832">BB174-CY174</f>
        <v>0</v>
      </c>
      <c r="EW174" s="162">
        <f t="shared" si="832"/>
        <v>0</v>
      </c>
      <c r="EX174" s="162">
        <f t="shared" si="832"/>
        <v>0</v>
      </c>
      <c r="EY174" s="162">
        <f t="shared" si="832"/>
        <v>0</v>
      </c>
      <c r="EZ174" s="162">
        <f t="shared" si="832"/>
        <v>0</v>
      </c>
      <c r="FA174" s="162">
        <f t="shared" si="832"/>
        <v>0</v>
      </c>
      <c r="FB174" s="162">
        <f t="shared" si="832"/>
        <v>0</v>
      </c>
      <c r="FC174" s="162">
        <f t="shared" si="832"/>
        <v>0</v>
      </c>
      <c r="FD174" s="162">
        <f t="shared" si="832"/>
        <v>0</v>
      </c>
      <c r="FE174" s="162">
        <f t="shared" si="832"/>
        <v>0</v>
      </c>
      <c r="FF174" s="162">
        <f t="shared" si="832"/>
        <v>0</v>
      </c>
      <c r="FG174" s="162">
        <f t="shared" si="832"/>
        <v>0</v>
      </c>
      <c r="FH174" s="162">
        <f t="shared" si="832"/>
        <v>0</v>
      </c>
      <c r="FI174" s="162">
        <f t="shared" si="832"/>
        <v>0</v>
      </c>
      <c r="FJ174" s="162">
        <f t="shared" si="832"/>
        <v>0</v>
      </c>
      <c r="FK174" s="162">
        <f t="shared" si="832"/>
        <v>0</v>
      </c>
      <c r="FL174" s="162">
        <f t="shared" si="832"/>
        <v>0</v>
      </c>
      <c r="FM174" s="162">
        <f t="shared" si="832"/>
        <v>0</v>
      </c>
      <c r="FN174" s="162">
        <f t="shared" si="832"/>
        <v>0</v>
      </c>
      <c r="FO174" s="162">
        <f t="shared" si="832"/>
        <v>0</v>
      </c>
      <c r="FP174" s="162">
        <f t="shared" si="832"/>
        <v>0</v>
      </c>
      <c r="FQ174" s="162">
        <f t="shared" si="832"/>
        <v>0</v>
      </c>
      <c r="FR174" s="162">
        <f t="shared" si="832"/>
        <v>0</v>
      </c>
      <c r="FS174" s="162">
        <f t="shared" si="832"/>
        <v>0</v>
      </c>
      <c r="FT174" s="162">
        <f t="shared" si="832"/>
        <v>0</v>
      </c>
      <c r="FU174" s="162">
        <f t="shared" si="832"/>
        <v>0</v>
      </c>
      <c r="FV174" s="162">
        <f t="shared" si="832"/>
        <v>0</v>
      </c>
      <c r="FW174" s="162">
        <f t="shared" si="832"/>
        <v>0</v>
      </c>
      <c r="FX174" s="162">
        <f t="shared" si="832"/>
        <v>0</v>
      </c>
      <c r="FY174" s="162">
        <f t="shared" si="832"/>
        <v>0</v>
      </c>
      <c r="FZ174" s="162">
        <f t="shared" si="832"/>
        <v>0</v>
      </c>
      <c r="GA174" s="162">
        <f t="shared" si="832"/>
        <v>0</v>
      </c>
      <c r="GB174" s="162">
        <f t="shared" si="832"/>
        <v>0</v>
      </c>
      <c r="GC174" s="162">
        <f t="shared" si="832"/>
        <v>0</v>
      </c>
      <c r="GD174" s="162">
        <f t="shared" si="832"/>
        <v>0</v>
      </c>
      <c r="GE174" s="162">
        <f t="shared" si="832"/>
        <v>0</v>
      </c>
      <c r="GF174" s="162">
        <f t="shared" si="832"/>
        <v>0</v>
      </c>
      <c r="GG174" s="162">
        <f t="shared" si="832"/>
        <v>0</v>
      </c>
      <c r="GH174" s="162">
        <f t="shared" si="832"/>
        <v>0</v>
      </c>
      <c r="GI174" s="162">
        <f t="shared" si="832"/>
        <v>0</v>
      </c>
      <c r="GJ174" s="162">
        <f t="shared" si="832"/>
        <v>0</v>
      </c>
      <c r="GK174" s="162">
        <f t="shared" si="832"/>
        <v>0</v>
      </c>
      <c r="GL174" s="162">
        <f t="shared" si="832"/>
        <v>0</v>
      </c>
      <c r="GM174" s="162">
        <f t="shared" si="832"/>
        <v>0</v>
      </c>
      <c r="GN174" s="162">
        <f t="shared" si="832"/>
        <v>0</v>
      </c>
      <c r="GO174" s="162">
        <f t="shared" si="832"/>
        <v>0</v>
      </c>
      <c r="GP174" s="162">
        <f t="shared" si="832"/>
        <v>0</v>
      </c>
      <c r="GQ174" s="162">
        <f t="shared" si="832"/>
        <v>0</v>
      </c>
      <c r="GR174" s="162">
        <f t="shared" si="15"/>
        <v>0</v>
      </c>
      <c r="GS174" s="162">
        <f t="shared" ref="GS174:IN174" si="833">E174-EV174</f>
        <v>0</v>
      </c>
      <c r="GT174" s="162">
        <f t="shared" si="833"/>
        <v>0</v>
      </c>
      <c r="GU174" s="162">
        <f t="shared" si="833"/>
        <v>0</v>
      </c>
      <c r="GV174" s="162">
        <f t="shared" si="833"/>
        <v>0</v>
      </c>
      <c r="GW174" s="162">
        <f t="shared" si="833"/>
        <v>0</v>
      </c>
      <c r="GX174" s="162">
        <f t="shared" si="833"/>
        <v>0</v>
      </c>
      <c r="GY174" s="162">
        <f t="shared" si="833"/>
        <v>0</v>
      </c>
      <c r="GZ174" s="162">
        <f t="shared" si="833"/>
        <v>0</v>
      </c>
      <c r="HA174" s="162">
        <f t="shared" si="833"/>
        <v>0</v>
      </c>
      <c r="HB174" s="162">
        <f t="shared" si="833"/>
        <v>0</v>
      </c>
      <c r="HC174" s="162">
        <f t="shared" si="833"/>
        <v>0</v>
      </c>
      <c r="HD174" s="162">
        <f t="shared" si="833"/>
        <v>0</v>
      </c>
      <c r="HE174" s="162">
        <f t="shared" si="833"/>
        <v>0</v>
      </c>
      <c r="HF174" s="162">
        <f t="shared" si="833"/>
        <v>0</v>
      </c>
      <c r="HG174" s="162">
        <f t="shared" si="833"/>
        <v>0</v>
      </c>
      <c r="HH174" s="162">
        <f t="shared" si="833"/>
        <v>0</v>
      </c>
      <c r="HI174" s="162">
        <f t="shared" si="833"/>
        <v>0</v>
      </c>
      <c r="HJ174" s="162">
        <f t="shared" si="833"/>
        <v>0</v>
      </c>
      <c r="HK174" s="162">
        <f t="shared" si="833"/>
        <v>0</v>
      </c>
      <c r="HL174" s="162">
        <f t="shared" si="833"/>
        <v>0</v>
      </c>
      <c r="HM174" s="162">
        <f t="shared" si="833"/>
        <v>0</v>
      </c>
      <c r="HN174" s="162">
        <f t="shared" si="833"/>
        <v>0</v>
      </c>
      <c r="HO174" s="162">
        <f t="shared" si="833"/>
        <v>0</v>
      </c>
      <c r="HP174" s="162">
        <f t="shared" si="833"/>
        <v>0</v>
      </c>
      <c r="HQ174" s="162">
        <f t="shared" si="833"/>
        <v>0</v>
      </c>
      <c r="HR174" s="162">
        <f t="shared" si="833"/>
        <v>0</v>
      </c>
      <c r="HS174" s="162">
        <f t="shared" si="833"/>
        <v>0</v>
      </c>
      <c r="HT174" s="162">
        <f t="shared" si="833"/>
        <v>0</v>
      </c>
      <c r="HU174" s="162">
        <f t="shared" si="833"/>
        <v>0</v>
      </c>
      <c r="HV174" s="162">
        <f t="shared" si="833"/>
        <v>0</v>
      </c>
      <c r="HW174" s="162">
        <f t="shared" si="833"/>
        <v>0</v>
      </c>
      <c r="HX174" s="162">
        <f t="shared" si="833"/>
        <v>0</v>
      </c>
      <c r="HY174" s="162">
        <f t="shared" si="833"/>
        <v>0</v>
      </c>
      <c r="HZ174" s="162">
        <f t="shared" si="833"/>
        <v>0</v>
      </c>
      <c r="IA174" s="162">
        <f t="shared" si="833"/>
        <v>0</v>
      </c>
      <c r="IB174" s="162">
        <f t="shared" si="833"/>
        <v>0</v>
      </c>
      <c r="IC174" s="162">
        <f t="shared" si="833"/>
        <v>0</v>
      </c>
      <c r="ID174" s="162">
        <f t="shared" si="833"/>
        <v>0</v>
      </c>
      <c r="IE174" s="162">
        <f t="shared" si="833"/>
        <v>0</v>
      </c>
      <c r="IF174" s="162">
        <f t="shared" si="833"/>
        <v>0</v>
      </c>
      <c r="IG174" s="162">
        <f t="shared" si="833"/>
        <v>0</v>
      </c>
      <c r="IH174" s="162">
        <f t="shared" si="833"/>
        <v>0</v>
      </c>
      <c r="II174" s="162">
        <f t="shared" si="833"/>
        <v>0</v>
      </c>
      <c r="IJ174" s="162">
        <f t="shared" si="833"/>
        <v>0</v>
      </c>
      <c r="IK174" s="162">
        <f t="shared" si="833"/>
        <v>0</v>
      </c>
      <c r="IL174" s="162">
        <f t="shared" si="833"/>
        <v>0</v>
      </c>
      <c r="IM174" s="162">
        <f t="shared" si="833"/>
        <v>0</v>
      </c>
      <c r="IN174" s="162">
        <f t="shared" si="833"/>
        <v>0</v>
      </c>
      <c r="IO174" s="162">
        <f t="shared" si="17"/>
        <v>0</v>
      </c>
      <c r="IP174" s="162">
        <f t="shared" si="23"/>
        <v>0</v>
      </c>
      <c r="IQ174" s="162">
        <f t="shared" ref="IQ174:KK174" si="834">MAX((MIN(CZ174+IP174,$IO$7))-GT174,0)</f>
        <v>0</v>
      </c>
      <c r="IR174" s="162">
        <f t="shared" si="834"/>
        <v>0</v>
      </c>
      <c r="IS174" s="162">
        <f t="shared" si="834"/>
        <v>0</v>
      </c>
      <c r="IT174" s="162">
        <f t="shared" si="834"/>
        <v>0</v>
      </c>
      <c r="IU174" s="162">
        <f t="shared" si="834"/>
        <v>0</v>
      </c>
      <c r="IV174" s="162">
        <f t="shared" si="834"/>
        <v>0</v>
      </c>
      <c r="IW174" s="162">
        <f t="shared" si="834"/>
        <v>0</v>
      </c>
      <c r="IX174" s="162">
        <f t="shared" si="834"/>
        <v>0</v>
      </c>
      <c r="IY174" s="162">
        <f t="shared" si="834"/>
        <v>0</v>
      </c>
      <c r="IZ174" s="162">
        <f t="shared" si="834"/>
        <v>0</v>
      </c>
      <c r="JA174" s="162">
        <f t="shared" si="834"/>
        <v>0</v>
      </c>
      <c r="JB174" s="162">
        <f t="shared" si="834"/>
        <v>0</v>
      </c>
      <c r="JC174" s="162">
        <f t="shared" si="834"/>
        <v>0</v>
      </c>
      <c r="JD174" s="162">
        <f t="shared" si="834"/>
        <v>0</v>
      </c>
      <c r="JE174" s="162">
        <f t="shared" si="834"/>
        <v>0</v>
      </c>
      <c r="JF174" s="162">
        <f t="shared" si="834"/>
        <v>0</v>
      </c>
      <c r="JG174" s="162">
        <f t="shared" si="834"/>
        <v>0</v>
      </c>
      <c r="JH174" s="162">
        <f t="shared" si="834"/>
        <v>0</v>
      </c>
      <c r="JI174" s="162">
        <f t="shared" si="834"/>
        <v>0</v>
      </c>
      <c r="JJ174" s="162">
        <f t="shared" si="834"/>
        <v>0</v>
      </c>
      <c r="JK174" s="162">
        <f t="shared" si="834"/>
        <v>0</v>
      </c>
      <c r="JL174" s="162">
        <f t="shared" si="834"/>
        <v>0</v>
      </c>
      <c r="JM174" s="162">
        <f t="shared" si="834"/>
        <v>0</v>
      </c>
      <c r="JN174" s="162">
        <f t="shared" si="834"/>
        <v>0</v>
      </c>
      <c r="JO174" s="162">
        <f t="shared" si="834"/>
        <v>0</v>
      </c>
      <c r="JP174" s="162">
        <f t="shared" si="834"/>
        <v>0</v>
      </c>
      <c r="JQ174" s="162">
        <f t="shared" si="834"/>
        <v>0</v>
      </c>
      <c r="JR174" s="162">
        <f t="shared" si="834"/>
        <v>0</v>
      </c>
      <c r="JS174" s="162">
        <f t="shared" si="834"/>
        <v>0</v>
      </c>
      <c r="JT174" s="162">
        <f t="shared" si="834"/>
        <v>0</v>
      </c>
      <c r="JU174" s="162">
        <f t="shared" si="834"/>
        <v>0</v>
      </c>
      <c r="JV174" s="162">
        <f t="shared" si="834"/>
        <v>0</v>
      </c>
      <c r="JW174" s="162">
        <f t="shared" si="834"/>
        <v>0</v>
      </c>
      <c r="JX174" s="162">
        <f t="shared" si="834"/>
        <v>0</v>
      </c>
      <c r="JY174" s="162">
        <f t="shared" si="834"/>
        <v>0</v>
      </c>
      <c r="JZ174" s="162">
        <f t="shared" si="834"/>
        <v>0</v>
      </c>
      <c r="KA174" s="162">
        <f t="shared" si="834"/>
        <v>0</v>
      </c>
      <c r="KB174" s="162">
        <f t="shared" si="834"/>
        <v>0</v>
      </c>
      <c r="KC174" s="162">
        <f t="shared" si="834"/>
        <v>0</v>
      </c>
      <c r="KD174" s="162">
        <f t="shared" si="834"/>
        <v>0</v>
      </c>
      <c r="KE174" s="162">
        <f t="shared" si="834"/>
        <v>0</v>
      </c>
      <c r="KF174" s="162">
        <f t="shared" si="834"/>
        <v>0</v>
      </c>
      <c r="KG174" s="162">
        <f t="shared" si="834"/>
        <v>0</v>
      </c>
      <c r="KH174" s="162">
        <f t="shared" si="834"/>
        <v>0</v>
      </c>
      <c r="KI174" s="162">
        <f t="shared" si="834"/>
        <v>0</v>
      </c>
      <c r="KJ174" s="162">
        <f t="shared" si="834"/>
        <v>0</v>
      </c>
      <c r="KK174" s="162">
        <f t="shared" si="834"/>
        <v>0</v>
      </c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</row>
    <row r="175" ht="14.25" customHeight="1" spans="1:326" x14ac:dyDescent="0.25">
      <c r="A175" s="1">
        <v>6</v>
      </c>
      <c r="B175" s="1">
        <f t="shared" ref="B175:C175" si="835">B174+1</f>
        <v>165</v>
      </c>
      <c r="C175" s="232">
        <f t="shared" si="835"/>
        <v>43630</v>
      </c>
      <c r="D175" s="162">
        <f t="shared" si="9"/>
        <v>0</v>
      </c>
      <c r="E175" s="162">
        <f>(SUMIFS(Profile!$F$2:$F$17521,Profile!$B$2:$B$17521,$B175,Profile!$C$2:$C$17521,E$8))*$C$6</f>
        <v>0</v>
      </c>
      <c r="F175" s="162">
        <f>(SUMIFS(Profile!$F$2:$F$17521,Profile!$B$2:$B$17521,$B175,Profile!$C$2:$C$17521,F$8))*$C$6</f>
        <v>0</v>
      </c>
      <c r="G175" s="162">
        <f>(SUMIFS(Profile!$F$2:$F$17521,Profile!$B$2:$B$17521,$B175,Profile!$C$2:$C$17521,G$8))*$C$6</f>
        <v>0</v>
      </c>
      <c r="H175" s="162">
        <f>(SUMIFS(Profile!$F$2:$F$17521,Profile!$B$2:$B$17521,$B175,Profile!$C$2:$C$17521,H$8))*$C$6</f>
        <v>0</v>
      </c>
      <c r="I175" s="162">
        <f>(SUMIFS(Profile!$F$2:$F$17521,Profile!$B$2:$B$17521,$B175,Profile!$C$2:$C$17521,I$8))*$C$6</f>
        <v>0</v>
      </c>
      <c r="J175" s="162">
        <f>(SUMIFS(Profile!$F$2:$F$17521,Profile!$B$2:$B$17521,$B175,Profile!$C$2:$C$17521,J$8))*$C$6</f>
        <v>0</v>
      </c>
      <c r="K175" s="162">
        <f>(SUMIFS(Profile!$F$2:$F$17521,Profile!$B$2:$B$17521,$B175,Profile!$C$2:$C$17521,K$8))*$C$6</f>
        <v>0</v>
      </c>
      <c r="L175" s="162">
        <f>(SUMIFS(Profile!$F$2:$F$17521,Profile!$B$2:$B$17521,$B175,Profile!$C$2:$C$17521,L$8))*$C$6</f>
        <v>0</v>
      </c>
      <c r="M175" s="162">
        <f>(SUMIFS(Profile!$F$2:$F$17521,Profile!$B$2:$B$17521,$B175,Profile!$C$2:$C$17521,M$8))*$C$6</f>
        <v>0</v>
      </c>
      <c r="N175" s="162">
        <f>(SUMIFS(Profile!$F$2:$F$17521,Profile!$B$2:$B$17521,$B175,Profile!$C$2:$C$17521,N$8))*$C$6</f>
        <v>0</v>
      </c>
      <c r="O175" s="162">
        <f>(SUMIFS(Profile!$F$2:$F$17521,Profile!$B$2:$B$17521,$B175,Profile!$C$2:$C$17521,O$8))*$C$6</f>
        <v>0</v>
      </c>
      <c r="P175" s="162">
        <f>(SUMIFS(Profile!$F$2:$F$17521,Profile!$B$2:$B$17521,$B175,Profile!$C$2:$C$17521,P$8))*$C$6</f>
        <v>0</v>
      </c>
      <c r="Q175" s="162">
        <f>(SUMIFS(Profile!$F$2:$F$17521,Profile!$B$2:$B$17521,$B175,Profile!$C$2:$C$17521,Q$8))*$C$6</f>
        <v>0</v>
      </c>
      <c r="R175" s="162">
        <f>(SUMIFS(Profile!$F$2:$F$17521,Profile!$B$2:$B$17521,$B175,Profile!$C$2:$C$17521,R$8))*$C$6</f>
        <v>0</v>
      </c>
      <c r="S175" s="162">
        <f>(SUMIFS(Profile!$F$2:$F$17521,Profile!$B$2:$B$17521,$B175,Profile!$C$2:$C$17521,S$8))*$C$6</f>
        <v>0</v>
      </c>
      <c r="T175" s="162">
        <f>(SUMIFS(Profile!$F$2:$F$17521,Profile!$B$2:$B$17521,$B175,Profile!$C$2:$C$17521,T$8))*$C$6</f>
        <v>0</v>
      </c>
      <c r="U175" s="162">
        <f>(SUMIFS(Profile!$F$2:$F$17521,Profile!$B$2:$B$17521,$B175,Profile!$C$2:$C$17521,U$8))*$C$6</f>
        <v>0</v>
      </c>
      <c r="V175" s="162">
        <f>(SUMIFS(Profile!$F$2:$F$17521,Profile!$B$2:$B$17521,$B175,Profile!$C$2:$C$17521,V$8))*$C$6</f>
        <v>0</v>
      </c>
      <c r="W175" s="162">
        <f>(SUMIFS(Profile!$F$2:$F$17521,Profile!$B$2:$B$17521,$B175,Profile!$C$2:$C$17521,W$8))*$C$6</f>
        <v>0</v>
      </c>
      <c r="X175" s="162">
        <f>(SUMIFS(Profile!$F$2:$F$17521,Profile!$B$2:$B$17521,$B175,Profile!$C$2:$C$17521,X$8))*$C$6</f>
        <v>0</v>
      </c>
      <c r="Y175" s="162">
        <f>(SUMIFS(Profile!$F$2:$F$17521,Profile!$B$2:$B$17521,$B175,Profile!$C$2:$C$17521,Y$8))*$C$6</f>
        <v>0</v>
      </c>
      <c r="Z175" s="162">
        <f>(SUMIFS(Profile!$F$2:$F$17521,Profile!$B$2:$B$17521,$B175,Profile!$C$2:$C$17521,Z$8))*$C$6</f>
        <v>0</v>
      </c>
      <c r="AA175" s="162">
        <f>(SUMIFS(Profile!$F$2:$F$17521,Profile!$B$2:$B$17521,$B175,Profile!$C$2:$C$17521,AA$8))*$C$6</f>
        <v>0</v>
      </c>
      <c r="AB175" s="162">
        <f>(SUMIFS(Profile!$F$2:$F$17521,Profile!$B$2:$B$17521,$B175,Profile!$C$2:$C$17521,AB$8))*$C$6</f>
        <v>0</v>
      </c>
      <c r="AC175" s="162">
        <f>(SUMIFS(Profile!$F$2:$F$17521,Profile!$B$2:$B$17521,$B175,Profile!$C$2:$C$17521,AC$8))*$C$6</f>
        <v>0</v>
      </c>
      <c r="AD175" s="162">
        <f>(SUMIFS(Profile!$F$2:$F$17521,Profile!$B$2:$B$17521,$B175,Profile!$C$2:$C$17521,AD$8))*$C$6</f>
        <v>0</v>
      </c>
      <c r="AE175" s="162">
        <f>(SUMIFS(Profile!$F$2:$F$17521,Profile!$B$2:$B$17521,$B175,Profile!$C$2:$C$17521,AE$8))*$C$6</f>
        <v>0</v>
      </c>
      <c r="AF175" s="162">
        <f>(SUMIFS(Profile!$F$2:$F$17521,Profile!$B$2:$B$17521,$B175,Profile!$C$2:$C$17521,AF$8))*$C$6</f>
        <v>0</v>
      </c>
      <c r="AG175" s="162">
        <f>(SUMIFS(Profile!$F$2:$F$17521,Profile!$B$2:$B$17521,$B175,Profile!$C$2:$C$17521,AG$8))*$C$6</f>
        <v>0</v>
      </c>
      <c r="AH175" s="162">
        <f>(SUMIFS(Profile!$F$2:$F$17521,Profile!$B$2:$B$17521,$B175,Profile!$C$2:$C$17521,AH$8))*$C$6</f>
        <v>0</v>
      </c>
      <c r="AI175" s="162">
        <f>(SUMIFS(Profile!$F$2:$F$17521,Profile!$B$2:$B$17521,$B175,Profile!$C$2:$C$17521,AI$8))*$C$6</f>
        <v>0</v>
      </c>
      <c r="AJ175" s="162">
        <f>(SUMIFS(Profile!$F$2:$F$17521,Profile!$B$2:$B$17521,$B175,Profile!$C$2:$C$17521,AJ$8))*$C$6</f>
        <v>0</v>
      </c>
      <c r="AK175" s="162">
        <f>(SUMIFS(Profile!$F$2:$F$17521,Profile!$B$2:$B$17521,$B175,Profile!$C$2:$C$17521,AK$8))*$C$6</f>
        <v>0</v>
      </c>
      <c r="AL175" s="162">
        <f>(SUMIFS(Profile!$F$2:$F$17521,Profile!$B$2:$B$17521,$B175,Profile!$C$2:$C$17521,AL$8))*$C$6</f>
        <v>0</v>
      </c>
      <c r="AM175" s="162">
        <f>(SUMIFS(Profile!$F$2:$F$17521,Profile!$B$2:$B$17521,$B175,Profile!$C$2:$C$17521,AM$8))*$C$6</f>
        <v>0</v>
      </c>
      <c r="AN175" s="162">
        <f>(SUMIFS(Profile!$F$2:$F$17521,Profile!$B$2:$B$17521,$B175,Profile!$C$2:$C$17521,AN$8))*$C$6</f>
        <v>0</v>
      </c>
      <c r="AO175" s="162">
        <f>(SUMIFS(Profile!$F$2:$F$17521,Profile!$B$2:$B$17521,$B175,Profile!$C$2:$C$17521,AO$8))*$C$6</f>
        <v>0</v>
      </c>
      <c r="AP175" s="162">
        <f>(SUMIFS(Profile!$F$2:$F$17521,Profile!$B$2:$B$17521,$B175,Profile!$C$2:$C$17521,AP$8))*$C$6</f>
        <v>0</v>
      </c>
      <c r="AQ175" s="162">
        <f>(SUMIFS(Profile!$F$2:$F$17521,Profile!$B$2:$B$17521,$B175,Profile!$C$2:$C$17521,AQ$8))*$C$6</f>
        <v>0</v>
      </c>
      <c r="AR175" s="162">
        <f>(SUMIFS(Profile!$F$2:$F$17521,Profile!$B$2:$B$17521,$B175,Profile!$C$2:$C$17521,AR$8))*$C$6</f>
        <v>0</v>
      </c>
      <c r="AS175" s="162">
        <f>(SUMIFS(Profile!$F$2:$F$17521,Profile!$B$2:$B$17521,$B175,Profile!$C$2:$C$17521,AS$8))*$C$6</f>
        <v>0</v>
      </c>
      <c r="AT175" s="162">
        <f>(SUMIFS(Profile!$F$2:$F$17521,Profile!$B$2:$B$17521,$B175,Profile!$C$2:$C$17521,AT$8))*$C$6</f>
        <v>0</v>
      </c>
      <c r="AU175" s="162">
        <f>(SUMIFS(Profile!$F$2:$F$17521,Profile!$B$2:$B$17521,$B175,Profile!$C$2:$C$17521,AU$8))*$C$6</f>
        <v>0</v>
      </c>
      <c r="AV175" s="162">
        <f>(SUMIFS(Profile!$F$2:$F$17521,Profile!$B$2:$B$17521,$B175,Profile!$C$2:$C$17521,AV$8))*$C$6</f>
        <v>0</v>
      </c>
      <c r="AW175" s="162">
        <f>(SUMIFS(Profile!$F$2:$F$17521,Profile!$B$2:$B$17521,$B175,Profile!$C$2:$C$17521,AW$8))*$C$6</f>
        <v>0</v>
      </c>
      <c r="AX175" s="162">
        <f>(SUMIFS(Profile!$F$2:$F$17521,Profile!$B$2:$B$17521,$B175,Profile!$C$2:$C$17521,AX$8))*$C$6</f>
        <v>0</v>
      </c>
      <c r="AY175" s="162">
        <f>(SUMIFS(Profile!$F$2:$F$17521,Profile!$B$2:$B$17521,$B175,Profile!$C$2:$C$17521,AY$8))*$C$6</f>
        <v>0</v>
      </c>
      <c r="AZ175" s="162">
        <f>(SUMIFS(Profile!$F$2:$F$17521,Profile!$B$2:$B$17521,$B175,Profile!$C$2:$C$17521,AZ$8))*$C$6</f>
        <v>0</v>
      </c>
      <c r="BA175" s="162">
        <f t="shared" si="10"/>
        <v>0</v>
      </c>
      <c r="BB175" s="162">
        <f>(SUMIFS(Profile!$E$2:$E$17521,Profile!$B$2:$B$17521,$B175,Profile!$C$2:$C$17521,BB$8))*$C$9</f>
        <v>0</v>
      </c>
      <c r="BC175" s="162">
        <f>(SUMIFS(Profile!$E$2:$E$17521,Profile!$B$2:$B$17521,$B175,Profile!$C$2:$C$17521,BC$8))*$C$9</f>
        <v>0</v>
      </c>
      <c r="BD175" s="162">
        <f>(SUMIFS(Profile!$E$2:$E$17521,Profile!$B$2:$B$17521,$B175,Profile!$C$2:$C$17521,BD$8))*$C$9</f>
        <v>0</v>
      </c>
      <c r="BE175" s="162">
        <f>(SUMIFS(Profile!$E$2:$E$17521,Profile!$B$2:$B$17521,$B175,Profile!$C$2:$C$17521,BE$8))*$C$9</f>
        <v>0</v>
      </c>
      <c r="BF175" s="162">
        <f>(SUMIFS(Profile!$E$2:$E$17521,Profile!$B$2:$B$17521,$B175,Profile!$C$2:$C$17521,BF$8))*$C$9</f>
        <v>0</v>
      </c>
      <c r="BG175" s="162">
        <f>(SUMIFS(Profile!$E$2:$E$17521,Profile!$B$2:$B$17521,$B175,Profile!$C$2:$C$17521,BG$8))*$C$9</f>
        <v>0</v>
      </c>
      <c r="BH175" s="162">
        <f>(SUMIFS(Profile!$E$2:$E$17521,Profile!$B$2:$B$17521,$B175,Profile!$C$2:$C$17521,BH$8))*$C$9</f>
        <v>0</v>
      </c>
      <c r="BI175" s="162">
        <f>(SUMIFS(Profile!$E$2:$E$17521,Profile!$B$2:$B$17521,$B175,Profile!$C$2:$C$17521,BI$8))*$C$9</f>
        <v>0</v>
      </c>
      <c r="BJ175" s="162">
        <f>(SUMIFS(Profile!$E$2:$E$17521,Profile!$B$2:$B$17521,$B175,Profile!$C$2:$C$17521,BJ$8))*$C$9</f>
        <v>0</v>
      </c>
      <c r="BK175" s="162">
        <f>(SUMIFS(Profile!$E$2:$E$17521,Profile!$B$2:$B$17521,$B175,Profile!$C$2:$C$17521,BK$8))*$C$9</f>
        <v>0</v>
      </c>
      <c r="BL175" s="162">
        <f>(SUMIFS(Profile!$E$2:$E$17521,Profile!$B$2:$B$17521,$B175,Profile!$C$2:$C$17521,BL$8))*$C$9</f>
        <v>0</v>
      </c>
      <c r="BM175" s="162">
        <f>(SUMIFS(Profile!$E$2:$E$17521,Profile!$B$2:$B$17521,$B175,Profile!$C$2:$C$17521,BM$8))*$C$9</f>
        <v>0</v>
      </c>
      <c r="BN175" s="162">
        <f>(SUMIFS(Profile!$E$2:$E$17521,Profile!$B$2:$B$17521,$B175,Profile!$C$2:$C$17521,BN$8))*$C$9</f>
        <v>0</v>
      </c>
      <c r="BO175" s="162">
        <f>(SUMIFS(Profile!$E$2:$E$17521,Profile!$B$2:$B$17521,$B175,Profile!$C$2:$C$17521,BO$8))*$C$9</f>
        <v>0</v>
      </c>
      <c r="BP175" s="162">
        <f>(SUMIFS(Profile!$E$2:$E$17521,Profile!$B$2:$B$17521,$B175,Profile!$C$2:$C$17521,BP$8))*$C$9</f>
        <v>0</v>
      </c>
      <c r="BQ175" s="162">
        <f>(SUMIFS(Profile!$E$2:$E$17521,Profile!$B$2:$B$17521,$B175,Profile!$C$2:$C$17521,BQ$8))*$C$9</f>
        <v>0</v>
      </c>
      <c r="BR175" s="162">
        <f>(SUMIFS(Profile!$E$2:$E$17521,Profile!$B$2:$B$17521,$B175,Profile!$C$2:$C$17521,BR$8))*$C$9</f>
        <v>0</v>
      </c>
      <c r="BS175" s="162">
        <f>(SUMIFS(Profile!$E$2:$E$17521,Profile!$B$2:$B$17521,$B175,Profile!$C$2:$C$17521,BS$8))*$C$9</f>
        <v>0</v>
      </c>
      <c r="BT175" s="162">
        <f>(SUMIFS(Profile!$E$2:$E$17521,Profile!$B$2:$B$17521,$B175,Profile!$C$2:$C$17521,BT$8))*$C$9</f>
        <v>0</v>
      </c>
      <c r="BU175" s="162">
        <f>(SUMIFS(Profile!$E$2:$E$17521,Profile!$B$2:$B$17521,$B175,Profile!$C$2:$C$17521,BU$8))*$C$9</f>
        <v>0</v>
      </c>
      <c r="BV175" s="162">
        <f>(SUMIFS(Profile!$E$2:$E$17521,Profile!$B$2:$B$17521,$B175,Profile!$C$2:$C$17521,BV$8))*$C$9</f>
        <v>0</v>
      </c>
      <c r="BW175" s="162">
        <f>(SUMIFS(Profile!$E$2:$E$17521,Profile!$B$2:$B$17521,$B175,Profile!$C$2:$C$17521,BW$8))*$C$9</f>
        <v>0</v>
      </c>
      <c r="BX175" s="162">
        <f>(SUMIFS(Profile!$E$2:$E$17521,Profile!$B$2:$B$17521,$B175,Profile!$C$2:$C$17521,BX$8))*$C$9</f>
        <v>0</v>
      </c>
      <c r="BY175" s="162">
        <f>(SUMIFS(Profile!$E$2:$E$17521,Profile!$B$2:$B$17521,$B175,Profile!$C$2:$C$17521,BY$8))*$C$9</f>
        <v>0</v>
      </c>
      <c r="BZ175" s="162">
        <f>(SUMIFS(Profile!$E$2:$E$17521,Profile!$B$2:$B$17521,$B175,Profile!$C$2:$C$17521,BZ$8))*$C$9</f>
        <v>0</v>
      </c>
      <c r="CA175" s="162">
        <f>(SUMIFS(Profile!$E$2:$E$17521,Profile!$B$2:$B$17521,$B175,Profile!$C$2:$C$17521,CA$8))*$C$9</f>
        <v>0</v>
      </c>
      <c r="CB175" s="162">
        <f>(SUMIFS(Profile!$E$2:$E$17521,Profile!$B$2:$B$17521,$B175,Profile!$C$2:$C$17521,CB$8))*$C$9</f>
        <v>0</v>
      </c>
      <c r="CC175" s="162">
        <f>(SUMIFS(Profile!$E$2:$E$17521,Profile!$B$2:$B$17521,$B175,Profile!$C$2:$C$17521,CC$8))*$C$9</f>
        <v>0</v>
      </c>
      <c r="CD175" s="162">
        <f>(SUMIFS(Profile!$E$2:$E$17521,Profile!$B$2:$B$17521,$B175,Profile!$C$2:$C$17521,CD$8))*$C$9</f>
        <v>0</v>
      </c>
      <c r="CE175" s="162">
        <f>(SUMIFS(Profile!$E$2:$E$17521,Profile!$B$2:$B$17521,$B175,Profile!$C$2:$C$17521,CE$8))*$C$9</f>
        <v>0</v>
      </c>
      <c r="CF175" s="162">
        <f>(SUMIFS(Profile!$E$2:$E$17521,Profile!$B$2:$B$17521,$B175,Profile!$C$2:$C$17521,CF$8))*$C$9</f>
        <v>0</v>
      </c>
      <c r="CG175" s="162">
        <f>(SUMIFS(Profile!$E$2:$E$17521,Profile!$B$2:$B$17521,$B175,Profile!$C$2:$C$17521,CG$8))*$C$9</f>
        <v>0</v>
      </c>
      <c r="CH175" s="162">
        <f>(SUMIFS(Profile!$E$2:$E$17521,Profile!$B$2:$B$17521,$B175,Profile!$C$2:$C$17521,CH$8))*$C$9</f>
        <v>0</v>
      </c>
      <c r="CI175" s="162">
        <f>(SUMIFS(Profile!$E$2:$E$17521,Profile!$B$2:$B$17521,$B175,Profile!$C$2:$C$17521,CI$8))*$C$9</f>
        <v>0</v>
      </c>
      <c r="CJ175" s="162">
        <f>(SUMIFS(Profile!$E$2:$E$17521,Profile!$B$2:$B$17521,$B175,Profile!$C$2:$C$17521,CJ$8))*$C$9</f>
        <v>0</v>
      </c>
      <c r="CK175" s="162">
        <f>(SUMIFS(Profile!$E$2:$E$17521,Profile!$B$2:$B$17521,$B175,Profile!$C$2:$C$17521,CK$8))*$C$9</f>
        <v>0</v>
      </c>
      <c r="CL175" s="162">
        <f>(SUMIFS(Profile!$E$2:$E$17521,Profile!$B$2:$B$17521,$B175,Profile!$C$2:$C$17521,CL$8))*$C$9</f>
        <v>0</v>
      </c>
      <c r="CM175" s="162">
        <f>(SUMIFS(Profile!$E$2:$E$17521,Profile!$B$2:$B$17521,$B175,Profile!$C$2:$C$17521,CM$8))*$C$9</f>
        <v>0</v>
      </c>
      <c r="CN175" s="162">
        <f>(SUMIFS(Profile!$E$2:$E$17521,Profile!$B$2:$B$17521,$B175,Profile!$C$2:$C$17521,CN$8))*$C$9</f>
        <v>0</v>
      </c>
      <c r="CO175" s="162">
        <f>(SUMIFS(Profile!$E$2:$E$17521,Profile!$B$2:$B$17521,$B175,Profile!$C$2:$C$17521,CO$8))*$C$9</f>
        <v>0</v>
      </c>
      <c r="CP175" s="162">
        <f>(SUMIFS(Profile!$E$2:$E$17521,Profile!$B$2:$B$17521,$B175,Profile!$C$2:$C$17521,CP$8))*$C$9</f>
        <v>0</v>
      </c>
      <c r="CQ175" s="162">
        <f>(SUMIFS(Profile!$E$2:$E$17521,Profile!$B$2:$B$17521,$B175,Profile!$C$2:$C$17521,CQ$8))*$C$9</f>
        <v>0</v>
      </c>
      <c r="CR175" s="162">
        <f>(SUMIFS(Profile!$E$2:$E$17521,Profile!$B$2:$B$17521,$B175,Profile!$C$2:$C$17521,CR$8))*$C$9</f>
        <v>0</v>
      </c>
      <c r="CS175" s="162">
        <f>(SUMIFS(Profile!$E$2:$E$17521,Profile!$B$2:$B$17521,$B175,Profile!$C$2:$C$17521,CS$8))*$C$9</f>
        <v>0</v>
      </c>
      <c r="CT175" s="162">
        <f>(SUMIFS(Profile!$E$2:$E$17521,Profile!$B$2:$B$17521,$B175,Profile!$C$2:$C$17521,CT$8))*$C$9</f>
        <v>0</v>
      </c>
      <c r="CU175" s="162">
        <f>(SUMIFS(Profile!$E$2:$E$17521,Profile!$B$2:$B$17521,$B175,Profile!$C$2:$C$17521,CU$8))*$C$9</f>
        <v>0</v>
      </c>
      <c r="CV175" s="162">
        <f>(SUMIFS(Profile!$E$2:$E$17521,Profile!$B$2:$B$17521,$B175,Profile!$C$2:$C$17521,CV$8))*$C$9</f>
        <v>0</v>
      </c>
      <c r="CW175" s="162">
        <f>(SUMIFS(Profile!$E$2:$E$17521,Profile!$B$2:$B$17521,$B175,Profile!$C$2:$C$17521,CW$8))*$C$9</f>
        <v>0</v>
      </c>
      <c r="CX175" s="162">
        <f t="shared" si="11"/>
        <v>0</v>
      </c>
      <c r="CY175" s="162">
        <f t="shared" ref="CY175:ET175" si="836">MAX(BB175-E175,0)</f>
        <v>0</v>
      </c>
      <c r="CZ175" s="162">
        <f t="shared" si="836"/>
        <v>0</v>
      </c>
      <c r="DA175" s="162">
        <f t="shared" si="836"/>
        <v>0</v>
      </c>
      <c r="DB175" s="162">
        <f t="shared" si="836"/>
        <v>0</v>
      </c>
      <c r="DC175" s="162">
        <f t="shared" si="836"/>
        <v>0</v>
      </c>
      <c r="DD175" s="162">
        <f t="shared" si="836"/>
        <v>0</v>
      </c>
      <c r="DE175" s="162">
        <f t="shared" si="836"/>
        <v>0</v>
      </c>
      <c r="DF175" s="162">
        <f t="shared" si="836"/>
        <v>0</v>
      </c>
      <c r="DG175" s="162">
        <f t="shared" si="836"/>
        <v>0</v>
      </c>
      <c r="DH175" s="162">
        <f t="shared" si="836"/>
        <v>0</v>
      </c>
      <c r="DI175" s="162">
        <f t="shared" si="836"/>
        <v>0</v>
      </c>
      <c r="DJ175" s="162">
        <f t="shared" si="836"/>
        <v>0</v>
      </c>
      <c r="DK175" s="162">
        <f t="shared" si="836"/>
        <v>0</v>
      </c>
      <c r="DL175" s="162">
        <f t="shared" si="836"/>
        <v>0</v>
      </c>
      <c r="DM175" s="162">
        <f t="shared" si="836"/>
        <v>0</v>
      </c>
      <c r="DN175" s="162">
        <f t="shared" si="836"/>
        <v>0</v>
      </c>
      <c r="DO175" s="162">
        <f t="shared" si="836"/>
        <v>0</v>
      </c>
      <c r="DP175" s="162">
        <f t="shared" si="836"/>
        <v>0</v>
      </c>
      <c r="DQ175" s="162">
        <f t="shared" si="836"/>
        <v>0</v>
      </c>
      <c r="DR175" s="162">
        <f t="shared" si="836"/>
        <v>0</v>
      </c>
      <c r="DS175" s="162">
        <f t="shared" si="836"/>
        <v>0</v>
      </c>
      <c r="DT175" s="162">
        <f t="shared" si="836"/>
        <v>0</v>
      </c>
      <c r="DU175" s="162">
        <f t="shared" si="836"/>
        <v>0</v>
      </c>
      <c r="DV175" s="162">
        <f t="shared" si="836"/>
        <v>0</v>
      </c>
      <c r="DW175" s="162">
        <f t="shared" si="836"/>
        <v>0</v>
      </c>
      <c r="DX175" s="162">
        <f t="shared" si="836"/>
        <v>0</v>
      </c>
      <c r="DY175" s="162">
        <f t="shared" si="836"/>
        <v>0</v>
      </c>
      <c r="DZ175" s="162">
        <f t="shared" si="836"/>
        <v>0</v>
      </c>
      <c r="EA175" s="162">
        <f t="shared" si="836"/>
        <v>0</v>
      </c>
      <c r="EB175" s="162">
        <f t="shared" si="836"/>
        <v>0</v>
      </c>
      <c r="EC175" s="162">
        <f t="shared" si="836"/>
        <v>0</v>
      </c>
      <c r="ED175" s="162">
        <f t="shared" si="836"/>
        <v>0</v>
      </c>
      <c r="EE175" s="162">
        <f t="shared" si="836"/>
        <v>0</v>
      </c>
      <c r="EF175" s="162">
        <f t="shared" si="836"/>
        <v>0</v>
      </c>
      <c r="EG175" s="162">
        <f t="shared" si="836"/>
        <v>0</v>
      </c>
      <c r="EH175" s="162">
        <f t="shared" si="836"/>
        <v>0</v>
      </c>
      <c r="EI175" s="162">
        <f t="shared" si="836"/>
        <v>0</v>
      </c>
      <c r="EJ175" s="162">
        <f t="shared" si="836"/>
        <v>0</v>
      </c>
      <c r="EK175" s="162">
        <f t="shared" si="836"/>
        <v>0</v>
      </c>
      <c r="EL175" s="162">
        <f t="shared" si="836"/>
        <v>0</v>
      </c>
      <c r="EM175" s="162">
        <f t="shared" si="836"/>
        <v>0</v>
      </c>
      <c r="EN175" s="162">
        <f t="shared" si="836"/>
        <v>0</v>
      </c>
      <c r="EO175" s="162">
        <f t="shared" si="836"/>
        <v>0</v>
      </c>
      <c r="EP175" s="162">
        <f t="shared" si="836"/>
        <v>0</v>
      </c>
      <c r="EQ175" s="162">
        <f t="shared" si="836"/>
        <v>0</v>
      </c>
      <c r="ER175" s="162">
        <f t="shared" si="836"/>
        <v>0</v>
      </c>
      <c r="ES175" s="162">
        <f t="shared" si="836"/>
        <v>0</v>
      </c>
      <c r="ET175" s="162">
        <f t="shared" si="836"/>
        <v>0</v>
      </c>
      <c r="EU175" s="162">
        <f t="shared" si="13"/>
        <v>0</v>
      </c>
      <c r="EV175" s="162">
        <f t="shared" ref="EV175:GQ175" si="837">BB175-CY175</f>
        <v>0</v>
      </c>
      <c r="EW175" s="162">
        <f t="shared" si="837"/>
        <v>0</v>
      </c>
      <c r="EX175" s="162">
        <f t="shared" si="837"/>
        <v>0</v>
      </c>
      <c r="EY175" s="162">
        <f t="shared" si="837"/>
        <v>0</v>
      </c>
      <c r="EZ175" s="162">
        <f t="shared" si="837"/>
        <v>0</v>
      </c>
      <c r="FA175" s="162">
        <f t="shared" si="837"/>
        <v>0</v>
      </c>
      <c r="FB175" s="162">
        <f t="shared" si="837"/>
        <v>0</v>
      </c>
      <c r="FC175" s="162">
        <f t="shared" si="837"/>
        <v>0</v>
      </c>
      <c r="FD175" s="162">
        <f t="shared" si="837"/>
        <v>0</v>
      </c>
      <c r="FE175" s="162">
        <f t="shared" si="837"/>
        <v>0</v>
      </c>
      <c r="FF175" s="162">
        <f t="shared" si="837"/>
        <v>0</v>
      </c>
      <c r="FG175" s="162">
        <f t="shared" si="837"/>
        <v>0</v>
      </c>
      <c r="FH175" s="162">
        <f t="shared" si="837"/>
        <v>0</v>
      </c>
      <c r="FI175" s="162">
        <f t="shared" si="837"/>
        <v>0</v>
      </c>
      <c r="FJ175" s="162">
        <f t="shared" si="837"/>
        <v>0</v>
      </c>
      <c r="FK175" s="162">
        <f t="shared" si="837"/>
        <v>0</v>
      </c>
      <c r="FL175" s="162">
        <f t="shared" si="837"/>
        <v>0</v>
      </c>
      <c r="FM175" s="162">
        <f t="shared" si="837"/>
        <v>0</v>
      </c>
      <c r="FN175" s="162">
        <f t="shared" si="837"/>
        <v>0</v>
      </c>
      <c r="FO175" s="162">
        <f t="shared" si="837"/>
        <v>0</v>
      </c>
      <c r="FP175" s="162">
        <f t="shared" si="837"/>
        <v>0</v>
      </c>
      <c r="FQ175" s="162">
        <f t="shared" si="837"/>
        <v>0</v>
      </c>
      <c r="FR175" s="162">
        <f t="shared" si="837"/>
        <v>0</v>
      </c>
      <c r="FS175" s="162">
        <f t="shared" si="837"/>
        <v>0</v>
      </c>
      <c r="FT175" s="162">
        <f t="shared" si="837"/>
        <v>0</v>
      </c>
      <c r="FU175" s="162">
        <f t="shared" si="837"/>
        <v>0</v>
      </c>
      <c r="FV175" s="162">
        <f t="shared" si="837"/>
        <v>0</v>
      </c>
      <c r="FW175" s="162">
        <f t="shared" si="837"/>
        <v>0</v>
      </c>
      <c r="FX175" s="162">
        <f t="shared" si="837"/>
        <v>0</v>
      </c>
      <c r="FY175" s="162">
        <f t="shared" si="837"/>
        <v>0</v>
      </c>
      <c r="FZ175" s="162">
        <f t="shared" si="837"/>
        <v>0</v>
      </c>
      <c r="GA175" s="162">
        <f t="shared" si="837"/>
        <v>0</v>
      </c>
      <c r="GB175" s="162">
        <f t="shared" si="837"/>
        <v>0</v>
      </c>
      <c r="GC175" s="162">
        <f t="shared" si="837"/>
        <v>0</v>
      </c>
      <c r="GD175" s="162">
        <f t="shared" si="837"/>
        <v>0</v>
      </c>
      <c r="GE175" s="162">
        <f t="shared" si="837"/>
        <v>0</v>
      </c>
      <c r="GF175" s="162">
        <f t="shared" si="837"/>
        <v>0</v>
      </c>
      <c r="GG175" s="162">
        <f t="shared" si="837"/>
        <v>0</v>
      </c>
      <c r="GH175" s="162">
        <f t="shared" si="837"/>
        <v>0</v>
      </c>
      <c r="GI175" s="162">
        <f t="shared" si="837"/>
        <v>0</v>
      </c>
      <c r="GJ175" s="162">
        <f t="shared" si="837"/>
        <v>0</v>
      </c>
      <c r="GK175" s="162">
        <f t="shared" si="837"/>
        <v>0</v>
      </c>
      <c r="GL175" s="162">
        <f t="shared" si="837"/>
        <v>0</v>
      </c>
      <c r="GM175" s="162">
        <f t="shared" si="837"/>
        <v>0</v>
      </c>
      <c r="GN175" s="162">
        <f t="shared" si="837"/>
        <v>0</v>
      </c>
      <c r="GO175" s="162">
        <f t="shared" si="837"/>
        <v>0</v>
      </c>
      <c r="GP175" s="162">
        <f t="shared" si="837"/>
        <v>0</v>
      </c>
      <c r="GQ175" s="162">
        <f t="shared" si="837"/>
        <v>0</v>
      </c>
      <c r="GR175" s="162">
        <f t="shared" si="15"/>
        <v>0</v>
      </c>
      <c r="GS175" s="162">
        <f t="shared" ref="GS175:IN175" si="838">E175-EV175</f>
        <v>0</v>
      </c>
      <c r="GT175" s="162">
        <f t="shared" si="838"/>
        <v>0</v>
      </c>
      <c r="GU175" s="162">
        <f t="shared" si="838"/>
        <v>0</v>
      </c>
      <c r="GV175" s="162">
        <f t="shared" si="838"/>
        <v>0</v>
      </c>
      <c r="GW175" s="162">
        <f t="shared" si="838"/>
        <v>0</v>
      </c>
      <c r="GX175" s="162">
        <f t="shared" si="838"/>
        <v>0</v>
      </c>
      <c r="GY175" s="162">
        <f t="shared" si="838"/>
        <v>0</v>
      </c>
      <c r="GZ175" s="162">
        <f t="shared" si="838"/>
        <v>0</v>
      </c>
      <c r="HA175" s="162">
        <f t="shared" si="838"/>
        <v>0</v>
      </c>
      <c r="HB175" s="162">
        <f t="shared" si="838"/>
        <v>0</v>
      </c>
      <c r="HC175" s="162">
        <f t="shared" si="838"/>
        <v>0</v>
      </c>
      <c r="HD175" s="162">
        <f t="shared" si="838"/>
        <v>0</v>
      </c>
      <c r="HE175" s="162">
        <f t="shared" si="838"/>
        <v>0</v>
      </c>
      <c r="HF175" s="162">
        <f t="shared" si="838"/>
        <v>0</v>
      </c>
      <c r="HG175" s="162">
        <f t="shared" si="838"/>
        <v>0</v>
      </c>
      <c r="HH175" s="162">
        <f t="shared" si="838"/>
        <v>0</v>
      </c>
      <c r="HI175" s="162">
        <f t="shared" si="838"/>
        <v>0</v>
      </c>
      <c r="HJ175" s="162">
        <f t="shared" si="838"/>
        <v>0</v>
      </c>
      <c r="HK175" s="162">
        <f t="shared" si="838"/>
        <v>0</v>
      </c>
      <c r="HL175" s="162">
        <f t="shared" si="838"/>
        <v>0</v>
      </c>
      <c r="HM175" s="162">
        <f t="shared" si="838"/>
        <v>0</v>
      </c>
      <c r="HN175" s="162">
        <f t="shared" si="838"/>
        <v>0</v>
      </c>
      <c r="HO175" s="162">
        <f t="shared" si="838"/>
        <v>0</v>
      </c>
      <c r="HP175" s="162">
        <f t="shared" si="838"/>
        <v>0</v>
      </c>
      <c r="HQ175" s="162">
        <f t="shared" si="838"/>
        <v>0</v>
      </c>
      <c r="HR175" s="162">
        <f t="shared" si="838"/>
        <v>0</v>
      </c>
      <c r="HS175" s="162">
        <f t="shared" si="838"/>
        <v>0</v>
      </c>
      <c r="HT175" s="162">
        <f t="shared" si="838"/>
        <v>0</v>
      </c>
      <c r="HU175" s="162">
        <f t="shared" si="838"/>
        <v>0</v>
      </c>
      <c r="HV175" s="162">
        <f t="shared" si="838"/>
        <v>0</v>
      </c>
      <c r="HW175" s="162">
        <f t="shared" si="838"/>
        <v>0</v>
      </c>
      <c r="HX175" s="162">
        <f t="shared" si="838"/>
        <v>0</v>
      </c>
      <c r="HY175" s="162">
        <f t="shared" si="838"/>
        <v>0</v>
      </c>
      <c r="HZ175" s="162">
        <f t="shared" si="838"/>
        <v>0</v>
      </c>
      <c r="IA175" s="162">
        <f t="shared" si="838"/>
        <v>0</v>
      </c>
      <c r="IB175" s="162">
        <f t="shared" si="838"/>
        <v>0</v>
      </c>
      <c r="IC175" s="162">
        <f t="shared" si="838"/>
        <v>0</v>
      </c>
      <c r="ID175" s="162">
        <f t="shared" si="838"/>
        <v>0</v>
      </c>
      <c r="IE175" s="162">
        <f t="shared" si="838"/>
        <v>0</v>
      </c>
      <c r="IF175" s="162">
        <f t="shared" si="838"/>
        <v>0</v>
      </c>
      <c r="IG175" s="162">
        <f t="shared" si="838"/>
        <v>0</v>
      </c>
      <c r="IH175" s="162">
        <f t="shared" si="838"/>
        <v>0</v>
      </c>
      <c r="II175" s="162">
        <f t="shared" si="838"/>
        <v>0</v>
      </c>
      <c r="IJ175" s="162">
        <f t="shared" si="838"/>
        <v>0</v>
      </c>
      <c r="IK175" s="162">
        <f t="shared" si="838"/>
        <v>0</v>
      </c>
      <c r="IL175" s="162">
        <f t="shared" si="838"/>
        <v>0</v>
      </c>
      <c r="IM175" s="162">
        <f t="shared" si="838"/>
        <v>0</v>
      </c>
      <c r="IN175" s="162">
        <f t="shared" si="838"/>
        <v>0</v>
      </c>
      <c r="IO175" s="162">
        <f t="shared" si="17"/>
        <v>0</v>
      </c>
      <c r="IP175" s="162">
        <f t="shared" si="23"/>
        <v>0</v>
      </c>
      <c r="IQ175" s="162">
        <f t="shared" ref="IQ175:KK175" si="839">MAX((MIN(CZ175+IP175,$IO$7))-GT175,0)</f>
        <v>0</v>
      </c>
      <c r="IR175" s="162">
        <f t="shared" si="839"/>
        <v>0</v>
      </c>
      <c r="IS175" s="162">
        <f t="shared" si="839"/>
        <v>0</v>
      </c>
      <c r="IT175" s="162">
        <f t="shared" si="839"/>
        <v>0</v>
      </c>
      <c r="IU175" s="162">
        <f t="shared" si="839"/>
        <v>0</v>
      </c>
      <c r="IV175" s="162">
        <f t="shared" si="839"/>
        <v>0</v>
      </c>
      <c r="IW175" s="162">
        <f t="shared" si="839"/>
        <v>0</v>
      </c>
      <c r="IX175" s="162">
        <f t="shared" si="839"/>
        <v>0</v>
      </c>
      <c r="IY175" s="162">
        <f t="shared" si="839"/>
        <v>0</v>
      </c>
      <c r="IZ175" s="162">
        <f t="shared" si="839"/>
        <v>0</v>
      </c>
      <c r="JA175" s="162">
        <f t="shared" si="839"/>
        <v>0</v>
      </c>
      <c r="JB175" s="162">
        <f t="shared" si="839"/>
        <v>0</v>
      </c>
      <c r="JC175" s="162">
        <f t="shared" si="839"/>
        <v>0</v>
      </c>
      <c r="JD175" s="162">
        <f t="shared" si="839"/>
        <v>0</v>
      </c>
      <c r="JE175" s="162">
        <f t="shared" si="839"/>
        <v>0</v>
      </c>
      <c r="JF175" s="162">
        <f t="shared" si="839"/>
        <v>0</v>
      </c>
      <c r="JG175" s="162">
        <f t="shared" si="839"/>
        <v>0</v>
      </c>
      <c r="JH175" s="162">
        <f t="shared" si="839"/>
        <v>0</v>
      </c>
      <c r="JI175" s="162">
        <f t="shared" si="839"/>
        <v>0</v>
      </c>
      <c r="JJ175" s="162">
        <f t="shared" si="839"/>
        <v>0</v>
      </c>
      <c r="JK175" s="162">
        <f t="shared" si="839"/>
        <v>0</v>
      </c>
      <c r="JL175" s="162">
        <f t="shared" si="839"/>
        <v>0</v>
      </c>
      <c r="JM175" s="162">
        <f t="shared" si="839"/>
        <v>0</v>
      </c>
      <c r="JN175" s="162">
        <f t="shared" si="839"/>
        <v>0</v>
      </c>
      <c r="JO175" s="162">
        <f t="shared" si="839"/>
        <v>0</v>
      </c>
      <c r="JP175" s="162">
        <f t="shared" si="839"/>
        <v>0</v>
      </c>
      <c r="JQ175" s="162">
        <f t="shared" si="839"/>
        <v>0</v>
      </c>
      <c r="JR175" s="162">
        <f t="shared" si="839"/>
        <v>0</v>
      </c>
      <c r="JS175" s="162">
        <f t="shared" si="839"/>
        <v>0</v>
      </c>
      <c r="JT175" s="162">
        <f t="shared" si="839"/>
        <v>0</v>
      </c>
      <c r="JU175" s="162">
        <f t="shared" si="839"/>
        <v>0</v>
      </c>
      <c r="JV175" s="162">
        <f t="shared" si="839"/>
        <v>0</v>
      </c>
      <c r="JW175" s="162">
        <f t="shared" si="839"/>
        <v>0</v>
      </c>
      <c r="JX175" s="162">
        <f t="shared" si="839"/>
        <v>0</v>
      </c>
      <c r="JY175" s="162">
        <f t="shared" si="839"/>
        <v>0</v>
      </c>
      <c r="JZ175" s="162">
        <f t="shared" si="839"/>
        <v>0</v>
      </c>
      <c r="KA175" s="162">
        <f t="shared" si="839"/>
        <v>0</v>
      </c>
      <c r="KB175" s="162">
        <f t="shared" si="839"/>
        <v>0</v>
      </c>
      <c r="KC175" s="162">
        <f t="shared" si="839"/>
        <v>0</v>
      </c>
      <c r="KD175" s="162">
        <f t="shared" si="839"/>
        <v>0</v>
      </c>
      <c r="KE175" s="162">
        <f t="shared" si="839"/>
        <v>0</v>
      </c>
      <c r="KF175" s="162">
        <f t="shared" si="839"/>
        <v>0</v>
      </c>
      <c r="KG175" s="162">
        <f t="shared" si="839"/>
        <v>0</v>
      </c>
      <c r="KH175" s="162">
        <f t="shared" si="839"/>
        <v>0</v>
      </c>
      <c r="KI175" s="162">
        <f t="shared" si="839"/>
        <v>0</v>
      </c>
      <c r="KJ175" s="162">
        <f t="shared" si="839"/>
        <v>0</v>
      </c>
      <c r="KK175" s="162">
        <f t="shared" si="839"/>
        <v>0</v>
      </c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</row>
    <row r="176" ht="14.25" customHeight="1" spans="1:326" x14ac:dyDescent="0.25">
      <c r="A176" s="1">
        <v>6</v>
      </c>
      <c r="B176" s="1">
        <f t="shared" ref="B176:C176" si="840">B175+1</f>
        <v>166</v>
      </c>
      <c r="C176" s="232">
        <f t="shared" si="840"/>
        <v>43631</v>
      </c>
      <c r="D176" s="162">
        <f t="shared" si="9"/>
        <v>0</v>
      </c>
      <c r="E176" s="162">
        <f>(SUMIFS(Profile!$F$2:$F$17521,Profile!$B$2:$B$17521,$B176,Profile!$C$2:$C$17521,E$8))*$C$6</f>
        <v>0</v>
      </c>
      <c r="F176" s="162">
        <f>(SUMIFS(Profile!$F$2:$F$17521,Profile!$B$2:$B$17521,$B176,Profile!$C$2:$C$17521,F$8))*$C$6</f>
        <v>0</v>
      </c>
      <c r="G176" s="162">
        <f>(SUMIFS(Profile!$F$2:$F$17521,Profile!$B$2:$B$17521,$B176,Profile!$C$2:$C$17521,G$8))*$C$6</f>
        <v>0</v>
      </c>
      <c r="H176" s="162">
        <f>(SUMIFS(Profile!$F$2:$F$17521,Profile!$B$2:$B$17521,$B176,Profile!$C$2:$C$17521,H$8))*$C$6</f>
        <v>0</v>
      </c>
      <c r="I176" s="162">
        <f>(SUMIFS(Profile!$F$2:$F$17521,Profile!$B$2:$B$17521,$B176,Profile!$C$2:$C$17521,I$8))*$C$6</f>
        <v>0</v>
      </c>
      <c r="J176" s="162">
        <f>(SUMIFS(Profile!$F$2:$F$17521,Profile!$B$2:$B$17521,$B176,Profile!$C$2:$C$17521,J$8))*$C$6</f>
        <v>0</v>
      </c>
      <c r="K176" s="162">
        <f>(SUMIFS(Profile!$F$2:$F$17521,Profile!$B$2:$B$17521,$B176,Profile!$C$2:$C$17521,K$8))*$C$6</f>
        <v>0</v>
      </c>
      <c r="L176" s="162">
        <f>(SUMIFS(Profile!$F$2:$F$17521,Profile!$B$2:$B$17521,$B176,Profile!$C$2:$C$17521,L$8))*$C$6</f>
        <v>0</v>
      </c>
      <c r="M176" s="162">
        <f>(SUMIFS(Profile!$F$2:$F$17521,Profile!$B$2:$B$17521,$B176,Profile!$C$2:$C$17521,M$8))*$C$6</f>
        <v>0</v>
      </c>
      <c r="N176" s="162">
        <f>(SUMIFS(Profile!$F$2:$F$17521,Profile!$B$2:$B$17521,$B176,Profile!$C$2:$C$17521,N$8))*$C$6</f>
        <v>0</v>
      </c>
      <c r="O176" s="162">
        <f>(SUMIFS(Profile!$F$2:$F$17521,Profile!$B$2:$B$17521,$B176,Profile!$C$2:$C$17521,O$8))*$C$6</f>
        <v>0</v>
      </c>
      <c r="P176" s="162">
        <f>(SUMIFS(Profile!$F$2:$F$17521,Profile!$B$2:$B$17521,$B176,Profile!$C$2:$C$17521,P$8))*$C$6</f>
        <v>0</v>
      </c>
      <c r="Q176" s="162">
        <f>(SUMIFS(Profile!$F$2:$F$17521,Profile!$B$2:$B$17521,$B176,Profile!$C$2:$C$17521,Q$8))*$C$6</f>
        <v>0</v>
      </c>
      <c r="R176" s="162">
        <f>(SUMIFS(Profile!$F$2:$F$17521,Profile!$B$2:$B$17521,$B176,Profile!$C$2:$C$17521,R$8))*$C$6</f>
        <v>0</v>
      </c>
      <c r="S176" s="162">
        <f>(SUMIFS(Profile!$F$2:$F$17521,Profile!$B$2:$B$17521,$B176,Profile!$C$2:$C$17521,S$8))*$C$6</f>
        <v>0</v>
      </c>
      <c r="T176" s="162">
        <f>(SUMIFS(Profile!$F$2:$F$17521,Profile!$B$2:$B$17521,$B176,Profile!$C$2:$C$17521,T$8))*$C$6</f>
        <v>0</v>
      </c>
      <c r="U176" s="162">
        <f>(SUMIFS(Profile!$F$2:$F$17521,Profile!$B$2:$B$17521,$B176,Profile!$C$2:$C$17521,U$8))*$C$6</f>
        <v>0</v>
      </c>
      <c r="V176" s="162">
        <f>(SUMIFS(Profile!$F$2:$F$17521,Profile!$B$2:$B$17521,$B176,Profile!$C$2:$C$17521,V$8))*$C$6</f>
        <v>0</v>
      </c>
      <c r="W176" s="162">
        <f>(SUMIFS(Profile!$F$2:$F$17521,Profile!$B$2:$B$17521,$B176,Profile!$C$2:$C$17521,W$8))*$C$6</f>
        <v>0</v>
      </c>
      <c r="X176" s="162">
        <f>(SUMIFS(Profile!$F$2:$F$17521,Profile!$B$2:$B$17521,$B176,Profile!$C$2:$C$17521,X$8))*$C$6</f>
        <v>0</v>
      </c>
      <c r="Y176" s="162">
        <f>(SUMIFS(Profile!$F$2:$F$17521,Profile!$B$2:$B$17521,$B176,Profile!$C$2:$C$17521,Y$8))*$C$6</f>
        <v>0</v>
      </c>
      <c r="Z176" s="162">
        <f>(SUMIFS(Profile!$F$2:$F$17521,Profile!$B$2:$B$17521,$B176,Profile!$C$2:$C$17521,Z$8))*$C$6</f>
        <v>0</v>
      </c>
      <c r="AA176" s="162">
        <f>(SUMIFS(Profile!$F$2:$F$17521,Profile!$B$2:$B$17521,$B176,Profile!$C$2:$C$17521,AA$8))*$C$6</f>
        <v>0</v>
      </c>
      <c r="AB176" s="162">
        <f>(SUMIFS(Profile!$F$2:$F$17521,Profile!$B$2:$B$17521,$B176,Profile!$C$2:$C$17521,AB$8))*$C$6</f>
        <v>0</v>
      </c>
      <c r="AC176" s="162">
        <f>(SUMIFS(Profile!$F$2:$F$17521,Profile!$B$2:$B$17521,$B176,Profile!$C$2:$C$17521,AC$8))*$C$6</f>
        <v>0</v>
      </c>
      <c r="AD176" s="162">
        <f>(SUMIFS(Profile!$F$2:$F$17521,Profile!$B$2:$B$17521,$B176,Profile!$C$2:$C$17521,AD$8))*$C$6</f>
        <v>0</v>
      </c>
      <c r="AE176" s="162">
        <f>(SUMIFS(Profile!$F$2:$F$17521,Profile!$B$2:$B$17521,$B176,Profile!$C$2:$C$17521,AE$8))*$C$6</f>
        <v>0</v>
      </c>
      <c r="AF176" s="162">
        <f>(SUMIFS(Profile!$F$2:$F$17521,Profile!$B$2:$B$17521,$B176,Profile!$C$2:$C$17521,AF$8))*$C$6</f>
        <v>0</v>
      </c>
      <c r="AG176" s="162">
        <f>(SUMIFS(Profile!$F$2:$F$17521,Profile!$B$2:$B$17521,$B176,Profile!$C$2:$C$17521,AG$8))*$C$6</f>
        <v>0</v>
      </c>
      <c r="AH176" s="162">
        <f>(SUMIFS(Profile!$F$2:$F$17521,Profile!$B$2:$B$17521,$B176,Profile!$C$2:$C$17521,AH$8))*$C$6</f>
        <v>0</v>
      </c>
      <c r="AI176" s="162">
        <f>(SUMIFS(Profile!$F$2:$F$17521,Profile!$B$2:$B$17521,$B176,Profile!$C$2:$C$17521,AI$8))*$C$6</f>
        <v>0</v>
      </c>
      <c r="AJ176" s="162">
        <f>(SUMIFS(Profile!$F$2:$F$17521,Profile!$B$2:$B$17521,$B176,Profile!$C$2:$C$17521,AJ$8))*$C$6</f>
        <v>0</v>
      </c>
      <c r="AK176" s="162">
        <f>(SUMIFS(Profile!$F$2:$F$17521,Profile!$B$2:$B$17521,$B176,Profile!$C$2:$C$17521,AK$8))*$C$6</f>
        <v>0</v>
      </c>
      <c r="AL176" s="162">
        <f>(SUMIFS(Profile!$F$2:$F$17521,Profile!$B$2:$B$17521,$B176,Profile!$C$2:$C$17521,AL$8))*$C$6</f>
        <v>0</v>
      </c>
      <c r="AM176" s="162">
        <f>(SUMIFS(Profile!$F$2:$F$17521,Profile!$B$2:$B$17521,$B176,Profile!$C$2:$C$17521,AM$8))*$C$6</f>
        <v>0</v>
      </c>
      <c r="AN176" s="162">
        <f>(SUMIFS(Profile!$F$2:$F$17521,Profile!$B$2:$B$17521,$B176,Profile!$C$2:$C$17521,AN$8))*$C$6</f>
        <v>0</v>
      </c>
      <c r="AO176" s="162">
        <f>(SUMIFS(Profile!$F$2:$F$17521,Profile!$B$2:$B$17521,$B176,Profile!$C$2:$C$17521,AO$8))*$C$6</f>
        <v>0</v>
      </c>
      <c r="AP176" s="162">
        <f>(SUMIFS(Profile!$F$2:$F$17521,Profile!$B$2:$B$17521,$B176,Profile!$C$2:$C$17521,AP$8))*$C$6</f>
        <v>0</v>
      </c>
      <c r="AQ176" s="162">
        <f>(SUMIFS(Profile!$F$2:$F$17521,Profile!$B$2:$B$17521,$B176,Profile!$C$2:$C$17521,AQ$8))*$C$6</f>
        <v>0</v>
      </c>
      <c r="AR176" s="162">
        <f>(SUMIFS(Profile!$F$2:$F$17521,Profile!$B$2:$B$17521,$B176,Profile!$C$2:$C$17521,AR$8))*$C$6</f>
        <v>0</v>
      </c>
      <c r="AS176" s="162">
        <f>(SUMIFS(Profile!$F$2:$F$17521,Profile!$B$2:$B$17521,$B176,Profile!$C$2:$C$17521,AS$8))*$C$6</f>
        <v>0</v>
      </c>
      <c r="AT176" s="162">
        <f>(SUMIFS(Profile!$F$2:$F$17521,Profile!$B$2:$B$17521,$B176,Profile!$C$2:$C$17521,AT$8))*$C$6</f>
        <v>0</v>
      </c>
      <c r="AU176" s="162">
        <f>(SUMIFS(Profile!$F$2:$F$17521,Profile!$B$2:$B$17521,$B176,Profile!$C$2:$C$17521,AU$8))*$C$6</f>
        <v>0</v>
      </c>
      <c r="AV176" s="162">
        <f>(SUMIFS(Profile!$F$2:$F$17521,Profile!$B$2:$B$17521,$B176,Profile!$C$2:$C$17521,AV$8))*$C$6</f>
        <v>0</v>
      </c>
      <c r="AW176" s="162">
        <f>(SUMIFS(Profile!$F$2:$F$17521,Profile!$B$2:$B$17521,$B176,Profile!$C$2:$C$17521,AW$8))*$C$6</f>
        <v>0</v>
      </c>
      <c r="AX176" s="162">
        <f>(SUMIFS(Profile!$F$2:$F$17521,Profile!$B$2:$B$17521,$B176,Profile!$C$2:$C$17521,AX$8))*$C$6</f>
        <v>0</v>
      </c>
      <c r="AY176" s="162">
        <f>(SUMIFS(Profile!$F$2:$F$17521,Profile!$B$2:$B$17521,$B176,Profile!$C$2:$C$17521,AY$8))*$C$6</f>
        <v>0</v>
      </c>
      <c r="AZ176" s="162">
        <f>(SUMIFS(Profile!$F$2:$F$17521,Profile!$B$2:$B$17521,$B176,Profile!$C$2:$C$17521,AZ$8))*$C$6</f>
        <v>0</v>
      </c>
      <c r="BA176" s="162">
        <f t="shared" si="10"/>
        <v>0</v>
      </c>
      <c r="BB176" s="162">
        <f>(SUMIFS(Profile!$E$2:$E$17521,Profile!$B$2:$B$17521,$B176,Profile!$C$2:$C$17521,BB$8))*$C$9</f>
        <v>0</v>
      </c>
      <c r="BC176" s="162">
        <f>(SUMIFS(Profile!$E$2:$E$17521,Profile!$B$2:$B$17521,$B176,Profile!$C$2:$C$17521,BC$8))*$C$9</f>
        <v>0</v>
      </c>
      <c r="BD176" s="162">
        <f>(SUMIFS(Profile!$E$2:$E$17521,Profile!$B$2:$B$17521,$B176,Profile!$C$2:$C$17521,BD$8))*$C$9</f>
        <v>0</v>
      </c>
      <c r="BE176" s="162">
        <f>(SUMIFS(Profile!$E$2:$E$17521,Profile!$B$2:$B$17521,$B176,Profile!$C$2:$C$17521,BE$8))*$C$9</f>
        <v>0</v>
      </c>
      <c r="BF176" s="162">
        <f>(SUMIFS(Profile!$E$2:$E$17521,Profile!$B$2:$B$17521,$B176,Profile!$C$2:$C$17521,BF$8))*$C$9</f>
        <v>0</v>
      </c>
      <c r="BG176" s="162">
        <f>(SUMIFS(Profile!$E$2:$E$17521,Profile!$B$2:$B$17521,$B176,Profile!$C$2:$C$17521,BG$8))*$C$9</f>
        <v>0</v>
      </c>
      <c r="BH176" s="162">
        <f>(SUMIFS(Profile!$E$2:$E$17521,Profile!$B$2:$B$17521,$B176,Profile!$C$2:$C$17521,BH$8))*$C$9</f>
        <v>0</v>
      </c>
      <c r="BI176" s="162">
        <f>(SUMIFS(Profile!$E$2:$E$17521,Profile!$B$2:$B$17521,$B176,Profile!$C$2:$C$17521,BI$8))*$C$9</f>
        <v>0</v>
      </c>
      <c r="BJ176" s="162">
        <f>(SUMIFS(Profile!$E$2:$E$17521,Profile!$B$2:$B$17521,$B176,Profile!$C$2:$C$17521,BJ$8))*$C$9</f>
        <v>0</v>
      </c>
      <c r="BK176" s="162">
        <f>(SUMIFS(Profile!$E$2:$E$17521,Profile!$B$2:$B$17521,$B176,Profile!$C$2:$C$17521,BK$8))*$C$9</f>
        <v>0</v>
      </c>
      <c r="BL176" s="162">
        <f>(SUMIFS(Profile!$E$2:$E$17521,Profile!$B$2:$B$17521,$B176,Profile!$C$2:$C$17521,BL$8))*$C$9</f>
        <v>0</v>
      </c>
      <c r="BM176" s="162">
        <f>(SUMIFS(Profile!$E$2:$E$17521,Profile!$B$2:$B$17521,$B176,Profile!$C$2:$C$17521,BM$8))*$C$9</f>
        <v>0</v>
      </c>
      <c r="BN176" s="162">
        <f>(SUMIFS(Profile!$E$2:$E$17521,Profile!$B$2:$B$17521,$B176,Profile!$C$2:$C$17521,BN$8))*$C$9</f>
        <v>0</v>
      </c>
      <c r="BO176" s="162">
        <f>(SUMIFS(Profile!$E$2:$E$17521,Profile!$B$2:$B$17521,$B176,Profile!$C$2:$C$17521,BO$8))*$C$9</f>
        <v>0</v>
      </c>
      <c r="BP176" s="162">
        <f>(SUMIFS(Profile!$E$2:$E$17521,Profile!$B$2:$B$17521,$B176,Profile!$C$2:$C$17521,BP$8))*$C$9</f>
        <v>0</v>
      </c>
      <c r="BQ176" s="162">
        <f>(SUMIFS(Profile!$E$2:$E$17521,Profile!$B$2:$B$17521,$B176,Profile!$C$2:$C$17521,BQ$8))*$C$9</f>
        <v>0</v>
      </c>
      <c r="BR176" s="162">
        <f>(SUMIFS(Profile!$E$2:$E$17521,Profile!$B$2:$B$17521,$B176,Profile!$C$2:$C$17521,BR$8))*$C$9</f>
        <v>0</v>
      </c>
      <c r="BS176" s="162">
        <f>(SUMIFS(Profile!$E$2:$E$17521,Profile!$B$2:$B$17521,$B176,Profile!$C$2:$C$17521,BS$8))*$C$9</f>
        <v>0</v>
      </c>
      <c r="BT176" s="162">
        <f>(SUMIFS(Profile!$E$2:$E$17521,Profile!$B$2:$B$17521,$B176,Profile!$C$2:$C$17521,BT$8))*$C$9</f>
        <v>0</v>
      </c>
      <c r="BU176" s="162">
        <f>(SUMIFS(Profile!$E$2:$E$17521,Profile!$B$2:$B$17521,$B176,Profile!$C$2:$C$17521,BU$8))*$C$9</f>
        <v>0</v>
      </c>
      <c r="BV176" s="162">
        <f>(SUMIFS(Profile!$E$2:$E$17521,Profile!$B$2:$B$17521,$B176,Profile!$C$2:$C$17521,BV$8))*$C$9</f>
        <v>0</v>
      </c>
      <c r="BW176" s="162">
        <f>(SUMIFS(Profile!$E$2:$E$17521,Profile!$B$2:$B$17521,$B176,Profile!$C$2:$C$17521,BW$8))*$C$9</f>
        <v>0</v>
      </c>
      <c r="BX176" s="162">
        <f>(SUMIFS(Profile!$E$2:$E$17521,Profile!$B$2:$B$17521,$B176,Profile!$C$2:$C$17521,BX$8))*$C$9</f>
        <v>0</v>
      </c>
      <c r="BY176" s="162">
        <f>(SUMIFS(Profile!$E$2:$E$17521,Profile!$B$2:$B$17521,$B176,Profile!$C$2:$C$17521,BY$8))*$C$9</f>
        <v>0</v>
      </c>
      <c r="BZ176" s="162">
        <f>(SUMIFS(Profile!$E$2:$E$17521,Profile!$B$2:$B$17521,$B176,Profile!$C$2:$C$17521,BZ$8))*$C$9</f>
        <v>0</v>
      </c>
      <c r="CA176" s="162">
        <f>(SUMIFS(Profile!$E$2:$E$17521,Profile!$B$2:$B$17521,$B176,Profile!$C$2:$C$17521,CA$8))*$C$9</f>
        <v>0</v>
      </c>
      <c r="CB176" s="162">
        <f>(SUMIFS(Profile!$E$2:$E$17521,Profile!$B$2:$B$17521,$B176,Profile!$C$2:$C$17521,CB$8))*$C$9</f>
        <v>0</v>
      </c>
      <c r="CC176" s="162">
        <f>(SUMIFS(Profile!$E$2:$E$17521,Profile!$B$2:$B$17521,$B176,Profile!$C$2:$C$17521,CC$8))*$C$9</f>
        <v>0</v>
      </c>
      <c r="CD176" s="162">
        <f>(SUMIFS(Profile!$E$2:$E$17521,Profile!$B$2:$B$17521,$B176,Profile!$C$2:$C$17521,CD$8))*$C$9</f>
        <v>0</v>
      </c>
      <c r="CE176" s="162">
        <f>(SUMIFS(Profile!$E$2:$E$17521,Profile!$B$2:$B$17521,$B176,Profile!$C$2:$C$17521,CE$8))*$C$9</f>
        <v>0</v>
      </c>
      <c r="CF176" s="162">
        <f>(SUMIFS(Profile!$E$2:$E$17521,Profile!$B$2:$B$17521,$B176,Profile!$C$2:$C$17521,CF$8))*$C$9</f>
        <v>0</v>
      </c>
      <c r="CG176" s="162">
        <f>(SUMIFS(Profile!$E$2:$E$17521,Profile!$B$2:$B$17521,$B176,Profile!$C$2:$C$17521,CG$8))*$C$9</f>
        <v>0</v>
      </c>
      <c r="CH176" s="162">
        <f>(SUMIFS(Profile!$E$2:$E$17521,Profile!$B$2:$B$17521,$B176,Profile!$C$2:$C$17521,CH$8))*$C$9</f>
        <v>0</v>
      </c>
      <c r="CI176" s="162">
        <f>(SUMIFS(Profile!$E$2:$E$17521,Profile!$B$2:$B$17521,$B176,Profile!$C$2:$C$17521,CI$8))*$C$9</f>
        <v>0</v>
      </c>
      <c r="CJ176" s="162">
        <f>(SUMIFS(Profile!$E$2:$E$17521,Profile!$B$2:$B$17521,$B176,Profile!$C$2:$C$17521,CJ$8))*$C$9</f>
        <v>0</v>
      </c>
      <c r="CK176" s="162">
        <f>(SUMIFS(Profile!$E$2:$E$17521,Profile!$B$2:$B$17521,$B176,Profile!$C$2:$C$17521,CK$8))*$C$9</f>
        <v>0</v>
      </c>
      <c r="CL176" s="162">
        <f>(SUMIFS(Profile!$E$2:$E$17521,Profile!$B$2:$B$17521,$B176,Profile!$C$2:$C$17521,CL$8))*$C$9</f>
        <v>0</v>
      </c>
      <c r="CM176" s="162">
        <f>(SUMIFS(Profile!$E$2:$E$17521,Profile!$B$2:$B$17521,$B176,Profile!$C$2:$C$17521,CM$8))*$C$9</f>
        <v>0</v>
      </c>
      <c r="CN176" s="162">
        <f>(SUMIFS(Profile!$E$2:$E$17521,Profile!$B$2:$B$17521,$B176,Profile!$C$2:$C$17521,CN$8))*$C$9</f>
        <v>0</v>
      </c>
      <c r="CO176" s="162">
        <f>(SUMIFS(Profile!$E$2:$E$17521,Profile!$B$2:$B$17521,$B176,Profile!$C$2:$C$17521,CO$8))*$C$9</f>
        <v>0</v>
      </c>
      <c r="CP176" s="162">
        <f>(SUMIFS(Profile!$E$2:$E$17521,Profile!$B$2:$B$17521,$B176,Profile!$C$2:$C$17521,CP$8))*$C$9</f>
        <v>0</v>
      </c>
      <c r="CQ176" s="162">
        <f>(SUMIFS(Profile!$E$2:$E$17521,Profile!$B$2:$B$17521,$B176,Profile!$C$2:$C$17521,CQ$8))*$C$9</f>
        <v>0</v>
      </c>
      <c r="CR176" s="162">
        <f>(SUMIFS(Profile!$E$2:$E$17521,Profile!$B$2:$B$17521,$B176,Profile!$C$2:$C$17521,CR$8))*$C$9</f>
        <v>0</v>
      </c>
      <c r="CS176" s="162">
        <f>(SUMIFS(Profile!$E$2:$E$17521,Profile!$B$2:$B$17521,$B176,Profile!$C$2:$C$17521,CS$8))*$C$9</f>
        <v>0</v>
      </c>
      <c r="CT176" s="162">
        <f>(SUMIFS(Profile!$E$2:$E$17521,Profile!$B$2:$B$17521,$B176,Profile!$C$2:$C$17521,CT$8))*$C$9</f>
        <v>0</v>
      </c>
      <c r="CU176" s="162">
        <f>(SUMIFS(Profile!$E$2:$E$17521,Profile!$B$2:$B$17521,$B176,Profile!$C$2:$C$17521,CU$8))*$C$9</f>
        <v>0</v>
      </c>
      <c r="CV176" s="162">
        <f>(SUMIFS(Profile!$E$2:$E$17521,Profile!$B$2:$B$17521,$B176,Profile!$C$2:$C$17521,CV$8))*$C$9</f>
        <v>0</v>
      </c>
      <c r="CW176" s="162">
        <f>(SUMIFS(Profile!$E$2:$E$17521,Profile!$B$2:$B$17521,$B176,Profile!$C$2:$C$17521,CW$8))*$C$9</f>
        <v>0</v>
      </c>
      <c r="CX176" s="162">
        <f t="shared" si="11"/>
        <v>0</v>
      </c>
      <c r="CY176" s="162">
        <f t="shared" ref="CY176:ET176" si="841">MAX(BB176-E176,0)</f>
        <v>0</v>
      </c>
      <c r="CZ176" s="162">
        <f t="shared" si="841"/>
        <v>0</v>
      </c>
      <c r="DA176" s="162">
        <f t="shared" si="841"/>
        <v>0</v>
      </c>
      <c r="DB176" s="162">
        <f t="shared" si="841"/>
        <v>0</v>
      </c>
      <c r="DC176" s="162">
        <f t="shared" si="841"/>
        <v>0</v>
      </c>
      <c r="DD176" s="162">
        <f t="shared" si="841"/>
        <v>0</v>
      </c>
      <c r="DE176" s="162">
        <f t="shared" si="841"/>
        <v>0</v>
      </c>
      <c r="DF176" s="162">
        <f t="shared" si="841"/>
        <v>0</v>
      </c>
      <c r="DG176" s="162">
        <f t="shared" si="841"/>
        <v>0</v>
      </c>
      <c r="DH176" s="162">
        <f t="shared" si="841"/>
        <v>0</v>
      </c>
      <c r="DI176" s="162">
        <f t="shared" si="841"/>
        <v>0</v>
      </c>
      <c r="DJ176" s="162">
        <f t="shared" si="841"/>
        <v>0</v>
      </c>
      <c r="DK176" s="162">
        <f t="shared" si="841"/>
        <v>0</v>
      </c>
      <c r="DL176" s="162">
        <f t="shared" si="841"/>
        <v>0</v>
      </c>
      <c r="DM176" s="162">
        <f t="shared" si="841"/>
        <v>0</v>
      </c>
      <c r="DN176" s="162">
        <f t="shared" si="841"/>
        <v>0</v>
      </c>
      <c r="DO176" s="162">
        <f t="shared" si="841"/>
        <v>0</v>
      </c>
      <c r="DP176" s="162">
        <f t="shared" si="841"/>
        <v>0</v>
      </c>
      <c r="DQ176" s="162">
        <f t="shared" si="841"/>
        <v>0</v>
      </c>
      <c r="DR176" s="162">
        <f t="shared" si="841"/>
        <v>0</v>
      </c>
      <c r="DS176" s="162">
        <f t="shared" si="841"/>
        <v>0</v>
      </c>
      <c r="DT176" s="162">
        <f t="shared" si="841"/>
        <v>0</v>
      </c>
      <c r="DU176" s="162">
        <f t="shared" si="841"/>
        <v>0</v>
      </c>
      <c r="DV176" s="162">
        <f t="shared" si="841"/>
        <v>0</v>
      </c>
      <c r="DW176" s="162">
        <f t="shared" si="841"/>
        <v>0</v>
      </c>
      <c r="DX176" s="162">
        <f t="shared" si="841"/>
        <v>0</v>
      </c>
      <c r="DY176" s="162">
        <f t="shared" si="841"/>
        <v>0</v>
      </c>
      <c r="DZ176" s="162">
        <f t="shared" si="841"/>
        <v>0</v>
      </c>
      <c r="EA176" s="162">
        <f t="shared" si="841"/>
        <v>0</v>
      </c>
      <c r="EB176" s="162">
        <f t="shared" si="841"/>
        <v>0</v>
      </c>
      <c r="EC176" s="162">
        <f t="shared" si="841"/>
        <v>0</v>
      </c>
      <c r="ED176" s="162">
        <f t="shared" si="841"/>
        <v>0</v>
      </c>
      <c r="EE176" s="162">
        <f t="shared" si="841"/>
        <v>0</v>
      </c>
      <c r="EF176" s="162">
        <f t="shared" si="841"/>
        <v>0</v>
      </c>
      <c r="EG176" s="162">
        <f t="shared" si="841"/>
        <v>0</v>
      </c>
      <c r="EH176" s="162">
        <f t="shared" si="841"/>
        <v>0</v>
      </c>
      <c r="EI176" s="162">
        <f t="shared" si="841"/>
        <v>0</v>
      </c>
      <c r="EJ176" s="162">
        <f t="shared" si="841"/>
        <v>0</v>
      </c>
      <c r="EK176" s="162">
        <f t="shared" si="841"/>
        <v>0</v>
      </c>
      <c r="EL176" s="162">
        <f t="shared" si="841"/>
        <v>0</v>
      </c>
      <c r="EM176" s="162">
        <f t="shared" si="841"/>
        <v>0</v>
      </c>
      <c r="EN176" s="162">
        <f t="shared" si="841"/>
        <v>0</v>
      </c>
      <c r="EO176" s="162">
        <f t="shared" si="841"/>
        <v>0</v>
      </c>
      <c r="EP176" s="162">
        <f t="shared" si="841"/>
        <v>0</v>
      </c>
      <c r="EQ176" s="162">
        <f t="shared" si="841"/>
        <v>0</v>
      </c>
      <c r="ER176" s="162">
        <f t="shared" si="841"/>
        <v>0</v>
      </c>
      <c r="ES176" s="162">
        <f t="shared" si="841"/>
        <v>0</v>
      </c>
      <c r="ET176" s="162">
        <f t="shared" si="841"/>
        <v>0</v>
      </c>
      <c r="EU176" s="162">
        <f t="shared" si="13"/>
        <v>0</v>
      </c>
      <c r="EV176" s="162">
        <f t="shared" ref="EV176:GQ176" si="842">BB176-CY176</f>
        <v>0</v>
      </c>
      <c r="EW176" s="162">
        <f t="shared" si="842"/>
        <v>0</v>
      </c>
      <c r="EX176" s="162">
        <f t="shared" si="842"/>
        <v>0</v>
      </c>
      <c r="EY176" s="162">
        <f t="shared" si="842"/>
        <v>0</v>
      </c>
      <c r="EZ176" s="162">
        <f t="shared" si="842"/>
        <v>0</v>
      </c>
      <c r="FA176" s="162">
        <f t="shared" si="842"/>
        <v>0</v>
      </c>
      <c r="FB176" s="162">
        <f t="shared" si="842"/>
        <v>0</v>
      </c>
      <c r="FC176" s="162">
        <f t="shared" si="842"/>
        <v>0</v>
      </c>
      <c r="FD176" s="162">
        <f t="shared" si="842"/>
        <v>0</v>
      </c>
      <c r="FE176" s="162">
        <f t="shared" si="842"/>
        <v>0</v>
      </c>
      <c r="FF176" s="162">
        <f t="shared" si="842"/>
        <v>0</v>
      </c>
      <c r="FG176" s="162">
        <f t="shared" si="842"/>
        <v>0</v>
      </c>
      <c r="FH176" s="162">
        <f t="shared" si="842"/>
        <v>0</v>
      </c>
      <c r="FI176" s="162">
        <f t="shared" si="842"/>
        <v>0</v>
      </c>
      <c r="FJ176" s="162">
        <f t="shared" si="842"/>
        <v>0</v>
      </c>
      <c r="FK176" s="162">
        <f t="shared" si="842"/>
        <v>0</v>
      </c>
      <c r="FL176" s="162">
        <f t="shared" si="842"/>
        <v>0</v>
      </c>
      <c r="FM176" s="162">
        <f t="shared" si="842"/>
        <v>0</v>
      </c>
      <c r="FN176" s="162">
        <f t="shared" si="842"/>
        <v>0</v>
      </c>
      <c r="FO176" s="162">
        <f t="shared" si="842"/>
        <v>0</v>
      </c>
      <c r="FP176" s="162">
        <f t="shared" si="842"/>
        <v>0</v>
      </c>
      <c r="FQ176" s="162">
        <f t="shared" si="842"/>
        <v>0</v>
      </c>
      <c r="FR176" s="162">
        <f t="shared" si="842"/>
        <v>0</v>
      </c>
      <c r="FS176" s="162">
        <f t="shared" si="842"/>
        <v>0</v>
      </c>
      <c r="FT176" s="162">
        <f t="shared" si="842"/>
        <v>0</v>
      </c>
      <c r="FU176" s="162">
        <f t="shared" si="842"/>
        <v>0</v>
      </c>
      <c r="FV176" s="162">
        <f t="shared" si="842"/>
        <v>0</v>
      </c>
      <c r="FW176" s="162">
        <f t="shared" si="842"/>
        <v>0</v>
      </c>
      <c r="FX176" s="162">
        <f t="shared" si="842"/>
        <v>0</v>
      </c>
      <c r="FY176" s="162">
        <f t="shared" si="842"/>
        <v>0</v>
      </c>
      <c r="FZ176" s="162">
        <f t="shared" si="842"/>
        <v>0</v>
      </c>
      <c r="GA176" s="162">
        <f t="shared" si="842"/>
        <v>0</v>
      </c>
      <c r="GB176" s="162">
        <f t="shared" si="842"/>
        <v>0</v>
      </c>
      <c r="GC176" s="162">
        <f t="shared" si="842"/>
        <v>0</v>
      </c>
      <c r="GD176" s="162">
        <f t="shared" si="842"/>
        <v>0</v>
      </c>
      <c r="GE176" s="162">
        <f t="shared" si="842"/>
        <v>0</v>
      </c>
      <c r="GF176" s="162">
        <f t="shared" si="842"/>
        <v>0</v>
      </c>
      <c r="GG176" s="162">
        <f t="shared" si="842"/>
        <v>0</v>
      </c>
      <c r="GH176" s="162">
        <f t="shared" si="842"/>
        <v>0</v>
      </c>
      <c r="GI176" s="162">
        <f t="shared" si="842"/>
        <v>0</v>
      </c>
      <c r="GJ176" s="162">
        <f t="shared" si="842"/>
        <v>0</v>
      </c>
      <c r="GK176" s="162">
        <f t="shared" si="842"/>
        <v>0</v>
      </c>
      <c r="GL176" s="162">
        <f t="shared" si="842"/>
        <v>0</v>
      </c>
      <c r="GM176" s="162">
        <f t="shared" si="842"/>
        <v>0</v>
      </c>
      <c r="GN176" s="162">
        <f t="shared" si="842"/>
        <v>0</v>
      </c>
      <c r="GO176" s="162">
        <f t="shared" si="842"/>
        <v>0</v>
      </c>
      <c r="GP176" s="162">
        <f t="shared" si="842"/>
        <v>0</v>
      </c>
      <c r="GQ176" s="162">
        <f t="shared" si="842"/>
        <v>0</v>
      </c>
      <c r="GR176" s="162">
        <f t="shared" si="15"/>
        <v>0</v>
      </c>
      <c r="GS176" s="162">
        <f t="shared" ref="GS176:IN176" si="843">E176-EV176</f>
        <v>0</v>
      </c>
      <c r="GT176" s="162">
        <f t="shared" si="843"/>
        <v>0</v>
      </c>
      <c r="GU176" s="162">
        <f t="shared" si="843"/>
        <v>0</v>
      </c>
      <c r="GV176" s="162">
        <f t="shared" si="843"/>
        <v>0</v>
      </c>
      <c r="GW176" s="162">
        <f t="shared" si="843"/>
        <v>0</v>
      </c>
      <c r="GX176" s="162">
        <f t="shared" si="843"/>
        <v>0</v>
      </c>
      <c r="GY176" s="162">
        <f t="shared" si="843"/>
        <v>0</v>
      </c>
      <c r="GZ176" s="162">
        <f t="shared" si="843"/>
        <v>0</v>
      </c>
      <c r="HA176" s="162">
        <f t="shared" si="843"/>
        <v>0</v>
      </c>
      <c r="HB176" s="162">
        <f t="shared" si="843"/>
        <v>0</v>
      </c>
      <c r="HC176" s="162">
        <f t="shared" si="843"/>
        <v>0</v>
      </c>
      <c r="HD176" s="162">
        <f t="shared" si="843"/>
        <v>0</v>
      </c>
      <c r="HE176" s="162">
        <f t="shared" si="843"/>
        <v>0</v>
      </c>
      <c r="HF176" s="162">
        <f t="shared" si="843"/>
        <v>0</v>
      </c>
      <c r="HG176" s="162">
        <f t="shared" si="843"/>
        <v>0</v>
      </c>
      <c r="HH176" s="162">
        <f t="shared" si="843"/>
        <v>0</v>
      </c>
      <c r="HI176" s="162">
        <f t="shared" si="843"/>
        <v>0</v>
      </c>
      <c r="HJ176" s="162">
        <f t="shared" si="843"/>
        <v>0</v>
      </c>
      <c r="HK176" s="162">
        <f t="shared" si="843"/>
        <v>0</v>
      </c>
      <c r="HL176" s="162">
        <f t="shared" si="843"/>
        <v>0</v>
      </c>
      <c r="HM176" s="162">
        <f t="shared" si="843"/>
        <v>0</v>
      </c>
      <c r="HN176" s="162">
        <f t="shared" si="843"/>
        <v>0</v>
      </c>
      <c r="HO176" s="162">
        <f t="shared" si="843"/>
        <v>0</v>
      </c>
      <c r="HP176" s="162">
        <f t="shared" si="843"/>
        <v>0</v>
      </c>
      <c r="HQ176" s="162">
        <f t="shared" si="843"/>
        <v>0</v>
      </c>
      <c r="HR176" s="162">
        <f t="shared" si="843"/>
        <v>0</v>
      </c>
      <c r="HS176" s="162">
        <f t="shared" si="843"/>
        <v>0</v>
      </c>
      <c r="HT176" s="162">
        <f t="shared" si="843"/>
        <v>0</v>
      </c>
      <c r="HU176" s="162">
        <f t="shared" si="843"/>
        <v>0</v>
      </c>
      <c r="HV176" s="162">
        <f t="shared" si="843"/>
        <v>0</v>
      </c>
      <c r="HW176" s="162">
        <f t="shared" si="843"/>
        <v>0</v>
      </c>
      <c r="HX176" s="162">
        <f t="shared" si="843"/>
        <v>0</v>
      </c>
      <c r="HY176" s="162">
        <f t="shared" si="843"/>
        <v>0</v>
      </c>
      <c r="HZ176" s="162">
        <f t="shared" si="843"/>
        <v>0</v>
      </c>
      <c r="IA176" s="162">
        <f t="shared" si="843"/>
        <v>0</v>
      </c>
      <c r="IB176" s="162">
        <f t="shared" si="843"/>
        <v>0</v>
      </c>
      <c r="IC176" s="162">
        <f t="shared" si="843"/>
        <v>0</v>
      </c>
      <c r="ID176" s="162">
        <f t="shared" si="843"/>
        <v>0</v>
      </c>
      <c r="IE176" s="162">
        <f t="shared" si="843"/>
        <v>0</v>
      </c>
      <c r="IF176" s="162">
        <f t="shared" si="843"/>
        <v>0</v>
      </c>
      <c r="IG176" s="162">
        <f t="shared" si="843"/>
        <v>0</v>
      </c>
      <c r="IH176" s="162">
        <f t="shared" si="843"/>
        <v>0</v>
      </c>
      <c r="II176" s="162">
        <f t="shared" si="843"/>
        <v>0</v>
      </c>
      <c r="IJ176" s="162">
        <f t="shared" si="843"/>
        <v>0</v>
      </c>
      <c r="IK176" s="162">
        <f t="shared" si="843"/>
        <v>0</v>
      </c>
      <c r="IL176" s="162">
        <f t="shared" si="843"/>
        <v>0</v>
      </c>
      <c r="IM176" s="162">
        <f t="shared" si="843"/>
        <v>0</v>
      </c>
      <c r="IN176" s="162">
        <f t="shared" si="843"/>
        <v>0</v>
      </c>
      <c r="IO176" s="162">
        <f t="shared" si="17"/>
        <v>0</v>
      </c>
      <c r="IP176" s="162">
        <f t="shared" si="23"/>
        <v>0</v>
      </c>
      <c r="IQ176" s="162">
        <f t="shared" ref="IQ176:KK176" si="844">MAX((MIN(CZ176+IP176,$IO$7))-GT176,0)</f>
        <v>0</v>
      </c>
      <c r="IR176" s="162">
        <f t="shared" si="844"/>
        <v>0</v>
      </c>
      <c r="IS176" s="162">
        <f t="shared" si="844"/>
        <v>0</v>
      </c>
      <c r="IT176" s="162">
        <f t="shared" si="844"/>
        <v>0</v>
      </c>
      <c r="IU176" s="162">
        <f t="shared" si="844"/>
        <v>0</v>
      </c>
      <c r="IV176" s="162">
        <f t="shared" si="844"/>
        <v>0</v>
      </c>
      <c r="IW176" s="162">
        <f t="shared" si="844"/>
        <v>0</v>
      </c>
      <c r="IX176" s="162">
        <f t="shared" si="844"/>
        <v>0</v>
      </c>
      <c r="IY176" s="162">
        <f t="shared" si="844"/>
        <v>0</v>
      </c>
      <c r="IZ176" s="162">
        <f t="shared" si="844"/>
        <v>0</v>
      </c>
      <c r="JA176" s="162">
        <f t="shared" si="844"/>
        <v>0</v>
      </c>
      <c r="JB176" s="162">
        <f t="shared" si="844"/>
        <v>0</v>
      </c>
      <c r="JC176" s="162">
        <f t="shared" si="844"/>
        <v>0</v>
      </c>
      <c r="JD176" s="162">
        <f t="shared" si="844"/>
        <v>0</v>
      </c>
      <c r="JE176" s="162">
        <f t="shared" si="844"/>
        <v>0</v>
      </c>
      <c r="JF176" s="162">
        <f t="shared" si="844"/>
        <v>0</v>
      </c>
      <c r="JG176" s="162">
        <f t="shared" si="844"/>
        <v>0</v>
      </c>
      <c r="JH176" s="162">
        <f t="shared" si="844"/>
        <v>0</v>
      </c>
      <c r="JI176" s="162">
        <f t="shared" si="844"/>
        <v>0</v>
      </c>
      <c r="JJ176" s="162">
        <f t="shared" si="844"/>
        <v>0</v>
      </c>
      <c r="JK176" s="162">
        <f t="shared" si="844"/>
        <v>0</v>
      </c>
      <c r="JL176" s="162">
        <f t="shared" si="844"/>
        <v>0</v>
      </c>
      <c r="JM176" s="162">
        <f t="shared" si="844"/>
        <v>0</v>
      </c>
      <c r="JN176" s="162">
        <f t="shared" si="844"/>
        <v>0</v>
      </c>
      <c r="JO176" s="162">
        <f t="shared" si="844"/>
        <v>0</v>
      </c>
      <c r="JP176" s="162">
        <f t="shared" si="844"/>
        <v>0</v>
      </c>
      <c r="JQ176" s="162">
        <f t="shared" si="844"/>
        <v>0</v>
      </c>
      <c r="JR176" s="162">
        <f t="shared" si="844"/>
        <v>0</v>
      </c>
      <c r="JS176" s="162">
        <f t="shared" si="844"/>
        <v>0</v>
      </c>
      <c r="JT176" s="162">
        <f t="shared" si="844"/>
        <v>0</v>
      </c>
      <c r="JU176" s="162">
        <f t="shared" si="844"/>
        <v>0</v>
      </c>
      <c r="JV176" s="162">
        <f t="shared" si="844"/>
        <v>0</v>
      </c>
      <c r="JW176" s="162">
        <f t="shared" si="844"/>
        <v>0</v>
      </c>
      <c r="JX176" s="162">
        <f t="shared" si="844"/>
        <v>0</v>
      </c>
      <c r="JY176" s="162">
        <f t="shared" si="844"/>
        <v>0</v>
      </c>
      <c r="JZ176" s="162">
        <f t="shared" si="844"/>
        <v>0</v>
      </c>
      <c r="KA176" s="162">
        <f t="shared" si="844"/>
        <v>0</v>
      </c>
      <c r="KB176" s="162">
        <f t="shared" si="844"/>
        <v>0</v>
      </c>
      <c r="KC176" s="162">
        <f t="shared" si="844"/>
        <v>0</v>
      </c>
      <c r="KD176" s="162">
        <f t="shared" si="844"/>
        <v>0</v>
      </c>
      <c r="KE176" s="162">
        <f t="shared" si="844"/>
        <v>0</v>
      </c>
      <c r="KF176" s="162">
        <f t="shared" si="844"/>
        <v>0</v>
      </c>
      <c r="KG176" s="162">
        <f t="shared" si="844"/>
        <v>0</v>
      </c>
      <c r="KH176" s="162">
        <f t="shared" si="844"/>
        <v>0</v>
      </c>
      <c r="KI176" s="162">
        <f t="shared" si="844"/>
        <v>0</v>
      </c>
      <c r="KJ176" s="162">
        <f t="shared" si="844"/>
        <v>0</v>
      </c>
      <c r="KK176" s="162">
        <f t="shared" si="844"/>
        <v>0</v>
      </c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</row>
    <row r="177" ht="14.25" customHeight="1" spans="1:326" x14ac:dyDescent="0.25">
      <c r="A177" s="1">
        <v>6</v>
      </c>
      <c r="B177" s="1">
        <f t="shared" ref="B177:C177" si="845">B176+1</f>
        <v>167</v>
      </c>
      <c r="C177" s="232">
        <f t="shared" si="845"/>
        <v>43632</v>
      </c>
      <c r="D177" s="162">
        <f t="shared" si="9"/>
        <v>0</v>
      </c>
      <c r="E177" s="162">
        <f>(SUMIFS(Profile!$F$2:$F$17521,Profile!$B$2:$B$17521,$B177,Profile!$C$2:$C$17521,E$8))*$C$6</f>
        <v>0</v>
      </c>
      <c r="F177" s="162">
        <f>(SUMIFS(Profile!$F$2:$F$17521,Profile!$B$2:$B$17521,$B177,Profile!$C$2:$C$17521,F$8))*$C$6</f>
        <v>0</v>
      </c>
      <c r="G177" s="162">
        <f>(SUMIFS(Profile!$F$2:$F$17521,Profile!$B$2:$B$17521,$B177,Profile!$C$2:$C$17521,G$8))*$C$6</f>
        <v>0</v>
      </c>
      <c r="H177" s="162">
        <f>(SUMIFS(Profile!$F$2:$F$17521,Profile!$B$2:$B$17521,$B177,Profile!$C$2:$C$17521,H$8))*$C$6</f>
        <v>0</v>
      </c>
      <c r="I177" s="162">
        <f>(SUMIFS(Profile!$F$2:$F$17521,Profile!$B$2:$B$17521,$B177,Profile!$C$2:$C$17521,I$8))*$C$6</f>
        <v>0</v>
      </c>
      <c r="J177" s="162">
        <f>(SUMIFS(Profile!$F$2:$F$17521,Profile!$B$2:$B$17521,$B177,Profile!$C$2:$C$17521,J$8))*$C$6</f>
        <v>0</v>
      </c>
      <c r="K177" s="162">
        <f>(SUMIFS(Profile!$F$2:$F$17521,Profile!$B$2:$B$17521,$B177,Profile!$C$2:$C$17521,K$8))*$C$6</f>
        <v>0</v>
      </c>
      <c r="L177" s="162">
        <f>(SUMIFS(Profile!$F$2:$F$17521,Profile!$B$2:$B$17521,$B177,Profile!$C$2:$C$17521,L$8))*$C$6</f>
        <v>0</v>
      </c>
      <c r="M177" s="162">
        <f>(SUMIFS(Profile!$F$2:$F$17521,Profile!$B$2:$B$17521,$B177,Profile!$C$2:$C$17521,M$8))*$C$6</f>
        <v>0</v>
      </c>
      <c r="N177" s="162">
        <f>(SUMIFS(Profile!$F$2:$F$17521,Profile!$B$2:$B$17521,$B177,Profile!$C$2:$C$17521,N$8))*$C$6</f>
        <v>0</v>
      </c>
      <c r="O177" s="162">
        <f>(SUMIFS(Profile!$F$2:$F$17521,Profile!$B$2:$B$17521,$B177,Profile!$C$2:$C$17521,O$8))*$C$6</f>
        <v>0</v>
      </c>
      <c r="P177" s="162">
        <f>(SUMIFS(Profile!$F$2:$F$17521,Profile!$B$2:$B$17521,$B177,Profile!$C$2:$C$17521,P$8))*$C$6</f>
        <v>0</v>
      </c>
      <c r="Q177" s="162">
        <f>(SUMIFS(Profile!$F$2:$F$17521,Profile!$B$2:$B$17521,$B177,Profile!$C$2:$C$17521,Q$8))*$C$6</f>
        <v>0</v>
      </c>
      <c r="R177" s="162">
        <f>(SUMIFS(Profile!$F$2:$F$17521,Profile!$B$2:$B$17521,$B177,Profile!$C$2:$C$17521,R$8))*$C$6</f>
        <v>0</v>
      </c>
      <c r="S177" s="162">
        <f>(SUMIFS(Profile!$F$2:$F$17521,Profile!$B$2:$B$17521,$B177,Profile!$C$2:$C$17521,S$8))*$C$6</f>
        <v>0</v>
      </c>
      <c r="T177" s="162">
        <f>(SUMIFS(Profile!$F$2:$F$17521,Profile!$B$2:$B$17521,$B177,Profile!$C$2:$C$17521,T$8))*$C$6</f>
        <v>0</v>
      </c>
      <c r="U177" s="162">
        <f>(SUMIFS(Profile!$F$2:$F$17521,Profile!$B$2:$B$17521,$B177,Profile!$C$2:$C$17521,U$8))*$C$6</f>
        <v>0</v>
      </c>
      <c r="V177" s="162">
        <f>(SUMIFS(Profile!$F$2:$F$17521,Profile!$B$2:$B$17521,$B177,Profile!$C$2:$C$17521,V$8))*$C$6</f>
        <v>0</v>
      </c>
      <c r="W177" s="162">
        <f>(SUMIFS(Profile!$F$2:$F$17521,Profile!$B$2:$B$17521,$B177,Profile!$C$2:$C$17521,W$8))*$C$6</f>
        <v>0</v>
      </c>
      <c r="X177" s="162">
        <f>(SUMIFS(Profile!$F$2:$F$17521,Profile!$B$2:$B$17521,$B177,Profile!$C$2:$C$17521,X$8))*$C$6</f>
        <v>0</v>
      </c>
      <c r="Y177" s="162">
        <f>(SUMIFS(Profile!$F$2:$F$17521,Profile!$B$2:$B$17521,$B177,Profile!$C$2:$C$17521,Y$8))*$C$6</f>
        <v>0</v>
      </c>
      <c r="Z177" s="162">
        <f>(SUMIFS(Profile!$F$2:$F$17521,Profile!$B$2:$B$17521,$B177,Profile!$C$2:$C$17521,Z$8))*$C$6</f>
        <v>0</v>
      </c>
      <c r="AA177" s="162">
        <f>(SUMIFS(Profile!$F$2:$F$17521,Profile!$B$2:$B$17521,$B177,Profile!$C$2:$C$17521,AA$8))*$C$6</f>
        <v>0</v>
      </c>
      <c r="AB177" s="162">
        <f>(SUMIFS(Profile!$F$2:$F$17521,Profile!$B$2:$B$17521,$B177,Profile!$C$2:$C$17521,AB$8))*$C$6</f>
        <v>0</v>
      </c>
      <c r="AC177" s="162">
        <f>(SUMIFS(Profile!$F$2:$F$17521,Profile!$B$2:$B$17521,$B177,Profile!$C$2:$C$17521,AC$8))*$C$6</f>
        <v>0</v>
      </c>
      <c r="AD177" s="162">
        <f>(SUMIFS(Profile!$F$2:$F$17521,Profile!$B$2:$B$17521,$B177,Profile!$C$2:$C$17521,AD$8))*$C$6</f>
        <v>0</v>
      </c>
      <c r="AE177" s="162">
        <f>(SUMIFS(Profile!$F$2:$F$17521,Profile!$B$2:$B$17521,$B177,Profile!$C$2:$C$17521,AE$8))*$C$6</f>
        <v>0</v>
      </c>
      <c r="AF177" s="162">
        <f>(SUMIFS(Profile!$F$2:$F$17521,Profile!$B$2:$B$17521,$B177,Profile!$C$2:$C$17521,AF$8))*$C$6</f>
        <v>0</v>
      </c>
      <c r="AG177" s="162">
        <f>(SUMIFS(Profile!$F$2:$F$17521,Profile!$B$2:$B$17521,$B177,Profile!$C$2:$C$17521,AG$8))*$C$6</f>
        <v>0</v>
      </c>
      <c r="AH177" s="162">
        <f>(SUMIFS(Profile!$F$2:$F$17521,Profile!$B$2:$B$17521,$B177,Profile!$C$2:$C$17521,AH$8))*$C$6</f>
        <v>0</v>
      </c>
      <c r="AI177" s="162">
        <f>(SUMIFS(Profile!$F$2:$F$17521,Profile!$B$2:$B$17521,$B177,Profile!$C$2:$C$17521,AI$8))*$C$6</f>
        <v>0</v>
      </c>
      <c r="AJ177" s="162">
        <f>(SUMIFS(Profile!$F$2:$F$17521,Profile!$B$2:$B$17521,$B177,Profile!$C$2:$C$17521,AJ$8))*$C$6</f>
        <v>0</v>
      </c>
      <c r="AK177" s="162">
        <f>(SUMIFS(Profile!$F$2:$F$17521,Profile!$B$2:$B$17521,$B177,Profile!$C$2:$C$17521,AK$8))*$C$6</f>
        <v>0</v>
      </c>
      <c r="AL177" s="162">
        <f>(SUMIFS(Profile!$F$2:$F$17521,Profile!$B$2:$B$17521,$B177,Profile!$C$2:$C$17521,AL$8))*$C$6</f>
        <v>0</v>
      </c>
      <c r="AM177" s="162">
        <f>(SUMIFS(Profile!$F$2:$F$17521,Profile!$B$2:$B$17521,$B177,Profile!$C$2:$C$17521,AM$8))*$C$6</f>
        <v>0</v>
      </c>
      <c r="AN177" s="162">
        <f>(SUMIFS(Profile!$F$2:$F$17521,Profile!$B$2:$B$17521,$B177,Profile!$C$2:$C$17521,AN$8))*$C$6</f>
        <v>0</v>
      </c>
      <c r="AO177" s="162">
        <f>(SUMIFS(Profile!$F$2:$F$17521,Profile!$B$2:$B$17521,$B177,Profile!$C$2:$C$17521,AO$8))*$C$6</f>
        <v>0</v>
      </c>
      <c r="AP177" s="162">
        <f>(SUMIFS(Profile!$F$2:$F$17521,Profile!$B$2:$B$17521,$B177,Profile!$C$2:$C$17521,AP$8))*$C$6</f>
        <v>0</v>
      </c>
      <c r="AQ177" s="162">
        <f>(SUMIFS(Profile!$F$2:$F$17521,Profile!$B$2:$B$17521,$B177,Profile!$C$2:$C$17521,AQ$8))*$C$6</f>
        <v>0</v>
      </c>
      <c r="AR177" s="162">
        <f>(SUMIFS(Profile!$F$2:$F$17521,Profile!$B$2:$B$17521,$B177,Profile!$C$2:$C$17521,AR$8))*$C$6</f>
        <v>0</v>
      </c>
      <c r="AS177" s="162">
        <f>(SUMIFS(Profile!$F$2:$F$17521,Profile!$B$2:$B$17521,$B177,Profile!$C$2:$C$17521,AS$8))*$C$6</f>
        <v>0</v>
      </c>
      <c r="AT177" s="162">
        <f>(SUMIFS(Profile!$F$2:$F$17521,Profile!$B$2:$B$17521,$B177,Profile!$C$2:$C$17521,AT$8))*$C$6</f>
        <v>0</v>
      </c>
      <c r="AU177" s="162">
        <f>(SUMIFS(Profile!$F$2:$F$17521,Profile!$B$2:$B$17521,$B177,Profile!$C$2:$C$17521,AU$8))*$C$6</f>
        <v>0</v>
      </c>
      <c r="AV177" s="162">
        <f>(SUMIFS(Profile!$F$2:$F$17521,Profile!$B$2:$B$17521,$B177,Profile!$C$2:$C$17521,AV$8))*$C$6</f>
        <v>0</v>
      </c>
      <c r="AW177" s="162">
        <f>(SUMIFS(Profile!$F$2:$F$17521,Profile!$B$2:$B$17521,$B177,Profile!$C$2:$C$17521,AW$8))*$C$6</f>
        <v>0</v>
      </c>
      <c r="AX177" s="162">
        <f>(SUMIFS(Profile!$F$2:$F$17521,Profile!$B$2:$B$17521,$B177,Profile!$C$2:$C$17521,AX$8))*$C$6</f>
        <v>0</v>
      </c>
      <c r="AY177" s="162">
        <f>(SUMIFS(Profile!$F$2:$F$17521,Profile!$B$2:$B$17521,$B177,Profile!$C$2:$C$17521,AY$8))*$C$6</f>
        <v>0</v>
      </c>
      <c r="AZ177" s="162">
        <f>(SUMIFS(Profile!$F$2:$F$17521,Profile!$B$2:$B$17521,$B177,Profile!$C$2:$C$17521,AZ$8))*$C$6</f>
        <v>0</v>
      </c>
      <c r="BA177" s="162">
        <f t="shared" si="10"/>
        <v>0</v>
      </c>
      <c r="BB177" s="162">
        <f>(SUMIFS(Profile!$E$2:$E$17521,Profile!$B$2:$B$17521,$B177,Profile!$C$2:$C$17521,BB$8))*$C$9</f>
        <v>0</v>
      </c>
      <c r="BC177" s="162">
        <f>(SUMIFS(Profile!$E$2:$E$17521,Profile!$B$2:$B$17521,$B177,Profile!$C$2:$C$17521,BC$8))*$C$9</f>
        <v>0</v>
      </c>
      <c r="BD177" s="162">
        <f>(SUMIFS(Profile!$E$2:$E$17521,Profile!$B$2:$B$17521,$B177,Profile!$C$2:$C$17521,BD$8))*$C$9</f>
        <v>0</v>
      </c>
      <c r="BE177" s="162">
        <f>(SUMIFS(Profile!$E$2:$E$17521,Profile!$B$2:$B$17521,$B177,Profile!$C$2:$C$17521,BE$8))*$C$9</f>
        <v>0</v>
      </c>
      <c r="BF177" s="162">
        <f>(SUMIFS(Profile!$E$2:$E$17521,Profile!$B$2:$B$17521,$B177,Profile!$C$2:$C$17521,BF$8))*$C$9</f>
        <v>0</v>
      </c>
      <c r="BG177" s="162">
        <f>(SUMIFS(Profile!$E$2:$E$17521,Profile!$B$2:$B$17521,$B177,Profile!$C$2:$C$17521,BG$8))*$C$9</f>
        <v>0</v>
      </c>
      <c r="BH177" s="162">
        <f>(SUMIFS(Profile!$E$2:$E$17521,Profile!$B$2:$B$17521,$B177,Profile!$C$2:$C$17521,BH$8))*$C$9</f>
        <v>0</v>
      </c>
      <c r="BI177" s="162">
        <f>(SUMIFS(Profile!$E$2:$E$17521,Profile!$B$2:$B$17521,$B177,Profile!$C$2:$C$17521,BI$8))*$C$9</f>
        <v>0</v>
      </c>
      <c r="BJ177" s="162">
        <f>(SUMIFS(Profile!$E$2:$E$17521,Profile!$B$2:$B$17521,$B177,Profile!$C$2:$C$17521,BJ$8))*$C$9</f>
        <v>0</v>
      </c>
      <c r="BK177" s="162">
        <f>(SUMIFS(Profile!$E$2:$E$17521,Profile!$B$2:$B$17521,$B177,Profile!$C$2:$C$17521,BK$8))*$C$9</f>
        <v>0</v>
      </c>
      <c r="BL177" s="162">
        <f>(SUMIFS(Profile!$E$2:$E$17521,Profile!$B$2:$B$17521,$B177,Profile!$C$2:$C$17521,BL$8))*$C$9</f>
        <v>0</v>
      </c>
      <c r="BM177" s="162">
        <f>(SUMIFS(Profile!$E$2:$E$17521,Profile!$B$2:$B$17521,$B177,Profile!$C$2:$C$17521,BM$8))*$C$9</f>
        <v>0</v>
      </c>
      <c r="BN177" s="162">
        <f>(SUMIFS(Profile!$E$2:$E$17521,Profile!$B$2:$B$17521,$B177,Profile!$C$2:$C$17521,BN$8))*$C$9</f>
        <v>0</v>
      </c>
      <c r="BO177" s="162">
        <f>(SUMIFS(Profile!$E$2:$E$17521,Profile!$B$2:$B$17521,$B177,Profile!$C$2:$C$17521,BO$8))*$C$9</f>
        <v>0</v>
      </c>
      <c r="BP177" s="162">
        <f>(SUMIFS(Profile!$E$2:$E$17521,Profile!$B$2:$B$17521,$B177,Profile!$C$2:$C$17521,BP$8))*$C$9</f>
        <v>0</v>
      </c>
      <c r="BQ177" s="162">
        <f>(SUMIFS(Profile!$E$2:$E$17521,Profile!$B$2:$B$17521,$B177,Profile!$C$2:$C$17521,BQ$8))*$C$9</f>
        <v>0</v>
      </c>
      <c r="BR177" s="162">
        <f>(SUMIFS(Profile!$E$2:$E$17521,Profile!$B$2:$B$17521,$B177,Profile!$C$2:$C$17521,BR$8))*$C$9</f>
        <v>0</v>
      </c>
      <c r="BS177" s="162">
        <f>(SUMIFS(Profile!$E$2:$E$17521,Profile!$B$2:$B$17521,$B177,Profile!$C$2:$C$17521,BS$8))*$C$9</f>
        <v>0</v>
      </c>
      <c r="BT177" s="162">
        <f>(SUMIFS(Profile!$E$2:$E$17521,Profile!$B$2:$B$17521,$B177,Profile!$C$2:$C$17521,BT$8))*$C$9</f>
        <v>0</v>
      </c>
      <c r="BU177" s="162">
        <f>(SUMIFS(Profile!$E$2:$E$17521,Profile!$B$2:$B$17521,$B177,Profile!$C$2:$C$17521,BU$8))*$C$9</f>
        <v>0</v>
      </c>
      <c r="BV177" s="162">
        <f>(SUMIFS(Profile!$E$2:$E$17521,Profile!$B$2:$B$17521,$B177,Profile!$C$2:$C$17521,BV$8))*$C$9</f>
        <v>0</v>
      </c>
      <c r="BW177" s="162">
        <f>(SUMIFS(Profile!$E$2:$E$17521,Profile!$B$2:$B$17521,$B177,Profile!$C$2:$C$17521,BW$8))*$C$9</f>
        <v>0</v>
      </c>
      <c r="BX177" s="162">
        <f>(SUMIFS(Profile!$E$2:$E$17521,Profile!$B$2:$B$17521,$B177,Profile!$C$2:$C$17521,BX$8))*$C$9</f>
        <v>0</v>
      </c>
      <c r="BY177" s="162">
        <f>(SUMIFS(Profile!$E$2:$E$17521,Profile!$B$2:$B$17521,$B177,Profile!$C$2:$C$17521,BY$8))*$C$9</f>
        <v>0</v>
      </c>
      <c r="BZ177" s="162">
        <f>(SUMIFS(Profile!$E$2:$E$17521,Profile!$B$2:$B$17521,$B177,Profile!$C$2:$C$17521,BZ$8))*$C$9</f>
        <v>0</v>
      </c>
      <c r="CA177" s="162">
        <f>(SUMIFS(Profile!$E$2:$E$17521,Profile!$B$2:$B$17521,$B177,Profile!$C$2:$C$17521,CA$8))*$C$9</f>
        <v>0</v>
      </c>
      <c r="CB177" s="162">
        <f>(SUMIFS(Profile!$E$2:$E$17521,Profile!$B$2:$B$17521,$B177,Profile!$C$2:$C$17521,CB$8))*$C$9</f>
        <v>0</v>
      </c>
      <c r="CC177" s="162">
        <f>(SUMIFS(Profile!$E$2:$E$17521,Profile!$B$2:$B$17521,$B177,Profile!$C$2:$C$17521,CC$8))*$C$9</f>
        <v>0</v>
      </c>
      <c r="CD177" s="162">
        <f>(SUMIFS(Profile!$E$2:$E$17521,Profile!$B$2:$B$17521,$B177,Profile!$C$2:$C$17521,CD$8))*$C$9</f>
        <v>0</v>
      </c>
      <c r="CE177" s="162">
        <f>(SUMIFS(Profile!$E$2:$E$17521,Profile!$B$2:$B$17521,$B177,Profile!$C$2:$C$17521,CE$8))*$C$9</f>
        <v>0</v>
      </c>
      <c r="CF177" s="162">
        <f>(SUMIFS(Profile!$E$2:$E$17521,Profile!$B$2:$B$17521,$B177,Profile!$C$2:$C$17521,CF$8))*$C$9</f>
        <v>0</v>
      </c>
      <c r="CG177" s="162">
        <f>(SUMIFS(Profile!$E$2:$E$17521,Profile!$B$2:$B$17521,$B177,Profile!$C$2:$C$17521,CG$8))*$C$9</f>
        <v>0</v>
      </c>
      <c r="CH177" s="162">
        <f>(SUMIFS(Profile!$E$2:$E$17521,Profile!$B$2:$B$17521,$B177,Profile!$C$2:$C$17521,CH$8))*$C$9</f>
        <v>0</v>
      </c>
      <c r="CI177" s="162">
        <f>(SUMIFS(Profile!$E$2:$E$17521,Profile!$B$2:$B$17521,$B177,Profile!$C$2:$C$17521,CI$8))*$C$9</f>
        <v>0</v>
      </c>
      <c r="CJ177" s="162">
        <f>(SUMIFS(Profile!$E$2:$E$17521,Profile!$B$2:$B$17521,$B177,Profile!$C$2:$C$17521,CJ$8))*$C$9</f>
        <v>0</v>
      </c>
      <c r="CK177" s="162">
        <f>(SUMIFS(Profile!$E$2:$E$17521,Profile!$B$2:$B$17521,$B177,Profile!$C$2:$C$17521,CK$8))*$C$9</f>
        <v>0</v>
      </c>
      <c r="CL177" s="162">
        <f>(SUMIFS(Profile!$E$2:$E$17521,Profile!$B$2:$B$17521,$B177,Profile!$C$2:$C$17521,CL$8))*$C$9</f>
        <v>0</v>
      </c>
      <c r="CM177" s="162">
        <f>(SUMIFS(Profile!$E$2:$E$17521,Profile!$B$2:$B$17521,$B177,Profile!$C$2:$C$17521,CM$8))*$C$9</f>
        <v>0</v>
      </c>
      <c r="CN177" s="162">
        <f>(SUMIFS(Profile!$E$2:$E$17521,Profile!$B$2:$B$17521,$B177,Profile!$C$2:$C$17521,CN$8))*$C$9</f>
        <v>0</v>
      </c>
      <c r="CO177" s="162">
        <f>(SUMIFS(Profile!$E$2:$E$17521,Profile!$B$2:$B$17521,$B177,Profile!$C$2:$C$17521,CO$8))*$C$9</f>
        <v>0</v>
      </c>
      <c r="CP177" s="162">
        <f>(SUMIFS(Profile!$E$2:$E$17521,Profile!$B$2:$B$17521,$B177,Profile!$C$2:$C$17521,CP$8))*$C$9</f>
        <v>0</v>
      </c>
      <c r="CQ177" s="162">
        <f>(SUMIFS(Profile!$E$2:$E$17521,Profile!$B$2:$B$17521,$B177,Profile!$C$2:$C$17521,CQ$8))*$C$9</f>
        <v>0</v>
      </c>
      <c r="CR177" s="162">
        <f>(SUMIFS(Profile!$E$2:$E$17521,Profile!$B$2:$B$17521,$B177,Profile!$C$2:$C$17521,CR$8))*$C$9</f>
        <v>0</v>
      </c>
      <c r="CS177" s="162">
        <f>(SUMIFS(Profile!$E$2:$E$17521,Profile!$B$2:$B$17521,$B177,Profile!$C$2:$C$17521,CS$8))*$C$9</f>
        <v>0</v>
      </c>
      <c r="CT177" s="162">
        <f>(SUMIFS(Profile!$E$2:$E$17521,Profile!$B$2:$B$17521,$B177,Profile!$C$2:$C$17521,CT$8))*$C$9</f>
        <v>0</v>
      </c>
      <c r="CU177" s="162">
        <f>(SUMIFS(Profile!$E$2:$E$17521,Profile!$B$2:$B$17521,$B177,Profile!$C$2:$C$17521,CU$8))*$C$9</f>
        <v>0</v>
      </c>
      <c r="CV177" s="162">
        <f>(SUMIFS(Profile!$E$2:$E$17521,Profile!$B$2:$B$17521,$B177,Profile!$C$2:$C$17521,CV$8))*$C$9</f>
        <v>0</v>
      </c>
      <c r="CW177" s="162">
        <f>(SUMIFS(Profile!$E$2:$E$17521,Profile!$B$2:$B$17521,$B177,Profile!$C$2:$C$17521,CW$8))*$C$9</f>
        <v>0</v>
      </c>
      <c r="CX177" s="162">
        <f t="shared" si="11"/>
        <v>0</v>
      </c>
      <c r="CY177" s="162">
        <f t="shared" ref="CY177:ET177" si="846">MAX(BB177-E177,0)</f>
        <v>0</v>
      </c>
      <c r="CZ177" s="162">
        <f t="shared" si="846"/>
        <v>0</v>
      </c>
      <c r="DA177" s="162">
        <f t="shared" si="846"/>
        <v>0</v>
      </c>
      <c r="DB177" s="162">
        <f t="shared" si="846"/>
        <v>0</v>
      </c>
      <c r="DC177" s="162">
        <f t="shared" si="846"/>
        <v>0</v>
      </c>
      <c r="DD177" s="162">
        <f t="shared" si="846"/>
        <v>0</v>
      </c>
      <c r="DE177" s="162">
        <f t="shared" si="846"/>
        <v>0</v>
      </c>
      <c r="DF177" s="162">
        <f t="shared" si="846"/>
        <v>0</v>
      </c>
      <c r="DG177" s="162">
        <f t="shared" si="846"/>
        <v>0</v>
      </c>
      <c r="DH177" s="162">
        <f t="shared" si="846"/>
        <v>0</v>
      </c>
      <c r="DI177" s="162">
        <f t="shared" si="846"/>
        <v>0</v>
      </c>
      <c r="DJ177" s="162">
        <f t="shared" si="846"/>
        <v>0</v>
      </c>
      <c r="DK177" s="162">
        <f t="shared" si="846"/>
        <v>0</v>
      </c>
      <c r="DL177" s="162">
        <f t="shared" si="846"/>
        <v>0</v>
      </c>
      <c r="DM177" s="162">
        <f t="shared" si="846"/>
        <v>0</v>
      </c>
      <c r="DN177" s="162">
        <f t="shared" si="846"/>
        <v>0</v>
      </c>
      <c r="DO177" s="162">
        <f t="shared" si="846"/>
        <v>0</v>
      </c>
      <c r="DP177" s="162">
        <f t="shared" si="846"/>
        <v>0</v>
      </c>
      <c r="DQ177" s="162">
        <f t="shared" si="846"/>
        <v>0</v>
      </c>
      <c r="DR177" s="162">
        <f t="shared" si="846"/>
        <v>0</v>
      </c>
      <c r="DS177" s="162">
        <f t="shared" si="846"/>
        <v>0</v>
      </c>
      <c r="DT177" s="162">
        <f t="shared" si="846"/>
        <v>0</v>
      </c>
      <c r="DU177" s="162">
        <f t="shared" si="846"/>
        <v>0</v>
      </c>
      <c r="DV177" s="162">
        <f t="shared" si="846"/>
        <v>0</v>
      </c>
      <c r="DW177" s="162">
        <f t="shared" si="846"/>
        <v>0</v>
      </c>
      <c r="DX177" s="162">
        <f t="shared" si="846"/>
        <v>0</v>
      </c>
      <c r="DY177" s="162">
        <f t="shared" si="846"/>
        <v>0</v>
      </c>
      <c r="DZ177" s="162">
        <f t="shared" si="846"/>
        <v>0</v>
      </c>
      <c r="EA177" s="162">
        <f t="shared" si="846"/>
        <v>0</v>
      </c>
      <c r="EB177" s="162">
        <f t="shared" si="846"/>
        <v>0</v>
      </c>
      <c r="EC177" s="162">
        <f t="shared" si="846"/>
        <v>0</v>
      </c>
      <c r="ED177" s="162">
        <f t="shared" si="846"/>
        <v>0</v>
      </c>
      <c r="EE177" s="162">
        <f t="shared" si="846"/>
        <v>0</v>
      </c>
      <c r="EF177" s="162">
        <f t="shared" si="846"/>
        <v>0</v>
      </c>
      <c r="EG177" s="162">
        <f t="shared" si="846"/>
        <v>0</v>
      </c>
      <c r="EH177" s="162">
        <f t="shared" si="846"/>
        <v>0</v>
      </c>
      <c r="EI177" s="162">
        <f t="shared" si="846"/>
        <v>0</v>
      </c>
      <c r="EJ177" s="162">
        <f t="shared" si="846"/>
        <v>0</v>
      </c>
      <c r="EK177" s="162">
        <f t="shared" si="846"/>
        <v>0</v>
      </c>
      <c r="EL177" s="162">
        <f t="shared" si="846"/>
        <v>0</v>
      </c>
      <c r="EM177" s="162">
        <f t="shared" si="846"/>
        <v>0</v>
      </c>
      <c r="EN177" s="162">
        <f t="shared" si="846"/>
        <v>0</v>
      </c>
      <c r="EO177" s="162">
        <f t="shared" si="846"/>
        <v>0</v>
      </c>
      <c r="EP177" s="162">
        <f t="shared" si="846"/>
        <v>0</v>
      </c>
      <c r="EQ177" s="162">
        <f t="shared" si="846"/>
        <v>0</v>
      </c>
      <c r="ER177" s="162">
        <f t="shared" si="846"/>
        <v>0</v>
      </c>
      <c r="ES177" s="162">
        <f t="shared" si="846"/>
        <v>0</v>
      </c>
      <c r="ET177" s="162">
        <f t="shared" si="846"/>
        <v>0</v>
      </c>
      <c r="EU177" s="162">
        <f t="shared" si="13"/>
        <v>0</v>
      </c>
      <c r="EV177" s="162">
        <f t="shared" ref="EV177:GQ177" si="847">BB177-CY177</f>
        <v>0</v>
      </c>
      <c r="EW177" s="162">
        <f t="shared" si="847"/>
        <v>0</v>
      </c>
      <c r="EX177" s="162">
        <f t="shared" si="847"/>
        <v>0</v>
      </c>
      <c r="EY177" s="162">
        <f t="shared" si="847"/>
        <v>0</v>
      </c>
      <c r="EZ177" s="162">
        <f t="shared" si="847"/>
        <v>0</v>
      </c>
      <c r="FA177" s="162">
        <f t="shared" si="847"/>
        <v>0</v>
      </c>
      <c r="FB177" s="162">
        <f t="shared" si="847"/>
        <v>0</v>
      </c>
      <c r="FC177" s="162">
        <f t="shared" si="847"/>
        <v>0</v>
      </c>
      <c r="FD177" s="162">
        <f t="shared" si="847"/>
        <v>0</v>
      </c>
      <c r="FE177" s="162">
        <f t="shared" si="847"/>
        <v>0</v>
      </c>
      <c r="FF177" s="162">
        <f t="shared" si="847"/>
        <v>0</v>
      </c>
      <c r="FG177" s="162">
        <f t="shared" si="847"/>
        <v>0</v>
      </c>
      <c r="FH177" s="162">
        <f t="shared" si="847"/>
        <v>0</v>
      </c>
      <c r="FI177" s="162">
        <f t="shared" si="847"/>
        <v>0</v>
      </c>
      <c r="FJ177" s="162">
        <f t="shared" si="847"/>
        <v>0</v>
      </c>
      <c r="FK177" s="162">
        <f t="shared" si="847"/>
        <v>0</v>
      </c>
      <c r="FL177" s="162">
        <f t="shared" si="847"/>
        <v>0</v>
      </c>
      <c r="FM177" s="162">
        <f t="shared" si="847"/>
        <v>0</v>
      </c>
      <c r="FN177" s="162">
        <f t="shared" si="847"/>
        <v>0</v>
      </c>
      <c r="FO177" s="162">
        <f t="shared" si="847"/>
        <v>0</v>
      </c>
      <c r="FP177" s="162">
        <f t="shared" si="847"/>
        <v>0</v>
      </c>
      <c r="FQ177" s="162">
        <f t="shared" si="847"/>
        <v>0</v>
      </c>
      <c r="FR177" s="162">
        <f t="shared" si="847"/>
        <v>0</v>
      </c>
      <c r="FS177" s="162">
        <f t="shared" si="847"/>
        <v>0</v>
      </c>
      <c r="FT177" s="162">
        <f t="shared" si="847"/>
        <v>0</v>
      </c>
      <c r="FU177" s="162">
        <f t="shared" si="847"/>
        <v>0</v>
      </c>
      <c r="FV177" s="162">
        <f t="shared" si="847"/>
        <v>0</v>
      </c>
      <c r="FW177" s="162">
        <f t="shared" si="847"/>
        <v>0</v>
      </c>
      <c r="FX177" s="162">
        <f t="shared" si="847"/>
        <v>0</v>
      </c>
      <c r="FY177" s="162">
        <f t="shared" si="847"/>
        <v>0</v>
      </c>
      <c r="FZ177" s="162">
        <f t="shared" si="847"/>
        <v>0</v>
      </c>
      <c r="GA177" s="162">
        <f t="shared" si="847"/>
        <v>0</v>
      </c>
      <c r="GB177" s="162">
        <f t="shared" si="847"/>
        <v>0</v>
      </c>
      <c r="GC177" s="162">
        <f t="shared" si="847"/>
        <v>0</v>
      </c>
      <c r="GD177" s="162">
        <f t="shared" si="847"/>
        <v>0</v>
      </c>
      <c r="GE177" s="162">
        <f t="shared" si="847"/>
        <v>0</v>
      </c>
      <c r="GF177" s="162">
        <f t="shared" si="847"/>
        <v>0</v>
      </c>
      <c r="GG177" s="162">
        <f t="shared" si="847"/>
        <v>0</v>
      </c>
      <c r="GH177" s="162">
        <f t="shared" si="847"/>
        <v>0</v>
      </c>
      <c r="GI177" s="162">
        <f t="shared" si="847"/>
        <v>0</v>
      </c>
      <c r="GJ177" s="162">
        <f t="shared" si="847"/>
        <v>0</v>
      </c>
      <c r="GK177" s="162">
        <f t="shared" si="847"/>
        <v>0</v>
      </c>
      <c r="GL177" s="162">
        <f t="shared" si="847"/>
        <v>0</v>
      </c>
      <c r="GM177" s="162">
        <f t="shared" si="847"/>
        <v>0</v>
      </c>
      <c r="GN177" s="162">
        <f t="shared" si="847"/>
        <v>0</v>
      </c>
      <c r="GO177" s="162">
        <f t="shared" si="847"/>
        <v>0</v>
      </c>
      <c r="GP177" s="162">
        <f t="shared" si="847"/>
        <v>0</v>
      </c>
      <c r="GQ177" s="162">
        <f t="shared" si="847"/>
        <v>0</v>
      </c>
      <c r="GR177" s="162">
        <f t="shared" si="15"/>
        <v>0</v>
      </c>
      <c r="GS177" s="162">
        <f t="shared" ref="GS177:IN177" si="848">E177-EV177</f>
        <v>0</v>
      </c>
      <c r="GT177" s="162">
        <f t="shared" si="848"/>
        <v>0</v>
      </c>
      <c r="GU177" s="162">
        <f t="shared" si="848"/>
        <v>0</v>
      </c>
      <c r="GV177" s="162">
        <f t="shared" si="848"/>
        <v>0</v>
      </c>
      <c r="GW177" s="162">
        <f t="shared" si="848"/>
        <v>0</v>
      </c>
      <c r="GX177" s="162">
        <f t="shared" si="848"/>
        <v>0</v>
      </c>
      <c r="GY177" s="162">
        <f t="shared" si="848"/>
        <v>0</v>
      </c>
      <c r="GZ177" s="162">
        <f t="shared" si="848"/>
        <v>0</v>
      </c>
      <c r="HA177" s="162">
        <f t="shared" si="848"/>
        <v>0</v>
      </c>
      <c r="HB177" s="162">
        <f t="shared" si="848"/>
        <v>0</v>
      </c>
      <c r="HC177" s="162">
        <f t="shared" si="848"/>
        <v>0</v>
      </c>
      <c r="HD177" s="162">
        <f t="shared" si="848"/>
        <v>0</v>
      </c>
      <c r="HE177" s="162">
        <f t="shared" si="848"/>
        <v>0</v>
      </c>
      <c r="HF177" s="162">
        <f t="shared" si="848"/>
        <v>0</v>
      </c>
      <c r="HG177" s="162">
        <f t="shared" si="848"/>
        <v>0</v>
      </c>
      <c r="HH177" s="162">
        <f t="shared" si="848"/>
        <v>0</v>
      </c>
      <c r="HI177" s="162">
        <f t="shared" si="848"/>
        <v>0</v>
      </c>
      <c r="HJ177" s="162">
        <f t="shared" si="848"/>
        <v>0</v>
      </c>
      <c r="HK177" s="162">
        <f t="shared" si="848"/>
        <v>0</v>
      </c>
      <c r="HL177" s="162">
        <f t="shared" si="848"/>
        <v>0</v>
      </c>
      <c r="HM177" s="162">
        <f t="shared" si="848"/>
        <v>0</v>
      </c>
      <c r="HN177" s="162">
        <f t="shared" si="848"/>
        <v>0</v>
      </c>
      <c r="HO177" s="162">
        <f t="shared" si="848"/>
        <v>0</v>
      </c>
      <c r="HP177" s="162">
        <f t="shared" si="848"/>
        <v>0</v>
      </c>
      <c r="HQ177" s="162">
        <f t="shared" si="848"/>
        <v>0</v>
      </c>
      <c r="HR177" s="162">
        <f t="shared" si="848"/>
        <v>0</v>
      </c>
      <c r="HS177" s="162">
        <f t="shared" si="848"/>
        <v>0</v>
      </c>
      <c r="HT177" s="162">
        <f t="shared" si="848"/>
        <v>0</v>
      </c>
      <c r="HU177" s="162">
        <f t="shared" si="848"/>
        <v>0</v>
      </c>
      <c r="HV177" s="162">
        <f t="shared" si="848"/>
        <v>0</v>
      </c>
      <c r="HW177" s="162">
        <f t="shared" si="848"/>
        <v>0</v>
      </c>
      <c r="HX177" s="162">
        <f t="shared" si="848"/>
        <v>0</v>
      </c>
      <c r="HY177" s="162">
        <f t="shared" si="848"/>
        <v>0</v>
      </c>
      <c r="HZ177" s="162">
        <f t="shared" si="848"/>
        <v>0</v>
      </c>
      <c r="IA177" s="162">
        <f t="shared" si="848"/>
        <v>0</v>
      </c>
      <c r="IB177" s="162">
        <f t="shared" si="848"/>
        <v>0</v>
      </c>
      <c r="IC177" s="162">
        <f t="shared" si="848"/>
        <v>0</v>
      </c>
      <c r="ID177" s="162">
        <f t="shared" si="848"/>
        <v>0</v>
      </c>
      <c r="IE177" s="162">
        <f t="shared" si="848"/>
        <v>0</v>
      </c>
      <c r="IF177" s="162">
        <f t="shared" si="848"/>
        <v>0</v>
      </c>
      <c r="IG177" s="162">
        <f t="shared" si="848"/>
        <v>0</v>
      </c>
      <c r="IH177" s="162">
        <f t="shared" si="848"/>
        <v>0</v>
      </c>
      <c r="II177" s="162">
        <f t="shared" si="848"/>
        <v>0</v>
      </c>
      <c r="IJ177" s="162">
        <f t="shared" si="848"/>
        <v>0</v>
      </c>
      <c r="IK177" s="162">
        <f t="shared" si="848"/>
        <v>0</v>
      </c>
      <c r="IL177" s="162">
        <f t="shared" si="848"/>
        <v>0</v>
      </c>
      <c r="IM177" s="162">
        <f t="shared" si="848"/>
        <v>0</v>
      </c>
      <c r="IN177" s="162">
        <f t="shared" si="848"/>
        <v>0</v>
      </c>
      <c r="IO177" s="162">
        <f t="shared" si="17"/>
        <v>0</v>
      </c>
      <c r="IP177" s="162">
        <f t="shared" si="23"/>
        <v>0</v>
      </c>
      <c r="IQ177" s="162">
        <f t="shared" ref="IQ177:KK177" si="849">MAX((MIN(CZ177+IP177,$IO$7))-GT177,0)</f>
        <v>0</v>
      </c>
      <c r="IR177" s="162">
        <f t="shared" si="849"/>
        <v>0</v>
      </c>
      <c r="IS177" s="162">
        <f t="shared" si="849"/>
        <v>0</v>
      </c>
      <c r="IT177" s="162">
        <f t="shared" si="849"/>
        <v>0</v>
      </c>
      <c r="IU177" s="162">
        <f t="shared" si="849"/>
        <v>0</v>
      </c>
      <c r="IV177" s="162">
        <f t="shared" si="849"/>
        <v>0</v>
      </c>
      <c r="IW177" s="162">
        <f t="shared" si="849"/>
        <v>0</v>
      </c>
      <c r="IX177" s="162">
        <f t="shared" si="849"/>
        <v>0</v>
      </c>
      <c r="IY177" s="162">
        <f t="shared" si="849"/>
        <v>0</v>
      </c>
      <c r="IZ177" s="162">
        <f t="shared" si="849"/>
        <v>0</v>
      </c>
      <c r="JA177" s="162">
        <f t="shared" si="849"/>
        <v>0</v>
      </c>
      <c r="JB177" s="162">
        <f t="shared" si="849"/>
        <v>0</v>
      </c>
      <c r="JC177" s="162">
        <f t="shared" si="849"/>
        <v>0</v>
      </c>
      <c r="JD177" s="162">
        <f t="shared" si="849"/>
        <v>0</v>
      </c>
      <c r="JE177" s="162">
        <f t="shared" si="849"/>
        <v>0</v>
      </c>
      <c r="JF177" s="162">
        <f t="shared" si="849"/>
        <v>0</v>
      </c>
      <c r="JG177" s="162">
        <f t="shared" si="849"/>
        <v>0</v>
      </c>
      <c r="JH177" s="162">
        <f t="shared" si="849"/>
        <v>0</v>
      </c>
      <c r="JI177" s="162">
        <f t="shared" si="849"/>
        <v>0</v>
      </c>
      <c r="JJ177" s="162">
        <f t="shared" si="849"/>
        <v>0</v>
      </c>
      <c r="JK177" s="162">
        <f t="shared" si="849"/>
        <v>0</v>
      </c>
      <c r="JL177" s="162">
        <f t="shared" si="849"/>
        <v>0</v>
      </c>
      <c r="JM177" s="162">
        <f t="shared" si="849"/>
        <v>0</v>
      </c>
      <c r="JN177" s="162">
        <f t="shared" si="849"/>
        <v>0</v>
      </c>
      <c r="JO177" s="162">
        <f t="shared" si="849"/>
        <v>0</v>
      </c>
      <c r="JP177" s="162">
        <f t="shared" si="849"/>
        <v>0</v>
      </c>
      <c r="JQ177" s="162">
        <f t="shared" si="849"/>
        <v>0</v>
      </c>
      <c r="JR177" s="162">
        <f t="shared" si="849"/>
        <v>0</v>
      </c>
      <c r="JS177" s="162">
        <f t="shared" si="849"/>
        <v>0</v>
      </c>
      <c r="JT177" s="162">
        <f t="shared" si="849"/>
        <v>0</v>
      </c>
      <c r="JU177" s="162">
        <f t="shared" si="849"/>
        <v>0</v>
      </c>
      <c r="JV177" s="162">
        <f t="shared" si="849"/>
        <v>0</v>
      </c>
      <c r="JW177" s="162">
        <f t="shared" si="849"/>
        <v>0</v>
      </c>
      <c r="JX177" s="162">
        <f t="shared" si="849"/>
        <v>0</v>
      </c>
      <c r="JY177" s="162">
        <f t="shared" si="849"/>
        <v>0</v>
      </c>
      <c r="JZ177" s="162">
        <f t="shared" si="849"/>
        <v>0</v>
      </c>
      <c r="KA177" s="162">
        <f t="shared" si="849"/>
        <v>0</v>
      </c>
      <c r="KB177" s="162">
        <f t="shared" si="849"/>
        <v>0</v>
      </c>
      <c r="KC177" s="162">
        <f t="shared" si="849"/>
        <v>0</v>
      </c>
      <c r="KD177" s="162">
        <f t="shared" si="849"/>
        <v>0</v>
      </c>
      <c r="KE177" s="162">
        <f t="shared" si="849"/>
        <v>0</v>
      </c>
      <c r="KF177" s="162">
        <f t="shared" si="849"/>
        <v>0</v>
      </c>
      <c r="KG177" s="162">
        <f t="shared" si="849"/>
        <v>0</v>
      </c>
      <c r="KH177" s="162">
        <f t="shared" si="849"/>
        <v>0</v>
      </c>
      <c r="KI177" s="162">
        <f t="shared" si="849"/>
        <v>0</v>
      </c>
      <c r="KJ177" s="162">
        <f t="shared" si="849"/>
        <v>0</v>
      </c>
      <c r="KK177" s="162">
        <f t="shared" si="849"/>
        <v>0</v>
      </c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</row>
    <row r="178" ht="14.25" customHeight="1" spans="1:326" x14ac:dyDescent="0.25">
      <c r="A178" s="1">
        <v>6</v>
      </c>
      <c r="B178" s="1">
        <f t="shared" ref="B178:C178" si="850">B177+1</f>
        <v>168</v>
      </c>
      <c r="C178" s="232">
        <f t="shared" si="850"/>
        <v>43633</v>
      </c>
      <c r="D178" s="162">
        <f t="shared" si="9"/>
        <v>0</v>
      </c>
      <c r="E178" s="162">
        <f>(SUMIFS(Profile!$F$2:$F$17521,Profile!$B$2:$B$17521,$B178,Profile!$C$2:$C$17521,E$8))*$C$6</f>
        <v>0</v>
      </c>
      <c r="F178" s="162">
        <f>(SUMIFS(Profile!$F$2:$F$17521,Profile!$B$2:$B$17521,$B178,Profile!$C$2:$C$17521,F$8))*$C$6</f>
        <v>0</v>
      </c>
      <c r="G178" s="162">
        <f>(SUMIFS(Profile!$F$2:$F$17521,Profile!$B$2:$B$17521,$B178,Profile!$C$2:$C$17521,G$8))*$C$6</f>
        <v>0</v>
      </c>
      <c r="H178" s="162">
        <f>(SUMIFS(Profile!$F$2:$F$17521,Profile!$B$2:$B$17521,$B178,Profile!$C$2:$C$17521,H$8))*$C$6</f>
        <v>0</v>
      </c>
      <c r="I178" s="162">
        <f>(SUMIFS(Profile!$F$2:$F$17521,Profile!$B$2:$B$17521,$B178,Profile!$C$2:$C$17521,I$8))*$C$6</f>
        <v>0</v>
      </c>
      <c r="J178" s="162">
        <f>(SUMIFS(Profile!$F$2:$F$17521,Profile!$B$2:$B$17521,$B178,Profile!$C$2:$C$17521,J$8))*$C$6</f>
        <v>0</v>
      </c>
      <c r="K178" s="162">
        <f>(SUMIFS(Profile!$F$2:$F$17521,Profile!$B$2:$B$17521,$B178,Profile!$C$2:$C$17521,K$8))*$C$6</f>
        <v>0</v>
      </c>
      <c r="L178" s="162">
        <f>(SUMIFS(Profile!$F$2:$F$17521,Profile!$B$2:$B$17521,$B178,Profile!$C$2:$C$17521,L$8))*$C$6</f>
        <v>0</v>
      </c>
      <c r="M178" s="162">
        <f>(SUMIFS(Profile!$F$2:$F$17521,Profile!$B$2:$B$17521,$B178,Profile!$C$2:$C$17521,M$8))*$C$6</f>
        <v>0</v>
      </c>
      <c r="N178" s="162">
        <f>(SUMIFS(Profile!$F$2:$F$17521,Profile!$B$2:$B$17521,$B178,Profile!$C$2:$C$17521,N$8))*$C$6</f>
        <v>0</v>
      </c>
      <c r="O178" s="162">
        <f>(SUMIFS(Profile!$F$2:$F$17521,Profile!$B$2:$B$17521,$B178,Profile!$C$2:$C$17521,O$8))*$C$6</f>
        <v>0</v>
      </c>
      <c r="P178" s="162">
        <f>(SUMIFS(Profile!$F$2:$F$17521,Profile!$B$2:$B$17521,$B178,Profile!$C$2:$C$17521,P$8))*$C$6</f>
        <v>0</v>
      </c>
      <c r="Q178" s="162">
        <f>(SUMIFS(Profile!$F$2:$F$17521,Profile!$B$2:$B$17521,$B178,Profile!$C$2:$C$17521,Q$8))*$C$6</f>
        <v>0</v>
      </c>
      <c r="R178" s="162">
        <f>(SUMIFS(Profile!$F$2:$F$17521,Profile!$B$2:$B$17521,$B178,Profile!$C$2:$C$17521,R$8))*$C$6</f>
        <v>0</v>
      </c>
      <c r="S178" s="162">
        <f>(SUMIFS(Profile!$F$2:$F$17521,Profile!$B$2:$B$17521,$B178,Profile!$C$2:$C$17521,S$8))*$C$6</f>
        <v>0</v>
      </c>
      <c r="T178" s="162">
        <f>(SUMIFS(Profile!$F$2:$F$17521,Profile!$B$2:$B$17521,$B178,Profile!$C$2:$C$17521,T$8))*$C$6</f>
        <v>0</v>
      </c>
      <c r="U178" s="162">
        <f>(SUMIFS(Profile!$F$2:$F$17521,Profile!$B$2:$B$17521,$B178,Profile!$C$2:$C$17521,U$8))*$C$6</f>
        <v>0</v>
      </c>
      <c r="V178" s="162">
        <f>(SUMIFS(Profile!$F$2:$F$17521,Profile!$B$2:$B$17521,$B178,Profile!$C$2:$C$17521,V$8))*$C$6</f>
        <v>0</v>
      </c>
      <c r="W178" s="162">
        <f>(SUMIFS(Profile!$F$2:$F$17521,Profile!$B$2:$B$17521,$B178,Profile!$C$2:$C$17521,W$8))*$C$6</f>
        <v>0</v>
      </c>
      <c r="X178" s="162">
        <f>(SUMIFS(Profile!$F$2:$F$17521,Profile!$B$2:$B$17521,$B178,Profile!$C$2:$C$17521,X$8))*$C$6</f>
        <v>0</v>
      </c>
      <c r="Y178" s="162">
        <f>(SUMIFS(Profile!$F$2:$F$17521,Profile!$B$2:$B$17521,$B178,Profile!$C$2:$C$17521,Y$8))*$C$6</f>
        <v>0</v>
      </c>
      <c r="Z178" s="162">
        <f>(SUMIFS(Profile!$F$2:$F$17521,Profile!$B$2:$B$17521,$B178,Profile!$C$2:$C$17521,Z$8))*$C$6</f>
        <v>0</v>
      </c>
      <c r="AA178" s="162">
        <f>(SUMIFS(Profile!$F$2:$F$17521,Profile!$B$2:$B$17521,$B178,Profile!$C$2:$C$17521,AA$8))*$C$6</f>
        <v>0</v>
      </c>
      <c r="AB178" s="162">
        <f>(SUMIFS(Profile!$F$2:$F$17521,Profile!$B$2:$B$17521,$B178,Profile!$C$2:$C$17521,AB$8))*$C$6</f>
        <v>0</v>
      </c>
      <c r="AC178" s="162">
        <f>(SUMIFS(Profile!$F$2:$F$17521,Profile!$B$2:$B$17521,$B178,Profile!$C$2:$C$17521,AC$8))*$C$6</f>
        <v>0</v>
      </c>
      <c r="AD178" s="162">
        <f>(SUMIFS(Profile!$F$2:$F$17521,Profile!$B$2:$B$17521,$B178,Profile!$C$2:$C$17521,AD$8))*$C$6</f>
        <v>0</v>
      </c>
      <c r="AE178" s="162">
        <f>(SUMIFS(Profile!$F$2:$F$17521,Profile!$B$2:$B$17521,$B178,Profile!$C$2:$C$17521,AE$8))*$C$6</f>
        <v>0</v>
      </c>
      <c r="AF178" s="162">
        <f>(SUMIFS(Profile!$F$2:$F$17521,Profile!$B$2:$B$17521,$B178,Profile!$C$2:$C$17521,AF$8))*$C$6</f>
        <v>0</v>
      </c>
      <c r="AG178" s="162">
        <f>(SUMIFS(Profile!$F$2:$F$17521,Profile!$B$2:$B$17521,$B178,Profile!$C$2:$C$17521,AG$8))*$C$6</f>
        <v>0</v>
      </c>
      <c r="AH178" s="162">
        <f>(SUMIFS(Profile!$F$2:$F$17521,Profile!$B$2:$B$17521,$B178,Profile!$C$2:$C$17521,AH$8))*$C$6</f>
        <v>0</v>
      </c>
      <c r="AI178" s="162">
        <f>(SUMIFS(Profile!$F$2:$F$17521,Profile!$B$2:$B$17521,$B178,Profile!$C$2:$C$17521,AI$8))*$C$6</f>
        <v>0</v>
      </c>
      <c r="AJ178" s="162">
        <f>(SUMIFS(Profile!$F$2:$F$17521,Profile!$B$2:$B$17521,$B178,Profile!$C$2:$C$17521,AJ$8))*$C$6</f>
        <v>0</v>
      </c>
      <c r="AK178" s="162">
        <f>(SUMIFS(Profile!$F$2:$F$17521,Profile!$B$2:$B$17521,$B178,Profile!$C$2:$C$17521,AK$8))*$C$6</f>
        <v>0</v>
      </c>
      <c r="AL178" s="162">
        <f>(SUMIFS(Profile!$F$2:$F$17521,Profile!$B$2:$B$17521,$B178,Profile!$C$2:$C$17521,AL$8))*$C$6</f>
        <v>0</v>
      </c>
      <c r="AM178" s="162">
        <f>(SUMIFS(Profile!$F$2:$F$17521,Profile!$B$2:$B$17521,$B178,Profile!$C$2:$C$17521,AM$8))*$C$6</f>
        <v>0</v>
      </c>
      <c r="AN178" s="162">
        <f>(SUMIFS(Profile!$F$2:$F$17521,Profile!$B$2:$B$17521,$B178,Profile!$C$2:$C$17521,AN$8))*$C$6</f>
        <v>0</v>
      </c>
      <c r="AO178" s="162">
        <f>(SUMIFS(Profile!$F$2:$F$17521,Profile!$B$2:$B$17521,$B178,Profile!$C$2:$C$17521,AO$8))*$C$6</f>
        <v>0</v>
      </c>
      <c r="AP178" s="162">
        <f>(SUMIFS(Profile!$F$2:$F$17521,Profile!$B$2:$B$17521,$B178,Profile!$C$2:$C$17521,AP$8))*$C$6</f>
        <v>0</v>
      </c>
      <c r="AQ178" s="162">
        <f>(SUMIFS(Profile!$F$2:$F$17521,Profile!$B$2:$B$17521,$B178,Profile!$C$2:$C$17521,AQ$8))*$C$6</f>
        <v>0</v>
      </c>
      <c r="AR178" s="162">
        <f>(SUMIFS(Profile!$F$2:$F$17521,Profile!$B$2:$B$17521,$B178,Profile!$C$2:$C$17521,AR$8))*$C$6</f>
        <v>0</v>
      </c>
      <c r="AS178" s="162">
        <f>(SUMIFS(Profile!$F$2:$F$17521,Profile!$B$2:$B$17521,$B178,Profile!$C$2:$C$17521,AS$8))*$C$6</f>
        <v>0</v>
      </c>
      <c r="AT178" s="162">
        <f>(SUMIFS(Profile!$F$2:$F$17521,Profile!$B$2:$B$17521,$B178,Profile!$C$2:$C$17521,AT$8))*$C$6</f>
        <v>0</v>
      </c>
      <c r="AU178" s="162">
        <f>(SUMIFS(Profile!$F$2:$F$17521,Profile!$B$2:$B$17521,$B178,Profile!$C$2:$C$17521,AU$8))*$C$6</f>
        <v>0</v>
      </c>
      <c r="AV178" s="162">
        <f>(SUMIFS(Profile!$F$2:$F$17521,Profile!$B$2:$B$17521,$B178,Profile!$C$2:$C$17521,AV$8))*$C$6</f>
        <v>0</v>
      </c>
      <c r="AW178" s="162">
        <f>(SUMIFS(Profile!$F$2:$F$17521,Profile!$B$2:$B$17521,$B178,Profile!$C$2:$C$17521,AW$8))*$C$6</f>
        <v>0</v>
      </c>
      <c r="AX178" s="162">
        <f>(SUMIFS(Profile!$F$2:$F$17521,Profile!$B$2:$B$17521,$B178,Profile!$C$2:$C$17521,AX$8))*$C$6</f>
        <v>0</v>
      </c>
      <c r="AY178" s="162">
        <f>(SUMIFS(Profile!$F$2:$F$17521,Profile!$B$2:$B$17521,$B178,Profile!$C$2:$C$17521,AY$8))*$C$6</f>
        <v>0</v>
      </c>
      <c r="AZ178" s="162">
        <f>(SUMIFS(Profile!$F$2:$F$17521,Profile!$B$2:$B$17521,$B178,Profile!$C$2:$C$17521,AZ$8))*$C$6</f>
        <v>0</v>
      </c>
      <c r="BA178" s="162">
        <f t="shared" si="10"/>
        <v>0</v>
      </c>
      <c r="BB178" s="162">
        <f>(SUMIFS(Profile!$E$2:$E$17521,Profile!$B$2:$B$17521,$B178,Profile!$C$2:$C$17521,BB$8))*$C$9</f>
        <v>0</v>
      </c>
      <c r="BC178" s="162">
        <f>(SUMIFS(Profile!$E$2:$E$17521,Profile!$B$2:$B$17521,$B178,Profile!$C$2:$C$17521,BC$8))*$C$9</f>
        <v>0</v>
      </c>
      <c r="BD178" s="162">
        <f>(SUMIFS(Profile!$E$2:$E$17521,Profile!$B$2:$B$17521,$B178,Profile!$C$2:$C$17521,BD$8))*$C$9</f>
        <v>0</v>
      </c>
      <c r="BE178" s="162">
        <f>(SUMIFS(Profile!$E$2:$E$17521,Profile!$B$2:$B$17521,$B178,Profile!$C$2:$C$17521,BE$8))*$C$9</f>
        <v>0</v>
      </c>
      <c r="BF178" s="162">
        <f>(SUMIFS(Profile!$E$2:$E$17521,Profile!$B$2:$B$17521,$B178,Profile!$C$2:$C$17521,BF$8))*$C$9</f>
        <v>0</v>
      </c>
      <c r="BG178" s="162">
        <f>(SUMIFS(Profile!$E$2:$E$17521,Profile!$B$2:$B$17521,$B178,Profile!$C$2:$C$17521,BG$8))*$C$9</f>
        <v>0</v>
      </c>
      <c r="BH178" s="162">
        <f>(SUMIFS(Profile!$E$2:$E$17521,Profile!$B$2:$B$17521,$B178,Profile!$C$2:$C$17521,BH$8))*$C$9</f>
        <v>0</v>
      </c>
      <c r="BI178" s="162">
        <f>(SUMIFS(Profile!$E$2:$E$17521,Profile!$B$2:$B$17521,$B178,Profile!$C$2:$C$17521,BI$8))*$C$9</f>
        <v>0</v>
      </c>
      <c r="BJ178" s="162">
        <f>(SUMIFS(Profile!$E$2:$E$17521,Profile!$B$2:$B$17521,$B178,Profile!$C$2:$C$17521,BJ$8))*$C$9</f>
        <v>0</v>
      </c>
      <c r="BK178" s="162">
        <f>(SUMIFS(Profile!$E$2:$E$17521,Profile!$B$2:$B$17521,$B178,Profile!$C$2:$C$17521,BK$8))*$C$9</f>
        <v>0</v>
      </c>
      <c r="BL178" s="162">
        <f>(SUMIFS(Profile!$E$2:$E$17521,Profile!$B$2:$B$17521,$B178,Profile!$C$2:$C$17521,BL$8))*$C$9</f>
        <v>0</v>
      </c>
      <c r="BM178" s="162">
        <f>(SUMIFS(Profile!$E$2:$E$17521,Profile!$B$2:$B$17521,$B178,Profile!$C$2:$C$17521,BM$8))*$C$9</f>
        <v>0</v>
      </c>
      <c r="BN178" s="162">
        <f>(SUMIFS(Profile!$E$2:$E$17521,Profile!$B$2:$B$17521,$B178,Profile!$C$2:$C$17521,BN$8))*$C$9</f>
        <v>0</v>
      </c>
      <c r="BO178" s="162">
        <f>(SUMIFS(Profile!$E$2:$E$17521,Profile!$B$2:$B$17521,$B178,Profile!$C$2:$C$17521,BO$8))*$C$9</f>
        <v>0</v>
      </c>
      <c r="BP178" s="162">
        <f>(SUMIFS(Profile!$E$2:$E$17521,Profile!$B$2:$B$17521,$B178,Profile!$C$2:$C$17521,BP$8))*$C$9</f>
        <v>0</v>
      </c>
      <c r="BQ178" s="162">
        <f>(SUMIFS(Profile!$E$2:$E$17521,Profile!$B$2:$B$17521,$B178,Profile!$C$2:$C$17521,BQ$8))*$C$9</f>
        <v>0</v>
      </c>
      <c r="BR178" s="162">
        <f>(SUMIFS(Profile!$E$2:$E$17521,Profile!$B$2:$B$17521,$B178,Profile!$C$2:$C$17521,BR$8))*$C$9</f>
        <v>0</v>
      </c>
      <c r="BS178" s="162">
        <f>(SUMIFS(Profile!$E$2:$E$17521,Profile!$B$2:$B$17521,$B178,Profile!$C$2:$C$17521,BS$8))*$C$9</f>
        <v>0</v>
      </c>
      <c r="BT178" s="162">
        <f>(SUMIFS(Profile!$E$2:$E$17521,Profile!$B$2:$B$17521,$B178,Profile!$C$2:$C$17521,BT$8))*$C$9</f>
        <v>0</v>
      </c>
      <c r="BU178" s="162">
        <f>(SUMIFS(Profile!$E$2:$E$17521,Profile!$B$2:$B$17521,$B178,Profile!$C$2:$C$17521,BU$8))*$C$9</f>
        <v>0</v>
      </c>
      <c r="BV178" s="162">
        <f>(SUMIFS(Profile!$E$2:$E$17521,Profile!$B$2:$B$17521,$B178,Profile!$C$2:$C$17521,BV$8))*$C$9</f>
        <v>0</v>
      </c>
      <c r="BW178" s="162">
        <f>(SUMIFS(Profile!$E$2:$E$17521,Profile!$B$2:$B$17521,$B178,Profile!$C$2:$C$17521,BW$8))*$C$9</f>
        <v>0</v>
      </c>
      <c r="BX178" s="162">
        <f>(SUMIFS(Profile!$E$2:$E$17521,Profile!$B$2:$B$17521,$B178,Profile!$C$2:$C$17521,BX$8))*$C$9</f>
        <v>0</v>
      </c>
      <c r="BY178" s="162">
        <f>(SUMIFS(Profile!$E$2:$E$17521,Profile!$B$2:$B$17521,$B178,Profile!$C$2:$C$17521,BY$8))*$C$9</f>
        <v>0</v>
      </c>
      <c r="BZ178" s="162">
        <f>(SUMIFS(Profile!$E$2:$E$17521,Profile!$B$2:$B$17521,$B178,Profile!$C$2:$C$17521,BZ$8))*$C$9</f>
        <v>0</v>
      </c>
      <c r="CA178" s="162">
        <f>(SUMIFS(Profile!$E$2:$E$17521,Profile!$B$2:$B$17521,$B178,Profile!$C$2:$C$17521,CA$8))*$C$9</f>
        <v>0</v>
      </c>
      <c r="CB178" s="162">
        <f>(SUMIFS(Profile!$E$2:$E$17521,Profile!$B$2:$B$17521,$B178,Profile!$C$2:$C$17521,CB$8))*$C$9</f>
        <v>0</v>
      </c>
      <c r="CC178" s="162">
        <f>(SUMIFS(Profile!$E$2:$E$17521,Profile!$B$2:$B$17521,$B178,Profile!$C$2:$C$17521,CC$8))*$C$9</f>
        <v>0</v>
      </c>
      <c r="CD178" s="162">
        <f>(SUMIFS(Profile!$E$2:$E$17521,Profile!$B$2:$B$17521,$B178,Profile!$C$2:$C$17521,CD$8))*$C$9</f>
        <v>0</v>
      </c>
      <c r="CE178" s="162">
        <f>(SUMIFS(Profile!$E$2:$E$17521,Profile!$B$2:$B$17521,$B178,Profile!$C$2:$C$17521,CE$8))*$C$9</f>
        <v>0</v>
      </c>
      <c r="CF178" s="162">
        <f>(SUMIFS(Profile!$E$2:$E$17521,Profile!$B$2:$B$17521,$B178,Profile!$C$2:$C$17521,CF$8))*$C$9</f>
        <v>0</v>
      </c>
      <c r="CG178" s="162">
        <f>(SUMIFS(Profile!$E$2:$E$17521,Profile!$B$2:$B$17521,$B178,Profile!$C$2:$C$17521,CG$8))*$C$9</f>
        <v>0</v>
      </c>
      <c r="CH178" s="162">
        <f>(SUMIFS(Profile!$E$2:$E$17521,Profile!$B$2:$B$17521,$B178,Profile!$C$2:$C$17521,CH$8))*$C$9</f>
        <v>0</v>
      </c>
      <c r="CI178" s="162">
        <f>(SUMIFS(Profile!$E$2:$E$17521,Profile!$B$2:$B$17521,$B178,Profile!$C$2:$C$17521,CI$8))*$C$9</f>
        <v>0</v>
      </c>
      <c r="CJ178" s="162">
        <f>(SUMIFS(Profile!$E$2:$E$17521,Profile!$B$2:$B$17521,$B178,Profile!$C$2:$C$17521,CJ$8))*$C$9</f>
        <v>0</v>
      </c>
      <c r="CK178" s="162">
        <f>(SUMIFS(Profile!$E$2:$E$17521,Profile!$B$2:$B$17521,$B178,Profile!$C$2:$C$17521,CK$8))*$C$9</f>
        <v>0</v>
      </c>
      <c r="CL178" s="162">
        <f>(SUMIFS(Profile!$E$2:$E$17521,Profile!$B$2:$B$17521,$B178,Profile!$C$2:$C$17521,CL$8))*$C$9</f>
        <v>0</v>
      </c>
      <c r="CM178" s="162">
        <f>(SUMIFS(Profile!$E$2:$E$17521,Profile!$B$2:$B$17521,$B178,Profile!$C$2:$C$17521,CM$8))*$C$9</f>
        <v>0</v>
      </c>
      <c r="CN178" s="162">
        <f>(SUMIFS(Profile!$E$2:$E$17521,Profile!$B$2:$B$17521,$B178,Profile!$C$2:$C$17521,CN$8))*$C$9</f>
        <v>0</v>
      </c>
      <c r="CO178" s="162">
        <f>(SUMIFS(Profile!$E$2:$E$17521,Profile!$B$2:$B$17521,$B178,Profile!$C$2:$C$17521,CO$8))*$C$9</f>
        <v>0</v>
      </c>
      <c r="CP178" s="162">
        <f>(SUMIFS(Profile!$E$2:$E$17521,Profile!$B$2:$B$17521,$B178,Profile!$C$2:$C$17521,CP$8))*$C$9</f>
        <v>0</v>
      </c>
      <c r="CQ178" s="162">
        <f>(SUMIFS(Profile!$E$2:$E$17521,Profile!$B$2:$B$17521,$B178,Profile!$C$2:$C$17521,CQ$8))*$C$9</f>
        <v>0</v>
      </c>
      <c r="CR178" s="162">
        <f>(SUMIFS(Profile!$E$2:$E$17521,Profile!$B$2:$B$17521,$B178,Profile!$C$2:$C$17521,CR$8))*$C$9</f>
        <v>0</v>
      </c>
      <c r="CS178" s="162">
        <f>(SUMIFS(Profile!$E$2:$E$17521,Profile!$B$2:$B$17521,$B178,Profile!$C$2:$C$17521,CS$8))*$C$9</f>
        <v>0</v>
      </c>
      <c r="CT178" s="162">
        <f>(SUMIFS(Profile!$E$2:$E$17521,Profile!$B$2:$B$17521,$B178,Profile!$C$2:$C$17521,CT$8))*$C$9</f>
        <v>0</v>
      </c>
      <c r="CU178" s="162">
        <f>(SUMIFS(Profile!$E$2:$E$17521,Profile!$B$2:$B$17521,$B178,Profile!$C$2:$C$17521,CU$8))*$C$9</f>
        <v>0</v>
      </c>
      <c r="CV178" s="162">
        <f>(SUMIFS(Profile!$E$2:$E$17521,Profile!$B$2:$B$17521,$B178,Profile!$C$2:$C$17521,CV$8))*$C$9</f>
        <v>0</v>
      </c>
      <c r="CW178" s="162">
        <f>(SUMIFS(Profile!$E$2:$E$17521,Profile!$B$2:$B$17521,$B178,Profile!$C$2:$C$17521,CW$8))*$C$9</f>
        <v>0</v>
      </c>
      <c r="CX178" s="162">
        <f t="shared" si="11"/>
        <v>0</v>
      </c>
      <c r="CY178" s="162">
        <f t="shared" ref="CY178:ET178" si="851">MAX(BB178-E178,0)</f>
        <v>0</v>
      </c>
      <c r="CZ178" s="162">
        <f t="shared" si="851"/>
        <v>0</v>
      </c>
      <c r="DA178" s="162">
        <f t="shared" si="851"/>
        <v>0</v>
      </c>
      <c r="DB178" s="162">
        <f t="shared" si="851"/>
        <v>0</v>
      </c>
      <c r="DC178" s="162">
        <f t="shared" si="851"/>
        <v>0</v>
      </c>
      <c r="DD178" s="162">
        <f t="shared" si="851"/>
        <v>0</v>
      </c>
      <c r="DE178" s="162">
        <f t="shared" si="851"/>
        <v>0</v>
      </c>
      <c r="DF178" s="162">
        <f t="shared" si="851"/>
        <v>0</v>
      </c>
      <c r="DG178" s="162">
        <f t="shared" si="851"/>
        <v>0</v>
      </c>
      <c r="DH178" s="162">
        <f t="shared" si="851"/>
        <v>0</v>
      </c>
      <c r="DI178" s="162">
        <f t="shared" si="851"/>
        <v>0</v>
      </c>
      <c r="DJ178" s="162">
        <f t="shared" si="851"/>
        <v>0</v>
      </c>
      <c r="DK178" s="162">
        <f t="shared" si="851"/>
        <v>0</v>
      </c>
      <c r="DL178" s="162">
        <f t="shared" si="851"/>
        <v>0</v>
      </c>
      <c r="DM178" s="162">
        <f t="shared" si="851"/>
        <v>0</v>
      </c>
      <c r="DN178" s="162">
        <f t="shared" si="851"/>
        <v>0</v>
      </c>
      <c r="DO178" s="162">
        <f t="shared" si="851"/>
        <v>0</v>
      </c>
      <c r="DP178" s="162">
        <f t="shared" si="851"/>
        <v>0</v>
      </c>
      <c r="DQ178" s="162">
        <f t="shared" si="851"/>
        <v>0</v>
      </c>
      <c r="DR178" s="162">
        <f t="shared" si="851"/>
        <v>0</v>
      </c>
      <c r="DS178" s="162">
        <f t="shared" si="851"/>
        <v>0</v>
      </c>
      <c r="DT178" s="162">
        <f t="shared" si="851"/>
        <v>0</v>
      </c>
      <c r="DU178" s="162">
        <f t="shared" si="851"/>
        <v>0</v>
      </c>
      <c r="DV178" s="162">
        <f t="shared" si="851"/>
        <v>0</v>
      </c>
      <c r="DW178" s="162">
        <f t="shared" si="851"/>
        <v>0</v>
      </c>
      <c r="DX178" s="162">
        <f t="shared" si="851"/>
        <v>0</v>
      </c>
      <c r="DY178" s="162">
        <f t="shared" si="851"/>
        <v>0</v>
      </c>
      <c r="DZ178" s="162">
        <f t="shared" si="851"/>
        <v>0</v>
      </c>
      <c r="EA178" s="162">
        <f t="shared" si="851"/>
        <v>0</v>
      </c>
      <c r="EB178" s="162">
        <f t="shared" si="851"/>
        <v>0</v>
      </c>
      <c r="EC178" s="162">
        <f t="shared" si="851"/>
        <v>0</v>
      </c>
      <c r="ED178" s="162">
        <f t="shared" si="851"/>
        <v>0</v>
      </c>
      <c r="EE178" s="162">
        <f t="shared" si="851"/>
        <v>0</v>
      </c>
      <c r="EF178" s="162">
        <f t="shared" si="851"/>
        <v>0</v>
      </c>
      <c r="EG178" s="162">
        <f t="shared" si="851"/>
        <v>0</v>
      </c>
      <c r="EH178" s="162">
        <f t="shared" si="851"/>
        <v>0</v>
      </c>
      <c r="EI178" s="162">
        <f t="shared" si="851"/>
        <v>0</v>
      </c>
      <c r="EJ178" s="162">
        <f t="shared" si="851"/>
        <v>0</v>
      </c>
      <c r="EK178" s="162">
        <f t="shared" si="851"/>
        <v>0</v>
      </c>
      <c r="EL178" s="162">
        <f t="shared" si="851"/>
        <v>0</v>
      </c>
      <c r="EM178" s="162">
        <f t="shared" si="851"/>
        <v>0</v>
      </c>
      <c r="EN178" s="162">
        <f t="shared" si="851"/>
        <v>0</v>
      </c>
      <c r="EO178" s="162">
        <f t="shared" si="851"/>
        <v>0</v>
      </c>
      <c r="EP178" s="162">
        <f t="shared" si="851"/>
        <v>0</v>
      </c>
      <c r="EQ178" s="162">
        <f t="shared" si="851"/>
        <v>0</v>
      </c>
      <c r="ER178" s="162">
        <f t="shared" si="851"/>
        <v>0</v>
      </c>
      <c r="ES178" s="162">
        <f t="shared" si="851"/>
        <v>0</v>
      </c>
      <c r="ET178" s="162">
        <f t="shared" si="851"/>
        <v>0</v>
      </c>
      <c r="EU178" s="162">
        <f t="shared" si="13"/>
        <v>0</v>
      </c>
      <c r="EV178" s="162">
        <f t="shared" ref="EV178:GQ178" si="852">BB178-CY178</f>
        <v>0</v>
      </c>
      <c r="EW178" s="162">
        <f t="shared" si="852"/>
        <v>0</v>
      </c>
      <c r="EX178" s="162">
        <f t="shared" si="852"/>
        <v>0</v>
      </c>
      <c r="EY178" s="162">
        <f t="shared" si="852"/>
        <v>0</v>
      </c>
      <c r="EZ178" s="162">
        <f t="shared" si="852"/>
        <v>0</v>
      </c>
      <c r="FA178" s="162">
        <f t="shared" si="852"/>
        <v>0</v>
      </c>
      <c r="FB178" s="162">
        <f t="shared" si="852"/>
        <v>0</v>
      </c>
      <c r="FC178" s="162">
        <f t="shared" si="852"/>
        <v>0</v>
      </c>
      <c r="FD178" s="162">
        <f t="shared" si="852"/>
        <v>0</v>
      </c>
      <c r="FE178" s="162">
        <f t="shared" si="852"/>
        <v>0</v>
      </c>
      <c r="FF178" s="162">
        <f t="shared" si="852"/>
        <v>0</v>
      </c>
      <c r="FG178" s="162">
        <f t="shared" si="852"/>
        <v>0</v>
      </c>
      <c r="FH178" s="162">
        <f t="shared" si="852"/>
        <v>0</v>
      </c>
      <c r="FI178" s="162">
        <f t="shared" si="852"/>
        <v>0</v>
      </c>
      <c r="FJ178" s="162">
        <f t="shared" si="852"/>
        <v>0</v>
      </c>
      <c r="FK178" s="162">
        <f t="shared" si="852"/>
        <v>0</v>
      </c>
      <c r="FL178" s="162">
        <f t="shared" si="852"/>
        <v>0</v>
      </c>
      <c r="FM178" s="162">
        <f t="shared" si="852"/>
        <v>0</v>
      </c>
      <c r="FN178" s="162">
        <f t="shared" si="852"/>
        <v>0</v>
      </c>
      <c r="FO178" s="162">
        <f t="shared" si="852"/>
        <v>0</v>
      </c>
      <c r="FP178" s="162">
        <f t="shared" si="852"/>
        <v>0</v>
      </c>
      <c r="FQ178" s="162">
        <f t="shared" si="852"/>
        <v>0</v>
      </c>
      <c r="FR178" s="162">
        <f t="shared" si="852"/>
        <v>0</v>
      </c>
      <c r="FS178" s="162">
        <f t="shared" si="852"/>
        <v>0</v>
      </c>
      <c r="FT178" s="162">
        <f t="shared" si="852"/>
        <v>0</v>
      </c>
      <c r="FU178" s="162">
        <f t="shared" si="852"/>
        <v>0</v>
      </c>
      <c r="FV178" s="162">
        <f t="shared" si="852"/>
        <v>0</v>
      </c>
      <c r="FW178" s="162">
        <f t="shared" si="852"/>
        <v>0</v>
      </c>
      <c r="FX178" s="162">
        <f t="shared" si="852"/>
        <v>0</v>
      </c>
      <c r="FY178" s="162">
        <f t="shared" si="852"/>
        <v>0</v>
      </c>
      <c r="FZ178" s="162">
        <f t="shared" si="852"/>
        <v>0</v>
      </c>
      <c r="GA178" s="162">
        <f t="shared" si="852"/>
        <v>0</v>
      </c>
      <c r="GB178" s="162">
        <f t="shared" si="852"/>
        <v>0</v>
      </c>
      <c r="GC178" s="162">
        <f t="shared" si="852"/>
        <v>0</v>
      </c>
      <c r="GD178" s="162">
        <f t="shared" si="852"/>
        <v>0</v>
      </c>
      <c r="GE178" s="162">
        <f t="shared" si="852"/>
        <v>0</v>
      </c>
      <c r="GF178" s="162">
        <f t="shared" si="852"/>
        <v>0</v>
      </c>
      <c r="GG178" s="162">
        <f t="shared" si="852"/>
        <v>0</v>
      </c>
      <c r="GH178" s="162">
        <f t="shared" si="852"/>
        <v>0</v>
      </c>
      <c r="GI178" s="162">
        <f t="shared" si="852"/>
        <v>0</v>
      </c>
      <c r="GJ178" s="162">
        <f t="shared" si="852"/>
        <v>0</v>
      </c>
      <c r="GK178" s="162">
        <f t="shared" si="852"/>
        <v>0</v>
      </c>
      <c r="GL178" s="162">
        <f t="shared" si="852"/>
        <v>0</v>
      </c>
      <c r="GM178" s="162">
        <f t="shared" si="852"/>
        <v>0</v>
      </c>
      <c r="GN178" s="162">
        <f t="shared" si="852"/>
        <v>0</v>
      </c>
      <c r="GO178" s="162">
        <f t="shared" si="852"/>
        <v>0</v>
      </c>
      <c r="GP178" s="162">
        <f t="shared" si="852"/>
        <v>0</v>
      </c>
      <c r="GQ178" s="162">
        <f t="shared" si="852"/>
        <v>0</v>
      </c>
      <c r="GR178" s="162">
        <f t="shared" si="15"/>
        <v>0</v>
      </c>
      <c r="GS178" s="162">
        <f t="shared" ref="GS178:IN178" si="853">E178-EV178</f>
        <v>0</v>
      </c>
      <c r="GT178" s="162">
        <f t="shared" si="853"/>
        <v>0</v>
      </c>
      <c r="GU178" s="162">
        <f t="shared" si="853"/>
        <v>0</v>
      </c>
      <c r="GV178" s="162">
        <f t="shared" si="853"/>
        <v>0</v>
      </c>
      <c r="GW178" s="162">
        <f t="shared" si="853"/>
        <v>0</v>
      </c>
      <c r="GX178" s="162">
        <f t="shared" si="853"/>
        <v>0</v>
      </c>
      <c r="GY178" s="162">
        <f t="shared" si="853"/>
        <v>0</v>
      </c>
      <c r="GZ178" s="162">
        <f t="shared" si="853"/>
        <v>0</v>
      </c>
      <c r="HA178" s="162">
        <f t="shared" si="853"/>
        <v>0</v>
      </c>
      <c r="HB178" s="162">
        <f t="shared" si="853"/>
        <v>0</v>
      </c>
      <c r="HC178" s="162">
        <f t="shared" si="853"/>
        <v>0</v>
      </c>
      <c r="HD178" s="162">
        <f t="shared" si="853"/>
        <v>0</v>
      </c>
      <c r="HE178" s="162">
        <f t="shared" si="853"/>
        <v>0</v>
      </c>
      <c r="HF178" s="162">
        <f t="shared" si="853"/>
        <v>0</v>
      </c>
      <c r="HG178" s="162">
        <f t="shared" si="853"/>
        <v>0</v>
      </c>
      <c r="HH178" s="162">
        <f t="shared" si="853"/>
        <v>0</v>
      </c>
      <c r="HI178" s="162">
        <f t="shared" si="853"/>
        <v>0</v>
      </c>
      <c r="HJ178" s="162">
        <f t="shared" si="853"/>
        <v>0</v>
      </c>
      <c r="HK178" s="162">
        <f t="shared" si="853"/>
        <v>0</v>
      </c>
      <c r="HL178" s="162">
        <f t="shared" si="853"/>
        <v>0</v>
      </c>
      <c r="HM178" s="162">
        <f t="shared" si="853"/>
        <v>0</v>
      </c>
      <c r="HN178" s="162">
        <f t="shared" si="853"/>
        <v>0</v>
      </c>
      <c r="HO178" s="162">
        <f t="shared" si="853"/>
        <v>0</v>
      </c>
      <c r="HP178" s="162">
        <f t="shared" si="853"/>
        <v>0</v>
      </c>
      <c r="HQ178" s="162">
        <f t="shared" si="853"/>
        <v>0</v>
      </c>
      <c r="HR178" s="162">
        <f t="shared" si="853"/>
        <v>0</v>
      </c>
      <c r="HS178" s="162">
        <f t="shared" si="853"/>
        <v>0</v>
      </c>
      <c r="HT178" s="162">
        <f t="shared" si="853"/>
        <v>0</v>
      </c>
      <c r="HU178" s="162">
        <f t="shared" si="853"/>
        <v>0</v>
      </c>
      <c r="HV178" s="162">
        <f t="shared" si="853"/>
        <v>0</v>
      </c>
      <c r="HW178" s="162">
        <f t="shared" si="853"/>
        <v>0</v>
      </c>
      <c r="HX178" s="162">
        <f t="shared" si="853"/>
        <v>0</v>
      </c>
      <c r="HY178" s="162">
        <f t="shared" si="853"/>
        <v>0</v>
      </c>
      <c r="HZ178" s="162">
        <f t="shared" si="853"/>
        <v>0</v>
      </c>
      <c r="IA178" s="162">
        <f t="shared" si="853"/>
        <v>0</v>
      </c>
      <c r="IB178" s="162">
        <f t="shared" si="853"/>
        <v>0</v>
      </c>
      <c r="IC178" s="162">
        <f t="shared" si="853"/>
        <v>0</v>
      </c>
      <c r="ID178" s="162">
        <f t="shared" si="853"/>
        <v>0</v>
      </c>
      <c r="IE178" s="162">
        <f t="shared" si="853"/>
        <v>0</v>
      </c>
      <c r="IF178" s="162">
        <f t="shared" si="853"/>
        <v>0</v>
      </c>
      <c r="IG178" s="162">
        <f t="shared" si="853"/>
        <v>0</v>
      </c>
      <c r="IH178" s="162">
        <f t="shared" si="853"/>
        <v>0</v>
      </c>
      <c r="II178" s="162">
        <f t="shared" si="853"/>
        <v>0</v>
      </c>
      <c r="IJ178" s="162">
        <f t="shared" si="853"/>
        <v>0</v>
      </c>
      <c r="IK178" s="162">
        <f t="shared" si="853"/>
        <v>0</v>
      </c>
      <c r="IL178" s="162">
        <f t="shared" si="853"/>
        <v>0</v>
      </c>
      <c r="IM178" s="162">
        <f t="shared" si="853"/>
        <v>0</v>
      </c>
      <c r="IN178" s="162">
        <f t="shared" si="853"/>
        <v>0</v>
      </c>
      <c r="IO178" s="162">
        <f t="shared" si="17"/>
        <v>0</v>
      </c>
      <c r="IP178" s="162">
        <f t="shared" si="23"/>
        <v>0</v>
      </c>
      <c r="IQ178" s="162">
        <f t="shared" ref="IQ178:KK178" si="854">MAX((MIN(CZ178+IP178,$IO$7))-GT178,0)</f>
        <v>0</v>
      </c>
      <c r="IR178" s="162">
        <f t="shared" si="854"/>
        <v>0</v>
      </c>
      <c r="IS178" s="162">
        <f t="shared" si="854"/>
        <v>0</v>
      </c>
      <c r="IT178" s="162">
        <f t="shared" si="854"/>
        <v>0</v>
      </c>
      <c r="IU178" s="162">
        <f t="shared" si="854"/>
        <v>0</v>
      </c>
      <c r="IV178" s="162">
        <f t="shared" si="854"/>
        <v>0</v>
      </c>
      <c r="IW178" s="162">
        <f t="shared" si="854"/>
        <v>0</v>
      </c>
      <c r="IX178" s="162">
        <f t="shared" si="854"/>
        <v>0</v>
      </c>
      <c r="IY178" s="162">
        <f t="shared" si="854"/>
        <v>0</v>
      </c>
      <c r="IZ178" s="162">
        <f t="shared" si="854"/>
        <v>0</v>
      </c>
      <c r="JA178" s="162">
        <f t="shared" si="854"/>
        <v>0</v>
      </c>
      <c r="JB178" s="162">
        <f t="shared" si="854"/>
        <v>0</v>
      </c>
      <c r="JC178" s="162">
        <f t="shared" si="854"/>
        <v>0</v>
      </c>
      <c r="JD178" s="162">
        <f t="shared" si="854"/>
        <v>0</v>
      </c>
      <c r="JE178" s="162">
        <f t="shared" si="854"/>
        <v>0</v>
      </c>
      <c r="JF178" s="162">
        <f t="shared" si="854"/>
        <v>0</v>
      </c>
      <c r="JG178" s="162">
        <f t="shared" si="854"/>
        <v>0</v>
      </c>
      <c r="JH178" s="162">
        <f t="shared" si="854"/>
        <v>0</v>
      </c>
      <c r="JI178" s="162">
        <f t="shared" si="854"/>
        <v>0</v>
      </c>
      <c r="JJ178" s="162">
        <f t="shared" si="854"/>
        <v>0</v>
      </c>
      <c r="JK178" s="162">
        <f t="shared" si="854"/>
        <v>0</v>
      </c>
      <c r="JL178" s="162">
        <f t="shared" si="854"/>
        <v>0</v>
      </c>
      <c r="JM178" s="162">
        <f t="shared" si="854"/>
        <v>0</v>
      </c>
      <c r="JN178" s="162">
        <f t="shared" si="854"/>
        <v>0</v>
      </c>
      <c r="JO178" s="162">
        <f t="shared" si="854"/>
        <v>0</v>
      </c>
      <c r="JP178" s="162">
        <f t="shared" si="854"/>
        <v>0</v>
      </c>
      <c r="JQ178" s="162">
        <f t="shared" si="854"/>
        <v>0</v>
      </c>
      <c r="JR178" s="162">
        <f t="shared" si="854"/>
        <v>0</v>
      </c>
      <c r="JS178" s="162">
        <f t="shared" si="854"/>
        <v>0</v>
      </c>
      <c r="JT178" s="162">
        <f t="shared" si="854"/>
        <v>0</v>
      </c>
      <c r="JU178" s="162">
        <f t="shared" si="854"/>
        <v>0</v>
      </c>
      <c r="JV178" s="162">
        <f t="shared" si="854"/>
        <v>0</v>
      </c>
      <c r="JW178" s="162">
        <f t="shared" si="854"/>
        <v>0</v>
      </c>
      <c r="JX178" s="162">
        <f t="shared" si="854"/>
        <v>0</v>
      </c>
      <c r="JY178" s="162">
        <f t="shared" si="854"/>
        <v>0</v>
      </c>
      <c r="JZ178" s="162">
        <f t="shared" si="854"/>
        <v>0</v>
      </c>
      <c r="KA178" s="162">
        <f t="shared" si="854"/>
        <v>0</v>
      </c>
      <c r="KB178" s="162">
        <f t="shared" si="854"/>
        <v>0</v>
      </c>
      <c r="KC178" s="162">
        <f t="shared" si="854"/>
        <v>0</v>
      </c>
      <c r="KD178" s="162">
        <f t="shared" si="854"/>
        <v>0</v>
      </c>
      <c r="KE178" s="162">
        <f t="shared" si="854"/>
        <v>0</v>
      </c>
      <c r="KF178" s="162">
        <f t="shared" si="854"/>
        <v>0</v>
      </c>
      <c r="KG178" s="162">
        <f t="shared" si="854"/>
        <v>0</v>
      </c>
      <c r="KH178" s="162">
        <f t="shared" si="854"/>
        <v>0</v>
      </c>
      <c r="KI178" s="162">
        <f t="shared" si="854"/>
        <v>0</v>
      </c>
      <c r="KJ178" s="162">
        <f t="shared" si="854"/>
        <v>0</v>
      </c>
      <c r="KK178" s="162">
        <f t="shared" si="854"/>
        <v>0</v>
      </c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</row>
    <row r="179" ht="14.25" customHeight="1" spans="1:326" x14ac:dyDescent="0.25">
      <c r="A179" s="1">
        <v>6</v>
      </c>
      <c r="B179" s="1">
        <f t="shared" ref="B179:C179" si="855">B178+1</f>
        <v>169</v>
      </c>
      <c r="C179" s="232">
        <f t="shared" si="855"/>
        <v>43634</v>
      </c>
      <c r="D179" s="162">
        <f t="shared" si="9"/>
        <v>0</v>
      </c>
      <c r="E179" s="162">
        <f>(SUMIFS(Profile!$F$2:$F$17521,Profile!$B$2:$B$17521,$B179,Profile!$C$2:$C$17521,E$8))*$C$6</f>
        <v>0</v>
      </c>
      <c r="F179" s="162">
        <f>(SUMIFS(Profile!$F$2:$F$17521,Profile!$B$2:$B$17521,$B179,Profile!$C$2:$C$17521,F$8))*$C$6</f>
        <v>0</v>
      </c>
      <c r="G179" s="162">
        <f>(SUMIFS(Profile!$F$2:$F$17521,Profile!$B$2:$B$17521,$B179,Profile!$C$2:$C$17521,G$8))*$C$6</f>
        <v>0</v>
      </c>
      <c r="H179" s="162">
        <f>(SUMIFS(Profile!$F$2:$F$17521,Profile!$B$2:$B$17521,$B179,Profile!$C$2:$C$17521,H$8))*$C$6</f>
        <v>0</v>
      </c>
      <c r="I179" s="162">
        <f>(SUMIFS(Profile!$F$2:$F$17521,Profile!$B$2:$B$17521,$B179,Profile!$C$2:$C$17521,I$8))*$C$6</f>
        <v>0</v>
      </c>
      <c r="J179" s="162">
        <f>(SUMIFS(Profile!$F$2:$F$17521,Profile!$B$2:$B$17521,$B179,Profile!$C$2:$C$17521,J$8))*$C$6</f>
        <v>0</v>
      </c>
      <c r="K179" s="162">
        <f>(SUMIFS(Profile!$F$2:$F$17521,Profile!$B$2:$B$17521,$B179,Profile!$C$2:$C$17521,K$8))*$C$6</f>
        <v>0</v>
      </c>
      <c r="L179" s="162">
        <f>(SUMIFS(Profile!$F$2:$F$17521,Profile!$B$2:$B$17521,$B179,Profile!$C$2:$C$17521,L$8))*$C$6</f>
        <v>0</v>
      </c>
      <c r="M179" s="162">
        <f>(SUMIFS(Profile!$F$2:$F$17521,Profile!$B$2:$B$17521,$B179,Profile!$C$2:$C$17521,M$8))*$C$6</f>
        <v>0</v>
      </c>
      <c r="N179" s="162">
        <f>(SUMIFS(Profile!$F$2:$F$17521,Profile!$B$2:$B$17521,$B179,Profile!$C$2:$C$17521,N$8))*$C$6</f>
        <v>0</v>
      </c>
      <c r="O179" s="162">
        <f>(SUMIFS(Profile!$F$2:$F$17521,Profile!$B$2:$B$17521,$B179,Profile!$C$2:$C$17521,O$8))*$C$6</f>
        <v>0</v>
      </c>
      <c r="P179" s="162">
        <f>(SUMIFS(Profile!$F$2:$F$17521,Profile!$B$2:$B$17521,$B179,Profile!$C$2:$C$17521,P$8))*$C$6</f>
        <v>0</v>
      </c>
      <c r="Q179" s="162">
        <f>(SUMIFS(Profile!$F$2:$F$17521,Profile!$B$2:$B$17521,$B179,Profile!$C$2:$C$17521,Q$8))*$C$6</f>
        <v>0</v>
      </c>
      <c r="R179" s="162">
        <f>(SUMIFS(Profile!$F$2:$F$17521,Profile!$B$2:$B$17521,$B179,Profile!$C$2:$C$17521,R$8))*$C$6</f>
        <v>0</v>
      </c>
      <c r="S179" s="162">
        <f>(SUMIFS(Profile!$F$2:$F$17521,Profile!$B$2:$B$17521,$B179,Profile!$C$2:$C$17521,S$8))*$C$6</f>
        <v>0</v>
      </c>
      <c r="T179" s="162">
        <f>(SUMIFS(Profile!$F$2:$F$17521,Profile!$B$2:$B$17521,$B179,Profile!$C$2:$C$17521,T$8))*$C$6</f>
        <v>0</v>
      </c>
      <c r="U179" s="162">
        <f>(SUMIFS(Profile!$F$2:$F$17521,Profile!$B$2:$B$17521,$B179,Profile!$C$2:$C$17521,U$8))*$C$6</f>
        <v>0</v>
      </c>
      <c r="V179" s="162">
        <f>(SUMIFS(Profile!$F$2:$F$17521,Profile!$B$2:$B$17521,$B179,Profile!$C$2:$C$17521,V$8))*$C$6</f>
        <v>0</v>
      </c>
      <c r="W179" s="162">
        <f>(SUMIFS(Profile!$F$2:$F$17521,Profile!$B$2:$B$17521,$B179,Profile!$C$2:$C$17521,W$8))*$C$6</f>
        <v>0</v>
      </c>
      <c r="X179" s="162">
        <f>(SUMIFS(Profile!$F$2:$F$17521,Profile!$B$2:$B$17521,$B179,Profile!$C$2:$C$17521,X$8))*$C$6</f>
        <v>0</v>
      </c>
      <c r="Y179" s="162">
        <f>(SUMIFS(Profile!$F$2:$F$17521,Profile!$B$2:$B$17521,$B179,Profile!$C$2:$C$17521,Y$8))*$C$6</f>
        <v>0</v>
      </c>
      <c r="Z179" s="162">
        <f>(SUMIFS(Profile!$F$2:$F$17521,Profile!$B$2:$B$17521,$B179,Profile!$C$2:$C$17521,Z$8))*$C$6</f>
        <v>0</v>
      </c>
      <c r="AA179" s="162">
        <f>(SUMIFS(Profile!$F$2:$F$17521,Profile!$B$2:$B$17521,$B179,Profile!$C$2:$C$17521,AA$8))*$C$6</f>
        <v>0</v>
      </c>
      <c r="AB179" s="162">
        <f>(SUMIFS(Profile!$F$2:$F$17521,Profile!$B$2:$B$17521,$B179,Profile!$C$2:$C$17521,AB$8))*$C$6</f>
        <v>0</v>
      </c>
      <c r="AC179" s="162">
        <f>(SUMIFS(Profile!$F$2:$F$17521,Profile!$B$2:$B$17521,$B179,Profile!$C$2:$C$17521,AC$8))*$C$6</f>
        <v>0</v>
      </c>
      <c r="AD179" s="162">
        <f>(SUMIFS(Profile!$F$2:$F$17521,Profile!$B$2:$B$17521,$B179,Profile!$C$2:$C$17521,AD$8))*$C$6</f>
        <v>0</v>
      </c>
      <c r="AE179" s="162">
        <f>(SUMIFS(Profile!$F$2:$F$17521,Profile!$B$2:$B$17521,$B179,Profile!$C$2:$C$17521,AE$8))*$C$6</f>
        <v>0</v>
      </c>
      <c r="AF179" s="162">
        <f>(SUMIFS(Profile!$F$2:$F$17521,Profile!$B$2:$B$17521,$B179,Profile!$C$2:$C$17521,AF$8))*$C$6</f>
        <v>0</v>
      </c>
      <c r="AG179" s="162">
        <f>(SUMIFS(Profile!$F$2:$F$17521,Profile!$B$2:$B$17521,$B179,Profile!$C$2:$C$17521,AG$8))*$C$6</f>
        <v>0</v>
      </c>
      <c r="AH179" s="162">
        <f>(SUMIFS(Profile!$F$2:$F$17521,Profile!$B$2:$B$17521,$B179,Profile!$C$2:$C$17521,AH$8))*$C$6</f>
        <v>0</v>
      </c>
      <c r="AI179" s="162">
        <f>(SUMIFS(Profile!$F$2:$F$17521,Profile!$B$2:$B$17521,$B179,Profile!$C$2:$C$17521,AI$8))*$C$6</f>
        <v>0</v>
      </c>
      <c r="AJ179" s="162">
        <f>(SUMIFS(Profile!$F$2:$F$17521,Profile!$B$2:$B$17521,$B179,Profile!$C$2:$C$17521,AJ$8))*$C$6</f>
        <v>0</v>
      </c>
      <c r="AK179" s="162">
        <f>(SUMIFS(Profile!$F$2:$F$17521,Profile!$B$2:$B$17521,$B179,Profile!$C$2:$C$17521,AK$8))*$C$6</f>
        <v>0</v>
      </c>
      <c r="AL179" s="162">
        <f>(SUMIFS(Profile!$F$2:$F$17521,Profile!$B$2:$B$17521,$B179,Profile!$C$2:$C$17521,AL$8))*$C$6</f>
        <v>0</v>
      </c>
      <c r="AM179" s="162">
        <f>(SUMIFS(Profile!$F$2:$F$17521,Profile!$B$2:$B$17521,$B179,Profile!$C$2:$C$17521,AM$8))*$C$6</f>
        <v>0</v>
      </c>
      <c r="AN179" s="162">
        <f>(SUMIFS(Profile!$F$2:$F$17521,Profile!$B$2:$B$17521,$B179,Profile!$C$2:$C$17521,AN$8))*$C$6</f>
        <v>0</v>
      </c>
      <c r="AO179" s="162">
        <f>(SUMIFS(Profile!$F$2:$F$17521,Profile!$B$2:$B$17521,$B179,Profile!$C$2:$C$17521,AO$8))*$C$6</f>
        <v>0</v>
      </c>
      <c r="AP179" s="162">
        <f>(SUMIFS(Profile!$F$2:$F$17521,Profile!$B$2:$B$17521,$B179,Profile!$C$2:$C$17521,AP$8))*$C$6</f>
        <v>0</v>
      </c>
      <c r="AQ179" s="162">
        <f>(SUMIFS(Profile!$F$2:$F$17521,Profile!$B$2:$B$17521,$B179,Profile!$C$2:$C$17521,AQ$8))*$C$6</f>
        <v>0</v>
      </c>
      <c r="AR179" s="162">
        <f>(SUMIFS(Profile!$F$2:$F$17521,Profile!$B$2:$B$17521,$B179,Profile!$C$2:$C$17521,AR$8))*$C$6</f>
        <v>0</v>
      </c>
      <c r="AS179" s="162">
        <f>(SUMIFS(Profile!$F$2:$F$17521,Profile!$B$2:$B$17521,$B179,Profile!$C$2:$C$17521,AS$8))*$C$6</f>
        <v>0</v>
      </c>
      <c r="AT179" s="162">
        <f>(SUMIFS(Profile!$F$2:$F$17521,Profile!$B$2:$B$17521,$B179,Profile!$C$2:$C$17521,AT$8))*$C$6</f>
        <v>0</v>
      </c>
      <c r="AU179" s="162">
        <f>(SUMIFS(Profile!$F$2:$F$17521,Profile!$B$2:$B$17521,$B179,Profile!$C$2:$C$17521,AU$8))*$C$6</f>
        <v>0</v>
      </c>
      <c r="AV179" s="162">
        <f>(SUMIFS(Profile!$F$2:$F$17521,Profile!$B$2:$B$17521,$B179,Profile!$C$2:$C$17521,AV$8))*$C$6</f>
        <v>0</v>
      </c>
      <c r="AW179" s="162">
        <f>(SUMIFS(Profile!$F$2:$F$17521,Profile!$B$2:$B$17521,$B179,Profile!$C$2:$C$17521,AW$8))*$C$6</f>
        <v>0</v>
      </c>
      <c r="AX179" s="162">
        <f>(SUMIFS(Profile!$F$2:$F$17521,Profile!$B$2:$B$17521,$B179,Profile!$C$2:$C$17521,AX$8))*$C$6</f>
        <v>0</v>
      </c>
      <c r="AY179" s="162">
        <f>(SUMIFS(Profile!$F$2:$F$17521,Profile!$B$2:$B$17521,$B179,Profile!$C$2:$C$17521,AY$8))*$C$6</f>
        <v>0</v>
      </c>
      <c r="AZ179" s="162">
        <f>(SUMIFS(Profile!$F$2:$F$17521,Profile!$B$2:$B$17521,$B179,Profile!$C$2:$C$17521,AZ$8))*$C$6</f>
        <v>0</v>
      </c>
      <c r="BA179" s="162">
        <f t="shared" si="10"/>
        <v>0</v>
      </c>
      <c r="BB179" s="162">
        <f>(SUMIFS(Profile!$E$2:$E$17521,Profile!$B$2:$B$17521,$B179,Profile!$C$2:$C$17521,BB$8))*$C$9</f>
        <v>0</v>
      </c>
      <c r="BC179" s="162">
        <f>(SUMIFS(Profile!$E$2:$E$17521,Profile!$B$2:$B$17521,$B179,Profile!$C$2:$C$17521,BC$8))*$C$9</f>
        <v>0</v>
      </c>
      <c r="BD179" s="162">
        <f>(SUMIFS(Profile!$E$2:$E$17521,Profile!$B$2:$B$17521,$B179,Profile!$C$2:$C$17521,BD$8))*$C$9</f>
        <v>0</v>
      </c>
      <c r="BE179" s="162">
        <f>(SUMIFS(Profile!$E$2:$E$17521,Profile!$B$2:$B$17521,$B179,Profile!$C$2:$C$17521,BE$8))*$C$9</f>
        <v>0</v>
      </c>
      <c r="BF179" s="162">
        <f>(SUMIFS(Profile!$E$2:$E$17521,Profile!$B$2:$B$17521,$B179,Profile!$C$2:$C$17521,BF$8))*$C$9</f>
        <v>0</v>
      </c>
      <c r="BG179" s="162">
        <f>(SUMIFS(Profile!$E$2:$E$17521,Profile!$B$2:$B$17521,$B179,Profile!$C$2:$C$17521,BG$8))*$C$9</f>
        <v>0</v>
      </c>
      <c r="BH179" s="162">
        <f>(SUMIFS(Profile!$E$2:$E$17521,Profile!$B$2:$B$17521,$B179,Profile!$C$2:$C$17521,BH$8))*$C$9</f>
        <v>0</v>
      </c>
      <c r="BI179" s="162">
        <f>(SUMIFS(Profile!$E$2:$E$17521,Profile!$B$2:$B$17521,$B179,Profile!$C$2:$C$17521,BI$8))*$C$9</f>
        <v>0</v>
      </c>
      <c r="BJ179" s="162">
        <f>(SUMIFS(Profile!$E$2:$E$17521,Profile!$B$2:$B$17521,$B179,Profile!$C$2:$C$17521,BJ$8))*$C$9</f>
        <v>0</v>
      </c>
      <c r="BK179" s="162">
        <f>(SUMIFS(Profile!$E$2:$E$17521,Profile!$B$2:$B$17521,$B179,Profile!$C$2:$C$17521,BK$8))*$C$9</f>
        <v>0</v>
      </c>
      <c r="BL179" s="162">
        <f>(SUMIFS(Profile!$E$2:$E$17521,Profile!$B$2:$B$17521,$B179,Profile!$C$2:$C$17521,BL$8))*$C$9</f>
        <v>0</v>
      </c>
      <c r="BM179" s="162">
        <f>(SUMIFS(Profile!$E$2:$E$17521,Profile!$B$2:$B$17521,$B179,Profile!$C$2:$C$17521,BM$8))*$C$9</f>
        <v>0</v>
      </c>
      <c r="BN179" s="162">
        <f>(SUMIFS(Profile!$E$2:$E$17521,Profile!$B$2:$B$17521,$B179,Profile!$C$2:$C$17521,BN$8))*$C$9</f>
        <v>0</v>
      </c>
      <c r="BO179" s="162">
        <f>(SUMIFS(Profile!$E$2:$E$17521,Profile!$B$2:$B$17521,$B179,Profile!$C$2:$C$17521,BO$8))*$C$9</f>
        <v>0</v>
      </c>
      <c r="BP179" s="162">
        <f>(SUMIFS(Profile!$E$2:$E$17521,Profile!$B$2:$B$17521,$B179,Profile!$C$2:$C$17521,BP$8))*$C$9</f>
        <v>0</v>
      </c>
      <c r="BQ179" s="162">
        <f>(SUMIFS(Profile!$E$2:$E$17521,Profile!$B$2:$B$17521,$B179,Profile!$C$2:$C$17521,BQ$8))*$C$9</f>
        <v>0</v>
      </c>
      <c r="BR179" s="162">
        <f>(SUMIFS(Profile!$E$2:$E$17521,Profile!$B$2:$B$17521,$B179,Profile!$C$2:$C$17521,BR$8))*$C$9</f>
        <v>0</v>
      </c>
      <c r="BS179" s="162">
        <f>(SUMIFS(Profile!$E$2:$E$17521,Profile!$B$2:$B$17521,$B179,Profile!$C$2:$C$17521,BS$8))*$C$9</f>
        <v>0</v>
      </c>
      <c r="BT179" s="162">
        <f>(SUMIFS(Profile!$E$2:$E$17521,Profile!$B$2:$B$17521,$B179,Profile!$C$2:$C$17521,BT$8))*$C$9</f>
        <v>0</v>
      </c>
      <c r="BU179" s="162">
        <f>(SUMIFS(Profile!$E$2:$E$17521,Profile!$B$2:$B$17521,$B179,Profile!$C$2:$C$17521,BU$8))*$C$9</f>
        <v>0</v>
      </c>
      <c r="BV179" s="162">
        <f>(SUMIFS(Profile!$E$2:$E$17521,Profile!$B$2:$B$17521,$B179,Profile!$C$2:$C$17521,BV$8))*$C$9</f>
        <v>0</v>
      </c>
      <c r="BW179" s="162">
        <f>(SUMIFS(Profile!$E$2:$E$17521,Profile!$B$2:$B$17521,$B179,Profile!$C$2:$C$17521,BW$8))*$C$9</f>
        <v>0</v>
      </c>
      <c r="BX179" s="162">
        <f>(SUMIFS(Profile!$E$2:$E$17521,Profile!$B$2:$B$17521,$B179,Profile!$C$2:$C$17521,BX$8))*$C$9</f>
        <v>0</v>
      </c>
      <c r="BY179" s="162">
        <f>(SUMIFS(Profile!$E$2:$E$17521,Profile!$B$2:$B$17521,$B179,Profile!$C$2:$C$17521,BY$8))*$C$9</f>
        <v>0</v>
      </c>
      <c r="BZ179" s="162">
        <f>(SUMIFS(Profile!$E$2:$E$17521,Profile!$B$2:$B$17521,$B179,Profile!$C$2:$C$17521,BZ$8))*$C$9</f>
        <v>0</v>
      </c>
      <c r="CA179" s="162">
        <f>(SUMIFS(Profile!$E$2:$E$17521,Profile!$B$2:$B$17521,$B179,Profile!$C$2:$C$17521,CA$8))*$C$9</f>
        <v>0</v>
      </c>
      <c r="CB179" s="162">
        <f>(SUMIFS(Profile!$E$2:$E$17521,Profile!$B$2:$B$17521,$B179,Profile!$C$2:$C$17521,CB$8))*$C$9</f>
        <v>0</v>
      </c>
      <c r="CC179" s="162">
        <f>(SUMIFS(Profile!$E$2:$E$17521,Profile!$B$2:$B$17521,$B179,Profile!$C$2:$C$17521,CC$8))*$C$9</f>
        <v>0</v>
      </c>
      <c r="CD179" s="162">
        <f>(SUMIFS(Profile!$E$2:$E$17521,Profile!$B$2:$B$17521,$B179,Profile!$C$2:$C$17521,CD$8))*$C$9</f>
        <v>0</v>
      </c>
      <c r="CE179" s="162">
        <f>(SUMIFS(Profile!$E$2:$E$17521,Profile!$B$2:$B$17521,$B179,Profile!$C$2:$C$17521,CE$8))*$C$9</f>
        <v>0</v>
      </c>
      <c r="CF179" s="162">
        <f>(SUMIFS(Profile!$E$2:$E$17521,Profile!$B$2:$B$17521,$B179,Profile!$C$2:$C$17521,CF$8))*$C$9</f>
        <v>0</v>
      </c>
      <c r="CG179" s="162">
        <f>(SUMIFS(Profile!$E$2:$E$17521,Profile!$B$2:$B$17521,$B179,Profile!$C$2:$C$17521,CG$8))*$C$9</f>
        <v>0</v>
      </c>
      <c r="CH179" s="162">
        <f>(SUMIFS(Profile!$E$2:$E$17521,Profile!$B$2:$B$17521,$B179,Profile!$C$2:$C$17521,CH$8))*$C$9</f>
        <v>0</v>
      </c>
      <c r="CI179" s="162">
        <f>(SUMIFS(Profile!$E$2:$E$17521,Profile!$B$2:$B$17521,$B179,Profile!$C$2:$C$17521,CI$8))*$C$9</f>
        <v>0</v>
      </c>
      <c r="CJ179" s="162">
        <f>(SUMIFS(Profile!$E$2:$E$17521,Profile!$B$2:$B$17521,$B179,Profile!$C$2:$C$17521,CJ$8))*$C$9</f>
        <v>0</v>
      </c>
      <c r="CK179" s="162">
        <f>(SUMIFS(Profile!$E$2:$E$17521,Profile!$B$2:$B$17521,$B179,Profile!$C$2:$C$17521,CK$8))*$C$9</f>
        <v>0</v>
      </c>
      <c r="CL179" s="162">
        <f>(SUMIFS(Profile!$E$2:$E$17521,Profile!$B$2:$B$17521,$B179,Profile!$C$2:$C$17521,CL$8))*$C$9</f>
        <v>0</v>
      </c>
      <c r="CM179" s="162">
        <f>(SUMIFS(Profile!$E$2:$E$17521,Profile!$B$2:$B$17521,$B179,Profile!$C$2:$C$17521,CM$8))*$C$9</f>
        <v>0</v>
      </c>
      <c r="CN179" s="162">
        <f>(SUMIFS(Profile!$E$2:$E$17521,Profile!$B$2:$B$17521,$B179,Profile!$C$2:$C$17521,CN$8))*$C$9</f>
        <v>0</v>
      </c>
      <c r="CO179" s="162">
        <f>(SUMIFS(Profile!$E$2:$E$17521,Profile!$B$2:$B$17521,$B179,Profile!$C$2:$C$17521,CO$8))*$C$9</f>
        <v>0</v>
      </c>
      <c r="CP179" s="162">
        <f>(SUMIFS(Profile!$E$2:$E$17521,Profile!$B$2:$B$17521,$B179,Profile!$C$2:$C$17521,CP$8))*$C$9</f>
        <v>0</v>
      </c>
      <c r="CQ179" s="162">
        <f>(SUMIFS(Profile!$E$2:$E$17521,Profile!$B$2:$B$17521,$B179,Profile!$C$2:$C$17521,CQ$8))*$C$9</f>
        <v>0</v>
      </c>
      <c r="CR179" s="162">
        <f>(SUMIFS(Profile!$E$2:$E$17521,Profile!$B$2:$B$17521,$B179,Profile!$C$2:$C$17521,CR$8))*$C$9</f>
        <v>0</v>
      </c>
      <c r="CS179" s="162">
        <f>(SUMIFS(Profile!$E$2:$E$17521,Profile!$B$2:$B$17521,$B179,Profile!$C$2:$C$17521,CS$8))*$C$9</f>
        <v>0</v>
      </c>
      <c r="CT179" s="162">
        <f>(SUMIFS(Profile!$E$2:$E$17521,Profile!$B$2:$B$17521,$B179,Profile!$C$2:$C$17521,CT$8))*$C$9</f>
        <v>0</v>
      </c>
      <c r="CU179" s="162">
        <f>(SUMIFS(Profile!$E$2:$E$17521,Profile!$B$2:$B$17521,$B179,Profile!$C$2:$C$17521,CU$8))*$C$9</f>
        <v>0</v>
      </c>
      <c r="CV179" s="162">
        <f>(SUMIFS(Profile!$E$2:$E$17521,Profile!$B$2:$B$17521,$B179,Profile!$C$2:$C$17521,CV$8))*$C$9</f>
        <v>0</v>
      </c>
      <c r="CW179" s="162">
        <f>(SUMIFS(Profile!$E$2:$E$17521,Profile!$B$2:$B$17521,$B179,Profile!$C$2:$C$17521,CW$8))*$C$9</f>
        <v>0</v>
      </c>
      <c r="CX179" s="162">
        <f t="shared" si="11"/>
        <v>0</v>
      </c>
      <c r="CY179" s="162">
        <f t="shared" ref="CY179:ET179" si="856">MAX(BB179-E179,0)</f>
        <v>0</v>
      </c>
      <c r="CZ179" s="162">
        <f t="shared" si="856"/>
        <v>0</v>
      </c>
      <c r="DA179" s="162">
        <f t="shared" si="856"/>
        <v>0</v>
      </c>
      <c r="DB179" s="162">
        <f t="shared" si="856"/>
        <v>0</v>
      </c>
      <c r="DC179" s="162">
        <f t="shared" si="856"/>
        <v>0</v>
      </c>
      <c r="DD179" s="162">
        <f t="shared" si="856"/>
        <v>0</v>
      </c>
      <c r="DE179" s="162">
        <f t="shared" si="856"/>
        <v>0</v>
      </c>
      <c r="DF179" s="162">
        <f t="shared" si="856"/>
        <v>0</v>
      </c>
      <c r="DG179" s="162">
        <f t="shared" si="856"/>
        <v>0</v>
      </c>
      <c r="DH179" s="162">
        <f t="shared" si="856"/>
        <v>0</v>
      </c>
      <c r="DI179" s="162">
        <f t="shared" si="856"/>
        <v>0</v>
      </c>
      <c r="DJ179" s="162">
        <f t="shared" si="856"/>
        <v>0</v>
      </c>
      <c r="DK179" s="162">
        <f t="shared" si="856"/>
        <v>0</v>
      </c>
      <c r="DL179" s="162">
        <f t="shared" si="856"/>
        <v>0</v>
      </c>
      <c r="DM179" s="162">
        <f t="shared" si="856"/>
        <v>0</v>
      </c>
      <c r="DN179" s="162">
        <f t="shared" si="856"/>
        <v>0</v>
      </c>
      <c r="DO179" s="162">
        <f t="shared" si="856"/>
        <v>0</v>
      </c>
      <c r="DP179" s="162">
        <f t="shared" si="856"/>
        <v>0</v>
      </c>
      <c r="DQ179" s="162">
        <f t="shared" si="856"/>
        <v>0</v>
      </c>
      <c r="DR179" s="162">
        <f t="shared" si="856"/>
        <v>0</v>
      </c>
      <c r="DS179" s="162">
        <f t="shared" si="856"/>
        <v>0</v>
      </c>
      <c r="DT179" s="162">
        <f t="shared" si="856"/>
        <v>0</v>
      </c>
      <c r="DU179" s="162">
        <f t="shared" si="856"/>
        <v>0</v>
      </c>
      <c r="DV179" s="162">
        <f t="shared" si="856"/>
        <v>0</v>
      </c>
      <c r="DW179" s="162">
        <f t="shared" si="856"/>
        <v>0</v>
      </c>
      <c r="DX179" s="162">
        <f t="shared" si="856"/>
        <v>0</v>
      </c>
      <c r="DY179" s="162">
        <f t="shared" si="856"/>
        <v>0</v>
      </c>
      <c r="DZ179" s="162">
        <f t="shared" si="856"/>
        <v>0</v>
      </c>
      <c r="EA179" s="162">
        <f t="shared" si="856"/>
        <v>0</v>
      </c>
      <c r="EB179" s="162">
        <f t="shared" si="856"/>
        <v>0</v>
      </c>
      <c r="EC179" s="162">
        <f t="shared" si="856"/>
        <v>0</v>
      </c>
      <c r="ED179" s="162">
        <f t="shared" si="856"/>
        <v>0</v>
      </c>
      <c r="EE179" s="162">
        <f t="shared" si="856"/>
        <v>0</v>
      </c>
      <c r="EF179" s="162">
        <f t="shared" si="856"/>
        <v>0</v>
      </c>
      <c r="EG179" s="162">
        <f t="shared" si="856"/>
        <v>0</v>
      </c>
      <c r="EH179" s="162">
        <f t="shared" si="856"/>
        <v>0</v>
      </c>
      <c r="EI179" s="162">
        <f t="shared" si="856"/>
        <v>0</v>
      </c>
      <c r="EJ179" s="162">
        <f t="shared" si="856"/>
        <v>0</v>
      </c>
      <c r="EK179" s="162">
        <f t="shared" si="856"/>
        <v>0</v>
      </c>
      <c r="EL179" s="162">
        <f t="shared" si="856"/>
        <v>0</v>
      </c>
      <c r="EM179" s="162">
        <f t="shared" si="856"/>
        <v>0</v>
      </c>
      <c r="EN179" s="162">
        <f t="shared" si="856"/>
        <v>0</v>
      </c>
      <c r="EO179" s="162">
        <f t="shared" si="856"/>
        <v>0</v>
      </c>
      <c r="EP179" s="162">
        <f t="shared" si="856"/>
        <v>0</v>
      </c>
      <c r="EQ179" s="162">
        <f t="shared" si="856"/>
        <v>0</v>
      </c>
      <c r="ER179" s="162">
        <f t="shared" si="856"/>
        <v>0</v>
      </c>
      <c r="ES179" s="162">
        <f t="shared" si="856"/>
        <v>0</v>
      </c>
      <c r="ET179" s="162">
        <f t="shared" si="856"/>
        <v>0</v>
      </c>
      <c r="EU179" s="162">
        <f t="shared" si="13"/>
        <v>0</v>
      </c>
      <c r="EV179" s="162">
        <f t="shared" ref="EV179:GQ179" si="857">BB179-CY179</f>
        <v>0</v>
      </c>
      <c r="EW179" s="162">
        <f t="shared" si="857"/>
        <v>0</v>
      </c>
      <c r="EX179" s="162">
        <f t="shared" si="857"/>
        <v>0</v>
      </c>
      <c r="EY179" s="162">
        <f t="shared" si="857"/>
        <v>0</v>
      </c>
      <c r="EZ179" s="162">
        <f t="shared" si="857"/>
        <v>0</v>
      </c>
      <c r="FA179" s="162">
        <f t="shared" si="857"/>
        <v>0</v>
      </c>
      <c r="FB179" s="162">
        <f t="shared" si="857"/>
        <v>0</v>
      </c>
      <c r="FC179" s="162">
        <f t="shared" si="857"/>
        <v>0</v>
      </c>
      <c r="FD179" s="162">
        <f t="shared" si="857"/>
        <v>0</v>
      </c>
      <c r="FE179" s="162">
        <f t="shared" si="857"/>
        <v>0</v>
      </c>
      <c r="FF179" s="162">
        <f t="shared" si="857"/>
        <v>0</v>
      </c>
      <c r="FG179" s="162">
        <f t="shared" si="857"/>
        <v>0</v>
      </c>
      <c r="FH179" s="162">
        <f t="shared" si="857"/>
        <v>0</v>
      </c>
      <c r="FI179" s="162">
        <f t="shared" si="857"/>
        <v>0</v>
      </c>
      <c r="FJ179" s="162">
        <f t="shared" si="857"/>
        <v>0</v>
      </c>
      <c r="FK179" s="162">
        <f t="shared" si="857"/>
        <v>0</v>
      </c>
      <c r="FL179" s="162">
        <f t="shared" si="857"/>
        <v>0</v>
      </c>
      <c r="FM179" s="162">
        <f t="shared" si="857"/>
        <v>0</v>
      </c>
      <c r="FN179" s="162">
        <f t="shared" si="857"/>
        <v>0</v>
      </c>
      <c r="FO179" s="162">
        <f t="shared" si="857"/>
        <v>0</v>
      </c>
      <c r="FP179" s="162">
        <f t="shared" si="857"/>
        <v>0</v>
      </c>
      <c r="FQ179" s="162">
        <f t="shared" si="857"/>
        <v>0</v>
      </c>
      <c r="FR179" s="162">
        <f t="shared" si="857"/>
        <v>0</v>
      </c>
      <c r="FS179" s="162">
        <f t="shared" si="857"/>
        <v>0</v>
      </c>
      <c r="FT179" s="162">
        <f t="shared" si="857"/>
        <v>0</v>
      </c>
      <c r="FU179" s="162">
        <f t="shared" si="857"/>
        <v>0</v>
      </c>
      <c r="FV179" s="162">
        <f t="shared" si="857"/>
        <v>0</v>
      </c>
      <c r="FW179" s="162">
        <f t="shared" si="857"/>
        <v>0</v>
      </c>
      <c r="FX179" s="162">
        <f t="shared" si="857"/>
        <v>0</v>
      </c>
      <c r="FY179" s="162">
        <f t="shared" si="857"/>
        <v>0</v>
      </c>
      <c r="FZ179" s="162">
        <f t="shared" si="857"/>
        <v>0</v>
      </c>
      <c r="GA179" s="162">
        <f t="shared" si="857"/>
        <v>0</v>
      </c>
      <c r="GB179" s="162">
        <f t="shared" si="857"/>
        <v>0</v>
      </c>
      <c r="GC179" s="162">
        <f t="shared" si="857"/>
        <v>0</v>
      </c>
      <c r="GD179" s="162">
        <f t="shared" si="857"/>
        <v>0</v>
      </c>
      <c r="GE179" s="162">
        <f t="shared" si="857"/>
        <v>0</v>
      </c>
      <c r="GF179" s="162">
        <f t="shared" si="857"/>
        <v>0</v>
      </c>
      <c r="GG179" s="162">
        <f t="shared" si="857"/>
        <v>0</v>
      </c>
      <c r="GH179" s="162">
        <f t="shared" si="857"/>
        <v>0</v>
      </c>
      <c r="GI179" s="162">
        <f t="shared" si="857"/>
        <v>0</v>
      </c>
      <c r="GJ179" s="162">
        <f t="shared" si="857"/>
        <v>0</v>
      </c>
      <c r="GK179" s="162">
        <f t="shared" si="857"/>
        <v>0</v>
      </c>
      <c r="GL179" s="162">
        <f t="shared" si="857"/>
        <v>0</v>
      </c>
      <c r="GM179" s="162">
        <f t="shared" si="857"/>
        <v>0</v>
      </c>
      <c r="GN179" s="162">
        <f t="shared" si="857"/>
        <v>0</v>
      </c>
      <c r="GO179" s="162">
        <f t="shared" si="857"/>
        <v>0</v>
      </c>
      <c r="GP179" s="162">
        <f t="shared" si="857"/>
        <v>0</v>
      </c>
      <c r="GQ179" s="162">
        <f t="shared" si="857"/>
        <v>0</v>
      </c>
      <c r="GR179" s="162">
        <f t="shared" si="15"/>
        <v>0</v>
      </c>
      <c r="GS179" s="162">
        <f t="shared" ref="GS179:IN179" si="858">E179-EV179</f>
        <v>0</v>
      </c>
      <c r="GT179" s="162">
        <f t="shared" si="858"/>
        <v>0</v>
      </c>
      <c r="GU179" s="162">
        <f t="shared" si="858"/>
        <v>0</v>
      </c>
      <c r="GV179" s="162">
        <f t="shared" si="858"/>
        <v>0</v>
      </c>
      <c r="GW179" s="162">
        <f t="shared" si="858"/>
        <v>0</v>
      </c>
      <c r="GX179" s="162">
        <f t="shared" si="858"/>
        <v>0</v>
      </c>
      <c r="GY179" s="162">
        <f t="shared" si="858"/>
        <v>0</v>
      </c>
      <c r="GZ179" s="162">
        <f t="shared" si="858"/>
        <v>0</v>
      </c>
      <c r="HA179" s="162">
        <f t="shared" si="858"/>
        <v>0</v>
      </c>
      <c r="HB179" s="162">
        <f t="shared" si="858"/>
        <v>0</v>
      </c>
      <c r="HC179" s="162">
        <f t="shared" si="858"/>
        <v>0</v>
      </c>
      <c r="HD179" s="162">
        <f t="shared" si="858"/>
        <v>0</v>
      </c>
      <c r="HE179" s="162">
        <f t="shared" si="858"/>
        <v>0</v>
      </c>
      <c r="HF179" s="162">
        <f t="shared" si="858"/>
        <v>0</v>
      </c>
      <c r="HG179" s="162">
        <f t="shared" si="858"/>
        <v>0</v>
      </c>
      <c r="HH179" s="162">
        <f t="shared" si="858"/>
        <v>0</v>
      </c>
      <c r="HI179" s="162">
        <f t="shared" si="858"/>
        <v>0</v>
      </c>
      <c r="HJ179" s="162">
        <f t="shared" si="858"/>
        <v>0</v>
      </c>
      <c r="HK179" s="162">
        <f t="shared" si="858"/>
        <v>0</v>
      </c>
      <c r="HL179" s="162">
        <f t="shared" si="858"/>
        <v>0</v>
      </c>
      <c r="HM179" s="162">
        <f t="shared" si="858"/>
        <v>0</v>
      </c>
      <c r="HN179" s="162">
        <f t="shared" si="858"/>
        <v>0</v>
      </c>
      <c r="HO179" s="162">
        <f t="shared" si="858"/>
        <v>0</v>
      </c>
      <c r="HP179" s="162">
        <f t="shared" si="858"/>
        <v>0</v>
      </c>
      <c r="HQ179" s="162">
        <f t="shared" si="858"/>
        <v>0</v>
      </c>
      <c r="HR179" s="162">
        <f t="shared" si="858"/>
        <v>0</v>
      </c>
      <c r="HS179" s="162">
        <f t="shared" si="858"/>
        <v>0</v>
      </c>
      <c r="HT179" s="162">
        <f t="shared" si="858"/>
        <v>0</v>
      </c>
      <c r="HU179" s="162">
        <f t="shared" si="858"/>
        <v>0</v>
      </c>
      <c r="HV179" s="162">
        <f t="shared" si="858"/>
        <v>0</v>
      </c>
      <c r="HW179" s="162">
        <f t="shared" si="858"/>
        <v>0</v>
      </c>
      <c r="HX179" s="162">
        <f t="shared" si="858"/>
        <v>0</v>
      </c>
      <c r="HY179" s="162">
        <f t="shared" si="858"/>
        <v>0</v>
      </c>
      <c r="HZ179" s="162">
        <f t="shared" si="858"/>
        <v>0</v>
      </c>
      <c r="IA179" s="162">
        <f t="shared" si="858"/>
        <v>0</v>
      </c>
      <c r="IB179" s="162">
        <f t="shared" si="858"/>
        <v>0</v>
      </c>
      <c r="IC179" s="162">
        <f t="shared" si="858"/>
        <v>0</v>
      </c>
      <c r="ID179" s="162">
        <f t="shared" si="858"/>
        <v>0</v>
      </c>
      <c r="IE179" s="162">
        <f t="shared" si="858"/>
        <v>0</v>
      </c>
      <c r="IF179" s="162">
        <f t="shared" si="858"/>
        <v>0</v>
      </c>
      <c r="IG179" s="162">
        <f t="shared" si="858"/>
        <v>0</v>
      </c>
      <c r="IH179" s="162">
        <f t="shared" si="858"/>
        <v>0</v>
      </c>
      <c r="II179" s="162">
        <f t="shared" si="858"/>
        <v>0</v>
      </c>
      <c r="IJ179" s="162">
        <f t="shared" si="858"/>
        <v>0</v>
      </c>
      <c r="IK179" s="162">
        <f t="shared" si="858"/>
        <v>0</v>
      </c>
      <c r="IL179" s="162">
        <f t="shared" si="858"/>
        <v>0</v>
      </c>
      <c r="IM179" s="162">
        <f t="shared" si="858"/>
        <v>0</v>
      </c>
      <c r="IN179" s="162">
        <f t="shared" si="858"/>
        <v>0</v>
      </c>
      <c r="IO179" s="162">
        <f t="shared" si="17"/>
        <v>0</v>
      </c>
      <c r="IP179" s="162">
        <f t="shared" si="23"/>
        <v>0</v>
      </c>
      <c r="IQ179" s="162">
        <f t="shared" ref="IQ179:KK179" si="859">MAX((MIN(CZ179+IP179,$IO$7))-GT179,0)</f>
        <v>0</v>
      </c>
      <c r="IR179" s="162">
        <f t="shared" si="859"/>
        <v>0</v>
      </c>
      <c r="IS179" s="162">
        <f t="shared" si="859"/>
        <v>0</v>
      </c>
      <c r="IT179" s="162">
        <f t="shared" si="859"/>
        <v>0</v>
      </c>
      <c r="IU179" s="162">
        <f t="shared" si="859"/>
        <v>0</v>
      </c>
      <c r="IV179" s="162">
        <f t="shared" si="859"/>
        <v>0</v>
      </c>
      <c r="IW179" s="162">
        <f t="shared" si="859"/>
        <v>0</v>
      </c>
      <c r="IX179" s="162">
        <f t="shared" si="859"/>
        <v>0</v>
      </c>
      <c r="IY179" s="162">
        <f t="shared" si="859"/>
        <v>0</v>
      </c>
      <c r="IZ179" s="162">
        <f t="shared" si="859"/>
        <v>0</v>
      </c>
      <c r="JA179" s="162">
        <f t="shared" si="859"/>
        <v>0</v>
      </c>
      <c r="JB179" s="162">
        <f t="shared" si="859"/>
        <v>0</v>
      </c>
      <c r="JC179" s="162">
        <f t="shared" si="859"/>
        <v>0</v>
      </c>
      <c r="JD179" s="162">
        <f t="shared" si="859"/>
        <v>0</v>
      </c>
      <c r="JE179" s="162">
        <f t="shared" si="859"/>
        <v>0</v>
      </c>
      <c r="JF179" s="162">
        <f t="shared" si="859"/>
        <v>0</v>
      </c>
      <c r="JG179" s="162">
        <f t="shared" si="859"/>
        <v>0</v>
      </c>
      <c r="JH179" s="162">
        <f t="shared" si="859"/>
        <v>0</v>
      </c>
      <c r="JI179" s="162">
        <f t="shared" si="859"/>
        <v>0</v>
      </c>
      <c r="JJ179" s="162">
        <f t="shared" si="859"/>
        <v>0</v>
      </c>
      <c r="JK179" s="162">
        <f t="shared" si="859"/>
        <v>0</v>
      </c>
      <c r="JL179" s="162">
        <f t="shared" si="859"/>
        <v>0</v>
      </c>
      <c r="JM179" s="162">
        <f t="shared" si="859"/>
        <v>0</v>
      </c>
      <c r="JN179" s="162">
        <f t="shared" si="859"/>
        <v>0</v>
      </c>
      <c r="JO179" s="162">
        <f t="shared" si="859"/>
        <v>0</v>
      </c>
      <c r="JP179" s="162">
        <f t="shared" si="859"/>
        <v>0</v>
      </c>
      <c r="JQ179" s="162">
        <f t="shared" si="859"/>
        <v>0</v>
      </c>
      <c r="JR179" s="162">
        <f t="shared" si="859"/>
        <v>0</v>
      </c>
      <c r="JS179" s="162">
        <f t="shared" si="859"/>
        <v>0</v>
      </c>
      <c r="JT179" s="162">
        <f t="shared" si="859"/>
        <v>0</v>
      </c>
      <c r="JU179" s="162">
        <f t="shared" si="859"/>
        <v>0</v>
      </c>
      <c r="JV179" s="162">
        <f t="shared" si="859"/>
        <v>0</v>
      </c>
      <c r="JW179" s="162">
        <f t="shared" si="859"/>
        <v>0</v>
      </c>
      <c r="JX179" s="162">
        <f t="shared" si="859"/>
        <v>0</v>
      </c>
      <c r="JY179" s="162">
        <f t="shared" si="859"/>
        <v>0</v>
      </c>
      <c r="JZ179" s="162">
        <f t="shared" si="859"/>
        <v>0</v>
      </c>
      <c r="KA179" s="162">
        <f t="shared" si="859"/>
        <v>0</v>
      </c>
      <c r="KB179" s="162">
        <f t="shared" si="859"/>
        <v>0</v>
      </c>
      <c r="KC179" s="162">
        <f t="shared" si="859"/>
        <v>0</v>
      </c>
      <c r="KD179" s="162">
        <f t="shared" si="859"/>
        <v>0</v>
      </c>
      <c r="KE179" s="162">
        <f t="shared" si="859"/>
        <v>0</v>
      </c>
      <c r="KF179" s="162">
        <f t="shared" si="859"/>
        <v>0</v>
      </c>
      <c r="KG179" s="162">
        <f t="shared" si="859"/>
        <v>0</v>
      </c>
      <c r="KH179" s="162">
        <f t="shared" si="859"/>
        <v>0</v>
      </c>
      <c r="KI179" s="162">
        <f t="shared" si="859"/>
        <v>0</v>
      </c>
      <c r="KJ179" s="162">
        <f t="shared" si="859"/>
        <v>0</v>
      </c>
      <c r="KK179" s="162">
        <f t="shared" si="859"/>
        <v>0</v>
      </c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</row>
    <row r="180" ht="14.25" customHeight="1" spans="1:326" x14ac:dyDescent="0.25">
      <c r="A180" s="1">
        <v>6</v>
      </c>
      <c r="B180" s="1">
        <f t="shared" ref="B180:C180" si="860">B179+1</f>
        <v>170</v>
      </c>
      <c r="C180" s="232">
        <f t="shared" si="860"/>
        <v>43635</v>
      </c>
      <c r="D180" s="162">
        <f t="shared" si="9"/>
        <v>0</v>
      </c>
      <c r="E180" s="162">
        <f>(SUMIFS(Profile!$F$2:$F$17521,Profile!$B$2:$B$17521,$B180,Profile!$C$2:$C$17521,E$8))*$C$6</f>
        <v>0</v>
      </c>
      <c r="F180" s="162">
        <f>(SUMIFS(Profile!$F$2:$F$17521,Profile!$B$2:$B$17521,$B180,Profile!$C$2:$C$17521,F$8))*$C$6</f>
        <v>0</v>
      </c>
      <c r="G180" s="162">
        <f>(SUMIFS(Profile!$F$2:$F$17521,Profile!$B$2:$B$17521,$B180,Profile!$C$2:$C$17521,G$8))*$C$6</f>
        <v>0</v>
      </c>
      <c r="H180" s="162">
        <f>(SUMIFS(Profile!$F$2:$F$17521,Profile!$B$2:$B$17521,$B180,Profile!$C$2:$C$17521,H$8))*$C$6</f>
        <v>0</v>
      </c>
      <c r="I180" s="162">
        <f>(SUMIFS(Profile!$F$2:$F$17521,Profile!$B$2:$B$17521,$B180,Profile!$C$2:$C$17521,I$8))*$C$6</f>
        <v>0</v>
      </c>
      <c r="J180" s="162">
        <f>(SUMIFS(Profile!$F$2:$F$17521,Profile!$B$2:$B$17521,$B180,Profile!$C$2:$C$17521,J$8))*$C$6</f>
        <v>0</v>
      </c>
      <c r="K180" s="162">
        <f>(SUMIFS(Profile!$F$2:$F$17521,Profile!$B$2:$B$17521,$B180,Profile!$C$2:$C$17521,K$8))*$C$6</f>
        <v>0</v>
      </c>
      <c r="L180" s="162">
        <f>(SUMIFS(Profile!$F$2:$F$17521,Profile!$B$2:$B$17521,$B180,Profile!$C$2:$C$17521,L$8))*$C$6</f>
        <v>0</v>
      </c>
      <c r="M180" s="162">
        <f>(SUMIFS(Profile!$F$2:$F$17521,Profile!$B$2:$B$17521,$B180,Profile!$C$2:$C$17521,M$8))*$C$6</f>
        <v>0</v>
      </c>
      <c r="N180" s="162">
        <f>(SUMIFS(Profile!$F$2:$F$17521,Profile!$B$2:$B$17521,$B180,Profile!$C$2:$C$17521,N$8))*$C$6</f>
        <v>0</v>
      </c>
      <c r="O180" s="162">
        <f>(SUMIFS(Profile!$F$2:$F$17521,Profile!$B$2:$B$17521,$B180,Profile!$C$2:$C$17521,O$8))*$C$6</f>
        <v>0</v>
      </c>
      <c r="P180" s="162">
        <f>(SUMIFS(Profile!$F$2:$F$17521,Profile!$B$2:$B$17521,$B180,Profile!$C$2:$C$17521,P$8))*$C$6</f>
        <v>0</v>
      </c>
      <c r="Q180" s="162">
        <f>(SUMIFS(Profile!$F$2:$F$17521,Profile!$B$2:$B$17521,$B180,Profile!$C$2:$C$17521,Q$8))*$C$6</f>
        <v>0</v>
      </c>
      <c r="R180" s="162">
        <f>(SUMIFS(Profile!$F$2:$F$17521,Profile!$B$2:$B$17521,$B180,Profile!$C$2:$C$17521,R$8))*$C$6</f>
        <v>0</v>
      </c>
      <c r="S180" s="162">
        <f>(SUMIFS(Profile!$F$2:$F$17521,Profile!$B$2:$B$17521,$B180,Profile!$C$2:$C$17521,S$8))*$C$6</f>
        <v>0</v>
      </c>
      <c r="T180" s="162">
        <f>(SUMIFS(Profile!$F$2:$F$17521,Profile!$B$2:$B$17521,$B180,Profile!$C$2:$C$17521,T$8))*$C$6</f>
        <v>0</v>
      </c>
      <c r="U180" s="162">
        <f>(SUMIFS(Profile!$F$2:$F$17521,Profile!$B$2:$B$17521,$B180,Profile!$C$2:$C$17521,U$8))*$C$6</f>
        <v>0</v>
      </c>
      <c r="V180" s="162">
        <f>(SUMIFS(Profile!$F$2:$F$17521,Profile!$B$2:$B$17521,$B180,Profile!$C$2:$C$17521,V$8))*$C$6</f>
        <v>0</v>
      </c>
      <c r="W180" s="162">
        <f>(SUMIFS(Profile!$F$2:$F$17521,Profile!$B$2:$B$17521,$B180,Profile!$C$2:$C$17521,W$8))*$C$6</f>
        <v>0</v>
      </c>
      <c r="X180" s="162">
        <f>(SUMIFS(Profile!$F$2:$F$17521,Profile!$B$2:$B$17521,$B180,Profile!$C$2:$C$17521,X$8))*$C$6</f>
        <v>0</v>
      </c>
      <c r="Y180" s="162">
        <f>(SUMIFS(Profile!$F$2:$F$17521,Profile!$B$2:$B$17521,$B180,Profile!$C$2:$C$17521,Y$8))*$C$6</f>
        <v>0</v>
      </c>
      <c r="Z180" s="162">
        <f>(SUMIFS(Profile!$F$2:$F$17521,Profile!$B$2:$B$17521,$B180,Profile!$C$2:$C$17521,Z$8))*$C$6</f>
        <v>0</v>
      </c>
      <c r="AA180" s="162">
        <f>(SUMIFS(Profile!$F$2:$F$17521,Profile!$B$2:$B$17521,$B180,Profile!$C$2:$C$17521,AA$8))*$C$6</f>
        <v>0</v>
      </c>
      <c r="AB180" s="162">
        <f>(SUMIFS(Profile!$F$2:$F$17521,Profile!$B$2:$B$17521,$B180,Profile!$C$2:$C$17521,AB$8))*$C$6</f>
        <v>0</v>
      </c>
      <c r="AC180" s="162">
        <f>(SUMIFS(Profile!$F$2:$F$17521,Profile!$B$2:$B$17521,$B180,Profile!$C$2:$C$17521,AC$8))*$C$6</f>
        <v>0</v>
      </c>
      <c r="AD180" s="162">
        <f>(SUMIFS(Profile!$F$2:$F$17521,Profile!$B$2:$B$17521,$B180,Profile!$C$2:$C$17521,AD$8))*$C$6</f>
        <v>0</v>
      </c>
      <c r="AE180" s="162">
        <f>(SUMIFS(Profile!$F$2:$F$17521,Profile!$B$2:$B$17521,$B180,Profile!$C$2:$C$17521,AE$8))*$C$6</f>
        <v>0</v>
      </c>
      <c r="AF180" s="162">
        <f>(SUMIFS(Profile!$F$2:$F$17521,Profile!$B$2:$B$17521,$B180,Profile!$C$2:$C$17521,AF$8))*$C$6</f>
        <v>0</v>
      </c>
      <c r="AG180" s="162">
        <f>(SUMIFS(Profile!$F$2:$F$17521,Profile!$B$2:$B$17521,$B180,Profile!$C$2:$C$17521,AG$8))*$C$6</f>
        <v>0</v>
      </c>
      <c r="AH180" s="162">
        <f>(SUMIFS(Profile!$F$2:$F$17521,Profile!$B$2:$B$17521,$B180,Profile!$C$2:$C$17521,AH$8))*$C$6</f>
        <v>0</v>
      </c>
      <c r="AI180" s="162">
        <f>(SUMIFS(Profile!$F$2:$F$17521,Profile!$B$2:$B$17521,$B180,Profile!$C$2:$C$17521,AI$8))*$C$6</f>
        <v>0</v>
      </c>
      <c r="AJ180" s="162">
        <f>(SUMIFS(Profile!$F$2:$F$17521,Profile!$B$2:$B$17521,$B180,Profile!$C$2:$C$17521,AJ$8))*$C$6</f>
        <v>0</v>
      </c>
      <c r="AK180" s="162">
        <f>(SUMIFS(Profile!$F$2:$F$17521,Profile!$B$2:$B$17521,$B180,Profile!$C$2:$C$17521,AK$8))*$C$6</f>
        <v>0</v>
      </c>
      <c r="AL180" s="162">
        <f>(SUMIFS(Profile!$F$2:$F$17521,Profile!$B$2:$B$17521,$B180,Profile!$C$2:$C$17521,AL$8))*$C$6</f>
        <v>0</v>
      </c>
      <c r="AM180" s="162">
        <f>(SUMIFS(Profile!$F$2:$F$17521,Profile!$B$2:$B$17521,$B180,Profile!$C$2:$C$17521,AM$8))*$C$6</f>
        <v>0</v>
      </c>
      <c r="AN180" s="162">
        <f>(SUMIFS(Profile!$F$2:$F$17521,Profile!$B$2:$B$17521,$B180,Profile!$C$2:$C$17521,AN$8))*$C$6</f>
        <v>0</v>
      </c>
      <c r="AO180" s="162">
        <f>(SUMIFS(Profile!$F$2:$F$17521,Profile!$B$2:$B$17521,$B180,Profile!$C$2:$C$17521,AO$8))*$C$6</f>
        <v>0</v>
      </c>
      <c r="AP180" s="162">
        <f>(SUMIFS(Profile!$F$2:$F$17521,Profile!$B$2:$B$17521,$B180,Profile!$C$2:$C$17521,AP$8))*$C$6</f>
        <v>0</v>
      </c>
      <c r="AQ180" s="162">
        <f>(SUMIFS(Profile!$F$2:$F$17521,Profile!$B$2:$B$17521,$B180,Profile!$C$2:$C$17521,AQ$8))*$C$6</f>
        <v>0</v>
      </c>
      <c r="AR180" s="162">
        <f>(SUMIFS(Profile!$F$2:$F$17521,Profile!$B$2:$B$17521,$B180,Profile!$C$2:$C$17521,AR$8))*$C$6</f>
        <v>0</v>
      </c>
      <c r="AS180" s="162">
        <f>(SUMIFS(Profile!$F$2:$F$17521,Profile!$B$2:$B$17521,$B180,Profile!$C$2:$C$17521,AS$8))*$C$6</f>
        <v>0</v>
      </c>
      <c r="AT180" s="162">
        <f>(SUMIFS(Profile!$F$2:$F$17521,Profile!$B$2:$B$17521,$B180,Profile!$C$2:$C$17521,AT$8))*$C$6</f>
        <v>0</v>
      </c>
      <c r="AU180" s="162">
        <f>(SUMIFS(Profile!$F$2:$F$17521,Profile!$B$2:$B$17521,$B180,Profile!$C$2:$C$17521,AU$8))*$C$6</f>
        <v>0</v>
      </c>
      <c r="AV180" s="162">
        <f>(SUMIFS(Profile!$F$2:$F$17521,Profile!$B$2:$B$17521,$B180,Profile!$C$2:$C$17521,AV$8))*$C$6</f>
        <v>0</v>
      </c>
      <c r="AW180" s="162">
        <f>(SUMIFS(Profile!$F$2:$F$17521,Profile!$B$2:$B$17521,$B180,Profile!$C$2:$C$17521,AW$8))*$C$6</f>
        <v>0</v>
      </c>
      <c r="AX180" s="162">
        <f>(SUMIFS(Profile!$F$2:$F$17521,Profile!$B$2:$B$17521,$B180,Profile!$C$2:$C$17521,AX$8))*$C$6</f>
        <v>0</v>
      </c>
      <c r="AY180" s="162">
        <f>(SUMIFS(Profile!$F$2:$F$17521,Profile!$B$2:$B$17521,$B180,Profile!$C$2:$C$17521,AY$8))*$C$6</f>
        <v>0</v>
      </c>
      <c r="AZ180" s="162">
        <f>(SUMIFS(Profile!$F$2:$F$17521,Profile!$B$2:$B$17521,$B180,Profile!$C$2:$C$17521,AZ$8))*$C$6</f>
        <v>0</v>
      </c>
      <c r="BA180" s="162">
        <f t="shared" si="10"/>
        <v>0</v>
      </c>
      <c r="BB180" s="162">
        <f>(SUMIFS(Profile!$E$2:$E$17521,Profile!$B$2:$B$17521,$B180,Profile!$C$2:$C$17521,BB$8))*$C$9</f>
        <v>0</v>
      </c>
      <c r="BC180" s="162">
        <f>(SUMIFS(Profile!$E$2:$E$17521,Profile!$B$2:$B$17521,$B180,Profile!$C$2:$C$17521,BC$8))*$C$9</f>
        <v>0</v>
      </c>
      <c r="BD180" s="162">
        <f>(SUMIFS(Profile!$E$2:$E$17521,Profile!$B$2:$B$17521,$B180,Profile!$C$2:$C$17521,BD$8))*$C$9</f>
        <v>0</v>
      </c>
      <c r="BE180" s="162">
        <f>(SUMIFS(Profile!$E$2:$E$17521,Profile!$B$2:$B$17521,$B180,Profile!$C$2:$C$17521,BE$8))*$C$9</f>
        <v>0</v>
      </c>
      <c r="BF180" s="162">
        <f>(SUMIFS(Profile!$E$2:$E$17521,Profile!$B$2:$B$17521,$B180,Profile!$C$2:$C$17521,BF$8))*$C$9</f>
        <v>0</v>
      </c>
      <c r="BG180" s="162">
        <f>(SUMIFS(Profile!$E$2:$E$17521,Profile!$B$2:$B$17521,$B180,Profile!$C$2:$C$17521,BG$8))*$C$9</f>
        <v>0</v>
      </c>
      <c r="BH180" s="162">
        <f>(SUMIFS(Profile!$E$2:$E$17521,Profile!$B$2:$B$17521,$B180,Profile!$C$2:$C$17521,BH$8))*$C$9</f>
        <v>0</v>
      </c>
      <c r="BI180" s="162">
        <f>(SUMIFS(Profile!$E$2:$E$17521,Profile!$B$2:$B$17521,$B180,Profile!$C$2:$C$17521,BI$8))*$C$9</f>
        <v>0</v>
      </c>
      <c r="BJ180" s="162">
        <f>(SUMIFS(Profile!$E$2:$E$17521,Profile!$B$2:$B$17521,$B180,Profile!$C$2:$C$17521,BJ$8))*$C$9</f>
        <v>0</v>
      </c>
      <c r="BK180" s="162">
        <f>(SUMIFS(Profile!$E$2:$E$17521,Profile!$B$2:$B$17521,$B180,Profile!$C$2:$C$17521,BK$8))*$C$9</f>
        <v>0</v>
      </c>
      <c r="BL180" s="162">
        <f>(SUMIFS(Profile!$E$2:$E$17521,Profile!$B$2:$B$17521,$B180,Profile!$C$2:$C$17521,BL$8))*$C$9</f>
        <v>0</v>
      </c>
      <c r="BM180" s="162">
        <f>(SUMIFS(Profile!$E$2:$E$17521,Profile!$B$2:$B$17521,$B180,Profile!$C$2:$C$17521,BM$8))*$C$9</f>
        <v>0</v>
      </c>
      <c r="BN180" s="162">
        <f>(SUMIFS(Profile!$E$2:$E$17521,Profile!$B$2:$B$17521,$B180,Profile!$C$2:$C$17521,BN$8))*$C$9</f>
        <v>0</v>
      </c>
      <c r="BO180" s="162">
        <f>(SUMIFS(Profile!$E$2:$E$17521,Profile!$B$2:$B$17521,$B180,Profile!$C$2:$C$17521,BO$8))*$C$9</f>
        <v>0</v>
      </c>
      <c r="BP180" s="162">
        <f>(SUMIFS(Profile!$E$2:$E$17521,Profile!$B$2:$B$17521,$B180,Profile!$C$2:$C$17521,BP$8))*$C$9</f>
        <v>0</v>
      </c>
      <c r="BQ180" s="162">
        <f>(SUMIFS(Profile!$E$2:$E$17521,Profile!$B$2:$B$17521,$B180,Profile!$C$2:$C$17521,BQ$8))*$C$9</f>
        <v>0</v>
      </c>
      <c r="BR180" s="162">
        <f>(SUMIFS(Profile!$E$2:$E$17521,Profile!$B$2:$B$17521,$B180,Profile!$C$2:$C$17521,BR$8))*$C$9</f>
        <v>0</v>
      </c>
      <c r="BS180" s="162">
        <f>(SUMIFS(Profile!$E$2:$E$17521,Profile!$B$2:$B$17521,$B180,Profile!$C$2:$C$17521,BS$8))*$C$9</f>
        <v>0</v>
      </c>
      <c r="BT180" s="162">
        <f>(SUMIFS(Profile!$E$2:$E$17521,Profile!$B$2:$B$17521,$B180,Profile!$C$2:$C$17521,BT$8))*$C$9</f>
        <v>0</v>
      </c>
      <c r="BU180" s="162">
        <f>(SUMIFS(Profile!$E$2:$E$17521,Profile!$B$2:$B$17521,$B180,Profile!$C$2:$C$17521,BU$8))*$C$9</f>
        <v>0</v>
      </c>
      <c r="BV180" s="162">
        <f>(SUMIFS(Profile!$E$2:$E$17521,Profile!$B$2:$B$17521,$B180,Profile!$C$2:$C$17521,BV$8))*$C$9</f>
        <v>0</v>
      </c>
      <c r="BW180" s="162">
        <f>(SUMIFS(Profile!$E$2:$E$17521,Profile!$B$2:$B$17521,$B180,Profile!$C$2:$C$17521,BW$8))*$C$9</f>
        <v>0</v>
      </c>
      <c r="BX180" s="162">
        <f>(SUMIFS(Profile!$E$2:$E$17521,Profile!$B$2:$B$17521,$B180,Profile!$C$2:$C$17521,BX$8))*$C$9</f>
        <v>0</v>
      </c>
      <c r="BY180" s="162">
        <f>(SUMIFS(Profile!$E$2:$E$17521,Profile!$B$2:$B$17521,$B180,Profile!$C$2:$C$17521,BY$8))*$C$9</f>
        <v>0</v>
      </c>
      <c r="BZ180" s="162">
        <f>(SUMIFS(Profile!$E$2:$E$17521,Profile!$B$2:$B$17521,$B180,Profile!$C$2:$C$17521,BZ$8))*$C$9</f>
        <v>0</v>
      </c>
      <c r="CA180" s="162">
        <f>(SUMIFS(Profile!$E$2:$E$17521,Profile!$B$2:$B$17521,$B180,Profile!$C$2:$C$17521,CA$8))*$C$9</f>
        <v>0</v>
      </c>
      <c r="CB180" s="162">
        <f>(SUMIFS(Profile!$E$2:$E$17521,Profile!$B$2:$B$17521,$B180,Profile!$C$2:$C$17521,CB$8))*$C$9</f>
        <v>0</v>
      </c>
      <c r="CC180" s="162">
        <f>(SUMIFS(Profile!$E$2:$E$17521,Profile!$B$2:$B$17521,$B180,Profile!$C$2:$C$17521,CC$8))*$C$9</f>
        <v>0</v>
      </c>
      <c r="CD180" s="162">
        <f>(SUMIFS(Profile!$E$2:$E$17521,Profile!$B$2:$B$17521,$B180,Profile!$C$2:$C$17521,CD$8))*$C$9</f>
        <v>0</v>
      </c>
      <c r="CE180" s="162">
        <f>(SUMIFS(Profile!$E$2:$E$17521,Profile!$B$2:$B$17521,$B180,Profile!$C$2:$C$17521,CE$8))*$C$9</f>
        <v>0</v>
      </c>
      <c r="CF180" s="162">
        <f>(SUMIFS(Profile!$E$2:$E$17521,Profile!$B$2:$B$17521,$B180,Profile!$C$2:$C$17521,CF$8))*$C$9</f>
        <v>0</v>
      </c>
      <c r="CG180" s="162">
        <f>(SUMIFS(Profile!$E$2:$E$17521,Profile!$B$2:$B$17521,$B180,Profile!$C$2:$C$17521,CG$8))*$C$9</f>
        <v>0</v>
      </c>
      <c r="CH180" s="162">
        <f>(SUMIFS(Profile!$E$2:$E$17521,Profile!$B$2:$B$17521,$B180,Profile!$C$2:$C$17521,CH$8))*$C$9</f>
        <v>0</v>
      </c>
      <c r="CI180" s="162">
        <f>(SUMIFS(Profile!$E$2:$E$17521,Profile!$B$2:$B$17521,$B180,Profile!$C$2:$C$17521,CI$8))*$C$9</f>
        <v>0</v>
      </c>
      <c r="CJ180" s="162">
        <f>(SUMIFS(Profile!$E$2:$E$17521,Profile!$B$2:$B$17521,$B180,Profile!$C$2:$C$17521,CJ$8))*$C$9</f>
        <v>0</v>
      </c>
      <c r="CK180" s="162">
        <f>(SUMIFS(Profile!$E$2:$E$17521,Profile!$B$2:$B$17521,$B180,Profile!$C$2:$C$17521,CK$8))*$C$9</f>
        <v>0</v>
      </c>
      <c r="CL180" s="162">
        <f>(SUMIFS(Profile!$E$2:$E$17521,Profile!$B$2:$B$17521,$B180,Profile!$C$2:$C$17521,CL$8))*$C$9</f>
        <v>0</v>
      </c>
      <c r="CM180" s="162">
        <f>(SUMIFS(Profile!$E$2:$E$17521,Profile!$B$2:$B$17521,$B180,Profile!$C$2:$C$17521,CM$8))*$C$9</f>
        <v>0</v>
      </c>
      <c r="CN180" s="162">
        <f>(SUMIFS(Profile!$E$2:$E$17521,Profile!$B$2:$B$17521,$B180,Profile!$C$2:$C$17521,CN$8))*$C$9</f>
        <v>0</v>
      </c>
      <c r="CO180" s="162">
        <f>(SUMIFS(Profile!$E$2:$E$17521,Profile!$B$2:$B$17521,$B180,Profile!$C$2:$C$17521,CO$8))*$C$9</f>
        <v>0</v>
      </c>
      <c r="CP180" s="162">
        <f>(SUMIFS(Profile!$E$2:$E$17521,Profile!$B$2:$B$17521,$B180,Profile!$C$2:$C$17521,CP$8))*$C$9</f>
        <v>0</v>
      </c>
      <c r="CQ180" s="162">
        <f>(SUMIFS(Profile!$E$2:$E$17521,Profile!$B$2:$B$17521,$B180,Profile!$C$2:$C$17521,CQ$8))*$C$9</f>
        <v>0</v>
      </c>
      <c r="CR180" s="162">
        <f>(SUMIFS(Profile!$E$2:$E$17521,Profile!$B$2:$B$17521,$B180,Profile!$C$2:$C$17521,CR$8))*$C$9</f>
        <v>0</v>
      </c>
      <c r="CS180" s="162">
        <f>(SUMIFS(Profile!$E$2:$E$17521,Profile!$B$2:$B$17521,$B180,Profile!$C$2:$C$17521,CS$8))*$C$9</f>
        <v>0</v>
      </c>
      <c r="CT180" s="162">
        <f>(SUMIFS(Profile!$E$2:$E$17521,Profile!$B$2:$B$17521,$B180,Profile!$C$2:$C$17521,CT$8))*$C$9</f>
        <v>0</v>
      </c>
      <c r="CU180" s="162">
        <f>(SUMIFS(Profile!$E$2:$E$17521,Profile!$B$2:$B$17521,$B180,Profile!$C$2:$C$17521,CU$8))*$C$9</f>
        <v>0</v>
      </c>
      <c r="CV180" s="162">
        <f>(SUMIFS(Profile!$E$2:$E$17521,Profile!$B$2:$B$17521,$B180,Profile!$C$2:$C$17521,CV$8))*$C$9</f>
        <v>0</v>
      </c>
      <c r="CW180" s="162">
        <f>(SUMIFS(Profile!$E$2:$E$17521,Profile!$B$2:$B$17521,$B180,Profile!$C$2:$C$17521,CW$8))*$C$9</f>
        <v>0</v>
      </c>
      <c r="CX180" s="162">
        <f t="shared" si="11"/>
        <v>0</v>
      </c>
      <c r="CY180" s="162">
        <f t="shared" ref="CY180:ET180" si="861">MAX(BB180-E180,0)</f>
        <v>0</v>
      </c>
      <c r="CZ180" s="162">
        <f t="shared" si="861"/>
        <v>0</v>
      </c>
      <c r="DA180" s="162">
        <f t="shared" si="861"/>
        <v>0</v>
      </c>
      <c r="DB180" s="162">
        <f t="shared" si="861"/>
        <v>0</v>
      </c>
      <c r="DC180" s="162">
        <f t="shared" si="861"/>
        <v>0</v>
      </c>
      <c r="DD180" s="162">
        <f t="shared" si="861"/>
        <v>0</v>
      </c>
      <c r="DE180" s="162">
        <f t="shared" si="861"/>
        <v>0</v>
      </c>
      <c r="DF180" s="162">
        <f t="shared" si="861"/>
        <v>0</v>
      </c>
      <c r="DG180" s="162">
        <f t="shared" si="861"/>
        <v>0</v>
      </c>
      <c r="DH180" s="162">
        <f t="shared" si="861"/>
        <v>0</v>
      </c>
      <c r="DI180" s="162">
        <f t="shared" si="861"/>
        <v>0</v>
      </c>
      <c r="DJ180" s="162">
        <f t="shared" si="861"/>
        <v>0</v>
      </c>
      <c r="DK180" s="162">
        <f t="shared" si="861"/>
        <v>0</v>
      </c>
      <c r="DL180" s="162">
        <f t="shared" si="861"/>
        <v>0</v>
      </c>
      <c r="DM180" s="162">
        <f t="shared" si="861"/>
        <v>0</v>
      </c>
      <c r="DN180" s="162">
        <f t="shared" si="861"/>
        <v>0</v>
      </c>
      <c r="DO180" s="162">
        <f t="shared" si="861"/>
        <v>0</v>
      </c>
      <c r="DP180" s="162">
        <f t="shared" si="861"/>
        <v>0</v>
      </c>
      <c r="DQ180" s="162">
        <f t="shared" si="861"/>
        <v>0</v>
      </c>
      <c r="DR180" s="162">
        <f t="shared" si="861"/>
        <v>0</v>
      </c>
      <c r="DS180" s="162">
        <f t="shared" si="861"/>
        <v>0</v>
      </c>
      <c r="DT180" s="162">
        <f t="shared" si="861"/>
        <v>0</v>
      </c>
      <c r="DU180" s="162">
        <f t="shared" si="861"/>
        <v>0</v>
      </c>
      <c r="DV180" s="162">
        <f t="shared" si="861"/>
        <v>0</v>
      </c>
      <c r="DW180" s="162">
        <f t="shared" si="861"/>
        <v>0</v>
      </c>
      <c r="DX180" s="162">
        <f t="shared" si="861"/>
        <v>0</v>
      </c>
      <c r="DY180" s="162">
        <f t="shared" si="861"/>
        <v>0</v>
      </c>
      <c r="DZ180" s="162">
        <f t="shared" si="861"/>
        <v>0</v>
      </c>
      <c r="EA180" s="162">
        <f t="shared" si="861"/>
        <v>0</v>
      </c>
      <c r="EB180" s="162">
        <f t="shared" si="861"/>
        <v>0</v>
      </c>
      <c r="EC180" s="162">
        <f t="shared" si="861"/>
        <v>0</v>
      </c>
      <c r="ED180" s="162">
        <f t="shared" si="861"/>
        <v>0</v>
      </c>
      <c r="EE180" s="162">
        <f t="shared" si="861"/>
        <v>0</v>
      </c>
      <c r="EF180" s="162">
        <f t="shared" si="861"/>
        <v>0</v>
      </c>
      <c r="EG180" s="162">
        <f t="shared" si="861"/>
        <v>0</v>
      </c>
      <c r="EH180" s="162">
        <f t="shared" si="861"/>
        <v>0</v>
      </c>
      <c r="EI180" s="162">
        <f t="shared" si="861"/>
        <v>0</v>
      </c>
      <c r="EJ180" s="162">
        <f t="shared" si="861"/>
        <v>0</v>
      </c>
      <c r="EK180" s="162">
        <f t="shared" si="861"/>
        <v>0</v>
      </c>
      <c r="EL180" s="162">
        <f t="shared" si="861"/>
        <v>0</v>
      </c>
      <c r="EM180" s="162">
        <f t="shared" si="861"/>
        <v>0</v>
      </c>
      <c r="EN180" s="162">
        <f t="shared" si="861"/>
        <v>0</v>
      </c>
      <c r="EO180" s="162">
        <f t="shared" si="861"/>
        <v>0</v>
      </c>
      <c r="EP180" s="162">
        <f t="shared" si="861"/>
        <v>0</v>
      </c>
      <c r="EQ180" s="162">
        <f t="shared" si="861"/>
        <v>0</v>
      </c>
      <c r="ER180" s="162">
        <f t="shared" si="861"/>
        <v>0</v>
      </c>
      <c r="ES180" s="162">
        <f t="shared" si="861"/>
        <v>0</v>
      </c>
      <c r="ET180" s="162">
        <f t="shared" si="861"/>
        <v>0</v>
      </c>
      <c r="EU180" s="162">
        <f t="shared" si="13"/>
        <v>0</v>
      </c>
      <c r="EV180" s="162">
        <f t="shared" ref="EV180:GQ180" si="862">BB180-CY180</f>
        <v>0</v>
      </c>
      <c r="EW180" s="162">
        <f t="shared" si="862"/>
        <v>0</v>
      </c>
      <c r="EX180" s="162">
        <f t="shared" si="862"/>
        <v>0</v>
      </c>
      <c r="EY180" s="162">
        <f t="shared" si="862"/>
        <v>0</v>
      </c>
      <c r="EZ180" s="162">
        <f t="shared" si="862"/>
        <v>0</v>
      </c>
      <c r="FA180" s="162">
        <f t="shared" si="862"/>
        <v>0</v>
      </c>
      <c r="FB180" s="162">
        <f t="shared" si="862"/>
        <v>0</v>
      </c>
      <c r="FC180" s="162">
        <f t="shared" si="862"/>
        <v>0</v>
      </c>
      <c r="FD180" s="162">
        <f t="shared" si="862"/>
        <v>0</v>
      </c>
      <c r="FE180" s="162">
        <f t="shared" si="862"/>
        <v>0</v>
      </c>
      <c r="FF180" s="162">
        <f t="shared" si="862"/>
        <v>0</v>
      </c>
      <c r="FG180" s="162">
        <f t="shared" si="862"/>
        <v>0</v>
      </c>
      <c r="FH180" s="162">
        <f t="shared" si="862"/>
        <v>0</v>
      </c>
      <c r="FI180" s="162">
        <f t="shared" si="862"/>
        <v>0</v>
      </c>
      <c r="FJ180" s="162">
        <f t="shared" si="862"/>
        <v>0</v>
      </c>
      <c r="FK180" s="162">
        <f t="shared" si="862"/>
        <v>0</v>
      </c>
      <c r="FL180" s="162">
        <f t="shared" si="862"/>
        <v>0</v>
      </c>
      <c r="FM180" s="162">
        <f t="shared" si="862"/>
        <v>0</v>
      </c>
      <c r="FN180" s="162">
        <f t="shared" si="862"/>
        <v>0</v>
      </c>
      <c r="FO180" s="162">
        <f t="shared" si="862"/>
        <v>0</v>
      </c>
      <c r="FP180" s="162">
        <f t="shared" si="862"/>
        <v>0</v>
      </c>
      <c r="FQ180" s="162">
        <f t="shared" si="862"/>
        <v>0</v>
      </c>
      <c r="FR180" s="162">
        <f t="shared" si="862"/>
        <v>0</v>
      </c>
      <c r="FS180" s="162">
        <f t="shared" si="862"/>
        <v>0</v>
      </c>
      <c r="FT180" s="162">
        <f t="shared" si="862"/>
        <v>0</v>
      </c>
      <c r="FU180" s="162">
        <f t="shared" si="862"/>
        <v>0</v>
      </c>
      <c r="FV180" s="162">
        <f t="shared" si="862"/>
        <v>0</v>
      </c>
      <c r="FW180" s="162">
        <f t="shared" si="862"/>
        <v>0</v>
      </c>
      <c r="FX180" s="162">
        <f t="shared" si="862"/>
        <v>0</v>
      </c>
      <c r="FY180" s="162">
        <f t="shared" si="862"/>
        <v>0</v>
      </c>
      <c r="FZ180" s="162">
        <f t="shared" si="862"/>
        <v>0</v>
      </c>
      <c r="GA180" s="162">
        <f t="shared" si="862"/>
        <v>0</v>
      </c>
      <c r="GB180" s="162">
        <f t="shared" si="862"/>
        <v>0</v>
      </c>
      <c r="GC180" s="162">
        <f t="shared" si="862"/>
        <v>0</v>
      </c>
      <c r="GD180" s="162">
        <f t="shared" si="862"/>
        <v>0</v>
      </c>
      <c r="GE180" s="162">
        <f t="shared" si="862"/>
        <v>0</v>
      </c>
      <c r="GF180" s="162">
        <f t="shared" si="862"/>
        <v>0</v>
      </c>
      <c r="GG180" s="162">
        <f t="shared" si="862"/>
        <v>0</v>
      </c>
      <c r="GH180" s="162">
        <f t="shared" si="862"/>
        <v>0</v>
      </c>
      <c r="GI180" s="162">
        <f t="shared" si="862"/>
        <v>0</v>
      </c>
      <c r="GJ180" s="162">
        <f t="shared" si="862"/>
        <v>0</v>
      </c>
      <c r="GK180" s="162">
        <f t="shared" si="862"/>
        <v>0</v>
      </c>
      <c r="GL180" s="162">
        <f t="shared" si="862"/>
        <v>0</v>
      </c>
      <c r="GM180" s="162">
        <f t="shared" si="862"/>
        <v>0</v>
      </c>
      <c r="GN180" s="162">
        <f t="shared" si="862"/>
        <v>0</v>
      </c>
      <c r="GO180" s="162">
        <f t="shared" si="862"/>
        <v>0</v>
      </c>
      <c r="GP180" s="162">
        <f t="shared" si="862"/>
        <v>0</v>
      </c>
      <c r="GQ180" s="162">
        <f t="shared" si="862"/>
        <v>0</v>
      </c>
      <c r="GR180" s="162">
        <f t="shared" si="15"/>
        <v>0</v>
      </c>
      <c r="GS180" s="162">
        <f t="shared" ref="GS180:IN180" si="863">E180-EV180</f>
        <v>0</v>
      </c>
      <c r="GT180" s="162">
        <f t="shared" si="863"/>
        <v>0</v>
      </c>
      <c r="GU180" s="162">
        <f t="shared" si="863"/>
        <v>0</v>
      </c>
      <c r="GV180" s="162">
        <f t="shared" si="863"/>
        <v>0</v>
      </c>
      <c r="GW180" s="162">
        <f t="shared" si="863"/>
        <v>0</v>
      </c>
      <c r="GX180" s="162">
        <f t="shared" si="863"/>
        <v>0</v>
      </c>
      <c r="GY180" s="162">
        <f t="shared" si="863"/>
        <v>0</v>
      </c>
      <c r="GZ180" s="162">
        <f t="shared" si="863"/>
        <v>0</v>
      </c>
      <c r="HA180" s="162">
        <f t="shared" si="863"/>
        <v>0</v>
      </c>
      <c r="HB180" s="162">
        <f t="shared" si="863"/>
        <v>0</v>
      </c>
      <c r="HC180" s="162">
        <f t="shared" si="863"/>
        <v>0</v>
      </c>
      <c r="HD180" s="162">
        <f t="shared" si="863"/>
        <v>0</v>
      </c>
      <c r="HE180" s="162">
        <f t="shared" si="863"/>
        <v>0</v>
      </c>
      <c r="HF180" s="162">
        <f t="shared" si="863"/>
        <v>0</v>
      </c>
      <c r="HG180" s="162">
        <f t="shared" si="863"/>
        <v>0</v>
      </c>
      <c r="HH180" s="162">
        <f t="shared" si="863"/>
        <v>0</v>
      </c>
      <c r="HI180" s="162">
        <f t="shared" si="863"/>
        <v>0</v>
      </c>
      <c r="HJ180" s="162">
        <f t="shared" si="863"/>
        <v>0</v>
      </c>
      <c r="HK180" s="162">
        <f t="shared" si="863"/>
        <v>0</v>
      </c>
      <c r="HL180" s="162">
        <f t="shared" si="863"/>
        <v>0</v>
      </c>
      <c r="HM180" s="162">
        <f t="shared" si="863"/>
        <v>0</v>
      </c>
      <c r="HN180" s="162">
        <f t="shared" si="863"/>
        <v>0</v>
      </c>
      <c r="HO180" s="162">
        <f t="shared" si="863"/>
        <v>0</v>
      </c>
      <c r="HP180" s="162">
        <f t="shared" si="863"/>
        <v>0</v>
      </c>
      <c r="HQ180" s="162">
        <f t="shared" si="863"/>
        <v>0</v>
      </c>
      <c r="HR180" s="162">
        <f t="shared" si="863"/>
        <v>0</v>
      </c>
      <c r="HS180" s="162">
        <f t="shared" si="863"/>
        <v>0</v>
      </c>
      <c r="HT180" s="162">
        <f t="shared" si="863"/>
        <v>0</v>
      </c>
      <c r="HU180" s="162">
        <f t="shared" si="863"/>
        <v>0</v>
      </c>
      <c r="HV180" s="162">
        <f t="shared" si="863"/>
        <v>0</v>
      </c>
      <c r="HW180" s="162">
        <f t="shared" si="863"/>
        <v>0</v>
      </c>
      <c r="HX180" s="162">
        <f t="shared" si="863"/>
        <v>0</v>
      </c>
      <c r="HY180" s="162">
        <f t="shared" si="863"/>
        <v>0</v>
      </c>
      <c r="HZ180" s="162">
        <f t="shared" si="863"/>
        <v>0</v>
      </c>
      <c r="IA180" s="162">
        <f t="shared" si="863"/>
        <v>0</v>
      </c>
      <c r="IB180" s="162">
        <f t="shared" si="863"/>
        <v>0</v>
      </c>
      <c r="IC180" s="162">
        <f t="shared" si="863"/>
        <v>0</v>
      </c>
      <c r="ID180" s="162">
        <f t="shared" si="863"/>
        <v>0</v>
      </c>
      <c r="IE180" s="162">
        <f t="shared" si="863"/>
        <v>0</v>
      </c>
      <c r="IF180" s="162">
        <f t="shared" si="863"/>
        <v>0</v>
      </c>
      <c r="IG180" s="162">
        <f t="shared" si="863"/>
        <v>0</v>
      </c>
      <c r="IH180" s="162">
        <f t="shared" si="863"/>
        <v>0</v>
      </c>
      <c r="II180" s="162">
        <f t="shared" si="863"/>
        <v>0</v>
      </c>
      <c r="IJ180" s="162">
        <f t="shared" si="863"/>
        <v>0</v>
      </c>
      <c r="IK180" s="162">
        <f t="shared" si="863"/>
        <v>0</v>
      </c>
      <c r="IL180" s="162">
        <f t="shared" si="863"/>
        <v>0</v>
      </c>
      <c r="IM180" s="162">
        <f t="shared" si="863"/>
        <v>0</v>
      </c>
      <c r="IN180" s="162">
        <f t="shared" si="863"/>
        <v>0</v>
      </c>
      <c r="IO180" s="162">
        <f t="shared" si="17"/>
        <v>0</v>
      </c>
      <c r="IP180" s="162">
        <f t="shared" si="23"/>
        <v>0</v>
      </c>
      <c r="IQ180" s="162">
        <f t="shared" ref="IQ180:KK180" si="864">MAX((MIN(CZ180+IP180,$IO$7))-GT180,0)</f>
        <v>0</v>
      </c>
      <c r="IR180" s="162">
        <f t="shared" si="864"/>
        <v>0</v>
      </c>
      <c r="IS180" s="162">
        <f t="shared" si="864"/>
        <v>0</v>
      </c>
      <c r="IT180" s="162">
        <f t="shared" si="864"/>
        <v>0</v>
      </c>
      <c r="IU180" s="162">
        <f t="shared" si="864"/>
        <v>0</v>
      </c>
      <c r="IV180" s="162">
        <f t="shared" si="864"/>
        <v>0</v>
      </c>
      <c r="IW180" s="162">
        <f t="shared" si="864"/>
        <v>0</v>
      </c>
      <c r="IX180" s="162">
        <f t="shared" si="864"/>
        <v>0</v>
      </c>
      <c r="IY180" s="162">
        <f t="shared" si="864"/>
        <v>0</v>
      </c>
      <c r="IZ180" s="162">
        <f t="shared" si="864"/>
        <v>0</v>
      </c>
      <c r="JA180" s="162">
        <f t="shared" si="864"/>
        <v>0</v>
      </c>
      <c r="JB180" s="162">
        <f t="shared" si="864"/>
        <v>0</v>
      </c>
      <c r="JC180" s="162">
        <f t="shared" si="864"/>
        <v>0</v>
      </c>
      <c r="JD180" s="162">
        <f t="shared" si="864"/>
        <v>0</v>
      </c>
      <c r="JE180" s="162">
        <f t="shared" si="864"/>
        <v>0</v>
      </c>
      <c r="JF180" s="162">
        <f t="shared" si="864"/>
        <v>0</v>
      </c>
      <c r="JG180" s="162">
        <f t="shared" si="864"/>
        <v>0</v>
      </c>
      <c r="JH180" s="162">
        <f t="shared" si="864"/>
        <v>0</v>
      </c>
      <c r="JI180" s="162">
        <f t="shared" si="864"/>
        <v>0</v>
      </c>
      <c r="JJ180" s="162">
        <f t="shared" si="864"/>
        <v>0</v>
      </c>
      <c r="JK180" s="162">
        <f t="shared" si="864"/>
        <v>0</v>
      </c>
      <c r="JL180" s="162">
        <f t="shared" si="864"/>
        <v>0</v>
      </c>
      <c r="JM180" s="162">
        <f t="shared" si="864"/>
        <v>0</v>
      </c>
      <c r="JN180" s="162">
        <f t="shared" si="864"/>
        <v>0</v>
      </c>
      <c r="JO180" s="162">
        <f t="shared" si="864"/>
        <v>0</v>
      </c>
      <c r="JP180" s="162">
        <f t="shared" si="864"/>
        <v>0</v>
      </c>
      <c r="JQ180" s="162">
        <f t="shared" si="864"/>
        <v>0</v>
      </c>
      <c r="JR180" s="162">
        <f t="shared" si="864"/>
        <v>0</v>
      </c>
      <c r="JS180" s="162">
        <f t="shared" si="864"/>
        <v>0</v>
      </c>
      <c r="JT180" s="162">
        <f t="shared" si="864"/>
        <v>0</v>
      </c>
      <c r="JU180" s="162">
        <f t="shared" si="864"/>
        <v>0</v>
      </c>
      <c r="JV180" s="162">
        <f t="shared" si="864"/>
        <v>0</v>
      </c>
      <c r="JW180" s="162">
        <f t="shared" si="864"/>
        <v>0</v>
      </c>
      <c r="JX180" s="162">
        <f t="shared" si="864"/>
        <v>0</v>
      </c>
      <c r="JY180" s="162">
        <f t="shared" si="864"/>
        <v>0</v>
      </c>
      <c r="JZ180" s="162">
        <f t="shared" si="864"/>
        <v>0</v>
      </c>
      <c r="KA180" s="162">
        <f t="shared" si="864"/>
        <v>0</v>
      </c>
      <c r="KB180" s="162">
        <f t="shared" si="864"/>
        <v>0</v>
      </c>
      <c r="KC180" s="162">
        <f t="shared" si="864"/>
        <v>0</v>
      </c>
      <c r="KD180" s="162">
        <f t="shared" si="864"/>
        <v>0</v>
      </c>
      <c r="KE180" s="162">
        <f t="shared" si="864"/>
        <v>0</v>
      </c>
      <c r="KF180" s="162">
        <f t="shared" si="864"/>
        <v>0</v>
      </c>
      <c r="KG180" s="162">
        <f t="shared" si="864"/>
        <v>0</v>
      </c>
      <c r="KH180" s="162">
        <f t="shared" si="864"/>
        <v>0</v>
      </c>
      <c r="KI180" s="162">
        <f t="shared" si="864"/>
        <v>0</v>
      </c>
      <c r="KJ180" s="162">
        <f t="shared" si="864"/>
        <v>0</v>
      </c>
      <c r="KK180" s="162">
        <f t="shared" si="864"/>
        <v>0</v>
      </c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</row>
    <row r="181" ht="14.25" customHeight="1" spans="1:326" x14ac:dyDescent="0.25">
      <c r="A181" s="1">
        <v>6</v>
      </c>
      <c r="B181" s="1">
        <f t="shared" ref="B181:C181" si="865">B180+1</f>
        <v>171</v>
      </c>
      <c r="C181" s="232">
        <f t="shared" si="865"/>
        <v>43636</v>
      </c>
      <c r="D181" s="162">
        <f t="shared" si="9"/>
        <v>0</v>
      </c>
      <c r="E181" s="162">
        <f>(SUMIFS(Profile!$F$2:$F$17521,Profile!$B$2:$B$17521,$B181,Profile!$C$2:$C$17521,E$8))*$C$6</f>
        <v>0</v>
      </c>
      <c r="F181" s="162">
        <f>(SUMIFS(Profile!$F$2:$F$17521,Profile!$B$2:$B$17521,$B181,Profile!$C$2:$C$17521,F$8))*$C$6</f>
        <v>0</v>
      </c>
      <c r="G181" s="162">
        <f>(SUMIFS(Profile!$F$2:$F$17521,Profile!$B$2:$B$17521,$B181,Profile!$C$2:$C$17521,G$8))*$C$6</f>
        <v>0</v>
      </c>
      <c r="H181" s="162">
        <f>(SUMIFS(Profile!$F$2:$F$17521,Profile!$B$2:$B$17521,$B181,Profile!$C$2:$C$17521,H$8))*$C$6</f>
        <v>0</v>
      </c>
      <c r="I181" s="162">
        <f>(SUMIFS(Profile!$F$2:$F$17521,Profile!$B$2:$B$17521,$B181,Profile!$C$2:$C$17521,I$8))*$C$6</f>
        <v>0</v>
      </c>
      <c r="J181" s="162">
        <f>(SUMIFS(Profile!$F$2:$F$17521,Profile!$B$2:$B$17521,$B181,Profile!$C$2:$C$17521,J$8))*$C$6</f>
        <v>0</v>
      </c>
      <c r="K181" s="162">
        <f>(SUMIFS(Profile!$F$2:$F$17521,Profile!$B$2:$B$17521,$B181,Profile!$C$2:$C$17521,K$8))*$C$6</f>
        <v>0</v>
      </c>
      <c r="L181" s="162">
        <f>(SUMIFS(Profile!$F$2:$F$17521,Profile!$B$2:$B$17521,$B181,Profile!$C$2:$C$17521,L$8))*$C$6</f>
        <v>0</v>
      </c>
      <c r="M181" s="162">
        <f>(SUMIFS(Profile!$F$2:$F$17521,Profile!$B$2:$B$17521,$B181,Profile!$C$2:$C$17521,M$8))*$C$6</f>
        <v>0</v>
      </c>
      <c r="N181" s="162">
        <f>(SUMIFS(Profile!$F$2:$F$17521,Profile!$B$2:$B$17521,$B181,Profile!$C$2:$C$17521,N$8))*$C$6</f>
        <v>0</v>
      </c>
      <c r="O181" s="162">
        <f>(SUMIFS(Profile!$F$2:$F$17521,Profile!$B$2:$B$17521,$B181,Profile!$C$2:$C$17521,O$8))*$C$6</f>
        <v>0</v>
      </c>
      <c r="P181" s="162">
        <f>(SUMIFS(Profile!$F$2:$F$17521,Profile!$B$2:$B$17521,$B181,Profile!$C$2:$C$17521,P$8))*$C$6</f>
        <v>0</v>
      </c>
      <c r="Q181" s="162">
        <f>(SUMIFS(Profile!$F$2:$F$17521,Profile!$B$2:$B$17521,$B181,Profile!$C$2:$C$17521,Q$8))*$C$6</f>
        <v>0</v>
      </c>
      <c r="R181" s="162">
        <f>(SUMIFS(Profile!$F$2:$F$17521,Profile!$B$2:$B$17521,$B181,Profile!$C$2:$C$17521,R$8))*$C$6</f>
        <v>0</v>
      </c>
      <c r="S181" s="162">
        <f>(SUMIFS(Profile!$F$2:$F$17521,Profile!$B$2:$B$17521,$B181,Profile!$C$2:$C$17521,S$8))*$C$6</f>
        <v>0</v>
      </c>
      <c r="T181" s="162">
        <f>(SUMIFS(Profile!$F$2:$F$17521,Profile!$B$2:$B$17521,$B181,Profile!$C$2:$C$17521,T$8))*$C$6</f>
        <v>0</v>
      </c>
      <c r="U181" s="162">
        <f>(SUMIFS(Profile!$F$2:$F$17521,Profile!$B$2:$B$17521,$B181,Profile!$C$2:$C$17521,U$8))*$C$6</f>
        <v>0</v>
      </c>
      <c r="V181" s="162">
        <f>(SUMIFS(Profile!$F$2:$F$17521,Profile!$B$2:$B$17521,$B181,Profile!$C$2:$C$17521,V$8))*$C$6</f>
        <v>0</v>
      </c>
      <c r="W181" s="162">
        <f>(SUMIFS(Profile!$F$2:$F$17521,Profile!$B$2:$B$17521,$B181,Profile!$C$2:$C$17521,W$8))*$C$6</f>
        <v>0</v>
      </c>
      <c r="X181" s="162">
        <f>(SUMIFS(Profile!$F$2:$F$17521,Profile!$B$2:$B$17521,$B181,Profile!$C$2:$C$17521,X$8))*$C$6</f>
        <v>0</v>
      </c>
      <c r="Y181" s="162">
        <f>(SUMIFS(Profile!$F$2:$F$17521,Profile!$B$2:$B$17521,$B181,Profile!$C$2:$C$17521,Y$8))*$C$6</f>
        <v>0</v>
      </c>
      <c r="Z181" s="162">
        <f>(SUMIFS(Profile!$F$2:$F$17521,Profile!$B$2:$B$17521,$B181,Profile!$C$2:$C$17521,Z$8))*$C$6</f>
        <v>0</v>
      </c>
      <c r="AA181" s="162">
        <f>(SUMIFS(Profile!$F$2:$F$17521,Profile!$B$2:$B$17521,$B181,Profile!$C$2:$C$17521,AA$8))*$C$6</f>
        <v>0</v>
      </c>
      <c r="AB181" s="162">
        <f>(SUMIFS(Profile!$F$2:$F$17521,Profile!$B$2:$B$17521,$B181,Profile!$C$2:$C$17521,AB$8))*$C$6</f>
        <v>0</v>
      </c>
      <c r="AC181" s="162">
        <f>(SUMIFS(Profile!$F$2:$F$17521,Profile!$B$2:$B$17521,$B181,Profile!$C$2:$C$17521,AC$8))*$C$6</f>
        <v>0</v>
      </c>
      <c r="AD181" s="162">
        <f>(SUMIFS(Profile!$F$2:$F$17521,Profile!$B$2:$B$17521,$B181,Profile!$C$2:$C$17521,AD$8))*$C$6</f>
        <v>0</v>
      </c>
      <c r="AE181" s="162">
        <f>(SUMIFS(Profile!$F$2:$F$17521,Profile!$B$2:$B$17521,$B181,Profile!$C$2:$C$17521,AE$8))*$C$6</f>
        <v>0</v>
      </c>
      <c r="AF181" s="162">
        <f>(SUMIFS(Profile!$F$2:$F$17521,Profile!$B$2:$B$17521,$B181,Profile!$C$2:$C$17521,AF$8))*$C$6</f>
        <v>0</v>
      </c>
      <c r="AG181" s="162">
        <f>(SUMIFS(Profile!$F$2:$F$17521,Profile!$B$2:$B$17521,$B181,Profile!$C$2:$C$17521,AG$8))*$C$6</f>
        <v>0</v>
      </c>
      <c r="AH181" s="162">
        <f>(SUMIFS(Profile!$F$2:$F$17521,Profile!$B$2:$B$17521,$B181,Profile!$C$2:$C$17521,AH$8))*$C$6</f>
        <v>0</v>
      </c>
      <c r="AI181" s="162">
        <f>(SUMIFS(Profile!$F$2:$F$17521,Profile!$B$2:$B$17521,$B181,Profile!$C$2:$C$17521,AI$8))*$C$6</f>
        <v>0</v>
      </c>
      <c r="AJ181" s="162">
        <f>(SUMIFS(Profile!$F$2:$F$17521,Profile!$B$2:$B$17521,$B181,Profile!$C$2:$C$17521,AJ$8))*$C$6</f>
        <v>0</v>
      </c>
      <c r="AK181" s="162">
        <f>(SUMIFS(Profile!$F$2:$F$17521,Profile!$B$2:$B$17521,$B181,Profile!$C$2:$C$17521,AK$8))*$C$6</f>
        <v>0</v>
      </c>
      <c r="AL181" s="162">
        <f>(SUMIFS(Profile!$F$2:$F$17521,Profile!$B$2:$B$17521,$B181,Profile!$C$2:$C$17521,AL$8))*$C$6</f>
        <v>0</v>
      </c>
      <c r="AM181" s="162">
        <f>(SUMIFS(Profile!$F$2:$F$17521,Profile!$B$2:$B$17521,$B181,Profile!$C$2:$C$17521,AM$8))*$C$6</f>
        <v>0</v>
      </c>
      <c r="AN181" s="162">
        <f>(SUMIFS(Profile!$F$2:$F$17521,Profile!$B$2:$B$17521,$B181,Profile!$C$2:$C$17521,AN$8))*$C$6</f>
        <v>0</v>
      </c>
      <c r="AO181" s="162">
        <f>(SUMIFS(Profile!$F$2:$F$17521,Profile!$B$2:$B$17521,$B181,Profile!$C$2:$C$17521,AO$8))*$C$6</f>
        <v>0</v>
      </c>
      <c r="AP181" s="162">
        <f>(SUMIFS(Profile!$F$2:$F$17521,Profile!$B$2:$B$17521,$B181,Profile!$C$2:$C$17521,AP$8))*$C$6</f>
        <v>0</v>
      </c>
      <c r="AQ181" s="162">
        <f>(SUMIFS(Profile!$F$2:$F$17521,Profile!$B$2:$B$17521,$B181,Profile!$C$2:$C$17521,AQ$8))*$C$6</f>
        <v>0</v>
      </c>
      <c r="AR181" s="162">
        <f>(SUMIFS(Profile!$F$2:$F$17521,Profile!$B$2:$B$17521,$B181,Profile!$C$2:$C$17521,AR$8))*$C$6</f>
        <v>0</v>
      </c>
      <c r="AS181" s="162">
        <f>(SUMIFS(Profile!$F$2:$F$17521,Profile!$B$2:$B$17521,$B181,Profile!$C$2:$C$17521,AS$8))*$C$6</f>
        <v>0</v>
      </c>
      <c r="AT181" s="162">
        <f>(SUMIFS(Profile!$F$2:$F$17521,Profile!$B$2:$B$17521,$B181,Profile!$C$2:$C$17521,AT$8))*$C$6</f>
        <v>0</v>
      </c>
      <c r="AU181" s="162">
        <f>(SUMIFS(Profile!$F$2:$F$17521,Profile!$B$2:$B$17521,$B181,Profile!$C$2:$C$17521,AU$8))*$C$6</f>
        <v>0</v>
      </c>
      <c r="AV181" s="162">
        <f>(SUMIFS(Profile!$F$2:$F$17521,Profile!$B$2:$B$17521,$B181,Profile!$C$2:$C$17521,AV$8))*$C$6</f>
        <v>0</v>
      </c>
      <c r="AW181" s="162">
        <f>(SUMIFS(Profile!$F$2:$F$17521,Profile!$B$2:$B$17521,$B181,Profile!$C$2:$C$17521,AW$8))*$C$6</f>
        <v>0</v>
      </c>
      <c r="AX181" s="162">
        <f>(SUMIFS(Profile!$F$2:$F$17521,Profile!$B$2:$B$17521,$B181,Profile!$C$2:$C$17521,AX$8))*$C$6</f>
        <v>0</v>
      </c>
      <c r="AY181" s="162">
        <f>(SUMIFS(Profile!$F$2:$F$17521,Profile!$B$2:$B$17521,$B181,Profile!$C$2:$C$17521,AY$8))*$C$6</f>
        <v>0</v>
      </c>
      <c r="AZ181" s="162">
        <f>(SUMIFS(Profile!$F$2:$F$17521,Profile!$B$2:$B$17521,$B181,Profile!$C$2:$C$17521,AZ$8))*$C$6</f>
        <v>0</v>
      </c>
      <c r="BA181" s="162">
        <f t="shared" si="10"/>
        <v>0</v>
      </c>
      <c r="BB181" s="162">
        <f>(SUMIFS(Profile!$E$2:$E$17521,Profile!$B$2:$B$17521,$B181,Profile!$C$2:$C$17521,BB$8))*$C$9</f>
        <v>0</v>
      </c>
      <c r="BC181" s="162">
        <f>(SUMIFS(Profile!$E$2:$E$17521,Profile!$B$2:$B$17521,$B181,Profile!$C$2:$C$17521,BC$8))*$C$9</f>
        <v>0</v>
      </c>
      <c r="BD181" s="162">
        <f>(SUMIFS(Profile!$E$2:$E$17521,Profile!$B$2:$B$17521,$B181,Profile!$C$2:$C$17521,BD$8))*$C$9</f>
        <v>0</v>
      </c>
      <c r="BE181" s="162">
        <f>(SUMIFS(Profile!$E$2:$E$17521,Profile!$B$2:$B$17521,$B181,Profile!$C$2:$C$17521,BE$8))*$C$9</f>
        <v>0</v>
      </c>
      <c r="BF181" s="162">
        <f>(SUMIFS(Profile!$E$2:$E$17521,Profile!$B$2:$B$17521,$B181,Profile!$C$2:$C$17521,BF$8))*$C$9</f>
        <v>0</v>
      </c>
      <c r="BG181" s="162">
        <f>(SUMIFS(Profile!$E$2:$E$17521,Profile!$B$2:$B$17521,$B181,Profile!$C$2:$C$17521,BG$8))*$C$9</f>
        <v>0</v>
      </c>
      <c r="BH181" s="162">
        <f>(SUMIFS(Profile!$E$2:$E$17521,Profile!$B$2:$B$17521,$B181,Profile!$C$2:$C$17521,BH$8))*$C$9</f>
        <v>0</v>
      </c>
      <c r="BI181" s="162">
        <f>(SUMIFS(Profile!$E$2:$E$17521,Profile!$B$2:$B$17521,$B181,Profile!$C$2:$C$17521,BI$8))*$C$9</f>
        <v>0</v>
      </c>
      <c r="BJ181" s="162">
        <f>(SUMIFS(Profile!$E$2:$E$17521,Profile!$B$2:$B$17521,$B181,Profile!$C$2:$C$17521,BJ$8))*$C$9</f>
        <v>0</v>
      </c>
      <c r="BK181" s="162">
        <f>(SUMIFS(Profile!$E$2:$E$17521,Profile!$B$2:$B$17521,$B181,Profile!$C$2:$C$17521,BK$8))*$C$9</f>
        <v>0</v>
      </c>
      <c r="BL181" s="162">
        <f>(SUMIFS(Profile!$E$2:$E$17521,Profile!$B$2:$B$17521,$B181,Profile!$C$2:$C$17521,BL$8))*$C$9</f>
        <v>0</v>
      </c>
      <c r="BM181" s="162">
        <f>(SUMIFS(Profile!$E$2:$E$17521,Profile!$B$2:$B$17521,$B181,Profile!$C$2:$C$17521,BM$8))*$C$9</f>
        <v>0</v>
      </c>
      <c r="BN181" s="162">
        <f>(SUMIFS(Profile!$E$2:$E$17521,Profile!$B$2:$B$17521,$B181,Profile!$C$2:$C$17521,BN$8))*$C$9</f>
        <v>0</v>
      </c>
      <c r="BO181" s="162">
        <f>(SUMIFS(Profile!$E$2:$E$17521,Profile!$B$2:$B$17521,$B181,Profile!$C$2:$C$17521,BO$8))*$C$9</f>
        <v>0</v>
      </c>
      <c r="BP181" s="162">
        <f>(SUMIFS(Profile!$E$2:$E$17521,Profile!$B$2:$B$17521,$B181,Profile!$C$2:$C$17521,BP$8))*$C$9</f>
        <v>0</v>
      </c>
      <c r="BQ181" s="162">
        <f>(SUMIFS(Profile!$E$2:$E$17521,Profile!$B$2:$B$17521,$B181,Profile!$C$2:$C$17521,BQ$8))*$C$9</f>
        <v>0</v>
      </c>
      <c r="BR181" s="162">
        <f>(SUMIFS(Profile!$E$2:$E$17521,Profile!$B$2:$B$17521,$B181,Profile!$C$2:$C$17521,BR$8))*$C$9</f>
        <v>0</v>
      </c>
      <c r="BS181" s="162">
        <f>(SUMIFS(Profile!$E$2:$E$17521,Profile!$B$2:$B$17521,$B181,Profile!$C$2:$C$17521,BS$8))*$C$9</f>
        <v>0</v>
      </c>
      <c r="BT181" s="162">
        <f>(SUMIFS(Profile!$E$2:$E$17521,Profile!$B$2:$B$17521,$B181,Profile!$C$2:$C$17521,BT$8))*$C$9</f>
        <v>0</v>
      </c>
      <c r="BU181" s="162">
        <f>(SUMIFS(Profile!$E$2:$E$17521,Profile!$B$2:$B$17521,$B181,Profile!$C$2:$C$17521,BU$8))*$C$9</f>
        <v>0</v>
      </c>
      <c r="BV181" s="162">
        <f>(SUMIFS(Profile!$E$2:$E$17521,Profile!$B$2:$B$17521,$B181,Profile!$C$2:$C$17521,BV$8))*$C$9</f>
        <v>0</v>
      </c>
      <c r="BW181" s="162">
        <f>(SUMIFS(Profile!$E$2:$E$17521,Profile!$B$2:$B$17521,$B181,Profile!$C$2:$C$17521,BW$8))*$C$9</f>
        <v>0</v>
      </c>
      <c r="BX181" s="162">
        <f>(SUMIFS(Profile!$E$2:$E$17521,Profile!$B$2:$B$17521,$B181,Profile!$C$2:$C$17521,BX$8))*$C$9</f>
        <v>0</v>
      </c>
      <c r="BY181" s="162">
        <f>(SUMIFS(Profile!$E$2:$E$17521,Profile!$B$2:$B$17521,$B181,Profile!$C$2:$C$17521,BY$8))*$C$9</f>
        <v>0</v>
      </c>
      <c r="BZ181" s="162">
        <f>(SUMIFS(Profile!$E$2:$E$17521,Profile!$B$2:$B$17521,$B181,Profile!$C$2:$C$17521,BZ$8))*$C$9</f>
        <v>0</v>
      </c>
      <c r="CA181" s="162">
        <f>(SUMIFS(Profile!$E$2:$E$17521,Profile!$B$2:$B$17521,$B181,Profile!$C$2:$C$17521,CA$8))*$C$9</f>
        <v>0</v>
      </c>
      <c r="CB181" s="162">
        <f>(SUMIFS(Profile!$E$2:$E$17521,Profile!$B$2:$B$17521,$B181,Profile!$C$2:$C$17521,CB$8))*$C$9</f>
        <v>0</v>
      </c>
      <c r="CC181" s="162">
        <f>(SUMIFS(Profile!$E$2:$E$17521,Profile!$B$2:$B$17521,$B181,Profile!$C$2:$C$17521,CC$8))*$C$9</f>
        <v>0</v>
      </c>
      <c r="CD181" s="162">
        <f>(SUMIFS(Profile!$E$2:$E$17521,Profile!$B$2:$B$17521,$B181,Profile!$C$2:$C$17521,CD$8))*$C$9</f>
        <v>0</v>
      </c>
      <c r="CE181" s="162">
        <f>(SUMIFS(Profile!$E$2:$E$17521,Profile!$B$2:$B$17521,$B181,Profile!$C$2:$C$17521,CE$8))*$C$9</f>
        <v>0</v>
      </c>
      <c r="CF181" s="162">
        <f>(SUMIFS(Profile!$E$2:$E$17521,Profile!$B$2:$B$17521,$B181,Profile!$C$2:$C$17521,CF$8))*$C$9</f>
        <v>0</v>
      </c>
      <c r="CG181" s="162">
        <f>(SUMIFS(Profile!$E$2:$E$17521,Profile!$B$2:$B$17521,$B181,Profile!$C$2:$C$17521,CG$8))*$C$9</f>
        <v>0</v>
      </c>
      <c r="CH181" s="162">
        <f>(SUMIFS(Profile!$E$2:$E$17521,Profile!$B$2:$B$17521,$B181,Profile!$C$2:$C$17521,CH$8))*$C$9</f>
        <v>0</v>
      </c>
      <c r="CI181" s="162">
        <f>(SUMIFS(Profile!$E$2:$E$17521,Profile!$B$2:$B$17521,$B181,Profile!$C$2:$C$17521,CI$8))*$C$9</f>
        <v>0</v>
      </c>
      <c r="CJ181" s="162">
        <f>(SUMIFS(Profile!$E$2:$E$17521,Profile!$B$2:$B$17521,$B181,Profile!$C$2:$C$17521,CJ$8))*$C$9</f>
        <v>0</v>
      </c>
      <c r="CK181" s="162">
        <f>(SUMIFS(Profile!$E$2:$E$17521,Profile!$B$2:$B$17521,$B181,Profile!$C$2:$C$17521,CK$8))*$C$9</f>
        <v>0</v>
      </c>
      <c r="CL181" s="162">
        <f>(SUMIFS(Profile!$E$2:$E$17521,Profile!$B$2:$B$17521,$B181,Profile!$C$2:$C$17521,CL$8))*$C$9</f>
        <v>0</v>
      </c>
      <c r="CM181" s="162">
        <f>(SUMIFS(Profile!$E$2:$E$17521,Profile!$B$2:$B$17521,$B181,Profile!$C$2:$C$17521,CM$8))*$C$9</f>
        <v>0</v>
      </c>
      <c r="CN181" s="162">
        <f>(SUMIFS(Profile!$E$2:$E$17521,Profile!$B$2:$B$17521,$B181,Profile!$C$2:$C$17521,CN$8))*$C$9</f>
        <v>0</v>
      </c>
      <c r="CO181" s="162">
        <f>(SUMIFS(Profile!$E$2:$E$17521,Profile!$B$2:$B$17521,$B181,Profile!$C$2:$C$17521,CO$8))*$C$9</f>
        <v>0</v>
      </c>
      <c r="CP181" s="162">
        <f>(SUMIFS(Profile!$E$2:$E$17521,Profile!$B$2:$B$17521,$B181,Profile!$C$2:$C$17521,CP$8))*$C$9</f>
        <v>0</v>
      </c>
      <c r="CQ181" s="162">
        <f>(SUMIFS(Profile!$E$2:$E$17521,Profile!$B$2:$B$17521,$B181,Profile!$C$2:$C$17521,CQ$8))*$C$9</f>
        <v>0</v>
      </c>
      <c r="CR181" s="162">
        <f>(SUMIFS(Profile!$E$2:$E$17521,Profile!$B$2:$B$17521,$B181,Profile!$C$2:$C$17521,CR$8))*$C$9</f>
        <v>0</v>
      </c>
      <c r="CS181" s="162">
        <f>(SUMIFS(Profile!$E$2:$E$17521,Profile!$B$2:$B$17521,$B181,Profile!$C$2:$C$17521,CS$8))*$C$9</f>
        <v>0</v>
      </c>
      <c r="CT181" s="162">
        <f>(SUMIFS(Profile!$E$2:$E$17521,Profile!$B$2:$B$17521,$B181,Profile!$C$2:$C$17521,CT$8))*$C$9</f>
        <v>0</v>
      </c>
      <c r="CU181" s="162">
        <f>(SUMIFS(Profile!$E$2:$E$17521,Profile!$B$2:$B$17521,$B181,Profile!$C$2:$C$17521,CU$8))*$C$9</f>
        <v>0</v>
      </c>
      <c r="CV181" s="162">
        <f>(SUMIFS(Profile!$E$2:$E$17521,Profile!$B$2:$B$17521,$B181,Profile!$C$2:$C$17521,CV$8))*$C$9</f>
        <v>0</v>
      </c>
      <c r="CW181" s="162">
        <f>(SUMIFS(Profile!$E$2:$E$17521,Profile!$B$2:$B$17521,$B181,Profile!$C$2:$C$17521,CW$8))*$C$9</f>
        <v>0</v>
      </c>
      <c r="CX181" s="162">
        <f t="shared" si="11"/>
        <v>0</v>
      </c>
      <c r="CY181" s="162">
        <f t="shared" ref="CY181:ET181" si="866">MAX(BB181-E181,0)</f>
        <v>0</v>
      </c>
      <c r="CZ181" s="162">
        <f t="shared" si="866"/>
        <v>0</v>
      </c>
      <c r="DA181" s="162">
        <f t="shared" si="866"/>
        <v>0</v>
      </c>
      <c r="DB181" s="162">
        <f t="shared" si="866"/>
        <v>0</v>
      </c>
      <c r="DC181" s="162">
        <f t="shared" si="866"/>
        <v>0</v>
      </c>
      <c r="DD181" s="162">
        <f t="shared" si="866"/>
        <v>0</v>
      </c>
      <c r="DE181" s="162">
        <f t="shared" si="866"/>
        <v>0</v>
      </c>
      <c r="DF181" s="162">
        <f t="shared" si="866"/>
        <v>0</v>
      </c>
      <c r="DG181" s="162">
        <f t="shared" si="866"/>
        <v>0</v>
      </c>
      <c r="DH181" s="162">
        <f t="shared" si="866"/>
        <v>0</v>
      </c>
      <c r="DI181" s="162">
        <f t="shared" si="866"/>
        <v>0</v>
      </c>
      <c r="DJ181" s="162">
        <f t="shared" si="866"/>
        <v>0</v>
      </c>
      <c r="DK181" s="162">
        <f t="shared" si="866"/>
        <v>0</v>
      </c>
      <c r="DL181" s="162">
        <f t="shared" si="866"/>
        <v>0</v>
      </c>
      <c r="DM181" s="162">
        <f t="shared" si="866"/>
        <v>0</v>
      </c>
      <c r="DN181" s="162">
        <f t="shared" si="866"/>
        <v>0</v>
      </c>
      <c r="DO181" s="162">
        <f t="shared" si="866"/>
        <v>0</v>
      </c>
      <c r="DP181" s="162">
        <f t="shared" si="866"/>
        <v>0</v>
      </c>
      <c r="DQ181" s="162">
        <f t="shared" si="866"/>
        <v>0</v>
      </c>
      <c r="DR181" s="162">
        <f t="shared" si="866"/>
        <v>0</v>
      </c>
      <c r="DS181" s="162">
        <f t="shared" si="866"/>
        <v>0</v>
      </c>
      <c r="DT181" s="162">
        <f t="shared" si="866"/>
        <v>0</v>
      </c>
      <c r="DU181" s="162">
        <f t="shared" si="866"/>
        <v>0</v>
      </c>
      <c r="DV181" s="162">
        <f t="shared" si="866"/>
        <v>0</v>
      </c>
      <c r="DW181" s="162">
        <f t="shared" si="866"/>
        <v>0</v>
      </c>
      <c r="DX181" s="162">
        <f t="shared" si="866"/>
        <v>0</v>
      </c>
      <c r="DY181" s="162">
        <f t="shared" si="866"/>
        <v>0</v>
      </c>
      <c r="DZ181" s="162">
        <f t="shared" si="866"/>
        <v>0</v>
      </c>
      <c r="EA181" s="162">
        <f t="shared" si="866"/>
        <v>0</v>
      </c>
      <c r="EB181" s="162">
        <f t="shared" si="866"/>
        <v>0</v>
      </c>
      <c r="EC181" s="162">
        <f t="shared" si="866"/>
        <v>0</v>
      </c>
      <c r="ED181" s="162">
        <f t="shared" si="866"/>
        <v>0</v>
      </c>
      <c r="EE181" s="162">
        <f t="shared" si="866"/>
        <v>0</v>
      </c>
      <c r="EF181" s="162">
        <f t="shared" si="866"/>
        <v>0</v>
      </c>
      <c r="EG181" s="162">
        <f t="shared" si="866"/>
        <v>0</v>
      </c>
      <c r="EH181" s="162">
        <f t="shared" si="866"/>
        <v>0</v>
      </c>
      <c r="EI181" s="162">
        <f t="shared" si="866"/>
        <v>0</v>
      </c>
      <c r="EJ181" s="162">
        <f t="shared" si="866"/>
        <v>0</v>
      </c>
      <c r="EK181" s="162">
        <f t="shared" si="866"/>
        <v>0</v>
      </c>
      <c r="EL181" s="162">
        <f t="shared" si="866"/>
        <v>0</v>
      </c>
      <c r="EM181" s="162">
        <f t="shared" si="866"/>
        <v>0</v>
      </c>
      <c r="EN181" s="162">
        <f t="shared" si="866"/>
        <v>0</v>
      </c>
      <c r="EO181" s="162">
        <f t="shared" si="866"/>
        <v>0</v>
      </c>
      <c r="EP181" s="162">
        <f t="shared" si="866"/>
        <v>0</v>
      </c>
      <c r="EQ181" s="162">
        <f t="shared" si="866"/>
        <v>0</v>
      </c>
      <c r="ER181" s="162">
        <f t="shared" si="866"/>
        <v>0</v>
      </c>
      <c r="ES181" s="162">
        <f t="shared" si="866"/>
        <v>0</v>
      </c>
      <c r="ET181" s="162">
        <f t="shared" si="866"/>
        <v>0</v>
      </c>
      <c r="EU181" s="162">
        <f t="shared" si="13"/>
        <v>0</v>
      </c>
      <c r="EV181" s="162">
        <f t="shared" ref="EV181:GQ181" si="867">BB181-CY181</f>
        <v>0</v>
      </c>
      <c r="EW181" s="162">
        <f t="shared" si="867"/>
        <v>0</v>
      </c>
      <c r="EX181" s="162">
        <f t="shared" si="867"/>
        <v>0</v>
      </c>
      <c r="EY181" s="162">
        <f t="shared" si="867"/>
        <v>0</v>
      </c>
      <c r="EZ181" s="162">
        <f t="shared" si="867"/>
        <v>0</v>
      </c>
      <c r="FA181" s="162">
        <f t="shared" si="867"/>
        <v>0</v>
      </c>
      <c r="FB181" s="162">
        <f t="shared" si="867"/>
        <v>0</v>
      </c>
      <c r="FC181" s="162">
        <f t="shared" si="867"/>
        <v>0</v>
      </c>
      <c r="FD181" s="162">
        <f t="shared" si="867"/>
        <v>0</v>
      </c>
      <c r="FE181" s="162">
        <f t="shared" si="867"/>
        <v>0</v>
      </c>
      <c r="FF181" s="162">
        <f t="shared" si="867"/>
        <v>0</v>
      </c>
      <c r="FG181" s="162">
        <f t="shared" si="867"/>
        <v>0</v>
      </c>
      <c r="FH181" s="162">
        <f t="shared" si="867"/>
        <v>0</v>
      </c>
      <c r="FI181" s="162">
        <f t="shared" si="867"/>
        <v>0</v>
      </c>
      <c r="FJ181" s="162">
        <f t="shared" si="867"/>
        <v>0</v>
      </c>
      <c r="FK181" s="162">
        <f t="shared" si="867"/>
        <v>0</v>
      </c>
      <c r="FL181" s="162">
        <f t="shared" si="867"/>
        <v>0</v>
      </c>
      <c r="FM181" s="162">
        <f t="shared" si="867"/>
        <v>0</v>
      </c>
      <c r="FN181" s="162">
        <f t="shared" si="867"/>
        <v>0</v>
      </c>
      <c r="FO181" s="162">
        <f t="shared" si="867"/>
        <v>0</v>
      </c>
      <c r="FP181" s="162">
        <f t="shared" si="867"/>
        <v>0</v>
      </c>
      <c r="FQ181" s="162">
        <f t="shared" si="867"/>
        <v>0</v>
      </c>
      <c r="FR181" s="162">
        <f t="shared" si="867"/>
        <v>0</v>
      </c>
      <c r="FS181" s="162">
        <f t="shared" si="867"/>
        <v>0</v>
      </c>
      <c r="FT181" s="162">
        <f t="shared" si="867"/>
        <v>0</v>
      </c>
      <c r="FU181" s="162">
        <f t="shared" si="867"/>
        <v>0</v>
      </c>
      <c r="FV181" s="162">
        <f t="shared" si="867"/>
        <v>0</v>
      </c>
      <c r="FW181" s="162">
        <f t="shared" si="867"/>
        <v>0</v>
      </c>
      <c r="FX181" s="162">
        <f t="shared" si="867"/>
        <v>0</v>
      </c>
      <c r="FY181" s="162">
        <f t="shared" si="867"/>
        <v>0</v>
      </c>
      <c r="FZ181" s="162">
        <f t="shared" si="867"/>
        <v>0</v>
      </c>
      <c r="GA181" s="162">
        <f t="shared" si="867"/>
        <v>0</v>
      </c>
      <c r="GB181" s="162">
        <f t="shared" si="867"/>
        <v>0</v>
      </c>
      <c r="GC181" s="162">
        <f t="shared" si="867"/>
        <v>0</v>
      </c>
      <c r="GD181" s="162">
        <f t="shared" si="867"/>
        <v>0</v>
      </c>
      <c r="GE181" s="162">
        <f t="shared" si="867"/>
        <v>0</v>
      </c>
      <c r="GF181" s="162">
        <f t="shared" si="867"/>
        <v>0</v>
      </c>
      <c r="GG181" s="162">
        <f t="shared" si="867"/>
        <v>0</v>
      </c>
      <c r="GH181" s="162">
        <f t="shared" si="867"/>
        <v>0</v>
      </c>
      <c r="GI181" s="162">
        <f t="shared" si="867"/>
        <v>0</v>
      </c>
      <c r="GJ181" s="162">
        <f t="shared" si="867"/>
        <v>0</v>
      </c>
      <c r="GK181" s="162">
        <f t="shared" si="867"/>
        <v>0</v>
      </c>
      <c r="GL181" s="162">
        <f t="shared" si="867"/>
        <v>0</v>
      </c>
      <c r="GM181" s="162">
        <f t="shared" si="867"/>
        <v>0</v>
      </c>
      <c r="GN181" s="162">
        <f t="shared" si="867"/>
        <v>0</v>
      </c>
      <c r="GO181" s="162">
        <f t="shared" si="867"/>
        <v>0</v>
      </c>
      <c r="GP181" s="162">
        <f t="shared" si="867"/>
        <v>0</v>
      </c>
      <c r="GQ181" s="162">
        <f t="shared" si="867"/>
        <v>0</v>
      </c>
      <c r="GR181" s="162">
        <f t="shared" si="15"/>
        <v>0</v>
      </c>
      <c r="GS181" s="162">
        <f t="shared" ref="GS181:IN181" si="868">E181-EV181</f>
        <v>0</v>
      </c>
      <c r="GT181" s="162">
        <f t="shared" si="868"/>
        <v>0</v>
      </c>
      <c r="GU181" s="162">
        <f t="shared" si="868"/>
        <v>0</v>
      </c>
      <c r="GV181" s="162">
        <f t="shared" si="868"/>
        <v>0</v>
      </c>
      <c r="GW181" s="162">
        <f t="shared" si="868"/>
        <v>0</v>
      </c>
      <c r="GX181" s="162">
        <f t="shared" si="868"/>
        <v>0</v>
      </c>
      <c r="GY181" s="162">
        <f t="shared" si="868"/>
        <v>0</v>
      </c>
      <c r="GZ181" s="162">
        <f t="shared" si="868"/>
        <v>0</v>
      </c>
      <c r="HA181" s="162">
        <f t="shared" si="868"/>
        <v>0</v>
      </c>
      <c r="HB181" s="162">
        <f t="shared" si="868"/>
        <v>0</v>
      </c>
      <c r="HC181" s="162">
        <f t="shared" si="868"/>
        <v>0</v>
      </c>
      <c r="HD181" s="162">
        <f t="shared" si="868"/>
        <v>0</v>
      </c>
      <c r="HE181" s="162">
        <f t="shared" si="868"/>
        <v>0</v>
      </c>
      <c r="HF181" s="162">
        <f t="shared" si="868"/>
        <v>0</v>
      </c>
      <c r="HG181" s="162">
        <f t="shared" si="868"/>
        <v>0</v>
      </c>
      <c r="HH181" s="162">
        <f t="shared" si="868"/>
        <v>0</v>
      </c>
      <c r="HI181" s="162">
        <f t="shared" si="868"/>
        <v>0</v>
      </c>
      <c r="HJ181" s="162">
        <f t="shared" si="868"/>
        <v>0</v>
      </c>
      <c r="HK181" s="162">
        <f t="shared" si="868"/>
        <v>0</v>
      </c>
      <c r="HL181" s="162">
        <f t="shared" si="868"/>
        <v>0</v>
      </c>
      <c r="HM181" s="162">
        <f t="shared" si="868"/>
        <v>0</v>
      </c>
      <c r="HN181" s="162">
        <f t="shared" si="868"/>
        <v>0</v>
      </c>
      <c r="HO181" s="162">
        <f t="shared" si="868"/>
        <v>0</v>
      </c>
      <c r="HP181" s="162">
        <f t="shared" si="868"/>
        <v>0</v>
      </c>
      <c r="HQ181" s="162">
        <f t="shared" si="868"/>
        <v>0</v>
      </c>
      <c r="HR181" s="162">
        <f t="shared" si="868"/>
        <v>0</v>
      </c>
      <c r="HS181" s="162">
        <f t="shared" si="868"/>
        <v>0</v>
      </c>
      <c r="HT181" s="162">
        <f t="shared" si="868"/>
        <v>0</v>
      </c>
      <c r="HU181" s="162">
        <f t="shared" si="868"/>
        <v>0</v>
      </c>
      <c r="HV181" s="162">
        <f t="shared" si="868"/>
        <v>0</v>
      </c>
      <c r="HW181" s="162">
        <f t="shared" si="868"/>
        <v>0</v>
      </c>
      <c r="HX181" s="162">
        <f t="shared" si="868"/>
        <v>0</v>
      </c>
      <c r="HY181" s="162">
        <f t="shared" si="868"/>
        <v>0</v>
      </c>
      <c r="HZ181" s="162">
        <f t="shared" si="868"/>
        <v>0</v>
      </c>
      <c r="IA181" s="162">
        <f t="shared" si="868"/>
        <v>0</v>
      </c>
      <c r="IB181" s="162">
        <f t="shared" si="868"/>
        <v>0</v>
      </c>
      <c r="IC181" s="162">
        <f t="shared" si="868"/>
        <v>0</v>
      </c>
      <c r="ID181" s="162">
        <f t="shared" si="868"/>
        <v>0</v>
      </c>
      <c r="IE181" s="162">
        <f t="shared" si="868"/>
        <v>0</v>
      </c>
      <c r="IF181" s="162">
        <f t="shared" si="868"/>
        <v>0</v>
      </c>
      <c r="IG181" s="162">
        <f t="shared" si="868"/>
        <v>0</v>
      </c>
      <c r="IH181" s="162">
        <f t="shared" si="868"/>
        <v>0</v>
      </c>
      <c r="II181" s="162">
        <f t="shared" si="868"/>
        <v>0</v>
      </c>
      <c r="IJ181" s="162">
        <f t="shared" si="868"/>
        <v>0</v>
      </c>
      <c r="IK181" s="162">
        <f t="shared" si="868"/>
        <v>0</v>
      </c>
      <c r="IL181" s="162">
        <f t="shared" si="868"/>
        <v>0</v>
      </c>
      <c r="IM181" s="162">
        <f t="shared" si="868"/>
        <v>0</v>
      </c>
      <c r="IN181" s="162">
        <f t="shared" si="868"/>
        <v>0</v>
      </c>
      <c r="IO181" s="162">
        <f t="shared" si="17"/>
        <v>0</v>
      </c>
      <c r="IP181" s="162">
        <f t="shared" si="23"/>
        <v>0</v>
      </c>
      <c r="IQ181" s="162">
        <f t="shared" ref="IQ181:KK181" si="869">MAX((MIN(CZ181+IP181,$IO$7))-GT181,0)</f>
        <v>0</v>
      </c>
      <c r="IR181" s="162">
        <f t="shared" si="869"/>
        <v>0</v>
      </c>
      <c r="IS181" s="162">
        <f t="shared" si="869"/>
        <v>0</v>
      </c>
      <c r="IT181" s="162">
        <f t="shared" si="869"/>
        <v>0</v>
      </c>
      <c r="IU181" s="162">
        <f t="shared" si="869"/>
        <v>0</v>
      </c>
      <c r="IV181" s="162">
        <f t="shared" si="869"/>
        <v>0</v>
      </c>
      <c r="IW181" s="162">
        <f t="shared" si="869"/>
        <v>0</v>
      </c>
      <c r="IX181" s="162">
        <f t="shared" si="869"/>
        <v>0</v>
      </c>
      <c r="IY181" s="162">
        <f t="shared" si="869"/>
        <v>0</v>
      </c>
      <c r="IZ181" s="162">
        <f t="shared" si="869"/>
        <v>0</v>
      </c>
      <c r="JA181" s="162">
        <f t="shared" si="869"/>
        <v>0</v>
      </c>
      <c r="JB181" s="162">
        <f t="shared" si="869"/>
        <v>0</v>
      </c>
      <c r="JC181" s="162">
        <f t="shared" si="869"/>
        <v>0</v>
      </c>
      <c r="JD181" s="162">
        <f t="shared" si="869"/>
        <v>0</v>
      </c>
      <c r="JE181" s="162">
        <f t="shared" si="869"/>
        <v>0</v>
      </c>
      <c r="JF181" s="162">
        <f t="shared" si="869"/>
        <v>0</v>
      </c>
      <c r="JG181" s="162">
        <f t="shared" si="869"/>
        <v>0</v>
      </c>
      <c r="JH181" s="162">
        <f t="shared" si="869"/>
        <v>0</v>
      </c>
      <c r="JI181" s="162">
        <f t="shared" si="869"/>
        <v>0</v>
      </c>
      <c r="JJ181" s="162">
        <f t="shared" si="869"/>
        <v>0</v>
      </c>
      <c r="JK181" s="162">
        <f t="shared" si="869"/>
        <v>0</v>
      </c>
      <c r="JL181" s="162">
        <f t="shared" si="869"/>
        <v>0</v>
      </c>
      <c r="JM181" s="162">
        <f t="shared" si="869"/>
        <v>0</v>
      </c>
      <c r="JN181" s="162">
        <f t="shared" si="869"/>
        <v>0</v>
      </c>
      <c r="JO181" s="162">
        <f t="shared" si="869"/>
        <v>0</v>
      </c>
      <c r="JP181" s="162">
        <f t="shared" si="869"/>
        <v>0</v>
      </c>
      <c r="JQ181" s="162">
        <f t="shared" si="869"/>
        <v>0</v>
      </c>
      <c r="JR181" s="162">
        <f t="shared" si="869"/>
        <v>0</v>
      </c>
      <c r="JS181" s="162">
        <f t="shared" si="869"/>
        <v>0</v>
      </c>
      <c r="JT181" s="162">
        <f t="shared" si="869"/>
        <v>0</v>
      </c>
      <c r="JU181" s="162">
        <f t="shared" si="869"/>
        <v>0</v>
      </c>
      <c r="JV181" s="162">
        <f t="shared" si="869"/>
        <v>0</v>
      </c>
      <c r="JW181" s="162">
        <f t="shared" si="869"/>
        <v>0</v>
      </c>
      <c r="JX181" s="162">
        <f t="shared" si="869"/>
        <v>0</v>
      </c>
      <c r="JY181" s="162">
        <f t="shared" si="869"/>
        <v>0</v>
      </c>
      <c r="JZ181" s="162">
        <f t="shared" si="869"/>
        <v>0</v>
      </c>
      <c r="KA181" s="162">
        <f t="shared" si="869"/>
        <v>0</v>
      </c>
      <c r="KB181" s="162">
        <f t="shared" si="869"/>
        <v>0</v>
      </c>
      <c r="KC181" s="162">
        <f t="shared" si="869"/>
        <v>0</v>
      </c>
      <c r="KD181" s="162">
        <f t="shared" si="869"/>
        <v>0</v>
      </c>
      <c r="KE181" s="162">
        <f t="shared" si="869"/>
        <v>0</v>
      </c>
      <c r="KF181" s="162">
        <f t="shared" si="869"/>
        <v>0</v>
      </c>
      <c r="KG181" s="162">
        <f t="shared" si="869"/>
        <v>0</v>
      </c>
      <c r="KH181" s="162">
        <f t="shared" si="869"/>
        <v>0</v>
      </c>
      <c r="KI181" s="162">
        <f t="shared" si="869"/>
        <v>0</v>
      </c>
      <c r="KJ181" s="162">
        <f t="shared" si="869"/>
        <v>0</v>
      </c>
      <c r="KK181" s="162">
        <f t="shared" si="869"/>
        <v>0</v>
      </c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</row>
    <row r="182" ht="14.25" customHeight="1" spans="1:326" x14ac:dyDescent="0.25">
      <c r="A182" s="1">
        <v>6</v>
      </c>
      <c r="B182" s="1">
        <f t="shared" ref="B182:C182" si="870">B181+1</f>
        <v>172</v>
      </c>
      <c r="C182" s="232">
        <f t="shared" si="870"/>
        <v>43637</v>
      </c>
      <c r="D182" s="162">
        <f t="shared" si="9"/>
        <v>0</v>
      </c>
      <c r="E182" s="162">
        <f>(SUMIFS(Profile!$F$2:$F$17521,Profile!$B$2:$B$17521,$B182,Profile!$C$2:$C$17521,E$8))*$C$6</f>
        <v>0</v>
      </c>
      <c r="F182" s="162">
        <f>(SUMIFS(Profile!$F$2:$F$17521,Profile!$B$2:$B$17521,$B182,Profile!$C$2:$C$17521,F$8))*$C$6</f>
        <v>0</v>
      </c>
      <c r="G182" s="162">
        <f>(SUMIFS(Profile!$F$2:$F$17521,Profile!$B$2:$B$17521,$B182,Profile!$C$2:$C$17521,G$8))*$C$6</f>
        <v>0</v>
      </c>
      <c r="H182" s="162">
        <f>(SUMIFS(Profile!$F$2:$F$17521,Profile!$B$2:$B$17521,$B182,Profile!$C$2:$C$17521,H$8))*$C$6</f>
        <v>0</v>
      </c>
      <c r="I182" s="162">
        <f>(SUMIFS(Profile!$F$2:$F$17521,Profile!$B$2:$B$17521,$B182,Profile!$C$2:$C$17521,I$8))*$C$6</f>
        <v>0</v>
      </c>
      <c r="J182" s="162">
        <f>(SUMIFS(Profile!$F$2:$F$17521,Profile!$B$2:$B$17521,$B182,Profile!$C$2:$C$17521,J$8))*$C$6</f>
        <v>0</v>
      </c>
      <c r="K182" s="162">
        <f>(SUMIFS(Profile!$F$2:$F$17521,Profile!$B$2:$B$17521,$B182,Profile!$C$2:$C$17521,K$8))*$C$6</f>
        <v>0</v>
      </c>
      <c r="L182" s="162">
        <f>(SUMIFS(Profile!$F$2:$F$17521,Profile!$B$2:$B$17521,$B182,Profile!$C$2:$C$17521,L$8))*$C$6</f>
        <v>0</v>
      </c>
      <c r="M182" s="162">
        <f>(SUMIFS(Profile!$F$2:$F$17521,Profile!$B$2:$B$17521,$B182,Profile!$C$2:$C$17521,M$8))*$C$6</f>
        <v>0</v>
      </c>
      <c r="N182" s="162">
        <f>(SUMIFS(Profile!$F$2:$F$17521,Profile!$B$2:$B$17521,$B182,Profile!$C$2:$C$17521,N$8))*$C$6</f>
        <v>0</v>
      </c>
      <c r="O182" s="162">
        <f>(SUMIFS(Profile!$F$2:$F$17521,Profile!$B$2:$B$17521,$B182,Profile!$C$2:$C$17521,O$8))*$C$6</f>
        <v>0</v>
      </c>
      <c r="P182" s="162">
        <f>(SUMIFS(Profile!$F$2:$F$17521,Profile!$B$2:$B$17521,$B182,Profile!$C$2:$C$17521,P$8))*$C$6</f>
        <v>0</v>
      </c>
      <c r="Q182" s="162">
        <f>(SUMIFS(Profile!$F$2:$F$17521,Profile!$B$2:$B$17521,$B182,Profile!$C$2:$C$17521,Q$8))*$C$6</f>
        <v>0</v>
      </c>
      <c r="R182" s="162">
        <f>(SUMIFS(Profile!$F$2:$F$17521,Profile!$B$2:$B$17521,$B182,Profile!$C$2:$C$17521,R$8))*$C$6</f>
        <v>0</v>
      </c>
      <c r="S182" s="162">
        <f>(SUMIFS(Profile!$F$2:$F$17521,Profile!$B$2:$B$17521,$B182,Profile!$C$2:$C$17521,S$8))*$C$6</f>
        <v>0</v>
      </c>
      <c r="T182" s="162">
        <f>(SUMIFS(Profile!$F$2:$F$17521,Profile!$B$2:$B$17521,$B182,Profile!$C$2:$C$17521,T$8))*$C$6</f>
        <v>0</v>
      </c>
      <c r="U182" s="162">
        <f>(SUMIFS(Profile!$F$2:$F$17521,Profile!$B$2:$B$17521,$B182,Profile!$C$2:$C$17521,U$8))*$C$6</f>
        <v>0</v>
      </c>
      <c r="V182" s="162">
        <f>(SUMIFS(Profile!$F$2:$F$17521,Profile!$B$2:$B$17521,$B182,Profile!$C$2:$C$17521,V$8))*$C$6</f>
        <v>0</v>
      </c>
      <c r="W182" s="162">
        <f>(SUMIFS(Profile!$F$2:$F$17521,Profile!$B$2:$B$17521,$B182,Profile!$C$2:$C$17521,W$8))*$C$6</f>
        <v>0</v>
      </c>
      <c r="X182" s="162">
        <f>(SUMIFS(Profile!$F$2:$F$17521,Profile!$B$2:$B$17521,$B182,Profile!$C$2:$C$17521,X$8))*$C$6</f>
        <v>0</v>
      </c>
      <c r="Y182" s="162">
        <f>(SUMIFS(Profile!$F$2:$F$17521,Profile!$B$2:$B$17521,$B182,Profile!$C$2:$C$17521,Y$8))*$C$6</f>
        <v>0</v>
      </c>
      <c r="Z182" s="162">
        <f>(SUMIFS(Profile!$F$2:$F$17521,Profile!$B$2:$B$17521,$B182,Profile!$C$2:$C$17521,Z$8))*$C$6</f>
        <v>0</v>
      </c>
      <c r="AA182" s="162">
        <f>(SUMIFS(Profile!$F$2:$F$17521,Profile!$B$2:$B$17521,$B182,Profile!$C$2:$C$17521,AA$8))*$C$6</f>
        <v>0</v>
      </c>
      <c r="AB182" s="162">
        <f>(SUMIFS(Profile!$F$2:$F$17521,Profile!$B$2:$B$17521,$B182,Profile!$C$2:$C$17521,AB$8))*$C$6</f>
        <v>0</v>
      </c>
      <c r="AC182" s="162">
        <f>(SUMIFS(Profile!$F$2:$F$17521,Profile!$B$2:$B$17521,$B182,Profile!$C$2:$C$17521,AC$8))*$C$6</f>
        <v>0</v>
      </c>
      <c r="AD182" s="162">
        <f>(SUMIFS(Profile!$F$2:$F$17521,Profile!$B$2:$B$17521,$B182,Profile!$C$2:$C$17521,AD$8))*$C$6</f>
        <v>0</v>
      </c>
      <c r="AE182" s="162">
        <f>(SUMIFS(Profile!$F$2:$F$17521,Profile!$B$2:$B$17521,$B182,Profile!$C$2:$C$17521,AE$8))*$C$6</f>
        <v>0</v>
      </c>
      <c r="AF182" s="162">
        <f>(SUMIFS(Profile!$F$2:$F$17521,Profile!$B$2:$B$17521,$B182,Profile!$C$2:$C$17521,AF$8))*$C$6</f>
        <v>0</v>
      </c>
      <c r="AG182" s="162">
        <f>(SUMIFS(Profile!$F$2:$F$17521,Profile!$B$2:$B$17521,$B182,Profile!$C$2:$C$17521,AG$8))*$C$6</f>
        <v>0</v>
      </c>
      <c r="AH182" s="162">
        <f>(SUMIFS(Profile!$F$2:$F$17521,Profile!$B$2:$B$17521,$B182,Profile!$C$2:$C$17521,AH$8))*$C$6</f>
        <v>0</v>
      </c>
      <c r="AI182" s="162">
        <f>(SUMIFS(Profile!$F$2:$F$17521,Profile!$B$2:$B$17521,$B182,Profile!$C$2:$C$17521,AI$8))*$C$6</f>
        <v>0</v>
      </c>
      <c r="AJ182" s="162">
        <f>(SUMIFS(Profile!$F$2:$F$17521,Profile!$B$2:$B$17521,$B182,Profile!$C$2:$C$17521,AJ$8))*$C$6</f>
        <v>0</v>
      </c>
      <c r="AK182" s="162">
        <f>(SUMIFS(Profile!$F$2:$F$17521,Profile!$B$2:$B$17521,$B182,Profile!$C$2:$C$17521,AK$8))*$C$6</f>
        <v>0</v>
      </c>
      <c r="AL182" s="162">
        <f>(SUMIFS(Profile!$F$2:$F$17521,Profile!$B$2:$B$17521,$B182,Profile!$C$2:$C$17521,AL$8))*$C$6</f>
        <v>0</v>
      </c>
      <c r="AM182" s="162">
        <f>(SUMIFS(Profile!$F$2:$F$17521,Profile!$B$2:$B$17521,$B182,Profile!$C$2:$C$17521,AM$8))*$C$6</f>
        <v>0</v>
      </c>
      <c r="AN182" s="162">
        <f>(SUMIFS(Profile!$F$2:$F$17521,Profile!$B$2:$B$17521,$B182,Profile!$C$2:$C$17521,AN$8))*$C$6</f>
        <v>0</v>
      </c>
      <c r="AO182" s="162">
        <f>(SUMIFS(Profile!$F$2:$F$17521,Profile!$B$2:$B$17521,$B182,Profile!$C$2:$C$17521,AO$8))*$C$6</f>
        <v>0</v>
      </c>
      <c r="AP182" s="162">
        <f>(SUMIFS(Profile!$F$2:$F$17521,Profile!$B$2:$B$17521,$B182,Profile!$C$2:$C$17521,AP$8))*$C$6</f>
        <v>0</v>
      </c>
      <c r="AQ182" s="162">
        <f>(SUMIFS(Profile!$F$2:$F$17521,Profile!$B$2:$B$17521,$B182,Profile!$C$2:$C$17521,AQ$8))*$C$6</f>
        <v>0</v>
      </c>
      <c r="AR182" s="162">
        <f>(SUMIFS(Profile!$F$2:$F$17521,Profile!$B$2:$B$17521,$B182,Profile!$C$2:$C$17521,AR$8))*$C$6</f>
        <v>0</v>
      </c>
      <c r="AS182" s="162">
        <f>(SUMIFS(Profile!$F$2:$F$17521,Profile!$B$2:$B$17521,$B182,Profile!$C$2:$C$17521,AS$8))*$C$6</f>
        <v>0</v>
      </c>
      <c r="AT182" s="162">
        <f>(SUMIFS(Profile!$F$2:$F$17521,Profile!$B$2:$B$17521,$B182,Profile!$C$2:$C$17521,AT$8))*$C$6</f>
        <v>0</v>
      </c>
      <c r="AU182" s="162">
        <f>(SUMIFS(Profile!$F$2:$F$17521,Profile!$B$2:$B$17521,$B182,Profile!$C$2:$C$17521,AU$8))*$C$6</f>
        <v>0</v>
      </c>
      <c r="AV182" s="162">
        <f>(SUMIFS(Profile!$F$2:$F$17521,Profile!$B$2:$B$17521,$B182,Profile!$C$2:$C$17521,AV$8))*$C$6</f>
        <v>0</v>
      </c>
      <c r="AW182" s="162">
        <f>(SUMIFS(Profile!$F$2:$F$17521,Profile!$B$2:$B$17521,$B182,Profile!$C$2:$C$17521,AW$8))*$C$6</f>
        <v>0</v>
      </c>
      <c r="AX182" s="162">
        <f>(SUMIFS(Profile!$F$2:$F$17521,Profile!$B$2:$B$17521,$B182,Profile!$C$2:$C$17521,AX$8))*$C$6</f>
        <v>0</v>
      </c>
      <c r="AY182" s="162">
        <f>(SUMIFS(Profile!$F$2:$F$17521,Profile!$B$2:$B$17521,$B182,Profile!$C$2:$C$17521,AY$8))*$C$6</f>
        <v>0</v>
      </c>
      <c r="AZ182" s="162">
        <f>(SUMIFS(Profile!$F$2:$F$17521,Profile!$B$2:$B$17521,$B182,Profile!$C$2:$C$17521,AZ$8))*$C$6</f>
        <v>0</v>
      </c>
      <c r="BA182" s="162">
        <f t="shared" si="10"/>
        <v>0</v>
      </c>
      <c r="BB182" s="162">
        <f>(SUMIFS(Profile!$E$2:$E$17521,Profile!$B$2:$B$17521,$B182,Profile!$C$2:$C$17521,BB$8))*$C$9</f>
        <v>0</v>
      </c>
      <c r="BC182" s="162">
        <f>(SUMIFS(Profile!$E$2:$E$17521,Profile!$B$2:$B$17521,$B182,Profile!$C$2:$C$17521,BC$8))*$C$9</f>
        <v>0</v>
      </c>
      <c r="BD182" s="162">
        <f>(SUMIFS(Profile!$E$2:$E$17521,Profile!$B$2:$B$17521,$B182,Profile!$C$2:$C$17521,BD$8))*$C$9</f>
        <v>0</v>
      </c>
      <c r="BE182" s="162">
        <f>(SUMIFS(Profile!$E$2:$E$17521,Profile!$B$2:$B$17521,$B182,Profile!$C$2:$C$17521,BE$8))*$C$9</f>
        <v>0</v>
      </c>
      <c r="BF182" s="162">
        <f>(SUMIFS(Profile!$E$2:$E$17521,Profile!$B$2:$B$17521,$B182,Profile!$C$2:$C$17521,BF$8))*$C$9</f>
        <v>0</v>
      </c>
      <c r="BG182" s="162">
        <f>(SUMIFS(Profile!$E$2:$E$17521,Profile!$B$2:$B$17521,$B182,Profile!$C$2:$C$17521,BG$8))*$C$9</f>
        <v>0</v>
      </c>
      <c r="BH182" s="162">
        <f>(SUMIFS(Profile!$E$2:$E$17521,Profile!$B$2:$B$17521,$B182,Profile!$C$2:$C$17521,BH$8))*$C$9</f>
        <v>0</v>
      </c>
      <c r="BI182" s="162">
        <f>(SUMIFS(Profile!$E$2:$E$17521,Profile!$B$2:$B$17521,$B182,Profile!$C$2:$C$17521,BI$8))*$C$9</f>
        <v>0</v>
      </c>
      <c r="BJ182" s="162">
        <f>(SUMIFS(Profile!$E$2:$E$17521,Profile!$B$2:$B$17521,$B182,Profile!$C$2:$C$17521,BJ$8))*$C$9</f>
        <v>0</v>
      </c>
      <c r="BK182" s="162">
        <f>(SUMIFS(Profile!$E$2:$E$17521,Profile!$B$2:$B$17521,$B182,Profile!$C$2:$C$17521,BK$8))*$C$9</f>
        <v>0</v>
      </c>
      <c r="BL182" s="162">
        <f>(SUMIFS(Profile!$E$2:$E$17521,Profile!$B$2:$B$17521,$B182,Profile!$C$2:$C$17521,BL$8))*$C$9</f>
        <v>0</v>
      </c>
      <c r="BM182" s="162">
        <f>(SUMIFS(Profile!$E$2:$E$17521,Profile!$B$2:$B$17521,$B182,Profile!$C$2:$C$17521,BM$8))*$C$9</f>
        <v>0</v>
      </c>
      <c r="BN182" s="162">
        <f>(SUMIFS(Profile!$E$2:$E$17521,Profile!$B$2:$B$17521,$B182,Profile!$C$2:$C$17521,BN$8))*$C$9</f>
        <v>0</v>
      </c>
      <c r="BO182" s="162">
        <f>(SUMIFS(Profile!$E$2:$E$17521,Profile!$B$2:$B$17521,$B182,Profile!$C$2:$C$17521,BO$8))*$C$9</f>
        <v>0</v>
      </c>
      <c r="BP182" s="162">
        <f>(SUMIFS(Profile!$E$2:$E$17521,Profile!$B$2:$B$17521,$B182,Profile!$C$2:$C$17521,BP$8))*$C$9</f>
        <v>0</v>
      </c>
      <c r="BQ182" s="162">
        <f>(SUMIFS(Profile!$E$2:$E$17521,Profile!$B$2:$B$17521,$B182,Profile!$C$2:$C$17521,BQ$8))*$C$9</f>
        <v>0</v>
      </c>
      <c r="BR182" s="162">
        <f>(SUMIFS(Profile!$E$2:$E$17521,Profile!$B$2:$B$17521,$B182,Profile!$C$2:$C$17521,BR$8))*$C$9</f>
        <v>0</v>
      </c>
      <c r="BS182" s="162">
        <f>(SUMIFS(Profile!$E$2:$E$17521,Profile!$B$2:$B$17521,$B182,Profile!$C$2:$C$17521,BS$8))*$C$9</f>
        <v>0</v>
      </c>
      <c r="BT182" s="162">
        <f>(SUMIFS(Profile!$E$2:$E$17521,Profile!$B$2:$B$17521,$B182,Profile!$C$2:$C$17521,BT$8))*$C$9</f>
        <v>0</v>
      </c>
      <c r="BU182" s="162">
        <f>(SUMIFS(Profile!$E$2:$E$17521,Profile!$B$2:$B$17521,$B182,Profile!$C$2:$C$17521,BU$8))*$C$9</f>
        <v>0</v>
      </c>
      <c r="BV182" s="162">
        <f>(SUMIFS(Profile!$E$2:$E$17521,Profile!$B$2:$B$17521,$B182,Profile!$C$2:$C$17521,BV$8))*$C$9</f>
        <v>0</v>
      </c>
      <c r="BW182" s="162">
        <f>(SUMIFS(Profile!$E$2:$E$17521,Profile!$B$2:$B$17521,$B182,Profile!$C$2:$C$17521,BW$8))*$C$9</f>
        <v>0</v>
      </c>
      <c r="BX182" s="162">
        <f>(SUMIFS(Profile!$E$2:$E$17521,Profile!$B$2:$B$17521,$B182,Profile!$C$2:$C$17521,BX$8))*$C$9</f>
        <v>0</v>
      </c>
      <c r="BY182" s="162">
        <f>(SUMIFS(Profile!$E$2:$E$17521,Profile!$B$2:$B$17521,$B182,Profile!$C$2:$C$17521,BY$8))*$C$9</f>
        <v>0</v>
      </c>
      <c r="BZ182" s="162">
        <f>(SUMIFS(Profile!$E$2:$E$17521,Profile!$B$2:$B$17521,$B182,Profile!$C$2:$C$17521,BZ$8))*$C$9</f>
        <v>0</v>
      </c>
      <c r="CA182" s="162">
        <f>(SUMIFS(Profile!$E$2:$E$17521,Profile!$B$2:$B$17521,$B182,Profile!$C$2:$C$17521,CA$8))*$C$9</f>
        <v>0</v>
      </c>
      <c r="CB182" s="162">
        <f>(SUMIFS(Profile!$E$2:$E$17521,Profile!$B$2:$B$17521,$B182,Profile!$C$2:$C$17521,CB$8))*$C$9</f>
        <v>0</v>
      </c>
      <c r="CC182" s="162">
        <f>(SUMIFS(Profile!$E$2:$E$17521,Profile!$B$2:$B$17521,$B182,Profile!$C$2:$C$17521,CC$8))*$C$9</f>
        <v>0</v>
      </c>
      <c r="CD182" s="162">
        <f>(SUMIFS(Profile!$E$2:$E$17521,Profile!$B$2:$B$17521,$B182,Profile!$C$2:$C$17521,CD$8))*$C$9</f>
        <v>0</v>
      </c>
      <c r="CE182" s="162">
        <f>(SUMIFS(Profile!$E$2:$E$17521,Profile!$B$2:$B$17521,$B182,Profile!$C$2:$C$17521,CE$8))*$C$9</f>
        <v>0</v>
      </c>
      <c r="CF182" s="162">
        <f>(SUMIFS(Profile!$E$2:$E$17521,Profile!$B$2:$B$17521,$B182,Profile!$C$2:$C$17521,CF$8))*$C$9</f>
        <v>0</v>
      </c>
      <c r="CG182" s="162">
        <f>(SUMIFS(Profile!$E$2:$E$17521,Profile!$B$2:$B$17521,$B182,Profile!$C$2:$C$17521,CG$8))*$C$9</f>
        <v>0</v>
      </c>
      <c r="CH182" s="162">
        <f>(SUMIFS(Profile!$E$2:$E$17521,Profile!$B$2:$B$17521,$B182,Profile!$C$2:$C$17521,CH$8))*$C$9</f>
        <v>0</v>
      </c>
      <c r="CI182" s="162">
        <f>(SUMIFS(Profile!$E$2:$E$17521,Profile!$B$2:$B$17521,$B182,Profile!$C$2:$C$17521,CI$8))*$C$9</f>
        <v>0</v>
      </c>
      <c r="CJ182" s="162">
        <f>(SUMIFS(Profile!$E$2:$E$17521,Profile!$B$2:$B$17521,$B182,Profile!$C$2:$C$17521,CJ$8))*$C$9</f>
        <v>0</v>
      </c>
      <c r="CK182" s="162">
        <f>(SUMIFS(Profile!$E$2:$E$17521,Profile!$B$2:$B$17521,$B182,Profile!$C$2:$C$17521,CK$8))*$C$9</f>
        <v>0</v>
      </c>
      <c r="CL182" s="162">
        <f>(SUMIFS(Profile!$E$2:$E$17521,Profile!$B$2:$B$17521,$B182,Profile!$C$2:$C$17521,CL$8))*$C$9</f>
        <v>0</v>
      </c>
      <c r="CM182" s="162">
        <f>(SUMIFS(Profile!$E$2:$E$17521,Profile!$B$2:$B$17521,$B182,Profile!$C$2:$C$17521,CM$8))*$C$9</f>
        <v>0</v>
      </c>
      <c r="CN182" s="162">
        <f>(SUMIFS(Profile!$E$2:$E$17521,Profile!$B$2:$B$17521,$B182,Profile!$C$2:$C$17521,CN$8))*$C$9</f>
        <v>0</v>
      </c>
      <c r="CO182" s="162">
        <f>(SUMIFS(Profile!$E$2:$E$17521,Profile!$B$2:$B$17521,$B182,Profile!$C$2:$C$17521,CO$8))*$C$9</f>
        <v>0</v>
      </c>
      <c r="CP182" s="162">
        <f>(SUMIFS(Profile!$E$2:$E$17521,Profile!$B$2:$B$17521,$B182,Profile!$C$2:$C$17521,CP$8))*$C$9</f>
        <v>0</v>
      </c>
      <c r="CQ182" s="162">
        <f>(SUMIFS(Profile!$E$2:$E$17521,Profile!$B$2:$B$17521,$B182,Profile!$C$2:$C$17521,CQ$8))*$C$9</f>
        <v>0</v>
      </c>
      <c r="CR182" s="162">
        <f>(SUMIFS(Profile!$E$2:$E$17521,Profile!$B$2:$B$17521,$B182,Profile!$C$2:$C$17521,CR$8))*$C$9</f>
        <v>0</v>
      </c>
      <c r="CS182" s="162">
        <f>(SUMIFS(Profile!$E$2:$E$17521,Profile!$B$2:$B$17521,$B182,Profile!$C$2:$C$17521,CS$8))*$C$9</f>
        <v>0</v>
      </c>
      <c r="CT182" s="162">
        <f>(SUMIFS(Profile!$E$2:$E$17521,Profile!$B$2:$B$17521,$B182,Profile!$C$2:$C$17521,CT$8))*$C$9</f>
        <v>0</v>
      </c>
      <c r="CU182" s="162">
        <f>(SUMIFS(Profile!$E$2:$E$17521,Profile!$B$2:$B$17521,$B182,Profile!$C$2:$C$17521,CU$8))*$C$9</f>
        <v>0</v>
      </c>
      <c r="CV182" s="162">
        <f>(SUMIFS(Profile!$E$2:$E$17521,Profile!$B$2:$B$17521,$B182,Profile!$C$2:$C$17521,CV$8))*$C$9</f>
        <v>0</v>
      </c>
      <c r="CW182" s="162">
        <f>(SUMIFS(Profile!$E$2:$E$17521,Profile!$B$2:$B$17521,$B182,Profile!$C$2:$C$17521,CW$8))*$C$9</f>
        <v>0</v>
      </c>
      <c r="CX182" s="162">
        <f t="shared" si="11"/>
        <v>0</v>
      </c>
      <c r="CY182" s="162">
        <f t="shared" ref="CY182:ET182" si="871">MAX(BB182-E182,0)</f>
        <v>0</v>
      </c>
      <c r="CZ182" s="162">
        <f t="shared" si="871"/>
        <v>0</v>
      </c>
      <c r="DA182" s="162">
        <f t="shared" si="871"/>
        <v>0</v>
      </c>
      <c r="DB182" s="162">
        <f t="shared" si="871"/>
        <v>0</v>
      </c>
      <c r="DC182" s="162">
        <f t="shared" si="871"/>
        <v>0</v>
      </c>
      <c r="DD182" s="162">
        <f t="shared" si="871"/>
        <v>0</v>
      </c>
      <c r="DE182" s="162">
        <f t="shared" si="871"/>
        <v>0</v>
      </c>
      <c r="DF182" s="162">
        <f t="shared" si="871"/>
        <v>0</v>
      </c>
      <c r="DG182" s="162">
        <f t="shared" si="871"/>
        <v>0</v>
      </c>
      <c r="DH182" s="162">
        <f t="shared" si="871"/>
        <v>0</v>
      </c>
      <c r="DI182" s="162">
        <f t="shared" si="871"/>
        <v>0</v>
      </c>
      <c r="DJ182" s="162">
        <f t="shared" si="871"/>
        <v>0</v>
      </c>
      <c r="DK182" s="162">
        <f t="shared" si="871"/>
        <v>0</v>
      </c>
      <c r="DL182" s="162">
        <f t="shared" si="871"/>
        <v>0</v>
      </c>
      <c r="DM182" s="162">
        <f t="shared" si="871"/>
        <v>0</v>
      </c>
      <c r="DN182" s="162">
        <f t="shared" si="871"/>
        <v>0</v>
      </c>
      <c r="DO182" s="162">
        <f t="shared" si="871"/>
        <v>0</v>
      </c>
      <c r="DP182" s="162">
        <f t="shared" si="871"/>
        <v>0</v>
      </c>
      <c r="DQ182" s="162">
        <f t="shared" si="871"/>
        <v>0</v>
      </c>
      <c r="DR182" s="162">
        <f t="shared" si="871"/>
        <v>0</v>
      </c>
      <c r="DS182" s="162">
        <f t="shared" si="871"/>
        <v>0</v>
      </c>
      <c r="DT182" s="162">
        <f t="shared" si="871"/>
        <v>0</v>
      </c>
      <c r="DU182" s="162">
        <f t="shared" si="871"/>
        <v>0</v>
      </c>
      <c r="DV182" s="162">
        <f t="shared" si="871"/>
        <v>0</v>
      </c>
      <c r="DW182" s="162">
        <f t="shared" si="871"/>
        <v>0</v>
      </c>
      <c r="DX182" s="162">
        <f t="shared" si="871"/>
        <v>0</v>
      </c>
      <c r="DY182" s="162">
        <f t="shared" si="871"/>
        <v>0</v>
      </c>
      <c r="DZ182" s="162">
        <f t="shared" si="871"/>
        <v>0</v>
      </c>
      <c r="EA182" s="162">
        <f t="shared" si="871"/>
        <v>0</v>
      </c>
      <c r="EB182" s="162">
        <f t="shared" si="871"/>
        <v>0</v>
      </c>
      <c r="EC182" s="162">
        <f t="shared" si="871"/>
        <v>0</v>
      </c>
      <c r="ED182" s="162">
        <f t="shared" si="871"/>
        <v>0</v>
      </c>
      <c r="EE182" s="162">
        <f t="shared" si="871"/>
        <v>0</v>
      </c>
      <c r="EF182" s="162">
        <f t="shared" si="871"/>
        <v>0</v>
      </c>
      <c r="EG182" s="162">
        <f t="shared" si="871"/>
        <v>0</v>
      </c>
      <c r="EH182" s="162">
        <f t="shared" si="871"/>
        <v>0</v>
      </c>
      <c r="EI182" s="162">
        <f t="shared" si="871"/>
        <v>0</v>
      </c>
      <c r="EJ182" s="162">
        <f t="shared" si="871"/>
        <v>0</v>
      </c>
      <c r="EK182" s="162">
        <f t="shared" si="871"/>
        <v>0</v>
      </c>
      <c r="EL182" s="162">
        <f t="shared" si="871"/>
        <v>0</v>
      </c>
      <c r="EM182" s="162">
        <f t="shared" si="871"/>
        <v>0</v>
      </c>
      <c r="EN182" s="162">
        <f t="shared" si="871"/>
        <v>0</v>
      </c>
      <c r="EO182" s="162">
        <f t="shared" si="871"/>
        <v>0</v>
      </c>
      <c r="EP182" s="162">
        <f t="shared" si="871"/>
        <v>0</v>
      </c>
      <c r="EQ182" s="162">
        <f t="shared" si="871"/>
        <v>0</v>
      </c>
      <c r="ER182" s="162">
        <f t="shared" si="871"/>
        <v>0</v>
      </c>
      <c r="ES182" s="162">
        <f t="shared" si="871"/>
        <v>0</v>
      </c>
      <c r="ET182" s="162">
        <f t="shared" si="871"/>
        <v>0</v>
      </c>
      <c r="EU182" s="162">
        <f t="shared" si="13"/>
        <v>0</v>
      </c>
      <c r="EV182" s="162">
        <f t="shared" ref="EV182:GQ182" si="872">BB182-CY182</f>
        <v>0</v>
      </c>
      <c r="EW182" s="162">
        <f t="shared" si="872"/>
        <v>0</v>
      </c>
      <c r="EX182" s="162">
        <f t="shared" si="872"/>
        <v>0</v>
      </c>
      <c r="EY182" s="162">
        <f t="shared" si="872"/>
        <v>0</v>
      </c>
      <c r="EZ182" s="162">
        <f t="shared" si="872"/>
        <v>0</v>
      </c>
      <c r="FA182" s="162">
        <f t="shared" si="872"/>
        <v>0</v>
      </c>
      <c r="FB182" s="162">
        <f t="shared" si="872"/>
        <v>0</v>
      </c>
      <c r="FC182" s="162">
        <f t="shared" si="872"/>
        <v>0</v>
      </c>
      <c r="FD182" s="162">
        <f t="shared" si="872"/>
        <v>0</v>
      </c>
      <c r="FE182" s="162">
        <f t="shared" si="872"/>
        <v>0</v>
      </c>
      <c r="FF182" s="162">
        <f t="shared" si="872"/>
        <v>0</v>
      </c>
      <c r="FG182" s="162">
        <f t="shared" si="872"/>
        <v>0</v>
      </c>
      <c r="FH182" s="162">
        <f t="shared" si="872"/>
        <v>0</v>
      </c>
      <c r="FI182" s="162">
        <f t="shared" si="872"/>
        <v>0</v>
      </c>
      <c r="FJ182" s="162">
        <f t="shared" si="872"/>
        <v>0</v>
      </c>
      <c r="FK182" s="162">
        <f t="shared" si="872"/>
        <v>0</v>
      </c>
      <c r="FL182" s="162">
        <f t="shared" si="872"/>
        <v>0</v>
      </c>
      <c r="FM182" s="162">
        <f t="shared" si="872"/>
        <v>0</v>
      </c>
      <c r="FN182" s="162">
        <f t="shared" si="872"/>
        <v>0</v>
      </c>
      <c r="FO182" s="162">
        <f t="shared" si="872"/>
        <v>0</v>
      </c>
      <c r="FP182" s="162">
        <f t="shared" si="872"/>
        <v>0</v>
      </c>
      <c r="FQ182" s="162">
        <f t="shared" si="872"/>
        <v>0</v>
      </c>
      <c r="FR182" s="162">
        <f t="shared" si="872"/>
        <v>0</v>
      </c>
      <c r="FS182" s="162">
        <f t="shared" si="872"/>
        <v>0</v>
      </c>
      <c r="FT182" s="162">
        <f t="shared" si="872"/>
        <v>0</v>
      </c>
      <c r="FU182" s="162">
        <f t="shared" si="872"/>
        <v>0</v>
      </c>
      <c r="FV182" s="162">
        <f t="shared" si="872"/>
        <v>0</v>
      </c>
      <c r="FW182" s="162">
        <f t="shared" si="872"/>
        <v>0</v>
      </c>
      <c r="FX182" s="162">
        <f t="shared" si="872"/>
        <v>0</v>
      </c>
      <c r="FY182" s="162">
        <f t="shared" si="872"/>
        <v>0</v>
      </c>
      <c r="FZ182" s="162">
        <f t="shared" si="872"/>
        <v>0</v>
      </c>
      <c r="GA182" s="162">
        <f t="shared" si="872"/>
        <v>0</v>
      </c>
      <c r="GB182" s="162">
        <f t="shared" si="872"/>
        <v>0</v>
      </c>
      <c r="GC182" s="162">
        <f t="shared" si="872"/>
        <v>0</v>
      </c>
      <c r="GD182" s="162">
        <f t="shared" si="872"/>
        <v>0</v>
      </c>
      <c r="GE182" s="162">
        <f t="shared" si="872"/>
        <v>0</v>
      </c>
      <c r="GF182" s="162">
        <f t="shared" si="872"/>
        <v>0</v>
      </c>
      <c r="GG182" s="162">
        <f t="shared" si="872"/>
        <v>0</v>
      </c>
      <c r="GH182" s="162">
        <f t="shared" si="872"/>
        <v>0</v>
      </c>
      <c r="GI182" s="162">
        <f t="shared" si="872"/>
        <v>0</v>
      </c>
      <c r="GJ182" s="162">
        <f t="shared" si="872"/>
        <v>0</v>
      </c>
      <c r="GK182" s="162">
        <f t="shared" si="872"/>
        <v>0</v>
      </c>
      <c r="GL182" s="162">
        <f t="shared" si="872"/>
        <v>0</v>
      </c>
      <c r="GM182" s="162">
        <f t="shared" si="872"/>
        <v>0</v>
      </c>
      <c r="GN182" s="162">
        <f t="shared" si="872"/>
        <v>0</v>
      </c>
      <c r="GO182" s="162">
        <f t="shared" si="872"/>
        <v>0</v>
      </c>
      <c r="GP182" s="162">
        <f t="shared" si="872"/>
        <v>0</v>
      </c>
      <c r="GQ182" s="162">
        <f t="shared" si="872"/>
        <v>0</v>
      </c>
      <c r="GR182" s="162">
        <f t="shared" si="15"/>
        <v>0</v>
      </c>
      <c r="GS182" s="162">
        <f t="shared" ref="GS182:IN182" si="873">E182-EV182</f>
        <v>0</v>
      </c>
      <c r="GT182" s="162">
        <f t="shared" si="873"/>
        <v>0</v>
      </c>
      <c r="GU182" s="162">
        <f t="shared" si="873"/>
        <v>0</v>
      </c>
      <c r="GV182" s="162">
        <f t="shared" si="873"/>
        <v>0</v>
      </c>
      <c r="GW182" s="162">
        <f t="shared" si="873"/>
        <v>0</v>
      </c>
      <c r="GX182" s="162">
        <f t="shared" si="873"/>
        <v>0</v>
      </c>
      <c r="GY182" s="162">
        <f t="shared" si="873"/>
        <v>0</v>
      </c>
      <c r="GZ182" s="162">
        <f t="shared" si="873"/>
        <v>0</v>
      </c>
      <c r="HA182" s="162">
        <f t="shared" si="873"/>
        <v>0</v>
      </c>
      <c r="HB182" s="162">
        <f t="shared" si="873"/>
        <v>0</v>
      </c>
      <c r="HC182" s="162">
        <f t="shared" si="873"/>
        <v>0</v>
      </c>
      <c r="HD182" s="162">
        <f t="shared" si="873"/>
        <v>0</v>
      </c>
      <c r="HE182" s="162">
        <f t="shared" si="873"/>
        <v>0</v>
      </c>
      <c r="HF182" s="162">
        <f t="shared" si="873"/>
        <v>0</v>
      </c>
      <c r="HG182" s="162">
        <f t="shared" si="873"/>
        <v>0</v>
      </c>
      <c r="HH182" s="162">
        <f t="shared" si="873"/>
        <v>0</v>
      </c>
      <c r="HI182" s="162">
        <f t="shared" si="873"/>
        <v>0</v>
      </c>
      <c r="HJ182" s="162">
        <f t="shared" si="873"/>
        <v>0</v>
      </c>
      <c r="HK182" s="162">
        <f t="shared" si="873"/>
        <v>0</v>
      </c>
      <c r="HL182" s="162">
        <f t="shared" si="873"/>
        <v>0</v>
      </c>
      <c r="HM182" s="162">
        <f t="shared" si="873"/>
        <v>0</v>
      </c>
      <c r="HN182" s="162">
        <f t="shared" si="873"/>
        <v>0</v>
      </c>
      <c r="HO182" s="162">
        <f t="shared" si="873"/>
        <v>0</v>
      </c>
      <c r="HP182" s="162">
        <f t="shared" si="873"/>
        <v>0</v>
      </c>
      <c r="HQ182" s="162">
        <f t="shared" si="873"/>
        <v>0</v>
      </c>
      <c r="HR182" s="162">
        <f t="shared" si="873"/>
        <v>0</v>
      </c>
      <c r="HS182" s="162">
        <f t="shared" si="873"/>
        <v>0</v>
      </c>
      <c r="HT182" s="162">
        <f t="shared" si="873"/>
        <v>0</v>
      </c>
      <c r="HU182" s="162">
        <f t="shared" si="873"/>
        <v>0</v>
      </c>
      <c r="HV182" s="162">
        <f t="shared" si="873"/>
        <v>0</v>
      </c>
      <c r="HW182" s="162">
        <f t="shared" si="873"/>
        <v>0</v>
      </c>
      <c r="HX182" s="162">
        <f t="shared" si="873"/>
        <v>0</v>
      </c>
      <c r="HY182" s="162">
        <f t="shared" si="873"/>
        <v>0</v>
      </c>
      <c r="HZ182" s="162">
        <f t="shared" si="873"/>
        <v>0</v>
      </c>
      <c r="IA182" s="162">
        <f t="shared" si="873"/>
        <v>0</v>
      </c>
      <c r="IB182" s="162">
        <f t="shared" si="873"/>
        <v>0</v>
      </c>
      <c r="IC182" s="162">
        <f t="shared" si="873"/>
        <v>0</v>
      </c>
      <c r="ID182" s="162">
        <f t="shared" si="873"/>
        <v>0</v>
      </c>
      <c r="IE182" s="162">
        <f t="shared" si="873"/>
        <v>0</v>
      </c>
      <c r="IF182" s="162">
        <f t="shared" si="873"/>
        <v>0</v>
      </c>
      <c r="IG182" s="162">
        <f t="shared" si="873"/>
        <v>0</v>
      </c>
      <c r="IH182" s="162">
        <f t="shared" si="873"/>
        <v>0</v>
      </c>
      <c r="II182" s="162">
        <f t="shared" si="873"/>
        <v>0</v>
      </c>
      <c r="IJ182" s="162">
        <f t="shared" si="873"/>
        <v>0</v>
      </c>
      <c r="IK182" s="162">
        <f t="shared" si="873"/>
        <v>0</v>
      </c>
      <c r="IL182" s="162">
        <f t="shared" si="873"/>
        <v>0</v>
      </c>
      <c r="IM182" s="162">
        <f t="shared" si="873"/>
        <v>0</v>
      </c>
      <c r="IN182" s="162">
        <f t="shared" si="873"/>
        <v>0</v>
      </c>
      <c r="IO182" s="162">
        <f t="shared" si="17"/>
        <v>0</v>
      </c>
      <c r="IP182" s="162">
        <f t="shared" si="23"/>
        <v>0</v>
      </c>
      <c r="IQ182" s="162">
        <f t="shared" ref="IQ182:KK182" si="874">MAX((MIN(CZ182+IP182,$IO$7))-GT182,0)</f>
        <v>0</v>
      </c>
      <c r="IR182" s="162">
        <f t="shared" si="874"/>
        <v>0</v>
      </c>
      <c r="IS182" s="162">
        <f t="shared" si="874"/>
        <v>0</v>
      </c>
      <c r="IT182" s="162">
        <f t="shared" si="874"/>
        <v>0</v>
      </c>
      <c r="IU182" s="162">
        <f t="shared" si="874"/>
        <v>0</v>
      </c>
      <c r="IV182" s="162">
        <f t="shared" si="874"/>
        <v>0</v>
      </c>
      <c r="IW182" s="162">
        <f t="shared" si="874"/>
        <v>0</v>
      </c>
      <c r="IX182" s="162">
        <f t="shared" si="874"/>
        <v>0</v>
      </c>
      <c r="IY182" s="162">
        <f t="shared" si="874"/>
        <v>0</v>
      </c>
      <c r="IZ182" s="162">
        <f t="shared" si="874"/>
        <v>0</v>
      </c>
      <c r="JA182" s="162">
        <f t="shared" si="874"/>
        <v>0</v>
      </c>
      <c r="JB182" s="162">
        <f t="shared" si="874"/>
        <v>0</v>
      </c>
      <c r="JC182" s="162">
        <f t="shared" si="874"/>
        <v>0</v>
      </c>
      <c r="JD182" s="162">
        <f t="shared" si="874"/>
        <v>0</v>
      </c>
      <c r="JE182" s="162">
        <f t="shared" si="874"/>
        <v>0</v>
      </c>
      <c r="JF182" s="162">
        <f t="shared" si="874"/>
        <v>0</v>
      </c>
      <c r="JG182" s="162">
        <f t="shared" si="874"/>
        <v>0</v>
      </c>
      <c r="JH182" s="162">
        <f t="shared" si="874"/>
        <v>0</v>
      </c>
      <c r="JI182" s="162">
        <f t="shared" si="874"/>
        <v>0</v>
      </c>
      <c r="JJ182" s="162">
        <f t="shared" si="874"/>
        <v>0</v>
      </c>
      <c r="JK182" s="162">
        <f t="shared" si="874"/>
        <v>0</v>
      </c>
      <c r="JL182" s="162">
        <f t="shared" si="874"/>
        <v>0</v>
      </c>
      <c r="JM182" s="162">
        <f t="shared" si="874"/>
        <v>0</v>
      </c>
      <c r="JN182" s="162">
        <f t="shared" si="874"/>
        <v>0</v>
      </c>
      <c r="JO182" s="162">
        <f t="shared" si="874"/>
        <v>0</v>
      </c>
      <c r="JP182" s="162">
        <f t="shared" si="874"/>
        <v>0</v>
      </c>
      <c r="JQ182" s="162">
        <f t="shared" si="874"/>
        <v>0</v>
      </c>
      <c r="JR182" s="162">
        <f t="shared" si="874"/>
        <v>0</v>
      </c>
      <c r="JS182" s="162">
        <f t="shared" si="874"/>
        <v>0</v>
      </c>
      <c r="JT182" s="162">
        <f t="shared" si="874"/>
        <v>0</v>
      </c>
      <c r="JU182" s="162">
        <f t="shared" si="874"/>
        <v>0</v>
      </c>
      <c r="JV182" s="162">
        <f t="shared" si="874"/>
        <v>0</v>
      </c>
      <c r="JW182" s="162">
        <f t="shared" si="874"/>
        <v>0</v>
      </c>
      <c r="JX182" s="162">
        <f t="shared" si="874"/>
        <v>0</v>
      </c>
      <c r="JY182" s="162">
        <f t="shared" si="874"/>
        <v>0</v>
      </c>
      <c r="JZ182" s="162">
        <f t="shared" si="874"/>
        <v>0</v>
      </c>
      <c r="KA182" s="162">
        <f t="shared" si="874"/>
        <v>0</v>
      </c>
      <c r="KB182" s="162">
        <f t="shared" si="874"/>
        <v>0</v>
      </c>
      <c r="KC182" s="162">
        <f t="shared" si="874"/>
        <v>0</v>
      </c>
      <c r="KD182" s="162">
        <f t="shared" si="874"/>
        <v>0</v>
      </c>
      <c r="KE182" s="162">
        <f t="shared" si="874"/>
        <v>0</v>
      </c>
      <c r="KF182" s="162">
        <f t="shared" si="874"/>
        <v>0</v>
      </c>
      <c r="KG182" s="162">
        <f t="shared" si="874"/>
        <v>0</v>
      </c>
      <c r="KH182" s="162">
        <f t="shared" si="874"/>
        <v>0</v>
      </c>
      <c r="KI182" s="162">
        <f t="shared" si="874"/>
        <v>0</v>
      </c>
      <c r="KJ182" s="162">
        <f t="shared" si="874"/>
        <v>0</v>
      </c>
      <c r="KK182" s="162">
        <f t="shared" si="874"/>
        <v>0</v>
      </c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</row>
    <row r="183" ht="14.25" customHeight="1" spans="1:326" x14ac:dyDescent="0.25">
      <c r="A183" s="1">
        <v>6</v>
      </c>
      <c r="B183" s="1">
        <f t="shared" ref="B183:C183" si="875">B182+1</f>
        <v>173</v>
      </c>
      <c r="C183" s="232">
        <f t="shared" si="875"/>
        <v>43638</v>
      </c>
      <c r="D183" s="162">
        <f t="shared" si="9"/>
        <v>0</v>
      </c>
      <c r="E183" s="162">
        <f>(SUMIFS(Profile!$F$2:$F$17521,Profile!$B$2:$B$17521,$B183,Profile!$C$2:$C$17521,E$8))*$C$6</f>
        <v>0</v>
      </c>
      <c r="F183" s="162">
        <f>(SUMIFS(Profile!$F$2:$F$17521,Profile!$B$2:$B$17521,$B183,Profile!$C$2:$C$17521,F$8))*$C$6</f>
        <v>0</v>
      </c>
      <c r="G183" s="162">
        <f>(SUMIFS(Profile!$F$2:$F$17521,Profile!$B$2:$B$17521,$B183,Profile!$C$2:$C$17521,G$8))*$C$6</f>
        <v>0</v>
      </c>
      <c r="H183" s="162">
        <f>(SUMIFS(Profile!$F$2:$F$17521,Profile!$B$2:$B$17521,$B183,Profile!$C$2:$C$17521,H$8))*$C$6</f>
        <v>0</v>
      </c>
      <c r="I183" s="162">
        <f>(SUMIFS(Profile!$F$2:$F$17521,Profile!$B$2:$B$17521,$B183,Profile!$C$2:$C$17521,I$8))*$C$6</f>
        <v>0</v>
      </c>
      <c r="J183" s="162">
        <f>(SUMIFS(Profile!$F$2:$F$17521,Profile!$B$2:$B$17521,$B183,Profile!$C$2:$C$17521,J$8))*$C$6</f>
        <v>0</v>
      </c>
      <c r="K183" s="162">
        <f>(SUMIFS(Profile!$F$2:$F$17521,Profile!$B$2:$B$17521,$B183,Profile!$C$2:$C$17521,K$8))*$C$6</f>
        <v>0</v>
      </c>
      <c r="L183" s="162">
        <f>(SUMIFS(Profile!$F$2:$F$17521,Profile!$B$2:$B$17521,$B183,Profile!$C$2:$C$17521,L$8))*$C$6</f>
        <v>0</v>
      </c>
      <c r="M183" s="162">
        <f>(SUMIFS(Profile!$F$2:$F$17521,Profile!$B$2:$B$17521,$B183,Profile!$C$2:$C$17521,M$8))*$C$6</f>
        <v>0</v>
      </c>
      <c r="N183" s="162">
        <f>(SUMIFS(Profile!$F$2:$F$17521,Profile!$B$2:$B$17521,$B183,Profile!$C$2:$C$17521,N$8))*$C$6</f>
        <v>0</v>
      </c>
      <c r="O183" s="162">
        <f>(SUMIFS(Profile!$F$2:$F$17521,Profile!$B$2:$B$17521,$B183,Profile!$C$2:$C$17521,O$8))*$C$6</f>
        <v>0</v>
      </c>
      <c r="P183" s="162">
        <f>(SUMIFS(Profile!$F$2:$F$17521,Profile!$B$2:$B$17521,$B183,Profile!$C$2:$C$17521,P$8))*$C$6</f>
        <v>0</v>
      </c>
      <c r="Q183" s="162">
        <f>(SUMIFS(Profile!$F$2:$F$17521,Profile!$B$2:$B$17521,$B183,Profile!$C$2:$C$17521,Q$8))*$C$6</f>
        <v>0</v>
      </c>
      <c r="R183" s="162">
        <f>(SUMIFS(Profile!$F$2:$F$17521,Profile!$B$2:$B$17521,$B183,Profile!$C$2:$C$17521,R$8))*$C$6</f>
        <v>0</v>
      </c>
      <c r="S183" s="162">
        <f>(SUMIFS(Profile!$F$2:$F$17521,Profile!$B$2:$B$17521,$B183,Profile!$C$2:$C$17521,S$8))*$C$6</f>
        <v>0</v>
      </c>
      <c r="T183" s="162">
        <f>(SUMIFS(Profile!$F$2:$F$17521,Profile!$B$2:$B$17521,$B183,Profile!$C$2:$C$17521,T$8))*$C$6</f>
        <v>0</v>
      </c>
      <c r="U183" s="162">
        <f>(SUMIFS(Profile!$F$2:$F$17521,Profile!$B$2:$B$17521,$B183,Profile!$C$2:$C$17521,U$8))*$C$6</f>
        <v>0</v>
      </c>
      <c r="V183" s="162">
        <f>(SUMIFS(Profile!$F$2:$F$17521,Profile!$B$2:$B$17521,$B183,Profile!$C$2:$C$17521,V$8))*$C$6</f>
        <v>0</v>
      </c>
      <c r="W183" s="162">
        <f>(SUMIFS(Profile!$F$2:$F$17521,Profile!$B$2:$B$17521,$B183,Profile!$C$2:$C$17521,W$8))*$C$6</f>
        <v>0</v>
      </c>
      <c r="X183" s="162">
        <f>(SUMIFS(Profile!$F$2:$F$17521,Profile!$B$2:$B$17521,$B183,Profile!$C$2:$C$17521,X$8))*$C$6</f>
        <v>0</v>
      </c>
      <c r="Y183" s="162">
        <f>(SUMIFS(Profile!$F$2:$F$17521,Profile!$B$2:$B$17521,$B183,Profile!$C$2:$C$17521,Y$8))*$C$6</f>
        <v>0</v>
      </c>
      <c r="Z183" s="162">
        <f>(SUMIFS(Profile!$F$2:$F$17521,Profile!$B$2:$B$17521,$B183,Profile!$C$2:$C$17521,Z$8))*$C$6</f>
        <v>0</v>
      </c>
      <c r="AA183" s="162">
        <f>(SUMIFS(Profile!$F$2:$F$17521,Profile!$B$2:$B$17521,$B183,Profile!$C$2:$C$17521,AA$8))*$C$6</f>
        <v>0</v>
      </c>
      <c r="AB183" s="162">
        <f>(SUMIFS(Profile!$F$2:$F$17521,Profile!$B$2:$B$17521,$B183,Profile!$C$2:$C$17521,AB$8))*$C$6</f>
        <v>0</v>
      </c>
      <c r="AC183" s="162">
        <f>(SUMIFS(Profile!$F$2:$F$17521,Profile!$B$2:$B$17521,$B183,Profile!$C$2:$C$17521,AC$8))*$C$6</f>
        <v>0</v>
      </c>
      <c r="AD183" s="162">
        <f>(SUMIFS(Profile!$F$2:$F$17521,Profile!$B$2:$B$17521,$B183,Profile!$C$2:$C$17521,AD$8))*$C$6</f>
        <v>0</v>
      </c>
      <c r="AE183" s="162">
        <f>(SUMIFS(Profile!$F$2:$F$17521,Profile!$B$2:$B$17521,$B183,Profile!$C$2:$C$17521,AE$8))*$C$6</f>
        <v>0</v>
      </c>
      <c r="AF183" s="162">
        <f>(SUMIFS(Profile!$F$2:$F$17521,Profile!$B$2:$B$17521,$B183,Profile!$C$2:$C$17521,AF$8))*$C$6</f>
        <v>0</v>
      </c>
      <c r="AG183" s="162">
        <f>(SUMIFS(Profile!$F$2:$F$17521,Profile!$B$2:$B$17521,$B183,Profile!$C$2:$C$17521,AG$8))*$C$6</f>
        <v>0</v>
      </c>
      <c r="AH183" s="162">
        <f>(SUMIFS(Profile!$F$2:$F$17521,Profile!$B$2:$B$17521,$B183,Profile!$C$2:$C$17521,AH$8))*$C$6</f>
        <v>0</v>
      </c>
      <c r="AI183" s="162">
        <f>(SUMIFS(Profile!$F$2:$F$17521,Profile!$B$2:$B$17521,$B183,Profile!$C$2:$C$17521,AI$8))*$C$6</f>
        <v>0</v>
      </c>
      <c r="AJ183" s="162">
        <f>(SUMIFS(Profile!$F$2:$F$17521,Profile!$B$2:$B$17521,$B183,Profile!$C$2:$C$17521,AJ$8))*$C$6</f>
        <v>0</v>
      </c>
      <c r="AK183" s="162">
        <f>(SUMIFS(Profile!$F$2:$F$17521,Profile!$B$2:$B$17521,$B183,Profile!$C$2:$C$17521,AK$8))*$C$6</f>
        <v>0</v>
      </c>
      <c r="AL183" s="162">
        <f>(SUMIFS(Profile!$F$2:$F$17521,Profile!$B$2:$B$17521,$B183,Profile!$C$2:$C$17521,AL$8))*$C$6</f>
        <v>0</v>
      </c>
      <c r="AM183" s="162">
        <f>(SUMIFS(Profile!$F$2:$F$17521,Profile!$B$2:$B$17521,$B183,Profile!$C$2:$C$17521,AM$8))*$C$6</f>
        <v>0</v>
      </c>
      <c r="AN183" s="162">
        <f>(SUMIFS(Profile!$F$2:$F$17521,Profile!$B$2:$B$17521,$B183,Profile!$C$2:$C$17521,AN$8))*$C$6</f>
        <v>0</v>
      </c>
      <c r="AO183" s="162">
        <f>(SUMIFS(Profile!$F$2:$F$17521,Profile!$B$2:$B$17521,$B183,Profile!$C$2:$C$17521,AO$8))*$C$6</f>
        <v>0</v>
      </c>
      <c r="AP183" s="162">
        <f>(SUMIFS(Profile!$F$2:$F$17521,Profile!$B$2:$B$17521,$B183,Profile!$C$2:$C$17521,AP$8))*$C$6</f>
        <v>0</v>
      </c>
      <c r="AQ183" s="162">
        <f>(SUMIFS(Profile!$F$2:$F$17521,Profile!$B$2:$B$17521,$B183,Profile!$C$2:$C$17521,AQ$8))*$C$6</f>
        <v>0</v>
      </c>
      <c r="AR183" s="162">
        <f>(SUMIFS(Profile!$F$2:$F$17521,Profile!$B$2:$B$17521,$B183,Profile!$C$2:$C$17521,AR$8))*$C$6</f>
        <v>0</v>
      </c>
      <c r="AS183" s="162">
        <f>(SUMIFS(Profile!$F$2:$F$17521,Profile!$B$2:$B$17521,$B183,Profile!$C$2:$C$17521,AS$8))*$C$6</f>
        <v>0</v>
      </c>
      <c r="AT183" s="162">
        <f>(SUMIFS(Profile!$F$2:$F$17521,Profile!$B$2:$B$17521,$B183,Profile!$C$2:$C$17521,AT$8))*$C$6</f>
        <v>0</v>
      </c>
      <c r="AU183" s="162">
        <f>(SUMIFS(Profile!$F$2:$F$17521,Profile!$B$2:$B$17521,$B183,Profile!$C$2:$C$17521,AU$8))*$C$6</f>
        <v>0</v>
      </c>
      <c r="AV183" s="162">
        <f>(SUMIFS(Profile!$F$2:$F$17521,Profile!$B$2:$B$17521,$B183,Profile!$C$2:$C$17521,AV$8))*$C$6</f>
        <v>0</v>
      </c>
      <c r="AW183" s="162">
        <f>(SUMIFS(Profile!$F$2:$F$17521,Profile!$B$2:$B$17521,$B183,Profile!$C$2:$C$17521,AW$8))*$C$6</f>
        <v>0</v>
      </c>
      <c r="AX183" s="162">
        <f>(SUMIFS(Profile!$F$2:$F$17521,Profile!$B$2:$B$17521,$B183,Profile!$C$2:$C$17521,AX$8))*$C$6</f>
        <v>0</v>
      </c>
      <c r="AY183" s="162">
        <f>(SUMIFS(Profile!$F$2:$F$17521,Profile!$B$2:$B$17521,$B183,Profile!$C$2:$C$17521,AY$8))*$C$6</f>
        <v>0</v>
      </c>
      <c r="AZ183" s="162">
        <f>(SUMIFS(Profile!$F$2:$F$17521,Profile!$B$2:$B$17521,$B183,Profile!$C$2:$C$17521,AZ$8))*$C$6</f>
        <v>0</v>
      </c>
      <c r="BA183" s="162">
        <f t="shared" si="10"/>
        <v>0</v>
      </c>
      <c r="BB183" s="162">
        <f>(SUMIFS(Profile!$E$2:$E$17521,Profile!$B$2:$B$17521,$B183,Profile!$C$2:$C$17521,BB$8))*$C$9</f>
        <v>0</v>
      </c>
      <c r="BC183" s="162">
        <f>(SUMIFS(Profile!$E$2:$E$17521,Profile!$B$2:$B$17521,$B183,Profile!$C$2:$C$17521,BC$8))*$C$9</f>
        <v>0</v>
      </c>
      <c r="BD183" s="162">
        <f>(SUMIFS(Profile!$E$2:$E$17521,Profile!$B$2:$B$17521,$B183,Profile!$C$2:$C$17521,BD$8))*$C$9</f>
        <v>0</v>
      </c>
      <c r="BE183" s="162">
        <f>(SUMIFS(Profile!$E$2:$E$17521,Profile!$B$2:$B$17521,$B183,Profile!$C$2:$C$17521,BE$8))*$C$9</f>
        <v>0</v>
      </c>
      <c r="BF183" s="162">
        <f>(SUMIFS(Profile!$E$2:$E$17521,Profile!$B$2:$B$17521,$B183,Profile!$C$2:$C$17521,BF$8))*$C$9</f>
        <v>0</v>
      </c>
      <c r="BG183" s="162">
        <f>(SUMIFS(Profile!$E$2:$E$17521,Profile!$B$2:$B$17521,$B183,Profile!$C$2:$C$17521,BG$8))*$C$9</f>
        <v>0</v>
      </c>
      <c r="BH183" s="162">
        <f>(SUMIFS(Profile!$E$2:$E$17521,Profile!$B$2:$B$17521,$B183,Profile!$C$2:$C$17521,BH$8))*$C$9</f>
        <v>0</v>
      </c>
      <c r="BI183" s="162">
        <f>(SUMIFS(Profile!$E$2:$E$17521,Profile!$B$2:$B$17521,$B183,Profile!$C$2:$C$17521,BI$8))*$C$9</f>
        <v>0</v>
      </c>
      <c r="BJ183" s="162">
        <f>(SUMIFS(Profile!$E$2:$E$17521,Profile!$B$2:$B$17521,$B183,Profile!$C$2:$C$17521,BJ$8))*$C$9</f>
        <v>0</v>
      </c>
      <c r="BK183" s="162">
        <f>(SUMIFS(Profile!$E$2:$E$17521,Profile!$B$2:$B$17521,$B183,Profile!$C$2:$C$17521,BK$8))*$C$9</f>
        <v>0</v>
      </c>
      <c r="BL183" s="162">
        <f>(SUMIFS(Profile!$E$2:$E$17521,Profile!$B$2:$B$17521,$B183,Profile!$C$2:$C$17521,BL$8))*$C$9</f>
        <v>0</v>
      </c>
      <c r="BM183" s="162">
        <f>(SUMIFS(Profile!$E$2:$E$17521,Profile!$B$2:$B$17521,$B183,Profile!$C$2:$C$17521,BM$8))*$C$9</f>
        <v>0</v>
      </c>
      <c r="BN183" s="162">
        <f>(SUMIFS(Profile!$E$2:$E$17521,Profile!$B$2:$B$17521,$B183,Profile!$C$2:$C$17521,BN$8))*$C$9</f>
        <v>0</v>
      </c>
      <c r="BO183" s="162">
        <f>(SUMIFS(Profile!$E$2:$E$17521,Profile!$B$2:$B$17521,$B183,Profile!$C$2:$C$17521,BO$8))*$C$9</f>
        <v>0</v>
      </c>
      <c r="BP183" s="162">
        <f>(SUMIFS(Profile!$E$2:$E$17521,Profile!$B$2:$B$17521,$B183,Profile!$C$2:$C$17521,BP$8))*$C$9</f>
        <v>0</v>
      </c>
      <c r="BQ183" s="162">
        <f>(SUMIFS(Profile!$E$2:$E$17521,Profile!$B$2:$B$17521,$B183,Profile!$C$2:$C$17521,BQ$8))*$C$9</f>
        <v>0</v>
      </c>
      <c r="BR183" s="162">
        <f>(SUMIFS(Profile!$E$2:$E$17521,Profile!$B$2:$B$17521,$B183,Profile!$C$2:$C$17521,BR$8))*$C$9</f>
        <v>0</v>
      </c>
      <c r="BS183" s="162">
        <f>(SUMIFS(Profile!$E$2:$E$17521,Profile!$B$2:$B$17521,$B183,Profile!$C$2:$C$17521,BS$8))*$C$9</f>
        <v>0</v>
      </c>
      <c r="BT183" s="162">
        <f>(SUMIFS(Profile!$E$2:$E$17521,Profile!$B$2:$B$17521,$B183,Profile!$C$2:$C$17521,BT$8))*$C$9</f>
        <v>0</v>
      </c>
      <c r="BU183" s="162">
        <f>(SUMIFS(Profile!$E$2:$E$17521,Profile!$B$2:$B$17521,$B183,Profile!$C$2:$C$17521,BU$8))*$C$9</f>
        <v>0</v>
      </c>
      <c r="BV183" s="162">
        <f>(SUMIFS(Profile!$E$2:$E$17521,Profile!$B$2:$B$17521,$B183,Profile!$C$2:$C$17521,BV$8))*$C$9</f>
        <v>0</v>
      </c>
      <c r="BW183" s="162">
        <f>(SUMIFS(Profile!$E$2:$E$17521,Profile!$B$2:$B$17521,$B183,Profile!$C$2:$C$17521,BW$8))*$C$9</f>
        <v>0</v>
      </c>
      <c r="BX183" s="162">
        <f>(SUMIFS(Profile!$E$2:$E$17521,Profile!$B$2:$B$17521,$B183,Profile!$C$2:$C$17521,BX$8))*$C$9</f>
        <v>0</v>
      </c>
      <c r="BY183" s="162">
        <f>(SUMIFS(Profile!$E$2:$E$17521,Profile!$B$2:$B$17521,$B183,Profile!$C$2:$C$17521,BY$8))*$C$9</f>
        <v>0</v>
      </c>
      <c r="BZ183" s="162">
        <f>(SUMIFS(Profile!$E$2:$E$17521,Profile!$B$2:$B$17521,$B183,Profile!$C$2:$C$17521,BZ$8))*$C$9</f>
        <v>0</v>
      </c>
      <c r="CA183" s="162">
        <f>(SUMIFS(Profile!$E$2:$E$17521,Profile!$B$2:$B$17521,$B183,Profile!$C$2:$C$17521,CA$8))*$C$9</f>
        <v>0</v>
      </c>
      <c r="CB183" s="162">
        <f>(SUMIFS(Profile!$E$2:$E$17521,Profile!$B$2:$B$17521,$B183,Profile!$C$2:$C$17521,CB$8))*$C$9</f>
        <v>0</v>
      </c>
      <c r="CC183" s="162">
        <f>(SUMIFS(Profile!$E$2:$E$17521,Profile!$B$2:$B$17521,$B183,Profile!$C$2:$C$17521,CC$8))*$C$9</f>
        <v>0</v>
      </c>
      <c r="CD183" s="162">
        <f>(SUMIFS(Profile!$E$2:$E$17521,Profile!$B$2:$B$17521,$B183,Profile!$C$2:$C$17521,CD$8))*$C$9</f>
        <v>0</v>
      </c>
      <c r="CE183" s="162">
        <f>(SUMIFS(Profile!$E$2:$E$17521,Profile!$B$2:$B$17521,$B183,Profile!$C$2:$C$17521,CE$8))*$C$9</f>
        <v>0</v>
      </c>
      <c r="CF183" s="162">
        <f>(SUMIFS(Profile!$E$2:$E$17521,Profile!$B$2:$B$17521,$B183,Profile!$C$2:$C$17521,CF$8))*$C$9</f>
        <v>0</v>
      </c>
      <c r="CG183" s="162">
        <f>(SUMIFS(Profile!$E$2:$E$17521,Profile!$B$2:$B$17521,$B183,Profile!$C$2:$C$17521,CG$8))*$C$9</f>
        <v>0</v>
      </c>
      <c r="CH183" s="162">
        <f>(SUMIFS(Profile!$E$2:$E$17521,Profile!$B$2:$B$17521,$B183,Profile!$C$2:$C$17521,CH$8))*$C$9</f>
        <v>0</v>
      </c>
      <c r="CI183" s="162">
        <f>(SUMIFS(Profile!$E$2:$E$17521,Profile!$B$2:$B$17521,$B183,Profile!$C$2:$C$17521,CI$8))*$C$9</f>
        <v>0</v>
      </c>
      <c r="CJ183" s="162">
        <f>(SUMIFS(Profile!$E$2:$E$17521,Profile!$B$2:$B$17521,$B183,Profile!$C$2:$C$17521,CJ$8))*$C$9</f>
        <v>0</v>
      </c>
      <c r="CK183" s="162">
        <f>(SUMIFS(Profile!$E$2:$E$17521,Profile!$B$2:$B$17521,$B183,Profile!$C$2:$C$17521,CK$8))*$C$9</f>
        <v>0</v>
      </c>
      <c r="CL183" s="162">
        <f>(SUMIFS(Profile!$E$2:$E$17521,Profile!$B$2:$B$17521,$B183,Profile!$C$2:$C$17521,CL$8))*$C$9</f>
        <v>0</v>
      </c>
      <c r="CM183" s="162">
        <f>(SUMIFS(Profile!$E$2:$E$17521,Profile!$B$2:$B$17521,$B183,Profile!$C$2:$C$17521,CM$8))*$C$9</f>
        <v>0</v>
      </c>
      <c r="CN183" s="162">
        <f>(SUMIFS(Profile!$E$2:$E$17521,Profile!$B$2:$B$17521,$B183,Profile!$C$2:$C$17521,CN$8))*$C$9</f>
        <v>0</v>
      </c>
      <c r="CO183" s="162">
        <f>(SUMIFS(Profile!$E$2:$E$17521,Profile!$B$2:$B$17521,$B183,Profile!$C$2:$C$17521,CO$8))*$C$9</f>
        <v>0</v>
      </c>
      <c r="CP183" s="162">
        <f>(SUMIFS(Profile!$E$2:$E$17521,Profile!$B$2:$B$17521,$B183,Profile!$C$2:$C$17521,CP$8))*$C$9</f>
        <v>0</v>
      </c>
      <c r="CQ183" s="162">
        <f>(SUMIFS(Profile!$E$2:$E$17521,Profile!$B$2:$B$17521,$B183,Profile!$C$2:$C$17521,CQ$8))*$C$9</f>
        <v>0</v>
      </c>
      <c r="CR183" s="162">
        <f>(SUMIFS(Profile!$E$2:$E$17521,Profile!$B$2:$B$17521,$B183,Profile!$C$2:$C$17521,CR$8))*$C$9</f>
        <v>0</v>
      </c>
      <c r="CS183" s="162">
        <f>(SUMIFS(Profile!$E$2:$E$17521,Profile!$B$2:$B$17521,$B183,Profile!$C$2:$C$17521,CS$8))*$C$9</f>
        <v>0</v>
      </c>
      <c r="CT183" s="162">
        <f>(SUMIFS(Profile!$E$2:$E$17521,Profile!$B$2:$B$17521,$B183,Profile!$C$2:$C$17521,CT$8))*$C$9</f>
        <v>0</v>
      </c>
      <c r="CU183" s="162">
        <f>(SUMIFS(Profile!$E$2:$E$17521,Profile!$B$2:$B$17521,$B183,Profile!$C$2:$C$17521,CU$8))*$C$9</f>
        <v>0</v>
      </c>
      <c r="CV183" s="162">
        <f>(SUMIFS(Profile!$E$2:$E$17521,Profile!$B$2:$B$17521,$B183,Profile!$C$2:$C$17521,CV$8))*$C$9</f>
        <v>0</v>
      </c>
      <c r="CW183" s="162">
        <f>(SUMIFS(Profile!$E$2:$E$17521,Profile!$B$2:$B$17521,$B183,Profile!$C$2:$C$17521,CW$8))*$C$9</f>
        <v>0</v>
      </c>
      <c r="CX183" s="162">
        <f t="shared" si="11"/>
        <v>0</v>
      </c>
      <c r="CY183" s="162">
        <f t="shared" ref="CY183:ET183" si="876">MAX(BB183-E183,0)</f>
        <v>0</v>
      </c>
      <c r="CZ183" s="162">
        <f t="shared" si="876"/>
        <v>0</v>
      </c>
      <c r="DA183" s="162">
        <f t="shared" si="876"/>
        <v>0</v>
      </c>
      <c r="DB183" s="162">
        <f t="shared" si="876"/>
        <v>0</v>
      </c>
      <c r="DC183" s="162">
        <f t="shared" si="876"/>
        <v>0</v>
      </c>
      <c r="DD183" s="162">
        <f t="shared" si="876"/>
        <v>0</v>
      </c>
      <c r="DE183" s="162">
        <f t="shared" si="876"/>
        <v>0</v>
      </c>
      <c r="DF183" s="162">
        <f t="shared" si="876"/>
        <v>0</v>
      </c>
      <c r="DG183" s="162">
        <f t="shared" si="876"/>
        <v>0</v>
      </c>
      <c r="DH183" s="162">
        <f t="shared" si="876"/>
        <v>0</v>
      </c>
      <c r="DI183" s="162">
        <f t="shared" si="876"/>
        <v>0</v>
      </c>
      <c r="DJ183" s="162">
        <f t="shared" si="876"/>
        <v>0</v>
      </c>
      <c r="DK183" s="162">
        <f t="shared" si="876"/>
        <v>0</v>
      </c>
      <c r="DL183" s="162">
        <f t="shared" si="876"/>
        <v>0</v>
      </c>
      <c r="DM183" s="162">
        <f t="shared" si="876"/>
        <v>0</v>
      </c>
      <c r="DN183" s="162">
        <f t="shared" si="876"/>
        <v>0</v>
      </c>
      <c r="DO183" s="162">
        <f t="shared" si="876"/>
        <v>0</v>
      </c>
      <c r="DP183" s="162">
        <f t="shared" si="876"/>
        <v>0</v>
      </c>
      <c r="DQ183" s="162">
        <f t="shared" si="876"/>
        <v>0</v>
      </c>
      <c r="DR183" s="162">
        <f t="shared" si="876"/>
        <v>0</v>
      </c>
      <c r="DS183" s="162">
        <f t="shared" si="876"/>
        <v>0</v>
      </c>
      <c r="DT183" s="162">
        <f t="shared" si="876"/>
        <v>0</v>
      </c>
      <c r="DU183" s="162">
        <f t="shared" si="876"/>
        <v>0</v>
      </c>
      <c r="DV183" s="162">
        <f t="shared" si="876"/>
        <v>0</v>
      </c>
      <c r="DW183" s="162">
        <f t="shared" si="876"/>
        <v>0</v>
      </c>
      <c r="DX183" s="162">
        <f t="shared" si="876"/>
        <v>0</v>
      </c>
      <c r="DY183" s="162">
        <f t="shared" si="876"/>
        <v>0</v>
      </c>
      <c r="DZ183" s="162">
        <f t="shared" si="876"/>
        <v>0</v>
      </c>
      <c r="EA183" s="162">
        <f t="shared" si="876"/>
        <v>0</v>
      </c>
      <c r="EB183" s="162">
        <f t="shared" si="876"/>
        <v>0</v>
      </c>
      <c r="EC183" s="162">
        <f t="shared" si="876"/>
        <v>0</v>
      </c>
      <c r="ED183" s="162">
        <f t="shared" si="876"/>
        <v>0</v>
      </c>
      <c r="EE183" s="162">
        <f t="shared" si="876"/>
        <v>0</v>
      </c>
      <c r="EF183" s="162">
        <f t="shared" si="876"/>
        <v>0</v>
      </c>
      <c r="EG183" s="162">
        <f t="shared" si="876"/>
        <v>0</v>
      </c>
      <c r="EH183" s="162">
        <f t="shared" si="876"/>
        <v>0</v>
      </c>
      <c r="EI183" s="162">
        <f t="shared" si="876"/>
        <v>0</v>
      </c>
      <c r="EJ183" s="162">
        <f t="shared" si="876"/>
        <v>0</v>
      </c>
      <c r="EK183" s="162">
        <f t="shared" si="876"/>
        <v>0</v>
      </c>
      <c r="EL183" s="162">
        <f t="shared" si="876"/>
        <v>0</v>
      </c>
      <c r="EM183" s="162">
        <f t="shared" si="876"/>
        <v>0</v>
      </c>
      <c r="EN183" s="162">
        <f t="shared" si="876"/>
        <v>0</v>
      </c>
      <c r="EO183" s="162">
        <f t="shared" si="876"/>
        <v>0</v>
      </c>
      <c r="EP183" s="162">
        <f t="shared" si="876"/>
        <v>0</v>
      </c>
      <c r="EQ183" s="162">
        <f t="shared" si="876"/>
        <v>0</v>
      </c>
      <c r="ER183" s="162">
        <f t="shared" si="876"/>
        <v>0</v>
      </c>
      <c r="ES183" s="162">
        <f t="shared" si="876"/>
        <v>0</v>
      </c>
      <c r="ET183" s="162">
        <f t="shared" si="876"/>
        <v>0</v>
      </c>
      <c r="EU183" s="162">
        <f t="shared" si="13"/>
        <v>0</v>
      </c>
      <c r="EV183" s="162">
        <f t="shared" ref="EV183:GQ183" si="877">BB183-CY183</f>
        <v>0</v>
      </c>
      <c r="EW183" s="162">
        <f t="shared" si="877"/>
        <v>0</v>
      </c>
      <c r="EX183" s="162">
        <f t="shared" si="877"/>
        <v>0</v>
      </c>
      <c r="EY183" s="162">
        <f t="shared" si="877"/>
        <v>0</v>
      </c>
      <c r="EZ183" s="162">
        <f t="shared" si="877"/>
        <v>0</v>
      </c>
      <c r="FA183" s="162">
        <f t="shared" si="877"/>
        <v>0</v>
      </c>
      <c r="FB183" s="162">
        <f t="shared" si="877"/>
        <v>0</v>
      </c>
      <c r="FC183" s="162">
        <f t="shared" si="877"/>
        <v>0</v>
      </c>
      <c r="FD183" s="162">
        <f t="shared" si="877"/>
        <v>0</v>
      </c>
      <c r="FE183" s="162">
        <f t="shared" si="877"/>
        <v>0</v>
      </c>
      <c r="FF183" s="162">
        <f t="shared" si="877"/>
        <v>0</v>
      </c>
      <c r="FG183" s="162">
        <f t="shared" si="877"/>
        <v>0</v>
      </c>
      <c r="FH183" s="162">
        <f t="shared" si="877"/>
        <v>0</v>
      </c>
      <c r="FI183" s="162">
        <f t="shared" si="877"/>
        <v>0</v>
      </c>
      <c r="FJ183" s="162">
        <f t="shared" si="877"/>
        <v>0</v>
      </c>
      <c r="FK183" s="162">
        <f t="shared" si="877"/>
        <v>0</v>
      </c>
      <c r="FL183" s="162">
        <f t="shared" si="877"/>
        <v>0</v>
      </c>
      <c r="FM183" s="162">
        <f t="shared" si="877"/>
        <v>0</v>
      </c>
      <c r="FN183" s="162">
        <f t="shared" si="877"/>
        <v>0</v>
      </c>
      <c r="FO183" s="162">
        <f t="shared" si="877"/>
        <v>0</v>
      </c>
      <c r="FP183" s="162">
        <f t="shared" si="877"/>
        <v>0</v>
      </c>
      <c r="FQ183" s="162">
        <f t="shared" si="877"/>
        <v>0</v>
      </c>
      <c r="FR183" s="162">
        <f t="shared" si="877"/>
        <v>0</v>
      </c>
      <c r="FS183" s="162">
        <f t="shared" si="877"/>
        <v>0</v>
      </c>
      <c r="FT183" s="162">
        <f t="shared" si="877"/>
        <v>0</v>
      </c>
      <c r="FU183" s="162">
        <f t="shared" si="877"/>
        <v>0</v>
      </c>
      <c r="FV183" s="162">
        <f t="shared" si="877"/>
        <v>0</v>
      </c>
      <c r="FW183" s="162">
        <f t="shared" si="877"/>
        <v>0</v>
      </c>
      <c r="FX183" s="162">
        <f t="shared" si="877"/>
        <v>0</v>
      </c>
      <c r="FY183" s="162">
        <f t="shared" si="877"/>
        <v>0</v>
      </c>
      <c r="FZ183" s="162">
        <f t="shared" si="877"/>
        <v>0</v>
      </c>
      <c r="GA183" s="162">
        <f t="shared" si="877"/>
        <v>0</v>
      </c>
      <c r="GB183" s="162">
        <f t="shared" si="877"/>
        <v>0</v>
      </c>
      <c r="GC183" s="162">
        <f t="shared" si="877"/>
        <v>0</v>
      </c>
      <c r="GD183" s="162">
        <f t="shared" si="877"/>
        <v>0</v>
      </c>
      <c r="GE183" s="162">
        <f t="shared" si="877"/>
        <v>0</v>
      </c>
      <c r="GF183" s="162">
        <f t="shared" si="877"/>
        <v>0</v>
      </c>
      <c r="GG183" s="162">
        <f t="shared" si="877"/>
        <v>0</v>
      </c>
      <c r="GH183" s="162">
        <f t="shared" si="877"/>
        <v>0</v>
      </c>
      <c r="GI183" s="162">
        <f t="shared" si="877"/>
        <v>0</v>
      </c>
      <c r="GJ183" s="162">
        <f t="shared" si="877"/>
        <v>0</v>
      </c>
      <c r="GK183" s="162">
        <f t="shared" si="877"/>
        <v>0</v>
      </c>
      <c r="GL183" s="162">
        <f t="shared" si="877"/>
        <v>0</v>
      </c>
      <c r="GM183" s="162">
        <f t="shared" si="877"/>
        <v>0</v>
      </c>
      <c r="GN183" s="162">
        <f t="shared" si="877"/>
        <v>0</v>
      </c>
      <c r="GO183" s="162">
        <f t="shared" si="877"/>
        <v>0</v>
      </c>
      <c r="GP183" s="162">
        <f t="shared" si="877"/>
        <v>0</v>
      </c>
      <c r="GQ183" s="162">
        <f t="shared" si="877"/>
        <v>0</v>
      </c>
      <c r="GR183" s="162">
        <f t="shared" si="15"/>
        <v>0</v>
      </c>
      <c r="GS183" s="162">
        <f t="shared" ref="GS183:IN183" si="878">E183-EV183</f>
        <v>0</v>
      </c>
      <c r="GT183" s="162">
        <f t="shared" si="878"/>
        <v>0</v>
      </c>
      <c r="GU183" s="162">
        <f t="shared" si="878"/>
        <v>0</v>
      </c>
      <c r="GV183" s="162">
        <f t="shared" si="878"/>
        <v>0</v>
      </c>
      <c r="GW183" s="162">
        <f t="shared" si="878"/>
        <v>0</v>
      </c>
      <c r="GX183" s="162">
        <f t="shared" si="878"/>
        <v>0</v>
      </c>
      <c r="GY183" s="162">
        <f t="shared" si="878"/>
        <v>0</v>
      </c>
      <c r="GZ183" s="162">
        <f t="shared" si="878"/>
        <v>0</v>
      </c>
      <c r="HA183" s="162">
        <f t="shared" si="878"/>
        <v>0</v>
      </c>
      <c r="HB183" s="162">
        <f t="shared" si="878"/>
        <v>0</v>
      </c>
      <c r="HC183" s="162">
        <f t="shared" si="878"/>
        <v>0</v>
      </c>
      <c r="HD183" s="162">
        <f t="shared" si="878"/>
        <v>0</v>
      </c>
      <c r="HE183" s="162">
        <f t="shared" si="878"/>
        <v>0</v>
      </c>
      <c r="HF183" s="162">
        <f t="shared" si="878"/>
        <v>0</v>
      </c>
      <c r="HG183" s="162">
        <f t="shared" si="878"/>
        <v>0</v>
      </c>
      <c r="HH183" s="162">
        <f t="shared" si="878"/>
        <v>0</v>
      </c>
      <c r="HI183" s="162">
        <f t="shared" si="878"/>
        <v>0</v>
      </c>
      <c r="HJ183" s="162">
        <f t="shared" si="878"/>
        <v>0</v>
      </c>
      <c r="HK183" s="162">
        <f t="shared" si="878"/>
        <v>0</v>
      </c>
      <c r="HL183" s="162">
        <f t="shared" si="878"/>
        <v>0</v>
      </c>
      <c r="HM183" s="162">
        <f t="shared" si="878"/>
        <v>0</v>
      </c>
      <c r="HN183" s="162">
        <f t="shared" si="878"/>
        <v>0</v>
      </c>
      <c r="HO183" s="162">
        <f t="shared" si="878"/>
        <v>0</v>
      </c>
      <c r="HP183" s="162">
        <f t="shared" si="878"/>
        <v>0</v>
      </c>
      <c r="HQ183" s="162">
        <f t="shared" si="878"/>
        <v>0</v>
      </c>
      <c r="HR183" s="162">
        <f t="shared" si="878"/>
        <v>0</v>
      </c>
      <c r="HS183" s="162">
        <f t="shared" si="878"/>
        <v>0</v>
      </c>
      <c r="HT183" s="162">
        <f t="shared" si="878"/>
        <v>0</v>
      </c>
      <c r="HU183" s="162">
        <f t="shared" si="878"/>
        <v>0</v>
      </c>
      <c r="HV183" s="162">
        <f t="shared" si="878"/>
        <v>0</v>
      </c>
      <c r="HW183" s="162">
        <f t="shared" si="878"/>
        <v>0</v>
      </c>
      <c r="HX183" s="162">
        <f t="shared" si="878"/>
        <v>0</v>
      </c>
      <c r="HY183" s="162">
        <f t="shared" si="878"/>
        <v>0</v>
      </c>
      <c r="HZ183" s="162">
        <f t="shared" si="878"/>
        <v>0</v>
      </c>
      <c r="IA183" s="162">
        <f t="shared" si="878"/>
        <v>0</v>
      </c>
      <c r="IB183" s="162">
        <f t="shared" si="878"/>
        <v>0</v>
      </c>
      <c r="IC183" s="162">
        <f t="shared" si="878"/>
        <v>0</v>
      </c>
      <c r="ID183" s="162">
        <f t="shared" si="878"/>
        <v>0</v>
      </c>
      <c r="IE183" s="162">
        <f t="shared" si="878"/>
        <v>0</v>
      </c>
      <c r="IF183" s="162">
        <f t="shared" si="878"/>
        <v>0</v>
      </c>
      <c r="IG183" s="162">
        <f t="shared" si="878"/>
        <v>0</v>
      </c>
      <c r="IH183" s="162">
        <f t="shared" si="878"/>
        <v>0</v>
      </c>
      <c r="II183" s="162">
        <f t="shared" si="878"/>
        <v>0</v>
      </c>
      <c r="IJ183" s="162">
        <f t="shared" si="878"/>
        <v>0</v>
      </c>
      <c r="IK183" s="162">
        <f t="shared" si="878"/>
        <v>0</v>
      </c>
      <c r="IL183" s="162">
        <f t="shared" si="878"/>
        <v>0</v>
      </c>
      <c r="IM183" s="162">
        <f t="shared" si="878"/>
        <v>0</v>
      </c>
      <c r="IN183" s="162">
        <f t="shared" si="878"/>
        <v>0</v>
      </c>
      <c r="IO183" s="162">
        <f t="shared" si="17"/>
        <v>0</v>
      </c>
      <c r="IP183" s="162">
        <f t="shared" si="23"/>
        <v>0</v>
      </c>
      <c r="IQ183" s="162">
        <f t="shared" ref="IQ183:KK183" si="879">MAX((MIN(CZ183+IP183,$IO$7))-GT183,0)</f>
        <v>0</v>
      </c>
      <c r="IR183" s="162">
        <f t="shared" si="879"/>
        <v>0</v>
      </c>
      <c r="IS183" s="162">
        <f t="shared" si="879"/>
        <v>0</v>
      </c>
      <c r="IT183" s="162">
        <f t="shared" si="879"/>
        <v>0</v>
      </c>
      <c r="IU183" s="162">
        <f t="shared" si="879"/>
        <v>0</v>
      </c>
      <c r="IV183" s="162">
        <f t="shared" si="879"/>
        <v>0</v>
      </c>
      <c r="IW183" s="162">
        <f t="shared" si="879"/>
        <v>0</v>
      </c>
      <c r="IX183" s="162">
        <f t="shared" si="879"/>
        <v>0</v>
      </c>
      <c r="IY183" s="162">
        <f t="shared" si="879"/>
        <v>0</v>
      </c>
      <c r="IZ183" s="162">
        <f t="shared" si="879"/>
        <v>0</v>
      </c>
      <c r="JA183" s="162">
        <f t="shared" si="879"/>
        <v>0</v>
      </c>
      <c r="JB183" s="162">
        <f t="shared" si="879"/>
        <v>0</v>
      </c>
      <c r="JC183" s="162">
        <f t="shared" si="879"/>
        <v>0</v>
      </c>
      <c r="JD183" s="162">
        <f t="shared" si="879"/>
        <v>0</v>
      </c>
      <c r="JE183" s="162">
        <f t="shared" si="879"/>
        <v>0</v>
      </c>
      <c r="JF183" s="162">
        <f t="shared" si="879"/>
        <v>0</v>
      </c>
      <c r="JG183" s="162">
        <f t="shared" si="879"/>
        <v>0</v>
      </c>
      <c r="JH183" s="162">
        <f t="shared" si="879"/>
        <v>0</v>
      </c>
      <c r="JI183" s="162">
        <f t="shared" si="879"/>
        <v>0</v>
      </c>
      <c r="JJ183" s="162">
        <f t="shared" si="879"/>
        <v>0</v>
      </c>
      <c r="JK183" s="162">
        <f t="shared" si="879"/>
        <v>0</v>
      </c>
      <c r="JL183" s="162">
        <f t="shared" si="879"/>
        <v>0</v>
      </c>
      <c r="JM183" s="162">
        <f t="shared" si="879"/>
        <v>0</v>
      </c>
      <c r="JN183" s="162">
        <f t="shared" si="879"/>
        <v>0</v>
      </c>
      <c r="JO183" s="162">
        <f t="shared" si="879"/>
        <v>0</v>
      </c>
      <c r="JP183" s="162">
        <f t="shared" si="879"/>
        <v>0</v>
      </c>
      <c r="JQ183" s="162">
        <f t="shared" si="879"/>
        <v>0</v>
      </c>
      <c r="JR183" s="162">
        <f t="shared" si="879"/>
        <v>0</v>
      </c>
      <c r="JS183" s="162">
        <f t="shared" si="879"/>
        <v>0</v>
      </c>
      <c r="JT183" s="162">
        <f t="shared" si="879"/>
        <v>0</v>
      </c>
      <c r="JU183" s="162">
        <f t="shared" si="879"/>
        <v>0</v>
      </c>
      <c r="JV183" s="162">
        <f t="shared" si="879"/>
        <v>0</v>
      </c>
      <c r="JW183" s="162">
        <f t="shared" si="879"/>
        <v>0</v>
      </c>
      <c r="JX183" s="162">
        <f t="shared" si="879"/>
        <v>0</v>
      </c>
      <c r="JY183" s="162">
        <f t="shared" si="879"/>
        <v>0</v>
      </c>
      <c r="JZ183" s="162">
        <f t="shared" si="879"/>
        <v>0</v>
      </c>
      <c r="KA183" s="162">
        <f t="shared" si="879"/>
        <v>0</v>
      </c>
      <c r="KB183" s="162">
        <f t="shared" si="879"/>
        <v>0</v>
      </c>
      <c r="KC183" s="162">
        <f t="shared" si="879"/>
        <v>0</v>
      </c>
      <c r="KD183" s="162">
        <f t="shared" si="879"/>
        <v>0</v>
      </c>
      <c r="KE183" s="162">
        <f t="shared" si="879"/>
        <v>0</v>
      </c>
      <c r="KF183" s="162">
        <f t="shared" si="879"/>
        <v>0</v>
      </c>
      <c r="KG183" s="162">
        <f t="shared" si="879"/>
        <v>0</v>
      </c>
      <c r="KH183" s="162">
        <f t="shared" si="879"/>
        <v>0</v>
      </c>
      <c r="KI183" s="162">
        <f t="shared" si="879"/>
        <v>0</v>
      </c>
      <c r="KJ183" s="162">
        <f t="shared" si="879"/>
        <v>0</v>
      </c>
      <c r="KK183" s="162">
        <f t="shared" si="879"/>
        <v>0</v>
      </c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</row>
    <row r="184" ht="14.25" customHeight="1" spans="1:326" x14ac:dyDescent="0.25">
      <c r="A184" s="1">
        <v>6</v>
      </c>
      <c r="B184" s="1">
        <f t="shared" ref="B184:C184" si="880">B183+1</f>
        <v>174</v>
      </c>
      <c r="C184" s="232">
        <f t="shared" si="880"/>
        <v>43639</v>
      </c>
      <c r="D184" s="162">
        <f t="shared" si="9"/>
        <v>0</v>
      </c>
      <c r="E184" s="162">
        <f>(SUMIFS(Profile!$F$2:$F$17521,Profile!$B$2:$B$17521,$B184,Profile!$C$2:$C$17521,E$8))*$C$6</f>
        <v>0</v>
      </c>
      <c r="F184" s="162">
        <f>(SUMIFS(Profile!$F$2:$F$17521,Profile!$B$2:$B$17521,$B184,Profile!$C$2:$C$17521,F$8))*$C$6</f>
        <v>0</v>
      </c>
      <c r="G184" s="162">
        <f>(SUMIFS(Profile!$F$2:$F$17521,Profile!$B$2:$B$17521,$B184,Profile!$C$2:$C$17521,G$8))*$C$6</f>
        <v>0</v>
      </c>
      <c r="H184" s="162">
        <f>(SUMIFS(Profile!$F$2:$F$17521,Profile!$B$2:$B$17521,$B184,Profile!$C$2:$C$17521,H$8))*$C$6</f>
        <v>0</v>
      </c>
      <c r="I184" s="162">
        <f>(SUMIFS(Profile!$F$2:$F$17521,Profile!$B$2:$B$17521,$B184,Profile!$C$2:$C$17521,I$8))*$C$6</f>
        <v>0</v>
      </c>
      <c r="J184" s="162">
        <f>(SUMIFS(Profile!$F$2:$F$17521,Profile!$B$2:$B$17521,$B184,Profile!$C$2:$C$17521,J$8))*$C$6</f>
        <v>0</v>
      </c>
      <c r="K184" s="162">
        <f>(SUMIFS(Profile!$F$2:$F$17521,Profile!$B$2:$B$17521,$B184,Profile!$C$2:$C$17521,K$8))*$C$6</f>
        <v>0</v>
      </c>
      <c r="L184" s="162">
        <f>(SUMIFS(Profile!$F$2:$F$17521,Profile!$B$2:$B$17521,$B184,Profile!$C$2:$C$17521,L$8))*$C$6</f>
        <v>0</v>
      </c>
      <c r="M184" s="162">
        <f>(SUMIFS(Profile!$F$2:$F$17521,Profile!$B$2:$B$17521,$B184,Profile!$C$2:$C$17521,M$8))*$C$6</f>
        <v>0</v>
      </c>
      <c r="N184" s="162">
        <f>(SUMIFS(Profile!$F$2:$F$17521,Profile!$B$2:$B$17521,$B184,Profile!$C$2:$C$17521,N$8))*$C$6</f>
        <v>0</v>
      </c>
      <c r="O184" s="162">
        <f>(SUMIFS(Profile!$F$2:$F$17521,Profile!$B$2:$B$17521,$B184,Profile!$C$2:$C$17521,O$8))*$C$6</f>
        <v>0</v>
      </c>
      <c r="P184" s="162">
        <f>(SUMIFS(Profile!$F$2:$F$17521,Profile!$B$2:$B$17521,$B184,Profile!$C$2:$C$17521,P$8))*$C$6</f>
        <v>0</v>
      </c>
      <c r="Q184" s="162">
        <f>(SUMIFS(Profile!$F$2:$F$17521,Profile!$B$2:$B$17521,$B184,Profile!$C$2:$C$17521,Q$8))*$C$6</f>
        <v>0</v>
      </c>
      <c r="R184" s="162">
        <f>(SUMIFS(Profile!$F$2:$F$17521,Profile!$B$2:$B$17521,$B184,Profile!$C$2:$C$17521,R$8))*$C$6</f>
        <v>0</v>
      </c>
      <c r="S184" s="162">
        <f>(SUMIFS(Profile!$F$2:$F$17521,Profile!$B$2:$B$17521,$B184,Profile!$C$2:$C$17521,S$8))*$C$6</f>
        <v>0</v>
      </c>
      <c r="T184" s="162">
        <f>(SUMIFS(Profile!$F$2:$F$17521,Profile!$B$2:$B$17521,$B184,Profile!$C$2:$C$17521,T$8))*$C$6</f>
        <v>0</v>
      </c>
      <c r="U184" s="162">
        <f>(SUMIFS(Profile!$F$2:$F$17521,Profile!$B$2:$B$17521,$B184,Profile!$C$2:$C$17521,U$8))*$C$6</f>
        <v>0</v>
      </c>
      <c r="V184" s="162">
        <f>(SUMIFS(Profile!$F$2:$F$17521,Profile!$B$2:$B$17521,$B184,Profile!$C$2:$C$17521,V$8))*$C$6</f>
        <v>0</v>
      </c>
      <c r="W184" s="162">
        <f>(SUMIFS(Profile!$F$2:$F$17521,Profile!$B$2:$B$17521,$B184,Profile!$C$2:$C$17521,W$8))*$C$6</f>
        <v>0</v>
      </c>
      <c r="X184" s="162">
        <f>(SUMIFS(Profile!$F$2:$F$17521,Profile!$B$2:$B$17521,$B184,Profile!$C$2:$C$17521,X$8))*$C$6</f>
        <v>0</v>
      </c>
      <c r="Y184" s="162">
        <f>(SUMIFS(Profile!$F$2:$F$17521,Profile!$B$2:$B$17521,$B184,Profile!$C$2:$C$17521,Y$8))*$C$6</f>
        <v>0</v>
      </c>
      <c r="Z184" s="162">
        <f>(SUMIFS(Profile!$F$2:$F$17521,Profile!$B$2:$B$17521,$B184,Profile!$C$2:$C$17521,Z$8))*$C$6</f>
        <v>0</v>
      </c>
      <c r="AA184" s="162">
        <f>(SUMIFS(Profile!$F$2:$F$17521,Profile!$B$2:$B$17521,$B184,Profile!$C$2:$C$17521,AA$8))*$C$6</f>
        <v>0</v>
      </c>
      <c r="AB184" s="162">
        <f>(SUMIFS(Profile!$F$2:$F$17521,Profile!$B$2:$B$17521,$B184,Profile!$C$2:$C$17521,AB$8))*$C$6</f>
        <v>0</v>
      </c>
      <c r="AC184" s="162">
        <f>(SUMIFS(Profile!$F$2:$F$17521,Profile!$B$2:$B$17521,$B184,Profile!$C$2:$C$17521,AC$8))*$C$6</f>
        <v>0</v>
      </c>
      <c r="AD184" s="162">
        <f>(SUMIFS(Profile!$F$2:$F$17521,Profile!$B$2:$B$17521,$B184,Profile!$C$2:$C$17521,AD$8))*$C$6</f>
        <v>0</v>
      </c>
      <c r="AE184" s="162">
        <f>(SUMIFS(Profile!$F$2:$F$17521,Profile!$B$2:$B$17521,$B184,Profile!$C$2:$C$17521,AE$8))*$C$6</f>
        <v>0</v>
      </c>
      <c r="AF184" s="162">
        <f>(SUMIFS(Profile!$F$2:$F$17521,Profile!$B$2:$B$17521,$B184,Profile!$C$2:$C$17521,AF$8))*$C$6</f>
        <v>0</v>
      </c>
      <c r="AG184" s="162">
        <f>(SUMIFS(Profile!$F$2:$F$17521,Profile!$B$2:$B$17521,$B184,Profile!$C$2:$C$17521,AG$8))*$C$6</f>
        <v>0</v>
      </c>
      <c r="AH184" s="162">
        <f>(SUMIFS(Profile!$F$2:$F$17521,Profile!$B$2:$B$17521,$B184,Profile!$C$2:$C$17521,AH$8))*$C$6</f>
        <v>0</v>
      </c>
      <c r="AI184" s="162">
        <f>(SUMIFS(Profile!$F$2:$F$17521,Profile!$B$2:$B$17521,$B184,Profile!$C$2:$C$17521,AI$8))*$C$6</f>
        <v>0</v>
      </c>
      <c r="AJ184" s="162">
        <f>(SUMIFS(Profile!$F$2:$F$17521,Profile!$B$2:$B$17521,$B184,Profile!$C$2:$C$17521,AJ$8))*$C$6</f>
        <v>0</v>
      </c>
      <c r="AK184" s="162">
        <f>(SUMIFS(Profile!$F$2:$F$17521,Profile!$B$2:$B$17521,$B184,Profile!$C$2:$C$17521,AK$8))*$C$6</f>
        <v>0</v>
      </c>
      <c r="AL184" s="162">
        <f>(SUMIFS(Profile!$F$2:$F$17521,Profile!$B$2:$B$17521,$B184,Profile!$C$2:$C$17521,AL$8))*$C$6</f>
        <v>0</v>
      </c>
      <c r="AM184" s="162">
        <f>(SUMIFS(Profile!$F$2:$F$17521,Profile!$B$2:$B$17521,$B184,Profile!$C$2:$C$17521,AM$8))*$C$6</f>
        <v>0</v>
      </c>
      <c r="AN184" s="162">
        <f>(SUMIFS(Profile!$F$2:$F$17521,Profile!$B$2:$B$17521,$B184,Profile!$C$2:$C$17521,AN$8))*$C$6</f>
        <v>0</v>
      </c>
      <c r="AO184" s="162">
        <f>(SUMIFS(Profile!$F$2:$F$17521,Profile!$B$2:$B$17521,$B184,Profile!$C$2:$C$17521,AO$8))*$C$6</f>
        <v>0</v>
      </c>
      <c r="AP184" s="162">
        <f>(SUMIFS(Profile!$F$2:$F$17521,Profile!$B$2:$B$17521,$B184,Profile!$C$2:$C$17521,AP$8))*$C$6</f>
        <v>0</v>
      </c>
      <c r="AQ184" s="162">
        <f>(SUMIFS(Profile!$F$2:$F$17521,Profile!$B$2:$B$17521,$B184,Profile!$C$2:$C$17521,AQ$8))*$C$6</f>
        <v>0</v>
      </c>
      <c r="AR184" s="162">
        <f>(SUMIFS(Profile!$F$2:$F$17521,Profile!$B$2:$B$17521,$B184,Profile!$C$2:$C$17521,AR$8))*$C$6</f>
        <v>0</v>
      </c>
      <c r="AS184" s="162">
        <f>(SUMIFS(Profile!$F$2:$F$17521,Profile!$B$2:$B$17521,$B184,Profile!$C$2:$C$17521,AS$8))*$C$6</f>
        <v>0</v>
      </c>
      <c r="AT184" s="162">
        <f>(SUMIFS(Profile!$F$2:$F$17521,Profile!$B$2:$B$17521,$B184,Profile!$C$2:$C$17521,AT$8))*$C$6</f>
        <v>0</v>
      </c>
      <c r="AU184" s="162">
        <f>(SUMIFS(Profile!$F$2:$F$17521,Profile!$B$2:$B$17521,$B184,Profile!$C$2:$C$17521,AU$8))*$C$6</f>
        <v>0</v>
      </c>
      <c r="AV184" s="162">
        <f>(SUMIFS(Profile!$F$2:$F$17521,Profile!$B$2:$B$17521,$B184,Profile!$C$2:$C$17521,AV$8))*$C$6</f>
        <v>0</v>
      </c>
      <c r="AW184" s="162">
        <f>(SUMIFS(Profile!$F$2:$F$17521,Profile!$B$2:$B$17521,$B184,Profile!$C$2:$C$17521,AW$8))*$C$6</f>
        <v>0</v>
      </c>
      <c r="AX184" s="162">
        <f>(SUMIFS(Profile!$F$2:$F$17521,Profile!$B$2:$B$17521,$B184,Profile!$C$2:$C$17521,AX$8))*$C$6</f>
        <v>0</v>
      </c>
      <c r="AY184" s="162">
        <f>(SUMIFS(Profile!$F$2:$F$17521,Profile!$B$2:$B$17521,$B184,Profile!$C$2:$C$17521,AY$8))*$C$6</f>
        <v>0</v>
      </c>
      <c r="AZ184" s="162">
        <f>(SUMIFS(Profile!$F$2:$F$17521,Profile!$B$2:$B$17521,$B184,Profile!$C$2:$C$17521,AZ$8))*$C$6</f>
        <v>0</v>
      </c>
      <c r="BA184" s="162">
        <f t="shared" si="10"/>
        <v>0</v>
      </c>
      <c r="BB184" s="162">
        <f>(SUMIFS(Profile!$E$2:$E$17521,Profile!$B$2:$B$17521,$B184,Profile!$C$2:$C$17521,BB$8))*$C$9</f>
        <v>0</v>
      </c>
      <c r="BC184" s="162">
        <f>(SUMIFS(Profile!$E$2:$E$17521,Profile!$B$2:$B$17521,$B184,Profile!$C$2:$C$17521,BC$8))*$C$9</f>
        <v>0</v>
      </c>
      <c r="BD184" s="162">
        <f>(SUMIFS(Profile!$E$2:$E$17521,Profile!$B$2:$B$17521,$B184,Profile!$C$2:$C$17521,BD$8))*$C$9</f>
        <v>0</v>
      </c>
      <c r="BE184" s="162">
        <f>(SUMIFS(Profile!$E$2:$E$17521,Profile!$B$2:$B$17521,$B184,Profile!$C$2:$C$17521,BE$8))*$C$9</f>
        <v>0</v>
      </c>
      <c r="BF184" s="162">
        <f>(SUMIFS(Profile!$E$2:$E$17521,Profile!$B$2:$B$17521,$B184,Profile!$C$2:$C$17521,BF$8))*$C$9</f>
        <v>0</v>
      </c>
      <c r="BG184" s="162">
        <f>(SUMIFS(Profile!$E$2:$E$17521,Profile!$B$2:$B$17521,$B184,Profile!$C$2:$C$17521,BG$8))*$C$9</f>
        <v>0</v>
      </c>
      <c r="BH184" s="162">
        <f>(SUMIFS(Profile!$E$2:$E$17521,Profile!$B$2:$B$17521,$B184,Profile!$C$2:$C$17521,BH$8))*$C$9</f>
        <v>0</v>
      </c>
      <c r="BI184" s="162">
        <f>(SUMIFS(Profile!$E$2:$E$17521,Profile!$B$2:$B$17521,$B184,Profile!$C$2:$C$17521,BI$8))*$C$9</f>
        <v>0</v>
      </c>
      <c r="BJ184" s="162">
        <f>(SUMIFS(Profile!$E$2:$E$17521,Profile!$B$2:$B$17521,$B184,Profile!$C$2:$C$17521,BJ$8))*$C$9</f>
        <v>0</v>
      </c>
      <c r="BK184" s="162">
        <f>(SUMIFS(Profile!$E$2:$E$17521,Profile!$B$2:$B$17521,$B184,Profile!$C$2:$C$17521,BK$8))*$C$9</f>
        <v>0</v>
      </c>
      <c r="BL184" s="162">
        <f>(SUMIFS(Profile!$E$2:$E$17521,Profile!$B$2:$B$17521,$B184,Profile!$C$2:$C$17521,BL$8))*$C$9</f>
        <v>0</v>
      </c>
      <c r="BM184" s="162">
        <f>(SUMIFS(Profile!$E$2:$E$17521,Profile!$B$2:$B$17521,$B184,Profile!$C$2:$C$17521,BM$8))*$C$9</f>
        <v>0</v>
      </c>
      <c r="BN184" s="162">
        <f>(SUMIFS(Profile!$E$2:$E$17521,Profile!$B$2:$B$17521,$B184,Profile!$C$2:$C$17521,BN$8))*$C$9</f>
        <v>0</v>
      </c>
      <c r="BO184" s="162">
        <f>(SUMIFS(Profile!$E$2:$E$17521,Profile!$B$2:$B$17521,$B184,Profile!$C$2:$C$17521,BO$8))*$C$9</f>
        <v>0</v>
      </c>
      <c r="BP184" s="162">
        <f>(SUMIFS(Profile!$E$2:$E$17521,Profile!$B$2:$B$17521,$B184,Profile!$C$2:$C$17521,BP$8))*$C$9</f>
        <v>0</v>
      </c>
      <c r="BQ184" s="162">
        <f>(SUMIFS(Profile!$E$2:$E$17521,Profile!$B$2:$B$17521,$B184,Profile!$C$2:$C$17521,BQ$8))*$C$9</f>
        <v>0</v>
      </c>
      <c r="BR184" s="162">
        <f>(SUMIFS(Profile!$E$2:$E$17521,Profile!$B$2:$B$17521,$B184,Profile!$C$2:$C$17521,BR$8))*$C$9</f>
        <v>0</v>
      </c>
      <c r="BS184" s="162">
        <f>(SUMIFS(Profile!$E$2:$E$17521,Profile!$B$2:$B$17521,$B184,Profile!$C$2:$C$17521,BS$8))*$C$9</f>
        <v>0</v>
      </c>
      <c r="BT184" s="162">
        <f>(SUMIFS(Profile!$E$2:$E$17521,Profile!$B$2:$B$17521,$B184,Profile!$C$2:$C$17521,BT$8))*$C$9</f>
        <v>0</v>
      </c>
      <c r="BU184" s="162">
        <f>(SUMIFS(Profile!$E$2:$E$17521,Profile!$B$2:$B$17521,$B184,Profile!$C$2:$C$17521,BU$8))*$C$9</f>
        <v>0</v>
      </c>
      <c r="BV184" s="162">
        <f>(SUMIFS(Profile!$E$2:$E$17521,Profile!$B$2:$B$17521,$B184,Profile!$C$2:$C$17521,BV$8))*$C$9</f>
        <v>0</v>
      </c>
      <c r="BW184" s="162">
        <f>(SUMIFS(Profile!$E$2:$E$17521,Profile!$B$2:$B$17521,$B184,Profile!$C$2:$C$17521,BW$8))*$C$9</f>
        <v>0</v>
      </c>
      <c r="BX184" s="162">
        <f>(SUMIFS(Profile!$E$2:$E$17521,Profile!$B$2:$B$17521,$B184,Profile!$C$2:$C$17521,BX$8))*$C$9</f>
        <v>0</v>
      </c>
      <c r="BY184" s="162">
        <f>(SUMIFS(Profile!$E$2:$E$17521,Profile!$B$2:$B$17521,$B184,Profile!$C$2:$C$17521,BY$8))*$C$9</f>
        <v>0</v>
      </c>
      <c r="BZ184" s="162">
        <f>(SUMIFS(Profile!$E$2:$E$17521,Profile!$B$2:$B$17521,$B184,Profile!$C$2:$C$17521,BZ$8))*$C$9</f>
        <v>0</v>
      </c>
      <c r="CA184" s="162">
        <f>(SUMIFS(Profile!$E$2:$E$17521,Profile!$B$2:$B$17521,$B184,Profile!$C$2:$C$17521,CA$8))*$C$9</f>
        <v>0</v>
      </c>
      <c r="CB184" s="162">
        <f>(SUMIFS(Profile!$E$2:$E$17521,Profile!$B$2:$B$17521,$B184,Profile!$C$2:$C$17521,CB$8))*$C$9</f>
        <v>0</v>
      </c>
      <c r="CC184" s="162">
        <f>(SUMIFS(Profile!$E$2:$E$17521,Profile!$B$2:$B$17521,$B184,Profile!$C$2:$C$17521,CC$8))*$C$9</f>
        <v>0</v>
      </c>
      <c r="CD184" s="162">
        <f>(SUMIFS(Profile!$E$2:$E$17521,Profile!$B$2:$B$17521,$B184,Profile!$C$2:$C$17521,CD$8))*$C$9</f>
        <v>0</v>
      </c>
      <c r="CE184" s="162">
        <f>(SUMIFS(Profile!$E$2:$E$17521,Profile!$B$2:$B$17521,$B184,Profile!$C$2:$C$17521,CE$8))*$C$9</f>
        <v>0</v>
      </c>
      <c r="CF184" s="162">
        <f>(SUMIFS(Profile!$E$2:$E$17521,Profile!$B$2:$B$17521,$B184,Profile!$C$2:$C$17521,CF$8))*$C$9</f>
        <v>0</v>
      </c>
      <c r="CG184" s="162">
        <f>(SUMIFS(Profile!$E$2:$E$17521,Profile!$B$2:$B$17521,$B184,Profile!$C$2:$C$17521,CG$8))*$C$9</f>
        <v>0</v>
      </c>
      <c r="CH184" s="162">
        <f>(SUMIFS(Profile!$E$2:$E$17521,Profile!$B$2:$B$17521,$B184,Profile!$C$2:$C$17521,CH$8))*$C$9</f>
        <v>0</v>
      </c>
      <c r="CI184" s="162">
        <f>(SUMIFS(Profile!$E$2:$E$17521,Profile!$B$2:$B$17521,$B184,Profile!$C$2:$C$17521,CI$8))*$C$9</f>
        <v>0</v>
      </c>
      <c r="CJ184" s="162">
        <f>(SUMIFS(Profile!$E$2:$E$17521,Profile!$B$2:$B$17521,$B184,Profile!$C$2:$C$17521,CJ$8))*$C$9</f>
        <v>0</v>
      </c>
      <c r="CK184" s="162">
        <f>(SUMIFS(Profile!$E$2:$E$17521,Profile!$B$2:$B$17521,$B184,Profile!$C$2:$C$17521,CK$8))*$C$9</f>
        <v>0</v>
      </c>
      <c r="CL184" s="162">
        <f>(SUMIFS(Profile!$E$2:$E$17521,Profile!$B$2:$B$17521,$B184,Profile!$C$2:$C$17521,CL$8))*$C$9</f>
        <v>0</v>
      </c>
      <c r="CM184" s="162">
        <f>(SUMIFS(Profile!$E$2:$E$17521,Profile!$B$2:$B$17521,$B184,Profile!$C$2:$C$17521,CM$8))*$C$9</f>
        <v>0</v>
      </c>
      <c r="CN184" s="162">
        <f>(SUMIFS(Profile!$E$2:$E$17521,Profile!$B$2:$B$17521,$B184,Profile!$C$2:$C$17521,CN$8))*$C$9</f>
        <v>0</v>
      </c>
      <c r="CO184" s="162">
        <f>(SUMIFS(Profile!$E$2:$E$17521,Profile!$B$2:$B$17521,$B184,Profile!$C$2:$C$17521,CO$8))*$C$9</f>
        <v>0</v>
      </c>
      <c r="CP184" s="162">
        <f>(SUMIFS(Profile!$E$2:$E$17521,Profile!$B$2:$B$17521,$B184,Profile!$C$2:$C$17521,CP$8))*$C$9</f>
        <v>0</v>
      </c>
      <c r="CQ184" s="162">
        <f>(SUMIFS(Profile!$E$2:$E$17521,Profile!$B$2:$B$17521,$B184,Profile!$C$2:$C$17521,CQ$8))*$C$9</f>
        <v>0</v>
      </c>
      <c r="CR184" s="162">
        <f>(SUMIFS(Profile!$E$2:$E$17521,Profile!$B$2:$B$17521,$B184,Profile!$C$2:$C$17521,CR$8))*$C$9</f>
        <v>0</v>
      </c>
      <c r="CS184" s="162">
        <f>(SUMIFS(Profile!$E$2:$E$17521,Profile!$B$2:$B$17521,$B184,Profile!$C$2:$C$17521,CS$8))*$C$9</f>
        <v>0</v>
      </c>
      <c r="CT184" s="162">
        <f>(SUMIFS(Profile!$E$2:$E$17521,Profile!$B$2:$B$17521,$B184,Profile!$C$2:$C$17521,CT$8))*$C$9</f>
        <v>0</v>
      </c>
      <c r="CU184" s="162">
        <f>(SUMIFS(Profile!$E$2:$E$17521,Profile!$B$2:$B$17521,$B184,Profile!$C$2:$C$17521,CU$8))*$C$9</f>
        <v>0</v>
      </c>
      <c r="CV184" s="162">
        <f>(SUMIFS(Profile!$E$2:$E$17521,Profile!$B$2:$B$17521,$B184,Profile!$C$2:$C$17521,CV$8))*$C$9</f>
        <v>0</v>
      </c>
      <c r="CW184" s="162">
        <f>(SUMIFS(Profile!$E$2:$E$17521,Profile!$B$2:$B$17521,$B184,Profile!$C$2:$C$17521,CW$8))*$C$9</f>
        <v>0</v>
      </c>
      <c r="CX184" s="162">
        <f t="shared" si="11"/>
        <v>0</v>
      </c>
      <c r="CY184" s="162">
        <f t="shared" ref="CY184:ET184" si="881">MAX(BB184-E184,0)</f>
        <v>0</v>
      </c>
      <c r="CZ184" s="162">
        <f t="shared" si="881"/>
        <v>0</v>
      </c>
      <c r="DA184" s="162">
        <f t="shared" si="881"/>
        <v>0</v>
      </c>
      <c r="DB184" s="162">
        <f t="shared" si="881"/>
        <v>0</v>
      </c>
      <c r="DC184" s="162">
        <f t="shared" si="881"/>
        <v>0</v>
      </c>
      <c r="DD184" s="162">
        <f t="shared" si="881"/>
        <v>0</v>
      </c>
      <c r="DE184" s="162">
        <f t="shared" si="881"/>
        <v>0</v>
      </c>
      <c r="DF184" s="162">
        <f t="shared" si="881"/>
        <v>0</v>
      </c>
      <c r="DG184" s="162">
        <f t="shared" si="881"/>
        <v>0</v>
      </c>
      <c r="DH184" s="162">
        <f t="shared" si="881"/>
        <v>0</v>
      </c>
      <c r="DI184" s="162">
        <f t="shared" si="881"/>
        <v>0</v>
      </c>
      <c r="DJ184" s="162">
        <f t="shared" si="881"/>
        <v>0</v>
      </c>
      <c r="DK184" s="162">
        <f t="shared" si="881"/>
        <v>0</v>
      </c>
      <c r="DL184" s="162">
        <f t="shared" si="881"/>
        <v>0</v>
      </c>
      <c r="DM184" s="162">
        <f t="shared" si="881"/>
        <v>0</v>
      </c>
      <c r="DN184" s="162">
        <f t="shared" si="881"/>
        <v>0</v>
      </c>
      <c r="DO184" s="162">
        <f t="shared" si="881"/>
        <v>0</v>
      </c>
      <c r="DP184" s="162">
        <f t="shared" si="881"/>
        <v>0</v>
      </c>
      <c r="DQ184" s="162">
        <f t="shared" si="881"/>
        <v>0</v>
      </c>
      <c r="DR184" s="162">
        <f t="shared" si="881"/>
        <v>0</v>
      </c>
      <c r="DS184" s="162">
        <f t="shared" si="881"/>
        <v>0</v>
      </c>
      <c r="DT184" s="162">
        <f t="shared" si="881"/>
        <v>0</v>
      </c>
      <c r="DU184" s="162">
        <f t="shared" si="881"/>
        <v>0</v>
      </c>
      <c r="DV184" s="162">
        <f t="shared" si="881"/>
        <v>0</v>
      </c>
      <c r="DW184" s="162">
        <f t="shared" si="881"/>
        <v>0</v>
      </c>
      <c r="DX184" s="162">
        <f t="shared" si="881"/>
        <v>0</v>
      </c>
      <c r="DY184" s="162">
        <f t="shared" si="881"/>
        <v>0</v>
      </c>
      <c r="DZ184" s="162">
        <f t="shared" si="881"/>
        <v>0</v>
      </c>
      <c r="EA184" s="162">
        <f t="shared" si="881"/>
        <v>0</v>
      </c>
      <c r="EB184" s="162">
        <f t="shared" si="881"/>
        <v>0</v>
      </c>
      <c r="EC184" s="162">
        <f t="shared" si="881"/>
        <v>0</v>
      </c>
      <c r="ED184" s="162">
        <f t="shared" si="881"/>
        <v>0</v>
      </c>
      <c r="EE184" s="162">
        <f t="shared" si="881"/>
        <v>0</v>
      </c>
      <c r="EF184" s="162">
        <f t="shared" si="881"/>
        <v>0</v>
      </c>
      <c r="EG184" s="162">
        <f t="shared" si="881"/>
        <v>0</v>
      </c>
      <c r="EH184" s="162">
        <f t="shared" si="881"/>
        <v>0</v>
      </c>
      <c r="EI184" s="162">
        <f t="shared" si="881"/>
        <v>0</v>
      </c>
      <c r="EJ184" s="162">
        <f t="shared" si="881"/>
        <v>0</v>
      </c>
      <c r="EK184" s="162">
        <f t="shared" si="881"/>
        <v>0</v>
      </c>
      <c r="EL184" s="162">
        <f t="shared" si="881"/>
        <v>0</v>
      </c>
      <c r="EM184" s="162">
        <f t="shared" si="881"/>
        <v>0</v>
      </c>
      <c r="EN184" s="162">
        <f t="shared" si="881"/>
        <v>0</v>
      </c>
      <c r="EO184" s="162">
        <f t="shared" si="881"/>
        <v>0</v>
      </c>
      <c r="EP184" s="162">
        <f t="shared" si="881"/>
        <v>0</v>
      </c>
      <c r="EQ184" s="162">
        <f t="shared" si="881"/>
        <v>0</v>
      </c>
      <c r="ER184" s="162">
        <f t="shared" si="881"/>
        <v>0</v>
      </c>
      <c r="ES184" s="162">
        <f t="shared" si="881"/>
        <v>0</v>
      </c>
      <c r="ET184" s="162">
        <f t="shared" si="881"/>
        <v>0</v>
      </c>
      <c r="EU184" s="162">
        <f t="shared" si="13"/>
        <v>0</v>
      </c>
      <c r="EV184" s="162">
        <f t="shared" ref="EV184:GQ184" si="882">BB184-CY184</f>
        <v>0</v>
      </c>
      <c r="EW184" s="162">
        <f t="shared" si="882"/>
        <v>0</v>
      </c>
      <c r="EX184" s="162">
        <f t="shared" si="882"/>
        <v>0</v>
      </c>
      <c r="EY184" s="162">
        <f t="shared" si="882"/>
        <v>0</v>
      </c>
      <c r="EZ184" s="162">
        <f t="shared" si="882"/>
        <v>0</v>
      </c>
      <c r="FA184" s="162">
        <f t="shared" si="882"/>
        <v>0</v>
      </c>
      <c r="FB184" s="162">
        <f t="shared" si="882"/>
        <v>0</v>
      </c>
      <c r="FC184" s="162">
        <f t="shared" si="882"/>
        <v>0</v>
      </c>
      <c r="FD184" s="162">
        <f t="shared" si="882"/>
        <v>0</v>
      </c>
      <c r="FE184" s="162">
        <f t="shared" si="882"/>
        <v>0</v>
      </c>
      <c r="FF184" s="162">
        <f t="shared" si="882"/>
        <v>0</v>
      </c>
      <c r="FG184" s="162">
        <f t="shared" si="882"/>
        <v>0</v>
      </c>
      <c r="FH184" s="162">
        <f t="shared" si="882"/>
        <v>0</v>
      </c>
      <c r="FI184" s="162">
        <f t="shared" si="882"/>
        <v>0</v>
      </c>
      <c r="FJ184" s="162">
        <f t="shared" si="882"/>
        <v>0</v>
      </c>
      <c r="FK184" s="162">
        <f t="shared" si="882"/>
        <v>0</v>
      </c>
      <c r="FL184" s="162">
        <f t="shared" si="882"/>
        <v>0</v>
      </c>
      <c r="FM184" s="162">
        <f t="shared" si="882"/>
        <v>0</v>
      </c>
      <c r="FN184" s="162">
        <f t="shared" si="882"/>
        <v>0</v>
      </c>
      <c r="FO184" s="162">
        <f t="shared" si="882"/>
        <v>0</v>
      </c>
      <c r="FP184" s="162">
        <f t="shared" si="882"/>
        <v>0</v>
      </c>
      <c r="FQ184" s="162">
        <f t="shared" si="882"/>
        <v>0</v>
      </c>
      <c r="FR184" s="162">
        <f t="shared" si="882"/>
        <v>0</v>
      </c>
      <c r="FS184" s="162">
        <f t="shared" si="882"/>
        <v>0</v>
      </c>
      <c r="FT184" s="162">
        <f t="shared" si="882"/>
        <v>0</v>
      </c>
      <c r="FU184" s="162">
        <f t="shared" si="882"/>
        <v>0</v>
      </c>
      <c r="FV184" s="162">
        <f t="shared" si="882"/>
        <v>0</v>
      </c>
      <c r="FW184" s="162">
        <f t="shared" si="882"/>
        <v>0</v>
      </c>
      <c r="FX184" s="162">
        <f t="shared" si="882"/>
        <v>0</v>
      </c>
      <c r="FY184" s="162">
        <f t="shared" si="882"/>
        <v>0</v>
      </c>
      <c r="FZ184" s="162">
        <f t="shared" si="882"/>
        <v>0</v>
      </c>
      <c r="GA184" s="162">
        <f t="shared" si="882"/>
        <v>0</v>
      </c>
      <c r="GB184" s="162">
        <f t="shared" si="882"/>
        <v>0</v>
      </c>
      <c r="GC184" s="162">
        <f t="shared" si="882"/>
        <v>0</v>
      </c>
      <c r="GD184" s="162">
        <f t="shared" si="882"/>
        <v>0</v>
      </c>
      <c r="GE184" s="162">
        <f t="shared" si="882"/>
        <v>0</v>
      </c>
      <c r="GF184" s="162">
        <f t="shared" si="882"/>
        <v>0</v>
      </c>
      <c r="GG184" s="162">
        <f t="shared" si="882"/>
        <v>0</v>
      </c>
      <c r="GH184" s="162">
        <f t="shared" si="882"/>
        <v>0</v>
      </c>
      <c r="GI184" s="162">
        <f t="shared" si="882"/>
        <v>0</v>
      </c>
      <c r="GJ184" s="162">
        <f t="shared" si="882"/>
        <v>0</v>
      </c>
      <c r="GK184" s="162">
        <f t="shared" si="882"/>
        <v>0</v>
      </c>
      <c r="GL184" s="162">
        <f t="shared" si="882"/>
        <v>0</v>
      </c>
      <c r="GM184" s="162">
        <f t="shared" si="882"/>
        <v>0</v>
      </c>
      <c r="GN184" s="162">
        <f t="shared" si="882"/>
        <v>0</v>
      </c>
      <c r="GO184" s="162">
        <f t="shared" si="882"/>
        <v>0</v>
      </c>
      <c r="GP184" s="162">
        <f t="shared" si="882"/>
        <v>0</v>
      </c>
      <c r="GQ184" s="162">
        <f t="shared" si="882"/>
        <v>0</v>
      </c>
      <c r="GR184" s="162">
        <f t="shared" si="15"/>
        <v>0</v>
      </c>
      <c r="GS184" s="162">
        <f t="shared" ref="GS184:IN184" si="883">E184-EV184</f>
        <v>0</v>
      </c>
      <c r="GT184" s="162">
        <f t="shared" si="883"/>
        <v>0</v>
      </c>
      <c r="GU184" s="162">
        <f t="shared" si="883"/>
        <v>0</v>
      </c>
      <c r="GV184" s="162">
        <f t="shared" si="883"/>
        <v>0</v>
      </c>
      <c r="GW184" s="162">
        <f t="shared" si="883"/>
        <v>0</v>
      </c>
      <c r="GX184" s="162">
        <f t="shared" si="883"/>
        <v>0</v>
      </c>
      <c r="GY184" s="162">
        <f t="shared" si="883"/>
        <v>0</v>
      </c>
      <c r="GZ184" s="162">
        <f t="shared" si="883"/>
        <v>0</v>
      </c>
      <c r="HA184" s="162">
        <f t="shared" si="883"/>
        <v>0</v>
      </c>
      <c r="HB184" s="162">
        <f t="shared" si="883"/>
        <v>0</v>
      </c>
      <c r="HC184" s="162">
        <f t="shared" si="883"/>
        <v>0</v>
      </c>
      <c r="HD184" s="162">
        <f t="shared" si="883"/>
        <v>0</v>
      </c>
      <c r="HE184" s="162">
        <f t="shared" si="883"/>
        <v>0</v>
      </c>
      <c r="HF184" s="162">
        <f t="shared" si="883"/>
        <v>0</v>
      </c>
      <c r="HG184" s="162">
        <f t="shared" si="883"/>
        <v>0</v>
      </c>
      <c r="HH184" s="162">
        <f t="shared" si="883"/>
        <v>0</v>
      </c>
      <c r="HI184" s="162">
        <f t="shared" si="883"/>
        <v>0</v>
      </c>
      <c r="HJ184" s="162">
        <f t="shared" si="883"/>
        <v>0</v>
      </c>
      <c r="HK184" s="162">
        <f t="shared" si="883"/>
        <v>0</v>
      </c>
      <c r="HL184" s="162">
        <f t="shared" si="883"/>
        <v>0</v>
      </c>
      <c r="HM184" s="162">
        <f t="shared" si="883"/>
        <v>0</v>
      </c>
      <c r="HN184" s="162">
        <f t="shared" si="883"/>
        <v>0</v>
      </c>
      <c r="HO184" s="162">
        <f t="shared" si="883"/>
        <v>0</v>
      </c>
      <c r="HP184" s="162">
        <f t="shared" si="883"/>
        <v>0</v>
      </c>
      <c r="HQ184" s="162">
        <f t="shared" si="883"/>
        <v>0</v>
      </c>
      <c r="HR184" s="162">
        <f t="shared" si="883"/>
        <v>0</v>
      </c>
      <c r="HS184" s="162">
        <f t="shared" si="883"/>
        <v>0</v>
      </c>
      <c r="HT184" s="162">
        <f t="shared" si="883"/>
        <v>0</v>
      </c>
      <c r="HU184" s="162">
        <f t="shared" si="883"/>
        <v>0</v>
      </c>
      <c r="HV184" s="162">
        <f t="shared" si="883"/>
        <v>0</v>
      </c>
      <c r="HW184" s="162">
        <f t="shared" si="883"/>
        <v>0</v>
      </c>
      <c r="HX184" s="162">
        <f t="shared" si="883"/>
        <v>0</v>
      </c>
      <c r="HY184" s="162">
        <f t="shared" si="883"/>
        <v>0</v>
      </c>
      <c r="HZ184" s="162">
        <f t="shared" si="883"/>
        <v>0</v>
      </c>
      <c r="IA184" s="162">
        <f t="shared" si="883"/>
        <v>0</v>
      </c>
      <c r="IB184" s="162">
        <f t="shared" si="883"/>
        <v>0</v>
      </c>
      <c r="IC184" s="162">
        <f t="shared" si="883"/>
        <v>0</v>
      </c>
      <c r="ID184" s="162">
        <f t="shared" si="883"/>
        <v>0</v>
      </c>
      <c r="IE184" s="162">
        <f t="shared" si="883"/>
        <v>0</v>
      </c>
      <c r="IF184" s="162">
        <f t="shared" si="883"/>
        <v>0</v>
      </c>
      <c r="IG184" s="162">
        <f t="shared" si="883"/>
        <v>0</v>
      </c>
      <c r="IH184" s="162">
        <f t="shared" si="883"/>
        <v>0</v>
      </c>
      <c r="II184" s="162">
        <f t="shared" si="883"/>
        <v>0</v>
      </c>
      <c r="IJ184" s="162">
        <f t="shared" si="883"/>
        <v>0</v>
      </c>
      <c r="IK184" s="162">
        <f t="shared" si="883"/>
        <v>0</v>
      </c>
      <c r="IL184" s="162">
        <f t="shared" si="883"/>
        <v>0</v>
      </c>
      <c r="IM184" s="162">
        <f t="shared" si="883"/>
        <v>0</v>
      </c>
      <c r="IN184" s="162">
        <f t="shared" si="883"/>
        <v>0</v>
      </c>
      <c r="IO184" s="162">
        <f t="shared" si="17"/>
        <v>0</v>
      </c>
      <c r="IP184" s="162">
        <f t="shared" si="23"/>
        <v>0</v>
      </c>
      <c r="IQ184" s="162">
        <f t="shared" ref="IQ184:KK184" si="884">MAX((MIN(CZ184+IP184,$IO$7))-GT184,0)</f>
        <v>0</v>
      </c>
      <c r="IR184" s="162">
        <f t="shared" si="884"/>
        <v>0</v>
      </c>
      <c r="IS184" s="162">
        <f t="shared" si="884"/>
        <v>0</v>
      </c>
      <c r="IT184" s="162">
        <f t="shared" si="884"/>
        <v>0</v>
      </c>
      <c r="IU184" s="162">
        <f t="shared" si="884"/>
        <v>0</v>
      </c>
      <c r="IV184" s="162">
        <f t="shared" si="884"/>
        <v>0</v>
      </c>
      <c r="IW184" s="162">
        <f t="shared" si="884"/>
        <v>0</v>
      </c>
      <c r="IX184" s="162">
        <f t="shared" si="884"/>
        <v>0</v>
      </c>
      <c r="IY184" s="162">
        <f t="shared" si="884"/>
        <v>0</v>
      </c>
      <c r="IZ184" s="162">
        <f t="shared" si="884"/>
        <v>0</v>
      </c>
      <c r="JA184" s="162">
        <f t="shared" si="884"/>
        <v>0</v>
      </c>
      <c r="JB184" s="162">
        <f t="shared" si="884"/>
        <v>0</v>
      </c>
      <c r="JC184" s="162">
        <f t="shared" si="884"/>
        <v>0</v>
      </c>
      <c r="JD184" s="162">
        <f t="shared" si="884"/>
        <v>0</v>
      </c>
      <c r="JE184" s="162">
        <f t="shared" si="884"/>
        <v>0</v>
      </c>
      <c r="JF184" s="162">
        <f t="shared" si="884"/>
        <v>0</v>
      </c>
      <c r="JG184" s="162">
        <f t="shared" si="884"/>
        <v>0</v>
      </c>
      <c r="JH184" s="162">
        <f t="shared" si="884"/>
        <v>0</v>
      </c>
      <c r="JI184" s="162">
        <f t="shared" si="884"/>
        <v>0</v>
      </c>
      <c r="JJ184" s="162">
        <f t="shared" si="884"/>
        <v>0</v>
      </c>
      <c r="JK184" s="162">
        <f t="shared" si="884"/>
        <v>0</v>
      </c>
      <c r="JL184" s="162">
        <f t="shared" si="884"/>
        <v>0</v>
      </c>
      <c r="JM184" s="162">
        <f t="shared" si="884"/>
        <v>0</v>
      </c>
      <c r="JN184" s="162">
        <f t="shared" si="884"/>
        <v>0</v>
      </c>
      <c r="JO184" s="162">
        <f t="shared" si="884"/>
        <v>0</v>
      </c>
      <c r="JP184" s="162">
        <f t="shared" si="884"/>
        <v>0</v>
      </c>
      <c r="JQ184" s="162">
        <f t="shared" si="884"/>
        <v>0</v>
      </c>
      <c r="JR184" s="162">
        <f t="shared" si="884"/>
        <v>0</v>
      </c>
      <c r="JS184" s="162">
        <f t="shared" si="884"/>
        <v>0</v>
      </c>
      <c r="JT184" s="162">
        <f t="shared" si="884"/>
        <v>0</v>
      </c>
      <c r="JU184" s="162">
        <f t="shared" si="884"/>
        <v>0</v>
      </c>
      <c r="JV184" s="162">
        <f t="shared" si="884"/>
        <v>0</v>
      </c>
      <c r="JW184" s="162">
        <f t="shared" si="884"/>
        <v>0</v>
      </c>
      <c r="JX184" s="162">
        <f t="shared" si="884"/>
        <v>0</v>
      </c>
      <c r="JY184" s="162">
        <f t="shared" si="884"/>
        <v>0</v>
      </c>
      <c r="JZ184" s="162">
        <f t="shared" si="884"/>
        <v>0</v>
      </c>
      <c r="KA184" s="162">
        <f t="shared" si="884"/>
        <v>0</v>
      </c>
      <c r="KB184" s="162">
        <f t="shared" si="884"/>
        <v>0</v>
      </c>
      <c r="KC184" s="162">
        <f t="shared" si="884"/>
        <v>0</v>
      </c>
      <c r="KD184" s="162">
        <f t="shared" si="884"/>
        <v>0</v>
      </c>
      <c r="KE184" s="162">
        <f t="shared" si="884"/>
        <v>0</v>
      </c>
      <c r="KF184" s="162">
        <f t="shared" si="884"/>
        <v>0</v>
      </c>
      <c r="KG184" s="162">
        <f t="shared" si="884"/>
        <v>0</v>
      </c>
      <c r="KH184" s="162">
        <f t="shared" si="884"/>
        <v>0</v>
      </c>
      <c r="KI184" s="162">
        <f t="shared" si="884"/>
        <v>0</v>
      </c>
      <c r="KJ184" s="162">
        <f t="shared" si="884"/>
        <v>0</v>
      </c>
      <c r="KK184" s="162">
        <f t="shared" si="884"/>
        <v>0</v>
      </c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</row>
    <row r="185" ht="14.25" customHeight="1" spans="1:326" x14ac:dyDescent="0.25">
      <c r="A185" s="1">
        <v>6</v>
      </c>
      <c r="B185" s="1">
        <f t="shared" ref="B185:C185" si="885">B184+1</f>
        <v>175</v>
      </c>
      <c r="C185" s="232">
        <f t="shared" si="885"/>
        <v>43640</v>
      </c>
      <c r="D185" s="162">
        <f t="shared" si="9"/>
        <v>0</v>
      </c>
      <c r="E185" s="162">
        <f>(SUMIFS(Profile!$F$2:$F$17521,Profile!$B$2:$B$17521,$B185,Profile!$C$2:$C$17521,E$8))*$C$6</f>
        <v>0</v>
      </c>
      <c r="F185" s="162">
        <f>(SUMIFS(Profile!$F$2:$F$17521,Profile!$B$2:$B$17521,$B185,Profile!$C$2:$C$17521,F$8))*$C$6</f>
        <v>0</v>
      </c>
      <c r="G185" s="162">
        <f>(SUMIFS(Profile!$F$2:$F$17521,Profile!$B$2:$B$17521,$B185,Profile!$C$2:$C$17521,G$8))*$C$6</f>
        <v>0</v>
      </c>
      <c r="H185" s="162">
        <f>(SUMIFS(Profile!$F$2:$F$17521,Profile!$B$2:$B$17521,$B185,Profile!$C$2:$C$17521,H$8))*$C$6</f>
        <v>0</v>
      </c>
      <c r="I185" s="162">
        <f>(SUMIFS(Profile!$F$2:$F$17521,Profile!$B$2:$B$17521,$B185,Profile!$C$2:$C$17521,I$8))*$C$6</f>
        <v>0</v>
      </c>
      <c r="J185" s="162">
        <f>(SUMIFS(Profile!$F$2:$F$17521,Profile!$B$2:$B$17521,$B185,Profile!$C$2:$C$17521,J$8))*$C$6</f>
        <v>0</v>
      </c>
      <c r="K185" s="162">
        <f>(SUMIFS(Profile!$F$2:$F$17521,Profile!$B$2:$B$17521,$B185,Profile!$C$2:$C$17521,K$8))*$C$6</f>
        <v>0</v>
      </c>
      <c r="L185" s="162">
        <f>(SUMIFS(Profile!$F$2:$F$17521,Profile!$B$2:$B$17521,$B185,Profile!$C$2:$C$17521,L$8))*$C$6</f>
        <v>0</v>
      </c>
      <c r="M185" s="162">
        <f>(SUMIFS(Profile!$F$2:$F$17521,Profile!$B$2:$B$17521,$B185,Profile!$C$2:$C$17521,M$8))*$C$6</f>
        <v>0</v>
      </c>
      <c r="N185" s="162">
        <f>(SUMIFS(Profile!$F$2:$F$17521,Profile!$B$2:$B$17521,$B185,Profile!$C$2:$C$17521,N$8))*$C$6</f>
        <v>0</v>
      </c>
      <c r="O185" s="162">
        <f>(SUMIFS(Profile!$F$2:$F$17521,Profile!$B$2:$B$17521,$B185,Profile!$C$2:$C$17521,O$8))*$C$6</f>
        <v>0</v>
      </c>
      <c r="P185" s="162">
        <f>(SUMIFS(Profile!$F$2:$F$17521,Profile!$B$2:$B$17521,$B185,Profile!$C$2:$C$17521,P$8))*$C$6</f>
        <v>0</v>
      </c>
      <c r="Q185" s="162">
        <f>(SUMIFS(Profile!$F$2:$F$17521,Profile!$B$2:$B$17521,$B185,Profile!$C$2:$C$17521,Q$8))*$C$6</f>
        <v>0</v>
      </c>
      <c r="R185" s="162">
        <f>(SUMIFS(Profile!$F$2:$F$17521,Profile!$B$2:$B$17521,$B185,Profile!$C$2:$C$17521,R$8))*$C$6</f>
        <v>0</v>
      </c>
      <c r="S185" s="162">
        <f>(SUMIFS(Profile!$F$2:$F$17521,Profile!$B$2:$B$17521,$B185,Profile!$C$2:$C$17521,S$8))*$C$6</f>
        <v>0</v>
      </c>
      <c r="T185" s="162">
        <f>(SUMIFS(Profile!$F$2:$F$17521,Profile!$B$2:$B$17521,$B185,Profile!$C$2:$C$17521,T$8))*$C$6</f>
        <v>0</v>
      </c>
      <c r="U185" s="162">
        <f>(SUMIFS(Profile!$F$2:$F$17521,Profile!$B$2:$B$17521,$B185,Profile!$C$2:$C$17521,U$8))*$C$6</f>
        <v>0</v>
      </c>
      <c r="V185" s="162">
        <f>(SUMIFS(Profile!$F$2:$F$17521,Profile!$B$2:$B$17521,$B185,Profile!$C$2:$C$17521,V$8))*$C$6</f>
        <v>0</v>
      </c>
      <c r="W185" s="162">
        <f>(SUMIFS(Profile!$F$2:$F$17521,Profile!$B$2:$B$17521,$B185,Profile!$C$2:$C$17521,W$8))*$C$6</f>
        <v>0</v>
      </c>
      <c r="X185" s="162">
        <f>(SUMIFS(Profile!$F$2:$F$17521,Profile!$B$2:$B$17521,$B185,Profile!$C$2:$C$17521,X$8))*$C$6</f>
        <v>0</v>
      </c>
      <c r="Y185" s="162">
        <f>(SUMIFS(Profile!$F$2:$F$17521,Profile!$B$2:$B$17521,$B185,Profile!$C$2:$C$17521,Y$8))*$C$6</f>
        <v>0</v>
      </c>
      <c r="Z185" s="162">
        <f>(SUMIFS(Profile!$F$2:$F$17521,Profile!$B$2:$B$17521,$B185,Profile!$C$2:$C$17521,Z$8))*$C$6</f>
        <v>0</v>
      </c>
      <c r="AA185" s="162">
        <f>(SUMIFS(Profile!$F$2:$F$17521,Profile!$B$2:$B$17521,$B185,Profile!$C$2:$C$17521,AA$8))*$C$6</f>
        <v>0</v>
      </c>
      <c r="AB185" s="162">
        <f>(SUMIFS(Profile!$F$2:$F$17521,Profile!$B$2:$B$17521,$B185,Profile!$C$2:$C$17521,AB$8))*$C$6</f>
        <v>0</v>
      </c>
      <c r="AC185" s="162">
        <f>(SUMIFS(Profile!$F$2:$F$17521,Profile!$B$2:$B$17521,$B185,Profile!$C$2:$C$17521,AC$8))*$C$6</f>
        <v>0</v>
      </c>
      <c r="AD185" s="162">
        <f>(SUMIFS(Profile!$F$2:$F$17521,Profile!$B$2:$B$17521,$B185,Profile!$C$2:$C$17521,AD$8))*$C$6</f>
        <v>0</v>
      </c>
      <c r="AE185" s="162">
        <f>(SUMIFS(Profile!$F$2:$F$17521,Profile!$B$2:$B$17521,$B185,Profile!$C$2:$C$17521,AE$8))*$C$6</f>
        <v>0</v>
      </c>
      <c r="AF185" s="162">
        <f>(SUMIFS(Profile!$F$2:$F$17521,Profile!$B$2:$B$17521,$B185,Profile!$C$2:$C$17521,AF$8))*$C$6</f>
        <v>0</v>
      </c>
      <c r="AG185" s="162">
        <f>(SUMIFS(Profile!$F$2:$F$17521,Profile!$B$2:$B$17521,$B185,Profile!$C$2:$C$17521,AG$8))*$C$6</f>
        <v>0</v>
      </c>
      <c r="AH185" s="162">
        <f>(SUMIFS(Profile!$F$2:$F$17521,Profile!$B$2:$B$17521,$B185,Profile!$C$2:$C$17521,AH$8))*$C$6</f>
        <v>0</v>
      </c>
      <c r="AI185" s="162">
        <f>(SUMIFS(Profile!$F$2:$F$17521,Profile!$B$2:$B$17521,$B185,Profile!$C$2:$C$17521,AI$8))*$C$6</f>
        <v>0</v>
      </c>
      <c r="AJ185" s="162">
        <f>(SUMIFS(Profile!$F$2:$F$17521,Profile!$B$2:$B$17521,$B185,Profile!$C$2:$C$17521,AJ$8))*$C$6</f>
        <v>0</v>
      </c>
      <c r="AK185" s="162">
        <f>(SUMIFS(Profile!$F$2:$F$17521,Profile!$B$2:$B$17521,$B185,Profile!$C$2:$C$17521,AK$8))*$C$6</f>
        <v>0</v>
      </c>
      <c r="AL185" s="162">
        <f>(SUMIFS(Profile!$F$2:$F$17521,Profile!$B$2:$B$17521,$B185,Profile!$C$2:$C$17521,AL$8))*$C$6</f>
        <v>0</v>
      </c>
      <c r="AM185" s="162">
        <f>(SUMIFS(Profile!$F$2:$F$17521,Profile!$B$2:$B$17521,$B185,Profile!$C$2:$C$17521,AM$8))*$C$6</f>
        <v>0</v>
      </c>
      <c r="AN185" s="162">
        <f>(SUMIFS(Profile!$F$2:$F$17521,Profile!$B$2:$B$17521,$B185,Profile!$C$2:$C$17521,AN$8))*$C$6</f>
        <v>0</v>
      </c>
      <c r="AO185" s="162">
        <f>(SUMIFS(Profile!$F$2:$F$17521,Profile!$B$2:$B$17521,$B185,Profile!$C$2:$C$17521,AO$8))*$C$6</f>
        <v>0</v>
      </c>
      <c r="AP185" s="162">
        <f>(SUMIFS(Profile!$F$2:$F$17521,Profile!$B$2:$B$17521,$B185,Profile!$C$2:$C$17521,AP$8))*$C$6</f>
        <v>0</v>
      </c>
      <c r="AQ185" s="162">
        <f>(SUMIFS(Profile!$F$2:$F$17521,Profile!$B$2:$B$17521,$B185,Profile!$C$2:$C$17521,AQ$8))*$C$6</f>
        <v>0</v>
      </c>
      <c r="AR185" s="162">
        <f>(SUMIFS(Profile!$F$2:$F$17521,Profile!$B$2:$B$17521,$B185,Profile!$C$2:$C$17521,AR$8))*$C$6</f>
        <v>0</v>
      </c>
      <c r="AS185" s="162">
        <f>(SUMIFS(Profile!$F$2:$F$17521,Profile!$B$2:$B$17521,$B185,Profile!$C$2:$C$17521,AS$8))*$C$6</f>
        <v>0</v>
      </c>
      <c r="AT185" s="162">
        <f>(SUMIFS(Profile!$F$2:$F$17521,Profile!$B$2:$B$17521,$B185,Profile!$C$2:$C$17521,AT$8))*$C$6</f>
        <v>0</v>
      </c>
      <c r="AU185" s="162">
        <f>(SUMIFS(Profile!$F$2:$F$17521,Profile!$B$2:$B$17521,$B185,Profile!$C$2:$C$17521,AU$8))*$C$6</f>
        <v>0</v>
      </c>
      <c r="AV185" s="162">
        <f>(SUMIFS(Profile!$F$2:$F$17521,Profile!$B$2:$B$17521,$B185,Profile!$C$2:$C$17521,AV$8))*$C$6</f>
        <v>0</v>
      </c>
      <c r="AW185" s="162">
        <f>(SUMIFS(Profile!$F$2:$F$17521,Profile!$B$2:$B$17521,$B185,Profile!$C$2:$C$17521,AW$8))*$C$6</f>
        <v>0</v>
      </c>
      <c r="AX185" s="162">
        <f>(SUMIFS(Profile!$F$2:$F$17521,Profile!$B$2:$B$17521,$B185,Profile!$C$2:$C$17521,AX$8))*$C$6</f>
        <v>0</v>
      </c>
      <c r="AY185" s="162">
        <f>(SUMIFS(Profile!$F$2:$F$17521,Profile!$B$2:$B$17521,$B185,Profile!$C$2:$C$17521,AY$8))*$C$6</f>
        <v>0</v>
      </c>
      <c r="AZ185" s="162">
        <f>(SUMIFS(Profile!$F$2:$F$17521,Profile!$B$2:$B$17521,$B185,Profile!$C$2:$C$17521,AZ$8))*$C$6</f>
        <v>0</v>
      </c>
      <c r="BA185" s="162">
        <f t="shared" si="10"/>
        <v>0</v>
      </c>
      <c r="BB185" s="162">
        <f>(SUMIFS(Profile!$E$2:$E$17521,Profile!$B$2:$B$17521,$B185,Profile!$C$2:$C$17521,BB$8))*$C$9</f>
        <v>0</v>
      </c>
      <c r="BC185" s="162">
        <f>(SUMIFS(Profile!$E$2:$E$17521,Profile!$B$2:$B$17521,$B185,Profile!$C$2:$C$17521,BC$8))*$C$9</f>
        <v>0</v>
      </c>
      <c r="BD185" s="162">
        <f>(SUMIFS(Profile!$E$2:$E$17521,Profile!$B$2:$B$17521,$B185,Profile!$C$2:$C$17521,BD$8))*$C$9</f>
        <v>0</v>
      </c>
      <c r="BE185" s="162">
        <f>(SUMIFS(Profile!$E$2:$E$17521,Profile!$B$2:$B$17521,$B185,Profile!$C$2:$C$17521,BE$8))*$C$9</f>
        <v>0</v>
      </c>
      <c r="BF185" s="162">
        <f>(SUMIFS(Profile!$E$2:$E$17521,Profile!$B$2:$B$17521,$B185,Profile!$C$2:$C$17521,BF$8))*$C$9</f>
        <v>0</v>
      </c>
      <c r="BG185" s="162">
        <f>(SUMIFS(Profile!$E$2:$E$17521,Profile!$B$2:$B$17521,$B185,Profile!$C$2:$C$17521,BG$8))*$C$9</f>
        <v>0</v>
      </c>
      <c r="BH185" s="162">
        <f>(SUMIFS(Profile!$E$2:$E$17521,Profile!$B$2:$B$17521,$B185,Profile!$C$2:$C$17521,BH$8))*$C$9</f>
        <v>0</v>
      </c>
      <c r="BI185" s="162">
        <f>(SUMIFS(Profile!$E$2:$E$17521,Profile!$B$2:$B$17521,$B185,Profile!$C$2:$C$17521,BI$8))*$C$9</f>
        <v>0</v>
      </c>
      <c r="BJ185" s="162">
        <f>(SUMIFS(Profile!$E$2:$E$17521,Profile!$B$2:$B$17521,$B185,Profile!$C$2:$C$17521,BJ$8))*$C$9</f>
        <v>0</v>
      </c>
      <c r="BK185" s="162">
        <f>(SUMIFS(Profile!$E$2:$E$17521,Profile!$B$2:$B$17521,$B185,Profile!$C$2:$C$17521,BK$8))*$C$9</f>
        <v>0</v>
      </c>
      <c r="BL185" s="162">
        <f>(SUMIFS(Profile!$E$2:$E$17521,Profile!$B$2:$B$17521,$B185,Profile!$C$2:$C$17521,BL$8))*$C$9</f>
        <v>0</v>
      </c>
      <c r="BM185" s="162">
        <f>(SUMIFS(Profile!$E$2:$E$17521,Profile!$B$2:$B$17521,$B185,Profile!$C$2:$C$17521,BM$8))*$C$9</f>
        <v>0</v>
      </c>
      <c r="BN185" s="162">
        <f>(SUMIFS(Profile!$E$2:$E$17521,Profile!$B$2:$B$17521,$B185,Profile!$C$2:$C$17521,BN$8))*$C$9</f>
        <v>0</v>
      </c>
      <c r="BO185" s="162">
        <f>(SUMIFS(Profile!$E$2:$E$17521,Profile!$B$2:$B$17521,$B185,Profile!$C$2:$C$17521,BO$8))*$C$9</f>
        <v>0</v>
      </c>
      <c r="BP185" s="162">
        <f>(SUMIFS(Profile!$E$2:$E$17521,Profile!$B$2:$B$17521,$B185,Profile!$C$2:$C$17521,BP$8))*$C$9</f>
        <v>0</v>
      </c>
      <c r="BQ185" s="162">
        <f>(SUMIFS(Profile!$E$2:$E$17521,Profile!$B$2:$B$17521,$B185,Profile!$C$2:$C$17521,BQ$8))*$C$9</f>
        <v>0</v>
      </c>
      <c r="BR185" s="162">
        <f>(SUMIFS(Profile!$E$2:$E$17521,Profile!$B$2:$B$17521,$B185,Profile!$C$2:$C$17521,BR$8))*$C$9</f>
        <v>0</v>
      </c>
      <c r="BS185" s="162">
        <f>(SUMIFS(Profile!$E$2:$E$17521,Profile!$B$2:$B$17521,$B185,Profile!$C$2:$C$17521,BS$8))*$C$9</f>
        <v>0</v>
      </c>
      <c r="BT185" s="162">
        <f>(SUMIFS(Profile!$E$2:$E$17521,Profile!$B$2:$B$17521,$B185,Profile!$C$2:$C$17521,BT$8))*$C$9</f>
        <v>0</v>
      </c>
      <c r="BU185" s="162">
        <f>(SUMIFS(Profile!$E$2:$E$17521,Profile!$B$2:$B$17521,$B185,Profile!$C$2:$C$17521,BU$8))*$C$9</f>
        <v>0</v>
      </c>
      <c r="BV185" s="162">
        <f>(SUMIFS(Profile!$E$2:$E$17521,Profile!$B$2:$B$17521,$B185,Profile!$C$2:$C$17521,BV$8))*$C$9</f>
        <v>0</v>
      </c>
      <c r="BW185" s="162">
        <f>(SUMIFS(Profile!$E$2:$E$17521,Profile!$B$2:$B$17521,$B185,Profile!$C$2:$C$17521,BW$8))*$C$9</f>
        <v>0</v>
      </c>
      <c r="BX185" s="162">
        <f>(SUMIFS(Profile!$E$2:$E$17521,Profile!$B$2:$B$17521,$B185,Profile!$C$2:$C$17521,BX$8))*$C$9</f>
        <v>0</v>
      </c>
      <c r="BY185" s="162">
        <f>(SUMIFS(Profile!$E$2:$E$17521,Profile!$B$2:$B$17521,$B185,Profile!$C$2:$C$17521,BY$8))*$C$9</f>
        <v>0</v>
      </c>
      <c r="BZ185" s="162">
        <f>(SUMIFS(Profile!$E$2:$E$17521,Profile!$B$2:$B$17521,$B185,Profile!$C$2:$C$17521,BZ$8))*$C$9</f>
        <v>0</v>
      </c>
      <c r="CA185" s="162">
        <f>(SUMIFS(Profile!$E$2:$E$17521,Profile!$B$2:$B$17521,$B185,Profile!$C$2:$C$17521,CA$8))*$C$9</f>
        <v>0</v>
      </c>
      <c r="CB185" s="162">
        <f>(SUMIFS(Profile!$E$2:$E$17521,Profile!$B$2:$B$17521,$B185,Profile!$C$2:$C$17521,CB$8))*$C$9</f>
        <v>0</v>
      </c>
      <c r="CC185" s="162">
        <f>(SUMIFS(Profile!$E$2:$E$17521,Profile!$B$2:$B$17521,$B185,Profile!$C$2:$C$17521,CC$8))*$C$9</f>
        <v>0</v>
      </c>
      <c r="CD185" s="162">
        <f>(SUMIFS(Profile!$E$2:$E$17521,Profile!$B$2:$B$17521,$B185,Profile!$C$2:$C$17521,CD$8))*$C$9</f>
        <v>0</v>
      </c>
      <c r="CE185" s="162">
        <f>(SUMIFS(Profile!$E$2:$E$17521,Profile!$B$2:$B$17521,$B185,Profile!$C$2:$C$17521,CE$8))*$C$9</f>
        <v>0</v>
      </c>
      <c r="CF185" s="162">
        <f>(SUMIFS(Profile!$E$2:$E$17521,Profile!$B$2:$B$17521,$B185,Profile!$C$2:$C$17521,CF$8))*$C$9</f>
        <v>0</v>
      </c>
      <c r="CG185" s="162">
        <f>(SUMIFS(Profile!$E$2:$E$17521,Profile!$B$2:$B$17521,$B185,Profile!$C$2:$C$17521,CG$8))*$C$9</f>
        <v>0</v>
      </c>
      <c r="CH185" s="162">
        <f>(SUMIFS(Profile!$E$2:$E$17521,Profile!$B$2:$B$17521,$B185,Profile!$C$2:$C$17521,CH$8))*$C$9</f>
        <v>0</v>
      </c>
      <c r="CI185" s="162">
        <f>(SUMIFS(Profile!$E$2:$E$17521,Profile!$B$2:$B$17521,$B185,Profile!$C$2:$C$17521,CI$8))*$C$9</f>
        <v>0</v>
      </c>
      <c r="CJ185" s="162">
        <f>(SUMIFS(Profile!$E$2:$E$17521,Profile!$B$2:$B$17521,$B185,Profile!$C$2:$C$17521,CJ$8))*$C$9</f>
        <v>0</v>
      </c>
      <c r="CK185" s="162">
        <f>(SUMIFS(Profile!$E$2:$E$17521,Profile!$B$2:$B$17521,$B185,Profile!$C$2:$C$17521,CK$8))*$C$9</f>
        <v>0</v>
      </c>
      <c r="CL185" s="162">
        <f>(SUMIFS(Profile!$E$2:$E$17521,Profile!$B$2:$B$17521,$B185,Profile!$C$2:$C$17521,CL$8))*$C$9</f>
        <v>0</v>
      </c>
      <c r="CM185" s="162">
        <f>(SUMIFS(Profile!$E$2:$E$17521,Profile!$B$2:$B$17521,$B185,Profile!$C$2:$C$17521,CM$8))*$C$9</f>
        <v>0</v>
      </c>
      <c r="CN185" s="162">
        <f>(SUMIFS(Profile!$E$2:$E$17521,Profile!$B$2:$B$17521,$B185,Profile!$C$2:$C$17521,CN$8))*$C$9</f>
        <v>0</v>
      </c>
      <c r="CO185" s="162">
        <f>(SUMIFS(Profile!$E$2:$E$17521,Profile!$B$2:$B$17521,$B185,Profile!$C$2:$C$17521,CO$8))*$C$9</f>
        <v>0</v>
      </c>
      <c r="CP185" s="162">
        <f>(SUMIFS(Profile!$E$2:$E$17521,Profile!$B$2:$B$17521,$B185,Profile!$C$2:$C$17521,CP$8))*$C$9</f>
        <v>0</v>
      </c>
      <c r="CQ185" s="162">
        <f>(SUMIFS(Profile!$E$2:$E$17521,Profile!$B$2:$B$17521,$B185,Profile!$C$2:$C$17521,CQ$8))*$C$9</f>
        <v>0</v>
      </c>
      <c r="CR185" s="162">
        <f>(SUMIFS(Profile!$E$2:$E$17521,Profile!$B$2:$B$17521,$B185,Profile!$C$2:$C$17521,CR$8))*$C$9</f>
        <v>0</v>
      </c>
      <c r="CS185" s="162">
        <f>(SUMIFS(Profile!$E$2:$E$17521,Profile!$B$2:$B$17521,$B185,Profile!$C$2:$C$17521,CS$8))*$C$9</f>
        <v>0</v>
      </c>
      <c r="CT185" s="162">
        <f>(SUMIFS(Profile!$E$2:$E$17521,Profile!$B$2:$B$17521,$B185,Profile!$C$2:$C$17521,CT$8))*$C$9</f>
        <v>0</v>
      </c>
      <c r="CU185" s="162">
        <f>(SUMIFS(Profile!$E$2:$E$17521,Profile!$B$2:$B$17521,$B185,Profile!$C$2:$C$17521,CU$8))*$C$9</f>
        <v>0</v>
      </c>
      <c r="CV185" s="162">
        <f>(SUMIFS(Profile!$E$2:$E$17521,Profile!$B$2:$B$17521,$B185,Profile!$C$2:$C$17521,CV$8))*$C$9</f>
        <v>0</v>
      </c>
      <c r="CW185" s="162">
        <f>(SUMIFS(Profile!$E$2:$E$17521,Profile!$B$2:$B$17521,$B185,Profile!$C$2:$C$17521,CW$8))*$C$9</f>
        <v>0</v>
      </c>
      <c r="CX185" s="162">
        <f t="shared" si="11"/>
        <v>0</v>
      </c>
      <c r="CY185" s="162">
        <f t="shared" ref="CY185:ET185" si="886">MAX(BB185-E185,0)</f>
        <v>0</v>
      </c>
      <c r="CZ185" s="162">
        <f t="shared" si="886"/>
        <v>0</v>
      </c>
      <c r="DA185" s="162">
        <f t="shared" si="886"/>
        <v>0</v>
      </c>
      <c r="DB185" s="162">
        <f t="shared" si="886"/>
        <v>0</v>
      </c>
      <c r="DC185" s="162">
        <f t="shared" si="886"/>
        <v>0</v>
      </c>
      <c r="DD185" s="162">
        <f t="shared" si="886"/>
        <v>0</v>
      </c>
      <c r="DE185" s="162">
        <f t="shared" si="886"/>
        <v>0</v>
      </c>
      <c r="DF185" s="162">
        <f t="shared" si="886"/>
        <v>0</v>
      </c>
      <c r="DG185" s="162">
        <f t="shared" si="886"/>
        <v>0</v>
      </c>
      <c r="DH185" s="162">
        <f t="shared" si="886"/>
        <v>0</v>
      </c>
      <c r="DI185" s="162">
        <f t="shared" si="886"/>
        <v>0</v>
      </c>
      <c r="DJ185" s="162">
        <f t="shared" si="886"/>
        <v>0</v>
      </c>
      <c r="DK185" s="162">
        <f t="shared" si="886"/>
        <v>0</v>
      </c>
      <c r="DL185" s="162">
        <f t="shared" si="886"/>
        <v>0</v>
      </c>
      <c r="DM185" s="162">
        <f t="shared" si="886"/>
        <v>0</v>
      </c>
      <c r="DN185" s="162">
        <f t="shared" si="886"/>
        <v>0</v>
      </c>
      <c r="DO185" s="162">
        <f t="shared" si="886"/>
        <v>0</v>
      </c>
      <c r="DP185" s="162">
        <f t="shared" si="886"/>
        <v>0</v>
      </c>
      <c r="DQ185" s="162">
        <f t="shared" si="886"/>
        <v>0</v>
      </c>
      <c r="DR185" s="162">
        <f t="shared" si="886"/>
        <v>0</v>
      </c>
      <c r="DS185" s="162">
        <f t="shared" si="886"/>
        <v>0</v>
      </c>
      <c r="DT185" s="162">
        <f t="shared" si="886"/>
        <v>0</v>
      </c>
      <c r="DU185" s="162">
        <f t="shared" si="886"/>
        <v>0</v>
      </c>
      <c r="DV185" s="162">
        <f t="shared" si="886"/>
        <v>0</v>
      </c>
      <c r="DW185" s="162">
        <f t="shared" si="886"/>
        <v>0</v>
      </c>
      <c r="DX185" s="162">
        <f t="shared" si="886"/>
        <v>0</v>
      </c>
      <c r="DY185" s="162">
        <f t="shared" si="886"/>
        <v>0</v>
      </c>
      <c r="DZ185" s="162">
        <f t="shared" si="886"/>
        <v>0</v>
      </c>
      <c r="EA185" s="162">
        <f t="shared" si="886"/>
        <v>0</v>
      </c>
      <c r="EB185" s="162">
        <f t="shared" si="886"/>
        <v>0</v>
      </c>
      <c r="EC185" s="162">
        <f t="shared" si="886"/>
        <v>0</v>
      </c>
      <c r="ED185" s="162">
        <f t="shared" si="886"/>
        <v>0</v>
      </c>
      <c r="EE185" s="162">
        <f t="shared" si="886"/>
        <v>0</v>
      </c>
      <c r="EF185" s="162">
        <f t="shared" si="886"/>
        <v>0</v>
      </c>
      <c r="EG185" s="162">
        <f t="shared" si="886"/>
        <v>0</v>
      </c>
      <c r="EH185" s="162">
        <f t="shared" si="886"/>
        <v>0</v>
      </c>
      <c r="EI185" s="162">
        <f t="shared" si="886"/>
        <v>0</v>
      </c>
      <c r="EJ185" s="162">
        <f t="shared" si="886"/>
        <v>0</v>
      </c>
      <c r="EK185" s="162">
        <f t="shared" si="886"/>
        <v>0</v>
      </c>
      <c r="EL185" s="162">
        <f t="shared" si="886"/>
        <v>0</v>
      </c>
      <c r="EM185" s="162">
        <f t="shared" si="886"/>
        <v>0</v>
      </c>
      <c r="EN185" s="162">
        <f t="shared" si="886"/>
        <v>0</v>
      </c>
      <c r="EO185" s="162">
        <f t="shared" si="886"/>
        <v>0</v>
      </c>
      <c r="EP185" s="162">
        <f t="shared" si="886"/>
        <v>0</v>
      </c>
      <c r="EQ185" s="162">
        <f t="shared" si="886"/>
        <v>0</v>
      </c>
      <c r="ER185" s="162">
        <f t="shared" si="886"/>
        <v>0</v>
      </c>
      <c r="ES185" s="162">
        <f t="shared" si="886"/>
        <v>0</v>
      </c>
      <c r="ET185" s="162">
        <f t="shared" si="886"/>
        <v>0</v>
      </c>
      <c r="EU185" s="162">
        <f t="shared" si="13"/>
        <v>0</v>
      </c>
      <c r="EV185" s="162">
        <f t="shared" ref="EV185:GQ185" si="887">BB185-CY185</f>
        <v>0</v>
      </c>
      <c r="EW185" s="162">
        <f t="shared" si="887"/>
        <v>0</v>
      </c>
      <c r="EX185" s="162">
        <f t="shared" si="887"/>
        <v>0</v>
      </c>
      <c r="EY185" s="162">
        <f t="shared" si="887"/>
        <v>0</v>
      </c>
      <c r="EZ185" s="162">
        <f t="shared" si="887"/>
        <v>0</v>
      </c>
      <c r="FA185" s="162">
        <f t="shared" si="887"/>
        <v>0</v>
      </c>
      <c r="FB185" s="162">
        <f t="shared" si="887"/>
        <v>0</v>
      </c>
      <c r="FC185" s="162">
        <f t="shared" si="887"/>
        <v>0</v>
      </c>
      <c r="FD185" s="162">
        <f t="shared" si="887"/>
        <v>0</v>
      </c>
      <c r="FE185" s="162">
        <f t="shared" si="887"/>
        <v>0</v>
      </c>
      <c r="FF185" s="162">
        <f t="shared" si="887"/>
        <v>0</v>
      </c>
      <c r="FG185" s="162">
        <f t="shared" si="887"/>
        <v>0</v>
      </c>
      <c r="FH185" s="162">
        <f t="shared" si="887"/>
        <v>0</v>
      </c>
      <c r="FI185" s="162">
        <f t="shared" si="887"/>
        <v>0</v>
      </c>
      <c r="FJ185" s="162">
        <f t="shared" si="887"/>
        <v>0</v>
      </c>
      <c r="FK185" s="162">
        <f t="shared" si="887"/>
        <v>0</v>
      </c>
      <c r="FL185" s="162">
        <f t="shared" si="887"/>
        <v>0</v>
      </c>
      <c r="FM185" s="162">
        <f t="shared" si="887"/>
        <v>0</v>
      </c>
      <c r="FN185" s="162">
        <f t="shared" si="887"/>
        <v>0</v>
      </c>
      <c r="FO185" s="162">
        <f t="shared" si="887"/>
        <v>0</v>
      </c>
      <c r="FP185" s="162">
        <f t="shared" si="887"/>
        <v>0</v>
      </c>
      <c r="FQ185" s="162">
        <f t="shared" si="887"/>
        <v>0</v>
      </c>
      <c r="FR185" s="162">
        <f t="shared" si="887"/>
        <v>0</v>
      </c>
      <c r="FS185" s="162">
        <f t="shared" si="887"/>
        <v>0</v>
      </c>
      <c r="FT185" s="162">
        <f t="shared" si="887"/>
        <v>0</v>
      </c>
      <c r="FU185" s="162">
        <f t="shared" si="887"/>
        <v>0</v>
      </c>
      <c r="FV185" s="162">
        <f t="shared" si="887"/>
        <v>0</v>
      </c>
      <c r="FW185" s="162">
        <f t="shared" si="887"/>
        <v>0</v>
      </c>
      <c r="FX185" s="162">
        <f t="shared" si="887"/>
        <v>0</v>
      </c>
      <c r="FY185" s="162">
        <f t="shared" si="887"/>
        <v>0</v>
      </c>
      <c r="FZ185" s="162">
        <f t="shared" si="887"/>
        <v>0</v>
      </c>
      <c r="GA185" s="162">
        <f t="shared" si="887"/>
        <v>0</v>
      </c>
      <c r="GB185" s="162">
        <f t="shared" si="887"/>
        <v>0</v>
      </c>
      <c r="GC185" s="162">
        <f t="shared" si="887"/>
        <v>0</v>
      </c>
      <c r="GD185" s="162">
        <f t="shared" si="887"/>
        <v>0</v>
      </c>
      <c r="GE185" s="162">
        <f t="shared" si="887"/>
        <v>0</v>
      </c>
      <c r="GF185" s="162">
        <f t="shared" si="887"/>
        <v>0</v>
      </c>
      <c r="GG185" s="162">
        <f t="shared" si="887"/>
        <v>0</v>
      </c>
      <c r="GH185" s="162">
        <f t="shared" si="887"/>
        <v>0</v>
      </c>
      <c r="GI185" s="162">
        <f t="shared" si="887"/>
        <v>0</v>
      </c>
      <c r="GJ185" s="162">
        <f t="shared" si="887"/>
        <v>0</v>
      </c>
      <c r="GK185" s="162">
        <f t="shared" si="887"/>
        <v>0</v>
      </c>
      <c r="GL185" s="162">
        <f t="shared" si="887"/>
        <v>0</v>
      </c>
      <c r="GM185" s="162">
        <f t="shared" si="887"/>
        <v>0</v>
      </c>
      <c r="GN185" s="162">
        <f t="shared" si="887"/>
        <v>0</v>
      </c>
      <c r="GO185" s="162">
        <f t="shared" si="887"/>
        <v>0</v>
      </c>
      <c r="GP185" s="162">
        <f t="shared" si="887"/>
        <v>0</v>
      </c>
      <c r="GQ185" s="162">
        <f t="shared" si="887"/>
        <v>0</v>
      </c>
      <c r="GR185" s="162">
        <f t="shared" si="15"/>
        <v>0</v>
      </c>
      <c r="GS185" s="162">
        <f t="shared" ref="GS185:IN185" si="888">E185-EV185</f>
        <v>0</v>
      </c>
      <c r="GT185" s="162">
        <f t="shared" si="888"/>
        <v>0</v>
      </c>
      <c r="GU185" s="162">
        <f t="shared" si="888"/>
        <v>0</v>
      </c>
      <c r="GV185" s="162">
        <f t="shared" si="888"/>
        <v>0</v>
      </c>
      <c r="GW185" s="162">
        <f t="shared" si="888"/>
        <v>0</v>
      </c>
      <c r="GX185" s="162">
        <f t="shared" si="888"/>
        <v>0</v>
      </c>
      <c r="GY185" s="162">
        <f t="shared" si="888"/>
        <v>0</v>
      </c>
      <c r="GZ185" s="162">
        <f t="shared" si="888"/>
        <v>0</v>
      </c>
      <c r="HA185" s="162">
        <f t="shared" si="888"/>
        <v>0</v>
      </c>
      <c r="HB185" s="162">
        <f t="shared" si="888"/>
        <v>0</v>
      </c>
      <c r="HC185" s="162">
        <f t="shared" si="888"/>
        <v>0</v>
      </c>
      <c r="HD185" s="162">
        <f t="shared" si="888"/>
        <v>0</v>
      </c>
      <c r="HE185" s="162">
        <f t="shared" si="888"/>
        <v>0</v>
      </c>
      <c r="HF185" s="162">
        <f t="shared" si="888"/>
        <v>0</v>
      </c>
      <c r="HG185" s="162">
        <f t="shared" si="888"/>
        <v>0</v>
      </c>
      <c r="HH185" s="162">
        <f t="shared" si="888"/>
        <v>0</v>
      </c>
      <c r="HI185" s="162">
        <f t="shared" si="888"/>
        <v>0</v>
      </c>
      <c r="HJ185" s="162">
        <f t="shared" si="888"/>
        <v>0</v>
      </c>
      <c r="HK185" s="162">
        <f t="shared" si="888"/>
        <v>0</v>
      </c>
      <c r="HL185" s="162">
        <f t="shared" si="888"/>
        <v>0</v>
      </c>
      <c r="HM185" s="162">
        <f t="shared" si="888"/>
        <v>0</v>
      </c>
      <c r="HN185" s="162">
        <f t="shared" si="888"/>
        <v>0</v>
      </c>
      <c r="HO185" s="162">
        <f t="shared" si="888"/>
        <v>0</v>
      </c>
      <c r="HP185" s="162">
        <f t="shared" si="888"/>
        <v>0</v>
      </c>
      <c r="HQ185" s="162">
        <f t="shared" si="888"/>
        <v>0</v>
      </c>
      <c r="HR185" s="162">
        <f t="shared" si="888"/>
        <v>0</v>
      </c>
      <c r="HS185" s="162">
        <f t="shared" si="888"/>
        <v>0</v>
      </c>
      <c r="HT185" s="162">
        <f t="shared" si="888"/>
        <v>0</v>
      </c>
      <c r="HU185" s="162">
        <f t="shared" si="888"/>
        <v>0</v>
      </c>
      <c r="HV185" s="162">
        <f t="shared" si="888"/>
        <v>0</v>
      </c>
      <c r="HW185" s="162">
        <f t="shared" si="888"/>
        <v>0</v>
      </c>
      <c r="HX185" s="162">
        <f t="shared" si="888"/>
        <v>0</v>
      </c>
      <c r="HY185" s="162">
        <f t="shared" si="888"/>
        <v>0</v>
      </c>
      <c r="HZ185" s="162">
        <f t="shared" si="888"/>
        <v>0</v>
      </c>
      <c r="IA185" s="162">
        <f t="shared" si="888"/>
        <v>0</v>
      </c>
      <c r="IB185" s="162">
        <f t="shared" si="888"/>
        <v>0</v>
      </c>
      <c r="IC185" s="162">
        <f t="shared" si="888"/>
        <v>0</v>
      </c>
      <c r="ID185" s="162">
        <f t="shared" si="888"/>
        <v>0</v>
      </c>
      <c r="IE185" s="162">
        <f t="shared" si="888"/>
        <v>0</v>
      </c>
      <c r="IF185" s="162">
        <f t="shared" si="888"/>
        <v>0</v>
      </c>
      <c r="IG185" s="162">
        <f t="shared" si="888"/>
        <v>0</v>
      </c>
      <c r="IH185" s="162">
        <f t="shared" si="888"/>
        <v>0</v>
      </c>
      <c r="II185" s="162">
        <f t="shared" si="888"/>
        <v>0</v>
      </c>
      <c r="IJ185" s="162">
        <f t="shared" si="888"/>
        <v>0</v>
      </c>
      <c r="IK185" s="162">
        <f t="shared" si="888"/>
        <v>0</v>
      </c>
      <c r="IL185" s="162">
        <f t="shared" si="888"/>
        <v>0</v>
      </c>
      <c r="IM185" s="162">
        <f t="shared" si="888"/>
        <v>0</v>
      </c>
      <c r="IN185" s="162">
        <f t="shared" si="888"/>
        <v>0</v>
      </c>
      <c r="IO185" s="162">
        <f t="shared" si="17"/>
        <v>0</v>
      </c>
      <c r="IP185" s="162">
        <f t="shared" si="23"/>
        <v>0</v>
      </c>
      <c r="IQ185" s="162">
        <f t="shared" ref="IQ185:KK185" si="889">MAX((MIN(CZ185+IP185,$IO$7))-GT185,0)</f>
        <v>0</v>
      </c>
      <c r="IR185" s="162">
        <f t="shared" si="889"/>
        <v>0</v>
      </c>
      <c r="IS185" s="162">
        <f t="shared" si="889"/>
        <v>0</v>
      </c>
      <c r="IT185" s="162">
        <f t="shared" si="889"/>
        <v>0</v>
      </c>
      <c r="IU185" s="162">
        <f t="shared" si="889"/>
        <v>0</v>
      </c>
      <c r="IV185" s="162">
        <f t="shared" si="889"/>
        <v>0</v>
      </c>
      <c r="IW185" s="162">
        <f t="shared" si="889"/>
        <v>0</v>
      </c>
      <c r="IX185" s="162">
        <f t="shared" si="889"/>
        <v>0</v>
      </c>
      <c r="IY185" s="162">
        <f t="shared" si="889"/>
        <v>0</v>
      </c>
      <c r="IZ185" s="162">
        <f t="shared" si="889"/>
        <v>0</v>
      </c>
      <c r="JA185" s="162">
        <f t="shared" si="889"/>
        <v>0</v>
      </c>
      <c r="JB185" s="162">
        <f t="shared" si="889"/>
        <v>0</v>
      </c>
      <c r="JC185" s="162">
        <f t="shared" si="889"/>
        <v>0</v>
      </c>
      <c r="JD185" s="162">
        <f t="shared" si="889"/>
        <v>0</v>
      </c>
      <c r="JE185" s="162">
        <f t="shared" si="889"/>
        <v>0</v>
      </c>
      <c r="JF185" s="162">
        <f t="shared" si="889"/>
        <v>0</v>
      </c>
      <c r="JG185" s="162">
        <f t="shared" si="889"/>
        <v>0</v>
      </c>
      <c r="JH185" s="162">
        <f t="shared" si="889"/>
        <v>0</v>
      </c>
      <c r="JI185" s="162">
        <f t="shared" si="889"/>
        <v>0</v>
      </c>
      <c r="JJ185" s="162">
        <f t="shared" si="889"/>
        <v>0</v>
      </c>
      <c r="JK185" s="162">
        <f t="shared" si="889"/>
        <v>0</v>
      </c>
      <c r="JL185" s="162">
        <f t="shared" si="889"/>
        <v>0</v>
      </c>
      <c r="JM185" s="162">
        <f t="shared" si="889"/>
        <v>0</v>
      </c>
      <c r="JN185" s="162">
        <f t="shared" si="889"/>
        <v>0</v>
      </c>
      <c r="JO185" s="162">
        <f t="shared" si="889"/>
        <v>0</v>
      </c>
      <c r="JP185" s="162">
        <f t="shared" si="889"/>
        <v>0</v>
      </c>
      <c r="JQ185" s="162">
        <f t="shared" si="889"/>
        <v>0</v>
      </c>
      <c r="JR185" s="162">
        <f t="shared" si="889"/>
        <v>0</v>
      </c>
      <c r="JS185" s="162">
        <f t="shared" si="889"/>
        <v>0</v>
      </c>
      <c r="JT185" s="162">
        <f t="shared" si="889"/>
        <v>0</v>
      </c>
      <c r="JU185" s="162">
        <f t="shared" si="889"/>
        <v>0</v>
      </c>
      <c r="JV185" s="162">
        <f t="shared" si="889"/>
        <v>0</v>
      </c>
      <c r="JW185" s="162">
        <f t="shared" si="889"/>
        <v>0</v>
      </c>
      <c r="JX185" s="162">
        <f t="shared" si="889"/>
        <v>0</v>
      </c>
      <c r="JY185" s="162">
        <f t="shared" si="889"/>
        <v>0</v>
      </c>
      <c r="JZ185" s="162">
        <f t="shared" si="889"/>
        <v>0</v>
      </c>
      <c r="KA185" s="162">
        <f t="shared" si="889"/>
        <v>0</v>
      </c>
      <c r="KB185" s="162">
        <f t="shared" si="889"/>
        <v>0</v>
      </c>
      <c r="KC185" s="162">
        <f t="shared" si="889"/>
        <v>0</v>
      </c>
      <c r="KD185" s="162">
        <f t="shared" si="889"/>
        <v>0</v>
      </c>
      <c r="KE185" s="162">
        <f t="shared" si="889"/>
        <v>0</v>
      </c>
      <c r="KF185" s="162">
        <f t="shared" si="889"/>
        <v>0</v>
      </c>
      <c r="KG185" s="162">
        <f t="shared" si="889"/>
        <v>0</v>
      </c>
      <c r="KH185" s="162">
        <f t="shared" si="889"/>
        <v>0</v>
      </c>
      <c r="KI185" s="162">
        <f t="shared" si="889"/>
        <v>0</v>
      </c>
      <c r="KJ185" s="162">
        <f t="shared" si="889"/>
        <v>0</v>
      </c>
      <c r="KK185" s="162">
        <f t="shared" si="889"/>
        <v>0</v>
      </c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</row>
    <row r="186" ht="14.25" customHeight="1" spans="1:326" x14ac:dyDescent="0.25">
      <c r="A186" s="1">
        <v>6</v>
      </c>
      <c r="B186" s="1">
        <f t="shared" ref="B186:C186" si="890">B185+1</f>
        <v>176</v>
      </c>
      <c r="C186" s="232">
        <f t="shared" si="890"/>
        <v>43641</v>
      </c>
      <c r="D186" s="162">
        <f t="shared" si="9"/>
        <v>0</v>
      </c>
      <c r="E186" s="162">
        <f>(SUMIFS(Profile!$F$2:$F$17521,Profile!$B$2:$B$17521,$B186,Profile!$C$2:$C$17521,E$8))*$C$6</f>
        <v>0</v>
      </c>
      <c r="F186" s="162">
        <f>(SUMIFS(Profile!$F$2:$F$17521,Profile!$B$2:$B$17521,$B186,Profile!$C$2:$C$17521,F$8))*$C$6</f>
        <v>0</v>
      </c>
      <c r="G186" s="162">
        <f>(SUMIFS(Profile!$F$2:$F$17521,Profile!$B$2:$B$17521,$B186,Profile!$C$2:$C$17521,G$8))*$C$6</f>
        <v>0</v>
      </c>
      <c r="H186" s="162">
        <f>(SUMIFS(Profile!$F$2:$F$17521,Profile!$B$2:$B$17521,$B186,Profile!$C$2:$C$17521,H$8))*$C$6</f>
        <v>0</v>
      </c>
      <c r="I186" s="162">
        <f>(SUMIFS(Profile!$F$2:$F$17521,Profile!$B$2:$B$17521,$B186,Profile!$C$2:$C$17521,I$8))*$C$6</f>
        <v>0</v>
      </c>
      <c r="J186" s="162">
        <f>(SUMIFS(Profile!$F$2:$F$17521,Profile!$B$2:$B$17521,$B186,Profile!$C$2:$C$17521,J$8))*$C$6</f>
        <v>0</v>
      </c>
      <c r="K186" s="162">
        <f>(SUMIFS(Profile!$F$2:$F$17521,Profile!$B$2:$B$17521,$B186,Profile!$C$2:$C$17521,K$8))*$C$6</f>
        <v>0</v>
      </c>
      <c r="L186" s="162">
        <f>(SUMIFS(Profile!$F$2:$F$17521,Profile!$B$2:$B$17521,$B186,Profile!$C$2:$C$17521,L$8))*$C$6</f>
        <v>0</v>
      </c>
      <c r="M186" s="162">
        <f>(SUMIFS(Profile!$F$2:$F$17521,Profile!$B$2:$B$17521,$B186,Profile!$C$2:$C$17521,M$8))*$C$6</f>
        <v>0</v>
      </c>
      <c r="N186" s="162">
        <f>(SUMIFS(Profile!$F$2:$F$17521,Profile!$B$2:$B$17521,$B186,Profile!$C$2:$C$17521,N$8))*$C$6</f>
        <v>0</v>
      </c>
      <c r="O186" s="162">
        <f>(SUMIFS(Profile!$F$2:$F$17521,Profile!$B$2:$B$17521,$B186,Profile!$C$2:$C$17521,O$8))*$C$6</f>
        <v>0</v>
      </c>
      <c r="P186" s="162">
        <f>(SUMIFS(Profile!$F$2:$F$17521,Profile!$B$2:$B$17521,$B186,Profile!$C$2:$C$17521,P$8))*$C$6</f>
        <v>0</v>
      </c>
      <c r="Q186" s="162">
        <f>(SUMIFS(Profile!$F$2:$F$17521,Profile!$B$2:$B$17521,$B186,Profile!$C$2:$C$17521,Q$8))*$C$6</f>
        <v>0</v>
      </c>
      <c r="R186" s="162">
        <f>(SUMIFS(Profile!$F$2:$F$17521,Profile!$B$2:$B$17521,$B186,Profile!$C$2:$C$17521,R$8))*$C$6</f>
        <v>0</v>
      </c>
      <c r="S186" s="162">
        <f>(SUMIFS(Profile!$F$2:$F$17521,Profile!$B$2:$B$17521,$B186,Profile!$C$2:$C$17521,S$8))*$C$6</f>
        <v>0</v>
      </c>
      <c r="T186" s="162">
        <f>(SUMIFS(Profile!$F$2:$F$17521,Profile!$B$2:$B$17521,$B186,Profile!$C$2:$C$17521,T$8))*$C$6</f>
        <v>0</v>
      </c>
      <c r="U186" s="162">
        <f>(SUMIFS(Profile!$F$2:$F$17521,Profile!$B$2:$B$17521,$B186,Profile!$C$2:$C$17521,U$8))*$C$6</f>
        <v>0</v>
      </c>
      <c r="V186" s="162">
        <f>(SUMIFS(Profile!$F$2:$F$17521,Profile!$B$2:$B$17521,$B186,Profile!$C$2:$C$17521,V$8))*$C$6</f>
        <v>0</v>
      </c>
      <c r="W186" s="162">
        <f>(SUMIFS(Profile!$F$2:$F$17521,Profile!$B$2:$B$17521,$B186,Profile!$C$2:$C$17521,W$8))*$C$6</f>
        <v>0</v>
      </c>
      <c r="X186" s="162">
        <f>(SUMIFS(Profile!$F$2:$F$17521,Profile!$B$2:$B$17521,$B186,Profile!$C$2:$C$17521,X$8))*$C$6</f>
        <v>0</v>
      </c>
      <c r="Y186" s="162">
        <f>(SUMIFS(Profile!$F$2:$F$17521,Profile!$B$2:$B$17521,$B186,Profile!$C$2:$C$17521,Y$8))*$C$6</f>
        <v>0</v>
      </c>
      <c r="Z186" s="162">
        <f>(SUMIFS(Profile!$F$2:$F$17521,Profile!$B$2:$B$17521,$B186,Profile!$C$2:$C$17521,Z$8))*$C$6</f>
        <v>0</v>
      </c>
      <c r="AA186" s="162">
        <f>(SUMIFS(Profile!$F$2:$F$17521,Profile!$B$2:$B$17521,$B186,Profile!$C$2:$C$17521,AA$8))*$C$6</f>
        <v>0</v>
      </c>
      <c r="AB186" s="162">
        <f>(SUMIFS(Profile!$F$2:$F$17521,Profile!$B$2:$B$17521,$B186,Profile!$C$2:$C$17521,AB$8))*$C$6</f>
        <v>0</v>
      </c>
      <c r="AC186" s="162">
        <f>(SUMIFS(Profile!$F$2:$F$17521,Profile!$B$2:$B$17521,$B186,Profile!$C$2:$C$17521,AC$8))*$C$6</f>
        <v>0</v>
      </c>
      <c r="AD186" s="162">
        <f>(SUMIFS(Profile!$F$2:$F$17521,Profile!$B$2:$B$17521,$B186,Profile!$C$2:$C$17521,AD$8))*$C$6</f>
        <v>0</v>
      </c>
      <c r="AE186" s="162">
        <f>(SUMIFS(Profile!$F$2:$F$17521,Profile!$B$2:$B$17521,$B186,Profile!$C$2:$C$17521,AE$8))*$C$6</f>
        <v>0</v>
      </c>
      <c r="AF186" s="162">
        <f>(SUMIFS(Profile!$F$2:$F$17521,Profile!$B$2:$B$17521,$B186,Profile!$C$2:$C$17521,AF$8))*$C$6</f>
        <v>0</v>
      </c>
      <c r="AG186" s="162">
        <f>(SUMIFS(Profile!$F$2:$F$17521,Profile!$B$2:$B$17521,$B186,Profile!$C$2:$C$17521,AG$8))*$C$6</f>
        <v>0</v>
      </c>
      <c r="AH186" s="162">
        <f>(SUMIFS(Profile!$F$2:$F$17521,Profile!$B$2:$B$17521,$B186,Profile!$C$2:$C$17521,AH$8))*$C$6</f>
        <v>0</v>
      </c>
      <c r="AI186" s="162">
        <f>(SUMIFS(Profile!$F$2:$F$17521,Profile!$B$2:$B$17521,$B186,Profile!$C$2:$C$17521,AI$8))*$C$6</f>
        <v>0</v>
      </c>
      <c r="AJ186" s="162">
        <f>(SUMIFS(Profile!$F$2:$F$17521,Profile!$B$2:$B$17521,$B186,Profile!$C$2:$C$17521,AJ$8))*$C$6</f>
        <v>0</v>
      </c>
      <c r="AK186" s="162">
        <f>(SUMIFS(Profile!$F$2:$F$17521,Profile!$B$2:$B$17521,$B186,Profile!$C$2:$C$17521,AK$8))*$C$6</f>
        <v>0</v>
      </c>
      <c r="AL186" s="162">
        <f>(SUMIFS(Profile!$F$2:$F$17521,Profile!$B$2:$B$17521,$B186,Profile!$C$2:$C$17521,AL$8))*$C$6</f>
        <v>0</v>
      </c>
      <c r="AM186" s="162">
        <f>(SUMIFS(Profile!$F$2:$F$17521,Profile!$B$2:$B$17521,$B186,Profile!$C$2:$C$17521,AM$8))*$C$6</f>
        <v>0</v>
      </c>
      <c r="AN186" s="162">
        <f>(SUMIFS(Profile!$F$2:$F$17521,Profile!$B$2:$B$17521,$B186,Profile!$C$2:$C$17521,AN$8))*$C$6</f>
        <v>0</v>
      </c>
      <c r="AO186" s="162">
        <f>(SUMIFS(Profile!$F$2:$F$17521,Profile!$B$2:$B$17521,$B186,Profile!$C$2:$C$17521,AO$8))*$C$6</f>
        <v>0</v>
      </c>
      <c r="AP186" s="162">
        <f>(SUMIFS(Profile!$F$2:$F$17521,Profile!$B$2:$B$17521,$B186,Profile!$C$2:$C$17521,AP$8))*$C$6</f>
        <v>0</v>
      </c>
      <c r="AQ186" s="162">
        <f>(SUMIFS(Profile!$F$2:$F$17521,Profile!$B$2:$B$17521,$B186,Profile!$C$2:$C$17521,AQ$8))*$C$6</f>
        <v>0</v>
      </c>
      <c r="AR186" s="162">
        <f>(SUMIFS(Profile!$F$2:$F$17521,Profile!$B$2:$B$17521,$B186,Profile!$C$2:$C$17521,AR$8))*$C$6</f>
        <v>0</v>
      </c>
      <c r="AS186" s="162">
        <f>(SUMIFS(Profile!$F$2:$F$17521,Profile!$B$2:$B$17521,$B186,Profile!$C$2:$C$17521,AS$8))*$C$6</f>
        <v>0</v>
      </c>
      <c r="AT186" s="162">
        <f>(SUMIFS(Profile!$F$2:$F$17521,Profile!$B$2:$B$17521,$B186,Profile!$C$2:$C$17521,AT$8))*$C$6</f>
        <v>0</v>
      </c>
      <c r="AU186" s="162">
        <f>(SUMIFS(Profile!$F$2:$F$17521,Profile!$B$2:$B$17521,$B186,Profile!$C$2:$C$17521,AU$8))*$C$6</f>
        <v>0</v>
      </c>
      <c r="AV186" s="162">
        <f>(SUMIFS(Profile!$F$2:$F$17521,Profile!$B$2:$B$17521,$B186,Profile!$C$2:$C$17521,AV$8))*$C$6</f>
        <v>0</v>
      </c>
      <c r="AW186" s="162">
        <f>(SUMIFS(Profile!$F$2:$F$17521,Profile!$B$2:$B$17521,$B186,Profile!$C$2:$C$17521,AW$8))*$C$6</f>
        <v>0</v>
      </c>
      <c r="AX186" s="162">
        <f>(SUMIFS(Profile!$F$2:$F$17521,Profile!$B$2:$B$17521,$B186,Profile!$C$2:$C$17521,AX$8))*$C$6</f>
        <v>0</v>
      </c>
      <c r="AY186" s="162">
        <f>(SUMIFS(Profile!$F$2:$F$17521,Profile!$B$2:$B$17521,$B186,Profile!$C$2:$C$17521,AY$8))*$C$6</f>
        <v>0</v>
      </c>
      <c r="AZ186" s="162">
        <f>(SUMIFS(Profile!$F$2:$F$17521,Profile!$B$2:$B$17521,$B186,Profile!$C$2:$C$17521,AZ$8))*$C$6</f>
        <v>0</v>
      </c>
      <c r="BA186" s="162">
        <f t="shared" si="10"/>
        <v>0</v>
      </c>
      <c r="BB186" s="162">
        <f>(SUMIFS(Profile!$E$2:$E$17521,Profile!$B$2:$B$17521,$B186,Profile!$C$2:$C$17521,BB$8))*$C$9</f>
        <v>0</v>
      </c>
      <c r="BC186" s="162">
        <f>(SUMIFS(Profile!$E$2:$E$17521,Profile!$B$2:$B$17521,$B186,Profile!$C$2:$C$17521,BC$8))*$C$9</f>
        <v>0</v>
      </c>
      <c r="BD186" s="162">
        <f>(SUMIFS(Profile!$E$2:$E$17521,Profile!$B$2:$B$17521,$B186,Profile!$C$2:$C$17521,BD$8))*$C$9</f>
        <v>0</v>
      </c>
      <c r="BE186" s="162">
        <f>(SUMIFS(Profile!$E$2:$E$17521,Profile!$B$2:$B$17521,$B186,Profile!$C$2:$C$17521,BE$8))*$C$9</f>
        <v>0</v>
      </c>
      <c r="BF186" s="162">
        <f>(SUMIFS(Profile!$E$2:$E$17521,Profile!$B$2:$B$17521,$B186,Profile!$C$2:$C$17521,BF$8))*$C$9</f>
        <v>0</v>
      </c>
      <c r="BG186" s="162">
        <f>(SUMIFS(Profile!$E$2:$E$17521,Profile!$B$2:$B$17521,$B186,Profile!$C$2:$C$17521,BG$8))*$C$9</f>
        <v>0</v>
      </c>
      <c r="BH186" s="162">
        <f>(SUMIFS(Profile!$E$2:$E$17521,Profile!$B$2:$B$17521,$B186,Profile!$C$2:$C$17521,BH$8))*$C$9</f>
        <v>0</v>
      </c>
      <c r="BI186" s="162">
        <f>(SUMIFS(Profile!$E$2:$E$17521,Profile!$B$2:$B$17521,$B186,Profile!$C$2:$C$17521,BI$8))*$C$9</f>
        <v>0</v>
      </c>
      <c r="BJ186" s="162">
        <f>(SUMIFS(Profile!$E$2:$E$17521,Profile!$B$2:$B$17521,$B186,Profile!$C$2:$C$17521,BJ$8))*$C$9</f>
        <v>0</v>
      </c>
      <c r="BK186" s="162">
        <f>(SUMIFS(Profile!$E$2:$E$17521,Profile!$B$2:$B$17521,$B186,Profile!$C$2:$C$17521,BK$8))*$C$9</f>
        <v>0</v>
      </c>
      <c r="BL186" s="162">
        <f>(SUMIFS(Profile!$E$2:$E$17521,Profile!$B$2:$B$17521,$B186,Profile!$C$2:$C$17521,BL$8))*$C$9</f>
        <v>0</v>
      </c>
      <c r="BM186" s="162">
        <f>(SUMIFS(Profile!$E$2:$E$17521,Profile!$B$2:$B$17521,$B186,Profile!$C$2:$C$17521,BM$8))*$C$9</f>
        <v>0</v>
      </c>
      <c r="BN186" s="162">
        <f>(SUMIFS(Profile!$E$2:$E$17521,Profile!$B$2:$B$17521,$B186,Profile!$C$2:$C$17521,BN$8))*$C$9</f>
        <v>0</v>
      </c>
      <c r="BO186" s="162">
        <f>(SUMIFS(Profile!$E$2:$E$17521,Profile!$B$2:$B$17521,$B186,Profile!$C$2:$C$17521,BO$8))*$C$9</f>
        <v>0</v>
      </c>
      <c r="BP186" s="162">
        <f>(SUMIFS(Profile!$E$2:$E$17521,Profile!$B$2:$B$17521,$B186,Profile!$C$2:$C$17521,BP$8))*$C$9</f>
        <v>0</v>
      </c>
      <c r="BQ186" s="162">
        <f>(SUMIFS(Profile!$E$2:$E$17521,Profile!$B$2:$B$17521,$B186,Profile!$C$2:$C$17521,BQ$8))*$C$9</f>
        <v>0</v>
      </c>
      <c r="BR186" s="162">
        <f>(SUMIFS(Profile!$E$2:$E$17521,Profile!$B$2:$B$17521,$B186,Profile!$C$2:$C$17521,BR$8))*$C$9</f>
        <v>0</v>
      </c>
      <c r="BS186" s="162">
        <f>(SUMIFS(Profile!$E$2:$E$17521,Profile!$B$2:$B$17521,$B186,Profile!$C$2:$C$17521,BS$8))*$C$9</f>
        <v>0</v>
      </c>
      <c r="BT186" s="162">
        <f>(SUMIFS(Profile!$E$2:$E$17521,Profile!$B$2:$B$17521,$B186,Profile!$C$2:$C$17521,BT$8))*$C$9</f>
        <v>0</v>
      </c>
      <c r="BU186" s="162">
        <f>(SUMIFS(Profile!$E$2:$E$17521,Profile!$B$2:$B$17521,$B186,Profile!$C$2:$C$17521,BU$8))*$C$9</f>
        <v>0</v>
      </c>
      <c r="BV186" s="162">
        <f>(SUMIFS(Profile!$E$2:$E$17521,Profile!$B$2:$B$17521,$B186,Profile!$C$2:$C$17521,BV$8))*$C$9</f>
        <v>0</v>
      </c>
      <c r="BW186" s="162">
        <f>(SUMIFS(Profile!$E$2:$E$17521,Profile!$B$2:$B$17521,$B186,Profile!$C$2:$C$17521,BW$8))*$C$9</f>
        <v>0</v>
      </c>
      <c r="BX186" s="162">
        <f>(SUMIFS(Profile!$E$2:$E$17521,Profile!$B$2:$B$17521,$B186,Profile!$C$2:$C$17521,BX$8))*$C$9</f>
        <v>0</v>
      </c>
      <c r="BY186" s="162">
        <f>(SUMIFS(Profile!$E$2:$E$17521,Profile!$B$2:$B$17521,$B186,Profile!$C$2:$C$17521,BY$8))*$C$9</f>
        <v>0</v>
      </c>
      <c r="BZ186" s="162">
        <f>(SUMIFS(Profile!$E$2:$E$17521,Profile!$B$2:$B$17521,$B186,Profile!$C$2:$C$17521,BZ$8))*$C$9</f>
        <v>0</v>
      </c>
      <c r="CA186" s="162">
        <f>(SUMIFS(Profile!$E$2:$E$17521,Profile!$B$2:$B$17521,$B186,Profile!$C$2:$C$17521,CA$8))*$C$9</f>
        <v>0</v>
      </c>
      <c r="CB186" s="162">
        <f>(SUMIFS(Profile!$E$2:$E$17521,Profile!$B$2:$B$17521,$B186,Profile!$C$2:$C$17521,CB$8))*$C$9</f>
        <v>0</v>
      </c>
      <c r="CC186" s="162">
        <f>(SUMIFS(Profile!$E$2:$E$17521,Profile!$B$2:$B$17521,$B186,Profile!$C$2:$C$17521,CC$8))*$C$9</f>
        <v>0</v>
      </c>
      <c r="CD186" s="162">
        <f>(SUMIFS(Profile!$E$2:$E$17521,Profile!$B$2:$B$17521,$B186,Profile!$C$2:$C$17521,CD$8))*$C$9</f>
        <v>0</v>
      </c>
      <c r="CE186" s="162">
        <f>(SUMIFS(Profile!$E$2:$E$17521,Profile!$B$2:$B$17521,$B186,Profile!$C$2:$C$17521,CE$8))*$C$9</f>
        <v>0</v>
      </c>
      <c r="CF186" s="162">
        <f>(SUMIFS(Profile!$E$2:$E$17521,Profile!$B$2:$B$17521,$B186,Profile!$C$2:$C$17521,CF$8))*$C$9</f>
        <v>0</v>
      </c>
      <c r="CG186" s="162">
        <f>(SUMIFS(Profile!$E$2:$E$17521,Profile!$B$2:$B$17521,$B186,Profile!$C$2:$C$17521,CG$8))*$C$9</f>
        <v>0</v>
      </c>
      <c r="CH186" s="162">
        <f>(SUMIFS(Profile!$E$2:$E$17521,Profile!$B$2:$B$17521,$B186,Profile!$C$2:$C$17521,CH$8))*$C$9</f>
        <v>0</v>
      </c>
      <c r="CI186" s="162">
        <f>(SUMIFS(Profile!$E$2:$E$17521,Profile!$B$2:$B$17521,$B186,Profile!$C$2:$C$17521,CI$8))*$C$9</f>
        <v>0</v>
      </c>
      <c r="CJ186" s="162">
        <f>(SUMIFS(Profile!$E$2:$E$17521,Profile!$B$2:$B$17521,$B186,Profile!$C$2:$C$17521,CJ$8))*$C$9</f>
        <v>0</v>
      </c>
      <c r="CK186" s="162">
        <f>(SUMIFS(Profile!$E$2:$E$17521,Profile!$B$2:$B$17521,$B186,Profile!$C$2:$C$17521,CK$8))*$C$9</f>
        <v>0</v>
      </c>
      <c r="CL186" s="162">
        <f>(SUMIFS(Profile!$E$2:$E$17521,Profile!$B$2:$B$17521,$B186,Profile!$C$2:$C$17521,CL$8))*$C$9</f>
        <v>0</v>
      </c>
      <c r="CM186" s="162">
        <f>(SUMIFS(Profile!$E$2:$E$17521,Profile!$B$2:$B$17521,$B186,Profile!$C$2:$C$17521,CM$8))*$C$9</f>
        <v>0</v>
      </c>
      <c r="CN186" s="162">
        <f>(SUMIFS(Profile!$E$2:$E$17521,Profile!$B$2:$B$17521,$B186,Profile!$C$2:$C$17521,CN$8))*$C$9</f>
        <v>0</v>
      </c>
      <c r="CO186" s="162">
        <f>(SUMIFS(Profile!$E$2:$E$17521,Profile!$B$2:$B$17521,$B186,Profile!$C$2:$C$17521,CO$8))*$C$9</f>
        <v>0</v>
      </c>
      <c r="CP186" s="162">
        <f>(SUMIFS(Profile!$E$2:$E$17521,Profile!$B$2:$B$17521,$B186,Profile!$C$2:$C$17521,CP$8))*$C$9</f>
        <v>0</v>
      </c>
      <c r="CQ186" s="162">
        <f>(SUMIFS(Profile!$E$2:$E$17521,Profile!$B$2:$B$17521,$B186,Profile!$C$2:$C$17521,CQ$8))*$C$9</f>
        <v>0</v>
      </c>
      <c r="CR186" s="162">
        <f>(SUMIFS(Profile!$E$2:$E$17521,Profile!$B$2:$B$17521,$B186,Profile!$C$2:$C$17521,CR$8))*$C$9</f>
        <v>0</v>
      </c>
      <c r="CS186" s="162">
        <f>(SUMIFS(Profile!$E$2:$E$17521,Profile!$B$2:$B$17521,$B186,Profile!$C$2:$C$17521,CS$8))*$C$9</f>
        <v>0</v>
      </c>
      <c r="CT186" s="162">
        <f>(SUMIFS(Profile!$E$2:$E$17521,Profile!$B$2:$B$17521,$B186,Profile!$C$2:$C$17521,CT$8))*$C$9</f>
        <v>0</v>
      </c>
      <c r="CU186" s="162">
        <f>(SUMIFS(Profile!$E$2:$E$17521,Profile!$B$2:$B$17521,$B186,Profile!$C$2:$C$17521,CU$8))*$C$9</f>
        <v>0</v>
      </c>
      <c r="CV186" s="162">
        <f>(SUMIFS(Profile!$E$2:$E$17521,Profile!$B$2:$B$17521,$B186,Profile!$C$2:$C$17521,CV$8))*$C$9</f>
        <v>0</v>
      </c>
      <c r="CW186" s="162">
        <f>(SUMIFS(Profile!$E$2:$E$17521,Profile!$B$2:$B$17521,$B186,Profile!$C$2:$C$17521,CW$8))*$C$9</f>
        <v>0</v>
      </c>
      <c r="CX186" s="162">
        <f t="shared" si="11"/>
        <v>0</v>
      </c>
      <c r="CY186" s="162">
        <f t="shared" ref="CY186:ET186" si="891">MAX(BB186-E186,0)</f>
        <v>0</v>
      </c>
      <c r="CZ186" s="162">
        <f t="shared" si="891"/>
        <v>0</v>
      </c>
      <c r="DA186" s="162">
        <f t="shared" si="891"/>
        <v>0</v>
      </c>
      <c r="DB186" s="162">
        <f t="shared" si="891"/>
        <v>0</v>
      </c>
      <c r="DC186" s="162">
        <f t="shared" si="891"/>
        <v>0</v>
      </c>
      <c r="DD186" s="162">
        <f t="shared" si="891"/>
        <v>0</v>
      </c>
      <c r="DE186" s="162">
        <f t="shared" si="891"/>
        <v>0</v>
      </c>
      <c r="DF186" s="162">
        <f t="shared" si="891"/>
        <v>0</v>
      </c>
      <c r="DG186" s="162">
        <f t="shared" si="891"/>
        <v>0</v>
      </c>
      <c r="DH186" s="162">
        <f t="shared" si="891"/>
        <v>0</v>
      </c>
      <c r="DI186" s="162">
        <f t="shared" si="891"/>
        <v>0</v>
      </c>
      <c r="DJ186" s="162">
        <f t="shared" si="891"/>
        <v>0</v>
      </c>
      <c r="DK186" s="162">
        <f t="shared" si="891"/>
        <v>0</v>
      </c>
      <c r="DL186" s="162">
        <f t="shared" si="891"/>
        <v>0</v>
      </c>
      <c r="DM186" s="162">
        <f t="shared" si="891"/>
        <v>0</v>
      </c>
      <c r="DN186" s="162">
        <f t="shared" si="891"/>
        <v>0</v>
      </c>
      <c r="DO186" s="162">
        <f t="shared" si="891"/>
        <v>0</v>
      </c>
      <c r="DP186" s="162">
        <f t="shared" si="891"/>
        <v>0</v>
      </c>
      <c r="DQ186" s="162">
        <f t="shared" si="891"/>
        <v>0</v>
      </c>
      <c r="DR186" s="162">
        <f t="shared" si="891"/>
        <v>0</v>
      </c>
      <c r="DS186" s="162">
        <f t="shared" si="891"/>
        <v>0</v>
      </c>
      <c r="DT186" s="162">
        <f t="shared" si="891"/>
        <v>0</v>
      </c>
      <c r="DU186" s="162">
        <f t="shared" si="891"/>
        <v>0</v>
      </c>
      <c r="DV186" s="162">
        <f t="shared" si="891"/>
        <v>0</v>
      </c>
      <c r="DW186" s="162">
        <f t="shared" si="891"/>
        <v>0</v>
      </c>
      <c r="DX186" s="162">
        <f t="shared" si="891"/>
        <v>0</v>
      </c>
      <c r="DY186" s="162">
        <f t="shared" si="891"/>
        <v>0</v>
      </c>
      <c r="DZ186" s="162">
        <f t="shared" si="891"/>
        <v>0</v>
      </c>
      <c r="EA186" s="162">
        <f t="shared" si="891"/>
        <v>0</v>
      </c>
      <c r="EB186" s="162">
        <f t="shared" si="891"/>
        <v>0</v>
      </c>
      <c r="EC186" s="162">
        <f t="shared" si="891"/>
        <v>0</v>
      </c>
      <c r="ED186" s="162">
        <f t="shared" si="891"/>
        <v>0</v>
      </c>
      <c r="EE186" s="162">
        <f t="shared" si="891"/>
        <v>0</v>
      </c>
      <c r="EF186" s="162">
        <f t="shared" si="891"/>
        <v>0</v>
      </c>
      <c r="EG186" s="162">
        <f t="shared" si="891"/>
        <v>0</v>
      </c>
      <c r="EH186" s="162">
        <f t="shared" si="891"/>
        <v>0</v>
      </c>
      <c r="EI186" s="162">
        <f t="shared" si="891"/>
        <v>0</v>
      </c>
      <c r="EJ186" s="162">
        <f t="shared" si="891"/>
        <v>0</v>
      </c>
      <c r="EK186" s="162">
        <f t="shared" si="891"/>
        <v>0</v>
      </c>
      <c r="EL186" s="162">
        <f t="shared" si="891"/>
        <v>0</v>
      </c>
      <c r="EM186" s="162">
        <f t="shared" si="891"/>
        <v>0</v>
      </c>
      <c r="EN186" s="162">
        <f t="shared" si="891"/>
        <v>0</v>
      </c>
      <c r="EO186" s="162">
        <f t="shared" si="891"/>
        <v>0</v>
      </c>
      <c r="EP186" s="162">
        <f t="shared" si="891"/>
        <v>0</v>
      </c>
      <c r="EQ186" s="162">
        <f t="shared" si="891"/>
        <v>0</v>
      </c>
      <c r="ER186" s="162">
        <f t="shared" si="891"/>
        <v>0</v>
      </c>
      <c r="ES186" s="162">
        <f t="shared" si="891"/>
        <v>0</v>
      </c>
      <c r="ET186" s="162">
        <f t="shared" si="891"/>
        <v>0</v>
      </c>
      <c r="EU186" s="162">
        <f t="shared" si="13"/>
        <v>0</v>
      </c>
      <c r="EV186" s="162">
        <f t="shared" ref="EV186:GQ186" si="892">BB186-CY186</f>
        <v>0</v>
      </c>
      <c r="EW186" s="162">
        <f t="shared" si="892"/>
        <v>0</v>
      </c>
      <c r="EX186" s="162">
        <f t="shared" si="892"/>
        <v>0</v>
      </c>
      <c r="EY186" s="162">
        <f t="shared" si="892"/>
        <v>0</v>
      </c>
      <c r="EZ186" s="162">
        <f t="shared" si="892"/>
        <v>0</v>
      </c>
      <c r="FA186" s="162">
        <f t="shared" si="892"/>
        <v>0</v>
      </c>
      <c r="FB186" s="162">
        <f t="shared" si="892"/>
        <v>0</v>
      </c>
      <c r="FC186" s="162">
        <f t="shared" si="892"/>
        <v>0</v>
      </c>
      <c r="FD186" s="162">
        <f t="shared" si="892"/>
        <v>0</v>
      </c>
      <c r="FE186" s="162">
        <f t="shared" si="892"/>
        <v>0</v>
      </c>
      <c r="FF186" s="162">
        <f t="shared" si="892"/>
        <v>0</v>
      </c>
      <c r="FG186" s="162">
        <f t="shared" si="892"/>
        <v>0</v>
      </c>
      <c r="FH186" s="162">
        <f t="shared" si="892"/>
        <v>0</v>
      </c>
      <c r="FI186" s="162">
        <f t="shared" si="892"/>
        <v>0</v>
      </c>
      <c r="FJ186" s="162">
        <f t="shared" si="892"/>
        <v>0</v>
      </c>
      <c r="FK186" s="162">
        <f t="shared" si="892"/>
        <v>0</v>
      </c>
      <c r="FL186" s="162">
        <f t="shared" si="892"/>
        <v>0</v>
      </c>
      <c r="FM186" s="162">
        <f t="shared" si="892"/>
        <v>0</v>
      </c>
      <c r="FN186" s="162">
        <f t="shared" si="892"/>
        <v>0</v>
      </c>
      <c r="FO186" s="162">
        <f t="shared" si="892"/>
        <v>0</v>
      </c>
      <c r="FP186" s="162">
        <f t="shared" si="892"/>
        <v>0</v>
      </c>
      <c r="FQ186" s="162">
        <f t="shared" si="892"/>
        <v>0</v>
      </c>
      <c r="FR186" s="162">
        <f t="shared" si="892"/>
        <v>0</v>
      </c>
      <c r="FS186" s="162">
        <f t="shared" si="892"/>
        <v>0</v>
      </c>
      <c r="FT186" s="162">
        <f t="shared" si="892"/>
        <v>0</v>
      </c>
      <c r="FU186" s="162">
        <f t="shared" si="892"/>
        <v>0</v>
      </c>
      <c r="FV186" s="162">
        <f t="shared" si="892"/>
        <v>0</v>
      </c>
      <c r="FW186" s="162">
        <f t="shared" si="892"/>
        <v>0</v>
      </c>
      <c r="FX186" s="162">
        <f t="shared" si="892"/>
        <v>0</v>
      </c>
      <c r="FY186" s="162">
        <f t="shared" si="892"/>
        <v>0</v>
      </c>
      <c r="FZ186" s="162">
        <f t="shared" si="892"/>
        <v>0</v>
      </c>
      <c r="GA186" s="162">
        <f t="shared" si="892"/>
        <v>0</v>
      </c>
      <c r="GB186" s="162">
        <f t="shared" si="892"/>
        <v>0</v>
      </c>
      <c r="GC186" s="162">
        <f t="shared" si="892"/>
        <v>0</v>
      </c>
      <c r="GD186" s="162">
        <f t="shared" si="892"/>
        <v>0</v>
      </c>
      <c r="GE186" s="162">
        <f t="shared" si="892"/>
        <v>0</v>
      </c>
      <c r="GF186" s="162">
        <f t="shared" si="892"/>
        <v>0</v>
      </c>
      <c r="GG186" s="162">
        <f t="shared" si="892"/>
        <v>0</v>
      </c>
      <c r="GH186" s="162">
        <f t="shared" si="892"/>
        <v>0</v>
      </c>
      <c r="GI186" s="162">
        <f t="shared" si="892"/>
        <v>0</v>
      </c>
      <c r="GJ186" s="162">
        <f t="shared" si="892"/>
        <v>0</v>
      </c>
      <c r="GK186" s="162">
        <f t="shared" si="892"/>
        <v>0</v>
      </c>
      <c r="GL186" s="162">
        <f t="shared" si="892"/>
        <v>0</v>
      </c>
      <c r="GM186" s="162">
        <f t="shared" si="892"/>
        <v>0</v>
      </c>
      <c r="GN186" s="162">
        <f t="shared" si="892"/>
        <v>0</v>
      </c>
      <c r="GO186" s="162">
        <f t="shared" si="892"/>
        <v>0</v>
      </c>
      <c r="GP186" s="162">
        <f t="shared" si="892"/>
        <v>0</v>
      </c>
      <c r="GQ186" s="162">
        <f t="shared" si="892"/>
        <v>0</v>
      </c>
      <c r="GR186" s="162">
        <f t="shared" si="15"/>
        <v>0</v>
      </c>
      <c r="GS186" s="162">
        <f t="shared" ref="GS186:IN186" si="893">E186-EV186</f>
        <v>0</v>
      </c>
      <c r="GT186" s="162">
        <f t="shared" si="893"/>
        <v>0</v>
      </c>
      <c r="GU186" s="162">
        <f t="shared" si="893"/>
        <v>0</v>
      </c>
      <c r="GV186" s="162">
        <f t="shared" si="893"/>
        <v>0</v>
      </c>
      <c r="GW186" s="162">
        <f t="shared" si="893"/>
        <v>0</v>
      </c>
      <c r="GX186" s="162">
        <f t="shared" si="893"/>
        <v>0</v>
      </c>
      <c r="GY186" s="162">
        <f t="shared" si="893"/>
        <v>0</v>
      </c>
      <c r="GZ186" s="162">
        <f t="shared" si="893"/>
        <v>0</v>
      </c>
      <c r="HA186" s="162">
        <f t="shared" si="893"/>
        <v>0</v>
      </c>
      <c r="HB186" s="162">
        <f t="shared" si="893"/>
        <v>0</v>
      </c>
      <c r="HC186" s="162">
        <f t="shared" si="893"/>
        <v>0</v>
      </c>
      <c r="HD186" s="162">
        <f t="shared" si="893"/>
        <v>0</v>
      </c>
      <c r="HE186" s="162">
        <f t="shared" si="893"/>
        <v>0</v>
      </c>
      <c r="HF186" s="162">
        <f t="shared" si="893"/>
        <v>0</v>
      </c>
      <c r="HG186" s="162">
        <f t="shared" si="893"/>
        <v>0</v>
      </c>
      <c r="HH186" s="162">
        <f t="shared" si="893"/>
        <v>0</v>
      </c>
      <c r="HI186" s="162">
        <f t="shared" si="893"/>
        <v>0</v>
      </c>
      <c r="HJ186" s="162">
        <f t="shared" si="893"/>
        <v>0</v>
      </c>
      <c r="HK186" s="162">
        <f t="shared" si="893"/>
        <v>0</v>
      </c>
      <c r="HL186" s="162">
        <f t="shared" si="893"/>
        <v>0</v>
      </c>
      <c r="HM186" s="162">
        <f t="shared" si="893"/>
        <v>0</v>
      </c>
      <c r="HN186" s="162">
        <f t="shared" si="893"/>
        <v>0</v>
      </c>
      <c r="HO186" s="162">
        <f t="shared" si="893"/>
        <v>0</v>
      </c>
      <c r="HP186" s="162">
        <f t="shared" si="893"/>
        <v>0</v>
      </c>
      <c r="HQ186" s="162">
        <f t="shared" si="893"/>
        <v>0</v>
      </c>
      <c r="HR186" s="162">
        <f t="shared" si="893"/>
        <v>0</v>
      </c>
      <c r="HS186" s="162">
        <f t="shared" si="893"/>
        <v>0</v>
      </c>
      <c r="HT186" s="162">
        <f t="shared" si="893"/>
        <v>0</v>
      </c>
      <c r="HU186" s="162">
        <f t="shared" si="893"/>
        <v>0</v>
      </c>
      <c r="HV186" s="162">
        <f t="shared" si="893"/>
        <v>0</v>
      </c>
      <c r="HW186" s="162">
        <f t="shared" si="893"/>
        <v>0</v>
      </c>
      <c r="HX186" s="162">
        <f t="shared" si="893"/>
        <v>0</v>
      </c>
      <c r="HY186" s="162">
        <f t="shared" si="893"/>
        <v>0</v>
      </c>
      <c r="HZ186" s="162">
        <f t="shared" si="893"/>
        <v>0</v>
      </c>
      <c r="IA186" s="162">
        <f t="shared" si="893"/>
        <v>0</v>
      </c>
      <c r="IB186" s="162">
        <f t="shared" si="893"/>
        <v>0</v>
      </c>
      <c r="IC186" s="162">
        <f t="shared" si="893"/>
        <v>0</v>
      </c>
      <c r="ID186" s="162">
        <f t="shared" si="893"/>
        <v>0</v>
      </c>
      <c r="IE186" s="162">
        <f t="shared" si="893"/>
        <v>0</v>
      </c>
      <c r="IF186" s="162">
        <f t="shared" si="893"/>
        <v>0</v>
      </c>
      <c r="IG186" s="162">
        <f t="shared" si="893"/>
        <v>0</v>
      </c>
      <c r="IH186" s="162">
        <f t="shared" si="893"/>
        <v>0</v>
      </c>
      <c r="II186" s="162">
        <f t="shared" si="893"/>
        <v>0</v>
      </c>
      <c r="IJ186" s="162">
        <f t="shared" si="893"/>
        <v>0</v>
      </c>
      <c r="IK186" s="162">
        <f t="shared" si="893"/>
        <v>0</v>
      </c>
      <c r="IL186" s="162">
        <f t="shared" si="893"/>
        <v>0</v>
      </c>
      <c r="IM186" s="162">
        <f t="shared" si="893"/>
        <v>0</v>
      </c>
      <c r="IN186" s="162">
        <f t="shared" si="893"/>
        <v>0</v>
      </c>
      <c r="IO186" s="162">
        <f t="shared" si="17"/>
        <v>0</v>
      </c>
      <c r="IP186" s="162">
        <f t="shared" si="23"/>
        <v>0</v>
      </c>
      <c r="IQ186" s="162">
        <f t="shared" ref="IQ186:KK186" si="894">MAX((MIN(CZ186+IP186,$IO$7))-GT186,0)</f>
        <v>0</v>
      </c>
      <c r="IR186" s="162">
        <f t="shared" si="894"/>
        <v>0</v>
      </c>
      <c r="IS186" s="162">
        <f t="shared" si="894"/>
        <v>0</v>
      </c>
      <c r="IT186" s="162">
        <f t="shared" si="894"/>
        <v>0</v>
      </c>
      <c r="IU186" s="162">
        <f t="shared" si="894"/>
        <v>0</v>
      </c>
      <c r="IV186" s="162">
        <f t="shared" si="894"/>
        <v>0</v>
      </c>
      <c r="IW186" s="162">
        <f t="shared" si="894"/>
        <v>0</v>
      </c>
      <c r="IX186" s="162">
        <f t="shared" si="894"/>
        <v>0</v>
      </c>
      <c r="IY186" s="162">
        <f t="shared" si="894"/>
        <v>0</v>
      </c>
      <c r="IZ186" s="162">
        <f t="shared" si="894"/>
        <v>0</v>
      </c>
      <c r="JA186" s="162">
        <f t="shared" si="894"/>
        <v>0</v>
      </c>
      <c r="JB186" s="162">
        <f t="shared" si="894"/>
        <v>0</v>
      </c>
      <c r="JC186" s="162">
        <f t="shared" si="894"/>
        <v>0</v>
      </c>
      <c r="JD186" s="162">
        <f t="shared" si="894"/>
        <v>0</v>
      </c>
      <c r="JE186" s="162">
        <f t="shared" si="894"/>
        <v>0</v>
      </c>
      <c r="JF186" s="162">
        <f t="shared" si="894"/>
        <v>0</v>
      </c>
      <c r="JG186" s="162">
        <f t="shared" si="894"/>
        <v>0</v>
      </c>
      <c r="JH186" s="162">
        <f t="shared" si="894"/>
        <v>0</v>
      </c>
      <c r="JI186" s="162">
        <f t="shared" si="894"/>
        <v>0</v>
      </c>
      <c r="JJ186" s="162">
        <f t="shared" si="894"/>
        <v>0</v>
      </c>
      <c r="JK186" s="162">
        <f t="shared" si="894"/>
        <v>0</v>
      </c>
      <c r="JL186" s="162">
        <f t="shared" si="894"/>
        <v>0</v>
      </c>
      <c r="JM186" s="162">
        <f t="shared" si="894"/>
        <v>0</v>
      </c>
      <c r="JN186" s="162">
        <f t="shared" si="894"/>
        <v>0</v>
      </c>
      <c r="JO186" s="162">
        <f t="shared" si="894"/>
        <v>0</v>
      </c>
      <c r="JP186" s="162">
        <f t="shared" si="894"/>
        <v>0</v>
      </c>
      <c r="JQ186" s="162">
        <f t="shared" si="894"/>
        <v>0</v>
      </c>
      <c r="JR186" s="162">
        <f t="shared" si="894"/>
        <v>0</v>
      </c>
      <c r="JS186" s="162">
        <f t="shared" si="894"/>
        <v>0</v>
      </c>
      <c r="JT186" s="162">
        <f t="shared" si="894"/>
        <v>0</v>
      </c>
      <c r="JU186" s="162">
        <f t="shared" si="894"/>
        <v>0</v>
      </c>
      <c r="JV186" s="162">
        <f t="shared" si="894"/>
        <v>0</v>
      </c>
      <c r="JW186" s="162">
        <f t="shared" si="894"/>
        <v>0</v>
      </c>
      <c r="JX186" s="162">
        <f t="shared" si="894"/>
        <v>0</v>
      </c>
      <c r="JY186" s="162">
        <f t="shared" si="894"/>
        <v>0</v>
      </c>
      <c r="JZ186" s="162">
        <f t="shared" si="894"/>
        <v>0</v>
      </c>
      <c r="KA186" s="162">
        <f t="shared" si="894"/>
        <v>0</v>
      </c>
      <c r="KB186" s="162">
        <f t="shared" si="894"/>
        <v>0</v>
      </c>
      <c r="KC186" s="162">
        <f t="shared" si="894"/>
        <v>0</v>
      </c>
      <c r="KD186" s="162">
        <f t="shared" si="894"/>
        <v>0</v>
      </c>
      <c r="KE186" s="162">
        <f t="shared" si="894"/>
        <v>0</v>
      </c>
      <c r="KF186" s="162">
        <f t="shared" si="894"/>
        <v>0</v>
      </c>
      <c r="KG186" s="162">
        <f t="shared" si="894"/>
        <v>0</v>
      </c>
      <c r="KH186" s="162">
        <f t="shared" si="894"/>
        <v>0</v>
      </c>
      <c r="KI186" s="162">
        <f t="shared" si="894"/>
        <v>0</v>
      </c>
      <c r="KJ186" s="162">
        <f t="shared" si="894"/>
        <v>0</v>
      </c>
      <c r="KK186" s="162">
        <f t="shared" si="894"/>
        <v>0</v>
      </c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</row>
    <row r="187" ht="14.25" customHeight="1" spans="1:326" x14ac:dyDescent="0.25">
      <c r="A187" s="1">
        <v>6</v>
      </c>
      <c r="B187" s="1">
        <f t="shared" ref="B187:C187" si="895">B186+1</f>
        <v>177</v>
      </c>
      <c r="C187" s="232">
        <f t="shared" si="895"/>
        <v>43642</v>
      </c>
      <c r="D187" s="162">
        <f t="shared" si="9"/>
        <v>0</v>
      </c>
      <c r="E187" s="162">
        <f>(SUMIFS(Profile!$F$2:$F$17521,Profile!$B$2:$B$17521,$B187,Profile!$C$2:$C$17521,E$8))*$C$6</f>
        <v>0</v>
      </c>
      <c r="F187" s="162">
        <f>(SUMIFS(Profile!$F$2:$F$17521,Profile!$B$2:$B$17521,$B187,Profile!$C$2:$C$17521,F$8))*$C$6</f>
        <v>0</v>
      </c>
      <c r="G187" s="162">
        <f>(SUMIFS(Profile!$F$2:$F$17521,Profile!$B$2:$B$17521,$B187,Profile!$C$2:$C$17521,G$8))*$C$6</f>
        <v>0</v>
      </c>
      <c r="H187" s="162">
        <f>(SUMIFS(Profile!$F$2:$F$17521,Profile!$B$2:$B$17521,$B187,Profile!$C$2:$C$17521,H$8))*$C$6</f>
        <v>0</v>
      </c>
      <c r="I187" s="162">
        <f>(SUMIFS(Profile!$F$2:$F$17521,Profile!$B$2:$B$17521,$B187,Profile!$C$2:$C$17521,I$8))*$C$6</f>
        <v>0</v>
      </c>
      <c r="J187" s="162">
        <f>(SUMIFS(Profile!$F$2:$F$17521,Profile!$B$2:$B$17521,$B187,Profile!$C$2:$C$17521,J$8))*$C$6</f>
        <v>0</v>
      </c>
      <c r="K187" s="162">
        <f>(SUMIFS(Profile!$F$2:$F$17521,Profile!$B$2:$B$17521,$B187,Profile!$C$2:$C$17521,K$8))*$C$6</f>
        <v>0</v>
      </c>
      <c r="L187" s="162">
        <f>(SUMIFS(Profile!$F$2:$F$17521,Profile!$B$2:$B$17521,$B187,Profile!$C$2:$C$17521,L$8))*$C$6</f>
        <v>0</v>
      </c>
      <c r="M187" s="162">
        <f>(SUMIFS(Profile!$F$2:$F$17521,Profile!$B$2:$B$17521,$B187,Profile!$C$2:$C$17521,M$8))*$C$6</f>
        <v>0</v>
      </c>
      <c r="N187" s="162">
        <f>(SUMIFS(Profile!$F$2:$F$17521,Profile!$B$2:$B$17521,$B187,Profile!$C$2:$C$17521,N$8))*$C$6</f>
        <v>0</v>
      </c>
      <c r="O187" s="162">
        <f>(SUMIFS(Profile!$F$2:$F$17521,Profile!$B$2:$B$17521,$B187,Profile!$C$2:$C$17521,O$8))*$C$6</f>
        <v>0</v>
      </c>
      <c r="P187" s="162">
        <f>(SUMIFS(Profile!$F$2:$F$17521,Profile!$B$2:$B$17521,$B187,Profile!$C$2:$C$17521,P$8))*$C$6</f>
        <v>0</v>
      </c>
      <c r="Q187" s="162">
        <f>(SUMIFS(Profile!$F$2:$F$17521,Profile!$B$2:$B$17521,$B187,Profile!$C$2:$C$17521,Q$8))*$C$6</f>
        <v>0</v>
      </c>
      <c r="R187" s="162">
        <f>(SUMIFS(Profile!$F$2:$F$17521,Profile!$B$2:$B$17521,$B187,Profile!$C$2:$C$17521,R$8))*$C$6</f>
        <v>0</v>
      </c>
      <c r="S187" s="162">
        <f>(SUMIFS(Profile!$F$2:$F$17521,Profile!$B$2:$B$17521,$B187,Profile!$C$2:$C$17521,S$8))*$C$6</f>
        <v>0</v>
      </c>
      <c r="T187" s="162">
        <f>(SUMIFS(Profile!$F$2:$F$17521,Profile!$B$2:$B$17521,$B187,Profile!$C$2:$C$17521,T$8))*$C$6</f>
        <v>0</v>
      </c>
      <c r="U187" s="162">
        <f>(SUMIFS(Profile!$F$2:$F$17521,Profile!$B$2:$B$17521,$B187,Profile!$C$2:$C$17521,U$8))*$C$6</f>
        <v>0</v>
      </c>
      <c r="V187" s="162">
        <f>(SUMIFS(Profile!$F$2:$F$17521,Profile!$B$2:$B$17521,$B187,Profile!$C$2:$C$17521,V$8))*$C$6</f>
        <v>0</v>
      </c>
      <c r="W187" s="162">
        <f>(SUMIFS(Profile!$F$2:$F$17521,Profile!$B$2:$B$17521,$B187,Profile!$C$2:$C$17521,W$8))*$C$6</f>
        <v>0</v>
      </c>
      <c r="X187" s="162">
        <f>(SUMIFS(Profile!$F$2:$F$17521,Profile!$B$2:$B$17521,$B187,Profile!$C$2:$C$17521,X$8))*$C$6</f>
        <v>0</v>
      </c>
      <c r="Y187" s="162">
        <f>(SUMIFS(Profile!$F$2:$F$17521,Profile!$B$2:$B$17521,$B187,Profile!$C$2:$C$17521,Y$8))*$C$6</f>
        <v>0</v>
      </c>
      <c r="Z187" s="162">
        <f>(SUMIFS(Profile!$F$2:$F$17521,Profile!$B$2:$B$17521,$B187,Profile!$C$2:$C$17521,Z$8))*$C$6</f>
        <v>0</v>
      </c>
      <c r="AA187" s="162">
        <f>(SUMIFS(Profile!$F$2:$F$17521,Profile!$B$2:$B$17521,$B187,Profile!$C$2:$C$17521,AA$8))*$C$6</f>
        <v>0</v>
      </c>
      <c r="AB187" s="162">
        <f>(SUMIFS(Profile!$F$2:$F$17521,Profile!$B$2:$B$17521,$B187,Profile!$C$2:$C$17521,AB$8))*$C$6</f>
        <v>0</v>
      </c>
      <c r="AC187" s="162">
        <f>(SUMIFS(Profile!$F$2:$F$17521,Profile!$B$2:$B$17521,$B187,Profile!$C$2:$C$17521,AC$8))*$C$6</f>
        <v>0</v>
      </c>
      <c r="AD187" s="162">
        <f>(SUMIFS(Profile!$F$2:$F$17521,Profile!$B$2:$B$17521,$B187,Profile!$C$2:$C$17521,AD$8))*$C$6</f>
        <v>0</v>
      </c>
      <c r="AE187" s="162">
        <f>(SUMIFS(Profile!$F$2:$F$17521,Profile!$B$2:$B$17521,$B187,Profile!$C$2:$C$17521,AE$8))*$C$6</f>
        <v>0</v>
      </c>
      <c r="AF187" s="162">
        <f>(SUMIFS(Profile!$F$2:$F$17521,Profile!$B$2:$B$17521,$B187,Profile!$C$2:$C$17521,AF$8))*$C$6</f>
        <v>0</v>
      </c>
      <c r="AG187" s="162">
        <f>(SUMIFS(Profile!$F$2:$F$17521,Profile!$B$2:$B$17521,$B187,Profile!$C$2:$C$17521,AG$8))*$C$6</f>
        <v>0</v>
      </c>
      <c r="AH187" s="162">
        <f>(SUMIFS(Profile!$F$2:$F$17521,Profile!$B$2:$B$17521,$B187,Profile!$C$2:$C$17521,AH$8))*$C$6</f>
        <v>0</v>
      </c>
      <c r="AI187" s="162">
        <f>(SUMIFS(Profile!$F$2:$F$17521,Profile!$B$2:$B$17521,$B187,Profile!$C$2:$C$17521,AI$8))*$C$6</f>
        <v>0</v>
      </c>
      <c r="AJ187" s="162">
        <f>(SUMIFS(Profile!$F$2:$F$17521,Profile!$B$2:$B$17521,$B187,Profile!$C$2:$C$17521,AJ$8))*$C$6</f>
        <v>0</v>
      </c>
      <c r="AK187" s="162">
        <f>(SUMIFS(Profile!$F$2:$F$17521,Profile!$B$2:$B$17521,$B187,Profile!$C$2:$C$17521,AK$8))*$C$6</f>
        <v>0</v>
      </c>
      <c r="AL187" s="162">
        <f>(SUMIFS(Profile!$F$2:$F$17521,Profile!$B$2:$B$17521,$B187,Profile!$C$2:$C$17521,AL$8))*$C$6</f>
        <v>0</v>
      </c>
      <c r="AM187" s="162">
        <f>(SUMIFS(Profile!$F$2:$F$17521,Profile!$B$2:$B$17521,$B187,Profile!$C$2:$C$17521,AM$8))*$C$6</f>
        <v>0</v>
      </c>
      <c r="AN187" s="162">
        <f>(SUMIFS(Profile!$F$2:$F$17521,Profile!$B$2:$B$17521,$B187,Profile!$C$2:$C$17521,AN$8))*$C$6</f>
        <v>0</v>
      </c>
      <c r="AO187" s="162">
        <f>(SUMIFS(Profile!$F$2:$F$17521,Profile!$B$2:$B$17521,$B187,Profile!$C$2:$C$17521,AO$8))*$C$6</f>
        <v>0</v>
      </c>
      <c r="AP187" s="162">
        <f>(SUMIFS(Profile!$F$2:$F$17521,Profile!$B$2:$B$17521,$B187,Profile!$C$2:$C$17521,AP$8))*$C$6</f>
        <v>0</v>
      </c>
      <c r="AQ187" s="162">
        <f>(SUMIFS(Profile!$F$2:$F$17521,Profile!$B$2:$B$17521,$B187,Profile!$C$2:$C$17521,AQ$8))*$C$6</f>
        <v>0</v>
      </c>
      <c r="AR187" s="162">
        <f>(SUMIFS(Profile!$F$2:$F$17521,Profile!$B$2:$B$17521,$B187,Profile!$C$2:$C$17521,AR$8))*$C$6</f>
        <v>0</v>
      </c>
      <c r="AS187" s="162">
        <f>(SUMIFS(Profile!$F$2:$F$17521,Profile!$B$2:$B$17521,$B187,Profile!$C$2:$C$17521,AS$8))*$C$6</f>
        <v>0</v>
      </c>
      <c r="AT187" s="162">
        <f>(SUMIFS(Profile!$F$2:$F$17521,Profile!$B$2:$B$17521,$B187,Profile!$C$2:$C$17521,AT$8))*$C$6</f>
        <v>0</v>
      </c>
      <c r="AU187" s="162">
        <f>(SUMIFS(Profile!$F$2:$F$17521,Profile!$B$2:$B$17521,$B187,Profile!$C$2:$C$17521,AU$8))*$C$6</f>
        <v>0</v>
      </c>
      <c r="AV187" s="162">
        <f>(SUMIFS(Profile!$F$2:$F$17521,Profile!$B$2:$B$17521,$B187,Profile!$C$2:$C$17521,AV$8))*$C$6</f>
        <v>0</v>
      </c>
      <c r="AW187" s="162">
        <f>(SUMIFS(Profile!$F$2:$F$17521,Profile!$B$2:$B$17521,$B187,Profile!$C$2:$C$17521,AW$8))*$C$6</f>
        <v>0</v>
      </c>
      <c r="AX187" s="162">
        <f>(SUMIFS(Profile!$F$2:$F$17521,Profile!$B$2:$B$17521,$B187,Profile!$C$2:$C$17521,AX$8))*$C$6</f>
        <v>0</v>
      </c>
      <c r="AY187" s="162">
        <f>(SUMIFS(Profile!$F$2:$F$17521,Profile!$B$2:$B$17521,$B187,Profile!$C$2:$C$17521,AY$8))*$C$6</f>
        <v>0</v>
      </c>
      <c r="AZ187" s="162">
        <f>(SUMIFS(Profile!$F$2:$F$17521,Profile!$B$2:$B$17521,$B187,Profile!$C$2:$C$17521,AZ$8))*$C$6</f>
        <v>0</v>
      </c>
      <c r="BA187" s="162">
        <f t="shared" si="10"/>
        <v>0</v>
      </c>
      <c r="BB187" s="162">
        <f>(SUMIFS(Profile!$E$2:$E$17521,Profile!$B$2:$B$17521,$B187,Profile!$C$2:$C$17521,BB$8))*$C$9</f>
        <v>0</v>
      </c>
      <c r="BC187" s="162">
        <f>(SUMIFS(Profile!$E$2:$E$17521,Profile!$B$2:$B$17521,$B187,Profile!$C$2:$C$17521,BC$8))*$C$9</f>
        <v>0</v>
      </c>
      <c r="BD187" s="162">
        <f>(SUMIFS(Profile!$E$2:$E$17521,Profile!$B$2:$B$17521,$B187,Profile!$C$2:$C$17521,BD$8))*$C$9</f>
        <v>0</v>
      </c>
      <c r="BE187" s="162">
        <f>(SUMIFS(Profile!$E$2:$E$17521,Profile!$B$2:$B$17521,$B187,Profile!$C$2:$C$17521,BE$8))*$C$9</f>
        <v>0</v>
      </c>
      <c r="BF187" s="162">
        <f>(SUMIFS(Profile!$E$2:$E$17521,Profile!$B$2:$B$17521,$B187,Profile!$C$2:$C$17521,BF$8))*$C$9</f>
        <v>0</v>
      </c>
      <c r="BG187" s="162">
        <f>(SUMIFS(Profile!$E$2:$E$17521,Profile!$B$2:$B$17521,$B187,Profile!$C$2:$C$17521,BG$8))*$C$9</f>
        <v>0</v>
      </c>
      <c r="BH187" s="162">
        <f>(SUMIFS(Profile!$E$2:$E$17521,Profile!$B$2:$B$17521,$B187,Profile!$C$2:$C$17521,BH$8))*$C$9</f>
        <v>0</v>
      </c>
      <c r="BI187" s="162">
        <f>(SUMIFS(Profile!$E$2:$E$17521,Profile!$B$2:$B$17521,$B187,Profile!$C$2:$C$17521,BI$8))*$C$9</f>
        <v>0</v>
      </c>
      <c r="BJ187" s="162">
        <f>(SUMIFS(Profile!$E$2:$E$17521,Profile!$B$2:$B$17521,$B187,Profile!$C$2:$C$17521,BJ$8))*$C$9</f>
        <v>0</v>
      </c>
      <c r="BK187" s="162">
        <f>(SUMIFS(Profile!$E$2:$E$17521,Profile!$B$2:$B$17521,$B187,Profile!$C$2:$C$17521,BK$8))*$C$9</f>
        <v>0</v>
      </c>
      <c r="BL187" s="162">
        <f>(SUMIFS(Profile!$E$2:$E$17521,Profile!$B$2:$B$17521,$B187,Profile!$C$2:$C$17521,BL$8))*$C$9</f>
        <v>0</v>
      </c>
      <c r="BM187" s="162">
        <f>(SUMIFS(Profile!$E$2:$E$17521,Profile!$B$2:$B$17521,$B187,Profile!$C$2:$C$17521,BM$8))*$C$9</f>
        <v>0</v>
      </c>
      <c r="BN187" s="162">
        <f>(SUMIFS(Profile!$E$2:$E$17521,Profile!$B$2:$B$17521,$B187,Profile!$C$2:$C$17521,BN$8))*$C$9</f>
        <v>0</v>
      </c>
      <c r="BO187" s="162">
        <f>(SUMIFS(Profile!$E$2:$E$17521,Profile!$B$2:$B$17521,$B187,Profile!$C$2:$C$17521,BO$8))*$C$9</f>
        <v>0</v>
      </c>
      <c r="BP187" s="162">
        <f>(SUMIFS(Profile!$E$2:$E$17521,Profile!$B$2:$B$17521,$B187,Profile!$C$2:$C$17521,BP$8))*$C$9</f>
        <v>0</v>
      </c>
      <c r="BQ187" s="162">
        <f>(SUMIFS(Profile!$E$2:$E$17521,Profile!$B$2:$B$17521,$B187,Profile!$C$2:$C$17521,BQ$8))*$C$9</f>
        <v>0</v>
      </c>
      <c r="BR187" s="162">
        <f>(SUMIFS(Profile!$E$2:$E$17521,Profile!$B$2:$B$17521,$B187,Profile!$C$2:$C$17521,BR$8))*$C$9</f>
        <v>0</v>
      </c>
      <c r="BS187" s="162">
        <f>(SUMIFS(Profile!$E$2:$E$17521,Profile!$B$2:$B$17521,$B187,Profile!$C$2:$C$17521,BS$8))*$C$9</f>
        <v>0</v>
      </c>
      <c r="BT187" s="162">
        <f>(SUMIFS(Profile!$E$2:$E$17521,Profile!$B$2:$B$17521,$B187,Profile!$C$2:$C$17521,BT$8))*$C$9</f>
        <v>0</v>
      </c>
      <c r="BU187" s="162">
        <f>(SUMIFS(Profile!$E$2:$E$17521,Profile!$B$2:$B$17521,$B187,Profile!$C$2:$C$17521,BU$8))*$C$9</f>
        <v>0</v>
      </c>
      <c r="BV187" s="162">
        <f>(SUMIFS(Profile!$E$2:$E$17521,Profile!$B$2:$B$17521,$B187,Profile!$C$2:$C$17521,BV$8))*$C$9</f>
        <v>0</v>
      </c>
      <c r="BW187" s="162">
        <f>(SUMIFS(Profile!$E$2:$E$17521,Profile!$B$2:$B$17521,$B187,Profile!$C$2:$C$17521,BW$8))*$C$9</f>
        <v>0</v>
      </c>
      <c r="BX187" s="162">
        <f>(SUMIFS(Profile!$E$2:$E$17521,Profile!$B$2:$B$17521,$B187,Profile!$C$2:$C$17521,BX$8))*$C$9</f>
        <v>0</v>
      </c>
      <c r="BY187" s="162">
        <f>(SUMIFS(Profile!$E$2:$E$17521,Profile!$B$2:$B$17521,$B187,Profile!$C$2:$C$17521,BY$8))*$C$9</f>
        <v>0</v>
      </c>
      <c r="BZ187" s="162">
        <f>(SUMIFS(Profile!$E$2:$E$17521,Profile!$B$2:$B$17521,$B187,Profile!$C$2:$C$17521,BZ$8))*$C$9</f>
        <v>0</v>
      </c>
      <c r="CA187" s="162">
        <f>(SUMIFS(Profile!$E$2:$E$17521,Profile!$B$2:$B$17521,$B187,Profile!$C$2:$C$17521,CA$8))*$C$9</f>
        <v>0</v>
      </c>
      <c r="CB187" s="162">
        <f>(SUMIFS(Profile!$E$2:$E$17521,Profile!$B$2:$B$17521,$B187,Profile!$C$2:$C$17521,CB$8))*$C$9</f>
        <v>0</v>
      </c>
      <c r="CC187" s="162">
        <f>(SUMIFS(Profile!$E$2:$E$17521,Profile!$B$2:$B$17521,$B187,Profile!$C$2:$C$17521,CC$8))*$C$9</f>
        <v>0</v>
      </c>
      <c r="CD187" s="162">
        <f>(SUMIFS(Profile!$E$2:$E$17521,Profile!$B$2:$B$17521,$B187,Profile!$C$2:$C$17521,CD$8))*$C$9</f>
        <v>0</v>
      </c>
      <c r="CE187" s="162">
        <f>(SUMIFS(Profile!$E$2:$E$17521,Profile!$B$2:$B$17521,$B187,Profile!$C$2:$C$17521,CE$8))*$C$9</f>
        <v>0</v>
      </c>
      <c r="CF187" s="162">
        <f>(SUMIFS(Profile!$E$2:$E$17521,Profile!$B$2:$B$17521,$B187,Profile!$C$2:$C$17521,CF$8))*$C$9</f>
        <v>0</v>
      </c>
      <c r="CG187" s="162">
        <f>(SUMIFS(Profile!$E$2:$E$17521,Profile!$B$2:$B$17521,$B187,Profile!$C$2:$C$17521,CG$8))*$C$9</f>
        <v>0</v>
      </c>
      <c r="CH187" s="162">
        <f>(SUMIFS(Profile!$E$2:$E$17521,Profile!$B$2:$B$17521,$B187,Profile!$C$2:$C$17521,CH$8))*$C$9</f>
        <v>0</v>
      </c>
      <c r="CI187" s="162">
        <f>(SUMIFS(Profile!$E$2:$E$17521,Profile!$B$2:$B$17521,$B187,Profile!$C$2:$C$17521,CI$8))*$C$9</f>
        <v>0</v>
      </c>
      <c r="CJ187" s="162">
        <f>(SUMIFS(Profile!$E$2:$E$17521,Profile!$B$2:$B$17521,$B187,Profile!$C$2:$C$17521,CJ$8))*$C$9</f>
        <v>0</v>
      </c>
      <c r="CK187" s="162">
        <f>(SUMIFS(Profile!$E$2:$E$17521,Profile!$B$2:$B$17521,$B187,Profile!$C$2:$C$17521,CK$8))*$C$9</f>
        <v>0</v>
      </c>
      <c r="CL187" s="162">
        <f>(SUMIFS(Profile!$E$2:$E$17521,Profile!$B$2:$B$17521,$B187,Profile!$C$2:$C$17521,CL$8))*$C$9</f>
        <v>0</v>
      </c>
      <c r="CM187" s="162">
        <f>(SUMIFS(Profile!$E$2:$E$17521,Profile!$B$2:$B$17521,$B187,Profile!$C$2:$C$17521,CM$8))*$C$9</f>
        <v>0</v>
      </c>
      <c r="CN187" s="162">
        <f>(SUMIFS(Profile!$E$2:$E$17521,Profile!$B$2:$B$17521,$B187,Profile!$C$2:$C$17521,CN$8))*$C$9</f>
        <v>0</v>
      </c>
      <c r="CO187" s="162">
        <f>(SUMIFS(Profile!$E$2:$E$17521,Profile!$B$2:$B$17521,$B187,Profile!$C$2:$C$17521,CO$8))*$C$9</f>
        <v>0</v>
      </c>
      <c r="CP187" s="162">
        <f>(SUMIFS(Profile!$E$2:$E$17521,Profile!$B$2:$B$17521,$B187,Profile!$C$2:$C$17521,CP$8))*$C$9</f>
        <v>0</v>
      </c>
      <c r="CQ187" s="162">
        <f>(SUMIFS(Profile!$E$2:$E$17521,Profile!$B$2:$B$17521,$B187,Profile!$C$2:$C$17521,CQ$8))*$C$9</f>
        <v>0</v>
      </c>
      <c r="CR187" s="162">
        <f>(SUMIFS(Profile!$E$2:$E$17521,Profile!$B$2:$B$17521,$B187,Profile!$C$2:$C$17521,CR$8))*$C$9</f>
        <v>0</v>
      </c>
      <c r="CS187" s="162">
        <f>(SUMIFS(Profile!$E$2:$E$17521,Profile!$B$2:$B$17521,$B187,Profile!$C$2:$C$17521,CS$8))*$C$9</f>
        <v>0</v>
      </c>
      <c r="CT187" s="162">
        <f>(SUMIFS(Profile!$E$2:$E$17521,Profile!$B$2:$B$17521,$B187,Profile!$C$2:$C$17521,CT$8))*$C$9</f>
        <v>0</v>
      </c>
      <c r="CU187" s="162">
        <f>(SUMIFS(Profile!$E$2:$E$17521,Profile!$B$2:$B$17521,$B187,Profile!$C$2:$C$17521,CU$8))*$C$9</f>
        <v>0</v>
      </c>
      <c r="CV187" s="162">
        <f>(SUMIFS(Profile!$E$2:$E$17521,Profile!$B$2:$B$17521,$B187,Profile!$C$2:$C$17521,CV$8))*$C$9</f>
        <v>0</v>
      </c>
      <c r="CW187" s="162">
        <f>(SUMIFS(Profile!$E$2:$E$17521,Profile!$B$2:$B$17521,$B187,Profile!$C$2:$C$17521,CW$8))*$C$9</f>
        <v>0</v>
      </c>
      <c r="CX187" s="162">
        <f t="shared" si="11"/>
        <v>0</v>
      </c>
      <c r="CY187" s="162">
        <f t="shared" ref="CY187:ET187" si="896">MAX(BB187-E187,0)</f>
        <v>0</v>
      </c>
      <c r="CZ187" s="162">
        <f t="shared" si="896"/>
        <v>0</v>
      </c>
      <c r="DA187" s="162">
        <f t="shared" si="896"/>
        <v>0</v>
      </c>
      <c r="DB187" s="162">
        <f t="shared" si="896"/>
        <v>0</v>
      </c>
      <c r="DC187" s="162">
        <f t="shared" si="896"/>
        <v>0</v>
      </c>
      <c r="DD187" s="162">
        <f t="shared" si="896"/>
        <v>0</v>
      </c>
      <c r="DE187" s="162">
        <f t="shared" si="896"/>
        <v>0</v>
      </c>
      <c r="DF187" s="162">
        <f t="shared" si="896"/>
        <v>0</v>
      </c>
      <c r="DG187" s="162">
        <f t="shared" si="896"/>
        <v>0</v>
      </c>
      <c r="DH187" s="162">
        <f t="shared" si="896"/>
        <v>0</v>
      </c>
      <c r="DI187" s="162">
        <f t="shared" si="896"/>
        <v>0</v>
      </c>
      <c r="DJ187" s="162">
        <f t="shared" si="896"/>
        <v>0</v>
      </c>
      <c r="DK187" s="162">
        <f t="shared" si="896"/>
        <v>0</v>
      </c>
      <c r="DL187" s="162">
        <f t="shared" si="896"/>
        <v>0</v>
      </c>
      <c r="DM187" s="162">
        <f t="shared" si="896"/>
        <v>0</v>
      </c>
      <c r="DN187" s="162">
        <f t="shared" si="896"/>
        <v>0</v>
      </c>
      <c r="DO187" s="162">
        <f t="shared" si="896"/>
        <v>0</v>
      </c>
      <c r="DP187" s="162">
        <f t="shared" si="896"/>
        <v>0</v>
      </c>
      <c r="DQ187" s="162">
        <f t="shared" si="896"/>
        <v>0</v>
      </c>
      <c r="DR187" s="162">
        <f t="shared" si="896"/>
        <v>0</v>
      </c>
      <c r="DS187" s="162">
        <f t="shared" si="896"/>
        <v>0</v>
      </c>
      <c r="DT187" s="162">
        <f t="shared" si="896"/>
        <v>0</v>
      </c>
      <c r="DU187" s="162">
        <f t="shared" si="896"/>
        <v>0</v>
      </c>
      <c r="DV187" s="162">
        <f t="shared" si="896"/>
        <v>0</v>
      </c>
      <c r="DW187" s="162">
        <f t="shared" si="896"/>
        <v>0</v>
      </c>
      <c r="DX187" s="162">
        <f t="shared" si="896"/>
        <v>0</v>
      </c>
      <c r="DY187" s="162">
        <f t="shared" si="896"/>
        <v>0</v>
      </c>
      <c r="DZ187" s="162">
        <f t="shared" si="896"/>
        <v>0</v>
      </c>
      <c r="EA187" s="162">
        <f t="shared" si="896"/>
        <v>0</v>
      </c>
      <c r="EB187" s="162">
        <f t="shared" si="896"/>
        <v>0</v>
      </c>
      <c r="EC187" s="162">
        <f t="shared" si="896"/>
        <v>0</v>
      </c>
      <c r="ED187" s="162">
        <f t="shared" si="896"/>
        <v>0</v>
      </c>
      <c r="EE187" s="162">
        <f t="shared" si="896"/>
        <v>0</v>
      </c>
      <c r="EF187" s="162">
        <f t="shared" si="896"/>
        <v>0</v>
      </c>
      <c r="EG187" s="162">
        <f t="shared" si="896"/>
        <v>0</v>
      </c>
      <c r="EH187" s="162">
        <f t="shared" si="896"/>
        <v>0</v>
      </c>
      <c r="EI187" s="162">
        <f t="shared" si="896"/>
        <v>0</v>
      </c>
      <c r="EJ187" s="162">
        <f t="shared" si="896"/>
        <v>0</v>
      </c>
      <c r="EK187" s="162">
        <f t="shared" si="896"/>
        <v>0</v>
      </c>
      <c r="EL187" s="162">
        <f t="shared" si="896"/>
        <v>0</v>
      </c>
      <c r="EM187" s="162">
        <f t="shared" si="896"/>
        <v>0</v>
      </c>
      <c r="EN187" s="162">
        <f t="shared" si="896"/>
        <v>0</v>
      </c>
      <c r="EO187" s="162">
        <f t="shared" si="896"/>
        <v>0</v>
      </c>
      <c r="EP187" s="162">
        <f t="shared" si="896"/>
        <v>0</v>
      </c>
      <c r="EQ187" s="162">
        <f t="shared" si="896"/>
        <v>0</v>
      </c>
      <c r="ER187" s="162">
        <f t="shared" si="896"/>
        <v>0</v>
      </c>
      <c r="ES187" s="162">
        <f t="shared" si="896"/>
        <v>0</v>
      </c>
      <c r="ET187" s="162">
        <f t="shared" si="896"/>
        <v>0</v>
      </c>
      <c r="EU187" s="162">
        <f t="shared" si="13"/>
        <v>0</v>
      </c>
      <c r="EV187" s="162">
        <f t="shared" ref="EV187:GQ187" si="897">BB187-CY187</f>
        <v>0</v>
      </c>
      <c r="EW187" s="162">
        <f t="shared" si="897"/>
        <v>0</v>
      </c>
      <c r="EX187" s="162">
        <f t="shared" si="897"/>
        <v>0</v>
      </c>
      <c r="EY187" s="162">
        <f t="shared" si="897"/>
        <v>0</v>
      </c>
      <c r="EZ187" s="162">
        <f t="shared" si="897"/>
        <v>0</v>
      </c>
      <c r="FA187" s="162">
        <f t="shared" si="897"/>
        <v>0</v>
      </c>
      <c r="FB187" s="162">
        <f t="shared" si="897"/>
        <v>0</v>
      </c>
      <c r="FC187" s="162">
        <f t="shared" si="897"/>
        <v>0</v>
      </c>
      <c r="FD187" s="162">
        <f t="shared" si="897"/>
        <v>0</v>
      </c>
      <c r="FE187" s="162">
        <f t="shared" si="897"/>
        <v>0</v>
      </c>
      <c r="FF187" s="162">
        <f t="shared" si="897"/>
        <v>0</v>
      </c>
      <c r="FG187" s="162">
        <f t="shared" si="897"/>
        <v>0</v>
      </c>
      <c r="FH187" s="162">
        <f t="shared" si="897"/>
        <v>0</v>
      </c>
      <c r="FI187" s="162">
        <f t="shared" si="897"/>
        <v>0</v>
      </c>
      <c r="FJ187" s="162">
        <f t="shared" si="897"/>
        <v>0</v>
      </c>
      <c r="FK187" s="162">
        <f t="shared" si="897"/>
        <v>0</v>
      </c>
      <c r="FL187" s="162">
        <f t="shared" si="897"/>
        <v>0</v>
      </c>
      <c r="FM187" s="162">
        <f t="shared" si="897"/>
        <v>0</v>
      </c>
      <c r="FN187" s="162">
        <f t="shared" si="897"/>
        <v>0</v>
      </c>
      <c r="FO187" s="162">
        <f t="shared" si="897"/>
        <v>0</v>
      </c>
      <c r="FP187" s="162">
        <f t="shared" si="897"/>
        <v>0</v>
      </c>
      <c r="FQ187" s="162">
        <f t="shared" si="897"/>
        <v>0</v>
      </c>
      <c r="FR187" s="162">
        <f t="shared" si="897"/>
        <v>0</v>
      </c>
      <c r="FS187" s="162">
        <f t="shared" si="897"/>
        <v>0</v>
      </c>
      <c r="FT187" s="162">
        <f t="shared" si="897"/>
        <v>0</v>
      </c>
      <c r="FU187" s="162">
        <f t="shared" si="897"/>
        <v>0</v>
      </c>
      <c r="FV187" s="162">
        <f t="shared" si="897"/>
        <v>0</v>
      </c>
      <c r="FW187" s="162">
        <f t="shared" si="897"/>
        <v>0</v>
      </c>
      <c r="FX187" s="162">
        <f t="shared" si="897"/>
        <v>0</v>
      </c>
      <c r="FY187" s="162">
        <f t="shared" si="897"/>
        <v>0</v>
      </c>
      <c r="FZ187" s="162">
        <f t="shared" si="897"/>
        <v>0</v>
      </c>
      <c r="GA187" s="162">
        <f t="shared" si="897"/>
        <v>0</v>
      </c>
      <c r="GB187" s="162">
        <f t="shared" si="897"/>
        <v>0</v>
      </c>
      <c r="GC187" s="162">
        <f t="shared" si="897"/>
        <v>0</v>
      </c>
      <c r="GD187" s="162">
        <f t="shared" si="897"/>
        <v>0</v>
      </c>
      <c r="GE187" s="162">
        <f t="shared" si="897"/>
        <v>0</v>
      </c>
      <c r="GF187" s="162">
        <f t="shared" si="897"/>
        <v>0</v>
      </c>
      <c r="GG187" s="162">
        <f t="shared" si="897"/>
        <v>0</v>
      </c>
      <c r="GH187" s="162">
        <f t="shared" si="897"/>
        <v>0</v>
      </c>
      <c r="GI187" s="162">
        <f t="shared" si="897"/>
        <v>0</v>
      </c>
      <c r="GJ187" s="162">
        <f t="shared" si="897"/>
        <v>0</v>
      </c>
      <c r="GK187" s="162">
        <f t="shared" si="897"/>
        <v>0</v>
      </c>
      <c r="GL187" s="162">
        <f t="shared" si="897"/>
        <v>0</v>
      </c>
      <c r="GM187" s="162">
        <f t="shared" si="897"/>
        <v>0</v>
      </c>
      <c r="GN187" s="162">
        <f t="shared" si="897"/>
        <v>0</v>
      </c>
      <c r="GO187" s="162">
        <f t="shared" si="897"/>
        <v>0</v>
      </c>
      <c r="GP187" s="162">
        <f t="shared" si="897"/>
        <v>0</v>
      </c>
      <c r="GQ187" s="162">
        <f t="shared" si="897"/>
        <v>0</v>
      </c>
      <c r="GR187" s="162">
        <f t="shared" si="15"/>
        <v>0</v>
      </c>
      <c r="GS187" s="162">
        <f t="shared" ref="GS187:IN187" si="898">E187-EV187</f>
        <v>0</v>
      </c>
      <c r="GT187" s="162">
        <f t="shared" si="898"/>
        <v>0</v>
      </c>
      <c r="GU187" s="162">
        <f t="shared" si="898"/>
        <v>0</v>
      </c>
      <c r="GV187" s="162">
        <f t="shared" si="898"/>
        <v>0</v>
      </c>
      <c r="GW187" s="162">
        <f t="shared" si="898"/>
        <v>0</v>
      </c>
      <c r="GX187" s="162">
        <f t="shared" si="898"/>
        <v>0</v>
      </c>
      <c r="GY187" s="162">
        <f t="shared" si="898"/>
        <v>0</v>
      </c>
      <c r="GZ187" s="162">
        <f t="shared" si="898"/>
        <v>0</v>
      </c>
      <c r="HA187" s="162">
        <f t="shared" si="898"/>
        <v>0</v>
      </c>
      <c r="HB187" s="162">
        <f t="shared" si="898"/>
        <v>0</v>
      </c>
      <c r="HC187" s="162">
        <f t="shared" si="898"/>
        <v>0</v>
      </c>
      <c r="HD187" s="162">
        <f t="shared" si="898"/>
        <v>0</v>
      </c>
      <c r="HE187" s="162">
        <f t="shared" si="898"/>
        <v>0</v>
      </c>
      <c r="HF187" s="162">
        <f t="shared" si="898"/>
        <v>0</v>
      </c>
      <c r="HG187" s="162">
        <f t="shared" si="898"/>
        <v>0</v>
      </c>
      <c r="HH187" s="162">
        <f t="shared" si="898"/>
        <v>0</v>
      </c>
      <c r="HI187" s="162">
        <f t="shared" si="898"/>
        <v>0</v>
      </c>
      <c r="HJ187" s="162">
        <f t="shared" si="898"/>
        <v>0</v>
      </c>
      <c r="HK187" s="162">
        <f t="shared" si="898"/>
        <v>0</v>
      </c>
      <c r="HL187" s="162">
        <f t="shared" si="898"/>
        <v>0</v>
      </c>
      <c r="HM187" s="162">
        <f t="shared" si="898"/>
        <v>0</v>
      </c>
      <c r="HN187" s="162">
        <f t="shared" si="898"/>
        <v>0</v>
      </c>
      <c r="HO187" s="162">
        <f t="shared" si="898"/>
        <v>0</v>
      </c>
      <c r="HP187" s="162">
        <f t="shared" si="898"/>
        <v>0</v>
      </c>
      <c r="HQ187" s="162">
        <f t="shared" si="898"/>
        <v>0</v>
      </c>
      <c r="HR187" s="162">
        <f t="shared" si="898"/>
        <v>0</v>
      </c>
      <c r="HS187" s="162">
        <f t="shared" si="898"/>
        <v>0</v>
      </c>
      <c r="HT187" s="162">
        <f t="shared" si="898"/>
        <v>0</v>
      </c>
      <c r="HU187" s="162">
        <f t="shared" si="898"/>
        <v>0</v>
      </c>
      <c r="HV187" s="162">
        <f t="shared" si="898"/>
        <v>0</v>
      </c>
      <c r="HW187" s="162">
        <f t="shared" si="898"/>
        <v>0</v>
      </c>
      <c r="HX187" s="162">
        <f t="shared" si="898"/>
        <v>0</v>
      </c>
      <c r="HY187" s="162">
        <f t="shared" si="898"/>
        <v>0</v>
      </c>
      <c r="HZ187" s="162">
        <f t="shared" si="898"/>
        <v>0</v>
      </c>
      <c r="IA187" s="162">
        <f t="shared" si="898"/>
        <v>0</v>
      </c>
      <c r="IB187" s="162">
        <f t="shared" si="898"/>
        <v>0</v>
      </c>
      <c r="IC187" s="162">
        <f t="shared" si="898"/>
        <v>0</v>
      </c>
      <c r="ID187" s="162">
        <f t="shared" si="898"/>
        <v>0</v>
      </c>
      <c r="IE187" s="162">
        <f t="shared" si="898"/>
        <v>0</v>
      </c>
      <c r="IF187" s="162">
        <f t="shared" si="898"/>
        <v>0</v>
      </c>
      <c r="IG187" s="162">
        <f t="shared" si="898"/>
        <v>0</v>
      </c>
      <c r="IH187" s="162">
        <f t="shared" si="898"/>
        <v>0</v>
      </c>
      <c r="II187" s="162">
        <f t="shared" si="898"/>
        <v>0</v>
      </c>
      <c r="IJ187" s="162">
        <f t="shared" si="898"/>
        <v>0</v>
      </c>
      <c r="IK187" s="162">
        <f t="shared" si="898"/>
        <v>0</v>
      </c>
      <c r="IL187" s="162">
        <f t="shared" si="898"/>
        <v>0</v>
      </c>
      <c r="IM187" s="162">
        <f t="shared" si="898"/>
        <v>0</v>
      </c>
      <c r="IN187" s="162">
        <f t="shared" si="898"/>
        <v>0</v>
      </c>
      <c r="IO187" s="162">
        <f t="shared" si="17"/>
        <v>0</v>
      </c>
      <c r="IP187" s="162">
        <f t="shared" si="23"/>
        <v>0</v>
      </c>
      <c r="IQ187" s="162">
        <f t="shared" ref="IQ187:KK187" si="899">MAX((MIN(CZ187+IP187,$IO$7))-GT187,0)</f>
        <v>0</v>
      </c>
      <c r="IR187" s="162">
        <f t="shared" si="899"/>
        <v>0</v>
      </c>
      <c r="IS187" s="162">
        <f t="shared" si="899"/>
        <v>0</v>
      </c>
      <c r="IT187" s="162">
        <f t="shared" si="899"/>
        <v>0</v>
      </c>
      <c r="IU187" s="162">
        <f t="shared" si="899"/>
        <v>0</v>
      </c>
      <c r="IV187" s="162">
        <f t="shared" si="899"/>
        <v>0</v>
      </c>
      <c r="IW187" s="162">
        <f t="shared" si="899"/>
        <v>0</v>
      </c>
      <c r="IX187" s="162">
        <f t="shared" si="899"/>
        <v>0</v>
      </c>
      <c r="IY187" s="162">
        <f t="shared" si="899"/>
        <v>0</v>
      </c>
      <c r="IZ187" s="162">
        <f t="shared" si="899"/>
        <v>0</v>
      </c>
      <c r="JA187" s="162">
        <f t="shared" si="899"/>
        <v>0</v>
      </c>
      <c r="JB187" s="162">
        <f t="shared" si="899"/>
        <v>0</v>
      </c>
      <c r="JC187" s="162">
        <f t="shared" si="899"/>
        <v>0</v>
      </c>
      <c r="JD187" s="162">
        <f t="shared" si="899"/>
        <v>0</v>
      </c>
      <c r="JE187" s="162">
        <f t="shared" si="899"/>
        <v>0</v>
      </c>
      <c r="JF187" s="162">
        <f t="shared" si="899"/>
        <v>0</v>
      </c>
      <c r="JG187" s="162">
        <f t="shared" si="899"/>
        <v>0</v>
      </c>
      <c r="JH187" s="162">
        <f t="shared" si="899"/>
        <v>0</v>
      </c>
      <c r="JI187" s="162">
        <f t="shared" si="899"/>
        <v>0</v>
      </c>
      <c r="JJ187" s="162">
        <f t="shared" si="899"/>
        <v>0</v>
      </c>
      <c r="JK187" s="162">
        <f t="shared" si="899"/>
        <v>0</v>
      </c>
      <c r="JL187" s="162">
        <f t="shared" si="899"/>
        <v>0</v>
      </c>
      <c r="JM187" s="162">
        <f t="shared" si="899"/>
        <v>0</v>
      </c>
      <c r="JN187" s="162">
        <f t="shared" si="899"/>
        <v>0</v>
      </c>
      <c r="JO187" s="162">
        <f t="shared" si="899"/>
        <v>0</v>
      </c>
      <c r="JP187" s="162">
        <f t="shared" si="899"/>
        <v>0</v>
      </c>
      <c r="JQ187" s="162">
        <f t="shared" si="899"/>
        <v>0</v>
      </c>
      <c r="JR187" s="162">
        <f t="shared" si="899"/>
        <v>0</v>
      </c>
      <c r="JS187" s="162">
        <f t="shared" si="899"/>
        <v>0</v>
      </c>
      <c r="JT187" s="162">
        <f t="shared" si="899"/>
        <v>0</v>
      </c>
      <c r="JU187" s="162">
        <f t="shared" si="899"/>
        <v>0</v>
      </c>
      <c r="JV187" s="162">
        <f t="shared" si="899"/>
        <v>0</v>
      </c>
      <c r="JW187" s="162">
        <f t="shared" si="899"/>
        <v>0</v>
      </c>
      <c r="JX187" s="162">
        <f t="shared" si="899"/>
        <v>0</v>
      </c>
      <c r="JY187" s="162">
        <f t="shared" si="899"/>
        <v>0</v>
      </c>
      <c r="JZ187" s="162">
        <f t="shared" si="899"/>
        <v>0</v>
      </c>
      <c r="KA187" s="162">
        <f t="shared" si="899"/>
        <v>0</v>
      </c>
      <c r="KB187" s="162">
        <f t="shared" si="899"/>
        <v>0</v>
      </c>
      <c r="KC187" s="162">
        <f t="shared" si="899"/>
        <v>0</v>
      </c>
      <c r="KD187" s="162">
        <f t="shared" si="899"/>
        <v>0</v>
      </c>
      <c r="KE187" s="162">
        <f t="shared" si="899"/>
        <v>0</v>
      </c>
      <c r="KF187" s="162">
        <f t="shared" si="899"/>
        <v>0</v>
      </c>
      <c r="KG187" s="162">
        <f t="shared" si="899"/>
        <v>0</v>
      </c>
      <c r="KH187" s="162">
        <f t="shared" si="899"/>
        <v>0</v>
      </c>
      <c r="KI187" s="162">
        <f t="shared" si="899"/>
        <v>0</v>
      </c>
      <c r="KJ187" s="162">
        <f t="shared" si="899"/>
        <v>0</v>
      </c>
      <c r="KK187" s="162">
        <f t="shared" si="899"/>
        <v>0</v>
      </c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</row>
    <row r="188" ht="14.25" customHeight="1" spans="1:326" x14ac:dyDescent="0.25">
      <c r="A188" s="1">
        <v>6</v>
      </c>
      <c r="B188" s="1">
        <f t="shared" ref="B188:C188" si="900">B187+1</f>
        <v>178</v>
      </c>
      <c r="C188" s="232">
        <f t="shared" si="900"/>
        <v>43643</v>
      </c>
      <c r="D188" s="162">
        <f t="shared" si="9"/>
        <v>0</v>
      </c>
      <c r="E188" s="162">
        <f>(SUMIFS(Profile!$F$2:$F$17521,Profile!$B$2:$B$17521,$B188,Profile!$C$2:$C$17521,E$8))*$C$6</f>
        <v>0</v>
      </c>
      <c r="F188" s="162">
        <f>(SUMIFS(Profile!$F$2:$F$17521,Profile!$B$2:$B$17521,$B188,Profile!$C$2:$C$17521,F$8))*$C$6</f>
        <v>0</v>
      </c>
      <c r="G188" s="162">
        <f>(SUMIFS(Profile!$F$2:$F$17521,Profile!$B$2:$B$17521,$B188,Profile!$C$2:$C$17521,G$8))*$C$6</f>
        <v>0</v>
      </c>
      <c r="H188" s="162">
        <f>(SUMIFS(Profile!$F$2:$F$17521,Profile!$B$2:$B$17521,$B188,Profile!$C$2:$C$17521,H$8))*$C$6</f>
        <v>0</v>
      </c>
      <c r="I188" s="162">
        <f>(SUMIFS(Profile!$F$2:$F$17521,Profile!$B$2:$B$17521,$B188,Profile!$C$2:$C$17521,I$8))*$C$6</f>
        <v>0</v>
      </c>
      <c r="J188" s="162">
        <f>(SUMIFS(Profile!$F$2:$F$17521,Profile!$B$2:$B$17521,$B188,Profile!$C$2:$C$17521,J$8))*$C$6</f>
        <v>0</v>
      </c>
      <c r="K188" s="162">
        <f>(SUMIFS(Profile!$F$2:$F$17521,Profile!$B$2:$B$17521,$B188,Profile!$C$2:$C$17521,K$8))*$C$6</f>
        <v>0</v>
      </c>
      <c r="L188" s="162">
        <f>(SUMIFS(Profile!$F$2:$F$17521,Profile!$B$2:$B$17521,$B188,Profile!$C$2:$C$17521,L$8))*$C$6</f>
        <v>0</v>
      </c>
      <c r="M188" s="162">
        <f>(SUMIFS(Profile!$F$2:$F$17521,Profile!$B$2:$B$17521,$B188,Profile!$C$2:$C$17521,M$8))*$C$6</f>
        <v>0</v>
      </c>
      <c r="N188" s="162">
        <f>(SUMIFS(Profile!$F$2:$F$17521,Profile!$B$2:$B$17521,$B188,Profile!$C$2:$C$17521,N$8))*$C$6</f>
        <v>0</v>
      </c>
      <c r="O188" s="162">
        <f>(SUMIFS(Profile!$F$2:$F$17521,Profile!$B$2:$B$17521,$B188,Profile!$C$2:$C$17521,O$8))*$C$6</f>
        <v>0</v>
      </c>
      <c r="P188" s="162">
        <f>(SUMIFS(Profile!$F$2:$F$17521,Profile!$B$2:$B$17521,$B188,Profile!$C$2:$C$17521,P$8))*$C$6</f>
        <v>0</v>
      </c>
      <c r="Q188" s="162">
        <f>(SUMIFS(Profile!$F$2:$F$17521,Profile!$B$2:$B$17521,$B188,Profile!$C$2:$C$17521,Q$8))*$C$6</f>
        <v>0</v>
      </c>
      <c r="R188" s="162">
        <f>(SUMIFS(Profile!$F$2:$F$17521,Profile!$B$2:$B$17521,$B188,Profile!$C$2:$C$17521,R$8))*$C$6</f>
        <v>0</v>
      </c>
      <c r="S188" s="162">
        <f>(SUMIFS(Profile!$F$2:$F$17521,Profile!$B$2:$B$17521,$B188,Profile!$C$2:$C$17521,S$8))*$C$6</f>
        <v>0</v>
      </c>
      <c r="T188" s="162">
        <f>(SUMIFS(Profile!$F$2:$F$17521,Profile!$B$2:$B$17521,$B188,Profile!$C$2:$C$17521,T$8))*$C$6</f>
        <v>0</v>
      </c>
      <c r="U188" s="162">
        <f>(SUMIFS(Profile!$F$2:$F$17521,Profile!$B$2:$B$17521,$B188,Profile!$C$2:$C$17521,U$8))*$C$6</f>
        <v>0</v>
      </c>
      <c r="V188" s="162">
        <f>(SUMIFS(Profile!$F$2:$F$17521,Profile!$B$2:$B$17521,$B188,Profile!$C$2:$C$17521,V$8))*$C$6</f>
        <v>0</v>
      </c>
      <c r="W188" s="162">
        <f>(SUMIFS(Profile!$F$2:$F$17521,Profile!$B$2:$B$17521,$B188,Profile!$C$2:$C$17521,W$8))*$C$6</f>
        <v>0</v>
      </c>
      <c r="X188" s="162">
        <f>(SUMIFS(Profile!$F$2:$F$17521,Profile!$B$2:$B$17521,$B188,Profile!$C$2:$C$17521,X$8))*$C$6</f>
        <v>0</v>
      </c>
      <c r="Y188" s="162">
        <f>(SUMIFS(Profile!$F$2:$F$17521,Profile!$B$2:$B$17521,$B188,Profile!$C$2:$C$17521,Y$8))*$C$6</f>
        <v>0</v>
      </c>
      <c r="Z188" s="162">
        <f>(SUMIFS(Profile!$F$2:$F$17521,Profile!$B$2:$B$17521,$B188,Profile!$C$2:$C$17521,Z$8))*$C$6</f>
        <v>0</v>
      </c>
      <c r="AA188" s="162">
        <f>(SUMIFS(Profile!$F$2:$F$17521,Profile!$B$2:$B$17521,$B188,Profile!$C$2:$C$17521,AA$8))*$C$6</f>
        <v>0</v>
      </c>
      <c r="AB188" s="162">
        <f>(SUMIFS(Profile!$F$2:$F$17521,Profile!$B$2:$B$17521,$B188,Profile!$C$2:$C$17521,AB$8))*$C$6</f>
        <v>0</v>
      </c>
      <c r="AC188" s="162">
        <f>(SUMIFS(Profile!$F$2:$F$17521,Profile!$B$2:$B$17521,$B188,Profile!$C$2:$C$17521,AC$8))*$C$6</f>
        <v>0</v>
      </c>
      <c r="AD188" s="162">
        <f>(SUMIFS(Profile!$F$2:$F$17521,Profile!$B$2:$B$17521,$B188,Profile!$C$2:$C$17521,AD$8))*$C$6</f>
        <v>0</v>
      </c>
      <c r="AE188" s="162">
        <f>(SUMIFS(Profile!$F$2:$F$17521,Profile!$B$2:$B$17521,$B188,Profile!$C$2:$C$17521,AE$8))*$C$6</f>
        <v>0</v>
      </c>
      <c r="AF188" s="162">
        <f>(SUMIFS(Profile!$F$2:$F$17521,Profile!$B$2:$B$17521,$B188,Profile!$C$2:$C$17521,AF$8))*$C$6</f>
        <v>0</v>
      </c>
      <c r="AG188" s="162">
        <f>(SUMIFS(Profile!$F$2:$F$17521,Profile!$B$2:$B$17521,$B188,Profile!$C$2:$C$17521,AG$8))*$C$6</f>
        <v>0</v>
      </c>
      <c r="AH188" s="162">
        <f>(SUMIFS(Profile!$F$2:$F$17521,Profile!$B$2:$B$17521,$B188,Profile!$C$2:$C$17521,AH$8))*$C$6</f>
        <v>0</v>
      </c>
      <c r="AI188" s="162">
        <f>(SUMIFS(Profile!$F$2:$F$17521,Profile!$B$2:$B$17521,$B188,Profile!$C$2:$C$17521,AI$8))*$C$6</f>
        <v>0</v>
      </c>
      <c r="AJ188" s="162">
        <f>(SUMIFS(Profile!$F$2:$F$17521,Profile!$B$2:$B$17521,$B188,Profile!$C$2:$C$17521,AJ$8))*$C$6</f>
        <v>0</v>
      </c>
      <c r="AK188" s="162">
        <f>(SUMIFS(Profile!$F$2:$F$17521,Profile!$B$2:$B$17521,$B188,Profile!$C$2:$C$17521,AK$8))*$C$6</f>
        <v>0</v>
      </c>
      <c r="AL188" s="162">
        <f>(SUMIFS(Profile!$F$2:$F$17521,Profile!$B$2:$B$17521,$B188,Profile!$C$2:$C$17521,AL$8))*$C$6</f>
        <v>0</v>
      </c>
      <c r="AM188" s="162">
        <f>(SUMIFS(Profile!$F$2:$F$17521,Profile!$B$2:$B$17521,$B188,Profile!$C$2:$C$17521,AM$8))*$C$6</f>
        <v>0</v>
      </c>
      <c r="AN188" s="162">
        <f>(SUMIFS(Profile!$F$2:$F$17521,Profile!$B$2:$B$17521,$B188,Profile!$C$2:$C$17521,AN$8))*$C$6</f>
        <v>0</v>
      </c>
      <c r="AO188" s="162">
        <f>(SUMIFS(Profile!$F$2:$F$17521,Profile!$B$2:$B$17521,$B188,Profile!$C$2:$C$17521,AO$8))*$C$6</f>
        <v>0</v>
      </c>
      <c r="AP188" s="162">
        <f>(SUMIFS(Profile!$F$2:$F$17521,Profile!$B$2:$B$17521,$B188,Profile!$C$2:$C$17521,AP$8))*$C$6</f>
        <v>0</v>
      </c>
      <c r="AQ188" s="162">
        <f>(SUMIFS(Profile!$F$2:$F$17521,Profile!$B$2:$B$17521,$B188,Profile!$C$2:$C$17521,AQ$8))*$C$6</f>
        <v>0</v>
      </c>
      <c r="AR188" s="162">
        <f>(SUMIFS(Profile!$F$2:$F$17521,Profile!$B$2:$B$17521,$B188,Profile!$C$2:$C$17521,AR$8))*$C$6</f>
        <v>0</v>
      </c>
      <c r="AS188" s="162">
        <f>(SUMIFS(Profile!$F$2:$F$17521,Profile!$B$2:$B$17521,$B188,Profile!$C$2:$C$17521,AS$8))*$C$6</f>
        <v>0</v>
      </c>
      <c r="AT188" s="162">
        <f>(SUMIFS(Profile!$F$2:$F$17521,Profile!$B$2:$B$17521,$B188,Profile!$C$2:$C$17521,AT$8))*$C$6</f>
        <v>0</v>
      </c>
      <c r="AU188" s="162">
        <f>(SUMIFS(Profile!$F$2:$F$17521,Profile!$B$2:$B$17521,$B188,Profile!$C$2:$C$17521,AU$8))*$C$6</f>
        <v>0</v>
      </c>
      <c r="AV188" s="162">
        <f>(SUMIFS(Profile!$F$2:$F$17521,Profile!$B$2:$B$17521,$B188,Profile!$C$2:$C$17521,AV$8))*$C$6</f>
        <v>0</v>
      </c>
      <c r="AW188" s="162">
        <f>(SUMIFS(Profile!$F$2:$F$17521,Profile!$B$2:$B$17521,$B188,Profile!$C$2:$C$17521,AW$8))*$C$6</f>
        <v>0</v>
      </c>
      <c r="AX188" s="162">
        <f>(SUMIFS(Profile!$F$2:$F$17521,Profile!$B$2:$B$17521,$B188,Profile!$C$2:$C$17521,AX$8))*$C$6</f>
        <v>0</v>
      </c>
      <c r="AY188" s="162">
        <f>(SUMIFS(Profile!$F$2:$F$17521,Profile!$B$2:$B$17521,$B188,Profile!$C$2:$C$17521,AY$8))*$C$6</f>
        <v>0</v>
      </c>
      <c r="AZ188" s="162">
        <f>(SUMIFS(Profile!$F$2:$F$17521,Profile!$B$2:$B$17521,$B188,Profile!$C$2:$C$17521,AZ$8))*$C$6</f>
        <v>0</v>
      </c>
      <c r="BA188" s="162">
        <f t="shared" si="10"/>
        <v>0</v>
      </c>
      <c r="BB188" s="162">
        <f>(SUMIFS(Profile!$E$2:$E$17521,Profile!$B$2:$B$17521,$B188,Profile!$C$2:$C$17521,BB$8))*$C$9</f>
        <v>0</v>
      </c>
      <c r="BC188" s="162">
        <f>(SUMIFS(Profile!$E$2:$E$17521,Profile!$B$2:$B$17521,$B188,Profile!$C$2:$C$17521,BC$8))*$C$9</f>
        <v>0</v>
      </c>
      <c r="BD188" s="162">
        <f>(SUMIFS(Profile!$E$2:$E$17521,Profile!$B$2:$B$17521,$B188,Profile!$C$2:$C$17521,BD$8))*$C$9</f>
        <v>0</v>
      </c>
      <c r="BE188" s="162">
        <f>(SUMIFS(Profile!$E$2:$E$17521,Profile!$B$2:$B$17521,$B188,Profile!$C$2:$C$17521,BE$8))*$C$9</f>
        <v>0</v>
      </c>
      <c r="BF188" s="162">
        <f>(SUMIFS(Profile!$E$2:$E$17521,Profile!$B$2:$B$17521,$B188,Profile!$C$2:$C$17521,BF$8))*$C$9</f>
        <v>0</v>
      </c>
      <c r="BG188" s="162">
        <f>(SUMIFS(Profile!$E$2:$E$17521,Profile!$B$2:$B$17521,$B188,Profile!$C$2:$C$17521,BG$8))*$C$9</f>
        <v>0</v>
      </c>
      <c r="BH188" s="162">
        <f>(SUMIFS(Profile!$E$2:$E$17521,Profile!$B$2:$B$17521,$B188,Profile!$C$2:$C$17521,BH$8))*$C$9</f>
        <v>0</v>
      </c>
      <c r="BI188" s="162">
        <f>(SUMIFS(Profile!$E$2:$E$17521,Profile!$B$2:$B$17521,$B188,Profile!$C$2:$C$17521,BI$8))*$C$9</f>
        <v>0</v>
      </c>
      <c r="BJ188" s="162">
        <f>(SUMIFS(Profile!$E$2:$E$17521,Profile!$B$2:$B$17521,$B188,Profile!$C$2:$C$17521,BJ$8))*$C$9</f>
        <v>0</v>
      </c>
      <c r="BK188" s="162">
        <f>(SUMIFS(Profile!$E$2:$E$17521,Profile!$B$2:$B$17521,$B188,Profile!$C$2:$C$17521,BK$8))*$C$9</f>
        <v>0</v>
      </c>
      <c r="BL188" s="162">
        <f>(SUMIFS(Profile!$E$2:$E$17521,Profile!$B$2:$B$17521,$B188,Profile!$C$2:$C$17521,BL$8))*$C$9</f>
        <v>0</v>
      </c>
      <c r="BM188" s="162">
        <f>(SUMIFS(Profile!$E$2:$E$17521,Profile!$B$2:$B$17521,$B188,Profile!$C$2:$C$17521,BM$8))*$C$9</f>
        <v>0</v>
      </c>
      <c r="BN188" s="162">
        <f>(SUMIFS(Profile!$E$2:$E$17521,Profile!$B$2:$B$17521,$B188,Profile!$C$2:$C$17521,BN$8))*$C$9</f>
        <v>0</v>
      </c>
      <c r="BO188" s="162">
        <f>(SUMIFS(Profile!$E$2:$E$17521,Profile!$B$2:$B$17521,$B188,Profile!$C$2:$C$17521,BO$8))*$C$9</f>
        <v>0</v>
      </c>
      <c r="BP188" s="162">
        <f>(SUMIFS(Profile!$E$2:$E$17521,Profile!$B$2:$B$17521,$B188,Profile!$C$2:$C$17521,BP$8))*$C$9</f>
        <v>0</v>
      </c>
      <c r="BQ188" s="162">
        <f>(SUMIFS(Profile!$E$2:$E$17521,Profile!$B$2:$B$17521,$B188,Profile!$C$2:$C$17521,BQ$8))*$C$9</f>
        <v>0</v>
      </c>
      <c r="BR188" s="162">
        <f>(SUMIFS(Profile!$E$2:$E$17521,Profile!$B$2:$B$17521,$B188,Profile!$C$2:$C$17521,BR$8))*$C$9</f>
        <v>0</v>
      </c>
      <c r="BS188" s="162">
        <f>(SUMIFS(Profile!$E$2:$E$17521,Profile!$B$2:$B$17521,$B188,Profile!$C$2:$C$17521,BS$8))*$C$9</f>
        <v>0</v>
      </c>
      <c r="BT188" s="162">
        <f>(SUMIFS(Profile!$E$2:$E$17521,Profile!$B$2:$B$17521,$B188,Profile!$C$2:$C$17521,BT$8))*$C$9</f>
        <v>0</v>
      </c>
      <c r="BU188" s="162">
        <f>(SUMIFS(Profile!$E$2:$E$17521,Profile!$B$2:$B$17521,$B188,Profile!$C$2:$C$17521,BU$8))*$C$9</f>
        <v>0</v>
      </c>
      <c r="BV188" s="162">
        <f>(SUMIFS(Profile!$E$2:$E$17521,Profile!$B$2:$B$17521,$B188,Profile!$C$2:$C$17521,BV$8))*$C$9</f>
        <v>0</v>
      </c>
      <c r="BW188" s="162">
        <f>(SUMIFS(Profile!$E$2:$E$17521,Profile!$B$2:$B$17521,$B188,Profile!$C$2:$C$17521,BW$8))*$C$9</f>
        <v>0</v>
      </c>
      <c r="BX188" s="162">
        <f>(SUMIFS(Profile!$E$2:$E$17521,Profile!$B$2:$B$17521,$B188,Profile!$C$2:$C$17521,BX$8))*$C$9</f>
        <v>0</v>
      </c>
      <c r="BY188" s="162">
        <f>(SUMIFS(Profile!$E$2:$E$17521,Profile!$B$2:$B$17521,$B188,Profile!$C$2:$C$17521,BY$8))*$C$9</f>
        <v>0</v>
      </c>
      <c r="BZ188" s="162">
        <f>(SUMIFS(Profile!$E$2:$E$17521,Profile!$B$2:$B$17521,$B188,Profile!$C$2:$C$17521,BZ$8))*$C$9</f>
        <v>0</v>
      </c>
      <c r="CA188" s="162">
        <f>(SUMIFS(Profile!$E$2:$E$17521,Profile!$B$2:$B$17521,$B188,Profile!$C$2:$C$17521,CA$8))*$C$9</f>
        <v>0</v>
      </c>
      <c r="CB188" s="162">
        <f>(SUMIFS(Profile!$E$2:$E$17521,Profile!$B$2:$B$17521,$B188,Profile!$C$2:$C$17521,CB$8))*$C$9</f>
        <v>0</v>
      </c>
      <c r="CC188" s="162">
        <f>(SUMIFS(Profile!$E$2:$E$17521,Profile!$B$2:$B$17521,$B188,Profile!$C$2:$C$17521,CC$8))*$C$9</f>
        <v>0</v>
      </c>
      <c r="CD188" s="162">
        <f>(SUMIFS(Profile!$E$2:$E$17521,Profile!$B$2:$B$17521,$B188,Profile!$C$2:$C$17521,CD$8))*$C$9</f>
        <v>0</v>
      </c>
      <c r="CE188" s="162">
        <f>(SUMIFS(Profile!$E$2:$E$17521,Profile!$B$2:$B$17521,$B188,Profile!$C$2:$C$17521,CE$8))*$C$9</f>
        <v>0</v>
      </c>
      <c r="CF188" s="162">
        <f>(SUMIFS(Profile!$E$2:$E$17521,Profile!$B$2:$B$17521,$B188,Profile!$C$2:$C$17521,CF$8))*$C$9</f>
        <v>0</v>
      </c>
      <c r="CG188" s="162">
        <f>(SUMIFS(Profile!$E$2:$E$17521,Profile!$B$2:$B$17521,$B188,Profile!$C$2:$C$17521,CG$8))*$C$9</f>
        <v>0</v>
      </c>
      <c r="CH188" s="162">
        <f>(SUMIFS(Profile!$E$2:$E$17521,Profile!$B$2:$B$17521,$B188,Profile!$C$2:$C$17521,CH$8))*$C$9</f>
        <v>0</v>
      </c>
      <c r="CI188" s="162">
        <f>(SUMIFS(Profile!$E$2:$E$17521,Profile!$B$2:$B$17521,$B188,Profile!$C$2:$C$17521,CI$8))*$C$9</f>
        <v>0</v>
      </c>
      <c r="CJ188" s="162">
        <f>(SUMIFS(Profile!$E$2:$E$17521,Profile!$B$2:$B$17521,$B188,Profile!$C$2:$C$17521,CJ$8))*$C$9</f>
        <v>0</v>
      </c>
      <c r="CK188" s="162">
        <f>(SUMIFS(Profile!$E$2:$E$17521,Profile!$B$2:$B$17521,$B188,Profile!$C$2:$C$17521,CK$8))*$C$9</f>
        <v>0</v>
      </c>
      <c r="CL188" s="162">
        <f>(SUMIFS(Profile!$E$2:$E$17521,Profile!$B$2:$B$17521,$B188,Profile!$C$2:$C$17521,CL$8))*$C$9</f>
        <v>0</v>
      </c>
      <c r="CM188" s="162">
        <f>(SUMIFS(Profile!$E$2:$E$17521,Profile!$B$2:$B$17521,$B188,Profile!$C$2:$C$17521,CM$8))*$C$9</f>
        <v>0</v>
      </c>
      <c r="CN188" s="162">
        <f>(SUMIFS(Profile!$E$2:$E$17521,Profile!$B$2:$B$17521,$B188,Profile!$C$2:$C$17521,CN$8))*$C$9</f>
        <v>0</v>
      </c>
      <c r="CO188" s="162">
        <f>(SUMIFS(Profile!$E$2:$E$17521,Profile!$B$2:$B$17521,$B188,Profile!$C$2:$C$17521,CO$8))*$C$9</f>
        <v>0</v>
      </c>
      <c r="CP188" s="162">
        <f>(SUMIFS(Profile!$E$2:$E$17521,Profile!$B$2:$B$17521,$B188,Profile!$C$2:$C$17521,CP$8))*$C$9</f>
        <v>0</v>
      </c>
      <c r="CQ188" s="162">
        <f>(SUMIFS(Profile!$E$2:$E$17521,Profile!$B$2:$B$17521,$B188,Profile!$C$2:$C$17521,CQ$8))*$C$9</f>
        <v>0</v>
      </c>
      <c r="CR188" s="162">
        <f>(SUMIFS(Profile!$E$2:$E$17521,Profile!$B$2:$B$17521,$B188,Profile!$C$2:$C$17521,CR$8))*$C$9</f>
        <v>0</v>
      </c>
      <c r="CS188" s="162">
        <f>(SUMIFS(Profile!$E$2:$E$17521,Profile!$B$2:$B$17521,$B188,Profile!$C$2:$C$17521,CS$8))*$C$9</f>
        <v>0</v>
      </c>
      <c r="CT188" s="162">
        <f>(SUMIFS(Profile!$E$2:$E$17521,Profile!$B$2:$B$17521,$B188,Profile!$C$2:$C$17521,CT$8))*$C$9</f>
        <v>0</v>
      </c>
      <c r="CU188" s="162">
        <f>(SUMIFS(Profile!$E$2:$E$17521,Profile!$B$2:$B$17521,$B188,Profile!$C$2:$C$17521,CU$8))*$C$9</f>
        <v>0</v>
      </c>
      <c r="CV188" s="162">
        <f>(SUMIFS(Profile!$E$2:$E$17521,Profile!$B$2:$B$17521,$B188,Profile!$C$2:$C$17521,CV$8))*$C$9</f>
        <v>0</v>
      </c>
      <c r="CW188" s="162">
        <f>(SUMIFS(Profile!$E$2:$E$17521,Profile!$B$2:$B$17521,$B188,Profile!$C$2:$C$17521,CW$8))*$C$9</f>
        <v>0</v>
      </c>
      <c r="CX188" s="162">
        <f t="shared" si="11"/>
        <v>0</v>
      </c>
      <c r="CY188" s="162">
        <f t="shared" ref="CY188:ET188" si="901">MAX(BB188-E188,0)</f>
        <v>0</v>
      </c>
      <c r="CZ188" s="162">
        <f t="shared" si="901"/>
        <v>0</v>
      </c>
      <c r="DA188" s="162">
        <f t="shared" si="901"/>
        <v>0</v>
      </c>
      <c r="DB188" s="162">
        <f t="shared" si="901"/>
        <v>0</v>
      </c>
      <c r="DC188" s="162">
        <f t="shared" si="901"/>
        <v>0</v>
      </c>
      <c r="DD188" s="162">
        <f t="shared" si="901"/>
        <v>0</v>
      </c>
      <c r="DE188" s="162">
        <f t="shared" si="901"/>
        <v>0</v>
      </c>
      <c r="DF188" s="162">
        <f t="shared" si="901"/>
        <v>0</v>
      </c>
      <c r="DG188" s="162">
        <f t="shared" si="901"/>
        <v>0</v>
      </c>
      <c r="DH188" s="162">
        <f t="shared" si="901"/>
        <v>0</v>
      </c>
      <c r="DI188" s="162">
        <f t="shared" si="901"/>
        <v>0</v>
      </c>
      <c r="DJ188" s="162">
        <f t="shared" si="901"/>
        <v>0</v>
      </c>
      <c r="DK188" s="162">
        <f t="shared" si="901"/>
        <v>0</v>
      </c>
      <c r="DL188" s="162">
        <f t="shared" si="901"/>
        <v>0</v>
      </c>
      <c r="DM188" s="162">
        <f t="shared" si="901"/>
        <v>0</v>
      </c>
      <c r="DN188" s="162">
        <f t="shared" si="901"/>
        <v>0</v>
      </c>
      <c r="DO188" s="162">
        <f t="shared" si="901"/>
        <v>0</v>
      </c>
      <c r="DP188" s="162">
        <f t="shared" si="901"/>
        <v>0</v>
      </c>
      <c r="DQ188" s="162">
        <f t="shared" si="901"/>
        <v>0</v>
      </c>
      <c r="DR188" s="162">
        <f t="shared" si="901"/>
        <v>0</v>
      </c>
      <c r="DS188" s="162">
        <f t="shared" si="901"/>
        <v>0</v>
      </c>
      <c r="DT188" s="162">
        <f t="shared" si="901"/>
        <v>0</v>
      </c>
      <c r="DU188" s="162">
        <f t="shared" si="901"/>
        <v>0</v>
      </c>
      <c r="DV188" s="162">
        <f t="shared" si="901"/>
        <v>0</v>
      </c>
      <c r="DW188" s="162">
        <f t="shared" si="901"/>
        <v>0</v>
      </c>
      <c r="DX188" s="162">
        <f t="shared" si="901"/>
        <v>0</v>
      </c>
      <c r="DY188" s="162">
        <f t="shared" si="901"/>
        <v>0</v>
      </c>
      <c r="DZ188" s="162">
        <f t="shared" si="901"/>
        <v>0</v>
      </c>
      <c r="EA188" s="162">
        <f t="shared" si="901"/>
        <v>0</v>
      </c>
      <c r="EB188" s="162">
        <f t="shared" si="901"/>
        <v>0</v>
      </c>
      <c r="EC188" s="162">
        <f t="shared" si="901"/>
        <v>0</v>
      </c>
      <c r="ED188" s="162">
        <f t="shared" si="901"/>
        <v>0</v>
      </c>
      <c r="EE188" s="162">
        <f t="shared" si="901"/>
        <v>0</v>
      </c>
      <c r="EF188" s="162">
        <f t="shared" si="901"/>
        <v>0</v>
      </c>
      <c r="EG188" s="162">
        <f t="shared" si="901"/>
        <v>0</v>
      </c>
      <c r="EH188" s="162">
        <f t="shared" si="901"/>
        <v>0</v>
      </c>
      <c r="EI188" s="162">
        <f t="shared" si="901"/>
        <v>0</v>
      </c>
      <c r="EJ188" s="162">
        <f t="shared" si="901"/>
        <v>0</v>
      </c>
      <c r="EK188" s="162">
        <f t="shared" si="901"/>
        <v>0</v>
      </c>
      <c r="EL188" s="162">
        <f t="shared" si="901"/>
        <v>0</v>
      </c>
      <c r="EM188" s="162">
        <f t="shared" si="901"/>
        <v>0</v>
      </c>
      <c r="EN188" s="162">
        <f t="shared" si="901"/>
        <v>0</v>
      </c>
      <c r="EO188" s="162">
        <f t="shared" si="901"/>
        <v>0</v>
      </c>
      <c r="EP188" s="162">
        <f t="shared" si="901"/>
        <v>0</v>
      </c>
      <c r="EQ188" s="162">
        <f t="shared" si="901"/>
        <v>0</v>
      </c>
      <c r="ER188" s="162">
        <f t="shared" si="901"/>
        <v>0</v>
      </c>
      <c r="ES188" s="162">
        <f t="shared" si="901"/>
        <v>0</v>
      </c>
      <c r="ET188" s="162">
        <f t="shared" si="901"/>
        <v>0</v>
      </c>
      <c r="EU188" s="162">
        <f t="shared" si="13"/>
        <v>0</v>
      </c>
      <c r="EV188" s="162">
        <f t="shared" ref="EV188:GQ188" si="902">BB188-CY188</f>
        <v>0</v>
      </c>
      <c r="EW188" s="162">
        <f t="shared" si="902"/>
        <v>0</v>
      </c>
      <c r="EX188" s="162">
        <f t="shared" si="902"/>
        <v>0</v>
      </c>
      <c r="EY188" s="162">
        <f t="shared" si="902"/>
        <v>0</v>
      </c>
      <c r="EZ188" s="162">
        <f t="shared" si="902"/>
        <v>0</v>
      </c>
      <c r="FA188" s="162">
        <f t="shared" si="902"/>
        <v>0</v>
      </c>
      <c r="FB188" s="162">
        <f t="shared" si="902"/>
        <v>0</v>
      </c>
      <c r="FC188" s="162">
        <f t="shared" si="902"/>
        <v>0</v>
      </c>
      <c r="FD188" s="162">
        <f t="shared" si="902"/>
        <v>0</v>
      </c>
      <c r="FE188" s="162">
        <f t="shared" si="902"/>
        <v>0</v>
      </c>
      <c r="FF188" s="162">
        <f t="shared" si="902"/>
        <v>0</v>
      </c>
      <c r="FG188" s="162">
        <f t="shared" si="902"/>
        <v>0</v>
      </c>
      <c r="FH188" s="162">
        <f t="shared" si="902"/>
        <v>0</v>
      </c>
      <c r="FI188" s="162">
        <f t="shared" si="902"/>
        <v>0</v>
      </c>
      <c r="FJ188" s="162">
        <f t="shared" si="902"/>
        <v>0</v>
      </c>
      <c r="FK188" s="162">
        <f t="shared" si="902"/>
        <v>0</v>
      </c>
      <c r="FL188" s="162">
        <f t="shared" si="902"/>
        <v>0</v>
      </c>
      <c r="FM188" s="162">
        <f t="shared" si="902"/>
        <v>0</v>
      </c>
      <c r="FN188" s="162">
        <f t="shared" si="902"/>
        <v>0</v>
      </c>
      <c r="FO188" s="162">
        <f t="shared" si="902"/>
        <v>0</v>
      </c>
      <c r="FP188" s="162">
        <f t="shared" si="902"/>
        <v>0</v>
      </c>
      <c r="FQ188" s="162">
        <f t="shared" si="902"/>
        <v>0</v>
      </c>
      <c r="FR188" s="162">
        <f t="shared" si="902"/>
        <v>0</v>
      </c>
      <c r="FS188" s="162">
        <f t="shared" si="902"/>
        <v>0</v>
      </c>
      <c r="FT188" s="162">
        <f t="shared" si="902"/>
        <v>0</v>
      </c>
      <c r="FU188" s="162">
        <f t="shared" si="902"/>
        <v>0</v>
      </c>
      <c r="FV188" s="162">
        <f t="shared" si="902"/>
        <v>0</v>
      </c>
      <c r="FW188" s="162">
        <f t="shared" si="902"/>
        <v>0</v>
      </c>
      <c r="FX188" s="162">
        <f t="shared" si="902"/>
        <v>0</v>
      </c>
      <c r="FY188" s="162">
        <f t="shared" si="902"/>
        <v>0</v>
      </c>
      <c r="FZ188" s="162">
        <f t="shared" si="902"/>
        <v>0</v>
      </c>
      <c r="GA188" s="162">
        <f t="shared" si="902"/>
        <v>0</v>
      </c>
      <c r="GB188" s="162">
        <f t="shared" si="902"/>
        <v>0</v>
      </c>
      <c r="GC188" s="162">
        <f t="shared" si="902"/>
        <v>0</v>
      </c>
      <c r="GD188" s="162">
        <f t="shared" si="902"/>
        <v>0</v>
      </c>
      <c r="GE188" s="162">
        <f t="shared" si="902"/>
        <v>0</v>
      </c>
      <c r="GF188" s="162">
        <f t="shared" si="902"/>
        <v>0</v>
      </c>
      <c r="GG188" s="162">
        <f t="shared" si="902"/>
        <v>0</v>
      </c>
      <c r="GH188" s="162">
        <f t="shared" si="902"/>
        <v>0</v>
      </c>
      <c r="GI188" s="162">
        <f t="shared" si="902"/>
        <v>0</v>
      </c>
      <c r="GJ188" s="162">
        <f t="shared" si="902"/>
        <v>0</v>
      </c>
      <c r="GK188" s="162">
        <f t="shared" si="902"/>
        <v>0</v>
      </c>
      <c r="GL188" s="162">
        <f t="shared" si="902"/>
        <v>0</v>
      </c>
      <c r="GM188" s="162">
        <f t="shared" si="902"/>
        <v>0</v>
      </c>
      <c r="GN188" s="162">
        <f t="shared" si="902"/>
        <v>0</v>
      </c>
      <c r="GO188" s="162">
        <f t="shared" si="902"/>
        <v>0</v>
      </c>
      <c r="GP188" s="162">
        <f t="shared" si="902"/>
        <v>0</v>
      </c>
      <c r="GQ188" s="162">
        <f t="shared" si="902"/>
        <v>0</v>
      </c>
      <c r="GR188" s="162">
        <f t="shared" si="15"/>
        <v>0</v>
      </c>
      <c r="GS188" s="162">
        <f t="shared" ref="GS188:IN188" si="903">E188-EV188</f>
        <v>0</v>
      </c>
      <c r="GT188" s="162">
        <f t="shared" si="903"/>
        <v>0</v>
      </c>
      <c r="GU188" s="162">
        <f t="shared" si="903"/>
        <v>0</v>
      </c>
      <c r="GV188" s="162">
        <f t="shared" si="903"/>
        <v>0</v>
      </c>
      <c r="GW188" s="162">
        <f t="shared" si="903"/>
        <v>0</v>
      </c>
      <c r="GX188" s="162">
        <f t="shared" si="903"/>
        <v>0</v>
      </c>
      <c r="GY188" s="162">
        <f t="shared" si="903"/>
        <v>0</v>
      </c>
      <c r="GZ188" s="162">
        <f t="shared" si="903"/>
        <v>0</v>
      </c>
      <c r="HA188" s="162">
        <f t="shared" si="903"/>
        <v>0</v>
      </c>
      <c r="HB188" s="162">
        <f t="shared" si="903"/>
        <v>0</v>
      </c>
      <c r="HC188" s="162">
        <f t="shared" si="903"/>
        <v>0</v>
      </c>
      <c r="HD188" s="162">
        <f t="shared" si="903"/>
        <v>0</v>
      </c>
      <c r="HE188" s="162">
        <f t="shared" si="903"/>
        <v>0</v>
      </c>
      <c r="HF188" s="162">
        <f t="shared" si="903"/>
        <v>0</v>
      </c>
      <c r="HG188" s="162">
        <f t="shared" si="903"/>
        <v>0</v>
      </c>
      <c r="HH188" s="162">
        <f t="shared" si="903"/>
        <v>0</v>
      </c>
      <c r="HI188" s="162">
        <f t="shared" si="903"/>
        <v>0</v>
      </c>
      <c r="HJ188" s="162">
        <f t="shared" si="903"/>
        <v>0</v>
      </c>
      <c r="HK188" s="162">
        <f t="shared" si="903"/>
        <v>0</v>
      </c>
      <c r="HL188" s="162">
        <f t="shared" si="903"/>
        <v>0</v>
      </c>
      <c r="HM188" s="162">
        <f t="shared" si="903"/>
        <v>0</v>
      </c>
      <c r="HN188" s="162">
        <f t="shared" si="903"/>
        <v>0</v>
      </c>
      <c r="HO188" s="162">
        <f t="shared" si="903"/>
        <v>0</v>
      </c>
      <c r="HP188" s="162">
        <f t="shared" si="903"/>
        <v>0</v>
      </c>
      <c r="HQ188" s="162">
        <f t="shared" si="903"/>
        <v>0</v>
      </c>
      <c r="HR188" s="162">
        <f t="shared" si="903"/>
        <v>0</v>
      </c>
      <c r="HS188" s="162">
        <f t="shared" si="903"/>
        <v>0</v>
      </c>
      <c r="HT188" s="162">
        <f t="shared" si="903"/>
        <v>0</v>
      </c>
      <c r="HU188" s="162">
        <f t="shared" si="903"/>
        <v>0</v>
      </c>
      <c r="HV188" s="162">
        <f t="shared" si="903"/>
        <v>0</v>
      </c>
      <c r="HW188" s="162">
        <f t="shared" si="903"/>
        <v>0</v>
      </c>
      <c r="HX188" s="162">
        <f t="shared" si="903"/>
        <v>0</v>
      </c>
      <c r="HY188" s="162">
        <f t="shared" si="903"/>
        <v>0</v>
      </c>
      <c r="HZ188" s="162">
        <f t="shared" si="903"/>
        <v>0</v>
      </c>
      <c r="IA188" s="162">
        <f t="shared" si="903"/>
        <v>0</v>
      </c>
      <c r="IB188" s="162">
        <f t="shared" si="903"/>
        <v>0</v>
      </c>
      <c r="IC188" s="162">
        <f t="shared" si="903"/>
        <v>0</v>
      </c>
      <c r="ID188" s="162">
        <f t="shared" si="903"/>
        <v>0</v>
      </c>
      <c r="IE188" s="162">
        <f t="shared" si="903"/>
        <v>0</v>
      </c>
      <c r="IF188" s="162">
        <f t="shared" si="903"/>
        <v>0</v>
      </c>
      <c r="IG188" s="162">
        <f t="shared" si="903"/>
        <v>0</v>
      </c>
      <c r="IH188" s="162">
        <f t="shared" si="903"/>
        <v>0</v>
      </c>
      <c r="II188" s="162">
        <f t="shared" si="903"/>
        <v>0</v>
      </c>
      <c r="IJ188" s="162">
        <f t="shared" si="903"/>
        <v>0</v>
      </c>
      <c r="IK188" s="162">
        <f t="shared" si="903"/>
        <v>0</v>
      </c>
      <c r="IL188" s="162">
        <f t="shared" si="903"/>
        <v>0</v>
      </c>
      <c r="IM188" s="162">
        <f t="shared" si="903"/>
        <v>0</v>
      </c>
      <c r="IN188" s="162">
        <f t="shared" si="903"/>
        <v>0</v>
      </c>
      <c r="IO188" s="162">
        <f t="shared" si="17"/>
        <v>0</v>
      </c>
      <c r="IP188" s="162">
        <f t="shared" si="23"/>
        <v>0</v>
      </c>
      <c r="IQ188" s="162">
        <f t="shared" ref="IQ188:KK188" si="904">MAX((MIN(CZ188+IP188,$IO$7))-GT188,0)</f>
        <v>0</v>
      </c>
      <c r="IR188" s="162">
        <f t="shared" si="904"/>
        <v>0</v>
      </c>
      <c r="IS188" s="162">
        <f t="shared" si="904"/>
        <v>0</v>
      </c>
      <c r="IT188" s="162">
        <f t="shared" si="904"/>
        <v>0</v>
      </c>
      <c r="IU188" s="162">
        <f t="shared" si="904"/>
        <v>0</v>
      </c>
      <c r="IV188" s="162">
        <f t="shared" si="904"/>
        <v>0</v>
      </c>
      <c r="IW188" s="162">
        <f t="shared" si="904"/>
        <v>0</v>
      </c>
      <c r="IX188" s="162">
        <f t="shared" si="904"/>
        <v>0</v>
      </c>
      <c r="IY188" s="162">
        <f t="shared" si="904"/>
        <v>0</v>
      </c>
      <c r="IZ188" s="162">
        <f t="shared" si="904"/>
        <v>0</v>
      </c>
      <c r="JA188" s="162">
        <f t="shared" si="904"/>
        <v>0</v>
      </c>
      <c r="JB188" s="162">
        <f t="shared" si="904"/>
        <v>0</v>
      </c>
      <c r="JC188" s="162">
        <f t="shared" si="904"/>
        <v>0</v>
      </c>
      <c r="JD188" s="162">
        <f t="shared" si="904"/>
        <v>0</v>
      </c>
      <c r="JE188" s="162">
        <f t="shared" si="904"/>
        <v>0</v>
      </c>
      <c r="JF188" s="162">
        <f t="shared" si="904"/>
        <v>0</v>
      </c>
      <c r="JG188" s="162">
        <f t="shared" si="904"/>
        <v>0</v>
      </c>
      <c r="JH188" s="162">
        <f t="shared" si="904"/>
        <v>0</v>
      </c>
      <c r="JI188" s="162">
        <f t="shared" si="904"/>
        <v>0</v>
      </c>
      <c r="JJ188" s="162">
        <f t="shared" si="904"/>
        <v>0</v>
      </c>
      <c r="JK188" s="162">
        <f t="shared" si="904"/>
        <v>0</v>
      </c>
      <c r="JL188" s="162">
        <f t="shared" si="904"/>
        <v>0</v>
      </c>
      <c r="JM188" s="162">
        <f t="shared" si="904"/>
        <v>0</v>
      </c>
      <c r="JN188" s="162">
        <f t="shared" si="904"/>
        <v>0</v>
      </c>
      <c r="JO188" s="162">
        <f t="shared" si="904"/>
        <v>0</v>
      </c>
      <c r="JP188" s="162">
        <f t="shared" si="904"/>
        <v>0</v>
      </c>
      <c r="JQ188" s="162">
        <f t="shared" si="904"/>
        <v>0</v>
      </c>
      <c r="JR188" s="162">
        <f t="shared" si="904"/>
        <v>0</v>
      </c>
      <c r="JS188" s="162">
        <f t="shared" si="904"/>
        <v>0</v>
      </c>
      <c r="JT188" s="162">
        <f t="shared" si="904"/>
        <v>0</v>
      </c>
      <c r="JU188" s="162">
        <f t="shared" si="904"/>
        <v>0</v>
      </c>
      <c r="JV188" s="162">
        <f t="shared" si="904"/>
        <v>0</v>
      </c>
      <c r="JW188" s="162">
        <f t="shared" si="904"/>
        <v>0</v>
      </c>
      <c r="JX188" s="162">
        <f t="shared" si="904"/>
        <v>0</v>
      </c>
      <c r="JY188" s="162">
        <f t="shared" si="904"/>
        <v>0</v>
      </c>
      <c r="JZ188" s="162">
        <f t="shared" si="904"/>
        <v>0</v>
      </c>
      <c r="KA188" s="162">
        <f t="shared" si="904"/>
        <v>0</v>
      </c>
      <c r="KB188" s="162">
        <f t="shared" si="904"/>
        <v>0</v>
      </c>
      <c r="KC188" s="162">
        <f t="shared" si="904"/>
        <v>0</v>
      </c>
      <c r="KD188" s="162">
        <f t="shared" si="904"/>
        <v>0</v>
      </c>
      <c r="KE188" s="162">
        <f t="shared" si="904"/>
        <v>0</v>
      </c>
      <c r="KF188" s="162">
        <f t="shared" si="904"/>
        <v>0</v>
      </c>
      <c r="KG188" s="162">
        <f t="shared" si="904"/>
        <v>0</v>
      </c>
      <c r="KH188" s="162">
        <f t="shared" si="904"/>
        <v>0</v>
      </c>
      <c r="KI188" s="162">
        <f t="shared" si="904"/>
        <v>0</v>
      </c>
      <c r="KJ188" s="162">
        <f t="shared" si="904"/>
        <v>0</v>
      </c>
      <c r="KK188" s="162">
        <f t="shared" si="904"/>
        <v>0</v>
      </c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</row>
    <row r="189" ht="14.25" customHeight="1" spans="1:326" x14ac:dyDescent="0.25">
      <c r="A189" s="1">
        <v>6</v>
      </c>
      <c r="B189" s="1">
        <f t="shared" ref="B189:C189" si="905">B188+1</f>
        <v>179</v>
      </c>
      <c r="C189" s="232">
        <f t="shared" si="905"/>
        <v>43644</v>
      </c>
      <c r="D189" s="162">
        <f t="shared" si="9"/>
        <v>0</v>
      </c>
      <c r="E189" s="162">
        <f>(SUMIFS(Profile!$F$2:$F$17521,Profile!$B$2:$B$17521,$B189,Profile!$C$2:$C$17521,E$8))*$C$6</f>
        <v>0</v>
      </c>
      <c r="F189" s="162">
        <f>(SUMIFS(Profile!$F$2:$F$17521,Profile!$B$2:$B$17521,$B189,Profile!$C$2:$C$17521,F$8))*$C$6</f>
        <v>0</v>
      </c>
      <c r="G189" s="162">
        <f>(SUMIFS(Profile!$F$2:$F$17521,Profile!$B$2:$B$17521,$B189,Profile!$C$2:$C$17521,G$8))*$C$6</f>
        <v>0</v>
      </c>
      <c r="H189" s="162">
        <f>(SUMIFS(Profile!$F$2:$F$17521,Profile!$B$2:$B$17521,$B189,Profile!$C$2:$C$17521,H$8))*$C$6</f>
        <v>0</v>
      </c>
      <c r="I189" s="162">
        <f>(SUMIFS(Profile!$F$2:$F$17521,Profile!$B$2:$B$17521,$B189,Profile!$C$2:$C$17521,I$8))*$C$6</f>
        <v>0</v>
      </c>
      <c r="J189" s="162">
        <f>(SUMIFS(Profile!$F$2:$F$17521,Profile!$B$2:$B$17521,$B189,Profile!$C$2:$C$17521,J$8))*$C$6</f>
        <v>0</v>
      </c>
      <c r="K189" s="162">
        <f>(SUMIFS(Profile!$F$2:$F$17521,Profile!$B$2:$B$17521,$B189,Profile!$C$2:$C$17521,K$8))*$C$6</f>
        <v>0</v>
      </c>
      <c r="L189" s="162">
        <f>(SUMIFS(Profile!$F$2:$F$17521,Profile!$B$2:$B$17521,$B189,Profile!$C$2:$C$17521,L$8))*$C$6</f>
        <v>0</v>
      </c>
      <c r="M189" s="162">
        <f>(SUMIFS(Profile!$F$2:$F$17521,Profile!$B$2:$B$17521,$B189,Profile!$C$2:$C$17521,M$8))*$C$6</f>
        <v>0</v>
      </c>
      <c r="N189" s="162">
        <f>(SUMIFS(Profile!$F$2:$F$17521,Profile!$B$2:$B$17521,$B189,Profile!$C$2:$C$17521,N$8))*$C$6</f>
        <v>0</v>
      </c>
      <c r="O189" s="162">
        <f>(SUMIFS(Profile!$F$2:$F$17521,Profile!$B$2:$B$17521,$B189,Profile!$C$2:$C$17521,O$8))*$C$6</f>
        <v>0</v>
      </c>
      <c r="P189" s="162">
        <f>(SUMIFS(Profile!$F$2:$F$17521,Profile!$B$2:$B$17521,$B189,Profile!$C$2:$C$17521,P$8))*$C$6</f>
        <v>0</v>
      </c>
      <c r="Q189" s="162">
        <f>(SUMIFS(Profile!$F$2:$F$17521,Profile!$B$2:$B$17521,$B189,Profile!$C$2:$C$17521,Q$8))*$C$6</f>
        <v>0</v>
      </c>
      <c r="R189" s="162">
        <f>(SUMIFS(Profile!$F$2:$F$17521,Profile!$B$2:$B$17521,$B189,Profile!$C$2:$C$17521,R$8))*$C$6</f>
        <v>0</v>
      </c>
      <c r="S189" s="162">
        <f>(SUMIFS(Profile!$F$2:$F$17521,Profile!$B$2:$B$17521,$B189,Profile!$C$2:$C$17521,S$8))*$C$6</f>
        <v>0</v>
      </c>
      <c r="T189" s="162">
        <f>(SUMIFS(Profile!$F$2:$F$17521,Profile!$B$2:$B$17521,$B189,Profile!$C$2:$C$17521,T$8))*$C$6</f>
        <v>0</v>
      </c>
      <c r="U189" s="162">
        <f>(SUMIFS(Profile!$F$2:$F$17521,Profile!$B$2:$B$17521,$B189,Profile!$C$2:$C$17521,U$8))*$C$6</f>
        <v>0</v>
      </c>
      <c r="V189" s="162">
        <f>(SUMIFS(Profile!$F$2:$F$17521,Profile!$B$2:$B$17521,$B189,Profile!$C$2:$C$17521,V$8))*$C$6</f>
        <v>0</v>
      </c>
      <c r="W189" s="162">
        <f>(SUMIFS(Profile!$F$2:$F$17521,Profile!$B$2:$B$17521,$B189,Profile!$C$2:$C$17521,W$8))*$C$6</f>
        <v>0</v>
      </c>
      <c r="X189" s="162">
        <f>(SUMIFS(Profile!$F$2:$F$17521,Profile!$B$2:$B$17521,$B189,Profile!$C$2:$C$17521,X$8))*$C$6</f>
        <v>0</v>
      </c>
      <c r="Y189" s="162">
        <f>(SUMIFS(Profile!$F$2:$F$17521,Profile!$B$2:$B$17521,$B189,Profile!$C$2:$C$17521,Y$8))*$C$6</f>
        <v>0</v>
      </c>
      <c r="Z189" s="162">
        <f>(SUMIFS(Profile!$F$2:$F$17521,Profile!$B$2:$B$17521,$B189,Profile!$C$2:$C$17521,Z$8))*$C$6</f>
        <v>0</v>
      </c>
      <c r="AA189" s="162">
        <f>(SUMIFS(Profile!$F$2:$F$17521,Profile!$B$2:$B$17521,$B189,Profile!$C$2:$C$17521,AA$8))*$C$6</f>
        <v>0</v>
      </c>
      <c r="AB189" s="162">
        <f>(SUMIFS(Profile!$F$2:$F$17521,Profile!$B$2:$B$17521,$B189,Profile!$C$2:$C$17521,AB$8))*$C$6</f>
        <v>0</v>
      </c>
      <c r="AC189" s="162">
        <f>(SUMIFS(Profile!$F$2:$F$17521,Profile!$B$2:$B$17521,$B189,Profile!$C$2:$C$17521,AC$8))*$C$6</f>
        <v>0</v>
      </c>
      <c r="AD189" s="162">
        <f>(SUMIFS(Profile!$F$2:$F$17521,Profile!$B$2:$B$17521,$B189,Profile!$C$2:$C$17521,AD$8))*$C$6</f>
        <v>0</v>
      </c>
      <c r="AE189" s="162">
        <f>(SUMIFS(Profile!$F$2:$F$17521,Profile!$B$2:$B$17521,$B189,Profile!$C$2:$C$17521,AE$8))*$C$6</f>
        <v>0</v>
      </c>
      <c r="AF189" s="162">
        <f>(SUMIFS(Profile!$F$2:$F$17521,Profile!$B$2:$B$17521,$B189,Profile!$C$2:$C$17521,AF$8))*$C$6</f>
        <v>0</v>
      </c>
      <c r="AG189" s="162">
        <f>(SUMIFS(Profile!$F$2:$F$17521,Profile!$B$2:$B$17521,$B189,Profile!$C$2:$C$17521,AG$8))*$C$6</f>
        <v>0</v>
      </c>
      <c r="AH189" s="162">
        <f>(SUMIFS(Profile!$F$2:$F$17521,Profile!$B$2:$B$17521,$B189,Profile!$C$2:$C$17521,AH$8))*$C$6</f>
        <v>0</v>
      </c>
      <c r="AI189" s="162">
        <f>(SUMIFS(Profile!$F$2:$F$17521,Profile!$B$2:$B$17521,$B189,Profile!$C$2:$C$17521,AI$8))*$C$6</f>
        <v>0</v>
      </c>
      <c r="AJ189" s="162">
        <f>(SUMIFS(Profile!$F$2:$F$17521,Profile!$B$2:$B$17521,$B189,Profile!$C$2:$C$17521,AJ$8))*$C$6</f>
        <v>0</v>
      </c>
      <c r="AK189" s="162">
        <f>(SUMIFS(Profile!$F$2:$F$17521,Profile!$B$2:$B$17521,$B189,Profile!$C$2:$C$17521,AK$8))*$C$6</f>
        <v>0</v>
      </c>
      <c r="AL189" s="162">
        <f>(SUMIFS(Profile!$F$2:$F$17521,Profile!$B$2:$B$17521,$B189,Profile!$C$2:$C$17521,AL$8))*$C$6</f>
        <v>0</v>
      </c>
      <c r="AM189" s="162">
        <f>(SUMIFS(Profile!$F$2:$F$17521,Profile!$B$2:$B$17521,$B189,Profile!$C$2:$C$17521,AM$8))*$C$6</f>
        <v>0</v>
      </c>
      <c r="AN189" s="162">
        <f>(SUMIFS(Profile!$F$2:$F$17521,Profile!$B$2:$B$17521,$B189,Profile!$C$2:$C$17521,AN$8))*$C$6</f>
        <v>0</v>
      </c>
      <c r="AO189" s="162">
        <f>(SUMIFS(Profile!$F$2:$F$17521,Profile!$B$2:$B$17521,$B189,Profile!$C$2:$C$17521,AO$8))*$C$6</f>
        <v>0</v>
      </c>
      <c r="AP189" s="162">
        <f>(SUMIFS(Profile!$F$2:$F$17521,Profile!$B$2:$B$17521,$B189,Profile!$C$2:$C$17521,AP$8))*$C$6</f>
        <v>0</v>
      </c>
      <c r="AQ189" s="162">
        <f>(SUMIFS(Profile!$F$2:$F$17521,Profile!$B$2:$B$17521,$B189,Profile!$C$2:$C$17521,AQ$8))*$C$6</f>
        <v>0</v>
      </c>
      <c r="AR189" s="162">
        <f>(SUMIFS(Profile!$F$2:$F$17521,Profile!$B$2:$B$17521,$B189,Profile!$C$2:$C$17521,AR$8))*$C$6</f>
        <v>0</v>
      </c>
      <c r="AS189" s="162">
        <f>(SUMIFS(Profile!$F$2:$F$17521,Profile!$B$2:$B$17521,$B189,Profile!$C$2:$C$17521,AS$8))*$C$6</f>
        <v>0</v>
      </c>
      <c r="AT189" s="162">
        <f>(SUMIFS(Profile!$F$2:$F$17521,Profile!$B$2:$B$17521,$B189,Profile!$C$2:$C$17521,AT$8))*$C$6</f>
        <v>0</v>
      </c>
      <c r="AU189" s="162">
        <f>(SUMIFS(Profile!$F$2:$F$17521,Profile!$B$2:$B$17521,$B189,Profile!$C$2:$C$17521,AU$8))*$C$6</f>
        <v>0</v>
      </c>
      <c r="AV189" s="162">
        <f>(SUMIFS(Profile!$F$2:$F$17521,Profile!$B$2:$B$17521,$B189,Profile!$C$2:$C$17521,AV$8))*$C$6</f>
        <v>0</v>
      </c>
      <c r="AW189" s="162">
        <f>(SUMIFS(Profile!$F$2:$F$17521,Profile!$B$2:$B$17521,$B189,Profile!$C$2:$C$17521,AW$8))*$C$6</f>
        <v>0</v>
      </c>
      <c r="AX189" s="162">
        <f>(SUMIFS(Profile!$F$2:$F$17521,Profile!$B$2:$B$17521,$B189,Profile!$C$2:$C$17521,AX$8))*$C$6</f>
        <v>0</v>
      </c>
      <c r="AY189" s="162">
        <f>(SUMIFS(Profile!$F$2:$F$17521,Profile!$B$2:$B$17521,$B189,Profile!$C$2:$C$17521,AY$8))*$C$6</f>
        <v>0</v>
      </c>
      <c r="AZ189" s="162">
        <f>(SUMIFS(Profile!$F$2:$F$17521,Profile!$B$2:$B$17521,$B189,Profile!$C$2:$C$17521,AZ$8))*$C$6</f>
        <v>0</v>
      </c>
      <c r="BA189" s="162">
        <f t="shared" si="10"/>
        <v>0</v>
      </c>
      <c r="BB189" s="162">
        <f>(SUMIFS(Profile!$E$2:$E$17521,Profile!$B$2:$B$17521,$B189,Profile!$C$2:$C$17521,BB$8))*$C$9</f>
        <v>0</v>
      </c>
      <c r="BC189" s="162">
        <f>(SUMIFS(Profile!$E$2:$E$17521,Profile!$B$2:$B$17521,$B189,Profile!$C$2:$C$17521,BC$8))*$C$9</f>
        <v>0</v>
      </c>
      <c r="BD189" s="162">
        <f>(SUMIFS(Profile!$E$2:$E$17521,Profile!$B$2:$B$17521,$B189,Profile!$C$2:$C$17521,BD$8))*$C$9</f>
        <v>0</v>
      </c>
      <c r="BE189" s="162">
        <f>(SUMIFS(Profile!$E$2:$E$17521,Profile!$B$2:$B$17521,$B189,Profile!$C$2:$C$17521,BE$8))*$C$9</f>
        <v>0</v>
      </c>
      <c r="BF189" s="162">
        <f>(SUMIFS(Profile!$E$2:$E$17521,Profile!$B$2:$B$17521,$B189,Profile!$C$2:$C$17521,BF$8))*$C$9</f>
        <v>0</v>
      </c>
      <c r="BG189" s="162">
        <f>(SUMIFS(Profile!$E$2:$E$17521,Profile!$B$2:$B$17521,$B189,Profile!$C$2:$C$17521,BG$8))*$C$9</f>
        <v>0</v>
      </c>
      <c r="BH189" s="162">
        <f>(SUMIFS(Profile!$E$2:$E$17521,Profile!$B$2:$B$17521,$B189,Profile!$C$2:$C$17521,BH$8))*$C$9</f>
        <v>0</v>
      </c>
      <c r="BI189" s="162">
        <f>(SUMIFS(Profile!$E$2:$E$17521,Profile!$B$2:$B$17521,$B189,Profile!$C$2:$C$17521,BI$8))*$C$9</f>
        <v>0</v>
      </c>
      <c r="BJ189" s="162">
        <f>(SUMIFS(Profile!$E$2:$E$17521,Profile!$B$2:$B$17521,$B189,Profile!$C$2:$C$17521,BJ$8))*$C$9</f>
        <v>0</v>
      </c>
      <c r="BK189" s="162">
        <f>(SUMIFS(Profile!$E$2:$E$17521,Profile!$B$2:$B$17521,$B189,Profile!$C$2:$C$17521,BK$8))*$C$9</f>
        <v>0</v>
      </c>
      <c r="BL189" s="162">
        <f>(SUMIFS(Profile!$E$2:$E$17521,Profile!$B$2:$B$17521,$B189,Profile!$C$2:$C$17521,BL$8))*$C$9</f>
        <v>0</v>
      </c>
      <c r="BM189" s="162">
        <f>(SUMIFS(Profile!$E$2:$E$17521,Profile!$B$2:$B$17521,$B189,Profile!$C$2:$C$17521,BM$8))*$C$9</f>
        <v>0</v>
      </c>
      <c r="BN189" s="162">
        <f>(SUMIFS(Profile!$E$2:$E$17521,Profile!$B$2:$B$17521,$B189,Profile!$C$2:$C$17521,BN$8))*$C$9</f>
        <v>0</v>
      </c>
      <c r="BO189" s="162">
        <f>(SUMIFS(Profile!$E$2:$E$17521,Profile!$B$2:$B$17521,$B189,Profile!$C$2:$C$17521,BO$8))*$C$9</f>
        <v>0</v>
      </c>
      <c r="BP189" s="162">
        <f>(SUMIFS(Profile!$E$2:$E$17521,Profile!$B$2:$B$17521,$B189,Profile!$C$2:$C$17521,BP$8))*$C$9</f>
        <v>0</v>
      </c>
      <c r="BQ189" s="162">
        <f>(SUMIFS(Profile!$E$2:$E$17521,Profile!$B$2:$B$17521,$B189,Profile!$C$2:$C$17521,BQ$8))*$C$9</f>
        <v>0</v>
      </c>
      <c r="BR189" s="162">
        <f>(SUMIFS(Profile!$E$2:$E$17521,Profile!$B$2:$B$17521,$B189,Profile!$C$2:$C$17521,BR$8))*$C$9</f>
        <v>0</v>
      </c>
      <c r="BS189" s="162">
        <f>(SUMIFS(Profile!$E$2:$E$17521,Profile!$B$2:$B$17521,$B189,Profile!$C$2:$C$17521,BS$8))*$C$9</f>
        <v>0</v>
      </c>
      <c r="BT189" s="162">
        <f>(SUMIFS(Profile!$E$2:$E$17521,Profile!$B$2:$B$17521,$B189,Profile!$C$2:$C$17521,BT$8))*$C$9</f>
        <v>0</v>
      </c>
      <c r="BU189" s="162">
        <f>(SUMIFS(Profile!$E$2:$E$17521,Profile!$B$2:$B$17521,$B189,Profile!$C$2:$C$17521,BU$8))*$C$9</f>
        <v>0</v>
      </c>
      <c r="BV189" s="162">
        <f>(SUMIFS(Profile!$E$2:$E$17521,Profile!$B$2:$B$17521,$B189,Profile!$C$2:$C$17521,BV$8))*$C$9</f>
        <v>0</v>
      </c>
      <c r="BW189" s="162">
        <f>(SUMIFS(Profile!$E$2:$E$17521,Profile!$B$2:$B$17521,$B189,Profile!$C$2:$C$17521,BW$8))*$C$9</f>
        <v>0</v>
      </c>
      <c r="BX189" s="162">
        <f>(SUMIFS(Profile!$E$2:$E$17521,Profile!$B$2:$B$17521,$B189,Profile!$C$2:$C$17521,BX$8))*$C$9</f>
        <v>0</v>
      </c>
      <c r="BY189" s="162">
        <f>(SUMIFS(Profile!$E$2:$E$17521,Profile!$B$2:$B$17521,$B189,Profile!$C$2:$C$17521,BY$8))*$C$9</f>
        <v>0</v>
      </c>
      <c r="BZ189" s="162">
        <f>(SUMIFS(Profile!$E$2:$E$17521,Profile!$B$2:$B$17521,$B189,Profile!$C$2:$C$17521,BZ$8))*$C$9</f>
        <v>0</v>
      </c>
      <c r="CA189" s="162">
        <f>(SUMIFS(Profile!$E$2:$E$17521,Profile!$B$2:$B$17521,$B189,Profile!$C$2:$C$17521,CA$8))*$C$9</f>
        <v>0</v>
      </c>
      <c r="CB189" s="162">
        <f>(SUMIFS(Profile!$E$2:$E$17521,Profile!$B$2:$B$17521,$B189,Profile!$C$2:$C$17521,CB$8))*$C$9</f>
        <v>0</v>
      </c>
      <c r="CC189" s="162">
        <f>(SUMIFS(Profile!$E$2:$E$17521,Profile!$B$2:$B$17521,$B189,Profile!$C$2:$C$17521,CC$8))*$C$9</f>
        <v>0</v>
      </c>
      <c r="CD189" s="162">
        <f>(SUMIFS(Profile!$E$2:$E$17521,Profile!$B$2:$B$17521,$B189,Profile!$C$2:$C$17521,CD$8))*$C$9</f>
        <v>0</v>
      </c>
      <c r="CE189" s="162">
        <f>(SUMIFS(Profile!$E$2:$E$17521,Profile!$B$2:$B$17521,$B189,Profile!$C$2:$C$17521,CE$8))*$C$9</f>
        <v>0</v>
      </c>
      <c r="CF189" s="162">
        <f>(SUMIFS(Profile!$E$2:$E$17521,Profile!$B$2:$B$17521,$B189,Profile!$C$2:$C$17521,CF$8))*$C$9</f>
        <v>0</v>
      </c>
      <c r="CG189" s="162">
        <f>(SUMIFS(Profile!$E$2:$E$17521,Profile!$B$2:$B$17521,$B189,Profile!$C$2:$C$17521,CG$8))*$C$9</f>
        <v>0</v>
      </c>
      <c r="CH189" s="162">
        <f>(SUMIFS(Profile!$E$2:$E$17521,Profile!$B$2:$B$17521,$B189,Profile!$C$2:$C$17521,CH$8))*$C$9</f>
        <v>0</v>
      </c>
      <c r="CI189" s="162">
        <f>(SUMIFS(Profile!$E$2:$E$17521,Profile!$B$2:$B$17521,$B189,Profile!$C$2:$C$17521,CI$8))*$C$9</f>
        <v>0</v>
      </c>
      <c r="CJ189" s="162">
        <f>(SUMIFS(Profile!$E$2:$E$17521,Profile!$B$2:$B$17521,$B189,Profile!$C$2:$C$17521,CJ$8))*$C$9</f>
        <v>0</v>
      </c>
      <c r="CK189" s="162">
        <f>(SUMIFS(Profile!$E$2:$E$17521,Profile!$B$2:$B$17521,$B189,Profile!$C$2:$C$17521,CK$8))*$C$9</f>
        <v>0</v>
      </c>
      <c r="CL189" s="162">
        <f>(SUMIFS(Profile!$E$2:$E$17521,Profile!$B$2:$B$17521,$B189,Profile!$C$2:$C$17521,CL$8))*$C$9</f>
        <v>0</v>
      </c>
      <c r="CM189" s="162">
        <f>(SUMIFS(Profile!$E$2:$E$17521,Profile!$B$2:$B$17521,$B189,Profile!$C$2:$C$17521,CM$8))*$C$9</f>
        <v>0</v>
      </c>
      <c r="CN189" s="162">
        <f>(SUMIFS(Profile!$E$2:$E$17521,Profile!$B$2:$B$17521,$B189,Profile!$C$2:$C$17521,CN$8))*$C$9</f>
        <v>0</v>
      </c>
      <c r="CO189" s="162">
        <f>(SUMIFS(Profile!$E$2:$E$17521,Profile!$B$2:$B$17521,$B189,Profile!$C$2:$C$17521,CO$8))*$C$9</f>
        <v>0</v>
      </c>
      <c r="CP189" s="162">
        <f>(SUMIFS(Profile!$E$2:$E$17521,Profile!$B$2:$B$17521,$B189,Profile!$C$2:$C$17521,CP$8))*$C$9</f>
        <v>0</v>
      </c>
      <c r="CQ189" s="162">
        <f>(SUMIFS(Profile!$E$2:$E$17521,Profile!$B$2:$B$17521,$B189,Profile!$C$2:$C$17521,CQ$8))*$C$9</f>
        <v>0</v>
      </c>
      <c r="CR189" s="162">
        <f>(SUMIFS(Profile!$E$2:$E$17521,Profile!$B$2:$B$17521,$B189,Profile!$C$2:$C$17521,CR$8))*$C$9</f>
        <v>0</v>
      </c>
      <c r="CS189" s="162">
        <f>(SUMIFS(Profile!$E$2:$E$17521,Profile!$B$2:$B$17521,$B189,Profile!$C$2:$C$17521,CS$8))*$C$9</f>
        <v>0</v>
      </c>
      <c r="CT189" s="162">
        <f>(SUMIFS(Profile!$E$2:$E$17521,Profile!$B$2:$B$17521,$B189,Profile!$C$2:$C$17521,CT$8))*$C$9</f>
        <v>0</v>
      </c>
      <c r="CU189" s="162">
        <f>(SUMIFS(Profile!$E$2:$E$17521,Profile!$B$2:$B$17521,$B189,Profile!$C$2:$C$17521,CU$8))*$C$9</f>
        <v>0</v>
      </c>
      <c r="CV189" s="162">
        <f>(SUMIFS(Profile!$E$2:$E$17521,Profile!$B$2:$B$17521,$B189,Profile!$C$2:$C$17521,CV$8))*$C$9</f>
        <v>0</v>
      </c>
      <c r="CW189" s="162">
        <f>(SUMIFS(Profile!$E$2:$E$17521,Profile!$B$2:$B$17521,$B189,Profile!$C$2:$C$17521,CW$8))*$C$9</f>
        <v>0</v>
      </c>
      <c r="CX189" s="162">
        <f t="shared" si="11"/>
        <v>0</v>
      </c>
      <c r="CY189" s="162">
        <f t="shared" ref="CY189:ET189" si="906">MAX(BB189-E189,0)</f>
        <v>0</v>
      </c>
      <c r="CZ189" s="162">
        <f t="shared" si="906"/>
        <v>0</v>
      </c>
      <c r="DA189" s="162">
        <f t="shared" si="906"/>
        <v>0</v>
      </c>
      <c r="DB189" s="162">
        <f t="shared" si="906"/>
        <v>0</v>
      </c>
      <c r="DC189" s="162">
        <f t="shared" si="906"/>
        <v>0</v>
      </c>
      <c r="DD189" s="162">
        <f t="shared" si="906"/>
        <v>0</v>
      </c>
      <c r="DE189" s="162">
        <f t="shared" si="906"/>
        <v>0</v>
      </c>
      <c r="DF189" s="162">
        <f t="shared" si="906"/>
        <v>0</v>
      </c>
      <c r="DG189" s="162">
        <f t="shared" si="906"/>
        <v>0</v>
      </c>
      <c r="DH189" s="162">
        <f t="shared" si="906"/>
        <v>0</v>
      </c>
      <c r="DI189" s="162">
        <f t="shared" si="906"/>
        <v>0</v>
      </c>
      <c r="DJ189" s="162">
        <f t="shared" si="906"/>
        <v>0</v>
      </c>
      <c r="DK189" s="162">
        <f t="shared" si="906"/>
        <v>0</v>
      </c>
      <c r="DL189" s="162">
        <f t="shared" si="906"/>
        <v>0</v>
      </c>
      <c r="DM189" s="162">
        <f t="shared" si="906"/>
        <v>0</v>
      </c>
      <c r="DN189" s="162">
        <f t="shared" si="906"/>
        <v>0</v>
      </c>
      <c r="DO189" s="162">
        <f t="shared" si="906"/>
        <v>0</v>
      </c>
      <c r="DP189" s="162">
        <f t="shared" si="906"/>
        <v>0</v>
      </c>
      <c r="DQ189" s="162">
        <f t="shared" si="906"/>
        <v>0</v>
      </c>
      <c r="DR189" s="162">
        <f t="shared" si="906"/>
        <v>0</v>
      </c>
      <c r="DS189" s="162">
        <f t="shared" si="906"/>
        <v>0</v>
      </c>
      <c r="DT189" s="162">
        <f t="shared" si="906"/>
        <v>0</v>
      </c>
      <c r="DU189" s="162">
        <f t="shared" si="906"/>
        <v>0</v>
      </c>
      <c r="DV189" s="162">
        <f t="shared" si="906"/>
        <v>0</v>
      </c>
      <c r="DW189" s="162">
        <f t="shared" si="906"/>
        <v>0</v>
      </c>
      <c r="DX189" s="162">
        <f t="shared" si="906"/>
        <v>0</v>
      </c>
      <c r="DY189" s="162">
        <f t="shared" si="906"/>
        <v>0</v>
      </c>
      <c r="DZ189" s="162">
        <f t="shared" si="906"/>
        <v>0</v>
      </c>
      <c r="EA189" s="162">
        <f t="shared" si="906"/>
        <v>0</v>
      </c>
      <c r="EB189" s="162">
        <f t="shared" si="906"/>
        <v>0</v>
      </c>
      <c r="EC189" s="162">
        <f t="shared" si="906"/>
        <v>0</v>
      </c>
      <c r="ED189" s="162">
        <f t="shared" si="906"/>
        <v>0</v>
      </c>
      <c r="EE189" s="162">
        <f t="shared" si="906"/>
        <v>0</v>
      </c>
      <c r="EF189" s="162">
        <f t="shared" si="906"/>
        <v>0</v>
      </c>
      <c r="EG189" s="162">
        <f t="shared" si="906"/>
        <v>0</v>
      </c>
      <c r="EH189" s="162">
        <f t="shared" si="906"/>
        <v>0</v>
      </c>
      <c r="EI189" s="162">
        <f t="shared" si="906"/>
        <v>0</v>
      </c>
      <c r="EJ189" s="162">
        <f t="shared" si="906"/>
        <v>0</v>
      </c>
      <c r="EK189" s="162">
        <f t="shared" si="906"/>
        <v>0</v>
      </c>
      <c r="EL189" s="162">
        <f t="shared" si="906"/>
        <v>0</v>
      </c>
      <c r="EM189" s="162">
        <f t="shared" si="906"/>
        <v>0</v>
      </c>
      <c r="EN189" s="162">
        <f t="shared" si="906"/>
        <v>0</v>
      </c>
      <c r="EO189" s="162">
        <f t="shared" si="906"/>
        <v>0</v>
      </c>
      <c r="EP189" s="162">
        <f t="shared" si="906"/>
        <v>0</v>
      </c>
      <c r="EQ189" s="162">
        <f t="shared" si="906"/>
        <v>0</v>
      </c>
      <c r="ER189" s="162">
        <f t="shared" si="906"/>
        <v>0</v>
      </c>
      <c r="ES189" s="162">
        <f t="shared" si="906"/>
        <v>0</v>
      </c>
      <c r="ET189" s="162">
        <f t="shared" si="906"/>
        <v>0</v>
      </c>
      <c r="EU189" s="162">
        <f t="shared" si="13"/>
        <v>0</v>
      </c>
      <c r="EV189" s="162">
        <f t="shared" ref="EV189:GQ189" si="907">BB189-CY189</f>
        <v>0</v>
      </c>
      <c r="EW189" s="162">
        <f t="shared" si="907"/>
        <v>0</v>
      </c>
      <c r="EX189" s="162">
        <f t="shared" si="907"/>
        <v>0</v>
      </c>
      <c r="EY189" s="162">
        <f t="shared" si="907"/>
        <v>0</v>
      </c>
      <c r="EZ189" s="162">
        <f t="shared" si="907"/>
        <v>0</v>
      </c>
      <c r="FA189" s="162">
        <f t="shared" si="907"/>
        <v>0</v>
      </c>
      <c r="FB189" s="162">
        <f t="shared" si="907"/>
        <v>0</v>
      </c>
      <c r="FC189" s="162">
        <f t="shared" si="907"/>
        <v>0</v>
      </c>
      <c r="FD189" s="162">
        <f t="shared" si="907"/>
        <v>0</v>
      </c>
      <c r="FE189" s="162">
        <f t="shared" si="907"/>
        <v>0</v>
      </c>
      <c r="FF189" s="162">
        <f t="shared" si="907"/>
        <v>0</v>
      </c>
      <c r="FG189" s="162">
        <f t="shared" si="907"/>
        <v>0</v>
      </c>
      <c r="FH189" s="162">
        <f t="shared" si="907"/>
        <v>0</v>
      </c>
      <c r="FI189" s="162">
        <f t="shared" si="907"/>
        <v>0</v>
      </c>
      <c r="FJ189" s="162">
        <f t="shared" si="907"/>
        <v>0</v>
      </c>
      <c r="FK189" s="162">
        <f t="shared" si="907"/>
        <v>0</v>
      </c>
      <c r="FL189" s="162">
        <f t="shared" si="907"/>
        <v>0</v>
      </c>
      <c r="FM189" s="162">
        <f t="shared" si="907"/>
        <v>0</v>
      </c>
      <c r="FN189" s="162">
        <f t="shared" si="907"/>
        <v>0</v>
      </c>
      <c r="FO189" s="162">
        <f t="shared" si="907"/>
        <v>0</v>
      </c>
      <c r="FP189" s="162">
        <f t="shared" si="907"/>
        <v>0</v>
      </c>
      <c r="FQ189" s="162">
        <f t="shared" si="907"/>
        <v>0</v>
      </c>
      <c r="FR189" s="162">
        <f t="shared" si="907"/>
        <v>0</v>
      </c>
      <c r="FS189" s="162">
        <f t="shared" si="907"/>
        <v>0</v>
      </c>
      <c r="FT189" s="162">
        <f t="shared" si="907"/>
        <v>0</v>
      </c>
      <c r="FU189" s="162">
        <f t="shared" si="907"/>
        <v>0</v>
      </c>
      <c r="FV189" s="162">
        <f t="shared" si="907"/>
        <v>0</v>
      </c>
      <c r="FW189" s="162">
        <f t="shared" si="907"/>
        <v>0</v>
      </c>
      <c r="FX189" s="162">
        <f t="shared" si="907"/>
        <v>0</v>
      </c>
      <c r="FY189" s="162">
        <f t="shared" si="907"/>
        <v>0</v>
      </c>
      <c r="FZ189" s="162">
        <f t="shared" si="907"/>
        <v>0</v>
      </c>
      <c r="GA189" s="162">
        <f t="shared" si="907"/>
        <v>0</v>
      </c>
      <c r="GB189" s="162">
        <f t="shared" si="907"/>
        <v>0</v>
      </c>
      <c r="GC189" s="162">
        <f t="shared" si="907"/>
        <v>0</v>
      </c>
      <c r="GD189" s="162">
        <f t="shared" si="907"/>
        <v>0</v>
      </c>
      <c r="GE189" s="162">
        <f t="shared" si="907"/>
        <v>0</v>
      </c>
      <c r="GF189" s="162">
        <f t="shared" si="907"/>
        <v>0</v>
      </c>
      <c r="GG189" s="162">
        <f t="shared" si="907"/>
        <v>0</v>
      </c>
      <c r="GH189" s="162">
        <f t="shared" si="907"/>
        <v>0</v>
      </c>
      <c r="GI189" s="162">
        <f t="shared" si="907"/>
        <v>0</v>
      </c>
      <c r="GJ189" s="162">
        <f t="shared" si="907"/>
        <v>0</v>
      </c>
      <c r="GK189" s="162">
        <f t="shared" si="907"/>
        <v>0</v>
      </c>
      <c r="GL189" s="162">
        <f t="shared" si="907"/>
        <v>0</v>
      </c>
      <c r="GM189" s="162">
        <f t="shared" si="907"/>
        <v>0</v>
      </c>
      <c r="GN189" s="162">
        <f t="shared" si="907"/>
        <v>0</v>
      </c>
      <c r="GO189" s="162">
        <f t="shared" si="907"/>
        <v>0</v>
      </c>
      <c r="GP189" s="162">
        <f t="shared" si="907"/>
        <v>0</v>
      </c>
      <c r="GQ189" s="162">
        <f t="shared" si="907"/>
        <v>0</v>
      </c>
      <c r="GR189" s="162">
        <f t="shared" si="15"/>
        <v>0</v>
      </c>
      <c r="GS189" s="162">
        <f t="shared" ref="GS189:IN189" si="908">E189-EV189</f>
        <v>0</v>
      </c>
      <c r="GT189" s="162">
        <f t="shared" si="908"/>
        <v>0</v>
      </c>
      <c r="GU189" s="162">
        <f t="shared" si="908"/>
        <v>0</v>
      </c>
      <c r="GV189" s="162">
        <f t="shared" si="908"/>
        <v>0</v>
      </c>
      <c r="GW189" s="162">
        <f t="shared" si="908"/>
        <v>0</v>
      </c>
      <c r="GX189" s="162">
        <f t="shared" si="908"/>
        <v>0</v>
      </c>
      <c r="GY189" s="162">
        <f t="shared" si="908"/>
        <v>0</v>
      </c>
      <c r="GZ189" s="162">
        <f t="shared" si="908"/>
        <v>0</v>
      </c>
      <c r="HA189" s="162">
        <f t="shared" si="908"/>
        <v>0</v>
      </c>
      <c r="HB189" s="162">
        <f t="shared" si="908"/>
        <v>0</v>
      </c>
      <c r="HC189" s="162">
        <f t="shared" si="908"/>
        <v>0</v>
      </c>
      <c r="HD189" s="162">
        <f t="shared" si="908"/>
        <v>0</v>
      </c>
      <c r="HE189" s="162">
        <f t="shared" si="908"/>
        <v>0</v>
      </c>
      <c r="HF189" s="162">
        <f t="shared" si="908"/>
        <v>0</v>
      </c>
      <c r="HG189" s="162">
        <f t="shared" si="908"/>
        <v>0</v>
      </c>
      <c r="HH189" s="162">
        <f t="shared" si="908"/>
        <v>0</v>
      </c>
      <c r="HI189" s="162">
        <f t="shared" si="908"/>
        <v>0</v>
      </c>
      <c r="HJ189" s="162">
        <f t="shared" si="908"/>
        <v>0</v>
      </c>
      <c r="HK189" s="162">
        <f t="shared" si="908"/>
        <v>0</v>
      </c>
      <c r="HL189" s="162">
        <f t="shared" si="908"/>
        <v>0</v>
      </c>
      <c r="HM189" s="162">
        <f t="shared" si="908"/>
        <v>0</v>
      </c>
      <c r="HN189" s="162">
        <f t="shared" si="908"/>
        <v>0</v>
      </c>
      <c r="HO189" s="162">
        <f t="shared" si="908"/>
        <v>0</v>
      </c>
      <c r="HP189" s="162">
        <f t="shared" si="908"/>
        <v>0</v>
      </c>
      <c r="HQ189" s="162">
        <f t="shared" si="908"/>
        <v>0</v>
      </c>
      <c r="HR189" s="162">
        <f t="shared" si="908"/>
        <v>0</v>
      </c>
      <c r="HS189" s="162">
        <f t="shared" si="908"/>
        <v>0</v>
      </c>
      <c r="HT189" s="162">
        <f t="shared" si="908"/>
        <v>0</v>
      </c>
      <c r="HU189" s="162">
        <f t="shared" si="908"/>
        <v>0</v>
      </c>
      <c r="HV189" s="162">
        <f t="shared" si="908"/>
        <v>0</v>
      </c>
      <c r="HW189" s="162">
        <f t="shared" si="908"/>
        <v>0</v>
      </c>
      <c r="HX189" s="162">
        <f t="shared" si="908"/>
        <v>0</v>
      </c>
      <c r="HY189" s="162">
        <f t="shared" si="908"/>
        <v>0</v>
      </c>
      <c r="HZ189" s="162">
        <f t="shared" si="908"/>
        <v>0</v>
      </c>
      <c r="IA189" s="162">
        <f t="shared" si="908"/>
        <v>0</v>
      </c>
      <c r="IB189" s="162">
        <f t="shared" si="908"/>
        <v>0</v>
      </c>
      <c r="IC189" s="162">
        <f t="shared" si="908"/>
        <v>0</v>
      </c>
      <c r="ID189" s="162">
        <f t="shared" si="908"/>
        <v>0</v>
      </c>
      <c r="IE189" s="162">
        <f t="shared" si="908"/>
        <v>0</v>
      </c>
      <c r="IF189" s="162">
        <f t="shared" si="908"/>
        <v>0</v>
      </c>
      <c r="IG189" s="162">
        <f t="shared" si="908"/>
        <v>0</v>
      </c>
      <c r="IH189" s="162">
        <f t="shared" si="908"/>
        <v>0</v>
      </c>
      <c r="II189" s="162">
        <f t="shared" si="908"/>
        <v>0</v>
      </c>
      <c r="IJ189" s="162">
        <f t="shared" si="908"/>
        <v>0</v>
      </c>
      <c r="IK189" s="162">
        <f t="shared" si="908"/>
        <v>0</v>
      </c>
      <c r="IL189" s="162">
        <f t="shared" si="908"/>
        <v>0</v>
      </c>
      <c r="IM189" s="162">
        <f t="shared" si="908"/>
        <v>0</v>
      </c>
      <c r="IN189" s="162">
        <f t="shared" si="908"/>
        <v>0</v>
      </c>
      <c r="IO189" s="162">
        <f t="shared" si="17"/>
        <v>0</v>
      </c>
      <c r="IP189" s="162">
        <f t="shared" si="23"/>
        <v>0</v>
      </c>
      <c r="IQ189" s="162">
        <f t="shared" ref="IQ189:KK189" si="909">MAX((MIN(CZ189+IP189,$IO$7))-GT189,0)</f>
        <v>0</v>
      </c>
      <c r="IR189" s="162">
        <f t="shared" si="909"/>
        <v>0</v>
      </c>
      <c r="IS189" s="162">
        <f t="shared" si="909"/>
        <v>0</v>
      </c>
      <c r="IT189" s="162">
        <f t="shared" si="909"/>
        <v>0</v>
      </c>
      <c r="IU189" s="162">
        <f t="shared" si="909"/>
        <v>0</v>
      </c>
      <c r="IV189" s="162">
        <f t="shared" si="909"/>
        <v>0</v>
      </c>
      <c r="IW189" s="162">
        <f t="shared" si="909"/>
        <v>0</v>
      </c>
      <c r="IX189" s="162">
        <f t="shared" si="909"/>
        <v>0</v>
      </c>
      <c r="IY189" s="162">
        <f t="shared" si="909"/>
        <v>0</v>
      </c>
      <c r="IZ189" s="162">
        <f t="shared" si="909"/>
        <v>0</v>
      </c>
      <c r="JA189" s="162">
        <f t="shared" si="909"/>
        <v>0</v>
      </c>
      <c r="JB189" s="162">
        <f t="shared" si="909"/>
        <v>0</v>
      </c>
      <c r="JC189" s="162">
        <f t="shared" si="909"/>
        <v>0</v>
      </c>
      <c r="JD189" s="162">
        <f t="shared" si="909"/>
        <v>0</v>
      </c>
      <c r="JE189" s="162">
        <f t="shared" si="909"/>
        <v>0</v>
      </c>
      <c r="JF189" s="162">
        <f t="shared" si="909"/>
        <v>0</v>
      </c>
      <c r="JG189" s="162">
        <f t="shared" si="909"/>
        <v>0</v>
      </c>
      <c r="JH189" s="162">
        <f t="shared" si="909"/>
        <v>0</v>
      </c>
      <c r="JI189" s="162">
        <f t="shared" si="909"/>
        <v>0</v>
      </c>
      <c r="JJ189" s="162">
        <f t="shared" si="909"/>
        <v>0</v>
      </c>
      <c r="JK189" s="162">
        <f t="shared" si="909"/>
        <v>0</v>
      </c>
      <c r="JL189" s="162">
        <f t="shared" si="909"/>
        <v>0</v>
      </c>
      <c r="JM189" s="162">
        <f t="shared" si="909"/>
        <v>0</v>
      </c>
      <c r="JN189" s="162">
        <f t="shared" si="909"/>
        <v>0</v>
      </c>
      <c r="JO189" s="162">
        <f t="shared" si="909"/>
        <v>0</v>
      </c>
      <c r="JP189" s="162">
        <f t="shared" si="909"/>
        <v>0</v>
      </c>
      <c r="JQ189" s="162">
        <f t="shared" si="909"/>
        <v>0</v>
      </c>
      <c r="JR189" s="162">
        <f t="shared" si="909"/>
        <v>0</v>
      </c>
      <c r="JS189" s="162">
        <f t="shared" si="909"/>
        <v>0</v>
      </c>
      <c r="JT189" s="162">
        <f t="shared" si="909"/>
        <v>0</v>
      </c>
      <c r="JU189" s="162">
        <f t="shared" si="909"/>
        <v>0</v>
      </c>
      <c r="JV189" s="162">
        <f t="shared" si="909"/>
        <v>0</v>
      </c>
      <c r="JW189" s="162">
        <f t="shared" si="909"/>
        <v>0</v>
      </c>
      <c r="JX189" s="162">
        <f t="shared" si="909"/>
        <v>0</v>
      </c>
      <c r="JY189" s="162">
        <f t="shared" si="909"/>
        <v>0</v>
      </c>
      <c r="JZ189" s="162">
        <f t="shared" si="909"/>
        <v>0</v>
      </c>
      <c r="KA189" s="162">
        <f t="shared" si="909"/>
        <v>0</v>
      </c>
      <c r="KB189" s="162">
        <f t="shared" si="909"/>
        <v>0</v>
      </c>
      <c r="KC189" s="162">
        <f t="shared" si="909"/>
        <v>0</v>
      </c>
      <c r="KD189" s="162">
        <f t="shared" si="909"/>
        <v>0</v>
      </c>
      <c r="KE189" s="162">
        <f t="shared" si="909"/>
        <v>0</v>
      </c>
      <c r="KF189" s="162">
        <f t="shared" si="909"/>
        <v>0</v>
      </c>
      <c r="KG189" s="162">
        <f t="shared" si="909"/>
        <v>0</v>
      </c>
      <c r="KH189" s="162">
        <f t="shared" si="909"/>
        <v>0</v>
      </c>
      <c r="KI189" s="162">
        <f t="shared" si="909"/>
        <v>0</v>
      </c>
      <c r="KJ189" s="162">
        <f t="shared" si="909"/>
        <v>0</v>
      </c>
      <c r="KK189" s="162">
        <f t="shared" si="909"/>
        <v>0</v>
      </c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</row>
    <row r="190" ht="14.25" customHeight="1" spans="1:326" x14ac:dyDescent="0.25">
      <c r="A190" s="1">
        <v>6</v>
      </c>
      <c r="B190" s="1">
        <f t="shared" ref="B190:C190" si="910">B189+1</f>
        <v>180</v>
      </c>
      <c r="C190" s="232">
        <f t="shared" si="910"/>
        <v>43645</v>
      </c>
      <c r="D190" s="162">
        <f t="shared" si="9"/>
        <v>0</v>
      </c>
      <c r="E190" s="162">
        <f>(SUMIFS(Profile!$F$2:$F$17521,Profile!$B$2:$B$17521,$B190,Profile!$C$2:$C$17521,E$8))*$C$6</f>
        <v>0</v>
      </c>
      <c r="F190" s="162">
        <f>(SUMIFS(Profile!$F$2:$F$17521,Profile!$B$2:$B$17521,$B190,Profile!$C$2:$C$17521,F$8))*$C$6</f>
        <v>0</v>
      </c>
      <c r="G190" s="162">
        <f>(SUMIFS(Profile!$F$2:$F$17521,Profile!$B$2:$B$17521,$B190,Profile!$C$2:$C$17521,G$8))*$C$6</f>
        <v>0</v>
      </c>
      <c r="H190" s="162">
        <f>(SUMIFS(Profile!$F$2:$F$17521,Profile!$B$2:$B$17521,$B190,Profile!$C$2:$C$17521,H$8))*$C$6</f>
        <v>0</v>
      </c>
      <c r="I190" s="162">
        <f>(SUMIFS(Profile!$F$2:$F$17521,Profile!$B$2:$B$17521,$B190,Profile!$C$2:$C$17521,I$8))*$C$6</f>
        <v>0</v>
      </c>
      <c r="J190" s="162">
        <f>(SUMIFS(Profile!$F$2:$F$17521,Profile!$B$2:$B$17521,$B190,Profile!$C$2:$C$17521,J$8))*$C$6</f>
        <v>0</v>
      </c>
      <c r="K190" s="162">
        <f>(SUMIFS(Profile!$F$2:$F$17521,Profile!$B$2:$B$17521,$B190,Profile!$C$2:$C$17521,K$8))*$C$6</f>
        <v>0</v>
      </c>
      <c r="L190" s="162">
        <f>(SUMIFS(Profile!$F$2:$F$17521,Profile!$B$2:$B$17521,$B190,Profile!$C$2:$C$17521,L$8))*$C$6</f>
        <v>0</v>
      </c>
      <c r="M190" s="162">
        <f>(SUMIFS(Profile!$F$2:$F$17521,Profile!$B$2:$B$17521,$B190,Profile!$C$2:$C$17521,M$8))*$C$6</f>
        <v>0</v>
      </c>
      <c r="N190" s="162">
        <f>(SUMIFS(Profile!$F$2:$F$17521,Profile!$B$2:$B$17521,$B190,Profile!$C$2:$C$17521,N$8))*$C$6</f>
        <v>0</v>
      </c>
      <c r="O190" s="162">
        <f>(SUMIFS(Profile!$F$2:$F$17521,Profile!$B$2:$B$17521,$B190,Profile!$C$2:$C$17521,O$8))*$C$6</f>
        <v>0</v>
      </c>
      <c r="P190" s="162">
        <f>(SUMIFS(Profile!$F$2:$F$17521,Profile!$B$2:$B$17521,$B190,Profile!$C$2:$C$17521,P$8))*$C$6</f>
        <v>0</v>
      </c>
      <c r="Q190" s="162">
        <f>(SUMIFS(Profile!$F$2:$F$17521,Profile!$B$2:$B$17521,$B190,Profile!$C$2:$C$17521,Q$8))*$C$6</f>
        <v>0</v>
      </c>
      <c r="R190" s="162">
        <f>(SUMIFS(Profile!$F$2:$F$17521,Profile!$B$2:$B$17521,$B190,Profile!$C$2:$C$17521,R$8))*$C$6</f>
        <v>0</v>
      </c>
      <c r="S190" s="162">
        <f>(SUMIFS(Profile!$F$2:$F$17521,Profile!$B$2:$B$17521,$B190,Profile!$C$2:$C$17521,S$8))*$C$6</f>
        <v>0</v>
      </c>
      <c r="T190" s="162">
        <f>(SUMIFS(Profile!$F$2:$F$17521,Profile!$B$2:$B$17521,$B190,Profile!$C$2:$C$17521,T$8))*$C$6</f>
        <v>0</v>
      </c>
      <c r="U190" s="162">
        <f>(SUMIFS(Profile!$F$2:$F$17521,Profile!$B$2:$B$17521,$B190,Profile!$C$2:$C$17521,U$8))*$C$6</f>
        <v>0</v>
      </c>
      <c r="V190" s="162">
        <f>(SUMIFS(Profile!$F$2:$F$17521,Profile!$B$2:$B$17521,$B190,Profile!$C$2:$C$17521,V$8))*$C$6</f>
        <v>0</v>
      </c>
      <c r="W190" s="162">
        <f>(SUMIFS(Profile!$F$2:$F$17521,Profile!$B$2:$B$17521,$B190,Profile!$C$2:$C$17521,W$8))*$C$6</f>
        <v>0</v>
      </c>
      <c r="X190" s="162">
        <f>(SUMIFS(Profile!$F$2:$F$17521,Profile!$B$2:$B$17521,$B190,Profile!$C$2:$C$17521,X$8))*$C$6</f>
        <v>0</v>
      </c>
      <c r="Y190" s="162">
        <f>(SUMIFS(Profile!$F$2:$F$17521,Profile!$B$2:$B$17521,$B190,Profile!$C$2:$C$17521,Y$8))*$C$6</f>
        <v>0</v>
      </c>
      <c r="Z190" s="162">
        <f>(SUMIFS(Profile!$F$2:$F$17521,Profile!$B$2:$B$17521,$B190,Profile!$C$2:$C$17521,Z$8))*$C$6</f>
        <v>0</v>
      </c>
      <c r="AA190" s="162">
        <f>(SUMIFS(Profile!$F$2:$F$17521,Profile!$B$2:$B$17521,$B190,Profile!$C$2:$C$17521,AA$8))*$C$6</f>
        <v>0</v>
      </c>
      <c r="AB190" s="162">
        <f>(SUMIFS(Profile!$F$2:$F$17521,Profile!$B$2:$B$17521,$B190,Profile!$C$2:$C$17521,AB$8))*$C$6</f>
        <v>0</v>
      </c>
      <c r="AC190" s="162">
        <f>(SUMIFS(Profile!$F$2:$F$17521,Profile!$B$2:$B$17521,$B190,Profile!$C$2:$C$17521,AC$8))*$C$6</f>
        <v>0</v>
      </c>
      <c r="AD190" s="162">
        <f>(SUMIFS(Profile!$F$2:$F$17521,Profile!$B$2:$B$17521,$B190,Profile!$C$2:$C$17521,AD$8))*$C$6</f>
        <v>0</v>
      </c>
      <c r="AE190" s="162">
        <f>(SUMIFS(Profile!$F$2:$F$17521,Profile!$B$2:$B$17521,$B190,Profile!$C$2:$C$17521,AE$8))*$C$6</f>
        <v>0</v>
      </c>
      <c r="AF190" s="162">
        <f>(SUMIFS(Profile!$F$2:$F$17521,Profile!$B$2:$B$17521,$B190,Profile!$C$2:$C$17521,AF$8))*$C$6</f>
        <v>0</v>
      </c>
      <c r="AG190" s="162">
        <f>(SUMIFS(Profile!$F$2:$F$17521,Profile!$B$2:$B$17521,$B190,Profile!$C$2:$C$17521,AG$8))*$C$6</f>
        <v>0</v>
      </c>
      <c r="AH190" s="162">
        <f>(SUMIFS(Profile!$F$2:$F$17521,Profile!$B$2:$B$17521,$B190,Profile!$C$2:$C$17521,AH$8))*$C$6</f>
        <v>0</v>
      </c>
      <c r="AI190" s="162">
        <f>(SUMIFS(Profile!$F$2:$F$17521,Profile!$B$2:$B$17521,$B190,Profile!$C$2:$C$17521,AI$8))*$C$6</f>
        <v>0</v>
      </c>
      <c r="AJ190" s="162">
        <f>(SUMIFS(Profile!$F$2:$F$17521,Profile!$B$2:$B$17521,$B190,Profile!$C$2:$C$17521,AJ$8))*$C$6</f>
        <v>0</v>
      </c>
      <c r="AK190" s="162">
        <f>(SUMIFS(Profile!$F$2:$F$17521,Profile!$B$2:$B$17521,$B190,Profile!$C$2:$C$17521,AK$8))*$C$6</f>
        <v>0</v>
      </c>
      <c r="AL190" s="162">
        <f>(SUMIFS(Profile!$F$2:$F$17521,Profile!$B$2:$B$17521,$B190,Profile!$C$2:$C$17521,AL$8))*$C$6</f>
        <v>0</v>
      </c>
      <c r="AM190" s="162">
        <f>(SUMIFS(Profile!$F$2:$F$17521,Profile!$B$2:$B$17521,$B190,Profile!$C$2:$C$17521,AM$8))*$C$6</f>
        <v>0</v>
      </c>
      <c r="AN190" s="162">
        <f>(SUMIFS(Profile!$F$2:$F$17521,Profile!$B$2:$B$17521,$B190,Profile!$C$2:$C$17521,AN$8))*$C$6</f>
        <v>0</v>
      </c>
      <c r="AO190" s="162">
        <f>(SUMIFS(Profile!$F$2:$F$17521,Profile!$B$2:$B$17521,$B190,Profile!$C$2:$C$17521,AO$8))*$C$6</f>
        <v>0</v>
      </c>
      <c r="AP190" s="162">
        <f>(SUMIFS(Profile!$F$2:$F$17521,Profile!$B$2:$B$17521,$B190,Profile!$C$2:$C$17521,AP$8))*$C$6</f>
        <v>0</v>
      </c>
      <c r="AQ190" s="162">
        <f>(SUMIFS(Profile!$F$2:$F$17521,Profile!$B$2:$B$17521,$B190,Profile!$C$2:$C$17521,AQ$8))*$C$6</f>
        <v>0</v>
      </c>
      <c r="AR190" s="162">
        <f>(SUMIFS(Profile!$F$2:$F$17521,Profile!$B$2:$B$17521,$B190,Profile!$C$2:$C$17521,AR$8))*$C$6</f>
        <v>0</v>
      </c>
      <c r="AS190" s="162">
        <f>(SUMIFS(Profile!$F$2:$F$17521,Profile!$B$2:$B$17521,$B190,Profile!$C$2:$C$17521,AS$8))*$C$6</f>
        <v>0</v>
      </c>
      <c r="AT190" s="162">
        <f>(SUMIFS(Profile!$F$2:$F$17521,Profile!$B$2:$B$17521,$B190,Profile!$C$2:$C$17521,AT$8))*$C$6</f>
        <v>0</v>
      </c>
      <c r="AU190" s="162">
        <f>(SUMIFS(Profile!$F$2:$F$17521,Profile!$B$2:$B$17521,$B190,Profile!$C$2:$C$17521,AU$8))*$C$6</f>
        <v>0</v>
      </c>
      <c r="AV190" s="162">
        <f>(SUMIFS(Profile!$F$2:$F$17521,Profile!$B$2:$B$17521,$B190,Profile!$C$2:$C$17521,AV$8))*$C$6</f>
        <v>0</v>
      </c>
      <c r="AW190" s="162">
        <f>(SUMIFS(Profile!$F$2:$F$17521,Profile!$B$2:$B$17521,$B190,Profile!$C$2:$C$17521,AW$8))*$C$6</f>
        <v>0</v>
      </c>
      <c r="AX190" s="162">
        <f>(SUMIFS(Profile!$F$2:$F$17521,Profile!$B$2:$B$17521,$B190,Profile!$C$2:$C$17521,AX$8))*$C$6</f>
        <v>0</v>
      </c>
      <c r="AY190" s="162">
        <f>(SUMIFS(Profile!$F$2:$F$17521,Profile!$B$2:$B$17521,$B190,Profile!$C$2:$C$17521,AY$8))*$C$6</f>
        <v>0</v>
      </c>
      <c r="AZ190" s="162">
        <f>(SUMIFS(Profile!$F$2:$F$17521,Profile!$B$2:$B$17521,$B190,Profile!$C$2:$C$17521,AZ$8))*$C$6</f>
        <v>0</v>
      </c>
      <c r="BA190" s="162">
        <f t="shared" si="10"/>
        <v>0</v>
      </c>
      <c r="BB190" s="162">
        <f>(SUMIFS(Profile!$E$2:$E$17521,Profile!$B$2:$B$17521,$B190,Profile!$C$2:$C$17521,BB$8))*$C$9</f>
        <v>0</v>
      </c>
      <c r="BC190" s="162">
        <f>(SUMIFS(Profile!$E$2:$E$17521,Profile!$B$2:$B$17521,$B190,Profile!$C$2:$C$17521,BC$8))*$C$9</f>
        <v>0</v>
      </c>
      <c r="BD190" s="162">
        <f>(SUMIFS(Profile!$E$2:$E$17521,Profile!$B$2:$B$17521,$B190,Profile!$C$2:$C$17521,BD$8))*$C$9</f>
        <v>0</v>
      </c>
      <c r="BE190" s="162">
        <f>(SUMIFS(Profile!$E$2:$E$17521,Profile!$B$2:$B$17521,$B190,Profile!$C$2:$C$17521,BE$8))*$C$9</f>
        <v>0</v>
      </c>
      <c r="BF190" s="162">
        <f>(SUMIFS(Profile!$E$2:$E$17521,Profile!$B$2:$B$17521,$B190,Profile!$C$2:$C$17521,BF$8))*$C$9</f>
        <v>0</v>
      </c>
      <c r="BG190" s="162">
        <f>(SUMIFS(Profile!$E$2:$E$17521,Profile!$B$2:$B$17521,$B190,Profile!$C$2:$C$17521,BG$8))*$C$9</f>
        <v>0</v>
      </c>
      <c r="BH190" s="162">
        <f>(SUMIFS(Profile!$E$2:$E$17521,Profile!$B$2:$B$17521,$B190,Profile!$C$2:$C$17521,BH$8))*$C$9</f>
        <v>0</v>
      </c>
      <c r="BI190" s="162">
        <f>(SUMIFS(Profile!$E$2:$E$17521,Profile!$B$2:$B$17521,$B190,Profile!$C$2:$C$17521,BI$8))*$C$9</f>
        <v>0</v>
      </c>
      <c r="BJ190" s="162">
        <f>(SUMIFS(Profile!$E$2:$E$17521,Profile!$B$2:$B$17521,$B190,Profile!$C$2:$C$17521,BJ$8))*$C$9</f>
        <v>0</v>
      </c>
      <c r="BK190" s="162">
        <f>(SUMIFS(Profile!$E$2:$E$17521,Profile!$B$2:$B$17521,$B190,Profile!$C$2:$C$17521,BK$8))*$C$9</f>
        <v>0</v>
      </c>
      <c r="BL190" s="162">
        <f>(SUMIFS(Profile!$E$2:$E$17521,Profile!$B$2:$B$17521,$B190,Profile!$C$2:$C$17521,BL$8))*$C$9</f>
        <v>0</v>
      </c>
      <c r="BM190" s="162">
        <f>(SUMIFS(Profile!$E$2:$E$17521,Profile!$B$2:$B$17521,$B190,Profile!$C$2:$C$17521,BM$8))*$C$9</f>
        <v>0</v>
      </c>
      <c r="BN190" s="162">
        <f>(SUMIFS(Profile!$E$2:$E$17521,Profile!$B$2:$B$17521,$B190,Profile!$C$2:$C$17521,BN$8))*$C$9</f>
        <v>0</v>
      </c>
      <c r="BO190" s="162">
        <f>(SUMIFS(Profile!$E$2:$E$17521,Profile!$B$2:$B$17521,$B190,Profile!$C$2:$C$17521,BO$8))*$C$9</f>
        <v>0</v>
      </c>
      <c r="BP190" s="162">
        <f>(SUMIFS(Profile!$E$2:$E$17521,Profile!$B$2:$B$17521,$B190,Profile!$C$2:$C$17521,BP$8))*$C$9</f>
        <v>0</v>
      </c>
      <c r="BQ190" s="162">
        <f>(SUMIFS(Profile!$E$2:$E$17521,Profile!$B$2:$B$17521,$B190,Profile!$C$2:$C$17521,BQ$8))*$C$9</f>
        <v>0</v>
      </c>
      <c r="BR190" s="162">
        <f>(SUMIFS(Profile!$E$2:$E$17521,Profile!$B$2:$B$17521,$B190,Profile!$C$2:$C$17521,BR$8))*$C$9</f>
        <v>0</v>
      </c>
      <c r="BS190" s="162">
        <f>(SUMIFS(Profile!$E$2:$E$17521,Profile!$B$2:$B$17521,$B190,Profile!$C$2:$C$17521,BS$8))*$C$9</f>
        <v>0</v>
      </c>
      <c r="BT190" s="162">
        <f>(SUMIFS(Profile!$E$2:$E$17521,Profile!$B$2:$B$17521,$B190,Profile!$C$2:$C$17521,BT$8))*$C$9</f>
        <v>0</v>
      </c>
      <c r="BU190" s="162">
        <f>(SUMIFS(Profile!$E$2:$E$17521,Profile!$B$2:$B$17521,$B190,Profile!$C$2:$C$17521,BU$8))*$C$9</f>
        <v>0</v>
      </c>
      <c r="BV190" s="162">
        <f>(SUMIFS(Profile!$E$2:$E$17521,Profile!$B$2:$B$17521,$B190,Profile!$C$2:$C$17521,BV$8))*$C$9</f>
        <v>0</v>
      </c>
      <c r="BW190" s="162">
        <f>(SUMIFS(Profile!$E$2:$E$17521,Profile!$B$2:$B$17521,$B190,Profile!$C$2:$C$17521,BW$8))*$C$9</f>
        <v>0</v>
      </c>
      <c r="BX190" s="162">
        <f>(SUMIFS(Profile!$E$2:$E$17521,Profile!$B$2:$B$17521,$B190,Profile!$C$2:$C$17521,BX$8))*$C$9</f>
        <v>0</v>
      </c>
      <c r="BY190" s="162">
        <f>(SUMIFS(Profile!$E$2:$E$17521,Profile!$B$2:$B$17521,$B190,Profile!$C$2:$C$17521,BY$8))*$C$9</f>
        <v>0</v>
      </c>
      <c r="BZ190" s="162">
        <f>(SUMIFS(Profile!$E$2:$E$17521,Profile!$B$2:$B$17521,$B190,Profile!$C$2:$C$17521,BZ$8))*$C$9</f>
        <v>0</v>
      </c>
      <c r="CA190" s="162">
        <f>(SUMIFS(Profile!$E$2:$E$17521,Profile!$B$2:$B$17521,$B190,Profile!$C$2:$C$17521,CA$8))*$C$9</f>
        <v>0</v>
      </c>
      <c r="CB190" s="162">
        <f>(SUMIFS(Profile!$E$2:$E$17521,Profile!$B$2:$B$17521,$B190,Profile!$C$2:$C$17521,CB$8))*$C$9</f>
        <v>0</v>
      </c>
      <c r="CC190" s="162">
        <f>(SUMIFS(Profile!$E$2:$E$17521,Profile!$B$2:$B$17521,$B190,Profile!$C$2:$C$17521,CC$8))*$C$9</f>
        <v>0</v>
      </c>
      <c r="CD190" s="162">
        <f>(SUMIFS(Profile!$E$2:$E$17521,Profile!$B$2:$B$17521,$B190,Profile!$C$2:$C$17521,CD$8))*$C$9</f>
        <v>0</v>
      </c>
      <c r="CE190" s="162">
        <f>(SUMIFS(Profile!$E$2:$E$17521,Profile!$B$2:$B$17521,$B190,Profile!$C$2:$C$17521,CE$8))*$C$9</f>
        <v>0</v>
      </c>
      <c r="CF190" s="162">
        <f>(SUMIFS(Profile!$E$2:$E$17521,Profile!$B$2:$B$17521,$B190,Profile!$C$2:$C$17521,CF$8))*$C$9</f>
        <v>0</v>
      </c>
      <c r="CG190" s="162">
        <f>(SUMIFS(Profile!$E$2:$E$17521,Profile!$B$2:$B$17521,$B190,Profile!$C$2:$C$17521,CG$8))*$C$9</f>
        <v>0</v>
      </c>
      <c r="CH190" s="162">
        <f>(SUMIFS(Profile!$E$2:$E$17521,Profile!$B$2:$B$17521,$B190,Profile!$C$2:$C$17521,CH$8))*$C$9</f>
        <v>0</v>
      </c>
      <c r="CI190" s="162">
        <f>(SUMIFS(Profile!$E$2:$E$17521,Profile!$B$2:$B$17521,$B190,Profile!$C$2:$C$17521,CI$8))*$C$9</f>
        <v>0</v>
      </c>
      <c r="CJ190" s="162">
        <f>(SUMIFS(Profile!$E$2:$E$17521,Profile!$B$2:$B$17521,$B190,Profile!$C$2:$C$17521,CJ$8))*$C$9</f>
        <v>0</v>
      </c>
      <c r="CK190" s="162">
        <f>(SUMIFS(Profile!$E$2:$E$17521,Profile!$B$2:$B$17521,$B190,Profile!$C$2:$C$17521,CK$8))*$C$9</f>
        <v>0</v>
      </c>
      <c r="CL190" s="162">
        <f>(SUMIFS(Profile!$E$2:$E$17521,Profile!$B$2:$B$17521,$B190,Profile!$C$2:$C$17521,CL$8))*$C$9</f>
        <v>0</v>
      </c>
      <c r="CM190" s="162">
        <f>(SUMIFS(Profile!$E$2:$E$17521,Profile!$B$2:$B$17521,$B190,Profile!$C$2:$C$17521,CM$8))*$C$9</f>
        <v>0</v>
      </c>
      <c r="CN190" s="162">
        <f>(SUMIFS(Profile!$E$2:$E$17521,Profile!$B$2:$B$17521,$B190,Profile!$C$2:$C$17521,CN$8))*$C$9</f>
        <v>0</v>
      </c>
      <c r="CO190" s="162">
        <f>(SUMIFS(Profile!$E$2:$E$17521,Profile!$B$2:$B$17521,$B190,Profile!$C$2:$C$17521,CO$8))*$C$9</f>
        <v>0</v>
      </c>
      <c r="CP190" s="162">
        <f>(SUMIFS(Profile!$E$2:$E$17521,Profile!$B$2:$B$17521,$B190,Profile!$C$2:$C$17521,CP$8))*$C$9</f>
        <v>0</v>
      </c>
      <c r="CQ190" s="162">
        <f>(SUMIFS(Profile!$E$2:$E$17521,Profile!$B$2:$B$17521,$B190,Profile!$C$2:$C$17521,CQ$8))*$C$9</f>
        <v>0</v>
      </c>
      <c r="CR190" s="162">
        <f>(SUMIFS(Profile!$E$2:$E$17521,Profile!$B$2:$B$17521,$B190,Profile!$C$2:$C$17521,CR$8))*$C$9</f>
        <v>0</v>
      </c>
      <c r="CS190" s="162">
        <f>(SUMIFS(Profile!$E$2:$E$17521,Profile!$B$2:$B$17521,$B190,Profile!$C$2:$C$17521,CS$8))*$C$9</f>
        <v>0</v>
      </c>
      <c r="CT190" s="162">
        <f>(SUMIFS(Profile!$E$2:$E$17521,Profile!$B$2:$B$17521,$B190,Profile!$C$2:$C$17521,CT$8))*$C$9</f>
        <v>0</v>
      </c>
      <c r="CU190" s="162">
        <f>(SUMIFS(Profile!$E$2:$E$17521,Profile!$B$2:$B$17521,$B190,Profile!$C$2:$C$17521,CU$8))*$C$9</f>
        <v>0</v>
      </c>
      <c r="CV190" s="162">
        <f>(SUMIFS(Profile!$E$2:$E$17521,Profile!$B$2:$B$17521,$B190,Profile!$C$2:$C$17521,CV$8))*$C$9</f>
        <v>0</v>
      </c>
      <c r="CW190" s="162">
        <f>(SUMIFS(Profile!$E$2:$E$17521,Profile!$B$2:$B$17521,$B190,Profile!$C$2:$C$17521,CW$8))*$C$9</f>
        <v>0</v>
      </c>
      <c r="CX190" s="162">
        <f t="shared" si="11"/>
        <v>0</v>
      </c>
      <c r="CY190" s="162">
        <f t="shared" ref="CY190:ET190" si="911">MAX(BB190-E190,0)</f>
        <v>0</v>
      </c>
      <c r="CZ190" s="162">
        <f t="shared" si="911"/>
        <v>0</v>
      </c>
      <c r="DA190" s="162">
        <f t="shared" si="911"/>
        <v>0</v>
      </c>
      <c r="DB190" s="162">
        <f t="shared" si="911"/>
        <v>0</v>
      </c>
      <c r="DC190" s="162">
        <f t="shared" si="911"/>
        <v>0</v>
      </c>
      <c r="DD190" s="162">
        <f t="shared" si="911"/>
        <v>0</v>
      </c>
      <c r="DE190" s="162">
        <f t="shared" si="911"/>
        <v>0</v>
      </c>
      <c r="DF190" s="162">
        <f t="shared" si="911"/>
        <v>0</v>
      </c>
      <c r="DG190" s="162">
        <f t="shared" si="911"/>
        <v>0</v>
      </c>
      <c r="DH190" s="162">
        <f t="shared" si="911"/>
        <v>0</v>
      </c>
      <c r="DI190" s="162">
        <f t="shared" si="911"/>
        <v>0</v>
      </c>
      <c r="DJ190" s="162">
        <f t="shared" si="911"/>
        <v>0</v>
      </c>
      <c r="DK190" s="162">
        <f t="shared" si="911"/>
        <v>0</v>
      </c>
      <c r="DL190" s="162">
        <f t="shared" si="911"/>
        <v>0</v>
      </c>
      <c r="DM190" s="162">
        <f t="shared" si="911"/>
        <v>0</v>
      </c>
      <c r="DN190" s="162">
        <f t="shared" si="911"/>
        <v>0</v>
      </c>
      <c r="DO190" s="162">
        <f t="shared" si="911"/>
        <v>0</v>
      </c>
      <c r="DP190" s="162">
        <f t="shared" si="911"/>
        <v>0</v>
      </c>
      <c r="DQ190" s="162">
        <f t="shared" si="911"/>
        <v>0</v>
      </c>
      <c r="DR190" s="162">
        <f t="shared" si="911"/>
        <v>0</v>
      </c>
      <c r="DS190" s="162">
        <f t="shared" si="911"/>
        <v>0</v>
      </c>
      <c r="DT190" s="162">
        <f t="shared" si="911"/>
        <v>0</v>
      </c>
      <c r="DU190" s="162">
        <f t="shared" si="911"/>
        <v>0</v>
      </c>
      <c r="DV190" s="162">
        <f t="shared" si="911"/>
        <v>0</v>
      </c>
      <c r="DW190" s="162">
        <f t="shared" si="911"/>
        <v>0</v>
      </c>
      <c r="DX190" s="162">
        <f t="shared" si="911"/>
        <v>0</v>
      </c>
      <c r="DY190" s="162">
        <f t="shared" si="911"/>
        <v>0</v>
      </c>
      <c r="DZ190" s="162">
        <f t="shared" si="911"/>
        <v>0</v>
      </c>
      <c r="EA190" s="162">
        <f t="shared" si="911"/>
        <v>0</v>
      </c>
      <c r="EB190" s="162">
        <f t="shared" si="911"/>
        <v>0</v>
      </c>
      <c r="EC190" s="162">
        <f t="shared" si="911"/>
        <v>0</v>
      </c>
      <c r="ED190" s="162">
        <f t="shared" si="911"/>
        <v>0</v>
      </c>
      <c r="EE190" s="162">
        <f t="shared" si="911"/>
        <v>0</v>
      </c>
      <c r="EF190" s="162">
        <f t="shared" si="911"/>
        <v>0</v>
      </c>
      <c r="EG190" s="162">
        <f t="shared" si="911"/>
        <v>0</v>
      </c>
      <c r="EH190" s="162">
        <f t="shared" si="911"/>
        <v>0</v>
      </c>
      <c r="EI190" s="162">
        <f t="shared" si="911"/>
        <v>0</v>
      </c>
      <c r="EJ190" s="162">
        <f t="shared" si="911"/>
        <v>0</v>
      </c>
      <c r="EK190" s="162">
        <f t="shared" si="911"/>
        <v>0</v>
      </c>
      <c r="EL190" s="162">
        <f t="shared" si="911"/>
        <v>0</v>
      </c>
      <c r="EM190" s="162">
        <f t="shared" si="911"/>
        <v>0</v>
      </c>
      <c r="EN190" s="162">
        <f t="shared" si="911"/>
        <v>0</v>
      </c>
      <c r="EO190" s="162">
        <f t="shared" si="911"/>
        <v>0</v>
      </c>
      <c r="EP190" s="162">
        <f t="shared" si="911"/>
        <v>0</v>
      </c>
      <c r="EQ190" s="162">
        <f t="shared" si="911"/>
        <v>0</v>
      </c>
      <c r="ER190" s="162">
        <f t="shared" si="911"/>
        <v>0</v>
      </c>
      <c r="ES190" s="162">
        <f t="shared" si="911"/>
        <v>0</v>
      </c>
      <c r="ET190" s="162">
        <f t="shared" si="911"/>
        <v>0</v>
      </c>
      <c r="EU190" s="162">
        <f t="shared" si="13"/>
        <v>0</v>
      </c>
      <c r="EV190" s="162">
        <f t="shared" ref="EV190:GQ190" si="912">BB190-CY190</f>
        <v>0</v>
      </c>
      <c r="EW190" s="162">
        <f t="shared" si="912"/>
        <v>0</v>
      </c>
      <c r="EX190" s="162">
        <f t="shared" si="912"/>
        <v>0</v>
      </c>
      <c r="EY190" s="162">
        <f t="shared" si="912"/>
        <v>0</v>
      </c>
      <c r="EZ190" s="162">
        <f t="shared" si="912"/>
        <v>0</v>
      </c>
      <c r="FA190" s="162">
        <f t="shared" si="912"/>
        <v>0</v>
      </c>
      <c r="FB190" s="162">
        <f t="shared" si="912"/>
        <v>0</v>
      </c>
      <c r="FC190" s="162">
        <f t="shared" si="912"/>
        <v>0</v>
      </c>
      <c r="FD190" s="162">
        <f t="shared" si="912"/>
        <v>0</v>
      </c>
      <c r="FE190" s="162">
        <f t="shared" si="912"/>
        <v>0</v>
      </c>
      <c r="FF190" s="162">
        <f t="shared" si="912"/>
        <v>0</v>
      </c>
      <c r="FG190" s="162">
        <f t="shared" si="912"/>
        <v>0</v>
      </c>
      <c r="FH190" s="162">
        <f t="shared" si="912"/>
        <v>0</v>
      </c>
      <c r="FI190" s="162">
        <f t="shared" si="912"/>
        <v>0</v>
      </c>
      <c r="FJ190" s="162">
        <f t="shared" si="912"/>
        <v>0</v>
      </c>
      <c r="FK190" s="162">
        <f t="shared" si="912"/>
        <v>0</v>
      </c>
      <c r="FL190" s="162">
        <f t="shared" si="912"/>
        <v>0</v>
      </c>
      <c r="FM190" s="162">
        <f t="shared" si="912"/>
        <v>0</v>
      </c>
      <c r="FN190" s="162">
        <f t="shared" si="912"/>
        <v>0</v>
      </c>
      <c r="FO190" s="162">
        <f t="shared" si="912"/>
        <v>0</v>
      </c>
      <c r="FP190" s="162">
        <f t="shared" si="912"/>
        <v>0</v>
      </c>
      <c r="FQ190" s="162">
        <f t="shared" si="912"/>
        <v>0</v>
      </c>
      <c r="FR190" s="162">
        <f t="shared" si="912"/>
        <v>0</v>
      </c>
      <c r="FS190" s="162">
        <f t="shared" si="912"/>
        <v>0</v>
      </c>
      <c r="FT190" s="162">
        <f t="shared" si="912"/>
        <v>0</v>
      </c>
      <c r="FU190" s="162">
        <f t="shared" si="912"/>
        <v>0</v>
      </c>
      <c r="FV190" s="162">
        <f t="shared" si="912"/>
        <v>0</v>
      </c>
      <c r="FW190" s="162">
        <f t="shared" si="912"/>
        <v>0</v>
      </c>
      <c r="FX190" s="162">
        <f t="shared" si="912"/>
        <v>0</v>
      </c>
      <c r="FY190" s="162">
        <f t="shared" si="912"/>
        <v>0</v>
      </c>
      <c r="FZ190" s="162">
        <f t="shared" si="912"/>
        <v>0</v>
      </c>
      <c r="GA190" s="162">
        <f t="shared" si="912"/>
        <v>0</v>
      </c>
      <c r="GB190" s="162">
        <f t="shared" si="912"/>
        <v>0</v>
      </c>
      <c r="GC190" s="162">
        <f t="shared" si="912"/>
        <v>0</v>
      </c>
      <c r="GD190" s="162">
        <f t="shared" si="912"/>
        <v>0</v>
      </c>
      <c r="GE190" s="162">
        <f t="shared" si="912"/>
        <v>0</v>
      </c>
      <c r="GF190" s="162">
        <f t="shared" si="912"/>
        <v>0</v>
      </c>
      <c r="GG190" s="162">
        <f t="shared" si="912"/>
        <v>0</v>
      </c>
      <c r="GH190" s="162">
        <f t="shared" si="912"/>
        <v>0</v>
      </c>
      <c r="GI190" s="162">
        <f t="shared" si="912"/>
        <v>0</v>
      </c>
      <c r="GJ190" s="162">
        <f t="shared" si="912"/>
        <v>0</v>
      </c>
      <c r="GK190" s="162">
        <f t="shared" si="912"/>
        <v>0</v>
      </c>
      <c r="GL190" s="162">
        <f t="shared" si="912"/>
        <v>0</v>
      </c>
      <c r="GM190" s="162">
        <f t="shared" si="912"/>
        <v>0</v>
      </c>
      <c r="GN190" s="162">
        <f t="shared" si="912"/>
        <v>0</v>
      </c>
      <c r="GO190" s="162">
        <f t="shared" si="912"/>
        <v>0</v>
      </c>
      <c r="GP190" s="162">
        <f t="shared" si="912"/>
        <v>0</v>
      </c>
      <c r="GQ190" s="162">
        <f t="shared" si="912"/>
        <v>0</v>
      </c>
      <c r="GR190" s="162">
        <f t="shared" si="15"/>
        <v>0</v>
      </c>
      <c r="GS190" s="162">
        <f t="shared" ref="GS190:IN190" si="913">E190-EV190</f>
        <v>0</v>
      </c>
      <c r="GT190" s="162">
        <f t="shared" si="913"/>
        <v>0</v>
      </c>
      <c r="GU190" s="162">
        <f t="shared" si="913"/>
        <v>0</v>
      </c>
      <c r="GV190" s="162">
        <f t="shared" si="913"/>
        <v>0</v>
      </c>
      <c r="GW190" s="162">
        <f t="shared" si="913"/>
        <v>0</v>
      </c>
      <c r="GX190" s="162">
        <f t="shared" si="913"/>
        <v>0</v>
      </c>
      <c r="GY190" s="162">
        <f t="shared" si="913"/>
        <v>0</v>
      </c>
      <c r="GZ190" s="162">
        <f t="shared" si="913"/>
        <v>0</v>
      </c>
      <c r="HA190" s="162">
        <f t="shared" si="913"/>
        <v>0</v>
      </c>
      <c r="HB190" s="162">
        <f t="shared" si="913"/>
        <v>0</v>
      </c>
      <c r="HC190" s="162">
        <f t="shared" si="913"/>
        <v>0</v>
      </c>
      <c r="HD190" s="162">
        <f t="shared" si="913"/>
        <v>0</v>
      </c>
      <c r="HE190" s="162">
        <f t="shared" si="913"/>
        <v>0</v>
      </c>
      <c r="HF190" s="162">
        <f t="shared" si="913"/>
        <v>0</v>
      </c>
      <c r="HG190" s="162">
        <f t="shared" si="913"/>
        <v>0</v>
      </c>
      <c r="HH190" s="162">
        <f t="shared" si="913"/>
        <v>0</v>
      </c>
      <c r="HI190" s="162">
        <f t="shared" si="913"/>
        <v>0</v>
      </c>
      <c r="HJ190" s="162">
        <f t="shared" si="913"/>
        <v>0</v>
      </c>
      <c r="HK190" s="162">
        <f t="shared" si="913"/>
        <v>0</v>
      </c>
      <c r="HL190" s="162">
        <f t="shared" si="913"/>
        <v>0</v>
      </c>
      <c r="HM190" s="162">
        <f t="shared" si="913"/>
        <v>0</v>
      </c>
      <c r="HN190" s="162">
        <f t="shared" si="913"/>
        <v>0</v>
      </c>
      <c r="HO190" s="162">
        <f t="shared" si="913"/>
        <v>0</v>
      </c>
      <c r="HP190" s="162">
        <f t="shared" si="913"/>
        <v>0</v>
      </c>
      <c r="HQ190" s="162">
        <f t="shared" si="913"/>
        <v>0</v>
      </c>
      <c r="HR190" s="162">
        <f t="shared" si="913"/>
        <v>0</v>
      </c>
      <c r="HS190" s="162">
        <f t="shared" si="913"/>
        <v>0</v>
      </c>
      <c r="HT190" s="162">
        <f t="shared" si="913"/>
        <v>0</v>
      </c>
      <c r="HU190" s="162">
        <f t="shared" si="913"/>
        <v>0</v>
      </c>
      <c r="HV190" s="162">
        <f t="shared" si="913"/>
        <v>0</v>
      </c>
      <c r="HW190" s="162">
        <f t="shared" si="913"/>
        <v>0</v>
      </c>
      <c r="HX190" s="162">
        <f t="shared" si="913"/>
        <v>0</v>
      </c>
      <c r="HY190" s="162">
        <f t="shared" si="913"/>
        <v>0</v>
      </c>
      <c r="HZ190" s="162">
        <f t="shared" si="913"/>
        <v>0</v>
      </c>
      <c r="IA190" s="162">
        <f t="shared" si="913"/>
        <v>0</v>
      </c>
      <c r="IB190" s="162">
        <f t="shared" si="913"/>
        <v>0</v>
      </c>
      <c r="IC190" s="162">
        <f t="shared" si="913"/>
        <v>0</v>
      </c>
      <c r="ID190" s="162">
        <f t="shared" si="913"/>
        <v>0</v>
      </c>
      <c r="IE190" s="162">
        <f t="shared" si="913"/>
        <v>0</v>
      </c>
      <c r="IF190" s="162">
        <f t="shared" si="913"/>
        <v>0</v>
      </c>
      <c r="IG190" s="162">
        <f t="shared" si="913"/>
        <v>0</v>
      </c>
      <c r="IH190" s="162">
        <f t="shared" si="913"/>
        <v>0</v>
      </c>
      <c r="II190" s="162">
        <f t="shared" si="913"/>
        <v>0</v>
      </c>
      <c r="IJ190" s="162">
        <f t="shared" si="913"/>
        <v>0</v>
      </c>
      <c r="IK190" s="162">
        <f t="shared" si="913"/>
        <v>0</v>
      </c>
      <c r="IL190" s="162">
        <f t="shared" si="913"/>
        <v>0</v>
      </c>
      <c r="IM190" s="162">
        <f t="shared" si="913"/>
        <v>0</v>
      </c>
      <c r="IN190" s="162">
        <f t="shared" si="913"/>
        <v>0</v>
      </c>
      <c r="IO190" s="162">
        <f t="shared" si="17"/>
        <v>0</v>
      </c>
      <c r="IP190" s="162">
        <f t="shared" si="23"/>
        <v>0</v>
      </c>
      <c r="IQ190" s="162">
        <f t="shared" ref="IQ190:KK190" si="914">MAX((MIN(CZ190+IP190,$IO$7))-GT190,0)</f>
        <v>0</v>
      </c>
      <c r="IR190" s="162">
        <f t="shared" si="914"/>
        <v>0</v>
      </c>
      <c r="IS190" s="162">
        <f t="shared" si="914"/>
        <v>0</v>
      </c>
      <c r="IT190" s="162">
        <f t="shared" si="914"/>
        <v>0</v>
      </c>
      <c r="IU190" s="162">
        <f t="shared" si="914"/>
        <v>0</v>
      </c>
      <c r="IV190" s="162">
        <f t="shared" si="914"/>
        <v>0</v>
      </c>
      <c r="IW190" s="162">
        <f t="shared" si="914"/>
        <v>0</v>
      </c>
      <c r="IX190" s="162">
        <f t="shared" si="914"/>
        <v>0</v>
      </c>
      <c r="IY190" s="162">
        <f t="shared" si="914"/>
        <v>0</v>
      </c>
      <c r="IZ190" s="162">
        <f t="shared" si="914"/>
        <v>0</v>
      </c>
      <c r="JA190" s="162">
        <f t="shared" si="914"/>
        <v>0</v>
      </c>
      <c r="JB190" s="162">
        <f t="shared" si="914"/>
        <v>0</v>
      </c>
      <c r="JC190" s="162">
        <f t="shared" si="914"/>
        <v>0</v>
      </c>
      <c r="JD190" s="162">
        <f t="shared" si="914"/>
        <v>0</v>
      </c>
      <c r="JE190" s="162">
        <f t="shared" si="914"/>
        <v>0</v>
      </c>
      <c r="JF190" s="162">
        <f t="shared" si="914"/>
        <v>0</v>
      </c>
      <c r="JG190" s="162">
        <f t="shared" si="914"/>
        <v>0</v>
      </c>
      <c r="JH190" s="162">
        <f t="shared" si="914"/>
        <v>0</v>
      </c>
      <c r="JI190" s="162">
        <f t="shared" si="914"/>
        <v>0</v>
      </c>
      <c r="JJ190" s="162">
        <f t="shared" si="914"/>
        <v>0</v>
      </c>
      <c r="JK190" s="162">
        <f t="shared" si="914"/>
        <v>0</v>
      </c>
      <c r="JL190" s="162">
        <f t="shared" si="914"/>
        <v>0</v>
      </c>
      <c r="JM190" s="162">
        <f t="shared" si="914"/>
        <v>0</v>
      </c>
      <c r="JN190" s="162">
        <f t="shared" si="914"/>
        <v>0</v>
      </c>
      <c r="JO190" s="162">
        <f t="shared" si="914"/>
        <v>0</v>
      </c>
      <c r="JP190" s="162">
        <f t="shared" si="914"/>
        <v>0</v>
      </c>
      <c r="JQ190" s="162">
        <f t="shared" si="914"/>
        <v>0</v>
      </c>
      <c r="JR190" s="162">
        <f t="shared" si="914"/>
        <v>0</v>
      </c>
      <c r="JS190" s="162">
        <f t="shared" si="914"/>
        <v>0</v>
      </c>
      <c r="JT190" s="162">
        <f t="shared" si="914"/>
        <v>0</v>
      </c>
      <c r="JU190" s="162">
        <f t="shared" si="914"/>
        <v>0</v>
      </c>
      <c r="JV190" s="162">
        <f t="shared" si="914"/>
        <v>0</v>
      </c>
      <c r="JW190" s="162">
        <f t="shared" si="914"/>
        <v>0</v>
      </c>
      <c r="JX190" s="162">
        <f t="shared" si="914"/>
        <v>0</v>
      </c>
      <c r="JY190" s="162">
        <f t="shared" si="914"/>
        <v>0</v>
      </c>
      <c r="JZ190" s="162">
        <f t="shared" si="914"/>
        <v>0</v>
      </c>
      <c r="KA190" s="162">
        <f t="shared" si="914"/>
        <v>0</v>
      </c>
      <c r="KB190" s="162">
        <f t="shared" si="914"/>
        <v>0</v>
      </c>
      <c r="KC190" s="162">
        <f t="shared" si="914"/>
        <v>0</v>
      </c>
      <c r="KD190" s="162">
        <f t="shared" si="914"/>
        <v>0</v>
      </c>
      <c r="KE190" s="162">
        <f t="shared" si="914"/>
        <v>0</v>
      </c>
      <c r="KF190" s="162">
        <f t="shared" si="914"/>
        <v>0</v>
      </c>
      <c r="KG190" s="162">
        <f t="shared" si="914"/>
        <v>0</v>
      </c>
      <c r="KH190" s="162">
        <f t="shared" si="914"/>
        <v>0</v>
      </c>
      <c r="KI190" s="162">
        <f t="shared" si="914"/>
        <v>0</v>
      </c>
      <c r="KJ190" s="162">
        <f t="shared" si="914"/>
        <v>0</v>
      </c>
      <c r="KK190" s="162">
        <f t="shared" si="914"/>
        <v>0</v>
      </c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</row>
    <row r="191" ht="14.25" customHeight="1" spans="1:326" x14ac:dyDescent="0.25">
      <c r="A191" s="1">
        <v>6</v>
      </c>
      <c r="B191" s="1">
        <f t="shared" ref="B191:C191" si="915">B190+1</f>
        <v>181</v>
      </c>
      <c r="C191" s="232">
        <f t="shared" si="915"/>
        <v>43646</v>
      </c>
      <c r="D191" s="162">
        <f t="shared" si="9"/>
        <v>0</v>
      </c>
      <c r="E191" s="162">
        <f>(SUMIFS(Profile!$F$2:$F$17521,Profile!$B$2:$B$17521,$B191,Profile!$C$2:$C$17521,E$8))*$C$6</f>
        <v>0</v>
      </c>
      <c r="F191" s="162">
        <f>(SUMIFS(Profile!$F$2:$F$17521,Profile!$B$2:$B$17521,$B191,Profile!$C$2:$C$17521,F$8))*$C$6</f>
        <v>0</v>
      </c>
      <c r="G191" s="162">
        <f>(SUMIFS(Profile!$F$2:$F$17521,Profile!$B$2:$B$17521,$B191,Profile!$C$2:$C$17521,G$8))*$C$6</f>
        <v>0</v>
      </c>
      <c r="H191" s="162">
        <f>(SUMIFS(Profile!$F$2:$F$17521,Profile!$B$2:$B$17521,$B191,Profile!$C$2:$C$17521,H$8))*$C$6</f>
        <v>0</v>
      </c>
      <c r="I191" s="162">
        <f>(SUMIFS(Profile!$F$2:$F$17521,Profile!$B$2:$B$17521,$B191,Profile!$C$2:$C$17521,I$8))*$C$6</f>
        <v>0</v>
      </c>
      <c r="J191" s="162">
        <f>(SUMIFS(Profile!$F$2:$F$17521,Profile!$B$2:$B$17521,$B191,Profile!$C$2:$C$17521,J$8))*$C$6</f>
        <v>0</v>
      </c>
      <c r="K191" s="162">
        <f>(SUMIFS(Profile!$F$2:$F$17521,Profile!$B$2:$B$17521,$B191,Profile!$C$2:$C$17521,K$8))*$C$6</f>
        <v>0</v>
      </c>
      <c r="L191" s="162">
        <f>(SUMIFS(Profile!$F$2:$F$17521,Profile!$B$2:$B$17521,$B191,Profile!$C$2:$C$17521,L$8))*$C$6</f>
        <v>0</v>
      </c>
      <c r="M191" s="162">
        <f>(SUMIFS(Profile!$F$2:$F$17521,Profile!$B$2:$B$17521,$B191,Profile!$C$2:$C$17521,M$8))*$C$6</f>
        <v>0</v>
      </c>
      <c r="N191" s="162">
        <f>(SUMIFS(Profile!$F$2:$F$17521,Profile!$B$2:$B$17521,$B191,Profile!$C$2:$C$17521,N$8))*$C$6</f>
        <v>0</v>
      </c>
      <c r="O191" s="162">
        <f>(SUMIFS(Profile!$F$2:$F$17521,Profile!$B$2:$B$17521,$B191,Profile!$C$2:$C$17521,O$8))*$C$6</f>
        <v>0</v>
      </c>
      <c r="P191" s="162">
        <f>(SUMIFS(Profile!$F$2:$F$17521,Profile!$B$2:$B$17521,$B191,Profile!$C$2:$C$17521,P$8))*$C$6</f>
        <v>0</v>
      </c>
      <c r="Q191" s="162">
        <f>(SUMIFS(Profile!$F$2:$F$17521,Profile!$B$2:$B$17521,$B191,Profile!$C$2:$C$17521,Q$8))*$C$6</f>
        <v>0</v>
      </c>
      <c r="R191" s="162">
        <f>(SUMIFS(Profile!$F$2:$F$17521,Profile!$B$2:$B$17521,$B191,Profile!$C$2:$C$17521,R$8))*$C$6</f>
        <v>0</v>
      </c>
      <c r="S191" s="162">
        <f>(SUMIFS(Profile!$F$2:$F$17521,Profile!$B$2:$B$17521,$B191,Profile!$C$2:$C$17521,S$8))*$C$6</f>
        <v>0</v>
      </c>
      <c r="T191" s="162">
        <f>(SUMIFS(Profile!$F$2:$F$17521,Profile!$B$2:$B$17521,$B191,Profile!$C$2:$C$17521,T$8))*$C$6</f>
        <v>0</v>
      </c>
      <c r="U191" s="162">
        <f>(SUMIFS(Profile!$F$2:$F$17521,Profile!$B$2:$B$17521,$B191,Profile!$C$2:$C$17521,U$8))*$C$6</f>
        <v>0</v>
      </c>
      <c r="V191" s="162">
        <f>(SUMIFS(Profile!$F$2:$F$17521,Profile!$B$2:$B$17521,$B191,Profile!$C$2:$C$17521,V$8))*$C$6</f>
        <v>0</v>
      </c>
      <c r="W191" s="162">
        <f>(SUMIFS(Profile!$F$2:$F$17521,Profile!$B$2:$B$17521,$B191,Profile!$C$2:$C$17521,W$8))*$C$6</f>
        <v>0</v>
      </c>
      <c r="X191" s="162">
        <f>(SUMIFS(Profile!$F$2:$F$17521,Profile!$B$2:$B$17521,$B191,Profile!$C$2:$C$17521,X$8))*$C$6</f>
        <v>0</v>
      </c>
      <c r="Y191" s="162">
        <f>(SUMIFS(Profile!$F$2:$F$17521,Profile!$B$2:$B$17521,$B191,Profile!$C$2:$C$17521,Y$8))*$C$6</f>
        <v>0</v>
      </c>
      <c r="Z191" s="162">
        <f>(SUMIFS(Profile!$F$2:$F$17521,Profile!$B$2:$B$17521,$B191,Profile!$C$2:$C$17521,Z$8))*$C$6</f>
        <v>0</v>
      </c>
      <c r="AA191" s="162">
        <f>(SUMIFS(Profile!$F$2:$F$17521,Profile!$B$2:$B$17521,$B191,Profile!$C$2:$C$17521,AA$8))*$C$6</f>
        <v>0</v>
      </c>
      <c r="AB191" s="162">
        <f>(SUMIFS(Profile!$F$2:$F$17521,Profile!$B$2:$B$17521,$B191,Profile!$C$2:$C$17521,AB$8))*$C$6</f>
        <v>0</v>
      </c>
      <c r="AC191" s="162">
        <f>(SUMIFS(Profile!$F$2:$F$17521,Profile!$B$2:$B$17521,$B191,Profile!$C$2:$C$17521,AC$8))*$C$6</f>
        <v>0</v>
      </c>
      <c r="AD191" s="162">
        <f>(SUMIFS(Profile!$F$2:$F$17521,Profile!$B$2:$B$17521,$B191,Profile!$C$2:$C$17521,AD$8))*$C$6</f>
        <v>0</v>
      </c>
      <c r="AE191" s="162">
        <f>(SUMIFS(Profile!$F$2:$F$17521,Profile!$B$2:$B$17521,$B191,Profile!$C$2:$C$17521,AE$8))*$C$6</f>
        <v>0</v>
      </c>
      <c r="AF191" s="162">
        <f>(SUMIFS(Profile!$F$2:$F$17521,Profile!$B$2:$B$17521,$B191,Profile!$C$2:$C$17521,AF$8))*$C$6</f>
        <v>0</v>
      </c>
      <c r="AG191" s="162">
        <f>(SUMIFS(Profile!$F$2:$F$17521,Profile!$B$2:$B$17521,$B191,Profile!$C$2:$C$17521,AG$8))*$C$6</f>
        <v>0</v>
      </c>
      <c r="AH191" s="162">
        <f>(SUMIFS(Profile!$F$2:$F$17521,Profile!$B$2:$B$17521,$B191,Profile!$C$2:$C$17521,AH$8))*$C$6</f>
        <v>0</v>
      </c>
      <c r="AI191" s="162">
        <f>(SUMIFS(Profile!$F$2:$F$17521,Profile!$B$2:$B$17521,$B191,Profile!$C$2:$C$17521,AI$8))*$C$6</f>
        <v>0</v>
      </c>
      <c r="AJ191" s="162">
        <f>(SUMIFS(Profile!$F$2:$F$17521,Profile!$B$2:$B$17521,$B191,Profile!$C$2:$C$17521,AJ$8))*$C$6</f>
        <v>0</v>
      </c>
      <c r="AK191" s="162">
        <f>(SUMIFS(Profile!$F$2:$F$17521,Profile!$B$2:$B$17521,$B191,Profile!$C$2:$C$17521,AK$8))*$C$6</f>
        <v>0</v>
      </c>
      <c r="AL191" s="162">
        <f>(SUMIFS(Profile!$F$2:$F$17521,Profile!$B$2:$B$17521,$B191,Profile!$C$2:$C$17521,AL$8))*$C$6</f>
        <v>0</v>
      </c>
      <c r="AM191" s="162">
        <f>(SUMIFS(Profile!$F$2:$F$17521,Profile!$B$2:$B$17521,$B191,Profile!$C$2:$C$17521,AM$8))*$C$6</f>
        <v>0</v>
      </c>
      <c r="AN191" s="162">
        <f>(SUMIFS(Profile!$F$2:$F$17521,Profile!$B$2:$B$17521,$B191,Profile!$C$2:$C$17521,AN$8))*$C$6</f>
        <v>0</v>
      </c>
      <c r="AO191" s="162">
        <f>(SUMIFS(Profile!$F$2:$F$17521,Profile!$B$2:$B$17521,$B191,Profile!$C$2:$C$17521,AO$8))*$C$6</f>
        <v>0</v>
      </c>
      <c r="AP191" s="162">
        <f>(SUMIFS(Profile!$F$2:$F$17521,Profile!$B$2:$B$17521,$B191,Profile!$C$2:$C$17521,AP$8))*$C$6</f>
        <v>0</v>
      </c>
      <c r="AQ191" s="162">
        <f>(SUMIFS(Profile!$F$2:$F$17521,Profile!$B$2:$B$17521,$B191,Profile!$C$2:$C$17521,AQ$8))*$C$6</f>
        <v>0</v>
      </c>
      <c r="AR191" s="162">
        <f>(SUMIFS(Profile!$F$2:$F$17521,Profile!$B$2:$B$17521,$B191,Profile!$C$2:$C$17521,AR$8))*$C$6</f>
        <v>0</v>
      </c>
      <c r="AS191" s="162">
        <f>(SUMIFS(Profile!$F$2:$F$17521,Profile!$B$2:$B$17521,$B191,Profile!$C$2:$C$17521,AS$8))*$C$6</f>
        <v>0</v>
      </c>
      <c r="AT191" s="162">
        <f>(SUMIFS(Profile!$F$2:$F$17521,Profile!$B$2:$B$17521,$B191,Profile!$C$2:$C$17521,AT$8))*$C$6</f>
        <v>0</v>
      </c>
      <c r="AU191" s="162">
        <f>(SUMIFS(Profile!$F$2:$F$17521,Profile!$B$2:$B$17521,$B191,Profile!$C$2:$C$17521,AU$8))*$C$6</f>
        <v>0</v>
      </c>
      <c r="AV191" s="162">
        <f>(SUMIFS(Profile!$F$2:$F$17521,Profile!$B$2:$B$17521,$B191,Profile!$C$2:$C$17521,AV$8))*$C$6</f>
        <v>0</v>
      </c>
      <c r="AW191" s="162">
        <f>(SUMIFS(Profile!$F$2:$F$17521,Profile!$B$2:$B$17521,$B191,Profile!$C$2:$C$17521,AW$8))*$C$6</f>
        <v>0</v>
      </c>
      <c r="AX191" s="162">
        <f>(SUMIFS(Profile!$F$2:$F$17521,Profile!$B$2:$B$17521,$B191,Profile!$C$2:$C$17521,AX$8))*$C$6</f>
        <v>0</v>
      </c>
      <c r="AY191" s="162">
        <f>(SUMIFS(Profile!$F$2:$F$17521,Profile!$B$2:$B$17521,$B191,Profile!$C$2:$C$17521,AY$8))*$C$6</f>
        <v>0</v>
      </c>
      <c r="AZ191" s="162">
        <f>(SUMIFS(Profile!$F$2:$F$17521,Profile!$B$2:$B$17521,$B191,Profile!$C$2:$C$17521,AZ$8))*$C$6</f>
        <v>0</v>
      </c>
      <c r="BA191" s="162">
        <f t="shared" si="10"/>
        <v>0</v>
      </c>
      <c r="BB191" s="162">
        <f>(SUMIFS(Profile!$E$2:$E$17521,Profile!$B$2:$B$17521,$B191,Profile!$C$2:$C$17521,BB$8))*$C$9</f>
        <v>0</v>
      </c>
      <c r="BC191" s="162">
        <f>(SUMIFS(Profile!$E$2:$E$17521,Profile!$B$2:$B$17521,$B191,Profile!$C$2:$C$17521,BC$8))*$C$9</f>
        <v>0</v>
      </c>
      <c r="BD191" s="162">
        <f>(SUMIFS(Profile!$E$2:$E$17521,Profile!$B$2:$B$17521,$B191,Profile!$C$2:$C$17521,BD$8))*$C$9</f>
        <v>0</v>
      </c>
      <c r="BE191" s="162">
        <f>(SUMIFS(Profile!$E$2:$E$17521,Profile!$B$2:$B$17521,$B191,Profile!$C$2:$C$17521,BE$8))*$C$9</f>
        <v>0</v>
      </c>
      <c r="BF191" s="162">
        <f>(SUMIFS(Profile!$E$2:$E$17521,Profile!$B$2:$B$17521,$B191,Profile!$C$2:$C$17521,BF$8))*$C$9</f>
        <v>0</v>
      </c>
      <c r="BG191" s="162">
        <f>(SUMIFS(Profile!$E$2:$E$17521,Profile!$B$2:$B$17521,$B191,Profile!$C$2:$C$17521,BG$8))*$C$9</f>
        <v>0</v>
      </c>
      <c r="BH191" s="162">
        <f>(SUMIFS(Profile!$E$2:$E$17521,Profile!$B$2:$B$17521,$B191,Profile!$C$2:$C$17521,BH$8))*$C$9</f>
        <v>0</v>
      </c>
      <c r="BI191" s="162">
        <f>(SUMIFS(Profile!$E$2:$E$17521,Profile!$B$2:$B$17521,$B191,Profile!$C$2:$C$17521,BI$8))*$C$9</f>
        <v>0</v>
      </c>
      <c r="BJ191" s="162">
        <f>(SUMIFS(Profile!$E$2:$E$17521,Profile!$B$2:$B$17521,$B191,Profile!$C$2:$C$17521,BJ$8))*$C$9</f>
        <v>0</v>
      </c>
      <c r="BK191" s="162">
        <f>(SUMIFS(Profile!$E$2:$E$17521,Profile!$B$2:$B$17521,$B191,Profile!$C$2:$C$17521,BK$8))*$C$9</f>
        <v>0</v>
      </c>
      <c r="BL191" s="162">
        <f>(SUMIFS(Profile!$E$2:$E$17521,Profile!$B$2:$B$17521,$B191,Profile!$C$2:$C$17521,BL$8))*$C$9</f>
        <v>0</v>
      </c>
      <c r="BM191" s="162">
        <f>(SUMIFS(Profile!$E$2:$E$17521,Profile!$B$2:$B$17521,$B191,Profile!$C$2:$C$17521,BM$8))*$C$9</f>
        <v>0</v>
      </c>
      <c r="BN191" s="162">
        <f>(SUMIFS(Profile!$E$2:$E$17521,Profile!$B$2:$B$17521,$B191,Profile!$C$2:$C$17521,BN$8))*$C$9</f>
        <v>0</v>
      </c>
      <c r="BO191" s="162">
        <f>(SUMIFS(Profile!$E$2:$E$17521,Profile!$B$2:$B$17521,$B191,Profile!$C$2:$C$17521,BO$8))*$C$9</f>
        <v>0</v>
      </c>
      <c r="BP191" s="162">
        <f>(SUMIFS(Profile!$E$2:$E$17521,Profile!$B$2:$B$17521,$B191,Profile!$C$2:$C$17521,BP$8))*$C$9</f>
        <v>0</v>
      </c>
      <c r="BQ191" s="162">
        <f>(SUMIFS(Profile!$E$2:$E$17521,Profile!$B$2:$B$17521,$B191,Profile!$C$2:$C$17521,BQ$8))*$C$9</f>
        <v>0</v>
      </c>
      <c r="BR191" s="162">
        <f>(SUMIFS(Profile!$E$2:$E$17521,Profile!$B$2:$B$17521,$B191,Profile!$C$2:$C$17521,BR$8))*$C$9</f>
        <v>0</v>
      </c>
      <c r="BS191" s="162">
        <f>(SUMIFS(Profile!$E$2:$E$17521,Profile!$B$2:$B$17521,$B191,Profile!$C$2:$C$17521,BS$8))*$C$9</f>
        <v>0</v>
      </c>
      <c r="BT191" s="162">
        <f>(SUMIFS(Profile!$E$2:$E$17521,Profile!$B$2:$B$17521,$B191,Profile!$C$2:$C$17521,BT$8))*$C$9</f>
        <v>0</v>
      </c>
      <c r="BU191" s="162">
        <f>(SUMIFS(Profile!$E$2:$E$17521,Profile!$B$2:$B$17521,$B191,Profile!$C$2:$C$17521,BU$8))*$C$9</f>
        <v>0</v>
      </c>
      <c r="BV191" s="162">
        <f>(SUMIFS(Profile!$E$2:$E$17521,Profile!$B$2:$B$17521,$B191,Profile!$C$2:$C$17521,BV$8))*$C$9</f>
        <v>0</v>
      </c>
      <c r="BW191" s="162">
        <f>(SUMIFS(Profile!$E$2:$E$17521,Profile!$B$2:$B$17521,$B191,Profile!$C$2:$C$17521,BW$8))*$C$9</f>
        <v>0</v>
      </c>
      <c r="BX191" s="162">
        <f>(SUMIFS(Profile!$E$2:$E$17521,Profile!$B$2:$B$17521,$B191,Profile!$C$2:$C$17521,BX$8))*$C$9</f>
        <v>0</v>
      </c>
      <c r="BY191" s="162">
        <f>(SUMIFS(Profile!$E$2:$E$17521,Profile!$B$2:$B$17521,$B191,Profile!$C$2:$C$17521,BY$8))*$C$9</f>
        <v>0</v>
      </c>
      <c r="BZ191" s="162">
        <f>(SUMIFS(Profile!$E$2:$E$17521,Profile!$B$2:$B$17521,$B191,Profile!$C$2:$C$17521,BZ$8))*$C$9</f>
        <v>0</v>
      </c>
      <c r="CA191" s="162">
        <f>(SUMIFS(Profile!$E$2:$E$17521,Profile!$B$2:$B$17521,$B191,Profile!$C$2:$C$17521,CA$8))*$C$9</f>
        <v>0</v>
      </c>
      <c r="CB191" s="162">
        <f>(SUMIFS(Profile!$E$2:$E$17521,Profile!$B$2:$B$17521,$B191,Profile!$C$2:$C$17521,CB$8))*$C$9</f>
        <v>0</v>
      </c>
      <c r="CC191" s="162">
        <f>(SUMIFS(Profile!$E$2:$E$17521,Profile!$B$2:$B$17521,$B191,Profile!$C$2:$C$17521,CC$8))*$C$9</f>
        <v>0</v>
      </c>
      <c r="CD191" s="162">
        <f>(SUMIFS(Profile!$E$2:$E$17521,Profile!$B$2:$B$17521,$B191,Profile!$C$2:$C$17521,CD$8))*$C$9</f>
        <v>0</v>
      </c>
      <c r="CE191" s="162">
        <f>(SUMIFS(Profile!$E$2:$E$17521,Profile!$B$2:$B$17521,$B191,Profile!$C$2:$C$17521,CE$8))*$C$9</f>
        <v>0</v>
      </c>
      <c r="CF191" s="162">
        <f>(SUMIFS(Profile!$E$2:$E$17521,Profile!$B$2:$B$17521,$B191,Profile!$C$2:$C$17521,CF$8))*$C$9</f>
        <v>0</v>
      </c>
      <c r="CG191" s="162">
        <f>(SUMIFS(Profile!$E$2:$E$17521,Profile!$B$2:$B$17521,$B191,Profile!$C$2:$C$17521,CG$8))*$C$9</f>
        <v>0</v>
      </c>
      <c r="CH191" s="162">
        <f>(SUMIFS(Profile!$E$2:$E$17521,Profile!$B$2:$B$17521,$B191,Profile!$C$2:$C$17521,CH$8))*$C$9</f>
        <v>0</v>
      </c>
      <c r="CI191" s="162">
        <f>(SUMIFS(Profile!$E$2:$E$17521,Profile!$B$2:$B$17521,$B191,Profile!$C$2:$C$17521,CI$8))*$C$9</f>
        <v>0</v>
      </c>
      <c r="CJ191" s="162">
        <f>(SUMIFS(Profile!$E$2:$E$17521,Profile!$B$2:$B$17521,$B191,Profile!$C$2:$C$17521,CJ$8))*$C$9</f>
        <v>0</v>
      </c>
      <c r="CK191" s="162">
        <f>(SUMIFS(Profile!$E$2:$E$17521,Profile!$B$2:$B$17521,$B191,Profile!$C$2:$C$17521,CK$8))*$C$9</f>
        <v>0</v>
      </c>
      <c r="CL191" s="162">
        <f>(SUMIFS(Profile!$E$2:$E$17521,Profile!$B$2:$B$17521,$B191,Profile!$C$2:$C$17521,CL$8))*$C$9</f>
        <v>0</v>
      </c>
      <c r="CM191" s="162">
        <f>(SUMIFS(Profile!$E$2:$E$17521,Profile!$B$2:$B$17521,$B191,Profile!$C$2:$C$17521,CM$8))*$C$9</f>
        <v>0</v>
      </c>
      <c r="CN191" s="162">
        <f>(SUMIFS(Profile!$E$2:$E$17521,Profile!$B$2:$B$17521,$B191,Profile!$C$2:$C$17521,CN$8))*$C$9</f>
        <v>0</v>
      </c>
      <c r="CO191" s="162">
        <f>(SUMIFS(Profile!$E$2:$E$17521,Profile!$B$2:$B$17521,$B191,Profile!$C$2:$C$17521,CO$8))*$C$9</f>
        <v>0</v>
      </c>
      <c r="CP191" s="162">
        <f>(SUMIFS(Profile!$E$2:$E$17521,Profile!$B$2:$B$17521,$B191,Profile!$C$2:$C$17521,CP$8))*$C$9</f>
        <v>0</v>
      </c>
      <c r="CQ191" s="162">
        <f>(SUMIFS(Profile!$E$2:$E$17521,Profile!$B$2:$B$17521,$B191,Profile!$C$2:$C$17521,CQ$8))*$C$9</f>
        <v>0</v>
      </c>
      <c r="CR191" s="162">
        <f>(SUMIFS(Profile!$E$2:$E$17521,Profile!$B$2:$B$17521,$B191,Profile!$C$2:$C$17521,CR$8))*$C$9</f>
        <v>0</v>
      </c>
      <c r="CS191" s="162">
        <f>(SUMIFS(Profile!$E$2:$E$17521,Profile!$B$2:$B$17521,$B191,Profile!$C$2:$C$17521,CS$8))*$C$9</f>
        <v>0</v>
      </c>
      <c r="CT191" s="162">
        <f>(SUMIFS(Profile!$E$2:$E$17521,Profile!$B$2:$B$17521,$B191,Profile!$C$2:$C$17521,CT$8))*$C$9</f>
        <v>0</v>
      </c>
      <c r="CU191" s="162">
        <f>(SUMIFS(Profile!$E$2:$E$17521,Profile!$B$2:$B$17521,$B191,Profile!$C$2:$C$17521,CU$8))*$C$9</f>
        <v>0</v>
      </c>
      <c r="CV191" s="162">
        <f>(SUMIFS(Profile!$E$2:$E$17521,Profile!$B$2:$B$17521,$B191,Profile!$C$2:$C$17521,CV$8))*$C$9</f>
        <v>0</v>
      </c>
      <c r="CW191" s="162">
        <f>(SUMIFS(Profile!$E$2:$E$17521,Profile!$B$2:$B$17521,$B191,Profile!$C$2:$C$17521,CW$8))*$C$9</f>
        <v>0</v>
      </c>
      <c r="CX191" s="162">
        <f t="shared" si="11"/>
        <v>0</v>
      </c>
      <c r="CY191" s="162">
        <f t="shared" ref="CY191:ET191" si="916">MAX(BB191-E191,0)</f>
        <v>0</v>
      </c>
      <c r="CZ191" s="162">
        <f t="shared" si="916"/>
        <v>0</v>
      </c>
      <c r="DA191" s="162">
        <f t="shared" si="916"/>
        <v>0</v>
      </c>
      <c r="DB191" s="162">
        <f t="shared" si="916"/>
        <v>0</v>
      </c>
      <c r="DC191" s="162">
        <f t="shared" si="916"/>
        <v>0</v>
      </c>
      <c r="DD191" s="162">
        <f t="shared" si="916"/>
        <v>0</v>
      </c>
      <c r="DE191" s="162">
        <f t="shared" si="916"/>
        <v>0</v>
      </c>
      <c r="DF191" s="162">
        <f t="shared" si="916"/>
        <v>0</v>
      </c>
      <c r="DG191" s="162">
        <f t="shared" si="916"/>
        <v>0</v>
      </c>
      <c r="DH191" s="162">
        <f t="shared" si="916"/>
        <v>0</v>
      </c>
      <c r="DI191" s="162">
        <f t="shared" si="916"/>
        <v>0</v>
      </c>
      <c r="DJ191" s="162">
        <f t="shared" si="916"/>
        <v>0</v>
      </c>
      <c r="DK191" s="162">
        <f t="shared" si="916"/>
        <v>0</v>
      </c>
      <c r="DL191" s="162">
        <f t="shared" si="916"/>
        <v>0</v>
      </c>
      <c r="DM191" s="162">
        <f t="shared" si="916"/>
        <v>0</v>
      </c>
      <c r="DN191" s="162">
        <f t="shared" si="916"/>
        <v>0</v>
      </c>
      <c r="DO191" s="162">
        <f t="shared" si="916"/>
        <v>0</v>
      </c>
      <c r="DP191" s="162">
        <f t="shared" si="916"/>
        <v>0</v>
      </c>
      <c r="DQ191" s="162">
        <f t="shared" si="916"/>
        <v>0</v>
      </c>
      <c r="DR191" s="162">
        <f t="shared" si="916"/>
        <v>0</v>
      </c>
      <c r="DS191" s="162">
        <f t="shared" si="916"/>
        <v>0</v>
      </c>
      <c r="DT191" s="162">
        <f t="shared" si="916"/>
        <v>0</v>
      </c>
      <c r="DU191" s="162">
        <f t="shared" si="916"/>
        <v>0</v>
      </c>
      <c r="DV191" s="162">
        <f t="shared" si="916"/>
        <v>0</v>
      </c>
      <c r="DW191" s="162">
        <f t="shared" si="916"/>
        <v>0</v>
      </c>
      <c r="DX191" s="162">
        <f t="shared" si="916"/>
        <v>0</v>
      </c>
      <c r="DY191" s="162">
        <f t="shared" si="916"/>
        <v>0</v>
      </c>
      <c r="DZ191" s="162">
        <f t="shared" si="916"/>
        <v>0</v>
      </c>
      <c r="EA191" s="162">
        <f t="shared" si="916"/>
        <v>0</v>
      </c>
      <c r="EB191" s="162">
        <f t="shared" si="916"/>
        <v>0</v>
      </c>
      <c r="EC191" s="162">
        <f t="shared" si="916"/>
        <v>0</v>
      </c>
      <c r="ED191" s="162">
        <f t="shared" si="916"/>
        <v>0</v>
      </c>
      <c r="EE191" s="162">
        <f t="shared" si="916"/>
        <v>0</v>
      </c>
      <c r="EF191" s="162">
        <f t="shared" si="916"/>
        <v>0</v>
      </c>
      <c r="EG191" s="162">
        <f t="shared" si="916"/>
        <v>0</v>
      </c>
      <c r="EH191" s="162">
        <f t="shared" si="916"/>
        <v>0</v>
      </c>
      <c r="EI191" s="162">
        <f t="shared" si="916"/>
        <v>0</v>
      </c>
      <c r="EJ191" s="162">
        <f t="shared" si="916"/>
        <v>0</v>
      </c>
      <c r="EK191" s="162">
        <f t="shared" si="916"/>
        <v>0</v>
      </c>
      <c r="EL191" s="162">
        <f t="shared" si="916"/>
        <v>0</v>
      </c>
      <c r="EM191" s="162">
        <f t="shared" si="916"/>
        <v>0</v>
      </c>
      <c r="EN191" s="162">
        <f t="shared" si="916"/>
        <v>0</v>
      </c>
      <c r="EO191" s="162">
        <f t="shared" si="916"/>
        <v>0</v>
      </c>
      <c r="EP191" s="162">
        <f t="shared" si="916"/>
        <v>0</v>
      </c>
      <c r="EQ191" s="162">
        <f t="shared" si="916"/>
        <v>0</v>
      </c>
      <c r="ER191" s="162">
        <f t="shared" si="916"/>
        <v>0</v>
      </c>
      <c r="ES191" s="162">
        <f t="shared" si="916"/>
        <v>0</v>
      </c>
      <c r="ET191" s="162">
        <f t="shared" si="916"/>
        <v>0</v>
      </c>
      <c r="EU191" s="162">
        <f t="shared" si="13"/>
        <v>0</v>
      </c>
      <c r="EV191" s="162">
        <f t="shared" ref="EV191:GQ191" si="917">BB191-CY191</f>
        <v>0</v>
      </c>
      <c r="EW191" s="162">
        <f t="shared" si="917"/>
        <v>0</v>
      </c>
      <c r="EX191" s="162">
        <f t="shared" si="917"/>
        <v>0</v>
      </c>
      <c r="EY191" s="162">
        <f t="shared" si="917"/>
        <v>0</v>
      </c>
      <c r="EZ191" s="162">
        <f t="shared" si="917"/>
        <v>0</v>
      </c>
      <c r="FA191" s="162">
        <f t="shared" si="917"/>
        <v>0</v>
      </c>
      <c r="FB191" s="162">
        <f t="shared" si="917"/>
        <v>0</v>
      </c>
      <c r="FC191" s="162">
        <f t="shared" si="917"/>
        <v>0</v>
      </c>
      <c r="FD191" s="162">
        <f t="shared" si="917"/>
        <v>0</v>
      </c>
      <c r="FE191" s="162">
        <f t="shared" si="917"/>
        <v>0</v>
      </c>
      <c r="FF191" s="162">
        <f t="shared" si="917"/>
        <v>0</v>
      </c>
      <c r="FG191" s="162">
        <f t="shared" si="917"/>
        <v>0</v>
      </c>
      <c r="FH191" s="162">
        <f t="shared" si="917"/>
        <v>0</v>
      </c>
      <c r="FI191" s="162">
        <f t="shared" si="917"/>
        <v>0</v>
      </c>
      <c r="FJ191" s="162">
        <f t="shared" si="917"/>
        <v>0</v>
      </c>
      <c r="FK191" s="162">
        <f t="shared" si="917"/>
        <v>0</v>
      </c>
      <c r="FL191" s="162">
        <f t="shared" si="917"/>
        <v>0</v>
      </c>
      <c r="FM191" s="162">
        <f t="shared" si="917"/>
        <v>0</v>
      </c>
      <c r="FN191" s="162">
        <f t="shared" si="917"/>
        <v>0</v>
      </c>
      <c r="FO191" s="162">
        <f t="shared" si="917"/>
        <v>0</v>
      </c>
      <c r="FP191" s="162">
        <f t="shared" si="917"/>
        <v>0</v>
      </c>
      <c r="FQ191" s="162">
        <f t="shared" si="917"/>
        <v>0</v>
      </c>
      <c r="FR191" s="162">
        <f t="shared" si="917"/>
        <v>0</v>
      </c>
      <c r="FS191" s="162">
        <f t="shared" si="917"/>
        <v>0</v>
      </c>
      <c r="FT191" s="162">
        <f t="shared" si="917"/>
        <v>0</v>
      </c>
      <c r="FU191" s="162">
        <f t="shared" si="917"/>
        <v>0</v>
      </c>
      <c r="FV191" s="162">
        <f t="shared" si="917"/>
        <v>0</v>
      </c>
      <c r="FW191" s="162">
        <f t="shared" si="917"/>
        <v>0</v>
      </c>
      <c r="FX191" s="162">
        <f t="shared" si="917"/>
        <v>0</v>
      </c>
      <c r="FY191" s="162">
        <f t="shared" si="917"/>
        <v>0</v>
      </c>
      <c r="FZ191" s="162">
        <f t="shared" si="917"/>
        <v>0</v>
      </c>
      <c r="GA191" s="162">
        <f t="shared" si="917"/>
        <v>0</v>
      </c>
      <c r="GB191" s="162">
        <f t="shared" si="917"/>
        <v>0</v>
      </c>
      <c r="GC191" s="162">
        <f t="shared" si="917"/>
        <v>0</v>
      </c>
      <c r="GD191" s="162">
        <f t="shared" si="917"/>
        <v>0</v>
      </c>
      <c r="GE191" s="162">
        <f t="shared" si="917"/>
        <v>0</v>
      </c>
      <c r="GF191" s="162">
        <f t="shared" si="917"/>
        <v>0</v>
      </c>
      <c r="GG191" s="162">
        <f t="shared" si="917"/>
        <v>0</v>
      </c>
      <c r="GH191" s="162">
        <f t="shared" si="917"/>
        <v>0</v>
      </c>
      <c r="GI191" s="162">
        <f t="shared" si="917"/>
        <v>0</v>
      </c>
      <c r="GJ191" s="162">
        <f t="shared" si="917"/>
        <v>0</v>
      </c>
      <c r="GK191" s="162">
        <f t="shared" si="917"/>
        <v>0</v>
      </c>
      <c r="GL191" s="162">
        <f t="shared" si="917"/>
        <v>0</v>
      </c>
      <c r="GM191" s="162">
        <f t="shared" si="917"/>
        <v>0</v>
      </c>
      <c r="GN191" s="162">
        <f t="shared" si="917"/>
        <v>0</v>
      </c>
      <c r="GO191" s="162">
        <f t="shared" si="917"/>
        <v>0</v>
      </c>
      <c r="GP191" s="162">
        <f t="shared" si="917"/>
        <v>0</v>
      </c>
      <c r="GQ191" s="162">
        <f t="shared" si="917"/>
        <v>0</v>
      </c>
      <c r="GR191" s="162">
        <f t="shared" si="15"/>
        <v>0</v>
      </c>
      <c r="GS191" s="162">
        <f t="shared" ref="GS191:IN191" si="918">E191-EV191</f>
        <v>0</v>
      </c>
      <c r="GT191" s="162">
        <f t="shared" si="918"/>
        <v>0</v>
      </c>
      <c r="GU191" s="162">
        <f t="shared" si="918"/>
        <v>0</v>
      </c>
      <c r="GV191" s="162">
        <f t="shared" si="918"/>
        <v>0</v>
      </c>
      <c r="GW191" s="162">
        <f t="shared" si="918"/>
        <v>0</v>
      </c>
      <c r="GX191" s="162">
        <f t="shared" si="918"/>
        <v>0</v>
      </c>
      <c r="GY191" s="162">
        <f t="shared" si="918"/>
        <v>0</v>
      </c>
      <c r="GZ191" s="162">
        <f t="shared" si="918"/>
        <v>0</v>
      </c>
      <c r="HA191" s="162">
        <f t="shared" si="918"/>
        <v>0</v>
      </c>
      <c r="HB191" s="162">
        <f t="shared" si="918"/>
        <v>0</v>
      </c>
      <c r="HC191" s="162">
        <f t="shared" si="918"/>
        <v>0</v>
      </c>
      <c r="HD191" s="162">
        <f t="shared" si="918"/>
        <v>0</v>
      </c>
      <c r="HE191" s="162">
        <f t="shared" si="918"/>
        <v>0</v>
      </c>
      <c r="HF191" s="162">
        <f t="shared" si="918"/>
        <v>0</v>
      </c>
      <c r="HG191" s="162">
        <f t="shared" si="918"/>
        <v>0</v>
      </c>
      <c r="HH191" s="162">
        <f t="shared" si="918"/>
        <v>0</v>
      </c>
      <c r="HI191" s="162">
        <f t="shared" si="918"/>
        <v>0</v>
      </c>
      <c r="HJ191" s="162">
        <f t="shared" si="918"/>
        <v>0</v>
      </c>
      <c r="HK191" s="162">
        <f t="shared" si="918"/>
        <v>0</v>
      </c>
      <c r="HL191" s="162">
        <f t="shared" si="918"/>
        <v>0</v>
      </c>
      <c r="HM191" s="162">
        <f t="shared" si="918"/>
        <v>0</v>
      </c>
      <c r="HN191" s="162">
        <f t="shared" si="918"/>
        <v>0</v>
      </c>
      <c r="HO191" s="162">
        <f t="shared" si="918"/>
        <v>0</v>
      </c>
      <c r="HP191" s="162">
        <f t="shared" si="918"/>
        <v>0</v>
      </c>
      <c r="HQ191" s="162">
        <f t="shared" si="918"/>
        <v>0</v>
      </c>
      <c r="HR191" s="162">
        <f t="shared" si="918"/>
        <v>0</v>
      </c>
      <c r="HS191" s="162">
        <f t="shared" si="918"/>
        <v>0</v>
      </c>
      <c r="HT191" s="162">
        <f t="shared" si="918"/>
        <v>0</v>
      </c>
      <c r="HU191" s="162">
        <f t="shared" si="918"/>
        <v>0</v>
      </c>
      <c r="HV191" s="162">
        <f t="shared" si="918"/>
        <v>0</v>
      </c>
      <c r="HW191" s="162">
        <f t="shared" si="918"/>
        <v>0</v>
      </c>
      <c r="HX191" s="162">
        <f t="shared" si="918"/>
        <v>0</v>
      </c>
      <c r="HY191" s="162">
        <f t="shared" si="918"/>
        <v>0</v>
      </c>
      <c r="HZ191" s="162">
        <f t="shared" si="918"/>
        <v>0</v>
      </c>
      <c r="IA191" s="162">
        <f t="shared" si="918"/>
        <v>0</v>
      </c>
      <c r="IB191" s="162">
        <f t="shared" si="918"/>
        <v>0</v>
      </c>
      <c r="IC191" s="162">
        <f t="shared" si="918"/>
        <v>0</v>
      </c>
      <c r="ID191" s="162">
        <f t="shared" si="918"/>
        <v>0</v>
      </c>
      <c r="IE191" s="162">
        <f t="shared" si="918"/>
        <v>0</v>
      </c>
      <c r="IF191" s="162">
        <f t="shared" si="918"/>
        <v>0</v>
      </c>
      <c r="IG191" s="162">
        <f t="shared" si="918"/>
        <v>0</v>
      </c>
      <c r="IH191" s="162">
        <f t="shared" si="918"/>
        <v>0</v>
      </c>
      <c r="II191" s="162">
        <f t="shared" si="918"/>
        <v>0</v>
      </c>
      <c r="IJ191" s="162">
        <f t="shared" si="918"/>
        <v>0</v>
      </c>
      <c r="IK191" s="162">
        <f t="shared" si="918"/>
        <v>0</v>
      </c>
      <c r="IL191" s="162">
        <f t="shared" si="918"/>
        <v>0</v>
      </c>
      <c r="IM191" s="162">
        <f t="shared" si="918"/>
        <v>0</v>
      </c>
      <c r="IN191" s="162">
        <f t="shared" si="918"/>
        <v>0</v>
      </c>
      <c r="IO191" s="162">
        <f t="shared" si="17"/>
        <v>0</v>
      </c>
      <c r="IP191" s="162">
        <f t="shared" si="23"/>
        <v>0</v>
      </c>
      <c r="IQ191" s="162">
        <f t="shared" ref="IQ191:KK191" si="919">MAX((MIN(CZ191+IP191,$IO$7))-GT191,0)</f>
        <v>0</v>
      </c>
      <c r="IR191" s="162">
        <f t="shared" si="919"/>
        <v>0</v>
      </c>
      <c r="IS191" s="162">
        <f t="shared" si="919"/>
        <v>0</v>
      </c>
      <c r="IT191" s="162">
        <f t="shared" si="919"/>
        <v>0</v>
      </c>
      <c r="IU191" s="162">
        <f t="shared" si="919"/>
        <v>0</v>
      </c>
      <c r="IV191" s="162">
        <f t="shared" si="919"/>
        <v>0</v>
      </c>
      <c r="IW191" s="162">
        <f t="shared" si="919"/>
        <v>0</v>
      </c>
      <c r="IX191" s="162">
        <f t="shared" si="919"/>
        <v>0</v>
      </c>
      <c r="IY191" s="162">
        <f t="shared" si="919"/>
        <v>0</v>
      </c>
      <c r="IZ191" s="162">
        <f t="shared" si="919"/>
        <v>0</v>
      </c>
      <c r="JA191" s="162">
        <f t="shared" si="919"/>
        <v>0</v>
      </c>
      <c r="JB191" s="162">
        <f t="shared" si="919"/>
        <v>0</v>
      </c>
      <c r="JC191" s="162">
        <f t="shared" si="919"/>
        <v>0</v>
      </c>
      <c r="JD191" s="162">
        <f t="shared" si="919"/>
        <v>0</v>
      </c>
      <c r="JE191" s="162">
        <f t="shared" si="919"/>
        <v>0</v>
      </c>
      <c r="JF191" s="162">
        <f t="shared" si="919"/>
        <v>0</v>
      </c>
      <c r="JG191" s="162">
        <f t="shared" si="919"/>
        <v>0</v>
      </c>
      <c r="JH191" s="162">
        <f t="shared" si="919"/>
        <v>0</v>
      </c>
      <c r="JI191" s="162">
        <f t="shared" si="919"/>
        <v>0</v>
      </c>
      <c r="JJ191" s="162">
        <f t="shared" si="919"/>
        <v>0</v>
      </c>
      <c r="JK191" s="162">
        <f t="shared" si="919"/>
        <v>0</v>
      </c>
      <c r="JL191" s="162">
        <f t="shared" si="919"/>
        <v>0</v>
      </c>
      <c r="JM191" s="162">
        <f t="shared" si="919"/>
        <v>0</v>
      </c>
      <c r="JN191" s="162">
        <f t="shared" si="919"/>
        <v>0</v>
      </c>
      <c r="JO191" s="162">
        <f t="shared" si="919"/>
        <v>0</v>
      </c>
      <c r="JP191" s="162">
        <f t="shared" si="919"/>
        <v>0</v>
      </c>
      <c r="JQ191" s="162">
        <f t="shared" si="919"/>
        <v>0</v>
      </c>
      <c r="JR191" s="162">
        <f t="shared" si="919"/>
        <v>0</v>
      </c>
      <c r="JS191" s="162">
        <f t="shared" si="919"/>
        <v>0</v>
      </c>
      <c r="JT191" s="162">
        <f t="shared" si="919"/>
        <v>0</v>
      </c>
      <c r="JU191" s="162">
        <f t="shared" si="919"/>
        <v>0</v>
      </c>
      <c r="JV191" s="162">
        <f t="shared" si="919"/>
        <v>0</v>
      </c>
      <c r="JW191" s="162">
        <f t="shared" si="919"/>
        <v>0</v>
      </c>
      <c r="JX191" s="162">
        <f t="shared" si="919"/>
        <v>0</v>
      </c>
      <c r="JY191" s="162">
        <f t="shared" si="919"/>
        <v>0</v>
      </c>
      <c r="JZ191" s="162">
        <f t="shared" si="919"/>
        <v>0</v>
      </c>
      <c r="KA191" s="162">
        <f t="shared" si="919"/>
        <v>0</v>
      </c>
      <c r="KB191" s="162">
        <f t="shared" si="919"/>
        <v>0</v>
      </c>
      <c r="KC191" s="162">
        <f t="shared" si="919"/>
        <v>0</v>
      </c>
      <c r="KD191" s="162">
        <f t="shared" si="919"/>
        <v>0</v>
      </c>
      <c r="KE191" s="162">
        <f t="shared" si="919"/>
        <v>0</v>
      </c>
      <c r="KF191" s="162">
        <f t="shared" si="919"/>
        <v>0</v>
      </c>
      <c r="KG191" s="162">
        <f t="shared" si="919"/>
        <v>0</v>
      </c>
      <c r="KH191" s="162">
        <f t="shared" si="919"/>
        <v>0</v>
      </c>
      <c r="KI191" s="162">
        <f t="shared" si="919"/>
        <v>0</v>
      </c>
      <c r="KJ191" s="162">
        <f t="shared" si="919"/>
        <v>0</v>
      </c>
      <c r="KK191" s="162">
        <f t="shared" si="919"/>
        <v>0</v>
      </c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</row>
    <row r="192" ht="14.25" customHeight="1" spans="1:326" x14ac:dyDescent="0.25">
      <c r="A192" s="1">
        <v>7</v>
      </c>
      <c r="B192" s="1">
        <f t="shared" ref="B192:C192" si="920">B191+1</f>
        <v>182</v>
      </c>
      <c r="C192" s="232">
        <f t="shared" si="920"/>
        <v>43647</v>
      </c>
      <c r="D192" s="162">
        <f t="shared" si="9"/>
        <v>0</v>
      </c>
      <c r="E192" s="162">
        <f>(SUMIFS(Profile!$F$2:$F$17521,Profile!$B$2:$B$17521,$B192,Profile!$C$2:$C$17521,E$8))*$C$6</f>
        <v>0</v>
      </c>
      <c r="F192" s="162">
        <f>(SUMIFS(Profile!$F$2:$F$17521,Profile!$B$2:$B$17521,$B192,Profile!$C$2:$C$17521,F$8))*$C$6</f>
        <v>0</v>
      </c>
      <c r="G192" s="162">
        <f>(SUMIFS(Profile!$F$2:$F$17521,Profile!$B$2:$B$17521,$B192,Profile!$C$2:$C$17521,G$8))*$C$6</f>
        <v>0</v>
      </c>
      <c r="H192" s="162">
        <f>(SUMIFS(Profile!$F$2:$F$17521,Profile!$B$2:$B$17521,$B192,Profile!$C$2:$C$17521,H$8))*$C$6</f>
        <v>0</v>
      </c>
      <c r="I192" s="162">
        <f>(SUMIFS(Profile!$F$2:$F$17521,Profile!$B$2:$B$17521,$B192,Profile!$C$2:$C$17521,I$8))*$C$6</f>
        <v>0</v>
      </c>
      <c r="J192" s="162">
        <f>(SUMIFS(Profile!$F$2:$F$17521,Profile!$B$2:$B$17521,$B192,Profile!$C$2:$C$17521,J$8))*$C$6</f>
        <v>0</v>
      </c>
      <c r="K192" s="162">
        <f>(SUMIFS(Profile!$F$2:$F$17521,Profile!$B$2:$B$17521,$B192,Profile!$C$2:$C$17521,K$8))*$C$6</f>
        <v>0</v>
      </c>
      <c r="L192" s="162">
        <f>(SUMIFS(Profile!$F$2:$F$17521,Profile!$B$2:$B$17521,$B192,Profile!$C$2:$C$17521,L$8))*$C$6</f>
        <v>0</v>
      </c>
      <c r="M192" s="162">
        <f>(SUMIFS(Profile!$F$2:$F$17521,Profile!$B$2:$B$17521,$B192,Profile!$C$2:$C$17521,M$8))*$C$6</f>
        <v>0</v>
      </c>
      <c r="N192" s="162">
        <f>(SUMIFS(Profile!$F$2:$F$17521,Profile!$B$2:$B$17521,$B192,Profile!$C$2:$C$17521,N$8))*$C$6</f>
        <v>0</v>
      </c>
      <c r="O192" s="162">
        <f>(SUMIFS(Profile!$F$2:$F$17521,Profile!$B$2:$B$17521,$B192,Profile!$C$2:$C$17521,O$8))*$C$6</f>
        <v>0</v>
      </c>
      <c r="P192" s="162">
        <f>(SUMIFS(Profile!$F$2:$F$17521,Profile!$B$2:$B$17521,$B192,Profile!$C$2:$C$17521,P$8))*$C$6</f>
        <v>0</v>
      </c>
      <c r="Q192" s="162">
        <f>(SUMIFS(Profile!$F$2:$F$17521,Profile!$B$2:$B$17521,$B192,Profile!$C$2:$C$17521,Q$8))*$C$6</f>
        <v>0</v>
      </c>
      <c r="R192" s="162">
        <f>(SUMIFS(Profile!$F$2:$F$17521,Profile!$B$2:$B$17521,$B192,Profile!$C$2:$C$17521,R$8))*$C$6</f>
        <v>0</v>
      </c>
      <c r="S192" s="162">
        <f>(SUMIFS(Profile!$F$2:$F$17521,Profile!$B$2:$B$17521,$B192,Profile!$C$2:$C$17521,S$8))*$C$6</f>
        <v>0</v>
      </c>
      <c r="T192" s="162">
        <f>(SUMIFS(Profile!$F$2:$F$17521,Profile!$B$2:$B$17521,$B192,Profile!$C$2:$C$17521,T$8))*$C$6</f>
        <v>0</v>
      </c>
      <c r="U192" s="162">
        <f>(SUMIFS(Profile!$F$2:$F$17521,Profile!$B$2:$B$17521,$B192,Profile!$C$2:$C$17521,U$8))*$C$6</f>
        <v>0</v>
      </c>
      <c r="V192" s="162">
        <f>(SUMIFS(Profile!$F$2:$F$17521,Profile!$B$2:$B$17521,$B192,Profile!$C$2:$C$17521,V$8))*$C$6</f>
        <v>0</v>
      </c>
      <c r="W192" s="162">
        <f>(SUMIFS(Profile!$F$2:$F$17521,Profile!$B$2:$B$17521,$B192,Profile!$C$2:$C$17521,W$8))*$C$6</f>
        <v>0</v>
      </c>
      <c r="X192" s="162">
        <f>(SUMIFS(Profile!$F$2:$F$17521,Profile!$B$2:$B$17521,$B192,Profile!$C$2:$C$17521,X$8))*$C$6</f>
        <v>0</v>
      </c>
      <c r="Y192" s="162">
        <f>(SUMIFS(Profile!$F$2:$F$17521,Profile!$B$2:$B$17521,$B192,Profile!$C$2:$C$17521,Y$8))*$C$6</f>
        <v>0</v>
      </c>
      <c r="Z192" s="162">
        <f>(SUMIFS(Profile!$F$2:$F$17521,Profile!$B$2:$B$17521,$B192,Profile!$C$2:$C$17521,Z$8))*$C$6</f>
        <v>0</v>
      </c>
      <c r="AA192" s="162">
        <f>(SUMIFS(Profile!$F$2:$F$17521,Profile!$B$2:$B$17521,$B192,Profile!$C$2:$C$17521,AA$8))*$C$6</f>
        <v>0</v>
      </c>
      <c r="AB192" s="162">
        <f>(SUMIFS(Profile!$F$2:$F$17521,Profile!$B$2:$B$17521,$B192,Profile!$C$2:$C$17521,AB$8))*$C$6</f>
        <v>0</v>
      </c>
      <c r="AC192" s="162">
        <f>(SUMIFS(Profile!$F$2:$F$17521,Profile!$B$2:$B$17521,$B192,Profile!$C$2:$C$17521,AC$8))*$C$6</f>
        <v>0</v>
      </c>
      <c r="AD192" s="162">
        <f>(SUMIFS(Profile!$F$2:$F$17521,Profile!$B$2:$B$17521,$B192,Profile!$C$2:$C$17521,AD$8))*$C$6</f>
        <v>0</v>
      </c>
      <c r="AE192" s="162">
        <f>(SUMIFS(Profile!$F$2:$F$17521,Profile!$B$2:$B$17521,$B192,Profile!$C$2:$C$17521,AE$8))*$C$6</f>
        <v>0</v>
      </c>
      <c r="AF192" s="162">
        <f>(SUMIFS(Profile!$F$2:$F$17521,Profile!$B$2:$B$17521,$B192,Profile!$C$2:$C$17521,AF$8))*$C$6</f>
        <v>0</v>
      </c>
      <c r="AG192" s="162">
        <f>(SUMIFS(Profile!$F$2:$F$17521,Profile!$B$2:$B$17521,$B192,Profile!$C$2:$C$17521,AG$8))*$C$6</f>
        <v>0</v>
      </c>
      <c r="AH192" s="162">
        <f>(SUMIFS(Profile!$F$2:$F$17521,Profile!$B$2:$B$17521,$B192,Profile!$C$2:$C$17521,AH$8))*$C$6</f>
        <v>0</v>
      </c>
      <c r="AI192" s="162">
        <f>(SUMIFS(Profile!$F$2:$F$17521,Profile!$B$2:$B$17521,$B192,Profile!$C$2:$C$17521,AI$8))*$C$6</f>
        <v>0</v>
      </c>
      <c r="AJ192" s="162">
        <f>(SUMIFS(Profile!$F$2:$F$17521,Profile!$B$2:$B$17521,$B192,Profile!$C$2:$C$17521,AJ$8))*$C$6</f>
        <v>0</v>
      </c>
      <c r="AK192" s="162">
        <f>(SUMIFS(Profile!$F$2:$F$17521,Profile!$B$2:$B$17521,$B192,Profile!$C$2:$C$17521,AK$8))*$C$6</f>
        <v>0</v>
      </c>
      <c r="AL192" s="162">
        <f>(SUMIFS(Profile!$F$2:$F$17521,Profile!$B$2:$B$17521,$B192,Profile!$C$2:$C$17521,AL$8))*$C$6</f>
        <v>0</v>
      </c>
      <c r="AM192" s="162">
        <f>(SUMIFS(Profile!$F$2:$F$17521,Profile!$B$2:$B$17521,$B192,Profile!$C$2:$C$17521,AM$8))*$C$6</f>
        <v>0</v>
      </c>
      <c r="AN192" s="162">
        <f>(SUMIFS(Profile!$F$2:$F$17521,Profile!$B$2:$B$17521,$B192,Profile!$C$2:$C$17521,AN$8))*$C$6</f>
        <v>0</v>
      </c>
      <c r="AO192" s="162">
        <f>(SUMIFS(Profile!$F$2:$F$17521,Profile!$B$2:$B$17521,$B192,Profile!$C$2:$C$17521,AO$8))*$C$6</f>
        <v>0</v>
      </c>
      <c r="AP192" s="162">
        <f>(SUMIFS(Profile!$F$2:$F$17521,Profile!$B$2:$B$17521,$B192,Profile!$C$2:$C$17521,AP$8))*$C$6</f>
        <v>0</v>
      </c>
      <c r="AQ192" s="162">
        <f>(SUMIFS(Profile!$F$2:$F$17521,Profile!$B$2:$B$17521,$B192,Profile!$C$2:$C$17521,AQ$8))*$C$6</f>
        <v>0</v>
      </c>
      <c r="AR192" s="162">
        <f>(SUMIFS(Profile!$F$2:$F$17521,Profile!$B$2:$B$17521,$B192,Profile!$C$2:$C$17521,AR$8))*$C$6</f>
        <v>0</v>
      </c>
      <c r="AS192" s="162">
        <f>(SUMIFS(Profile!$F$2:$F$17521,Profile!$B$2:$B$17521,$B192,Profile!$C$2:$C$17521,AS$8))*$C$6</f>
        <v>0</v>
      </c>
      <c r="AT192" s="162">
        <f>(SUMIFS(Profile!$F$2:$F$17521,Profile!$B$2:$B$17521,$B192,Profile!$C$2:$C$17521,AT$8))*$C$6</f>
        <v>0</v>
      </c>
      <c r="AU192" s="162">
        <f>(SUMIFS(Profile!$F$2:$F$17521,Profile!$B$2:$B$17521,$B192,Profile!$C$2:$C$17521,AU$8))*$C$6</f>
        <v>0</v>
      </c>
      <c r="AV192" s="162">
        <f>(SUMIFS(Profile!$F$2:$F$17521,Profile!$B$2:$B$17521,$B192,Profile!$C$2:$C$17521,AV$8))*$C$6</f>
        <v>0</v>
      </c>
      <c r="AW192" s="162">
        <f>(SUMIFS(Profile!$F$2:$F$17521,Profile!$B$2:$B$17521,$B192,Profile!$C$2:$C$17521,AW$8))*$C$6</f>
        <v>0</v>
      </c>
      <c r="AX192" s="162">
        <f>(SUMIFS(Profile!$F$2:$F$17521,Profile!$B$2:$B$17521,$B192,Profile!$C$2:$C$17521,AX$8))*$C$6</f>
        <v>0</v>
      </c>
      <c r="AY192" s="162">
        <f>(SUMIFS(Profile!$F$2:$F$17521,Profile!$B$2:$B$17521,$B192,Profile!$C$2:$C$17521,AY$8))*$C$6</f>
        <v>0</v>
      </c>
      <c r="AZ192" s="162">
        <f>(SUMIFS(Profile!$F$2:$F$17521,Profile!$B$2:$B$17521,$B192,Profile!$C$2:$C$17521,AZ$8))*$C$6</f>
        <v>0</v>
      </c>
      <c r="BA192" s="162">
        <f t="shared" si="10"/>
        <v>0</v>
      </c>
      <c r="BB192" s="162">
        <f>(SUMIFS(Profile!$E$2:$E$17521,Profile!$B$2:$B$17521,$B192,Profile!$C$2:$C$17521,BB$8))*$C$9</f>
        <v>0</v>
      </c>
      <c r="BC192" s="162">
        <f>(SUMIFS(Profile!$E$2:$E$17521,Profile!$B$2:$B$17521,$B192,Profile!$C$2:$C$17521,BC$8))*$C$9</f>
        <v>0</v>
      </c>
      <c r="BD192" s="162">
        <f>(SUMIFS(Profile!$E$2:$E$17521,Profile!$B$2:$B$17521,$B192,Profile!$C$2:$C$17521,BD$8))*$C$9</f>
        <v>0</v>
      </c>
      <c r="BE192" s="162">
        <f>(SUMIFS(Profile!$E$2:$E$17521,Profile!$B$2:$B$17521,$B192,Profile!$C$2:$C$17521,BE$8))*$C$9</f>
        <v>0</v>
      </c>
      <c r="BF192" s="162">
        <f>(SUMIFS(Profile!$E$2:$E$17521,Profile!$B$2:$B$17521,$B192,Profile!$C$2:$C$17521,BF$8))*$C$9</f>
        <v>0</v>
      </c>
      <c r="BG192" s="162">
        <f>(SUMIFS(Profile!$E$2:$E$17521,Profile!$B$2:$B$17521,$B192,Profile!$C$2:$C$17521,BG$8))*$C$9</f>
        <v>0</v>
      </c>
      <c r="BH192" s="162">
        <f>(SUMIFS(Profile!$E$2:$E$17521,Profile!$B$2:$B$17521,$B192,Profile!$C$2:$C$17521,BH$8))*$C$9</f>
        <v>0</v>
      </c>
      <c r="BI192" s="162">
        <f>(SUMIFS(Profile!$E$2:$E$17521,Profile!$B$2:$B$17521,$B192,Profile!$C$2:$C$17521,BI$8))*$C$9</f>
        <v>0</v>
      </c>
      <c r="BJ192" s="162">
        <f>(SUMIFS(Profile!$E$2:$E$17521,Profile!$B$2:$B$17521,$B192,Profile!$C$2:$C$17521,BJ$8))*$C$9</f>
        <v>0</v>
      </c>
      <c r="BK192" s="162">
        <f>(SUMIFS(Profile!$E$2:$E$17521,Profile!$B$2:$B$17521,$B192,Profile!$C$2:$C$17521,BK$8))*$C$9</f>
        <v>0</v>
      </c>
      <c r="BL192" s="162">
        <f>(SUMIFS(Profile!$E$2:$E$17521,Profile!$B$2:$B$17521,$B192,Profile!$C$2:$C$17521,BL$8))*$C$9</f>
        <v>0</v>
      </c>
      <c r="BM192" s="162">
        <f>(SUMIFS(Profile!$E$2:$E$17521,Profile!$B$2:$B$17521,$B192,Profile!$C$2:$C$17521,BM$8))*$C$9</f>
        <v>0</v>
      </c>
      <c r="BN192" s="162">
        <f>(SUMIFS(Profile!$E$2:$E$17521,Profile!$B$2:$B$17521,$B192,Profile!$C$2:$C$17521,BN$8))*$C$9</f>
        <v>0</v>
      </c>
      <c r="BO192" s="162">
        <f>(SUMIFS(Profile!$E$2:$E$17521,Profile!$B$2:$B$17521,$B192,Profile!$C$2:$C$17521,BO$8))*$C$9</f>
        <v>0</v>
      </c>
      <c r="BP192" s="162">
        <f>(SUMIFS(Profile!$E$2:$E$17521,Profile!$B$2:$B$17521,$B192,Profile!$C$2:$C$17521,BP$8))*$C$9</f>
        <v>0</v>
      </c>
      <c r="BQ192" s="162">
        <f>(SUMIFS(Profile!$E$2:$E$17521,Profile!$B$2:$B$17521,$B192,Profile!$C$2:$C$17521,BQ$8))*$C$9</f>
        <v>0</v>
      </c>
      <c r="BR192" s="162">
        <f>(SUMIFS(Profile!$E$2:$E$17521,Profile!$B$2:$B$17521,$B192,Profile!$C$2:$C$17521,BR$8))*$C$9</f>
        <v>0</v>
      </c>
      <c r="BS192" s="162">
        <f>(SUMIFS(Profile!$E$2:$E$17521,Profile!$B$2:$B$17521,$B192,Profile!$C$2:$C$17521,BS$8))*$C$9</f>
        <v>0</v>
      </c>
      <c r="BT192" s="162">
        <f>(SUMIFS(Profile!$E$2:$E$17521,Profile!$B$2:$B$17521,$B192,Profile!$C$2:$C$17521,BT$8))*$C$9</f>
        <v>0</v>
      </c>
      <c r="BU192" s="162">
        <f>(SUMIFS(Profile!$E$2:$E$17521,Profile!$B$2:$B$17521,$B192,Profile!$C$2:$C$17521,BU$8))*$C$9</f>
        <v>0</v>
      </c>
      <c r="BV192" s="162">
        <f>(SUMIFS(Profile!$E$2:$E$17521,Profile!$B$2:$B$17521,$B192,Profile!$C$2:$C$17521,BV$8))*$C$9</f>
        <v>0</v>
      </c>
      <c r="BW192" s="162">
        <f>(SUMIFS(Profile!$E$2:$E$17521,Profile!$B$2:$B$17521,$B192,Profile!$C$2:$C$17521,BW$8))*$C$9</f>
        <v>0</v>
      </c>
      <c r="BX192" s="162">
        <f>(SUMIFS(Profile!$E$2:$E$17521,Profile!$B$2:$B$17521,$B192,Profile!$C$2:$C$17521,BX$8))*$C$9</f>
        <v>0</v>
      </c>
      <c r="BY192" s="162">
        <f>(SUMIFS(Profile!$E$2:$E$17521,Profile!$B$2:$B$17521,$B192,Profile!$C$2:$C$17521,BY$8))*$C$9</f>
        <v>0</v>
      </c>
      <c r="BZ192" s="162">
        <f>(SUMIFS(Profile!$E$2:$E$17521,Profile!$B$2:$B$17521,$B192,Profile!$C$2:$C$17521,BZ$8))*$C$9</f>
        <v>0</v>
      </c>
      <c r="CA192" s="162">
        <f>(SUMIFS(Profile!$E$2:$E$17521,Profile!$B$2:$B$17521,$B192,Profile!$C$2:$C$17521,CA$8))*$C$9</f>
        <v>0</v>
      </c>
      <c r="CB192" s="162">
        <f>(SUMIFS(Profile!$E$2:$E$17521,Profile!$B$2:$B$17521,$B192,Profile!$C$2:$C$17521,CB$8))*$C$9</f>
        <v>0</v>
      </c>
      <c r="CC192" s="162">
        <f>(SUMIFS(Profile!$E$2:$E$17521,Profile!$B$2:$B$17521,$B192,Profile!$C$2:$C$17521,CC$8))*$C$9</f>
        <v>0</v>
      </c>
      <c r="CD192" s="162">
        <f>(SUMIFS(Profile!$E$2:$E$17521,Profile!$B$2:$B$17521,$B192,Profile!$C$2:$C$17521,CD$8))*$C$9</f>
        <v>0</v>
      </c>
      <c r="CE192" s="162">
        <f>(SUMIFS(Profile!$E$2:$E$17521,Profile!$B$2:$B$17521,$B192,Profile!$C$2:$C$17521,CE$8))*$C$9</f>
        <v>0</v>
      </c>
      <c r="CF192" s="162">
        <f>(SUMIFS(Profile!$E$2:$E$17521,Profile!$B$2:$B$17521,$B192,Profile!$C$2:$C$17521,CF$8))*$C$9</f>
        <v>0</v>
      </c>
      <c r="CG192" s="162">
        <f>(SUMIFS(Profile!$E$2:$E$17521,Profile!$B$2:$B$17521,$B192,Profile!$C$2:$C$17521,CG$8))*$C$9</f>
        <v>0</v>
      </c>
      <c r="CH192" s="162">
        <f>(SUMIFS(Profile!$E$2:$E$17521,Profile!$B$2:$B$17521,$B192,Profile!$C$2:$C$17521,CH$8))*$C$9</f>
        <v>0</v>
      </c>
      <c r="CI192" s="162">
        <f>(SUMIFS(Profile!$E$2:$E$17521,Profile!$B$2:$B$17521,$B192,Profile!$C$2:$C$17521,CI$8))*$C$9</f>
        <v>0</v>
      </c>
      <c r="CJ192" s="162">
        <f>(SUMIFS(Profile!$E$2:$E$17521,Profile!$B$2:$B$17521,$B192,Profile!$C$2:$C$17521,CJ$8))*$C$9</f>
        <v>0</v>
      </c>
      <c r="CK192" s="162">
        <f>(SUMIFS(Profile!$E$2:$E$17521,Profile!$B$2:$B$17521,$B192,Profile!$C$2:$C$17521,CK$8))*$C$9</f>
        <v>0</v>
      </c>
      <c r="CL192" s="162">
        <f>(SUMIFS(Profile!$E$2:$E$17521,Profile!$B$2:$B$17521,$B192,Profile!$C$2:$C$17521,CL$8))*$C$9</f>
        <v>0</v>
      </c>
      <c r="CM192" s="162">
        <f>(SUMIFS(Profile!$E$2:$E$17521,Profile!$B$2:$B$17521,$B192,Profile!$C$2:$C$17521,CM$8))*$C$9</f>
        <v>0</v>
      </c>
      <c r="CN192" s="162">
        <f>(SUMIFS(Profile!$E$2:$E$17521,Profile!$B$2:$B$17521,$B192,Profile!$C$2:$C$17521,CN$8))*$C$9</f>
        <v>0</v>
      </c>
      <c r="CO192" s="162">
        <f>(SUMIFS(Profile!$E$2:$E$17521,Profile!$B$2:$B$17521,$B192,Profile!$C$2:$C$17521,CO$8))*$C$9</f>
        <v>0</v>
      </c>
      <c r="CP192" s="162">
        <f>(SUMIFS(Profile!$E$2:$E$17521,Profile!$B$2:$B$17521,$B192,Profile!$C$2:$C$17521,CP$8))*$C$9</f>
        <v>0</v>
      </c>
      <c r="CQ192" s="162">
        <f>(SUMIFS(Profile!$E$2:$E$17521,Profile!$B$2:$B$17521,$B192,Profile!$C$2:$C$17521,CQ$8))*$C$9</f>
        <v>0</v>
      </c>
      <c r="CR192" s="162">
        <f>(SUMIFS(Profile!$E$2:$E$17521,Profile!$B$2:$B$17521,$B192,Profile!$C$2:$C$17521,CR$8))*$C$9</f>
        <v>0</v>
      </c>
      <c r="CS192" s="162">
        <f>(SUMIFS(Profile!$E$2:$E$17521,Profile!$B$2:$B$17521,$B192,Profile!$C$2:$C$17521,CS$8))*$C$9</f>
        <v>0</v>
      </c>
      <c r="CT192" s="162">
        <f>(SUMIFS(Profile!$E$2:$E$17521,Profile!$B$2:$B$17521,$B192,Profile!$C$2:$C$17521,CT$8))*$C$9</f>
        <v>0</v>
      </c>
      <c r="CU192" s="162">
        <f>(SUMIFS(Profile!$E$2:$E$17521,Profile!$B$2:$B$17521,$B192,Profile!$C$2:$C$17521,CU$8))*$C$9</f>
        <v>0</v>
      </c>
      <c r="CV192" s="162">
        <f>(SUMIFS(Profile!$E$2:$E$17521,Profile!$B$2:$B$17521,$B192,Profile!$C$2:$C$17521,CV$8))*$C$9</f>
        <v>0</v>
      </c>
      <c r="CW192" s="162">
        <f>(SUMIFS(Profile!$E$2:$E$17521,Profile!$B$2:$B$17521,$B192,Profile!$C$2:$C$17521,CW$8))*$C$9</f>
        <v>0</v>
      </c>
      <c r="CX192" s="162">
        <f t="shared" si="11"/>
        <v>0</v>
      </c>
      <c r="CY192" s="162">
        <f t="shared" ref="CY192:ET192" si="921">MAX(BB192-E192,0)</f>
        <v>0</v>
      </c>
      <c r="CZ192" s="162">
        <f t="shared" si="921"/>
        <v>0</v>
      </c>
      <c r="DA192" s="162">
        <f t="shared" si="921"/>
        <v>0</v>
      </c>
      <c r="DB192" s="162">
        <f t="shared" si="921"/>
        <v>0</v>
      </c>
      <c r="DC192" s="162">
        <f t="shared" si="921"/>
        <v>0</v>
      </c>
      <c r="DD192" s="162">
        <f t="shared" si="921"/>
        <v>0</v>
      </c>
      <c r="DE192" s="162">
        <f t="shared" si="921"/>
        <v>0</v>
      </c>
      <c r="DF192" s="162">
        <f t="shared" si="921"/>
        <v>0</v>
      </c>
      <c r="DG192" s="162">
        <f t="shared" si="921"/>
        <v>0</v>
      </c>
      <c r="DH192" s="162">
        <f t="shared" si="921"/>
        <v>0</v>
      </c>
      <c r="DI192" s="162">
        <f t="shared" si="921"/>
        <v>0</v>
      </c>
      <c r="DJ192" s="162">
        <f t="shared" si="921"/>
        <v>0</v>
      </c>
      <c r="DK192" s="162">
        <f t="shared" si="921"/>
        <v>0</v>
      </c>
      <c r="DL192" s="162">
        <f t="shared" si="921"/>
        <v>0</v>
      </c>
      <c r="DM192" s="162">
        <f t="shared" si="921"/>
        <v>0</v>
      </c>
      <c r="DN192" s="162">
        <f t="shared" si="921"/>
        <v>0</v>
      </c>
      <c r="DO192" s="162">
        <f t="shared" si="921"/>
        <v>0</v>
      </c>
      <c r="DP192" s="162">
        <f t="shared" si="921"/>
        <v>0</v>
      </c>
      <c r="DQ192" s="162">
        <f t="shared" si="921"/>
        <v>0</v>
      </c>
      <c r="DR192" s="162">
        <f t="shared" si="921"/>
        <v>0</v>
      </c>
      <c r="DS192" s="162">
        <f t="shared" si="921"/>
        <v>0</v>
      </c>
      <c r="DT192" s="162">
        <f t="shared" si="921"/>
        <v>0</v>
      </c>
      <c r="DU192" s="162">
        <f t="shared" si="921"/>
        <v>0</v>
      </c>
      <c r="DV192" s="162">
        <f t="shared" si="921"/>
        <v>0</v>
      </c>
      <c r="DW192" s="162">
        <f t="shared" si="921"/>
        <v>0</v>
      </c>
      <c r="DX192" s="162">
        <f t="shared" si="921"/>
        <v>0</v>
      </c>
      <c r="DY192" s="162">
        <f t="shared" si="921"/>
        <v>0</v>
      </c>
      <c r="DZ192" s="162">
        <f t="shared" si="921"/>
        <v>0</v>
      </c>
      <c r="EA192" s="162">
        <f t="shared" si="921"/>
        <v>0</v>
      </c>
      <c r="EB192" s="162">
        <f t="shared" si="921"/>
        <v>0</v>
      </c>
      <c r="EC192" s="162">
        <f t="shared" si="921"/>
        <v>0</v>
      </c>
      <c r="ED192" s="162">
        <f t="shared" si="921"/>
        <v>0</v>
      </c>
      <c r="EE192" s="162">
        <f t="shared" si="921"/>
        <v>0</v>
      </c>
      <c r="EF192" s="162">
        <f t="shared" si="921"/>
        <v>0</v>
      </c>
      <c r="EG192" s="162">
        <f t="shared" si="921"/>
        <v>0</v>
      </c>
      <c r="EH192" s="162">
        <f t="shared" si="921"/>
        <v>0</v>
      </c>
      <c r="EI192" s="162">
        <f t="shared" si="921"/>
        <v>0</v>
      </c>
      <c r="EJ192" s="162">
        <f t="shared" si="921"/>
        <v>0</v>
      </c>
      <c r="EK192" s="162">
        <f t="shared" si="921"/>
        <v>0</v>
      </c>
      <c r="EL192" s="162">
        <f t="shared" si="921"/>
        <v>0</v>
      </c>
      <c r="EM192" s="162">
        <f t="shared" si="921"/>
        <v>0</v>
      </c>
      <c r="EN192" s="162">
        <f t="shared" si="921"/>
        <v>0</v>
      </c>
      <c r="EO192" s="162">
        <f t="shared" si="921"/>
        <v>0</v>
      </c>
      <c r="EP192" s="162">
        <f t="shared" si="921"/>
        <v>0</v>
      </c>
      <c r="EQ192" s="162">
        <f t="shared" si="921"/>
        <v>0</v>
      </c>
      <c r="ER192" s="162">
        <f t="shared" si="921"/>
        <v>0</v>
      </c>
      <c r="ES192" s="162">
        <f t="shared" si="921"/>
        <v>0</v>
      </c>
      <c r="ET192" s="162">
        <f t="shared" si="921"/>
        <v>0</v>
      </c>
      <c r="EU192" s="162">
        <f t="shared" si="13"/>
        <v>0</v>
      </c>
      <c r="EV192" s="162">
        <f t="shared" ref="EV192:GQ192" si="922">BB192-CY192</f>
        <v>0</v>
      </c>
      <c r="EW192" s="162">
        <f t="shared" si="922"/>
        <v>0</v>
      </c>
      <c r="EX192" s="162">
        <f t="shared" si="922"/>
        <v>0</v>
      </c>
      <c r="EY192" s="162">
        <f t="shared" si="922"/>
        <v>0</v>
      </c>
      <c r="EZ192" s="162">
        <f t="shared" si="922"/>
        <v>0</v>
      </c>
      <c r="FA192" s="162">
        <f t="shared" si="922"/>
        <v>0</v>
      </c>
      <c r="FB192" s="162">
        <f t="shared" si="922"/>
        <v>0</v>
      </c>
      <c r="FC192" s="162">
        <f t="shared" si="922"/>
        <v>0</v>
      </c>
      <c r="FD192" s="162">
        <f t="shared" si="922"/>
        <v>0</v>
      </c>
      <c r="FE192" s="162">
        <f t="shared" si="922"/>
        <v>0</v>
      </c>
      <c r="FF192" s="162">
        <f t="shared" si="922"/>
        <v>0</v>
      </c>
      <c r="FG192" s="162">
        <f t="shared" si="922"/>
        <v>0</v>
      </c>
      <c r="FH192" s="162">
        <f t="shared" si="922"/>
        <v>0</v>
      </c>
      <c r="FI192" s="162">
        <f t="shared" si="922"/>
        <v>0</v>
      </c>
      <c r="FJ192" s="162">
        <f t="shared" si="922"/>
        <v>0</v>
      </c>
      <c r="FK192" s="162">
        <f t="shared" si="922"/>
        <v>0</v>
      </c>
      <c r="FL192" s="162">
        <f t="shared" si="922"/>
        <v>0</v>
      </c>
      <c r="FM192" s="162">
        <f t="shared" si="922"/>
        <v>0</v>
      </c>
      <c r="FN192" s="162">
        <f t="shared" si="922"/>
        <v>0</v>
      </c>
      <c r="FO192" s="162">
        <f t="shared" si="922"/>
        <v>0</v>
      </c>
      <c r="FP192" s="162">
        <f t="shared" si="922"/>
        <v>0</v>
      </c>
      <c r="FQ192" s="162">
        <f t="shared" si="922"/>
        <v>0</v>
      </c>
      <c r="FR192" s="162">
        <f t="shared" si="922"/>
        <v>0</v>
      </c>
      <c r="FS192" s="162">
        <f t="shared" si="922"/>
        <v>0</v>
      </c>
      <c r="FT192" s="162">
        <f t="shared" si="922"/>
        <v>0</v>
      </c>
      <c r="FU192" s="162">
        <f t="shared" si="922"/>
        <v>0</v>
      </c>
      <c r="FV192" s="162">
        <f t="shared" si="922"/>
        <v>0</v>
      </c>
      <c r="FW192" s="162">
        <f t="shared" si="922"/>
        <v>0</v>
      </c>
      <c r="FX192" s="162">
        <f t="shared" si="922"/>
        <v>0</v>
      </c>
      <c r="FY192" s="162">
        <f t="shared" si="922"/>
        <v>0</v>
      </c>
      <c r="FZ192" s="162">
        <f t="shared" si="922"/>
        <v>0</v>
      </c>
      <c r="GA192" s="162">
        <f t="shared" si="922"/>
        <v>0</v>
      </c>
      <c r="GB192" s="162">
        <f t="shared" si="922"/>
        <v>0</v>
      </c>
      <c r="GC192" s="162">
        <f t="shared" si="922"/>
        <v>0</v>
      </c>
      <c r="GD192" s="162">
        <f t="shared" si="922"/>
        <v>0</v>
      </c>
      <c r="GE192" s="162">
        <f t="shared" si="922"/>
        <v>0</v>
      </c>
      <c r="GF192" s="162">
        <f t="shared" si="922"/>
        <v>0</v>
      </c>
      <c r="GG192" s="162">
        <f t="shared" si="922"/>
        <v>0</v>
      </c>
      <c r="GH192" s="162">
        <f t="shared" si="922"/>
        <v>0</v>
      </c>
      <c r="GI192" s="162">
        <f t="shared" si="922"/>
        <v>0</v>
      </c>
      <c r="GJ192" s="162">
        <f t="shared" si="922"/>
        <v>0</v>
      </c>
      <c r="GK192" s="162">
        <f t="shared" si="922"/>
        <v>0</v>
      </c>
      <c r="GL192" s="162">
        <f t="shared" si="922"/>
        <v>0</v>
      </c>
      <c r="GM192" s="162">
        <f t="shared" si="922"/>
        <v>0</v>
      </c>
      <c r="GN192" s="162">
        <f t="shared" si="922"/>
        <v>0</v>
      </c>
      <c r="GO192" s="162">
        <f t="shared" si="922"/>
        <v>0</v>
      </c>
      <c r="GP192" s="162">
        <f t="shared" si="922"/>
        <v>0</v>
      </c>
      <c r="GQ192" s="162">
        <f t="shared" si="922"/>
        <v>0</v>
      </c>
      <c r="GR192" s="162">
        <f t="shared" si="15"/>
        <v>0</v>
      </c>
      <c r="GS192" s="162">
        <f t="shared" ref="GS192:IN192" si="923">E192-EV192</f>
        <v>0</v>
      </c>
      <c r="GT192" s="162">
        <f t="shared" si="923"/>
        <v>0</v>
      </c>
      <c r="GU192" s="162">
        <f t="shared" si="923"/>
        <v>0</v>
      </c>
      <c r="GV192" s="162">
        <f t="shared" si="923"/>
        <v>0</v>
      </c>
      <c r="GW192" s="162">
        <f t="shared" si="923"/>
        <v>0</v>
      </c>
      <c r="GX192" s="162">
        <f t="shared" si="923"/>
        <v>0</v>
      </c>
      <c r="GY192" s="162">
        <f t="shared" si="923"/>
        <v>0</v>
      </c>
      <c r="GZ192" s="162">
        <f t="shared" si="923"/>
        <v>0</v>
      </c>
      <c r="HA192" s="162">
        <f t="shared" si="923"/>
        <v>0</v>
      </c>
      <c r="HB192" s="162">
        <f t="shared" si="923"/>
        <v>0</v>
      </c>
      <c r="HC192" s="162">
        <f t="shared" si="923"/>
        <v>0</v>
      </c>
      <c r="HD192" s="162">
        <f t="shared" si="923"/>
        <v>0</v>
      </c>
      <c r="HE192" s="162">
        <f t="shared" si="923"/>
        <v>0</v>
      </c>
      <c r="HF192" s="162">
        <f t="shared" si="923"/>
        <v>0</v>
      </c>
      <c r="HG192" s="162">
        <f t="shared" si="923"/>
        <v>0</v>
      </c>
      <c r="HH192" s="162">
        <f t="shared" si="923"/>
        <v>0</v>
      </c>
      <c r="HI192" s="162">
        <f t="shared" si="923"/>
        <v>0</v>
      </c>
      <c r="HJ192" s="162">
        <f t="shared" si="923"/>
        <v>0</v>
      </c>
      <c r="HK192" s="162">
        <f t="shared" si="923"/>
        <v>0</v>
      </c>
      <c r="HL192" s="162">
        <f t="shared" si="923"/>
        <v>0</v>
      </c>
      <c r="HM192" s="162">
        <f t="shared" si="923"/>
        <v>0</v>
      </c>
      <c r="HN192" s="162">
        <f t="shared" si="923"/>
        <v>0</v>
      </c>
      <c r="HO192" s="162">
        <f t="shared" si="923"/>
        <v>0</v>
      </c>
      <c r="HP192" s="162">
        <f t="shared" si="923"/>
        <v>0</v>
      </c>
      <c r="HQ192" s="162">
        <f t="shared" si="923"/>
        <v>0</v>
      </c>
      <c r="HR192" s="162">
        <f t="shared" si="923"/>
        <v>0</v>
      </c>
      <c r="HS192" s="162">
        <f t="shared" si="923"/>
        <v>0</v>
      </c>
      <c r="HT192" s="162">
        <f t="shared" si="923"/>
        <v>0</v>
      </c>
      <c r="HU192" s="162">
        <f t="shared" si="923"/>
        <v>0</v>
      </c>
      <c r="HV192" s="162">
        <f t="shared" si="923"/>
        <v>0</v>
      </c>
      <c r="HW192" s="162">
        <f t="shared" si="923"/>
        <v>0</v>
      </c>
      <c r="HX192" s="162">
        <f t="shared" si="923"/>
        <v>0</v>
      </c>
      <c r="HY192" s="162">
        <f t="shared" si="923"/>
        <v>0</v>
      </c>
      <c r="HZ192" s="162">
        <f t="shared" si="923"/>
        <v>0</v>
      </c>
      <c r="IA192" s="162">
        <f t="shared" si="923"/>
        <v>0</v>
      </c>
      <c r="IB192" s="162">
        <f t="shared" si="923"/>
        <v>0</v>
      </c>
      <c r="IC192" s="162">
        <f t="shared" si="923"/>
        <v>0</v>
      </c>
      <c r="ID192" s="162">
        <f t="shared" si="923"/>
        <v>0</v>
      </c>
      <c r="IE192" s="162">
        <f t="shared" si="923"/>
        <v>0</v>
      </c>
      <c r="IF192" s="162">
        <f t="shared" si="923"/>
        <v>0</v>
      </c>
      <c r="IG192" s="162">
        <f t="shared" si="923"/>
        <v>0</v>
      </c>
      <c r="IH192" s="162">
        <f t="shared" si="923"/>
        <v>0</v>
      </c>
      <c r="II192" s="162">
        <f t="shared" si="923"/>
        <v>0</v>
      </c>
      <c r="IJ192" s="162">
        <f t="shared" si="923"/>
        <v>0</v>
      </c>
      <c r="IK192" s="162">
        <f t="shared" si="923"/>
        <v>0</v>
      </c>
      <c r="IL192" s="162">
        <f t="shared" si="923"/>
        <v>0</v>
      </c>
      <c r="IM192" s="162">
        <f t="shared" si="923"/>
        <v>0</v>
      </c>
      <c r="IN192" s="162">
        <f t="shared" si="923"/>
        <v>0</v>
      </c>
      <c r="IO192" s="162">
        <f t="shared" si="17"/>
        <v>0</v>
      </c>
      <c r="IP192" s="162">
        <f t="shared" si="23"/>
        <v>0</v>
      </c>
      <c r="IQ192" s="162">
        <f t="shared" ref="IQ192:KK192" si="924">MAX((MIN(CZ192+IP192,$IO$7))-GT192,0)</f>
        <v>0</v>
      </c>
      <c r="IR192" s="162">
        <f t="shared" si="924"/>
        <v>0</v>
      </c>
      <c r="IS192" s="162">
        <f t="shared" si="924"/>
        <v>0</v>
      </c>
      <c r="IT192" s="162">
        <f t="shared" si="924"/>
        <v>0</v>
      </c>
      <c r="IU192" s="162">
        <f t="shared" si="924"/>
        <v>0</v>
      </c>
      <c r="IV192" s="162">
        <f t="shared" si="924"/>
        <v>0</v>
      </c>
      <c r="IW192" s="162">
        <f t="shared" si="924"/>
        <v>0</v>
      </c>
      <c r="IX192" s="162">
        <f t="shared" si="924"/>
        <v>0</v>
      </c>
      <c r="IY192" s="162">
        <f t="shared" si="924"/>
        <v>0</v>
      </c>
      <c r="IZ192" s="162">
        <f t="shared" si="924"/>
        <v>0</v>
      </c>
      <c r="JA192" s="162">
        <f t="shared" si="924"/>
        <v>0</v>
      </c>
      <c r="JB192" s="162">
        <f t="shared" si="924"/>
        <v>0</v>
      </c>
      <c r="JC192" s="162">
        <f t="shared" si="924"/>
        <v>0</v>
      </c>
      <c r="JD192" s="162">
        <f t="shared" si="924"/>
        <v>0</v>
      </c>
      <c r="JE192" s="162">
        <f t="shared" si="924"/>
        <v>0</v>
      </c>
      <c r="JF192" s="162">
        <f t="shared" si="924"/>
        <v>0</v>
      </c>
      <c r="JG192" s="162">
        <f t="shared" si="924"/>
        <v>0</v>
      </c>
      <c r="JH192" s="162">
        <f t="shared" si="924"/>
        <v>0</v>
      </c>
      <c r="JI192" s="162">
        <f t="shared" si="924"/>
        <v>0</v>
      </c>
      <c r="JJ192" s="162">
        <f t="shared" si="924"/>
        <v>0</v>
      </c>
      <c r="JK192" s="162">
        <f t="shared" si="924"/>
        <v>0</v>
      </c>
      <c r="JL192" s="162">
        <f t="shared" si="924"/>
        <v>0</v>
      </c>
      <c r="JM192" s="162">
        <f t="shared" si="924"/>
        <v>0</v>
      </c>
      <c r="JN192" s="162">
        <f t="shared" si="924"/>
        <v>0</v>
      </c>
      <c r="JO192" s="162">
        <f t="shared" si="924"/>
        <v>0</v>
      </c>
      <c r="JP192" s="162">
        <f t="shared" si="924"/>
        <v>0</v>
      </c>
      <c r="JQ192" s="162">
        <f t="shared" si="924"/>
        <v>0</v>
      </c>
      <c r="JR192" s="162">
        <f t="shared" si="924"/>
        <v>0</v>
      </c>
      <c r="JS192" s="162">
        <f t="shared" si="924"/>
        <v>0</v>
      </c>
      <c r="JT192" s="162">
        <f t="shared" si="924"/>
        <v>0</v>
      </c>
      <c r="JU192" s="162">
        <f t="shared" si="924"/>
        <v>0</v>
      </c>
      <c r="JV192" s="162">
        <f t="shared" si="924"/>
        <v>0</v>
      </c>
      <c r="JW192" s="162">
        <f t="shared" si="924"/>
        <v>0</v>
      </c>
      <c r="JX192" s="162">
        <f t="shared" si="924"/>
        <v>0</v>
      </c>
      <c r="JY192" s="162">
        <f t="shared" si="924"/>
        <v>0</v>
      </c>
      <c r="JZ192" s="162">
        <f t="shared" si="924"/>
        <v>0</v>
      </c>
      <c r="KA192" s="162">
        <f t="shared" si="924"/>
        <v>0</v>
      </c>
      <c r="KB192" s="162">
        <f t="shared" si="924"/>
        <v>0</v>
      </c>
      <c r="KC192" s="162">
        <f t="shared" si="924"/>
        <v>0</v>
      </c>
      <c r="KD192" s="162">
        <f t="shared" si="924"/>
        <v>0</v>
      </c>
      <c r="KE192" s="162">
        <f t="shared" si="924"/>
        <v>0</v>
      </c>
      <c r="KF192" s="162">
        <f t="shared" si="924"/>
        <v>0</v>
      </c>
      <c r="KG192" s="162">
        <f t="shared" si="924"/>
        <v>0</v>
      </c>
      <c r="KH192" s="162">
        <f t="shared" si="924"/>
        <v>0</v>
      </c>
      <c r="KI192" s="162">
        <f t="shared" si="924"/>
        <v>0</v>
      </c>
      <c r="KJ192" s="162">
        <f t="shared" si="924"/>
        <v>0</v>
      </c>
      <c r="KK192" s="162">
        <f t="shared" si="924"/>
        <v>0</v>
      </c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</row>
    <row r="193" ht="14.25" customHeight="1" spans="1:326" x14ac:dyDescent="0.25">
      <c r="A193" s="1">
        <v>7</v>
      </c>
      <c r="B193" s="1">
        <f t="shared" ref="B193:C193" si="925">B192+1</f>
        <v>183</v>
      </c>
      <c r="C193" s="232">
        <f t="shared" si="925"/>
        <v>43648</v>
      </c>
      <c r="D193" s="162">
        <f t="shared" si="9"/>
        <v>0</v>
      </c>
      <c r="E193" s="162">
        <f>(SUMIFS(Profile!$F$2:$F$17521,Profile!$B$2:$B$17521,$B193,Profile!$C$2:$C$17521,E$8))*$C$6</f>
        <v>0</v>
      </c>
      <c r="F193" s="162">
        <f>(SUMIFS(Profile!$F$2:$F$17521,Profile!$B$2:$B$17521,$B193,Profile!$C$2:$C$17521,F$8))*$C$6</f>
        <v>0</v>
      </c>
      <c r="G193" s="162">
        <f>(SUMIFS(Profile!$F$2:$F$17521,Profile!$B$2:$B$17521,$B193,Profile!$C$2:$C$17521,G$8))*$C$6</f>
        <v>0</v>
      </c>
      <c r="H193" s="162">
        <f>(SUMIFS(Profile!$F$2:$F$17521,Profile!$B$2:$B$17521,$B193,Profile!$C$2:$C$17521,H$8))*$C$6</f>
        <v>0</v>
      </c>
      <c r="I193" s="162">
        <f>(SUMIFS(Profile!$F$2:$F$17521,Profile!$B$2:$B$17521,$B193,Profile!$C$2:$C$17521,I$8))*$C$6</f>
        <v>0</v>
      </c>
      <c r="J193" s="162">
        <f>(SUMIFS(Profile!$F$2:$F$17521,Profile!$B$2:$B$17521,$B193,Profile!$C$2:$C$17521,J$8))*$C$6</f>
        <v>0</v>
      </c>
      <c r="K193" s="162">
        <f>(SUMIFS(Profile!$F$2:$F$17521,Profile!$B$2:$B$17521,$B193,Profile!$C$2:$C$17521,K$8))*$C$6</f>
        <v>0</v>
      </c>
      <c r="L193" s="162">
        <f>(SUMIFS(Profile!$F$2:$F$17521,Profile!$B$2:$B$17521,$B193,Profile!$C$2:$C$17521,L$8))*$C$6</f>
        <v>0</v>
      </c>
      <c r="M193" s="162">
        <f>(SUMIFS(Profile!$F$2:$F$17521,Profile!$B$2:$B$17521,$B193,Profile!$C$2:$C$17521,M$8))*$C$6</f>
        <v>0</v>
      </c>
      <c r="N193" s="162">
        <f>(SUMIFS(Profile!$F$2:$F$17521,Profile!$B$2:$B$17521,$B193,Profile!$C$2:$C$17521,N$8))*$C$6</f>
        <v>0</v>
      </c>
      <c r="O193" s="162">
        <f>(SUMIFS(Profile!$F$2:$F$17521,Profile!$B$2:$B$17521,$B193,Profile!$C$2:$C$17521,O$8))*$C$6</f>
        <v>0</v>
      </c>
      <c r="P193" s="162">
        <f>(SUMIFS(Profile!$F$2:$F$17521,Profile!$B$2:$B$17521,$B193,Profile!$C$2:$C$17521,P$8))*$C$6</f>
        <v>0</v>
      </c>
      <c r="Q193" s="162">
        <f>(SUMIFS(Profile!$F$2:$F$17521,Profile!$B$2:$B$17521,$B193,Profile!$C$2:$C$17521,Q$8))*$C$6</f>
        <v>0</v>
      </c>
      <c r="R193" s="162">
        <f>(SUMIFS(Profile!$F$2:$F$17521,Profile!$B$2:$B$17521,$B193,Profile!$C$2:$C$17521,R$8))*$C$6</f>
        <v>0</v>
      </c>
      <c r="S193" s="162">
        <f>(SUMIFS(Profile!$F$2:$F$17521,Profile!$B$2:$B$17521,$B193,Profile!$C$2:$C$17521,S$8))*$C$6</f>
        <v>0</v>
      </c>
      <c r="T193" s="162">
        <f>(SUMIFS(Profile!$F$2:$F$17521,Profile!$B$2:$B$17521,$B193,Profile!$C$2:$C$17521,T$8))*$C$6</f>
        <v>0</v>
      </c>
      <c r="U193" s="162">
        <f>(SUMIFS(Profile!$F$2:$F$17521,Profile!$B$2:$B$17521,$B193,Profile!$C$2:$C$17521,U$8))*$C$6</f>
        <v>0</v>
      </c>
      <c r="V193" s="162">
        <f>(SUMIFS(Profile!$F$2:$F$17521,Profile!$B$2:$B$17521,$B193,Profile!$C$2:$C$17521,V$8))*$C$6</f>
        <v>0</v>
      </c>
      <c r="W193" s="162">
        <f>(SUMIFS(Profile!$F$2:$F$17521,Profile!$B$2:$B$17521,$B193,Profile!$C$2:$C$17521,W$8))*$C$6</f>
        <v>0</v>
      </c>
      <c r="X193" s="162">
        <f>(SUMIFS(Profile!$F$2:$F$17521,Profile!$B$2:$B$17521,$B193,Profile!$C$2:$C$17521,X$8))*$C$6</f>
        <v>0</v>
      </c>
      <c r="Y193" s="162">
        <f>(SUMIFS(Profile!$F$2:$F$17521,Profile!$B$2:$B$17521,$B193,Profile!$C$2:$C$17521,Y$8))*$C$6</f>
        <v>0</v>
      </c>
      <c r="Z193" s="162">
        <f>(SUMIFS(Profile!$F$2:$F$17521,Profile!$B$2:$B$17521,$B193,Profile!$C$2:$C$17521,Z$8))*$C$6</f>
        <v>0</v>
      </c>
      <c r="AA193" s="162">
        <f>(SUMIFS(Profile!$F$2:$F$17521,Profile!$B$2:$B$17521,$B193,Profile!$C$2:$C$17521,AA$8))*$C$6</f>
        <v>0</v>
      </c>
      <c r="AB193" s="162">
        <f>(SUMIFS(Profile!$F$2:$F$17521,Profile!$B$2:$B$17521,$B193,Profile!$C$2:$C$17521,AB$8))*$C$6</f>
        <v>0</v>
      </c>
      <c r="AC193" s="162">
        <f>(SUMIFS(Profile!$F$2:$F$17521,Profile!$B$2:$B$17521,$B193,Profile!$C$2:$C$17521,AC$8))*$C$6</f>
        <v>0</v>
      </c>
      <c r="AD193" s="162">
        <f>(SUMIFS(Profile!$F$2:$F$17521,Profile!$B$2:$B$17521,$B193,Profile!$C$2:$C$17521,AD$8))*$C$6</f>
        <v>0</v>
      </c>
      <c r="AE193" s="162">
        <f>(SUMIFS(Profile!$F$2:$F$17521,Profile!$B$2:$B$17521,$B193,Profile!$C$2:$C$17521,AE$8))*$C$6</f>
        <v>0</v>
      </c>
      <c r="AF193" s="162">
        <f>(SUMIFS(Profile!$F$2:$F$17521,Profile!$B$2:$B$17521,$B193,Profile!$C$2:$C$17521,AF$8))*$C$6</f>
        <v>0</v>
      </c>
      <c r="AG193" s="162">
        <f>(SUMIFS(Profile!$F$2:$F$17521,Profile!$B$2:$B$17521,$B193,Profile!$C$2:$C$17521,AG$8))*$C$6</f>
        <v>0</v>
      </c>
      <c r="AH193" s="162">
        <f>(SUMIFS(Profile!$F$2:$F$17521,Profile!$B$2:$B$17521,$B193,Profile!$C$2:$C$17521,AH$8))*$C$6</f>
        <v>0</v>
      </c>
      <c r="AI193" s="162">
        <f>(SUMIFS(Profile!$F$2:$F$17521,Profile!$B$2:$B$17521,$B193,Profile!$C$2:$C$17521,AI$8))*$C$6</f>
        <v>0</v>
      </c>
      <c r="AJ193" s="162">
        <f>(SUMIFS(Profile!$F$2:$F$17521,Profile!$B$2:$B$17521,$B193,Profile!$C$2:$C$17521,AJ$8))*$C$6</f>
        <v>0</v>
      </c>
      <c r="AK193" s="162">
        <f>(SUMIFS(Profile!$F$2:$F$17521,Profile!$B$2:$B$17521,$B193,Profile!$C$2:$C$17521,AK$8))*$C$6</f>
        <v>0</v>
      </c>
      <c r="AL193" s="162">
        <f>(SUMIFS(Profile!$F$2:$F$17521,Profile!$B$2:$B$17521,$B193,Profile!$C$2:$C$17521,AL$8))*$C$6</f>
        <v>0</v>
      </c>
      <c r="AM193" s="162">
        <f>(SUMIFS(Profile!$F$2:$F$17521,Profile!$B$2:$B$17521,$B193,Profile!$C$2:$C$17521,AM$8))*$C$6</f>
        <v>0</v>
      </c>
      <c r="AN193" s="162">
        <f>(SUMIFS(Profile!$F$2:$F$17521,Profile!$B$2:$B$17521,$B193,Profile!$C$2:$C$17521,AN$8))*$C$6</f>
        <v>0</v>
      </c>
      <c r="AO193" s="162">
        <f>(SUMIFS(Profile!$F$2:$F$17521,Profile!$B$2:$B$17521,$B193,Profile!$C$2:$C$17521,AO$8))*$C$6</f>
        <v>0</v>
      </c>
      <c r="AP193" s="162">
        <f>(SUMIFS(Profile!$F$2:$F$17521,Profile!$B$2:$B$17521,$B193,Profile!$C$2:$C$17521,AP$8))*$C$6</f>
        <v>0</v>
      </c>
      <c r="AQ193" s="162">
        <f>(SUMIFS(Profile!$F$2:$F$17521,Profile!$B$2:$B$17521,$B193,Profile!$C$2:$C$17521,AQ$8))*$C$6</f>
        <v>0</v>
      </c>
      <c r="AR193" s="162">
        <f>(SUMIFS(Profile!$F$2:$F$17521,Profile!$B$2:$B$17521,$B193,Profile!$C$2:$C$17521,AR$8))*$C$6</f>
        <v>0</v>
      </c>
      <c r="AS193" s="162">
        <f>(SUMIFS(Profile!$F$2:$F$17521,Profile!$B$2:$B$17521,$B193,Profile!$C$2:$C$17521,AS$8))*$C$6</f>
        <v>0</v>
      </c>
      <c r="AT193" s="162">
        <f>(SUMIFS(Profile!$F$2:$F$17521,Profile!$B$2:$B$17521,$B193,Profile!$C$2:$C$17521,AT$8))*$C$6</f>
        <v>0</v>
      </c>
      <c r="AU193" s="162">
        <f>(SUMIFS(Profile!$F$2:$F$17521,Profile!$B$2:$B$17521,$B193,Profile!$C$2:$C$17521,AU$8))*$C$6</f>
        <v>0</v>
      </c>
      <c r="AV193" s="162">
        <f>(SUMIFS(Profile!$F$2:$F$17521,Profile!$B$2:$B$17521,$B193,Profile!$C$2:$C$17521,AV$8))*$C$6</f>
        <v>0</v>
      </c>
      <c r="AW193" s="162">
        <f>(SUMIFS(Profile!$F$2:$F$17521,Profile!$B$2:$B$17521,$B193,Profile!$C$2:$C$17521,AW$8))*$C$6</f>
        <v>0</v>
      </c>
      <c r="AX193" s="162">
        <f>(SUMIFS(Profile!$F$2:$F$17521,Profile!$B$2:$B$17521,$B193,Profile!$C$2:$C$17521,AX$8))*$C$6</f>
        <v>0</v>
      </c>
      <c r="AY193" s="162">
        <f>(SUMIFS(Profile!$F$2:$F$17521,Profile!$B$2:$B$17521,$B193,Profile!$C$2:$C$17521,AY$8))*$C$6</f>
        <v>0</v>
      </c>
      <c r="AZ193" s="162">
        <f>(SUMIFS(Profile!$F$2:$F$17521,Profile!$B$2:$B$17521,$B193,Profile!$C$2:$C$17521,AZ$8))*$C$6</f>
        <v>0</v>
      </c>
      <c r="BA193" s="162">
        <f t="shared" si="10"/>
        <v>0</v>
      </c>
      <c r="BB193" s="162">
        <f>(SUMIFS(Profile!$E$2:$E$17521,Profile!$B$2:$B$17521,$B193,Profile!$C$2:$C$17521,BB$8))*$C$9</f>
        <v>0</v>
      </c>
      <c r="BC193" s="162">
        <f>(SUMIFS(Profile!$E$2:$E$17521,Profile!$B$2:$B$17521,$B193,Profile!$C$2:$C$17521,BC$8))*$C$9</f>
        <v>0</v>
      </c>
      <c r="BD193" s="162">
        <f>(SUMIFS(Profile!$E$2:$E$17521,Profile!$B$2:$B$17521,$B193,Profile!$C$2:$C$17521,BD$8))*$C$9</f>
        <v>0</v>
      </c>
      <c r="BE193" s="162">
        <f>(SUMIFS(Profile!$E$2:$E$17521,Profile!$B$2:$B$17521,$B193,Profile!$C$2:$C$17521,BE$8))*$C$9</f>
        <v>0</v>
      </c>
      <c r="BF193" s="162">
        <f>(SUMIFS(Profile!$E$2:$E$17521,Profile!$B$2:$B$17521,$B193,Profile!$C$2:$C$17521,BF$8))*$C$9</f>
        <v>0</v>
      </c>
      <c r="BG193" s="162">
        <f>(SUMIFS(Profile!$E$2:$E$17521,Profile!$B$2:$B$17521,$B193,Profile!$C$2:$C$17521,BG$8))*$C$9</f>
        <v>0</v>
      </c>
      <c r="BH193" s="162">
        <f>(SUMIFS(Profile!$E$2:$E$17521,Profile!$B$2:$B$17521,$B193,Profile!$C$2:$C$17521,BH$8))*$C$9</f>
        <v>0</v>
      </c>
      <c r="BI193" s="162">
        <f>(SUMIFS(Profile!$E$2:$E$17521,Profile!$B$2:$B$17521,$B193,Profile!$C$2:$C$17521,BI$8))*$C$9</f>
        <v>0</v>
      </c>
      <c r="BJ193" s="162">
        <f>(SUMIFS(Profile!$E$2:$E$17521,Profile!$B$2:$B$17521,$B193,Profile!$C$2:$C$17521,BJ$8))*$C$9</f>
        <v>0</v>
      </c>
      <c r="BK193" s="162">
        <f>(SUMIFS(Profile!$E$2:$E$17521,Profile!$B$2:$B$17521,$B193,Profile!$C$2:$C$17521,BK$8))*$C$9</f>
        <v>0</v>
      </c>
      <c r="BL193" s="162">
        <f>(SUMIFS(Profile!$E$2:$E$17521,Profile!$B$2:$B$17521,$B193,Profile!$C$2:$C$17521,BL$8))*$C$9</f>
        <v>0</v>
      </c>
      <c r="BM193" s="162">
        <f>(SUMIFS(Profile!$E$2:$E$17521,Profile!$B$2:$B$17521,$B193,Profile!$C$2:$C$17521,BM$8))*$C$9</f>
        <v>0</v>
      </c>
      <c r="BN193" s="162">
        <f>(SUMIFS(Profile!$E$2:$E$17521,Profile!$B$2:$B$17521,$B193,Profile!$C$2:$C$17521,BN$8))*$C$9</f>
        <v>0</v>
      </c>
      <c r="BO193" s="162">
        <f>(SUMIFS(Profile!$E$2:$E$17521,Profile!$B$2:$B$17521,$B193,Profile!$C$2:$C$17521,BO$8))*$C$9</f>
        <v>0</v>
      </c>
      <c r="BP193" s="162">
        <f>(SUMIFS(Profile!$E$2:$E$17521,Profile!$B$2:$B$17521,$B193,Profile!$C$2:$C$17521,BP$8))*$C$9</f>
        <v>0</v>
      </c>
      <c r="BQ193" s="162">
        <f>(SUMIFS(Profile!$E$2:$E$17521,Profile!$B$2:$B$17521,$B193,Profile!$C$2:$C$17521,BQ$8))*$C$9</f>
        <v>0</v>
      </c>
      <c r="BR193" s="162">
        <f>(SUMIFS(Profile!$E$2:$E$17521,Profile!$B$2:$B$17521,$B193,Profile!$C$2:$C$17521,BR$8))*$C$9</f>
        <v>0</v>
      </c>
      <c r="BS193" s="162">
        <f>(SUMIFS(Profile!$E$2:$E$17521,Profile!$B$2:$B$17521,$B193,Profile!$C$2:$C$17521,BS$8))*$C$9</f>
        <v>0</v>
      </c>
      <c r="BT193" s="162">
        <f>(SUMIFS(Profile!$E$2:$E$17521,Profile!$B$2:$B$17521,$B193,Profile!$C$2:$C$17521,BT$8))*$C$9</f>
        <v>0</v>
      </c>
      <c r="BU193" s="162">
        <f>(SUMIFS(Profile!$E$2:$E$17521,Profile!$B$2:$B$17521,$B193,Profile!$C$2:$C$17521,BU$8))*$C$9</f>
        <v>0</v>
      </c>
      <c r="BV193" s="162">
        <f>(SUMIFS(Profile!$E$2:$E$17521,Profile!$B$2:$B$17521,$B193,Profile!$C$2:$C$17521,BV$8))*$C$9</f>
        <v>0</v>
      </c>
      <c r="BW193" s="162">
        <f>(SUMIFS(Profile!$E$2:$E$17521,Profile!$B$2:$B$17521,$B193,Profile!$C$2:$C$17521,BW$8))*$C$9</f>
        <v>0</v>
      </c>
      <c r="BX193" s="162">
        <f>(SUMIFS(Profile!$E$2:$E$17521,Profile!$B$2:$B$17521,$B193,Profile!$C$2:$C$17521,BX$8))*$C$9</f>
        <v>0</v>
      </c>
      <c r="BY193" s="162">
        <f>(SUMIFS(Profile!$E$2:$E$17521,Profile!$B$2:$B$17521,$B193,Profile!$C$2:$C$17521,BY$8))*$C$9</f>
        <v>0</v>
      </c>
      <c r="BZ193" s="162">
        <f>(SUMIFS(Profile!$E$2:$E$17521,Profile!$B$2:$B$17521,$B193,Profile!$C$2:$C$17521,BZ$8))*$C$9</f>
        <v>0</v>
      </c>
      <c r="CA193" s="162">
        <f>(SUMIFS(Profile!$E$2:$E$17521,Profile!$B$2:$B$17521,$B193,Profile!$C$2:$C$17521,CA$8))*$C$9</f>
        <v>0</v>
      </c>
      <c r="CB193" s="162">
        <f>(SUMIFS(Profile!$E$2:$E$17521,Profile!$B$2:$B$17521,$B193,Profile!$C$2:$C$17521,CB$8))*$C$9</f>
        <v>0</v>
      </c>
      <c r="CC193" s="162">
        <f>(SUMIFS(Profile!$E$2:$E$17521,Profile!$B$2:$B$17521,$B193,Profile!$C$2:$C$17521,CC$8))*$C$9</f>
        <v>0</v>
      </c>
      <c r="CD193" s="162">
        <f>(SUMIFS(Profile!$E$2:$E$17521,Profile!$B$2:$B$17521,$B193,Profile!$C$2:$C$17521,CD$8))*$C$9</f>
        <v>0</v>
      </c>
      <c r="CE193" s="162">
        <f>(SUMIFS(Profile!$E$2:$E$17521,Profile!$B$2:$B$17521,$B193,Profile!$C$2:$C$17521,CE$8))*$C$9</f>
        <v>0</v>
      </c>
      <c r="CF193" s="162">
        <f>(SUMIFS(Profile!$E$2:$E$17521,Profile!$B$2:$B$17521,$B193,Profile!$C$2:$C$17521,CF$8))*$C$9</f>
        <v>0</v>
      </c>
      <c r="CG193" s="162">
        <f>(SUMIFS(Profile!$E$2:$E$17521,Profile!$B$2:$B$17521,$B193,Profile!$C$2:$C$17521,CG$8))*$C$9</f>
        <v>0</v>
      </c>
      <c r="CH193" s="162">
        <f>(SUMIFS(Profile!$E$2:$E$17521,Profile!$B$2:$B$17521,$B193,Profile!$C$2:$C$17521,CH$8))*$C$9</f>
        <v>0</v>
      </c>
      <c r="CI193" s="162">
        <f>(SUMIFS(Profile!$E$2:$E$17521,Profile!$B$2:$B$17521,$B193,Profile!$C$2:$C$17521,CI$8))*$C$9</f>
        <v>0</v>
      </c>
      <c r="CJ193" s="162">
        <f>(SUMIFS(Profile!$E$2:$E$17521,Profile!$B$2:$B$17521,$B193,Profile!$C$2:$C$17521,CJ$8))*$C$9</f>
        <v>0</v>
      </c>
      <c r="CK193" s="162">
        <f>(SUMIFS(Profile!$E$2:$E$17521,Profile!$B$2:$B$17521,$B193,Profile!$C$2:$C$17521,CK$8))*$C$9</f>
        <v>0</v>
      </c>
      <c r="CL193" s="162">
        <f>(SUMIFS(Profile!$E$2:$E$17521,Profile!$B$2:$B$17521,$B193,Profile!$C$2:$C$17521,CL$8))*$C$9</f>
        <v>0</v>
      </c>
      <c r="CM193" s="162">
        <f>(SUMIFS(Profile!$E$2:$E$17521,Profile!$B$2:$B$17521,$B193,Profile!$C$2:$C$17521,CM$8))*$C$9</f>
        <v>0</v>
      </c>
      <c r="CN193" s="162">
        <f>(SUMIFS(Profile!$E$2:$E$17521,Profile!$B$2:$B$17521,$B193,Profile!$C$2:$C$17521,CN$8))*$C$9</f>
        <v>0</v>
      </c>
      <c r="CO193" s="162">
        <f>(SUMIFS(Profile!$E$2:$E$17521,Profile!$B$2:$B$17521,$B193,Profile!$C$2:$C$17521,CO$8))*$C$9</f>
        <v>0</v>
      </c>
      <c r="CP193" s="162">
        <f>(SUMIFS(Profile!$E$2:$E$17521,Profile!$B$2:$B$17521,$B193,Profile!$C$2:$C$17521,CP$8))*$C$9</f>
        <v>0</v>
      </c>
      <c r="CQ193" s="162">
        <f>(SUMIFS(Profile!$E$2:$E$17521,Profile!$B$2:$B$17521,$B193,Profile!$C$2:$C$17521,CQ$8))*$C$9</f>
        <v>0</v>
      </c>
      <c r="CR193" s="162">
        <f>(SUMIFS(Profile!$E$2:$E$17521,Profile!$B$2:$B$17521,$B193,Profile!$C$2:$C$17521,CR$8))*$C$9</f>
        <v>0</v>
      </c>
      <c r="CS193" s="162">
        <f>(SUMIFS(Profile!$E$2:$E$17521,Profile!$B$2:$B$17521,$B193,Profile!$C$2:$C$17521,CS$8))*$C$9</f>
        <v>0</v>
      </c>
      <c r="CT193" s="162">
        <f>(SUMIFS(Profile!$E$2:$E$17521,Profile!$B$2:$B$17521,$B193,Profile!$C$2:$C$17521,CT$8))*$C$9</f>
        <v>0</v>
      </c>
      <c r="CU193" s="162">
        <f>(SUMIFS(Profile!$E$2:$E$17521,Profile!$B$2:$B$17521,$B193,Profile!$C$2:$C$17521,CU$8))*$C$9</f>
        <v>0</v>
      </c>
      <c r="CV193" s="162">
        <f>(SUMIFS(Profile!$E$2:$E$17521,Profile!$B$2:$B$17521,$B193,Profile!$C$2:$C$17521,CV$8))*$C$9</f>
        <v>0</v>
      </c>
      <c r="CW193" s="162">
        <f>(SUMIFS(Profile!$E$2:$E$17521,Profile!$B$2:$B$17521,$B193,Profile!$C$2:$C$17521,CW$8))*$C$9</f>
        <v>0</v>
      </c>
      <c r="CX193" s="162">
        <f t="shared" si="11"/>
        <v>0</v>
      </c>
      <c r="CY193" s="162">
        <f t="shared" ref="CY193:ET193" si="926">MAX(BB193-E193,0)</f>
        <v>0</v>
      </c>
      <c r="CZ193" s="162">
        <f t="shared" si="926"/>
        <v>0</v>
      </c>
      <c r="DA193" s="162">
        <f t="shared" si="926"/>
        <v>0</v>
      </c>
      <c r="DB193" s="162">
        <f t="shared" si="926"/>
        <v>0</v>
      </c>
      <c r="DC193" s="162">
        <f t="shared" si="926"/>
        <v>0</v>
      </c>
      <c r="DD193" s="162">
        <f t="shared" si="926"/>
        <v>0</v>
      </c>
      <c r="DE193" s="162">
        <f t="shared" si="926"/>
        <v>0</v>
      </c>
      <c r="DF193" s="162">
        <f t="shared" si="926"/>
        <v>0</v>
      </c>
      <c r="DG193" s="162">
        <f t="shared" si="926"/>
        <v>0</v>
      </c>
      <c r="DH193" s="162">
        <f t="shared" si="926"/>
        <v>0</v>
      </c>
      <c r="DI193" s="162">
        <f t="shared" si="926"/>
        <v>0</v>
      </c>
      <c r="DJ193" s="162">
        <f t="shared" si="926"/>
        <v>0</v>
      </c>
      <c r="DK193" s="162">
        <f t="shared" si="926"/>
        <v>0</v>
      </c>
      <c r="DL193" s="162">
        <f t="shared" si="926"/>
        <v>0</v>
      </c>
      <c r="DM193" s="162">
        <f t="shared" si="926"/>
        <v>0</v>
      </c>
      <c r="DN193" s="162">
        <f t="shared" si="926"/>
        <v>0</v>
      </c>
      <c r="DO193" s="162">
        <f t="shared" si="926"/>
        <v>0</v>
      </c>
      <c r="DP193" s="162">
        <f t="shared" si="926"/>
        <v>0</v>
      </c>
      <c r="DQ193" s="162">
        <f t="shared" si="926"/>
        <v>0</v>
      </c>
      <c r="DR193" s="162">
        <f t="shared" si="926"/>
        <v>0</v>
      </c>
      <c r="DS193" s="162">
        <f t="shared" si="926"/>
        <v>0</v>
      </c>
      <c r="DT193" s="162">
        <f t="shared" si="926"/>
        <v>0</v>
      </c>
      <c r="DU193" s="162">
        <f t="shared" si="926"/>
        <v>0</v>
      </c>
      <c r="DV193" s="162">
        <f t="shared" si="926"/>
        <v>0</v>
      </c>
      <c r="DW193" s="162">
        <f t="shared" si="926"/>
        <v>0</v>
      </c>
      <c r="DX193" s="162">
        <f t="shared" si="926"/>
        <v>0</v>
      </c>
      <c r="DY193" s="162">
        <f t="shared" si="926"/>
        <v>0</v>
      </c>
      <c r="DZ193" s="162">
        <f t="shared" si="926"/>
        <v>0</v>
      </c>
      <c r="EA193" s="162">
        <f t="shared" si="926"/>
        <v>0</v>
      </c>
      <c r="EB193" s="162">
        <f t="shared" si="926"/>
        <v>0</v>
      </c>
      <c r="EC193" s="162">
        <f t="shared" si="926"/>
        <v>0</v>
      </c>
      <c r="ED193" s="162">
        <f t="shared" si="926"/>
        <v>0</v>
      </c>
      <c r="EE193" s="162">
        <f t="shared" si="926"/>
        <v>0</v>
      </c>
      <c r="EF193" s="162">
        <f t="shared" si="926"/>
        <v>0</v>
      </c>
      <c r="EG193" s="162">
        <f t="shared" si="926"/>
        <v>0</v>
      </c>
      <c r="EH193" s="162">
        <f t="shared" si="926"/>
        <v>0</v>
      </c>
      <c r="EI193" s="162">
        <f t="shared" si="926"/>
        <v>0</v>
      </c>
      <c r="EJ193" s="162">
        <f t="shared" si="926"/>
        <v>0</v>
      </c>
      <c r="EK193" s="162">
        <f t="shared" si="926"/>
        <v>0</v>
      </c>
      <c r="EL193" s="162">
        <f t="shared" si="926"/>
        <v>0</v>
      </c>
      <c r="EM193" s="162">
        <f t="shared" si="926"/>
        <v>0</v>
      </c>
      <c r="EN193" s="162">
        <f t="shared" si="926"/>
        <v>0</v>
      </c>
      <c r="EO193" s="162">
        <f t="shared" si="926"/>
        <v>0</v>
      </c>
      <c r="EP193" s="162">
        <f t="shared" si="926"/>
        <v>0</v>
      </c>
      <c r="EQ193" s="162">
        <f t="shared" si="926"/>
        <v>0</v>
      </c>
      <c r="ER193" s="162">
        <f t="shared" si="926"/>
        <v>0</v>
      </c>
      <c r="ES193" s="162">
        <f t="shared" si="926"/>
        <v>0</v>
      </c>
      <c r="ET193" s="162">
        <f t="shared" si="926"/>
        <v>0</v>
      </c>
      <c r="EU193" s="162">
        <f t="shared" si="13"/>
        <v>0</v>
      </c>
      <c r="EV193" s="162">
        <f t="shared" ref="EV193:GQ193" si="927">BB193-CY193</f>
        <v>0</v>
      </c>
      <c r="EW193" s="162">
        <f t="shared" si="927"/>
        <v>0</v>
      </c>
      <c r="EX193" s="162">
        <f t="shared" si="927"/>
        <v>0</v>
      </c>
      <c r="EY193" s="162">
        <f t="shared" si="927"/>
        <v>0</v>
      </c>
      <c r="EZ193" s="162">
        <f t="shared" si="927"/>
        <v>0</v>
      </c>
      <c r="FA193" s="162">
        <f t="shared" si="927"/>
        <v>0</v>
      </c>
      <c r="FB193" s="162">
        <f t="shared" si="927"/>
        <v>0</v>
      </c>
      <c r="FC193" s="162">
        <f t="shared" si="927"/>
        <v>0</v>
      </c>
      <c r="FD193" s="162">
        <f t="shared" si="927"/>
        <v>0</v>
      </c>
      <c r="FE193" s="162">
        <f t="shared" si="927"/>
        <v>0</v>
      </c>
      <c r="FF193" s="162">
        <f t="shared" si="927"/>
        <v>0</v>
      </c>
      <c r="FG193" s="162">
        <f t="shared" si="927"/>
        <v>0</v>
      </c>
      <c r="FH193" s="162">
        <f t="shared" si="927"/>
        <v>0</v>
      </c>
      <c r="FI193" s="162">
        <f t="shared" si="927"/>
        <v>0</v>
      </c>
      <c r="FJ193" s="162">
        <f t="shared" si="927"/>
        <v>0</v>
      </c>
      <c r="FK193" s="162">
        <f t="shared" si="927"/>
        <v>0</v>
      </c>
      <c r="FL193" s="162">
        <f t="shared" si="927"/>
        <v>0</v>
      </c>
      <c r="FM193" s="162">
        <f t="shared" si="927"/>
        <v>0</v>
      </c>
      <c r="FN193" s="162">
        <f t="shared" si="927"/>
        <v>0</v>
      </c>
      <c r="FO193" s="162">
        <f t="shared" si="927"/>
        <v>0</v>
      </c>
      <c r="FP193" s="162">
        <f t="shared" si="927"/>
        <v>0</v>
      </c>
      <c r="FQ193" s="162">
        <f t="shared" si="927"/>
        <v>0</v>
      </c>
      <c r="FR193" s="162">
        <f t="shared" si="927"/>
        <v>0</v>
      </c>
      <c r="FS193" s="162">
        <f t="shared" si="927"/>
        <v>0</v>
      </c>
      <c r="FT193" s="162">
        <f t="shared" si="927"/>
        <v>0</v>
      </c>
      <c r="FU193" s="162">
        <f t="shared" si="927"/>
        <v>0</v>
      </c>
      <c r="FV193" s="162">
        <f t="shared" si="927"/>
        <v>0</v>
      </c>
      <c r="FW193" s="162">
        <f t="shared" si="927"/>
        <v>0</v>
      </c>
      <c r="FX193" s="162">
        <f t="shared" si="927"/>
        <v>0</v>
      </c>
      <c r="FY193" s="162">
        <f t="shared" si="927"/>
        <v>0</v>
      </c>
      <c r="FZ193" s="162">
        <f t="shared" si="927"/>
        <v>0</v>
      </c>
      <c r="GA193" s="162">
        <f t="shared" si="927"/>
        <v>0</v>
      </c>
      <c r="GB193" s="162">
        <f t="shared" si="927"/>
        <v>0</v>
      </c>
      <c r="GC193" s="162">
        <f t="shared" si="927"/>
        <v>0</v>
      </c>
      <c r="GD193" s="162">
        <f t="shared" si="927"/>
        <v>0</v>
      </c>
      <c r="GE193" s="162">
        <f t="shared" si="927"/>
        <v>0</v>
      </c>
      <c r="GF193" s="162">
        <f t="shared" si="927"/>
        <v>0</v>
      </c>
      <c r="GG193" s="162">
        <f t="shared" si="927"/>
        <v>0</v>
      </c>
      <c r="GH193" s="162">
        <f t="shared" si="927"/>
        <v>0</v>
      </c>
      <c r="GI193" s="162">
        <f t="shared" si="927"/>
        <v>0</v>
      </c>
      <c r="GJ193" s="162">
        <f t="shared" si="927"/>
        <v>0</v>
      </c>
      <c r="GK193" s="162">
        <f t="shared" si="927"/>
        <v>0</v>
      </c>
      <c r="GL193" s="162">
        <f t="shared" si="927"/>
        <v>0</v>
      </c>
      <c r="GM193" s="162">
        <f t="shared" si="927"/>
        <v>0</v>
      </c>
      <c r="GN193" s="162">
        <f t="shared" si="927"/>
        <v>0</v>
      </c>
      <c r="GO193" s="162">
        <f t="shared" si="927"/>
        <v>0</v>
      </c>
      <c r="GP193" s="162">
        <f t="shared" si="927"/>
        <v>0</v>
      </c>
      <c r="GQ193" s="162">
        <f t="shared" si="927"/>
        <v>0</v>
      </c>
      <c r="GR193" s="162">
        <f t="shared" si="15"/>
        <v>0</v>
      </c>
      <c r="GS193" s="162">
        <f t="shared" ref="GS193:IN193" si="928">E193-EV193</f>
        <v>0</v>
      </c>
      <c r="GT193" s="162">
        <f t="shared" si="928"/>
        <v>0</v>
      </c>
      <c r="GU193" s="162">
        <f t="shared" si="928"/>
        <v>0</v>
      </c>
      <c r="GV193" s="162">
        <f t="shared" si="928"/>
        <v>0</v>
      </c>
      <c r="GW193" s="162">
        <f t="shared" si="928"/>
        <v>0</v>
      </c>
      <c r="GX193" s="162">
        <f t="shared" si="928"/>
        <v>0</v>
      </c>
      <c r="GY193" s="162">
        <f t="shared" si="928"/>
        <v>0</v>
      </c>
      <c r="GZ193" s="162">
        <f t="shared" si="928"/>
        <v>0</v>
      </c>
      <c r="HA193" s="162">
        <f t="shared" si="928"/>
        <v>0</v>
      </c>
      <c r="HB193" s="162">
        <f t="shared" si="928"/>
        <v>0</v>
      </c>
      <c r="HC193" s="162">
        <f t="shared" si="928"/>
        <v>0</v>
      </c>
      <c r="HD193" s="162">
        <f t="shared" si="928"/>
        <v>0</v>
      </c>
      <c r="HE193" s="162">
        <f t="shared" si="928"/>
        <v>0</v>
      </c>
      <c r="HF193" s="162">
        <f t="shared" si="928"/>
        <v>0</v>
      </c>
      <c r="HG193" s="162">
        <f t="shared" si="928"/>
        <v>0</v>
      </c>
      <c r="HH193" s="162">
        <f t="shared" si="928"/>
        <v>0</v>
      </c>
      <c r="HI193" s="162">
        <f t="shared" si="928"/>
        <v>0</v>
      </c>
      <c r="HJ193" s="162">
        <f t="shared" si="928"/>
        <v>0</v>
      </c>
      <c r="HK193" s="162">
        <f t="shared" si="928"/>
        <v>0</v>
      </c>
      <c r="HL193" s="162">
        <f t="shared" si="928"/>
        <v>0</v>
      </c>
      <c r="HM193" s="162">
        <f t="shared" si="928"/>
        <v>0</v>
      </c>
      <c r="HN193" s="162">
        <f t="shared" si="928"/>
        <v>0</v>
      </c>
      <c r="HO193" s="162">
        <f t="shared" si="928"/>
        <v>0</v>
      </c>
      <c r="HP193" s="162">
        <f t="shared" si="928"/>
        <v>0</v>
      </c>
      <c r="HQ193" s="162">
        <f t="shared" si="928"/>
        <v>0</v>
      </c>
      <c r="HR193" s="162">
        <f t="shared" si="928"/>
        <v>0</v>
      </c>
      <c r="HS193" s="162">
        <f t="shared" si="928"/>
        <v>0</v>
      </c>
      <c r="HT193" s="162">
        <f t="shared" si="928"/>
        <v>0</v>
      </c>
      <c r="HU193" s="162">
        <f t="shared" si="928"/>
        <v>0</v>
      </c>
      <c r="HV193" s="162">
        <f t="shared" si="928"/>
        <v>0</v>
      </c>
      <c r="HW193" s="162">
        <f t="shared" si="928"/>
        <v>0</v>
      </c>
      <c r="HX193" s="162">
        <f t="shared" si="928"/>
        <v>0</v>
      </c>
      <c r="HY193" s="162">
        <f t="shared" si="928"/>
        <v>0</v>
      </c>
      <c r="HZ193" s="162">
        <f t="shared" si="928"/>
        <v>0</v>
      </c>
      <c r="IA193" s="162">
        <f t="shared" si="928"/>
        <v>0</v>
      </c>
      <c r="IB193" s="162">
        <f t="shared" si="928"/>
        <v>0</v>
      </c>
      <c r="IC193" s="162">
        <f t="shared" si="928"/>
        <v>0</v>
      </c>
      <c r="ID193" s="162">
        <f t="shared" si="928"/>
        <v>0</v>
      </c>
      <c r="IE193" s="162">
        <f t="shared" si="928"/>
        <v>0</v>
      </c>
      <c r="IF193" s="162">
        <f t="shared" si="928"/>
        <v>0</v>
      </c>
      <c r="IG193" s="162">
        <f t="shared" si="928"/>
        <v>0</v>
      </c>
      <c r="IH193" s="162">
        <f t="shared" si="928"/>
        <v>0</v>
      </c>
      <c r="II193" s="162">
        <f t="shared" si="928"/>
        <v>0</v>
      </c>
      <c r="IJ193" s="162">
        <f t="shared" si="928"/>
        <v>0</v>
      </c>
      <c r="IK193" s="162">
        <f t="shared" si="928"/>
        <v>0</v>
      </c>
      <c r="IL193" s="162">
        <f t="shared" si="928"/>
        <v>0</v>
      </c>
      <c r="IM193" s="162">
        <f t="shared" si="928"/>
        <v>0</v>
      </c>
      <c r="IN193" s="162">
        <f t="shared" si="928"/>
        <v>0</v>
      </c>
      <c r="IO193" s="162">
        <f t="shared" si="17"/>
        <v>0</v>
      </c>
      <c r="IP193" s="162">
        <f t="shared" si="23"/>
        <v>0</v>
      </c>
      <c r="IQ193" s="162">
        <f t="shared" ref="IQ193:KK193" si="929">MAX((MIN(CZ193+IP193,$IO$7))-GT193,0)</f>
        <v>0</v>
      </c>
      <c r="IR193" s="162">
        <f t="shared" si="929"/>
        <v>0</v>
      </c>
      <c r="IS193" s="162">
        <f t="shared" si="929"/>
        <v>0</v>
      </c>
      <c r="IT193" s="162">
        <f t="shared" si="929"/>
        <v>0</v>
      </c>
      <c r="IU193" s="162">
        <f t="shared" si="929"/>
        <v>0</v>
      </c>
      <c r="IV193" s="162">
        <f t="shared" si="929"/>
        <v>0</v>
      </c>
      <c r="IW193" s="162">
        <f t="shared" si="929"/>
        <v>0</v>
      </c>
      <c r="IX193" s="162">
        <f t="shared" si="929"/>
        <v>0</v>
      </c>
      <c r="IY193" s="162">
        <f t="shared" si="929"/>
        <v>0</v>
      </c>
      <c r="IZ193" s="162">
        <f t="shared" si="929"/>
        <v>0</v>
      </c>
      <c r="JA193" s="162">
        <f t="shared" si="929"/>
        <v>0</v>
      </c>
      <c r="JB193" s="162">
        <f t="shared" si="929"/>
        <v>0</v>
      </c>
      <c r="JC193" s="162">
        <f t="shared" si="929"/>
        <v>0</v>
      </c>
      <c r="JD193" s="162">
        <f t="shared" si="929"/>
        <v>0</v>
      </c>
      <c r="JE193" s="162">
        <f t="shared" si="929"/>
        <v>0</v>
      </c>
      <c r="JF193" s="162">
        <f t="shared" si="929"/>
        <v>0</v>
      </c>
      <c r="JG193" s="162">
        <f t="shared" si="929"/>
        <v>0</v>
      </c>
      <c r="JH193" s="162">
        <f t="shared" si="929"/>
        <v>0</v>
      </c>
      <c r="JI193" s="162">
        <f t="shared" si="929"/>
        <v>0</v>
      </c>
      <c r="JJ193" s="162">
        <f t="shared" si="929"/>
        <v>0</v>
      </c>
      <c r="JK193" s="162">
        <f t="shared" si="929"/>
        <v>0</v>
      </c>
      <c r="JL193" s="162">
        <f t="shared" si="929"/>
        <v>0</v>
      </c>
      <c r="JM193" s="162">
        <f t="shared" si="929"/>
        <v>0</v>
      </c>
      <c r="JN193" s="162">
        <f t="shared" si="929"/>
        <v>0</v>
      </c>
      <c r="JO193" s="162">
        <f t="shared" si="929"/>
        <v>0</v>
      </c>
      <c r="JP193" s="162">
        <f t="shared" si="929"/>
        <v>0</v>
      </c>
      <c r="JQ193" s="162">
        <f t="shared" si="929"/>
        <v>0</v>
      </c>
      <c r="JR193" s="162">
        <f t="shared" si="929"/>
        <v>0</v>
      </c>
      <c r="JS193" s="162">
        <f t="shared" si="929"/>
        <v>0</v>
      </c>
      <c r="JT193" s="162">
        <f t="shared" si="929"/>
        <v>0</v>
      </c>
      <c r="JU193" s="162">
        <f t="shared" si="929"/>
        <v>0</v>
      </c>
      <c r="JV193" s="162">
        <f t="shared" si="929"/>
        <v>0</v>
      </c>
      <c r="JW193" s="162">
        <f t="shared" si="929"/>
        <v>0</v>
      </c>
      <c r="JX193" s="162">
        <f t="shared" si="929"/>
        <v>0</v>
      </c>
      <c r="JY193" s="162">
        <f t="shared" si="929"/>
        <v>0</v>
      </c>
      <c r="JZ193" s="162">
        <f t="shared" si="929"/>
        <v>0</v>
      </c>
      <c r="KA193" s="162">
        <f t="shared" si="929"/>
        <v>0</v>
      </c>
      <c r="KB193" s="162">
        <f t="shared" si="929"/>
        <v>0</v>
      </c>
      <c r="KC193" s="162">
        <f t="shared" si="929"/>
        <v>0</v>
      </c>
      <c r="KD193" s="162">
        <f t="shared" si="929"/>
        <v>0</v>
      </c>
      <c r="KE193" s="162">
        <f t="shared" si="929"/>
        <v>0</v>
      </c>
      <c r="KF193" s="162">
        <f t="shared" si="929"/>
        <v>0</v>
      </c>
      <c r="KG193" s="162">
        <f t="shared" si="929"/>
        <v>0</v>
      </c>
      <c r="KH193" s="162">
        <f t="shared" si="929"/>
        <v>0</v>
      </c>
      <c r="KI193" s="162">
        <f t="shared" si="929"/>
        <v>0</v>
      </c>
      <c r="KJ193" s="162">
        <f t="shared" si="929"/>
        <v>0</v>
      </c>
      <c r="KK193" s="162">
        <f t="shared" si="929"/>
        <v>0</v>
      </c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</row>
    <row r="194" ht="14.25" customHeight="1" spans="1:326" x14ac:dyDescent="0.25">
      <c r="A194" s="1">
        <v>7</v>
      </c>
      <c r="B194" s="1">
        <f t="shared" ref="B194:C194" si="930">B193+1</f>
        <v>184</v>
      </c>
      <c r="C194" s="232">
        <f t="shared" si="930"/>
        <v>43649</v>
      </c>
      <c r="D194" s="162">
        <f t="shared" si="9"/>
        <v>0</v>
      </c>
      <c r="E194" s="162">
        <f>(SUMIFS(Profile!$F$2:$F$17521,Profile!$B$2:$B$17521,$B194,Profile!$C$2:$C$17521,E$8))*$C$6</f>
        <v>0</v>
      </c>
      <c r="F194" s="162">
        <f>(SUMIFS(Profile!$F$2:$F$17521,Profile!$B$2:$B$17521,$B194,Profile!$C$2:$C$17521,F$8))*$C$6</f>
        <v>0</v>
      </c>
      <c r="G194" s="162">
        <f>(SUMIFS(Profile!$F$2:$F$17521,Profile!$B$2:$B$17521,$B194,Profile!$C$2:$C$17521,G$8))*$C$6</f>
        <v>0</v>
      </c>
      <c r="H194" s="162">
        <f>(SUMIFS(Profile!$F$2:$F$17521,Profile!$B$2:$B$17521,$B194,Profile!$C$2:$C$17521,H$8))*$C$6</f>
        <v>0</v>
      </c>
      <c r="I194" s="162">
        <f>(SUMIFS(Profile!$F$2:$F$17521,Profile!$B$2:$B$17521,$B194,Profile!$C$2:$C$17521,I$8))*$C$6</f>
        <v>0</v>
      </c>
      <c r="J194" s="162">
        <f>(SUMIFS(Profile!$F$2:$F$17521,Profile!$B$2:$B$17521,$B194,Profile!$C$2:$C$17521,J$8))*$C$6</f>
        <v>0</v>
      </c>
      <c r="K194" s="162">
        <f>(SUMIFS(Profile!$F$2:$F$17521,Profile!$B$2:$B$17521,$B194,Profile!$C$2:$C$17521,K$8))*$C$6</f>
        <v>0</v>
      </c>
      <c r="L194" s="162">
        <f>(SUMIFS(Profile!$F$2:$F$17521,Profile!$B$2:$B$17521,$B194,Profile!$C$2:$C$17521,L$8))*$C$6</f>
        <v>0</v>
      </c>
      <c r="M194" s="162">
        <f>(SUMIFS(Profile!$F$2:$F$17521,Profile!$B$2:$B$17521,$B194,Profile!$C$2:$C$17521,M$8))*$C$6</f>
        <v>0</v>
      </c>
      <c r="N194" s="162">
        <f>(SUMIFS(Profile!$F$2:$F$17521,Profile!$B$2:$B$17521,$B194,Profile!$C$2:$C$17521,N$8))*$C$6</f>
        <v>0</v>
      </c>
      <c r="O194" s="162">
        <f>(SUMIFS(Profile!$F$2:$F$17521,Profile!$B$2:$B$17521,$B194,Profile!$C$2:$C$17521,O$8))*$C$6</f>
        <v>0</v>
      </c>
      <c r="P194" s="162">
        <f>(SUMIFS(Profile!$F$2:$F$17521,Profile!$B$2:$B$17521,$B194,Profile!$C$2:$C$17521,P$8))*$C$6</f>
        <v>0</v>
      </c>
      <c r="Q194" s="162">
        <f>(SUMIFS(Profile!$F$2:$F$17521,Profile!$B$2:$B$17521,$B194,Profile!$C$2:$C$17521,Q$8))*$C$6</f>
        <v>0</v>
      </c>
      <c r="R194" s="162">
        <f>(SUMIFS(Profile!$F$2:$F$17521,Profile!$B$2:$B$17521,$B194,Profile!$C$2:$C$17521,R$8))*$C$6</f>
        <v>0</v>
      </c>
      <c r="S194" s="162">
        <f>(SUMIFS(Profile!$F$2:$F$17521,Profile!$B$2:$B$17521,$B194,Profile!$C$2:$C$17521,S$8))*$C$6</f>
        <v>0</v>
      </c>
      <c r="T194" s="162">
        <f>(SUMIFS(Profile!$F$2:$F$17521,Profile!$B$2:$B$17521,$B194,Profile!$C$2:$C$17521,T$8))*$C$6</f>
        <v>0</v>
      </c>
      <c r="U194" s="162">
        <f>(SUMIFS(Profile!$F$2:$F$17521,Profile!$B$2:$B$17521,$B194,Profile!$C$2:$C$17521,U$8))*$C$6</f>
        <v>0</v>
      </c>
      <c r="V194" s="162">
        <f>(SUMIFS(Profile!$F$2:$F$17521,Profile!$B$2:$B$17521,$B194,Profile!$C$2:$C$17521,V$8))*$C$6</f>
        <v>0</v>
      </c>
      <c r="W194" s="162">
        <f>(SUMIFS(Profile!$F$2:$F$17521,Profile!$B$2:$B$17521,$B194,Profile!$C$2:$C$17521,W$8))*$C$6</f>
        <v>0</v>
      </c>
      <c r="X194" s="162">
        <f>(SUMIFS(Profile!$F$2:$F$17521,Profile!$B$2:$B$17521,$B194,Profile!$C$2:$C$17521,X$8))*$C$6</f>
        <v>0</v>
      </c>
      <c r="Y194" s="162">
        <f>(SUMIFS(Profile!$F$2:$F$17521,Profile!$B$2:$B$17521,$B194,Profile!$C$2:$C$17521,Y$8))*$C$6</f>
        <v>0</v>
      </c>
      <c r="Z194" s="162">
        <f>(SUMIFS(Profile!$F$2:$F$17521,Profile!$B$2:$B$17521,$B194,Profile!$C$2:$C$17521,Z$8))*$C$6</f>
        <v>0</v>
      </c>
      <c r="AA194" s="162">
        <f>(SUMIFS(Profile!$F$2:$F$17521,Profile!$B$2:$B$17521,$B194,Profile!$C$2:$C$17521,AA$8))*$C$6</f>
        <v>0</v>
      </c>
      <c r="AB194" s="162">
        <f>(SUMIFS(Profile!$F$2:$F$17521,Profile!$B$2:$B$17521,$B194,Profile!$C$2:$C$17521,AB$8))*$C$6</f>
        <v>0</v>
      </c>
      <c r="AC194" s="162">
        <f>(SUMIFS(Profile!$F$2:$F$17521,Profile!$B$2:$B$17521,$B194,Profile!$C$2:$C$17521,AC$8))*$C$6</f>
        <v>0</v>
      </c>
      <c r="AD194" s="162">
        <f>(SUMIFS(Profile!$F$2:$F$17521,Profile!$B$2:$B$17521,$B194,Profile!$C$2:$C$17521,AD$8))*$C$6</f>
        <v>0</v>
      </c>
      <c r="AE194" s="162">
        <f>(SUMIFS(Profile!$F$2:$F$17521,Profile!$B$2:$B$17521,$B194,Profile!$C$2:$C$17521,AE$8))*$C$6</f>
        <v>0</v>
      </c>
      <c r="AF194" s="162">
        <f>(SUMIFS(Profile!$F$2:$F$17521,Profile!$B$2:$B$17521,$B194,Profile!$C$2:$C$17521,AF$8))*$C$6</f>
        <v>0</v>
      </c>
      <c r="AG194" s="162">
        <f>(SUMIFS(Profile!$F$2:$F$17521,Profile!$B$2:$B$17521,$B194,Profile!$C$2:$C$17521,AG$8))*$C$6</f>
        <v>0</v>
      </c>
      <c r="AH194" s="162">
        <f>(SUMIFS(Profile!$F$2:$F$17521,Profile!$B$2:$B$17521,$B194,Profile!$C$2:$C$17521,AH$8))*$C$6</f>
        <v>0</v>
      </c>
      <c r="AI194" s="162">
        <f>(SUMIFS(Profile!$F$2:$F$17521,Profile!$B$2:$B$17521,$B194,Profile!$C$2:$C$17521,AI$8))*$C$6</f>
        <v>0</v>
      </c>
      <c r="AJ194" s="162">
        <f>(SUMIFS(Profile!$F$2:$F$17521,Profile!$B$2:$B$17521,$B194,Profile!$C$2:$C$17521,AJ$8))*$C$6</f>
        <v>0</v>
      </c>
      <c r="AK194" s="162">
        <f>(SUMIFS(Profile!$F$2:$F$17521,Profile!$B$2:$B$17521,$B194,Profile!$C$2:$C$17521,AK$8))*$C$6</f>
        <v>0</v>
      </c>
      <c r="AL194" s="162">
        <f>(SUMIFS(Profile!$F$2:$F$17521,Profile!$B$2:$B$17521,$B194,Profile!$C$2:$C$17521,AL$8))*$C$6</f>
        <v>0</v>
      </c>
      <c r="AM194" s="162">
        <f>(SUMIFS(Profile!$F$2:$F$17521,Profile!$B$2:$B$17521,$B194,Profile!$C$2:$C$17521,AM$8))*$C$6</f>
        <v>0</v>
      </c>
      <c r="AN194" s="162">
        <f>(SUMIFS(Profile!$F$2:$F$17521,Profile!$B$2:$B$17521,$B194,Profile!$C$2:$C$17521,AN$8))*$C$6</f>
        <v>0</v>
      </c>
      <c r="AO194" s="162">
        <f>(SUMIFS(Profile!$F$2:$F$17521,Profile!$B$2:$B$17521,$B194,Profile!$C$2:$C$17521,AO$8))*$C$6</f>
        <v>0</v>
      </c>
      <c r="AP194" s="162">
        <f>(SUMIFS(Profile!$F$2:$F$17521,Profile!$B$2:$B$17521,$B194,Profile!$C$2:$C$17521,AP$8))*$C$6</f>
        <v>0</v>
      </c>
      <c r="AQ194" s="162">
        <f>(SUMIFS(Profile!$F$2:$F$17521,Profile!$B$2:$B$17521,$B194,Profile!$C$2:$C$17521,AQ$8))*$C$6</f>
        <v>0</v>
      </c>
      <c r="AR194" s="162">
        <f>(SUMIFS(Profile!$F$2:$F$17521,Profile!$B$2:$B$17521,$B194,Profile!$C$2:$C$17521,AR$8))*$C$6</f>
        <v>0</v>
      </c>
      <c r="AS194" s="162">
        <f>(SUMIFS(Profile!$F$2:$F$17521,Profile!$B$2:$B$17521,$B194,Profile!$C$2:$C$17521,AS$8))*$C$6</f>
        <v>0</v>
      </c>
      <c r="AT194" s="162">
        <f>(SUMIFS(Profile!$F$2:$F$17521,Profile!$B$2:$B$17521,$B194,Profile!$C$2:$C$17521,AT$8))*$C$6</f>
        <v>0</v>
      </c>
      <c r="AU194" s="162">
        <f>(SUMIFS(Profile!$F$2:$F$17521,Profile!$B$2:$B$17521,$B194,Profile!$C$2:$C$17521,AU$8))*$C$6</f>
        <v>0</v>
      </c>
      <c r="AV194" s="162">
        <f>(SUMIFS(Profile!$F$2:$F$17521,Profile!$B$2:$B$17521,$B194,Profile!$C$2:$C$17521,AV$8))*$C$6</f>
        <v>0</v>
      </c>
      <c r="AW194" s="162">
        <f>(SUMIFS(Profile!$F$2:$F$17521,Profile!$B$2:$B$17521,$B194,Profile!$C$2:$C$17521,AW$8))*$C$6</f>
        <v>0</v>
      </c>
      <c r="AX194" s="162">
        <f>(SUMIFS(Profile!$F$2:$F$17521,Profile!$B$2:$B$17521,$B194,Profile!$C$2:$C$17521,AX$8))*$C$6</f>
        <v>0</v>
      </c>
      <c r="AY194" s="162">
        <f>(SUMIFS(Profile!$F$2:$F$17521,Profile!$B$2:$B$17521,$B194,Profile!$C$2:$C$17521,AY$8))*$C$6</f>
        <v>0</v>
      </c>
      <c r="AZ194" s="162">
        <f>(SUMIFS(Profile!$F$2:$F$17521,Profile!$B$2:$B$17521,$B194,Profile!$C$2:$C$17521,AZ$8))*$C$6</f>
        <v>0</v>
      </c>
      <c r="BA194" s="162">
        <f t="shared" si="10"/>
        <v>0</v>
      </c>
      <c r="BB194" s="162">
        <f>(SUMIFS(Profile!$E$2:$E$17521,Profile!$B$2:$B$17521,$B194,Profile!$C$2:$C$17521,BB$8))*$C$9</f>
        <v>0</v>
      </c>
      <c r="BC194" s="162">
        <f>(SUMIFS(Profile!$E$2:$E$17521,Profile!$B$2:$B$17521,$B194,Profile!$C$2:$C$17521,BC$8))*$C$9</f>
        <v>0</v>
      </c>
      <c r="BD194" s="162">
        <f>(SUMIFS(Profile!$E$2:$E$17521,Profile!$B$2:$B$17521,$B194,Profile!$C$2:$C$17521,BD$8))*$C$9</f>
        <v>0</v>
      </c>
      <c r="BE194" s="162">
        <f>(SUMIFS(Profile!$E$2:$E$17521,Profile!$B$2:$B$17521,$B194,Profile!$C$2:$C$17521,BE$8))*$C$9</f>
        <v>0</v>
      </c>
      <c r="BF194" s="162">
        <f>(SUMIFS(Profile!$E$2:$E$17521,Profile!$B$2:$B$17521,$B194,Profile!$C$2:$C$17521,BF$8))*$C$9</f>
        <v>0</v>
      </c>
      <c r="BG194" s="162">
        <f>(SUMIFS(Profile!$E$2:$E$17521,Profile!$B$2:$B$17521,$B194,Profile!$C$2:$C$17521,BG$8))*$C$9</f>
        <v>0</v>
      </c>
      <c r="BH194" s="162">
        <f>(SUMIFS(Profile!$E$2:$E$17521,Profile!$B$2:$B$17521,$B194,Profile!$C$2:$C$17521,BH$8))*$C$9</f>
        <v>0</v>
      </c>
      <c r="BI194" s="162">
        <f>(SUMIFS(Profile!$E$2:$E$17521,Profile!$B$2:$B$17521,$B194,Profile!$C$2:$C$17521,BI$8))*$C$9</f>
        <v>0</v>
      </c>
      <c r="BJ194" s="162">
        <f>(SUMIFS(Profile!$E$2:$E$17521,Profile!$B$2:$B$17521,$B194,Profile!$C$2:$C$17521,BJ$8))*$C$9</f>
        <v>0</v>
      </c>
      <c r="BK194" s="162">
        <f>(SUMIFS(Profile!$E$2:$E$17521,Profile!$B$2:$B$17521,$B194,Profile!$C$2:$C$17521,BK$8))*$C$9</f>
        <v>0</v>
      </c>
      <c r="BL194" s="162">
        <f>(SUMIFS(Profile!$E$2:$E$17521,Profile!$B$2:$B$17521,$B194,Profile!$C$2:$C$17521,BL$8))*$C$9</f>
        <v>0</v>
      </c>
      <c r="BM194" s="162">
        <f>(SUMIFS(Profile!$E$2:$E$17521,Profile!$B$2:$B$17521,$B194,Profile!$C$2:$C$17521,BM$8))*$C$9</f>
        <v>0</v>
      </c>
      <c r="BN194" s="162">
        <f>(SUMIFS(Profile!$E$2:$E$17521,Profile!$B$2:$B$17521,$B194,Profile!$C$2:$C$17521,BN$8))*$C$9</f>
        <v>0</v>
      </c>
      <c r="BO194" s="162">
        <f>(SUMIFS(Profile!$E$2:$E$17521,Profile!$B$2:$B$17521,$B194,Profile!$C$2:$C$17521,BO$8))*$C$9</f>
        <v>0</v>
      </c>
      <c r="BP194" s="162">
        <f>(SUMIFS(Profile!$E$2:$E$17521,Profile!$B$2:$B$17521,$B194,Profile!$C$2:$C$17521,BP$8))*$C$9</f>
        <v>0</v>
      </c>
      <c r="BQ194" s="162">
        <f>(SUMIFS(Profile!$E$2:$E$17521,Profile!$B$2:$B$17521,$B194,Profile!$C$2:$C$17521,BQ$8))*$C$9</f>
        <v>0</v>
      </c>
      <c r="BR194" s="162">
        <f>(SUMIFS(Profile!$E$2:$E$17521,Profile!$B$2:$B$17521,$B194,Profile!$C$2:$C$17521,BR$8))*$C$9</f>
        <v>0</v>
      </c>
      <c r="BS194" s="162">
        <f>(SUMIFS(Profile!$E$2:$E$17521,Profile!$B$2:$B$17521,$B194,Profile!$C$2:$C$17521,BS$8))*$C$9</f>
        <v>0</v>
      </c>
      <c r="BT194" s="162">
        <f>(SUMIFS(Profile!$E$2:$E$17521,Profile!$B$2:$B$17521,$B194,Profile!$C$2:$C$17521,BT$8))*$C$9</f>
        <v>0</v>
      </c>
      <c r="BU194" s="162">
        <f>(SUMIFS(Profile!$E$2:$E$17521,Profile!$B$2:$B$17521,$B194,Profile!$C$2:$C$17521,BU$8))*$C$9</f>
        <v>0</v>
      </c>
      <c r="BV194" s="162">
        <f>(SUMIFS(Profile!$E$2:$E$17521,Profile!$B$2:$B$17521,$B194,Profile!$C$2:$C$17521,BV$8))*$C$9</f>
        <v>0</v>
      </c>
      <c r="BW194" s="162">
        <f>(SUMIFS(Profile!$E$2:$E$17521,Profile!$B$2:$B$17521,$B194,Profile!$C$2:$C$17521,BW$8))*$C$9</f>
        <v>0</v>
      </c>
      <c r="BX194" s="162">
        <f>(SUMIFS(Profile!$E$2:$E$17521,Profile!$B$2:$B$17521,$B194,Profile!$C$2:$C$17521,BX$8))*$C$9</f>
        <v>0</v>
      </c>
      <c r="BY194" s="162">
        <f>(SUMIFS(Profile!$E$2:$E$17521,Profile!$B$2:$B$17521,$B194,Profile!$C$2:$C$17521,BY$8))*$C$9</f>
        <v>0</v>
      </c>
      <c r="BZ194" s="162">
        <f>(SUMIFS(Profile!$E$2:$E$17521,Profile!$B$2:$B$17521,$B194,Profile!$C$2:$C$17521,BZ$8))*$C$9</f>
        <v>0</v>
      </c>
      <c r="CA194" s="162">
        <f>(SUMIFS(Profile!$E$2:$E$17521,Profile!$B$2:$B$17521,$B194,Profile!$C$2:$C$17521,CA$8))*$C$9</f>
        <v>0</v>
      </c>
      <c r="CB194" s="162">
        <f>(SUMIFS(Profile!$E$2:$E$17521,Profile!$B$2:$B$17521,$B194,Profile!$C$2:$C$17521,CB$8))*$C$9</f>
        <v>0</v>
      </c>
      <c r="CC194" s="162">
        <f>(SUMIFS(Profile!$E$2:$E$17521,Profile!$B$2:$B$17521,$B194,Profile!$C$2:$C$17521,CC$8))*$C$9</f>
        <v>0</v>
      </c>
      <c r="CD194" s="162">
        <f>(SUMIFS(Profile!$E$2:$E$17521,Profile!$B$2:$B$17521,$B194,Profile!$C$2:$C$17521,CD$8))*$C$9</f>
        <v>0</v>
      </c>
      <c r="CE194" s="162">
        <f>(SUMIFS(Profile!$E$2:$E$17521,Profile!$B$2:$B$17521,$B194,Profile!$C$2:$C$17521,CE$8))*$C$9</f>
        <v>0</v>
      </c>
      <c r="CF194" s="162">
        <f>(SUMIFS(Profile!$E$2:$E$17521,Profile!$B$2:$B$17521,$B194,Profile!$C$2:$C$17521,CF$8))*$C$9</f>
        <v>0</v>
      </c>
      <c r="CG194" s="162">
        <f>(SUMIFS(Profile!$E$2:$E$17521,Profile!$B$2:$B$17521,$B194,Profile!$C$2:$C$17521,CG$8))*$C$9</f>
        <v>0</v>
      </c>
      <c r="CH194" s="162">
        <f>(SUMIFS(Profile!$E$2:$E$17521,Profile!$B$2:$B$17521,$B194,Profile!$C$2:$C$17521,CH$8))*$C$9</f>
        <v>0</v>
      </c>
      <c r="CI194" s="162">
        <f>(SUMIFS(Profile!$E$2:$E$17521,Profile!$B$2:$B$17521,$B194,Profile!$C$2:$C$17521,CI$8))*$C$9</f>
        <v>0</v>
      </c>
      <c r="CJ194" s="162">
        <f>(SUMIFS(Profile!$E$2:$E$17521,Profile!$B$2:$B$17521,$B194,Profile!$C$2:$C$17521,CJ$8))*$C$9</f>
        <v>0</v>
      </c>
      <c r="CK194" s="162">
        <f>(SUMIFS(Profile!$E$2:$E$17521,Profile!$B$2:$B$17521,$B194,Profile!$C$2:$C$17521,CK$8))*$C$9</f>
        <v>0</v>
      </c>
      <c r="CL194" s="162">
        <f>(SUMIFS(Profile!$E$2:$E$17521,Profile!$B$2:$B$17521,$B194,Profile!$C$2:$C$17521,CL$8))*$C$9</f>
        <v>0</v>
      </c>
      <c r="CM194" s="162">
        <f>(SUMIFS(Profile!$E$2:$E$17521,Profile!$B$2:$B$17521,$B194,Profile!$C$2:$C$17521,CM$8))*$C$9</f>
        <v>0</v>
      </c>
      <c r="CN194" s="162">
        <f>(SUMIFS(Profile!$E$2:$E$17521,Profile!$B$2:$B$17521,$B194,Profile!$C$2:$C$17521,CN$8))*$C$9</f>
        <v>0</v>
      </c>
      <c r="CO194" s="162">
        <f>(SUMIFS(Profile!$E$2:$E$17521,Profile!$B$2:$B$17521,$B194,Profile!$C$2:$C$17521,CO$8))*$C$9</f>
        <v>0</v>
      </c>
      <c r="CP194" s="162">
        <f>(SUMIFS(Profile!$E$2:$E$17521,Profile!$B$2:$B$17521,$B194,Profile!$C$2:$C$17521,CP$8))*$C$9</f>
        <v>0</v>
      </c>
      <c r="CQ194" s="162">
        <f>(SUMIFS(Profile!$E$2:$E$17521,Profile!$B$2:$B$17521,$B194,Profile!$C$2:$C$17521,CQ$8))*$C$9</f>
        <v>0</v>
      </c>
      <c r="CR194" s="162">
        <f>(SUMIFS(Profile!$E$2:$E$17521,Profile!$B$2:$B$17521,$B194,Profile!$C$2:$C$17521,CR$8))*$C$9</f>
        <v>0</v>
      </c>
      <c r="CS194" s="162">
        <f>(SUMIFS(Profile!$E$2:$E$17521,Profile!$B$2:$B$17521,$B194,Profile!$C$2:$C$17521,CS$8))*$C$9</f>
        <v>0</v>
      </c>
      <c r="CT194" s="162">
        <f>(SUMIFS(Profile!$E$2:$E$17521,Profile!$B$2:$B$17521,$B194,Profile!$C$2:$C$17521,CT$8))*$C$9</f>
        <v>0</v>
      </c>
      <c r="CU194" s="162">
        <f>(SUMIFS(Profile!$E$2:$E$17521,Profile!$B$2:$B$17521,$B194,Profile!$C$2:$C$17521,CU$8))*$C$9</f>
        <v>0</v>
      </c>
      <c r="CV194" s="162">
        <f>(SUMIFS(Profile!$E$2:$E$17521,Profile!$B$2:$B$17521,$B194,Profile!$C$2:$C$17521,CV$8))*$C$9</f>
        <v>0</v>
      </c>
      <c r="CW194" s="162">
        <f>(SUMIFS(Profile!$E$2:$E$17521,Profile!$B$2:$B$17521,$B194,Profile!$C$2:$C$17521,CW$8))*$C$9</f>
        <v>0</v>
      </c>
      <c r="CX194" s="162">
        <f t="shared" si="11"/>
        <v>0</v>
      </c>
      <c r="CY194" s="162">
        <f t="shared" ref="CY194:ET194" si="931">MAX(BB194-E194,0)</f>
        <v>0</v>
      </c>
      <c r="CZ194" s="162">
        <f t="shared" si="931"/>
        <v>0</v>
      </c>
      <c r="DA194" s="162">
        <f t="shared" si="931"/>
        <v>0</v>
      </c>
      <c r="DB194" s="162">
        <f t="shared" si="931"/>
        <v>0</v>
      </c>
      <c r="DC194" s="162">
        <f t="shared" si="931"/>
        <v>0</v>
      </c>
      <c r="DD194" s="162">
        <f t="shared" si="931"/>
        <v>0</v>
      </c>
      <c r="DE194" s="162">
        <f t="shared" si="931"/>
        <v>0</v>
      </c>
      <c r="DF194" s="162">
        <f t="shared" si="931"/>
        <v>0</v>
      </c>
      <c r="DG194" s="162">
        <f t="shared" si="931"/>
        <v>0</v>
      </c>
      <c r="DH194" s="162">
        <f t="shared" si="931"/>
        <v>0</v>
      </c>
      <c r="DI194" s="162">
        <f t="shared" si="931"/>
        <v>0</v>
      </c>
      <c r="DJ194" s="162">
        <f t="shared" si="931"/>
        <v>0</v>
      </c>
      <c r="DK194" s="162">
        <f t="shared" si="931"/>
        <v>0</v>
      </c>
      <c r="DL194" s="162">
        <f t="shared" si="931"/>
        <v>0</v>
      </c>
      <c r="DM194" s="162">
        <f t="shared" si="931"/>
        <v>0</v>
      </c>
      <c r="DN194" s="162">
        <f t="shared" si="931"/>
        <v>0</v>
      </c>
      <c r="DO194" s="162">
        <f t="shared" si="931"/>
        <v>0</v>
      </c>
      <c r="DP194" s="162">
        <f t="shared" si="931"/>
        <v>0</v>
      </c>
      <c r="DQ194" s="162">
        <f t="shared" si="931"/>
        <v>0</v>
      </c>
      <c r="DR194" s="162">
        <f t="shared" si="931"/>
        <v>0</v>
      </c>
      <c r="DS194" s="162">
        <f t="shared" si="931"/>
        <v>0</v>
      </c>
      <c r="DT194" s="162">
        <f t="shared" si="931"/>
        <v>0</v>
      </c>
      <c r="DU194" s="162">
        <f t="shared" si="931"/>
        <v>0</v>
      </c>
      <c r="DV194" s="162">
        <f t="shared" si="931"/>
        <v>0</v>
      </c>
      <c r="DW194" s="162">
        <f t="shared" si="931"/>
        <v>0</v>
      </c>
      <c r="DX194" s="162">
        <f t="shared" si="931"/>
        <v>0</v>
      </c>
      <c r="DY194" s="162">
        <f t="shared" si="931"/>
        <v>0</v>
      </c>
      <c r="DZ194" s="162">
        <f t="shared" si="931"/>
        <v>0</v>
      </c>
      <c r="EA194" s="162">
        <f t="shared" si="931"/>
        <v>0</v>
      </c>
      <c r="EB194" s="162">
        <f t="shared" si="931"/>
        <v>0</v>
      </c>
      <c r="EC194" s="162">
        <f t="shared" si="931"/>
        <v>0</v>
      </c>
      <c r="ED194" s="162">
        <f t="shared" si="931"/>
        <v>0</v>
      </c>
      <c r="EE194" s="162">
        <f t="shared" si="931"/>
        <v>0</v>
      </c>
      <c r="EF194" s="162">
        <f t="shared" si="931"/>
        <v>0</v>
      </c>
      <c r="EG194" s="162">
        <f t="shared" si="931"/>
        <v>0</v>
      </c>
      <c r="EH194" s="162">
        <f t="shared" si="931"/>
        <v>0</v>
      </c>
      <c r="EI194" s="162">
        <f t="shared" si="931"/>
        <v>0</v>
      </c>
      <c r="EJ194" s="162">
        <f t="shared" si="931"/>
        <v>0</v>
      </c>
      <c r="EK194" s="162">
        <f t="shared" si="931"/>
        <v>0</v>
      </c>
      <c r="EL194" s="162">
        <f t="shared" si="931"/>
        <v>0</v>
      </c>
      <c r="EM194" s="162">
        <f t="shared" si="931"/>
        <v>0</v>
      </c>
      <c r="EN194" s="162">
        <f t="shared" si="931"/>
        <v>0</v>
      </c>
      <c r="EO194" s="162">
        <f t="shared" si="931"/>
        <v>0</v>
      </c>
      <c r="EP194" s="162">
        <f t="shared" si="931"/>
        <v>0</v>
      </c>
      <c r="EQ194" s="162">
        <f t="shared" si="931"/>
        <v>0</v>
      </c>
      <c r="ER194" s="162">
        <f t="shared" si="931"/>
        <v>0</v>
      </c>
      <c r="ES194" s="162">
        <f t="shared" si="931"/>
        <v>0</v>
      </c>
      <c r="ET194" s="162">
        <f t="shared" si="931"/>
        <v>0</v>
      </c>
      <c r="EU194" s="162">
        <f t="shared" si="13"/>
        <v>0</v>
      </c>
      <c r="EV194" s="162">
        <f t="shared" ref="EV194:GQ194" si="932">BB194-CY194</f>
        <v>0</v>
      </c>
      <c r="EW194" s="162">
        <f t="shared" si="932"/>
        <v>0</v>
      </c>
      <c r="EX194" s="162">
        <f t="shared" si="932"/>
        <v>0</v>
      </c>
      <c r="EY194" s="162">
        <f t="shared" si="932"/>
        <v>0</v>
      </c>
      <c r="EZ194" s="162">
        <f t="shared" si="932"/>
        <v>0</v>
      </c>
      <c r="FA194" s="162">
        <f t="shared" si="932"/>
        <v>0</v>
      </c>
      <c r="FB194" s="162">
        <f t="shared" si="932"/>
        <v>0</v>
      </c>
      <c r="FC194" s="162">
        <f t="shared" si="932"/>
        <v>0</v>
      </c>
      <c r="FD194" s="162">
        <f t="shared" si="932"/>
        <v>0</v>
      </c>
      <c r="FE194" s="162">
        <f t="shared" si="932"/>
        <v>0</v>
      </c>
      <c r="FF194" s="162">
        <f t="shared" si="932"/>
        <v>0</v>
      </c>
      <c r="FG194" s="162">
        <f t="shared" si="932"/>
        <v>0</v>
      </c>
      <c r="FH194" s="162">
        <f t="shared" si="932"/>
        <v>0</v>
      </c>
      <c r="FI194" s="162">
        <f t="shared" si="932"/>
        <v>0</v>
      </c>
      <c r="FJ194" s="162">
        <f t="shared" si="932"/>
        <v>0</v>
      </c>
      <c r="FK194" s="162">
        <f t="shared" si="932"/>
        <v>0</v>
      </c>
      <c r="FL194" s="162">
        <f t="shared" si="932"/>
        <v>0</v>
      </c>
      <c r="FM194" s="162">
        <f t="shared" si="932"/>
        <v>0</v>
      </c>
      <c r="FN194" s="162">
        <f t="shared" si="932"/>
        <v>0</v>
      </c>
      <c r="FO194" s="162">
        <f t="shared" si="932"/>
        <v>0</v>
      </c>
      <c r="FP194" s="162">
        <f t="shared" si="932"/>
        <v>0</v>
      </c>
      <c r="FQ194" s="162">
        <f t="shared" si="932"/>
        <v>0</v>
      </c>
      <c r="FR194" s="162">
        <f t="shared" si="932"/>
        <v>0</v>
      </c>
      <c r="FS194" s="162">
        <f t="shared" si="932"/>
        <v>0</v>
      </c>
      <c r="FT194" s="162">
        <f t="shared" si="932"/>
        <v>0</v>
      </c>
      <c r="FU194" s="162">
        <f t="shared" si="932"/>
        <v>0</v>
      </c>
      <c r="FV194" s="162">
        <f t="shared" si="932"/>
        <v>0</v>
      </c>
      <c r="FW194" s="162">
        <f t="shared" si="932"/>
        <v>0</v>
      </c>
      <c r="FX194" s="162">
        <f t="shared" si="932"/>
        <v>0</v>
      </c>
      <c r="FY194" s="162">
        <f t="shared" si="932"/>
        <v>0</v>
      </c>
      <c r="FZ194" s="162">
        <f t="shared" si="932"/>
        <v>0</v>
      </c>
      <c r="GA194" s="162">
        <f t="shared" si="932"/>
        <v>0</v>
      </c>
      <c r="GB194" s="162">
        <f t="shared" si="932"/>
        <v>0</v>
      </c>
      <c r="GC194" s="162">
        <f t="shared" si="932"/>
        <v>0</v>
      </c>
      <c r="GD194" s="162">
        <f t="shared" si="932"/>
        <v>0</v>
      </c>
      <c r="GE194" s="162">
        <f t="shared" si="932"/>
        <v>0</v>
      </c>
      <c r="GF194" s="162">
        <f t="shared" si="932"/>
        <v>0</v>
      </c>
      <c r="GG194" s="162">
        <f t="shared" si="932"/>
        <v>0</v>
      </c>
      <c r="GH194" s="162">
        <f t="shared" si="932"/>
        <v>0</v>
      </c>
      <c r="GI194" s="162">
        <f t="shared" si="932"/>
        <v>0</v>
      </c>
      <c r="GJ194" s="162">
        <f t="shared" si="932"/>
        <v>0</v>
      </c>
      <c r="GK194" s="162">
        <f t="shared" si="932"/>
        <v>0</v>
      </c>
      <c r="GL194" s="162">
        <f t="shared" si="932"/>
        <v>0</v>
      </c>
      <c r="GM194" s="162">
        <f t="shared" si="932"/>
        <v>0</v>
      </c>
      <c r="GN194" s="162">
        <f t="shared" si="932"/>
        <v>0</v>
      </c>
      <c r="GO194" s="162">
        <f t="shared" si="932"/>
        <v>0</v>
      </c>
      <c r="GP194" s="162">
        <f t="shared" si="932"/>
        <v>0</v>
      </c>
      <c r="GQ194" s="162">
        <f t="shared" si="932"/>
        <v>0</v>
      </c>
      <c r="GR194" s="162">
        <f t="shared" si="15"/>
        <v>0</v>
      </c>
      <c r="GS194" s="162">
        <f t="shared" ref="GS194:IN194" si="933">E194-EV194</f>
        <v>0</v>
      </c>
      <c r="GT194" s="162">
        <f t="shared" si="933"/>
        <v>0</v>
      </c>
      <c r="GU194" s="162">
        <f t="shared" si="933"/>
        <v>0</v>
      </c>
      <c r="GV194" s="162">
        <f t="shared" si="933"/>
        <v>0</v>
      </c>
      <c r="GW194" s="162">
        <f t="shared" si="933"/>
        <v>0</v>
      </c>
      <c r="GX194" s="162">
        <f t="shared" si="933"/>
        <v>0</v>
      </c>
      <c r="GY194" s="162">
        <f t="shared" si="933"/>
        <v>0</v>
      </c>
      <c r="GZ194" s="162">
        <f t="shared" si="933"/>
        <v>0</v>
      </c>
      <c r="HA194" s="162">
        <f t="shared" si="933"/>
        <v>0</v>
      </c>
      <c r="HB194" s="162">
        <f t="shared" si="933"/>
        <v>0</v>
      </c>
      <c r="HC194" s="162">
        <f t="shared" si="933"/>
        <v>0</v>
      </c>
      <c r="HD194" s="162">
        <f t="shared" si="933"/>
        <v>0</v>
      </c>
      <c r="HE194" s="162">
        <f t="shared" si="933"/>
        <v>0</v>
      </c>
      <c r="HF194" s="162">
        <f t="shared" si="933"/>
        <v>0</v>
      </c>
      <c r="HG194" s="162">
        <f t="shared" si="933"/>
        <v>0</v>
      </c>
      <c r="HH194" s="162">
        <f t="shared" si="933"/>
        <v>0</v>
      </c>
      <c r="HI194" s="162">
        <f t="shared" si="933"/>
        <v>0</v>
      </c>
      <c r="HJ194" s="162">
        <f t="shared" si="933"/>
        <v>0</v>
      </c>
      <c r="HK194" s="162">
        <f t="shared" si="933"/>
        <v>0</v>
      </c>
      <c r="HL194" s="162">
        <f t="shared" si="933"/>
        <v>0</v>
      </c>
      <c r="HM194" s="162">
        <f t="shared" si="933"/>
        <v>0</v>
      </c>
      <c r="HN194" s="162">
        <f t="shared" si="933"/>
        <v>0</v>
      </c>
      <c r="HO194" s="162">
        <f t="shared" si="933"/>
        <v>0</v>
      </c>
      <c r="HP194" s="162">
        <f t="shared" si="933"/>
        <v>0</v>
      </c>
      <c r="HQ194" s="162">
        <f t="shared" si="933"/>
        <v>0</v>
      </c>
      <c r="HR194" s="162">
        <f t="shared" si="933"/>
        <v>0</v>
      </c>
      <c r="HS194" s="162">
        <f t="shared" si="933"/>
        <v>0</v>
      </c>
      <c r="HT194" s="162">
        <f t="shared" si="933"/>
        <v>0</v>
      </c>
      <c r="HU194" s="162">
        <f t="shared" si="933"/>
        <v>0</v>
      </c>
      <c r="HV194" s="162">
        <f t="shared" si="933"/>
        <v>0</v>
      </c>
      <c r="HW194" s="162">
        <f t="shared" si="933"/>
        <v>0</v>
      </c>
      <c r="HX194" s="162">
        <f t="shared" si="933"/>
        <v>0</v>
      </c>
      <c r="HY194" s="162">
        <f t="shared" si="933"/>
        <v>0</v>
      </c>
      <c r="HZ194" s="162">
        <f t="shared" si="933"/>
        <v>0</v>
      </c>
      <c r="IA194" s="162">
        <f t="shared" si="933"/>
        <v>0</v>
      </c>
      <c r="IB194" s="162">
        <f t="shared" si="933"/>
        <v>0</v>
      </c>
      <c r="IC194" s="162">
        <f t="shared" si="933"/>
        <v>0</v>
      </c>
      <c r="ID194" s="162">
        <f t="shared" si="933"/>
        <v>0</v>
      </c>
      <c r="IE194" s="162">
        <f t="shared" si="933"/>
        <v>0</v>
      </c>
      <c r="IF194" s="162">
        <f t="shared" si="933"/>
        <v>0</v>
      </c>
      <c r="IG194" s="162">
        <f t="shared" si="933"/>
        <v>0</v>
      </c>
      <c r="IH194" s="162">
        <f t="shared" si="933"/>
        <v>0</v>
      </c>
      <c r="II194" s="162">
        <f t="shared" si="933"/>
        <v>0</v>
      </c>
      <c r="IJ194" s="162">
        <f t="shared" si="933"/>
        <v>0</v>
      </c>
      <c r="IK194" s="162">
        <f t="shared" si="933"/>
        <v>0</v>
      </c>
      <c r="IL194" s="162">
        <f t="shared" si="933"/>
        <v>0</v>
      </c>
      <c r="IM194" s="162">
        <f t="shared" si="933"/>
        <v>0</v>
      </c>
      <c r="IN194" s="162">
        <f t="shared" si="933"/>
        <v>0</v>
      </c>
      <c r="IO194" s="162">
        <f t="shared" si="17"/>
        <v>0</v>
      </c>
      <c r="IP194" s="162">
        <f t="shared" si="23"/>
        <v>0</v>
      </c>
      <c r="IQ194" s="162">
        <f t="shared" ref="IQ194:KK194" si="934">MAX((MIN(CZ194+IP194,$IO$7))-GT194,0)</f>
        <v>0</v>
      </c>
      <c r="IR194" s="162">
        <f t="shared" si="934"/>
        <v>0</v>
      </c>
      <c r="IS194" s="162">
        <f t="shared" si="934"/>
        <v>0</v>
      </c>
      <c r="IT194" s="162">
        <f t="shared" si="934"/>
        <v>0</v>
      </c>
      <c r="IU194" s="162">
        <f t="shared" si="934"/>
        <v>0</v>
      </c>
      <c r="IV194" s="162">
        <f t="shared" si="934"/>
        <v>0</v>
      </c>
      <c r="IW194" s="162">
        <f t="shared" si="934"/>
        <v>0</v>
      </c>
      <c r="IX194" s="162">
        <f t="shared" si="934"/>
        <v>0</v>
      </c>
      <c r="IY194" s="162">
        <f t="shared" si="934"/>
        <v>0</v>
      </c>
      <c r="IZ194" s="162">
        <f t="shared" si="934"/>
        <v>0</v>
      </c>
      <c r="JA194" s="162">
        <f t="shared" si="934"/>
        <v>0</v>
      </c>
      <c r="JB194" s="162">
        <f t="shared" si="934"/>
        <v>0</v>
      </c>
      <c r="JC194" s="162">
        <f t="shared" si="934"/>
        <v>0</v>
      </c>
      <c r="JD194" s="162">
        <f t="shared" si="934"/>
        <v>0</v>
      </c>
      <c r="JE194" s="162">
        <f t="shared" si="934"/>
        <v>0</v>
      </c>
      <c r="JF194" s="162">
        <f t="shared" si="934"/>
        <v>0</v>
      </c>
      <c r="JG194" s="162">
        <f t="shared" si="934"/>
        <v>0</v>
      </c>
      <c r="JH194" s="162">
        <f t="shared" si="934"/>
        <v>0</v>
      </c>
      <c r="JI194" s="162">
        <f t="shared" si="934"/>
        <v>0</v>
      </c>
      <c r="JJ194" s="162">
        <f t="shared" si="934"/>
        <v>0</v>
      </c>
      <c r="JK194" s="162">
        <f t="shared" si="934"/>
        <v>0</v>
      </c>
      <c r="JL194" s="162">
        <f t="shared" si="934"/>
        <v>0</v>
      </c>
      <c r="JM194" s="162">
        <f t="shared" si="934"/>
        <v>0</v>
      </c>
      <c r="JN194" s="162">
        <f t="shared" si="934"/>
        <v>0</v>
      </c>
      <c r="JO194" s="162">
        <f t="shared" si="934"/>
        <v>0</v>
      </c>
      <c r="JP194" s="162">
        <f t="shared" si="934"/>
        <v>0</v>
      </c>
      <c r="JQ194" s="162">
        <f t="shared" si="934"/>
        <v>0</v>
      </c>
      <c r="JR194" s="162">
        <f t="shared" si="934"/>
        <v>0</v>
      </c>
      <c r="JS194" s="162">
        <f t="shared" si="934"/>
        <v>0</v>
      </c>
      <c r="JT194" s="162">
        <f t="shared" si="934"/>
        <v>0</v>
      </c>
      <c r="JU194" s="162">
        <f t="shared" si="934"/>
        <v>0</v>
      </c>
      <c r="JV194" s="162">
        <f t="shared" si="934"/>
        <v>0</v>
      </c>
      <c r="JW194" s="162">
        <f t="shared" si="934"/>
        <v>0</v>
      </c>
      <c r="JX194" s="162">
        <f t="shared" si="934"/>
        <v>0</v>
      </c>
      <c r="JY194" s="162">
        <f t="shared" si="934"/>
        <v>0</v>
      </c>
      <c r="JZ194" s="162">
        <f t="shared" si="934"/>
        <v>0</v>
      </c>
      <c r="KA194" s="162">
        <f t="shared" si="934"/>
        <v>0</v>
      </c>
      <c r="KB194" s="162">
        <f t="shared" si="934"/>
        <v>0</v>
      </c>
      <c r="KC194" s="162">
        <f t="shared" si="934"/>
        <v>0</v>
      </c>
      <c r="KD194" s="162">
        <f t="shared" si="934"/>
        <v>0</v>
      </c>
      <c r="KE194" s="162">
        <f t="shared" si="934"/>
        <v>0</v>
      </c>
      <c r="KF194" s="162">
        <f t="shared" si="934"/>
        <v>0</v>
      </c>
      <c r="KG194" s="162">
        <f t="shared" si="934"/>
        <v>0</v>
      </c>
      <c r="KH194" s="162">
        <f t="shared" si="934"/>
        <v>0</v>
      </c>
      <c r="KI194" s="162">
        <f t="shared" si="934"/>
        <v>0</v>
      </c>
      <c r="KJ194" s="162">
        <f t="shared" si="934"/>
        <v>0</v>
      </c>
      <c r="KK194" s="162">
        <f t="shared" si="934"/>
        <v>0</v>
      </c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</row>
    <row r="195" ht="14.25" customHeight="1" spans="1:326" x14ac:dyDescent="0.25">
      <c r="A195" s="1">
        <v>7</v>
      </c>
      <c r="B195" s="1">
        <f t="shared" ref="B195:C195" si="935">B194+1</f>
        <v>185</v>
      </c>
      <c r="C195" s="232">
        <f t="shared" si="935"/>
        <v>43650</v>
      </c>
      <c r="D195" s="162">
        <f t="shared" si="9"/>
        <v>0</v>
      </c>
      <c r="E195" s="162">
        <f>(SUMIFS(Profile!$F$2:$F$17521,Profile!$B$2:$B$17521,$B195,Profile!$C$2:$C$17521,E$8))*$C$6</f>
        <v>0</v>
      </c>
      <c r="F195" s="162">
        <f>(SUMIFS(Profile!$F$2:$F$17521,Profile!$B$2:$B$17521,$B195,Profile!$C$2:$C$17521,F$8))*$C$6</f>
        <v>0</v>
      </c>
      <c r="G195" s="162">
        <f>(SUMIFS(Profile!$F$2:$F$17521,Profile!$B$2:$B$17521,$B195,Profile!$C$2:$C$17521,G$8))*$C$6</f>
        <v>0</v>
      </c>
      <c r="H195" s="162">
        <f>(SUMIFS(Profile!$F$2:$F$17521,Profile!$B$2:$B$17521,$B195,Profile!$C$2:$C$17521,H$8))*$C$6</f>
        <v>0</v>
      </c>
      <c r="I195" s="162">
        <f>(SUMIFS(Profile!$F$2:$F$17521,Profile!$B$2:$B$17521,$B195,Profile!$C$2:$C$17521,I$8))*$C$6</f>
        <v>0</v>
      </c>
      <c r="J195" s="162">
        <f>(SUMIFS(Profile!$F$2:$F$17521,Profile!$B$2:$B$17521,$B195,Profile!$C$2:$C$17521,J$8))*$C$6</f>
        <v>0</v>
      </c>
      <c r="K195" s="162">
        <f>(SUMIFS(Profile!$F$2:$F$17521,Profile!$B$2:$B$17521,$B195,Profile!$C$2:$C$17521,K$8))*$C$6</f>
        <v>0</v>
      </c>
      <c r="L195" s="162">
        <f>(SUMIFS(Profile!$F$2:$F$17521,Profile!$B$2:$B$17521,$B195,Profile!$C$2:$C$17521,L$8))*$C$6</f>
        <v>0</v>
      </c>
      <c r="M195" s="162">
        <f>(SUMIFS(Profile!$F$2:$F$17521,Profile!$B$2:$B$17521,$B195,Profile!$C$2:$C$17521,M$8))*$C$6</f>
        <v>0</v>
      </c>
      <c r="N195" s="162">
        <f>(SUMIFS(Profile!$F$2:$F$17521,Profile!$B$2:$B$17521,$B195,Profile!$C$2:$C$17521,N$8))*$C$6</f>
        <v>0</v>
      </c>
      <c r="O195" s="162">
        <f>(SUMIFS(Profile!$F$2:$F$17521,Profile!$B$2:$B$17521,$B195,Profile!$C$2:$C$17521,O$8))*$C$6</f>
        <v>0</v>
      </c>
      <c r="P195" s="162">
        <f>(SUMIFS(Profile!$F$2:$F$17521,Profile!$B$2:$B$17521,$B195,Profile!$C$2:$C$17521,P$8))*$C$6</f>
        <v>0</v>
      </c>
      <c r="Q195" s="162">
        <f>(SUMIFS(Profile!$F$2:$F$17521,Profile!$B$2:$B$17521,$B195,Profile!$C$2:$C$17521,Q$8))*$C$6</f>
        <v>0</v>
      </c>
      <c r="R195" s="162">
        <f>(SUMIFS(Profile!$F$2:$F$17521,Profile!$B$2:$B$17521,$B195,Profile!$C$2:$C$17521,R$8))*$C$6</f>
        <v>0</v>
      </c>
      <c r="S195" s="162">
        <f>(SUMIFS(Profile!$F$2:$F$17521,Profile!$B$2:$B$17521,$B195,Profile!$C$2:$C$17521,S$8))*$C$6</f>
        <v>0</v>
      </c>
      <c r="T195" s="162">
        <f>(SUMIFS(Profile!$F$2:$F$17521,Profile!$B$2:$B$17521,$B195,Profile!$C$2:$C$17521,T$8))*$C$6</f>
        <v>0</v>
      </c>
      <c r="U195" s="162">
        <f>(SUMIFS(Profile!$F$2:$F$17521,Profile!$B$2:$B$17521,$B195,Profile!$C$2:$C$17521,U$8))*$C$6</f>
        <v>0</v>
      </c>
      <c r="V195" s="162">
        <f>(SUMIFS(Profile!$F$2:$F$17521,Profile!$B$2:$B$17521,$B195,Profile!$C$2:$C$17521,V$8))*$C$6</f>
        <v>0</v>
      </c>
      <c r="W195" s="162">
        <f>(SUMIFS(Profile!$F$2:$F$17521,Profile!$B$2:$B$17521,$B195,Profile!$C$2:$C$17521,W$8))*$C$6</f>
        <v>0</v>
      </c>
      <c r="X195" s="162">
        <f>(SUMIFS(Profile!$F$2:$F$17521,Profile!$B$2:$B$17521,$B195,Profile!$C$2:$C$17521,X$8))*$C$6</f>
        <v>0</v>
      </c>
      <c r="Y195" s="162">
        <f>(SUMIFS(Profile!$F$2:$F$17521,Profile!$B$2:$B$17521,$B195,Profile!$C$2:$C$17521,Y$8))*$C$6</f>
        <v>0</v>
      </c>
      <c r="Z195" s="162">
        <f>(SUMIFS(Profile!$F$2:$F$17521,Profile!$B$2:$B$17521,$B195,Profile!$C$2:$C$17521,Z$8))*$C$6</f>
        <v>0</v>
      </c>
      <c r="AA195" s="162">
        <f>(SUMIFS(Profile!$F$2:$F$17521,Profile!$B$2:$B$17521,$B195,Profile!$C$2:$C$17521,AA$8))*$C$6</f>
        <v>0</v>
      </c>
      <c r="AB195" s="162">
        <f>(SUMIFS(Profile!$F$2:$F$17521,Profile!$B$2:$B$17521,$B195,Profile!$C$2:$C$17521,AB$8))*$C$6</f>
        <v>0</v>
      </c>
      <c r="AC195" s="162">
        <f>(SUMIFS(Profile!$F$2:$F$17521,Profile!$B$2:$B$17521,$B195,Profile!$C$2:$C$17521,AC$8))*$C$6</f>
        <v>0</v>
      </c>
      <c r="AD195" s="162">
        <f>(SUMIFS(Profile!$F$2:$F$17521,Profile!$B$2:$B$17521,$B195,Profile!$C$2:$C$17521,AD$8))*$C$6</f>
        <v>0</v>
      </c>
      <c r="AE195" s="162">
        <f>(SUMIFS(Profile!$F$2:$F$17521,Profile!$B$2:$B$17521,$B195,Profile!$C$2:$C$17521,AE$8))*$C$6</f>
        <v>0</v>
      </c>
      <c r="AF195" s="162">
        <f>(SUMIFS(Profile!$F$2:$F$17521,Profile!$B$2:$B$17521,$B195,Profile!$C$2:$C$17521,AF$8))*$C$6</f>
        <v>0</v>
      </c>
      <c r="AG195" s="162">
        <f>(SUMIFS(Profile!$F$2:$F$17521,Profile!$B$2:$B$17521,$B195,Profile!$C$2:$C$17521,AG$8))*$C$6</f>
        <v>0</v>
      </c>
      <c r="AH195" s="162">
        <f>(SUMIFS(Profile!$F$2:$F$17521,Profile!$B$2:$B$17521,$B195,Profile!$C$2:$C$17521,AH$8))*$C$6</f>
        <v>0</v>
      </c>
      <c r="AI195" s="162">
        <f>(SUMIFS(Profile!$F$2:$F$17521,Profile!$B$2:$B$17521,$B195,Profile!$C$2:$C$17521,AI$8))*$C$6</f>
        <v>0</v>
      </c>
      <c r="AJ195" s="162">
        <f>(SUMIFS(Profile!$F$2:$F$17521,Profile!$B$2:$B$17521,$B195,Profile!$C$2:$C$17521,AJ$8))*$C$6</f>
        <v>0</v>
      </c>
      <c r="AK195" s="162">
        <f>(SUMIFS(Profile!$F$2:$F$17521,Profile!$B$2:$B$17521,$B195,Profile!$C$2:$C$17521,AK$8))*$C$6</f>
        <v>0</v>
      </c>
      <c r="AL195" s="162">
        <f>(SUMIFS(Profile!$F$2:$F$17521,Profile!$B$2:$B$17521,$B195,Profile!$C$2:$C$17521,AL$8))*$C$6</f>
        <v>0</v>
      </c>
      <c r="AM195" s="162">
        <f>(SUMIFS(Profile!$F$2:$F$17521,Profile!$B$2:$B$17521,$B195,Profile!$C$2:$C$17521,AM$8))*$C$6</f>
        <v>0</v>
      </c>
      <c r="AN195" s="162">
        <f>(SUMIFS(Profile!$F$2:$F$17521,Profile!$B$2:$B$17521,$B195,Profile!$C$2:$C$17521,AN$8))*$C$6</f>
        <v>0</v>
      </c>
      <c r="AO195" s="162">
        <f>(SUMIFS(Profile!$F$2:$F$17521,Profile!$B$2:$B$17521,$B195,Profile!$C$2:$C$17521,AO$8))*$C$6</f>
        <v>0</v>
      </c>
      <c r="AP195" s="162">
        <f>(SUMIFS(Profile!$F$2:$F$17521,Profile!$B$2:$B$17521,$B195,Profile!$C$2:$C$17521,AP$8))*$C$6</f>
        <v>0</v>
      </c>
      <c r="AQ195" s="162">
        <f>(SUMIFS(Profile!$F$2:$F$17521,Profile!$B$2:$B$17521,$B195,Profile!$C$2:$C$17521,AQ$8))*$C$6</f>
        <v>0</v>
      </c>
      <c r="AR195" s="162">
        <f>(SUMIFS(Profile!$F$2:$F$17521,Profile!$B$2:$B$17521,$B195,Profile!$C$2:$C$17521,AR$8))*$C$6</f>
        <v>0</v>
      </c>
      <c r="AS195" s="162">
        <f>(SUMIFS(Profile!$F$2:$F$17521,Profile!$B$2:$B$17521,$B195,Profile!$C$2:$C$17521,AS$8))*$C$6</f>
        <v>0</v>
      </c>
      <c r="AT195" s="162">
        <f>(SUMIFS(Profile!$F$2:$F$17521,Profile!$B$2:$B$17521,$B195,Profile!$C$2:$C$17521,AT$8))*$C$6</f>
        <v>0</v>
      </c>
      <c r="AU195" s="162">
        <f>(SUMIFS(Profile!$F$2:$F$17521,Profile!$B$2:$B$17521,$B195,Profile!$C$2:$C$17521,AU$8))*$C$6</f>
        <v>0</v>
      </c>
      <c r="AV195" s="162">
        <f>(SUMIFS(Profile!$F$2:$F$17521,Profile!$B$2:$B$17521,$B195,Profile!$C$2:$C$17521,AV$8))*$C$6</f>
        <v>0</v>
      </c>
      <c r="AW195" s="162">
        <f>(SUMIFS(Profile!$F$2:$F$17521,Profile!$B$2:$B$17521,$B195,Profile!$C$2:$C$17521,AW$8))*$C$6</f>
        <v>0</v>
      </c>
      <c r="AX195" s="162">
        <f>(SUMIFS(Profile!$F$2:$F$17521,Profile!$B$2:$B$17521,$B195,Profile!$C$2:$C$17521,AX$8))*$C$6</f>
        <v>0</v>
      </c>
      <c r="AY195" s="162">
        <f>(SUMIFS(Profile!$F$2:$F$17521,Profile!$B$2:$B$17521,$B195,Profile!$C$2:$C$17521,AY$8))*$C$6</f>
        <v>0</v>
      </c>
      <c r="AZ195" s="162">
        <f>(SUMIFS(Profile!$F$2:$F$17521,Profile!$B$2:$B$17521,$B195,Profile!$C$2:$C$17521,AZ$8))*$C$6</f>
        <v>0</v>
      </c>
      <c r="BA195" s="162">
        <f t="shared" si="10"/>
        <v>0</v>
      </c>
      <c r="BB195" s="162">
        <f>(SUMIFS(Profile!$E$2:$E$17521,Profile!$B$2:$B$17521,$B195,Profile!$C$2:$C$17521,BB$8))*$C$9</f>
        <v>0</v>
      </c>
      <c r="BC195" s="162">
        <f>(SUMIFS(Profile!$E$2:$E$17521,Profile!$B$2:$B$17521,$B195,Profile!$C$2:$C$17521,BC$8))*$C$9</f>
        <v>0</v>
      </c>
      <c r="BD195" s="162">
        <f>(SUMIFS(Profile!$E$2:$E$17521,Profile!$B$2:$B$17521,$B195,Profile!$C$2:$C$17521,BD$8))*$C$9</f>
        <v>0</v>
      </c>
      <c r="BE195" s="162">
        <f>(SUMIFS(Profile!$E$2:$E$17521,Profile!$B$2:$B$17521,$B195,Profile!$C$2:$C$17521,BE$8))*$C$9</f>
        <v>0</v>
      </c>
      <c r="BF195" s="162">
        <f>(SUMIFS(Profile!$E$2:$E$17521,Profile!$B$2:$B$17521,$B195,Profile!$C$2:$C$17521,BF$8))*$C$9</f>
        <v>0</v>
      </c>
      <c r="BG195" s="162">
        <f>(SUMIFS(Profile!$E$2:$E$17521,Profile!$B$2:$B$17521,$B195,Profile!$C$2:$C$17521,BG$8))*$C$9</f>
        <v>0</v>
      </c>
      <c r="BH195" s="162">
        <f>(SUMIFS(Profile!$E$2:$E$17521,Profile!$B$2:$B$17521,$B195,Profile!$C$2:$C$17521,BH$8))*$C$9</f>
        <v>0</v>
      </c>
      <c r="BI195" s="162">
        <f>(SUMIFS(Profile!$E$2:$E$17521,Profile!$B$2:$B$17521,$B195,Profile!$C$2:$C$17521,BI$8))*$C$9</f>
        <v>0</v>
      </c>
      <c r="BJ195" s="162">
        <f>(SUMIFS(Profile!$E$2:$E$17521,Profile!$B$2:$B$17521,$B195,Profile!$C$2:$C$17521,BJ$8))*$C$9</f>
        <v>0</v>
      </c>
      <c r="BK195" s="162">
        <f>(SUMIFS(Profile!$E$2:$E$17521,Profile!$B$2:$B$17521,$B195,Profile!$C$2:$C$17521,BK$8))*$C$9</f>
        <v>0</v>
      </c>
      <c r="BL195" s="162">
        <f>(SUMIFS(Profile!$E$2:$E$17521,Profile!$B$2:$B$17521,$B195,Profile!$C$2:$C$17521,BL$8))*$C$9</f>
        <v>0</v>
      </c>
      <c r="BM195" s="162">
        <f>(SUMIFS(Profile!$E$2:$E$17521,Profile!$B$2:$B$17521,$B195,Profile!$C$2:$C$17521,BM$8))*$C$9</f>
        <v>0</v>
      </c>
      <c r="BN195" s="162">
        <f>(SUMIFS(Profile!$E$2:$E$17521,Profile!$B$2:$B$17521,$B195,Profile!$C$2:$C$17521,BN$8))*$C$9</f>
        <v>0</v>
      </c>
      <c r="BO195" s="162">
        <f>(SUMIFS(Profile!$E$2:$E$17521,Profile!$B$2:$B$17521,$B195,Profile!$C$2:$C$17521,BO$8))*$C$9</f>
        <v>0</v>
      </c>
      <c r="BP195" s="162">
        <f>(SUMIFS(Profile!$E$2:$E$17521,Profile!$B$2:$B$17521,$B195,Profile!$C$2:$C$17521,BP$8))*$C$9</f>
        <v>0</v>
      </c>
      <c r="BQ195" s="162">
        <f>(SUMIFS(Profile!$E$2:$E$17521,Profile!$B$2:$B$17521,$B195,Profile!$C$2:$C$17521,BQ$8))*$C$9</f>
        <v>0</v>
      </c>
      <c r="BR195" s="162">
        <f>(SUMIFS(Profile!$E$2:$E$17521,Profile!$B$2:$B$17521,$B195,Profile!$C$2:$C$17521,BR$8))*$C$9</f>
        <v>0</v>
      </c>
      <c r="BS195" s="162">
        <f>(SUMIFS(Profile!$E$2:$E$17521,Profile!$B$2:$B$17521,$B195,Profile!$C$2:$C$17521,BS$8))*$C$9</f>
        <v>0</v>
      </c>
      <c r="BT195" s="162">
        <f>(SUMIFS(Profile!$E$2:$E$17521,Profile!$B$2:$B$17521,$B195,Profile!$C$2:$C$17521,BT$8))*$C$9</f>
        <v>0</v>
      </c>
      <c r="BU195" s="162">
        <f>(SUMIFS(Profile!$E$2:$E$17521,Profile!$B$2:$B$17521,$B195,Profile!$C$2:$C$17521,BU$8))*$C$9</f>
        <v>0</v>
      </c>
      <c r="BV195" s="162">
        <f>(SUMIFS(Profile!$E$2:$E$17521,Profile!$B$2:$B$17521,$B195,Profile!$C$2:$C$17521,BV$8))*$C$9</f>
        <v>0</v>
      </c>
      <c r="BW195" s="162">
        <f>(SUMIFS(Profile!$E$2:$E$17521,Profile!$B$2:$B$17521,$B195,Profile!$C$2:$C$17521,BW$8))*$C$9</f>
        <v>0</v>
      </c>
      <c r="BX195" s="162">
        <f>(SUMIFS(Profile!$E$2:$E$17521,Profile!$B$2:$B$17521,$B195,Profile!$C$2:$C$17521,BX$8))*$C$9</f>
        <v>0</v>
      </c>
      <c r="BY195" s="162">
        <f>(SUMIFS(Profile!$E$2:$E$17521,Profile!$B$2:$B$17521,$B195,Profile!$C$2:$C$17521,BY$8))*$C$9</f>
        <v>0</v>
      </c>
      <c r="BZ195" s="162">
        <f>(SUMIFS(Profile!$E$2:$E$17521,Profile!$B$2:$B$17521,$B195,Profile!$C$2:$C$17521,BZ$8))*$C$9</f>
        <v>0</v>
      </c>
      <c r="CA195" s="162">
        <f>(SUMIFS(Profile!$E$2:$E$17521,Profile!$B$2:$B$17521,$B195,Profile!$C$2:$C$17521,CA$8))*$C$9</f>
        <v>0</v>
      </c>
      <c r="CB195" s="162">
        <f>(SUMIFS(Profile!$E$2:$E$17521,Profile!$B$2:$B$17521,$B195,Profile!$C$2:$C$17521,CB$8))*$C$9</f>
        <v>0</v>
      </c>
      <c r="CC195" s="162">
        <f>(SUMIFS(Profile!$E$2:$E$17521,Profile!$B$2:$B$17521,$B195,Profile!$C$2:$C$17521,CC$8))*$C$9</f>
        <v>0</v>
      </c>
      <c r="CD195" s="162">
        <f>(SUMIFS(Profile!$E$2:$E$17521,Profile!$B$2:$B$17521,$B195,Profile!$C$2:$C$17521,CD$8))*$C$9</f>
        <v>0</v>
      </c>
      <c r="CE195" s="162">
        <f>(SUMIFS(Profile!$E$2:$E$17521,Profile!$B$2:$B$17521,$B195,Profile!$C$2:$C$17521,CE$8))*$C$9</f>
        <v>0</v>
      </c>
      <c r="CF195" s="162">
        <f>(SUMIFS(Profile!$E$2:$E$17521,Profile!$B$2:$B$17521,$B195,Profile!$C$2:$C$17521,CF$8))*$C$9</f>
        <v>0</v>
      </c>
      <c r="CG195" s="162">
        <f>(SUMIFS(Profile!$E$2:$E$17521,Profile!$B$2:$B$17521,$B195,Profile!$C$2:$C$17521,CG$8))*$C$9</f>
        <v>0</v>
      </c>
      <c r="CH195" s="162">
        <f>(SUMIFS(Profile!$E$2:$E$17521,Profile!$B$2:$B$17521,$B195,Profile!$C$2:$C$17521,CH$8))*$C$9</f>
        <v>0</v>
      </c>
      <c r="CI195" s="162">
        <f>(SUMIFS(Profile!$E$2:$E$17521,Profile!$B$2:$B$17521,$B195,Profile!$C$2:$C$17521,CI$8))*$C$9</f>
        <v>0</v>
      </c>
      <c r="CJ195" s="162">
        <f>(SUMIFS(Profile!$E$2:$E$17521,Profile!$B$2:$B$17521,$B195,Profile!$C$2:$C$17521,CJ$8))*$C$9</f>
        <v>0</v>
      </c>
      <c r="CK195" s="162">
        <f>(SUMIFS(Profile!$E$2:$E$17521,Profile!$B$2:$B$17521,$B195,Profile!$C$2:$C$17521,CK$8))*$C$9</f>
        <v>0</v>
      </c>
      <c r="CL195" s="162">
        <f>(SUMIFS(Profile!$E$2:$E$17521,Profile!$B$2:$B$17521,$B195,Profile!$C$2:$C$17521,CL$8))*$C$9</f>
        <v>0</v>
      </c>
      <c r="CM195" s="162">
        <f>(SUMIFS(Profile!$E$2:$E$17521,Profile!$B$2:$B$17521,$B195,Profile!$C$2:$C$17521,CM$8))*$C$9</f>
        <v>0</v>
      </c>
      <c r="CN195" s="162">
        <f>(SUMIFS(Profile!$E$2:$E$17521,Profile!$B$2:$B$17521,$B195,Profile!$C$2:$C$17521,CN$8))*$C$9</f>
        <v>0</v>
      </c>
      <c r="CO195" s="162">
        <f>(SUMIFS(Profile!$E$2:$E$17521,Profile!$B$2:$B$17521,$B195,Profile!$C$2:$C$17521,CO$8))*$C$9</f>
        <v>0</v>
      </c>
      <c r="CP195" s="162">
        <f>(SUMIFS(Profile!$E$2:$E$17521,Profile!$B$2:$B$17521,$B195,Profile!$C$2:$C$17521,CP$8))*$C$9</f>
        <v>0</v>
      </c>
      <c r="CQ195" s="162">
        <f>(SUMIFS(Profile!$E$2:$E$17521,Profile!$B$2:$B$17521,$B195,Profile!$C$2:$C$17521,CQ$8))*$C$9</f>
        <v>0</v>
      </c>
      <c r="CR195" s="162">
        <f>(SUMIFS(Profile!$E$2:$E$17521,Profile!$B$2:$B$17521,$B195,Profile!$C$2:$C$17521,CR$8))*$C$9</f>
        <v>0</v>
      </c>
      <c r="CS195" s="162">
        <f>(SUMIFS(Profile!$E$2:$E$17521,Profile!$B$2:$B$17521,$B195,Profile!$C$2:$C$17521,CS$8))*$C$9</f>
        <v>0</v>
      </c>
      <c r="CT195" s="162">
        <f>(SUMIFS(Profile!$E$2:$E$17521,Profile!$B$2:$B$17521,$B195,Profile!$C$2:$C$17521,CT$8))*$C$9</f>
        <v>0</v>
      </c>
      <c r="CU195" s="162">
        <f>(SUMIFS(Profile!$E$2:$E$17521,Profile!$B$2:$B$17521,$B195,Profile!$C$2:$C$17521,CU$8))*$C$9</f>
        <v>0</v>
      </c>
      <c r="CV195" s="162">
        <f>(SUMIFS(Profile!$E$2:$E$17521,Profile!$B$2:$B$17521,$B195,Profile!$C$2:$C$17521,CV$8))*$C$9</f>
        <v>0</v>
      </c>
      <c r="CW195" s="162">
        <f>(SUMIFS(Profile!$E$2:$E$17521,Profile!$B$2:$B$17521,$B195,Profile!$C$2:$C$17521,CW$8))*$C$9</f>
        <v>0</v>
      </c>
      <c r="CX195" s="162">
        <f t="shared" si="11"/>
        <v>0</v>
      </c>
      <c r="CY195" s="162">
        <f t="shared" ref="CY195:ET195" si="936">MAX(BB195-E195,0)</f>
        <v>0</v>
      </c>
      <c r="CZ195" s="162">
        <f t="shared" si="936"/>
        <v>0</v>
      </c>
      <c r="DA195" s="162">
        <f t="shared" si="936"/>
        <v>0</v>
      </c>
      <c r="DB195" s="162">
        <f t="shared" si="936"/>
        <v>0</v>
      </c>
      <c r="DC195" s="162">
        <f t="shared" si="936"/>
        <v>0</v>
      </c>
      <c r="DD195" s="162">
        <f t="shared" si="936"/>
        <v>0</v>
      </c>
      <c r="DE195" s="162">
        <f t="shared" si="936"/>
        <v>0</v>
      </c>
      <c r="DF195" s="162">
        <f t="shared" si="936"/>
        <v>0</v>
      </c>
      <c r="DG195" s="162">
        <f t="shared" si="936"/>
        <v>0</v>
      </c>
      <c r="DH195" s="162">
        <f t="shared" si="936"/>
        <v>0</v>
      </c>
      <c r="DI195" s="162">
        <f t="shared" si="936"/>
        <v>0</v>
      </c>
      <c r="DJ195" s="162">
        <f t="shared" si="936"/>
        <v>0</v>
      </c>
      <c r="DK195" s="162">
        <f t="shared" si="936"/>
        <v>0</v>
      </c>
      <c r="DL195" s="162">
        <f t="shared" si="936"/>
        <v>0</v>
      </c>
      <c r="DM195" s="162">
        <f t="shared" si="936"/>
        <v>0</v>
      </c>
      <c r="DN195" s="162">
        <f t="shared" si="936"/>
        <v>0</v>
      </c>
      <c r="DO195" s="162">
        <f t="shared" si="936"/>
        <v>0</v>
      </c>
      <c r="DP195" s="162">
        <f t="shared" si="936"/>
        <v>0</v>
      </c>
      <c r="DQ195" s="162">
        <f t="shared" si="936"/>
        <v>0</v>
      </c>
      <c r="DR195" s="162">
        <f t="shared" si="936"/>
        <v>0</v>
      </c>
      <c r="DS195" s="162">
        <f t="shared" si="936"/>
        <v>0</v>
      </c>
      <c r="DT195" s="162">
        <f t="shared" si="936"/>
        <v>0</v>
      </c>
      <c r="DU195" s="162">
        <f t="shared" si="936"/>
        <v>0</v>
      </c>
      <c r="DV195" s="162">
        <f t="shared" si="936"/>
        <v>0</v>
      </c>
      <c r="DW195" s="162">
        <f t="shared" si="936"/>
        <v>0</v>
      </c>
      <c r="DX195" s="162">
        <f t="shared" si="936"/>
        <v>0</v>
      </c>
      <c r="DY195" s="162">
        <f t="shared" si="936"/>
        <v>0</v>
      </c>
      <c r="DZ195" s="162">
        <f t="shared" si="936"/>
        <v>0</v>
      </c>
      <c r="EA195" s="162">
        <f t="shared" si="936"/>
        <v>0</v>
      </c>
      <c r="EB195" s="162">
        <f t="shared" si="936"/>
        <v>0</v>
      </c>
      <c r="EC195" s="162">
        <f t="shared" si="936"/>
        <v>0</v>
      </c>
      <c r="ED195" s="162">
        <f t="shared" si="936"/>
        <v>0</v>
      </c>
      <c r="EE195" s="162">
        <f t="shared" si="936"/>
        <v>0</v>
      </c>
      <c r="EF195" s="162">
        <f t="shared" si="936"/>
        <v>0</v>
      </c>
      <c r="EG195" s="162">
        <f t="shared" si="936"/>
        <v>0</v>
      </c>
      <c r="EH195" s="162">
        <f t="shared" si="936"/>
        <v>0</v>
      </c>
      <c r="EI195" s="162">
        <f t="shared" si="936"/>
        <v>0</v>
      </c>
      <c r="EJ195" s="162">
        <f t="shared" si="936"/>
        <v>0</v>
      </c>
      <c r="EK195" s="162">
        <f t="shared" si="936"/>
        <v>0</v>
      </c>
      <c r="EL195" s="162">
        <f t="shared" si="936"/>
        <v>0</v>
      </c>
      <c r="EM195" s="162">
        <f t="shared" si="936"/>
        <v>0</v>
      </c>
      <c r="EN195" s="162">
        <f t="shared" si="936"/>
        <v>0</v>
      </c>
      <c r="EO195" s="162">
        <f t="shared" si="936"/>
        <v>0</v>
      </c>
      <c r="EP195" s="162">
        <f t="shared" si="936"/>
        <v>0</v>
      </c>
      <c r="EQ195" s="162">
        <f t="shared" si="936"/>
        <v>0</v>
      </c>
      <c r="ER195" s="162">
        <f t="shared" si="936"/>
        <v>0</v>
      </c>
      <c r="ES195" s="162">
        <f t="shared" si="936"/>
        <v>0</v>
      </c>
      <c r="ET195" s="162">
        <f t="shared" si="936"/>
        <v>0</v>
      </c>
      <c r="EU195" s="162">
        <f t="shared" si="13"/>
        <v>0</v>
      </c>
      <c r="EV195" s="162">
        <f t="shared" ref="EV195:GQ195" si="937">BB195-CY195</f>
        <v>0</v>
      </c>
      <c r="EW195" s="162">
        <f t="shared" si="937"/>
        <v>0</v>
      </c>
      <c r="EX195" s="162">
        <f t="shared" si="937"/>
        <v>0</v>
      </c>
      <c r="EY195" s="162">
        <f t="shared" si="937"/>
        <v>0</v>
      </c>
      <c r="EZ195" s="162">
        <f t="shared" si="937"/>
        <v>0</v>
      </c>
      <c r="FA195" s="162">
        <f t="shared" si="937"/>
        <v>0</v>
      </c>
      <c r="FB195" s="162">
        <f t="shared" si="937"/>
        <v>0</v>
      </c>
      <c r="FC195" s="162">
        <f t="shared" si="937"/>
        <v>0</v>
      </c>
      <c r="FD195" s="162">
        <f t="shared" si="937"/>
        <v>0</v>
      </c>
      <c r="FE195" s="162">
        <f t="shared" si="937"/>
        <v>0</v>
      </c>
      <c r="FF195" s="162">
        <f t="shared" si="937"/>
        <v>0</v>
      </c>
      <c r="FG195" s="162">
        <f t="shared" si="937"/>
        <v>0</v>
      </c>
      <c r="FH195" s="162">
        <f t="shared" si="937"/>
        <v>0</v>
      </c>
      <c r="FI195" s="162">
        <f t="shared" si="937"/>
        <v>0</v>
      </c>
      <c r="FJ195" s="162">
        <f t="shared" si="937"/>
        <v>0</v>
      </c>
      <c r="FK195" s="162">
        <f t="shared" si="937"/>
        <v>0</v>
      </c>
      <c r="FL195" s="162">
        <f t="shared" si="937"/>
        <v>0</v>
      </c>
      <c r="FM195" s="162">
        <f t="shared" si="937"/>
        <v>0</v>
      </c>
      <c r="FN195" s="162">
        <f t="shared" si="937"/>
        <v>0</v>
      </c>
      <c r="FO195" s="162">
        <f t="shared" si="937"/>
        <v>0</v>
      </c>
      <c r="FP195" s="162">
        <f t="shared" si="937"/>
        <v>0</v>
      </c>
      <c r="FQ195" s="162">
        <f t="shared" si="937"/>
        <v>0</v>
      </c>
      <c r="FR195" s="162">
        <f t="shared" si="937"/>
        <v>0</v>
      </c>
      <c r="FS195" s="162">
        <f t="shared" si="937"/>
        <v>0</v>
      </c>
      <c r="FT195" s="162">
        <f t="shared" si="937"/>
        <v>0</v>
      </c>
      <c r="FU195" s="162">
        <f t="shared" si="937"/>
        <v>0</v>
      </c>
      <c r="FV195" s="162">
        <f t="shared" si="937"/>
        <v>0</v>
      </c>
      <c r="FW195" s="162">
        <f t="shared" si="937"/>
        <v>0</v>
      </c>
      <c r="FX195" s="162">
        <f t="shared" si="937"/>
        <v>0</v>
      </c>
      <c r="FY195" s="162">
        <f t="shared" si="937"/>
        <v>0</v>
      </c>
      <c r="FZ195" s="162">
        <f t="shared" si="937"/>
        <v>0</v>
      </c>
      <c r="GA195" s="162">
        <f t="shared" si="937"/>
        <v>0</v>
      </c>
      <c r="GB195" s="162">
        <f t="shared" si="937"/>
        <v>0</v>
      </c>
      <c r="GC195" s="162">
        <f t="shared" si="937"/>
        <v>0</v>
      </c>
      <c r="GD195" s="162">
        <f t="shared" si="937"/>
        <v>0</v>
      </c>
      <c r="GE195" s="162">
        <f t="shared" si="937"/>
        <v>0</v>
      </c>
      <c r="GF195" s="162">
        <f t="shared" si="937"/>
        <v>0</v>
      </c>
      <c r="GG195" s="162">
        <f t="shared" si="937"/>
        <v>0</v>
      </c>
      <c r="GH195" s="162">
        <f t="shared" si="937"/>
        <v>0</v>
      </c>
      <c r="GI195" s="162">
        <f t="shared" si="937"/>
        <v>0</v>
      </c>
      <c r="GJ195" s="162">
        <f t="shared" si="937"/>
        <v>0</v>
      </c>
      <c r="GK195" s="162">
        <f t="shared" si="937"/>
        <v>0</v>
      </c>
      <c r="GL195" s="162">
        <f t="shared" si="937"/>
        <v>0</v>
      </c>
      <c r="GM195" s="162">
        <f t="shared" si="937"/>
        <v>0</v>
      </c>
      <c r="GN195" s="162">
        <f t="shared" si="937"/>
        <v>0</v>
      </c>
      <c r="GO195" s="162">
        <f t="shared" si="937"/>
        <v>0</v>
      </c>
      <c r="GP195" s="162">
        <f t="shared" si="937"/>
        <v>0</v>
      </c>
      <c r="GQ195" s="162">
        <f t="shared" si="937"/>
        <v>0</v>
      </c>
      <c r="GR195" s="162">
        <f t="shared" si="15"/>
        <v>0</v>
      </c>
      <c r="GS195" s="162">
        <f t="shared" ref="GS195:IN195" si="938">E195-EV195</f>
        <v>0</v>
      </c>
      <c r="GT195" s="162">
        <f t="shared" si="938"/>
        <v>0</v>
      </c>
      <c r="GU195" s="162">
        <f t="shared" si="938"/>
        <v>0</v>
      </c>
      <c r="GV195" s="162">
        <f t="shared" si="938"/>
        <v>0</v>
      </c>
      <c r="GW195" s="162">
        <f t="shared" si="938"/>
        <v>0</v>
      </c>
      <c r="GX195" s="162">
        <f t="shared" si="938"/>
        <v>0</v>
      </c>
      <c r="GY195" s="162">
        <f t="shared" si="938"/>
        <v>0</v>
      </c>
      <c r="GZ195" s="162">
        <f t="shared" si="938"/>
        <v>0</v>
      </c>
      <c r="HA195" s="162">
        <f t="shared" si="938"/>
        <v>0</v>
      </c>
      <c r="HB195" s="162">
        <f t="shared" si="938"/>
        <v>0</v>
      </c>
      <c r="HC195" s="162">
        <f t="shared" si="938"/>
        <v>0</v>
      </c>
      <c r="HD195" s="162">
        <f t="shared" si="938"/>
        <v>0</v>
      </c>
      <c r="HE195" s="162">
        <f t="shared" si="938"/>
        <v>0</v>
      </c>
      <c r="HF195" s="162">
        <f t="shared" si="938"/>
        <v>0</v>
      </c>
      <c r="HG195" s="162">
        <f t="shared" si="938"/>
        <v>0</v>
      </c>
      <c r="HH195" s="162">
        <f t="shared" si="938"/>
        <v>0</v>
      </c>
      <c r="HI195" s="162">
        <f t="shared" si="938"/>
        <v>0</v>
      </c>
      <c r="HJ195" s="162">
        <f t="shared" si="938"/>
        <v>0</v>
      </c>
      <c r="HK195" s="162">
        <f t="shared" si="938"/>
        <v>0</v>
      </c>
      <c r="HL195" s="162">
        <f t="shared" si="938"/>
        <v>0</v>
      </c>
      <c r="HM195" s="162">
        <f t="shared" si="938"/>
        <v>0</v>
      </c>
      <c r="HN195" s="162">
        <f t="shared" si="938"/>
        <v>0</v>
      </c>
      <c r="HO195" s="162">
        <f t="shared" si="938"/>
        <v>0</v>
      </c>
      <c r="HP195" s="162">
        <f t="shared" si="938"/>
        <v>0</v>
      </c>
      <c r="HQ195" s="162">
        <f t="shared" si="938"/>
        <v>0</v>
      </c>
      <c r="HR195" s="162">
        <f t="shared" si="938"/>
        <v>0</v>
      </c>
      <c r="HS195" s="162">
        <f t="shared" si="938"/>
        <v>0</v>
      </c>
      <c r="HT195" s="162">
        <f t="shared" si="938"/>
        <v>0</v>
      </c>
      <c r="HU195" s="162">
        <f t="shared" si="938"/>
        <v>0</v>
      </c>
      <c r="HV195" s="162">
        <f t="shared" si="938"/>
        <v>0</v>
      </c>
      <c r="HW195" s="162">
        <f t="shared" si="938"/>
        <v>0</v>
      </c>
      <c r="HX195" s="162">
        <f t="shared" si="938"/>
        <v>0</v>
      </c>
      <c r="HY195" s="162">
        <f t="shared" si="938"/>
        <v>0</v>
      </c>
      <c r="HZ195" s="162">
        <f t="shared" si="938"/>
        <v>0</v>
      </c>
      <c r="IA195" s="162">
        <f t="shared" si="938"/>
        <v>0</v>
      </c>
      <c r="IB195" s="162">
        <f t="shared" si="938"/>
        <v>0</v>
      </c>
      <c r="IC195" s="162">
        <f t="shared" si="938"/>
        <v>0</v>
      </c>
      <c r="ID195" s="162">
        <f t="shared" si="938"/>
        <v>0</v>
      </c>
      <c r="IE195" s="162">
        <f t="shared" si="938"/>
        <v>0</v>
      </c>
      <c r="IF195" s="162">
        <f t="shared" si="938"/>
        <v>0</v>
      </c>
      <c r="IG195" s="162">
        <f t="shared" si="938"/>
        <v>0</v>
      </c>
      <c r="IH195" s="162">
        <f t="shared" si="938"/>
        <v>0</v>
      </c>
      <c r="II195" s="162">
        <f t="shared" si="938"/>
        <v>0</v>
      </c>
      <c r="IJ195" s="162">
        <f t="shared" si="938"/>
        <v>0</v>
      </c>
      <c r="IK195" s="162">
        <f t="shared" si="938"/>
        <v>0</v>
      </c>
      <c r="IL195" s="162">
        <f t="shared" si="938"/>
        <v>0</v>
      </c>
      <c r="IM195" s="162">
        <f t="shared" si="938"/>
        <v>0</v>
      </c>
      <c r="IN195" s="162">
        <f t="shared" si="938"/>
        <v>0</v>
      </c>
      <c r="IO195" s="162">
        <f t="shared" si="17"/>
        <v>0</v>
      </c>
      <c r="IP195" s="162">
        <f t="shared" si="23"/>
        <v>0</v>
      </c>
      <c r="IQ195" s="162">
        <f t="shared" ref="IQ195:KK195" si="939">MAX((MIN(CZ195+IP195,$IO$7))-GT195,0)</f>
        <v>0</v>
      </c>
      <c r="IR195" s="162">
        <f t="shared" si="939"/>
        <v>0</v>
      </c>
      <c r="IS195" s="162">
        <f t="shared" si="939"/>
        <v>0</v>
      </c>
      <c r="IT195" s="162">
        <f t="shared" si="939"/>
        <v>0</v>
      </c>
      <c r="IU195" s="162">
        <f t="shared" si="939"/>
        <v>0</v>
      </c>
      <c r="IV195" s="162">
        <f t="shared" si="939"/>
        <v>0</v>
      </c>
      <c r="IW195" s="162">
        <f t="shared" si="939"/>
        <v>0</v>
      </c>
      <c r="IX195" s="162">
        <f t="shared" si="939"/>
        <v>0</v>
      </c>
      <c r="IY195" s="162">
        <f t="shared" si="939"/>
        <v>0</v>
      </c>
      <c r="IZ195" s="162">
        <f t="shared" si="939"/>
        <v>0</v>
      </c>
      <c r="JA195" s="162">
        <f t="shared" si="939"/>
        <v>0</v>
      </c>
      <c r="JB195" s="162">
        <f t="shared" si="939"/>
        <v>0</v>
      </c>
      <c r="JC195" s="162">
        <f t="shared" si="939"/>
        <v>0</v>
      </c>
      <c r="JD195" s="162">
        <f t="shared" si="939"/>
        <v>0</v>
      </c>
      <c r="JE195" s="162">
        <f t="shared" si="939"/>
        <v>0</v>
      </c>
      <c r="JF195" s="162">
        <f t="shared" si="939"/>
        <v>0</v>
      </c>
      <c r="JG195" s="162">
        <f t="shared" si="939"/>
        <v>0</v>
      </c>
      <c r="JH195" s="162">
        <f t="shared" si="939"/>
        <v>0</v>
      </c>
      <c r="JI195" s="162">
        <f t="shared" si="939"/>
        <v>0</v>
      </c>
      <c r="JJ195" s="162">
        <f t="shared" si="939"/>
        <v>0</v>
      </c>
      <c r="JK195" s="162">
        <f t="shared" si="939"/>
        <v>0</v>
      </c>
      <c r="JL195" s="162">
        <f t="shared" si="939"/>
        <v>0</v>
      </c>
      <c r="JM195" s="162">
        <f t="shared" si="939"/>
        <v>0</v>
      </c>
      <c r="JN195" s="162">
        <f t="shared" si="939"/>
        <v>0</v>
      </c>
      <c r="JO195" s="162">
        <f t="shared" si="939"/>
        <v>0</v>
      </c>
      <c r="JP195" s="162">
        <f t="shared" si="939"/>
        <v>0</v>
      </c>
      <c r="JQ195" s="162">
        <f t="shared" si="939"/>
        <v>0</v>
      </c>
      <c r="JR195" s="162">
        <f t="shared" si="939"/>
        <v>0</v>
      </c>
      <c r="JS195" s="162">
        <f t="shared" si="939"/>
        <v>0</v>
      </c>
      <c r="JT195" s="162">
        <f t="shared" si="939"/>
        <v>0</v>
      </c>
      <c r="JU195" s="162">
        <f t="shared" si="939"/>
        <v>0</v>
      </c>
      <c r="JV195" s="162">
        <f t="shared" si="939"/>
        <v>0</v>
      </c>
      <c r="JW195" s="162">
        <f t="shared" si="939"/>
        <v>0</v>
      </c>
      <c r="JX195" s="162">
        <f t="shared" si="939"/>
        <v>0</v>
      </c>
      <c r="JY195" s="162">
        <f t="shared" si="939"/>
        <v>0</v>
      </c>
      <c r="JZ195" s="162">
        <f t="shared" si="939"/>
        <v>0</v>
      </c>
      <c r="KA195" s="162">
        <f t="shared" si="939"/>
        <v>0</v>
      </c>
      <c r="KB195" s="162">
        <f t="shared" si="939"/>
        <v>0</v>
      </c>
      <c r="KC195" s="162">
        <f t="shared" si="939"/>
        <v>0</v>
      </c>
      <c r="KD195" s="162">
        <f t="shared" si="939"/>
        <v>0</v>
      </c>
      <c r="KE195" s="162">
        <f t="shared" si="939"/>
        <v>0</v>
      </c>
      <c r="KF195" s="162">
        <f t="shared" si="939"/>
        <v>0</v>
      </c>
      <c r="KG195" s="162">
        <f t="shared" si="939"/>
        <v>0</v>
      </c>
      <c r="KH195" s="162">
        <f t="shared" si="939"/>
        <v>0</v>
      </c>
      <c r="KI195" s="162">
        <f t="shared" si="939"/>
        <v>0</v>
      </c>
      <c r="KJ195" s="162">
        <f t="shared" si="939"/>
        <v>0</v>
      </c>
      <c r="KK195" s="162">
        <f t="shared" si="939"/>
        <v>0</v>
      </c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</row>
    <row r="196" ht="14.25" customHeight="1" spans="1:326" x14ac:dyDescent="0.25">
      <c r="A196" s="1">
        <v>7</v>
      </c>
      <c r="B196" s="1">
        <f t="shared" ref="B196:C196" si="940">B195+1</f>
        <v>186</v>
      </c>
      <c r="C196" s="232">
        <f t="shared" si="940"/>
        <v>43651</v>
      </c>
      <c r="D196" s="162">
        <f t="shared" si="9"/>
        <v>0</v>
      </c>
      <c r="E196" s="162">
        <f>(SUMIFS(Profile!$F$2:$F$17521,Profile!$B$2:$B$17521,$B196,Profile!$C$2:$C$17521,E$8))*$C$6</f>
        <v>0</v>
      </c>
      <c r="F196" s="162">
        <f>(SUMIFS(Profile!$F$2:$F$17521,Profile!$B$2:$B$17521,$B196,Profile!$C$2:$C$17521,F$8))*$C$6</f>
        <v>0</v>
      </c>
      <c r="G196" s="162">
        <f>(SUMIFS(Profile!$F$2:$F$17521,Profile!$B$2:$B$17521,$B196,Profile!$C$2:$C$17521,G$8))*$C$6</f>
        <v>0</v>
      </c>
      <c r="H196" s="162">
        <f>(SUMIFS(Profile!$F$2:$F$17521,Profile!$B$2:$B$17521,$B196,Profile!$C$2:$C$17521,H$8))*$C$6</f>
        <v>0</v>
      </c>
      <c r="I196" s="162">
        <f>(SUMIFS(Profile!$F$2:$F$17521,Profile!$B$2:$B$17521,$B196,Profile!$C$2:$C$17521,I$8))*$C$6</f>
        <v>0</v>
      </c>
      <c r="J196" s="162">
        <f>(SUMIFS(Profile!$F$2:$F$17521,Profile!$B$2:$B$17521,$B196,Profile!$C$2:$C$17521,J$8))*$C$6</f>
        <v>0</v>
      </c>
      <c r="K196" s="162">
        <f>(SUMIFS(Profile!$F$2:$F$17521,Profile!$B$2:$B$17521,$B196,Profile!$C$2:$C$17521,K$8))*$C$6</f>
        <v>0</v>
      </c>
      <c r="L196" s="162">
        <f>(SUMIFS(Profile!$F$2:$F$17521,Profile!$B$2:$B$17521,$B196,Profile!$C$2:$C$17521,L$8))*$C$6</f>
        <v>0</v>
      </c>
      <c r="M196" s="162">
        <f>(SUMIFS(Profile!$F$2:$F$17521,Profile!$B$2:$B$17521,$B196,Profile!$C$2:$C$17521,M$8))*$C$6</f>
        <v>0</v>
      </c>
      <c r="N196" s="162">
        <f>(SUMIFS(Profile!$F$2:$F$17521,Profile!$B$2:$B$17521,$B196,Profile!$C$2:$C$17521,N$8))*$C$6</f>
        <v>0</v>
      </c>
      <c r="O196" s="162">
        <f>(SUMIFS(Profile!$F$2:$F$17521,Profile!$B$2:$B$17521,$B196,Profile!$C$2:$C$17521,O$8))*$C$6</f>
        <v>0</v>
      </c>
      <c r="P196" s="162">
        <f>(SUMIFS(Profile!$F$2:$F$17521,Profile!$B$2:$B$17521,$B196,Profile!$C$2:$C$17521,P$8))*$C$6</f>
        <v>0</v>
      </c>
      <c r="Q196" s="162">
        <f>(SUMIFS(Profile!$F$2:$F$17521,Profile!$B$2:$B$17521,$B196,Profile!$C$2:$C$17521,Q$8))*$C$6</f>
        <v>0</v>
      </c>
      <c r="R196" s="162">
        <f>(SUMIFS(Profile!$F$2:$F$17521,Profile!$B$2:$B$17521,$B196,Profile!$C$2:$C$17521,R$8))*$C$6</f>
        <v>0</v>
      </c>
      <c r="S196" s="162">
        <f>(SUMIFS(Profile!$F$2:$F$17521,Profile!$B$2:$B$17521,$B196,Profile!$C$2:$C$17521,S$8))*$C$6</f>
        <v>0</v>
      </c>
      <c r="T196" s="162">
        <f>(SUMIFS(Profile!$F$2:$F$17521,Profile!$B$2:$B$17521,$B196,Profile!$C$2:$C$17521,T$8))*$C$6</f>
        <v>0</v>
      </c>
      <c r="U196" s="162">
        <f>(SUMIFS(Profile!$F$2:$F$17521,Profile!$B$2:$B$17521,$B196,Profile!$C$2:$C$17521,U$8))*$C$6</f>
        <v>0</v>
      </c>
      <c r="V196" s="162">
        <f>(SUMIFS(Profile!$F$2:$F$17521,Profile!$B$2:$B$17521,$B196,Profile!$C$2:$C$17521,V$8))*$C$6</f>
        <v>0</v>
      </c>
      <c r="W196" s="162">
        <f>(SUMIFS(Profile!$F$2:$F$17521,Profile!$B$2:$B$17521,$B196,Profile!$C$2:$C$17521,W$8))*$C$6</f>
        <v>0</v>
      </c>
      <c r="X196" s="162">
        <f>(SUMIFS(Profile!$F$2:$F$17521,Profile!$B$2:$B$17521,$B196,Profile!$C$2:$C$17521,X$8))*$C$6</f>
        <v>0</v>
      </c>
      <c r="Y196" s="162">
        <f>(SUMIFS(Profile!$F$2:$F$17521,Profile!$B$2:$B$17521,$B196,Profile!$C$2:$C$17521,Y$8))*$C$6</f>
        <v>0</v>
      </c>
      <c r="Z196" s="162">
        <f>(SUMIFS(Profile!$F$2:$F$17521,Profile!$B$2:$B$17521,$B196,Profile!$C$2:$C$17521,Z$8))*$C$6</f>
        <v>0</v>
      </c>
      <c r="AA196" s="162">
        <f>(SUMIFS(Profile!$F$2:$F$17521,Profile!$B$2:$B$17521,$B196,Profile!$C$2:$C$17521,AA$8))*$C$6</f>
        <v>0</v>
      </c>
      <c r="AB196" s="162">
        <f>(SUMIFS(Profile!$F$2:$F$17521,Profile!$B$2:$B$17521,$B196,Profile!$C$2:$C$17521,AB$8))*$C$6</f>
        <v>0</v>
      </c>
      <c r="AC196" s="162">
        <f>(SUMIFS(Profile!$F$2:$F$17521,Profile!$B$2:$B$17521,$B196,Profile!$C$2:$C$17521,AC$8))*$C$6</f>
        <v>0</v>
      </c>
      <c r="AD196" s="162">
        <f>(SUMIFS(Profile!$F$2:$F$17521,Profile!$B$2:$B$17521,$B196,Profile!$C$2:$C$17521,AD$8))*$C$6</f>
        <v>0</v>
      </c>
      <c r="AE196" s="162">
        <f>(SUMIFS(Profile!$F$2:$F$17521,Profile!$B$2:$B$17521,$B196,Profile!$C$2:$C$17521,AE$8))*$C$6</f>
        <v>0</v>
      </c>
      <c r="AF196" s="162">
        <f>(SUMIFS(Profile!$F$2:$F$17521,Profile!$B$2:$B$17521,$B196,Profile!$C$2:$C$17521,AF$8))*$C$6</f>
        <v>0</v>
      </c>
      <c r="AG196" s="162">
        <f>(SUMIFS(Profile!$F$2:$F$17521,Profile!$B$2:$B$17521,$B196,Profile!$C$2:$C$17521,AG$8))*$C$6</f>
        <v>0</v>
      </c>
      <c r="AH196" s="162">
        <f>(SUMIFS(Profile!$F$2:$F$17521,Profile!$B$2:$B$17521,$B196,Profile!$C$2:$C$17521,AH$8))*$C$6</f>
        <v>0</v>
      </c>
      <c r="AI196" s="162">
        <f>(SUMIFS(Profile!$F$2:$F$17521,Profile!$B$2:$B$17521,$B196,Profile!$C$2:$C$17521,AI$8))*$C$6</f>
        <v>0</v>
      </c>
      <c r="AJ196" s="162">
        <f>(SUMIFS(Profile!$F$2:$F$17521,Profile!$B$2:$B$17521,$B196,Profile!$C$2:$C$17521,AJ$8))*$C$6</f>
        <v>0</v>
      </c>
      <c r="AK196" s="162">
        <f>(SUMIFS(Profile!$F$2:$F$17521,Profile!$B$2:$B$17521,$B196,Profile!$C$2:$C$17521,AK$8))*$C$6</f>
        <v>0</v>
      </c>
      <c r="AL196" s="162">
        <f>(SUMIFS(Profile!$F$2:$F$17521,Profile!$B$2:$B$17521,$B196,Profile!$C$2:$C$17521,AL$8))*$C$6</f>
        <v>0</v>
      </c>
      <c r="AM196" s="162">
        <f>(SUMIFS(Profile!$F$2:$F$17521,Profile!$B$2:$B$17521,$B196,Profile!$C$2:$C$17521,AM$8))*$C$6</f>
        <v>0</v>
      </c>
      <c r="AN196" s="162">
        <f>(SUMIFS(Profile!$F$2:$F$17521,Profile!$B$2:$B$17521,$B196,Profile!$C$2:$C$17521,AN$8))*$C$6</f>
        <v>0</v>
      </c>
      <c r="AO196" s="162">
        <f>(SUMIFS(Profile!$F$2:$F$17521,Profile!$B$2:$B$17521,$B196,Profile!$C$2:$C$17521,AO$8))*$C$6</f>
        <v>0</v>
      </c>
      <c r="AP196" s="162">
        <f>(SUMIFS(Profile!$F$2:$F$17521,Profile!$B$2:$B$17521,$B196,Profile!$C$2:$C$17521,AP$8))*$C$6</f>
        <v>0</v>
      </c>
      <c r="AQ196" s="162">
        <f>(SUMIFS(Profile!$F$2:$F$17521,Profile!$B$2:$B$17521,$B196,Profile!$C$2:$C$17521,AQ$8))*$C$6</f>
        <v>0</v>
      </c>
      <c r="AR196" s="162">
        <f>(SUMIFS(Profile!$F$2:$F$17521,Profile!$B$2:$B$17521,$B196,Profile!$C$2:$C$17521,AR$8))*$C$6</f>
        <v>0</v>
      </c>
      <c r="AS196" s="162">
        <f>(SUMIFS(Profile!$F$2:$F$17521,Profile!$B$2:$B$17521,$B196,Profile!$C$2:$C$17521,AS$8))*$C$6</f>
        <v>0</v>
      </c>
      <c r="AT196" s="162">
        <f>(SUMIFS(Profile!$F$2:$F$17521,Profile!$B$2:$B$17521,$B196,Profile!$C$2:$C$17521,AT$8))*$C$6</f>
        <v>0</v>
      </c>
      <c r="AU196" s="162">
        <f>(SUMIFS(Profile!$F$2:$F$17521,Profile!$B$2:$B$17521,$B196,Profile!$C$2:$C$17521,AU$8))*$C$6</f>
        <v>0</v>
      </c>
      <c r="AV196" s="162">
        <f>(SUMIFS(Profile!$F$2:$F$17521,Profile!$B$2:$B$17521,$B196,Profile!$C$2:$C$17521,AV$8))*$C$6</f>
        <v>0</v>
      </c>
      <c r="AW196" s="162">
        <f>(SUMIFS(Profile!$F$2:$F$17521,Profile!$B$2:$B$17521,$B196,Profile!$C$2:$C$17521,AW$8))*$C$6</f>
        <v>0</v>
      </c>
      <c r="AX196" s="162">
        <f>(SUMIFS(Profile!$F$2:$F$17521,Profile!$B$2:$B$17521,$B196,Profile!$C$2:$C$17521,AX$8))*$C$6</f>
        <v>0</v>
      </c>
      <c r="AY196" s="162">
        <f>(SUMIFS(Profile!$F$2:$F$17521,Profile!$B$2:$B$17521,$B196,Profile!$C$2:$C$17521,AY$8))*$C$6</f>
        <v>0</v>
      </c>
      <c r="AZ196" s="162">
        <f>(SUMIFS(Profile!$F$2:$F$17521,Profile!$B$2:$B$17521,$B196,Profile!$C$2:$C$17521,AZ$8))*$C$6</f>
        <v>0</v>
      </c>
      <c r="BA196" s="162">
        <f t="shared" si="10"/>
        <v>0</v>
      </c>
      <c r="BB196" s="162">
        <f>(SUMIFS(Profile!$E$2:$E$17521,Profile!$B$2:$B$17521,$B196,Profile!$C$2:$C$17521,BB$8))*$C$9</f>
        <v>0</v>
      </c>
      <c r="BC196" s="162">
        <f>(SUMIFS(Profile!$E$2:$E$17521,Profile!$B$2:$B$17521,$B196,Profile!$C$2:$C$17521,BC$8))*$C$9</f>
        <v>0</v>
      </c>
      <c r="BD196" s="162">
        <f>(SUMIFS(Profile!$E$2:$E$17521,Profile!$B$2:$B$17521,$B196,Profile!$C$2:$C$17521,BD$8))*$C$9</f>
        <v>0</v>
      </c>
      <c r="BE196" s="162">
        <f>(SUMIFS(Profile!$E$2:$E$17521,Profile!$B$2:$B$17521,$B196,Profile!$C$2:$C$17521,BE$8))*$C$9</f>
        <v>0</v>
      </c>
      <c r="BF196" s="162">
        <f>(SUMIFS(Profile!$E$2:$E$17521,Profile!$B$2:$B$17521,$B196,Profile!$C$2:$C$17521,BF$8))*$C$9</f>
        <v>0</v>
      </c>
      <c r="BG196" s="162">
        <f>(SUMIFS(Profile!$E$2:$E$17521,Profile!$B$2:$B$17521,$B196,Profile!$C$2:$C$17521,BG$8))*$C$9</f>
        <v>0</v>
      </c>
      <c r="BH196" s="162">
        <f>(SUMIFS(Profile!$E$2:$E$17521,Profile!$B$2:$B$17521,$B196,Profile!$C$2:$C$17521,BH$8))*$C$9</f>
        <v>0</v>
      </c>
      <c r="BI196" s="162">
        <f>(SUMIFS(Profile!$E$2:$E$17521,Profile!$B$2:$B$17521,$B196,Profile!$C$2:$C$17521,BI$8))*$C$9</f>
        <v>0</v>
      </c>
      <c r="BJ196" s="162">
        <f>(SUMIFS(Profile!$E$2:$E$17521,Profile!$B$2:$B$17521,$B196,Profile!$C$2:$C$17521,BJ$8))*$C$9</f>
        <v>0</v>
      </c>
      <c r="BK196" s="162">
        <f>(SUMIFS(Profile!$E$2:$E$17521,Profile!$B$2:$B$17521,$B196,Profile!$C$2:$C$17521,BK$8))*$C$9</f>
        <v>0</v>
      </c>
      <c r="BL196" s="162">
        <f>(SUMIFS(Profile!$E$2:$E$17521,Profile!$B$2:$B$17521,$B196,Profile!$C$2:$C$17521,BL$8))*$C$9</f>
        <v>0</v>
      </c>
      <c r="BM196" s="162">
        <f>(SUMIFS(Profile!$E$2:$E$17521,Profile!$B$2:$B$17521,$B196,Profile!$C$2:$C$17521,BM$8))*$C$9</f>
        <v>0</v>
      </c>
      <c r="BN196" s="162">
        <f>(SUMIFS(Profile!$E$2:$E$17521,Profile!$B$2:$B$17521,$B196,Profile!$C$2:$C$17521,BN$8))*$C$9</f>
        <v>0</v>
      </c>
      <c r="BO196" s="162">
        <f>(SUMIFS(Profile!$E$2:$E$17521,Profile!$B$2:$B$17521,$B196,Profile!$C$2:$C$17521,BO$8))*$C$9</f>
        <v>0</v>
      </c>
      <c r="BP196" s="162">
        <f>(SUMIFS(Profile!$E$2:$E$17521,Profile!$B$2:$B$17521,$B196,Profile!$C$2:$C$17521,BP$8))*$C$9</f>
        <v>0</v>
      </c>
      <c r="BQ196" s="162">
        <f>(SUMIFS(Profile!$E$2:$E$17521,Profile!$B$2:$B$17521,$B196,Profile!$C$2:$C$17521,BQ$8))*$C$9</f>
        <v>0</v>
      </c>
      <c r="BR196" s="162">
        <f>(SUMIFS(Profile!$E$2:$E$17521,Profile!$B$2:$B$17521,$B196,Profile!$C$2:$C$17521,BR$8))*$C$9</f>
        <v>0</v>
      </c>
      <c r="BS196" s="162">
        <f>(SUMIFS(Profile!$E$2:$E$17521,Profile!$B$2:$B$17521,$B196,Profile!$C$2:$C$17521,BS$8))*$C$9</f>
        <v>0</v>
      </c>
      <c r="BT196" s="162">
        <f>(SUMIFS(Profile!$E$2:$E$17521,Profile!$B$2:$B$17521,$B196,Profile!$C$2:$C$17521,BT$8))*$C$9</f>
        <v>0</v>
      </c>
      <c r="BU196" s="162">
        <f>(SUMIFS(Profile!$E$2:$E$17521,Profile!$B$2:$B$17521,$B196,Profile!$C$2:$C$17521,BU$8))*$C$9</f>
        <v>0</v>
      </c>
      <c r="BV196" s="162">
        <f>(SUMIFS(Profile!$E$2:$E$17521,Profile!$B$2:$B$17521,$B196,Profile!$C$2:$C$17521,BV$8))*$C$9</f>
        <v>0</v>
      </c>
      <c r="BW196" s="162">
        <f>(SUMIFS(Profile!$E$2:$E$17521,Profile!$B$2:$B$17521,$B196,Profile!$C$2:$C$17521,BW$8))*$C$9</f>
        <v>0</v>
      </c>
      <c r="BX196" s="162">
        <f>(SUMIFS(Profile!$E$2:$E$17521,Profile!$B$2:$B$17521,$B196,Profile!$C$2:$C$17521,BX$8))*$C$9</f>
        <v>0</v>
      </c>
      <c r="BY196" s="162">
        <f>(SUMIFS(Profile!$E$2:$E$17521,Profile!$B$2:$B$17521,$B196,Profile!$C$2:$C$17521,BY$8))*$C$9</f>
        <v>0</v>
      </c>
      <c r="BZ196" s="162">
        <f>(SUMIFS(Profile!$E$2:$E$17521,Profile!$B$2:$B$17521,$B196,Profile!$C$2:$C$17521,BZ$8))*$C$9</f>
        <v>0</v>
      </c>
      <c r="CA196" s="162">
        <f>(SUMIFS(Profile!$E$2:$E$17521,Profile!$B$2:$B$17521,$B196,Profile!$C$2:$C$17521,CA$8))*$C$9</f>
        <v>0</v>
      </c>
      <c r="CB196" s="162">
        <f>(SUMIFS(Profile!$E$2:$E$17521,Profile!$B$2:$B$17521,$B196,Profile!$C$2:$C$17521,CB$8))*$C$9</f>
        <v>0</v>
      </c>
      <c r="CC196" s="162">
        <f>(SUMIFS(Profile!$E$2:$E$17521,Profile!$B$2:$B$17521,$B196,Profile!$C$2:$C$17521,CC$8))*$C$9</f>
        <v>0</v>
      </c>
      <c r="CD196" s="162">
        <f>(SUMIFS(Profile!$E$2:$E$17521,Profile!$B$2:$B$17521,$B196,Profile!$C$2:$C$17521,CD$8))*$C$9</f>
        <v>0</v>
      </c>
      <c r="CE196" s="162">
        <f>(SUMIFS(Profile!$E$2:$E$17521,Profile!$B$2:$B$17521,$B196,Profile!$C$2:$C$17521,CE$8))*$C$9</f>
        <v>0</v>
      </c>
      <c r="CF196" s="162">
        <f>(SUMIFS(Profile!$E$2:$E$17521,Profile!$B$2:$B$17521,$B196,Profile!$C$2:$C$17521,CF$8))*$C$9</f>
        <v>0</v>
      </c>
      <c r="CG196" s="162">
        <f>(SUMIFS(Profile!$E$2:$E$17521,Profile!$B$2:$B$17521,$B196,Profile!$C$2:$C$17521,CG$8))*$C$9</f>
        <v>0</v>
      </c>
      <c r="CH196" s="162">
        <f>(SUMIFS(Profile!$E$2:$E$17521,Profile!$B$2:$B$17521,$B196,Profile!$C$2:$C$17521,CH$8))*$C$9</f>
        <v>0</v>
      </c>
      <c r="CI196" s="162">
        <f>(SUMIFS(Profile!$E$2:$E$17521,Profile!$B$2:$B$17521,$B196,Profile!$C$2:$C$17521,CI$8))*$C$9</f>
        <v>0</v>
      </c>
      <c r="CJ196" s="162">
        <f>(SUMIFS(Profile!$E$2:$E$17521,Profile!$B$2:$B$17521,$B196,Profile!$C$2:$C$17521,CJ$8))*$C$9</f>
        <v>0</v>
      </c>
      <c r="CK196" s="162">
        <f>(SUMIFS(Profile!$E$2:$E$17521,Profile!$B$2:$B$17521,$B196,Profile!$C$2:$C$17521,CK$8))*$C$9</f>
        <v>0</v>
      </c>
      <c r="CL196" s="162">
        <f>(SUMIFS(Profile!$E$2:$E$17521,Profile!$B$2:$B$17521,$B196,Profile!$C$2:$C$17521,CL$8))*$C$9</f>
        <v>0</v>
      </c>
      <c r="CM196" s="162">
        <f>(SUMIFS(Profile!$E$2:$E$17521,Profile!$B$2:$B$17521,$B196,Profile!$C$2:$C$17521,CM$8))*$C$9</f>
        <v>0</v>
      </c>
      <c r="CN196" s="162">
        <f>(SUMIFS(Profile!$E$2:$E$17521,Profile!$B$2:$B$17521,$B196,Profile!$C$2:$C$17521,CN$8))*$C$9</f>
        <v>0</v>
      </c>
      <c r="CO196" s="162">
        <f>(SUMIFS(Profile!$E$2:$E$17521,Profile!$B$2:$B$17521,$B196,Profile!$C$2:$C$17521,CO$8))*$C$9</f>
        <v>0</v>
      </c>
      <c r="CP196" s="162">
        <f>(SUMIFS(Profile!$E$2:$E$17521,Profile!$B$2:$B$17521,$B196,Profile!$C$2:$C$17521,CP$8))*$C$9</f>
        <v>0</v>
      </c>
      <c r="CQ196" s="162">
        <f>(SUMIFS(Profile!$E$2:$E$17521,Profile!$B$2:$B$17521,$B196,Profile!$C$2:$C$17521,CQ$8))*$C$9</f>
        <v>0</v>
      </c>
      <c r="CR196" s="162">
        <f>(SUMIFS(Profile!$E$2:$E$17521,Profile!$B$2:$B$17521,$B196,Profile!$C$2:$C$17521,CR$8))*$C$9</f>
        <v>0</v>
      </c>
      <c r="CS196" s="162">
        <f>(SUMIFS(Profile!$E$2:$E$17521,Profile!$B$2:$B$17521,$B196,Profile!$C$2:$C$17521,CS$8))*$C$9</f>
        <v>0</v>
      </c>
      <c r="CT196" s="162">
        <f>(SUMIFS(Profile!$E$2:$E$17521,Profile!$B$2:$B$17521,$B196,Profile!$C$2:$C$17521,CT$8))*$C$9</f>
        <v>0</v>
      </c>
      <c r="CU196" s="162">
        <f>(SUMIFS(Profile!$E$2:$E$17521,Profile!$B$2:$B$17521,$B196,Profile!$C$2:$C$17521,CU$8))*$C$9</f>
        <v>0</v>
      </c>
      <c r="CV196" s="162">
        <f>(SUMIFS(Profile!$E$2:$E$17521,Profile!$B$2:$B$17521,$B196,Profile!$C$2:$C$17521,CV$8))*$C$9</f>
        <v>0</v>
      </c>
      <c r="CW196" s="162">
        <f>(SUMIFS(Profile!$E$2:$E$17521,Profile!$B$2:$B$17521,$B196,Profile!$C$2:$C$17521,CW$8))*$C$9</f>
        <v>0</v>
      </c>
      <c r="CX196" s="162">
        <f t="shared" si="11"/>
        <v>0</v>
      </c>
      <c r="CY196" s="162">
        <f t="shared" ref="CY196:ET196" si="941">MAX(BB196-E196,0)</f>
        <v>0</v>
      </c>
      <c r="CZ196" s="162">
        <f t="shared" si="941"/>
        <v>0</v>
      </c>
      <c r="DA196" s="162">
        <f t="shared" si="941"/>
        <v>0</v>
      </c>
      <c r="DB196" s="162">
        <f t="shared" si="941"/>
        <v>0</v>
      </c>
      <c r="DC196" s="162">
        <f t="shared" si="941"/>
        <v>0</v>
      </c>
      <c r="DD196" s="162">
        <f t="shared" si="941"/>
        <v>0</v>
      </c>
      <c r="DE196" s="162">
        <f t="shared" si="941"/>
        <v>0</v>
      </c>
      <c r="DF196" s="162">
        <f t="shared" si="941"/>
        <v>0</v>
      </c>
      <c r="DG196" s="162">
        <f t="shared" si="941"/>
        <v>0</v>
      </c>
      <c r="DH196" s="162">
        <f t="shared" si="941"/>
        <v>0</v>
      </c>
      <c r="DI196" s="162">
        <f t="shared" si="941"/>
        <v>0</v>
      </c>
      <c r="DJ196" s="162">
        <f t="shared" si="941"/>
        <v>0</v>
      </c>
      <c r="DK196" s="162">
        <f t="shared" si="941"/>
        <v>0</v>
      </c>
      <c r="DL196" s="162">
        <f t="shared" si="941"/>
        <v>0</v>
      </c>
      <c r="DM196" s="162">
        <f t="shared" si="941"/>
        <v>0</v>
      </c>
      <c r="DN196" s="162">
        <f t="shared" si="941"/>
        <v>0</v>
      </c>
      <c r="DO196" s="162">
        <f t="shared" si="941"/>
        <v>0</v>
      </c>
      <c r="DP196" s="162">
        <f t="shared" si="941"/>
        <v>0</v>
      </c>
      <c r="DQ196" s="162">
        <f t="shared" si="941"/>
        <v>0</v>
      </c>
      <c r="DR196" s="162">
        <f t="shared" si="941"/>
        <v>0</v>
      </c>
      <c r="DS196" s="162">
        <f t="shared" si="941"/>
        <v>0</v>
      </c>
      <c r="DT196" s="162">
        <f t="shared" si="941"/>
        <v>0</v>
      </c>
      <c r="DU196" s="162">
        <f t="shared" si="941"/>
        <v>0</v>
      </c>
      <c r="DV196" s="162">
        <f t="shared" si="941"/>
        <v>0</v>
      </c>
      <c r="DW196" s="162">
        <f t="shared" si="941"/>
        <v>0</v>
      </c>
      <c r="DX196" s="162">
        <f t="shared" si="941"/>
        <v>0</v>
      </c>
      <c r="DY196" s="162">
        <f t="shared" si="941"/>
        <v>0</v>
      </c>
      <c r="DZ196" s="162">
        <f t="shared" si="941"/>
        <v>0</v>
      </c>
      <c r="EA196" s="162">
        <f t="shared" si="941"/>
        <v>0</v>
      </c>
      <c r="EB196" s="162">
        <f t="shared" si="941"/>
        <v>0</v>
      </c>
      <c r="EC196" s="162">
        <f t="shared" si="941"/>
        <v>0</v>
      </c>
      <c r="ED196" s="162">
        <f t="shared" si="941"/>
        <v>0</v>
      </c>
      <c r="EE196" s="162">
        <f t="shared" si="941"/>
        <v>0</v>
      </c>
      <c r="EF196" s="162">
        <f t="shared" si="941"/>
        <v>0</v>
      </c>
      <c r="EG196" s="162">
        <f t="shared" si="941"/>
        <v>0</v>
      </c>
      <c r="EH196" s="162">
        <f t="shared" si="941"/>
        <v>0</v>
      </c>
      <c r="EI196" s="162">
        <f t="shared" si="941"/>
        <v>0</v>
      </c>
      <c r="EJ196" s="162">
        <f t="shared" si="941"/>
        <v>0</v>
      </c>
      <c r="EK196" s="162">
        <f t="shared" si="941"/>
        <v>0</v>
      </c>
      <c r="EL196" s="162">
        <f t="shared" si="941"/>
        <v>0</v>
      </c>
      <c r="EM196" s="162">
        <f t="shared" si="941"/>
        <v>0</v>
      </c>
      <c r="EN196" s="162">
        <f t="shared" si="941"/>
        <v>0</v>
      </c>
      <c r="EO196" s="162">
        <f t="shared" si="941"/>
        <v>0</v>
      </c>
      <c r="EP196" s="162">
        <f t="shared" si="941"/>
        <v>0</v>
      </c>
      <c r="EQ196" s="162">
        <f t="shared" si="941"/>
        <v>0</v>
      </c>
      <c r="ER196" s="162">
        <f t="shared" si="941"/>
        <v>0</v>
      </c>
      <c r="ES196" s="162">
        <f t="shared" si="941"/>
        <v>0</v>
      </c>
      <c r="ET196" s="162">
        <f t="shared" si="941"/>
        <v>0</v>
      </c>
      <c r="EU196" s="162">
        <f t="shared" si="13"/>
        <v>0</v>
      </c>
      <c r="EV196" s="162">
        <f t="shared" ref="EV196:GQ196" si="942">BB196-CY196</f>
        <v>0</v>
      </c>
      <c r="EW196" s="162">
        <f t="shared" si="942"/>
        <v>0</v>
      </c>
      <c r="EX196" s="162">
        <f t="shared" si="942"/>
        <v>0</v>
      </c>
      <c r="EY196" s="162">
        <f t="shared" si="942"/>
        <v>0</v>
      </c>
      <c r="EZ196" s="162">
        <f t="shared" si="942"/>
        <v>0</v>
      </c>
      <c r="FA196" s="162">
        <f t="shared" si="942"/>
        <v>0</v>
      </c>
      <c r="FB196" s="162">
        <f t="shared" si="942"/>
        <v>0</v>
      </c>
      <c r="FC196" s="162">
        <f t="shared" si="942"/>
        <v>0</v>
      </c>
      <c r="FD196" s="162">
        <f t="shared" si="942"/>
        <v>0</v>
      </c>
      <c r="FE196" s="162">
        <f t="shared" si="942"/>
        <v>0</v>
      </c>
      <c r="FF196" s="162">
        <f t="shared" si="942"/>
        <v>0</v>
      </c>
      <c r="FG196" s="162">
        <f t="shared" si="942"/>
        <v>0</v>
      </c>
      <c r="FH196" s="162">
        <f t="shared" si="942"/>
        <v>0</v>
      </c>
      <c r="FI196" s="162">
        <f t="shared" si="942"/>
        <v>0</v>
      </c>
      <c r="FJ196" s="162">
        <f t="shared" si="942"/>
        <v>0</v>
      </c>
      <c r="FK196" s="162">
        <f t="shared" si="942"/>
        <v>0</v>
      </c>
      <c r="FL196" s="162">
        <f t="shared" si="942"/>
        <v>0</v>
      </c>
      <c r="FM196" s="162">
        <f t="shared" si="942"/>
        <v>0</v>
      </c>
      <c r="FN196" s="162">
        <f t="shared" si="942"/>
        <v>0</v>
      </c>
      <c r="FO196" s="162">
        <f t="shared" si="942"/>
        <v>0</v>
      </c>
      <c r="FP196" s="162">
        <f t="shared" si="942"/>
        <v>0</v>
      </c>
      <c r="FQ196" s="162">
        <f t="shared" si="942"/>
        <v>0</v>
      </c>
      <c r="FR196" s="162">
        <f t="shared" si="942"/>
        <v>0</v>
      </c>
      <c r="FS196" s="162">
        <f t="shared" si="942"/>
        <v>0</v>
      </c>
      <c r="FT196" s="162">
        <f t="shared" si="942"/>
        <v>0</v>
      </c>
      <c r="FU196" s="162">
        <f t="shared" si="942"/>
        <v>0</v>
      </c>
      <c r="FV196" s="162">
        <f t="shared" si="942"/>
        <v>0</v>
      </c>
      <c r="FW196" s="162">
        <f t="shared" si="942"/>
        <v>0</v>
      </c>
      <c r="FX196" s="162">
        <f t="shared" si="942"/>
        <v>0</v>
      </c>
      <c r="FY196" s="162">
        <f t="shared" si="942"/>
        <v>0</v>
      </c>
      <c r="FZ196" s="162">
        <f t="shared" si="942"/>
        <v>0</v>
      </c>
      <c r="GA196" s="162">
        <f t="shared" si="942"/>
        <v>0</v>
      </c>
      <c r="GB196" s="162">
        <f t="shared" si="942"/>
        <v>0</v>
      </c>
      <c r="GC196" s="162">
        <f t="shared" si="942"/>
        <v>0</v>
      </c>
      <c r="GD196" s="162">
        <f t="shared" si="942"/>
        <v>0</v>
      </c>
      <c r="GE196" s="162">
        <f t="shared" si="942"/>
        <v>0</v>
      </c>
      <c r="GF196" s="162">
        <f t="shared" si="942"/>
        <v>0</v>
      </c>
      <c r="GG196" s="162">
        <f t="shared" si="942"/>
        <v>0</v>
      </c>
      <c r="GH196" s="162">
        <f t="shared" si="942"/>
        <v>0</v>
      </c>
      <c r="GI196" s="162">
        <f t="shared" si="942"/>
        <v>0</v>
      </c>
      <c r="GJ196" s="162">
        <f t="shared" si="942"/>
        <v>0</v>
      </c>
      <c r="GK196" s="162">
        <f t="shared" si="942"/>
        <v>0</v>
      </c>
      <c r="GL196" s="162">
        <f t="shared" si="942"/>
        <v>0</v>
      </c>
      <c r="GM196" s="162">
        <f t="shared" si="942"/>
        <v>0</v>
      </c>
      <c r="GN196" s="162">
        <f t="shared" si="942"/>
        <v>0</v>
      </c>
      <c r="GO196" s="162">
        <f t="shared" si="942"/>
        <v>0</v>
      </c>
      <c r="GP196" s="162">
        <f t="shared" si="942"/>
        <v>0</v>
      </c>
      <c r="GQ196" s="162">
        <f t="shared" si="942"/>
        <v>0</v>
      </c>
      <c r="GR196" s="162">
        <f t="shared" si="15"/>
        <v>0</v>
      </c>
      <c r="GS196" s="162">
        <f t="shared" ref="GS196:IN196" si="943">E196-EV196</f>
        <v>0</v>
      </c>
      <c r="GT196" s="162">
        <f t="shared" si="943"/>
        <v>0</v>
      </c>
      <c r="GU196" s="162">
        <f t="shared" si="943"/>
        <v>0</v>
      </c>
      <c r="GV196" s="162">
        <f t="shared" si="943"/>
        <v>0</v>
      </c>
      <c r="GW196" s="162">
        <f t="shared" si="943"/>
        <v>0</v>
      </c>
      <c r="GX196" s="162">
        <f t="shared" si="943"/>
        <v>0</v>
      </c>
      <c r="GY196" s="162">
        <f t="shared" si="943"/>
        <v>0</v>
      </c>
      <c r="GZ196" s="162">
        <f t="shared" si="943"/>
        <v>0</v>
      </c>
      <c r="HA196" s="162">
        <f t="shared" si="943"/>
        <v>0</v>
      </c>
      <c r="HB196" s="162">
        <f t="shared" si="943"/>
        <v>0</v>
      </c>
      <c r="HC196" s="162">
        <f t="shared" si="943"/>
        <v>0</v>
      </c>
      <c r="HD196" s="162">
        <f t="shared" si="943"/>
        <v>0</v>
      </c>
      <c r="HE196" s="162">
        <f t="shared" si="943"/>
        <v>0</v>
      </c>
      <c r="HF196" s="162">
        <f t="shared" si="943"/>
        <v>0</v>
      </c>
      <c r="HG196" s="162">
        <f t="shared" si="943"/>
        <v>0</v>
      </c>
      <c r="HH196" s="162">
        <f t="shared" si="943"/>
        <v>0</v>
      </c>
      <c r="HI196" s="162">
        <f t="shared" si="943"/>
        <v>0</v>
      </c>
      <c r="HJ196" s="162">
        <f t="shared" si="943"/>
        <v>0</v>
      </c>
      <c r="HK196" s="162">
        <f t="shared" si="943"/>
        <v>0</v>
      </c>
      <c r="HL196" s="162">
        <f t="shared" si="943"/>
        <v>0</v>
      </c>
      <c r="HM196" s="162">
        <f t="shared" si="943"/>
        <v>0</v>
      </c>
      <c r="HN196" s="162">
        <f t="shared" si="943"/>
        <v>0</v>
      </c>
      <c r="HO196" s="162">
        <f t="shared" si="943"/>
        <v>0</v>
      </c>
      <c r="HP196" s="162">
        <f t="shared" si="943"/>
        <v>0</v>
      </c>
      <c r="HQ196" s="162">
        <f t="shared" si="943"/>
        <v>0</v>
      </c>
      <c r="HR196" s="162">
        <f t="shared" si="943"/>
        <v>0</v>
      </c>
      <c r="HS196" s="162">
        <f t="shared" si="943"/>
        <v>0</v>
      </c>
      <c r="HT196" s="162">
        <f t="shared" si="943"/>
        <v>0</v>
      </c>
      <c r="HU196" s="162">
        <f t="shared" si="943"/>
        <v>0</v>
      </c>
      <c r="HV196" s="162">
        <f t="shared" si="943"/>
        <v>0</v>
      </c>
      <c r="HW196" s="162">
        <f t="shared" si="943"/>
        <v>0</v>
      </c>
      <c r="HX196" s="162">
        <f t="shared" si="943"/>
        <v>0</v>
      </c>
      <c r="HY196" s="162">
        <f t="shared" si="943"/>
        <v>0</v>
      </c>
      <c r="HZ196" s="162">
        <f t="shared" si="943"/>
        <v>0</v>
      </c>
      <c r="IA196" s="162">
        <f t="shared" si="943"/>
        <v>0</v>
      </c>
      <c r="IB196" s="162">
        <f t="shared" si="943"/>
        <v>0</v>
      </c>
      <c r="IC196" s="162">
        <f t="shared" si="943"/>
        <v>0</v>
      </c>
      <c r="ID196" s="162">
        <f t="shared" si="943"/>
        <v>0</v>
      </c>
      <c r="IE196" s="162">
        <f t="shared" si="943"/>
        <v>0</v>
      </c>
      <c r="IF196" s="162">
        <f t="shared" si="943"/>
        <v>0</v>
      </c>
      <c r="IG196" s="162">
        <f t="shared" si="943"/>
        <v>0</v>
      </c>
      <c r="IH196" s="162">
        <f t="shared" si="943"/>
        <v>0</v>
      </c>
      <c r="II196" s="162">
        <f t="shared" si="943"/>
        <v>0</v>
      </c>
      <c r="IJ196" s="162">
        <f t="shared" si="943"/>
        <v>0</v>
      </c>
      <c r="IK196" s="162">
        <f t="shared" si="943"/>
        <v>0</v>
      </c>
      <c r="IL196" s="162">
        <f t="shared" si="943"/>
        <v>0</v>
      </c>
      <c r="IM196" s="162">
        <f t="shared" si="943"/>
        <v>0</v>
      </c>
      <c r="IN196" s="162">
        <f t="shared" si="943"/>
        <v>0</v>
      </c>
      <c r="IO196" s="162">
        <f t="shared" si="17"/>
        <v>0</v>
      </c>
      <c r="IP196" s="162">
        <f t="shared" si="23"/>
        <v>0</v>
      </c>
      <c r="IQ196" s="162">
        <f t="shared" ref="IQ196:KK196" si="944">MAX((MIN(CZ196+IP196,$IO$7))-GT196,0)</f>
        <v>0</v>
      </c>
      <c r="IR196" s="162">
        <f t="shared" si="944"/>
        <v>0</v>
      </c>
      <c r="IS196" s="162">
        <f t="shared" si="944"/>
        <v>0</v>
      </c>
      <c r="IT196" s="162">
        <f t="shared" si="944"/>
        <v>0</v>
      </c>
      <c r="IU196" s="162">
        <f t="shared" si="944"/>
        <v>0</v>
      </c>
      <c r="IV196" s="162">
        <f t="shared" si="944"/>
        <v>0</v>
      </c>
      <c r="IW196" s="162">
        <f t="shared" si="944"/>
        <v>0</v>
      </c>
      <c r="IX196" s="162">
        <f t="shared" si="944"/>
        <v>0</v>
      </c>
      <c r="IY196" s="162">
        <f t="shared" si="944"/>
        <v>0</v>
      </c>
      <c r="IZ196" s="162">
        <f t="shared" si="944"/>
        <v>0</v>
      </c>
      <c r="JA196" s="162">
        <f t="shared" si="944"/>
        <v>0</v>
      </c>
      <c r="JB196" s="162">
        <f t="shared" si="944"/>
        <v>0</v>
      </c>
      <c r="JC196" s="162">
        <f t="shared" si="944"/>
        <v>0</v>
      </c>
      <c r="JD196" s="162">
        <f t="shared" si="944"/>
        <v>0</v>
      </c>
      <c r="JE196" s="162">
        <f t="shared" si="944"/>
        <v>0</v>
      </c>
      <c r="JF196" s="162">
        <f t="shared" si="944"/>
        <v>0</v>
      </c>
      <c r="JG196" s="162">
        <f t="shared" si="944"/>
        <v>0</v>
      </c>
      <c r="JH196" s="162">
        <f t="shared" si="944"/>
        <v>0</v>
      </c>
      <c r="JI196" s="162">
        <f t="shared" si="944"/>
        <v>0</v>
      </c>
      <c r="JJ196" s="162">
        <f t="shared" si="944"/>
        <v>0</v>
      </c>
      <c r="JK196" s="162">
        <f t="shared" si="944"/>
        <v>0</v>
      </c>
      <c r="JL196" s="162">
        <f t="shared" si="944"/>
        <v>0</v>
      </c>
      <c r="JM196" s="162">
        <f t="shared" si="944"/>
        <v>0</v>
      </c>
      <c r="JN196" s="162">
        <f t="shared" si="944"/>
        <v>0</v>
      </c>
      <c r="JO196" s="162">
        <f t="shared" si="944"/>
        <v>0</v>
      </c>
      <c r="JP196" s="162">
        <f t="shared" si="944"/>
        <v>0</v>
      </c>
      <c r="JQ196" s="162">
        <f t="shared" si="944"/>
        <v>0</v>
      </c>
      <c r="JR196" s="162">
        <f t="shared" si="944"/>
        <v>0</v>
      </c>
      <c r="JS196" s="162">
        <f t="shared" si="944"/>
        <v>0</v>
      </c>
      <c r="JT196" s="162">
        <f t="shared" si="944"/>
        <v>0</v>
      </c>
      <c r="JU196" s="162">
        <f t="shared" si="944"/>
        <v>0</v>
      </c>
      <c r="JV196" s="162">
        <f t="shared" si="944"/>
        <v>0</v>
      </c>
      <c r="JW196" s="162">
        <f t="shared" si="944"/>
        <v>0</v>
      </c>
      <c r="JX196" s="162">
        <f t="shared" si="944"/>
        <v>0</v>
      </c>
      <c r="JY196" s="162">
        <f t="shared" si="944"/>
        <v>0</v>
      </c>
      <c r="JZ196" s="162">
        <f t="shared" si="944"/>
        <v>0</v>
      </c>
      <c r="KA196" s="162">
        <f t="shared" si="944"/>
        <v>0</v>
      </c>
      <c r="KB196" s="162">
        <f t="shared" si="944"/>
        <v>0</v>
      </c>
      <c r="KC196" s="162">
        <f t="shared" si="944"/>
        <v>0</v>
      </c>
      <c r="KD196" s="162">
        <f t="shared" si="944"/>
        <v>0</v>
      </c>
      <c r="KE196" s="162">
        <f t="shared" si="944"/>
        <v>0</v>
      </c>
      <c r="KF196" s="162">
        <f t="shared" si="944"/>
        <v>0</v>
      </c>
      <c r="KG196" s="162">
        <f t="shared" si="944"/>
        <v>0</v>
      </c>
      <c r="KH196" s="162">
        <f t="shared" si="944"/>
        <v>0</v>
      </c>
      <c r="KI196" s="162">
        <f t="shared" si="944"/>
        <v>0</v>
      </c>
      <c r="KJ196" s="162">
        <f t="shared" si="944"/>
        <v>0</v>
      </c>
      <c r="KK196" s="162">
        <f t="shared" si="944"/>
        <v>0</v>
      </c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</row>
    <row r="197" ht="14.25" customHeight="1" spans="1:326" x14ac:dyDescent="0.25">
      <c r="A197" s="1">
        <v>7</v>
      </c>
      <c r="B197" s="1">
        <f t="shared" ref="B197:C197" si="945">B196+1</f>
        <v>187</v>
      </c>
      <c r="C197" s="232">
        <f t="shared" si="945"/>
        <v>43652</v>
      </c>
      <c r="D197" s="162">
        <f t="shared" si="9"/>
        <v>0</v>
      </c>
      <c r="E197" s="162">
        <f>(SUMIFS(Profile!$F$2:$F$17521,Profile!$B$2:$B$17521,$B197,Profile!$C$2:$C$17521,E$8))*$C$6</f>
        <v>0</v>
      </c>
      <c r="F197" s="162">
        <f>(SUMIFS(Profile!$F$2:$F$17521,Profile!$B$2:$B$17521,$B197,Profile!$C$2:$C$17521,F$8))*$C$6</f>
        <v>0</v>
      </c>
      <c r="G197" s="162">
        <f>(SUMIFS(Profile!$F$2:$F$17521,Profile!$B$2:$B$17521,$B197,Profile!$C$2:$C$17521,G$8))*$C$6</f>
        <v>0</v>
      </c>
      <c r="H197" s="162">
        <f>(SUMIFS(Profile!$F$2:$F$17521,Profile!$B$2:$B$17521,$B197,Profile!$C$2:$C$17521,H$8))*$C$6</f>
        <v>0</v>
      </c>
      <c r="I197" s="162">
        <f>(SUMIFS(Profile!$F$2:$F$17521,Profile!$B$2:$B$17521,$B197,Profile!$C$2:$C$17521,I$8))*$C$6</f>
        <v>0</v>
      </c>
      <c r="J197" s="162">
        <f>(SUMIFS(Profile!$F$2:$F$17521,Profile!$B$2:$B$17521,$B197,Profile!$C$2:$C$17521,J$8))*$C$6</f>
        <v>0</v>
      </c>
      <c r="K197" s="162">
        <f>(SUMIFS(Profile!$F$2:$F$17521,Profile!$B$2:$B$17521,$B197,Profile!$C$2:$C$17521,K$8))*$C$6</f>
        <v>0</v>
      </c>
      <c r="L197" s="162">
        <f>(SUMIFS(Profile!$F$2:$F$17521,Profile!$B$2:$B$17521,$B197,Profile!$C$2:$C$17521,L$8))*$C$6</f>
        <v>0</v>
      </c>
      <c r="M197" s="162">
        <f>(SUMIFS(Profile!$F$2:$F$17521,Profile!$B$2:$B$17521,$B197,Profile!$C$2:$C$17521,M$8))*$C$6</f>
        <v>0</v>
      </c>
      <c r="N197" s="162">
        <f>(SUMIFS(Profile!$F$2:$F$17521,Profile!$B$2:$B$17521,$B197,Profile!$C$2:$C$17521,N$8))*$C$6</f>
        <v>0</v>
      </c>
      <c r="O197" s="162">
        <f>(SUMIFS(Profile!$F$2:$F$17521,Profile!$B$2:$B$17521,$B197,Profile!$C$2:$C$17521,O$8))*$C$6</f>
        <v>0</v>
      </c>
      <c r="P197" s="162">
        <f>(SUMIFS(Profile!$F$2:$F$17521,Profile!$B$2:$B$17521,$B197,Profile!$C$2:$C$17521,P$8))*$C$6</f>
        <v>0</v>
      </c>
      <c r="Q197" s="162">
        <f>(SUMIFS(Profile!$F$2:$F$17521,Profile!$B$2:$B$17521,$B197,Profile!$C$2:$C$17521,Q$8))*$C$6</f>
        <v>0</v>
      </c>
      <c r="R197" s="162">
        <f>(SUMIFS(Profile!$F$2:$F$17521,Profile!$B$2:$B$17521,$B197,Profile!$C$2:$C$17521,R$8))*$C$6</f>
        <v>0</v>
      </c>
      <c r="S197" s="162">
        <f>(SUMIFS(Profile!$F$2:$F$17521,Profile!$B$2:$B$17521,$B197,Profile!$C$2:$C$17521,S$8))*$C$6</f>
        <v>0</v>
      </c>
      <c r="T197" s="162">
        <f>(SUMIFS(Profile!$F$2:$F$17521,Profile!$B$2:$B$17521,$B197,Profile!$C$2:$C$17521,T$8))*$C$6</f>
        <v>0</v>
      </c>
      <c r="U197" s="162">
        <f>(SUMIFS(Profile!$F$2:$F$17521,Profile!$B$2:$B$17521,$B197,Profile!$C$2:$C$17521,U$8))*$C$6</f>
        <v>0</v>
      </c>
      <c r="V197" s="162">
        <f>(SUMIFS(Profile!$F$2:$F$17521,Profile!$B$2:$B$17521,$B197,Profile!$C$2:$C$17521,V$8))*$C$6</f>
        <v>0</v>
      </c>
      <c r="W197" s="162">
        <f>(SUMIFS(Profile!$F$2:$F$17521,Profile!$B$2:$B$17521,$B197,Profile!$C$2:$C$17521,W$8))*$C$6</f>
        <v>0</v>
      </c>
      <c r="X197" s="162">
        <f>(SUMIFS(Profile!$F$2:$F$17521,Profile!$B$2:$B$17521,$B197,Profile!$C$2:$C$17521,X$8))*$C$6</f>
        <v>0</v>
      </c>
      <c r="Y197" s="162">
        <f>(SUMIFS(Profile!$F$2:$F$17521,Profile!$B$2:$B$17521,$B197,Profile!$C$2:$C$17521,Y$8))*$C$6</f>
        <v>0</v>
      </c>
      <c r="Z197" s="162">
        <f>(SUMIFS(Profile!$F$2:$F$17521,Profile!$B$2:$B$17521,$B197,Profile!$C$2:$C$17521,Z$8))*$C$6</f>
        <v>0</v>
      </c>
      <c r="AA197" s="162">
        <f>(SUMIFS(Profile!$F$2:$F$17521,Profile!$B$2:$B$17521,$B197,Profile!$C$2:$C$17521,AA$8))*$C$6</f>
        <v>0</v>
      </c>
      <c r="AB197" s="162">
        <f>(SUMIFS(Profile!$F$2:$F$17521,Profile!$B$2:$B$17521,$B197,Profile!$C$2:$C$17521,AB$8))*$C$6</f>
        <v>0</v>
      </c>
      <c r="AC197" s="162">
        <f>(SUMIFS(Profile!$F$2:$F$17521,Profile!$B$2:$B$17521,$B197,Profile!$C$2:$C$17521,AC$8))*$C$6</f>
        <v>0</v>
      </c>
      <c r="AD197" s="162">
        <f>(SUMIFS(Profile!$F$2:$F$17521,Profile!$B$2:$B$17521,$B197,Profile!$C$2:$C$17521,AD$8))*$C$6</f>
        <v>0</v>
      </c>
      <c r="AE197" s="162">
        <f>(SUMIFS(Profile!$F$2:$F$17521,Profile!$B$2:$B$17521,$B197,Profile!$C$2:$C$17521,AE$8))*$C$6</f>
        <v>0</v>
      </c>
      <c r="AF197" s="162">
        <f>(SUMIFS(Profile!$F$2:$F$17521,Profile!$B$2:$B$17521,$B197,Profile!$C$2:$C$17521,AF$8))*$C$6</f>
        <v>0</v>
      </c>
      <c r="AG197" s="162">
        <f>(SUMIFS(Profile!$F$2:$F$17521,Profile!$B$2:$B$17521,$B197,Profile!$C$2:$C$17521,AG$8))*$C$6</f>
        <v>0</v>
      </c>
      <c r="AH197" s="162">
        <f>(SUMIFS(Profile!$F$2:$F$17521,Profile!$B$2:$B$17521,$B197,Profile!$C$2:$C$17521,AH$8))*$C$6</f>
        <v>0</v>
      </c>
      <c r="AI197" s="162">
        <f>(SUMIFS(Profile!$F$2:$F$17521,Profile!$B$2:$B$17521,$B197,Profile!$C$2:$C$17521,AI$8))*$C$6</f>
        <v>0</v>
      </c>
      <c r="AJ197" s="162">
        <f>(SUMIFS(Profile!$F$2:$F$17521,Profile!$B$2:$B$17521,$B197,Profile!$C$2:$C$17521,AJ$8))*$C$6</f>
        <v>0</v>
      </c>
      <c r="AK197" s="162">
        <f>(SUMIFS(Profile!$F$2:$F$17521,Profile!$B$2:$B$17521,$B197,Profile!$C$2:$C$17521,AK$8))*$C$6</f>
        <v>0</v>
      </c>
      <c r="AL197" s="162">
        <f>(SUMIFS(Profile!$F$2:$F$17521,Profile!$B$2:$B$17521,$B197,Profile!$C$2:$C$17521,AL$8))*$C$6</f>
        <v>0</v>
      </c>
      <c r="AM197" s="162">
        <f>(SUMIFS(Profile!$F$2:$F$17521,Profile!$B$2:$B$17521,$B197,Profile!$C$2:$C$17521,AM$8))*$C$6</f>
        <v>0</v>
      </c>
      <c r="AN197" s="162">
        <f>(SUMIFS(Profile!$F$2:$F$17521,Profile!$B$2:$B$17521,$B197,Profile!$C$2:$C$17521,AN$8))*$C$6</f>
        <v>0</v>
      </c>
      <c r="AO197" s="162">
        <f>(SUMIFS(Profile!$F$2:$F$17521,Profile!$B$2:$B$17521,$B197,Profile!$C$2:$C$17521,AO$8))*$C$6</f>
        <v>0</v>
      </c>
      <c r="AP197" s="162">
        <f>(SUMIFS(Profile!$F$2:$F$17521,Profile!$B$2:$B$17521,$B197,Profile!$C$2:$C$17521,AP$8))*$C$6</f>
        <v>0</v>
      </c>
      <c r="AQ197" s="162">
        <f>(SUMIFS(Profile!$F$2:$F$17521,Profile!$B$2:$B$17521,$B197,Profile!$C$2:$C$17521,AQ$8))*$C$6</f>
        <v>0</v>
      </c>
      <c r="AR197" s="162">
        <f>(SUMIFS(Profile!$F$2:$F$17521,Profile!$B$2:$B$17521,$B197,Profile!$C$2:$C$17521,AR$8))*$C$6</f>
        <v>0</v>
      </c>
      <c r="AS197" s="162">
        <f>(SUMIFS(Profile!$F$2:$F$17521,Profile!$B$2:$B$17521,$B197,Profile!$C$2:$C$17521,AS$8))*$C$6</f>
        <v>0</v>
      </c>
      <c r="AT197" s="162">
        <f>(SUMIFS(Profile!$F$2:$F$17521,Profile!$B$2:$B$17521,$B197,Profile!$C$2:$C$17521,AT$8))*$C$6</f>
        <v>0</v>
      </c>
      <c r="AU197" s="162">
        <f>(SUMIFS(Profile!$F$2:$F$17521,Profile!$B$2:$B$17521,$B197,Profile!$C$2:$C$17521,AU$8))*$C$6</f>
        <v>0</v>
      </c>
      <c r="AV197" s="162">
        <f>(SUMIFS(Profile!$F$2:$F$17521,Profile!$B$2:$B$17521,$B197,Profile!$C$2:$C$17521,AV$8))*$C$6</f>
        <v>0</v>
      </c>
      <c r="AW197" s="162">
        <f>(SUMIFS(Profile!$F$2:$F$17521,Profile!$B$2:$B$17521,$B197,Profile!$C$2:$C$17521,AW$8))*$C$6</f>
        <v>0</v>
      </c>
      <c r="AX197" s="162">
        <f>(SUMIFS(Profile!$F$2:$F$17521,Profile!$B$2:$B$17521,$B197,Profile!$C$2:$C$17521,AX$8))*$C$6</f>
        <v>0</v>
      </c>
      <c r="AY197" s="162">
        <f>(SUMIFS(Profile!$F$2:$F$17521,Profile!$B$2:$B$17521,$B197,Profile!$C$2:$C$17521,AY$8))*$C$6</f>
        <v>0</v>
      </c>
      <c r="AZ197" s="162">
        <f>(SUMIFS(Profile!$F$2:$F$17521,Profile!$B$2:$B$17521,$B197,Profile!$C$2:$C$17521,AZ$8))*$C$6</f>
        <v>0</v>
      </c>
      <c r="BA197" s="162">
        <f t="shared" si="10"/>
        <v>0</v>
      </c>
      <c r="BB197" s="162">
        <f>(SUMIFS(Profile!$E$2:$E$17521,Profile!$B$2:$B$17521,$B197,Profile!$C$2:$C$17521,BB$8))*$C$9</f>
        <v>0</v>
      </c>
      <c r="BC197" s="162">
        <f>(SUMIFS(Profile!$E$2:$E$17521,Profile!$B$2:$B$17521,$B197,Profile!$C$2:$C$17521,BC$8))*$C$9</f>
        <v>0</v>
      </c>
      <c r="BD197" s="162">
        <f>(SUMIFS(Profile!$E$2:$E$17521,Profile!$B$2:$B$17521,$B197,Profile!$C$2:$C$17521,BD$8))*$C$9</f>
        <v>0</v>
      </c>
      <c r="BE197" s="162">
        <f>(SUMIFS(Profile!$E$2:$E$17521,Profile!$B$2:$B$17521,$B197,Profile!$C$2:$C$17521,BE$8))*$C$9</f>
        <v>0</v>
      </c>
      <c r="BF197" s="162">
        <f>(SUMIFS(Profile!$E$2:$E$17521,Profile!$B$2:$B$17521,$B197,Profile!$C$2:$C$17521,BF$8))*$C$9</f>
        <v>0</v>
      </c>
      <c r="BG197" s="162">
        <f>(SUMIFS(Profile!$E$2:$E$17521,Profile!$B$2:$B$17521,$B197,Profile!$C$2:$C$17521,BG$8))*$C$9</f>
        <v>0</v>
      </c>
      <c r="BH197" s="162">
        <f>(SUMIFS(Profile!$E$2:$E$17521,Profile!$B$2:$B$17521,$B197,Profile!$C$2:$C$17521,BH$8))*$C$9</f>
        <v>0</v>
      </c>
      <c r="BI197" s="162">
        <f>(SUMIFS(Profile!$E$2:$E$17521,Profile!$B$2:$B$17521,$B197,Profile!$C$2:$C$17521,BI$8))*$C$9</f>
        <v>0</v>
      </c>
      <c r="BJ197" s="162">
        <f>(SUMIFS(Profile!$E$2:$E$17521,Profile!$B$2:$B$17521,$B197,Profile!$C$2:$C$17521,BJ$8))*$C$9</f>
        <v>0</v>
      </c>
      <c r="BK197" s="162">
        <f>(SUMIFS(Profile!$E$2:$E$17521,Profile!$B$2:$B$17521,$B197,Profile!$C$2:$C$17521,BK$8))*$C$9</f>
        <v>0</v>
      </c>
      <c r="BL197" s="162">
        <f>(SUMIFS(Profile!$E$2:$E$17521,Profile!$B$2:$B$17521,$B197,Profile!$C$2:$C$17521,BL$8))*$C$9</f>
        <v>0</v>
      </c>
      <c r="BM197" s="162">
        <f>(SUMIFS(Profile!$E$2:$E$17521,Profile!$B$2:$B$17521,$B197,Profile!$C$2:$C$17521,BM$8))*$C$9</f>
        <v>0</v>
      </c>
      <c r="BN197" s="162">
        <f>(SUMIFS(Profile!$E$2:$E$17521,Profile!$B$2:$B$17521,$B197,Profile!$C$2:$C$17521,BN$8))*$C$9</f>
        <v>0</v>
      </c>
      <c r="BO197" s="162">
        <f>(SUMIFS(Profile!$E$2:$E$17521,Profile!$B$2:$B$17521,$B197,Profile!$C$2:$C$17521,BO$8))*$C$9</f>
        <v>0</v>
      </c>
      <c r="BP197" s="162">
        <f>(SUMIFS(Profile!$E$2:$E$17521,Profile!$B$2:$B$17521,$B197,Profile!$C$2:$C$17521,BP$8))*$C$9</f>
        <v>0</v>
      </c>
      <c r="BQ197" s="162">
        <f>(SUMIFS(Profile!$E$2:$E$17521,Profile!$B$2:$B$17521,$B197,Profile!$C$2:$C$17521,BQ$8))*$C$9</f>
        <v>0</v>
      </c>
      <c r="BR197" s="162">
        <f>(SUMIFS(Profile!$E$2:$E$17521,Profile!$B$2:$B$17521,$B197,Profile!$C$2:$C$17521,BR$8))*$C$9</f>
        <v>0</v>
      </c>
      <c r="BS197" s="162">
        <f>(SUMIFS(Profile!$E$2:$E$17521,Profile!$B$2:$B$17521,$B197,Profile!$C$2:$C$17521,BS$8))*$C$9</f>
        <v>0</v>
      </c>
      <c r="BT197" s="162">
        <f>(SUMIFS(Profile!$E$2:$E$17521,Profile!$B$2:$B$17521,$B197,Profile!$C$2:$C$17521,BT$8))*$C$9</f>
        <v>0</v>
      </c>
      <c r="BU197" s="162">
        <f>(SUMIFS(Profile!$E$2:$E$17521,Profile!$B$2:$B$17521,$B197,Profile!$C$2:$C$17521,BU$8))*$C$9</f>
        <v>0</v>
      </c>
      <c r="BV197" s="162">
        <f>(SUMIFS(Profile!$E$2:$E$17521,Profile!$B$2:$B$17521,$B197,Profile!$C$2:$C$17521,BV$8))*$C$9</f>
        <v>0</v>
      </c>
      <c r="BW197" s="162">
        <f>(SUMIFS(Profile!$E$2:$E$17521,Profile!$B$2:$B$17521,$B197,Profile!$C$2:$C$17521,BW$8))*$C$9</f>
        <v>0</v>
      </c>
      <c r="BX197" s="162">
        <f>(SUMIFS(Profile!$E$2:$E$17521,Profile!$B$2:$B$17521,$B197,Profile!$C$2:$C$17521,BX$8))*$C$9</f>
        <v>0</v>
      </c>
      <c r="BY197" s="162">
        <f>(SUMIFS(Profile!$E$2:$E$17521,Profile!$B$2:$B$17521,$B197,Profile!$C$2:$C$17521,BY$8))*$C$9</f>
        <v>0</v>
      </c>
      <c r="BZ197" s="162">
        <f>(SUMIFS(Profile!$E$2:$E$17521,Profile!$B$2:$B$17521,$B197,Profile!$C$2:$C$17521,BZ$8))*$C$9</f>
        <v>0</v>
      </c>
      <c r="CA197" s="162">
        <f>(SUMIFS(Profile!$E$2:$E$17521,Profile!$B$2:$B$17521,$B197,Profile!$C$2:$C$17521,CA$8))*$C$9</f>
        <v>0</v>
      </c>
      <c r="CB197" s="162">
        <f>(SUMIFS(Profile!$E$2:$E$17521,Profile!$B$2:$B$17521,$B197,Profile!$C$2:$C$17521,CB$8))*$C$9</f>
        <v>0</v>
      </c>
      <c r="CC197" s="162">
        <f>(SUMIFS(Profile!$E$2:$E$17521,Profile!$B$2:$B$17521,$B197,Profile!$C$2:$C$17521,CC$8))*$C$9</f>
        <v>0</v>
      </c>
      <c r="CD197" s="162">
        <f>(SUMIFS(Profile!$E$2:$E$17521,Profile!$B$2:$B$17521,$B197,Profile!$C$2:$C$17521,CD$8))*$C$9</f>
        <v>0</v>
      </c>
      <c r="CE197" s="162">
        <f>(SUMIFS(Profile!$E$2:$E$17521,Profile!$B$2:$B$17521,$B197,Profile!$C$2:$C$17521,CE$8))*$C$9</f>
        <v>0</v>
      </c>
      <c r="CF197" s="162">
        <f>(SUMIFS(Profile!$E$2:$E$17521,Profile!$B$2:$B$17521,$B197,Profile!$C$2:$C$17521,CF$8))*$C$9</f>
        <v>0</v>
      </c>
      <c r="CG197" s="162">
        <f>(SUMIFS(Profile!$E$2:$E$17521,Profile!$B$2:$B$17521,$B197,Profile!$C$2:$C$17521,CG$8))*$C$9</f>
        <v>0</v>
      </c>
      <c r="CH197" s="162">
        <f>(SUMIFS(Profile!$E$2:$E$17521,Profile!$B$2:$B$17521,$B197,Profile!$C$2:$C$17521,CH$8))*$C$9</f>
        <v>0</v>
      </c>
      <c r="CI197" s="162">
        <f>(SUMIFS(Profile!$E$2:$E$17521,Profile!$B$2:$B$17521,$B197,Profile!$C$2:$C$17521,CI$8))*$C$9</f>
        <v>0</v>
      </c>
      <c r="CJ197" s="162">
        <f>(SUMIFS(Profile!$E$2:$E$17521,Profile!$B$2:$B$17521,$B197,Profile!$C$2:$C$17521,CJ$8))*$C$9</f>
        <v>0</v>
      </c>
      <c r="CK197" s="162">
        <f>(SUMIFS(Profile!$E$2:$E$17521,Profile!$B$2:$B$17521,$B197,Profile!$C$2:$C$17521,CK$8))*$C$9</f>
        <v>0</v>
      </c>
      <c r="CL197" s="162">
        <f>(SUMIFS(Profile!$E$2:$E$17521,Profile!$B$2:$B$17521,$B197,Profile!$C$2:$C$17521,CL$8))*$C$9</f>
        <v>0</v>
      </c>
      <c r="CM197" s="162">
        <f>(SUMIFS(Profile!$E$2:$E$17521,Profile!$B$2:$B$17521,$B197,Profile!$C$2:$C$17521,CM$8))*$C$9</f>
        <v>0</v>
      </c>
      <c r="CN197" s="162">
        <f>(SUMIFS(Profile!$E$2:$E$17521,Profile!$B$2:$B$17521,$B197,Profile!$C$2:$C$17521,CN$8))*$C$9</f>
        <v>0</v>
      </c>
      <c r="CO197" s="162">
        <f>(SUMIFS(Profile!$E$2:$E$17521,Profile!$B$2:$B$17521,$B197,Profile!$C$2:$C$17521,CO$8))*$C$9</f>
        <v>0</v>
      </c>
      <c r="CP197" s="162">
        <f>(SUMIFS(Profile!$E$2:$E$17521,Profile!$B$2:$B$17521,$B197,Profile!$C$2:$C$17521,CP$8))*$C$9</f>
        <v>0</v>
      </c>
      <c r="CQ197" s="162">
        <f>(SUMIFS(Profile!$E$2:$E$17521,Profile!$B$2:$B$17521,$B197,Profile!$C$2:$C$17521,CQ$8))*$C$9</f>
        <v>0</v>
      </c>
      <c r="CR197" s="162">
        <f>(SUMIFS(Profile!$E$2:$E$17521,Profile!$B$2:$B$17521,$B197,Profile!$C$2:$C$17521,CR$8))*$C$9</f>
        <v>0</v>
      </c>
      <c r="CS197" s="162">
        <f>(SUMIFS(Profile!$E$2:$E$17521,Profile!$B$2:$B$17521,$B197,Profile!$C$2:$C$17521,CS$8))*$C$9</f>
        <v>0</v>
      </c>
      <c r="CT197" s="162">
        <f>(SUMIFS(Profile!$E$2:$E$17521,Profile!$B$2:$B$17521,$B197,Profile!$C$2:$C$17521,CT$8))*$C$9</f>
        <v>0</v>
      </c>
      <c r="CU197" s="162">
        <f>(SUMIFS(Profile!$E$2:$E$17521,Profile!$B$2:$B$17521,$B197,Profile!$C$2:$C$17521,CU$8))*$C$9</f>
        <v>0</v>
      </c>
      <c r="CV197" s="162">
        <f>(SUMIFS(Profile!$E$2:$E$17521,Profile!$B$2:$B$17521,$B197,Profile!$C$2:$C$17521,CV$8))*$C$9</f>
        <v>0</v>
      </c>
      <c r="CW197" s="162">
        <f>(SUMIFS(Profile!$E$2:$E$17521,Profile!$B$2:$B$17521,$B197,Profile!$C$2:$C$17521,CW$8))*$C$9</f>
        <v>0</v>
      </c>
      <c r="CX197" s="162">
        <f t="shared" si="11"/>
        <v>0</v>
      </c>
      <c r="CY197" s="162">
        <f t="shared" ref="CY197:ET197" si="946">MAX(BB197-E197,0)</f>
        <v>0</v>
      </c>
      <c r="CZ197" s="162">
        <f t="shared" si="946"/>
        <v>0</v>
      </c>
      <c r="DA197" s="162">
        <f t="shared" si="946"/>
        <v>0</v>
      </c>
      <c r="DB197" s="162">
        <f t="shared" si="946"/>
        <v>0</v>
      </c>
      <c r="DC197" s="162">
        <f t="shared" si="946"/>
        <v>0</v>
      </c>
      <c r="DD197" s="162">
        <f t="shared" si="946"/>
        <v>0</v>
      </c>
      <c r="DE197" s="162">
        <f t="shared" si="946"/>
        <v>0</v>
      </c>
      <c r="DF197" s="162">
        <f t="shared" si="946"/>
        <v>0</v>
      </c>
      <c r="DG197" s="162">
        <f t="shared" si="946"/>
        <v>0</v>
      </c>
      <c r="DH197" s="162">
        <f t="shared" si="946"/>
        <v>0</v>
      </c>
      <c r="DI197" s="162">
        <f t="shared" si="946"/>
        <v>0</v>
      </c>
      <c r="DJ197" s="162">
        <f t="shared" si="946"/>
        <v>0</v>
      </c>
      <c r="DK197" s="162">
        <f t="shared" si="946"/>
        <v>0</v>
      </c>
      <c r="DL197" s="162">
        <f t="shared" si="946"/>
        <v>0</v>
      </c>
      <c r="DM197" s="162">
        <f t="shared" si="946"/>
        <v>0</v>
      </c>
      <c r="DN197" s="162">
        <f t="shared" si="946"/>
        <v>0</v>
      </c>
      <c r="DO197" s="162">
        <f t="shared" si="946"/>
        <v>0</v>
      </c>
      <c r="DP197" s="162">
        <f t="shared" si="946"/>
        <v>0</v>
      </c>
      <c r="DQ197" s="162">
        <f t="shared" si="946"/>
        <v>0</v>
      </c>
      <c r="DR197" s="162">
        <f t="shared" si="946"/>
        <v>0</v>
      </c>
      <c r="DS197" s="162">
        <f t="shared" si="946"/>
        <v>0</v>
      </c>
      <c r="DT197" s="162">
        <f t="shared" si="946"/>
        <v>0</v>
      </c>
      <c r="DU197" s="162">
        <f t="shared" si="946"/>
        <v>0</v>
      </c>
      <c r="DV197" s="162">
        <f t="shared" si="946"/>
        <v>0</v>
      </c>
      <c r="DW197" s="162">
        <f t="shared" si="946"/>
        <v>0</v>
      </c>
      <c r="DX197" s="162">
        <f t="shared" si="946"/>
        <v>0</v>
      </c>
      <c r="DY197" s="162">
        <f t="shared" si="946"/>
        <v>0</v>
      </c>
      <c r="DZ197" s="162">
        <f t="shared" si="946"/>
        <v>0</v>
      </c>
      <c r="EA197" s="162">
        <f t="shared" si="946"/>
        <v>0</v>
      </c>
      <c r="EB197" s="162">
        <f t="shared" si="946"/>
        <v>0</v>
      </c>
      <c r="EC197" s="162">
        <f t="shared" si="946"/>
        <v>0</v>
      </c>
      <c r="ED197" s="162">
        <f t="shared" si="946"/>
        <v>0</v>
      </c>
      <c r="EE197" s="162">
        <f t="shared" si="946"/>
        <v>0</v>
      </c>
      <c r="EF197" s="162">
        <f t="shared" si="946"/>
        <v>0</v>
      </c>
      <c r="EG197" s="162">
        <f t="shared" si="946"/>
        <v>0</v>
      </c>
      <c r="EH197" s="162">
        <f t="shared" si="946"/>
        <v>0</v>
      </c>
      <c r="EI197" s="162">
        <f t="shared" si="946"/>
        <v>0</v>
      </c>
      <c r="EJ197" s="162">
        <f t="shared" si="946"/>
        <v>0</v>
      </c>
      <c r="EK197" s="162">
        <f t="shared" si="946"/>
        <v>0</v>
      </c>
      <c r="EL197" s="162">
        <f t="shared" si="946"/>
        <v>0</v>
      </c>
      <c r="EM197" s="162">
        <f t="shared" si="946"/>
        <v>0</v>
      </c>
      <c r="EN197" s="162">
        <f t="shared" si="946"/>
        <v>0</v>
      </c>
      <c r="EO197" s="162">
        <f t="shared" si="946"/>
        <v>0</v>
      </c>
      <c r="EP197" s="162">
        <f t="shared" si="946"/>
        <v>0</v>
      </c>
      <c r="EQ197" s="162">
        <f t="shared" si="946"/>
        <v>0</v>
      </c>
      <c r="ER197" s="162">
        <f t="shared" si="946"/>
        <v>0</v>
      </c>
      <c r="ES197" s="162">
        <f t="shared" si="946"/>
        <v>0</v>
      </c>
      <c r="ET197" s="162">
        <f t="shared" si="946"/>
        <v>0</v>
      </c>
      <c r="EU197" s="162">
        <f t="shared" si="13"/>
        <v>0</v>
      </c>
      <c r="EV197" s="162">
        <f t="shared" ref="EV197:GQ197" si="947">BB197-CY197</f>
        <v>0</v>
      </c>
      <c r="EW197" s="162">
        <f t="shared" si="947"/>
        <v>0</v>
      </c>
      <c r="EX197" s="162">
        <f t="shared" si="947"/>
        <v>0</v>
      </c>
      <c r="EY197" s="162">
        <f t="shared" si="947"/>
        <v>0</v>
      </c>
      <c r="EZ197" s="162">
        <f t="shared" si="947"/>
        <v>0</v>
      </c>
      <c r="FA197" s="162">
        <f t="shared" si="947"/>
        <v>0</v>
      </c>
      <c r="FB197" s="162">
        <f t="shared" si="947"/>
        <v>0</v>
      </c>
      <c r="FC197" s="162">
        <f t="shared" si="947"/>
        <v>0</v>
      </c>
      <c r="FD197" s="162">
        <f t="shared" si="947"/>
        <v>0</v>
      </c>
      <c r="FE197" s="162">
        <f t="shared" si="947"/>
        <v>0</v>
      </c>
      <c r="FF197" s="162">
        <f t="shared" si="947"/>
        <v>0</v>
      </c>
      <c r="FG197" s="162">
        <f t="shared" si="947"/>
        <v>0</v>
      </c>
      <c r="FH197" s="162">
        <f t="shared" si="947"/>
        <v>0</v>
      </c>
      <c r="FI197" s="162">
        <f t="shared" si="947"/>
        <v>0</v>
      </c>
      <c r="FJ197" s="162">
        <f t="shared" si="947"/>
        <v>0</v>
      </c>
      <c r="FK197" s="162">
        <f t="shared" si="947"/>
        <v>0</v>
      </c>
      <c r="FL197" s="162">
        <f t="shared" si="947"/>
        <v>0</v>
      </c>
      <c r="FM197" s="162">
        <f t="shared" si="947"/>
        <v>0</v>
      </c>
      <c r="FN197" s="162">
        <f t="shared" si="947"/>
        <v>0</v>
      </c>
      <c r="FO197" s="162">
        <f t="shared" si="947"/>
        <v>0</v>
      </c>
      <c r="FP197" s="162">
        <f t="shared" si="947"/>
        <v>0</v>
      </c>
      <c r="FQ197" s="162">
        <f t="shared" si="947"/>
        <v>0</v>
      </c>
      <c r="FR197" s="162">
        <f t="shared" si="947"/>
        <v>0</v>
      </c>
      <c r="FS197" s="162">
        <f t="shared" si="947"/>
        <v>0</v>
      </c>
      <c r="FT197" s="162">
        <f t="shared" si="947"/>
        <v>0</v>
      </c>
      <c r="FU197" s="162">
        <f t="shared" si="947"/>
        <v>0</v>
      </c>
      <c r="FV197" s="162">
        <f t="shared" si="947"/>
        <v>0</v>
      </c>
      <c r="FW197" s="162">
        <f t="shared" si="947"/>
        <v>0</v>
      </c>
      <c r="FX197" s="162">
        <f t="shared" si="947"/>
        <v>0</v>
      </c>
      <c r="FY197" s="162">
        <f t="shared" si="947"/>
        <v>0</v>
      </c>
      <c r="FZ197" s="162">
        <f t="shared" si="947"/>
        <v>0</v>
      </c>
      <c r="GA197" s="162">
        <f t="shared" si="947"/>
        <v>0</v>
      </c>
      <c r="GB197" s="162">
        <f t="shared" si="947"/>
        <v>0</v>
      </c>
      <c r="GC197" s="162">
        <f t="shared" si="947"/>
        <v>0</v>
      </c>
      <c r="GD197" s="162">
        <f t="shared" si="947"/>
        <v>0</v>
      </c>
      <c r="GE197" s="162">
        <f t="shared" si="947"/>
        <v>0</v>
      </c>
      <c r="GF197" s="162">
        <f t="shared" si="947"/>
        <v>0</v>
      </c>
      <c r="GG197" s="162">
        <f t="shared" si="947"/>
        <v>0</v>
      </c>
      <c r="GH197" s="162">
        <f t="shared" si="947"/>
        <v>0</v>
      </c>
      <c r="GI197" s="162">
        <f t="shared" si="947"/>
        <v>0</v>
      </c>
      <c r="GJ197" s="162">
        <f t="shared" si="947"/>
        <v>0</v>
      </c>
      <c r="GK197" s="162">
        <f t="shared" si="947"/>
        <v>0</v>
      </c>
      <c r="GL197" s="162">
        <f t="shared" si="947"/>
        <v>0</v>
      </c>
      <c r="GM197" s="162">
        <f t="shared" si="947"/>
        <v>0</v>
      </c>
      <c r="GN197" s="162">
        <f t="shared" si="947"/>
        <v>0</v>
      </c>
      <c r="GO197" s="162">
        <f t="shared" si="947"/>
        <v>0</v>
      </c>
      <c r="GP197" s="162">
        <f t="shared" si="947"/>
        <v>0</v>
      </c>
      <c r="GQ197" s="162">
        <f t="shared" si="947"/>
        <v>0</v>
      </c>
      <c r="GR197" s="162">
        <f t="shared" si="15"/>
        <v>0</v>
      </c>
      <c r="GS197" s="162">
        <f t="shared" ref="GS197:IN197" si="948">E197-EV197</f>
        <v>0</v>
      </c>
      <c r="GT197" s="162">
        <f t="shared" si="948"/>
        <v>0</v>
      </c>
      <c r="GU197" s="162">
        <f t="shared" si="948"/>
        <v>0</v>
      </c>
      <c r="GV197" s="162">
        <f t="shared" si="948"/>
        <v>0</v>
      </c>
      <c r="GW197" s="162">
        <f t="shared" si="948"/>
        <v>0</v>
      </c>
      <c r="GX197" s="162">
        <f t="shared" si="948"/>
        <v>0</v>
      </c>
      <c r="GY197" s="162">
        <f t="shared" si="948"/>
        <v>0</v>
      </c>
      <c r="GZ197" s="162">
        <f t="shared" si="948"/>
        <v>0</v>
      </c>
      <c r="HA197" s="162">
        <f t="shared" si="948"/>
        <v>0</v>
      </c>
      <c r="HB197" s="162">
        <f t="shared" si="948"/>
        <v>0</v>
      </c>
      <c r="HC197" s="162">
        <f t="shared" si="948"/>
        <v>0</v>
      </c>
      <c r="HD197" s="162">
        <f t="shared" si="948"/>
        <v>0</v>
      </c>
      <c r="HE197" s="162">
        <f t="shared" si="948"/>
        <v>0</v>
      </c>
      <c r="HF197" s="162">
        <f t="shared" si="948"/>
        <v>0</v>
      </c>
      <c r="HG197" s="162">
        <f t="shared" si="948"/>
        <v>0</v>
      </c>
      <c r="HH197" s="162">
        <f t="shared" si="948"/>
        <v>0</v>
      </c>
      <c r="HI197" s="162">
        <f t="shared" si="948"/>
        <v>0</v>
      </c>
      <c r="HJ197" s="162">
        <f t="shared" si="948"/>
        <v>0</v>
      </c>
      <c r="HK197" s="162">
        <f t="shared" si="948"/>
        <v>0</v>
      </c>
      <c r="HL197" s="162">
        <f t="shared" si="948"/>
        <v>0</v>
      </c>
      <c r="HM197" s="162">
        <f t="shared" si="948"/>
        <v>0</v>
      </c>
      <c r="HN197" s="162">
        <f t="shared" si="948"/>
        <v>0</v>
      </c>
      <c r="HO197" s="162">
        <f t="shared" si="948"/>
        <v>0</v>
      </c>
      <c r="HP197" s="162">
        <f t="shared" si="948"/>
        <v>0</v>
      </c>
      <c r="HQ197" s="162">
        <f t="shared" si="948"/>
        <v>0</v>
      </c>
      <c r="HR197" s="162">
        <f t="shared" si="948"/>
        <v>0</v>
      </c>
      <c r="HS197" s="162">
        <f t="shared" si="948"/>
        <v>0</v>
      </c>
      <c r="HT197" s="162">
        <f t="shared" si="948"/>
        <v>0</v>
      </c>
      <c r="HU197" s="162">
        <f t="shared" si="948"/>
        <v>0</v>
      </c>
      <c r="HV197" s="162">
        <f t="shared" si="948"/>
        <v>0</v>
      </c>
      <c r="HW197" s="162">
        <f t="shared" si="948"/>
        <v>0</v>
      </c>
      <c r="HX197" s="162">
        <f t="shared" si="948"/>
        <v>0</v>
      </c>
      <c r="HY197" s="162">
        <f t="shared" si="948"/>
        <v>0</v>
      </c>
      <c r="HZ197" s="162">
        <f t="shared" si="948"/>
        <v>0</v>
      </c>
      <c r="IA197" s="162">
        <f t="shared" si="948"/>
        <v>0</v>
      </c>
      <c r="IB197" s="162">
        <f t="shared" si="948"/>
        <v>0</v>
      </c>
      <c r="IC197" s="162">
        <f t="shared" si="948"/>
        <v>0</v>
      </c>
      <c r="ID197" s="162">
        <f t="shared" si="948"/>
        <v>0</v>
      </c>
      <c r="IE197" s="162">
        <f t="shared" si="948"/>
        <v>0</v>
      </c>
      <c r="IF197" s="162">
        <f t="shared" si="948"/>
        <v>0</v>
      </c>
      <c r="IG197" s="162">
        <f t="shared" si="948"/>
        <v>0</v>
      </c>
      <c r="IH197" s="162">
        <f t="shared" si="948"/>
        <v>0</v>
      </c>
      <c r="II197" s="162">
        <f t="shared" si="948"/>
        <v>0</v>
      </c>
      <c r="IJ197" s="162">
        <f t="shared" si="948"/>
        <v>0</v>
      </c>
      <c r="IK197" s="162">
        <f t="shared" si="948"/>
        <v>0</v>
      </c>
      <c r="IL197" s="162">
        <f t="shared" si="948"/>
        <v>0</v>
      </c>
      <c r="IM197" s="162">
        <f t="shared" si="948"/>
        <v>0</v>
      </c>
      <c r="IN197" s="162">
        <f t="shared" si="948"/>
        <v>0</v>
      </c>
      <c r="IO197" s="162">
        <f t="shared" si="17"/>
        <v>0</v>
      </c>
      <c r="IP197" s="162">
        <f t="shared" si="23"/>
        <v>0</v>
      </c>
      <c r="IQ197" s="162">
        <f t="shared" ref="IQ197:KK197" si="949">MAX((MIN(CZ197+IP197,$IO$7))-GT197,0)</f>
        <v>0</v>
      </c>
      <c r="IR197" s="162">
        <f t="shared" si="949"/>
        <v>0</v>
      </c>
      <c r="IS197" s="162">
        <f t="shared" si="949"/>
        <v>0</v>
      </c>
      <c r="IT197" s="162">
        <f t="shared" si="949"/>
        <v>0</v>
      </c>
      <c r="IU197" s="162">
        <f t="shared" si="949"/>
        <v>0</v>
      </c>
      <c r="IV197" s="162">
        <f t="shared" si="949"/>
        <v>0</v>
      </c>
      <c r="IW197" s="162">
        <f t="shared" si="949"/>
        <v>0</v>
      </c>
      <c r="IX197" s="162">
        <f t="shared" si="949"/>
        <v>0</v>
      </c>
      <c r="IY197" s="162">
        <f t="shared" si="949"/>
        <v>0</v>
      </c>
      <c r="IZ197" s="162">
        <f t="shared" si="949"/>
        <v>0</v>
      </c>
      <c r="JA197" s="162">
        <f t="shared" si="949"/>
        <v>0</v>
      </c>
      <c r="JB197" s="162">
        <f t="shared" si="949"/>
        <v>0</v>
      </c>
      <c r="JC197" s="162">
        <f t="shared" si="949"/>
        <v>0</v>
      </c>
      <c r="JD197" s="162">
        <f t="shared" si="949"/>
        <v>0</v>
      </c>
      <c r="JE197" s="162">
        <f t="shared" si="949"/>
        <v>0</v>
      </c>
      <c r="JF197" s="162">
        <f t="shared" si="949"/>
        <v>0</v>
      </c>
      <c r="JG197" s="162">
        <f t="shared" si="949"/>
        <v>0</v>
      </c>
      <c r="JH197" s="162">
        <f t="shared" si="949"/>
        <v>0</v>
      </c>
      <c r="JI197" s="162">
        <f t="shared" si="949"/>
        <v>0</v>
      </c>
      <c r="JJ197" s="162">
        <f t="shared" si="949"/>
        <v>0</v>
      </c>
      <c r="JK197" s="162">
        <f t="shared" si="949"/>
        <v>0</v>
      </c>
      <c r="JL197" s="162">
        <f t="shared" si="949"/>
        <v>0</v>
      </c>
      <c r="JM197" s="162">
        <f t="shared" si="949"/>
        <v>0</v>
      </c>
      <c r="JN197" s="162">
        <f t="shared" si="949"/>
        <v>0</v>
      </c>
      <c r="JO197" s="162">
        <f t="shared" si="949"/>
        <v>0</v>
      </c>
      <c r="JP197" s="162">
        <f t="shared" si="949"/>
        <v>0</v>
      </c>
      <c r="JQ197" s="162">
        <f t="shared" si="949"/>
        <v>0</v>
      </c>
      <c r="JR197" s="162">
        <f t="shared" si="949"/>
        <v>0</v>
      </c>
      <c r="JS197" s="162">
        <f t="shared" si="949"/>
        <v>0</v>
      </c>
      <c r="JT197" s="162">
        <f t="shared" si="949"/>
        <v>0</v>
      </c>
      <c r="JU197" s="162">
        <f t="shared" si="949"/>
        <v>0</v>
      </c>
      <c r="JV197" s="162">
        <f t="shared" si="949"/>
        <v>0</v>
      </c>
      <c r="JW197" s="162">
        <f t="shared" si="949"/>
        <v>0</v>
      </c>
      <c r="JX197" s="162">
        <f t="shared" si="949"/>
        <v>0</v>
      </c>
      <c r="JY197" s="162">
        <f t="shared" si="949"/>
        <v>0</v>
      </c>
      <c r="JZ197" s="162">
        <f t="shared" si="949"/>
        <v>0</v>
      </c>
      <c r="KA197" s="162">
        <f t="shared" si="949"/>
        <v>0</v>
      </c>
      <c r="KB197" s="162">
        <f t="shared" si="949"/>
        <v>0</v>
      </c>
      <c r="KC197" s="162">
        <f t="shared" si="949"/>
        <v>0</v>
      </c>
      <c r="KD197" s="162">
        <f t="shared" si="949"/>
        <v>0</v>
      </c>
      <c r="KE197" s="162">
        <f t="shared" si="949"/>
        <v>0</v>
      </c>
      <c r="KF197" s="162">
        <f t="shared" si="949"/>
        <v>0</v>
      </c>
      <c r="KG197" s="162">
        <f t="shared" si="949"/>
        <v>0</v>
      </c>
      <c r="KH197" s="162">
        <f t="shared" si="949"/>
        <v>0</v>
      </c>
      <c r="KI197" s="162">
        <f t="shared" si="949"/>
        <v>0</v>
      </c>
      <c r="KJ197" s="162">
        <f t="shared" si="949"/>
        <v>0</v>
      </c>
      <c r="KK197" s="162">
        <f t="shared" si="949"/>
        <v>0</v>
      </c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</row>
    <row r="198" ht="14.25" customHeight="1" spans="1:326" x14ac:dyDescent="0.25">
      <c r="A198" s="1">
        <v>7</v>
      </c>
      <c r="B198" s="1">
        <f t="shared" ref="B198:C198" si="950">B197+1</f>
        <v>188</v>
      </c>
      <c r="C198" s="232">
        <f t="shared" si="950"/>
        <v>43653</v>
      </c>
      <c r="D198" s="162">
        <f t="shared" si="9"/>
        <v>0</v>
      </c>
      <c r="E198" s="162">
        <f>(SUMIFS(Profile!$F$2:$F$17521,Profile!$B$2:$B$17521,$B198,Profile!$C$2:$C$17521,E$8))*$C$6</f>
        <v>0</v>
      </c>
      <c r="F198" s="162">
        <f>(SUMIFS(Profile!$F$2:$F$17521,Profile!$B$2:$B$17521,$B198,Profile!$C$2:$C$17521,F$8))*$C$6</f>
        <v>0</v>
      </c>
      <c r="G198" s="162">
        <f>(SUMIFS(Profile!$F$2:$F$17521,Profile!$B$2:$B$17521,$B198,Profile!$C$2:$C$17521,G$8))*$C$6</f>
        <v>0</v>
      </c>
      <c r="H198" s="162">
        <f>(SUMIFS(Profile!$F$2:$F$17521,Profile!$B$2:$B$17521,$B198,Profile!$C$2:$C$17521,H$8))*$C$6</f>
        <v>0</v>
      </c>
      <c r="I198" s="162">
        <f>(SUMIFS(Profile!$F$2:$F$17521,Profile!$B$2:$B$17521,$B198,Profile!$C$2:$C$17521,I$8))*$C$6</f>
        <v>0</v>
      </c>
      <c r="J198" s="162">
        <f>(SUMIFS(Profile!$F$2:$F$17521,Profile!$B$2:$B$17521,$B198,Profile!$C$2:$C$17521,J$8))*$C$6</f>
        <v>0</v>
      </c>
      <c r="K198" s="162">
        <f>(SUMIFS(Profile!$F$2:$F$17521,Profile!$B$2:$B$17521,$B198,Profile!$C$2:$C$17521,K$8))*$C$6</f>
        <v>0</v>
      </c>
      <c r="L198" s="162">
        <f>(SUMIFS(Profile!$F$2:$F$17521,Profile!$B$2:$B$17521,$B198,Profile!$C$2:$C$17521,L$8))*$C$6</f>
        <v>0</v>
      </c>
      <c r="M198" s="162">
        <f>(SUMIFS(Profile!$F$2:$F$17521,Profile!$B$2:$B$17521,$B198,Profile!$C$2:$C$17521,M$8))*$C$6</f>
        <v>0</v>
      </c>
      <c r="N198" s="162">
        <f>(SUMIFS(Profile!$F$2:$F$17521,Profile!$B$2:$B$17521,$B198,Profile!$C$2:$C$17521,N$8))*$C$6</f>
        <v>0</v>
      </c>
      <c r="O198" s="162">
        <f>(SUMIFS(Profile!$F$2:$F$17521,Profile!$B$2:$B$17521,$B198,Profile!$C$2:$C$17521,O$8))*$C$6</f>
        <v>0</v>
      </c>
      <c r="P198" s="162">
        <f>(SUMIFS(Profile!$F$2:$F$17521,Profile!$B$2:$B$17521,$B198,Profile!$C$2:$C$17521,P$8))*$C$6</f>
        <v>0</v>
      </c>
      <c r="Q198" s="162">
        <f>(SUMIFS(Profile!$F$2:$F$17521,Profile!$B$2:$B$17521,$B198,Profile!$C$2:$C$17521,Q$8))*$C$6</f>
        <v>0</v>
      </c>
      <c r="R198" s="162">
        <f>(SUMIFS(Profile!$F$2:$F$17521,Profile!$B$2:$B$17521,$B198,Profile!$C$2:$C$17521,R$8))*$C$6</f>
        <v>0</v>
      </c>
      <c r="S198" s="162">
        <f>(SUMIFS(Profile!$F$2:$F$17521,Profile!$B$2:$B$17521,$B198,Profile!$C$2:$C$17521,S$8))*$C$6</f>
        <v>0</v>
      </c>
      <c r="T198" s="162">
        <f>(SUMIFS(Profile!$F$2:$F$17521,Profile!$B$2:$B$17521,$B198,Profile!$C$2:$C$17521,T$8))*$C$6</f>
        <v>0</v>
      </c>
      <c r="U198" s="162">
        <f>(SUMIFS(Profile!$F$2:$F$17521,Profile!$B$2:$B$17521,$B198,Profile!$C$2:$C$17521,U$8))*$C$6</f>
        <v>0</v>
      </c>
      <c r="V198" s="162">
        <f>(SUMIFS(Profile!$F$2:$F$17521,Profile!$B$2:$B$17521,$B198,Profile!$C$2:$C$17521,V$8))*$C$6</f>
        <v>0</v>
      </c>
      <c r="W198" s="162">
        <f>(SUMIFS(Profile!$F$2:$F$17521,Profile!$B$2:$B$17521,$B198,Profile!$C$2:$C$17521,W$8))*$C$6</f>
        <v>0</v>
      </c>
      <c r="X198" s="162">
        <f>(SUMIFS(Profile!$F$2:$F$17521,Profile!$B$2:$B$17521,$B198,Profile!$C$2:$C$17521,X$8))*$C$6</f>
        <v>0</v>
      </c>
      <c r="Y198" s="162">
        <f>(SUMIFS(Profile!$F$2:$F$17521,Profile!$B$2:$B$17521,$B198,Profile!$C$2:$C$17521,Y$8))*$C$6</f>
        <v>0</v>
      </c>
      <c r="Z198" s="162">
        <f>(SUMIFS(Profile!$F$2:$F$17521,Profile!$B$2:$B$17521,$B198,Profile!$C$2:$C$17521,Z$8))*$C$6</f>
        <v>0</v>
      </c>
      <c r="AA198" s="162">
        <f>(SUMIFS(Profile!$F$2:$F$17521,Profile!$B$2:$B$17521,$B198,Profile!$C$2:$C$17521,AA$8))*$C$6</f>
        <v>0</v>
      </c>
      <c r="AB198" s="162">
        <f>(SUMIFS(Profile!$F$2:$F$17521,Profile!$B$2:$B$17521,$B198,Profile!$C$2:$C$17521,AB$8))*$C$6</f>
        <v>0</v>
      </c>
      <c r="AC198" s="162">
        <f>(SUMIFS(Profile!$F$2:$F$17521,Profile!$B$2:$B$17521,$B198,Profile!$C$2:$C$17521,AC$8))*$C$6</f>
        <v>0</v>
      </c>
      <c r="AD198" s="162">
        <f>(SUMIFS(Profile!$F$2:$F$17521,Profile!$B$2:$B$17521,$B198,Profile!$C$2:$C$17521,AD$8))*$C$6</f>
        <v>0</v>
      </c>
      <c r="AE198" s="162">
        <f>(SUMIFS(Profile!$F$2:$F$17521,Profile!$B$2:$B$17521,$B198,Profile!$C$2:$C$17521,AE$8))*$C$6</f>
        <v>0</v>
      </c>
      <c r="AF198" s="162">
        <f>(SUMIFS(Profile!$F$2:$F$17521,Profile!$B$2:$B$17521,$B198,Profile!$C$2:$C$17521,AF$8))*$C$6</f>
        <v>0</v>
      </c>
      <c r="AG198" s="162">
        <f>(SUMIFS(Profile!$F$2:$F$17521,Profile!$B$2:$B$17521,$B198,Profile!$C$2:$C$17521,AG$8))*$C$6</f>
        <v>0</v>
      </c>
      <c r="AH198" s="162">
        <f>(SUMIFS(Profile!$F$2:$F$17521,Profile!$B$2:$B$17521,$B198,Profile!$C$2:$C$17521,AH$8))*$C$6</f>
        <v>0</v>
      </c>
      <c r="AI198" s="162">
        <f>(SUMIFS(Profile!$F$2:$F$17521,Profile!$B$2:$B$17521,$B198,Profile!$C$2:$C$17521,AI$8))*$C$6</f>
        <v>0</v>
      </c>
      <c r="AJ198" s="162">
        <f>(SUMIFS(Profile!$F$2:$F$17521,Profile!$B$2:$B$17521,$B198,Profile!$C$2:$C$17521,AJ$8))*$C$6</f>
        <v>0</v>
      </c>
      <c r="AK198" s="162">
        <f>(SUMIFS(Profile!$F$2:$F$17521,Profile!$B$2:$B$17521,$B198,Profile!$C$2:$C$17521,AK$8))*$C$6</f>
        <v>0</v>
      </c>
      <c r="AL198" s="162">
        <f>(SUMIFS(Profile!$F$2:$F$17521,Profile!$B$2:$B$17521,$B198,Profile!$C$2:$C$17521,AL$8))*$C$6</f>
        <v>0</v>
      </c>
      <c r="AM198" s="162">
        <f>(SUMIFS(Profile!$F$2:$F$17521,Profile!$B$2:$B$17521,$B198,Profile!$C$2:$C$17521,AM$8))*$C$6</f>
        <v>0</v>
      </c>
      <c r="AN198" s="162">
        <f>(SUMIFS(Profile!$F$2:$F$17521,Profile!$B$2:$B$17521,$B198,Profile!$C$2:$C$17521,AN$8))*$C$6</f>
        <v>0</v>
      </c>
      <c r="AO198" s="162">
        <f>(SUMIFS(Profile!$F$2:$F$17521,Profile!$B$2:$B$17521,$B198,Profile!$C$2:$C$17521,AO$8))*$C$6</f>
        <v>0</v>
      </c>
      <c r="AP198" s="162">
        <f>(SUMIFS(Profile!$F$2:$F$17521,Profile!$B$2:$B$17521,$B198,Profile!$C$2:$C$17521,AP$8))*$C$6</f>
        <v>0</v>
      </c>
      <c r="AQ198" s="162">
        <f>(SUMIFS(Profile!$F$2:$F$17521,Profile!$B$2:$B$17521,$B198,Profile!$C$2:$C$17521,AQ$8))*$C$6</f>
        <v>0</v>
      </c>
      <c r="AR198" s="162">
        <f>(SUMIFS(Profile!$F$2:$F$17521,Profile!$B$2:$B$17521,$B198,Profile!$C$2:$C$17521,AR$8))*$C$6</f>
        <v>0</v>
      </c>
      <c r="AS198" s="162">
        <f>(SUMIFS(Profile!$F$2:$F$17521,Profile!$B$2:$B$17521,$B198,Profile!$C$2:$C$17521,AS$8))*$C$6</f>
        <v>0</v>
      </c>
      <c r="AT198" s="162">
        <f>(SUMIFS(Profile!$F$2:$F$17521,Profile!$B$2:$B$17521,$B198,Profile!$C$2:$C$17521,AT$8))*$C$6</f>
        <v>0</v>
      </c>
      <c r="AU198" s="162">
        <f>(SUMIFS(Profile!$F$2:$F$17521,Profile!$B$2:$B$17521,$B198,Profile!$C$2:$C$17521,AU$8))*$C$6</f>
        <v>0</v>
      </c>
      <c r="AV198" s="162">
        <f>(SUMIFS(Profile!$F$2:$F$17521,Profile!$B$2:$B$17521,$B198,Profile!$C$2:$C$17521,AV$8))*$C$6</f>
        <v>0</v>
      </c>
      <c r="AW198" s="162">
        <f>(SUMIFS(Profile!$F$2:$F$17521,Profile!$B$2:$B$17521,$B198,Profile!$C$2:$C$17521,AW$8))*$C$6</f>
        <v>0</v>
      </c>
      <c r="AX198" s="162">
        <f>(SUMIFS(Profile!$F$2:$F$17521,Profile!$B$2:$B$17521,$B198,Profile!$C$2:$C$17521,AX$8))*$C$6</f>
        <v>0</v>
      </c>
      <c r="AY198" s="162">
        <f>(SUMIFS(Profile!$F$2:$F$17521,Profile!$B$2:$B$17521,$B198,Profile!$C$2:$C$17521,AY$8))*$C$6</f>
        <v>0</v>
      </c>
      <c r="AZ198" s="162">
        <f>(SUMIFS(Profile!$F$2:$F$17521,Profile!$B$2:$B$17521,$B198,Profile!$C$2:$C$17521,AZ$8))*$C$6</f>
        <v>0</v>
      </c>
      <c r="BA198" s="162">
        <f t="shared" si="10"/>
        <v>0</v>
      </c>
      <c r="BB198" s="162">
        <f>(SUMIFS(Profile!$E$2:$E$17521,Profile!$B$2:$B$17521,$B198,Profile!$C$2:$C$17521,BB$8))*$C$9</f>
        <v>0</v>
      </c>
      <c r="BC198" s="162">
        <f>(SUMIFS(Profile!$E$2:$E$17521,Profile!$B$2:$B$17521,$B198,Profile!$C$2:$C$17521,BC$8))*$C$9</f>
        <v>0</v>
      </c>
      <c r="BD198" s="162">
        <f>(SUMIFS(Profile!$E$2:$E$17521,Profile!$B$2:$B$17521,$B198,Profile!$C$2:$C$17521,BD$8))*$C$9</f>
        <v>0</v>
      </c>
      <c r="BE198" s="162">
        <f>(SUMIFS(Profile!$E$2:$E$17521,Profile!$B$2:$B$17521,$B198,Profile!$C$2:$C$17521,BE$8))*$C$9</f>
        <v>0</v>
      </c>
      <c r="BF198" s="162">
        <f>(SUMIFS(Profile!$E$2:$E$17521,Profile!$B$2:$B$17521,$B198,Profile!$C$2:$C$17521,BF$8))*$C$9</f>
        <v>0</v>
      </c>
      <c r="BG198" s="162">
        <f>(SUMIFS(Profile!$E$2:$E$17521,Profile!$B$2:$B$17521,$B198,Profile!$C$2:$C$17521,BG$8))*$C$9</f>
        <v>0</v>
      </c>
      <c r="BH198" s="162">
        <f>(SUMIFS(Profile!$E$2:$E$17521,Profile!$B$2:$B$17521,$B198,Profile!$C$2:$C$17521,BH$8))*$C$9</f>
        <v>0</v>
      </c>
      <c r="BI198" s="162">
        <f>(SUMIFS(Profile!$E$2:$E$17521,Profile!$B$2:$B$17521,$B198,Profile!$C$2:$C$17521,BI$8))*$C$9</f>
        <v>0</v>
      </c>
      <c r="BJ198" s="162">
        <f>(SUMIFS(Profile!$E$2:$E$17521,Profile!$B$2:$B$17521,$B198,Profile!$C$2:$C$17521,BJ$8))*$C$9</f>
        <v>0</v>
      </c>
      <c r="BK198" s="162">
        <f>(SUMIFS(Profile!$E$2:$E$17521,Profile!$B$2:$B$17521,$B198,Profile!$C$2:$C$17521,BK$8))*$C$9</f>
        <v>0</v>
      </c>
      <c r="BL198" s="162">
        <f>(SUMIFS(Profile!$E$2:$E$17521,Profile!$B$2:$B$17521,$B198,Profile!$C$2:$C$17521,BL$8))*$C$9</f>
        <v>0</v>
      </c>
      <c r="BM198" s="162">
        <f>(SUMIFS(Profile!$E$2:$E$17521,Profile!$B$2:$B$17521,$B198,Profile!$C$2:$C$17521,BM$8))*$C$9</f>
        <v>0</v>
      </c>
      <c r="BN198" s="162">
        <f>(SUMIFS(Profile!$E$2:$E$17521,Profile!$B$2:$B$17521,$B198,Profile!$C$2:$C$17521,BN$8))*$C$9</f>
        <v>0</v>
      </c>
      <c r="BO198" s="162">
        <f>(SUMIFS(Profile!$E$2:$E$17521,Profile!$B$2:$B$17521,$B198,Profile!$C$2:$C$17521,BO$8))*$C$9</f>
        <v>0</v>
      </c>
      <c r="BP198" s="162">
        <f>(SUMIFS(Profile!$E$2:$E$17521,Profile!$B$2:$B$17521,$B198,Profile!$C$2:$C$17521,BP$8))*$C$9</f>
        <v>0</v>
      </c>
      <c r="BQ198" s="162">
        <f>(SUMIFS(Profile!$E$2:$E$17521,Profile!$B$2:$B$17521,$B198,Profile!$C$2:$C$17521,BQ$8))*$C$9</f>
        <v>0</v>
      </c>
      <c r="BR198" s="162">
        <f>(SUMIFS(Profile!$E$2:$E$17521,Profile!$B$2:$B$17521,$B198,Profile!$C$2:$C$17521,BR$8))*$C$9</f>
        <v>0</v>
      </c>
      <c r="BS198" s="162">
        <f>(SUMIFS(Profile!$E$2:$E$17521,Profile!$B$2:$B$17521,$B198,Profile!$C$2:$C$17521,BS$8))*$C$9</f>
        <v>0</v>
      </c>
      <c r="BT198" s="162">
        <f>(SUMIFS(Profile!$E$2:$E$17521,Profile!$B$2:$B$17521,$B198,Profile!$C$2:$C$17521,BT$8))*$C$9</f>
        <v>0</v>
      </c>
      <c r="BU198" s="162">
        <f>(SUMIFS(Profile!$E$2:$E$17521,Profile!$B$2:$B$17521,$B198,Profile!$C$2:$C$17521,BU$8))*$C$9</f>
        <v>0</v>
      </c>
      <c r="BV198" s="162">
        <f>(SUMIFS(Profile!$E$2:$E$17521,Profile!$B$2:$B$17521,$B198,Profile!$C$2:$C$17521,BV$8))*$C$9</f>
        <v>0</v>
      </c>
      <c r="BW198" s="162">
        <f>(SUMIFS(Profile!$E$2:$E$17521,Profile!$B$2:$B$17521,$B198,Profile!$C$2:$C$17521,BW$8))*$C$9</f>
        <v>0</v>
      </c>
      <c r="BX198" s="162">
        <f>(SUMIFS(Profile!$E$2:$E$17521,Profile!$B$2:$B$17521,$B198,Profile!$C$2:$C$17521,BX$8))*$C$9</f>
        <v>0</v>
      </c>
      <c r="BY198" s="162">
        <f>(SUMIFS(Profile!$E$2:$E$17521,Profile!$B$2:$B$17521,$B198,Profile!$C$2:$C$17521,BY$8))*$C$9</f>
        <v>0</v>
      </c>
      <c r="BZ198" s="162">
        <f>(SUMIFS(Profile!$E$2:$E$17521,Profile!$B$2:$B$17521,$B198,Profile!$C$2:$C$17521,BZ$8))*$C$9</f>
        <v>0</v>
      </c>
      <c r="CA198" s="162">
        <f>(SUMIFS(Profile!$E$2:$E$17521,Profile!$B$2:$B$17521,$B198,Profile!$C$2:$C$17521,CA$8))*$C$9</f>
        <v>0</v>
      </c>
      <c r="CB198" s="162">
        <f>(SUMIFS(Profile!$E$2:$E$17521,Profile!$B$2:$B$17521,$B198,Profile!$C$2:$C$17521,CB$8))*$C$9</f>
        <v>0</v>
      </c>
      <c r="CC198" s="162">
        <f>(SUMIFS(Profile!$E$2:$E$17521,Profile!$B$2:$B$17521,$B198,Profile!$C$2:$C$17521,CC$8))*$C$9</f>
        <v>0</v>
      </c>
      <c r="CD198" s="162">
        <f>(SUMIFS(Profile!$E$2:$E$17521,Profile!$B$2:$B$17521,$B198,Profile!$C$2:$C$17521,CD$8))*$C$9</f>
        <v>0</v>
      </c>
      <c r="CE198" s="162">
        <f>(SUMIFS(Profile!$E$2:$E$17521,Profile!$B$2:$B$17521,$B198,Profile!$C$2:$C$17521,CE$8))*$C$9</f>
        <v>0</v>
      </c>
      <c r="CF198" s="162">
        <f>(SUMIFS(Profile!$E$2:$E$17521,Profile!$B$2:$B$17521,$B198,Profile!$C$2:$C$17521,CF$8))*$C$9</f>
        <v>0</v>
      </c>
      <c r="CG198" s="162">
        <f>(SUMIFS(Profile!$E$2:$E$17521,Profile!$B$2:$B$17521,$B198,Profile!$C$2:$C$17521,CG$8))*$C$9</f>
        <v>0</v>
      </c>
      <c r="CH198" s="162">
        <f>(SUMIFS(Profile!$E$2:$E$17521,Profile!$B$2:$B$17521,$B198,Profile!$C$2:$C$17521,CH$8))*$C$9</f>
        <v>0</v>
      </c>
      <c r="CI198" s="162">
        <f>(SUMIFS(Profile!$E$2:$E$17521,Profile!$B$2:$B$17521,$B198,Profile!$C$2:$C$17521,CI$8))*$C$9</f>
        <v>0</v>
      </c>
      <c r="CJ198" s="162">
        <f>(SUMIFS(Profile!$E$2:$E$17521,Profile!$B$2:$B$17521,$B198,Profile!$C$2:$C$17521,CJ$8))*$C$9</f>
        <v>0</v>
      </c>
      <c r="CK198" s="162">
        <f>(SUMIFS(Profile!$E$2:$E$17521,Profile!$B$2:$B$17521,$B198,Profile!$C$2:$C$17521,CK$8))*$C$9</f>
        <v>0</v>
      </c>
      <c r="CL198" s="162">
        <f>(SUMIFS(Profile!$E$2:$E$17521,Profile!$B$2:$B$17521,$B198,Profile!$C$2:$C$17521,CL$8))*$C$9</f>
        <v>0</v>
      </c>
      <c r="CM198" s="162">
        <f>(SUMIFS(Profile!$E$2:$E$17521,Profile!$B$2:$B$17521,$B198,Profile!$C$2:$C$17521,CM$8))*$C$9</f>
        <v>0</v>
      </c>
      <c r="CN198" s="162">
        <f>(SUMIFS(Profile!$E$2:$E$17521,Profile!$B$2:$B$17521,$B198,Profile!$C$2:$C$17521,CN$8))*$C$9</f>
        <v>0</v>
      </c>
      <c r="CO198" s="162">
        <f>(SUMIFS(Profile!$E$2:$E$17521,Profile!$B$2:$B$17521,$B198,Profile!$C$2:$C$17521,CO$8))*$C$9</f>
        <v>0</v>
      </c>
      <c r="CP198" s="162">
        <f>(SUMIFS(Profile!$E$2:$E$17521,Profile!$B$2:$B$17521,$B198,Profile!$C$2:$C$17521,CP$8))*$C$9</f>
        <v>0</v>
      </c>
      <c r="CQ198" s="162">
        <f>(SUMIFS(Profile!$E$2:$E$17521,Profile!$B$2:$B$17521,$B198,Profile!$C$2:$C$17521,CQ$8))*$C$9</f>
        <v>0</v>
      </c>
      <c r="CR198" s="162">
        <f>(SUMIFS(Profile!$E$2:$E$17521,Profile!$B$2:$B$17521,$B198,Profile!$C$2:$C$17521,CR$8))*$C$9</f>
        <v>0</v>
      </c>
      <c r="CS198" s="162">
        <f>(SUMIFS(Profile!$E$2:$E$17521,Profile!$B$2:$B$17521,$B198,Profile!$C$2:$C$17521,CS$8))*$C$9</f>
        <v>0</v>
      </c>
      <c r="CT198" s="162">
        <f>(SUMIFS(Profile!$E$2:$E$17521,Profile!$B$2:$B$17521,$B198,Profile!$C$2:$C$17521,CT$8))*$C$9</f>
        <v>0</v>
      </c>
      <c r="CU198" s="162">
        <f>(SUMIFS(Profile!$E$2:$E$17521,Profile!$B$2:$B$17521,$B198,Profile!$C$2:$C$17521,CU$8))*$C$9</f>
        <v>0</v>
      </c>
      <c r="CV198" s="162">
        <f>(SUMIFS(Profile!$E$2:$E$17521,Profile!$B$2:$B$17521,$B198,Profile!$C$2:$C$17521,CV$8))*$C$9</f>
        <v>0</v>
      </c>
      <c r="CW198" s="162">
        <f>(SUMIFS(Profile!$E$2:$E$17521,Profile!$B$2:$B$17521,$B198,Profile!$C$2:$C$17521,CW$8))*$C$9</f>
        <v>0</v>
      </c>
      <c r="CX198" s="162">
        <f t="shared" si="11"/>
        <v>0</v>
      </c>
      <c r="CY198" s="162">
        <f t="shared" ref="CY198:ET198" si="951">MAX(BB198-E198,0)</f>
        <v>0</v>
      </c>
      <c r="CZ198" s="162">
        <f t="shared" si="951"/>
        <v>0</v>
      </c>
      <c r="DA198" s="162">
        <f t="shared" si="951"/>
        <v>0</v>
      </c>
      <c r="DB198" s="162">
        <f t="shared" si="951"/>
        <v>0</v>
      </c>
      <c r="DC198" s="162">
        <f t="shared" si="951"/>
        <v>0</v>
      </c>
      <c r="DD198" s="162">
        <f t="shared" si="951"/>
        <v>0</v>
      </c>
      <c r="DE198" s="162">
        <f t="shared" si="951"/>
        <v>0</v>
      </c>
      <c r="DF198" s="162">
        <f t="shared" si="951"/>
        <v>0</v>
      </c>
      <c r="DG198" s="162">
        <f t="shared" si="951"/>
        <v>0</v>
      </c>
      <c r="DH198" s="162">
        <f t="shared" si="951"/>
        <v>0</v>
      </c>
      <c r="DI198" s="162">
        <f t="shared" si="951"/>
        <v>0</v>
      </c>
      <c r="DJ198" s="162">
        <f t="shared" si="951"/>
        <v>0</v>
      </c>
      <c r="DK198" s="162">
        <f t="shared" si="951"/>
        <v>0</v>
      </c>
      <c r="DL198" s="162">
        <f t="shared" si="951"/>
        <v>0</v>
      </c>
      <c r="DM198" s="162">
        <f t="shared" si="951"/>
        <v>0</v>
      </c>
      <c r="DN198" s="162">
        <f t="shared" si="951"/>
        <v>0</v>
      </c>
      <c r="DO198" s="162">
        <f t="shared" si="951"/>
        <v>0</v>
      </c>
      <c r="DP198" s="162">
        <f t="shared" si="951"/>
        <v>0</v>
      </c>
      <c r="DQ198" s="162">
        <f t="shared" si="951"/>
        <v>0</v>
      </c>
      <c r="DR198" s="162">
        <f t="shared" si="951"/>
        <v>0</v>
      </c>
      <c r="DS198" s="162">
        <f t="shared" si="951"/>
        <v>0</v>
      </c>
      <c r="DT198" s="162">
        <f t="shared" si="951"/>
        <v>0</v>
      </c>
      <c r="DU198" s="162">
        <f t="shared" si="951"/>
        <v>0</v>
      </c>
      <c r="DV198" s="162">
        <f t="shared" si="951"/>
        <v>0</v>
      </c>
      <c r="DW198" s="162">
        <f t="shared" si="951"/>
        <v>0</v>
      </c>
      <c r="DX198" s="162">
        <f t="shared" si="951"/>
        <v>0</v>
      </c>
      <c r="DY198" s="162">
        <f t="shared" si="951"/>
        <v>0</v>
      </c>
      <c r="DZ198" s="162">
        <f t="shared" si="951"/>
        <v>0</v>
      </c>
      <c r="EA198" s="162">
        <f t="shared" si="951"/>
        <v>0</v>
      </c>
      <c r="EB198" s="162">
        <f t="shared" si="951"/>
        <v>0</v>
      </c>
      <c r="EC198" s="162">
        <f t="shared" si="951"/>
        <v>0</v>
      </c>
      <c r="ED198" s="162">
        <f t="shared" si="951"/>
        <v>0</v>
      </c>
      <c r="EE198" s="162">
        <f t="shared" si="951"/>
        <v>0</v>
      </c>
      <c r="EF198" s="162">
        <f t="shared" si="951"/>
        <v>0</v>
      </c>
      <c r="EG198" s="162">
        <f t="shared" si="951"/>
        <v>0</v>
      </c>
      <c r="EH198" s="162">
        <f t="shared" si="951"/>
        <v>0</v>
      </c>
      <c r="EI198" s="162">
        <f t="shared" si="951"/>
        <v>0</v>
      </c>
      <c r="EJ198" s="162">
        <f t="shared" si="951"/>
        <v>0</v>
      </c>
      <c r="EK198" s="162">
        <f t="shared" si="951"/>
        <v>0</v>
      </c>
      <c r="EL198" s="162">
        <f t="shared" si="951"/>
        <v>0</v>
      </c>
      <c r="EM198" s="162">
        <f t="shared" si="951"/>
        <v>0</v>
      </c>
      <c r="EN198" s="162">
        <f t="shared" si="951"/>
        <v>0</v>
      </c>
      <c r="EO198" s="162">
        <f t="shared" si="951"/>
        <v>0</v>
      </c>
      <c r="EP198" s="162">
        <f t="shared" si="951"/>
        <v>0</v>
      </c>
      <c r="EQ198" s="162">
        <f t="shared" si="951"/>
        <v>0</v>
      </c>
      <c r="ER198" s="162">
        <f t="shared" si="951"/>
        <v>0</v>
      </c>
      <c r="ES198" s="162">
        <f t="shared" si="951"/>
        <v>0</v>
      </c>
      <c r="ET198" s="162">
        <f t="shared" si="951"/>
        <v>0</v>
      </c>
      <c r="EU198" s="162">
        <f t="shared" si="13"/>
        <v>0</v>
      </c>
      <c r="EV198" s="162">
        <f t="shared" ref="EV198:GQ198" si="952">BB198-CY198</f>
        <v>0</v>
      </c>
      <c r="EW198" s="162">
        <f t="shared" si="952"/>
        <v>0</v>
      </c>
      <c r="EX198" s="162">
        <f t="shared" si="952"/>
        <v>0</v>
      </c>
      <c r="EY198" s="162">
        <f t="shared" si="952"/>
        <v>0</v>
      </c>
      <c r="EZ198" s="162">
        <f t="shared" si="952"/>
        <v>0</v>
      </c>
      <c r="FA198" s="162">
        <f t="shared" si="952"/>
        <v>0</v>
      </c>
      <c r="FB198" s="162">
        <f t="shared" si="952"/>
        <v>0</v>
      </c>
      <c r="FC198" s="162">
        <f t="shared" si="952"/>
        <v>0</v>
      </c>
      <c r="FD198" s="162">
        <f t="shared" si="952"/>
        <v>0</v>
      </c>
      <c r="FE198" s="162">
        <f t="shared" si="952"/>
        <v>0</v>
      </c>
      <c r="FF198" s="162">
        <f t="shared" si="952"/>
        <v>0</v>
      </c>
      <c r="FG198" s="162">
        <f t="shared" si="952"/>
        <v>0</v>
      </c>
      <c r="FH198" s="162">
        <f t="shared" si="952"/>
        <v>0</v>
      </c>
      <c r="FI198" s="162">
        <f t="shared" si="952"/>
        <v>0</v>
      </c>
      <c r="FJ198" s="162">
        <f t="shared" si="952"/>
        <v>0</v>
      </c>
      <c r="FK198" s="162">
        <f t="shared" si="952"/>
        <v>0</v>
      </c>
      <c r="FL198" s="162">
        <f t="shared" si="952"/>
        <v>0</v>
      </c>
      <c r="FM198" s="162">
        <f t="shared" si="952"/>
        <v>0</v>
      </c>
      <c r="FN198" s="162">
        <f t="shared" si="952"/>
        <v>0</v>
      </c>
      <c r="FO198" s="162">
        <f t="shared" si="952"/>
        <v>0</v>
      </c>
      <c r="FP198" s="162">
        <f t="shared" si="952"/>
        <v>0</v>
      </c>
      <c r="FQ198" s="162">
        <f t="shared" si="952"/>
        <v>0</v>
      </c>
      <c r="FR198" s="162">
        <f t="shared" si="952"/>
        <v>0</v>
      </c>
      <c r="FS198" s="162">
        <f t="shared" si="952"/>
        <v>0</v>
      </c>
      <c r="FT198" s="162">
        <f t="shared" si="952"/>
        <v>0</v>
      </c>
      <c r="FU198" s="162">
        <f t="shared" si="952"/>
        <v>0</v>
      </c>
      <c r="FV198" s="162">
        <f t="shared" si="952"/>
        <v>0</v>
      </c>
      <c r="FW198" s="162">
        <f t="shared" si="952"/>
        <v>0</v>
      </c>
      <c r="FX198" s="162">
        <f t="shared" si="952"/>
        <v>0</v>
      </c>
      <c r="FY198" s="162">
        <f t="shared" si="952"/>
        <v>0</v>
      </c>
      <c r="FZ198" s="162">
        <f t="shared" si="952"/>
        <v>0</v>
      </c>
      <c r="GA198" s="162">
        <f t="shared" si="952"/>
        <v>0</v>
      </c>
      <c r="GB198" s="162">
        <f t="shared" si="952"/>
        <v>0</v>
      </c>
      <c r="GC198" s="162">
        <f t="shared" si="952"/>
        <v>0</v>
      </c>
      <c r="GD198" s="162">
        <f t="shared" si="952"/>
        <v>0</v>
      </c>
      <c r="GE198" s="162">
        <f t="shared" si="952"/>
        <v>0</v>
      </c>
      <c r="GF198" s="162">
        <f t="shared" si="952"/>
        <v>0</v>
      </c>
      <c r="GG198" s="162">
        <f t="shared" si="952"/>
        <v>0</v>
      </c>
      <c r="GH198" s="162">
        <f t="shared" si="952"/>
        <v>0</v>
      </c>
      <c r="GI198" s="162">
        <f t="shared" si="952"/>
        <v>0</v>
      </c>
      <c r="GJ198" s="162">
        <f t="shared" si="952"/>
        <v>0</v>
      </c>
      <c r="GK198" s="162">
        <f t="shared" si="952"/>
        <v>0</v>
      </c>
      <c r="GL198" s="162">
        <f t="shared" si="952"/>
        <v>0</v>
      </c>
      <c r="GM198" s="162">
        <f t="shared" si="952"/>
        <v>0</v>
      </c>
      <c r="GN198" s="162">
        <f t="shared" si="952"/>
        <v>0</v>
      </c>
      <c r="GO198" s="162">
        <f t="shared" si="952"/>
        <v>0</v>
      </c>
      <c r="GP198" s="162">
        <f t="shared" si="952"/>
        <v>0</v>
      </c>
      <c r="GQ198" s="162">
        <f t="shared" si="952"/>
        <v>0</v>
      </c>
      <c r="GR198" s="162">
        <f t="shared" si="15"/>
        <v>0</v>
      </c>
      <c r="GS198" s="162">
        <f t="shared" ref="GS198:IN198" si="953">E198-EV198</f>
        <v>0</v>
      </c>
      <c r="GT198" s="162">
        <f t="shared" si="953"/>
        <v>0</v>
      </c>
      <c r="GU198" s="162">
        <f t="shared" si="953"/>
        <v>0</v>
      </c>
      <c r="GV198" s="162">
        <f t="shared" si="953"/>
        <v>0</v>
      </c>
      <c r="GW198" s="162">
        <f t="shared" si="953"/>
        <v>0</v>
      </c>
      <c r="GX198" s="162">
        <f t="shared" si="953"/>
        <v>0</v>
      </c>
      <c r="GY198" s="162">
        <f t="shared" si="953"/>
        <v>0</v>
      </c>
      <c r="GZ198" s="162">
        <f t="shared" si="953"/>
        <v>0</v>
      </c>
      <c r="HA198" s="162">
        <f t="shared" si="953"/>
        <v>0</v>
      </c>
      <c r="HB198" s="162">
        <f t="shared" si="953"/>
        <v>0</v>
      </c>
      <c r="HC198" s="162">
        <f t="shared" si="953"/>
        <v>0</v>
      </c>
      <c r="HD198" s="162">
        <f t="shared" si="953"/>
        <v>0</v>
      </c>
      <c r="HE198" s="162">
        <f t="shared" si="953"/>
        <v>0</v>
      </c>
      <c r="HF198" s="162">
        <f t="shared" si="953"/>
        <v>0</v>
      </c>
      <c r="HG198" s="162">
        <f t="shared" si="953"/>
        <v>0</v>
      </c>
      <c r="HH198" s="162">
        <f t="shared" si="953"/>
        <v>0</v>
      </c>
      <c r="HI198" s="162">
        <f t="shared" si="953"/>
        <v>0</v>
      </c>
      <c r="HJ198" s="162">
        <f t="shared" si="953"/>
        <v>0</v>
      </c>
      <c r="HK198" s="162">
        <f t="shared" si="953"/>
        <v>0</v>
      </c>
      <c r="HL198" s="162">
        <f t="shared" si="953"/>
        <v>0</v>
      </c>
      <c r="HM198" s="162">
        <f t="shared" si="953"/>
        <v>0</v>
      </c>
      <c r="HN198" s="162">
        <f t="shared" si="953"/>
        <v>0</v>
      </c>
      <c r="HO198" s="162">
        <f t="shared" si="953"/>
        <v>0</v>
      </c>
      <c r="HP198" s="162">
        <f t="shared" si="953"/>
        <v>0</v>
      </c>
      <c r="HQ198" s="162">
        <f t="shared" si="953"/>
        <v>0</v>
      </c>
      <c r="HR198" s="162">
        <f t="shared" si="953"/>
        <v>0</v>
      </c>
      <c r="HS198" s="162">
        <f t="shared" si="953"/>
        <v>0</v>
      </c>
      <c r="HT198" s="162">
        <f t="shared" si="953"/>
        <v>0</v>
      </c>
      <c r="HU198" s="162">
        <f t="shared" si="953"/>
        <v>0</v>
      </c>
      <c r="HV198" s="162">
        <f t="shared" si="953"/>
        <v>0</v>
      </c>
      <c r="HW198" s="162">
        <f t="shared" si="953"/>
        <v>0</v>
      </c>
      <c r="HX198" s="162">
        <f t="shared" si="953"/>
        <v>0</v>
      </c>
      <c r="HY198" s="162">
        <f t="shared" si="953"/>
        <v>0</v>
      </c>
      <c r="HZ198" s="162">
        <f t="shared" si="953"/>
        <v>0</v>
      </c>
      <c r="IA198" s="162">
        <f t="shared" si="953"/>
        <v>0</v>
      </c>
      <c r="IB198" s="162">
        <f t="shared" si="953"/>
        <v>0</v>
      </c>
      <c r="IC198" s="162">
        <f t="shared" si="953"/>
        <v>0</v>
      </c>
      <c r="ID198" s="162">
        <f t="shared" si="953"/>
        <v>0</v>
      </c>
      <c r="IE198" s="162">
        <f t="shared" si="953"/>
        <v>0</v>
      </c>
      <c r="IF198" s="162">
        <f t="shared" si="953"/>
        <v>0</v>
      </c>
      <c r="IG198" s="162">
        <f t="shared" si="953"/>
        <v>0</v>
      </c>
      <c r="IH198" s="162">
        <f t="shared" si="953"/>
        <v>0</v>
      </c>
      <c r="II198" s="162">
        <f t="shared" si="953"/>
        <v>0</v>
      </c>
      <c r="IJ198" s="162">
        <f t="shared" si="953"/>
        <v>0</v>
      </c>
      <c r="IK198" s="162">
        <f t="shared" si="953"/>
        <v>0</v>
      </c>
      <c r="IL198" s="162">
        <f t="shared" si="953"/>
        <v>0</v>
      </c>
      <c r="IM198" s="162">
        <f t="shared" si="953"/>
        <v>0</v>
      </c>
      <c r="IN198" s="162">
        <f t="shared" si="953"/>
        <v>0</v>
      </c>
      <c r="IO198" s="162">
        <f t="shared" si="17"/>
        <v>0</v>
      </c>
      <c r="IP198" s="162">
        <f t="shared" si="23"/>
        <v>0</v>
      </c>
      <c r="IQ198" s="162">
        <f t="shared" ref="IQ198:KK198" si="954">MAX((MIN(CZ198+IP198,$IO$7))-GT198,0)</f>
        <v>0</v>
      </c>
      <c r="IR198" s="162">
        <f t="shared" si="954"/>
        <v>0</v>
      </c>
      <c r="IS198" s="162">
        <f t="shared" si="954"/>
        <v>0</v>
      </c>
      <c r="IT198" s="162">
        <f t="shared" si="954"/>
        <v>0</v>
      </c>
      <c r="IU198" s="162">
        <f t="shared" si="954"/>
        <v>0</v>
      </c>
      <c r="IV198" s="162">
        <f t="shared" si="954"/>
        <v>0</v>
      </c>
      <c r="IW198" s="162">
        <f t="shared" si="954"/>
        <v>0</v>
      </c>
      <c r="IX198" s="162">
        <f t="shared" si="954"/>
        <v>0</v>
      </c>
      <c r="IY198" s="162">
        <f t="shared" si="954"/>
        <v>0</v>
      </c>
      <c r="IZ198" s="162">
        <f t="shared" si="954"/>
        <v>0</v>
      </c>
      <c r="JA198" s="162">
        <f t="shared" si="954"/>
        <v>0</v>
      </c>
      <c r="JB198" s="162">
        <f t="shared" si="954"/>
        <v>0</v>
      </c>
      <c r="JC198" s="162">
        <f t="shared" si="954"/>
        <v>0</v>
      </c>
      <c r="JD198" s="162">
        <f t="shared" si="954"/>
        <v>0</v>
      </c>
      <c r="JE198" s="162">
        <f t="shared" si="954"/>
        <v>0</v>
      </c>
      <c r="JF198" s="162">
        <f t="shared" si="954"/>
        <v>0</v>
      </c>
      <c r="JG198" s="162">
        <f t="shared" si="954"/>
        <v>0</v>
      </c>
      <c r="JH198" s="162">
        <f t="shared" si="954"/>
        <v>0</v>
      </c>
      <c r="JI198" s="162">
        <f t="shared" si="954"/>
        <v>0</v>
      </c>
      <c r="JJ198" s="162">
        <f t="shared" si="954"/>
        <v>0</v>
      </c>
      <c r="JK198" s="162">
        <f t="shared" si="954"/>
        <v>0</v>
      </c>
      <c r="JL198" s="162">
        <f t="shared" si="954"/>
        <v>0</v>
      </c>
      <c r="JM198" s="162">
        <f t="shared" si="954"/>
        <v>0</v>
      </c>
      <c r="JN198" s="162">
        <f t="shared" si="954"/>
        <v>0</v>
      </c>
      <c r="JO198" s="162">
        <f t="shared" si="954"/>
        <v>0</v>
      </c>
      <c r="JP198" s="162">
        <f t="shared" si="954"/>
        <v>0</v>
      </c>
      <c r="JQ198" s="162">
        <f t="shared" si="954"/>
        <v>0</v>
      </c>
      <c r="JR198" s="162">
        <f t="shared" si="954"/>
        <v>0</v>
      </c>
      <c r="JS198" s="162">
        <f t="shared" si="954"/>
        <v>0</v>
      </c>
      <c r="JT198" s="162">
        <f t="shared" si="954"/>
        <v>0</v>
      </c>
      <c r="JU198" s="162">
        <f t="shared" si="954"/>
        <v>0</v>
      </c>
      <c r="JV198" s="162">
        <f t="shared" si="954"/>
        <v>0</v>
      </c>
      <c r="JW198" s="162">
        <f t="shared" si="954"/>
        <v>0</v>
      </c>
      <c r="JX198" s="162">
        <f t="shared" si="954"/>
        <v>0</v>
      </c>
      <c r="JY198" s="162">
        <f t="shared" si="954"/>
        <v>0</v>
      </c>
      <c r="JZ198" s="162">
        <f t="shared" si="954"/>
        <v>0</v>
      </c>
      <c r="KA198" s="162">
        <f t="shared" si="954"/>
        <v>0</v>
      </c>
      <c r="KB198" s="162">
        <f t="shared" si="954"/>
        <v>0</v>
      </c>
      <c r="KC198" s="162">
        <f t="shared" si="954"/>
        <v>0</v>
      </c>
      <c r="KD198" s="162">
        <f t="shared" si="954"/>
        <v>0</v>
      </c>
      <c r="KE198" s="162">
        <f t="shared" si="954"/>
        <v>0</v>
      </c>
      <c r="KF198" s="162">
        <f t="shared" si="954"/>
        <v>0</v>
      </c>
      <c r="KG198" s="162">
        <f t="shared" si="954"/>
        <v>0</v>
      </c>
      <c r="KH198" s="162">
        <f t="shared" si="954"/>
        <v>0</v>
      </c>
      <c r="KI198" s="162">
        <f t="shared" si="954"/>
        <v>0</v>
      </c>
      <c r="KJ198" s="162">
        <f t="shared" si="954"/>
        <v>0</v>
      </c>
      <c r="KK198" s="162">
        <f t="shared" si="954"/>
        <v>0</v>
      </c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</row>
    <row r="199" ht="14.25" customHeight="1" spans="1:326" x14ac:dyDescent="0.25">
      <c r="A199" s="1">
        <v>7</v>
      </c>
      <c r="B199" s="1">
        <f t="shared" ref="B199:C199" si="955">B198+1</f>
        <v>189</v>
      </c>
      <c r="C199" s="232">
        <f t="shared" si="955"/>
        <v>43654</v>
      </c>
      <c r="D199" s="162">
        <f t="shared" si="9"/>
        <v>0</v>
      </c>
      <c r="E199" s="162">
        <f>(SUMIFS(Profile!$F$2:$F$17521,Profile!$B$2:$B$17521,$B199,Profile!$C$2:$C$17521,E$8))*$C$6</f>
        <v>0</v>
      </c>
      <c r="F199" s="162">
        <f>(SUMIFS(Profile!$F$2:$F$17521,Profile!$B$2:$B$17521,$B199,Profile!$C$2:$C$17521,F$8))*$C$6</f>
        <v>0</v>
      </c>
      <c r="G199" s="162">
        <f>(SUMIFS(Profile!$F$2:$F$17521,Profile!$B$2:$B$17521,$B199,Profile!$C$2:$C$17521,G$8))*$C$6</f>
        <v>0</v>
      </c>
      <c r="H199" s="162">
        <f>(SUMIFS(Profile!$F$2:$F$17521,Profile!$B$2:$B$17521,$B199,Profile!$C$2:$C$17521,H$8))*$C$6</f>
        <v>0</v>
      </c>
      <c r="I199" s="162">
        <f>(SUMIFS(Profile!$F$2:$F$17521,Profile!$B$2:$B$17521,$B199,Profile!$C$2:$C$17521,I$8))*$C$6</f>
        <v>0</v>
      </c>
      <c r="J199" s="162">
        <f>(SUMIFS(Profile!$F$2:$F$17521,Profile!$B$2:$B$17521,$B199,Profile!$C$2:$C$17521,J$8))*$C$6</f>
        <v>0</v>
      </c>
      <c r="K199" s="162">
        <f>(SUMIFS(Profile!$F$2:$F$17521,Profile!$B$2:$B$17521,$B199,Profile!$C$2:$C$17521,K$8))*$C$6</f>
        <v>0</v>
      </c>
      <c r="L199" s="162">
        <f>(SUMIFS(Profile!$F$2:$F$17521,Profile!$B$2:$B$17521,$B199,Profile!$C$2:$C$17521,L$8))*$C$6</f>
        <v>0</v>
      </c>
      <c r="M199" s="162">
        <f>(SUMIFS(Profile!$F$2:$F$17521,Profile!$B$2:$B$17521,$B199,Profile!$C$2:$C$17521,M$8))*$C$6</f>
        <v>0</v>
      </c>
      <c r="N199" s="162">
        <f>(SUMIFS(Profile!$F$2:$F$17521,Profile!$B$2:$B$17521,$B199,Profile!$C$2:$C$17521,N$8))*$C$6</f>
        <v>0</v>
      </c>
      <c r="O199" s="162">
        <f>(SUMIFS(Profile!$F$2:$F$17521,Profile!$B$2:$B$17521,$B199,Profile!$C$2:$C$17521,O$8))*$C$6</f>
        <v>0</v>
      </c>
      <c r="P199" s="162">
        <f>(SUMIFS(Profile!$F$2:$F$17521,Profile!$B$2:$B$17521,$B199,Profile!$C$2:$C$17521,P$8))*$C$6</f>
        <v>0</v>
      </c>
      <c r="Q199" s="162">
        <f>(SUMIFS(Profile!$F$2:$F$17521,Profile!$B$2:$B$17521,$B199,Profile!$C$2:$C$17521,Q$8))*$C$6</f>
        <v>0</v>
      </c>
      <c r="R199" s="162">
        <f>(SUMIFS(Profile!$F$2:$F$17521,Profile!$B$2:$B$17521,$B199,Profile!$C$2:$C$17521,R$8))*$C$6</f>
        <v>0</v>
      </c>
      <c r="S199" s="162">
        <f>(SUMIFS(Profile!$F$2:$F$17521,Profile!$B$2:$B$17521,$B199,Profile!$C$2:$C$17521,S$8))*$C$6</f>
        <v>0</v>
      </c>
      <c r="T199" s="162">
        <f>(SUMIFS(Profile!$F$2:$F$17521,Profile!$B$2:$B$17521,$B199,Profile!$C$2:$C$17521,T$8))*$C$6</f>
        <v>0</v>
      </c>
      <c r="U199" s="162">
        <f>(SUMIFS(Profile!$F$2:$F$17521,Profile!$B$2:$B$17521,$B199,Profile!$C$2:$C$17521,U$8))*$C$6</f>
        <v>0</v>
      </c>
      <c r="V199" s="162">
        <f>(SUMIFS(Profile!$F$2:$F$17521,Profile!$B$2:$B$17521,$B199,Profile!$C$2:$C$17521,V$8))*$C$6</f>
        <v>0</v>
      </c>
      <c r="W199" s="162">
        <f>(SUMIFS(Profile!$F$2:$F$17521,Profile!$B$2:$B$17521,$B199,Profile!$C$2:$C$17521,W$8))*$C$6</f>
        <v>0</v>
      </c>
      <c r="X199" s="162">
        <f>(SUMIFS(Profile!$F$2:$F$17521,Profile!$B$2:$B$17521,$B199,Profile!$C$2:$C$17521,X$8))*$C$6</f>
        <v>0</v>
      </c>
      <c r="Y199" s="162">
        <f>(SUMIFS(Profile!$F$2:$F$17521,Profile!$B$2:$B$17521,$B199,Profile!$C$2:$C$17521,Y$8))*$C$6</f>
        <v>0</v>
      </c>
      <c r="Z199" s="162">
        <f>(SUMIFS(Profile!$F$2:$F$17521,Profile!$B$2:$B$17521,$B199,Profile!$C$2:$C$17521,Z$8))*$C$6</f>
        <v>0</v>
      </c>
      <c r="AA199" s="162">
        <f>(SUMIFS(Profile!$F$2:$F$17521,Profile!$B$2:$B$17521,$B199,Profile!$C$2:$C$17521,AA$8))*$C$6</f>
        <v>0</v>
      </c>
      <c r="AB199" s="162">
        <f>(SUMIFS(Profile!$F$2:$F$17521,Profile!$B$2:$B$17521,$B199,Profile!$C$2:$C$17521,AB$8))*$C$6</f>
        <v>0</v>
      </c>
      <c r="AC199" s="162">
        <f>(SUMIFS(Profile!$F$2:$F$17521,Profile!$B$2:$B$17521,$B199,Profile!$C$2:$C$17521,AC$8))*$C$6</f>
        <v>0</v>
      </c>
      <c r="AD199" s="162">
        <f>(SUMIFS(Profile!$F$2:$F$17521,Profile!$B$2:$B$17521,$B199,Profile!$C$2:$C$17521,AD$8))*$C$6</f>
        <v>0</v>
      </c>
      <c r="AE199" s="162">
        <f>(SUMIFS(Profile!$F$2:$F$17521,Profile!$B$2:$B$17521,$B199,Profile!$C$2:$C$17521,AE$8))*$C$6</f>
        <v>0</v>
      </c>
      <c r="AF199" s="162">
        <f>(SUMIFS(Profile!$F$2:$F$17521,Profile!$B$2:$B$17521,$B199,Profile!$C$2:$C$17521,AF$8))*$C$6</f>
        <v>0</v>
      </c>
      <c r="AG199" s="162">
        <f>(SUMIFS(Profile!$F$2:$F$17521,Profile!$B$2:$B$17521,$B199,Profile!$C$2:$C$17521,AG$8))*$C$6</f>
        <v>0</v>
      </c>
      <c r="AH199" s="162">
        <f>(SUMIFS(Profile!$F$2:$F$17521,Profile!$B$2:$B$17521,$B199,Profile!$C$2:$C$17521,AH$8))*$C$6</f>
        <v>0</v>
      </c>
      <c r="AI199" s="162">
        <f>(SUMIFS(Profile!$F$2:$F$17521,Profile!$B$2:$B$17521,$B199,Profile!$C$2:$C$17521,AI$8))*$C$6</f>
        <v>0</v>
      </c>
      <c r="AJ199" s="162">
        <f>(SUMIFS(Profile!$F$2:$F$17521,Profile!$B$2:$B$17521,$B199,Profile!$C$2:$C$17521,AJ$8))*$C$6</f>
        <v>0</v>
      </c>
      <c r="AK199" s="162">
        <f>(SUMIFS(Profile!$F$2:$F$17521,Profile!$B$2:$B$17521,$B199,Profile!$C$2:$C$17521,AK$8))*$C$6</f>
        <v>0</v>
      </c>
      <c r="AL199" s="162">
        <f>(SUMIFS(Profile!$F$2:$F$17521,Profile!$B$2:$B$17521,$B199,Profile!$C$2:$C$17521,AL$8))*$C$6</f>
        <v>0</v>
      </c>
      <c r="AM199" s="162">
        <f>(SUMIFS(Profile!$F$2:$F$17521,Profile!$B$2:$B$17521,$B199,Profile!$C$2:$C$17521,AM$8))*$C$6</f>
        <v>0</v>
      </c>
      <c r="AN199" s="162">
        <f>(SUMIFS(Profile!$F$2:$F$17521,Profile!$B$2:$B$17521,$B199,Profile!$C$2:$C$17521,AN$8))*$C$6</f>
        <v>0</v>
      </c>
      <c r="AO199" s="162">
        <f>(SUMIFS(Profile!$F$2:$F$17521,Profile!$B$2:$B$17521,$B199,Profile!$C$2:$C$17521,AO$8))*$C$6</f>
        <v>0</v>
      </c>
      <c r="AP199" s="162">
        <f>(SUMIFS(Profile!$F$2:$F$17521,Profile!$B$2:$B$17521,$B199,Profile!$C$2:$C$17521,AP$8))*$C$6</f>
        <v>0</v>
      </c>
      <c r="AQ199" s="162">
        <f>(SUMIFS(Profile!$F$2:$F$17521,Profile!$B$2:$B$17521,$B199,Profile!$C$2:$C$17521,AQ$8))*$C$6</f>
        <v>0</v>
      </c>
      <c r="AR199" s="162">
        <f>(SUMIFS(Profile!$F$2:$F$17521,Profile!$B$2:$B$17521,$B199,Profile!$C$2:$C$17521,AR$8))*$C$6</f>
        <v>0</v>
      </c>
      <c r="AS199" s="162">
        <f>(SUMIFS(Profile!$F$2:$F$17521,Profile!$B$2:$B$17521,$B199,Profile!$C$2:$C$17521,AS$8))*$C$6</f>
        <v>0</v>
      </c>
      <c r="AT199" s="162">
        <f>(SUMIFS(Profile!$F$2:$F$17521,Profile!$B$2:$B$17521,$B199,Profile!$C$2:$C$17521,AT$8))*$C$6</f>
        <v>0</v>
      </c>
      <c r="AU199" s="162">
        <f>(SUMIFS(Profile!$F$2:$F$17521,Profile!$B$2:$B$17521,$B199,Profile!$C$2:$C$17521,AU$8))*$C$6</f>
        <v>0</v>
      </c>
      <c r="AV199" s="162">
        <f>(SUMIFS(Profile!$F$2:$F$17521,Profile!$B$2:$B$17521,$B199,Profile!$C$2:$C$17521,AV$8))*$C$6</f>
        <v>0</v>
      </c>
      <c r="AW199" s="162">
        <f>(SUMIFS(Profile!$F$2:$F$17521,Profile!$B$2:$B$17521,$B199,Profile!$C$2:$C$17521,AW$8))*$C$6</f>
        <v>0</v>
      </c>
      <c r="AX199" s="162">
        <f>(SUMIFS(Profile!$F$2:$F$17521,Profile!$B$2:$B$17521,$B199,Profile!$C$2:$C$17521,AX$8))*$C$6</f>
        <v>0</v>
      </c>
      <c r="AY199" s="162">
        <f>(SUMIFS(Profile!$F$2:$F$17521,Profile!$B$2:$B$17521,$B199,Profile!$C$2:$C$17521,AY$8))*$C$6</f>
        <v>0</v>
      </c>
      <c r="AZ199" s="162">
        <f>(SUMIFS(Profile!$F$2:$F$17521,Profile!$B$2:$B$17521,$B199,Profile!$C$2:$C$17521,AZ$8))*$C$6</f>
        <v>0</v>
      </c>
      <c r="BA199" s="162">
        <f t="shared" si="10"/>
        <v>0</v>
      </c>
      <c r="BB199" s="162">
        <f>(SUMIFS(Profile!$E$2:$E$17521,Profile!$B$2:$B$17521,$B199,Profile!$C$2:$C$17521,BB$8))*$C$9</f>
        <v>0</v>
      </c>
      <c r="BC199" s="162">
        <f>(SUMIFS(Profile!$E$2:$E$17521,Profile!$B$2:$B$17521,$B199,Profile!$C$2:$C$17521,BC$8))*$C$9</f>
        <v>0</v>
      </c>
      <c r="BD199" s="162">
        <f>(SUMIFS(Profile!$E$2:$E$17521,Profile!$B$2:$B$17521,$B199,Profile!$C$2:$C$17521,BD$8))*$C$9</f>
        <v>0</v>
      </c>
      <c r="BE199" s="162">
        <f>(SUMIFS(Profile!$E$2:$E$17521,Profile!$B$2:$B$17521,$B199,Profile!$C$2:$C$17521,BE$8))*$C$9</f>
        <v>0</v>
      </c>
      <c r="BF199" s="162">
        <f>(SUMIFS(Profile!$E$2:$E$17521,Profile!$B$2:$B$17521,$B199,Profile!$C$2:$C$17521,BF$8))*$C$9</f>
        <v>0</v>
      </c>
      <c r="BG199" s="162">
        <f>(SUMIFS(Profile!$E$2:$E$17521,Profile!$B$2:$B$17521,$B199,Profile!$C$2:$C$17521,BG$8))*$C$9</f>
        <v>0</v>
      </c>
      <c r="BH199" s="162">
        <f>(SUMIFS(Profile!$E$2:$E$17521,Profile!$B$2:$B$17521,$B199,Profile!$C$2:$C$17521,BH$8))*$C$9</f>
        <v>0</v>
      </c>
      <c r="BI199" s="162">
        <f>(SUMIFS(Profile!$E$2:$E$17521,Profile!$B$2:$B$17521,$B199,Profile!$C$2:$C$17521,BI$8))*$C$9</f>
        <v>0</v>
      </c>
      <c r="BJ199" s="162">
        <f>(SUMIFS(Profile!$E$2:$E$17521,Profile!$B$2:$B$17521,$B199,Profile!$C$2:$C$17521,BJ$8))*$C$9</f>
        <v>0</v>
      </c>
      <c r="BK199" s="162">
        <f>(SUMIFS(Profile!$E$2:$E$17521,Profile!$B$2:$B$17521,$B199,Profile!$C$2:$C$17521,BK$8))*$C$9</f>
        <v>0</v>
      </c>
      <c r="BL199" s="162">
        <f>(SUMIFS(Profile!$E$2:$E$17521,Profile!$B$2:$B$17521,$B199,Profile!$C$2:$C$17521,BL$8))*$C$9</f>
        <v>0</v>
      </c>
      <c r="BM199" s="162">
        <f>(SUMIFS(Profile!$E$2:$E$17521,Profile!$B$2:$B$17521,$B199,Profile!$C$2:$C$17521,BM$8))*$C$9</f>
        <v>0</v>
      </c>
      <c r="BN199" s="162">
        <f>(SUMIFS(Profile!$E$2:$E$17521,Profile!$B$2:$B$17521,$B199,Profile!$C$2:$C$17521,BN$8))*$C$9</f>
        <v>0</v>
      </c>
      <c r="BO199" s="162">
        <f>(SUMIFS(Profile!$E$2:$E$17521,Profile!$B$2:$B$17521,$B199,Profile!$C$2:$C$17521,BO$8))*$C$9</f>
        <v>0</v>
      </c>
      <c r="BP199" s="162">
        <f>(SUMIFS(Profile!$E$2:$E$17521,Profile!$B$2:$B$17521,$B199,Profile!$C$2:$C$17521,BP$8))*$C$9</f>
        <v>0</v>
      </c>
      <c r="BQ199" s="162">
        <f>(SUMIFS(Profile!$E$2:$E$17521,Profile!$B$2:$B$17521,$B199,Profile!$C$2:$C$17521,BQ$8))*$C$9</f>
        <v>0</v>
      </c>
      <c r="BR199" s="162">
        <f>(SUMIFS(Profile!$E$2:$E$17521,Profile!$B$2:$B$17521,$B199,Profile!$C$2:$C$17521,BR$8))*$C$9</f>
        <v>0</v>
      </c>
      <c r="BS199" s="162">
        <f>(SUMIFS(Profile!$E$2:$E$17521,Profile!$B$2:$B$17521,$B199,Profile!$C$2:$C$17521,BS$8))*$C$9</f>
        <v>0</v>
      </c>
      <c r="BT199" s="162">
        <f>(SUMIFS(Profile!$E$2:$E$17521,Profile!$B$2:$B$17521,$B199,Profile!$C$2:$C$17521,BT$8))*$C$9</f>
        <v>0</v>
      </c>
      <c r="BU199" s="162">
        <f>(SUMIFS(Profile!$E$2:$E$17521,Profile!$B$2:$B$17521,$B199,Profile!$C$2:$C$17521,BU$8))*$C$9</f>
        <v>0</v>
      </c>
      <c r="BV199" s="162">
        <f>(SUMIFS(Profile!$E$2:$E$17521,Profile!$B$2:$B$17521,$B199,Profile!$C$2:$C$17521,BV$8))*$C$9</f>
        <v>0</v>
      </c>
      <c r="BW199" s="162">
        <f>(SUMIFS(Profile!$E$2:$E$17521,Profile!$B$2:$B$17521,$B199,Profile!$C$2:$C$17521,BW$8))*$C$9</f>
        <v>0</v>
      </c>
      <c r="BX199" s="162">
        <f>(SUMIFS(Profile!$E$2:$E$17521,Profile!$B$2:$B$17521,$B199,Profile!$C$2:$C$17521,BX$8))*$C$9</f>
        <v>0</v>
      </c>
      <c r="BY199" s="162">
        <f>(SUMIFS(Profile!$E$2:$E$17521,Profile!$B$2:$B$17521,$B199,Profile!$C$2:$C$17521,BY$8))*$C$9</f>
        <v>0</v>
      </c>
      <c r="BZ199" s="162">
        <f>(SUMIFS(Profile!$E$2:$E$17521,Profile!$B$2:$B$17521,$B199,Profile!$C$2:$C$17521,BZ$8))*$C$9</f>
        <v>0</v>
      </c>
      <c r="CA199" s="162">
        <f>(SUMIFS(Profile!$E$2:$E$17521,Profile!$B$2:$B$17521,$B199,Profile!$C$2:$C$17521,CA$8))*$C$9</f>
        <v>0</v>
      </c>
      <c r="CB199" s="162">
        <f>(SUMIFS(Profile!$E$2:$E$17521,Profile!$B$2:$B$17521,$B199,Profile!$C$2:$C$17521,CB$8))*$C$9</f>
        <v>0</v>
      </c>
      <c r="CC199" s="162">
        <f>(SUMIFS(Profile!$E$2:$E$17521,Profile!$B$2:$B$17521,$B199,Profile!$C$2:$C$17521,CC$8))*$C$9</f>
        <v>0</v>
      </c>
      <c r="CD199" s="162">
        <f>(SUMIFS(Profile!$E$2:$E$17521,Profile!$B$2:$B$17521,$B199,Profile!$C$2:$C$17521,CD$8))*$C$9</f>
        <v>0</v>
      </c>
      <c r="CE199" s="162">
        <f>(SUMIFS(Profile!$E$2:$E$17521,Profile!$B$2:$B$17521,$B199,Profile!$C$2:$C$17521,CE$8))*$C$9</f>
        <v>0</v>
      </c>
      <c r="CF199" s="162">
        <f>(SUMIFS(Profile!$E$2:$E$17521,Profile!$B$2:$B$17521,$B199,Profile!$C$2:$C$17521,CF$8))*$C$9</f>
        <v>0</v>
      </c>
      <c r="CG199" s="162">
        <f>(SUMIFS(Profile!$E$2:$E$17521,Profile!$B$2:$B$17521,$B199,Profile!$C$2:$C$17521,CG$8))*$C$9</f>
        <v>0</v>
      </c>
      <c r="CH199" s="162">
        <f>(SUMIFS(Profile!$E$2:$E$17521,Profile!$B$2:$B$17521,$B199,Profile!$C$2:$C$17521,CH$8))*$C$9</f>
        <v>0</v>
      </c>
      <c r="CI199" s="162">
        <f>(SUMIFS(Profile!$E$2:$E$17521,Profile!$B$2:$B$17521,$B199,Profile!$C$2:$C$17521,CI$8))*$C$9</f>
        <v>0</v>
      </c>
      <c r="CJ199" s="162">
        <f>(SUMIFS(Profile!$E$2:$E$17521,Profile!$B$2:$B$17521,$B199,Profile!$C$2:$C$17521,CJ$8))*$C$9</f>
        <v>0</v>
      </c>
      <c r="CK199" s="162">
        <f>(SUMIFS(Profile!$E$2:$E$17521,Profile!$B$2:$B$17521,$B199,Profile!$C$2:$C$17521,CK$8))*$C$9</f>
        <v>0</v>
      </c>
      <c r="CL199" s="162">
        <f>(SUMIFS(Profile!$E$2:$E$17521,Profile!$B$2:$B$17521,$B199,Profile!$C$2:$C$17521,CL$8))*$C$9</f>
        <v>0</v>
      </c>
      <c r="CM199" s="162">
        <f>(SUMIFS(Profile!$E$2:$E$17521,Profile!$B$2:$B$17521,$B199,Profile!$C$2:$C$17521,CM$8))*$C$9</f>
        <v>0</v>
      </c>
      <c r="CN199" s="162">
        <f>(SUMIFS(Profile!$E$2:$E$17521,Profile!$B$2:$B$17521,$B199,Profile!$C$2:$C$17521,CN$8))*$C$9</f>
        <v>0</v>
      </c>
      <c r="CO199" s="162">
        <f>(SUMIFS(Profile!$E$2:$E$17521,Profile!$B$2:$B$17521,$B199,Profile!$C$2:$C$17521,CO$8))*$C$9</f>
        <v>0</v>
      </c>
      <c r="CP199" s="162">
        <f>(SUMIFS(Profile!$E$2:$E$17521,Profile!$B$2:$B$17521,$B199,Profile!$C$2:$C$17521,CP$8))*$C$9</f>
        <v>0</v>
      </c>
      <c r="CQ199" s="162">
        <f>(SUMIFS(Profile!$E$2:$E$17521,Profile!$B$2:$B$17521,$B199,Profile!$C$2:$C$17521,CQ$8))*$C$9</f>
        <v>0</v>
      </c>
      <c r="CR199" s="162">
        <f>(SUMIFS(Profile!$E$2:$E$17521,Profile!$B$2:$B$17521,$B199,Profile!$C$2:$C$17521,CR$8))*$C$9</f>
        <v>0</v>
      </c>
      <c r="CS199" s="162">
        <f>(SUMIFS(Profile!$E$2:$E$17521,Profile!$B$2:$B$17521,$B199,Profile!$C$2:$C$17521,CS$8))*$C$9</f>
        <v>0</v>
      </c>
      <c r="CT199" s="162">
        <f>(SUMIFS(Profile!$E$2:$E$17521,Profile!$B$2:$B$17521,$B199,Profile!$C$2:$C$17521,CT$8))*$C$9</f>
        <v>0</v>
      </c>
      <c r="CU199" s="162">
        <f>(SUMIFS(Profile!$E$2:$E$17521,Profile!$B$2:$B$17521,$B199,Profile!$C$2:$C$17521,CU$8))*$C$9</f>
        <v>0</v>
      </c>
      <c r="CV199" s="162">
        <f>(SUMIFS(Profile!$E$2:$E$17521,Profile!$B$2:$B$17521,$B199,Profile!$C$2:$C$17521,CV$8))*$C$9</f>
        <v>0</v>
      </c>
      <c r="CW199" s="162">
        <f>(SUMIFS(Profile!$E$2:$E$17521,Profile!$B$2:$B$17521,$B199,Profile!$C$2:$C$17521,CW$8))*$C$9</f>
        <v>0</v>
      </c>
      <c r="CX199" s="162">
        <f t="shared" si="11"/>
        <v>0</v>
      </c>
      <c r="CY199" s="162">
        <f t="shared" ref="CY199:ET199" si="956">MAX(BB199-E199,0)</f>
        <v>0</v>
      </c>
      <c r="CZ199" s="162">
        <f t="shared" si="956"/>
        <v>0</v>
      </c>
      <c r="DA199" s="162">
        <f t="shared" si="956"/>
        <v>0</v>
      </c>
      <c r="DB199" s="162">
        <f t="shared" si="956"/>
        <v>0</v>
      </c>
      <c r="DC199" s="162">
        <f t="shared" si="956"/>
        <v>0</v>
      </c>
      <c r="DD199" s="162">
        <f t="shared" si="956"/>
        <v>0</v>
      </c>
      <c r="DE199" s="162">
        <f t="shared" si="956"/>
        <v>0</v>
      </c>
      <c r="DF199" s="162">
        <f t="shared" si="956"/>
        <v>0</v>
      </c>
      <c r="DG199" s="162">
        <f t="shared" si="956"/>
        <v>0</v>
      </c>
      <c r="DH199" s="162">
        <f t="shared" si="956"/>
        <v>0</v>
      </c>
      <c r="DI199" s="162">
        <f t="shared" si="956"/>
        <v>0</v>
      </c>
      <c r="DJ199" s="162">
        <f t="shared" si="956"/>
        <v>0</v>
      </c>
      <c r="DK199" s="162">
        <f t="shared" si="956"/>
        <v>0</v>
      </c>
      <c r="DL199" s="162">
        <f t="shared" si="956"/>
        <v>0</v>
      </c>
      <c r="DM199" s="162">
        <f t="shared" si="956"/>
        <v>0</v>
      </c>
      <c r="DN199" s="162">
        <f t="shared" si="956"/>
        <v>0</v>
      </c>
      <c r="DO199" s="162">
        <f t="shared" si="956"/>
        <v>0</v>
      </c>
      <c r="DP199" s="162">
        <f t="shared" si="956"/>
        <v>0</v>
      </c>
      <c r="DQ199" s="162">
        <f t="shared" si="956"/>
        <v>0</v>
      </c>
      <c r="DR199" s="162">
        <f t="shared" si="956"/>
        <v>0</v>
      </c>
      <c r="DS199" s="162">
        <f t="shared" si="956"/>
        <v>0</v>
      </c>
      <c r="DT199" s="162">
        <f t="shared" si="956"/>
        <v>0</v>
      </c>
      <c r="DU199" s="162">
        <f t="shared" si="956"/>
        <v>0</v>
      </c>
      <c r="DV199" s="162">
        <f t="shared" si="956"/>
        <v>0</v>
      </c>
      <c r="DW199" s="162">
        <f t="shared" si="956"/>
        <v>0</v>
      </c>
      <c r="DX199" s="162">
        <f t="shared" si="956"/>
        <v>0</v>
      </c>
      <c r="DY199" s="162">
        <f t="shared" si="956"/>
        <v>0</v>
      </c>
      <c r="DZ199" s="162">
        <f t="shared" si="956"/>
        <v>0</v>
      </c>
      <c r="EA199" s="162">
        <f t="shared" si="956"/>
        <v>0</v>
      </c>
      <c r="EB199" s="162">
        <f t="shared" si="956"/>
        <v>0</v>
      </c>
      <c r="EC199" s="162">
        <f t="shared" si="956"/>
        <v>0</v>
      </c>
      <c r="ED199" s="162">
        <f t="shared" si="956"/>
        <v>0</v>
      </c>
      <c r="EE199" s="162">
        <f t="shared" si="956"/>
        <v>0</v>
      </c>
      <c r="EF199" s="162">
        <f t="shared" si="956"/>
        <v>0</v>
      </c>
      <c r="EG199" s="162">
        <f t="shared" si="956"/>
        <v>0</v>
      </c>
      <c r="EH199" s="162">
        <f t="shared" si="956"/>
        <v>0</v>
      </c>
      <c r="EI199" s="162">
        <f t="shared" si="956"/>
        <v>0</v>
      </c>
      <c r="EJ199" s="162">
        <f t="shared" si="956"/>
        <v>0</v>
      </c>
      <c r="EK199" s="162">
        <f t="shared" si="956"/>
        <v>0</v>
      </c>
      <c r="EL199" s="162">
        <f t="shared" si="956"/>
        <v>0</v>
      </c>
      <c r="EM199" s="162">
        <f t="shared" si="956"/>
        <v>0</v>
      </c>
      <c r="EN199" s="162">
        <f t="shared" si="956"/>
        <v>0</v>
      </c>
      <c r="EO199" s="162">
        <f t="shared" si="956"/>
        <v>0</v>
      </c>
      <c r="EP199" s="162">
        <f t="shared" si="956"/>
        <v>0</v>
      </c>
      <c r="EQ199" s="162">
        <f t="shared" si="956"/>
        <v>0</v>
      </c>
      <c r="ER199" s="162">
        <f t="shared" si="956"/>
        <v>0</v>
      </c>
      <c r="ES199" s="162">
        <f t="shared" si="956"/>
        <v>0</v>
      </c>
      <c r="ET199" s="162">
        <f t="shared" si="956"/>
        <v>0</v>
      </c>
      <c r="EU199" s="162">
        <f t="shared" si="13"/>
        <v>0</v>
      </c>
      <c r="EV199" s="162">
        <f t="shared" ref="EV199:GQ199" si="957">BB199-CY199</f>
        <v>0</v>
      </c>
      <c r="EW199" s="162">
        <f t="shared" si="957"/>
        <v>0</v>
      </c>
      <c r="EX199" s="162">
        <f t="shared" si="957"/>
        <v>0</v>
      </c>
      <c r="EY199" s="162">
        <f t="shared" si="957"/>
        <v>0</v>
      </c>
      <c r="EZ199" s="162">
        <f t="shared" si="957"/>
        <v>0</v>
      </c>
      <c r="FA199" s="162">
        <f t="shared" si="957"/>
        <v>0</v>
      </c>
      <c r="FB199" s="162">
        <f t="shared" si="957"/>
        <v>0</v>
      </c>
      <c r="FC199" s="162">
        <f t="shared" si="957"/>
        <v>0</v>
      </c>
      <c r="FD199" s="162">
        <f t="shared" si="957"/>
        <v>0</v>
      </c>
      <c r="FE199" s="162">
        <f t="shared" si="957"/>
        <v>0</v>
      </c>
      <c r="FF199" s="162">
        <f t="shared" si="957"/>
        <v>0</v>
      </c>
      <c r="FG199" s="162">
        <f t="shared" si="957"/>
        <v>0</v>
      </c>
      <c r="FH199" s="162">
        <f t="shared" si="957"/>
        <v>0</v>
      </c>
      <c r="FI199" s="162">
        <f t="shared" si="957"/>
        <v>0</v>
      </c>
      <c r="FJ199" s="162">
        <f t="shared" si="957"/>
        <v>0</v>
      </c>
      <c r="FK199" s="162">
        <f t="shared" si="957"/>
        <v>0</v>
      </c>
      <c r="FL199" s="162">
        <f t="shared" si="957"/>
        <v>0</v>
      </c>
      <c r="FM199" s="162">
        <f t="shared" si="957"/>
        <v>0</v>
      </c>
      <c r="FN199" s="162">
        <f t="shared" si="957"/>
        <v>0</v>
      </c>
      <c r="FO199" s="162">
        <f t="shared" si="957"/>
        <v>0</v>
      </c>
      <c r="FP199" s="162">
        <f t="shared" si="957"/>
        <v>0</v>
      </c>
      <c r="FQ199" s="162">
        <f t="shared" si="957"/>
        <v>0</v>
      </c>
      <c r="FR199" s="162">
        <f t="shared" si="957"/>
        <v>0</v>
      </c>
      <c r="FS199" s="162">
        <f t="shared" si="957"/>
        <v>0</v>
      </c>
      <c r="FT199" s="162">
        <f t="shared" si="957"/>
        <v>0</v>
      </c>
      <c r="FU199" s="162">
        <f t="shared" si="957"/>
        <v>0</v>
      </c>
      <c r="FV199" s="162">
        <f t="shared" si="957"/>
        <v>0</v>
      </c>
      <c r="FW199" s="162">
        <f t="shared" si="957"/>
        <v>0</v>
      </c>
      <c r="FX199" s="162">
        <f t="shared" si="957"/>
        <v>0</v>
      </c>
      <c r="FY199" s="162">
        <f t="shared" si="957"/>
        <v>0</v>
      </c>
      <c r="FZ199" s="162">
        <f t="shared" si="957"/>
        <v>0</v>
      </c>
      <c r="GA199" s="162">
        <f t="shared" si="957"/>
        <v>0</v>
      </c>
      <c r="GB199" s="162">
        <f t="shared" si="957"/>
        <v>0</v>
      </c>
      <c r="GC199" s="162">
        <f t="shared" si="957"/>
        <v>0</v>
      </c>
      <c r="GD199" s="162">
        <f t="shared" si="957"/>
        <v>0</v>
      </c>
      <c r="GE199" s="162">
        <f t="shared" si="957"/>
        <v>0</v>
      </c>
      <c r="GF199" s="162">
        <f t="shared" si="957"/>
        <v>0</v>
      </c>
      <c r="GG199" s="162">
        <f t="shared" si="957"/>
        <v>0</v>
      </c>
      <c r="GH199" s="162">
        <f t="shared" si="957"/>
        <v>0</v>
      </c>
      <c r="GI199" s="162">
        <f t="shared" si="957"/>
        <v>0</v>
      </c>
      <c r="GJ199" s="162">
        <f t="shared" si="957"/>
        <v>0</v>
      </c>
      <c r="GK199" s="162">
        <f t="shared" si="957"/>
        <v>0</v>
      </c>
      <c r="GL199" s="162">
        <f t="shared" si="957"/>
        <v>0</v>
      </c>
      <c r="GM199" s="162">
        <f t="shared" si="957"/>
        <v>0</v>
      </c>
      <c r="GN199" s="162">
        <f t="shared" si="957"/>
        <v>0</v>
      </c>
      <c r="GO199" s="162">
        <f t="shared" si="957"/>
        <v>0</v>
      </c>
      <c r="GP199" s="162">
        <f t="shared" si="957"/>
        <v>0</v>
      </c>
      <c r="GQ199" s="162">
        <f t="shared" si="957"/>
        <v>0</v>
      </c>
      <c r="GR199" s="162">
        <f t="shared" si="15"/>
        <v>0</v>
      </c>
      <c r="GS199" s="162">
        <f t="shared" ref="GS199:IN199" si="958">E199-EV199</f>
        <v>0</v>
      </c>
      <c r="GT199" s="162">
        <f t="shared" si="958"/>
        <v>0</v>
      </c>
      <c r="GU199" s="162">
        <f t="shared" si="958"/>
        <v>0</v>
      </c>
      <c r="GV199" s="162">
        <f t="shared" si="958"/>
        <v>0</v>
      </c>
      <c r="GW199" s="162">
        <f t="shared" si="958"/>
        <v>0</v>
      </c>
      <c r="GX199" s="162">
        <f t="shared" si="958"/>
        <v>0</v>
      </c>
      <c r="GY199" s="162">
        <f t="shared" si="958"/>
        <v>0</v>
      </c>
      <c r="GZ199" s="162">
        <f t="shared" si="958"/>
        <v>0</v>
      </c>
      <c r="HA199" s="162">
        <f t="shared" si="958"/>
        <v>0</v>
      </c>
      <c r="HB199" s="162">
        <f t="shared" si="958"/>
        <v>0</v>
      </c>
      <c r="HC199" s="162">
        <f t="shared" si="958"/>
        <v>0</v>
      </c>
      <c r="HD199" s="162">
        <f t="shared" si="958"/>
        <v>0</v>
      </c>
      <c r="HE199" s="162">
        <f t="shared" si="958"/>
        <v>0</v>
      </c>
      <c r="HF199" s="162">
        <f t="shared" si="958"/>
        <v>0</v>
      </c>
      <c r="HG199" s="162">
        <f t="shared" si="958"/>
        <v>0</v>
      </c>
      <c r="HH199" s="162">
        <f t="shared" si="958"/>
        <v>0</v>
      </c>
      <c r="HI199" s="162">
        <f t="shared" si="958"/>
        <v>0</v>
      </c>
      <c r="HJ199" s="162">
        <f t="shared" si="958"/>
        <v>0</v>
      </c>
      <c r="HK199" s="162">
        <f t="shared" si="958"/>
        <v>0</v>
      </c>
      <c r="HL199" s="162">
        <f t="shared" si="958"/>
        <v>0</v>
      </c>
      <c r="HM199" s="162">
        <f t="shared" si="958"/>
        <v>0</v>
      </c>
      <c r="HN199" s="162">
        <f t="shared" si="958"/>
        <v>0</v>
      </c>
      <c r="HO199" s="162">
        <f t="shared" si="958"/>
        <v>0</v>
      </c>
      <c r="HP199" s="162">
        <f t="shared" si="958"/>
        <v>0</v>
      </c>
      <c r="HQ199" s="162">
        <f t="shared" si="958"/>
        <v>0</v>
      </c>
      <c r="HR199" s="162">
        <f t="shared" si="958"/>
        <v>0</v>
      </c>
      <c r="HS199" s="162">
        <f t="shared" si="958"/>
        <v>0</v>
      </c>
      <c r="HT199" s="162">
        <f t="shared" si="958"/>
        <v>0</v>
      </c>
      <c r="HU199" s="162">
        <f t="shared" si="958"/>
        <v>0</v>
      </c>
      <c r="HV199" s="162">
        <f t="shared" si="958"/>
        <v>0</v>
      </c>
      <c r="HW199" s="162">
        <f t="shared" si="958"/>
        <v>0</v>
      </c>
      <c r="HX199" s="162">
        <f t="shared" si="958"/>
        <v>0</v>
      </c>
      <c r="HY199" s="162">
        <f t="shared" si="958"/>
        <v>0</v>
      </c>
      <c r="HZ199" s="162">
        <f t="shared" si="958"/>
        <v>0</v>
      </c>
      <c r="IA199" s="162">
        <f t="shared" si="958"/>
        <v>0</v>
      </c>
      <c r="IB199" s="162">
        <f t="shared" si="958"/>
        <v>0</v>
      </c>
      <c r="IC199" s="162">
        <f t="shared" si="958"/>
        <v>0</v>
      </c>
      <c r="ID199" s="162">
        <f t="shared" si="958"/>
        <v>0</v>
      </c>
      <c r="IE199" s="162">
        <f t="shared" si="958"/>
        <v>0</v>
      </c>
      <c r="IF199" s="162">
        <f t="shared" si="958"/>
        <v>0</v>
      </c>
      <c r="IG199" s="162">
        <f t="shared" si="958"/>
        <v>0</v>
      </c>
      <c r="IH199" s="162">
        <f t="shared" si="958"/>
        <v>0</v>
      </c>
      <c r="II199" s="162">
        <f t="shared" si="958"/>
        <v>0</v>
      </c>
      <c r="IJ199" s="162">
        <f t="shared" si="958"/>
        <v>0</v>
      </c>
      <c r="IK199" s="162">
        <f t="shared" si="958"/>
        <v>0</v>
      </c>
      <c r="IL199" s="162">
        <f t="shared" si="958"/>
        <v>0</v>
      </c>
      <c r="IM199" s="162">
        <f t="shared" si="958"/>
        <v>0</v>
      </c>
      <c r="IN199" s="162">
        <f t="shared" si="958"/>
        <v>0</v>
      </c>
      <c r="IO199" s="162">
        <f t="shared" si="17"/>
        <v>0</v>
      </c>
      <c r="IP199" s="162">
        <f t="shared" si="23"/>
        <v>0</v>
      </c>
      <c r="IQ199" s="162">
        <f t="shared" ref="IQ199:KK199" si="959">MAX((MIN(CZ199+IP199,$IO$7))-GT199,0)</f>
        <v>0</v>
      </c>
      <c r="IR199" s="162">
        <f t="shared" si="959"/>
        <v>0</v>
      </c>
      <c r="IS199" s="162">
        <f t="shared" si="959"/>
        <v>0</v>
      </c>
      <c r="IT199" s="162">
        <f t="shared" si="959"/>
        <v>0</v>
      </c>
      <c r="IU199" s="162">
        <f t="shared" si="959"/>
        <v>0</v>
      </c>
      <c r="IV199" s="162">
        <f t="shared" si="959"/>
        <v>0</v>
      </c>
      <c r="IW199" s="162">
        <f t="shared" si="959"/>
        <v>0</v>
      </c>
      <c r="IX199" s="162">
        <f t="shared" si="959"/>
        <v>0</v>
      </c>
      <c r="IY199" s="162">
        <f t="shared" si="959"/>
        <v>0</v>
      </c>
      <c r="IZ199" s="162">
        <f t="shared" si="959"/>
        <v>0</v>
      </c>
      <c r="JA199" s="162">
        <f t="shared" si="959"/>
        <v>0</v>
      </c>
      <c r="JB199" s="162">
        <f t="shared" si="959"/>
        <v>0</v>
      </c>
      <c r="JC199" s="162">
        <f t="shared" si="959"/>
        <v>0</v>
      </c>
      <c r="JD199" s="162">
        <f t="shared" si="959"/>
        <v>0</v>
      </c>
      <c r="JE199" s="162">
        <f t="shared" si="959"/>
        <v>0</v>
      </c>
      <c r="JF199" s="162">
        <f t="shared" si="959"/>
        <v>0</v>
      </c>
      <c r="JG199" s="162">
        <f t="shared" si="959"/>
        <v>0</v>
      </c>
      <c r="JH199" s="162">
        <f t="shared" si="959"/>
        <v>0</v>
      </c>
      <c r="JI199" s="162">
        <f t="shared" si="959"/>
        <v>0</v>
      </c>
      <c r="JJ199" s="162">
        <f t="shared" si="959"/>
        <v>0</v>
      </c>
      <c r="JK199" s="162">
        <f t="shared" si="959"/>
        <v>0</v>
      </c>
      <c r="JL199" s="162">
        <f t="shared" si="959"/>
        <v>0</v>
      </c>
      <c r="JM199" s="162">
        <f t="shared" si="959"/>
        <v>0</v>
      </c>
      <c r="JN199" s="162">
        <f t="shared" si="959"/>
        <v>0</v>
      </c>
      <c r="JO199" s="162">
        <f t="shared" si="959"/>
        <v>0</v>
      </c>
      <c r="JP199" s="162">
        <f t="shared" si="959"/>
        <v>0</v>
      </c>
      <c r="JQ199" s="162">
        <f t="shared" si="959"/>
        <v>0</v>
      </c>
      <c r="JR199" s="162">
        <f t="shared" si="959"/>
        <v>0</v>
      </c>
      <c r="JS199" s="162">
        <f t="shared" si="959"/>
        <v>0</v>
      </c>
      <c r="JT199" s="162">
        <f t="shared" si="959"/>
        <v>0</v>
      </c>
      <c r="JU199" s="162">
        <f t="shared" si="959"/>
        <v>0</v>
      </c>
      <c r="JV199" s="162">
        <f t="shared" si="959"/>
        <v>0</v>
      </c>
      <c r="JW199" s="162">
        <f t="shared" si="959"/>
        <v>0</v>
      </c>
      <c r="JX199" s="162">
        <f t="shared" si="959"/>
        <v>0</v>
      </c>
      <c r="JY199" s="162">
        <f t="shared" si="959"/>
        <v>0</v>
      </c>
      <c r="JZ199" s="162">
        <f t="shared" si="959"/>
        <v>0</v>
      </c>
      <c r="KA199" s="162">
        <f t="shared" si="959"/>
        <v>0</v>
      </c>
      <c r="KB199" s="162">
        <f t="shared" si="959"/>
        <v>0</v>
      </c>
      <c r="KC199" s="162">
        <f t="shared" si="959"/>
        <v>0</v>
      </c>
      <c r="KD199" s="162">
        <f t="shared" si="959"/>
        <v>0</v>
      </c>
      <c r="KE199" s="162">
        <f t="shared" si="959"/>
        <v>0</v>
      </c>
      <c r="KF199" s="162">
        <f t="shared" si="959"/>
        <v>0</v>
      </c>
      <c r="KG199" s="162">
        <f t="shared" si="959"/>
        <v>0</v>
      </c>
      <c r="KH199" s="162">
        <f t="shared" si="959"/>
        <v>0</v>
      </c>
      <c r="KI199" s="162">
        <f t="shared" si="959"/>
        <v>0</v>
      </c>
      <c r="KJ199" s="162">
        <f t="shared" si="959"/>
        <v>0</v>
      </c>
      <c r="KK199" s="162">
        <f t="shared" si="959"/>
        <v>0</v>
      </c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</row>
    <row r="200" ht="14.25" customHeight="1" spans="1:326" x14ac:dyDescent="0.25">
      <c r="A200" s="1">
        <v>7</v>
      </c>
      <c r="B200" s="1">
        <f t="shared" ref="B200:C200" si="960">B199+1</f>
        <v>190</v>
      </c>
      <c r="C200" s="232">
        <f t="shared" si="960"/>
        <v>43655</v>
      </c>
      <c r="D200" s="162">
        <f t="shared" si="9"/>
        <v>0</v>
      </c>
      <c r="E200" s="162">
        <f>(SUMIFS(Profile!$F$2:$F$17521,Profile!$B$2:$B$17521,$B200,Profile!$C$2:$C$17521,E$8))*$C$6</f>
        <v>0</v>
      </c>
      <c r="F200" s="162">
        <f>(SUMIFS(Profile!$F$2:$F$17521,Profile!$B$2:$B$17521,$B200,Profile!$C$2:$C$17521,F$8))*$C$6</f>
        <v>0</v>
      </c>
      <c r="G200" s="162">
        <f>(SUMIFS(Profile!$F$2:$F$17521,Profile!$B$2:$B$17521,$B200,Profile!$C$2:$C$17521,G$8))*$C$6</f>
        <v>0</v>
      </c>
      <c r="H200" s="162">
        <f>(SUMIFS(Profile!$F$2:$F$17521,Profile!$B$2:$B$17521,$B200,Profile!$C$2:$C$17521,H$8))*$C$6</f>
        <v>0</v>
      </c>
      <c r="I200" s="162">
        <f>(SUMIFS(Profile!$F$2:$F$17521,Profile!$B$2:$B$17521,$B200,Profile!$C$2:$C$17521,I$8))*$C$6</f>
        <v>0</v>
      </c>
      <c r="J200" s="162">
        <f>(SUMIFS(Profile!$F$2:$F$17521,Profile!$B$2:$B$17521,$B200,Profile!$C$2:$C$17521,J$8))*$C$6</f>
        <v>0</v>
      </c>
      <c r="K200" s="162">
        <f>(SUMIFS(Profile!$F$2:$F$17521,Profile!$B$2:$B$17521,$B200,Profile!$C$2:$C$17521,K$8))*$C$6</f>
        <v>0</v>
      </c>
      <c r="L200" s="162">
        <f>(SUMIFS(Profile!$F$2:$F$17521,Profile!$B$2:$B$17521,$B200,Profile!$C$2:$C$17521,L$8))*$C$6</f>
        <v>0</v>
      </c>
      <c r="M200" s="162">
        <f>(SUMIFS(Profile!$F$2:$F$17521,Profile!$B$2:$B$17521,$B200,Profile!$C$2:$C$17521,M$8))*$C$6</f>
        <v>0</v>
      </c>
      <c r="N200" s="162">
        <f>(SUMIFS(Profile!$F$2:$F$17521,Profile!$B$2:$B$17521,$B200,Profile!$C$2:$C$17521,N$8))*$C$6</f>
        <v>0</v>
      </c>
      <c r="O200" s="162">
        <f>(SUMIFS(Profile!$F$2:$F$17521,Profile!$B$2:$B$17521,$B200,Profile!$C$2:$C$17521,O$8))*$C$6</f>
        <v>0</v>
      </c>
      <c r="P200" s="162">
        <f>(SUMIFS(Profile!$F$2:$F$17521,Profile!$B$2:$B$17521,$B200,Profile!$C$2:$C$17521,P$8))*$C$6</f>
        <v>0</v>
      </c>
      <c r="Q200" s="162">
        <f>(SUMIFS(Profile!$F$2:$F$17521,Profile!$B$2:$B$17521,$B200,Profile!$C$2:$C$17521,Q$8))*$C$6</f>
        <v>0</v>
      </c>
      <c r="R200" s="162">
        <f>(SUMIFS(Profile!$F$2:$F$17521,Profile!$B$2:$B$17521,$B200,Profile!$C$2:$C$17521,R$8))*$C$6</f>
        <v>0</v>
      </c>
      <c r="S200" s="162">
        <f>(SUMIFS(Profile!$F$2:$F$17521,Profile!$B$2:$B$17521,$B200,Profile!$C$2:$C$17521,S$8))*$C$6</f>
        <v>0</v>
      </c>
      <c r="T200" s="162">
        <f>(SUMIFS(Profile!$F$2:$F$17521,Profile!$B$2:$B$17521,$B200,Profile!$C$2:$C$17521,T$8))*$C$6</f>
        <v>0</v>
      </c>
      <c r="U200" s="162">
        <f>(SUMIFS(Profile!$F$2:$F$17521,Profile!$B$2:$B$17521,$B200,Profile!$C$2:$C$17521,U$8))*$C$6</f>
        <v>0</v>
      </c>
      <c r="V200" s="162">
        <f>(SUMIFS(Profile!$F$2:$F$17521,Profile!$B$2:$B$17521,$B200,Profile!$C$2:$C$17521,V$8))*$C$6</f>
        <v>0</v>
      </c>
      <c r="W200" s="162">
        <f>(SUMIFS(Profile!$F$2:$F$17521,Profile!$B$2:$B$17521,$B200,Profile!$C$2:$C$17521,W$8))*$C$6</f>
        <v>0</v>
      </c>
      <c r="X200" s="162">
        <f>(SUMIFS(Profile!$F$2:$F$17521,Profile!$B$2:$B$17521,$B200,Profile!$C$2:$C$17521,X$8))*$C$6</f>
        <v>0</v>
      </c>
      <c r="Y200" s="162">
        <f>(SUMIFS(Profile!$F$2:$F$17521,Profile!$B$2:$B$17521,$B200,Profile!$C$2:$C$17521,Y$8))*$C$6</f>
        <v>0</v>
      </c>
      <c r="Z200" s="162">
        <f>(SUMIFS(Profile!$F$2:$F$17521,Profile!$B$2:$B$17521,$B200,Profile!$C$2:$C$17521,Z$8))*$C$6</f>
        <v>0</v>
      </c>
      <c r="AA200" s="162">
        <f>(SUMIFS(Profile!$F$2:$F$17521,Profile!$B$2:$B$17521,$B200,Profile!$C$2:$C$17521,AA$8))*$C$6</f>
        <v>0</v>
      </c>
      <c r="AB200" s="162">
        <f>(SUMIFS(Profile!$F$2:$F$17521,Profile!$B$2:$B$17521,$B200,Profile!$C$2:$C$17521,AB$8))*$C$6</f>
        <v>0</v>
      </c>
      <c r="AC200" s="162">
        <f>(SUMIFS(Profile!$F$2:$F$17521,Profile!$B$2:$B$17521,$B200,Profile!$C$2:$C$17521,AC$8))*$C$6</f>
        <v>0</v>
      </c>
      <c r="AD200" s="162">
        <f>(SUMIFS(Profile!$F$2:$F$17521,Profile!$B$2:$B$17521,$B200,Profile!$C$2:$C$17521,AD$8))*$C$6</f>
        <v>0</v>
      </c>
      <c r="AE200" s="162">
        <f>(SUMIFS(Profile!$F$2:$F$17521,Profile!$B$2:$B$17521,$B200,Profile!$C$2:$C$17521,AE$8))*$C$6</f>
        <v>0</v>
      </c>
      <c r="AF200" s="162">
        <f>(SUMIFS(Profile!$F$2:$F$17521,Profile!$B$2:$B$17521,$B200,Profile!$C$2:$C$17521,AF$8))*$C$6</f>
        <v>0</v>
      </c>
      <c r="AG200" s="162">
        <f>(SUMIFS(Profile!$F$2:$F$17521,Profile!$B$2:$B$17521,$B200,Profile!$C$2:$C$17521,AG$8))*$C$6</f>
        <v>0</v>
      </c>
      <c r="AH200" s="162">
        <f>(SUMIFS(Profile!$F$2:$F$17521,Profile!$B$2:$B$17521,$B200,Profile!$C$2:$C$17521,AH$8))*$C$6</f>
        <v>0</v>
      </c>
      <c r="AI200" s="162">
        <f>(SUMIFS(Profile!$F$2:$F$17521,Profile!$B$2:$B$17521,$B200,Profile!$C$2:$C$17521,AI$8))*$C$6</f>
        <v>0</v>
      </c>
      <c r="AJ200" s="162">
        <f>(SUMIFS(Profile!$F$2:$F$17521,Profile!$B$2:$B$17521,$B200,Profile!$C$2:$C$17521,AJ$8))*$C$6</f>
        <v>0</v>
      </c>
      <c r="AK200" s="162">
        <f>(SUMIFS(Profile!$F$2:$F$17521,Profile!$B$2:$B$17521,$B200,Profile!$C$2:$C$17521,AK$8))*$C$6</f>
        <v>0</v>
      </c>
      <c r="AL200" s="162">
        <f>(SUMIFS(Profile!$F$2:$F$17521,Profile!$B$2:$B$17521,$B200,Profile!$C$2:$C$17521,AL$8))*$C$6</f>
        <v>0</v>
      </c>
      <c r="AM200" s="162">
        <f>(SUMIFS(Profile!$F$2:$F$17521,Profile!$B$2:$B$17521,$B200,Profile!$C$2:$C$17521,AM$8))*$C$6</f>
        <v>0</v>
      </c>
      <c r="AN200" s="162">
        <f>(SUMIFS(Profile!$F$2:$F$17521,Profile!$B$2:$B$17521,$B200,Profile!$C$2:$C$17521,AN$8))*$C$6</f>
        <v>0</v>
      </c>
      <c r="AO200" s="162">
        <f>(SUMIFS(Profile!$F$2:$F$17521,Profile!$B$2:$B$17521,$B200,Profile!$C$2:$C$17521,AO$8))*$C$6</f>
        <v>0</v>
      </c>
      <c r="AP200" s="162">
        <f>(SUMIFS(Profile!$F$2:$F$17521,Profile!$B$2:$B$17521,$B200,Profile!$C$2:$C$17521,AP$8))*$C$6</f>
        <v>0</v>
      </c>
      <c r="AQ200" s="162">
        <f>(SUMIFS(Profile!$F$2:$F$17521,Profile!$B$2:$B$17521,$B200,Profile!$C$2:$C$17521,AQ$8))*$C$6</f>
        <v>0</v>
      </c>
      <c r="AR200" s="162">
        <f>(SUMIFS(Profile!$F$2:$F$17521,Profile!$B$2:$B$17521,$B200,Profile!$C$2:$C$17521,AR$8))*$C$6</f>
        <v>0</v>
      </c>
      <c r="AS200" s="162">
        <f>(SUMIFS(Profile!$F$2:$F$17521,Profile!$B$2:$B$17521,$B200,Profile!$C$2:$C$17521,AS$8))*$C$6</f>
        <v>0</v>
      </c>
      <c r="AT200" s="162">
        <f>(SUMIFS(Profile!$F$2:$F$17521,Profile!$B$2:$B$17521,$B200,Profile!$C$2:$C$17521,AT$8))*$C$6</f>
        <v>0</v>
      </c>
      <c r="AU200" s="162">
        <f>(SUMIFS(Profile!$F$2:$F$17521,Profile!$B$2:$B$17521,$B200,Profile!$C$2:$C$17521,AU$8))*$C$6</f>
        <v>0</v>
      </c>
      <c r="AV200" s="162">
        <f>(SUMIFS(Profile!$F$2:$F$17521,Profile!$B$2:$B$17521,$B200,Profile!$C$2:$C$17521,AV$8))*$C$6</f>
        <v>0</v>
      </c>
      <c r="AW200" s="162">
        <f>(SUMIFS(Profile!$F$2:$F$17521,Profile!$B$2:$B$17521,$B200,Profile!$C$2:$C$17521,AW$8))*$C$6</f>
        <v>0</v>
      </c>
      <c r="AX200" s="162">
        <f>(SUMIFS(Profile!$F$2:$F$17521,Profile!$B$2:$B$17521,$B200,Profile!$C$2:$C$17521,AX$8))*$C$6</f>
        <v>0</v>
      </c>
      <c r="AY200" s="162">
        <f>(SUMIFS(Profile!$F$2:$F$17521,Profile!$B$2:$B$17521,$B200,Profile!$C$2:$C$17521,AY$8))*$C$6</f>
        <v>0</v>
      </c>
      <c r="AZ200" s="162">
        <f>(SUMIFS(Profile!$F$2:$F$17521,Profile!$B$2:$B$17521,$B200,Profile!$C$2:$C$17521,AZ$8))*$C$6</f>
        <v>0</v>
      </c>
      <c r="BA200" s="162">
        <f t="shared" si="10"/>
        <v>0</v>
      </c>
      <c r="BB200" s="162">
        <f>(SUMIFS(Profile!$E$2:$E$17521,Profile!$B$2:$B$17521,$B200,Profile!$C$2:$C$17521,BB$8))*$C$9</f>
        <v>0</v>
      </c>
      <c r="BC200" s="162">
        <f>(SUMIFS(Profile!$E$2:$E$17521,Profile!$B$2:$B$17521,$B200,Profile!$C$2:$C$17521,BC$8))*$C$9</f>
        <v>0</v>
      </c>
      <c r="BD200" s="162">
        <f>(SUMIFS(Profile!$E$2:$E$17521,Profile!$B$2:$B$17521,$B200,Profile!$C$2:$C$17521,BD$8))*$C$9</f>
        <v>0</v>
      </c>
      <c r="BE200" s="162">
        <f>(SUMIFS(Profile!$E$2:$E$17521,Profile!$B$2:$B$17521,$B200,Profile!$C$2:$C$17521,BE$8))*$C$9</f>
        <v>0</v>
      </c>
      <c r="BF200" s="162">
        <f>(SUMIFS(Profile!$E$2:$E$17521,Profile!$B$2:$B$17521,$B200,Profile!$C$2:$C$17521,BF$8))*$C$9</f>
        <v>0</v>
      </c>
      <c r="BG200" s="162">
        <f>(SUMIFS(Profile!$E$2:$E$17521,Profile!$B$2:$B$17521,$B200,Profile!$C$2:$C$17521,BG$8))*$C$9</f>
        <v>0</v>
      </c>
      <c r="BH200" s="162">
        <f>(SUMIFS(Profile!$E$2:$E$17521,Profile!$B$2:$B$17521,$B200,Profile!$C$2:$C$17521,BH$8))*$C$9</f>
        <v>0</v>
      </c>
      <c r="BI200" s="162">
        <f>(SUMIFS(Profile!$E$2:$E$17521,Profile!$B$2:$B$17521,$B200,Profile!$C$2:$C$17521,BI$8))*$C$9</f>
        <v>0</v>
      </c>
      <c r="BJ200" s="162">
        <f>(SUMIFS(Profile!$E$2:$E$17521,Profile!$B$2:$B$17521,$B200,Profile!$C$2:$C$17521,BJ$8))*$C$9</f>
        <v>0</v>
      </c>
      <c r="BK200" s="162">
        <f>(SUMIFS(Profile!$E$2:$E$17521,Profile!$B$2:$B$17521,$B200,Profile!$C$2:$C$17521,BK$8))*$C$9</f>
        <v>0</v>
      </c>
      <c r="BL200" s="162">
        <f>(SUMIFS(Profile!$E$2:$E$17521,Profile!$B$2:$B$17521,$B200,Profile!$C$2:$C$17521,BL$8))*$C$9</f>
        <v>0</v>
      </c>
      <c r="BM200" s="162">
        <f>(SUMIFS(Profile!$E$2:$E$17521,Profile!$B$2:$B$17521,$B200,Profile!$C$2:$C$17521,BM$8))*$C$9</f>
        <v>0</v>
      </c>
      <c r="BN200" s="162">
        <f>(SUMIFS(Profile!$E$2:$E$17521,Profile!$B$2:$B$17521,$B200,Profile!$C$2:$C$17521,BN$8))*$C$9</f>
        <v>0</v>
      </c>
      <c r="BO200" s="162">
        <f>(SUMIFS(Profile!$E$2:$E$17521,Profile!$B$2:$B$17521,$B200,Profile!$C$2:$C$17521,BO$8))*$C$9</f>
        <v>0</v>
      </c>
      <c r="BP200" s="162">
        <f>(SUMIFS(Profile!$E$2:$E$17521,Profile!$B$2:$B$17521,$B200,Profile!$C$2:$C$17521,BP$8))*$C$9</f>
        <v>0</v>
      </c>
      <c r="BQ200" s="162">
        <f>(SUMIFS(Profile!$E$2:$E$17521,Profile!$B$2:$B$17521,$B200,Profile!$C$2:$C$17521,BQ$8))*$C$9</f>
        <v>0</v>
      </c>
      <c r="BR200" s="162">
        <f>(SUMIFS(Profile!$E$2:$E$17521,Profile!$B$2:$B$17521,$B200,Profile!$C$2:$C$17521,BR$8))*$C$9</f>
        <v>0</v>
      </c>
      <c r="BS200" s="162">
        <f>(SUMIFS(Profile!$E$2:$E$17521,Profile!$B$2:$B$17521,$B200,Profile!$C$2:$C$17521,BS$8))*$C$9</f>
        <v>0</v>
      </c>
      <c r="BT200" s="162">
        <f>(SUMIFS(Profile!$E$2:$E$17521,Profile!$B$2:$B$17521,$B200,Profile!$C$2:$C$17521,BT$8))*$C$9</f>
        <v>0</v>
      </c>
      <c r="BU200" s="162">
        <f>(SUMIFS(Profile!$E$2:$E$17521,Profile!$B$2:$B$17521,$B200,Profile!$C$2:$C$17521,BU$8))*$C$9</f>
        <v>0</v>
      </c>
      <c r="BV200" s="162">
        <f>(SUMIFS(Profile!$E$2:$E$17521,Profile!$B$2:$B$17521,$B200,Profile!$C$2:$C$17521,BV$8))*$C$9</f>
        <v>0</v>
      </c>
      <c r="BW200" s="162">
        <f>(SUMIFS(Profile!$E$2:$E$17521,Profile!$B$2:$B$17521,$B200,Profile!$C$2:$C$17521,BW$8))*$C$9</f>
        <v>0</v>
      </c>
      <c r="BX200" s="162">
        <f>(SUMIFS(Profile!$E$2:$E$17521,Profile!$B$2:$B$17521,$B200,Profile!$C$2:$C$17521,BX$8))*$C$9</f>
        <v>0</v>
      </c>
      <c r="BY200" s="162">
        <f>(SUMIFS(Profile!$E$2:$E$17521,Profile!$B$2:$B$17521,$B200,Profile!$C$2:$C$17521,BY$8))*$C$9</f>
        <v>0</v>
      </c>
      <c r="BZ200" s="162">
        <f>(SUMIFS(Profile!$E$2:$E$17521,Profile!$B$2:$B$17521,$B200,Profile!$C$2:$C$17521,BZ$8))*$C$9</f>
        <v>0</v>
      </c>
      <c r="CA200" s="162">
        <f>(SUMIFS(Profile!$E$2:$E$17521,Profile!$B$2:$B$17521,$B200,Profile!$C$2:$C$17521,CA$8))*$C$9</f>
        <v>0</v>
      </c>
      <c r="CB200" s="162">
        <f>(SUMIFS(Profile!$E$2:$E$17521,Profile!$B$2:$B$17521,$B200,Profile!$C$2:$C$17521,CB$8))*$C$9</f>
        <v>0</v>
      </c>
      <c r="CC200" s="162">
        <f>(SUMIFS(Profile!$E$2:$E$17521,Profile!$B$2:$B$17521,$B200,Profile!$C$2:$C$17521,CC$8))*$C$9</f>
        <v>0</v>
      </c>
      <c r="CD200" s="162">
        <f>(SUMIFS(Profile!$E$2:$E$17521,Profile!$B$2:$B$17521,$B200,Profile!$C$2:$C$17521,CD$8))*$C$9</f>
        <v>0</v>
      </c>
      <c r="CE200" s="162">
        <f>(SUMIFS(Profile!$E$2:$E$17521,Profile!$B$2:$B$17521,$B200,Profile!$C$2:$C$17521,CE$8))*$C$9</f>
        <v>0</v>
      </c>
      <c r="CF200" s="162">
        <f>(SUMIFS(Profile!$E$2:$E$17521,Profile!$B$2:$B$17521,$B200,Profile!$C$2:$C$17521,CF$8))*$C$9</f>
        <v>0</v>
      </c>
      <c r="CG200" s="162">
        <f>(SUMIFS(Profile!$E$2:$E$17521,Profile!$B$2:$B$17521,$B200,Profile!$C$2:$C$17521,CG$8))*$C$9</f>
        <v>0</v>
      </c>
      <c r="CH200" s="162">
        <f>(SUMIFS(Profile!$E$2:$E$17521,Profile!$B$2:$B$17521,$B200,Profile!$C$2:$C$17521,CH$8))*$C$9</f>
        <v>0</v>
      </c>
      <c r="CI200" s="162">
        <f>(SUMIFS(Profile!$E$2:$E$17521,Profile!$B$2:$B$17521,$B200,Profile!$C$2:$C$17521,CI$8))*$C$9</f>
        <v>0</v>
      </c>
      <c r="CJ200" s="162">
        <f>(SUMIFS(Profile!$E$2:$E$17521,Profile!$B$2:$B$17521,$B200,Profile!$C$2:$C$17521,CJ$8))*$C$9</f>
        <v>0</v>
      </c>
      <c r="CK200" s="162">
        <f>(SUMIFS(Profile!$E$2:$E$17521,Profile!$B$2:$B$17521,$B200,Profile!$C$2:$C$17521,CK$8))*$C$9</f>
        <v>0</v>
      </c>
      <c r="CL200" s="162">
        <f>(SUMIFS(Profile!$E$2:$E$17521,Profile!$B$2:$B$17521,$B200,Profile!$C$2:$C$17521,CL$8))*$C$9</f>
        <v>0</v>
      </c>
      <c r="CM200" s="162">
        <f>(SUMIFS(Profile!$E$2:$E$17521,Profile!$B$2:$B$17521,$B200,Profile!$C$2:$C$17521,CM$8))*$C$9</f>
        <v>0</v>
      </c>
      <c r="CN200" s="162">
        <f>(SUMIFS(Profile!$E$2:$E$17521,Profile!$B$2:$B$17521,$B200,Profile!$C$2:$C$17521,CN$8))*$C$9</f>
        <v>0</v>
      </c>
      <c r="CO200" s="162">
        <f>(SUMIFS(Profile!$E$2:$E$17521,Profile!$B$2:$B$17521,$B200,Profile!$C$2:$C$17521,CO$8))*$C$9</f>
        <v>0</v>
      </c>
      <c r="CP200" s="162">
        <f>(SUMIFS(Profile!$E$2:$E$17521,Profile!$B$2:$B$17521,$B200,Profile!$C$2:$C$17521,CP$8))*$C$9</f>
        <v>0</v>
      </c>
      <c r="CQ200" s="162">
        <f>(SUMIFS(Profile!$E$2:$E$17521,Profile!$B$2:$B$17521,$B200,Profile!$C$2:$C$17521,CQ$8))*$C$9</f>
        <v>0</v>
      </c>
      <c r="CR200" s="162">
        <f>(SUMIFS(Profile!$E$2:$E$17521,Profile!$B$2:$B$17521,$B200,Profile!$C$2:$C$17521,CR$8))*$C$9</f>
        <v>0</v>
      </c>
      <c r="CS200" s="162">
        <f>(SUMIFS(Profile!$E$2:$E$17521,Profile!$B$2:$B$17521,$B200,Profile!$C$2:$C$17521,CS$8))*$C$9</f>
        <v>0</v>
      </c>
      <c r="CT200" s="162">
        <f>(SUMIFS(Profile!$E$2:$E$17521,Profile!$B$2:$B$17521,$B200,Profile!$C$2:$C$17521,CT$8))*$C$9</f>
        <v>0</v>
      </c>
      <c r="CU200" s="162">
        <f>(SUMIFS(Profile!$E$2:$E$17521,Profile!$B$2:$B$17521,$B200,Profile!$C$2:$C$17521,CU$8))*$C$9</f>
        <v>0</v>
      </c>
      <c r="CV200" s="162">
        <f>(SUMIFS(Profile!$E$2:$E$17521,Profile!$B$2:$B$17521,$B200,Profile!$C$2:$C$17521,CV$8))*$C$9</f>
        <v>0</v>
      </c>
      <c r="CW200" s="162">
        <f>(SUMIFS(Profile!$E$2:$E$17521,Profile!$B$2:$B$17521,$B200,Profile!$C$2:$C$17521,CW$8))*$C$9</f>
        <v>0</v>
      </c>
      <c r="CX200" s="162">
        <f t="shared" si="11"/>
        <v>0</v>
      </c>
      <c r="CY200" s="162">
        <f t="shared" ref="CY200:ET200" si="961">MAX(BB200-E200,0)</f>
        <v>0</v>
      </c>
      <c r="CZ200" s="162">
        <f t="shared" si="961"/>
        <v>0</v>
      </c>
      <c r="DA200" s="162">
        <f t="shared" si="961"/>
        <v>0</v>
      </c>
      <c r="DB200" s="162">
        <f t="shared" si="961"/>
        <v>0</v>
      </c>
      <c r="DC200" s="162">
        <f t="shared" si="961"/>
        <v>0</v>
      </c>
      <c r="DD200" s="162">
        <f t="shared" si="961"/>
        <v>0</v>
      </c>
      <c r="DE200" s="162">
        <f t="shared" si="961"/>
        <v>0</v>
      </c>
      <c r="DF200" s="162">
        <f t="shared" si="961"/>
        <v>0</v>
      </c>
      <c r="DG200" s="162">
        <f t="shared" si="961"/>
        <v>0</v>
      </c>
      <c r="DH200" s="162">
        <f t="shared" si="961"/>
        <v>0</v>
      </c>
      <c r="DI200" s="162">
        <f t="shared" si="961"/>
        <v>0</v>
      </c>
      <c r="DJ200" s="162">
        <f t="shared" si="961"/>
        <v>0</v>
      </c>
      <c r="DK200" s="162">
        <f t="shared" si="961"/>
        <v>0</v>
      </c>
      <c r="DL200" s="162">
        <f t="shared" si="961"/>
        <v>0</v>
      </c>
      <c r="DM200" s="162">
        <f t="shared" si="961"/>
        <v>0</v>
      </c>
      <c r="DN200" s="162">
        <f t="shared" si="961"/>
        <v>0</v>
      </c>
      <c r="DO200" s="162">
        <f t="shared" si="961"/>
        <v>0</v>
      </c>
      <c r="DP200" s="162">
        <f t="shared" si="961"/>
        <v>0</v>
      </c>
      <c r="DQ200" s="162">
        <f t="shared" si="961"/>
        <v>0</v>
      </c>
      <c r="DR200" s="162">
        <f t="shared" si="961"/>
        <v>0</v>
      </c>
      <c r="DS200" s="162">
        <f t="shared" si="961"/>
        <v>0</v>
      </c>
      <c r="DT200" s="162">
        <f t="shared" si="961"/>
        <v>0</v>
      </c>
      <c r="DU200" s="162">
        <f t="shared" si="961"/>
        <v>0</v>
      </c>
      <c r="DV200" s="162">
        <f t="shared" si="961"/>
        <v>0</v>
      </c>
      <c r="DW200" s="162">
        <f t="shared" si="961"/>
        <v>0</v>
      </c>
      <c r="DX200" s="162">
        <f t="shared" si="961"/>
        <v>0</v>
      </c>
      <c r="DY200" s="162">
        <f t="shared" si="961"/>
        <v>0</v>
      </c>
      <c r="DZ200" s="162">
        <f t="shared" si="961"/>
        <v>0</v>
      </c>
      <c r="EA200" s="162">
        <f t="shared" si="961"/>
        <v>0</v>
      </c>
      <c r="EB200" s="162">
        <f t="shared" si="961"/>
        <v>0</v>
      </c>
      <c r="EC200" s="162">
        <f t="shared" si="961"/>
        <v>0</v>
      </c>
      <c r="ED200" s="162">
        <f t="shared" si="961"/>
        <v>0</v>
      </c>
      <c r="EE200" s="162">
        <f t="shared" si="961"/>
        <v>0</v>
      </c>
      <c r="EF200" s="162">
        <f t="shared" si="961"/>
        <v>0</v>
      </c>
      <c r="EG200" s="162">
        <f t="shared" si="961"/>
        <v>0</v>
      </c>
      <c r="EH200" s="162">
        <f t="shared" si="961"/>
        <v>0</v>
      </c>
      <c r="EI200" s="162">
        <f t="shared" si="961"/>
        <v>0</v>
      </c>
      <c r="EJ200" s="162">
        <f t="shared" si="961"/>
        <v>0</v>
      </c>
      <c r="EK200" s="162">
        <f t="shared" si="961"/>
        <v>0</v>
      </c>
      <c r="EL200" s="162">
        <f t="shared" si="961"/>
        <v>0</v>
      </c>
      <c r="EM200" s="162">
        <f t="shared" si="961"/>
        <v>0</v>
      </c>
      <c r="EN200" s="162">
        <f t="shared" si="961"/>
        <v>0</v>
      </c>
      <c r="EO200" s="162">
        <f t="shared" si="961"/>
        <v>0</v>
      </c>
      <c r="EP200" s="162">
        <f t="shared" si="961"/>
        <v>0</v>
      </c>
      <c r="EQ200" s="162">
        <f t="shared" si="961"/>
        <v>0</v>
      </c>
      <c r="ER200" s="162">
        <f t="shared" si="961"/>
        <v>0</v>
      </c>
      <c r="ES200" s="162">
        <f t="shared" si="961"/>
        <v>0</v>
      </c>
      <c r="ET200" s="162">
        <f t="shared" si="961"/>
        <v>0</v>
      </c>
      <c r="EU200" s="162">
        <f t="shared" si="13"/>
        <v>0</v>
      </c>
      <c r="EV200" s="162">
        <f t="shared" ref="EV200:GQ200" si="962">BB200-CY200</f>
        <v>0</v>
      </c>
      <c r="EW200" s="162">
        <f t="shared" si="962"/>
        <v>0</v>
      </c>
      <c r="EX200" s="162">
        <f t="shared" si="962"/>
        <v>0</v>
      </c>
      <c r="EY200" s="162">
        <f t="shared" si="962"/>
        <v>0</v>
      </c>
      <c r="EZ200" s="162">
        <f t="shared" si="962"/>
        <v>0</v>
      </c>
      <c r="FA200" s="162">
        <f t="shared" si="962"/>
        <v>0</v>
      </c>
      <c r="FB200" s="162">
        <f t="shared" si="962"/>
        <v>0</v>
      </c>
      <c r="FC200" s="162">
        <f t="shared" si="962"/>
        <v>0</v>
      </c>
      <c r="FD200" s="162">
        <f t="shared" si="962"/>
        <v>0</v>
      </c>
      <c r="FE200" s="162">
        <f t="shared" si="962"/>
        <v>0</v>
      </c>
      <c r="FF200" s="162">
        <f t="shared" si="962"/>
        <v>0</v>
      </c>
      <c r="FG200" s="162">
        <f t="shared" si="962"/>
        <v>0</v>
      </c>
      <c r="FH200" s="162">
        <f t="shared" si="962"/>
        <v>0</v>
      </c>
      <c r="FI200" s="162">
        <f t="shared" si="962"/>
        <v>0</v>
      </c>
      <c r="FJ200" s="162">
        <f t="shared" si="962"/>
        <v>0</v>
      </c>
      <c r="FK200" s="162">
        <f t="shared" si="962"/>
        <v>0</v>
      </c>
      <c r="FL200" s="162">
        <f t="shared" si="962"/>
        <v>0</v>
      </c>
      <c r="FM200" s="162">
        <f t="shared" si="962"/>
        <v>0</v>
      </c>
      <c r="FN200" s="162">
        <f t="shared" si="962"/>
        <v>0</v>
      </c>
      <c r="FO200" s="162">
        <f t="shared" si="962"/>
        <v>0</v>
      </c>
      <c r="FP200" s="162">
        <f t="shared" si="962"/>
        <v>0</v>
      </c>
      <c r="FQ200" s="162">
        <f t="shared" si="962"/>
        <v>0</v>
      </c>
      <c r="FR200" s="162">
        <f t="shared" si="962"/>
        <v>0</v>
      </c>
      <c r="FS200" s="162">
        <f t="shared" si="962"/>
        <v>0</v>
      </c>
      <c r="FT200" s="162">
        <f t="shared" si="962"/>
        <v>0</v>
      </c>
      <c r="FU200" s="162">
        <f t="shared" si="962"/>
        <v>0</v>
      </c>
      <c r="FV200" s="162">
        <f t="shared" si="962"/>
        <v>0</v>
      </c>
      <c r="FW200" s="162">
        <f t="shared" si="962"/>
        <v>0</v>
      </c>
      <c r="FX200" s="162">
        <f t="shared" si="962"/>
        <v>0</v>
      </c>
      <c r="FY200" s="162">
        <f t="shared" si="962"/>
        <v>0</v>
      </c>
      <c r="FZ200" s="162">
        <f t="shared" si="962"/>
        <v>0</v>
      </c>
      <c r="GA200" s="162">
        <f t="shared" si="962"/>
        <v>0</v>
      </c>
      <c r="GB200" s="162">
        <f t="shared" si="962"/>
        <v>0</v>
      </c>
      <c r="GC200" s="162">
        <f t="shared" si="962"/>
        <v>0</v>
      </c>
      <c r="GD200" s="162">
        <f t="shared" si="962"/>
        <v>0</v>
      </c>
      <c r="GE200" s="162">
        <f t="shared" si="962"/>
        <v>0</v>
      </c>
      <c r="GF200" s="162">
        <f t="shared" si="962"/>
        <v>0</v>
      </c>
      <c r="GG200" s="162">
        <f t="shared" si="962"/>
        <v>0</v>
      </c>
      <c r="GH200" s="162">
        <f t="shared" si="962"/>
        <v>0</v>
      </c>
      <c r="GI200" s="162">
        <f t="shared" si="962"/>
        <v>0</v>
      </c>
      <c r="GJ200" s="162">
        <f t="shared" si="962"/>
        <v>0</v>
      </c>
      <c r="GK200" s="162">
        <f t="shared" si="962"/>
        <v>0</v>
      </c>
      <c r="GL200" s="162">
        <f t="shared" si="962"/>
        <v>0</v>
      </c>
      <c r="GM200" s="162">
        <f t="shared" si="962"/>
        <v>0</v>
      </c>
      <c r="GN200" s="162">
        <f t="shared" si="962"/>
        <v>0</v>
      </c>
      <c r="GO200" s="162">
        <f t="shared" si="962"/>
        <v>0</v>
      </c>
      <c r="GP200" s="162">
        <f t="shared" si="962"/>
        <v>0</v>
      </c>
      <c r="GQ200" s="162">
        <f t="shared" si="962"/>
        <v>0</v>
      </c>
      <c r="GR200" s="162">
        <f t="shared" si="15"/>
        <v>0</v>
      </c>
      <c r="GS200" s="162">
        <f t="shared" ref="GS200:IN200" si="963">E200-EV200</f>
        <v>0</v>
      </c>
      <c r="GT200" s="162">
        <f t="shared" si="963"/>
        <v>0</v>
      </c>
      <c r="GU200" s="162">
        <f t="shared" si="963"/>
        <v>0</v>
      </c>
      <c r="GV200" s="162">
        <f t="shared" si="963"/>
        <v>0</v>
      </c>
      <c r="GW200" s="162">
        <f t="shared" si="963"/>
        <v>0</v>
      </c>
      <c r="GX200" s="162">
        <f t="shared" si="963"/>
        <v>0</v>
      </c>
      <c r="GY200" s="162">
        <f t="shared" si="963"/>
        <v>0</v>
      </c>
      <c r="GZ200" s="162">
        <f t="shared" si="963"/>
        <v>0</v>
      </c>
      <c r="HA200" s="162">
        <f t="shared" si="963"/>
        <v>0</v>
      </c>
      <c r="HB200" s="162">
        <f t="shared" si="963"/>
        <v>0</v>
      </c>
      <c r="HC200" s="162">
        <f t="shared" si="963"/>
        <v>0</v>
      </c>
      <c r="HD200" s="162">
        <f t="shared" si="963"/>
        <v>0</v>
      </c>
      <c r="HE200" s="162">
        <f t="shared" si="963"/>
        <v>0</v>
      </c>
      <c r="HF200" s="162">
        <f t="shared" si="963"/>
        <v>0</v>
      </c>
      <c r="HG200" s="162">
        <f t="shared" si="963"/>
        <v>0</v>
      </c>
      <c r="HH200" s="162">
        <f t="shared" si="963"/>
        <v>0</v>
      </c>
      <c r="HI200" s="162">
        <f t="shared" si="963"/>
        <v>0</v>
      </c>
      <c r="HJ200" s="162">
        <f t="shared" si="963"/>
        <v>0</v>
      </c>
      <c r="HK200" s="162">
        <f t="shared" si="963"/>
        <v>0</v>
      </c>
      <c r="HL200" s="162">
        <f t="shared" si="963"/>
        <v>0</v>
      </c>
      <c r="HM200" s="162">
        <f t="shared" si="963"/>
        <v>0</v>
      </c>
      <c r="HN200" s="162">
        <f t="shared" si="963"/>
        <v>0</v>
      </c>
      <c r="HO200" s="162">
        <f t="shared" si="963"/>
        <v>0</v>
      </c>
      <c r="HP200" s="162">
        <f t="shared" si="963"/>
        <v>0</v>
      </c>
      <c r="HQ200" s="162">
        <f t="shared" si="963"/>
        <v>0</v>
      </c>
      <c r="HR200" s="162">
        <f t="shared" si="963"/>
        <v>0</v>
      </c>
      <c r="HS200" s="162">
        <f t="shared" si="963"/>
        <v>0</v>
      </c>
      <c r="HT200" s="162">
        <f t="shared" si="963"/>
        <v>0</v>
      </c>
      <c r="HU200" s="162">
        <f t="shared" si="963"/>
        <v>0</v>
      </c>
      <c r="HV200" s="162">
        <f t="shared" si="963"/>
        <v>0</v>
      </c>
      <c r="HW200" s="162">
        <f t="shared" si="963"/>
        <v>0</v>
      </c>
      <c r="HX200" s="162">
        <f t="shared" si="963"/>
        <v>0</v>
      </c>
      <c r="HY200" s="162">
        <f t="shared" si="963"/>
        <v>0</v>
      </c>
      <c r="HZ200" s="162">
        <f t="shared" si="963"/>
        <v>0</v>
      </c>
      <c r="IA200" s="162">
        <f t="shared" si="963"/>
        <v>0</v>
      </c>
      <c r="IB200" s="162">
        <f t="shared" si="963"/>
        <v>0</v>
      </c>
      <c r="IC200" s="162">
        <f t="shared" si="963"/>
        <v>0</v>
      </c>
      <c r="ID200" s="162">
        <f t="shared" si="963"/>
        <v>0</v>
      </c>
      <c r="IE200" s="162">
        <f t="shared" si="963"/>
        <v>0</v>
      </c>
      <c r="IF200" s="162">
        <f t="shared" si="963"/>
        <v>0</v>
      </c>
      <c r="IG200" s="162">
        <f t="shared" si="963"/>
        <v>0</v>
      </c>
      <c r="IH200" s="162">
        <f t="shared" si="963"/>
        <v>0</v>
      </c>
      <c r="II200" s="162">
        <f t="shared" si="963"/>
        <v>0</v>
      </c>
      <c r="IJ200" s="162">
        <f t="shared" si="963"/>
        <v>0</v>
      </c>
      <c r="IK200" s="162">
        <f t="shared" si="963"/>
        <v>0</v>
      </c>
      <c r="IL200" s="162">
        <f t="shared" si="963"/>
        <v>0</v>
      </c>
      <c r="IM200" s="162">
        <f t="shared" si="963"/>
        <v>0</v>
      </c>
      <c r="IN200" s="162">
        <f t="shared" si="963"/>
        <v>0</v>
      </c>
      <c r="IO200" s="162">
        <f t="shared" si="17"/>
        <v>0</v>
      </c>
      <c r="IP200" s="162">
        <f t="shared" si="23"/>
        <v>0</v>
      </c>
      <c r="IQ200" s="162">
        <f t="shared" ref="IQ200:KK200" si="964">MAX((MIN(CZ200+IP200,$IO$7))-GT200,0)</f>
        <v>0</v>
      </c>
      <c r="IR200" s="162">
        <f t="shared" si="964"/>
        <v>0</v>
      </c>
      <c r="IS200" s="162">
        <f t="shared" si="964"/>
        <v>0</v>
      </c>
      <c r="IT200" s="162">
        <f t="shared" si="964"/>
        <v>0</v>
      </c>
      <c r="IU200" s="162">
        <f t="shared" si="964"/>
        <v>0</v>
      </c>
      <c r="IV200" s="162">
        <f t="shared" si="964"/>
        <v>0</v>
      </c>
      <c r="IW200" s="162">
        <f t="shared" si="964"/>
        <v>0</v>
      </c>
      <c r="IX200" s="162">
        <f t="shared" si="964"/>
        <v>0</v>
      </c>
      <c r="IY200" s="162">
        <f t="shared" si="964"/>
        <v>0</v>
      </c>
      <c r="IZ200" s="162">
        <f t="shared" si="964"/>
        <v>0</v>
      </c>
      <c r="JA200" s="162">
        <f t="shared" si="964"/>
        <v>0</v>
      </c>
      <c r="JB200" s="162">
        <f t="shared" si="964"/>
        <v>0</v>
      </c>
      <c r="JC200" s="162">
        <f t="shared" si="964"/>
        <v>0</v>
      </c>
      <c r="JD200" s="162">
        <f t="shared" si="964"/>
        <v>0</v>
      </c>
      <c r="JE200" s="162">
        <f t="shared" si="964"/>
        <v>0</v>
      </c>
      <c r="JF200" s="162">
        <f t="shared" si="964"/>
        <v>0</v>
      </c>
      <c r="JG200" s="162">
        <f t="shared" si="964"/>
        <v>0</v>
      </c>
      <c r="JH200" s="162">
        <f t="shared" si="964"/>
        <v>0</v>
      </c>
      <c r="JI200" s="162">
        <f t="shared" si="964"/>
        <v>0</v>
      </c>
      <c r="JJ200" s="162">
        <f t="shared" si="964"/>
        <v>0</v>
      </c>
      <c r="JK200" s="162">
        <f t="shared" si="964"/>
        <v>0</v>
      </c>
      <c r="JL200" s="162">
        <f t="shared" si="964"/>
        <v>0</v>
      </c>
      <c r="JM200" s="162">
        <f t="shared" si="964"/>
        <v>0</v>
      </c>
      <c r="JN200" s="162">
        <f t="shared" si="964"/>
        <v>0</v>
      </c>
      <c r="JO200" s="162">
        <f t="shared" si="964"/>
        <v>0</v>
      </c>
      <c r="JP200" s="162">
        <f t="shared" si="964"/>
        <v>0</v>
      </c>
      <c r="JQ200" s="162">
        <f t="shared" si="964"/>
        <v>0</v>
      </c>
      <c r="JR200" s="162">
        <f t="shared" si="964"/>
        <v>0</v>
      </c>
      <c r="JS200" s="162">
        <f t="shared" si="964"/>
        <v>0</v>
      </c>
      <c r="JT200" s="162">
        <f t="shared" si="964"/>
        <v>0</v>
      </c>
      <c r="JU200" s="162">
        <f t="shared" si="964"/>
        <v>0</v>
      </c>
      <c r="JV200" s="162">
        <f t="shared" si="964"/>
        <v>0</v>
      </c>
      <c r="JW200" s="162">
        <f t="shared" si="964"/>
        <v>0</v>
      </c>
      <c r="JX200" s="162">
        <f t="shared" si="964"/>
        <v>0</v>
      </c>
      <c r="JY200" s="162">
        <f t="shared" si="964"/>
        <v>0</v>
      </c>
      <c r="JZ200" s="162">
        <f t="shared" si="964"/>
        <v>0</v>
      </c>
      <c r="KA200" s="162">
        <f t="shared" si="964"/>
        <v>0</v>
      </c>
      <c r="KB200" s="162">
        <f t="shared" si="964"/>
        <v>0</v>
      </c>
      <c r="KC200" s="162">
        <f t="shared" si="964"/>
        <v>0</v>
      </c>
      <c r="KD200" s="162">
        <f t="shared" si="964"/>
        <v>0</v>
      </c>
      <c r="KE200" s="162">
        <f t="shared" si="964"/>
        <v>0</v>
      </c>
      <c r="KF200" s="162">
        <f t="shared" si="964"/>
        <v>0</v>
      </c>
      <c r="KG200" s="162">
        <f t="shared" si="964"/>
        <v>0</v>
      </c>
      <c r="KH200" s="162">
        <f t="shared" si="964"/>
        <v>0</v>
      </c>
      <c r="KI200" s="162">
        <f t="shared" si="964"/>
        <v>0</v>
      </c>
      <c r="KJ200" s="162">
        <f t="shared" si="964"/>
        <v>0</v>
      </c>
      <c r="KK200" s="162">
        <f t="shared" si="964"/>
        <v>0</v>
      </c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</row>
    <row r="201" ht="14.25" customHeight="1" spans="1:326" x14ac:dyDescent="0.25">
      <c r="A201" s="1">
        <v>7</v>
      </c>
      <c r="B201" s="1">
        <f t="shared" ref="B201:C201" si="965">B200+1</f>
        <v>191</v>
      </c>
      <c r="C201" s="232">
        <f t="shared" si="965"/>
        <v>43656</v>
      </c>
      <c r="D201" s="162">
        <f t="shared" si="9"/>
        <v>0</v>
      </c>
      <c r="E201" s="162">
        <f>(SUMIFS(Profile!$F$2:$F$17521,Profile!$B$2:$B$17521,$B201,Profile!$C$2:$C$17521,E$8))*$C$6</f>
        <v>0</v>
      </c>
      <c r="F201" s="162">
        <f>(SUMIFS(Profile!$F$2:$F$17521,Profile!$B$2:$B$17521,$B201,Profile!$C$2:$C$17521,F$8))*$C$6</f>
        <v>0</v>
      </c>
      <c r="G201" s="162">
        <f>(SUMIFS(Profile!$F$2:$F$17521,Profile!$B$2:$B$17521,$B201,Profile!$C$2:$C$17521,G$8))*$C$6</f>
        <v>0</v>
      </c>
      <c r="H201" s="162">
        <f>(SUMIFS(Profile!$F$2:$F$17521,Profile!$B$2:$B$17521,$B201,Profile!$C$2:$C$17521,H$8))*$C$6</f>
        <v>0</v>
      </c>
      <c r="I201" s="162">
        <f>(SUMIFS(Profile!$F$2:$F$17521,Profile!$B$2:$B$17521,$B201,Profile!$C$2:$C$17521,I$8))*$C$6</f>
        <v>0</v>
      </c>
      <c r="J201" s="162">
        <f>(SUMIFS(Profile!$F$2:$F$17521,Profile!$B$2:$B$17521,$B201,Profile!$C$2:$C$17521,J$8))*$C$6</f>
        <v>0</v>
      </c>
      <c r="K201" s="162">
        <f>(SUMIFS(Profile!$F$2:$F$17521,Profile!$B$2:$B$17521,$B201,Profile!$C$2:$C$17521,K$8))*$C$6</f>
        <v>0</v>
      </c>
      <c r="L201" s="162">
        <f>(SUMIFS(Profile!$F$2:$F$17521,Profile!$B$2:$B$17521,$B201,Profile!$C$2:$C$17521,L$8))*$C$6</f>
        <v>0</v>
      </c>
      <c r="M201" s="162">
        <f>(SUMIFS(Profile!$F$2:$F$17521,Profile!$B$2:$B$17521,$B201,Profile!$C$2:$C$17521,M$8))*$C$6</f>
        <v>0</v>
      </c>
      <c r="N201" s="162">
        <f>(SUMIFS(Profile!$F$2:$F$17521,Profile!$B$2:$B$17521,$B201,Profile!$C$2:$C$17521,N$8))*$C$6</f>
        <v>0</v>
      </c>
      <c r="O201" s="162">
        <f>(SUMIFS(Profile!$F$2:$F$17521,Profile!$B$2:$B$17521,$B201,Profile!$C$2:$C$17521,O$8))*$C$6</f>
        <v>0</v>
      </c>
      <c r="P201" s="162">
        <f>(SUMIFS(Profile!$F$2:$F$17521,Profile!$B$2:$B$17521,$B201,Profile!$C$2:$C$17521,P$8))*$C$6</f>
        <v>0</v>
      </c>
      <c r="Q201" s="162">
        <f>(SUMIFS(Profile!$F$2:$F$17521,Profile!$B$2:$B$17521,$B201,Profile!$C$2:$C$17521,Q$8))*$C$6</f>
        <v>0</v>
      </c>
      <c r="R201" s="162">
        <f>(SUMIFS(Profile!$F$2:$F$17521,Profile!$B$2:$B$17521,$B201,Profile!$C$2:$C$17521,R$8))*$C$6</f>
        <v>0</v>
      </c>
      <c r="S201" s="162">
        <f>(SUMIFS(Profile!$F$2:$F$17521,Profile!$B$2:$B$17521,$B201,Profile!$C$2:$C$17521,S$8))*$C$6</f>
        <v>0</v>
      </c>
      <c r="T201" s="162">
        <f>(SUMIFS(Profile!$F$2:$F$17521,Profile!$B$2:$B$17521,$B201,Profile!$C$2:$C$17521,T$8))*$C$6</f>
        <v>0</v>
      </c>
      <c r="U201" s="162">
        <f>(SUMIFS(Profile!$F$2:$F$17521,Profile!$B$2:$B$17521,$B201,Profile!$C$2:$C$17521,U$8))*$C$6</f>
        <v>0</v>
      </c>
      <c r="V201" s="162">
        <f>(SUMIFS(Profile!$F$2:$F$17521,Profile!$B$2:$B$17521,$B201,Profile!$C$2:$C$17521,V$8))*$C$6</f>
        <v>0</v>
      </c>
      <c r="W201" s="162">
        <f>(SUMIFS(Profile!$F$2:$F$17521,Profile!$B$2:$B$17521,$B201,Profile!$C$2:$C$17521,W$8))*$C$6</f>
        <v>0</v>
      </c>
      <c r="X201" s="162">
        <f>(SUMIFS(Profile!$F$2:$F$17521,Profile!$B$2:$B$17521,$B201,Profile!$C$2:$C$17521,X$8))*$C$6</f>
        <v>0</v>
      </c>
      <c r="Y201" s="162">
        <f>(SUMIFS(Profile!$F$2:$F$17521,Profile!$B$2:$B$17521,$B201,Profile!$C$2:$C$17521,Y$8))*$C$6</f>
        <v>0</v>
      </c>
      <c r="Z201" s="162">
        <f>(SUMIFS(Profile!$F$2:$F$17521,Profile!$B$2:$B$17521,$B201,Profile!$C$2:$C$17521,Z$8))*$C$6</f>
        <v>0</v>
      </c>
      <c r="AA201" s="162">
        <f>(SUMIFS(Profile!$F$2:$F$17521,Profile!$B$2:$B$17521,$B201,Profile!$C$2:$C$17521,AA$8))*$C$6</f>
        <v>0</v>
      </c>
      <c r="AB201" s="162">
        <f>(SUMIFS(Profile!$F$2:$F$17521,Profile!$B$2:$B$17521,$B201,Profile!$C$2:$C$17521,AB$8))*$C$6</f>
        <v>0</v>
      </c>
      <c r="AC201" s="162">
        <f>(SUMIFS(Profile!$F$2:$F$17521,Profile!$B$2:$B$17521,$B201,Profile!$C$2:$C$17521,AC$8))*$C$6</f>
        <v>0</v>
      </c>
      <c r="AD201" s="162">
        <f>(SUMIFS(Profile!$F$2:$F$17521,Profile!$B$2:$B$17521,$B201,Profile!$C$2:$C$17521,AD$8))*$C$6</f>
        <v>0</v>
      </c>
      <c r="AE201" s="162">
        <f>(SUMIFS(Profile!$F$2:$F$17521,Profile!$B$2:$B$17521,$B201,Profile!$C$2:$C$17521,AE$8))*$C$6</f>
        <v>0</v>
      </c>
      <c r="AF201" s="162">
        <f>(SUMIFS(Profile!$F$2:$F$17521,Profile!$B$2:$B$17521,$B201,Profile!$C$2:$C$17521,AF$8))*$C$6</f>
        <v>0</v>
      </c>
      <c r="AG201" s="162">
        <f>(SUMIFS(Profile!$F$2:$F$17521,Profile!$B$2:$B$17521,$B201,Profile!$C$2:$C$17521,AG$8))*$C$6</f>
        <v>0</v>
      </c>
      <c r="AH201" s="162">
        <f>(SUMIFS(Profile!$F$2:$F$17521,Profile!$B$2:$B$17521,$B201,Profile!$C$2:$C$17521,AH$8))*$C$6</f>
        <v>0</v>
      </c>
      <c r="AI201" s="162">
        <f>(SUMIFS(Profile!$F$2:$F$17521,Profile!$B$2:$B$17521,$B201,Profile!$C$2:$C$17521,AI$8))*$C$6</f>
        <v>0</v>
      </c>
      <c r="AJ201" s="162">
        <f>(SUMIFS(Profile!$F$2:$F$17521,Profile!$B$2:$B$17521,$B201,Profile!$C$2:$C$17521,AJ$8))*$C$6</f>
        <v>0</v>
      </c>
      <c r="AK201" s="162">
        <f>(SUMIFS(Profile!$F$2:$F$17521,Profile!$B$2:$B$17521,$B201,Profile!$C$2:$C$17521,AK$8))*$C$6</f>
        <v>0</v>
      </c>
      <c r="AL201" s="162">
        <f>(SUMIFS(Profile!$F$2:$F$17521,Profile!$B$2:$B$17521,$B201,Profile!$C$2:$C$17521,AL$8))*$C$6</f>
        <v>0</v>
      </c>
      <c r="AM201" s="162">
        <f>(SUMIFS(Profile!$F$2:$F$17521,Profile!$B$2:$B$17521,$B201,Profile!$C$2:$C$17521,AM$8))*$C$6</f>
        <v>0</v>
      </c>
      <c r="AN201" s="162">
        <f>(SUMIFS(Profile!$F$2:$F$17521,Profile!$B$2:$B$17521,$B201,Profile!$C$2:$C$17521,AN$8))*$C$6</f>
        <v>0</v>
      </c>
      <c r="AO201" s="162">
        <f>(SUMIFS(Profile!$F$2:$F$17521,Profile!$B$2:$B$17521,$B201,Profile!$C$2:$C$17521,AO$8))*$C$6</f>
        <v>0</v>
      </c>
      <c r="AP201" s="162">
        <f>(SUMIFS(Profile!$F$2:$F$17521,Profile!$B$2:$B$17521,$B201,Profile!$C$2:$C$17521,AP$8))*$C$6</f>
        <v>0</v>
      </c>
      <c r="AQ201" s="162">
        <f>(SUMIFS(Profile!$F$2:$F$17521,Profile!$B$2:$B$17521,$B201,Profile!$C$2:$C$17521,AQ$8))*$C$6</f>
        <v>0</v>
      </c>
      <c r="AR201" s="162">
        <f>(SUMIFS(Profile!$F$2:$F$17521,Profile!$B$2:$B$17521,$B201,Profile!$C$2:$C$17521,AR$8))*$C$6</f>
        <v>0</v>
      </c>
      <c r="AS201" s="162">
        <f>(SUMIFS(Profile!$F$2:$F$17521,Profile!$B$2:$B$17521,$B201,Profile!$C$2:$C$17521,AS$8))*$C$6</f>
        <v>0</v>
      </c>
      <c r="AT201" s="162">
        <f>(SUMIFS(Profile!$F$2:$F$17521,Profile!$B$2:$B$17521,$B201,Profile!$C$2:$C$17521,AT$8))*$C$6</f>
        <v>0</v>
      </c>
      <c r="AU201" s="162">
        <f>(SUMIFS(Profile!$F$2:$F$17521,Profile!$B$2:$B$17521,$B201,Profile!$C$2:$C$17521,AU$8))*$C$6</f>
        <v>0</v>
      </c>
      <c r="AV201" s="162">
        <f>(SUMIFS(Profile!$F$2:$F$17521,Profile!$B$2:$B$17521,$B201,Profile!$C$2:$C$17521,AV$8))*$C$6</f>
        <v>0</v>
      </c>
      <c r="AW201" s="162">
        <f>(SUMIFS(Profile!$F$2:$F$17521,Profile!$B$2:$B$17521,$B201,Profile!$C$2:$C$17521,AW$8))*$C$6</f>
        <v>0</v>
      </c>
      <c r="AX201" s="162">
        <f>(SUMIFS(Profile!$F$2:$F$17521,Profile!$B$2:$B$17521,$B201,Profile!$C$2:$C$17521,AX$8))*$C$6</f>
        <v>0</v>
      </c>
      <c r="AY201" s="162">
        <f>(SUMIFS(Profile!$F$2:$F$17521,Profile!$B$2:$B$17521,$B201,Profile!$C$2:$C$17521,AY$8))*$C$6</f>
        <v>0</v>
      </c>
      <c r="AZ201" s="162">
        <f>(SUMIFS(Profile!$F$2:$F$17521,Profile!$B$2:$B$17521,$B201,Profile!$C$2:$C$17521,AZ$8))*$C$6</f>
        <v>0</v>
      </c>
      <c r="BA201" s="162">
        <f t="shared" si="10"/>
        <v>0</v>
      </c>
      <c r="BB201" s="162">
        <f>(SUMIFS(Profile!$E$2:$E$17521,Profile!$B$2:$B$17521,$B201,Profile!$C$2:$C$17521,BB$8))*$C$9</f>
        <v>0</v>
      </c>
      <c r="BC201" s="162">
        <f>(SUMIFS(Profile!$E$2:$E$17521,Profile!$B$2:$B$17521,$B201,Profile!$C$2:$C$17521,BC$8))*$C$9</f>
        <v>0</v>
      </c>
      <c r="BD201" s="162">
        <f>(SUMIFS(Profile!$E$2:$E$17521,Profile!$B$2:$B$17521,$B201,Profile!$C$2:$C$17521,BD$8))*$C$9</f>
        <v>0</v>
      </c>
      <c r="BE201" s="162">
        <f>(SUMIFS(Profile!$E$2:$E$17521,Profile!$B$2:$B$17521,$B201,Profile!$C$2:$C$17521,BE$8))*$C$9</f>
        <v>0</v>
      </c>
      <c r="BF201" s="162">
        <f>(SUMIFS(Profile!$E$2:$E$17521,Profile!$B$2:$B$17521,$B201,Profile!$C$2:$C$17521,BF$8))*$C$9</f>
        <v>0</v>
      </c>
      <c r="BG201" s="162">
        <f>(SUMIFS(Profile!$E$2:$E$17521,Profile!$B$2:$B$17521,$B201,Profile!$C$2:$C$17521,BG$8))*$C$9</f>
        <v>0</v>
      </c>
      <c r="BH201" s="162">
        <f>(SUMIFS(Profile!$E$2:$E$17521,Profile!$B$2:$B$17521,$B201,Profile!$C$2:$C$17521,BH$8))*$C$9</f>
        <v>0</v>
      </c>
      <c r="BI201" s="162">
        <f>(SUMIFS(Profile!$E$2:$E$17521,Profile!$B$2:$B$17521,$B201,Profile!$C$2:$C$17521,BI$8))*$C$9</f>
        <v>0</v>
      </c>
      <c r="BJ201" s="162">
        <f>(SUMIFS(Profile!$E$2:$E$17521,Profile!$B$2:$B$17521,$B201,Profile!$C$2:$C$17521,BJ$8))*$C$9</f>
        <v>0</v>
      </c>
      <c r="BK201" s="162">
        <f>(SUMIFS(Profile!$E$2:$E$17521,Profile!$B$2:$B$17521,$B201,Profile!$C$2:$C$17521,BK$8))*$C$9</f>
        <v>0</v>
      </c>
      <c r="BL201" s="162">
        <f>(SUMIFS(Profile!$E$2:$E$17521,Profile!$B$2:$B$17521,$B201,Profile!$C$2:$C$17521,BL$8))*$C$9</f>
        <v>0</v>
      </c>
      <c r="BM201" s="162">
        <f>(SUMIFS(Profile!$E$2:$E$17521,Profile!$B$2:$B$17521,$B201,Profile!$C$2:$C$17521,BM$8))*$C$9</f>
        <v>0</v>
      </c>
      <c r="BN201" s="162">
        <f>(SUMIFS(Profile!$E$2:$E$17521,Profile!$B$2:$B$17521,$B201,Profile!$C$2:$C$17521,BN$8))*$C$9</f>
        <v>0</v>
      </c>
      <c r="BO201" s="162">
        <f>(SUMIFS(Profile!$E$2:$E$17521,Profile!$B$2:$B$17521,$B201,Profile!$C$2:$C$17521,BO$8))*$C$9</f>
        <v>0</v>
      </c>
      <c r="BP201" s="162">
        <f>(SUMIFS(Profile!$E$2:$E$17521,Profile!$B$2:$B$17521,$B201,Profile!$C$2:$C$17521,BP$8))*$C$9</f>
        <v>0</v>
      </c>
      <c r="BQ201" s="162">
        <f>(SUMIFS(Profile!$E$2:$E$17521,Profile!$B$2:$B$17521,$B201,Profile!$C$2:$C$17521,BQ$8))*$C$9</f>
        <v>0</v>
      </c>
      <c r="BR201" s="162">
        <f>(SUMIFS(Profile!$E$2:$E$17521,Profile!$B$2:$B$17521,$B201,Profile!$C$2:$C$17521,BR$8))*$C$9</f>
        <v>0</v>
      </c>
      <c r="BS201" s="162">
        <f>(SUMIFS(Profile!$E$2:$E$17521,Profile!$B$2:$B$17521,$B201,Profile!$C$2:$C$17521,BS$8))*$C$9</f>
        <v>0</v>
      </c>
      <c r="BT201" s="162">
        <f>(SUMIFS(Profile!$E$2:$E$17521,Profile!$B$2:$B$17521,$B201,Profile!$C$2:$C$17521,BT$8))*$C$9</f>
        <v>0</v>
      </c>
      <c r="BU201" s="162">
        <f>(SUMIFS(Profile!$E$2:$E$17521,Profile!$B$2:$B$17521,$B201,Profile!$C$2:$C$17521,BU$8))*$C$9</f>
        <v>0</v>
      </c>
      <c r="BV201" s="162">
        <f>(SUMIFS(Profile!$E$2:$E$17521,Profile!$B$2:$B$17521,$B201,Profile!$C$2:$C$17521,BV$8))*$C$9</f>
        <v>0</v>
      </c>
      <c r="BW201" s="162">
        <f>(SUMIFS(Profile!$E$2:$E$17521,Profile!$B$2:$B$17521,$B201,Profile!$C$2:$C$17521,BW$8))*$C$9</f>
        <v>0</v>
      </c>
      <c r="BX201" s="162">
        <f>(SUMIFS(Profile!$E$2:$E$17521,Profile!$B$2:$B$17521,$B201,Profile!$C$2:$C$17521,BX$8))*$C$9</f>
        <v>0</v>
      </c>
      <c r="BY201" s="162">
        <f>(SUMIFS(Profile!$E$2:$E$17521,Profile!$B$2:$B$17521,$B201,Profile!$C$2:$C$17521,BY$8))*$C$9</f>
        <v>0</v>
      </c>
      <c r="BZ201" s="162">
        <f>(SUMIFS(Profile!$E$2:$E$17521,Profile!$B$2:$B$17521,$B201,Profile!$C$2:$C$17521,BZ$8))*$C$9</f>
        <v>0</v>
      </c>
      <c r="CA201" s="162">
        <f>(SUMIFS(Profile!$E$2:$E$17521,Profile!$B$2:$B$17521,$B201,Profile!$C$2:$C$17521,CA$8))*$C$9</f>
        <v>0</v>
      </c>
      <c r="CB201" s="162">
        <f>(SUMIFS(Profile!$E$2:$E$17521,Profile!$B$2:$B$17521,$B201,Profile!$C$2:$C$17521,CB$8))*$C$9</f>
        <v>0</v>
      </c>
      <c r="CC201" s="162">
        <f>(SUMIFS(Profile!$E$2:$E$17521,Profile!$B$2:$B$17521,$B201,Profile!$C$2:$C$17521,CC$8))*$C$9</f>
        <v>0</v>
      </c>
      <c r="CD201" s="162">
        <f>(SUMIFS(Profile!$E$2:$E$17521,Profile!$B$2:$B$17521,$B201,Profile!$C$2:$C$17521,CD$8))*$C$9</f>
        <v>0</v>
      </c>
      <c r="CE201" s="162">
        <f>(SUMIFS(Profile!$E$2:$E$17521,Profile!$B$2:$B$17521,$B201,Profile!$C$2:$C$17521,CE$8))*$C$9</f>
        <v>0</v>
      </c>
      <c r="CF201" s="162">
        <f>(SUMIFS(Profile!$E$2:$E$17521,Profile!$B$2:$B$17521,$B201,Profile!$C$2:$C$17521,CF$8))*$C$9</f>
        <v>0</v>
      </c>
      <c r="CG201" s="162">
        <f>(SUMIFS(Profile!$E$2:$E$17521,Profile!$B$2:$B$17521,$B201,Profile!$C$2:$C$17521,CG$8))*$C$9</f>
        <v>0</v>
      </c>
      <c r="CH201" s="162">
        <f>(SUMIFS(Profile!$E$2:$E$17521,Profile!$B$2:$B$17521,$B201,Profile!$C$2:$C$17521,CH$8))*$C$9</f>
        <v>0</v>
      </c>
      <c r="CI201" s="162">
        <f>(SUMIFS(Profile!$E$2:$E$17521,Profile!$B$2:$B$17521,$B201,Profile!$C$2:$C$17521,CI$8))*$C$9</f>
        <v>0</v>
      </c>
      <c r="CJ201" s="162">
        <f>(SUMIFS(Profile!$E$2:$E$17521,Profile!$B$2:$B$17521,$B201,Profile!$C$2:$C$17521,CJ$8))*$C$9</f>
        <v>0</v>
      </c>
      <c r="CK201" s="162">
        <f>(SUMIFS(Profile!$E$2:$E$17521,Profile!$B$2:$B$17521,$B201,Profile!$C$2:$C$17521,CK$8))*$C$9</f>
        <v>0</v>
      </c>
      <c r="CL201" s="162">
        <f>(SUMIFS(Profile!$E$2:$E$17521,Profile!$B$2:$B$17521,$B201,Profile!$C$2:$C$17521,CL$8))*$C$9</f>
        <v>0</v>
      </c>
      <c r="CM201" s="162">
        <f>(SUMIFS(Profile!$E$2:$E$17521,Profile!$B$2:$B$17521,$B201,Profile!$C$2:$C$17521,CM$8))*$C$9</f>
        <v>0</v>
      </c>
      <c r="CN201" s="162">
        <f>(SUMIFS(Profile!$E$2:$E$17521,Profile!$B$2:$B$17521,$B201,Profile!$C$2:$C$17521,CN$8))*$C$9</f>
        <v>0</v>
      </c>
      <c r="CO201" s="162">
        <f>(SUMIFS(Profile!$E$2:$E$17521,Profile!$B$2:$B$17521,$B201,Profile!$C$2:$C$17521,CO$8))*$C$9</f>
        <v>0</v>
      </c>
      <c r="CP201" s="162">
        <f>(SUMIFS(Profile!$E$2:$E$17521,Profile!$B$2:$B$17521,$B201,Profile!$C$2:$C$17521,CP$8))*$C$9</f>
        <v>0</v>
      </c>
      <c r="CQ201" s="162">
        <f>(SUMIFS(Profile!$E$2:$E$17521,Profile!$B$2:$B$17521,$B201,Profile!$C$2:$C$17521,CQ$8))*$C$9</f>
        <v>0</v>
      </c>
      <c r="CR201" s="162">
        <f>(SUMIFS(Profile!$E$2:$E$17521,Profile!$B$2:$B$17521,$B201,Profile!$C$2:$C$17521,CR$8))*$C$9</f>
        <v>0</v>
      </c>
      <c r="CS201" s="162">
        <f>(SUMIFS(Profile!$E$2:$E$17521,Profile!$B$2:$B$17521,$B201,Profile!$C$2:$C$17521,CS$8))*$C$9</f>
        <v>0</v>
      </c>
      <c r="CT201" s="162">
        <f>(SUMIFS(Profile!$E$2:$E$17521,Profile!$B$2:$B$17521,$B201,Profile!$C$2:$C$17521,CT$8))*$C$9</f>
        <v>0</v>
      </c>
      <c r="CU201" s="162">
        <f>(SUMIFS(Profile!$E$2:$E$17521,Profile!$B$2:$B$17521,$B201,Profile!$C$2:$C$17521,CU$8))*$C$9</f>
        <v>0</v>
      </c>
      <c r="CV201" s="162">
        <f>(SUMIFS(Profile!$E$2:$E$17521,Profile!$B$2:$B$17521,$B201,Profile!$C$2:$C$17521,CV$8))*$C$9</f>
        <v>0</v>
      </c>
      <c r="CW201" s="162">
        <f>(SUMIFS(Profile!$E$2:$E$17521,Profile!$B$2:$B$17521,$B201,Profile!$C$2:$C$17521,CW$8))*$C$9</f>
        <v>0</v>
      </c>
      <c r="CX201" s="162">
        <f t="shared" si="11"/>
        <v>0</v>
      </c>
      <c r="CY201" s="162">
        <f t="shared" ref="CY201:ET201" si="966">MAX(BB201-E201,0)</f>
        <v>0</v>
      </c>
      <c r="CZ201" s="162">
        <f t="shared" si="966"/>
        <v>0</v>
      </c>
      <c r="DA201" s="162">
        <f t="shared" si="966"/>
        <v>0</v>
      </c>
      <c r="DB201" s="162">
        <f t="shared" si="966"/>
        <v>0</v>
      </c>
      <c r="DC201" s="162">
        <f t="shared" si="966"/>
        <v>0</v>
      </c>
      <c r="DD201" s="162">
        <f t="shared" si="966"/>
        <v>0</v>
      </c>
      <c r="DE201" s="162">
        <f t="shared" si="966"/>
        <v>0</v>
      </c>
      <c r="DF201" s="162">
        <f t="shared" si="966"/>
        <v>0</v>
      </c>
      <c r="DG201" s="162">
        <f t="shared" si="966"/>
        <v>0</v>
      </c>
      <c r="DH201" s="162">
        <f t="shared" si="966"/>
        <v>0</v>
      </c>
      <c r="DI201" s="162">
        <f t="shared" si="966"/>
        <v>0</v>
      </c>
      <c r="DJ201" s="162">
        <f t="shared" si="966"/>
        <v>0</v>
      </c>
      <c r="DK201" s="162">
        <f t="shared" si="966"/>
        <v>0</v>
      </c>
      <c r="DL201" s="162">
        <f t="shared" si="966"/>
        <v>0</v>
      </c>
      <c r="DM201" s="162">
        <f t="shared" si="966"/>
        <v>0</v>
      </c>
      <c r="DN201" s="162">
        <f t="shared" si="966"/>
        <v>0</v>
      </c>
      <c r="DO201" s="162">
        <f t="shared" si="966"/>
        <v>0</v>
      </c>
      <c r="DP201" s="162">
        <f t="shared" si="966"/>
        <v>0</v>
      </c>
      <c r="DQ201" s="162">
        <f t="shared" si="966"/>
        <v>0</v>
      </c>
      <c r="DR201" s="162">
        <f t="shared" si="966"/>
        <v>0</v>
      </c>
      <c r="DS201" s="162">
        <f t="shared" si="966"/>
        <v>0</v>
      </c>
      <c r="DT201" s="162">
        <f t="shared" si="966"/>
        <v>0</v>
      </c>
      <c r="DU201" s="162">
        <f t="shared" si="966"/>
        <v>0</v>
      </c>
      <c r="DV201" s="162">
        <f t="shared" si="966"/>
        <v>0</v>
      </c>
      <c r="DW201" s="162">
        <f t="shared" si="966"/>
        <v>0</v>
      </c>
      <c r="DX201" s="162">
        <f t="shared" si="966"/>
        <v>0</v>
      </c>
      <c r="DY201" s="162">
        <f t="shared" si="966"/>
        <v>0</v>
      </c>
      <c r="DZ201" s="162">
        <f t="shared" si="966"/>
        <v>0</v>
      </c>
      <c r="EA201" s="162">
        <f t="shared" si="966"/>
        <v>0</v>
      </c>
      <c r="EB201" s="162">
        <f t="shared" si="966"/>
        <v>0</v>
      </c>
      <c r="EC201" s="162">
        <f t="shared" si="966"/>
        <v>0</v>
      </c>
      <c r="ED201" s="162">
        <f t="shared" si="966"/>
        <v>0</v>
      </c>
      <c r="EE201" s="162">
        <f t="shared" si="966"/>
        <v>0</v>
      </c>
      <c r="EF201" s="162">
        <f t="shared" si="966"/>
        <v>0</v>
      </c>
      <c r="EG201" s="162">
        <f t="shared" si="966"/>
        <v>0</v>
      </c>
      <c r="EH201" s="162">
        <f t="shared" si="966"/>
        <v>0</v>
      </c>
      <c r="EI201" s="162">
        <f t="shared" si="966"/>
        <v>0</v>
      </c>
      <c r="EJ201" s="162">
        <f t="shared" si="966"/>
        <v>0</v>
      </c>
      <c r="EK201" s="162">
        <f t="shared" si="966"/>
        <v>0</v>
      </c>
      <c r="EL201" s="162">
        <f t="shared" si="966"/>
        <v>0</v>
      </c>
      <c r="EM201" s="162">
        <f t="shared" si="966"/>
        <v>0</v>
      </c>
      <c r="EN201" s="162">
        <f t="shared" si="966"/>
        <v>0</v>
      </c>
      <c r="EO201" s="162">
        <f t="shared" si="966"/>
        <v>0</v>
      </c>
      <c r="EP201" s="162">
        <f t="shared" si="966"/>
        <v>0</v>
      </c>
      <c r="EQ201" s="162">
        <f t="shared" si="966"/>
        <v>0</v>
      </c>
      <c r="ER201" s="162">
        <f t="shared" si="966"/>
        <v>0</v>
      </c>
      <c r="ES201" s="162">
        <f t="shared" si="966"/>
        <v>0</v>
      </c>
      <c r="ET201" s="162">
        <f t="shared" si="966"/>
        <v>0</v>
      </c>
      <c r="EU201" s="162">
        <f t="shared" si="13"/>
        <v>0</v>
      </c>
      <c r="EV201" s="162">
        <f t="shared" ref="EV201:GQ201" si="967">BB201-CY201</f>
        <v>0</v>
      </c>
      <c r="EW201" s="162">
        <f t="shared" si="967"/>
        <v>0</v>
      </c>
      <c r="EX201" s="162">
        <f t="shared" si="967"/>
        <v>0</v>
      </c>
      <c r="EY201" s="162">
        <f t="shared" si="967"/>
        <v>0</v>
      </c>
      <c r="EZ201" s="162">
        <f t="shared" si="967"/>
        <v>0</v>
      </c>
      <c r="FA201" s="162">
        <f t="shared" si="967"/>
        <v>0</v>
      </c>
      <c r="FB201" s="162">
        <f t="shared" si="967"/>
        <v>0</v>
      </c>
      <c r="FC201" s="162">
        <f t="shared" si="967"/>
        <v>0</v>
      </c>
      <c r="FD201" s="162">
        <f t="shared" si="967"/>
        <v>0</v>
      </c>
      <c r="FE201" s="162">
        <f t="shared" si="967"/>
        <v>0</v>
      </c>
      <c r="FF201" s="162">
        <f t="shared" si="967"/>
        <v>0</v>
      </c>
      <c r="FG201" s="162">
        <f t="shared" si="967"/>
        <v>0</v>
      </c>
      <c r="FH201" s="162">
        <f t="shared" si="967"/>
        <v>0</v>
      </c>
      <c r="FI201" s="162">
        <f t="shared" si="967"/>
        <v>0</v>
      </c>
      <c r="FJ201" s="162">
        <f t="shared" si="967"/>
        <v>0</v>
      </c>
      <c r="FK201" s="162">
        <f t="shared" si="967"/>
        <v>0</v>
      </c>
      <c r="FL201" s="162">
        <f t="shared" si="967"/>
        <v>0</v>
      </c>
      <c r="FM201" s="162">
        <f t="shared" si="967"/>
        <v>0</v>
      </c>
      <c r="FN201" s="162">
        <f t="shared" si="967"/>
        <v>0</v>
      </c>
      <c r="FO201" s="162">
        <f t="shared" si="967"/>
        <v>0</v>
      </c>
      <c r="FP201" s="162">
        <f t="shared" si="967"/>
        <v>0</v>
      </c>
      <c r="FQ201" s="162">
        <f t="shared" si="967"/>
        <v>0</v>
      </c>
      <c r="FR201" s="162">
        <f t="shared" si="967"/>
        <v>0</v>
      </c>
      <c r="FS201" s="162">
        <f t="shared" si="967"/>
        <v>0</v>
      </c>
      <c r="FT201" s="162">
        <f t="shared" si="967"/>
        <v>0</v>
      </c>
      <c r="FU201" s="162">
        <f t="shared" si="967"/>
        <v>0</v>
      </c>
      <c r="FV201" s="162">
        <f t="shared" si="967"/>
        <v>0</v>
      </c>
      <c r="FW201" s="162">
        <f t="shared" si="967"/>
        <v>0</v>
      </c>
      <c r="FX201" s="162">
        <f t="shared" si="967"/>
        <v>0</v>
      </c>
      <c r="FY201" s="162">
        <f t="shared" si="967"/>
        <v>0</v>
      </c>
      <c r="FZ201" s="162">
        <f t="shared" si="967"/>
        <v>0</v>
      </c>
      <c r="GA201" s="162">
        <f t="shared" si="967"/>
        <v>0</v>
      </c>
      <c r="GB201" s="162">
        <f t="shared" si="967"/>
        <v>0</v>
      </c>
      <c r="GC201" s="162">
        <f t="shared" si="967"/>
        <v>0</v>
      </c>
      <c r="GD201" s="162">
        <f t="shared" si="967"/>
        <v>0</v>
      </c>
      <c r="GE201" s="162">
        <f t="shared" si="967"/>
        <v>0</v>
      </c>
      <c r="GF201" s="162">
        <f t="shared" si="967"/>
        <v>0</v>
      </c>
      <c r="GG201" s="162">
        <f t="shared" si="967"/>
        <v>0</v>
      </c>
      <c r="GH201" s="162">
        <f t="shared" si="967"/>
        <v>0</v>
      </c>
      <c r="GI201" s="162">
        <f t="shared" si="967"/>
        <v>0</v>
      </c>
      <c r="GJ201" s="162">
        <f t="shared" si="967"/>
        <v>0</v>
      </c>
      <c r="GK201" s="162">
        <f t="shared" si="967"/>
        <v>0</v>
      </c>
      <c r="GL201" s="162">
        <f t="shared" si="967"/>
        <v>0</v>
      </c>
      <c r="GM201" s="162">
        <f t="shared" si="967"/>
        <v>0</v>
      </c>
      <c r="GN201" s="162">
        <f t="shared" si="967"/>
        <v>0</v>
      </c>
      <c r="GO201" s="162">
        <f t="shared" si="967"/>
        <v>0</v>
      </c>
      <c r="GP201" s="162">
        <f t="shared" si="967"/>
        <v>0</v>
      </c>
      <c r="GQ201" s="162">
        <f t="shared" si="967"/>
        <v>0</v>
      </c>
      <c r="GR201" s="162">
        <f t="shared" si="15"/>
        <v>0</v>
      </c>
      <c r="GS201" s="162">
        <f t="shared" ref="GS201:IN201" si="968">E201-EV201</f>
        <v>0</v>
      </c>
      <c r="GT201" s="162">
        <f t="shared" si="968"/>
        <v>0</v>
      </c>
      <c r="GU201" s="162">
        <f t="shared" si="968"/>
        <v>0</v>
      </c>
      <c r="GV201" s="162">
        <f t="shared" si="968"/>
        <v>0</v>
      </c>
      <c r="GW201" s="162">
        <f t="shared" si="968"/>
        <v>0</v>
      </c>
      <c r="GX201" s="162">
        <f t="shared" si="968"/>
        <v>0</v>
      </c>
      <c r="GY201" s="162">
        <f t="shared" si="968"/>
        <v>0</v>
      </c>
      <c r="GZ201" s="162">
        <f t="shared" si="968"/>
        <v>0</v>
      </c>
      <c r="HA201" s="162">
        <f t="shared" si="968"/>
        <v>0</v>
      </c>
      <c r="HB201" s="162">
        <f t="shared" si="968"/>
        <v>0</v>
      </c>
      <c r="HC201" s="162">
        <f t="shared" si="968"/>
        <v>0</v>
      </c>
      <c r="HD201" s="162">
        <f t="shared" si="968"/>
        <v>0</v>
      </c>
      <c r="HE201" s="162">
        <f t="shared" si="968"/>
        <v>0</v>
      </c>
      <c r="HF201" s="162">
        <f t="shared" si="968"/>
        <v>0</v>
      </c>
      <c r="HG201" s="162">
        <f t="shared" si="968"/>
        <v>0</v>
      </c>
      <c r="HH201" s="162">
        <f t="shared" si="968"/>
        <v>0</v>
      </c>
      <c r="HI201" s="162">
        <f t="shared" si="968"/>
        <v>0</v>
      </c>
      <c r="HJ201" s="162">
        <f t="shared" si="968"/>
        <v>0</v>
      </c>
      <c r="HK201" s="162">
        <f t="shared" si="968"/>
        <v>0</v>
      </c>
      <c r="HL201" s="162">
        <f t="shared" si="968"/>
        <v>0</v>
      </c>
      <c r="HM201" s="162">
        <f t="shared" si="968"/>
        <v>0</v>
      </c>
      <c r="HN201" s="162">
        <f t="shared" si="968"/>
        <v>0</v>
      </c>
      <c r="HO201" s="162">
        <f t="shared" si="968"/>
        <v>0</v>
      </c>
      <c r="HP201" s="162">
        <f t="shared" si="968"/>
        <v>0</v>
      </c>
      <c r="HQ201" s="162">
        <f t="shared" si="968"/>
        <v>0</v>
      </c>
      <c r="HR201" s="162">
        <f t="shared" si="968"/>
        <v>0</v>
      </c>
      <c r="HS201" s="162">
        <f t="shared" si="968"/>
        <v>0</v>
      </c>
      <c r="HT201" s="162">
        <f t="shared" si="968"/>
        <v>0</v>
      </c>
      <c r="HU201" s="162">
        <f t="shared" si="968"/>
        <v>0</v>
      </c>
      <c r="HV201" s="162">
        <f t="shared" si="968"/>
        <v>0</v>
      </c>
      <c r="HW201" s="162">
        <f t="shared" si="968"/>
        <v>0</v>
      </c>
      <c r="HX201" s="162">
        <f t="shared" si="968"/>
        <v>0</v>
      </c>
      <c r="HY201" s="162">
        <f t="shared" si="968"/>
        <v>0</v>
      </c>
      <c r="HZ201" s="162">
        <f t="shared" si="968"/>
        <v>0</v>
      </c>
      <c r="IA201" s="162">
        <f t="shared" si="968"/>
        <v>0</v>
      </c>
      <c r="IB201" s="162">
        <f t="shared" si="968"/>
        <v>0</v>
      </c>
      <c r="IC201" s="162">
        <f t="shared" si="968"/>
        <v>0</v>
      </c>
      <c r="ID201" s="162">
        <f t="shared" si="968"/>
        <v>0</v>
      </c>
      <c r="IE201" s="162">
        <f t="shared" si="968"/>
        <v>0</v>
      </c>
      <c r="IF201" s="162">
        <f t="shared" si="968"/>
        <v>0</v>
      </c>
      <c r="IG201" s="162">
        <f t="shared" si="968"/>
        <v>0</v>
      </c>
      <c r="IH201" s="162">
        <f t="shared" si="968"/>
        <v>0</v>
      </c>
      <c r="II201" s="162">
        <f t="shared" si="968"/>
        <v>0</v>
      </c>
      <c r="IJ201" s="162">
        <f t="shared" si="968"/>
        <v>0</v>
      </c>
      <c r="IK201" s="162">
        <f t="shared" si="968"/>
        <v>0</v>
      </c>
      <c r="IL201" s="162">
        <f t="shared" si="968"/>
        <v>0</v>
      </c>
      <c r="IM201" s="162">
        <f t="shared" si="968"/>
        <v>0</v>
      </c>
      <c r="IN201" s="162">
        <f t="shared" si="968"/>
        <v>0</v>
      </c>
      <c r="IO201" s="162">
        <f t="shared" si="17"/>
        <v>0</v>
      </c>
      <c r="IP201" s="162">
        <f t="shared" si="23"/>
        <v>0</v>
      </c>
      <c r="IQ201" s="162">
        <f t="shared" ref="IQ201:KK201" si="969">MAX((MIN(CZ201+IP201,$IO$7))-GT201,0)</f>
        <v>0</v>
      </c>
      <c r="IR201" s="162">
        <f t="shared" si="969"/>
        <v>0</v>
      </c>
      <c r="IS201" s="162">
        <f t="shared" si="969"/>
        <v>0</v>
      </c>
      <c r="IT201" s="162">
        <f t="shared" si="969"/>
        <v>0</v>
      </c>
      <c r="IU201" s="162">
        <f t="shared" si="969"/>
        <v>0</v>
      </c>
      <c r="IV201" s="162">
        <f t="shared" si="969"/>
        <v>0</v>
      </c>
      <c r="IW201" s="162">
        <f t="shared" si="969"/>
        <v>0</v>
      </c>
      <c r="IX201" s="162">
        <f t="shared" si="969"/>
        <v>0</v>
      </c>
      <c r="IY201" s="162">
        <f t="shared" si="969"/>
        <v>0</v>
      </c>
      <c r="IZ201" s="162">
        <f t="shared" si="969"/>
        <v>0</v>
      </c>
      <c r="JA201" s="162">
        <f t="shared" si="969"/>
        <v>0</v>
      </c>
      <c r="JB201" s="162">
        <f t="shared" si="969"/>
        <v>0</v>
      </c>
      <c r="JC201" s="162">
        <f t="shared" si="969"/>
        <v>0</v>
      </c>
      <c r="JD201" s="162">
        <f t="shared" si="969"/>
        <v>0</v>
      </c>
      <c r="JE201" s="162">
        <f t="shared" si="969"/>
        <v>0</v>
      </c>
      <c r="JF201" s="162">
        <f t="shared" si="969"/>
        <v>0</v>
      </c>
      <c r="JG201" s="162">
        <f t="shared" si="969"/>
        <v>0</v>
      </c>
      <c r="JH201" s="162">
        <f t="shared" si="969"/>
        <v>0</v>
      </c>
      <c r="JI201" s="162">
        <f t="shared" si="969"/>
        <v>0</v>
      </c>
      <c r="JJ201" s="162">
        <f t="shared" si="969"/>
        <v>0</v>
      </c>
      <c r="JK201" s="162">
        <f t="shared" si="969"/>
        <v>0</v>
      </c>
      <c r="JL201" s="162">
        <f t="shared" si="969"/>
        <v>0</v>
      </c>
      <c r="JM201" s="162">
        <f t="shared" si="969"/>
        <v>0</v>
      </c>
      <c r="JN201" s="162">
        <f t="shared" si="969"/>
        <v>0</v>
      </c>
      <c r="JO201" s="162">
        <f t="shared" si="969"/>
        <v>0</v>
      </c>
      <c r="JP201" s="162">
        <f t="shared" si="969"/>
        <v>0</v>
      </c>
      <c r="JQ201" s="162">
        <f t="shared" si="969"/>
        <v>0</v>
      </c>
      <c r="JR201" s="162">
        <f t="shared" si="969"/>
        <v>0</v>
      </c>
      <c r="JS201" s="162">
        <f t="shared" si="969"/>
        <v>0</v>
      </c>
      <c r="JT201" s="162">
        <f t="shared" si="969"/>
        <v>0</v>
      </c>
      <c r="JU201" s="162">
        <f t="shared" si="969"/>
        <v>0</v>
      </c>
      <c r="JV201" s="162">
        <f t="shared" si="969"/>
        <v>0</v>
      </c>
      <c r="JW201" s="162">
        <f t="shared" si="969"/>
        <v>0</v>
      </c>
      <c r="JX201" s="162">
        <f t="shared" si="969"/>
        <v>0</v>
      </c>
      <c r="JY201" s="162">
        <f t="shared" si="969"/>
        <v>0</v>
      </c>
      <c r="JZ201" s="162">
        <f t="shared" si="969"/>
        <v>0</v>
      </c>
      <c r="KA201" s="162">
        <f t="shared" si="969"/>
        <v>0</v>
      </c>
      <c r="KB201" s="162">
        <f t="shared" si="969"/>
        <v>0</v>
      </c>
      <c r="KC201" s="162">
        <f t="shared" si="969"/>
        <v>0</v>
      </c>
      <c r="KD201" s="162">
        <f t="shared" si="969"/>
        <v>0</v>
      </c>
      <c r="KE201" s="162">
        <f t="shared" si="969"/>
        <v>0</v>
      </c>
      <c r="KF201" s="162">
        <f t="shared" si="969"/>
        <v>0</v>
      </c>
      <c r="KG201" s="162">
        <f t="shared" si="969"/>
        <v>0</v>
      </c>
      <c r="KH201" s="162">
        <f t="shared" si="969"/>
        <v>0</v>
      </c>
      <c r="KI201" s="162">
        <f t="shared" si="969"/>
        <v>0</v>
      </c>
      <c r="KJ201" s="162">
        <f t="shared" si="969"/>
        <v>0</v>
      </c>
      <c r="KK201" s="162">
        <f t="shared" si="969"/>
        <v>0</v>
      </c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</row>
    <row r="202" ht="14.25" customHeight="1" spans="1:326" x14ac:dyDescent="0.25">
      <c r="A202" s="1">
        <v>7</v>
      </c>
      <c r="B202" s="1">
        <f t="shared" ref="B202:C202" si="970">B201+1</f>
        <v>192</v>
      </c>
      <c r="C202" s="232">
        <f t="shared" si="970"/>
        <v>43657</v>
      </c>
      <c r="D202" s="162">
        <f t="shared" si="9"/>
        <v>0</v>
      </c>
      <c r="E202" s="162">
        <f>(SUMIFS(Profile!$F$2:$F$17521,Profile!$B$2:$B$17521,$B202,Profile!$C$2:$C$17521,E$8))*$C$6</f>
        <v>0</v>
      </c>
      <c r="F202" s="162">
        <f>(SUMIFS(Profile!$F$2:$F$17521,Profile!$B$2:$B$17521,$B202,Profile!$C$2:$C$17521,F$8))*$C$6</f>
        <v>0</v>
      </c>
      <c r="G202" s="162">
        <f>(SUMIFS(Profile!$F$2:$F$17521,Profile!$B$2:$B$17521,$B202,Profile!$C$2:$C$17521,G$8))*$C$6</f>
        <v>0</v>
      </c>
      <c r="H202" s="162">
        <f>(SUMIFS(Profile!$F$2:$F$17521,Profile!$B$2:$B$17521,$B202,Profile!$C$2:$C$17521,H$8))*$C$6</f>
        <v>0</v>
      </c>
      <c r="I202" s="162">
        <f>(SUMIFS(Profile!$F$2:$F$17521,Profile!$B$2:$B$17521,$B202,Profile!$C$2:$C$17521,I$8))*$C$6</f>
        <v>0</v>
      </c>
      <c r="J202" s="162">
        <f>(SUMIFS(Profile!$F$2:$F$17521,Profile!$B$2:$B$17521,$B202,Profile!$C$2:$C$17521,J$8))*$C$6</f>
        <v>0</v>
      </c>
      <c r="K202" s="162">
        <f>(SUMIFS(Profile!$F$2:$F$17521,Profile!$B$2:$B$17521,$B202,Profile!$C$2:$C$17521,K$8))*$C$6</f>
        <v>0</v>
      </c>
      <c r="L202" s="162">
        <f>(SUMIFS(Profile!$F$2:$F$17521,Profile!$B$2:$B$17521,$B202,Profile!$C$2:$C$17521,L$8))*$C$6</f>
        <v>0</v>
      </c>
      <c r="M202" s="162">
        <f>(SUMIFS(Profile!$F$2:$F$17521,Profile!$B$2:$B$17521,$B202,Profile!$C$2:$C$17521,M$8))*$C$6</f>
        <v>0</v>
      </c>
      <c r="N202" s="162">
        <f>(SUMIFS(Profile!$F$2:$F$17521,Profile!$B$2:$B$17521,$B202,Profile!$C$2:$C$17521,N$8))*$C$6</f>
        <v>0</v>
      </c>
      <c r="O202" s="162">
        <f>(SUMIFS(Profile!$F$2:$F$17521,Profile!$B$2:$B$17521,$B202,Profile!$C$2:$C$17521,O$8))*$C$6</f>
        <v>0</v>
      </c>
      <c r="P202" s="162">
        <f>(SUMIFS(Profile!$F$2:$F$17521,Profile!$B$2:$B$17521,$B202,Profile!$C$2:$C$17521,P$8))*$C$6</f>
        <v>0</v>
      </c>
      <c r="Q202" s="162">
        <f>(SUMIFS(Profile!$F$2:$F$17521,Profile!$B$2:$B$17521,$B202,Profile!$C$2:$C$17521,Q$8))*$C$6</f>
        <v>0</v>
      </c>
      <c r="R202" s="162">
        <f>(SUMIFS(Profile!$F$2:$F$17521,Profile!$B$2:$B$17521,$B202,Profile!$C$2:$C$17521,R$8))*$C$6</f>
        <v>0</v>
      </c>
      <c r="S202" s="162">
        <f>(SUMIFS(Profile!$F$2:$F$17521,Profile!$B$2:$B$17521,$B202,Profile!$C$2:$C$17521,S$8))*$C$6</f>
        <v>0</v>
      </c>
      <c r="T202" s="162">
        <f>(SUMIFS(Profile!$F$2:$F$17521,Profile!$B$2:$B$17521,$B202,Profile!$C$2:$C$17521,T$8))*$C$6</f>
        <v>0</v>
      </c>
      <c r="U202" s="162">
        <f>(SUMIFS(Profile!$F$2:$F$17521,Profile!$B$2:$B$17521,$B202,Profile!$C$2:$C$17521,U$8))*$C$6</f>
        <v>0</v>
      </c>
      <c r="V202" s="162">
        <f>(SUMIFS(Profile!$F$2:$F$17521,Profile!$B$2:$B$17521,$B202,Profile!$C$2:$C$17521,V$8))*$C$6</f>
        <v>0</v>
      </c>
      <c r="W202" s="162">
        <f>(SUMIFS(Profile!$F$2:$F$17521,Profile!$B$2:$B$17521,$B202,Profile!$C$2:$C$17521,W$8))*$C$6</f>
        <v>0</v>
      </c>
      <c r="X202" s="162">
        <f>(SUMIFS(Profile!$F$2:$F$17521,Profile!$B$2:$B$17521,$B202,Profile!$C$2:$C$17521,X$8))*$C$6</f>
        <v>0</v>
      </c>
      <c r="Y202" s="162">
        <f>(SUMIFS(Profile!$F$2:$F$17521,Profile!$B$2:$B$17521,$B202,Profile!$C$2:$C$17521,Y$8))*$C$6</f>
        <v>0</v>
      </c>
      <c r="Z202" s="162">
        <f>(SUMIFS(Profile!$F$2:$F$17521,Profile!$B$2:$B$17521,$B202,Profile!$C$2:$C$17521,Z$8))*$C$6</f>
        <v>0</v>
      </c>
      <c r="AA202" s="162">
        <f>(SUMIFS(Profile!$F$2:$F$17521,Profile!$B$2:$B$17521,$B202,Profile!$C$2:$C$17521,AA$8))*$C$6</f>
        <v>0</v>
      </c>
      <c r="AB202" s="162">
        <f>(SUMIFS(Profile!$F$2:$F$17521,Profile!$B$2:$B$17521,$B202,Profile!$C$2:$C$17521,AB$8))*$C$6</f>
        <v>0</v>
      </c>
      <c r="AC202" s="162">
        <f>(SUMIFS(Profile!$F$2:$F$17521,Profile!$B$2:$B$17521,$B202,Profile!$C$2:$C$17521,AC$8))*$C$6</f>
        <v>0</v>
      </c>
      <c r="AD202" s="162">
        <f>(SUMIFS(Profile!$F$2:$F$17521,Profile!$B$2:$B$17521,$B202,Profile!$C$2:$C$17521,AD$8))*$C$6</f>
        <v>0</v>
      </c>
      <c r="AE202" s="162">
        <f>(SUMIFS(Profile!$F$2:$F$17521,Profile!$B$2:$B$17521,$B202,Profile!$C$2:$C$17521,AE$8))*$C$6</f>
        <v>0</v>
      </c>
      <c r="AF202" s="162">
        <f>(SUMIFS(Profile!$F$2:$F$17521,Profile!$B$2:$B$17521,$B202,Profile!$C$2:$C$17521,AF$8))*$C$6</f>
        <v>0</v>
      </c>
      <c r="AG202" s="162">
        <f>(SUMIFS(Profile!$F$2:$F$17521,Profile!$B$2:$B$17521,$B202,Profile!$C$2:$C$17521,AG$8))*$C$6</f>
        <v>0</v>
      </c>
      <c r="AH202" s="162">
        <f>(SUMIFS(Profile!$F$2:$F$17521,Profile!$B$2:$B$17521,$B202,Profile!$C$2:$C$17521,AH$8))*$C$6</f>
        <v>0</v>
      </c>
      <c r="AI202" s="162">
        <f>(SUMIFS(Profile!$F$2:$F$17521,Profile!$B$2:$B$17521,$B202,Profile!$C$2:$C$17521,AI$8))*$C$6</f>
        <v>0</v>
      </c>
      <c r="AJ202" s="162">
        <f>(SUMIFS(Profile!$F$2:$F$17521,Profile!$B$2:$B$17521,$B202,Profile!$C$2:$C$17521,AJ$8))*$C$6</f>
        <v>0</v>
      </c>
      <c r="AK202" s="162">
        <f>(SUMIFS(Profile!$F$2:$F$17521,Profile!$B$2:$B$17521,$B202,Profile!$C$2:$C$17521,AK$8))*$C$6</f>
        <v>0</v>
      </c>
      <c r="AL202" s="162">
        <f>(SUMIFS(Profile!$F$2:$F$17521,Profile!$B$2:$B$17521,$B202,Profile!$C$2:$C$17521,AL$8))*$C$6</f>
        <v>0</v>
      </c>
      <c r="AM202" s="162">
        <f>(SUMIFS(Profile!$F$2:$F$17521,Profile!$B$2:$B$17521,$B202,Profile!$C$2:$C$17521,AM$8))*$C$6</f>
        <v>0</v>
      </c>
      <c r="AN202" s="162">
        <f>(SUMIFS(Profile!$F$2:$F$17521,Profile!$B$2:$B$17521,$B202,Profile!$C$2:$C$17521,AN$8))*$C$6</f>
        <v>0</v>
      </c>
      <c r="AO202" s="162">
        <f>(SUMIFS(Profile!$F$2:$F$17521,Profile!$B$2:$B$17521,$B202,Profile!$C$2:$C$17521,AO$8))*$C$6</f>
        <v>0</v>
      </c>
      <c r="AP202" s="162">
        <f>(SUMIFS(Profile!$F$2:$F$17521,Profile!$B$2:$B$17521,$B202,Profile!$C$2:$C$17521,AP$8))*$C$6</f>
        <v>0</v>
      </c>
      <c r="AQ202" s="162">
        <f>(SUMIFS(Profile!$F$2:$F$17521,Profile!$B$2:$B$17521,$B202,Profile!$C$2:$C$17521,AQ$8))*$C$6</f>
        <v>0</v>
      </c>
      <c r="AR202" s="162">
        <f>(SUMIFS(Profile!$F$2:$F$17521,Profile!$B$2:$B$17521,$B202,Profile!$C$2:$C$17521,AR$8))*$C$6</f>
        <v>0</v>
      </c>
      <c r="AS202" s="162">
        <f>(SUMIFS(Profile!$F$2:$F$17521,Profile!$B$2:$B$17521,$B202,Profile!$C$2:$C$17521,AS$8))*$C$6</f>
        <v>0</v>
      </c>
      <c r="AT202" s="162">
        <f>(SUMIFS(Profile!$F$2:$F$17521,Profile!$B$2:$B$17521,$B202,Profile!$C$2:$C$17521,AT$8))*$C$6</f>
        <v>0</v>
      </c>
      <c r="AU202" s="162">
        <f>(SUMIFS(Profile!$F$2:$F$17521,Profile!$B$2:$B$17521,$B202,Profile!$C$2:$C$17521,AU$8))*$C$6</f>
        <v>0</v>
      </c>
      <c r="AV202" s="162">
        <f>(SUMIFS(Profile!$F$2:$F$17521,Profile!$B$2:$B$17521,$B202,Profile!$C$2:$C$17521,AV$8))*$C$6</f>
        <v>0</v>
      </c>
      <c r="AW202" s="162">
        <f>(SUMIFS(Profile!$F$2:$F$17521,Profile!$B$2:$B$17521,$B202,Profile!$C$2:$C$17521,AW$8))*$C$6</f>
        <v>0</v>
      </c>
      <c r="AX202" s="162">
        <f>(SUMIFS(Profile!$F$2:$F$17521,Profile!$B$2:$B$17521,$B202,Profile!$C$2:$C$17521,AX$8))*$C$6</f>
        <v>0</v>
      </c>
      <c r="AY202" s="162">
        <f>(SUMIFS(Profile!$F$2:$F$17521,Profile!$B$2:$B$17521,$B202,Profile!$C$2:$C$17521,AY$8))*$C$6</f>
        <v>0</v>
      </c>
      <c r="AZ202" s="162">
        <f>(SUMIFS(Profile!$F$2:$F$17521,Profile!$B$2:$B$17521,$B202,Profile!$C$2:$C$17521,AZ$8))*$C$6</f>
        <v>0</v>
      </c>
      <c r="BA202" s="162">
        <f t="shared" si="10"/>
        <v>0</v>
      </c>
      <c r="BB202" s="162">
        <f>(SUMIFS(Profile!$E$2:$E$17521,Profile!$B$2:$B$17521,$B202,Profile!$C$2:$C$17521,BB$8))*$C$9</f>
        <v>0</v>
      </c>
      <c r="BC202" s="162">
        <f>(SUMIFS(Profile!$E$2:$E$17521,Profile!$B$2:$B$17521,$B202,Profile!$C$2:$C$17521,BC$8))*$C$9</f>
        <v>0</v>
      </c>
      <c r="BD202" s="162">
        <f>(SUMIFS(Profile!$E$2:$E$17521,Profile!$B$2:$B$17521,$B202,Profile!$C$2:$C$17521,BD$8))*$C$9</f>
        <v>0</v>
      </c>
      <c r="BE202" s="162">
        <f>(SUMIFS(Profile!$E$2:$E$17521,Profile!$B$2:$B$17521,$B202,Profile!$C$2:$C$17521,BE$8))*$C$9</f>
        <v>0</v>
      </c>
      <c r="BF202" s="162">
        <f>(SUMIFS(Profile!$E$2:$E$17521,Profile!$B$2:$B$17521,$B202,Profile!$C$2:$C$17521,BF$8))*$C$9</f>
        <v>0</v>
      </c>
      <c r="BG202" s="162">
        <f>(SUMIFS(Profile!$E$2:$E$17521,Profile!$B$2:$B$17521,$B202,Profile!$C$2:$C$17521,BG$8))*$C$9</f>
        <v>0</v>
      </c>
      <c r="BH202" s="162">
        <f>(SUMIFS(Profile!$E$2:$E$17521,Profile!$B$2:$B$17521,$B202,Profile!$C$2:$C$17521,BH$8))*$C$9</f>
        <v>0</v>
      </c>
      <c r="BI202" s="162">
        <f>(SUMIFS(Profile!$E$2:$E$17521,Profile!$B$2:$B$17521,$B202,Profile!$C$2:$C$17521,BI$8))*$C$9</f>
        <v>0</v>
      </c>
      <c r="BJ202" s="162">
        <f>(SUMIFS(Profile!$E$2:$E$17521,Profile!$B$2:$B$17521,$B202,Profile!$C$2:$C$17521,BJ$8))*$C$9</f>
        <v>0</v>
      </c>
      <c r="BK202" s="162">
        <f>(SUMIFS(Profile!$E$2:$E$17521,Profile!$B$2:$B$17521,$B202,Profile!$C$2:$C$17521,BK$8))*$C$9</f>
        <v>0</v>
      </c>
      <c r="BL202" s="162">
        <f>(SUMIFS(Profile!$E$2:$E$17521,Profile!$B$2:$B$17521,$B202,Profile!$C$2:$C$17521,BL$8))*$C$9</f>
        <v>0</v>
      </c>
      <c r="BM202" s="162">
        <f>(SUMIFS(Profile!$E$2:$E$17521,Profile!$B$2:$B$17521,$B202,Profile!$C$2:$C$17521,BM$8))*$C$9</f>
        <v>0</v>
      </c>
      <c r="BN202" s="162">
        <f>(SUMIFS(Profile!$E$2:$E$17521,Profile!$B$2:$B$17521,$B202,Profile!$C$2:$C$17521,BN$8))*$C$9</f>
        <v>0</v>
      </c>
      <c r="BO202" s="162">
        <f>(SUMIFS(Profile!$E$2:$E$17521,Profile!$B$2:$B$17521,$B202,Profile!$C$2:$C$17521,BO$8))*$C$9</f>
        <v>0</v>
      </c>
      <c r="BP202" s="162">
        <f>(SUMIFS(Profile!$E$2:$E$17521,Profile!$B$2:$B$17521,$B202,Profile!$C$2:$C$17521,BP$8))*$C$9</f>
        <v>0</v>
      </c>
      <c r="BQ202" s="162">
        <f>(SUMIFS(Profile!$E$2:$E$17521,Profile!$B$2:$B$17521,$B202,Profile!$C$2:$C$17521,BQ$8))*$C$9</f>
        <v>0</v>
      </c>
      <c r="BR202" s="162">
        <f>(SUMIFS(Profile!$E$2:$E$17521,Profile!$B$2:$B$17521,$B202,Profile!$C$2:$C$17521,BR$8))*$C$9</f>
        <v>0</v>
      </c>
      <c r="BS202" s="162">
        <f>(SUMIFS(Profile!$E$2:$E$17521,Profile!$B$2:$B$17521,$B202,Profile!$C$2:$C$17521,BS$8))*$C$9</f>
        <v>0</v>
      </c>
      <c r="BT202" s="162">
        <f>(SUMIFS(Profile!$E$2:$E$17521,Profile!$B$2:$B$17521,$B202,Profile!$C$2:$C$17521,BT$8))*$C$9</f>
        <v>0</v>
      </c>
      <c r="BU202" s="162">
        <f>(SUMIFS(Profile!$E$2:$E$17521,Profile!$B$2:$B$17521,$B202,Profile!$C$2:$C$17521,BU$8))*$C$9</f>
        <v>0</v>
      </c>
      <c r="BV202" s="162">
        <f>(SUMIFS(Profile!$E$2:$E$17521,Profile!$B$2:$B$17521,$B202,Profile!$C$2:$C$17521,BV$8))*$C$9</f>
        <v>0</v>
      </c>
      <c r="BW202" s="162">
        <f>(SUMIFS(Profile!$E$2:$E$17521,Profile!$B$2:$B$17521,$B202,Profile!$C$2:$C$17521,BW$8))*$C$9</f>
        <v>0</v>
      </c>
      <c r="BX202" s="162">
        <f>(SUMIFS(Profile!$E$2:$E$17521,Profile!$B$2:$B$17521,$B202,Profile!$C$2:$C$17521,BX$8))*$C$9</f>
        <v>0</v>
      </c>
      <c r="BY202" s="162">
        <f>(SUMIFS(Profile!$E$2:$E$17521,Profile!$B$2:$B$17521,$B202,Profile!$C$2:$C$17521,BY$8))*$C$9</f>
        <v>0</v>
      </c>
      <c r="BZ202" s="162">
        <f>(SUMIFS(Profile!$E$2:$E$17521,Profile!$B$2:$B$17521,$B202,Profile!$C$2:$C$17521,BZ$8))*$C$9</f>
        <v>0</v>
      </c>
      <c r="CA202" s="162">
        <f>(SUMIFS(Profile!$E$2:$E$17521,Profile!$B$2:$B$17521,$B202,Profile!$C$2:$C$17521,CA$8))*$C$9</f>
        <v>0</v>
      </c>
      <c r="CB202" s="162">
        <f>(SUMIFS(Profile!$E$2:$E$17521,Profile!$B$2:$B$17521,$B202,Profile!$C$2:$C$17521,CB$8))*$C$9</f>
        <v>0</v>
      </c>
      <c r="CC202" s="162">
        <f>(SUMIFS(Profile!$E$2:$E$17521,Profile!$B$2:$B$17521,$B202,Profile!$C$2:$C$17521,CC$8))*$C$9</f>
        <v>0</v>
      </c>
      <c r="CD202" s="162">
        <f>(SUMIFS(Profile!$E$2:$E$17521,Profile!$B$2:$B$17521,$B202,Profile!$C$2:$C$17521,CD$8))*$C$9</f>
        <v>0</v>
      </c>
      <c r="CE202" s="162">
        <f>(SUMIFS(Profile!$E$2:$E$17521,Profile!$B$2:$B$17521,$B202,Profile!$C$2:$C$17521,CE$8))*$C$9</f>
        <v>0</v>
      </c>
      <c r="CF202" s="162">
        <f>(SUMIFS(Profile!$E$2:$E$17521,Profile!$B$2:$B$17521,$B202,Profile!$C$2:$C$17521,CF$8))*$C$9</f>
        <v>0</v>
      </c>
      <c r="CG202" s="162">
        <f>(SUMIFS(Profile!$E$2:$E$17521,Profile!$B$2:$B$17521,$B202,Profile!$C$2:$C$17521,CG$8))*$C$9</f>
        <v>0</v>
      </c>
      <c r="CH202" s="162">
        <f>(SUMIFS(Profile!$E$2:$E$17521,Profile!$B$2:$B$17521,$B202,Profile!$C$2:$C$17521,CH$8))*$C$9</f>
        <v>0</v>
      </c>
      <c r="CI202" s="162">
        <f>(SUMIFS(Profile!$E$2:$E$17521,Profile!$B$2:$B$17521,$B202,Profile!$C$2:$C$17521,CI$8))*$C$9</f>
        <v>0</v>
      </c>
      <c r="CJ202" s="162">
        <f>(SUMIFS(Profile!$E$2:$E$17521,Profile!$B$2:$B$17521,$B202,Profile!$C$2:$C$17521,CJ$8))*$C$9</f>
        <v>0</v>
      </c>
      <c r="CK202" s="162">
        <f>(SUMIFS(Profile!$E$2:$E$17521,Profile!$B$2:$B$17521,$B202,Profile!$C$2:$C$17521,CK$8))*$C$9</f>
        <v>0</v>
      </c>
      <c r="CL202" s="162">
        <f>(SUMIFS(Profile!$E$2:$E$17521,Profile!$B$2:$B$17521,$B202,Profile!$C$2:$C$17521,CL$8))*$C$9</f>
        <v>0</v>
      </c>
      <c r="CM202" s="162">
        <f>(SUMIFS(Profile!$E$2:$E$17521,Profile!$B$2:$B$17521,$B202,Profile!$C$2:$C$17521,CM$8))*$C$9</f>
        <v>0</v>
      </c>
      <c r="CN202" s="162">
        <f>(SUMIFS(Profile!$E$2:$E$17521,Profile!$B$2:$B$17521,$B202,Profile!$C$2:$C$17521,CN$8))*$C$9</f>
        <v>0</v>
      </c>
      <c r="CO202" s="162">
        <f>(SUMIFS(Profile!$E$2:$E$17521,Profile!$B$2:$B$17521,$B202,Profile!$C$2:$C$17521,CO$8))*$C$9</f>
        <v>0</v>
      </c>
      <c r="CP202" s="162">
        <f>(SUMIFS(Profile!$E$2:$E$17521,Profile!$B$2:$B$17521,$B202,Profile!$C$2:$C$17521,CP$8))*$C$9</f>
        <v>0</v>
      </c>
      <c r="CQ202" s="162">
        <f>(SUMIFS(Profile!$E$2:$E$17521,Profile!$B$2:$B$17521,$B202,Profile!$C$2:$C$17521,CQ$8))*$C$9</f>
        <v>0</v>
      </c>
      <c r="CR202" s="162">
        <f>(SUMIFS(Profile!$E$2:$E$17521,Profile!$B$2:$B$17521,$B202,Profile!$C$2:$C$17521,CR$8))*$C$9</f>
        <v>0</v>
      </c>
      <c r="CS202" s="162">
        <f>(SUMIFS(Profile!$E$2:$E$17521,Profile!$B$2:$B$17521,$B202,Profile!$C$2:$C$17521,CS$8))*$C$9</f>
        <v>0</v>
      </c>
      <c r="CT202" s="162">
        <f>(SUMIFS(Profile!$E$2:$E$17521,Profile!$B$2:$B$17521,$B202,Profile!$C$2:$C$17521,CT$8))*$C$9</f>
        <v>0</v>
      </c>
      <c r="CU202" s="162">
        <f>(SUMIFS(Profile!$E$2:$E$17521,Profile!$B$2:$B$17521,$B202,Profile!$C$2:$C$17521,CU$8))*$C$9</f>
        <v>0</v>
      </c>
      <c r="CV202" s="162">
        <f>(SUMIFS(Profile!$E$2:$E$17521,Profile!$B$2:$B$17521,$B202,Profile!$C$2:$C$17521,CV$8))*$C$9</f>
        <v>0</v>
      </c>
      <c r="CW202" s="162">
        <f>(SUMIFS(Profile!$E$2:$E$17521,Profile!$B$2:$B$17521,$B202,Profile!$C$2:$C$17521,CW$8))*$C$9</f>
        <v>0</v>
      </c>
      <c r="CX202" s="162">
        <f t="shared" si="11"/>
        <v>0</v>
      </c>
      <c r="CY202" s="162">
        <f t="shared" ref="CY202:ET202" si="971">MAX(BB202-E202,0)</f>
        <v>0</v>
      </c>
      <c r="CZ202" s="162">
        <f t="shared" si="971"/>
        <v>0</v>
      </c>
      <c r="DA202" s="162">
        <f t="shared" si="971"/>
        <v>0</v>
      </c>
      <c r="DB202" s="162">
        <f t="shared" si="971"/>
        <v>0</v>
      </c>
      <c r="DC202" s="162">
        <f t="shared" si="971"/>
        <v>0</v>
      </c>
      <c r="DD202" s="162">
        <f t="shared" si="971"/>
        <v>0</v>
      </c>
      <c r="DE202" s="162">
        <f t="shared" si="971"/>
        <v>0</v>
      </c>
      <c r="DF202" s="162">
        <f t="shared" si="971"/>
        <v>0</v>
      </c>
      <c r="DG202" s="162">
        <f t="shared" si="971"/>
        <v>0</v>
      </c>
      <c r="DH202" s="162">
        <f t="shared" si="971"/>
        <v>0</v>
      </c>
      <c r="DI202" s="162">
        <f t="shared" si="971"/>
        <v>0</v>
      </c>
      <c r="DJ202" s="162">
        <f t="shared" si="971"/>
        <v>0</v>
      </c>
      <c r="DK202" s="162">
        <f t="shared" si="971"/>
        <v>0</v>
      </c>
      <c r="DL202" s="162">
        <f t="shared" si="971"/>
        <v>0</v>
      </c>
      <c r="DM202" s="162">
        <f t="shared" si="971"/>
        <v>0</v>
      </c>
      <c r="DN202" s="162">
        <f t="shared" si="971"/>
        <v>0</v>
      </c>
      <c r="DO202" s="162">
        <f t="shared" si="971"/>
        <v>0</v>
      </c>
      <c r="DP202" s="162">
        <f t="shared" si="971"/>
        <v>0</v>
      </c>
      <c r="DQ202" s="162">
        <f t="shared" si="971"/>
        <v>0</v>
      </c>
      <c r="DR202" s="162">
        <f t="shared" si="971"/>
        <v>0</v>
      </c>
      <c r="DS202" s="162">
        <f t="shared" si="971"/>
        <v>0</v>
      </c>
      <c r="DT202" s="162">
        <f t="shared" si="971"/>
        <v>0</v>
      </c>
      <c r="DU202" s="162">
        <f t="shared" si="971"/>
        <v>0</v>
      </c>
      <c r="DV202" s="162">
        <f t="shared" si="971"/>
        <v>0</v>
      </c>
      <c r="DW202" s="162">
        <f t="shared" si="971"/>
        <v>0</v>
      </c>
      <c r="DX202" s="162">
        <f t="shared" si="971"/>
        <v>0</v>
      </c>
      <c r="DY202" s="162">
        <f t="shared" si="971"/>
        <v>0</v>
      </c>
      <c r="DZ202" s="162">
        <f t="shared" si="971"/>
        <v>0</v>
      </c>
      <c r="EA202" s="162">
        <f t="shared" si="971"/>
        <v>0</v>
      </c>
      <c r="EB202" s="162">
        <f t="shared" si="971"/>
        <v>0</v>
      </c>
      <c r="EC202" s="162">
        <f t="shared" si="971"/>
        <v>0</v>
      </c>
      <c r="ED202" s="162">
        <f t="shared" si="971"/>
        <v>0</v>
      </c>
      <c r="EE202" s="162">
        <f t="shared" si="971"/>
        <v>0</v>
      </c>
      <c r="EF202" s="162">
        <f t="shared" si="971"/>
        <v>0</v>
      </c>
      <c r="EG202" s="162">
        <f t="shared" si="971"/>
        <v>0</v>
      </c>
      <c r="EH202" s="162">
        <f t="shared" si="971"/>
        <v>0</v>
      </c>
      <c r="EI202" s="162">
        <f t="shared" si="971"/>
        <v>0</v>
      </c>
      <c r="EJ202" s="162">
        <f t="shared" si="971"/>
        <v>0</v>
      </c>
      <c r="EK202" s="162">
        <f t="shared" si="971"/>
        <v>0</v>
      </c>
      <c r="EL202" s="162">
        <f t="shared" si="971"/>
        <v>0</v>
      </c>
      <c r="EM202" s="162">
        <f t="shared" si="971"/>
        <v>0</v>
      </c>
      <c r="EN202" s="162">
        <f t="shared" si="971"/>
        <v>0</v>
      </c>
      <c r="EO202" s="162">
        <f t="shared" si="971"/>
        <v>0</v>
      </c>
      <c r="EP202" s="162">
        <f t="shared" si="971"/>
        <v>0</v>
      </c>
      <c r="EQ202" s="162">
        <f t="shared" si="971"/>
        <v>0</v>
      </c>
      <c r="ER202" s="162">
        <f t="shared" si="971"/>
        <v>0</v>
      </c>
      <c r="ES202" s="162">
        <f t="shared" si="971"/>
        <v>0</v>
      </c>
      <c r="ET202" s="162">
        <f t="shared" si="971"/>
        <v>0</v>
      </c>
      <c r="EU202" s="162">
        <f t="shared" si="13"/>
        <v>0</v>
      </c>
      <c r="EV202" s="162">
        <f t="shared" ref="EV202:GQ202" si="972">BB202-CY202</f>
        <v>0</v>
      </c>
      <c r="EW202" s="162">
        <f t="shared" si="972"/>
        <v>0</v>
      </c>
      <c r="EX202" s="162">
        <f t="shared" si="972"/>
        <v>0</v>
      </c>
      <c r="EY202" s="162">
        <f t="shared" si="972"/>
        <v>0</v>
      </c>
      <c r="EZ202" s="162">
        <f t="shared" si="972"/>
        <v>0</v>
      </c>
      <c r="FA202" s="162">
        <f t="shared" si="972"/>
        <v>0</v>
      </c>
      <c r="FB202" s="162">
        <f t="shared" si="972"/>
        <v>0</v>
      </c>
      <c r="FC202" s="162">
        <f t="shared" si="972"/>
        <v>0</v>
      </c>
      <c r="FD202" s="162">
        <f t="shared" si="972"/>
        <v>0</v>
      </c>
      <c r="FE202" s="162">
        <f t="shared" si="972"/>
        <v>0</v>
      </c>
      <c r="FF202" s="162">
        <f t="shared" si="972"/>
        <v>0</v>
      </c>
      <c r="FG202" s="162">
        <f t="shared" si="972"/>
        <v>0</v>
      </c>
      <c r="FH202" s="162">
        <f t="shared" si="972"/>
        <v>0</v>
      </c>
      <c r="FI202" s="162">
        <f t="shared" si="972"/>
        <v>0</v>
      </c>
      <c r="FJ202" s="162">
        <f t="shared" si="972"/>
        <v>0</v>
      </c>
      <c r="FK202" s="162">
        <f t="shared" si="972"/>
        <v>0</v>
      </c>
      <c r="FL202" s="162">
        <f t="shared" si="972"/>
        <v>0</v>
      </c>
      <c r="FM202" s="162">
        <f t="shared" si="972"/>
        <v>0</v>
      </c>
      <c r="FN202" s="162">
        <f t="shared" si="972"/>
        <v>0</v>
      </c>
      <c r="FO202" s="162">
        <f t="shared" si="972"/>
        <v>0</v>
      </c>
      <c r="FP202" s="162">
        <f t="shared" si="972"/>
        <v>0</v>
      </c>
      <c r="FQ202" s="162">
        <f t="shared" si="972"/>
        <v>0</v>
      </c>
      <c r="FR202" s="162">
        <f t="shared" si="972"/>
        <v>0</v>
      </c>
      <c r="FS202" s="162">
        <f t="shared" si="972"/>
        <v>0</v>
      </c>
      <c r="FT202" s="162">
        <f t="shared" si="972"/>
        <v>0</v>
      </c>
      <c r="FU202" s="162">
        <f t="shared" si="972"/>
        <v>0</v>
      </c>
      <c r="FV202" s="162">
        <f t="shared" si="972"/>
        <v>0</v>
      </c>
      <c r="FW202" s="162">
        <f t="shared" si="972"/>
        <v>0</v>
      </c>
      <c r="FX202" s="162">
        <f t="shared" si="972"/>
        <v>0</v>
      </c>
      <c r="FY202" s="162">
        <f t="shared" si="972"/>
        <v>0</v>
      </c>
      <c r="FZ202" s="162">
        <f t="shared" si="972"/>
        <v>0</v>
      </c>
      <c r="GA202" s="162">
        <f t="shared" si="972"/>
        <v>0</v>
      </c>
      <c r="GB202" s="162">
        <f t="shared" si="972"/>
        <v>0</v>
      </c>
      <c r="GC202" s="162">
        <f t="shared" si="972"/>
        <v>0</v>
      </c>
      <c r="GD202" s="162">
        <f t="shared" si="972"/>
        <v>0</v>
      </c>
      <c r="GE202" s="162">
        <f t="shared" si="972"/>
        <v>0</v>
      </c>
      <c r="GF202" s="162">
        <f t="shared" si="972"/>
        <v>0</v>
      </c>
      <c r="GG202" s="162">
        <f t="shared" si="972"/>
        <v>0</v>
      </c>
      <c r="GH202" s="162">
        <f t="shared" si="972"/>
        <v>0</v>
      </c>
      <c r="GI202" s="162">
        <f t="shared" si="972"/>
        <v>0</v>
      </c>
      <c r="GJ202" s="162">
        <f t="shared" si="972"/>
        <v>0</v>
      </c>
      <c r="GK202" s="162">
        <f t="shared" si="972"/>
        <v>0</v>
      </c>
      <c r="GL202" s="162">
        <f t="shared" si="972"/>
        <v>0</v>
      </c>
      <c r="GM202" s="162">
        <f t="shared" si="972"/>
        <v>0</v>
      </c>
      <c r="GN202" s="162">
        <f t="shared" si="972"/>
        <v>0</v>
      </c>
      <c r="GO202" s="162">
        <f t="shared" si="972"/>
        <v>0</v>
      </c>
      <c r="GP202" s="162">
        <f t="shared" si="972"/>
        <v>0</v>
      </c>
      <c r="GQ202" s="162">
        <f t="shared" si="972"/>
        <v>0</v>
      </c>
      <c r="GR202" s="162">
        <f t="shared" si="15"/>
        <v>0</v>
      </c>
      <c r="GS202" s="162">
        <f t="shared" ref="GS202:IN202" si="973">E202-EV202</f>
        <v>0</v>
      </c>
      <c r="GT202" s="162">
        <f t="shared" si="973"/>
        <v>0</v>
      </c>
      <c r="GU202" s="162">
        <f t="shared" si="973"/>
        <v>0</v>
      </c>
      <c r="GV202" s="162">
        <f t="shared" si="973"/>
        <v>0</v>
      </c>
      <c r="GW202" s="162">
        <f t="shared" si="973"/>
        <v>0</v>
      </c>
      <c r="GX202" s="162">
        <f t="shared" si="973"/>
        <v>0</v>
      </c>
      <c r="GY202" s="162">
        <f t="shared" si="973"/>
        <v>0</v>
      </c>
      <c r="GZ202" s="162">
        <f t="shared" si="973"/>
        <v>0</v>
      </c>
      <c r="HA202" s="162">
        <f t="shared" si="973"/>
        <v>0</v>
      </c>
      <c r="HB202" s="162">
        <f t="shared" si="973"/>
        <v>0</v>
      </c>
      <c r="HC202" s="162">
        <f t="shared" si="973"/>
        <v>0</v>
      </c>
      <c r="HD202" s="162">
        <f t="shared" si="973"/>
        <v>0</v>
      </c>
      <c r="HE202" s="162">
        <f t="shared" si="973"/>
        <v>0</v>
      </c>
      <c r="HF202" s="162">
        <f t="shared" si="973"/>
        <v>0</v>
      </c>
      <c r="HG202" s="162">
        <f t="shared" si="973"/>
        <v>0</v>
      </c>
      <c r="HH202" s="162">
        <f t="shared" si="973"/>
        <v>0</v>
      </c>
      <c r="HI202" s="162">
        <f t="shared" si="973"/>
        <v>0</v>
      </c>
      <c r="HJ202" s="162">
        <f t="shared" si="973"/>
        <v>0</v>
      </c>
      <c r="HK202" s="162">
        <f t="shared" si="973"/>
        <v>0</v>
      </c>
      <c r="HL202" s="162">
        <f t="shared" si="973"/>
        <v>0</v>
      </c>
      <c r="HM202" s="162">
        <f t="shared" si="973"/>
        <v>0</v>
      </c>
      <c r="HN202" s="162">
        <f t="shared" si="973"/>
        <v>0</v>
      </c>
      <c r="HO202" s="162">
        <f t="shared" si="973"/>
        <v>0</v>
      </c>
      <c r="HP202" s="162">
        <f t="shared" si="973"/>
        <v>0</v>
      </c>
      <c r="HQ202" s="162">
        <f t="shared" si="973"/>
        <v>0</v>
      </c>
      <c r="HR202" s="162">
        <f t="shared" si="973"/>
        <v>0</v>
      </c>
      <c r="HS202" s="162">
        <f t="shared" si="973"/>
        <v>0</v>
      </c>
      <c r="HT202" s="162">
        <f t="shared" si="973"/>
        <v>0</v>
      </c>
      <c r="HU202" s="162">
        <f t="shared" si="973"/>
        <v>0</v>
      </c>
      <c r="HV202" s="162">
        <f t="shared" si="973"/>
        <v>0</v>
      </c>
      <c r="HW202" s="162">
        <f t="shared" si="973"/>
        <v>0</v>
      </c>
      <c r="HX202" s="162">
        <f t="shared" si="973"/>
        <v>0</v>
      </c>
      <c r="HY202" s="162">
        <f t="shared" si="973"/>
        <v>0</v>
      </c>
      <c r="HZ202" s="162">
        <f t="shared" si="973"/>
        <v>0</v>
      </c>
      <c r="IA202" s="162">
        <f t="shared" si="973"/>
        <v>0</v>
      </c>
      <c r="IB202" s="162">
        <f t="shared" si="973"/>
        <v>0</v>
      </c>
      <c r="IC202" s="162">
        <f t="shared" si="973"/>
        <v>0</v>
      </c>
      <c r="ID202" s="162">
        <f t="shared" si="973"/>
        <v>0</v>
      </c>
      <c r="IE202" s="162">
        <f t="shared" si="973"/>
        <v>0</v>
      </c>
      <c r="IF202" s="162">
        <f t="shared" si="973"/>
        <v>0</v>
      </c>
      <c r="IG202" s="162">
        <f t="shared" si="973"/>
        <v>0</v>
      </c>
      <c r="IH202" s="162">
        <f t="shared" si="973"/>
        <v>0</v>
      </c>
      <c r="II202" s="162">
        <f t="shared" si="973"/>
        <v>0</v>
      </c>
      <c r="IJ202" s="162">
        <f t="shared" si="973"/>
        <v>0</v>
      </c>
      <c r="IK202" s="162">
        <f t="shared" si="973"/>
        <v>0</v>
      </c>
      <c r="IL202" s="162">
        <f t="shared" si="973"/>
        <v>0</v>
      </c>
      <c r="IM202" s="162">
        <f t="shared" si="973"/>
        <v>0</v>
      </c>
      <c r="IN202" s="162">
        <f t="shared" si="973"/>
        <v>0</v>
      </c>
      <c r="IO202" s="162">
        <f t="shared" si="17"/>
        <v>0</v>
      </c>
      <c r="IP202" s="162">
        <f t="shared" si="23"/>
        <v>0</v>
      </c>
      <c r="IQ202" s="162">
        <f t="shared" ref="IQ202:KK202" si="974">MAX((MIN(CZ202+IP202,$IO$7))-GT202,0)</f>
        <v>0</v>
      </c>
      <c r="IR202" s="162">
        <f t="shared" si="974"/>
        <v>0</v>
      </c>
      <c r="IS202" s="162">
        <f t="shared" si="974"/>
        <v>0</v>
      </c>
      <c r="IT202" s="162">
        <f t="shared" si="974"/>
        <v>0</v>
      </c>
      <c r="IU202" s="162">
        <f t="shared" si="974"/>
        <v>0</v>
      </c>
      <c r="IV202" s="162">
        <f t="shared" si="974"/>
        <v>0</v>
      </c>
      <c r="IW202" s="162">
        <f t="shared" si="974"/>
        <v>0</v>
      </c>
      <c r="IX202" s="162">
        <f t="shared" si="974"/>
        <v>0</v>
      </c>
      <c r="IY202" s="162">
        <f t="shared" si="974"/>
        <v>0</v>
      </c>
      <c r="IZ202" s="162">
        <f t="shared" si="974"/>
        <v>0</v>
      </c>
      <c r="JA202" s="162">
        <f t="shared" si="974"/>
        <v>0</v>
      </c>
      <c r="JB202" s="162">
        <f t="shared" si="974"/>
        <v>0</v>
      </c>
      <c r="JC202" s="162">
        <f t="shared" si="974"/>
        <v>0</v>
      </c>
      <c r="JD202" s="162">
        <f t="shared" si="974"/>
        <v>0</v>
      </c>
      <c r="JE202" s="162">
        <f t="shared" si="974"/>
        <v>0</v>
      </c>
      <c r="JF202" s="162">
        <f t="shared" si="974"/>
        <v>0</v>
      </c>
      <c r="JG202" s="162">
        <f t="shared" si="974"/>
        <v>0</v>
      </c>
      <c r="JH202" s="162">
        <f t="shared" si="974"/>
        <v>0</v>
      </c>
      <c r="JI202" s="162">
        <f t="shared" si="974"/>
        <v>0</v>
      </c>
      <c r="JJ202" s="162">
        <f t="shared" si="974"/>
        <v>0</v>
      </c>
      <c r="JK202" s="162">
        <f t="shared" si="974"/>
        <v>0</v>
      </c>
      <c r="JL202" s="162">
        <f t="shared" si="974"/>
        <v>0</v>
      </c>
      <c r="JM202" s="162">
        <f t="shared" si="974"/>
        <v>0</v>
      </c>
      <c r="JN202" s="162">
        <f t="shared" si="974"/>
        <v>0</v>
      </c>
      <c r="JO202" s="162">
        <f t="shared" si="974"/>
        <v>0</v>
      </c>
      <c r="JP202" s="162">
        <f t="shared" si="974"/>
        <v>0</v>
      </c>
      <c r="JQ202" s="162">
        <f t="shared" si="974"/>
        <v>0</v>
      </c>
      <c r="JR202" s="162">
        <f t="shared" si="974"/>
        <v>0</v>
      </c>
      <c r="JS202" s="162">
        <f t="shared" si="974"/>
        <v>0</v>
      </c>
      <c r="JT202" s="162">
        <f t="shared" si="974"/>
        <v>0</v>
      </c>
      <c r="JU202" s="162">
        <f t="shared" si="974"/>
        <v>0</v>
      </c>
      <c r="JV202" s="162">
        <f t="shared" si="974"/>
        <v>0</v>
      </c>
      <c r="JW202" s="162">
        <f t="shared" si="974"/>
        <v>0</v>
      </c>
      <c r="JX202" s="162">
        <f t="shared" si="974"/>
        <v>0</v>
      </c>
      <c r="JY202" s="162">
        <f t="shared" si="974"/>
        <v>0</v>
      </c>
      <c r="JZ202" s="162">
        <f t="shared" si="974"/>
        <v>0</v>
      </c>
      <c r="KA202" s="162">
        <f t="shared" si="974"/>
        <v>0</v>
      </c>
      <c r="KB202" s="162">
        <f t="shared" si="974"/>
        <v>0</v>
      </c>
      <c r="KC202" s="162">
        <f t="shared" si="974"/>
        <v>0</v>
      </c>
      <c r="KD202" s="162">
        <f t="shared" si="974"/>
        <v>0</v>
      </c>
      <c r="KE202" s="162">
        <f t="shared" si="974"/>
        <v>0</v>
      </c>
      <c r="KF202" s="162">
        <f t="shared" si="974"/>
        <v>0</v>
      </c>
      <c r="KG202" s="162">
        <f t="shared" si="974"/>
        <v>0</v>
      </c>
      <c r="KH202" s="162">
        <f t="shared" si="974"/>
        <v>0</v>
      </c>
      <c r="KI202" s="162">
        <f t="shared" si="974"/>
        <v>0</v>
      </c>
      <c r="KJ202" s="162">
        <f t="shared" si="974"/>
        <v>0</v>
      </c>
      <c r="KK202" s="162">
        <f t="shared" si="974"/>
        <v>0</v>
      </c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</row>
    <row r="203" ht="14.25" customHeight="1" spans="1:326" x14ac:dyDescent="0.25">
      <c r="A203" s="1">
        <v>7</v>
      </c>
      <c r="B203" s="1">
        <f t="shared" ref="B203:C203" si="975">B202+1</f>
        <v>193</v>
      </c>
      <c r="C203" s="232">
        <f t="shared" si="975"/>
        <v>43658</v>
      </c>
      <c r="D203" s="162">
        <f t="shared" si="9"/>
        <v>0</v>
      </c>
      <c r="E203" s="162">
        <f>(SUMIFS(Profile!$F$2:$F$17521,Profile!$B$2:$B$17521,$B203,Profile!$C$2:$C$17521,E$8))*$C$6</f>
        <v>0</v>
      </c>
      <c r="F203" s="162">
        <f>(SUMIFS(Profile!$F$2:$F$17521,Profile!$B$2:$B$17521,$B203,Profile!$C$2:$C$17521,F$8))*$C$6</f>
        <v>0</v>
      </c>
      <c r="G203" s="162">
        <f>(SUMIFS(Profile!$F$2:$F$17521,Profile!$B$2:$B$17521,$B203,Profile!$C$2:$C$17521,G$8))*$C$6</f>
        <v>0</v>
      </c>
      <c r="H203" s="162">
        <f>(SUMIFS(Profile!$F$2:$F$17521,Profile!$B$2:$B$17521,$B203,Profile!$C$2:$C$17521,H$8))*$C$6</f>
        <v>0</v>
      </c>
      <c r="I203" s="162">
        <f>(SUMIFS(Profile!$F$2:$F$17521,Profile!$B$2:$B$17521,$B203,Profile!$C$2:$C$17521,I$8))*$C$6</f>
        <v>0</v>
      </c>
      <c r="J203" s="162">
        <f>(SUMIFS(Profile!$F$2:$F$17521,Profile!$B$2:$B$17521,$B203,Profile!$C$2:$C$17521,J$8))*$C$6</f>
        <v>0</v>
      </c>
      <c r="K203" s="162">
        <f>(SUMIFS(Profile!$F$2:$F$17521,Profile!$B$2:$B$17521,$B203,Profile!$C$2:$C$17521,K$8))*$C$6</f>
        <v>0</v>
      </c>
      <c r="L203" s="162">
        <f>(SUMIFS(Profile!$F$2:$F$17521,Profile!$B$2:$B$17521,$B203,Profile!$C$2:$C$17521,L$8))*$C$6</f>
        <v>0</v>
      </c>
      <c r="M203" s="162">
        <f>(SUMIFS(Profile!$F$2:$F$17521,Profile!$B$2:$B$17521,$B203,Profile!$C$2:$C$17521,M$8))*$C$6</f>
        <v>0</v>
      </c>
      <c r="N203" s="162">
        <f>(SUMIFS(Profile!$F$2:$F$17521,Profile!$B$2:$B$17521,$B203,Profile!$C$2:$C$17521,N$8))*$C$6</f>
        <v>0</v>
      </c>
      <c r="O203" s="162">
        <f>(SUMIFS(Profile!$F$2:$F$17521,Profile!$B$2:$B$17521,$B203,Profile!$C$2:$C$17521,O$8))*$C$6</f>
        <v>0</v>
      </c>
      <c r="P203" s="162">
        <f>(SUMIFS(Profile!$F$2:$F$17521,Profile!$B$2:$B$17521,$B203,Profile!$C$2:$C$17521,P$8))*$C$6</f>
        <v>0</v>
      </c>
      <c r="Q203" s="162">
        <f>(SUMIFS(Profile!$F$2:$F$17521,Profile!$B$2:$B$17521,$B203,Profile!$C$2:$C$17521,Q$8))*$C$6</f>
        <v>0</v>
      </c>
      <c r="R203" s="162">
        <f>(SUMIFS(Profile!$F$2:$F$17521,Profile!$B$2:$B$17521,$B203,Profile!$C$2:$C$17521,R$8))*$C$6</f>
        <v>0</v>
      </c>
      <c r="S203" s="162">
        <f>(SUMIFS(Profile!$F$2:$F$17521,Profile!$B$2:$B$17521,$B203,Profile!$C$2:$C$17521,S$8))*$C$6</f>
        <v>0</v>
      </c>
      <c r="T203" s="162">
        <f>(SUMIFS(Profile!$F$2:$F$17521,Profile!$B$2:$B$17521,$B203,Profile!$C$2:$C$17521,T$8))*$C$6</f>
        <v>0</v>
      </c>
      <c r="U203" s="162">
        <f>(SUMIFS(Profile!$F$2:$F$17521,Profile!$B$2:$B$17521,$B203,Profile!$C$2:$C$17521,U$8))*$C$6</f>
        <v>0</v>
      </c>
      <c r="V203" s="162">
        <f>(SUMIFS(Profile!$F$2:$F$17521,Profile!$B$2:$B$17521,$B203,Profile!$C$2:$C$17521,V$8))*$C$6</f>
        <v>0</v>
      </c>
      <c r="W203" s="162">
        <f>(SUMIFS(Profile!$F$2:$F$17521,Profile!$B$2:$B$17521,$B203,Profile!$C$2:$C$17521,W$8))*$C$6</f>
        <v>0</v>
      </c>
      <c r="X203" s="162">
        <f>(SUMIFS(Profile!$F$2:$F$17521,Profile!$B$2:$B$17521,$B203,Profile!$C$2:$C$17521,X$8))*$C$6</f>
        <v>0</v>
      </c>
      <c r="Y203" s="162">
        <f>(SUMIFS(Profile!$F$2:$F$17521,Profile!$B$2:$B$17521,$B203,Profile!$C$2:$C$17521,Y$8))*$C$6</f>
        <v>0</v>
      </c>
      <c r="Z203" s="162">
        <f>(SUMIFS(Profile!$F$2:$F$17521,Profile!$B$2:$B$17521,$B203,Profile!$C$2:$C$17521,Z$8))*$C$6</f>
        <v>0</v>
      </c>
      <c r="AA203" s="162">
        <f>(SUMIFS(Profile!$F$2:$F$17521,Profile!$B$2:$B$17521,$B203,Profile!$C$2:$C$17521,AA$8))*$C$6</f>
        <v>0</v>
      </c>
      <c r="AB203" s="162">
        <f>(SUMIFS(Profile!$F$2:$F$17521,Profile!$B$2:$B$17521,$B203,Profile!$C$2:$C$17521,AB$8))*$C$6</f>
        <v>0</v>
      </c>
      <c r="AC203" s="162">
        <f>(SUMIFS(Profile!$F$2:$F$17521,Profile!$B$2:$B$17521,$B203,Profile!$C$2:$C$17521,AC$8))*$C$6</f>
        <v>0</v>
      </c>
      <c r="AD203" s="162">
        <f>(SUMIFS(Profile!$F$2:$F$17521,Profile!$B$2:$B$17521,$B203,Profile!$C$2:$C$17521,AD$8))*$C$6</f>
        <v>0</v>
      </c>
      <c r="AE203" s="162">
        <f>(SUMIFS(Profile!$F$2:$F$17521,Profile!$B$2:$B$17521,$B203,Profile!$C$2:$C$17521,AE$8))*$C$6</f>
        <v>0</v>
      </c>
      <c r="AF203" s="162">
        <f>(SUMIFS(Profile!$F$2:$F$17521,Profile!$B$2:$B$17521,$B203,Profile!$C$2:$C$17521,AF$8))*$C$6</f>
        <v>0</v>
      </c>
      <c r="AG203" s="162">
        <f>(SUMIFS(Profile!$F$2:$F$17521,Profile!$B$2:$B$17521,$B203,Profile!$C$2:$C$17521,AG$8))*$C$6</f>
        <v>0</v>
      </c>
      <c r="AH203" s="162">
        <f>(SUMIFS(Profile!$F$2:$F$17521,Profile!$B$2:$B$17521,$B203,Profile!$C$2:$C$17521,AH$8))*$C$6</f>
        <v>0</v>
      </c>
      <c r="AI203" s="162">
        <f>(SUMIFS(Profile!$F$2:$F$17521,Profile!$B$2:$B$17521,$B203,Profile!$C$2:$C$17521,AI$8))*$C$6</f>
        <v>0</v>
      </c>
      <c r="AJ203" s="162">
        <f>(SUMIFS(Profile!$F$2:$F$17521,Profile!$B$2:$B$17521,$B203,Profile!$C$2:$C$17521,AJ$8))*$C$6</f>
        <v>0</v>
      </c>
      <c r="AK203" s="162">
        <f>(SUMIFS(Profile!$F$2:$F$17521,Profile!$B$2:$B$17521,$B203,Profile!$C$2:$C$17521,AK$8))*$C$6</f>
        <v>0</v>
      </c>
      <c r="AL203" s="162">
        <f>(SUMIFS(Profile!$F$2:$F$17521,Profile!$B$2:$B$17521,$B203,Profile!$C$2:$C$17521,AL$8))*$C$6</f>
        <v>0</v>
      </c>
      <c r="AM203" s="162">
        <f>(SUMIFS(Profile!$F$2:$F$17521,Profile!$B$2:$B$17521,$B203,Profile!$C$2:$C$17521,AM$8))*$C$6</f>
        <v>0</v>
      </c>
      <c r="AN203" s="162">
        <f>(SUMIFS(Profile!$F$2:$F$17521,Profile!$B$2:$B$17521,$B203,Profile!$C$2:$C$17521,AN$8))*$C$6</f>
        <v>0</v>
      </c>
      <c r="AO203" s="162">
        <f>(SUMIFS(Profile!$F$2:$F$17521,Profile!$B$2:$B$17521,$B203,Profile!$C$2:$C$17521,AO$8))*$C$6</f>
        <v>0</v>
      </c>
      <c r="AP203" s="162">
        <f>(SUMIFS(Profile!$F$2:$F$17521,Profile!$B$2:$B$17521,$B203,Profile!$C$2:$C$17521,AP$8))*$C$6</f>
        <v>0</v>
      </c>
      <c r="AQ203" s="162">
        <f>(SUMIFS(Profile!$F$2:$F$17521,Profile!$B$2:$B$17521,$B203,Profile!$C$2:$C$17521,AQ$8))*$C$6</f>
        <v>0</v>
      </c>
      <c r="AR203" s="162">
        <f>(SUMIFS(Profile!$F$2:$F$17521,Profile!$B$2:$B$17521,$B203,Profile!$C$2:$C$17521,AR$8))*$C$6</f>
        <v>0</v>
      </c>
      <c r="AS203" s="162">
        <f>(SUMIFS(Profile!$F$2:$F$17521,Profile!$B$2:$B$17521,$B203,Profile!$C$2:$C$17521,AS$8))*$C$6</f>
        <v>0</v>
      </c>
      <c r="AT203" s="162">
        <f>(SUMIFS(Profile!$F$2:$F$17521,Profile!$B$2:$B$17521,$B203,Profile!$C$2:$C$17521,AT$8))*$C$6</f>
        <v>0</v>
      </c>
      <c r="AU203" s="162">
        <f>(SUMIFS(Profile!$F$2:$F$17521,Profile!$B$2:$B$17521,$B203,Profile!$C$2:$C$17521,AU$8))*$C$6</f>
        <v>0</v>
      </c>
      <c r="AV203" s="162">
        <f>(SUMIFS(Profile!$F$2:$F$17521,Profile!$B$2:$B$17521,$B203,Profile!$C$2:$C$17521,AV$8))*$C$6</f>
        <v>0</v>
      </c>
      <c r="AW203" s="162">
        <f>(SUMIFS(Profile!$F$2:$F$17521,Profile!$B$2:$B$17521,$B203,Profile!$C$2:$C$17521,AW$8))*$C$6</f>
        <v>0</v>
      </c>
      <c r="AX203" s="162">
        <f>(SUMIFS(Profile!$F$2:$F$17521,Profile!$B$2:$B$17521,$B203,Profile!$C$2:$C$17521,AX$8))*$C$6</f>
        <v>0</v>
      </c>
      <c r="AY203" s="162">
        <f>(SUMIFS(Profile!$F$2:$F$17521,Profile!$B$2:$B$17521,$B203,Profile!$C$2:$C$17521,AY$8))*$C$6</f>
        <v>0</v>
      </c>
      <c r="AZ203" s="162">
        <f>(SUMIFS(Profile!$F$2:$F$17521,Profile!$B$2:$B$17521,$B203,Profile!$C$2:$C$17521,AZ$8))*$C$6</f>
        <v>0</v>
      </c>
      <c r="BA203" s="162">
        <f t="shared" si="10"/>
        <v>0</v>
      </c>
      <c r="BB203" s="162">
        <f>(SUMIFS(Profile!$E$2:$E$17521,Profile!$B$2:$B$17521,$B203,Profile!$C$2:$C$17521,BB$8))*$C$9</f>
        <v>0</v>
      </c>
      <c r="BC203" s="162">
        <f>(SUMIFS(Profile!$E$2:$E$17521,Profile!$B$2:$B$17521,$B203,Profile!$C$2:$C$17521,BC$8))*$C$9</f>
        <v>0</v>
      </c>
      <c r="BD203" s="162">
        <f>(SUMIFS(Profile!$E$2:$E$17521,Profile!$B$2:$B$17521,$B203,Profile!$C$2:$C$17521,BD$8))*$C$9</f>
        <v>0</v>
      </c>
      <c r="BE203" s="162">
        <f>(SUMIFS(Profile!$E$2:$E$17521,Profile!$B$2:$B$17521,$B203,Profile!$C$2:$C$17521,BE$8))*$C$9</f>
        <v>0</v>
      </c>
      <c r="BF203" s="162">
        <f>(SUMIFS(Profile!$E$2:$E$17521,Profile!$B$2:$B$17521,$B203,Profile!$C$2:$C$17521,BF$8))*$C$9</f>
        <v>0</v>
      </c>
      <c r="BG203" s="162">
        <f>(SUMIFS(Profile!$E$2:$E$17521,Profile!$B$2:$B$17521,$B203,Profile!$C$2:$C$17521,BG$8))*$C$9</f>
        <v>0</v>
      </c>
      <c r="BH203" s="162">
        <f>(SUMIFS(Profile!$E$2:$E$17521,Profile!$B$2:$B$17521,$B203,Profile!$C$2:$C$17521,BH$8))*$C$9</f>
        <v>0</v>
      </c>
      <c r="BI203" s="162">
        <f>(SUMIFS(Profile!$E$2:$E$17521,Profile!$B$2:$B$17521,$B203,Profile!$C$2:$C$17521,BI$8))*$C$9</f>
        <v>0</v>
      </c>
      <c r="BJ203" s="162">
        <f>(SUMIFS(Profile!$E$2:$E$17521,Profile!$B$2:$B$17521,$B203,Profile!$C$2:$C$17521,BJ$8))*$C$9</f>
        <v>0</v>
      </c>
      <c r="BK203" s="162">
        <f>(SUMIFS(Profile!$E$2:$E$17521,Profile!$B$2:$B$17521,$B203,Profile!$C$2:$C$17521,BK$8))*$C$9</f>
        <v>0</v>
      </c>
      <c r="BL203" s="162">
        <f>(SUMIFS(Profile!$E$2:$E$17521,Profile!$B$2:$B$17521,$B203,Profile!$C$2:$C$17521,BL$8))*$C$9</f>
        <v>0</v>
      </c>
      <c r="BM203" s="162">
        <f>(SUMIFS(Profile!$E$2:$E$17521,Profile!$B$2:$B$17521,$B203,Profile!$C$2:$C$17521,BM$8))*$C$9</f>
        <v>0</v>
      </c>
      <c r="BN203" s="162">
        <f>(SUMIFS(Profile!$E$2:$E$17521,Profile!$B$2:$B$17521,$B203,Profile!$C$2:$C$17521,BN$8))*$C$9</f>
        <v>0</v>
      </c>
      <c r="BO203" s="162">
        <f>(SUMIFS(Profile!$E$2:$E$17521,Profile!$B$2:$B$17521,$B203,Profile!$C$2:$C$17521,BO$8))*$C$9</f>
        <v>0</v>
      </c>
      <c r="BP203" s="162">
        <f>(SUMIFS(Profile!$E$2:$E$17521,Profile!$B$2:$B$17521,$B203,Profile!$C$2:$C$17521,BP$8))*$C$9</f>
        <v>0</v>
      </c>
      <c r="BQ203" s="162">
        <f>(SUMIFS(Profile!$E$2:$E$17521,Profile!$B$2:$B$17521,$B203,Profile!$C$2:$C$17521,BQ$8))*$C$9</f>
        <v>0</v>
      </c>
      <c r="BR203" s="162">
        <f>(SUMIFS(Profile!$E$2:$E$17521,Profile!$B$2:$B$17521,$B203,Profile!$C$2:$C$17521,BR$8))*$C$9</f>
        <v>0</v>
      </c>
      <c r="BS203" s="162">
        <f>(SUMIFS(Profile!$E$2:$E$17521,Profile!$B$2:$B$17521,$B203,Profile!$C$2:$C$17521,BS$8))*$C$9</f>
        <v>0</v>
      </c>
      <c r="BT203" s="162">
        <f>(SUMIFS(Profile!$E$2:$E$17521,Profile!$B$2:$B$17521,$B203,Profile!$C$2:$C$17521,BT$8))*$C$9</f>
        <v>0</v>
      </c>
      <c r="BU203" s="162">
        <f>(SUMIFS(Profile!$E$2:$E$17521,Profile!$B$2:$B$17521,$B203,Profile!$C$2:$C$17521,BU$8))*$C$9</f>
        <v>0</v>
      </c>
      <c r="BV203" s="162">
        <f>(SUMIFS(Profile!$E$2:$E$17521,Profile!$B$2:$B$17521,$B203,Profile!$C$2:$C$17521,BV$8))*$C$9</f>
        <v>0</v>
      </c>
      <c r="BW203" s="162">
        <f>(SUMIFS(Profile!$E$2:$E$17521,Profile!$B$2:$B$17521,$B203,Profile!$C$2:$C$17521,BW$8))*$C$9</f>
        <v>0</v>
      </c>
      <c r="BX203" s="162">
        <f>(SUMIFS(Profile!$E$2:$E$17521,Profile!$B$2:$B$17521,$B203,Profile!$C$2:$C$17521,BX$8))*$C$9</f>
        <v>0</v>
      </c>
      <c r="BY203" s="162">
        <f>(SUMIFS(Profile!$E$2:$E$17521,Profile!$B$2:$B$17521,$B203,Profile!$C$2:$C$17521,BY$8))*$C$9</f>
        <v>0</v>
      </c>
      <c r="BZ203" s="162">
        <f>(SUMIFS(Profile!$E$2:$E$17521,Profile!$B$2:$B$17521,$B203,Profile!$C$2:$C$17521,BZ$8))*$C$9</f>
        <v>0</v>
      </c>
      <c r="CA203" s="162">
        <f>(SUMIFS(Profile!$E$2:$E$17521,Profile!$B$2:$B$17521,$B203,Profile!$C$2:$C$17521,CA$8))*$C$9</f>
        <v>0</v>
      </c>
      <c r="CB203" s="162">
        <f>(SUMIFS(Profile!$E$2:$E$17521,Profile!$B$2:$B$17521,$B203,Profile!$C$2:$C$17521,CB$8))*$C$9</f>
        <v>0</v>
      </c>
      <c r="CC203" s="162">
        <f>(SUMIFS(Profile!$E$2:$E$17521,Profile!$B$2:$B$17521,$B203,Profile!$C$2:$C$17521,CC$8))*$C$9</f>
        <v>0</v>
      </c>
      <c r="CD203" s="162">
        <f>(SUMIFS(Profile!$E$2:$E$17521,Profile!$B$2:$B$17521,$B203,Profile!$C$2:$C$17521,CD$8))*$C$9</f>
        <v>0</v>
      </c>
      <c r="CE203" s="162">
        <f>(SUMIFS(Profile!$E$2:$E$17521,Profile!$B$2:$B$17521,$B203,Profile!$C$2:$C$17521,CE$8))*$C$9</f>
        <v>0</v>
      </c>
      <c r="CF203" s="162">
        <f>(SUMIFS(Profile!$E$2:$E$17521,Profile!$B$2:$B$17521,$B203,Profile!$C$2:$C$17521,CF$8))*$C$9</f>
        <v>0</v>
      </c>
      <c r="CG203" s="162">
        <f>(SUMIFS(Profile!$E$2:$E$17521,Profile!$B$2:$B$17521,$B203,Profile!$C$2:$C$17521,CG$8))*$C$9</f>
        <v>0</v>
      </c>
      <c r="CH203" s="162">
        <f>(SUMIFS(Profile!$E$2:$E$17521,Profile!$B$2:$B$17521,$B203,Profile!$C$2:$C$17521,CH$8))*$C$9</f>
        <v>0</v>
      </c>
      <c r="CI203" s="162">
        <f>(SUMIFS(Profile!$E$2:$E$17521,Profile!$B$2:$B$17521,$B203,Profile!$C$2:$C$17521,CI$8))*$C$9</f>
        <v>0</v>
      </c>
      <c r="CJ203" s="162">
        <f>(SUMIFS(Profile!$E$2:$E$17521,Profile!$B$2:$B$17521,$B203,Profile!$C$2:$C$17521,CJ$8))*$C$9</f>
        <v>0</v>
      </c>
      <c r="CK203" s="162">
        <f>(SUMIFS(Profile!$E$2:$E$17521,Profile!$B$2:$B$17521,$B203,Profile!$C$2:$C$17521,CK$8))*$C$9</f>
        <v>0</v>
      </c>
      <c r="CL203" s="162">
        <f>(SUMIFS(Profile!$E$2:$E$17521,Profile!$B$2:$B$17521,$B203,Profile!$C$2:$C$17521,CL$8))*$C$9</f>
        <v>0</v>
      </c>
      <c r="CM203" s="162">
        <f>(SUMIFS(Profile!$E$2:$E$17521,Profile!$B$2:$B$17521,$B203,Profile!$C$2:$C$17521,CM$8))*$C$9</f>
        <v>0</v>
      </c>
      <c r="CN203" s="162">
        <f>(SUMIFS(Profile!$E$2:$E$17521,Profile!$B$2:$B$17521,$B203,Profile!$C$2:$C$17521,CN$8))*$C$9</f>
        <v>0</v>
      </c>
      <c r="CO203" s="162">
        <f>(SUMIFS(Profile!$E$2:$E$17521,Profile!$B$2:$B$17521,$B203,Profile!$C$2:$C$17521,CO$8))*$C$9</f>
        <v>0</v>
      </c>
      <c r="CP203" s="162">
        <f>(SUMIFS(Profile!$E$2:$E$17521,Profile!$B$2:$B$17521,$B203,Profile!$C$2:$C$17521,CP$8))*$C$9</f>
        <v>0</v>
      </c>
      <c r="CQ203" s="162">
        <f>(SUMIFS(Profile!$E$2:$E$17521,Profile!$B$2:$B$17521,$B203,Profile!$C$2:$C$17521,CQ$8))*$C$9</f>
        <v>0</v>
      </c>
      <c r="CR203" s="162">
        <f>(SUMIFS(Profile!$E$2:$E$17521,Profile!$B$2:$B$17521,$B203,Profile!$C$2:$C$17521,CR$8))*$C$9</f>
        <v>0</v>
      </c>
      <c r="CS203" s="162">
        <f>(SUMIFS(Profile!$E$2:$E$17521,Profile!$B$2:$B$17521,$B203,Profile!$C$2:$C$17521,CS$8))*$C$9</f>
        <v>0</v>
      </c>
      <c r="CT203" s="162">
        <f>(SUMIFS(Profile!$E$2:$E$17521,Profile!$B$2:$B$17521,$B203,Profile!$C$2:$C$17521,CT$8))*$C$9</f>
        <v>0</v>
      </c>
      <c r="CU203" s="162">
        <f>(SUMIFS(Profile!$E$2:$E$17521,Profile!$B$2:$B$17521,$B203,Profile!$C$2:$C$17521,CU$8))*$C$9</f>
        <v>0</v>
      </c>
      <c r="CV203" s="162">
        <f>(SUMIFS(Profile!$E$2:$E$17521,Profile!$B$2:$B$17521,$B203,Profile!$C$2:$C$17521,CV$8))*$C$9</f>
        <v>0</v>
      </c>
      <c r="CW203" s="162">
        <f>(SUMIFS(Profile!$E$2:$E$17521,Profile!$B$2:$B$17521,$B203,Profile!$C$2:$C$17521,CW$8))*$C$9</f>
        <v>0</v>
      </c>
      <c r="CX203" s="162">
        <f t="shared" si="11"/>
        <v>0</v>
      </c>
      <c r="CY203" s="162">
        <f t="shared" ref="CY203:ET203" si="976">MAX(BB203-E203,0)</f>
        <v>0</v>
      </c>
      <c r="CZ203" s="162">
        <f t="shared" si="976"/>
        <v>0</v>
      </c>
      <c r="DA203" s="162">
        <f t="shared" si="976"/>
        <v>0</v>
      </c>
      <c r="DB203" s="162">
        <f t="shared" si="976"/>
        <v>0</v>
      </c>
      <c r="DC203" s="162">
        <f t="shared" si="976"/>
        <v>0</v>
      </c>
      <c r="DD203" s="162">
        <f t="shared" si="976"/>
        <v>0</v>
      </c>
      <c r="DE203" s="162">
        <f t="shared" si="976"/>
        <v>0</v>
      </c>
      <c r="DF203" s="162">
        <f t="shared" si="976"/>
        <v>0</v>
      </c>
      <c r="DG203" s="162">
        <f t="shared" si="976"/>
        <v>0</v>
      </c>
      <c r="DH203" s="162">
        <f t="shared" si="976"/>
        <v>0</v>
      </c>
      <c r="DI203" s="162">
        <f t="shared" si="976"/>
        <v>0</v>
      </c>
      <c r="DJ203" s="162">
        <f t="shared" si="976"/>
        <v>0</v>
      </c>
      <c r="DK203" s="162">
        <f t="shared" si="976"/>
        <v>0</v>
      </c>
      <c r="DL203" s="162">
        <f t="shared" si="976"/>
        <v>0</v>
      </c>
      <c r="DM203" s="162">
        <f t="shared" si="976"/>
        <v>0</v>
      </c>
      <c r="DN203" s="162">
        <f t="shared" si="976"/>
        <v>0</v>
      </c>
      <c r="DO203" s="162">
        <f t="shared" si="976"/>
        <v>0</v>
      </c>
      <c r="DP203" s="162">
        <f t="shared" si="976"/>
        <v>0</v>
      </c>
      <c r="DQ203" s="162">
        <f t="shared" si="976"/>
        <v>0</v>
      </c>
      <c r="DR203" s="162">
        <f t="shared" si="976"/>
        <v>0</v>
      </c>
      <c r="DS203" s="162">
        <f t="shared" si="976"/>
        <v>0</v>
      </c>
      <c r="DT203" s="162">
        <f t="shared" si="976"/>
        <v>0</v>
      </c>
      <c r="DU203" s="162">
        <f t="shared" si="976"/>
        <v>0</v>
      </c>
      <c r="DV203" s="162">
        <f t="shared" si="976"/>
        <v>0</v>
      </c>
      <c r="DW203" s="162">
        <f t="shared" si="976"/>
        <v>0</v>
      </c>
      <c r="DX203" s="162">
        <f t="shared" si="976"/>
        <v>0</v>
      </c>
      <c r="DY203" s="162">
        <f t="shared" si="976"/>
        <v>0</v>
      </c>
      <c r="DZ203" s="162">
        <f t="shared" si="976"/>
        <v>0</v>
      </c>
      <c r="EA203" s="162">
        <f t="shared" si="976"/>
        <v>0</v>
      </c>
      <c r="EB203" s="162">
        <f t="shared" si="976"/>
        <v>0</v>
      </c>
      <c r="EC203" s="162">
        <f t="shared" si="976"/>
        <v>0</v>
      </c>
      <c r="ED203" s="162">
        <f t="shared" si="976"/>
        <v>0</v>
      </c>
      <c r="EE203" s="162">
        <f t="shared" si="976"/>
        <v>0</v>
      </c>
      <c r="EF203" s="162">
        <f t="shared" si="976"/>
        <v>0</v>
      </c>
      <c r="EG203" s="162">
        <f t="shared" si="976"/>
        <v>0</v>
      </c>
      <c r="EH203" s="162">
        <f t="shared" si="976"/>
        <v>0</v>
      </c>
      <c r="EI203" s="162">
        <f t="shared" si="976"/>
        <v>0</v>
      </c>
      <c r="EJ203" s="162">
        <f t="shared" si="976"/>
        <v>0</v>
      </c>
      <c r="EK203" s="162">
        <f t="shared" si="976"/>
        <v>0</v>
      </c>
      <c r="EL203" s="162">
        <f t="shared" si="976"/>
        <v>0</v>
      </c>
      <c r="EM203" s="162">
        <f t="shared" si="976"/>
        <v>0</v>
      </c>
      <c r="EN203" s="162">
        <f t="shared" si="976"/>
        <v>0</v>
      </c>
      <c r="EO203" s="162">
        <f t="shared" si="976"/>
        <v>0</v>
      </c>
      <c r="EP203" s="162">
        <f t="shared" si="976"/>
        <v>0</v>
      </c>
      <c r="EQ203" s="162">
        <f t="shared" si="976"/>
        <v>0</v>
      </c>
      <c r="ER203" s="162">
        <f t="shared" si="976"/>
        <v>0</v>
      </c>
      <c r="ES203" s="162">
        <f t="shared" si="976"/>
        <v>0</v>
      </c>
      <c r="ET203" s="162">
        <f t="shared" si="976"/>
        <v>0</v>
      </c>
      <c r="EU203" s="162">
        <f t="shared" si="13"/>
        <v>0</v>
      </c>
      <c r="EV203" s="162">
        <f t="shared" ref="EV203:GQ203" si="977">BB203-CY203</f>
        <v>0</v>
      </c>
      <c r="EW203" s="162">
        <f t="shared" si="977"/>
        <v>0</v>
      </c>
      <c r="EX203" s="162">
        <f t="shared" si="977"/>
        <v>0</v>
      </c>
      <c r="EY203" s="162">
        <f t="shared" si="977"/>
        <v>0</v>
      </c>
      <c r="EZ203" s="162">
        <f t="shared" si="977"/>
        <v>0</v>
      </c>
      <c r="FA203" s="162">
        <f t="shared" si="977"/>
        <v>0</v>
      </c>
      <c r="FB203" s="162">
        <f t="shared" si="977"/>
        <v>0</v>
      </c>
      <c r="FC203" s="162">
        <f t="shared" si="977"/>
        <v>0</v>
      </c>
      <c r="FD203" s="162">
        <f t="shared" si="977"/>
        <v>0</v>
      </c>
      <c r="FE203" s="162">
        <f t="shared" si="977"/>
        <v>0</v>
      </c>
      <c r="FF203" s="162">
        <f t="shared" si="977"/>
        <v>0</v>
      </c>
      <c r="FG203" s="162">
        <f t="shared" si="977"/>
        <v>0</v>
      </c>
      <c r="FH203" s="162">
        <f t="shared" si="977"/>
        <v>0</v>
      </c>
      <c r="FI203" s="162">
        <f t="shared" si="977"/>
        <v>0</v>
      </c>
      <c r="FJ203" s="162">
        <f t="shared" si="977"/>
        <v>0</v>
      </c>
      <c r="FK203" s="162">
        <f t="shared" si="977"/>
        <v>0</v>
      </c>
      <c r="FL203" s="162">
        <f t="shared" si="977"/>
        <v>0</v>
      </c>
      <c r="FM203" s="162">
        <f t="shared" si="977"/>
        <v>0</v>
      </c>
      <c r="FN203" s="162">
        <f t="shared" si="977"/>
        <v>0</v>
      </c>
      <c r="FO203" s="162">
        <f t="shared" si="977"/>
        <v>0</v>
      </c>
      <c r="FP203" s="162">
        <f t="shared" si="977"/>
        <v>0</v>
      </c>
      <c r="FQ203" s="162">
        <f t="shared" si="977"/>
        <v>0</v>
      </c>
      <c r="FR203" s="162">
        <f t="shared" si="977"/>
        <v>0</v>
      </c>
      <c r="FS203" s="162">
        <f t="shared" si="977"/>
        <v>0</v>
      </c>
      <c r="FT203" s="162">
        <f t="shared" si="977"/>
        <v>0</v>
      </c>
      <c r="FU203" s="162">
        <f t="shared" si="977"/>
        <v>0</v>
      </c>
      <c r="FV203" s="162">
        <f t="shared" si="977"/>
        <v>0</v>
      </c>
      <c r="FW203" s="162">
        <f t="shared" si="977"/>
        <v>0</v>
      </c>
      <c r="FX203" s="162">
        <f t="shared" si="977"/>
        <v>0</v>
      </c>
      <c r="FY203" s="162">
        <f t="shared" si="977"/>
        <v>0</v>
      </c>
      <c r="FZ203" s="162">
        <f t="shared" si="977"/>
        <v>0</v>
      </c>
      <c r="GA203" s="162">
        <f t="shared" si="977"/>
        <v>0</v>
      </c>
      <c r="GB203" s="162">
        <f t="shared" si="977"/>
        <v>0</v>
      </c>
      <c r="GC203" s="162">
        <f t="shared" si="977"/>
        <v>0</v>
      </c>
      <c r="GD203" s="162">
        <f t="shared" si="977"/>
        <v>0</v>
      </c>
      <c r="GE203" s="162">
        <f t="shared" si="977"/>
        <v>0</v>
      </c>
      <c r="GF203" s="162">
        <f t="shared" si="977"/>
        <v>0</v>
      </c>
      <c r="GG203" s="162">
        <f t="shared" si="977"/>
        <v>0</v>
      </c>
      <c r="GH203" s="162">
        <f t="shared" si="977"/>
        <v>0</v>
      </c>
      <c r="GI203" s="162">
        <f t="shared" si="977"/>
        <v>0</v>
      </c>
      <c r="GJ203" s="162">
        <f t="shared" si="977"/>
        <v>0</v>
      </c>
      <c r="GK203" s="162">
        <f t="shared" si="977"/>
        <v>0</v>
      </c>
      <c r="GL203" s="162">
        <f t="shared" si="977"/>
        <v>0</v>
      </c>
      <c r="GM203" s="162">
        <f t="shared" si="977"/>
        <v>0</v>
      </c>
      <c r="GN203" s="162">
        <f t="shared" si="977"/>
        <v>0</v>
      </c>
      <c r="GO203" s="162">
        <f t="shared" si="977"/>
        <v>0</v>
      </c>
      <c r="GP203" s="162">
        <f t="shared" si="977"/>
        <v>0</v>
      </c>
      <c r="GQ203" s="162">
        <f t="shared" si="977"/>
        <v>0</v>
      </c>
      <c r="GR203" s="162">
        <f t="shared" si="15"/>
        <v>0</v>
      </c>
      <c r="GS203" s="162">
        <f t="shared" ref="GS203:IN203" si="978">E203-EV203</f>
        <v>0</v>
      </c>
      <c r="GT203" s="162">
        <f t="shared" si="978"/>
        <v>0</v>
      </c>
      <c r="GU203" s="162">
        <f t="shared" si="978"/>
        <v>0</v>
      </c>
      <c r="GV203" s="162">
        <f t="shared" si="978"/>
        <v>0</v>
      </c>
      <c r="GW203" s="162">
        <f t="shared" si="978"/>
        <v>0</v>
      </c>
      <c r="GX203" s="162">
        <f t="shared" si="978"/>
        <v>0</v>
      </c>
      <c r="GY203" s="162">
        <f t="shared" si="978"/>
        <v>0</v>
      </c>
      <c r="GZ203" s="162">
        <f t="shared" si="978"/>
        <v>0</v>
      </c>
      <c r="HA203" s="162">
        <f t="shared" si="978"/>
        <v>0</v>
      </c>
      <c r="HB203" s="162">
        <f t="shared" si="978"/>
        <v>0</v>
      </c>
      <c r="HC203" s="162">
        <f t="shared" si="978"/>
        <v>0</v>
      </c>
      <c r="HD203" s="162">
        <f t="shared" si="978"/>
        <v>0</v>
      </c>
      <c r="HE203" s="162">
        <f t="shared" si="978"/>
        <v>0</v>
      </c>
      <c r="HF203" s="162">
        <f t="shared" si="978"/>
        <v>0</v>
      </c>
      <c r="HG203" s="162">
        <f t="shared" si="978"/>
        <v>0</v>
      </c>
      <c r="HH203" s="162">
        <f t="shared" si="978"/>
        <v>0</v>
      </c>
      <c r="HI203" s="162">
        <f t="shared" si="978"/>
        <v>0</v>
      </c>
      <c r="HJ203" s="162">
        <f t="shared" si="978"/>
        <v>0</v>
      </c>
      <c r="HK203" s="162">
        <f t="shared" si="978"/>
        <v>0</v>
      </c>
      <c r="HL203" s="162">
        <f t="shared" si="978"/>
        <v>0</v>
      </c>
      <c r="HM203" s="162">
        <f t="shared" si="978"/>
        <v>0</v>
      </c>
      <c r="HN203" s="162">
        <f t="shared" si="978"/>
        <v>0</v>
      </c>
      <c r="HO203" s="162">
        <f t="shared" si="978"/>
        <v>0</v>
      </c>
      <c r="HP203" s="162">
        <f t="shared" si="978"/>
        <v>0</v>
      </c>
      <c r="HQ203" s="162">
        <f t="shared" si="978"/>
        <v>0</v>
      </c>
      <c r="HR203" s="162">
        <f t="shared" si="978"/>
        <v>0</v>
      </c>
      <c r="HS203" s="162">
        <f t="shared" si="978"/>
        <v>0</v>
      </c>
      <c r="HT203" s="162">
        <f t="shared" si="978"/>
        <v>0</v>
      </c>
      <c r="HU203" s="162">
        <f t="shared" si="978"/>
        <v>0</v>
      </c>
      <c r="HV203" s="162">
        <f t="shared" si="978"/>
        <v>0</v>
      </c>
      <c r="HW203" s="162">
        <f t="shared" si="978"/>
        <v>0</v>
      </c>
      <c r="HX203" s="162">
        <f t="shared" si="978"/>
        <v>0</v>
      </c>
      <c r="HY203" s="162">
        <f t="shared" si="978"/>
        <v>0</v>
      </c>
      <c r="HZ203" s="162">
        <f t="shared" si="978"/>
        <v>0</v>
      </c>
      <c r="IA203" s="162">
        <f t="shared" si="978"/>
        <v>0</v>
      </c>
      <c r="IB203" s="162">
        <f t="shared" si="978"/>
        <v>0</v>
      </c>
      <c r="IC203" s="162">
        <f t="shared" si="978"/>
        <v>0</v>
      </c>
      <c r="ID203" s="162">
        <f t="shared" si="978"/>
        <v>0</v>
      </c>
      <c r="IE203" s="162">
        <f t="shared" si="978"/>
        <v>0</v>
      </c>
      <c r="IF203" s="162">
        <f t="shared" si="978"/>
        <v>0</v>
      </c>
      <c r="IG203" s="162">
        <f t="shared" si="978"/>
        <v>0</v>
      </c>
      <c r="IH203" s="162">
        <f t="shared" si="978"/>
        <v>0</v>
      </c>
      <c r="II203" s="162">
        <f t="shared" si="978"/>
        <v>0</v>
      </c>
      <c r="IJ203" s="162">
        <f t="shared" si="978"/>
        <v>0</v>
      </c>
      <c r="IK203" s="162">
        <f t="shared" si="978"/>
        <v>0</v>
      </c>
      <c r="IL203" s="162">
        <f t="shared" si="978"/>
        <v>0</v>
      </c>
      <c r="IM203" s="162">
        <f t="shared" si="978"/>
        <v>0</v>
      </c>
      <c r="IN203" s="162">
        <f t="shared" si="978"/>
        <v>0</v>
      </c>
      <c r="IO203" s="162">
        <f t="shared" si="17"/>
        <v>0</v>
      </c>
      <c r="IP203" s="162">
        <f t="shared" si="23"/>
        <v>0</v>
      </c>
      <c r="IQ203" s="162">
        <f t="shared" ref="IQ203:KK203" si="979">MAX((MIN(CZ203+IP203,$IO$7))-GT203,0)</f>
        <v>0</v>
      </c>
      <c r="IR203" s="162">
        <f t="shared" si="979"/>
        <v>0</v>
      </c>
      <c r="IS203" s="162">
        <f t="shared" si="979"/>
        <v>0</v>
      </c>
      <c r="IT203" s="162">
        <f t="shared" si="979"/>
        <v>0</v>
      </c>
      <c r="IU203" s="162">
        <f t="shared" si="979"/>
        <v>0</v>
      </c>
      <c r="IV203" s="162">
        <f t="shared" si="979"/>
        <v>0</v>
      </c>
      <c r="IW203" s="162">
        <f t="shared" si="979"/>
        <v>0</v>
      </c>
      <c r="IX203" s="162">
        <f t="shared" si="979"/>
        <v>0</v>
      </c>
      <c r="IY203" s="162">
        <f t="shared" si="979"/>
        <v>0</v>
      </c>
      <c r="IZ203" s="162">
        <f t="shared" si="979"/>
        <v>0</v>
      </c>
      <c r="JA203" s="162">
        <f t="shared" si="979"/>
        <v>0</v>
      </c>
      <c r="JB203" s="162">
        <f t="shared" si="979"/>
        <v>0</v>
      </c>
      <c r="JC203" s="162">
        <f t="shared" si="979"/>
        <v>0</v>
      </c>
      <c r="JD203" s="162">
        <f t="shared" si="979"/>
        <v>0</v>
      </c>
      <c r="JE203" s="162">
        <f t="shared" si="979"/>
        <v>0</v>
      </c>
      <c r="JF203" s="162">
        <f t="shared" si="979"/>
        <v>0</v>
      </c>
      <c r="JG203" s="162">
        <f t="shared" si="979"/>
        <v>0</v>
      </c>
      <c r="JH203" s="162">
        <f t="shared" si="979"/>
        <v>0</v>
      </c>
      <c r="JI203" s="162">
        <f t="shared" si="979"/>
        <v>0</v>
      </c>
      <c r="JJ203" s="162">
        <f t="shared" si="979"/>
        <v>0</v>
      </c>
      <c r="JK203" s="162">
        <f t="shared" si="979"/>
        <v>0</v>
      </c>
      <c r="JL203" s="162">
        <f t="shared" si="979"/>
        <v>0</v>
      </c>
      <c r="JM203" s="162">
        <f t="shared" si="979"/>
        <v>0</v>
      </c>
      <c r="JN203" s="162">
        <f t="shared" si="979"/>
        <v>0</v>
      </c>
      <c r="JO203" s="162">
        <f t="shared" si="979"/>
        <v>0</v>
      </c>
      <c r="JP203" s="162">
        <f t="shared" si="979"/>
        <v>0</v>
      </c>
      <c r="JQ203" s="162">
        <f t="shared" si="979"/>
        <v>0</v>
      </c>
      <c r="JR203" s="162">
        <f t="shared" si="979"/>
        <v>0</v>
      </c>
      <c r="JS203" s="162">
        <f t="shared" si="979"/>
        <v>0</v>
      </c>
      <c r="JT203" s="162">
        <f t="shared" si="979"/>
        <v>0</v>
      </c>
      <c r="JU203" s="162">
        <f t="shared" si="979"/>
        <v>0</v>
      </c>
      <c r="JV203" s="162">
        <f t="shared" si="979"/>
        <v>0</v>
      </c>
      <c r="JW203" s="162">
        <f t="shared" si="979"/>
        <v>0</v>
      </c>
      <c r="JX203" s="162">
        <f t="shared" si="979"/>
        <v>0</v>
      </c>
      <c r="JY203" s="162">
        <f t="shared" si="979"/>
        <v>0</v>
      </c>
      <c r="JZ203" s="162">
        <f t="shared" si="979"/>
        <v>0</v>
      </c>
      <c r="KA203" s="162">
        <f t="shared" si="979"/>
        <v>0</v>
      </c>
      <c r="KB203" s="162">
        <f t="shared" si="979"/>
        <v>0</v>
      </c>
      <c r="KC203" s="162">
        <f t="shared" si="979"/>
        <v>0</v>
      </c>
      <c r="KD203" s="162">
        <f t="shared" si="979"/>
        <v>0</v>
      </c>
      <c r="KE203" s="162">
        <f t="shared" si="979"/>
        <v>0</v>
      </c>
      <c r="KF203" s="162">
        <f t="shared" si="979"/>
        <v>0</v>
      </c>
      <c r="KG203" s="162">
        <f t="shared" si="979"/>
        <v>0</v>
      </c>
      <c r="KH203" s="162">
        <f t="shared" si="979"/>
        <v>0</v>
      </c>
      <c r="KI203" s="162">
        <f t="shared" si="979"/>
        <v>0</v>
      </c>
      <c r="KJ203" s="162">
        <f t="shared" si="979"/>
        <v>0</v>
      </c>
      <c r="KK203" s="162">
        <f t="shared" si="979"/>
        <v>0</v>
      </c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</row>
    <row r="204" ht="14.25" customHeight="1" spans="1:326" x14ac:dyDescent="0.25">
      <c r="A204" s="1">
        <v>7</v>
      </c>
      <c r="B204" s="1">
        <f t="shared" ref="B204:C204" si="980">B203+1</f>
        <v>194</v>
      </c>
      <c r="C204" s="232">
        <f t="shared" si="980"/>
        <v>43659</v>
      </c>
      <c r="D204" s="162">
        <f t="shared" si="9"/>
        <v>0</v>
      </c>
      <c r="E204" s="162">
        <f>(SUMIFS(Profile!$F$2:$F$17521,Profile!$B$2:$B$17521,$B204,Profile!$C$2:$C$17521,E$8))*$C$6</f>
        <v>0</v>
      </c>
      <c r="F204" s="162">
        <f>(SUMIFS(Profile!$F$2:$F$17521,Profile!$B$2:$B$17521,$B204,Profile!$C$2:$C$17521,F$8))*$C$6</f>
        <v>0</v>
      </c>
      <c r="G204" s="162">
        <f>(SUMIFS(Profile!$F$2:$F$17521,Profile!$B$2:$B$17521,$B204,Profile!$C$2:$C$17521,G$8))*$C$6</f>
        <v>0</v>
      </c>
      <c r="H204" s="162">
        <f>(SUMIFS(Profile!$F$2:$F$17521,Profile!$B$2:$B$17521,$B204,Profile!$C$2:$C$17521,H$8))*$C$6</f>
        <v>0</v>
      </c>
      <c r="I204" s="162">
        <f>(SUMIFS(Profile!$F$2:$F$17521,Profile!$B$2:$B$17521,$B204,Profile!$C$2:$C$17521,I$8))*$C$6</f>
        <v>0</v>
      </c>
      <c r="J204" s="162">
        <f>(SUMIFS(Profile!$F$2:$F$17521,Profile!$B$2:$B$17521,$B204,Profile!$C$2:$C$17521,J$8))*$C$6</f>
        <v>0</v>
      </c>
      <c r="K204" s="162">
        <f>(SUMIFS(Profile!$F$2:$F$17521,Profile!$B$2:$B$17521,$B204,Profile!$C$2:$C$17521,K$8))*$C$6</f>
        <v>0</v>
      </c>
      <c r="L204" s="162">
        <f>(SUMIFS(Profile!$F$2:$F$17521,Profile!$B$2:$B$17521,$B204,Profile!$C$2:$C$17521,L$8))*$C$6</f>
        <v>0</v>
      </c>
      <c r="M204" s="162">
        <f>(SUMIFS(Profile!$F$2:$F$17521,Profile!$B$2:$B$17521,$B204,Profile!$C$2:$C$17521,M$8))*$C$6</f>
        <v>0</v>
      </c>
      <c r="N204" s="162">
        <f>(SUMIFS(Profile!$F$2:$F$17521,Profile!$B$2:$B$17521,$B204,Profile!$C$2:$C$17521,N$8))*$C$6</f>
        <v>0</v>
      </c>
      <c r="O204" s="162">
        <f>(SUMIFS(Profile!$F$2:$F$17521,Profile!$B$2:$B$17521,$B204,Profile!$C$2:$C$17521,O$8))*$C$6</f>
        <v>0</v>
      </c>
      <c r="P204" s="162">
        <f>(SUMIFS(Profile!$F$2:$F$17521,Profile!$B$2:$B$17521,$B204,Profile!$C$2:$C$17521,P$8))*$C$6</f>
        <v>0</v>
      </c>
      <c r="Q204" s="162">
        <f>(SUMIFS(Profile!$F$2:$F$17521,Profile!$B$2:$B$17521,$B204,Profile!$C$2:$C$17521,Q$8))*$C$6</f>
        <v>0</v>
      </c>
      <c r="R204" s="162">
        <f>(SUMIFS(Profile!$F$2:$F$17521,Profile!$B$2:$B$17521,$B204,Profile!$C$2:$C$17521,R$8))*$C$6</f>
        <v>0</v>
      </c>
      <c r="S204" s="162">
        <f>(SUMIFS(Profile!$F$2:$F$17521,Profile!$B$2:$B$17521,$B204,Profile!$C$2:$C$17521,S$8))*$C$6</f>
        <v>0</v>
      </c>
      <c r="T204" s="162">
        <f>(SUMIFS(Profile!$F$2:$F$17521,Profile!$B$2:$B$17521,$B204,Profile!$C$2:$C$17521,T$8))*$C$6</f>
        <v>0</v>
      </c>
      <c r="U204" s="162">
        <f>(SUMIFS(Profile!$F$2:$F$17521,Profile!$B$2:$B$17521,$B204,Profile!$C$2:$C$17521,U$8))*$C$6</f>
        <v>0</v>
      </c>
      <c r="V204" s="162">
        <f>(SUMIFS(Profile!$F$2:$F$17521,Profile!$B$2:$B$17521,$B204,Profile!$C$2:$C$17521,V$8))*$C$6</f>
        <v>0</v>
      </c>
      <c r="W204" s="162">
        <f>(SUMIFS(Profile!$F$2:$F$17521,Profile!$B$2:$B$17521,$B204,Profile!$C$2:$C$17521,W$8))*$C$6</f>
        <v>0</v>
      </c>
      <c r="X204" s="162">
        <f>(SUMIFS(Profile!$F$2:$F$17521,Profile!$B$2:$B$17521,$B204,Profile!$C$2:$C$17521,X$8))*$C$6</f>
        <v>0</v>
      </c>
      <c r="Y204" s="162">
        <f>(SUMIFS(Profile!$F$2:$F$17521,Profile!$B$2:$B$17521,$B204,Profile!$C$2:$C$17521,Y$8))*$C$6</f>
        <v>0</v>
      </c>
      <c r="Z204" s="162">
        <f>(SUMIFS(Profile!$F$2:$F$17521,Profile!$B$2:$B$17521,$B204,Profile!$C$2:$C$17521,Z$8))*$C$6</f>
        <v>0</v>
      </c>
      <c r="AA204" s="162">
        <f>(SUMIFS(Profile!$F$2:$F$17521,Profile!$B$2:$B$17521,$B204,Profile!$C$2:$C$17521,AA$8))*$C$6</f>
        <v>0</v>
      </c>
      <c r="AB204" s="162">
        <f>(SUMIFS(Profile!$F$2:$F$17521,Profile!$B$2:$B$17521,$B204,Profile!$C$2:$C$17521,AB$8))*$C$6</f>
        <v>0</v>
      </c>
      <c r="AC204" s="162">
        <f>(SUMIFS(Profile!$F$2:$F$17521,Profile!$B$2:$B$17521,$B204,Profile!$C$2:$C$17521,AC$8))*$C$6</f>
        <v>0</v>
      </c>
      <c r="AD204" s="162">
        <f>(SUMIFS(Profile!$F$2:$F$17521,Profile!$B$2:$B$17521,$B204,Profile!$C$2:$C$17521,AD$8))*$C$6</f>
        <v>0</v>
      </c>
      <c r="AE204" s="162">
        <f>(SUMIFS(Profile!$F$2:$F$17521,Profile!$B$2:$B$17521,$B204,Profile!$C$2:$C$17521,AE$8))*$C$6</f>
        <v>0</v>
      </c>
      <c r="AF204" s="162">
        <f>(SUMIFS(Profile!$F$2:$F$17521,Profile!$B$2:$B$17521,$B204,Profile!$C$2:$C$17521,AF$8))*$C$6</f>
        <v>0</v>
      </c>
      <c r="AG204" s="162">
        <f>(SUMIFS(Profile!$F$2:$F$17521,Profile!$B$2:$B$17521,$B204,Profile!$C$2:$C$17521,AG$8))*$C$6</f>
        <v>0</v>
      </c>
      <c r="AH204" s="162">
        <f>(SUMIFS(Profile!$F$2:$F$17521,Profile!$B$2:$B$17521,$B204,Profile!$C$2:$C$17521,AH$8))*$C$6</f>
        <v>0</v>
      </c>
      <c r="AI204" s="162">
        <f>(SUMIFS(Profile!$F$2:$F$17521,Profile!$B$2:$B$17521,$B204,Profile!$C$2:$C$17521,AI$8))*$C$6</f>
        <v>0</v>
      </c>
      <c r="AJ204" s="162">
        <f>(SUMIFS(Profile!$F$2:$F$17521,Profile!$B$2:$B$17521,$B204,Profile!$C$2:$C$17521,AJ$8))*$C$6</f>
        <v>0</v>
      </c>
      <c r="AK204" s="162">
        <f>(SUMIFS(Profile!$F$2:$F$17521,Profile!$B$2:$B$17521,$B204,Profile!$C$2:$C$17521,AK$8))*$C$6</f>
        <v>0</v>
      </c>
      <c r="AL204" s="162">
        <f>(SUMIFS(Profile!$F$2:$F$17521,Profile!$B$2:$B$17521,$B204,Profile!$C$2:$C$17521,AL$8))*$C$6</f>
        <v>0</v>
      </c>
      <c r="AM204" s="162">
        <f>(SUMIFS(Profile!$F$2:$F$17521,Profile!$B$2:$B$17521,$B204,Profile!$C$2:$C$17521,AM$8))*$C$6</f>
        <v>0</v>
      </c>
      <c r="AN204" s="162">
        <f>(SUMIFS(Profile!$F$2:$F$17521,Profile!$B$2:$B$17521,$B204,Profile!$C$2:$C$17521,AN$8))*$C$6</f>
        <v>0</v>
      </c>
      <c r="AO204" s="162">
        <f>(SUMIFS(Profile!$F$2:$F$17521,Profile!$B$2:$B$17521,$B204,Profile!$C$2:$C$17521,AO$8))*$C$6</f>
        <v>0</v>
      </c>
      <c r="AP204" s="162">
        <f>(SUMIFS(Profile!$F$2:$F$17521,Profile!$B$2:$B$17521,$B204,Profile!$C$2:$C$17521,AP$8))*$C$6</f>
        <v>0</v>
      </c>
      <c r="AQ204" s="162">
        <f>(SUMIFS(Profile!$F$2:$F$17521,Profile!$B$2:$B$17521,$B204,Profile!$C$2:$C$17521,AQ$8))*$C$6</f>
        <v>0</v>
      </c>
      <c r="AR204" s="162">
        <f>(SUMIFS(Profile!$F$2:$F$17521,Profile!$B$2:$B$17521,$B204,Profile!$C$2:$C$17521,AR$8))*$C$6</f>
        <v>0</v>
      </c>
      <c r="AS204" s="162">
        <f>(SUMIFS(Profile!$F$2:$F$17521,Profile!$B$2:$B$17521,$B204,Profile!$C$2:$C$17521,AS$8))*$C$6</f>
        <v>0</v>
      </c>
      <c r="AT204" s="162">
        <f>(SUMIFS(Profile!$F$2:$F$17521,Profile!$B$2:$B$17521,$B204,Profile!$C$2:$C$17521,AT$8))*$C$6</f>
        <v>0</v>
      </c>
      <c r="AU204" s="162">
        <f>(SUMIFS(Profile!$F$2:$F$17521,Profile!$B$2:$B$17521,$B204,Profile!$C$2:$C$17521,AU$8))*$C$6</f>
        <v>0</v>
      </c>
      <c r="AV204" s="162">
        <f>(SUMIFS(Profile!$F$2:$F$17521,Profile!$B$2:$B$17521,$B204,Profile!$C$2:$C$17521,AV$8))*$C$6</f>
        <v>0</v>
      </c>
      <c r="AW204" s="162">
        <f>(SUMIFS(Profile!$F$2:$F$17521,Profile!$B$2:$B$17521,$B204,Profile!$C$2:$C$17521,AW$8))*$C$6</f>
        <v>0</v>
      </c>
      <c r="AX204" s="162">
        <f>(SUMIFS(Profile!$F$2:$F$17521,Profile!$B$2:$B$17521,$B204,Profile!$C$2:$C$17521,AX$8))*$C$6</f>
        <v>0</v>
      </c>
      <c r="AY204" s="162">
        <f>(SUMIFS(Profile!$F$2:$F$17521,Profile!$B$2:$B$17521,$B204,Profile!$C$2:$C$17521,AY$8))*$C$6</f>
        <v>0</v>
      </c>
      <c r="AZ204" s="162">
        <f>(SUMIFS(Profile!$F$2:$F$17521,Profile!$B$2:$B$17521,$B204,Profile!$C$2:$C$17521,AZ$8))*$C$6</f>
        <v>0</v>
      </c>
      <c r="BA204" s="162">
        <f t="shared" si="10"/>
        <v>0</v>
      </c>
      <c r="BB204" s="162">
        <f>(SUMIFS(Profile!$E$2:$E$17521,Profile!$B$2:$B$17521,$B204,Profile!$C$2:$C$17521,BB$8))*$C$9</f>
        <v>0</v>
      </c>
      <c r="BC204" s="162">
        <f>(SUMIFS(Profile!$E$2:$E$17521,Profile!$B$2:$B$17521,$B204,Profile!$C$2:$C$17521,BC$8))*$C$9</f>
        <v>0</v>
      </c>
      <c r="BD204" s="162">
        <f>(SUMIFS(Profile!$E$2:$E$17521,Profile!$B$2:$B$17521,$B204,Profile!$C$2:$C$17521,BD$8))*$C$9</f>
        <v>0</v>
      </c>
      <c r="BE204" s="162">
        <f>(SUMIFS(Profile!$E$2:$E$17521,Profile!$B$2:$B$17521,$B204,Profile!$C$2:$C$17521,BE$8))*$C$9</f>
        <v>0</v>
      </c>
      <c r="BF204" s="162">
        <f>(SUMIFS(Profile!$E$2:$E$17521,Profile!$B$2:$B$17521,$B204,Profile!$C$2:$C$17521,BF$8))*$C$9</f>
        <v>0</v>
      </c>
      <c r="BG204" s="162">
        <f>(SUMIFS(Profile!$E$2:$E$17521,Profile!$B$2:$B$17521,$B204,Profile!$C$2:$C$17521,BG$8))*$C$9</f>
        <v>0</v>
      </c>
      <c r="BH204" s="162">
        <f>(SUMIFS(Profile!$E$2:$E$17521,Profile!$B$2:$B$17521,$B204,Profile!$C$2:$C$17521,BH$8))*$C$9</f>
        <v>0</v>
      </c>
      <c r="BI204" s="162">
        <f>(SUMIFS(Profile!$E$2:$E$17521,Profile!$B$2:$B$17521,$B204,Profile!$C$2:$C$17521,BI$8))*$C$9</f>
        <v>0</v>
      </c>
      <c r="BJ204" s="162">
        <f>(SUMIFS(Profile!$E$2:$E$17521,Profile!$B$2:$B$17521,$B204,Profile!$C$2:$C$17521,BJ$8))*$C$9</f>
        <v>0</v>
      </c>
      <c r="BK204" s="162">
        <f>(SUMIFS(Profile!$E$2:$E$17521,Profile!$B$2:$B$17521,$B204,Profile!$C$2:$C$17521,BK$8))*$C$9</f>
        <v>0</v>
      </c>
      <c r="BL204" s="162">
        <f>(SUMIFS(Profile!$E$2:$E$17521,Profile!$B$2:$B$17521,$B204,Profile!$C$2:$C$17521,BL$8))*$C$9</f>
        <v>0</v>
      </c>
      <c r="BM204" s="162">
        <f>(SUMIFS(Profile!$E$2:$E$17521,Profile!$B$2:$B$17521,$B204,Profile!$C$2:$C$17521,BM$8))*$C$9</f>
        <v>0</v>
      </c>
      <c r="BN204" s="162">
        <f>(SUMIFS(Profile!$E$2:$E$17521,Profile!$B$2:$B$17521,$B204,Profile!$C$2:$C$17521,BN$8))*$C$9</f>
        <v>0</v>
      </c>
      <c r="BO204" s="162">
        <f>(SUMIFS(Profile!$E$2:$E$17521,Profile!$B$2:$B$17521,$B204,Profile!$C$2:$C$17521,BO$8))*$C$9</f>
        <v>0</v>
      </c>
      <c r="BP204" s="162">
        <f>(SUMIFS(Profile!$E$2:$E$17521,Profile!$B$2:$B$17521,$B204,Profile!$C$2:$C$17521,BP$8))*$C$9</f>
        <v>0</v>
      </c>
      <c r="BQ204" s="162">
        <f>(SUMIFS(Profile!$E$2:$E$17521,Profile!$B$2:$B$17521,$B204,Profile!$C$2:$C$17521,BQ$8))*$C$9</f>
        <v>0</v>
      </c>
      <c r="BR204" s="162">
        <f>(SUMIFS(Profile!$E$2:$E$17521,Profile!$B$2:$B$17521,$B204,Profile!$C$2:$C$17521,BR$8))*$C$9</f>
        <v>0</v>
      </c>
      <c r="BS204" s="162">
        <f>(SUMIFS(Profile!$E$2:$E$17521,Profile!$B$2:$B$17521,$B204,Profile!$C$2:$C$17521,BS$8))*$C$9</f>
        <v>0</v>
      </c>
      <c r="BT204" s="162">
        <f>(SUMIFS(Profile!$E$2:$E$17521,Profile!$B$2:$B$17521,$B204,Profile!$C$2:$C$17521,BT$8))*$C$9</f>
        <v>0</v>
      </c>
      <c r="BU204" s="162">
        <f>(SUMIFS(Profile!$E$2:$E$17521,Profile!$B$2:$B$17521,$B204,Profile!$C$2:$C$17521,BU$8))*$C$9</f>
        <v>0</v>
      </c>
      <c r="BV204" s="162">
        <f>(SUMIFS(Profile!$E$2:$E$17521,Profile!$B$2:$B$17521,$B204,Profile!$C$2:$C$17521,BV$8))*$C$9</f>
        <v>0</v>
      </c>
      <c r="BW204" s="162">
        <f>(SUMIFS(Profile!$E$2:$E$17521,Profile!$B$2:$B$17521,$B204,Profile!$C$2:$C$17521,BW$8))*$C$9</f>
        <v>0</v>
      </c>
      <c r="BX204" s="162">
        <f>(SUMIFS(Profile!$E$2:$E$17521,Profile!$B$2:$B$17521,$B204,Profile!$C$2:$C$17521,BX$8))*$C$9</f>
        <v>0</v>
      </c>
      <c r="BY204" s="162">
        <f>(SUMIFS(Profile!$E$2:$E$17521,Profile!$B$2:$B$17521,$B204,Profile!$C$2:$C$17521,BY$8))*$C$9</f>
        <v>0</v>
      </c>
      <c r="BZ204" s="162">
        <f>(SUMIFS(Profile!$E$2:$E$17521,Profile!$B$2:$B$17521,$B204,Profile!$C$2:$C$17521,BZ$8))*$C$9</f>
        <v>0</v>
      </c>
      <c r="CA204" s="162">
        <f>(SUMIFS(Profile!$E$2:$E$17521,Profile!$B$2:$B$17521,$B204,Profile!$C$2:$C$17521,CA$8))*$C$9</f>
        <v>0</v>
      </c>
      <c r="CB204" s="162">
        <f>(SUMIFS(Profile!$E$2:$E$17521,Profile!$B$2:$B$17521,$B204,Profile!$C$2:$C$17521,CB$8))*$C$9</f>
        <v>0</v>
      </c>
      <c r="CC204" s="162">
        <f>(SUMIFS(Profile!$E$2:$E$17521,Profile!$B$2:$B$17521,$B204,Profile!$C$2:$C$17521,CC$8))*$C$9</f>
        <v>0</v>
      </c>
      <c r="CD204" s="162">
        <f>(SUMIFS(Profile!$E$2:$E$17521,Profile!$B$2:$B$17521,$B204,Profile!$C$2:$C$17521,CD$8))*$C$9</f>
        <v>0</v>
      </c>
      <c r="CE204" s="162">
        <f>(SUMIFS(Profile!$E$2:$E$17521,Profile!$B$2:$B$17521,$B204,Profile!$C$2:$C$17521,CE$8))*$C$9</f>
        <v>0</v>
      </c>
      <c r="CF204" s="162">
        <f>(SUMIFS(Profile!$E$2:$E$17521,Profile!$B$2:$B$17521,$B204,Profile!$C$2:$C$17521,CF$8))*$C$9</f>
        <v>0</v>
      </c>
      <c r="CG204" s="162">
        <f>(SUMIFS(Profile!$E$2:$E$17521,Profile!$B$2:$B$17521,$B204,Profile!$C$2:$C$17521,CG$8))*$C$9</f>
        <v>0</v>
      </c>
      <c r="CH204" s="162">
        <f>(SUMIFS(Profile!$E$2:$E$17521,Profile!$B$2:$B$17521,$B204,Profile!$C$2:$C$17521,CH$8))*$C$9</f>
        <v>0</v>
      </c>
      <c r="CI204" s="162">
        <f>(SUMIFS(Profile!$E$2:$E$17521,Profile!$B$2:$B$17521,$B204,Profile!$C$2:$C$17521,CI$8))*$C$9</f>
        <v>0</v>
      </c>
      <c r="CJ204" s="162">
        <f>(SUMIFS(Profile!$E$2:$E$17521,Profile!$B$2:$B$17521,$B204,Profile!$C$2:$C$17521,CJ$8))*$C$9</f>
        <v>0</v>
      </c>
      <c r="CK204" s="162">
        <f>(SUMIFS(Profile!$E$2:$E$17521,Profile!$B$2:$B$17521,$B204,Profile!$C$2:$C$17521,CK$8))*$C$9</f>
        <v>0</v>
      </c>
      <c r="CL204" s="162">
        <f>(SUMIFS(Profile!$E$2:$E$17521,Profile!$B$2:$B$17521,$B204,Profile!$C$2:$C$17521,CL$8))*$C$9</f>
        <v>0</v>
      </c>
      <c r="CM204" s="162">
        <f>(SUMIFS(Profile!$E$2:$E$17521,Profile!$B$2:$B$17521,$B204,Profile!$C$2:$C$17521,CM$8))*$C$9</f>
        <v>0</v>
      </c>
      <c r="CN204" s="162">
        <f>(SUMIFS(Profile!$E$2:$E$17521,Profile!$B$2:$B$17521,$B204,Profile!$C$2:$C$17521,CN$8))*$C$9</f>
        <v>0</v>
      </c>
      <c r="CO204" s="162">
        <f>(SUMIFS(Profile!$E$2:$E$17521,Profile!$B$2:$B$17521,$B204,Profile!$C$2:$C$17521,CO$8))*$C$9</f>
        <v>0</v>
      </c>
      <c r="CP204" s="162">
        <f>(SUMIFS(Profile!$E$2:$E$17521,Profile!$B$2:$B$17521,$B204,Profile!$C$2:$C$17521,CP$8))*$C$9</f>
        <v>0</v>
      </c>
      <c r="CQ204" s="162">
        <f>(SUMIFS(Profile!$E$2:$E$17521,Profile!$B$2:$B$17521,$B204,Profile!$C$2:$C$17521,CQ$8))*$C$9</f>
        <v>0</v>
      </c>
      <c r="CR204" s="162">
        <f>(SUMIFS(Profile!$E$2:$E$17521,Profile!$B$2:$B$17521,$B204,Profile!$C$2:$C$17521,CR$8))*$C$9</f>
        <v>0</v>
      </c>
      <c r="CS204" s="162">
        <f>(SUMIFS(Profile!$E$2:$E$17521,Profile!$B$2:$B$17521,$B204,Profile!$C$2:$C$17521,CS$8))*$C$9</f>
        <v>0</v>
      </c>
      <c r="CT204" s="162">
        <f>(SUMIFS(Profile!$E$2:$E$17521,Profile!$B$2:$B$17521,$B204,Profile!$C$2:$C$17521,CT$8))*$C$9</f>
        <v>0</v>
      </c>
      <c r="CU204" s="162">
        <f>(SUMIFS(Profile!$E$2:$E$17521,Profile!$B$2:$B$17521,$B204,Profile!$C$2:$C$17521,CU$8))*$C$9</f>
        <v>0</v>
      </c>
      <c r="CV204" s="162">
        <f>(SUMIFS(Profile!$E$2:$E$17521,Profile!$B$2:$B$17521,$B204,Profile!$C$2:$C$17521,CV$8))*$C$9</f>
        <v>0</v>
      </c>
      <c r="CW204" s="162">
        <f>(SUMIFS(Profile!$E$2:$E$17521,Profile!$B$2:$B$17521,$B204,Profile!$C$2:$C$17521,CW$8))*$C$9</f>
        <v>0</v>
      </c>
      <c r="CX204" s="162">
        <f t="shared" si="11"/>
        <v>0</v>
      </c>
      <c r="CY204" s="162">
        <f t="shared" ref="CY204:ET204" si="981">MAX(BB204-E204,0)</f>
        <v>0</v>
      </c>
      <c r="CZ204" s="162">
        <f t="shared" si="981"/>
        <v>0</v>
      </c>
      <c r="DA204" s="162">
        <f t="shared" si="981"/>
        <v>0</v>
      </c>
      <c r="DB204" s="162">
        <f t="shared" si="981"/>
        <v>0</v>
      </c>
      <c r="DC204" s="162">
        <f t="shared" si="981"/>
        <v>0</v>
      </c>
      <c r="DD204" s="162">
        <f t="shared" si="981"/>
        <v>0</v>
      </c>
      <c r="DE204" s="162">
        <f t="shared" si="981"/>
        <v>0</v>
      </c>
      <c r="DF204" s="162">
        <f t="shared" si="981"/>
        <v>0</v>
      </c>
      <c r="DG204" s="162">
        <f t="shared" si="981"/>
        <v>0</v>
      </c>
      <c r="DH204" s="162">
        <f t="shared" si="981"/>
        <v>0</v>
      </c>
      <c r="DI204" s="162">
        <f t="shared" si="981"/>
        <v>0</v>
      </c>
      <c r="DJ204" s="162">
        <f t="shared" si="981"/>
        <v>0</v>
      </c>
      <c r="DK204" s="162">
        <f t="shared" si="981"/>
        <v>0</v>
      </c>
      <c r="DL204" s="162">
        <f t="shared" si="981"/>
        <v>0</v>
      </c>
      <c r="DM204" s="162">
        <f t="shared" si="981"/>
        <v>0</v>
      </c>
      <c r="DN204" s="162">
        <f t="shared" si="981"/>
        <v>0</v>
      </c>
      <c r="DO204" s="162">
        <f t="shared" si="981"/>
        <v>0</v>
      </c>
      <c r="DP204" s="162">
        <f t="shared" si="981"/>
        <v>0</v>
      </c>
      <c r="DQ204" s="162">
        <f t="shared" si="981"/>
        <v>0</v>
      </c>
      <c r="DR204" s="162">
        <f t="shared" si="981"/>
        <v>0</v>
      </c>
      <c r="DS204" s="162">
        <f t="shared" si="981"/>
        <v>0</v>
      </c>
      <c r="DT204" s="162">
        <f t="shared" si="981"/>
        <v>0</v>
      </c>
      <c r="DU204" s="162">
        <f t="shared" si="981"/>
        <v>0</v>
      </c>
      <c r="DV204" s="162">
        <f t="shared" si="981"/>
        <v>0</v>
      </c>
      <c r="DW204" s="162">
        <f t="shared" si="981"/>
        <v>0</v>
      </c>
      <c r="DX204" s="162">
        <f t="shared" si="981"/>
        <v>0</v>
      </c>
      <c r="DY204" s="162">
        <f t="shared" si="981"/>
        <v>0</v>
      </c>
      <c r="DZ204" s="162">
        <f t="shared" si="981"/>
        <v>0</v>
      </c>
      <c r="EA204" s="162">
        <f t="shared" si="981"/>
        <v>0</v>
      </c>
      <c r="EB204" s="162">
        <f t="shared" si="981"/>
        <v>0</v>
      </c>
      <c r="EC204" s="162">
        <f t="shared" si="981"/>
        <v>0</v>
      </c>
      <c r="ED204" s="162">
        <f t="shared" si="981"/>
        <v>0</v>
      </c>
      <c r="EE204" s="162">
        <f t="shared" si="981"/>
        <v>0</v>
      </c>
      <c r="EF204" s="162">
        <f t="shared" si="981"/>
        <v>0</v>
      </c>
      <c r="EG204" s="162">
        <f t="shared" si="981"/>
        <v>0</v>
      </c>
      <c r="EH204" s="162">
        <f t="shared" si="981"/>
        <v>0</v>
      </c>
      <c r="EI204" s="162">
        <f t="shared" si="981"/>
        <v>0</v>
      </c>
      <c r="EJ204" s="162">
        <f t="shared" si="981"/>
        <v>0</v>
      </c>
      <c r="EK204" s="162">
        <f t="shared" si="981"/>
        <v>0</v>
      </c>
      <c r="EL204" s="162">
        <f t="shared" si="981"/>
        <v>0</v>
      </c>
      <c r="EM204" s="162">
        <f t="shared" si="981"/>
        <v>0</v>
      </c>
      <c r="EN204" s="162">
        <f t="shared" si="981"/>
        <v>0</v>
      </c>
      <c r="EO204" s="162">
        <f t="shared" si="981"/>
        <v>0</v>
      </c>
      <c r="EP204" s="162">
        <f t="shared" si="981"/>
        <v>0</v>
      </c>
      <c r="EQ204" s="162">
        <f t="shared" si="981"/>
        <v>0</v>
      </c>
      <c r="ER204" s="162">
        <f t="shared" si="981"/>
        <v>0</v>
      </c>
      <c r="ES204" s="162">
        <f t="shared" si="981"/>
        <v>0</v>
      </c>
      <c r="ET204" s="162">
        <f t="shared" si="981"/>
        <v>0</v>
      </c>
      <c r="EU204" s="162">
        <f t="shared" si="13"/>
        <v>0</v>
      </c>
      <c r="EV204" s="162">
        <f t="shared" ref="EV204:GQ204" si="982">BB204-CY204</f>
        <v>0</v>
      </c>
      <c r="EW204" s="162">
        <f t="shared" si="982"/>
        <v>0</v>
      </c>
      <c r="EX204" s="162">
        <f t="shared" si="982"/>
        <v>0</v>
      </c>
      <c r="EY204" s="162">
        <f t="shared" si="982"/>
        <v>0</v>
      </c>
      <c r="EZ204" s="162">
        <f t="shared" si="982"/>
        <v>0</v>
      </c>
      <c r="FA204" s="162">
        <f t="shared" si="982"/>
        <v>0</v>
      </c>
      <c r="FB204" s="162">
        <f t="shared" si="982"/>
        <v>0</v>
      </c>
      <c r="FC204" s="162">
        <f t="shared" si="982"/>
        <v>0</v>
      </c>
      <c r="FD204" s="162">
        <f t="shared" si="982"/>
        <v>0</v>
      </c>
      <c r="FE204" s="162">
        <f t="shared" si="982"/>
        <v>0</v>
      </c>
      <c r="FF204" s="162">
        <f t="shared" si="982"/>
        <v>0</v>
      </c>
      <c r="FG204" s="162">
        <f t="shared" si="982"/>
        <v>0</v>
      </c>
      <c r="FH204" s="162">
        <f t="shared" si="982"/>
        <v>0</v>
      </c>
      <c r="FI204" s="162">
        <f t="shared" si="982"/>
        <v>0</v>
      </c>
      <c r="FJ204" s="162">
        <f t="shared" si="982"/>
        <v>0</v>
      </c>
      <c r="FK204" s="162">
        <f t="shared" si="982"/>
        <v>0</v>
      </c>
      <c r="FL204" s="162">
        <f t="shared" si="982"/>
        <v>0</v>
      </c>
      <c r="FM204" s="162">
        <f t="shared" si="982"/>
        <v>0</v>
      </c>
      <c r="FN204" s="162">
        <f t="shared" si="982"/>
        <v>0</v>
      </c>
      <c r="FO204" s="162">
        <f t="shared" si="982"/>
        <v>0</v>
      </c>
      <c r="FP204" s="162">
        <f t="shared" si="982"/>
        <v>0</v>
      </c>
      <c r="FQ204" s="162">
        <f t="shared" si="982"/>
        <v>0</v>
      </c>
      <c r="FR204" s="162">
        <f t="shared" si="982"/>
        <v>0</v>
      </c>
      <c r="FS204" s="162">
        <f t="shared" si="982"/>
        <v>0</v>
      </c>
      <c r="FT204" s="162">
        <f t="shared" si="982"/>
        <v>0</v>
      </c>
      <c r="FU204" s="162">
        <f t="shared" si="982"/>
        <v>0</v>
      </c>
      <c r="FV204" s="162">
        <f t="shared" si="982"/>
        <v>0</v>
      </c>
      <c r="FW204" s="162">
        <f t="shared" si="982"/>
        <v>0</v>
      </c>
      <c r="FX204" s="162">
        <f t="shared" si="982"/>
        <v>0</v>
      </c>
      <c r="FY204" s="162">
        <f t="shared" si="982"/>
        <v>0</v>
      </c>
      <c r="FZ204" s="162">
        <f t="shared" si="982"/>
        <v>0</v>
      </c>
      <c r="GA204" s="162">
        <f t="shared" si="982"/>
        <v>0</v>
      </c>
      <c r="GB204" s="162">
        <f t="shared" si="982"/>
        <v>0</v>
      </c>
      <c r="GC204" s="162">
        <f t="shared" si="982"/>
        <v>0</v>
      </c>
      <c r="GD204" s="162">
        <f t="shared" si="982"/>
        <v>0</v>
      </c>
      <c r="GE204" s="162">
        <f t="shared" si="982"/>
        <v>0</v>
      </c>
      <c r="GF204" s="162">
        <f t="shared" si="982"/>
        <v>0</v>
      </c>
      <c r="GG204" s="162">
        <f t="shared" si="982"/>
        <v>0</v>
      </c>
      <c r="GH204" s="162">
        <f t="shared" si="982"/>
        <v>0</v>
      </c>
      <c r="GI204" s="162">
        <f t="shared" si="982"/>
        <v>0</v>
      </c>
      <c r="GJ204" s="162">
        <f t="shared" si="982"/>
        <v>0</v>
      </c>
      <c r="GK204" s="162">
        <f t="shared" si="982"/>
        <v>0</v>
      </c>
      <c r="GL204" s="162">
        <f t="shared" si="982"/>
        <v>0</v>
      </c>
      <c r="GM204" s="162">
        <f t="shared" si="982"/>
        <v>0</v>
      </c>
      <c r="GN204" s="162">
        <f t="shared" si="982"/>
        <v>0</v>
      </c>
      <c r="GO204" s="162">
        <f t="shared" si="982"/>
        <v>0</v>
      </c>
      <c r="GP204" s="162">
        <f t="shared" si="982"/>
        <v>0</v>
      </c>
      <c r="GQ204" s="162">
        <f t="shared" si="982"/>
        <v>0</v>
      </c>
      <c r="GR204" s="162">
        <f t="shared" si="15"/>
        <v>0</v>
      </c>
      <c r="GS204" s="162">
        <f t="shared" ref="GS204:IN204" si="983">E204-EV204</f>
        <v>0</v>
      </c>
      <c r="GT204" s="162">
        <f t="shared" si="983"/>
        <v>0</v>
      </c>
      <c r="GU204" s="162">
        <f t="shared" si="983"/>
        <v>0</v>
      </c>
      <c r="GV204" s="162">
        <f t="shared" si="983"/>
        <v>0</v>
      </c>
      <c r="GW204" s="162">
        <f t="shared" si="983"/>
        <v>0</v>
      </c>
      <c r="GX204" s="162">
        <f t="shared" si="983"/>
        <v>0</v>
      </c>
      <c r="GY204" s="162">
        <f t="shared" si="983"/>
        <v>0</v>
      </c>
      <c r="GZ204" s="162">
        <f t="shared" si="983"/>
        <v>0</v>
      </c>
      <c r="HA204" s="162">
        <f t="shared" si="983"/>
        <v>0</v>
      </c>
      <c r="HB204" s="162">
        <f t="shared" si="983"/>
        <v>0</v>
      </c>
      <c r="HC204" s="162">
        <f t="shared" si="983"/>
        <v>0</v>
      </c>
      <c r="HD204" s="162">
        <f t="shared" si="983"/>
        <v>0</v>
      </c>
      <c r="HE204" s="162">
        <f t="shared" si="983"/>
        <v>0</v>
      </c>
      <c r="HF204" s="162">
        <f t="shared" si="983"/>
        <v>0</v>
      </c>
      <c r="HG204" s="162">
        <f t="shared" si="983"/>
        <v>0</v>
      </c>
      <c r="HH204" s="162">
        <f t="shared" si="983"/>
        <v>0</v>
      </c>
      <c r="HI204" s="162">
        <f t="shared" si="983"/>
        <v>0</v>
      </c>
      <c r="HJ204" s="162">
        <f t="shared" si="983"/>
        <v>0</v>
      </c>
      <c r="HK204" s="162">
        <f t="shared" si="983"/>
        <v>0</v>
      </c>
      <c r="HL204" s="162">
        <f t="shared" si="983"/>
        <v>0</v>
      </c>
      <c r="HM204" s="162">
        <f t="shared" si="983"/>
        <v>0</v>
      </c>
      <c r="HN204" s="162">
        <f t="shared" si="983"/>
        <v>0</v>
      </c>
      <c r="HO204" s="162">
        <f t="shared" si="983"/>
        <v>0</v>
      </c>
      <c r="HP204" s="162">
        <f t="shared" si="983"/>
        <v>0</v>
      </c>
      <c r="HQ204" s="162">
        <f t="shared" si="983"/>
        <v>0</v>
      </c>
      <c r="HR204" s="162">
        <f t="shared" si="983"/>
        <v>0</v>
      </c>
      <c r="HS204" s="162">
        <f t="shared" si="983"/>
        <v>0</v>
      </c>
      <c r="HT204" s="162">
        <f t="shared" si="983"/>
        <v>0</v>
      </c>
      <c r="HU204" s="162">
        <f t="shared" si="983"/>
        <v>0</v>
      </c>
      <c r="HV204" s="162">
        <f t="shared" si="983"/>
        <v>0</v>
      </c>
      <c r="HW204" s="162">
        <f t="shared" si="983"/>
        <v>0</v>
      </c>
      <c r="HX204" s="162">
        <f t="shared" si="983"/>
        <v>0</v>
      </c>
      <c r="HY204" s="162">
        <f t="shared" si="983"/>
        <v>0</v>
      </c>
      <c r="HZ204" s="162">
        <f t="shared" si="983"/>
        <v>0</v>
      </c>
      <c r="IA204" s="162">
        <f t="shared" si="983"/>
        <v>0</v>
      </c>
      <c r="IB204" s="162">
        <f t="shared" si="983"/>
        <v>0</v>
      </c>
      <c r="IC204" s="162">
        <f t="shared" si="983"/>
        <v>0</v>
      </c>
      <c r="ID204" s="162">
        <f t="shared" si="983"/>
        <v>0</v>
      </c>
      <c r="IE204" s="162">
        <f t="shared" si="983"/>
        <v>0</v>
      </c>
      <c r="IF204" s="162">
        <f t="shared" si="983"/>
        <v>0</v>
      </c>
      <c r="IG204" s="162">
        <f t="shared" si="983"/>
        <v>0</v>
      </c>
      <c r="IH204" s="162">
        <f t="shared" si="983"/>
        <v>0</v>
      </c>
      <c r="II204" s="162">
        <f t="shared" si="983"/>
        <v>0</v>
      </c>
      <c r="IJ204" s="162">
        <f t="shared" si="983"/>
        <v>0</v>
      </c>
      <c r="IK204" s="162">
        <f t="shared" si="983"/>
        <v>0</v>
      </c>
      <c r="IL204" s="162">
        <f t="shared" si="983"/>
        <v>0</v>
      </c>
      <c r="IM204" s="162">
        <f t="shared" si="983"/>
        <v>0</v>
      </c>
      <c r="IN204" s="162">
        <f t="shared" si="983"/>
        <v>0</v>
      </c>
      <c r="IO204" s="162">
        <f t="shared" si="17"/>
        <v>0</v>
      </c>
      <c r="IP204" s="162">
        <f t="shared" si="23"/>
        <v>0</v>
      </c>
      <c r="IQ204" s="162">
        <f t="shared" ref="IQ204:KK204" si="984">MAX((MIN(CZ204+IP204,$IO$7))-GT204,0)</f>
        <v>0</v>
      </c>
      <c r="IR204" s="162">
        <f t="shared" si="984"/>
        <v>0</v>
      </c>
      <c r="IS204" s="162">
        <f t="shared" si="984"/>
        <v>0</v>
      </c>
      <c r="IT204" s="162">
        <f t="shared" si="984"/>
        <v>0</v>
      </c>
      <c r="IU204" s="162">
        <f t="shared" si="984"/>
        <v>0</v>
      </c>
      <c r="IV204" s="162">
        <f t="shared" si="984"/>
        <v>0</v>
      </c>
      <c r="IW204" s="162">
        <f t="shared" si="984"/>
        <v>0</v>
      </c>
      <c r="IX204" s="162">
        <f t="shared" si="984"/>
        <v>0</v>
      </c>
      <c r="IY204" s="162">
        <f t="shared" si="984"/>
        <v>0</v>
      </c>
      <c r="IZ204" s="162">
        <f t="shared" si="984"/>
        <v>0</v>
      </c>
      <c r="JA204" s="162">
        <f t="shared" si="984"/>
        <v>0</v>
      </c>
      <c r="JB204" s="162">
        <f t="shared" si="984"/>
        <v>0</v>
      </c>
      <c r="JC204" s="162">
        <f t="shared" si="984"/>
        <v>0</v>
      </c>
      <c r="JD204" s="162">
        <f t="shared" si="984"/>
        <v>0</v>
      </c>
      <c r="JE204" s="162">
        <f t="shared" si="984"/>
        <v>0</v>
      </c>
      <c r="JF204" s="162">
        <f t="shared" si="984"/>
        <v>0</v>
      </c>
      <c r="JG204" s="162">
        <f t="shared" si="984"/>
        <v>0</v>
      </c>
      <c r="JH204" s="162">
        <f t="shared" si="984"/>
        <v>0</v>
      </c>
      <c r="JI204" s="162">
        <f t="shared" si="984"/>
        <v>0</v>
      </c>
      <c r="JJ204" s="162">
        <f t="shared" si="984"/>
        <v>0</v>
      </c>
      <c r="JK204" s="162">
        <f t="shared" si="984"/>
        <v>0</v>
      </c>
      <c r="JL204" s="162">
        <f t="shared" si="984"/>
        <v>0</v>
      </c>
      <c r="JM204" s="162">
        <f t="shared" si="984"/>
        <v>0</v>
      </c>
      <c r="JN204" s="162">
        <f t="shared" si="984"/>
        <v>0</v>
      </c>
      <c r="JO204" s="162">
        <f t="shared" si="984"/>
        <v>0</v>
      </c>
      <c r="JP204" s="162">
        <f t="shared" si="984"/>
        <v>0</v>
      </c>
      <c r="JQ204" s="162">
        <f t="shared" si="984"/>
        <v>0</v>
      </c>
      <c r="JR204" s="162">
        <f t="shared" si="984"/>
        <v>0</v>
      </c>
      <c r="JS204" s="162">
        <f t="shared" si="984"/>
        <v>0</v>
      </c>
      <c r="JT204" s="162">
        <f t="shared" si="984"/>
        <v>0</v>
      </c>
      <c r="JU204" s="162">
        <f t="shared" si="984"/>
        <v>0</v>
      </c>
      <c r="JV204" s="162">
        <f t="shared" si="984"/>
        <v>0</v>
      </c>
      <c r="JW204" s="162">
        <f t="shared" si="984"/>
        <v>0</v>
      </c>
      <c r="JX204" s="162">
        <f t="shared" si="984"/>
        <v>0</v>
      </c>
      <c r="JY204" s="162">
        <f t="shared" si="984"/>
        <v>0</v>
      </c>
      <c r="JZ204" s="162">
        <f t="shared" si="984"/>
        <v>0</v>
      </c>
      <c r="KA204" s="162">
        <f t="shared" si="984"/>
        <v>0</v>
      </c>
      <c r="KB204" s="162">
        <f t="shared" si="984"/>
        <v>0</v>
      </c>
      <c r="KC204" s="162">
        <f t="shared" si="984"/>
        <v>0</v>
      </c>
      <c r="KD204" s="162">
        <f t="shared" si="984"/>
        <v>0</v>
      </c>
      <c r="KE204" s="162">
        <f t="shared" si="984"/>
        <v>0</v>
      </c>
      <c r="KF204" s="162">
        <f t="shared" si="984"/>
        <v>0</v>
      </c>
      <c r="KG204" s="162">
        <f t="shared" si="984"/>
        <v>0</v>
      </c>
      <c r="KH204" s="162">
        <f t="shared" si="984"/>
        <v>0</v>
      </c>
      <c r="KI204" s="162">
        <f t="shared" si="984"/>
        <v>0</v>
      </c>
      <c r="KJ204" s="162">
        <f t="shared" si="984"/>
        <v>0</v>
      </c>
      <c r="KK204" s="162">
        <f t="shared" si="984"/>
        <v>0</v>
      </c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</row>
    <row r="205" ht="14.25" customHeight="1" spans="1:326" x14ac:dyDescent="0.25">
      <c r="A205" s="1">
        <v>7</v>
      </c>
      <c r="B205" s="1">
        <f t="shared" ref="B205:C205" si="985">B204+1</f>
        <v>195</v>
      </c>
      <c r="C205" s="232">
        <f t="shared" si="985"/>
        <v>43660</v>
      </c>
      <c r="D205" s="162">
        <f t="shared" si="9"/>
        <v>0</v>
      </c>
      <c r="E205" s="162">
        <f>(SUMIFS(Profile!$F$2:$F$17521,Profile!$B$2:$B$17521,$B205,Profile!$C$2:$C$17521,E$8))*$C$6</f>
        <v>0</v>
      </c>
      <c r="F205" s="162">
        <f>(SUMIFS(Profile!$F$2:$F$17521,Profile!$B$2:$B$17521,$B205,Profile!$C$2:$C$17521,F$8))*$C$6</f>
        <v>0</v>
      </c>
      <c r="G205" s="162">
        <f>(SUMIFS(Profile!$F$2:$F$17521,Profile!$B$2:$B$17521,$B205,Profile!$C$2:$C$17521,G$8))*$C$6</f>
        <v>0</v>
      </c>
      <c r="H205" s="162">
        <f>(SUMIFS(Profile!$F$2:$F$17521,Profile!$B$2:$B$17521,$B205,Profile!$C$2:$C$17521,H$8))*$C$6</f>
        <v>0</v>
      </c>
      <c r="I205" s="162">
        <f>(SUMIFS(Profile!$F$2:$F$17521,Profile!$B$2:$B$17521,$B205,Profile!$C$2:$C$17521,I$8))*$C$6</f>
        <v>0</v>
      </c>
      <c r="J205" s="162">
        <f>(SUMIFS(Profile!$F$2:$F$17521,Profile!$B$2:$B$17521,$B205,Profile!$C$2:$C$17521,J$8))*$C$6</f>
        <v>0</v>
      </c>
      <c r="K205" s="162">
        <f>(SUMIFS(Profile!$F$2:$F$17521,Profile!$B$2:$B$17521,$B205,Profile!$C$2:$C$17521,K$8))*$C$6</f>
        <v>0</v>
      </c>
      <c r="L205" s="162">
        <f>(SUMIFS(Profile!$F$2:$F$17521,Profile!$B$2:$B$17521,$B205,Profile!$C$2:$C$17521,L$8))*$C$6</f>
        <v>0</v>
      </c>
      <c r="M205" s="162">
        <f>(SUMIFS(Profile!$F$2:$F$17521,Profile!$B$2:$B$17521,$B205,Profile!$C$2:$C$17521,M$8))*$C$6</f>
        <v>0</v>
      </c>
      <c r="N205" s="162">
        <f>(SUMIFS(Profile!$F$2:$F$17521,Profile!$B$2:$B$17521,$B205,Profile!$C$2:$C$17521,N$8))*$C$6</f>
        <v>0</v>
      </c>
      <c r="O205" s="162">
        <f>(SUMIFS(Profile!$F$2:$F$17521,Profile!$B$2:$B$17521,$B205,Profile!$C$2:$C$17521,O$8))*$C$6</f>
        <v>0</v>
      </c>
      <c r="P205" s="162">
        <f>(SUMIFS(Profile!$F$2:$F$17521,Profile!$B$2:$B$17521,$B205,Profile!$C$2:$C$17521,P$8))*$C$6</f>
        <v>0</v>
      </c>
      <c r="Q205" s="162">
        <f>(SUMIFS(Profile!$F$2:$F$17521,Profile!$B$2:$B$17521,$B205,Profile!$C$2:$C$17521,Q$8))*$C$6</f>
        <v>0</v>
      </c>
      <c r="R205" s="162">
        <f>(SUMIFS(Profile!$F$2:$F$17521,Profile!$B$2:$B$17521,$B205,Profile!$C$2:$C$17521,R$8))*$C$6</f>
        <v>0</v>
      </c>
      <c r="S205" s="162">
        <f>(SUMIFS(Profile!$F$2:$F$17521,Profile!$B$2:$B$17521,$B205,Profile!$C$2:$C$17521,S$8))*$C$6</f>
        <v>0</v>
      </c>
      <c r="T205" s="162">
        <f>(SUMIFS(Profile!$F$2:$F$17521,Profile!$B$2:$B$17521,$B205,Profile!$C$2:$C$17521,T$8))*$C$6</f>
        <v>0</v>
      </c>
      <c r="U205" s="162">
        <f>(SUMIFS(Profile!$F$2:$F$17521,Profile!$B$2:$B$17521,$B205,Profile!$C$2:$C$17521,U$8))*$C$6</f>
        <v>0</v>
      </c>
      <c r="V205" s="162">
        <f>(SUMIFS(Profile!$F$2:$F$17521,Profile!$B$2:$B$17521,$B205,Profile!$C$2:$C$17521,V$8))*$C$6</f>
        <v>0</v>
      </c>
      <c r="W205" s="162">
        <f>(SUMIFS(Profile!$F$2:$F$17521,Profile!$B$2:$B$17521,$B205,Profile!$C$2:$C$17521,W$8))*$C$6</f>
        <v>0</v>
      </c>
      <c r="X205" s="162">
        <f>(SUMIFS(Profile!$F$2:$F$17521,Profile!$B$2:$B$17521,$B205,Profile!$C$2:$C$17521,X$8))*$C$6</f>
        <v>0</v>
      </c>
      <c r="Y205" s="162">
        <f>(SUMIFS(Profile!$F$2:$F$17521,Profile!$B$2:$B$17521,$B205,Profile!$C$2:$C$17521,Y$8))*$C$6</f>
        <v>0</v>
      </c>
      <c r="Z205" s="162">
        <f>(SUMIFS(Profile!$F$2:$F$17521,Profile!$B$2:$B$17521,$B205,Profile!$C$2:$C$17521,Z$8))*$C$6</f>
        <v>0</v>
      </c>
      <c r="AA205" s="162">
        <f>(SUMIFS(Profile!$F$2:$F$17521,Profile!$B$2:$B$17521,$B205,Profile!$C$2:$C$17521,AA$8))*$C$6</f>
        <v>0</v>
      </c>
      <c r="AB205" s="162">
        <f>(SUMIFS(Profile!$F$2:$F$17521,Profile!$B$2:$B$17521,$B205,Profile!$C$2:$C$17521,AB$8))*$C$6</f>
        <v>0</v>
      </c>
      <c r="AC205" s="162">
        <f>(SUMIFS(Profile!$F$2:$F$17521,Profile!$B$2:$B$17521,$B205,Profile!$C$2:$C$17521,AC$8))*$C$6</f>
        <v>0</v>
      </c>
      <c r="AD205" s="162">
        <f>(SUMIFS(Profile!$F$2:$F$17521,Profile!$B$2:$B$17521,$B205,Profile!$C$2:$C$17521,AD$8))*$C$6</f>
        <v>0</v>
      </c>
      <c r="AE205" s="162">
        <f>(SUMIFS(Profile!$F$2:$F$17521,Profile!$B$2:$B$17521,$B205,Profile!$C$2:$C$17521,AE$8))*$C$6</f>
        <v>0</v>
      </c>
      <c r="AF205" s="162">
        <f>(SUMIFS(Profile!$F$2:$F$17521,Profile!$B$2:$B$17521,$B205,Profile!$C$2:$C$17521,AF$8))*$C$6</f>
        <v>0</v>
      </c>
      <c r="AG205" s="162">
        <f>(SUMIFS(Profile!$F$2:$F$17521,Profile!$B$2:$B$17521,$B205,Profile!$C$2:$C$17521,AG$8))*$C$6</f>
        <v>0</v>
      </c>
      <c r="AH205" s="162">
        <f>(SUMIFS(Profile!$F$2:$F$17521,Profile!$B$2:$B$17521,$B205,Profile!$C$2:$C$17521,AH$8))*$C$6</f>
        <v>0</v>
      </c>
      <c r="AI205" s="162">
        <f>(SUMIFS(Profile!$F$2:$F$17521,Profile!$B$2:$B$17521,$B205,Profile!$C$2:$C$17521,AI$8))*$C$6</f>
        <v>0</v>
      </c>
      <c r="AJ205" s="162">
        <f>(SUMIFS(Profile!$F$2:$F$17521,Profile!$B$2:$B$17521,$B205,Profile!$C$2:$C$17521,AJ$8))*$C$6</f>
        <v>0</v>
      </c>
      <c r="AK205" s="162">
        <f>(SUMIFS(Profile!$F$2:$F$17521,Profile!$B$2:$B$17521,$B205,Profile!$C$2:$C$17521,AK$8))*$C$6</f>
        <v>0</v>
      </c>
      <c r="AL205" s="162">
        <f>(SUMIFS(Profile!$F$2:$F$17521,Profile!$B$2:$B$17521,$B205,Profile!$C$2:$C$17521,AL$8))*$C$6</f>
        <v>0</v>
      </c>
      <c r="AM205" s="162">
        <f>(SUMIFS(Profile!$F$2:$F$17521,Profile!$B$2:$B$17521,$B205,Profile!$C$2:$C$17521,AM$8))*$C$6</f>
        <v>0</v>
      </c>
      <c r="AN205" s="162">
        <f>(SUMIFS(Profile!$F$2:$F$17521,Profile!$B$2:$B$17521,$B205,Profile!$C$2:$C$17521,AN$8))*$C$6</f>
        <v>0</v>
      </c>
      <c r="AO205" s="162">
        <f>(SUMIFS(Profile!$F$2:$F$17521,Profile!$B$2:$B$17521,$B205,Profile!$C$2:$C$17521,AO$8))*$C$6</f>
        <v>0</v>
      </c>
      <c r="AP205" s="162">
        <f>(SUMIFS(Profile!$F$2:$F$17521,Profile!$B$2:$B$17521,$B205,Profile!$C$2:$C$17521,AP$8))*$C$6</f>
        <v>0</v>
      </c>
      <c r="AQ205" s="162">
        <f>(SUMIFS(Profile!$F$2:$F$17521,Profile!$B$2:$B$17521,$B205,Profile!$C$2:$C$17521,AQ$8))*$C$6</f>
        <v>0</v>
      </c>
      <c r="AR205" s="162">
        <f>(SUMIFS(Profile!$F$2:$F$17521,Profile!$B$2:$B$17521,$B205,Profile!$C$2:$C$17521,AR$8))*$C$6</f>
        <v>0</v>
      </c>
      <c r="AS205" s="162">
        <f>(SUMIFS(Profile!$F$2:$F$17521,Profile!$B$2:$B$17521,$B205,Profile!$C$2:$C$17521,AS$8))*$C$6</f>
        <v>0</v>
      </c>
      <c r="AT205" s="162">
        <f>(SUMIFS(Profile!$F$2:$F$17521,Profile!$B$2:$B$17521,$B205,Profile!$C$2:$C$17521,AT$8))*$C$6</f>
        <v>0</v>
      </c>
      <c r="AU205" s="162">
        <f>(SUMIFS(Profile!$F$2:$F$17521,Profile!$B$2:$B$17521,$B205,Profile!$C$2:$C$17521,AU$8))*$C$6</f>
        <v>0</v>
      </c>
      <c r="AV205" s="162">
        <f>(SUMIFS(Profile!$F$2:$F$17521,Profile!$B$2:$B$17521,$B205,Profile!$C$2:$C$17521,AV$8))*$C$6</f>
        <v>0</v>
      </c>
      <c r="AW205" s="162">
        <f>(SUMIFS(Profile!$F$2:$F$17521,Profile!$B$2:$B$17521,$B205,Profile!$C$2:$C$17521,AW$8))*$C$6</f>
        <v>0</v>
      </c>
      <c r="AX205" s="162">
        <f>(SUMIFS(Profile!$F$2:$F$17521,Profile!$B$2:$B$17521,$B205,Profile!$C$2:$C$17521,AX$8))*$C$6</f>
        <v>0</v>
      </c>
      <c r="AY205" s="162">
        <f>(SUMIFS(Profile!$F$2:$F$17521,Profile!$B$2:$B$17521,$B205,Profile!$C$2:$C$17521,AY$8))*$C$6</f>
        <v>0</v>
      </c>
      <c r="AZ205" s="162">
        <f>(SUMIFS(Profile!$F$2:$F$17521,Profile!$B$2:$B$17521,$B205,Profile!$C$2:$C$17521,AZ$8))*$C$6</f>
        <v>0</v>
      </c>
      <c r="BA205" s="162">
        <f t="shared" si="10"/>
        <v>0</v>
      </c>
      <c r="BB205" s="162">
        <f>(SUMIFS(Profile!$E$2:$E$17521,Profile!$B$2:$B$17521,$B205,Profile!$C$2:$C$17521,BB$8))*$C$9</f>
        <v>0</v>
      </c>
      <c r="BC205" s="162">
        <f>(SUMIFS(Profile!$E$2:$E$17521,Profile!$B$2:$B$17521,$B205,Profile!$C$2:$C$17521,BC$8))*$C$9</f>
        <v>0</v>
      </c>
      <c r="BD205" s="162">
        <f>(SUMIFS(Profile!$E$2:$E$17521,Profile!$B$2:$B$17521,$B205,Profile!$C$2:$C$17521,BD$8))*$C$9</f>
        <v>0</v>
      </c>
      <c r="BE205" s="162">
        <f>(SUMIFS(Profile!$E$2:$E$17521,Profile!$B$2:$B$17521,$B205,Profile!$C$2:$C$17521,BE$8))*$C$9</f>
        <v>0</v>
      </c>
      <c r="BF205" s="162">
        <f>(SUMIFS(Profile!$E$2:$E$17521,Profile!$B$2:$B$17521,$B205,Profile!$C$2:$C$17521,BF$8))*$C$9</f>
        <v>0</v>
      </c>
      <c r="BG205" s="162">
        <f>(SUMIFS(Profile!$E$2:$E$17521,Profile!$B$2:$B$17521,$B205,Profile!$C$2:$C$17521,BG$8))*$C$9</f>
        <v>0</v>
      </c>
      <c r="BH205" s="162">
        <f>(SUMIFS(Profile!$E$2:$E$17521,Profile!$B$2:$B$17521,$B205,Profile!$C$2:$C$17521,BH$8))*$C$9</f>
        <v>0</v>
      </c>
      <c r="BI205" s="162">
        <f>(SUMIFS(Profile!$E$2:$E$17521,Profile!$B$2:$B$17521,$B205,Profile!$C$2:$C$17521,BI$8))*$C$9</f>
        <v>0</v>
      </c>
      <c r="BJ205" s="162">
        <f>(SUMIFS(Profile!$E$2:$E$17521,Profile!$B$2:$B$17521,$B205,Profile!$C$2:$C$17521,BJ$8))*$C$9</f>
        <v>0</v>
      </c>
      <c r="BK205" s="162">
        <f>(SUMIFS(Profile!$E$2:$E$17521,Profile!$B$2:$B$17521,$B205,Profile!$C$2:$C$17521,BK$8))*$C$9</f>
        <v>0</v>
      </c>
      <c r="BL205" s="162">
        <f>(SUMIFS(Profile!$E$2:$E$17521,Profile!$B$2:$B$17521,$B205,Profile!$C$2:$C$17521,BL$8))*$C$9</f>
        <v>0</v>
      </c>
      <c r="BM205" s="162">
        <f>(SUMIFS(Profile!$E$2:$E$17521,Profile!$B$2:$B$17521,$B205,Profile!$C$2:$C$17521,BM$8))*$C$9</f>
        <v>0</v>
      </c>
      <c r="BN205" s="162">
        <f>(SUMIFS(Profile!$E$2:$E$17521,Profile!$B$2:$B$17521,$B205,Profile!$C$2:$C$17521,BN$8))*$C$9</f>
        <v>0</v>
      </c>
      <c r="BO205" s="162">
        <f>(SUMIFS(Profile!$E$2:$E$17521,Profile!$B$2:$B$17521,$B205,Profile!$C$2:$C$17521,BO$8))*$C$9</f>
        <v>0</v>
      </c>
      <c r="BP205" s="162">
        <f>(SUMIFS(Profile!$E$2:$E$17521,Profile!$B$2:$B$17521,$B205,Profile!$C$2:$C$17521,BP$8))*$C$9</f>
        <v>0</v>
      </c>
      <c r="BQ205" s="162">
        <f>(SUMIFS(Profile!$E$2:$E$17521,Profile!$B$2:$B$17521,$B205,Profile!$C$2:$C$17521,BQ$8))*$C$9</f>
        <v>0</v>
      </c>
      <c r="BR205" s="162">
        <f>(SUMIFS(Profile!$E$2:$E$17521,Profile!$B$2:$B$17521,$B205,Profile!$C$2:$C$17521,BR$8))*$C$9</f>
        <v>0</v>
      </c>
      <c r="BS205" s="162">
        <f>(SUMIFS(Profile!$E$2:$E$17521,Profile!$B$2:$B$17521,$B205,Profile!$C$2:$C$17521,BS$8))*$C$9</f>
        <v>0</v>
      </c>
      <c r="BT205" s="162">
        <f>(SUMIFS(Profile!$E$2:$E$17521,Profile!$B$2:$B$17521,$B205,Profile!$C$2:$C$17521,BT$8))*$C$9</f>
        <v>0</v>
      </c>
      <c r="BU205" s="162">
        <f>(SUMIFS(Profile!$E$2:$E$17521,Profile!$B$2:$B$17521,$B205,Profile!$C$2:$C$17521,BU$8))*$C$9</f>
        <v>0</v>
      </c>
      <c r="BV205" s="162">
        <f>(SUMIFS(Profile!$E$2:$E$17521,Profile!$B$2:$B$17521,$B205,Profile!$C$2:$C$17521,BV$8))*$C$9</f>
        <v>0</v>
      </c>
      <c r="BW205" s="162">
        <f>(SUMIFS(Profile!$E$2:$E$17521,Profile!$B$2:$B$17521,$B205,Profile!$C$2:$C$17521,BW$8))*$C$9</f>
        <v>0</v>
      </c>
      <c r="BX205" s="162">
        <f>(SUMIFS(Profile!$E$2:$E$17521,Profile!$B$2:$B$17521,$B205,Profile!$C$2:$C$17521,BX$8))*$C$9</f>
        <v>0</v>
      </c>
      <c r="BY205" s="162">
        <f>(SUMIFS(Profile!$E$2:$E$17521,Profile!$B$2:$B$17521,$B205,Profile!$C$2:$C$17521,BY$8))*$C$9</f>
        <v>0</v>
      </c>
      <c r="BZ205" s="162">
        <f>(SUMIFS(Profile!$E$2:$E$17521,Profile!$B$2:$B$17521,$B205,Profile!$C$2:$C$17521,BZ$8))*$C$9</f>
        <v>0</v>
      </c>
      <c r="CA205" s="162">
        <f>(SUMIFS(Profile!$E$2:$E$17521,Profile!$B$2:$B$17521,$B205,Profile!$C$2:$C$17521,CA$8))*$C$9</f>
        <v>0</v>
      </c>
      <c r="CB205" s="162">
        <f>(SUMIFS(Profile!$E$2:$E$17521,Profile!$B$2:$B$17521,$B205,Profile!$C$2:$C$17521,CB$8))*$C$9</f>
        <v>0</v>
      </c>
      <c r="CC205" s="162">
        <f>(SUMIFS(Profile!$E$2:$E$17521,Profile!$B$2:$B$17521,$B205,Profile!$C$2:$C$17521,CC$8))*$C$9</f>
        <v>0</v>
      </c>
      <c r="CD205" s="162">
        <f>(SUMIFS(Profile!$E$2:$E$17521,Profile!$B$2:$B$17521,$B205,Profile!$C$2:$C$17521,CD$8))*$C$9</f>
        <v>0</v>
      </c>
      <c r="CE205" s="162">
        <f>(SUMIFS(Profile!$E$2:$E$17521,Profile!$B$2:$B$17521,$B205,Profile!$C$2:$C$17521,CE$8))*$C$9</f>
        <v>0</v>
      </c>
      <c r="CF205" s="162">
        <f>(SUMIFS(Profile!$E$2:$E$17521,Profile!$B$2:$B$17521,$B205,Profile!$C$2:$C$17521,CF$8))*$C$9</f>
        <v>0</v>
      </c>
      <c r="CG205" s="162">
        <f>(SUMIFS(Profile!$E$2:$E$17521,Profile!$B$2:$B$17521,$B205,Profile!$C$2:$C$17521,CG$8))*$C$9</f>
        <v>0</v>
      </c>
      <c r="CH205" s="162">
        <f>(SUMIFS(Profile!$E$2:$E$17521,Profile!$B$2:$B$17521,$B205,Profile!$C$2:$C$17521,CH$8))*$C$9</f>
        <v>0</v>
      </c>
      <c r="CI205" s="162">
        <f>(SUMIFS(Profile!$E$2:$E$17521,Profile!$B$2:$B$17521,$B205,Profile!$C$2:$C$17521,CI$8))*$C$9</f>
        <v>0</v>
      </c>
      <c r="CJ205" s="162">
        <f>(SUMIFS(Profile!$E$2:$E$17521,Profile!$B$2:$B$17521,$B205,Profile!$C$2:$C$17521,CJ$8))*$C$9</f>
        <v>0</v>
      </c>
      <c r="CK205" s="162">
        <f>(SUMIFS(Profile!$E$2:$E$17521,Profile!$B$2:$B$17521,$B205,Profile!$C$2:$C$17521,CK$8))*$C$9</f>
        <v>0</v>
      </c>
      <c r="CL205" s="162">
        <f>(SUMIFS(Profile!$E$2:$E$17521,Profile!$B$2:$B$17521,$B205,Profile!$C$2:$C$17521,CL$8))*$C$9</f>
        <v>0</v>
      </c>
      <c r="CM205" s="162">
        <f>(SUMIFS(Profile!$E$2:$E$17521,Profile!$B$2:$B$17521,$B205,Profile!$C$2:$C$17521,CM$8))*$C$9</f>
        <v>0</v>
      </c>
      <c r="CN205" s="162">
        <f>(SUMIFS(Profile!$E$2:$E$17521,Profile!$B$2:$B$17521,$B205,Profile!$C$2:$C$17521,CN$8))*$C$9</f>
        <v>0</v>
      </c>
      <c r="CO205" s="162">
        <f>(SUMIFS(Profile!$E$2:$E$17521,Profile!$B$2:$B$17521,$B205,Profile!$C$2:$C$17521,CO$8))*$C$9</f>
        <v>0</v>
      </c>
      <c r="CP205" s="162">
        <f>(SUMIFS(Profile!$E$2:$E$17521,Profile!$B$2:$B$17521,$B205,Profile!$C$2:$C$17521,CP$8))*$C$9</f>
        <v>0</v>
      </c>
      <c r="CQ205" s="162">
        <f>(SUMIFS(Profile!$E$2:$E$17521,Profile!$B$2:$B$17521,$B205,Profile!$C$2:$C$17521,CQ$8))*$C$9</f>
        <v>0</v>
      </c>
      <c r="CR205" s="162">
        <f>(SUMIFS(Profile!$E$2:$E$17521,Profile!$B$2:$B$17521,$B205,Profile!$C$2:$C$17521,CR$8))*$C$9</f>
        <v>0</v>
      </c>
      <c r="CS205" s="162">
        <f>(SUMIFS(Profile!$E$2:$E$17521,Profile!$B$2:$B$17521,$B205,Profile!$C$2:$C$17521,CS$8))*$C$9</f>
        <v>0</v>
      </c>
      <c r="CT205" s="162">
        <f>(SUMIFS(Profile!$E$2:$E$17521,Profile!$B$2:$B$17521,$B205,Profile!$C$2:$C$17521,CT$8))*$C$9</f>
        <v>0</v>
      </c>
      <c r="CU205" s="162">
        <f>(SUMIFS(Profile!$E$2:$E$17521,Profile!$B$2:$B$17521,$B205,Profile!$C$2:$C$17521,CU$8))*$C$9</f>
        <v>0</v>
      </c>
      <c r="CV205" s="162">
        <f>(SUMIFS(Profile!$E$2:$E$17521,Profile!$B$2:$B$17521,$B205,Profile!$C$2:$C$17521,CV$8))*$C$9</f>
        <v>0</v>
      </c>
      <c r="CW205" s="162">
        <f>(SUMIFS(Profile!$E$2:$E$17521,Profile!$B$2:$B$17521,$B205,Profile!$C$2:$C$17521,CW$8))*$C$9</f>
        <v>0</v>
      </c>
      <c r="CX205" s="162">
        <f t="shared" si="11"/>
        <v>0</v>
      </c>
      <c r="CY205" s="162">
        <f t="shared" ref="CY205:ET205" si="986">MAX(BB205-E205,0)</f>
        <v>0</v>
      </c>
      <c r="CZ205" s="162">
        <f t="shared" si="986"/>
        <v>0</v>
      </c>
      <c r="DA205" s="162">
        <f t="shared" si="986"/>
        <v>0</v>
      </c>
      <c r="DB205" s="162">
        <f t="shared" si="986"/>
        <v>0</v>
      </c>
      <c r="DC205" s="162">
        <f t="shared" si="986"/>
        <v>0</v>
      </c>
      <c r="DD205" s="162">
        <f t="shared" si="986"/>
        <v>0</v>
      </c>
      <c r="DE205" s="162">
        <f t="shared" si="986"/>
        <v>0</v>
      </c>
      <c r="DF205" s="162">
        <f t="shared" si="986"/>
        <v>0</v>
      </c>
      <c r="DG205" s="162">
        <f t="shared" si="986"/>
        <v>0</v>
      </c>
      <c r="DH205" s="162">
        <f t="shared" si="986"/>
        <v>0</v>
      </c>
      <c r="DI205" s="162">
        <f t="shared" si="986"/>
        <v>0</v>
      </c>
      <c r="DJ205" s="162">
        <f t="shared" si="986"/>
        <v>0</v>
      </c>
      <c r="DK205" s="162">
        <f t="shared" si="986"/>
        <v>0</v>
      </c>
      <c r="DL205" s="162">
        <f t="shared" si="986"/>
        <v>0</v>
      </c>
      <c r="DM205" s="162">
        <f t="shared" si="986"/>
        <v>0</v>
      </c>
      <c r="DN205" s="162">
        <f t="shared" si="986"/>
        <v>0</v>
      </c>
      <c r="DO205" s="162">
        <f t="shared" si="986"/>
        <v>0</v>
      </c>
      <c r="DP205" s="162">
        <f t="shared" si="986"/>
        <v>0</v>
      </c>
      <c r="DQ205" s="162">
        <f t="shared" si="986"/>
        <v>0</v>
      </c>
      <c r="DR205" s="162">
        <f t="shared" si="986"/>
        <v>0</v>
      </c>
      <c r="DS205" s="162">
        <f t="shared" si="986"/>
        <v>0</v>
      </c>
      <c r="DT205" s="162">
        <f t="shared" si="986"/>
        <v>0</v>
      </c>
      <c r="DU205" s="162">
        <f t="shared" si="986"/>
        <v>0</v>
      </c>
      <c r="DV205" s="162">
        <f t="shared" si="986"/>
        <v>0</v>
      </c>
      <c r="DW205" s="162">
        <f t="shared" si="986"/>
        <v>0</v>
      </c>
      <c r="DX205" s="162">
        <f t="shared" si="986"/>
        <v>0</v>
      </c>
      <c r="DY205" s="162">
        <f t="shared" si="986"/>
        <v>0</v>
      </c>
      <c r="DZ205" s="162">
        <f t="shared" si="986"/>
        <v>0</v>
      </c>
      <c r="EA205" s="162">
        <f t="shared" si="986"/>
        <v>0</v>
      </c>
      <c r="EB205" s="162">
        <f t="shared" si="986"/>
        <v>0</v>
      </c>
      <c r="EC205" s="162">
        <f t="shared" si="986"/>
        <v>0</v>
      </c>
      <c r="ED205" s="162">
        <f t="shared" si="986"/>
        <v>0</v>
      </c>
      <c r="EE205" s="162">
        <f t="shared" si="986"/>
        <v>0</v>
      </c>
      <c r="EF205" s="162">
        <f t="shared" si="986"/>
        <v>0</v>
      </c>
      <c r="EG205" s="162">
        <f t="shared" si="986"/>
        <v>0</v>
      </c>
      <c r="EH205" s="162">
        <f t="shared" si="986"/>
        <v>0</v>
      </c>
      <c r="EI205" s="162">
        <f t="shared" si="986"/>
        <v>0</v>
      </c>
      <c r="EJ205" s="162">
        <f t="shared" si="986"/>
        <v>0</v>
      </c>
      <c r="EK205" s="162">
        <f t="shared" si="986"/>
        <v>0</v>
      </c>
      <c r="EL205" s="162">
        <f t="shared" si="986"/>
        <v>0</v>
      </c>
      <c r="EM205" s="162">
        <f t="shared" si="986"/>
        <v>0</v>
      </c>
      <c r="EN205" s="162">
        <f t="shared" si="986"/>
        <v>0</v>
      </c>
      <c r="EO205" s="162">
        <f t="shared" si="986"/>
        <v>0</v>
      </c>
      <c r="EP205" s="162">
        <f t="shared" si="986"/>
        <v>0</v>
      </c>
      <c r="EQ205" s="162">
        <f t="shared" si="986"/>
        <v>0</v>
      </c>
      <c r="ER205" s="162">
        <f t="shared" si="986"/>
        <v>0</v>
      </c>
      <c r="ES205" s="162">
        <f t="shared" si="986"/>
        <v>0</v>
      </c>
      <c r="ET205" s="162">
        <f t="shared" si="986"/>
        <v>0</v>
      </c>
      <c r="EU205" s="162">
        <f t="shared" si="13"/>
        <v>0</v>
      </c>
      <c r="EV205" s="162">
        <f t="shared" ref="EV205:GQ205" si="987">BB205-CY205</f>
        <v>0</v>
      </c>
      <c r="EW205" s="162">
        <f t="shared" si="987"/>
        <v>0</v>
      </c>
      <c r="EX205" s="162">
        <f t="shared" si="987"/>
        <v>0</v>
      </c>
      <c r="EY205" s="162">
        <f t="shared" si="987"/>
        <v>0</v>
      </c>
      <c r="EZ205" s="162">
        <f t="shared" si="987"/>
        <v>0</v>
      </c>
      <c r="FA205" s="162">
        <f t="shared" si="987"/>
        <v>0</v>
      </c>
      <c r="FB205" s="162">
        <f t="shared" si="987"/>
        <v>0</v>
      </c>
      <c r="FC205" s="162">
        <f t="shared" si="987"/>
        <v>0</v>
      </c>
      <c r="FD205" s="162">
        <f t="shared" si="987"/>
        <v>0</v>
      </c>
      <c r="FE205" s="162">
        <f t="shared" si="987"/>
        <v>0</v>
      </c>
      <c r="FF205" s="162">
        <f t="shared" si="987"/>
        <v>0</v>
      </c>
      <c r="FG205" s="162">
        <f t="shared" si="987"/>
        <v>0</v>
      </c>
      <c r="FH205" s="162">
        <f t="shared" si="987"/>
        <v>0</v>
      </c>
      <c r="FI205" s="162">
        <f t="shared" si="987"/>
        <v>0</v>
      </c>
      <c r="FJ205" s="162">
        <f t="shared" si="987"/>
        <v>0</v>
      </c>
      <c r="FK205" s="162">
        <f t="shared" si="987"/>
        <v>0</v>
      </c>
      <c r="FL205" s="162">
        <f t="shared" si="987"/>
        <v>0</v>
      </c>
      <c r="FM205" s="162">
        <f t="shared" si="987"/>
        <v>0</v>
      </c>
      <c r="FN205" s="162">
        <f t="shared" si="987"/>
        <v>0</v>
      </c>
      <c r="FO205" s="162">
        <f t="shared" si="987"/>
        <v>0</v>
      </c>
      <c r="FP205" s="162">
        <f t="shared" si="987"/>
        <v>0</v>
      </c>
      <c r="FQ205" s="162">
        <f t="shared" si="987"/>
        <v>0</v>
      </c>
      <c r="FR205" s="162">
        <f t="shared" si="987"/>
        <v>0</v>
      </c>
      <c r="FS205" s="162">
        <f t="shared" si="987"/>
        <v>0</v>
      </c>
      <c r="FT205" s="162">
        <f t="shared" si="987"/>
        <v>0</v>
      </c>
      <c r="FU205" s="162">
        <f t="shared" si="987"/>
        <v>0</v>
      </c>
      <c r="FV205" s="162">
        <f t="shared" si="987"/>
        <v>0</v>
      </c>
      <c r="FW205" s="162">
        <f t="shared" si="987"/>
        <v>0</v>
      </c>
      <c r="FX205" s="162">
        <f t="shared" si="987"/>
        <v>0</v>
      </c>
      <c r="FY205" s="162">
        <f t="shared" si="987"/>
        <v>0</v>
      </c>
      <c r="FZ205" s="162">
        <f t="shared" si="987"/>
        <v>0</v>
      </c>
      <c r="GA205" s="162">
        <f t="shared" si="987"/>
        <v>0</v>
      </c>
      <c r="GB205" s="162">
        <f t="shared" si="987"/>
        <v>0</v>
      </c>
      <c r="GC205" s="162">
        <f t="shared" si="987"/>
        <v>0</v>
      </c>
      <c r="GD205" s="162">
        <f t="shared" si="987"/>
        <v>0</v>
      </c>
      <c r="GE205" s="162">
        <f t="shared" si="987"/>
        <v>0</v>
      </c>
      <c r="GF205" s="162">
        <f t="shared" si="987"/>
        <v>0</v>
      </c>
      <c r="GG205" s="162">
        <f t="shared" si="987"/>
        <v>0</v>
      </c>
      <c r="GH205" s="162">
        <f t="shared" si="987"/>
        <v>0</v>
      </c>
      <c r="GI205" s="162">
        <f t="shared" si="987"/>
        <v>0</v>
      </c>
      <c r="GJ205" s="162">
        <f t="shared" si="987"/>
        <v>0</v>
      </c>
      <c r="GK205" s="162">
        <f t="shared" si="987"/>
        <v>0</v>
      </c>
      <c r="GL205" s="162">
        <f t="shared" si="987"/>
        <v>0</v>
      </c>
      <c r="GM205" s="162">
        <f t="shared" si="987"/>
        <v>0</v>
      </c>
      <c r="GN205" s="162">
        <f t="shared" si="987"/>
        <v>0</v>
      </c>
      <c r="GO205" s="162">
        <f t="shared" si="987"/>
        <v>0</v>
      </c>
      <c r="GP205" s="162">
        <f t="shared" si="987"/>
        <v>0</v>
      </c>
      <c r="GQ205" s="162">
        <f t="shared" si="987"/>
        <v>0</v>
      </c>
      <c r="GR205" s="162">
        <f t="shared" si="15"/>
        <v>0</v>
      </c>
      <c r="GS205" s="162">
        <f t="shared" ref="GS205:IN205" si="988">E205-EV205</f>
        <v>0</v>
      </c>
      <c r="GT205" s="162">
        <f t="shared" si="988"/>
        <v>0</v>
      </c>
      <c r="GU205" s="162">
        <f t="shared" si="988"/>
        <v>0</v>
      </c>
      <c r="GV205" s="162">
        <f t="shared" si="988"/>
        <v>0</v>
      </c>
      <c r="GW205" s="162">
        <f t="shared" si="988"/>
        <v>0</v>
      </c>
      <c r="GX205" s="162">
        <f t="shared" si="988"/>
        <v>0</v>
      </c>
      <c r="GY205" s="162">
        <f t="shared" si="988"/>
        <v>0</v>
      </c>
      <c r="GZ205" s="162">
        <f t="shared" si="988"/>
        <v>0</v>
      </c>
      <c r="HA205" s="162">
        <f t="shared" si="988"/>
        <v>0</v>
      </c>
      <c r="HB205" s="162">
        <f t="shared" si="988"/>
        <v>0</v>
      </c>
      <c r="HC205" s="162">
        <f t="shared" si="988"/>
        <v>0</v>
      </c>
      <c r="HD205" s="162">
        <f t="shared" si="988"/>
        <v>0</v>
      </c>
      <c r="HE205" s="162">
        <f t="shared" si="988"/>
        <v>0</v>
      </c>
      <c r="HF205" s="162">
        <f t="shared" si="988"/>
        <v>0</v>
      </c>
      <c r="HG205" s="162">
        <f t="shared" si="988"/>
        <v>0</v>
      </c>
      <c r="HH205" s="162">
        <f t="shared" si="988"/>
        <v>0</v>
      </c>
      <c r="HI205" s="162">
        <f t="shared" si="988"/>
        <v>0</v>
      </c>
      <c r="HJ205" s="162">
        <f t="shared" si="988"/>
        <v>0</v>
      </c>
      <c r="HK205" s="162">
        <f t="shared" si="988"/>
        <v>0</v>
      </c>
      <c r="HL205" s="162">
        <f t="shared" si="988"/>
        <v>0</v>
      </c>
      <c r="HM205" s="162">
        <f t="shared" si="988"/>
        <v>0</v>
      </c>
      <c r="HN205" s="162">
        <f t="shared" si="988"/>
        <v>0</v>
      </c>
      <c r="HO205" s="162">
        <f t="shared" si="988"/>
        <v>0</v>
      </c>
      <c r="HP205" s="162">
        <f t="shared" si="988"/>
        <v>0</v>
      </c>
      <c r="HQ205" s="162">
        <f t="shared" si="988"/>
        <v>0</v>
      </c>
      <c r="HR205" s="162">
        <f t="shared" si="988"/>
        <v>0</v>
      </c>
      <c r="HS205" s="162">
        <f t="shared" si="988"/>
        <v>0</v>
      </c>
      <c r="HT205" s="162">
        <f t="shared" si="988"/>
        <v>0</v>
      </c>
      <c r="HU205" s="162">
        <f t="shared" si="988"/>
        <v>0</v>
      </c>
      <c r="HV205" s="162">
        <f t="shared" si="988"/>
        <v>0</v>
      </c>
      <c r="HW205" s="162">
        <f t="shared" si="988"/>
        <v>0</v>
      </c>
      <c r="HX205" s="162">
        <f t="shared" si="988"/>
        <v>0</v>
      </c>
      <c r="HY205" s="162">
        <f t="shared" si="988"/>
        <v>0</v>
      </c>
      <c r="HZ205" s="162">
        <f t="shared" si="988"/>
        <v>0</v>
      </c>
      <c r="IA205" s="162">
        <f t="shared" si="988"/>
        <v>0</v>
      </c>
      <c r="IB205" s="162">
        <f t="shared" si="988"/>
        <v>0</v>
      </c>
      <c r="IC205" s="162">
        <f t="shared" si="988"/>
        <v>0</v>
      </c>
      <c r="ID205" s="162">
        <f t="shared" si="988"/>
        <v>0</v>
      </c>
      <c r="IE205" s="162">
        <f t="shared" si="988"/>
        <v>0</v>
      </c>
      <c r="IF205" s="162">
        <f t="shared" si="988"/>
        <v>0</v>
      </c>
      <c r="IG205" s="162">
        <f t="shared" si="988"/>
        <v>0</v>
      </c>
      <c r="IH205" s="162">
        <f t="shared" si="988"/>
        <v>0</v>
      </c>
      <c r="II205" s="162">
        <f t="shared" si="988"/>
        <v>0</v>
      </c>
      <c r="IJ205" s="162">
        <f t="shared" si="988"/>
        <v>0</v>
      </c>
      <c r="IK205" s="162">
        <f t="shared" si="988"/>
        <v>0</v>
      </c>
      <c r="IL205" s="162">
        <f t="shared" si="988"/>
        <v>0</v>
      </c>
      <c r="IM205" s="162">
        <f t="shared" si="988"/>
        <v>0</v>
      </c>
      <c r="IN205" s="162">
        <f t="shared" si="988"/>
        <v>0</v>
      </c>
      <c r="IO205" s="162">
        <f t="shared" si="17"/>
        <v>0</v>
      </c>
      <c r="IP205" s="162">
        <f t="shared" si="23"/>
        <v>0</v>
      </c>
      <c r="IQ205" s="162">
        <f t="shared" ref="IQ205:KK205" si="989">MAX((MIN(CZ205+IP205,$IO$7))-GT205,0)</f>
        <v>0</v>
      </c>
      <c r="IR205" s="162">
        <f t="shared" si="989"/>
        <v>0</v>
      </c>
      <c r="IS205" s="162">
        <f t="shared" si="989"/>
        <v>0</v>
      </c>
      <c r="IT205" s="162">
        <f t="shared" si="989"/>
        <v>0</v>
      </c>
      <c r="IU205" s="162">
        <f t="shared" si="989"/>
        <v>0</v>
      </c>
      <c r="IV205" s="162">
        <f t="shared" si="989"/>
        <v>0</v>
      </c>
      <c r="IW205" s="162">
        <f t="shared" si="989"/>
        <v>0</v>
      </c>
      <c r="IX205" s="162">
        <f t="shared" si="989"/>
        <v>0</v>
      </c>
      <c r="IY205" s="162">
        <f t="shared" si="989"/>
        <v>0</v>
      </c>
      <c r="IZ205" s="162">
        <f t="shared" si="989"/>
        <v>0</v>
      </c>
      <c r="JA205" s="162">
        <f t="shared" si="989"/>
        <v>0</v>
      </c>
      <c r="JB205" s="162">
        <f t="shared" si="989"/>
        <v>0</v>
      </c>
      <c r="JC205" s="162">
        <f t="shared" si="989"/>
        <v>0</v>
      </c>
      <c r="JD205" s="162">
        <f t="shared" si="989"/>
        <v>0</v>
      </c>
      <c r="JE205" s="162">
        <f t="shared" si="989"/>
        <v>0</v>
      </c>
      <c r="JF205" s="162">
        <f t="shared" si="989"/>
        <v>0</v>
      </c>
      <c r="JG205" s="162">
        <f t="shared" si="989"/>
        <v>0</v>
      </c>
      <c r="JH205" s="162">
        <f t="shared" si="989"/>
        <v>0</v>
      </c>
      <c r="JI205" s="162">
        <f t="shared" si="989"/>
        <v>0</v>
      </c>
      <c r="JJ205" s="162">
        <f t="shared" si="989"/>
        <v>0</v>
      </c>
      <c r="JK205" s="162">
        <f t="shared" si="989"/>
        <v>0</v>
      </c>
      <c r="JL205" s="162">
        <f t="shared" si="989"/>
        <v>0</v>
      </c>
      <c r="JM205" s="162">
        <f t="shared" si="989"/>
        <v>0</v>
      </c>
      <c r="JN205" s="162">
        <f t="shared" si="989"/>
        <v>0</v>
      </c>
      <c r="JO205" s="162">
        <f t="shared" si="989"/>
        <v>0</v>
      </c>
      <c r="JP205" s="162">
        <f t="shared" si="989"/>
        <v>0</v>
      </c>
      <c r="JQ205" s="162">
        <f t="shared" si="989"/>
        <v>0</v>
      </c>
      <c r="JR205" s="162">
        <f t="shared" si="989"/>
        <v>0</v>
      </c>
      <c r="JS205" s="162">
        <f t="shared" si="989"/>
        <v>0</v>
      </c>
      <c r="JT205" s="162">
        <f t="shared" si="989"/>
        <v>0</v>
      </c>
      <c r="JU205" s="162">
        <f t="shared" si="989"/>
        <v>0</v>
      </c>
      <c r="JV205" s="162">
        <f t="shared" si="989"/>
        <v>0</v>
      </c>
      <c r="JW205" s="162">
        <f t="shared" si="989"/>
        <v>0</v>
      </c>
      <c r="JX205" s="162">
        <f t="shared" si="989"/>
        <v>0</v>
      </c>
      <c r="JY205" s="162">
        <f t="shared" si="989"/>
        <v>0</v>
      </c>
      <c r="JZ205" s="162">
        <f t="shared" si="989"/>
        <v>0</v>
      </c>
      <c r="KA205" s="162">
        <f t="shared" si="989"/>
        <v>0</v>
      </c>
      <c r="KB205" s="162">
        <f t="shared" si="989"/>
        <v>0</v>
      </c>
      <c r="KC205" s="162">
        <f t="shared" si="989"/>
        <v>0</v>
      </c>
      <c r="KD205" s="162">
        <f t="shared" si="989"/>
        <v>0</v>
      </c>
      <c r="KE205" s="162">
        <f t="shared" si="989"/>
        <v>0</v>
      </c>
      <c r="KF205" s="162">
        <f t="shared" si="989"/>
        <v>0</v>
      </c>
      <c r="KG205" s="162">
        <f t="shared" si="989"/>
        <v>0</v>
      </c>
      <c r="KH205" s="162">
        <f t="shared" si="989"/>
        <v>0</v>
      </c>
      <c r="KI205" s="162">
        <f t="shared" si="989"/>
        <v>0</v>
      </c>
      <c r="KJ205" s="162">
        <f t="shared" si="989"/>
        <v>0</v>
      </c>
      <c r="KK205" s="162">
        <f t="shared" si="989"/>
        <v>0</v>
      </c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</row>
    <row r="206" ht="14.25" customHeight="1" spans="1:326" x14ac:dyDescent="0.25">
      <c r="A206" s="1">
        <v>7</v>
      </c>
      <c r="B206" s="1">
        <f t="shared" ref="B206:C206" si="990">B205+1</f>
        <v>196</v>
      </c>
      <c r="C206" s="232">
        <f t="shared" si="990"/>
        <v>43661</v>
      </c>
      <c r="D206" s="162">
        <f t="shared" si="9"/>
        <v>0</v>
      </c>
      <c r="E206" s="162">
        <f>(SUMIFS(Profile!$F$2:$F$17521,Profile!$B$2:$B$17521,$B206,Profile!$C$2:$C$17521,E$8))*$C$6</f>
        <v>0</v>
      </c>
      <c r="F206" s="162">
        <f>(SUMIFS(Profile!$F$2:$F$17521,Profile!$B$2:$B$17521,$B206,Profile!$C$2:$C$17521,F$8))*$C$6</f>
        <v>0</v>
      </c>
      <c r="G206" s="162">
        <f>(SUMIFS(Profile!$F$2:$F$17521,Profile!$B$2:$B$17521,$B206,Profile!$C$2:$C$17521,G$8))*$C$6</f>
        <v>0</v>
      </c>
      <c r="H206" s="162">
        <f>(SUMIFS(Profile!$F$2:$F$17521,Profile!$B$2:$B$17521,$B206,Profile!$C$2:$C$17521,H$8))*$C$6</f>
        <v>0</v>
      </c>
      <c r="I206" s="162">
        <f>(SUMIFS(Profile!$F$2:$F$17521,Profile!$B$2:$B$17521,$B206,Profile!$C$2:$C$17521,I$8))*$C$6</f>
        <v>0</v>
      </c>
      <c r="J206" s="162">
        <f>(SUMIFS(Profile!$F$2:$F$17521,Profile!$B$2:$B$17521,$B206,Profile!$C$2:$C$17521,J$8))*$C$6</f>
        <v>0</v>
      </c>
      <c r="K206" s="162">
        <f>(SUMIFS(Profile!$F$2:$F$17521,Profile!$B$2:$B$17521,$B206,Profile!$C$2:$C$17521,K$8))*$C$6</f>
        <v>0</v>
      </c>
      <c r="L206" s="162">
        <f>(SUMIFS(Profile!$F$2:$F$17521,Profile!$B$2:$B$17521,$B206,Profile!$C$2:$C$17521,L$8))*$C$6</f>
        <v>0</v>
      </c>
      <c r="M206" s="162">
        <f>(SUMIFS(Profile!$F$2:$F$17521,Profile!$B$2:$B$17521,$B206,Profile!$C$2:$C$17521,M$8))*$C$6</f>
        <v>0</v>
      </c>
      <c r="N206" s="162">
        <f>(SUMIFS(Profile!$F$2:$F$17521,Profile!$B$2:$B$17521,$B206,Profile!$C$2:$C$17521,N$8))*$C$6</f>
        <v>0</v>
      </c>
      <c r="O206" s="162">
        <f>(SUMIFS(Profile!$F$2:$F$17521,Profile!$B$2:$B$17521,$B206,Profile!$C$2:$C$17521,O$8))*$C$6</f>
        <v>0</v>
      </c>
      <c r="P206" s="162">
        <f>(SUMIFS(Profile!$F$2:$F$17521,Profile!$B$2:$B$17521,$B206,Profile!$C$2:$C$17521,P$8))*$C$6</f>
        <v>0</v>
      </c>
      <c r="Q206" s="162">
        <f>(SUMIFS(Profile!$F$2:$F$17521,Profile!$B$2:$B$17521,$B206,Profile!$C$2:$C$17521,Q$8))*$C$6</f>
        <v>0</v>
      </c>
      <c r="R206" s="162">
        <f>(SUMIFS(Profile!$F$2:$F$17521,Profile!$B$2:$B$17521,$B206,Profile!$C$2:$C$17521,R$8))*$C$6</f>
        <v>0</v>
      </c>
      <c r="S206" s="162">
        <f>(SUMIFS(Profile!$F$2:$F$17521,Profile!$B$2:$B$17521,$B206,Profile!$C$2:$C$17521,S$8))*$C$6</f>
        <v>0</v>
      </c>
      <c r="T206" s="162">
        <f>(SUMIFS(Profile!$F$2:$F$17521,Profile!$B$2:$B$17521,$B206,Profile!$C$2:$C$17521,T$8))*$C$6</f>
        <v>0</v>
      </c>
      <c r="U206" s="162">
        <f>(SUMIFS(Profile!$F$2:$F$17521,Profile!$B$2:$B$17521,$B206,Profile!$C$2:$C$17521,U$8))*$C$6</f>
        <v>0</v>
      </c>
      <c r="V206" s="162">
        <f>(SUMIFS(Profile!$F$2:$F$17521,Profile!$B$2:$B$17521,$B206,Profile!$C$2:$C$17521,V$8))*$C$6</f>
        <v>0</v>
      </c>
      <c r="W206" s="162">
        <f>(SUMIFS(Profile!$F$2:$F$17521,Profile!$B$2:$B$17521,$B206,Profile!$C$2:$C$17521,W$8))*$C$6</f>
        <v>0</v>
      </c>
      <c r="X206" s="162">
        <f>(SUMIFS(Profile!$F$2:$F$17521,Profile!$B$2:$B$17521,$B206,Profile!$C$2:$C$17521,X$8))*$C$6</f>
        <v>0</v>
      </c>
      <c r="Y206" s="162">
        <f>(SUMIFS(Profile!$F$2:$F$17521,Profile!$B$2:$B$17521,$B206,Profile!$C$2:$C$17521,Y$8))*$C$6</f>
        <v>0</v>
      </c>
      <c r="Z206" s="162">
        <f>(SUMIFS(Profile!$F$2:$F$17521,Profile!$B$2:$B$17521,$B206,Profile!$C$2:$C$17521,Z$8))*$C$6</f>
        <v>0</v>
      </c>
      <c r="AA206" s="162">
        <f>(SUMIFS(Profile!$F$2:$F$17521,Profile!$B$2:$B$17521,$B206,Profile!$C$2:$C$17521,AA$8))*$C$6</f>
        <v>0</v>
      </c>
      <c r="AB206" s="162">
        <f>(SUMIFS(Profile!$F$2:$F$17521,Profile!$B$2:$B$17521,$B206,Profile!$C$2:$C$17521,AB$8))*$C$6</f>
        <v>0</v>
      </c>
      <c r="AC206" s="162">
        <f>(SUMIFS(Profile!$F$2:$F$17521,Profile!$B$2:$B$17521,$B206,Profile!$C$2:$C$17521,AC$8))*$C$6</f>
        <v>0</v>
      </c>
      <c r="AD206" s="162">
        <f>(SUMIFS(Profile!$F$2:$F$17521,Profile!$B$2:$B$17521,$B206,Profile!$C$2:$C$17521,AD$8))*$C$6</f>
        <v>0</v>
      </c>
      <c r="AE206" s="162">
        <f>(SUMIFS(Profile!$F$2:$F$17521,Profile!$B$2:$B$17521,$B206,Profile!$C$2:$C$17521,AE$8))*$C$6</f>
        <v>0</v>
      </c>
      <c r="AF206" s="162">
        <f>(SUMIFS(Profile!$F$2:$F$17521,Profile!$B$2:$B$17521,$B206,Profile!$C$2:$C$17521,AF$8))*$C$6</f>
        <v>0</v>
      </c>
      <c r="AG206" s="162">
        <f>(SUMIFS(Profile!$F$2:$F$17521,Profile!$B$2:$B$17521,$B206,Profile!$C$2:$C$17521,AG$8))*$C$6</f>
        <v>0</v>
      </c>
      <c r="AH206" s="162">
        <f>(SUMIFS(Profile!$F$2:$F$17521,Profile!$B$2:$B$17521,$B206,Profile!$C$2:$C$17521,AH$8))*$C$6</f>
        <v>0</v>
      </c>
      <c r="AI206" s="162">
        <f>(SUMIFS(Profile!$F$2:$F$17521,Profile!$B$2:$B$17521,$B206,Profile!$C$2:$C$17521,AI$8))*$C$6</f>
        <v>0</v>
      </c>
      <c r="AJ206" s="162">
        <f>(SUMIFS(Profile!$F$2:$F$17521,Profile!$B$2:$B$17521,$B206,Profile!$C$2:$C$17521,AJ$8))*$C$6</f>
        <v>0</v>
      </c>
      <c r="AK206" s="162">
        <f>(SUMIFS(Profile!$F$2:$F$17521,Profile!$B$2:$B$17521,$B206,Profile!$C$2:$C$17521,AK$8))*$C$6</f>
        <v>0</v>
      </c>
      <c r="AL206" s="162">
        <f>(SUMIFS(Profile!$F$2:$F$17521,Profile!$B$2:$B$17521,$B206,Profile!$C$2:$C$17521,AL$8))*$C$6</f>
        <v>0</v>
      </c>
      <c r="AM206" s="162">
        <f>(SUMIFS(Profile!$F$2:$F$17521,Profile!$B$2:$B$17521,$B206,Profile!$C$2:$C$17521,AM$8))*$C$6</f>
        <v>0</v>
      </c>
      <c r="AN206" s="162">
        <f>(SUMIFS(Profile!$F$2:$F$17521,Profile!$B$2:$B$17521,$B206,Profile!$C$2:$C$17521,AN$8))*$C$6</f>
        <v>0</v>
      </c>
      <c r="AO206" s="162">
        <f>(SUMIFS(Profile!$F$2:$F$17521,Profile!$B$2:$B$17521,$B206,Profile!$C$2:$C$17521,AO$8))*$C$6</f>
        <v>0</v>
      </c>
      <c r="AP206" s="162">
        <f>(SUMIFS(Profile!$F$2:$F$17521,Profile!$B$2:$B$17521,$B206,Profile!$C$2:$C$17521,AP$8))*$C$6</f>
        <v>0</v>
      </c>
      <c r="AQ206" s="162">
        <f>(SUMIFS(Profile!$F$2:$F$17521,Profile!$B$2:$B$17521,$B206,Profile!$C$2:$C$17521,AQ$8))*$C$6</f>
        <v>0</v>
      </c>
      <c r="AR206" s="162">
        <f>(SUMIFS(Profile!$F$2:$F$17521,Profile!$B$2:$B$17521,$B206,Profile!$C$2:$C$17521,AR$8))*$C$6</f>
        <v>0</v>
      </c>
      <c r="AS206" s="162">
        <f>(SUMIFS(Profile!$F$2:$F$17521,Profile!$B$2:$B$17521,$B206,Profile!$C$2:$C$17521,AS$8))*$C$6</f>
        <v>0</v>
      </c>
      <c r="AT206" s="162">
        <f>(SUMIFS(Profile!$F$2:$F$17521,Profile!$B$2:$B$17521,$B206,Profile!$C$2:$C$17521,AT$8))*$C$6</f>
        <v>0</v>
      </c>
      <c r="AU206" s="162">
        <f>(SUMIFS(Profile!$F$2:$F$17521,Profile!$B$2:$B$17521,$B206,Profile!$C$2:$C$17521,AU$8))*$C$6</f>
        <v>0</v>
      </c>
      <c r="AV206" s="162">
        <f>(SUMIFS(Profile!$F$2:$F$17521,Profile!$B$2:$B$17521,$B206,Profile!$C$2:$C$17521,AV$8))*$C$6</f>
        <v>0</v>
      </c>
      <c r="AW206" s="162">
        <f>(SUMIFS(Profile!$F$2:$F$17521,Profile!$B$2:$B$17521,$B206,Profile!$C$2:$C$17521,AW$8))*$C$6</f>
        <v>0</v>
      </c>
      <c r="AX206" s="162">
        <f>(SUMIFS(Profile!$F$2:$F$17521,Profile!$B$2:$B$17521,$B206,Profile!$C$2:$C$17521,AX$8))*$C$6</f>
        <v>0</v>
      </c>
      <c r="AY206" s="162">
        <f>(SUMIFS(Profile!$F$2:$F$17521,Profile!$B$2:$B$17521,$B206,Profile!$C$2:$C$17521,AY$8))*$C$6</f>
        <v>0</v>
      </c>
      <c r="AZ206" s="162">
        <f>(SUMIFS(Profile!$F$2:$F$17521,Profile!$B$2:$B$17521,$B206,Profile!$C$2:$C$17521,AZ$8))*$C$6</f>
        <v>0</v>
      </c>
      <c r="BA206" s="162">
        <f t="shared" si="10"/>
        <v>0</v>
      </c>
      <c r="BB206" s="162">
        <f>(SUMIFS(Profile!$E$2:$E$17521,Profile!$B$2:$B$17521,$B206,Profile!$C$2:$C$17521,BB$8))*$C$9</f>
        <v>0</v>
      </c>
      <c r="BC206" s="162">
        <f>(SUMIFS(Profile!$E$2:$E$17521,Profile!$B$2:$B$17521,$B206,Profile!$C$2:$C$17521,BC$8))*$C$9</f>
        <v>0</v>
      </c>
      <c r="BD206" s="162">
        <f>(SUMIFS(Profile!$E$2:$E$17521,Profile!$B$2:$B$17521,$B206,Profile!$C$2:$C$17521,BD$8))*$C$9</f>
        <v>0</v>
      </c>
      <c r="BE206" s="162">
        <f>(SUMIFS(Profile!$E$2:$E$17521,Profile!$B$2:$B$17521,$B206,Profile!$C$2:$C$17521,BE$8))*$C$9</f>
        <v>0</v>
      </c>
      <c r="BF206" s="162">
        <f>(SUMIFS(Profile!$E$2:$E$17521,Profile!$B$2:$B$17521,$B206,Profile!$C$2:$C$17521,BF$8))*$C$9</f>
        <v>0</v>
      </c>
      <c r="BG206" s="162">
        <f>(SUMIFS(Profile!$E$2:$E$17521,Profile!$B$2:$B$17521,$B206,Profile!$C$2:$C$17521,BG$8))*$C$9</f>
        <v>0</v>
      </c>
      <c r="BH206" s="162">
        <f>(SUMIFS(Profile!$E$2:$E$17521,Profile!$B$2:$B$17521,$B206,Profile!$C$2:$C$17521,BH$8))*$C$9</f>
        <v>0</v>
      </c>
      <c r="BI206" s="162">
        <f>(SUMIFS(Profile!$E$2:$E$17521,Profile!$B$2:$B$17521,$B206,Profile!$C$2:$C$17521,BI$8))*$C$9</f>
        <v>0</v>
      </c>
      <c r="BJ206" s="162">
        <f>(SUMIFS(Profile!$E$2:$E$17521,Profile!$B$2:$B$17521,$B206,Profile!$C$2:$C$17521,BJ$8))*$C$9</f>
        <v>0</v>
      </c>
      <c r="BK206" s="162">
        <f>(SUMIFS(Profile!$E$2:$E$17521,Profile!$B$2:$B$17521,$B206,Profile!$C$2:$C$17521,BK$8))*$C$9</f>
        <v>0</v>
      </c>
      <c r="BL206" s="162">
        <f>(SUMIFS(Profile!$E$2:$E$17521,Profile!$B$2:$B$17521,$B206,Profile!$C$2:$C$17521,BL$8))*$C$9</f>
        <v>0</v>
      </c>
      <c r="BM206" s="162">
        <f>(SUMIFS(Profile!$E$2:$E$17521,Profile!$B$2:$B$17521,$B206,Profile!$C$2:$C$17521,BM$8))*$C$9</f>
        <v>0</v>
      </c>
      <c r="BN206" s="162">
        <f>(SUMIFS(Profile!$E$2:$E$17521,Profile!$B$2:$B$17521,$B206,Profile!$C$2:$C$17521,BN$8))*$C$9</f>
        <v>0</v>
      </c>
      <c r="BO206" s="162">
        <f>(SUMIFS(Profile!$E$2:$E$17521,Profile!$B$2:$B$17521,$B206,Profile!$C$2:$C$17521,BO$8))*$C$9</f>
        <v>0</v>
      </c>
      <c r="BP206" s="162">
        <f>(SUMIFS(Profile!$E$2:$E$17521,Profile!$B$2:$B$17521,$B206,Profile!$C$2:$C$17521,BP$8))*$C$9</f>
        <v>0</v>
      </c>
      <c r="BQ206" s="162">
        <f>(SUMIFS(Profile!$E$2:$E$17521,Profile!$B$2:$B$17521,$B206,Profile!$C$2:$C$17521,BQ$8))*$C$9</f>
        <v>0</v>
      </c>
      <c r="BR206" s="162">
        <f>(SUMIFS(Profile!$E$2:$E$17521,Profile!$B$2:$B$17521,$B206,Profile!$C$2:$C$17521,BR$8))*$C$9</f>
        <v>0</v>
      </c>
      <c r="BS206" s="162">
        <f>(SUMIFS(Profile!$E$2:$E$17521,Profile!$B$2:$B$17521,$B206,Profile!$C$2:$C$17521,BS$8))*$C$9</f>
        <v>0</v>
      </c>
      <c r="BT206" s="162">
        <f>(SUMIFS(Profile!$E$2:$E$17521,Profile!$B$2:$B$17521,$B206,Profile!$C$2:$C$17521,BT$8))*$C$9</f>
        <v>0</v>
      </c>
      <c r="BU206" s="162">
        <f>(SUMIFS(Profile!$E$2:$E$17521,Profile!$B$2:$B$17521,$B206,Profile!$C$2:$C$17521,BU$8))*$C$9</f>
        <v>0</v>
      </c>
      <c r="BV206" s="162">
        <f>(SUMIFS(Profile!$E$2:$E$17521,Profile!$B$2:$B$17521,$B206,Profile!$C$2:$C$17521,BV$8))*$C$9</f>
        <v>0</v>
      </c>
      <c r="BW206" s="162">
        <f>(SUMIFS(Profile!$E$2:$E$17521,Profile!$B$2:$B$17521,$B206,Profile!$C$2:$C$17521,BW$8))*$C$9</f>
        <v>0</v>
      </c>
      <c r="BX206" s="162">
        <f>(SUMIFS(Profile!$E$2:$E$17521,Profile!$B$2:$B$17521,$B206,Profile!$C$2:$C$17521,BX$8))*$C$9</f>
        <v>0</v>
      </c>
      <c r="BY206" s="162">
        <f>(SUMIFS(Profile!$E$2:$E$17521,Profile!$B$2:$B$17521,$B206,Profile!$C$2:$C$17521,BY$8))*$C$9</f>
        <v>0</v>
      </c>
      <c r="BZ206" s="162">
        <f>(SUMIFS(Profile!$E$2:$E$17521,Profile!$B$2:$B$17521,$B206,Profile!$C$2:$C$17521,BZ$8))*$C$9</f>
        <v>0</v>
      </c>
      <c r="CA206" s="162">
        <f>(SUMIFS(Profile!$E$2:$E$17521,Profile!$B$2:$B$17521,$B206,Profile!$C$2:$C$17521,CA$8))*$C$9</f>
        <v>0</v>
      </c>
      <c r="CB206" s="162">
        <f>(SUMIFS(Profile!$E$2:$E$17521,Profile!$B$2:$B$17521,$B206,Profile!$C$2:$C$17521,CB$8))*$C$9</f>
        <v>0</v>
      </c>
      <c r="CC206" s="162">
        <f>(SUMIFS(Profile!$E$2:$E$17521,Profile!$B$2:$B$17521,$B206,Profile!$C$2:$C$17521,CC$8))*$C$9</f>
        <v>0</v>
      </c>
      <c r="CD206" s="162">
        <f>(SUMIFS(Profile!$E$2:$E$17521,Profile!$B$2:$B$17521,$B206,Profile!$C$2:$C$17521,CD$8))*$C$9</f>
        <v>0</v>
      </c>
      <c r="CE206" s="162">
        <f>(SUMIFS(Profile!$E$2:$E$17521,Profile!$B$2:$B$17521,$B206,Profile!$C$2:$C$17521,CE$8))*$C$9</f>
        <v>0</v>
      </c>
      <c r="CF206" s="162">
        <f>(SUMIFS(Profile!$E$2:$E$17521,Profile!$B$2:$B$17521,$B206,Profile!$C$2:$C$17521,CF$8))*$C$9</f>
        <v>0</v>
      </c>
      <c r="CG206" s="162">
        <f>(SUMIFS(Profile!$E$2:$E$17521,Profile!$B$2:$B$17521,$B206,Profile!$C$2:$C$17521,CG$8))*$C$9</f>
        <v>0</v>
      </c>
      <c r="CH206" s="162">
        <f>(SUMIFS(Profile!$E$2:$E$17521,Profile!$B$2:$B$17521,$B206,Profile!$C$2:$C$17521,CH$8))*$C$9</f>
        <v>0</v>
      </c>
      <c r="CI206" s="162">
        <f>(SUMIFS(Profile!$E$2:$E$17521,Profile!$B$2:$B$17521,$B206,Profile!$C$2:$C$17521,CI$8))*$C$9</f>
        <v>0</v>
      </c>
      <c r="CJ206" s="162">
        <f>(SUMIFS(Profile!$E$2:$E$17521,Profile!$B$2:$B$17521,$B206,Profile!$C$2:$C$17521,CJ$8))*$C$9</f>
        <v>0</v>
      </c>
      <c r="CK206" s="162">
        <f>(SUMIFS(Profile!$E$2:$E$17521,Profile!$B$2:$B$17521,$B206,Profile!$C$2:$C$17521,CK$8))*$C$9</f>
        <v>0</v>
      </c>
      <c r="CL206" s="162">
        <f>(SUMIFS(Profile!$E$2:$E$17521,Profile!$B$2:$B$17521,$B206,Profile!$C$2:$C$17521,CL$8))*$C$9</f>
        <v>0</v>
      </c>
      <c r="CM206" s="162">
        <f>(SUMIFS(Profile!$E$2:$E$17521,Profile!$B$2:$B$17521,$B206,Profile!$C$2:$C$17521,CM$8))*$C$9</f>
        <v>0</v>
      </c>
      <c r="CN206" s="162">
        <f>(SUMIFS(Profile!$E$2:$E$17521,Profile!$B$2:$B$17521,$B206,Profile!$C$2:$C$17521,CN$8))*$C$9</f>
        <v>0</v>
      </c>
      <c r="CO206" s="162">
        <f>(SUMIFS(Profile!$E$2:$E$17521,Profile!$B$2:$B$17521,$B206,Profile!$C$2:$C$17521,CO$8))*$C$9</f>
        <v>0</v>
      </c>
      <c r="CP206" s="162">
        <f>(SUMIFS(Profile!$E$2:$E$17521,Profile!$B$2:$B$17521,$B206,Profile!$C$2:$C$17521,CP$8))*$C$9</f>
        <v>0</v>
      </c>
      <c r="CQ206" s="162">
        <f>(SUMIFS(Profile!$E$2:$E$17521,Profile!$B$2:$B$17521,$B206,Profile!$C$2:$C$17521,CQ$8))*$C$9</f>
        <v>0</v>
      </c>
      <c r="CR206" s="162">
        <f>(SUMIFS(Profile!$E$2:$E$17521,Profile!$B$2:$B$17521,$B206,Profile!$C$2:$C$17521,CR$8))*$C$9</f>
        <v>0</v>
      </c>
      <c r="CS206" s="162">
        <f>(SUMIFS(Profile!$E$2:$E$17521,Profile!$B$2:$B$17521,$B206,Profile!$C$2:$C$17521,CS$8))*$C$9</f>
        <v>0</v>
      </c>
      <c r="CT206" s="162">
        <f>(SUMIFS(Profile!$E$2:$E$17521,Profile!$B$2:$B$17521,$B206,Profile!$C$2:$C$17521,CT$8))*$C$9</f>
        <v>0</v>
      </c>
      <c r="CU206" s="162">
        <f>(SUMIFS(Profile!$E$2:$E$17521,Profile!$B$2:$B$17521,$B206,Profile!$C$2:$C$17521,CU$8))*$C$9</f>
        <v>0</v>
      </c>
      <c r="CV206" s="162">
        <f>(SUMIFS(Profile!$E$2:$E$17521,Profile!$B$2:$B$17521,$B206,Profile!$C$2:$C$17521,CV$8))*$C$9</f>
        <v>0</v>
      </c>
      <c r="CW206" s="162">
        <f>(SUMIFS(Profile!$E$2:$E$17521,Profile!$B$2:$B$17521,$B206,Profile!$C$2:$C$17521,CW$8))*$C$9</f>
        <v>0</v>
      </c>
      <c r="CX206" s="162">
        <f t="shared" si="11"/>
        <v>0</v>
      </c>
      <c r="CY206" s="162">
        <f t="shared" ref="CY206:ET206" si="991">MAX(BB206-E206,0)</f>
        <v>0</v>
      </c>
      <c r="CZ206" s="162">
        <f t="shared" si="991"/>
        <v>0</v>
      </c>
      <c r="DA206" s="162">
        <f t="shared" si="991"/>
        <v>0</v>
      </c>
      <c r="DB206" s="162">
        <f t="shared" si="991"/>
        <v>0</v>
      </c>
      <c r="DC206" s="162">
        <f t="shared" si="991"/>
        <v>0</v>
      </c>
      <c r="DD206" s="162">
        <f t="shared" si="991"/>
        <v>0</v>
      </c>
      <c r="DE206" s="162">
        <f t="shared" si="991"/>
        <v>0</v>
      </c>
      <c r="DF206" s="162">
        <f t="shared" si="991"/>
        <v>0</v>
      </c>
      <c r="DG206" s="162">
        <f t="shared" si="991"/>
        <v>0</v>
      </c>
      <c r="DH206" s="162">
        <f t="shared" si="991"/>
        <v>0</v>
      </c>
      <c r="DI206" s="162">
        <f t="shared" si="991"/>
        <v>0</v>
      </c>
      <c r="DJ206" s="162">
        <f t="shared" si="991"/>
        <v>0</v>
      </c>
      <c r="DK206" s="162">
        <f t="shared" si="991"/>
        <v>0</v>
      </c>
      <c r="DL206" s="162">
        <f t="shared" si="991"/>
        <v>0</v>
      </c>
      <c r="DM206" s="162">
        <f t="shared" si="991"/>
        <v>0</v>
      </c>
      <c r="DN206" s="162">
        <f t="shared" si="991"/>
        <v>0</v>
      </c>
      <c r="DO206" s="162">
        <f t="shared" si="991"/>
        <v>0</v>
      </c>
      <c r="DP206" s="162">
        <f t="shared" si="991"/>
        <v>0</v>
      </c>
      <c r="DQ206" s="162">
        <f t="shared" si="991"/>
        <v>0</v>
      </c>
      <c r="DR206" s="162">
        <f t="shared" si="991"/>
        <v>0</v>
      </c>
      <c r="DS206" s="162">
        <f t="shared" si="991"/>
        <v>0</v>
      </c>
      <c r="DT206" s="162">
        <f t="shared" si="991"/>
        <v>0</v>
      </c>
      <c r="DU206" s="162">
        <f t="shared" si="991"/>
        <v>0</v>
      </c>
      <c r="DV206" s="162">
        <f t="shared" si="991"/>
        <v>0</v>
      </c>
      <c r="DW206" s="162">
        <f t="shared" si="991"/>
        <v>0</v>
      </c>
      <c r="DX206" s="162">
        <f t="shared" si="991"/>
        <v>0</v>
      </c>
      <c r="DY206" s="162">
        <f t="shared" si="991"/>
        <v>0</v>
      </c>
      <c r="DZ206" s="162">
        <f t="shared" si="991"/>
        <v>0</v>
      </c>
      <c r="EA206" s="162">
        <f t="shared" si="991"/>
        <v>0</v>
      </c>
      <c r="EB206" s="162">
        <f t="shared" si="991"/>
        <v>0</v>
      </c>
      <c r="EC206" s="162">
        <f t="shared" si="991"/>
        <v>0</v>
      </c>
      <c r="ED206" s="162">
        <f t="shared" si="991"/>
        <v>0</v>
      </c>
      <c r="EE206" s="162">
        <f t="shared" si="991"/>
        <v>0</v>
      </c>
      <c r="EF206" s="162">
        <f t="shared" si="991"/>
        <v>0</v>
      </c>
      <c r="EG206" s="162">
        <f t="shared" si="991"/>
        <v>0</v>
      </c>
      <c r="EH206" s="162">
        <f t="shared" si="991"/>
        <v>0</v>
      </c>
      <c r="EI206" s="162">
        <f t="shared" si="991"/>
        <v>0</v>
      </c>
      <c r="EJ206" s="162">
        <f t="shared" si="991"/>
        <v>0</v>
      </c>
      <c r="EK206" s="162">
        <f t="shared" si="991"/>
        <v>0</v>
      </c>
      <c r="EL206" s="162">
        <f t="shared" si="991"/>
        <v>0</v>
      </c>
      <c r="EM206" s="162">
        <f t="shared" si="991"/>
        <v>0</v>
      </c>
      <c r="EN206" s="162">
        <f t="shared" si="991"/>
        <v>0</v>
      </c>
      <c r="EO206" s="162">
        <f t="shared" si="991"/>
        <v>0</v>
      </c>
      <c r="EP206" s="162">
        <f t="shared" si="991"/>
        <v>0</v>
      </c>
      <c r="EQ206" s="162">
        <f t="shared" si="991"/>
        <v>0</v>
      </c>
      <c r="ER206" s="162">
        <f t="shared" si="991"/>
        <v>0</v>
      </c>
      <c r="ES206" s="162">
        <f t="shared" si="991"/>
        <v>0</v>
      </c>
      <c r="ET206" s="162">
        <f t="shared" si="991"/>
        <v>0</v>
      </c>
      <c r="EU206" s="162">
        <f t="shared" si="13"/>
        <v>0</v>
      </c>
      <c r="EV206" s="162">
        <f t="shared" ref="EV206:GQ206" si="992">BB206-CY206</f>
        <v>0</v>
      </c>
      <c r="EW206" s="162">
        <f t="shared" si="992"/>
        <v>0</v>
      </c>
      <c r="EX206" s="162">
        <f t="shared" si="992"/>
        <v>0</v>
      </c>
      <c r="EY206" s="162">
        <f t="shared" si="992"/>
        <v>0</v>
      </c>
      <c r="EZ206" s="162">
        <f t="shared" si="992"/>
        <v>0</v>
      </c>
      <c r="FA206" s="162">
        <f t="shared" si="992"/>
        <v>0</v>
      </c>
      <c r="FB206" s="162">
        <f t="shared" si="992"/>
        <v>0</v>
      </c>
      <c r="FC206" s="162">
        <f t="shared" si="992"/>
        <v>0</v>
      </c>
      <c r="FD206" s="162">
        <f t="shared" si="992"/>
        <v>0</v>
      </c>
      <c r="FE206" s="162">
        <f t="shared" si="992"/>
        <v>0</v>
      </c>
      <c r="FF206" s="162">
        <f t="shared" si="992"/>
        <v>0</v>
      </c>
      <c r="FG206" s="162">
        <f t="shared" si="992"/>
        <v>0</v>
      </c>
      <c r="FH206" s="162">
        <f t="shared" si="992"/>
        <v>0</v>
      </c>
      <c r="FI206" s="162">
        <f t="shared" si="992"/>
        <v>0</v>
      </c>
      <c r="FJ206" s="162">
        <f t="shared" si="992"/>
        <v>0</v>
      </c>
      <c r="FK206" s="162">
        <f t="shared" si="992"/>
        <v>0</v>
      </c>
      <c r="FL206" s="162">
        <f t="shared" si="992"/>
        <v>0</v>
      </c>
      <c r="FM206" s="162">
        <f t="shared" si="992"/>
        <v>0</v>
      </c>
      <c r="FN206" s="162">
        <f t="shared" si="992"/>
        <v>0</v>
      </c>
      <c r="FO206" s="162">
        <f t="shared" si="992"/>
        <v>0</v>
      </c>
      <c r="FP206" s="162">
        <f t="shared" si="992"/>
        <v>0</v>
      </c>
      <c r="FQ206" s="162">
        <f t="shared" si="992"/>
        <v>0</v>
      </c>
      <c r="FR206" s="162">
        <f t="shared" si="992"/>
        <v>0</v>
      </c>
      <c r="FS206" s="162">
        <f t="shared" si="992"/>
        <v>0</v>
      </c>
      <c r="FT206" s="162">
        <f t="shared" si="992"/>
        <v>0</v>
      </c>
      <c r="FU206" s="162">
        <f t="shared" si="992"/>
        <v>0</v>
      </c>
      <c r="FV206" s="162">
        <f t="shared" si="992"/>
        <v>0</v>
      </c>
      <c r="FW206" s="162">
        <f t="shared" si="992"/>
        <v>0</v>
      </c>
      <c r="FX206" s="162">
        <f t="shared" si="992"/>
        <v>0</v>
      </c>
      <c r="FY206" s="162">
        <f t="shared" si="992"/>
        <v>0</v>
      </c>
      <c r="FZ206" s="162">
        <f t="shared" si="992"/>
        <v>0</v>
      </c>
      <c r="GA206" s="162">
        <f t="shared" si="992"/>
        <v>0</v>
      </c>
      <c r="GB206" s="162">
        <f t="shared" si="992"/>
        <v>0</v>
      </c>
      <c r="GC206" s="162">
        <f t="shared" si="992"/>
        <v>0</v>
      </c>
      <c r="GD206" s="162">
        <f t="shared" si="992"/>
        <v>0</v>
      </c>
      <c r="GE206" s="162">
        <f t="shared" si="992"/>
        <v>0</v>
      </c>
      <c r="GF206" s="162">
        <f t="shared" si="992"/>
        <v>0</v>
      </c>
      <c r="GG206" s="162">
        <f t="shared" si="992"/>
        <v>0</v>
      </c>
      <c r="GH206" s="162">
        <f t="shared" si="992"/>
        <v>0</v>
      </c>
      <c r="GI206" s="162">
        <f t="shared" si="992"/>
        <v>0</v>
      </c>
      <c r="GJ206" s="162">
        <f t="shared" si="992"/>
        <v>0</v>
      </c>
      <c r="GK206" s="162">
        <f t="shared" si="992"/>
        <v>0</v>
      </c>
      <c r="GL206" s="162">
        <f t="shared" si="992"/>
        <v>0</v>
      </c>
      <c r="GM206" s="162">
        <f t="shared" si="992"/>
        <v>0</v>
      </c>
      <c r="GN206" s="162">
        <f t="shared" si="992"/>
        <v>0</v>
      </c>
      <c r="GO206" s="162">
        <f t="shared" si="992"/>
        <v>0</v>
      </c>
      <c r="GP206" s="162">
        <f t="shared" si="992"/>
        <v>0</v>
      </c>
      <c r="GQ206" s="162">
        <f t="shared" si="992"/>
        <v>0</v>
      </c>
      <c r="GR206" s="162">
        <f t="shared" si="15"/>
        <v>0</v>
      </c>
      <c r="GS206" s="162">
        <f t="shared" ref="GS206:IN206" si="993">E206-EV206</f>
        <v>0</v>
      </c>
      <c r="GT206" s="162">
        <f t="shared" si="993"/>
        <v>0</v>
      </c>
      <c r="GU206" s="162">
        <f t="shared" si="993"/>
        <v>0</v>
      </c>
      <c r="GV206" s="162">
        <f t="shared" si="993"/>
        <v>0</v>
      </c>
      <c r="GW206" s="162">
        <f t="shared" si="993"/>
        <v>0</v>
      </c>
      <c r="GX206" s="162">
        <f t="shared" si="993"/>
        <v>0</v>
      </c>
      <c r="GY206" s="162">
        <f t="shared" si="993"/>
        <v>0</v>
      </c>
      <c r="GZ206" s="162">
        <f t="shared" si="993"/>
        <v>0</v>
      </c>
      <c r="HA206" s="162">
        <f t="shared" si="993"/>
        <v>0</v>
      </c>
      <c r="HB206" s="162">
        <f t="shared" si="993"/>
        <v>0</v>
      </c>
      <c r="HC206" s="162">
        <f t="shared" si="993"/>
        <v>0</v>
      </c>
      <c r="HD206" s="162">
        <f t="shared" si="993"/>
        <v>0</v>
      </c>
      <c r="HE206" s="162">
        <f t="shared" si="993"/>
        <v>0</v>
      </c>
      <c r="HF206" s="162">
        <f t="shared" si="993"/>
        <v>0</v>
      </c>
      <c r="HG206" s="162">
        <f t="shared" si="993"/>
        <v>0</v>
      </c>
      <c r="HH206" s="162">
        <f t="shared" si="993"/>
        <v>0</v>
      </c>
      <c r="HI206" s="162">
        <f t="shared" si="993"/>
        <v>0</v>
      </c>
      <c r="HJ206" s="162">
        <f t="shared" si="993"/>
        <v>0</v>
      </c>
      <c r="HK206" s="162">
        <f t="shared" si="993"/>
        <v>0</v>
      </c>
      <c r="HL206" s="162">
        <f t="shared" si="993"/>
        <v>0</v>
      </c>
      <c r="HM206" s="162">
        <f t="shared" si="993"/>
        <v>0</v>
      </c>
      <c r="HN206" s="162">
        <f t="shared" si="993"/>
        <v>0</v>
      </c>
      <c r="HO206" s="162">
        <f t="shared" si="993"/>
        <v>0</v>
      </c>
      <c r="HP206" s="162">
        <f t="shared" si="993"/>
        <v>0</v>
      </c>
      <c r="HQ206" s="162">
        <f t="shared" si="993"/>
        <v>0</v>
      </c>
      <c r="HR206" s="162">
        <f t="shared" si="993"/>
        <v>0</v>
      </c>
      <c r="HS206" s="162">
        <f t="shared" si="993"/>
        <v>0</v>
      </c>
      <c r="HT206" s="162">
        <f t="shared" si="993"/>
        <v>0</v>
      </c>
      <c r="HU206" s="162">
        <f t="shared" si="993"/>
        <v>0</v>
      </c>
      <c r="HV206" s="162">
        <f t="shared" si="993"/>
        <v>0</v>
      </c>
      <c r="HW206" s="162">
        <f t="shared" si="993"/>
        <v>0</v>
      </c>
      <c r="HX206" s="162">
        <f t="shared" si="993"/>
        <v>0</v>
      </c>
      <c r="HY206" s="162">
        <f t="shared" si="993"/>
        <v>0</v>
      </c>
      <c r="HZ206" s="162">
        <f t="shared" si="993"/>
        <v>0</v>
      </c>
      <c r="IA206" s="162">
        <f t="shared" si="993"/>
        <v>0</v>
      </c>
      <c r="IB206" s="162">
        <f t="shared" si="993"/>
        <v>0</v>
      </c>
      <c r="IC206" s="162">
        <f t="shared" si="993"/>
        <v>0</v>
      </c>
      <c r="ID206" s="162">
        <f t="shared" si="993"/>
        <v>0</v>
      </c>
      <c r="IE206" s="162">
        <f t="shared" si="993"/>
        <v>0</v>
      </c>
      <c r="IF206" s="162">
        <f t="shared" si="993"/>
        <v>0</v>
      </c>
      <c r="IG206" s="162">
        <f t="shared" si="993"/>
        <v>0</v>
      </c>
      <c r="IH206" s="162">
        <f t="shared" si="993"/>
        <v>0</v>
      </c>
      <c r="II206" s="162">
        <f t="shared" si="993"/>
        <v>0</v>
      </c>
      <c r="IJ206" s="162">
        <f t="shared" si="993"/>
        <v>0</v>
      </c>
      <c r="IK206" s="162">
        <f t="shared" si="993"/>
        <v>0</v>
      </c>
      <c r="IL206" s="162">
        <f t="shared" si="993"/>
        <v>0</v>
      </c>
      <c r="IM206" s="162">
        <f t="shared" si="993"/>
        <v>0</v>
      </c>
      <c r="IN206" s="162">
        <f t="shared" si="993"/>
        <v>0</v>
      </c>
      <c r="IO206" s="162">
        <f t="shared" si="17"/>
        <v>0</v>
      </c>
      <c r="IP206" s="162">
        <f t="shared" si="23"/>
        <v>0</v>
      </c>
      <c r="IQ206" s="162">
        <f t="shared" ref="IQ206:KK206" si="994">MAX((MIN(CZ206+IP206,$IO$7))-GT206,0)</f>
        <v>0</v>
      </c>
      <c r="IR206" s="162">
        <f t="shared" si="994"/>
        <v>0</v>
      </c>
      <c r="IS206" s="162">
        <f t="shared" si="994"/>
        <v>0</v>
      </c>
      <c r="IT206" s="162">
        <f t="shared" si="994"/>
        <v>0</v>
      </c>
      <c r="IU206" s="162">
        <f t="shared" si="994"/>
        <v>0</v>
      </c>
      <c r="IV206" s="162">
        <f t="shared" si="994"/>
        <v>0</v>
      </c>
      <c r="IW206" s="162">
        <f t="shared" si="994"/>
        <v>0</v>
      </c>
      <c r="IX206" s="162">
        <f t="shared" si="994"/>
        <v>0</v>
      </c>
      <c r="IY206" s="162">
        <f t="shared" si="994"/>
        <v>0</v>
      </c>
      <c r="IZ206" s="162">
        <f t="shared" si="994"/>
        <v>0</v>
      </c>
      <c r="JA206" s="162">
        <f t="shared" si="994"/>
        <v>0</v>
      </c>
      <c r="JB206" s="162">
        <f t="shared" si="994"/>
        <v>0</v>
      </c>
      <c r="JC206" s="162">
        <f t="shared" si="994"/>
        <v>0</v>
      </c>
      <c r="JD206" s="162">
        <f t="shared" si="994"/>
        <v>0</v>
      </c>
      <c r="JE206" s="162">
        <f t="shared" si="994"/>
        <v>0</v>
      </c>
      <c r="JF206" s="162">
        <f t="shared" si="994"/>
        <v>0</v>
      </c>
      <c r="JG206" s="162">
        <f t="shared" si="994"/>
        <v>0</v>
      </c>
      <c r="JH206" s="162">
        <f t="shared" si="994"/>
        <v>0</v>
      </c>
      <c r="JI206" s="162">
        <f t="shared" si="994"/>
        <v>0</v>
      </c>
      <c r="JJ206" s="162">
        <f t="shared" si="994"/>
        <v>0</v>
      </c>
      <c r="JK206" s="162">
        <f t="shared" si="994"/>
        <v>0</v>
      </c>
      <c r="JL206" s="162">
        <f t="shared" si="994"/>
        <v>0</v>
      </c>
      <c r="JM206" s="162">
        <f t="shared" si="994"/>
        <v>0</v>
      </c>
      <c r="JN206" s="162">
        <f t="shared" si="994"/>
        <v>0</v>
      </c>
      <c r="JO206" s="162">
        <f t="shared" si="994"/>
        <v>0</v>
      </c>
      <c r="JP206" s="162">
        <f t="shared" si="994"/>
        <v>0</v>
      </c>
      <c r="JQ206" s="162">
        <f t="shared" si="994"/>
        <v>0</v>
      </c>
      <c r="JR206" s="162">
        <f t="shared" si="994"/>
        <v>0</v>
      </c>
      <c r="JS206" s="162">
        <f t="shared" si="994"/>
        <v>0</v>
      </c>
      <c r="JT206" s="162">
        <f t="shared" si="994"/>
        <v>0</v>
      </c>
      <c r="JU206" s="162">
        <f t="shared" si="994"/>
        <v>0</v>
      </c>
      <c r="JV206" s="162">
        <f t="shared" si="994"/>
        <v>0</v>
      </c>
      <c r="JW206" s="162">
        <f t="shared" si="994"/>
        <v>0</v>
      </c>
      <c r="JX206" s="162">
        <f t="shared" si="994"/>
        <v>0</v>
      </c>
      <c r="JY206" s="162">
        <f t="shared" si="994"/>
        <v>0</v>
      </c>
      <c r="JZ206" s="162">
        <f t="shared" si="994"/>
        <v>0</v>
      </c>
      <c r="KA206" s="162">
        <f t="shared" si="994"/>
        <v>0</v>
      </c>
      <c r="KB206" s="162">
        <f t="shared" si="994"/>
        <v>0</v>
      </c>
      <c r="KC206" s="162">
        <f t="shared" si="994"/>
        <v>0</v>
      </c>
      <c r="KD206" s="162">
        <f t="shared" si="994"/>
        <v>0</v>
      </c>
      <c r="KE206" s="162">
        <f t="shared" si="994"/>
        <v>0</v>
      </c>
      <c r="KF206" s="162">
        <f t="shared" si="994"/>
        <v>0</v>
      </c>
      <c r="KG206" s="162">
        <f t="shared" si="994"/>
        <v>0</v>
      </c>
      <c r="KH206" s="162">
        <f t="shared" si="994"/>
        <v>0</v>
      </c>
      <c r="KI206" s="162">
        <f t="shared" si="994"/>
        <v>0</v>
      </c>
      <c r="KJ206" s="162">
        <f t="shared" si="994"/>
        <v>0</v>
      </c>
      <c r="KK206" s="162">
        <f t="shared" si="994"/>
        <v>0</v>
      </c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</row>
    <row r="207" ht="14.25" customHeight="1" spans="1:326" x14ac:dyDescent="0.25">
      <c r="A207" s="1">
        <v>7</v>
      </c>
      <c r="B207" s="1">
        <f t="shared" ref="B207:C207" si="995">B206+1</f>
        <v>197</v>
      </c>
      <c r="C207" s="232">
        <f t="shared" si="995"/>
        <v>43662</v>
      </c>
      <c r="D207" s="162">
        <f t="shared" si="9"/>
        <v>0</v>
      </c>
      <c r="E207" s="162">
        <f>(SUMIFS(Profile!$F$2:$F$17521,Profile!$B$2:$B$17521,$B207,Profile!$C$2:$C$17521,E$8))*$C$6</f>
        <v>0</v>
      </c>
      <c r="F207" s="162">
        <f>(SUMIFS(Profile!$F$2:$F$17521,Profile!$B$2:$B$17521,$B207,Profile!$C$2:$C$17521,F$8))*$C$6</f>
        <v>0</v>
      </c>
      <c r="G207" s="162">
        <f>(SUMIFS(Profile!$F$2:$F$17521,Profile!$B$2:$B$17521,$B207,Profile!$C$2:$C$17521,G$8))*$C$6</f>
        <v>0</v>
      </c>
      <c r="H207" s="162">
        <f>(SUMIFS(Profile!$F$2:$F$17521,Profile!$B$2:$B$17521,$B207,Profile!$C$2:$C$17521,H$8))*$C$6</f>
        <v>0</v>
      </c>
      <c r="I207" s="162">
        <f>(SUMIFS(Profile!$F$2:$F$17521,Profile!$B$2:$B$17521,$B207,Profile!$C$2:$C$17521,I$8))*$C$6</f>
        <v>0</v>
      </c>
      <c r="J207" s="162">
        <f>(SUMIFS(Profile!$F$2:$F$17521,Profile!$B$2:$B$17521,$B207,Profile!$C$2:$C$17521,J$8))*$C$6</f>
        <v>0</v>
      </c>
      <c r="K207" s="162">
        <f>(SUMIFS(Profile!$F$2:$F$17521,Profile!$B$2:$B$17521,$B207,Profile!$C$2:$C$17521,K$8))*$C$6</f>
        <v>0</v>
      </c>
      <c r="L207" s="162">
        <f>(SUMIFS(Profile!$F$2:$F$17521,Profile!$B$2:$B$17521,$B207,Profile!$C$2:$C$17521,L$8))*$C$6</f>
        <v>0</v>
      </c>
      <c r="M207" s="162">
        <f>(SUMIFS(Profile!$F$2:$F$17521,Profile!$B$2:$B$17521,$B207,Profile!$C$2:$C$17521,M$8))*$C$6</f>
        <v>0</v>
      </c>
      <c r="N207" s="162">
        <f>(SUMIFS(Profile!$F$2:$F$17521,Profile!$B$2:$B$17521,$B207,Profile!$C$2:$C$17521,N$8))*$C$6</f>
        <v>0</v>
      </c>
      <c r="O207" s="162">
        <f>(SUMIFS(Profile!$F$2:$F$17521,Profile!$B$2:$B$17521,$B207,Profile!$C$2:$C$17521,O$8))*$C$6</f>
        <v>0</v>
      </c>
      <c r="P207" s="162">
        <f>(SUMIFS(Profile!$F$2:$F$17521,Profile!$B$2:$B$17521,$B207,Profile!$C$2:$C$17521,P$8))*$C$6</f>
        <v>0</v>
      </c>
      <c r="Q207" s="162">
        <f>(SUMIFS(Profile!$F$2:$F$17521,Profile!$B$2:$B$17521,$B207,Profile!$C$2:$C$17521,Q$8))*$C$6</f>
        <v>0</v>
      </c>
      <c r="R207" s="162">
        <f>(SUMIFS(Profile!$F$2:$F$17521,Profile!$B$2:$B$17521,$B207,Profile!$C$2:$C$17521,R$8))*$C$6</f>
        <v>0</v>
      </c>
      <c r="S207" s="162">
        <f>(SUMIFS(Profile!$F$2:$F$17521,Profile!$B$2:$B$17521,$B207,Profile!$C$2:$C$17521,S$8))*$C$6</f>
        <v>0</v>
      </c>
      <c r="T207" s="162">
        <f>(SUMIFS(Profile!$F$2:$F$17521,Profile!$B$2:$B$17521,$B207,Profile!$C$2:$C$17521,T$8))*$C$6</f>
        <v>0</v>
      </c>
      <c r="U207" s="162">
        <f>(SUMIFS(Profile!$F$2:$F$17521,Profile!$B$2:$B$17521,$B207,Profile!$C$2:$C$17521,U$8))*$C$6</f>
        <v>0</v>
      </c>
      <c r="V207" s="162">
        <f>(SUMIFS(Profile!$F$2:$F$17521,Profile!$B$2:$B$17521,$B207,Profile!$C$2:$C$17521,V$8))*$C$6</f>
        <v>0</v>
      </c>
      <c r="W207" s="162">
        <f>(SUMIFS(Profile!$F$2:$F$17521,Profile!$B$2:$B$17521,$B207,Profile!$C$2:$C$17521,W$8))*$C$6</f>
        <v>0</v>
      </c>
      <c r="X207" s="162">
        <f>(SUMIFS(Profile!$F$2:$F$17521,Profile!$B$2:$B$17521,$B207,Profile!$C$2:$C$17521,X$8))*$C$6</f>
        <v>0</v>
      </c>
      <c r="Y207" s="162">
        <f>(SUMIFS(Profile!$F$2:$F$17521,Profile!$B$2:$B$17521,$B207,Profile!$C$2:$C$17521,Y$8))*$C$6</f>
        <v>0</v>
      </c>
      <c r="Z207" s="162">
        <f>(SUMIFS(Profile!$F$2:$F$17521,Profile!$B$2:$B$17521,$B207,Profile!$C$2:$C$17521,Z$8))*$C$6</f>
        <v>0</v>
      </c>
      <c r="AA207" s="162">
        <f>(SUMIFS(Profile!$F$2:$F$17521,Profile!$B$2:$B$17521,$B207,Profile!$C$2:$C$17521,AA$8))*$C$6</f>
        <v>0</v>
      </c>
      <c r="AB207" s="162">
        <f>(SUMIFS(Profile!$F$2:$F$17521,Profile!$B$2:$B$17521,$B207,Profile!$C$2:$C$17521,AB$8))*$C$6</f>
        <v>0</v>
      </c>
      <c r="AC207" s="162">
        <f>(SUMIFS(Profile!$F$2:$F$17521,Profile!$B$2:$B$17521,$B207,Profile!$C$2:$C$17521,AC$8))*$C$6</f>
        <v>0</v>
      </c>
      <c r="AD207" s="162">
        <f>(SUMIFS(Profile!$F$2:$F$17521,Profile!$B$2:$B$17521,$B207,Profile!$C$2:$C$17521,AD$8))*$C$6</f>
        <v>0</v>
      </c>
      <c r="AE207" s="162">
        <f>(SUMIFS(Profile!$F$2:$F$17521,Profile!$B$2:$B$17521,$B207,Profile!$C$2:$C$17521,AE$8))*$C$6</f>
        <v>0</v>
      </c>
      <c r="AF207" s="162">
        <f>(SUMIFS(Profile!$F$2:$F$17521,Profile!$B$2:$B$17521,$B207,Profile!$C$2:$C$17521,AF$8))*$C$6</f>
        <v>0</v>
      </c>
      <c r="AG207" s="162">
        <f>(SUMIFS(Profile!$F$2:$F$17521,Profile!$B$2:$B$17521,$B207,Profile!$C$2:$C$17521,AG$8))*$C$6</f>
        <v>0</v>
      </c>
      <c r="AH207" s="162">
        <f>(SUMIFS(Profile!$F$2:$F$17521,Profile!$B$2:$B$17521,$B207,Profile!$C$2:$C$17521,AH$8))*$C$6</f>
        <v>0</v>
      </c>
      <c r="AI207" s="162">
        <f>(SUMIFS(Profile!$F$2:$F$17521,Profile!$B$2:$B$17521,$B207,Profile!$C$2:$C$17521,AI$8))*$C$6</f>
        <v>0</v>
      </c>
      <c r="AJ207" s="162">
        <f>(SUMIFS(Profile!$F$2:$F$17521,Profile!$B$2:$B$17521,$B207,Profile!$C$2:$C$17521,AJ$8))*$C$6</f>
        <v>0</v>
      </c>
      <c r="AK207" s="162">
        <f>(SUMIFS(Profile!$F$2:$F$17521,Profile!$B$2:$B$17521,$B207,Profile!$C$2:$C$17521,AK$8))*$C$6</f>
        <v>0</v>
      </c>
      <c r="AL207" s="162">
        <f>(SUMIFS(Profile!$F$2:$F$17521,Profile!$B$2:$B$17521,$B207,Profile!$C$2:$C$17521,AL$8))*$C$6</f>
        <v>0</v>
      </c>
      <c r="AM207" s="162">
        <f>(SUMIFS(Profile!$F$2:$F$17521,Profile!$B$2:$B$17521,$B207,Profile!$C$2:$C$17521,AM$8))*$C$6</f>
        <v>0</v>
      </c>
      <c r="AN207" s="162">
        <f>(SUMIFS(Profile!$F$2:$F$17521,Profile!$B$2:$B$17521,$B207,Profile!$C$2:$C$17521,AN$8))*$C$6</f>
        <v>0</v>
      </c>
      <c r="AO207" s="162">
        <f>(SUMIFS(Profile!$F$2:$F$17521,Profile!$B$2:$B$17521,$B207,Profile!$C$2:$C$17521,AO$8))*$C$6</f>
        <v>0</v>
      </c>
      <c r="AP207" s="162">
        <f>(SUMIFS(Profile!$F$2:$F$17521,Profile!$B$2:$B$17521,$B207,Profile!$C$2:$C$17521,AP$8))*$C$6</f>
        <v>0</v>
      </c>
      <c r="AQ207" s="162">
        <f>(SUMIFS(Profile!$F$2:$F$17521,Profile!$B$2:$B$17521,$B207,Profile!$C$2:$C$17521,AQ$8))*$C$6</f>
        <v>0</v>
      </c>
      <c r="AR207" s="162">
        <f>(SUMIFS(Profile!$F$2:$F$17521,Profile!$B$2:$B$17521,$B207,Profile!$C$2:$C$17521,AR$8))*$C$6</f>
        <v>0</v>
      </c>
      <c r="AS207" s="162">
        <f>(SUMIFS(Profile!$F$2:$F$17521,Profile!$B$2:$B$17521,$B207,Profile!$C$2:$C$17521,AS$8))*$C$6</f>
        <v>0</v>
      </c>
      <c r="AT207" s="162">
        <f>(SUMIFS(Profile!$F$2:$F$17521,Profile!$B$2:$B$17521,$B207,Profile!$C$2:$C$17521,AT$8))*$C$6</f>
        <v>0</v>
      </c>
      <c r="AU207" s="162">
        <f>(SUMIFS(Profile!$F$2:$F$17521,Profile!$B$2:$B$17521,$B207,Profile!$C$2:$C$17521,AU$8))*$C$6</f>
        <v>0</v>
      </c>
      <c r="AV207" s="162">
        <f>(SUMIFS(Profile!$F$2:$F$17521,Profile!$B$2:$B$17521,$B207,Profile!$C$2:$C$17521,AV$8))*$C$6</f>
        <v>0</v>
      </c>
      <c r="AW207" s="162">
        <f>(SUMIFS(Profile!$F$2:$F$17521,Profile!$B$2:$B$17521,$B207,Profile!$C$2:$C$17521,AW$8))*$C$6</f>
        <v>0</v>
      </c>
      <c r="AX207" s="162">
        <f>(SUMIFS(Profile!$F$2:$F$17521,Profile!$B$2:$B$17521,$B207,Profile!$C$2:$C$17521,AX$8))*$C$6</f>
        <v>0</v>
      </c>
      <c r="AY207" s="162">
        <f>(SUMIFS(Profile!$F$2:$F$17521,Profile!$B$2:$B$17521,$B207,Profile!$C$2:$C$17521,AY$8))*$C$6</f>
        <v>0</v>
      </c>
      <c r="AZ207" s="162">
        <f>(SUMIFS(Profile!$F$2:$F$17521,Profile!$B$2:$B$17521,$B207,Profile!$C$2:$C$17521,AZ$8))*$C$6</f>
        <v>0</v>
      </c>
      <c r="BA207" s="162">
        <f t="shared" si="10"/>
        <v>0</v>
      </c>
      <c r="BB207" s="162">
        <f>(SUMIFS(Profile!$E$2:$E$17521,Profile!$B$2:$B$17521,$B207,Profile!$C$2:$C$17521,BB$8))*$C$9</f>
        <v>0</v>
      </c>
      <c r="BC207" s="162">
        <f>(SUMIFS(Profile!$E$2:$E$17521,Profile!$B$2:$B$17521,$B207,Profile!$C$2:$C$17521,BC$8))*$C$9</f>
        <v>0</v>
      </c>
      <c r="BD207" s="162">
        <f>(SUMIFS(Profile!$E$2:$E$17521,Profile!$B$2:$B$17521,$B207,Profile!$C$2:$C$17521,BD$8))*$C$9</f>
        <v>0</v>
      </c>
      <c r="BE207" s="162">
        <f>(SUMIFS(Profile!$E$2:$E$17521,Profile!$B$2:$B$17521,$B207,Profile!$C$2:$C$17521,BE$8))*$C$9</f>
        <v>0</v>
      </c>
      <c r="BF207" s="162">
        <f>(SUMIFS(Profile!$E$2:$E$17521,Profile!$B$2:$B$17521,$B207,Profile!$C$2:$C$17521,BF$8))*$C$9</f>
        <v>0</v>
      </c>
      <c r="BG207" s="162">
        <f>(SUMIFS(Profile!$E$2:$E$17521,Profile!$B$2:$B$17521,$B207,Profile!$C$2:$C$17521,BG$8))*$C$9</f>
        <v>0</v>
      </c>
      <c r="BH207" s="162">
        <f>(SUMIFS(Profile!$E$2:$E$17521,Profile!$B$2:$B$17521,$B207,Profile!$C$2:$C$17521,BH$8))*$C$9</f>
        <v>0</v>
      </c>
      <c r="BI207" s="162">
        <f>(SUMIFS(Profile!$E$2:$E$17521,Profile!$B$2:$B$17521,$B207,Profile!$C$2:$C$17521,BI$8))*$C$9</f>
        <v>0</v>
      </c>
      <c r="BJ207" s="162">
        <f>(SUMIFS(Profile!$E$2:$E$17521,Profile!$B$2:$B$17521,$B207,Profile!$C$2:$C$17521,BJ$8))*$C$9</f>
        <v>0</v>
      </c>
      <c r="BK207" s="162">
        <f>(SUMIFS(Profile!$E$2:$E$17521,Profile!$B$2:$B$17521,$B207,Profile!$C$2:$C$17521,BK$8))*$C$9</f>
        <v>0</v>
      </c>
      <c r="BL207" s="162">
        <f>(SUMIFS(Profile!$E$2:$E$17521,Profile!$B$2:$B$17521,$B207,Profile!$C$2:$C$17521,BL$8))*$C$9</f>
        <v>0</v>
      </c>
      <c r="BM207" s="162">
        <f>(SUMIFS(Profile!$E$2:$E$17521,Profile!$B$2:$B$17521,$B207,Profile!$C$2:$C$17521,BM$8))*$C$9</f>
        <v>0</v>
      </c>
      <c r="BN207" s="162">
        <f>(SUMIFS(Profile!$E$2:$E$17521,Profile!$B$2:$B$17521,$B207,Profile!$C$2:$C$17521,BN$8))*$C$9</f>
        <v>0</v>
      </c>
      <c r="BO207" s="162">
        <f>(SUMIFS(Profile!$E$2:$E$17521,Profile!$B$2:$B$17521,$B207,Profile!$C$2:$C$17521,BO$8))*$C$9</f>
        <v>0</v>
      </c>
      <c r="BP207" s="162">
        <f>(SUMIFS(Profile!$E$2:$E$17521,Profile!$B$2:$B$17521,$B207,Profile!$C$2:$C$17521,BP$8))*$C$9</f>
        <v>0</v>
      </c>
      <c r="BQ207" s="162">
        <f>(SUMIFS(Profile!$E$2:$E$17521,Profile!$B$2:$B$17521,$B207,Profile!$C$2:$C$17521,BQ$8))*$C$9</f>
        <v>0</v>
      </c>
      <c r="BR207" s="162">
        <f>(SUMIFS(Profile!$E$2:$E$17521,Profile!$B$2:$B$17521,$B207,Profile!$C$2:$C$17521,BR$8))*$C$9</f>
        <v>0</v>
      </c>
      <c r="BS207" s="162">
        <f>(SUMIFS(Profile!$E$2:$E$17521,Profile!$B$2:$B$17521,$B207,Profile!$C$2:$C$17521,BS$8))*$C$9</f>
        <v>0</v>
      </c>
      <c r="BT207" s="162">
        <f>(SUMIFS(Profile!$E$2:$E$17521,Profile!$B$2:$B$17521,$B207,Profile!$C$2:$C$17521,BT$8))*$C$9</f>
        <v>0</v>
      </c>
      <c r="BU207" s="162">
        <f>(SUMIFS(Profile!$E$2:$E$17521,Profile!$B$2:$B$17521,$B207,Profile!$C$2:$C$17521,BU$8))*$C$9</f>
        <v>0</v>
      </c>
      <c r="BV207" s="162">
        <f>(SUMIFS(Profile!$E$2:$E$17521,Profile!$B$2:$B$17521,$B207,Profile!$C$2:$C$17521,BV$8))*$C$9</f>
        <v>0</v>
      </c>
      <c r="BW207" s="162">
        <f>(SUMIFS(Profile!$E$2:$E$17521,Profile!$B$2:$B$17521,$B207,Profile!$C$2:$C$17521,BW$8))*$C$9</f>
        <v>0</v>
      </c>
      <c r="BX207" s="162">
        <f>(SUMIFS(Profile!$E$2:$E$17521,Profile!$B$2:$B$17521,$B207,Profile!$C$2:$C$17521,BX$8))*$C$9</f>
        <v>0</v>
      </c>
      <c r="BY207" s="162">
        <f>(SUMIFS(Profile!$E$2:$E$17521,Profile!$B$2:$B$17521,$B207,Profile!$C$2:$C$17521,BY$8))*$C$9</f>
        <v>0</v>
      </c>
      <c r="BZ207" s="162">
        <f>(SUMIFS(Profile!$E$2:$E$17521,Profile!$B$2:$B$17521,$B207,Profile!$C$2:$C$17521,BZ$8))*$C$9</f>
        <v>0</v>
      </c>
      <c r="CA207" s="162">
        <f>(SUMIFS(Profile!$E$2:$E$17521,Profile!$B$2:$B$17521,$B207,Profile!$C$2:$C$17521,CA$8))*$C$9</f>
        <v>0</v>
      </c>
      <c r="CB207" s="162">
        <f>(SUMIFS(Profile!$E$2:$E$17521,Profile!$B$2:$B$17521,$B207,Profile!$C$2:$C$17521,CB$8))*$C$9</f>
        <v>0</v>
      </c>
      <c r="CC207" s="162">
        <f>(SUMIFS(Profile!$E$2:$E$17521,Profile!$B$2:$B$17521,$B207,Profile!$C$2:$C$17521,CC$8))*$C$9</f>
        <v>0</v>
      </c>
      <c r="CD207" s="162">
        <f>(SUMIFS(Profile!$E$2:$E$17521,Profile!$B$2:$B$17521,$B207,Profile!$C$2:$C$17521,CD$8))*$C$9</f>
        <v>0</v>
      </c>
      <c r="CE207" s="162">
        <f>(SUMIFS(Profile!$E$2:$E$17521,Profile!$B$2:$B$17521,$B207,Profile!$C$2:$C$17521,CE$8))*$C$9</f>
        <v>0</v>
      </c>
      <c r="CF207" s="162">
        <f>(SUMIFS(Profile!$E$2:$E$17521,Profile!$B$2:$B$17521,$B207,Profile!$C$2:$C$17521,CF$8))*$C$9</f>
        <v>0</v>
      </c>
      <c r="CG207" s="162">
        <f>(SUMIFS(Profile!$E$2:$E$17521,Profile!$B$2:$B$17521,$B207,Profile!$C$2:$C$17521,CG$8))*$C$9</f>
        <v>0</v>
      </c>
      <c r="CH207" s="162">
        <f>(SUMIFS(Profile!$E$2:$E$17521,Profile!$B$2:$B$17521,$B207,Profile!$C$2:$C$17521,CH$8))*$C$9</f>
        <v>0</v>
      </c>
      <c r="CI207" s="162">
        <f>(SUMIFS(Profile!$E$2:$E$17521,Profile!$B$2:$B$17521,$B207,Profile!$C$2:$C$17521,CI$8))*$C$9</f>
        <v>0</v>
      </c>
      <c r="CJ207" s="162">
        <f>(SUMIFS(Profile!$E$2:$E$17521,Profile!$B$2:$B$17521,$B207,Profile!$C$2:$C$17521,CJ$8))*$C$9</f>
        <v>0</v>
      </c>
      <c r="CK207" s="162">
        <f>(SUMIFS(Profile!$E$2:$E$17521,Profile!$B$2:$B$17521,$B207,Profile!$C$2:$C$17521,CK$8))*$C$9</f>
        <v>0</v>
      </c>
      <c r="CL207" s="162">
        <f>(SUMIFS(Profile!$E$2:$E$17521,Profile!$B$2:$B$17521,$B207,Profile!$C$2:$C$17521,CL$8))*$C$9</f>
        <v>0</v>
      </c>
      <c r="CM207" s="162">
        <f>(SUMIFS(Profile!$E$2:$E$17521,Profile!$B$2:$B$17521,$B207,Profile!$C$2:$C$17521,CM$8))*$C$9</f>
        <v>0</v>
      </c>
      <c r="CN207" s="162">
        <f>(SUMIFS(Profile!$E$2:$E$17521,Profile!$B$2:$B$17521,$B207,Profile!$C$2:$C$17521,CN$8))*$C$9</f>
        <v>0</v>
      </c>
      <c r="CO207" s="162">
        <f>(SUMIFS(Profile!$E$2:$E$17521,Profile!$B$2:$B$17521,$B207,Profile!$C$2:$C$17521,CO$8))*$C$9</f>
        <v>0</v>
      </c>
      <c r="CP207" s="162">
        <f>(SUMIFS(Profile!$E$2:$E$17521,Profile!$B$2:$B$17521,$B207,Profile!$C$2:$C$17521,CP$8))*$C$9</f>
        <v>0</v>
      </c>
      <c r="CQ207" s="162">
        <f>(SUMIFS(Profile!$E$2:$E$17521,Profile!$B$2:$B$17521,$B207,Profile!$C$2:$C$17521,CQ$8))*$C$9</f>
        <v>0</v>
      </c>
      <c r="CR207" s="162">
        <f>(SUMIFS(Profile!$E$2:$E$17521,Profile!$B$2:$B$17521,$B207,Profile!$C$2:$C$17521,CR$8))*$C$9</f>
        <v>0</v>
      </c>
      <c r="CS207" s="162">
        <f>(SUMIFS(Profile!$E$2:$E$17521,Profile!$B$2:$B$17521,$B207,Profile!$C$2:$C$17521,CS$8))*$C$9</f>
        <v>0</v>
      </c>
      <c r="CT207" s="162">
        <f>(SUMIFS(Profile!$E$2:$E$17521,Profile!$B$2:$B$17521,$B207,Profile!$C$2:$C$17521,CT$8))*$C$9</f>
        <v>0</v>
      </c>
      <c r="CU207" s="162">
        <f>(SUMIFS(Profile!$E$2:$E$17521,Profile!$B$2:$B$17521,$B207,Profile!$C$2:$C$17521,CU$8))*$C$9</f>
        <v>0</v>
      </c>
      <c r="CV207" s="162">
        <f>(SUMIFS(Profile!$E$2:$E$17521,Profile!$B$2:$B$17521,$B207,Profile!$C$2:$C$17521,CV$8))*$C$9</f>
        <v>0</v>
      </c>
      <c r="CW207" s="162">
        <f>(SUMIFS(Profile!$E$2:$E$17521,Profile!$B$2:$B$17521,$B207,Profile!$C$2:$C$17521,CW$8))*$C$9</f>
        <v>0</v>
      </c>
      <c r="CX207" s="162">
        <f t="shared" si="11"/>
        <v>0</v>
      </c>
      <c r="CY207" s="162">
        <f t="shared" ref="CY207:ET207" si="996">MAX(BB207-E207,0)</f>
        <v>0</v>
      </c>
      <c r="CZ207" s="162">
        <f t="shared" si="996"/>
        <v>0</v>
      </c>
      <c r="DA207" s="162">
        <f t="shared" si="996"/>
        <v>0</v>
      </c>
      <c r="DB207" s="162">
        <f t="shared" si="996"/>
        <v>0</v>
      </c>
      <c r="DC207" s="162">
        <f t="shared" si="996"/>
        <v>0</v>
      </c>
      <c r="DD207" s="162">
        <f t="shared" si="996"/>
        <v>0</v>
      </c>
      <c r="DE207" s="162">
        <f t="shared" si="996"/>
        <v>0</v>
      </c>
      <c r="DF207" s="162">
        <f t="shared" si="996"/>
        <v>0</v>
      </c>
      <c r="DG207" s="162">
        <f t="shared" si="996"/>
        <v>0</v>
      </c>
      <c r="DH207" s="162">
        <f t="shared" si="996"/>
        <v>0</v>
      </c>
      <c r="DI207" s="162">
        <f t="shared" si="996"/>
        <v>0</v>
      </c>
      <c r="DJ207" s="162">
        <f t="shared" si="996"/>
        <v>0</v>
      </c>
      <c r="DK207" s="162">
        <f t="shared" si="996"/>
        <v>0</v>
      </c>
      <c r="DL207" s="162">
        <f t="shared" si="996"/>
        <v>0</v>
      </c>
      <c r="DM207" s="162">
        <f t="shared" si="996"/>
        <v>0</v>
      </c>
      <c r="DN207" s="162">
        <f t="shared" si="996"/>
        <v>0</v>
      </c>
      <c r="DO207" s="162">
        <f t="shared" si="996"/>
        <v>0</v>
      </c>
      <c r="DP207" s="162">
        <f t="shared" si="996"/>
        <v>0</v>
      </c>
      <c r="DQ207" s="162">
        <f t="shared" si="996"/>
        <v>0</v>
      </c>
      <c r="DR207" s="162">
        <f t="shared" si="996"/>
        <v>0</v>
      </c>
      <c r="DS207" s="162">
        <f t="shared" si="996"/>
        <v>0</v>
      </c>
      <c r="DT207" s="162">
        <f t="shared" si="996"/>
        <v>0</v>
      </c>
      <c r="DU207" s="162">
        <f t="shared" si="996"/>
        <v>0</v>
      </c>
      <c r="DV207" s="162">
        <f t="shared" si="996"/>
        <v>0</v>
      </c>
      <c r="DW207" s="162">
        <f t="shared" si="996"/>
        <v>0</v>
      </c>
      <c r="DX207" s="162">
        <f t="shared" si="996"/>
        <v>0</v>
      </c>
      <c r="DY207" s="162">
        <f t="shared" si="996"/>
        <v>0</v>
      </c>
      <c r="DZ207" s="162">
        <f t="shared" si="996"/>
        <v>0</v>
      </c>
      <c r="EA207" s="162">
        <f t="shared" si="996"/>
        <v>0</v>
      </c>
      <c r="EB207" s="162">
        <f t="shared" si="996"/>
        <v>0</v>
      </c>
      <c r="EC207" s="162">
        <f t="shared" si="996"/>
        <v>0</v>
      </c>
      <c r="ED207" s="162">
        <f t="shared" si="996"/>
        <v>0</v>
      </c>
      <c r="EE207" s="162">
        <f t="shared" si="996"/>
        <v>0</v>
      </c>
      <c r="EF207" s="162">
        <f t="shared" si="996"/>
        <v>0</v>
      </c>
      <c r="EG207" s="162">
        <f t="shared" si="996"/>
        <v>0</v>
      </c>
      <c r="EH207" s="162">
        <f t="shared" si="996"/>
        <v>0</v>
      </c>
      <c r="EI207" s="162">
        <f t="shared" si="996"/>
        <v>0</v>
      </c>
      <c r="EJ207" s="162">
        <f t="shared" si="996"/>
        <v>0</v>
      </c>
      <c r="EK207" s="162">
        <f t="shared" si="996"/>
        <v>0</v>
      </c>
      <c r="EL207" s="162">
        <f t="shared" si="996"/>
        <v>0</v>
      </c>
      <c r="EM207" s="162">
        <f t="shared" si="996"/>
        <v>0</v>
      </c>
      <c r="EN207" s="162">
        <f t="shared" si="996"/>
        <v>0</v>
      </c>
      <c r="EO207" s="162">
        <f t="shared" si="996"/>
        <v>0</v>
      </c>
      <c r="EP207" s="162">
        <f t="shared" si="996"/>
        <v>0</v>
      </c>
      <c r="EQ207" s="162">
        <f t="shared" si="996"/>
        <v>0</v>
      </c>
      <c r="ER207" s="162">
        <f t="shared" si="996"/>
        <v>0</v>
      </c>
      <c r="ES207" s="162">
        <f t="shared" si="996"/>
        <v>0</v>
      </c>
      <c r="ET207" s="162">
        <f t="shared" si="996"/>
        <v>0</v>
      </c>
      <c r="EU207" s="162">
        <f t="shared" si="13"/>
        <v>0</v>
      </c>
      <c r="EV207" s="162">
        <f t="shared" ref="EV207:GQ207" si="997">BB207-CY207</f>
        <v>0</v>
      </c>
      <c r="EW207" s="162">
        <f t="shared" si="997"/>
        <v>0</v>
      </c>
      <c r="EX207" s="162">
        <f t="shared" si="997"/>
        <v>0</v>
      </c>
      <c r="EY207" s="162">
        <f t="shared" si="997"/>
        <v>0</v>
      </c>
      <c r="EZ207" s="162">
        <f t="shared" si="997"/>
        <v>0</v>
      </c>
      <c r="FA207" s="162">
        <f t="shared" si="997"/>
        <v>0</v>
      </c>
      <c r="FB207" s="162">
        <f t="shared" si="997"/>
        <v>0</v>
      </c>
      <c r="FC207" s="162">
        <f t="shared" si="997"/>
        <v>0</v>
      </c>
      <c r="FD207" s="162">
        <f t="shared" si="997"/>
        <v>0</v>
      </c>
      <c r="FE207" s="162">
        <f t="shared" si="997"/>
        <v>0</v>
      </c>
      <c r="FF207" s="162">
        <f t="shared" si="997"/>
        <v>0</v>
      </c>
      <c r="FG207" s="162">
        <f t="shared" si="997"/>
        <v>0</v>
      </c>
      <c r="FH207" s="162">
        <f t="shared" si="997"/>
        <v>0</v>
      </c>
      <c r="FI207" s="162">
        <f t="shared" si="997"/>
        <v>0</v>
      </c>
      <c r="FJ207" s="162">
        <f t="shared" si="997"/>
        <v>0</v>
      </c>
      <c r="FK207" s="162">
        <f t="shared" si="997"/>
        <v>0</v>
      </c>
      <c r="FL207" s="162">
        <f t="shared" si="997"/>
        <v>0</v>
      </c>
      <c r="FM207" s="162">
        <f t="shared" si="997"/>
        <v>0</v>
      </c>
      <c r="FN207" s="162">
        <f t="shared" si="997"/>
        <v>0</v>
      </c>
      <c r="FO207" s="162">
        <f t="shared" si="997"/>
        <v>0</v>
      </c>
      <c r="FP207" s="162">
        <f t="shared" si="997"/>
        <v>0</v>
      </c>
      <c r="FQ207" s="162">
        <f t="shared" si="997"/>
        <v>0</v>
      </c>
      <c r="FR207" s="162">
        <f t="shared" si="997"/>
        <v>0</v>
      </c>
      <c r="FS207" s="162">
        <f t="shared" si="997"/>
        <v>0</v>
      </c>
      <c r="FT207" s="162">
        <f t="shared" si="997"/>
        <v>0</v>
      </c>
      <c r="FU207" s="162">
        <f t="shared" si="997"/>
        <v>0</v>
      </c>
      <c r="FV207" s="162">
        <f t="shared" si="997"/>
        <v>0</v>
      </c>
      <c r="FW207" s="162">
        <f t="shared" si="997"/>
        <v>0</v>
      </c>
      <c r="FX207" s="162">
        <f t="shared" si="997"/>
        <v>0</v>
      </c>
      <c r="FY207" s="162">
        <f t="shared" si="997"/>
        <v>0</v>
      </c>
      <c r="FZ207" s="162">
        <f t="shared" si="997"/>
        <v>0</v>
      </c>
      <c r="GA207" s="162">
        <f t="shared" si="997"/>
        <v>0</v>
      </c>
      <c r="GB207" s="162">
        <f t="shared" si="997"/>
        <v>0</v>
      </c>
      <c r="GC207" s="162">
        <f t="shared" si="997"/>
        <v>0</v>
      </c>
      <c r="GD207" s="162">
        <f t="shared" si="997"/>
        <v>0</v>
      </c>
      <c r="GE207" s="162">
        <f t="shared" si="997"/>
        <v>0</v>
      </c>
      <c r="GF207" s="162">
        <f t="shared" si="997"/>
        <v>0</v>
      </c>
      <c r="GG207" s="162">
        <f t="shared" si="997"/>
        <v>0</v>
      </c>
      <c r="GH207" s="162">
        <f t="shared" si="997"/>
        <v>0</v>
      </c>
      <c r="GI207" s="162">
        <f t="shared" si="997"/>
        <v>0</v>
      </c>
      <c r="GJ207" s="162">
        <f t="shared" si="997"/>
        <v>0</v>
      </c>
      <c r="GK207" s="162">
        <f t="shared" si="997"/>
        <v>0</v>
      </c>
      <c r="GL207" s="162">
        <f t="shared" si="997"/>
        <v>0</v>
      </c>
      <c r="GM207" s="162">
        <f t="shared" si="997"/>
        <v>0</v>
      </c>
      <c r="GN207" s="162">
        <f t="shared" si="997"/>
        <v>0</v>
      </c>
      <c r="GO207" s="162">
        <f t="shared" si="997"/>
        <v>0</v>
      </c>
      <c r="GP207" s="162">
        <f t="shared" si="997"/>
        <v>0</v>
      </c>
      <c r="GQ207" s="162">
        <f t="shared" si="997"/>
        <v>0</v>
      </c>
      <c r="GR207" s="162">
        <f t="shared" si="15"/>
        <v>0</v>
      </c>
      <c r="GS207" s="162">
        <f t="shared" ref="GS207:IN207" si="998">E207-EV207</f>
        <v>0</v>
      </c>
      <c r="GT207" s="162">
        <f t="shared" si="998"/>
        <v>0</v>
      </c>
      <c r="GU207" s="162">
        <f t="shared" si="998"/>
        <v>0</v>
      </c>
      <c r="GV207" s="162">
        <f t="shared" si="998"/>
        <v>0</v>
      </c>
      <c r="GW207" s="162">
        <f t="shared" si="998"/>
        <v>0</v>
      </c>
      <c r="GX207" s="162">
        <f t="shared" si="998"/>
        <v>0</v>
      </c>
      <c r="GY207" s="162">
        <f t="shared" si="998"/>
        <v>0</v>
      </c>
      <c r="GZ207" s="162">
        <f t="shared" si="998"/>
        <v>0</v>
      </c>
      <c r="HA207" s="162">
        <f t="shared" si="998"/>
        <v>0</v>
      </c>
      <c r="HB207" s="162">
        <f t="shared" si="998"/>
        <v>0</v>
      </c>
      <c r="HC207" s="162">
        <f t="shared" si="998"/>
        <v>0</v>
      </c>
      <c r="HD207" s="162">
        <f t="shared" si="998"/>
        <v>0</v>
      </c>
      <c r="HE207" s="162">
        <f t="shared" si="998"/>
        <v>0</v>
      </c>
      <c r="HF207" s="162">
        <f t="shared" si="998"/>
        <v>0</v>
      </c>
      <c r="HG207" s="162">
        <f t="shared" si="998"/>
        <v>0</v>
      </c>
      <c r="HH207" s="162">
        <f t="shared" si="998"/>
        <v>0</v>
      </c>
      <c r="HI207" s="162">
        <f t="shared" si="998"/>
        <v>0</v>
      </c>
      <c r="HJ207" s="162">
        <f t="shared" si="998"/>
        <v>0</v>
      </c>
      <c r="HK207" s="162">
        <f t="shared" si="998"/>
        <v>0</v>
      </c>
      <c r="HL207" s="162">
        <f t="shared" si="998"/>
        <v>0</v>
      </c>
      <c r="HM207" s="162">
        <f t="shared" si="998"/>
        <v>0</v>
      </c>
      <c r="HN207" s="162">
        <f t="shared" si="998"/>
        <v>0</v>
      </c>
      <c r="HO207" s="162">
        <f t="shared" si="998"/>
        <v>0</v>
      </c>
      <c r="HP207" s="162">
        <f t="shared" si="998"/>
        <v>0</v>
      </c>
      <c r="HQ207" s="162">
        <f t="shared" si="998"/>
        <v>0</v>
      </c>
      <c r="HR207" s="162">
        <f t="shared" si="998"/>
        <v>0</v>
      </c>
      <c r="HS207" s="162">
        <f t="shared" si="998"/>
        <v>0</v>
      </c>
      <c r="HT207" s="162">
        <f t="shared" si="998"/>
        <v>0</v>
      </c>
      <c r="HU207" s="162">
        <f t="shared" si="998"/>
        <v>0</v>
      </c>
      <c r="HV207" s="162">
        <f t="shared" si="998"/>
        <v>0</v>
      </c>
      <c r="HW207" s="162">
        <f t="shared" si="998"/>
        <v>0</v>
      </c>
      <c r="HX207" s="162">
        <f t="shared" si="998"/>
        <v>0</v>
      </c>
      <c r="HY207" s="162">
        <f t="shared" si="998"/>
        <v>0</v>
      </c>
      <c r="HZ207" s="162">
        <f t="shared" si="998"/>
        <v>0</v>
      </c>
      <c r="IA207" s="162">
        <f t="shared" si="998"/>
        <v>0</v>
      </c>
      <c r="IB207" s="162">
        <f t="shared" si="998"/>
        <v>0</v>
      </c>
      <c r="IC207" s="162">
        <f t="shared" si="998"/>
        <v>0</v>
      </c>
      <c r="ID207" s="162">
        <f t="shared" si="998"/>
        <v>0</v>
      </c>
      <c r="IE207" s="162">
        <f t="shared" si="998"/>
        <v>0</v>
      </c>
      <c r="IF207" s="162">
        <f t="shared" si="998"/>
        <v>0</v>
      </c>
      <c r="IG207" s="162">
        <f t="shared" si="998"/>
        <v>0</v>
      </c>
      <c r="IH207" s="162">
        <f t="shared" si="998"/>
        <v>0</v>
      </c>
      <c r="II207" s="162">
        <f t="shared" si="998"/>
        <v>0</v>
      </c>
      <c r="IJ207" s="162">
        <f t="shared" si="998"/>
        <v>0</v>
      </c>
      <c r="IK207" s="162">
        <f t="shared" si="998"/>
        <v>0</v>
      </c>
      <c r="IL207" s="162">
        <f t="shared" si="998"/>
        <v>0</v>
      </c>
      <c r="IM207" s="162">
        <f t="shared" si="998"/>
        <v>0</v>
      </c>
      <c r="IN207" s="162">
        <f t="shared" si="998"/>
        <v>0</v>
      </c>
      <c r="IO207" s="162">
        <f t="shared" si="17"/>
        <v>0</v>
      </c>
      <c r="IP207" s="162">
        <f t="shared" si="23"/>
        <v>0</v>
      </c>
      <c r="IQ207" s="162">
        <f t="shared" ref="IQ207:KK207" si="999">MAX((MIN(CZ207+IP207,$IO$7))-GT207,0)</f>
        <v>0</v>
      </c>
      <c r="IR207" s="162">
        <f t="shared" si="999"/>
        <v>0</v>
      </c>
      <c r="IS207" s="162">
        <f t="shared" si="999"/>
        <v>0</v>
      </c>
      <c r="IT207" s="162">
        <f t="shared" si="999"/>
        <v>0</v>
      </c>
      <c r="IU207" s="162">
        <f t="shared" si="999"/>
        <v>0</v>
      </c>
      <c r="IV207" s="162">
        <f t="shared" si="999"/>
        <v>0</v>
      </c>
      <c r="IW207" s="162">
        <f t="shared" si="999"/>
        <v>0</v>
      </c>
      <c r="IX207" s="162">
        <f t="shared" si="999"/>
        <v>0</v>
      </c>
      <c r="IY207" s="162">
        <f t="shared" si="999"/>
        <v>0</v>
      </c>
      <c r="IZ207" s="162">
        <f t="shared" si="999"/>
        <v>0</v>
      </c>
      <c r="JA207" s="162">
        <f t="shared" si="999"/>
        <v>0</v>
      </c>
      <c r="JB207" s="162">
        <f t="shared" si="999"/>
        <v>0</v>
      </c>
      <c r="JC207" s="162">
        <f t="shared" si="999"/>
        <v>0</v>
      </c>
      <c r="JD207" s="162">
        <f t="shared" si="999"/>
        <v>0</v>
      </c>
      <c r="JE207" s="162">
        <f t="shared" si="999"/>
        <v>0</v>
      </c>
      <c r="JF207" s="162">
        <f t="shared" si="999"/>
        <v>0</v>
      </c>
      <c r="JG207" s="162">
        <f t="shared" si="999"/>
        <v>0</v>
      </c>
      <c r="JH207" s="162">
        <f t="shared" si="999"/>
        <v>0</v>
      </c>
      <c r="JI207" s="162">
        <f t="shared" si="999"/>
        <v>0</v>
      </c>
      <c r="JJ207" s="162">
        <f t="shared" si="999"/>
        <v>0</v>
      </c>
      <c r="JK207" s="162">
        <f t="shared" si="999"/>
        <v>0</v>
      </c>
      <c r="JL207" s="162">
        <f t="shared" si="999"/>
        <v>0</v>
      </c>
      <c r="JM207" s="162">
        <f t="shared" si="999"/>
        <v>0</v>
      </c>
      <c r="JN207" s="162">
        <f t="shared" si="999"/>
        <v>0</v>
      </c>
      <c r="JO207" s="162">
        <f t="shared" si="999"/>
        <v>0</v>
      </c>
      <c r="JP207" s="162">
        <f t="shared" si="999"/>
        <v>0</v>
      </c>
      <c r="JQ207" s="162">
        <f t="shared" si="999"/>
        <v>0</v>
      </c>
      <c r="JR207" s="162">
        <f t="shared" si="999"/>
        <v>0</v>
      </c>
      <c r="JS207" s="162">
        <f t="shared" si="999"/>
        <v>0</v>
      </c>
      <c r="JT207" s="162">
        <f t="shared" si="999"/>
        <v>0</v>
      </c>
      <c r="JU207" s="162">
        <f t="shared" si="999"/>
        <v>0</v>
      </c>
      <c r="JV207" s="162">
        <f t="shared" si="999"/>
        <v>0</v>
      </c>
      <c r="JW207" s="162">
        <f t="shared" si="999"/>
        <v>0</v>
      </c>
      <c r="JX207" s="162">
        <f t="shared" si="999"/>
        <v>0</v>
      </c>
      <c r="JY207" s="162">
        <f t="shared" si="999"/>
        <v>0</v>
      </c>
      <c r="JZ207" s="162">
        <f t="shared" si="999"/>
        <v>0</v>
      </c>
      <c r="KA207" s="162">
        <f t="shared" si="999"/>
        <v>0</v>
      </c>
      <c r="KB207" s="162">
        <f t="shared" si="999"/>
        <v>0</v>
      </c>
      <c r="KC207" s="162">
        <f t="shared" si="999"/>
        <v>0</v>
      </c>
      <c r="KD207" s="162">
        <f t="shared" si="999"/>
        <v>0</v>
      </c>
      <c r="KE207" s="162">
        <f t="shared" si="999"/>
        <v>0</v>
      </c>
      <c r="KF207" s="162">
        <f t="shared" si="999"/>
        <v>0</v>
      </c>
      <c r="KG207" s="162">
        <f t="shared" si="999"/>
        <v>0</v>
      </c>
      <c r="KH207" s="162">
        <f t="shared" si="999"/>
        <v>0</v>
      </c>
      <c r="KI207" s="162">
        <f t="shared" si="999"/>
        <v>0</v>
      </c>
      <c r="KJ207" s="162">
        <f t="shared" si="999"/>
        <v>0</v>
      </c>
      <c r="KK207" s="162">
        <f t="shared" si="999"/>
        <v>0</v>
      </c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</row>
    <row r="208" ht="14.25" customHeight="1" spans="1:326" x14ac:dyDescent="0.25">
      <c r="A208" s="1">
        <v>7</v>
      </c>
      <c r="B208" s="1">
        <f t="shared" ref="B208:C208" si="1000">B207+1</f>
        <v>198</v>
      </c>
      <c r="C208" s="232">
        <f t="shared" si="1000"/>
        <v>43663</v>
      </c>
      <c r="D208" s="162">
        <f t="shared" si="9"/>
        <v>0</v>
      </c>
      <c r="E208" s="162">
        <f>(SUMIFS(Profile!$F$2:$F$17521,Profile!$B$2:$B$17521,$B208,Profile!$C$2:$C$17521,E$8))*$C$6</f>
        <v>0</v>
      </c>
      <c r="F208" s="162">
        <f>(SUMIFS(Profile!$F$2:$F$17521,Profile!$B$2:$B$17521,$B208,Profile!$C$2:$C$17521,F$8))*$C$6</f>
        <v>0</v>
      </c>
      <c r="G208" s="162">
        <f>(SUMIFS(Profile!$F$2:$F$17521,Profile!$B$2:$B$17521,$B208,Profile!$C$2:$C$17521,G$8))*$C$6</f>
        <v>0</v>
      </c>
      <c r="H208" s="162">
        <f>(SUMIFS(Profile!$F$2:$F$17521,Profile!$B$2:$B$17521,$B208,Profile!$C$2:$C$17521,H$8))*$C$6</f>
        <v>0</v>
      </c>
      <c r="I208" s="162">
        <f>(SUMIFS(Profile!$F$2:$F$17521,Profile!$B$2:$B$17521,$B208,Profile!$C$2:$C$17521,I$8))*$C$6</f>
        <v>0</v>
      </c>
      <c r="J208" s="162">
        <f>(SUMIFS(Profile!$F$2:$F$17521,Profile!$B$2:$B$17521,$B208,Profile!$C$2:$C$17521,J$8))*$C$6</f>
        <v>0</v>
      </c>
      <c r="K208" s="162">
        <f>(SUMIFS(Profile!$F$2:$F$17521,Profile!$B$2:$B$17521,$B208,Profile!$C$2:$C$17521,K$8))*$C$6</f>
        <v>0</v>
      </c>
      <c r="L208" s="162">
        <f>(SUMIFS(Profile!$F$2:$F$17521,Profile!$B$2:$B$17521,$B208,Profile!$C$2:$C$17521,L$8))*$C$6</f>
        <v>0</v>
      </c>
      <c r="M208" s="162">
        <f>(SUMIFS(Profile!$F$2:$F$17521,Profile!$B$2:$B$17521,$B208,Profile!$C$2:$C$17521,M$8))*$C$6</f>
        <v>0</v>
      </c>
      <c r="N208" s="162">
        <f>(SUMIFS(Profile!$F$2:$F$17521,Profile!$B$2:$B$17521,$B208,Profile!$C$2:$C$17521,N$8))*$C$6</f>
        <v>0</v>
      </c>
      <c r="O208" s="162">
        <f>(SUMIFS(Profile!$F$2:$F$17521,Profile!$B$2:$B$17521,$B208,Profile!$C$2:$C$17521,O$8))*$C$6</f>
        <v>0</v>
      </c>
      <c r="P208" s="162">
        <f>(SUMIFS(Profile!$F$2:$F$17521,Profile!$B$2:$B$17521,$B208,Profile!$C$2:$C$17521,P$8))*$C$6</f>
        <v>0</v>
      </c>
      <c r="Q208" s="162">
        <f>(SUMIFS(Profile!$F$2:$F$17521,Profile!$B$2:$B$17521,$B208,Profile!$C$2:$C$17521,Q$8))*$C$6</f>
        <v>0</v>
      </c>
      <c r="R208" s="162">
        <f>(SUMIFS(Profile!$F$2:$F$17521,Profile!$B$2:$B$17521,$B208,Profile!$C$2:$C$17521,R$8))*$C$6</f>
        <v>0</v>
      </c>
      <c r="S208" s="162">
        <f>(SUMIFS(Profile!$F$2:$F$17521,Profile!$B$2:$B$17521,$B208,Profile!$C$2:$C$17521,S$8))*$C$6</f>
        <v>0</v>
      </c>
      <c r="T208" s="162">
        <f>(SUMIFS(Profile!$F$2:$F$17521,Profile!$B$2:$B$17521,$B208,Profile!$C$2:$C$17521,T$8))*$C$6</f>
        <v>0</v>
      </c>
      <c r="U208" s="162">
        <f>(SUMIFS(Profile!$F$2:$F$17521,Profile!$B$2:$B$17521,$B208,Profile!$C$2:$C$17521,U$8))*$C$6</f>
        <v>0</v>
      </c>
      <c r="V208" s="162">
        <f>(SUMIFS(Profile!$F$2:$F$17521,Profile!$B$2:$B$17521,$B208,Profile!$C$2:$C$17521,V$8))*$C$6</f>
        <v>0</v>
      </c>
      <c r="W208" s="162">
        <f>(SUMIFS(Profile!$F$2:$F$17521,Profile!$B$2:$B$17521,$B208,Profile!$C$2:$C$17521,W$8))*$C$6</f>
        <v>0</v>
      </c>
      <c r="X208" s="162">
        <f>(SUMIFS(Profile!$F$2:$F$17521,Profile!$B$2:$B$17521,$B208,Profile!$C$2:$C$17521,X$8))*$C$6</f>
        <v>0</v>
      </c>
      <c r="Y208" s="162">
        <f>(SUMIFS(Profile!$F$2:$F$17521,Profile!$B$2:$B$17521,$B208,Profile!$C$2:$C$17521,Y$8))*$C$6</f>
        <v>0</v>
      </c>
      <c r="Z208" s="162">
        <f>(SUMIFS(Profile!$F$2:$F$17521,Profile!$B$2:$B$17521,$B208,Profile!$C$2:$C$17521,Z$8))*$C$6</f>
        <v>0</v>
      </c>
      <c r="AA208" s="162">
        <f>(SUMIFS(Profile!$F$2:$F$17521,Profile!$B$2:$B$17521,$B208,Profile!$C$2:$C$17521,AA$8))*$C$6</f>
        <v>0</v>
      </c>
      <c r="AB208" s="162">
        <f>(SUMIFS(Profile!$F$2:$F$17521,Profile!$B$2:$B$17521,$B208,Profile!$C$2:$C$17521,AB$8))*$C$6</f>
        <v>0</v>
      </c>
      <c r="AC208" s="162">
        <f>(SUMIFS(Profile!$F$2:$F$17521,Profile!$B$2:$B$17521,$B208,Profile!$C$2:$C$17521,AC$8))*$C$6</f>
        <v>0</v>
      </c>
      <c r="AD208" s="162">
        <f>(SUMIFS(Profile!$F$2:$F$17521,Profile!$B$2:$B$17521,$B208,Profile!$C$2:$C$17521,AD$8))*$C$6</f>
        <v>0</v>
      </c>
      <c r="AE208" s="162">
        <f>(SUMIFS(Profile!$F$2:$F$17521,Profile!$B$2:$B$17521,$B208,Profile!$C$2:$C$17521,AE$8))*$C$6</f>
        <v>0</v>
      </c>
      <c r="AF208" s="162">
        <f>(SUMIFS(Profile!$F$2:$F$17521,Profile!$B$2:$B$17521,$B208,Profile!$C$2:$C$17521,AF$8))*$C$6</f>
        <v>0</v>
      </c>
      <c r="AG208" s="162">
        <f>(SUMIFS(Profile!$F$2:$F$17521,Profile!$B$2:$B$17521,$B208,Profile!$C$2:$C$17521,AG$8))*$C$6</f>
        <v>0</v>
      </c>
      <c r="AH208" s="162">
        <f>(SUMIFS(Profile!$F$2:$F$17521,Profile!$B$2:$B$17521,$B208,Profile!$C$2:$C$17521,AH$8))*$C$6</f>
        <v>0</v>
      </c>
      <c r="AI208" s="162">
        <f>(SUMIFS(Profile!$F$2:$F$17521,Profile!$B$2:$B$17521,$B208,Profile!$C$2:$C$17521,AI$8))*$C$6</f>
        <v>0</v>
      </c>
      <c r="AJ208" s="162">
        <f>(SUMIFS(Profile!$F$2:$F$17521,Profile!$B$2:$B$17521,$B208,Profile!$C$2:$C$17521,AJ$8))*$C$6</f>
        <v>0</v>
      </c>
      <c r="AK208" s="162">
        <f>(SUMIFS(Profile!$F$2:$F$17521,Profile!$B$2:$B$17521,$B208,Profile!$C$2:$C$17521,AK$8))*$C$6</f>
        <v>0</v>
      </c>
      <c r="AL208" s="162">
        <f>(SUMIFS(Profile!$F$2:$F$17521,Profile!$B$2:$B$17521,$B208,Profile!$C$2:$C$17521,AL$8))*$C$6</f>
        <v>0</v>
      </c>
      <c r="AM208" s="162">
        <f>(SUMIFS(Profile!$F$2:$F$17521,Profile!$B$2:$B$17521,$B208,Profile!$C$2:$C$17521,AM$8))*$C$6</f>
        <v>0</v>
      </c>
      <c r="AN208" s="162">
        <f>(SUMIFS(Profile!$F$2:$F$17521,Profile!$B$2:$B$17521,$B208,Profile!$C$2:$C$17521,AN$8))*$C$6</f>
        <v>0</v>
      </c>
      <c r="AO208" s="162">
        <f>(SUMIFS(Profile!$F$2:$F$17521,Profile!$B$2:$B$17521,$B208,Profile!$C$2:$C$17521,AO$8))*$C$6</f>
        <v>0</v>
      </c>
      <c r="AP208" s="162">
        <f>(SUMIFS(Profile!$F$2:$F$17521,Profile!$B$2:$B$17521,$B208,Profile!$C$2:$C$17521,AP$8))*$C$6</f>
        <v>0</v>
      </c>
      <c r="AQ208" s="162">
        <f>(SUMIFS(Profile!$F$2:$F$17521,Profile!$B$2:$B$17521,$B208,Profile!$C$2:$C$17521,AQ$8))*$C$6</f>
        <v>0</v>
      </c>
      <c r="AR208" s="162">
        <f>(SUMIFS(Profile!$F$2:$F$17521,Profile!$B$2:$B$17521,$B208,Profile!$C$2:$C$17521,AR$8))*$C$6</f>
        <v>0</v>
      </c>
      <c r="AS208" s="162">
        <f>(SUMIFS(Profile!$F$2:$F$17521,Profile!$B$2:$B$17521,$B208,Profile!$C$2:$C$17521,AS$8))*$C$6</f>
        <v>0</v>
      </c>
      <c r="AT208" s="162">
        <f>(SUMIFS(Profile!$F$2:$F$17521,Profile!$B$2:$B$17521,$B208,Profile!$C$2:$C$17521,AT$8))*$C$6</f>
        <v>0</v>
      </c>
      <c r="AU208" s="162">
        <f>(SUMIFS(Profile!$F$2:$F$17521,Profile!$B$2:$B$17521,$B208,Profile!$C$2:$C$17521,AU$8))*$C$6</f>
        <v>0</v>
      </c>
      <c r="AV208" s="162">
        <f>(SUMIFS(Profile!$F$2:$F$17521,Profile!$B$2:$B$17521,$B208,Profile!$C$2:$C$17521,AV$8))*$C$6</f>
        <v>0</v>
      </c>
      <c r="AW208" s="162">
        <f>(SUMIFS(Profile!$F$2:$F$17521,Profile!$B$2:$B$17521,$B208,Profile!$C$2:$C$17521,AW$8))*$C$6</f>
        <v>0</v>
      </c>
      <c r="AX208" s="162">
        <f>(SUMIFS(Profile!$F$2:$F$17521,Profile!$B$2:$B$17521,$B208,Profile!$C$2:$C$17521,AX$8))*$C$6</f>
        <v>0</v>
      </c>
      <c r="AY208" s="162">
        <f>(SUMIFS(Profile!$F$2:$F$17521,Profile!$B$2:$B$17521,$B208,Profile!$C$2:$C$17521,AY$8))*$C$6</f>
        <v>0</v>
      </c>
      <c r="AZ208" s="162">
        <f>(SUMIFS(Profile!$F$2:$F$17521,Profile!$B$2:$B$17521,$B208,Profile!$C$2:$C$17521,AZ$8))*$C$6</f>
        <v>0</v>
      </c>
      <c r="BA208" s="162">
        <f t="shared" si="10"/>
        <v>0</v>
      </c>
      <c r="BB208" s="162">
        <f>(SUMIFS(Profile!$E$2:$E$17521,Profile!$B$2:$B$17521,$B208,Profile!$C$2:$C$17521,BB$8))*$C$9</f>
        <v>0</v>
      </c>
      <c r="BC208" s="162">
        <f>(SUMIFS(Profile!$E$2:$E$17521,Profile!$B$2:$B$17521,$B208,Profile!$C$2:$C$17521,BC$8))*$C$9</f>
        <v>0</v>
      </c>
      <c r="BD208" s="162">
        <f>(SUMIFS(Profile!$E$2:$E$17521,Profile!$B$2:$B$17521,$B208,Profile!$C$2:$C$17521,BD$8))*$C$9</f>
        <v>0</v>
      </c>
      <c r="BE208" s="162">
        <f>(SUMIFS(Profile!$E$2:$E$17521,Profile!$B$2:$B$17521,$B208,Profile!$C$2:$C$17521,BE$8))*$C$9</f>
        <v>0</v>
      </c>
      <c r="BF208" s="162">
        <f>(SUMIFS(Profile!$E$2:$E$17521,Profile!$B$2:$B$17521,$B208,Profile!$C$2:$C$17521,BF$8))*$C$9</f>
        <v>0</v>
      </c>
      <c r="BG208" s="162">
        <f>(SUMIFS(Profile!$E$2:$E$17521,Profile!$B$2:$B$17521,$B208,Profile!$C$2:$C$17521,BG$8))*$C$9</f>
        <v>0</v>
      </c>
      <c r="BH208" s="162">
        <f>(SUMIFS(Profile!$E$2:$E$17521,Profile!$B$2:$B$17521,$B208,Profile!$C$2:$C$17521,BH$8))*$C$9</f>
        <v>0</v>
      </c>
      <c r="BI208" s="162">
        <f>(SUMIFS(Profile!$E$2:$E$17521,Profile!$B$2:$B$17521,$B208,Profile!$C$2:$C$17521,BI$8))*$C$9</f>
        <v>0</v>
      </c>
      <c r="BJ208" s="162">
        <f>(SUMIFS(Profile!$E$2:$E$17521,Profile!$B$2:$B$17521,$B208,Profile!$C$2:$C$17521,BJ$8))*$C$9</f>
        <v>0</v>
      </c>
      <c r="BK208" s="162">
        <f>(SUMIFS(Profile!$E$2:$E$17521,Profile!$B$2:$B$17521,$B208,Profile!$C$2:$C$17521,BK$8))*$C$9</f>
        <v>0</v>
      </c>
      <c r="BL208" s="162">
        <f>(SUMIFS(Profile!$E$2:$E$17521,Profile!$B$2:$B$17521,$B208,Profile!$C$2:$C$17521,BL$8))*$C$9</f>
        <v>0</v>
      </c>
      <c r="BM208" s="162">
        <f>(SUMIFS(Profile!$E$2:$E$17521,Profile!$B$2:$B$17521,$B208,Profile!$C$2:$C$17521,BM$8))*$C$9</f>
        <v>0</v>
      </c>
      <c r="BN208" s="162">
        <f>(SUMIFS(Profile!$E$2:$E$17521,Profile!$B$2:$B$17521,$B208,Profile!$C$2:$C$17521,BN$8))*$C$9</f>
        <v>0</v>
      </c>
      <c r="BO208" s="162">
        <f>(SUMIFS(Profile!$E$2:$E$17521,Profile!$B$2:$B$17521,$B208,Profile!$C$2:$C$17521,BO$8))*$C$9</f>
        <v>0</v>
      </c>
      <c r="BP208" s="162">
        <f>(SUMIFS(Profile!$E$2:$E$17521,Profile!$B$2:$B$17521,$B208,Profile!$C$2:$C$17521,BP$8))*$C$9</f>
        <v>0</v>
      </c>
      <c r="BQ208" s="162">
        <f>(SUMIFS(Profile!$E$2:$E$17521,Profile!$B$2:$B$17521,$B208,Profile!$C$2:$C$17521,BQ$8))*$C$9</f>
        <v>0</v>
      </c>
      <c r="BR208" s="162">
        <f>(SUMIFS(Profile!$E$2:$E$17521,Profile!$B$2:$B$17521,$B208,Profile!$C$2:$C$17521,BR$8))*$C$9</f>
        <v>0</v>
      </c>
      <c r="BS208" s="162">
        <f>(SUMIFS(Profile!$E$2:$E$17521,Profile!$B$2:$B$17521,$B208,Profile!$C$2:$C$17521,BS$8))*$C$9</f>
        <v>0</v>
      </c>
      <c r="BT208" s="162">
        <f>(SUMIFS(Profile!$E$2:$E$17521,Profile!$B$2:$B$17521,$B208,Profile!$C$2:$C$17521,BT$8))*$C$9</f>
        <v>0</v>
      </c>
      <c r="BU208" s="162">
        <f>(SUMIFS(Profile!$E$2:$E$17521,Profile!$B$2:$B$17521,$B208,Profile!$C$2:$C$17521,BU$8))*$C$9</f>
        <v>0</v>
      </c>
      <c r="BV208" s="162">
        <f>(SUMIFS(Profile!$E$2:$E$17521,Profile!$B$2:$B$17521,$B208,Profile!$C$2:$C$17521,BV$8))*$C$9</f>
        <v>0</v>
      </c>
      <c r="BW208" s="162">
        <f>(SUMIFS(Profile!$E$2:$E$17521,Profile!$B$2:$B$17521,$B208,Profile!$C$2:$C$17521,BW$8))*$C$9</f>
        <v>0</v>
      </c>
      <c r="BX208" s="162">
        <f>(SUMIFS(Profile!$E$2:$E$17521,Profile!$B$2:$B$17521,$B208,Profile!$C$2:$C$17521,BX$8))*$C$9</f>
        <v>0</v>
      </c>
      <c r="BY208" s="162">
        <f>(SUMIFS(Profile!$E$2:$E$17521,Profile!$B$2:$B$17521,$B208,Profile!$C$2:$C$17521,BY$8))*$C$9</f>
        <v>0</v>
      </c>
      <c r="BZ208" s="162">
        <f>(SUMIFS(Profile!$E$2:$E$17521,Profile!$B$2:$B$17521,$B208,Profile!$C$2:$C$17521,BZ$8))*$C$9</f>
        <v>0</v>
      </c>
      <c r="CA208" s="162">
        <f>(SUMIFS(Profile!$E$2:$E$17521,Profile!$B$2:$B$17521,$B208,Profile!$C$2:$C$17521,CA$8))*$C$9</f>
        <v>0</v>
      </c>
      <c r="CB208" s="162">
        <f>(SUMIFS(Profile!$E$2:$E$17521,Profile!$B$2:$B$17521,$B208,Profile!$C$2:$C$17521,CB$8))*$C$9</f>
        <v>0</v>
      </c>
      <c r="CC208" s="162">
        <f>(SUMIFS(Profile!$E$2:$E$17521,Profile!$B$2:$B$17521,$B208,Profile!$C$2:$C$17521,CC$8))*$C$9</f>
        <v>0</v>
      </c>
      <c r="CD208" s="162">
        <f>(SUMIFS(Profile!$E$2:$E$17521,Profile!$B$2:$B$17521,$B208,Profile!$C$2:$C$17521,CD$8))*$C$9</f>
        <v>0</v>
      </c>
      <c r="CE208" s="162">
        <f>(SUMIFS(Profile!$E$2:$E$17521,Profile!$B$2:$B$17521,$B208,Profile!$C$2:$C$17521,CE$8))*$C$9</f>
        <v>0</v>
      </c>
      <c r="CF208" s="162">
        <f>(SUMIFS(Profile!$E$2:$E$17521,Profile!$B$2:$B$17521,$B208,Profile!$C$2:$C$17521,CF$8))*$C$9</f>
        <v>0</v>
      </c>
      <c r="CG208" s="162">
        <f>(SUMIFS(Profile!$E$2:$E$17521,Profile!$B$2:$B$17521,$B208,Profile!$C$2:$C$17521,CG$8))*$C$9</f>
        <v>0</v>
      </c>
      <c r="CH208" s="162">
        <f>(SUMIFS(Profile!$E$2:$E$17521,Profile!$B$2:$B$17521,$B208,Profile!$C$2:$C$17521,CH$8))*$C$9</f>
        <v>0</v>
      </c>
      <c r="CI208" s="162">
        <f>(SUMIFS(Profile!$E$2:$E$17521,Profile!$B$2:$B$17521,$B208,Profile!$C$2:$C$17521,CI$8))*$C$9</f>
        <v>0</v>
      </c>
      <c r="CJ208" s="162">
        <f>(SUMIFS(Profile!$E$2:$E$17521,Profile!$B$2:$B$17521,$B208,Profile!$C$2:$C$17521,CJ$8))*$C$9</f>
        <v>0</v>
      </c>
      <c r="CK208" s="162">
        <f>(SUMIFS(Profile!$E$2:$E$17521,Profile!$B$2:$B$17521,$B208,Profile!$C$2:$C$17521,CK$8))*$C$9</f>
        <v>0</v>
      </c>
      <c r="CL208" s="162">
        <f>(SUMIFS(Profile!$E$2:$E$17521,Profile!$B$2:$B$17521,$B208,Profile!$C$2:$C$17521,CL$8))*$C$9</f>
        <v>0</v>
      </c>
      <c r="CM208" s="162">
        <f>(SUMIFS(Profile!$E$2:$E$17521,Profile!$B$2:$B$17521,$B208,Profile!$C$2:$C$17521,CM$8))*$C$9</f>
        <v>0</v>
      </c>
      <c r="CN208" s="162">
        <f>(SUMIFS(Profile!$E$2:$E$17521,Profile!$B$2:$B$17521,$B208,Profile!$C$2:$C$17521,CN$8))*$C$9</f>
        <v>0</v>
      </c>
      <c r="CO208" s="162">
        <f>(SUMIFS(Profile!$E$2:$E$17521,Profile!$B$2:$B$17521,$B208,Profile!$C$2:$C$17521,CO$8))*$C$9</f>
        <v>0</v>
      </c>
      <c r="CP208" s="162">
        <f>(SUMIFS(Profile!$E$2:$E$17521,Profile!$B$2:$B$17521,$B208,Profile!$C$2:$C$17521,CP$8))*$C$9</f>
        <v>0</v>
      </c>
      <c r="CQ208" s="162">
        <f>(SUMIFS(Profile!$E$2:$E$17521,Profile!$B$2:$B$17521,$B208,Profile!$C$2:$C$17521,CQ$8))*$C$9</f>
        <v>0</v>
      </c>
      <c r="CR208" s="162">
        <f>(SUMIFS(Profile!$E$2:$E$17521,Profile!$B$2:$B$17521,$B208,Profile!$C$2:$C$17521,CR$8))*$C$9</f>
        <v>0</v>
      </c>
      <c r="CS208" s="162">
        <f>(SUMIFS(Profile!$E$2:$E$17521,Profile!$B$2:$B$17521,$B208,Profile!$C$2:$C$17521,CS$8))*$C$9</f>
        <v>0</v>
      </c>
      <c r="CT208" s="162">
        <f>(SUMIFS(Profile!$E$2:$E$17521,Profile!$B$2:$B$17521,$B208,Profile!$C$2:$C$17521,CT$8))*$C$9</f>
        <v>0</v>
      </c>
      <c r="CU208" s="162">
        <f>(SUMIFS(Profile!$E$2:$E$17521,Profile!$B$2:$B$17521,$B208,Profile!$C$2:$C$17521,CU$8))*$C$9</f>
        <v>0</v>
      </c>
      <c r="CV208" s="162">
        <f>(SUMIFS(Profile!$E$2:$E$17521,Profile!$B$2:$B$17521,$B208,Profile!$C$2:$C$17521,CV$8))*$C$9</f>
        <v>0</v>
      </c>
      <c r="CW208" s="162">
        <f>(SUMIFS(Profile!$E$2:$E$17521,Profile!$B$2:$B$17521,$B208,Profile!$C$2:$C$17521,CW$8))*$C$9</f>
        <v>0</v>
      </c>
      <c r="CX208" s="162">
        <f t="shared" si="11"/>
        <v>0</v>
      </c>
      <c r="CY208" s="162">
        <f t="shared" ref="CY208:ET208" si="1001">MAX(BB208-E208,0)</f>
        <v>0</v>
      </c>
      <c r="CZ208" s="162">
        <f t="shared" si="1001"/>
        <v>0</v>
      </c>
      <c r="DA208" s="162">
        <f t="shared" si="1001"/>
        <v>0</v>
      </c>
      <c r="DB208" s="162">
        <f t="shared" si="1001"/>
        <v>0</v>
      </c>
      <c r="DC208" s="162">
        <f t="shared" si="1001"/>
        <v>0</v>
      </c>
      <c r="DD208" s="162">
        <f t="shared" si="1001"/>
        <v>0</v>
      </c>
      <c r="DE208" s="162">
        <f t="shared" si="1001"/>
        <v>0</v>
      </c>
      <c r="DF208" s="162">
        <f t="shared" si="1001"/>
        <v>0</v>
      </c>
      <c r="DG208" s="162">
        <f t="shared" si="1001"/>
        <v>0</v>
      </c>
      <c r="DH208" s="162">
        <f t="shared" si="1001"/>
        <v>0</v>
      </c>
      <c r="DI208" s="162">
        <f t="shared" si="1001"/>
        <v>0</v>
      </c>
      <c r="DJ208" s="162">
        <f t="shared" si="1001"/>
        <v>0</v>
      </c>
      <c r="DK208" s="162">
        <f t="shared" si="1001"/>
        <v>0</v>
      </c>
      <c r="DL208" s="162">
        <f t="shared" si="1001"/>
        <v>0</v>
      </c>
      <c r="DM208" s="162">
        <f t="shared" si="1001"/>
        <v>0</v>
      </c>
      <c r="DN208" s="162">
        <f t="shared" si="1001"/>
        <v>0</v>
      </c>
      <c r="DO208" s="162">
        <f t="shared" si="1001"/>
        <v>0</v>
      </c>
      <c r="DP208" s="162">
        <f t="shared" si="1001"/>
        <v>0</v>
      </c>
      <c r="DQ208" s="162">
        <f t="shared" si="1001"/>
        <v>0</v>
      </c>
      <c r="DR208" s="162">
        <f t="shared" si="1001"/>
        <v>0</v>
      </c>
      <c r="DS208" s="162">
        <f t="shared" si="1001"/>
        <v>0</v>
      </c>
      <c r="DT208" s="162">
        <f t="shared" si="1001"/>
        <v>0</v>
      </c>
      <c r="DU208" s="162">
        <f t="shared" si="1001"/>
        <v>0</v>
      </c>
      <c r="DV208" s="162">
        <f t="shared" si="1001"/>
        <v>0</v>
      </c>
      <c r="DW208" s="162">
        <f t="shared" si="1001"/>
        <v>0</v>
      </c>
      <c r="DX208" s="162">
        <f t="shared" si="1001"/>
        <v>0</v>
      </c>
      <c r="DY208" s="162">
        <f t="shared" si="1001"/>
        <v>0</v>
      </c>
      <c r="DZ208" s="162">
        <f t="shared" si="1001"/>
        <v>0</v>
      </c>
      <c r="EA208" s="162">
        <f t="shared" si="1001"/>
        <v>0</v>
      </c>
      <c r="EB208" s="162">
        <f t="shared" si="1001"/>
        <v>0</v>
      </c>
      <c r="EC208" s="162">
        <f t="shared" si="1001"/>
        <v>0</v>
      </c>
      <c r="ED208" s="162">
        <f t="shared" si="1001"/>
        <v>0</v>
      </c>
      <c r="EE208" s="162">
        <f t="shared" si="1001"/>
        <v>0</v>
      </c>
      <c r="EF208" s="162">
        <f t="shared" si="1001"/>
        <v>0</v>
      </c>
      <c r="EG208" s="162">
        <f t="shared" si="1001"/>
        <v>0</v>
      </c>
      <c r="EH208" s="162">
        <f t="shared" si="1001"/>
        <v>0</v>
      </c>
      <c r="EI208" s="162">
        <f t="shared" si="1001"/>
        <v>0</v>
      </c>
      <c r="EJ208" s="162">
        <f t="shared" si="1001"/>
        <v>0</v>
      </c>
      <c r="EK208" s="162">
        <f t="shared" si="1001"/>
        <v>0</v>
      </c>
      <c r="EL208" s="162">
        <f t="shared" si="1001"/>
        <v>0</v>
      </c>
      <c r="EM208" s="162">
        <f t="shared" si="1001"/>
        <v>0</v>
      </c>
      <c r="EN208" s="162">
        <f t="shared" si="1001"/>
        <v>0</v>
      </c>
      <c r="EO208" s="162">
        <f t="shared" si="1001"/>
        <v>0</v>
      </c>
      <c r="EP208" s="162">
        <f t="shared" si="1001"/>
        <v>0</v>
      </c>
      <c r="EQ208" s="162">
        <f t="shared" si="1001"/>
        <v>0</v>
      </c>
      <c r="ER208" s="162">
        <f t="shared" si="1001"/>
        <v>0</v>
      </c>
      <c r="ES208" s="162">
        <f t="shared" si="1001"/>
        <v>0</v>
      </c>
      <c r="ET208" s="162">
        <f t="shared" si="1001"/>
        <v>0</v>
      </c>
      <c r="EU208" s="162">
        <f t="shared" si="13"/>
        <v>0</v>
      </c>
      <c r="EV208" s="162">
        <f t="shared" ref="EV208:GQ208" si="1002">BB208-CY208</f>
        <v>0</v>
      </c>
      <c r="EW208" s="162">
        <f t="shared" si="1002"/>
        <v>0</v>
      </c>
      <c r="EX208" s="162">
        <f t="shared" si="1002"/>
        <v>0</v>
      </c>
      <c r="EY208" s="162">
        <f t="shared" si="1002"/>
        <v>0</v>
      </c>
      <c r="EZ208" s="162">
        <f t="shared" si="1002"/>
        <v>0</v>
      </c>
      <c r="FA208" s="162">
        <f t="shared" si="1002"/>
        <v>0</v>
      </c>
      <c r="FB208" s="162">
        <f t="shared" si="1002"/>
        <v>0</v>
      </c>
      <c r="FC208" s="162">
        <f t="shared" si="1002"/>
        <v>0</v>
      </c>
      <c r="FD208" s="162">
        <f t="shared" si="1002"/>
        <v>0</v>
      </c>
      <c r="FE208" s="162">
        <f t="shared" si="1002"/>
        <v>0</v>
      </c>
      <c r="FF208" s="162">
        <f t="shared" si="1002"/>
        <v>0</v>
      </c>
      <c r="FG208" s="162">
        <f t="shared" si="1002"/>
        <v>0</v>
      </c>
      <c r="FH208" s="162">
        <f t="shared" si="1002"/>
        <v>0</v>
      </c>
      <c r="FI208" s="162">
        <f t="shared" si="1002"/>
        <v>0</v>
      </c>
      <c r="FJ208" s="162">
        <f t="shared" si="1002"/>
        <v>0</v>
      </c>
      <c r="FK208" s="162">
        <f t="shared" si="1002"/>
        <v>0</v>
      </c>
      <c r="FL208" s="162">
        <f t="shared" si="1002"/>
        <v>0</v>
      </c>
      <c r="FM208" s="162">
        <f t="shared" si="1002"/>
        <v>0</v>
      </c>
      <c r="FN208" s="162">
        <f t="shared" si="1002"/>
        <v>0</v>
      </c>
      <c r="FO208" s="162">
        <f t="shared" si="1002"/>
        <v>0</v>
      </c>
      <c r="FP208" s="162">
        <f t="shared" si="1002"/>
        <v>0</v>
      </c>
      <c r="FQ208" s="162">
        <f t="shared" si="1002"/>
        <v>0</v>
      </c>
      <c r="FR208" s="162">
        <f t="shared" si="1002"/>
        <v>0</v>
      </c>
      <c r="FS208" s="162">
        <f t="shared" si="1002"/>
        <v>0</v>
      </c>
      <c r="FT208" s="162">
        <f t="shared" si="1002"/>
        <v>0</v>
      </c>
      <c r="FU208" s="162">
        <f t="shared" si="1002"/>
        <v>0</v>
      </c>
      <c r="FV208" s="162">
        <f t="shared" si="1002"/>
        <v>0</v>
      </c>
      <c r="FW208" s="162">
        <f t="shared" si="1002"/>
        <v>0</v>
      </c>
      <c r="FX208" s="162">
        <f t="shared" si="1002"/>
        <v>0</v>
      </c>
      <c r="FY208" s="162">
        <f t="shared" si="1002"/>
        <v>0</v>
      </c>
      <c r="FZ208" s="162">
        <f t="shared" si="1002"/>
        <v>0</v>
      </c>
      <c r="GA208" s="162">
        <f t="shared" si="1002"/>
        <v>0</v>
      </c>
      <c r="GB208" s="162">
        <f t="shared" si="1002"/>
        <v>0</v>
      </c>
      <c r="GC208" s="162">
        <f t="shared" si="1002"/>
        <v>0</v>
      </c>
      <c r="GD208" s="162">
        <f t="shared" si="1002"/>
        <v>0</v>
      </c>
      <c r="GE208" s="162">
        <f t="shared" si="1002"/>
        <v>0</v>
      </c>
      <c r="GF208" s="162">
        <f t="shared" si="1002"/>
        <v>0</v>
      </c>
      <c r="GG208" s="162">
        <f t="shared" si="1002"/>
        <v>0</v>
      </c>
      <c r="GH208" s="162">
        <f t="shared" si="1002"/>
        <v>0</v>
      </c>
      <c r="GI208" s="162">
        <f t="shared" si="1002"/>
        <v>0</v>
      </c>
      <c r="GJ208" s="162">
        <f t="shared" si="1002"/>
        <v>0</v>
      </c>
      <c r="GK208" s="162">
        <f t="shared" si="1002"/>
        <v>0</v>
      </c>
      <c r="GL208" s="162">
        <f t="shared" si="1002"/>
        <v>0</v>
      </c>
      <c r="GM208" s="162">
        <f t="shared" si="1002"/>
        <v>0</v>
      </c>
      <c r="GN208" s="162">
        <f t="shared" si="1002"/>
        <v>0</v>
      </c>
      <c r="GO208" s="162">
        <f t="shared" si="1002"/>
        <v>0</v>
      </c>
      <c r="GP208" s="162">
        <f t="shared" si="1002"/>
        <v>0</v>
      </c>
      <c r="GQ208" s="162">
        <f t="shared" si="1002"/>
        <v>0</v>
      </c>
      <c r="GR208" s="162">
        <f t="shared" si="15"/>
        <v>0</v>
      </c>
      <c r="GS208" s="162">
        <f t="shared" ref="GS208:IN208" si="1003">E208-EV208</f>
        <v>0</v>
      </c>
      <c r="GT208" s="162">
        <f t="shared" si="1003"/>
        <v>0</v>
      </c>
      <c r="GU208" s="162">
        <f t="shared" si="1003"/>
        <v>0</v>
      </c>
      <c r="GV208" s="162">
        <f t="shared" si="1003"/>
        <v>0</v>
      </c>
      <c r="GW208" s="162">
        <f t="shared" si="1003"/>
        <v>0</v>
      </c>
      <c r="GX208" s="162">
        <f t="shared" si="1003"/>
        <v>0</v>
      </c>
      <c r="GY208" s="162">
        <f t="shared" si="1003"/>
        <v>0</v>
      </c>
      <c r="GZ208" s="162">
        <f t="shared" si="1003"/>
        <v>0</v>
      </c>
      <c r="HA208" s="162">
        <f t="shared" si="1003"/>
        <v>0</v>
      </c>
      <c r="HB208" s="162">
        <f t="shared" si="1003"/>
        <v>0</v>
      </c>
      <c r="HC208" s="162">
        <f t="shared" si="1003"/>
        <v>0</v>
      </c>
      <c r="HD208" s="162">
        <f t="shared" si="1003"/>
        <v>0</v>
      </c>
      <c r="HE208" s="162">
        <f t="shared" si="1003"/>
        <v>0</v>
      </c>
      <c r="HF208" s="162">
        <f t="shared" si="1003"/>
        <v>0</v>
      </c>
      <c r="HG208" s="162">
        <f t="shared" si="1003"/>
        <v>0</v>
      </c>
      <c r="HH208" s="162">
        <f t="shared" si="1003"/>
        <v>0</v>
      </c>
      <c r="HI208" s="162">
        <f t="shared" si="1003"/>
        <v>0</v>
      </c>
      <c r="HJ208" s="162">
        <f t="shared" si="1003"/>
        <v>0</v>
      </c>
      <c r="HK208" s="162">
        <f t="shared" si="1003"/>
        <v>0</v>
      </c>
      <c r="HL208" s="162">
        <f t="shared" si="1003"/>
        <v>0</v>
      </c>
      <c r="HM208" s="162">
        <f t="shared" si="1003"/>
        <v>0</v>
      </c>
      <c r="HN208" s="162">
        <f t="shared" si="1003"/>
        <v>0</v>
      </c>
      <c r="HO208" s="162">
        <f t="shared" si="1003"/>
        <v>0</v>
      </c>
      <c r="HP208" s="162">
        <f t="shared" si="1003"/>
        <v>0</v>
      </c>
      <c r="HQ208" s="162">
        <f t="shared" si="1003"/>
        <v>0</v>
      </c>
      <c r="HR208" s="162">
        <f t="shared" si="1003"/>
        <v>0</v>
      </c>
      <c r="HS208" s="162">
        <f t="shared" si="1003"/>
        <v>0</v>
      </c>
      <c r="HT208" s="162">
        <f t="shared" si="1003"/>
        <v>0</v>
      </c>
      <c r="HU208" s="162">
        <f t="shared" si="1003"/>
        <v>0</v>
      </c>
      <c r="HV208" s="162">
        <f t="shared" si="1003"/>
        <v>0</v>
      </c>
      <c r="HW208" s="162">
        <f t="shared" si="1003"/>
        <v>0</v>
      </c>
      <c r="HX208" s="162">
        <f t="shared" si="1003"/>
        <v>0</v>
      </c>
      <c r="HY208" s="162">
        <f t="shared" si="1003"/>
        <v>0</v>
      </c>
      <c r="HZ208" s="162">
        <f t="shared" si="1003"/>
        <v>0</v>
      </c>
      <c r="IA208" s="162">
        <f t="shared" si="1003"/>
        <v>0</v>
      </c>
      <c r="IB208" s="162">
        <f t="shared" si="1003"/>
        <v>0</v>
      </c>
      <c r="IC208" s="162">
        <f t="shared" si="1003"/>
        <v>0</v>
      </c>
      <c r="ID208" s="162">
        <f t="shared" si="1003"/>
        <v>0</v>
      </c>
      <c r="IE208" s="162">
        <f t="shared" si="1003"/>
        <v>0</v>
      </c>
      <c r="IF208" s="162">
        <f t="shared" si="1003"/>
        <v>0</v>
      </c>
      <c r="IG208" s="162">
        <f t="shared" si="1003"/>
        <v>0</v>
      </c>
      <c r="IH208" s="162">
        <f t="shared" si="1003"/>
        <v>0</v>
      </c>
      <c r="II208" s="162">
        <f t="shared" si="1003"/>
        <v>0</v>
      </c>
      <c r="IJ208" s="162">
        <f t="shared" si="1003"/>
        <v>0</v>
      </c>
      <c r="IK208" s="162">
        <f t="shared" si="1003"/>
        <v>0</v>
      </c>
      <c r="IL208" s="162">
        <f t="shared" si="1003"/>
        <v>0</v>
      </c>
      <c r="IM208" s="162">
        <f t="shared" si="1003"/>
        <v>0</v>
      </c>
      <c r="IN208" s="162">
        <f t="shared" si="1003"/>
        <v>0</v>
      </c>
      <c r="IO208" s="162">
        <f t="shared" si="17"/>
        <v>0</v>
      </c>
      <c r="IP208" s="162">
        <f t="shared" si="23"/>
        <v>0</v>
      </c>
      <c r="IQ208" s="162">
        <f t="shared" ref="IQ208:KK208" si="1004">MAX((MIN(CZ208+IP208,$IO$7))-GT208,0)</f>
        <v>0</v>
      </c>
      <c r="IR208" s="162">
        <f t="shared" si="1004"/>
        <v>0</v>
      </c>
      <c r="IS208" s="162">
        <f t="shared" si="1004"/>
        <v>0</v>
      </c>
      <c r="IT208" s="162">
        <f t="shared" si="1004"/>
        <v>0</v>
      </c>
      <c r="IU208" s="162">
        <f t="shared" si="1004"/>
        <v>0</v>
      </c>
      <c r="IV208" s="162">
        <f t="shared" si="1004"/>
        <v>0</v>
      </c>
      <c r="IW208" s="162">
        <f t="shared" si="1004"/>
        <v>0</v>
      </c>
      <c r="IX208" s="162">
        <f t="shared" si="1004"/>
        <v>0</v>
      </c>
      <c r="IY208" s="162">
        <f t="shared" si="1004"/>
        <v>0</v>
      </c>
      <c r="IZ208" s="162">
        <f t="shared" si="1004"/>
        <v>0</v>
      </c>
      <c r="JA208" s="162">
        <f t="shared" si="1004"/>
        <v>0</v>
      </c>
      <c r="JB208" s="162">
        <f t="shared" si="1004"/>
        <v>0</v>
      </c>
      <c r="JC208" s="162">
        <f t="shared" si="1004"/>
        <v>0</v>
      </c>
      <c r="JD208" s="162">
        <f t="shared" si="1004"/>
        <v>0</v>
      </c>
      <c r="JE208" s="162">
        <f t="shared" si="1004"/>
        <v>0</v>
      </c>
      <c r="JF208" s="162">
        <f t="shared" si="1004"/>
        <v>0</v>
      </c>
      <c r="JG208" s="162">
        <f t="shared" si="1004"/>
        <v>0</v>
      </c>
      <c r="JH208" s="162">
        <f t="shared" si="1004"/>
        <v>0</v>
      </c>
      <c r="JI208" s="162">
        <f t="shared" si="1004"/>
        <v>0</v>
      </c>
      <c r="JJ208" s="162">
        <f t="shared" si="1004"/>
        <v>0</v>
      </c>
      <c r="JK208" s="162">
        <f t="shared" si="1004"/>
        <v>0</v>
      </c>
      <c r="JL208" s="162">
        <f t="shared" si="1004"/>
        <v>0</v>
      </c>
      <c r="JM208" s="162">
        <f t="shared" si="1004"/>
        <v>0</v>
      </c>
      <c r="JN208" s="162">
        <f t="shared" si="1004"/>
        <v>0</v>
      </c>
      <c r="JO208" s="162">
        <f t="shared" si="1004"/>
        <v>0</v>
      </c>
      <c r="JP208" s="162">
        <f t="shared" si="1004"/>
        <v>0</v>
      </c>
      <c r="JQ208" s="162">
        <f t="shared" si="1004"/>
        <v>0</v>
      </c>
      <c r="JR208" s="162">
        <f t="shared" si="1004"/>
        <v>0</v>
      </c>
      <c r="JS208" s="162">
        <f t="shared" si="1004"/>
        <v>0</v>
      </c>
      <c r="JT208" s="162">
        <f t="shared" si="1004"/>
        <v>0</v>
      </c>
      <c r="JU208" s="162">
        <f t="shared" si="1004"/>
        <v>0</v>
      </c>
      <c r="JV208" s="162">
        <f t="shared" si="1004"/>
        <v>0</v>
      </c>
      <c r="JW208" s="162">
        <f t="shared" si="1004"/>
        <v>0</v>
      </c>
      <c r="JX208" s="162">
        <f t="shared" si="1004"/>
        <v>0</v>
      </c>
      <c r="JY208" s="162">
        <f t="shared" si="1004"/>
        <v>0</v>
      </c>
      <c r="JZ208" s="162">
        <f t="shared" si="1004"/>
        <v>0</v>
      </c>
      <c r="KA208" s="162">
        <f t="shared" si="1004"/>
        <v>0</v>
      </c>
      <c r="KB208" s="162">
        <f t="shared" si="1004"/>
        <v>0</v>
      </c>
      <c r="KC208" s="162">
        <f t="shared" si="1004"/>
        <v>0</v>
      </c>
      <c r="KD208" s="162">
        <f t="shared" si="1004"/>
        <v>0</v>
      </c>
      <c r="KE208" s="162">
        <f t="shared" si="1004"/>
        <v>0</v>
      </c>
      <c r="KF208" s="162">
        <f t="shared" si="1004"/>
        <v>0</v>
      </c>
      <c r="KG208" s="162">
        <f t="shared" si="1004"/>
        <v>0</v>
      </c>
      <c r="KH208" s="162">
        <f t="shared" si="1004"/>
        <v>0</v>
      </c>
      <c r="KI208" s="162">
        <f t="shared" si="1004"/>
        <v>0</v>
      </c>
      <c r="KJ208" s="162">
        <f t="shared" si="1004"/>
        <v>0</v>
      </c>
      <c r="KK208" s="162">
        <f t="shared" si="1004"/>
        <v>0</v>
      </c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</row>
    <row r="209" ht="14.25" customHeight="1" spans="1:326" x14ac:dyDescent="0.25">
      <c r="A209" s="1">
        <v>7</v>
      </c>
      <c r="B209" s="1">
        <f t="shared" ref="B209:C209" si="1005">B208+1</f>
        <v>199</v>
      </c>
      <c r="C209" s="232">
        <f t="shared" si="1005"/>
        <v>43664</v>
      </c>
      <c r="D209" s="162">
        <f t="shared" si="9"/>
        <v>0</v>
      </c>
      <c r="E209" s="162">
        <f>(SUMIFS(Profile!$F$2:$F$17521,Profile!$B$2:$B$17521,$B209,Profile!$C$2:$C$17521,E$8))*$C$6</f>
        <v>0</v>
      </c>
      <c r="F209" s="162">
        <f>(SUMIFS(Profile!$F$2:$F$17521,Profile!$B$2:$B$17521,$B209,Profile!$C$2:$C$17521,F$8))*$C$6</f>
        <v>0</v>
      </c>
      <c r="G209" s="162">
        <f>(SUMIFS(Profile!$F$2:$F$17521,Profile!$B$2:$B$17521,$B209,Profile!$C$2:$C$17521,G$8))*$C$6</f>
        <v>0</v>
      </c>
      <c r="H209" s="162">
        <f>(SUMIFS(Profile!$F$2:$F$17521,Profile!$B$2:$B$17521,$B209,Profile!$C$2:$C$17521,H$8))*$C$6</f>
        <v>0</v>
      </c>
      <c r="I209" s="162">
        <f>(SUMIFS(Profile!$F$2:$F$17521,Profile!$B$2:$B$17521,$B209,Profile!$C$2:$C$17521,I$8))*$C$6</f>
        <v>0</v>
      </c>
      <c r="J209" s="162">
        <f>(SUMIFS(Profile!$F$2:$F$17521,Profile!$B$2:$B$17521,$B209,Profile!$C$2:$C$17521,J$8))*$C$6</f>
        <v>0</v>
      </c>
      <c r="K209" s="162">
        <f>(SUMIFS(Profile!$F$2:$F$17521,Profile!$B$2:$B$17521,$B209,Profile!$C$2:$C$17521,K$8))*$C$6</f>
        <v>0</v>
      </c>
      <c r="L209" s="162">
        <f>(SUMIFS(Profile!$F$2:$F$17521,Profile!$B$2:$B$17521,$B209,Profile!$C$2:$C$17521,L$8))*$C$6</f>
        <v>0</v>
      </c>
      <c r="M209" s="162">
        <f>(SUMIFS(Profile!$F$2:$F$17521,Profile!$B$2:$B$17521,$B209,Profile!$C$2:$C$17521,M$8))*$C$6</f>
        <v>0</v>
      </c>
      <c r="N209" s="162">
        <f>(SUMIFS(Profile!$F$2:$F$17521,Profile!$B$2:$B$17521,$B209,Profile!$C$2:$C$17521,N$8))*$C$6</f>
        <v>0</v>
      </c>
      <c r="O209" s="162">
        <f>(SUMIFS(Profile!$F$2:$F$17521,Profile!$B$2:$B$17521,$B209,Profile!$C$2:$C$17521,O$8))*$C$6</f>
        <v>0</v>
      </c>
      <c r="P209" s="162">
        <f>(SUMIFS(Profile!$F$2:$F$17521,Profile!$B$2:$B$17521,$B209,Profile!$C$2:$C$17521,P$8))*$C$6</f>
        <v>0</v>
      </c>
      <c r="Q209" s="162">
        <f>(SUMIFS(Profile!$F$2:$F$17521,Profile!$B$2:$B$17521,$B209,Profile!$C$2:$C$17521,Q$8))*$C$6</f>
        <v>0</v>
      </c>
      <c r="R209" s="162">
        <f>(SUMIFS(Profile!$F$2:$F$17521,Profile!$B$2:$B$17521,$B209,Profile!$C$2:$C$17521,R$8))*$C$6</f>
        <v>0</v>
      </c>
      <c r="S209" s="162">
        <f>(SUMIFS(Profile!$F$2:$F$17521,Profile!$B$2:$B$17521,$B209,Profile!$C$2:$C$17521,S$8))*$C$6</f>
        <v>0</v>
      </c>
      <c r="T209" s="162">
        <f>(SUMIFS(Profile!$F$2:$F$17521,Profile!$B$2:$B$17521,$B209,Profile!$C$2:$C$17521,T$8))*$C$6</f>
        <v>0</v>
      </c>
      <c r="U209" s="162">
        <f>(SUMIFS(Profile!$F$2:$F$17521,Profile!$B$2:$B$17521,$B209,Profile!$C$2:$C$17521,U$8))*$C$6</f>
        <v>0</v>
      </c>
      <c r="V209" s="162">
        <f>(SUMIFS(Profile!$F$2:$F$17521,Profile!$B$2:$B$17521,$B209,Profile!$C$2:$C$17521,V$8))*$C$6</f>
        <v>0</v>
      </c>
      <c r="W209" s="162">
        <f>(SUMIFS(Profile!$F$2:$F$17521,Profile!$B$2:$B$17521,$B209,Profile!$C$2:$C$17521,W$8))*$C$6</f>
        <v>0</v>
      </c>
      <c r="X209" s="162">
        <f>(SUMIFS(Profile!$F$2:$F$17521,Profile!$B$2:$B$17521,$B209,Profile!$C$2:$C$17521,X$8))*$C$6</f>
        <v>0</v>
      </c>
      <c r="Y209" s="162">
        <f>(SUMIFS(Profile!$F$2:$F$17521,Profile!$B$2:$B$17521,$B209,Profile!$C$2:$C$17521,Y$8))*$C$6</f>
        <v>0</v>
      </c>
      <c r="Z209" s="162">
        <f>(SUMIFS(Profile!$F$2:$F$17521,Profile!$B$2:$B$17521,$B209,Profile!$C$2:$C$17521,Z$8))*$C$6</f>
        <v>0</v>
      </c>
      <c r="AA209" s="162">
        <f>(SUMIFS(Profile!$F$2:$F$17521,Profile!$B$2:$B$17521,$B209,Profile!$C$2:$C$17521,AA$8))*$C$6</f>
        <v>0</v>
      </c>
      <c r="AB209" s="162">
        <f>(SUMIFS(Profile!$F$2:$F$17521,Profile!$B$2:$B$17521,$B209,Profile!$C$2:$C$17521,AB$8))*$C$6</f>
        <v>0</v>
      </c>
      <c r="AC209" s="162">
        <f>(SUMIFS(Profile!$F$2:$F$17521,Profile!$B$2:$B$17521,$B209,Profile!$C$2:$C$17521,AC$8))*$C$6</f>
        <v>0</v>
      </c>
      <c r="AD209" s="162">
        <f>(SUMIFS(Profile!$F$2:$F$17521,Profile!$B$2:$B$17521,$B209,Profile!$C$2:$C$17521,AD$8))*$C$6</f>
        <v>0</v>
      </c>
      <c r="AE209" s="162">
        <f>(SUMIFS(Profile!$F$2:$F$17521,Profile!$B$2:$B$17521,$B209,Profile!$C$2:$C$17521,AE$8))*$C$6</f>
        <v>0</v>
      </c>
      <c r="AF209" s="162">
        <f>(SUMIFS(Profile!$F$2:$F$17521,Profile!$B$2:$B$17521,$B209,Profile!$C$2:$C$17521,AF$8))*$C$6</f>
        <v>0</v>
      </c>
      <c r="AG209" s="162">
        <f>(SUMIFS(Profile!$F$2:$F$17521,Profile!$B$2:$B$17521,$B209,Profile!$C$2:$C$17521,AG$8))*$C$6</f>
        <v>0</v>
      </c>
      <c r="AH209" s="162">
        <f>(SUMIFS(Profile!$F$2:$F$17521,Profile!$B$2:$B$17521,$B209,Profile!$C$2:$C$17521,AH$8))*$C$6</f>
        <v>0</v>
      </c>
      <c r="AI209" s="162">
        <f>(SUMIFS(Profile!$F$2:$F$17521,Profile!$B$2:$B$17521,$B209,Profile!$C$2:$C$17521,AI$8))*$C$6</f>
        <v>0</v>
      </c>
      <c r="AJ209" s="162">
        <f>(SUMIFS(Profile!$F$2:$F$17521,Profile!$B$2:$B$17521,$B209,Profile!$C$2:$C$17521,AJ$8))*$C$6</f>
        <v>0</v>
      </c>
      <c r="AK209" s="162">
        <f>(SUMIFS(Profile!$F$2:$F$17521,Profile!$B$2:$B$17521,$B209,Profile!$C$2:$C$17521,AK$8))*$C$6</f>
        <v>0</v>
      </c>
      <c r="AL209" s="162">
        <f>(SUMIFS(Profile!$F$2:$F$17521,Profile!$B$2:$B$17521,$B209,Profile!$C$2:$C$17521,AL$8))*$C$6</f>
        <v>0</v>
      </c>
      <c r="AM209" s="162">
        <f>(SUMIFS(Profile!$F$2:$F$17521,Profile!$B$2:$B$17521,$B209,Profile!$C$2:$C$17521,AM$8))*$C$6</f>
        <v>0</v>
      </c>
      <c r="AN209" s="162">
        <f>(SUMIFS(Profile!$F$2:$F$17521,Profile!$B$2:$B$17521,$B209,Profile!$C$2:$C$17521,AN$8))*$C$6</f>
        <v>0</v>
      </c>
      <c r="AO209" s="162">
        <f>(SUMIFS(Profile!$F$2:$F$17521,Profile!$B$2:$B$17521,$B209,Profile!$C$2:$C$17521,AO$8))*$C$6</f>
        <v>0</v>
      </c>
      <c r="AP209" s="162">
        <f>(SUMIFS(Profile!$F$2:$F$17521,Profile!$B$2:$B$17521,$B209,Profile!$C$2:$C$17521,AP$8))*$C$6</f>
        <v>0</v>
      </c>
      <c r="AQ209" s="162">
        <f>(SUMIFS(Profile!$F$2:$F$17521,Profile!$B$2:$B$17521,$B209,Profile!$C$2:$C$17521,AQ$8))*$C$6</f>
        <v>0</v>
      </c>
      <c r="AR209" s="162">
        <f>(SUMIFS(Profile!$F$2:$F$17521,Profile!$B$2:$B$17521,$B209,Profile!$C$2:$C$17521,AR$8))*$C$6</f>
        <v>0</v>
      </c>
      <c r="AS209" s="162">
        <f>(SUMIFS(Profile!$F$2:$F$17521,Profile!$B$2:$B$17521,$B209,Profile!$C$2:$C$17521,AS$8))*$C$6</f>
        <v>0</v>
      </c>
      <c r="AT209" s="162">
        <f>(SUMIFS(Profile!$F$2:$F$17521,Profile!$B$2:$B$17521,$B209,Profile!$C$2:$C$17521,AT$8))*$C$6</f>
        <v>0</v>
      </c>
      <c r="AU209" s="162">
        <f>(SUMIFS(Profile!$F$2:$F$17521,Profile!$B$2:$B$17521,$B209,Profile!$C$2:$C$17521,AU$8))*$C$6</f>
        <v>0</v>
      </c>
      <c r="AV209" s="162">
        <f>(SUMIFS(Profile!$F$2:$F$17521,Profile!$B$2:$B$17521,$B209,Profile!$C$2:$C$17521,AV$8))*$C$6</f>
        <v>0</v>
      </c>
      <c r="AW209" s="162">
        <f>(SUMIFS(Profile!$F$2:$F$17521,Profile!$B$2:$B$17521,$B209,Profile!$C$2:$C$17521,AW$8))*$C$6</f>
        <v>0</v>
      </c>
      <c r="AX209" s="162">
        <f>(SUMIFS(Profile!$F$2:$F$17521,Profile!$B$2:$B$17521,$B209,Profile!$C$2:$C$17521,AX$8))*$C$6</f>
        <v>0</v>
      </c>
      <c r="AY209" s="162">
        <f>(SUMIFS(Profile!$F$2:$F$17521,Profile!$B$2:$B$17521,$B209,Profile!$C$2:$C$17521,AY$8))*$C$6</f>
        <v>0</v>
      </c>
      <c r="AZ209" s="162">
        <f>(SUMIFS(Profile!$F$2:$F$17521,Profile!$B$2:$B$17521,$B209,Profile!$C$2:$C$17521,AZ$8))*$C$6</f>
        <v>0</v>
      </c>
      <c r="BA209" s="162">
        <f t="shared" si="10"/>
        <v>0</v>
      </c>
      <c r="BB209" s="162">
        <f>(SUMIFS(Profile!$E$2:$E$17521,Profile!$B$2:$B$17521,$B209,Profile!$C$2:$C$17521,BB$8))*$C$9</f>
        <v>0</v>
      </c>
      <c r="BC209" s="162">
        <f>(SUMIFS(Profile!$E$2:$E$17521,Profile!$B$2:$B$17521,$B209,Profile!$C$2:$C$17521,BC$8))*$C$9</f>
        <v>0</v>
      </c>
      <c r="BD209" s="162">
        <f>(SUMIFS(Profile!$E$2:$E$17521,Profile!$B$2:$B$17521,$B209,Profile!$C$2:$C$17521,BD$8))*$C$9</f>
        <v>0</v>
      </c>
      <c r="BE209" s="162">
        <f>(SUMIFS(Profile!$E$2:$E$17521,Profile!$B$2:$B$17521,$B209,Profile!$C$2:$C$17521,BE$8))*$C$9</f>
        <v>0</v>
      </c>
      <c r="BF209" s="162">
        <f>(SUMIFS(Profile!$E$2:$E$17521,Profile!$B$2:$B$17521,$B209,Profile!$C$2:$C$17521,BF$8))*$C$9</f>
        <v>0</v>
      </c>
      <c r="BG209" s="162">
        <f>(SUMIFS(Profile!$E$2:$E$17521,Profile!$B$2:$B$17521,$B209,Profile!$C$2:$C$17521,BG$8))*$C$9</f>
        <v>0</v>
      </c>
      <c r="BH209" s="162">
        <f>(SUMIFS(Profile!$E$2:$E$17521,Profile!$B$2:$B$17521,$B209,Profile!$C$2:$C$17521,BH$8))*$C$9</f>
        <v>0</v>
      </c>
      <c r="BI209" s="162">
        <f>(SUMIFS(Profile!$E$2:$E$17521,Profile!$B$2:$B$17521,$B209,Profile!$C$2:$C$17521,BI$8))*$C$9</f>
        <v>0</v>
      </c>
      <c r="BJ209" s="162">
        <f>(SUMIFS(Profile!$E$2:$E$17521,Profile!$B$2:$B$17521,$B209,Profile!$C$2:$C$17521,BJ$8))*$C$9</f>
        <v>0</v>
      </c>
      <c r="BK209" s="162">
        <f>(SUMIFS(Profile!$E$2:$E$17521,Profile!$B$2:$B$17521,$B209,Profile!$C$2:$C$17521,BK$8))*$C$9</f>
        <v>0</v>
      </c>
      <c r="BL209" s="162">
        <f>(SUMIFS(Profile!$E$2:$E$17521,Profile!$B$2:$B$17521,$B209,Profile!$C$2:$C$17521,BL$8))*$C$9</f>
        <v>0</v>
      </c>
      <c r="BM209" s="162">
        <f>(SUMIFS(Profile!$E$2:$E$17521,Profile!$B$2:$B$17521,$B209,Profile!$C$2:$C$17521,BM$8))*$C$9</f>
        <v>0</v>
      </c>
      <c r="BN209" s="162">
        <f>(SUMIFS(Profile!$E$2:$E$17521,Profile!$B$2:$B$17521,$B209,Profile!$C$2:$C$17521,BN$8))*$C$9</f>
        <v>0</v>
      </c>
      <c r="BO209" s="162">
        <f>(SUMIFS(Profile!$E$2:$E$17521,Profile!$B$2:$B$17521,$B209,Profile!$C$2:$C$17521,BO$8))*$C$9</f>
        <v>0</v>
      </c>
      <c r="BP209" s="162">
        <f>(SUMIFS(Profile!$E$2:$E$17521,Profile!$B$2:$B$17521,$B209,Profile!$C$2:$C$17521,BP$8))*$C$9</f>
        <v>0</v>
      </c>
      <c r="BQ209" s="162">
        <f>(SUMIFS(Profile!$E$2:$E$17521,Profile!$B$2:$B$17521,$B209,Profile!$C$2:$C$17521,BQ$8))*$C$9</f>
        <v>0</v>
      </c>
      <c r="BR209" s="162">
        <f>(SUMIFS(Profile!$E$2:$E$17521,Profile!$B$2:$B$17521,$B209,Profile!$C$2:$C$17521,BR$8))*$C$9</f>
        <v>0</v>
      </c>
      <c r="BS209" s="162">
        <f>(SUMIFS(Profile!$E$2:$E$17521,Profile!$B$2:$B$17521,$B209,Profile!$C$2:$C$17521,BS$8))*$C$9</f>
        <v>0</v>
      </c>
      <c r="BT209" s="162">
        <f>(SUMIFS(Profile!$E$2:$E$17521,Profile!$B$2:$B$17521,$B209,Profile!$C$2:$C$17521,BT$8))*$C$9</f>
        <v>0</v>
      </c>
      <c r="BU209" s="162">
        <f>(SUMIFS(Profile!$E$2:$E$17521,Profile!$B$2:$B$17521,$B209,Profile!$C$2:$C$17521,BU$8))*$C$9</f>
        <v>0</v>
      </c>
      <c r="BV209" s="162">
        <f>(SUMIFS(Profile!$E$2:$E$17521,Profile!$B$2:$B$17521,$B209,Profile!$C$2:$C$17521,BV$8))*$C$9</f>
        <v>0</v>
      </c>
      <c r="BW209" s="162">
        <f>(SUMIFS(Profile!$E$2:$E$17521,Profile!$B$2:$B$17521,$B209,Profile!$C$2:$C$17521,BW$8))*$C$9</f>
        <v>0</v>
      </c>
      <c r="BX209" s="162">
        <f>(SUMIFS(Profile!$E$2:$E$17521,Profile!$B$2:$B$17521,$B209,Profile!$C$2:$C$17521,BX$8))*$C$9</f>
        <v>0</v>
      </c>
      <c r="BY209" s="162">
        <f>(SUMIFS(Profile!$E$2:$E$17521,Profile!$B$2:$B$17521,$B209,Profile!$C$2:$C$17521,BY$8))*$C$9</f>
        <v>0</v>
      </c>
      <c r="BZ209" s="162">
        <f>(SUMIFS(Profile!$E$2:$E$17521,Profile!$B$2:$B$17521,$B209,Profile!$C$2:$C$17521,BZ$8))*$C$9</f>
        <v>0</v>
      </c>
      <c r="CA209" s="162">
        <f>(SUMIFS(Profile!$E$2:$E$17521,Profile!$B$2:$B$17521,$B209,Profile!$C$2:$C$17521,CA$8))*$C$9</f>
        <v>0</v>
      </c>
      <c r="CB209" s="162">
        <f>(SUMIFS(Profile!$E$2:$E$17521,Profile!$B$2:$B$17521,$B209,Profile!$C$2:$C$17521,CB$8))*$C$9</f>
        <v>0</v>
      </c>
      <c r="CC209" s="162">
        <f>(SUMIFS(Profile!$E$2:$E$17521,Profile!$B$2:$B$17521,$B209,Profile!$C$2:$C$17521,CC$8))*$C$9</f>
        <v>0</v>
      </c>
      <c r="CD209" s="162">
        <f>(SUMIFS(Profile!$E$2:$E$17521,Profile!$B$2:$B$17521,$B209,Profile!$C$2:$C$17521,CD$8))*$C$9</f>
        <v>0</v>
      </c>
      <c r="CE209" s="162">
        <f>(SUMIFS(Profile!$E$2:$E$17521,Profile!$B$2:$B$17521,$B209,Profile!$C$2:$C$17521,CE$8))*$C$9</f>
        <v>0</v>
      </c>
      <c r="CF209" s="162">
        <f>(SUMIFS(Profile!$E$2:$E$17521,Profile!$B$2:$B$17521,$B209,Profile!$C$2:$C$17521,CF$8))*$C$9</f>
        <v>0</v>
      </c>
      <c r="CG209" s="162">
        <f>(SUMIFS(Profile!$E$2:$E$17521,Profile!$B$2:$B$17521,$B209,Profile!$C$2:$C$17521,CG$8))*$C$9</f>
        <v>0</v>
      </c>
      <c r="CH209" s="162">
        <f>(SUMIFS(Profile!$E$2:$E$17521,Profile!$B$2:$B$17521,$B209,Profile!$C$2:$C$17521,CH$8))*$C$9</f>
        <v>0</v>
      </c>
      <c r="CI209" s="162">
        <f>(SUMIFS(Profile!$E$2:$E$17521,Profile!$B$2:$B$17521,$B209,Profile!$C$2:$C$17521,CI$8))*$C$9</f>
        <v>0</v>
      </c>
      <c r="CJ209" s="162">
        <f>(SUMIFS(Profile!$E$2:$E$17521,Profile!$B$2:$B$17521,$B209,Profile!$C$2:$C$17521,CJ$8))*$C$9</f>
        <v>0</v>
      </c>
      <c r="CK209" s="162">
        <f>(SUMIFS(Profile!$E$2:$E$17521,Profile!$B$2:$B$17521,$B209,Profile!$C$2:$C$17521,CK$8))*$C$9</f>
        <v>0</v>
      </c>
      <c r="CL209" s="162">
        <f>(SUMIFS(Profile!$E$2:$E$17521,Profile!$B$2:$B$17521,$B209,Profile!$C$2:$C$17521,CL$8))*$C$9</f>
        <v>0</v>
      </c>
      <c r="CM209" s="162">
        <f>(SUMIFS(Profile!$E$2:$E$17521,Profile!$B$2:$B$17521,$B209,Profile!$C$2:$C$17521,CM$8))*$C$9</f>
        <v>0</v>
      </c>
      <c r="CN209" s="162">
        <f>(SUMIFS(Profile!$E$2:$E$17521,Profile!$B$2:$B$17521,$B209,Profile!$C$2:$C$17521,CN$8))*$C$9</f>
        <v>0</v>
      </c>
      <c r="CO209" s="162">
        <f>(SUMIFS(Profile!$E$2:$E$17521,Profile!$B$2:$B$17521,$B209,Profile!$C$2:$C$17521,CO$8))*$C$9</f>
        <v>0</v>
      </c>
      <c r="CP209" s="162">
        <f>(SUMIFS(Profile!$E$2:$E$17521,Profile!$B$2:$B$17521,$B209,Profile!$C$2:$C$17521,CP$8))*$C$9</f>
        <v>0</v>
      </c>
      <c r="CQ209" s="162">
        <f>(SUMIFS(Profile!$E$2:$E$17521,Profile!$B$2:$B$17521,$B209,Profile!$C$2:$C$17521,CQ$8))*$C$9</f>
        <v>0</v>
      </c>
      <c r="CR209" s="162">
        <f>(SUMIFS(Profile!$E$2:$E$17521,Profile!$B$2:$B$17521,$B209,Profile!$C$2:$C$17521,CR$8))*$C$9</f>
        <v>0</v>
      </c>
      <c r="CS209" s="162">
        <f>(SUMIFS(Profile!$E$2:$E$17521,Profile!$B$2:$B$17521,$B209,Profile!$C$2:$C$17521,CS$8))*$C$9</f>
        <v>0</v>
      </c>
      <c r="CT209" s="162">
        <f>(SUMIFS(Profile!$E$2:$E$17521,Profile!$B$2:$B$17521,$B209,Profile!$C$2:$C$17521,CT$8))*$C$9</f>
        <v>0</v>
      </c>
      <c r="CU209" s="162">
        <f>(SUMIFS(Profile!$E$2:$E$17521,Profile!$B$2:$B$17521,$B209,Profile!$C$2:$C$17521,CU$8))*$C$9</f>
        <v>0</v>
      </c>
      <c r="CV209" s="162">
        <f>(SUMIFS(Profile!$E$2:$E$17521,Profile!$B$2:$B$17521,$B209,Profile!$C$2:$C$17521,CV$8))*$C$9</f>
        <v>0</v>
      </c>
      <c r="CW209" s="162">
        <f>(SUMIFS(Profile!$E$2:$E$17521,Profile!$B$2:$B$17521,$B209,Profile!$C$2:$C$17521,CW$8))*$C$9</f>
        <v>0</v>
      </c>
      <c r="CX209" s="162">
        <f t="shared" si="11"/>
        <v>0</v>
      </c>
      <c r="CY209" s="162">
        <f t="shared" ref="CY209:ET209" si="1006">MAX(BB209-E209,0)</f>
        <v>0</v>
      </c>
      <c r="CZ209" s="162">
        <f t="shared" si="1006"/>
        <v>0</v>
      </c>
      <c r="DA209" s="162">
        <f t="shared" si="1006"/>
        <v>0</v>
      </c>
      <c r="DB209" s="162">
        <f t="shared" si="1006"/>
        <v>0</v>
      </c>
      <c r="DC209" s="162">
        <f t="shared" si="1006"/>
        <v>0</v>
      </c>
      <c r="DD209" s="162">
        <f t="shared" si="1006"/>
        <v>0</v>
      </c>
      <c r="DE209" s="162">
        <f t="shared" si="1006"/>
        <v>0</v>
      </c>
      <c r="DF209" s="162">
        <f t="shared" si="1006"/>
        <v>0</v>
      </c>
      <c r="DG209" s="162">
        <f t="shared" si="1006"/>
        <v>0</v>
      </c>
      <c r="DH209" s="162">
        <f t="shared" si="1006"/>
        <v>0</v>
      </c>
      <c r="DI209" s="162">
        <f t="shared" si="1006"/>
        <v>0</v>
      </c>
      <c r="DJ209" s="162">
        <f t="shared" si="1006"/>
        <v>0</v>
      </c>
      <c r="DK209" s="162">
        <f t="shared" si="1006"/>
        <v>0</v>
      </c>
      <c r="DL209" s="162">
        <f t="shared" si="1006"/>
        <v>0</v>
      </c>
      <c r="DM209" s="162">
        <f t="shared" si="1006"/>
        <v>0</v>
      </c>
      <c r="DN209" s="162">
        <f t="shared" si="1006"/>
        <v>0</v>
      </c>
      <c r="DO209" s="162">
        <f t="shared" si="1006"/>
        <v>0</v>
      </c>
      <c r="DP209" s="162">
        <f t="shared" si="1006"/>
        <v>0</v>
      </c>
      <c r="DQ209" s="162">
        <f t="shared" si="1006"/>
        <v>0</v>
      </c>
      <c r="DR209" s="162">
        <f t="shared" si="1006"/>
        <v>0</v>
      </c>
      <c r="DS209" s="162">
        <f t="shared" si="1006"/>
        <v>0</v>
      </c>
      <c r="DT209" s="162">
        <f t="shared" si="1006"/>
        <v>0</v>
      </c>
      <c r="DU209" s="162">
        <f t="shared" si="1006"/>
        <v>0</v>
      </c>
      <c r="DV209" s="162">
        <f t="shared" si="1006"/>
        <v>0</v>
      </c>
      <c r="DW209" s="162">
        <f t="shared" si="1006"/>
        <v>0</v>
      </c>
      <c r="DX209" s="162">
        <f t="shared" si="1006"/>
        <v>0</v>
      </c>
      <c r="DY209" s="162">
        <f t="shared" si="1006"/>
        <v>0</v>
      </c>
      <c r="DZ209" s="162">
        <f t="shared" si="1006"/>
        <v>0</v>
      </c>
      <c r="EA209" s="162">
        <f t="shared" si="1006"/>
        <v>0</v>
      </c>
      <c r="EB209" s="162">
        <f t="shared" si="1006"/>
        <v>0</v>
      </c>
      <c r="EC209" s="162">
        <f t="shared" si="1006"/>
        <v>0</v>
      </c>
      <c r="ED209" s="162">
        <f t="shared" si="1006"/>
        <v>0</v>
      </c>
      <c r="EE209" s="162">
        <f t="shared" si="1006"/>
        <v>0</v>
      </c>
      <c r="EF209" s="162">
        <f t="shared" si="1006"/>
        <v>0</v>
      </c>
      <c r="EG209" s="162">
        <f t="shared" si="1006"/>
        <v>0</v>
      </c>
      <c r="EH209" s="162">
        <f t="shared" si="1006"/>
        <v>0</v>
      </c>
      <c r="EI209" s="162">
        <f t="shared" si="1006"/>
        <v>0</v>
      </c>
      <c r="EJ209" s="162">
        <f t="shared" si="1006"/>
        <v>0</v>
      </c>
      <c r="EK209" s="162">
        <f t="shared" si="1006"/>
        <v>0</v>
      </c>
      <c r="EL209" s="162">
        <f t="shared" si="1006"/>
        <v>0</v>
      </c>
      <c r="EM209" s="162">
        <f t="shared" si="1006"/>
        <v>0</v>
      </c>
      <c r="EN209" s="162">
        <f t="shared" si="1006"/>
        <v>0</v>
      </c>
      <c r="EO209" s="162">
        <f t="shared" si="1006"/>
        <v>0</v>
      </c>
      <c r="EP209" s="162">
        <f t="shared" si="1006"/>
        <v>0</v>
      </c>
      <c r="EQ209" s="162">
        <f t="shared" si="1006"/>
        <v>0</v>
      </c>
      <c r="ER209" s="162">
        <f t="shared" si="1006"/>
        <v>0</v>
      </c>
      <c r="ES209" s="162">
        <f t="shared" si="1006"/>
        <v>0</v>
      </c>
      <c r="ET209" s="162">
        <f t="shared" si="1006"/>
        <v>0</v>
      </c>
      <c r="EU209" s="162">
        <f t="shared" si="13"/>
        <v>0</v>
      </c>
      <c r="EV209" s="162">
        <f t="shared" ref="EV209:GQ209" si="1007">BB209-CY209</f>
        <v>0</v>
      </c>
      <c r="EW209" s="162">
        <f t="shared" si="1007"/>
        <v>0</v>
      </c>
      <c r="EX209" s="162">
        <f t="shared" si="1007"/>
        <v>0</v>
      </c>
      <c r="EY209" s="162">
        <f t="shared" si="1007"/>
        <v>0</v>
      </c>
      <c r="EZ209" s="162">
        <f t="shared" si="1007"/>
        <v>0</v>
      </c>
      <c r="FA209" s="162">
        <f t="shared" si="1007"/>
        <v>0</v>
      </c>
      <c r="FB209" s="162">
        <f t="shared" si="1007"/>
        <v>0</v>
      </c>
      <c r="FC209" s="162">
        <f t="shared" si="1007"/>
        <v>0</v>
      </c>
      <c r="FD209" s="162">
        <f t="shared" si="1007"/>
        <v>0</v>
      </c>
      <c r="FE209" s="162">
        <f t="shared" si="1007"/>
        <v>0</v>
      </c>
      <c r="FF209" s="162">
        <f t="shared" si="1007"/>
        <v>0</v>
      </c>
      <c r="FG209" s="162">
        <f t="shared" si="1007"/>
        <v>0</v>
      </c>
      <c r="FH209" s="162">
        <f t="shared" si="1007"/>
        <v>0</v>
      </c>
      <c r="FI209" s="162">
        <f t="shared" si="1007"/>
        <v>0</v>
      </c>
      <c r="FJ209" s="162">
        <f t="shared" si="1007"/>
        <v>0</v>
      </c>
      <c r="FK209" s="162">
        <f t="shared" si="1007"/>
        <v>0</v>
      </c>
      <c r="FL209" s="162">
        <f t="shared" si="1007"/>
        <v>0</v>
      </c>
      <c r="FM209" s="162">
        <f t="shared" si="1007"/>
        <v>0</v>
      </c>
      <c r="FN209" s="162">
        <f t="shared" si="1007"/>
        <v>0</v>
      </c>
      <c r="FO209" s="162">
        <f t="shared" si="1007"/>
        <v>0</v>
      </c>
      <c r="FP209" s="162">
        <f t="shared" si="1007"/>
        <v>0</v>
      </c>
      <c r="FQ209" s="162">
        <f t="shared" si="1007"/>
        <v>0</v>
      </c>
      <c r="FR209" s="162">
        <f t="shared" si="1007"/>
        <v>0</v>
      </c>
      <c r="FS209" s="162">
        <f t="shared" si="1007"/>
        <v>0</v>
      </c>
      <c r="FT209" s="162">
        <f t="shared" si="1007"/>
        <v>0</v>
      </c>
      <c r="FU209" s="162">
        <f t="shared" si="1007"/>
        <v>0</v>
      </c>
      <c r="FV209" s="162">
        <f t="shared" si="1007"/>
        <v>0</v>
      </c>
      <c r="FW209" s="162">
        <f t="shared" si="1007"/>
        <v>0</v>
      </c>
      <c r="FX209" s="162">
        <f t="shared" si="1007"/>
        <v>0</v>
      </c>
      <c r="FY209" s="162">
        <f t="shared" si="1007"/>
        <v>0</v>
      </c>
      <c r="FZ209" s="162">
        <f t="shared" si="1007"/>
        <v>0</v>
      </c>
      <c r="GA209" s="162">
        <f t="shared" si="1007"/>
        <v>0</v>
      </c>
      <c r="GB209" s="162">
        <f t="shared" si="1007"/>
        <v>0</v>
      </c>
      <c r="GC209" s="162">
        <f t="shared" si="1007"/>
        <v>0</v>
      </c>
      <c r="GD209" s="162">
        <f t="shared" si="1007"/>
        <v>0</v>
      </c>
      <c r="GE209" s="162">
        <f t="shared" si="1007"/>
        <v>0</v>
      </c>
      <c r="GF209" s="162">
        <f t="shared" si="1007"/>
        <v>0</v>
      </c>
      <c r="GG209" s="162">
        <f t="shared" si="1007"/>
        <v>0</v>
      </c>
      <c r="GH209" s="162">
        <f t="shared" si="1007"/>
        <v>0</v>
      </c>
      <c r="GI209" s="162">
        <f t="shared" si="1007"/>
        <v>0</v>
      </c>
      <c r="GJ209" s="162">
        <f t="shared" si="1007"/>
        <v>0</v>
      </c>
      <c r="GK209" s="162">
        <f t="shared" si="1007"/>
        <v>0</v>
      </c>
      <c r="GL209" s="162">
        <f t="shared" si="1007"/>
        <v>0</v>
      </c>
      <c r="GM209" s="162">
        <f t="shared" si="1007"/>
        <v>0</v>
      </c>
      <c r="GN209" s="162">
        <f t="shared" si="1007"/>
        <v>0</v>
      </c>
      <c r="GO209" s="162">
        <f t="shared" si="1007"/>
        <v>0</v>
      </c>
      <c r="GP209" s="162">
        <f t="shared" si="1007"/>
        <v>0</v>
      </c>
      <c r="GQ209" s="162">
        <f t="shared" si="1007"/>
        <v>0</v>
      </c>
      <c r="GR209" s="162">
        <f t="shared" si="15"/>
        <v>0</v>
      </c>
      <c r="GS209" s="162">
        <f t="shared" ref="GS209:IN209" si="1008">E209-EV209</f>
        <v>0</v>
      </c>
      <c r="GT209" s="162">
        <f t="shared" si="1008"/>
        <v>0</v>
      </c>
      <c r="GU209" s="162">
        <f t="shared" si="1008"/>
        <v>0</v>
      </c>
      <c r="GV209" s="162">
        <f t="shared" si="1008"/>
        <v>0</v>
      </c>
      <c r="GW209" s="162">
        <f t="shared" si="1008"/>
        <v>0</v>
      </c>
      <c r="GX209" s="162">
        <f t="shared" si="1008"/>
        <v>0</v>
      </c>
      <c r="GY209" s="162">
        <f t="shared" si="1008"/>
        <v>0</v>
      </c>
      <c r="GZ209" s="162">
        <f t="shared" si="1008"/>
        <v>0</v>
      </c>
      <c r="HA209" s="162">
        <f t="shared" si="1008"/>
        <v>0</v>
      </c>
      <c r="HB209" s="162">
        <f t="shared" si="1008"/>
        <v>0</v>
      </c>
      <c r="HC209" s="162">
        <f t="shared" si="1008"/>
        <v>0</v>
      </c>
      <c r="HD209" s="162">
        <f t="shared" si="1008"/>
        <v>0</v>
      </c>
      <c r="HE209" s="162">
        <f t="shared" si="1008"/>
        <v>0</v>
      </c>
      <c r="HF209" s="162">
        <f t="shared" si="1008"/>
        <v>0</v>
      </c>
      <c r="HG209" s="162">
        <f t="shared" si="1008"/>
        <v>0</v>
      </c>
      <c r="HH209" s="162">
        <f t="shared" si="1008"/>
        <v>0</v>
      </c>
      <c r="HI209" s="162">
        <f t="shared" si="1008"/>
        <v>0</v>
      </c>
      <c r="HJ209" s="162">
        <f t="shared" si="1008"/>
        <v>0</v>
      </c>
      <c r="HK209" s="162">
        <f t="shared" si="1008"/>
        <v>0</v>
      </c>
      <c r="HL209" s="162">
        <f t="shared" si="1008"/>
        <v>0</v>
      </c>
      <c r="HM209" s="162">
        <f t="shared" si="1008"/>
        <v>0</v>
      </c>
      <c r="HN209" s="162">
        <f t="shared" si="1008"/>
        <v>0</v>
      </c>
      <c r="HO209" s="162">
        <f t="shared" si="1008"/>
        <v>0</v>
      </c>
      <c r="HP209" s="162">
        <f t="shared" si="1008"/>
        <v>0</v>
      </c>
      <c r="HQ209" s="162">
        <f t="shared" si="1008"/>
        <v>0</v>
      </c>
      <c r="HR209" s="162">
        <f t="shared" si="1008"/>
        <v>0</v>
      </c>
      <c r="HS209" s="162">
        <f t="shared" si="1008"/>
        <v>0</v>
      </c>
      <c r="HT209" s="162">
        <f t="shared" si="1008"/>
        <v>0</v>
      </c>
      <c r="HU209" s="162">
        <f t="shared" si="1008"/>
        <v>0</v>
      </c>
      <c r="HV209" s="162">
        <f t="shared" si="1008"/>
        <v>0</v>
      </c>
      <c r="HW209" s="162">
        <f t="shared" si="1008"/>
        <v>0</v>
      </c>
      <c r="HX209" s="162">
        <f t="shared" si="1008"/>
        <v>0</v>
      </c>
      <c r="HY209" s="162">
        <f t="shared" si="1008"/>
        <v>0</v>
      </c>
      <c r="HZ209" s="162">
        <f t="shared" si="1008"/>
        <v>0</v>
      </c>
      <c r="IA209" s="162">
        <f t="shared" si="1008"/>
        <v>0</v>
      </c>
      <c r="IB209" s="162">
        <f t="shared" si="1008"/>
        <v>0</v>
      </c>
      <c r="IC209" s="162">
        <f t="shared" si="1008"/>
        <v>0</v>
      </c>
      <c r="ID209" s="162">
        <f t="shared" si="1008"/>
        <v>0</v>
      </c>
      <c r="IE209" s="162">
        <f t="shared" si="1008"/>
        <v>0</v>
      </c>
      <c r="IF209" s="162">
        <f t="shared" si="1008"/>
        <v>0</v>
      </c>
      <c r="IG209" s="162">
        <f t="shared" si="1008"/>
        <v>0</v>
      </c>
      <c r="IH209" s="162">
        <f t="shared" si="1008"/>
        <v>0</v>
      </c>
      <c r="II209" s="162">
        <f t="shared" si="1008"/>
        <v>0</v>
      </c>
      <c r="IJ209" s="162">
        <f t="shared" si="1008"/>
        <v>0</v>
      </c>
      <c r="IK209" s="162">
        <f t="shared" si="1008"/>
        <v>0</v>
      </c>
      <c r="IL209" s="162">
        <f t="shared" si="1008"/>
        <v>0</v>
      </c>
      <c r="IM209" s="162">
        <f t="shared" si="1008"/>
        <v>0</v>
      </c>
      <c r="IN209" s="162">
        <f t="shared" si="1008"/>
        <v>0</v>
      </c>
      <c r="IO209" s="162">
        <f t="shared" si="17"/>
        <v>0</v>
      </c>
      <c r="IP209" s="162">
        <f t="shared" si="23"/>
        <v>0</v>
      </c>
      <c r="IQ209" s="162">
        <f t="shared" ref="IQ209:KK209" si="1009">MAX((MIN(CZ209+IP209,$IO$7))-GT209,0)</f>
        <v>0</v>
      </c>
      <c r="IR209" s="162">
        <f t="shared" si="1009"/>
        <v>0</v>
      </c>
      <c r="IS209" s="162">
        <f t="shared" si="1009"/>
        <v>0</v>
      </c>
      <c r="IT209" s="162">
        <f t="shared" si="1009"/>
        <v>0</v>
      </c>
      <c r="IU209" s="162">
        <f t="shared" si="1009"/>
        <v>0</v>
      </c>
      <c r="IV209" s="162">
        <f t="shared" si="1009"/>
        <v>0</v>
      </c>
      <c r="IW209" s="162">
        <f t="shared" si="1009"/>
        <v>0</v>
      </c>
      <c r="IX209" s="162">
        <f t="shared" si="1009"/>
        <v>0</v>
      </c>
      <c r="IY209" s="162">
        <f t="shared" si="1009"/>
        <v>0</v>
      </c>
      <c r="IZ209" s="162">
        <f t="shared" si="1009"/>
        <v>0</v>
      </c>
      <c r="JA209" s="162">
        <f t="shared" si="1009"/>
        <v>0</v>
      </c>
      <c r="JB209" s="162">
        <f t="shared" si="1009"/>
        <v>0</v>
      </c>
      <c r="JC209" s="162">
        <f t="shared" si="1009"/>
        <v>0</v>
      </c>
      <c r="JD209" s="162">
        <f t="shared" si="1009"/>
        <v>0</v>
      </c>
      <c r="JE209" s="162">
        <f t="shared" si="1009"/>
        <v>0</v>
      </c>
      <c r="JF209" s="162">
        <f t="shared" si="1009"/>
        <v>0</v>
      </c>
      <c r="JG209" s="162">
        <f t="shared" si="1009"/>
        <v>0</v>
      </c>
      <c r="JH209" s="162">
        <f t="shared" si="1009"/>
        <v>0</v>
      </c>
      <c r="JI209" s="162">
        <f t="shared" si="1009"/>
        <v>0</v>
      </c>
      <c r="JJ209" s="162">
        <f t="shared" si="1009"/>
        <v>0</v>
      </c>
      <c r="JK209" s="162">
        <f t="shared" si="1009"/>
        <v>0</v>
      </c>
      <c r="JL209" s="162">
        <f t="shared" si="1009"/>
        <v>0</v>
      </c>
      <c r="JM209" s="162">
        <f t="shared" si="1009"/>
        <v>0</v>
      </c>
      <c r="JN209" s="162">
        <f t="shared" si="1009"/>
        <v>0</v>
      </c>
      <c r="JO209" s="162">
        <f t="shared" si="1009"/>
        <v>0</v>
      </c>
      <c r="JP209" s="162">
        <f t="shared" si="1009"/>
        <v>0</v>
      </c>
      <c r="JQ209" s="162">
        <f t="shared" si="1009"/>
        <v>0</v>
      </c>
      <c r="JR209" s="162">
        <f t="shared" si="1009"/>
        <v>0</v>
      </c>
      <c r="JS209" s="162">
        <f t="shared" si="1009"/>
        <v>0</v>
      </c>
      <c r="JT209" s="162">
        <f t="shared" si="1009"/>
        <v>0</v>
      </c>
      <c r="JU209" s="162">
        <f t="shared" si="1009"/>
        <v>0</v>
      </c>
      <c r="JV209" s="162">
        <f t="shared" si="1009"/>
        <v>0</v>
      </c>
      <c r="JW209" s="162">
        <f t="shared" si="1009"/>
        <v>0</v>
      </c>
      <c r="JX209" s="162">
        <f t="shared" si="1009"/>
        <v>0</v>
      </c>
      <c r="JY209" s="162">
        <f t="shared" si="1009"/>
        <v>0</v>
      </c>
      <c r="JZ209" s="162">
        <f t="shared" si="1009"/>
        <v>0</v>
      </c>
      <c r="KA209" s="162">
        <f t="shared" si="1009"/>
        <v>0</v>
      </c>
      <c r="KB209" s="162">
        <f t="shared" si="1009"/>
        <v>0</v>
      </c>
      <c r="KC209" s="162">
        <f t="shared" si="1009"/>
        <v>0</v>
      </c>
      <c r="KD209" s="162">
        <f t="shared" si="1009"/>
        <v>0</v>
      </c>
      <c r="KE209" s="162">
        <f t="shared" si="1009"/>
        <v>0</v>
      </c>
      <c r="KF209" s="162">
        <f t="shared" si="1009"/>
        <v>0</v>
      </c>
      <c r="KG209" s="162">
        <f t="shared" si="1009"/>
        <v>0</v>
      </c>
      <c r="KH209" s="162">
        <f t="shared" si="1009"/>
        <v>0</v>
      </c>
      <c r="KI209" s="162">
        <f t="shared" si="1009"/>
        <v>0</v>
      </c>
      <c r="KJ209" s="162">
        <f t="shared" si="1009"/>
        <v>0</v>
      </c>
      <c r="KK209" s="162">
        <f t="shared" si="1009"/>
        <v>0</v>
      </c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</row>
    <row r="210" ht="14.25" customHeight="1" spans="1:326" x14ac:dyDescent="0.25">
      <c r="A210" s="1">
        <v>7</v>
      </c>
      <c r="B210" s="1">
        <f t="shared" ref="B210:C210" si="1010">B209+1</f>
        <v>200</v>
      </c>
      <c r="C210" s="232">
        <f t="shared" si="1010"/>
        <v>43665</v>
      </c>
      <c r="D210" s="162">
        <f t="shared" si="9"/>
        <v>0</v>
      </c>
      <c r="E210" s="162">
        <f>(SUMIFS(Profile!$F$2:$F$17521,Profile!$B$2:$B$17521,$B210,Profile!$C$2:$C$17521,E$8))*$C$6</f>
        <v>0</v>
      </c>
      <c r="F210" s="162">
        <f>(SUMIFS(Profile!$F$2:$F$17521,Profile!$B$2:$B$17521,$B210,Profile!$C$2:$C$17521,F$8))*$C$6</f>
        <v>0</v>
      </c>
      <c r="G210" s="162">
        <f>(SUMIFS(Profile!$F$2:$F$17521,Profile!$B$2:$B$17521,$B210,Profile!$C$2:$C$17521,G$8))*$C$6</f>
        <v>0</v>
      </c>
      <c r="H210" s="162">
        <f>(SUMIFS(Profile!$F$2:$F$17521,Profile!$B$2:$B$17521,$B210,Profile!$C$2:$C$17521,H$8))*$C$6</f>
        <v>0</v>
      </c>
      <c r="I210" s="162">
        <f>(SUMIFS(Profile!$F$2:$F$17521,Profile!$B$2:$B$17521,$B210,Profile!$C$2:$C$17521,I$8))*$C$6</f>
        <v>0</v>
      </c>
      <c r="J210" s="162">
        <f>(SUMIFS(Profile!$F$2:$F$17521,Profile!$B$2:$B$17521,$B210,Profile!$C$2:$C$17521,J$8))*$C$6</f>
        <v>0</v>
      </c>
      <c r="K210" s="162">
        <f>(SUMIFS(Profile!$F$2:$F$17521,Profile!$B$2:$B$17521,$B210,Profile!$C$2:$C$17521,K$8))*$C$6</f>
        <v>0</v>
      </c>
      <c r="L210" s="162">
        <f>(SUMIFS(Profile!$F$2:$F$17521,Profile!$B$2:$B$17521,$B210,Profile!$C$2:$C$17521,L$8))*$C$6</f>
        <v>0</v>
      </c>
      <c r="M210" s="162">
        <f>(SUMIFS(Profile!$F$2:$F$17521,Profile!$B$2:$B$17521,$B210,Profile!$C$2:$C$17521,M$8))*$C$6</f>
        <v>0</v>
      </c>
      <c r="N210" s="162">
        <f>(SUMIFS(Profile!$F$2:$F$17521,Profile!$B$2:$B$17521,$B210,Profile!$C$2:$C$17521,N$8))*$C$6</f>
        <v>0</v>
      </c>
      <c r="O210" s="162">
        <f>(SUMIFS(Profile!$F$2:$F$17521,Profile!$B$2:$B$17521,$B210,Profile!$C$2:$C$17521,O$8))*$C$6</f>
        <v>0</v>
      </c>
      <c r="P210" s="162">
        <f>(SUMIFS(Profile!$F$2:$F$17521,Profile!$B$2:$B$17521,$B210,Profile!$C$2:$C$17521,P$8))*$C$6</f>
        <v>0</v>
      </c>
      <c r="Q210" s="162">
        <f>(SUMIFS(Profile!$F$2:$F$17521,Profile!$B$2:$B$17521,$B210,Profile!$C$2:$C$17521,Q$8))*$C$6</f>
        <v>0</v>
      </c>
      <c r="R210" s="162">
        <f>(SUMIFS(Profile!$F$2:$F$17521,Profile!$B$2:$B$17521,$B210,Profile!$C$2:$C$17521,R$8))*$C$6</f>
        <v>0</v>
      </c>
      <c r="S210" s="162">
        <f>(SUMIFS(Profile!$F$2:$F$17521,Profile!$B$2:$B$17521,$B210,Profile!$C$2:$C$17521,S$8))*$C$6</f>
        <v>0</v>
      </c>
      <c r="T210" s="162">
        <f>(SUMIFS(Profile!$F$2:$F$17521,Profile!$B$2:$B$17521,$B210,Profile!$C$2:$C$17521,T$8))*$C$6</f>
        <v>0</v>
      </c>
      <c r="U210" s="162">
        <f>(SUMIFS(Profile!$F$2:$F$17521,Profile!$B$2:$B$17521,$B210,Profile!$C$2:$C$17521,U$8))*$C$6</f>
        <v>0</v>
      </c>
      <c r="V210" s="162">
        <f>(SUMIFS(Profile!$F$2:$F$17521,Profile!$B$2:$B$17521,$B210,Profile!$C$2:$C$17521,V$8))*$C$6</f>
        <v>0</v>
      </c>
      <c r="W210" s="162">
        <f>(SUMIFS(Profile!$F$2:$F$17521,Profile!$B$2:$B$17521,$B210,Profile!$C$2:$C$17521,W$8))*$C$6</f>
        <v>0</v>
      </c>
      <c r="X210" s="162">
        <f>(SUMIFS(Profile!$F$2:$F$17521,Profile!$B$2:$B$17521,$B210,Profile!$C$2:$C$17521,X$8))*$C$6</f>
        <v>0</v>
      </c>
      <c r="Y210" s="162">
        <f>(SUMIFS(Profile!$F$2:$F$17521,Profile!$B$2:$B$17521,$B210,Profile!$C$2:$C$17521,Y$8))*$C$6</f>
        <v>0</v>
      </c>
      <c r="Z210" s="162">
        <f>(SUMIFS(Profile!$F$2:$F$17521,Profile!$B$2:$B$17521,$B210,Profile!$C$2:$C$17521,Z$8))*$C$6</f>
        <v>0</v>
      </c>
      <c r="AA210" s="162">
        <f>(SUMIFS(Profile!$F$2:$F$17521,Profile!$B$2:$B$17521,$B210,Profile!$C$2:$C$17521,AA$8))*$C$6</f>
        <v>0</v>
      </c>
      <c r="AB210" s="162">
        <f>(SUMIFS(Profile!$F$2:$F$17521,Profile!$B$2:$B$17521,$B210,Profile!$C$2:$C$17521,AB$8))*$C$6</f>
        <v>0</v>
      </c>
      <c r="AC210" s="162">
        <f>(SUMIFS(Profile!$F$2:$F$17521,Profile!$B$2:$B$17521,$B210,Profile!$C$2:$C$17521,AC$8))*$C$6</f>
        <v>0</v>
      </c>
      <c r="AD210" s="162">
        <f>(SUMIFS(Profile!$F$2:$F$17521,Profile!$B$2:$B$17521,$B210,Profile!$C$2:$C$17521,AD$8))*$C$6</f>
        <v>0</v>
      </c>
      <c r="AE210" s="162">
        <f>(SUMIFS(Profile!$F$2:$F$17521,Profile!$B$2:$B$17521,$B210,Profile!$C$2:$C$17521,AE$8))*$C$6</f>
        <v>0</v>
      </c>
      <c r="AF210" s="162">
        <f>(SUMIFS(Profile!$F$2:$F$17521,Profile!$B$2:$B$17521,$B210,Profile!$C$2:$C$17521,AF$8))*$C$6</f>
        <v>0</v>
      </c>
      <c r="AG210" s="162">
        <f>(SUMIFS(Profile!$F$2:$F$17521,Profile!$B$2:$B$17521,$B210,Profile!$C$2:$C$17521,AG$8))*$C$6</f>
        <v>0</v>
      </c>
      <c r="AH210" s="162">
        <f>(SUMIFS(Profile!$F$2:$F$17521,Profile!$B$2:$B$17521,$B210,Profile!$C$2:$C$17521,AH$8))*$C$6</f>
        <v>0</v>
      </c>
      <c r="AI210" s="162">
        <f>(SUMIFS(Profile!$F$2:$F$17521,Profile!$B$2:$B$17521,$B210,Profile!$C$2:$C$17521,AI$8))*$C$6</f>
        <v>0</v>
      </c>
      <c r="AJ210" s="162">
        <f>(SUMIFS(Profile!$F$2:$F$17521,Profile!$B$2:$B$17521,$B210,Profile!$C$2:$C$17521,AJ$8))*$C$6</f>
        <v>0</v>
      </c>
      <c r="AK210" s="162">
        <f>(SUMIFS(Profile!$F$2:$F$17521,Profile!$B$2:$B$17521,$B210,Profile!$C$2:$C$17521,AK$8))*$C$6</f>
        <v>0</v>
      </c>
      <c r="AL210" s="162">
        <f>(SUMIFS(Profile!$F$2:$F$17521,Profile!$B$2:$B$17521,$B210,Profile!$C$2:$C$17521,AL$8))*$C$6</f>
        <v>0</v>
      </c>
      <c r="AM210" s="162">
        <f>(SUMIFS(Profile!$F$2:$F$17521,Profile!$B$2:$B$17521,$B210,Profile!$C$2:$C$17521,AM$8))*$C$6</f>
        <v>0</v>
      </c>
      <c r="AN210" s="162">
        <f>(SUMIFS(Profile!$F$2:$F$17521,Profile!$B$2:$B$17521,$B210,Profile!$C$2:$C$17521,AN$8))*$C$6</f>
        <v>0</v>
      </c>
      <c r="AO210" s="162">
        <f>(SUMIFS(Profile!$F$2:$F$17521,Profile!$B$2:$B$17521,$B210,Profile!$C$2:$C$17521,AO$8))*$C$6</f>
        <v>0</v>
      </c>
      <c r="AP210" s="162">
        <f>(SUMIFS(Profile!$F$2:$F$17521,Profile!$B$2:$B$17521,$B210,Profile!$C$2:$C$17521,AP$8))*$C$6</f>
        <v>0</v>
      </c>
      <c r="AQ210" s="162">
        <f>(SUMIFS(Profile!$F$2:$F$17521,Profile!$B$2:$B$17521,$B210,Profile!$C$2:$C$17521,AQ$8))*$C$6</f>
        <v>0</v>
      </c>
      <c r="AR210" s="162">
        <f>(SUMIFS(Profile!$F$2:$F$17521,Profile!$B$2:$B$17521,$B210,Profile!$C$2:$C$17521,AR$8))*$C$6</f>
        <v>0</v>
      </c>
      <c r="AS210" s="162">
        <f>(SUMIFS(Profile!$F$2:$F$17521,Profile!$B$2:$B$17521,$B210,Profile!$C$2:$C$17521,AS$8))*$C$6</f>
        <v>0</v>
      </c>
      <c r="AT210" s="162">
        <f>(SUMIFS(Profile!$F$2:$F$17521,Profile!$B$2:$B$17521,$B210,Profile!$C$2:$C$17521,AT$8))*$C$6</f>
        <v>0</v>
      </c>
      <c r="AU210" s="162">
        <f>(SUMIFS(Profile!$F$2:$F$17521,Profile!$B$2:$B$17521,$B210,Profile!$C$2:$C$17521,AU$8))*$C$6</f>
        <v>0</v>
      </c>
      <c r="AV210" s="162">
        <f>(SUMIFS(Profile!$F$2:$F$17521,Profile!$B$2:$B$17521,$B210,Profile!$C$2:$C$17521,AV$8))*$C$6</f>
        <v>0</v>
      </c>
      <c r="AW210" s="162">
        <f>(SUMIFS(Profile!$F$2:$F$17521,Profile!$B$2:$B$17521,$B210,Profile!$C$2:$C$17521,AW$8))*$C$6</f>
        <v>0</v>
      </c>
      <c r="AX210" s="162">
        <f>(SUMIFS(Profile!$F$2:$F$17521,Profile!$B$2:$B$17521,$B210,Profile!$C$2:$C$17521,AX$8))*$C$6</f>
        <v>0</v>
      </c>
      <c r="AY210" s="162">
        <f>(SUMIFS(Profile!$F$2:$F$17521,Profile!$B$2:$B$17521,$B210,Profile!$C$2:$C$17521,AY$8))*$C$6</f>
        <v>0</v>
      </c>
      <c r="AZ210" s="162">
        <f>(SUMIFS(Profile!$F$2:$F$17521,Profile!$B$2:$B$17521,$B210,Profile!$C$2:$C$17521,AZ$8))*$C$6</f>
        <v>0</v>
      </c>
      <c r="BA210" s="162">
        <f t="shared" si="10"/>
        <v>0</v>
      </c>
      <c r="BB210" s="162">
        <f>(SUMIFS(Profile!$E$2:$E$17521,Profile!$B$2:$B$17521,$B210,Profile!$C$2:$C$17521,BB$8))*$C$9</f>
        <v>0</v>
      </c>
      <c r="BC210" s="162">
        <f>(SUMIFS(Profile!$E$2:$E$17521,Profile!$B$2:$B$17521,$B210,Profile!$C$2:$C$17521,BC$8))*$C$9</f>
        <v>0</v>
      </c>
      <c r="BD210" s="162">
        <f>(SUMIFS(Profile!$E$2:$E$17521,Profile!$B$2:$B$17521,$B210,Profile!$C$2:$C$17521,BD$8))*$C$9</f>
        <v>0</v>
      </c>
      <c r="BE210" s="162">
        <f>(SUMIFS(Profile!$E$2:$E$17521,Profile!$B$2:$B$17521,$B210,Profile!$C$2:$C$17521,BE$8))*$C$9</f>
        <v>0</v>
      </c>
      <c r="BF210" s="162">
        <f>(SUMIFS(Profile!$E$2:$E$17521,Profile!$B$2:$B$17521,$B210,Profile!$C$2:$C$17521,BF$8))*$C$9</f>
        <v>0</v>
      </c>
      <c r="BG210" s="162">
        <f>(SUMIFS(Profile!$E$2:$E$17521,Profile!$B$2:$B$17521,$B210,Profile!$C$2:$C$17521,BG$8))*$C$9</f>
        <v>0</v>
      </c>
      <c r="BH210" s="162">
        <f>(SUMIFS(Profile!$E$2:$E$17521,Profile!$B$2:$B$17521,$B210,Profile!$C$2:$C$17521,BH$8))*$C$9</f>
        <v>0</v>
      </c>
      <c r="BI210" s="162">
        <f>(SUMIFS(Profile!$E$2:$E$17521,Profile!$B$2:$B$17521,$B210,Profile!$C$2:$C$17521,BI$8))*$C$9</f>
        <v>0</v>
      </c>
      <c r="BJ210" s="162">
        <f>(SUMIFS(Profile!$E$2:$E$17521,Profile!$B$2:$B$17521,$B210,Profile!$C$2:$C$17521,BJ$8))*$C$9</f>
        <v>0</v>
      </c>
      <c r="BK210" s="162">
        <f>(SUMIFS(Profile!$E$2:$E$17521,Profile!$B$2:$B$17521,$B210,Profile!$C$2:$C$17521,BK$8))*$C$9</f>
        <v>0</v>
      </c>
      <c r="BL210" s="162">
        <f>(SUMIFS(Profile!$E$2:$E$17521,Profile!$B$2:$B$17521,$B210,Profile!$C$2:$C$17521,BL$8))*$C$9</f>
        <v>0</v>
      </c>
      <c r="BM210" s="162">
        <f>(SUMIFS(Profile!$E$2:$E$17521,Profile!$B$2:$B$17521,$B210,Profile!$C$2:$C$17521,BM$8))*$C$9</f>
        <v>0</v>
      </c>
      <c r="BN210" s="162">
        <f>(SUMIFS(Profile!$E$2:$E$17521,Profile!$B$2:$B$17521,$B210,Profile!$C$2:$C$17521,BN$8))*$C$9</f>
        <v>0</v>
      </c>
      <c r="BO210" s="162">
        <f>(SUMIFS(Profile!$E$2:$E$17521,Profile!$B$2:$B$17521,$B210,Profile!$C$2:$C$17521,BO$8))*$C$9</f>
        <v>0</v>
      </c>
      <c r="BP210" s="162">
        <f>(SUMIFS(Profile!$E$2:$E$17521,Profile!$B$2:$B$17521,$B210,Profile!$C$2:$C$17521,BP$8))*$C$9</f>
        <v>0</v>
      </c>
      <c r="BQ210" s="162">
        <f>(SUMIFS(Profile!$E$2:$E$17521,Profile!$B$2:$B$17521,$B210,Profile!$C$2:$C$17521,BQ$8))*$C$9</f>
        <v>0</v>
      </c>
      <c r="BR210" s="162">
        <f>(SUMIFS(Profile!$E$2:$E$17521,Profile!$B$2:$B$17521,$B210,Profile!$C$2:$C$17521,BR$8))*$C$9</f>
        <v>0</v>
      </c>
      <c r="BS210" s="162">
        <f>(SUMIFS(Profile!$E$2:$E$17521,Profile!$B$2:$B$17521,$B210,Profile!$C$2:$C$17521,BS$8))*$C$9</f>
        <v>0</v>
      </c>
      <c r="BT210" s="162">
        <f>(SUMIFS(Profile!$E$2:$E$17521,Profile!$B$2:$B$17521,$B210,Profile!$C$2:$C$17521,BT$8))*$C$9</f>
        <v>0</v>
      </c>
      <c r="BU210" s="162">
        <f>(SUMIFS(Profile!$E$2:$E$17521,Profile!$B$2:$B$17521,$B210,Profile!$C$2:$C$17521,BU$8))*$C$9</f>
        <v>0</v>
      </c>
      <c r="BV210" s="162">
        <f>(SUMIFS(Profile!$E$2:$E$17521,Profile!$B$2:$B$17521,$B210,Profile!$C$2:$C$17521,BV$8))*$C$9</f>
        <v>0</v>
      </c>
      <c r="BW210" s="162">
        <f>(SUMIFS(Profile!$E$2:$E$17521,Profile!$B$2:$B$17521,$B210,Profile!$C$2:$C$17521,BW$8))*$C$9</f>
        <v>0</v>
      </c>
      <c r="BX210" s="162">
        <f>(SUMIFS(Profile!$E$2:$E$17521,Profile!$B$2:$B$17521,$B210,Profile!$C$2:$C$17521,BX$8))*$C$9</f>
        <v>0</v>
      </c>
      <c r="BY210" s="162">
        <f>(SUMIFS(Profile!$E$2:$E$17521,Profile!$B$2:$B$17521,$B210,Profile!$C$2:$C$17521,BY$8))*$C$9</f>
        <v>0</v>
      </c>
      <c r="BZ210" s="162">
        <f>(SUMIFS(Profile!$E$2:$E$17521,Profile!$B$2:$B$17521,$B210,Profile!$C$2:$C$17521,BZ$8))*$C$9</f>
        <v>0</v>
      </c>
      <c r="CA210" s="162">
        <f>(SUMIFS(Profile!$E$2:$E$17521,Profile!$B$2:$B$17521,$B210,Profile!$C$2:$C$17521,CA$8))*$C$9</f>
        <v>0</v>
      </c>
      <c r="CB210" s="162">
        <f>(SUMIFS(Profile!$E$2:$E$17521,Profile!$B$2:$B$17521,$B210,Profile!$C$2:$C$17521,CB$8))*$C$9</f>
        <v>0</v>
      </c>
      <c r="CC210" s="162">
        <f>(SUMIFS(Profile!$E$2:$E$17521,Profile!$B$2:$B$17521,$B210,Profile!$C$2:$C$17521,CC$8))*$C$9</f>
        <v>0</v>
      </c>
      <c r="CD210" s="162">
        <f>(SUMIFS(Profile!$E$2:$E$17521,Profile!$B$2:$B$17521,$B210,Profile!$C$2:$C$17521,CD$8))*$C$9</f>
        <v>0</v>
      </c>
      <c r="CE210" s="162">
        <f>(SUMIFS(Profile!$E$2:$E$17521,Profile!$B$2:$B$17521,$B210,Profile!$C$2:$C$17521,CE$8))*$C$9</f>
        <v>0</v>
      </c>
      <c r="CF210" s="162">
        <f>(SUMIFS(Profile!$E$2:$E$17521,Profile!$B$2:$B$17521,$B210,Profile!$C$2:$C$17521,CF$8))*$C$9</f>
        <v>0</v>
      </c>
      <c r="CG210" s="162">
        <f>(SUMIFS(Profile!$E$2:$E$17521,Profile!$B$2:$B$17521,$B210,Profile!$C$2:$C$17521,CG$8))*$C$9</f>
        <v>0</v>
      </c>
      <c r="CH210" s="162">
        <f>(SUMIFS(Profile!$E$2:$E$17521,Profile!$B$2:$B$17521,$B210,Profile!$C$2:$C$17521,CH$8))*$C$9</f>
        <v>0</v>
      </c>
      <c r="CI210" s="162">
        <f>(SUMIFS(Profile!$E$2:$E$17521,Profile!$B$2:$B$17521,$B210,Profile!$C$2:$C$17521,CI$8))*$C$9</f>
        <v>0</v>
      </c>
      <c r="CJ210" s="162">
        <f>(SUMIFS(Profile!$E$2:$E$17521,Profile!$B$2:$B$17521,$B210,Profile!$C$2:$C$17521,CJ$8))*$C$9</f>
        <v>0</v>
      </c>
      <c r="CK210" s="162">
        <f>(SUMIFS(Profile!$E$2:$E$17521,Profile!$B$2:$B$17521,$B210,Profile!$C$2:$C$17521,CK$8))*$C$9</f>
        <v>0</v>
      </c>
      <c r="CL210" s="162">
        <f>(SUMIFS(Profile!$E$2:$E$17521,Profile!$B$2:$B$17521,$B210,Profile!$C$2:$C$17521,CL$8))*$C$9</f>
        <v>0</v>
      </c>
      <c r="CM210" s="162">
        <f>(SUMIFS(Profile!$E$2:$E$17521,Profile!$B$2:$B$17521,$B210,Profile!$C$2:$C$17521,CM$8))*$C$9</f>
        <v>0</v>
      </c>
      <c r="CN210" s="162">
        <f>(SUMIFS(Profile!$E$2:$E$17521,Profile!$B$2:$B$17521,$B210,Profile!$C$2:$C$17521,CN$8))*$C$9</f>
        <v>0</v>
      </c>
      <c r="CO210" s="162">
        <f>(SUMIFS(Profile!$E$2:$E$17521,Profile!$B$2:$B$17521,$B210,Profile!$C$2:$C$17521,CO$8))*$C$9</f>
        <v>0</v>
      </c>
      <c r="CP210" s="162">
        <f>(SUMIFS(Profile!$E$2:$E$17521,Profile!$B$2:$B$17521,$B210,Profile!$C$2:$C$17521,CP$8))*$C$9</f>
        <v>0</v>
      </c>
      <c r="CQ210" s="162">
        <f>(SUMIFS(Profile!$E$2:$E$17521,Profile!$B$2:$B$17521,$B210,Profile!$C$2:$C$17521,CQ$8))*$C$9</f>
        <v>0</v>
      </c>
      <c r="CR210" s="162">
        <f>(SUMIFS(Profile!$E$2:$E$17521,Profile!$B$2:$B$17521,$B210,Profile!$C$2:$C$17521,CR$8))*$C$9</f>
        <v>0</v>
      </c>
      <c r="CS210" s="162">
        <f>(SUMIFS(Profile!$E$2:$E$17521,Profile!$B$2:$B$17521,$B210,Profile!$C$2:$C$17521,CS$8))*$C$9</f>
        <v>0</v>
      </c>
      <c r="CT210" s="162">
        <f>(SUMIFS(Profile!$E$2:$E$17521,Profile!$B$2:$B$17521,$B210,Profile!$C$2:$C$17521,CT$8))*$C$9</f>
        <v>0</v>
      </c>
      <c r="CU210" s="162">
        <f>(SUMIFS(Profile!$E$2:$E$17521,Profile!$B$2:$B$17521,$B210,Profile!$C$2:$C$17521,CU$8))*$C$9</f>
        <v>0</v>
      </c>
      <c r="CV210" s="162">
        <f>(SUMIFS(Profile!$E$2:$E$17521,Profile!$B$2:$B$17521,$B210,Profile!$C$2:$C$17521,CV$8))*$C$9</f>
        <v>0</v>
      </c>
      <c r="CW210" s="162">
        <f>(SUMIFS(Profile!$E$2:$E$17521,Profile!$B$2:$B$17521,$B210,Profile!$C$2:$C$17521,CW$8))*$C$9</f>
        <v>0</v>
      </c>
      <c r="CX210" s="162">
        <f t="shared" si="11"/>
        <v>0</v>
      </c>
      <c r="CY210" s="162">
        <f t="shared" ref="CY210:ET210" si="1011">MAX(BB210-E210,0)</f>
        <v>0</v>
      </c>
      <c r="CZ210" s="162">
        <f t="shared" si="1011"/>
        <v>0</v>
      </c>
      <c r="DA210" s="162">
        <f t="shared" si="1011"/>
        <v>0</v>
      </c>
      <c r="DB210" s="162">
        <f t="shared" si="1011"/>
        <v>0</v>
      </c>
      <c r="DC210" s="162">
        <f t="shared" si="1011"/>
        <v>0</v>
      </c>
      <c r="DD210" s="162">
        <f t="shared" si="1011"/>
        <v>0</v>
      </c>
      <c r="DE210" s="162">
        <f t="shared" si="1011"/>
        <v>0</v>
      </c>
      <c r="DF210" s="162">
        <f t="shared" si="1011"/>
        <v>0</v>
      </c>
      <c r="DG210" s="162">
        <f t="shared" si="1011"/>
        <v>0</v>
      </c>
      <c r="DH210" s="162">
        <f t="shared" si="1011"/>
        <v>0</v>
      </c>
      <c r="DI210" s="162">
        <f t="shared" si="1011"/>
        <v>0</v>
      </c>
      <c r="DJ210" s="162">
        <f t="shared" si="1011"/>
        <v>0</v>
      </c>
      <c r="DK210" s="162">
        <f t="shared" si="1011"/>
        <v>0</v>
      </c>
      <c r="DL210" s="162">
        <f t="shared" si="1011"/>
        <v>0</v>
      </c>
      <c r="DM210" s="162">
        <f t="shared" si="1011"/>
        <v>0</v>
      </c>
      <c r="DN210" s="162">
        <f t="shared" si="1011"/>
        <v>0</v>
      </c>
      <c r="DO210" s="162">
        <f t="shared" si="1011"/>
        <v>0</v>
      </c>
      <c r="DP210" s="162">
        <f t="shared" si="1011"/>
        <v>0</v>
      </c>
      <c r="DQ210" s="162">
        <f t="shared" si="1011"/>
        <v>0</v>
      </c>
      <c r="DR210" s="162">
        <f t="shared" si="1011"/>
        <v>0</v>
      </c>
      <c r="DS210" s="162">
        <f t="shared" si="1011"/>
        <v>0</v>
      </c>
      <c r="DT210" s="162">
        <f t="shared" si="1011"/>
        <v>0</v>
      </c>
      <c r="DU210" s="162">
        <f t="shared" si="1011"/>
        <v>0</v>
      </c>
      <c r="DV210" s="162">
        <f t="shared" si="1011"/>
        <v>0</v>
      </c>
      <c r="DW210" s="162">
        <f t="shared" si="1011"/>
        <v>0</v>
      </c>
      <c r="DX210" s="162">
        <f t="shared" si="1011"/>
        <v>0</v>
      </c>
      <c r="DY210" s="162">
        <f t="shared" si="1011"/>
        <v>0</v>
      </c>
      <c r="DZ210" s="162">
        <f t="shared" si="1011"/>
        <v>0</v>
      </c>
      <c r="EA210" s="162">
        <f t="shared" si="1011"/>
        <v>0</v>
      </c>
      <c r="EB210" s="162">
        <f t="shared" si="1011"/>
        <v>0</v>
      </c>
      <c r="EC210" s="162">
        <f t="shared" si="1011"/>
        <v>0</v>
      </c>
      <c r="ED210" s="162">
        <f t="shared" si="1011"/>
        <v>0</v>
      </c>
      <c r="EE210" s="162">
        <f t="shared" si="1011"/>
        <v>0</v>
      </c>
      <c r="EF210" s="162">
        <f t="shared" si="1011"/>
        <v>0</v>
      </c>
      <c r="EG210" s="162">
        <f t="shared" si="1011"/>
        <v>0</v>
      </c>
      <c r="EH210" s="162">
        <f t="shared" si="1011"/>
        <v>0</v>
      </c>
      <c r="EI210" s="162">
        <f t="shared" si="1011"/>
        <v>0</v>
      </c>
      <c r="EJ210" s="162">
        <f t="shared" si="1011"/>
        <v>0</v>
      </c>
      <c r="EK210" s="162">
        <f t="shared" si="1011"/>
        <v>0</v>
      </c>
      <c r="EL210" s="162">
        <f t="shared" si="1011"/>
        <v>0</v>
      </c>
      <c r="EM210" s="162">
        <f t="shared" si="1011"/>
        <v>0</v>
      </c>
      <c r="EN210" s="162">
        <f t="shared" si="1011"/>
        <v>0</v>
      </c>
      <c r="EO210" s="162">
        <f t="shared" si="1011"/>
        <v>0</v>
      </c>
      <c r="EP210" s="162">
        <f t="shared" si="1011"/>
        <v>0</v>
      </c>
      <c r="EQ210" s="162">
        <f t="shared" si="1011"/>
        <v>0</v>
      </c>
      <c r="ER210" s="162">
        <f t="shared" si="1011"/>
        <v>0</v>
      </c>
      <c r="ES210" s="162">
        <f t="shared" si="1011"/>
        <v>0</v>
      </c>
      <c r="ET210" s="162">
        <f t="shared" si="1011"/>
        <v>0</v>
      </c>
      <c r="EU210" s="162">
        <f t="shared" si="13"/>
        <v>0</v>
      </c>
      <c r="EV210" s="162">
        <f t="shared" ref="EV210:GQ210" si="1012">BB210-CY210</f>
        <v>0</v>
      </c>
      <c r="EW210" s="162">
        <f t="shared" si="1012"/>
        <v>0</v>
      </c>
      <c r="EX210" s="162">
        <f t="shared" si="1012"/>
        <v>0</v>
      </c>
      <c r="EY210" s="162">
        <f t="shared" si="1012"/>
        <v>0</v>
      </c>
      <c r="EZ210" s="162">
        <f t="shared" si="1012"/>
        <v>0</v>
      </c>
      <c r="FA210" s="162">
        <f t="shared" si="1012"/>
        <v>0</v>
      </c>
      <c r="FB210" s="162">
        <f t="shared" si="1012"/>
        <v>0</v>
      </c>
      <c r="FC210" s="162">
        <f t="shared" si="1012"/>
        <v>0</v>
      </c>
      <c r="FD210" s="162">
        <f t="shared" si="1012"/>
        <v>0</v>
      </c>
      <c r="FE210" s="162">
        <f t="shared" si="1012"/>
        <v>0</v>
      </c>
      <c r="FF210" s="162">
        <f t="shared" si="1012"/>
        <v>0</v>
      </c>
      <c r="FG210" s="162">
        <f t="shared" si="1012"/>
        <v>0</v>
      </c>
      <c r="FH210" s="162">
        <f t="shared" si="1012"/>
        <v>0</v>
      </c>
      <c r="FI210" s="162">
        <f t="shared" si="1012"/>
        <v>0</v>
      </c>
      <c r="FJ210" s="162">
        <f t="shared" si="1012"/>
        <v>0</v>
      </c>
      <c r="FK210" s="162">
        <f t="shared" si="1012"/>
        <v>0</v>
      </c>
      <c r="FL210" s="162">
        <f t="shared" si="1012"/>
        <v>0</v>
      </c>
      <c r="FM210" s="162">
        <f t="shared" si="1012"/>
        <v>0</v>
      </c>
      <c r="FN210" s="162">
        <f t="shared" si="1012"/>
        <v>0</v>
      </c>
      <c r="FO210" s="162">
        <f t="shared" si="1012"/>
        <v>0</v>
      </c>
      <c r="FP210" s="162">
        <f t="shared" si="1012"/>
        <v>0</v>
      </c>
      <c r="FQ210" s="162">
        <f t="shared" si="1012"/>
        <v>0</v>
      </c>
      <c r="FR210" s="162">
        <f t="shared" si="1012"/>
        <v>0</v>
      </c>
      <c r="FS210" s="162">
        <f t="shared" si="1012"/>
        <v>0</v>
      </c>
      <c r="FT210" s="162">
        <f t="shared" si="1012"/>
        <v>0</v>
      </c>
      <c r="FU210" s="162">
        <f t="shared" si="1012"/>
        <v>0</v>
      </c>
      <c r="FV210" s="162">
        <f t="shared" si="1012"/>
        <v>0</v>
      </c>
      <c r="FW210" s="162">
        <f t="shared" si="1012"/>
        <v>0</v>
      </c>
      <c r="FX210" s="162">
        <f t="shared" si="1012"/>
        <v>0</v>
      </c>
      <c r="FY210" s="162">
        <f t="shared" si="1012"/>
        <v>0</v>
      </c>
      <c r="FZ210" s="162">
        <f t="shared" si="1012"/>
        <v>0</v>
      </c>
      <c r="GA210" s="162">
        <f t="shared" si="1012"/>
        <v>0</v>
      </c>
      <c r="GB210" s="162">
        <f t="shared" si="1012"/>
        <v>0</v>
      </c>
      <c r="GC210" s="162">
        <f t="shared" si="1012"/>
        <v>0</v>
      </c>
      <c r="GD210" s="162">
        <f t="shared" si="1012"/>
        <v>0</v>
      </c>
      <c r="GE210" s="162">
        <f t="shared" si="1012"/>
        <v>0</v>
      </c>
      <c r="GF210" s="162">
        <f t="shared" si="1012"/>
        <v>0</v>
      </c>
      <c r="GG210" s="162">
        <f t="shared" si="1012"/>
        <v>0</v>
      </c>
      <c r="GH210" s="162">
        <f t="shared" si="1012"/>
        <v>0</v>
      </c>
      <c r="GI210" s="162">
        <f t="shared" si="1012"/>
        <v>0</v>
      </c>
      <c r="GJ210" s="162">
        <f t="shared" si="1012"/>
        <v>0</v>
      </c>
      <c r="GK210" s="162">
        <f t="shared" si="1012"/>
        <v>0</v>
      </c>
      <c r="GL210" s="162">
        <f t="shared" si="1012"/>
        <v>0</v>
      </c>
      <c r="GM210" s="162">
        <f t="shared" si="1012"/>
        <v>0</v>
      </c>
      <c r="GN210" s="162">
        <f t="shared" si="1012"/>
        <v>0</v>
      </c>
      <c r="GO210" s="162">
        <f t="shared" si="1012"/>
        <v>0</v>
      </c>
      <c r="GP210" s="162">
        <f t="shared" si="1012"/>
        <v>0</v>
      </c>
      <c r="GQ210" s="162">
        <f t="shared" si="1012"/>
        <v>0</v>
      </c>
      <c r="GR210" s="162">
        <f t="shared" si="15"/>
        <v>0</v>
      </c>
      <c r="GS210" s="162">
        <f t="shared" ref="GS210:IN210" si="1013">E210-EV210</f>
        <v>0</v>
      </c>
      <c r="GT210" s="162">
        <f t="shared" si="1013"/>
        <v>0</v>
      </c>
      <c r="GU210" s="162">
        <f t="shared" si="1013"/>
        <v>0</v>
      </c>
      <c r="GV210" s="162">
        <f t="shared" si="1013"/>
        <v>0</v>
      </c>
      <c r="GW210" s="162">
        <f t="shared" si="1013"/>
        <v>0</v>
      </c>
      <c r="GX210" s="162">
        <f t="shared" si="1013"/>
        <v>0</v>
      </c>
      <c r="GY210" s="162">
        <f t="shared" si="1013"/>
        <v>0</v>
      </c>
      <c r="GZ210" s="162">
        <f t="shared" si="1013"/>
        <v>0</v>
      </c>
      <c r="HA210" s="162">
        <f t="shared" si="1013"/>
        <v>0</v>
      </c>
      <c r="HB210" s="162">
        <f t="shared" si="1013"/>
        <v>0</v>
      </c>
      <c r="HC210" s="162">
        <f t="shared" si="1013"/>
        <v>0</v>
      </c>
      <c r="HD210" s="162">
        <f t="shared" si="1013"/>
        <v>0</v>
      </c>
      <c r="HE210" s="162">
        <f t="shared" si="1013"/>
        <v>0</v>
      </c>
      <c r="HF210" s="162">
        <f t="shared" si="1013"/>
        <v>0</v>
      </c>
      <c r="HG210" s="162">
        <f t="shared" si="1013"/>
        <v>0</v>
      </c>
      <c r="HH210" s="162">
        <f t="shared" si="1013"/>
        <v>0</v>
      </c>
      <c r="HI210" s="162">
        <f t="shared" si="1013"/>
        <v>0</v>
      </c>
      <c r="HJ210" s="162">
        <f t="shared" si="1013"/>
        <v>0</v>
      </c>
      <c r="HK210" s="162">
        <f t="shared" si="1013"/>
        <v>0</v>
      </c>
      <c r="HL210" s="162">
        <f t="shared" si="1013"/>
        <v>0</v>
      </c>
      <c r="HM210" s="162">
        <f t="shared" si="1013"/>
        <v>0</v>
      </c>
      <c r="HN210" s="162">
        <f t="shared" si="1013"/>
        <v>0</v>
      </c>
      <c r="HO210" s="162">
        <f t="shared" si="1013"/>
        <v>0</v>
      </c>
      <c r="HP210" s="162">
        <f t="shared" si="1013"/>
        <v>0</v>
      </c>
      <c r="HQ210" s="162">
        <f t="shared" si="1013"/>
        <v>0</v>
      </c>
      <c r="HR210" s="162">
        <f t="shared" si="1013"/>
        <v>0</v>
      </c>
      <c r="HS210" s="162">
        <f t="shared" si="1013"/>
        <v>0</v>
      </c>
      <c r="HT210" s="162">
        <f t="shared" si="1013"/>
        <v>0</v>
      </c>
      <c r="HU210" s="162">
        <f t="shared" si="1013"/>
        <v>0</v>
      </c>
      <c r="HV210" s="162">
        <f t="shared" si="1013"/>
        <v>0</v>
      </c>
      <c r="HW210" s="162">
        <f t="shared" si="1013"/>
        <v>0</v>
      </c>
      <c r="HX210" s="162">
        <f t="shared" si="1013"/>
        <v>0</v>
      </c>
      <c r="HY210" s="162">
        <f t="shared" si="1013"/>
        <v>0</v>
      </c>
      <c r="HZ210" s="162">
        <f t="shared" si="1013"/>
        <v>0</v>
      </c>
      <c r="IA210" s="162">
        <f t="shared" si="1013"/>
        <v>0</v>
      </c>
      <c r="IB210" s="162">
        <f t="shared" si="1013"/>
        <v>0</v>
      </c>
      <c r="IC210" s="162">
        <f t="shared" si="1013"/>
        <v>0</v>
      </c>
      <c r="ID210" s="162">
        <f t="shared" si="1013"/>
        <v>0</v>
      </c>
      <c r="IE210" s="162">
        <f t="shared" si="1013"/>
        <v>0</v>
      </c>
      <c r="IF210" s="162">
        <f t="shared" si="1013"/>
        <v>0</v>
      </c>
      <c r="IG210" s="162">
        <f t="shared" si="1013"/>
        <v>0</v>
      </c>
      <c r="IH210" s="162">
        <f t="shared" si="1013"/>
        <v>0</v>
      </c>
      <c r="II210" s="162">
        <f t="shared" si="1013"/>
        <v>0</v>
      </c>
      <c r="IJ210" s="162">
        <f t="shared" si="1013"/>
        <v>0</v>
      </c>
      <c r="IK210" s="162">
        <f t="shared" si="1013"/>
        <v>0</v>
      </c>
      <c r="IL210" s="162">
        <f t="shared" si="1013"/>
        <v>0</v>
      </c>
      <c r="IM210" s="162">
        <f t="shared" si="1013"/>
        <v>0</v>
      </c>
      <c r="IN210" s="162">
        <f t="shared" si="1013"/>
        <v>0</v>
      </c>
      <c r="IO210" s="162">
        <f t="shared" si="17"/>
        <v>0</v>
      </c>
      <c r="IP210" s="162">
        <f t="shared" si="23"/>
        <v>0</v>
      </c>
      <c r="IQ210" s="162">
        <f t="shared" ref="IQ210:KK210" si="1014">MAX((MIN(CZ210+IP210,$IO$7))-GT210,0)</f>
        <v>0</v>
      </c>
      <c r="IR210" s="162">
        <f t="shared" si="1014"/>
        <v>0</v>
      </c>
      <c r="IS210" s="162">
        <f t="shared" si="1014"/>
        <v>0</v>
      </c>
      <c r="IT210" s="162">
        <f t="shared" si="1014"/>
        <v>0</v>
      </c>
      <c r="IU210" s="162">
        <f t="shared" si="1014"/>
        <v>0</v>
      </c>
      <c r="IV210" s="162">
        <f t="shared" si="1014"/>
        <v>0</v>
      </c>
      <c r="IW210" s="162">
        <f t="shared" si="1014"/>
        <v>0</v>
      </c>
      <c r="IX210" s="162">
        <f t="shared" si="1014"/>
        <v>0</v>
      </c>
      <c r="IY210" s="162">
        <f t="shared" si="1014"/>
        <v>0</v>
      </c>
      <c r="IZ210" s="162">
        <f t="shared" si="1014"/>
        <v>0</v>
      </c>
      <c r="JA210" s="162">
        <f t="shared" si="1014"/>
        <v>0</v>
      </c>
      <c r="JB210" s="162">
        <f t="shared" si="1014"/>
        <v>0</v>
      </c>
      <c r="JC210" s="162">
        <f t="shared" si="1014"/>
        <v>0</v>
      </c>
      <c r="JD210" s="162">
        <f t="shared" si="1014"/>
        <v>0</v>
      </c>
      <c r="JE210" s="162">
        <f t="shared" si="1014"/>
        <v>0</v>
      </c>
      <c r="JF210" s="162">
        <f t="shared" si="1014"/>
        <v>0</v>
      </c>
      <c r="JG210" s="162">
        <f t="shared" si="1014"/>
        <v>0</v>
      </c>
      <c r="JH210" s="162">
        <f t="shared" si="1014"/>
        <v>0</v>
      </c>
      <c r="JI210" s="162">
        <f t="shared" si="1014"/>
        <v>0</v>
      </c>
      <c r="JJ210" s="162">
        <f t="shared" si="1014"/>
        <v>0</v>
      </c>
      <c r="JK210" s="162">
        <f t="shared" si="1014"/>
        <v>0</v>
      </c>
      <c r="JL210" s="162">
        <f t="shared" si="1014"/>
        <v>0</v>
      </c>
      <c r="JM210" s="162">
        <f t="shared" si="1014"/>
        <v>0</v>
      </c>
      <c r="JN210" s="162">
        <f t="shared" si="1014"/>
        <v>0</v>
      </c>
      <c r="JO210" s="162">
        <f t="shared" si="1014"/>
        <v>0</v>
      </c>
      <c r="JP210" s="162">
        <f t="shared" si="1014"/>
        <v>0</v>
      </c>
      <c r="JQ210" s="162">
        <f t="shared" si="1014"/>
        <v>0</v>
      </c>
      <c r="JR210" s="162">
        <f t="shared" si="1014"/>
        <v>0</v>
      </c>
      <c r="JS210" s="162">
        <f t="shared" si="1014"/>
        <v>0</v>
      </c>
      <c r="JT210" s="162">
        <f t="shared" si="1014"/>
        <v>0</v>
      </c>
      <c r="JU210" s="162">
        <f t="shared" si="1014"/>
        <v>0</v>
      </c>
      <c r="JV210" s="162">
        <f t="shared" si="1014"/>
        <v>0</v>
      </c>
      <c r="JW210" s="162">
        <f t="shared" si="1014"/>
        <v>0</v>
      </c>
      <c r="JX210" s="162">
        <f t="shared" si="1014"/>
        <v>0</v>
      </c>
      <c r="JY210" s="162">
        <f t="shared" si="1014"/>
        <v>0</v>
      </c>
      <c r="JZ210" s="162">
        <f t="shared" si="1014"/>
        <v>0</v>
      </c>
      <c r="KA210" s="162">
        <f t="shared" si="1014"/>
        <v>0</v>
      </c>
      <c r="KB210" s="162">
        <f t="shared" si="1014"/>
        <v>0</v>
      </c>
      <c r="KC210" s="162">
        <f t="shared" si="1014"/>
        <v>0</v>
      </c>
      <c r="KD210" s="162">
        <f t="shared" si="1014"/>
        <v>0</v>
      </c>
      <c r="KE210" s="162">
        <f t="shared" si="1014"/>
        <v>0</v>
      </c>
      <c r="KF210" s="162">
        <f t="shared" si="1014"/>
        <v>0</v>
      </c>
      <c r="KG210" s="162">
        <f t="shared" si="1014"/>
        <v>0</v>
      </c>
      <c r="KH210" s="162">
        <f t="shared" si="1014"/>
        <v>0</v>
      </c>
      <c r="KI210" s="162">
        <f t="shared" si="1014"/>
        <v>0</v>
      </c>
      <c r="KJ210" s="162">
        <f t="shared" si="1014"/>
        <v>0</v>
      </c>
      <c r="KK210" s="162">
        <f t="shared" si="1014"/>
        <v>0</v>
      </c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</row>
    <row r="211" ht="14.25" customHeight="1" spans="1:326" x14ac:dyDescent="0.25">
      <c r="A211" s="1">
        <v>7</v>
      </c>
      <c r="B211" s="1">
        <f t="shared" ref="B211:C211" si="1015">B210+1</f>
        <v>201</v>
      </c>
      <c r="C211" s="232">
        <f t="shared" si="1015"/>
        <v>43666</v>
      </c>
      <c r="D211" s="162">
        <f t="shared" si="9"/>
        <v>0</v>
      </c>
      <c r="E211" s="162">
        <f>(SUMIFS(Profile!$F$2:$F$17521,Profile!$B$2:$B$17521,$B211,Profile!$C$2:$C$17521,E$8))*$C$6</f>
        <v>0</v>
      </c>
      <c r="F211" s="162">
        <f>(SUMIFS(Profile!$F$2:$F$17521,Profile!$B$2:$B$17521,$B211,Profile!$C$2:$C$17521,F$8))*$C$6</f>
        <v>0</v>
      </c>
      <c r="G211" s="162">
        <f>(SUMIFS(Profile!$F$2:$F$17521,Profile!$B$2:$B$17521,$B211,Profile!$C$2:$C$17521,G$8))*$C$6</f>
        <v>0</v>
      </c>
      <c r="H211" s="162">
        <f>(SUMIFS(Profile!$F$2:$F$17521,Profile!$B$2:$B$17521,$B211,Profile!$C$2:$C$17521,H$8))*$C$6</f>
        <v>0</v>
      </c>
      <c r="I211" s="162">
        <f>(SUMIFS(Profile!$F$2:$F$17521,Profile!$B$2:$B$17521,$B211,Profile!$C$2:$C$17521,I$8))*$C$6</f>
        <v>0</v>
      </c>
      <c r="J211" s="162">
        <f>(SUMIFS(Profile!$F$2:$F$17521,Profile!$B$2:$B$17521,$B211,Profile!$C$2:$C$17521,J$8))*$C$6</f>
        <v>0</v>
      </c>
      <c r="K211" s="162">
        <f>(SUMIFS(Profile!$F$2:$F$17521,Profile!$B$2:$B$17521,$B211,Profile!$C$2:$C$17521,K$8))*$C$6</f>
        <v>0</v>
      </c>
      <c r="L211" s="162">
        <f>(SUMIFS(Profile!$F$2:$F$17521,Profile!$B$2:$B$17521,$B211,Profile!$C$2:$C$17521,L$8))*$C$6</f>
        <v>0</v>
      </c>
      <c r="M211" s="162">
        <f>(SUMIFS(Profile!$F$2:$F$17521,Profile!$B$2:$B$17521,$B211,Profile!$C$2:$C$17521,M$8))*$C$6</f>
        <v>0</v>
      </c>
      <c r="N211" s="162">
        <f>(SUMIFS(Profile!$F$2:$F$17521,Profile!$B$2:$B$17521,$B211,Profile!$C$2:$C$17521,N$8))*$C$6</f>
        <v>0</v>
      </c>
      <c r="O211" s="162">
        <f>(SUMIFS(Profile!$F$2:$F$17521,Profile!$B$2:$B$17521,$B211,Profile!$C$2:$C$17521,O$8))*$C$6</f>
        <v>0</v>
      </c>
      <c r="P211" s="162">
        <f>(SUMIFS(Profile!$F$2:$F$17521,Profile!$B$2:$B$17521,$B211,Profile!$C$2:$C$17521,P$8))*$C$6</f>
        <v>0</v>
      </c>
      <c r="Q211" s="162">
        <f>(SUMIFS(Profile!$F$2:$F$17521,Profile!$B$2:$B$17521,$B211,Profile!$C$2:$C$17521,Q$8))*$C$6</f>
        <v>0</v>
      </c>
      <c r="R211" s="162">
        <f>(SUMIFS(Profile!$F$2:$F$17521,Profile!$B$2:$B$17521,$B211,Profile!$C$2:$C$17521,R$8))*$C$6</f>
        <v>0</v>
      </c>
      <c r="S211" s="162">
        <f>(SUMIFS(Profile!$F$2:$F$17521,Profile!$B$2:$B$17521,$B211,Profile!$C$2:$C$17521,S$8))*$C$6</f>
        <v>0</v>
      </c>
      <c r="T211" s="162">
        <f>(SUMIFS(Profile!$F$2:$F$17521,Profile!$B$2:$B$17521,$B211,Profile!$C$2:$C$17521,T$8))*$C$6</f>
        <v>0</v>
      </c>
      <c r="U211" s="162">
        <f>(SUMIFS(Profile!$F$2:$F$17521,Profile!$B$2:$B$17521,$B211,Profile!$C$2:$C$17521,U$8))*$C$6</f>
        <v>0</v>
      </c>
      <c r="V211" s="162">
        <f>(SUMIFS(Profile!$F$2:$F$17521,Profile!$B$2:$B$17521,$B211,Profile!$C$2:$C$17521,V$8))*$C$6</f>
        <v>0</v>
      </c>
      <c r="W211" s="162">
        <f>(SUMIFS(Profile!$F$2:$F$17521,Profile!$B$2:$B$17521,$B211,Profile!$C$2:$C$17521,W$8))*$C$6</f>
        <v>0</v>
      </c>
      <c r="X211" s="162">
        <f>(SUMIFS(Profile!$F$2:$F$17521,Profile!$B$2:$B$17521,$B211,Profile!$C$2:$C$17521,X$8))*$C$6</f>
        <v>0</v>
      </c>
      <c r="Y211" s="162">
        <f>(SUMIFS(Profile!$F$2:$F$17521,Profile!$B$2:$B$17521,$B211,Profile!$C$2:$C$17521,Y$8))*$C$6</f>
        <v>0</v>
      </c>
      <c r="Z211" s="162">
        <f>(SUMIFS(Profile!$F$2:$F$17521,Profile!$B$2:$B$17521,$B211,Profile!$C$2:$C$17521,Z$8))*$C$6</f>
        <v>0</v>
      </c>
      <c r="AA211" s="162">
        <f>(SUMIFS(Profile!$F$2:$F$17521,Profile!$B$2:$B$17521,$B211,Profile!$C$2:$C$17521,AA$8))*$C$6</f>
        <v>0</v>
      </c>
      <c r="AB211" s="162">
        <f>(SUMIFS(Profile!$F$2:$F$17521,Profile!$B$2:$B$17521,$B211,Profile!$C$2:$C$17521,AB$8))*$C$6</f>
        <v>0</v>
      </c>
      <c r="AC211" s="162">
        <f>(SUMIFS(Profile!$F$2:$F$17521,Profile!$B$2:$B$17521,$B211,Profile!$C$2:$C$17521,AC$8))*$C$6</f>
        <v>0</v>
      </c>
      <c r="AD211" s="162">
        <f>(SUMIFS(Profile!$F$2:$F$17521,Profile!$B$2:$B$17521,$B211,Profile!$C$2:$C$17521,AD$8))*$C$6</f>
        <v>0</v>
      </c>
      <c r="AE211" s="162">
        <f>(SUMIFS(Profile!$F$2:$F$17521,Profile!$B$2:$B$17521,$B211,Profile!$C$2:$C$17521,AE$8))*$C$6</f>
        <v>0</v>
      </c>
      <c r="AF211" s="162">
        <f>(SUMIFS(Profile!$F$2:$F$17521,Profile!$B$2:$B$17521,$B211,Profile!$C$2:$C$17521,AF$8))*$C$6</f>
        <v>0</v>
      </c>
      <c r="AG211" s="162">
        <f>(SUMIFS(Profile!$F$2:$F$17521,Profile!$B$2:$B$17521,$B211,Profile!$C$2:$C$17521,AG$8))*$C$6</f>
        <v>0</v>
      </c>
      <c r="AH211" s="162">
        <f>(SUMIFS(Profile!$F$2:$F$17521,Profile!$B$2:$B$17521,$B211,Profile!$C$2:$C$17521,AH$8))*$C$6</f>
        <v>0</v>
      </c>
      <c r="AI211" s="162">
        <f>(SUMIFS(Profile!$F$2:$F$17521,Profile!$B$2:$B$17521,$B211,Profile!$C$2:$C$17521,AI$8))*$C$6</f>
        <v>0</v>
      </c>
      <c r="AJ211" s="162">
        <f>(SUMIFS(Profile!$F$2:$F$17521,Profile!$B$2:$B$17521,$B211,Profile!$C$2:$C$17521,AJ$8))*$C$6</f>
        <v>0</v>
      </c>
      <c r="AK211" s="162">
        <f>(SUMIFS(Profile!$F$2:$F$17521,Profile!$B$2:$B$17521,$B211,Profile!$C$2:$C$17521,AK$8))*$C$6</f>
        <v>0</v>
      </c>
      <c r="AL211" s="162">
        <f>(SUMIFS(Profile!$F$2:$F$17521,Profile!$B$2:$B$17521,$B211,Profile!$C$2:$C$17521,AL$8))*$C$6</f>
        <v>0</v>
      </c>
      <c r="AM211" s="162">
        <f>(SUMIFS(Profile!$F$2:$F$17521,Profile!$B$2:$B$17521,$B211,Profile!$C$2:$C$17521,AM$8))*$C$6</f>
        <v>0</v>
      </c>
      <c r="AN211" s="162">
        <f>(SUMIFS(Profile!$F$2:$F$17521,Profile!$B$2:$B$17521,$B211,Profile!$C$2:$C$17521,AN$8))*$C$6</f>
        <v>0</v>
      </c>
      <c r="AO211" s="162">
        <f>(SUMIFS(Profile!$F$2:$F$17521,Profile!$B$2:$B$17521,$B211,Profile!$C$2:$C$17521,AO$8))*$C$6</f>
        <v>0</v>
      </c>
      <c r="AP211" s="162">
        <f>(SUMIFS(Profile!$F$2:$F$17521,Profile!$B$2:$B$17521,$B211,Profile!$C$2:$C$17521,AP$8))*$C$6</f>
        <v>0</v>
      </c>
      <c r="AQ211" s="162">
        <f>(SUMIFS(Profile!$F$2:$F$17521,Profile!$B$2:$B$17521,$B211,Profile!$C$2:$C$17521,AQ$8))*$C$6</f>
        <v>0</v>
      </c>
      <c r="AR211" s="162">
        <f>(SUMIFS(Profile!$F$2:$F$17521,Profile!$B$2:$B$17521,$B211,Profile!$C$2:$C$17521,AR$8))*$C$6</f>
        <v>0</v>
      </c>
      <c r="AS211" s="162">
        <f>(SUMIFS(Profile!$F$2:$F$17521,Profile!$B$2:$B$17521,$B211,Profile!$C$2:$C$17521,AS$8))*$C$6</f>
        <v>0</v>
      </c>
      <c r="AT211" s="162">
        <f>(SUMIFS(Profile!$F$2:$F$17521,Profile!$B$2:$B$17521,$B211,Profile!$C$2:$C$17521,AT$8))*$C$6</f>
        <v>0</v>
      </c>
      <c r="AU211" s="162">
        <f>(SUMIFS(Profile!$F$2:$F$17521,Profile!$B$2:$B$17521,$B211,Profile!$C$2:$C$17521,AU$8))*$C$6</f>
        <v>0</v>
      </c>
      <c r="AV211" s="162">
        <f>(SUMIFS(Profile!$F$2:$F$17521,Profile!$B$2:$B$17521,$B211,Profile!$C$2:$C$17521,AV$8))*$C$6</f>
        <v>0</v>
      </c>
      <c r="AW211" s="162">
        <f>(SUMIFS(Profile!$F$2:$F$17521,Profile!$B$2:$B$17521,$B211,Profile!$C$2:$C$17521,AW$8))*$C$6</f>
        <v>0</v>
      </c>
      <c r="AX211" s="162">
        <f>(SUMIFS(Profile!$F$2:$F$17521,Profile!$B$2:$B$17521,$B211,Profile!$C$2:$C$17521,AX$8))*$C$6</f>
        <v>0</v>
      </c>
      <c r="AY211" s="162">
        <f>(SUMIFS(Profile!$F$2:$F$17521,Profile!$B$2:$B$17521,$B211,Profile!$C$2:$C$17521,AY$8))*$C$6</f>
        <v>0</v>
      </c>
      <c r="AZ211" s="162">
        <f>(SUMIFS(Profile!$F$2:$F$17521,Profile!$B$2:$B$17521,$B211,Profile!$C$2:$C$17521,AZ$8))*$C$6</f>
        <v>0</v>
      </c>
      <c r="BA211" s="162">
        <f t="shared" si="10"/>
        <v>0</v>
      </c>
      <c r="BB211" s="162">
        <f>(SUMIFS(Profile!$E$2:$E$17521,Profile!$B$2:$B$17521,$B211,Profile!$C$2:$C$17521,BB$8))*$C$9</f>
        <v>0</v>
      </c>
      <c r="BC211" s="162">
        <f>(SUMIFS(Profile!$E$2:$E$17521,Profile!$B$2:$B$17521,$B211,Profile!$C$2:$C$17521,BC$8))*$C$9</f>
        <v>0</v>
      </c>
      <c r="BD211" s="162">
        <f>(SUMIFS(Profile!$E$2:$E$17521,Profile!$B$2:$B$17521,$B211,Profile!$C$2:$C$17521,BD$8))*$C$9</f>
        <v>0</v>
      </c>
      <c r="BE211" s="162">
        <f>(SUMIFS(Profile!$E$2:$E$17521,Profile!$B$2:$B$17521,$B211,Profile!$C$2:$C$17521,BE$8))*$C$9</f>
        <v>0</v>
      </c>
      <c r="BF211" s="162">
        <f>(SUMIFS(Profile!$E$2:$E$17521,Profile!$B$2:$B$17521,$B211,Profile!$C$2:$C$17521,BF$8))*$C$9</f>
        <v>0</v>
      </c>
      <c r="BG211" s="162">
        <f>(SUMIFS(Profile!$E$2:$E$17521,Profile!$B$2:$B$17521,$B211,Profile!$C$2:$C$17521,BG$8))*$C$9</f>
        <v>0</v>
      </c>
      <c r="BH211" s="162">
        <f>(SUMIFS(Profile!$E$2:$E$17521,Profile!$B$2:$B$17521,$B211,Profile!$C$2:$C$17521,BH$8))*$C$9</f>
        <v>0</v>
      </c>
      <c r="BI211" s="162">
        <f>(SUMIFS(Profile!$E$2:$E$17521,Profile!$B$2:$B$17521,$B211,Profile!$C$2:$C$17521,BI$8))*$C$9</f>
        <v>0</v>
      </c>
      <c r="BJ211" s="162">
        <f>(SUMIFS(Profile!$E$2:$E$17521,Profile!$B$2:$B$17521,$B211,Profile!$C$2:$C$17521,BJ$8))*$C$9</f>
        <v>0</v>
      </c>
      <c r="BK211" s="162">
        <f>(SUMIFS(Profile!$E$2:$E$17521,Profile!$B$2:$B$17521,$B211,Profile!$C$2:$C$17521,BK$8))*$C$9</f>
        <v>0</v>
      </c>
      <c r="BL211" s="162">
        <f>(SUMIFS(Profile!$E$2:$E$17521,Profile!$B$2:$B$17521,$B211,Profile!$C$2:$C$17521,BL$8))*$C$9</f>
        <v>0</v>
      </c>
      <c r="BM211" s="162">
        <f>(SUMIFS(Profile!$E$2:$E$17521,Profile!$B$2:$B$17521,$B211,Profile!$C$2:$C$17521,BM$8))*$C$9</f>
        <v>0</v>
      </c>
      <c r="BN211" s="162">
        <f>(SUMIFS(Profile!$E$2:$E$17521,Profile!$B$2:$B$17521,$B211,Profile!$C$2:$C$17521,BN$8))*$C$9</f>
        <v>0</v>
      </c>
      <c r="BO211" s="162">
        <f>(SUMIFS(Profile!$E$2:$E$17521,Profile!$B$2:$B$17521,$B211,Profile!$C$2:$C$17521,BO$8))*$C$9</f>
        <v>0</v>
      </c>
      <c r="BP211" s="162">
        <f>(SUMIFS(Profile!$E$2:$E$17521,Profile!$B$2:$B$17521,$B211,Profile!$C$2:$C$17521,BP$8))*$C$9</f>
        <v>0</v>
      </c>
      <c r="BQ211" s="162">
        <f>(SUMIFS(Profile!$E$2:$E$17521,Profile!$B$2:$B$17521,$B211,Profile!$C$2:$C$17521,BQ$8))*$C$9</f>
        <v>0</v>
      </c>
      <c r="BR211" s="162">
        <f>(SUMIFS(Profile!$E$2:$E$17521,Profile!$B$2:$B$17521,$B211,Profile!$C$2:$C$17521,BR$8))*$C$9</f>
        <v>0</v>
      </c>
      <c r="BS211" s="162">
        <f>(SUMIFS(Profile!$E$2:$E$17521,Profile!$B$2:$B$17521,$B211,Profile!$C$2:$C$17521,BS$8))*$C$9</f>
        <v>0</v>
      </c>
      <c r="BT211" s="162">
        <f>(SUMIFS(Profile!$E$2:$E$17521,Profile!$B$2:$B$17521,$B211,Profile!$C$2:$C$17521,BT$8))*$C$9</f>
        <v>0</v>
      </c>
      <c r="BU211" s="162">
        <f>(SUMIFS(Profile!$E$2:$E$17521,Profile!$B$2:$B$17521,$B211,Profile!$C$2:$C$17521,BU$8))*$C$9</f>
        <v>0</v>
      </c>
      <c r="BV211" s="162">
        <f>(SUMIFS(Profile!$E$2:$E$17521,Profile!$B$2:$B$17521,$B211,Profile!$C$2:$C$17521,BV$8))*$C$9</f>
        <v>0</v>
      </c>
      <c r="BW211" s="162">
        <f>(SUMIFS(Profile!$E$2:$E$17521,Profile!$B$2:$B$17521,$B211,Profile!$C$2:$C$17521,BW$8))*$C$9</f>
        <v>0</v>
      </c>
      <c r="BX211" s="162">
        <f>(SUMIFS(Profile!$E$2:$E$17521,Profile!$B$2:$B$17521,$B211,Profile!$C$2:$C$17521,BX$8))*$C$9</f>
        <v>0</v>
      </c>
      <c r="BY211" s="162">
        <f>(SUMIFS(Profile!$E$2:$E$17521,Profile!$B$2:$B$17521,$B211,Profile!$C$2:$C$17521,BY$8))*$C$9</f>
        <v>0</v>
      </c>
      <c r="BZ211" s="162">
        <f>(SUMIFS(Profile!$E$2:$E$17521,Profile!$B$2:$B$17521,$B211,Profile!$C$2:$C$17521,BZ$8))*$C$9</f>
        <v>0</v>
      </c>
      <c r="CA211" s="162">
        <f>(SUMIFS(Profile!$E$2:$E$17521,Profile!$B$2:$B$17521,$B211,Profile!$C$2:$C$17521,CA$8))*$C$9</f>
        <v>0</v>
      </c>
      <c r="CB211" s="162">
        <f>(SUMIFS(Profile!$E$2:$E$17521,Profile!$B$2:$B$17521,$B211,Profile!$C$2:$C$17521,CB$8))*$C$9</f>
        <v>0</v>
      </c>
      <c r="CC211" s="162">
        <f>(SUMIFS(Profile!$E$2:$E$17521,Profile!$B$2:$B$17521,$B211,Profile!$C$2:$C$17521,CC$8))*$C$9</f>
        <v>0</v>
      </c>
      <c r="CD211" s="162">
        <f>(SUMIFS(Profile!$E$2:$E$17521,Profile!$B$2:$B$17521,$B211,Profile!$C$2:$C$17521,CD$8))*$C$9</f>
        <v>0</v>
      </c>
      <c r="CE211" s="162">
        <f>(SUMIFS(Profile!$E$2:$E$17521,Profile!$B$2:$B$17521,$B211,Profile!$C$2:$C$17521,CE$8))*$C$9</f>
        <v>0</v>
      </c>
      <c r="CF211" s="162">
        <f>(SUMIFS(Profile!$E$2:$E$17521,Profile!$B$2:$B$17521,$B211,Profile!$C$2:$C$17521,CF$8))*$C$9</f>
        <v>0</v>
      </c>
      <c r="CG211" s="162">
        <f>(SUMIFS(Profile!$E$2:$E$17521,Profile!$B$2:$B$17521,$B211,Profile!$C$2:$C$17521,CG$8))*$C$9</f>
        <v>0</v>
      </c>
      <c r="CH211" s="162">
        <f>(SUMIFS(Profile!$E$2:$E$17521,Profile!$B$2:$B$17521,$B211,Profile!$C$2:$C$17521,CH$8))*$C$9</f>
        <v>0</v>
      </c>
      <c r="CI211" s="162">
        <f>(SUMIFS(Profile!$E$2:$E$17521,Profile!$B$2:$B$17521,$B211,Profile!$C$2:$C$17521,CI$8))*$C$9</f>
        <v>0</v>
      </c>
      <c r="CJ211" s="162">
        <f>(SUMIFS(Profile!$E$2:$E$17521,Profile!$B$2:$B$17521,$B211,Profile!$C$2:$C$17521,CJ$8))*$C$9</f>
        <v>0</v>
      </c>
      <c r="CK211" s="162">
        <f>(SUMIFS(Profile!$E$2:$E$17521,Profile!$B$2:$B$17521,$B211,Profile!$C$2:$C$17521,CK$8))*$C$9</f>
        <v>0</v>
      </c>
      <c r="CL211" s="162">
        <f>(SUMIFS(Profile!$E$2:$E$17521,Profile!$B$2:$B$17521,$B211,Profile!$C$2:$C$17521,CL$8))*$C$9</f>
        <v>0</v>
      </c>
      <c r="CM211" s="162">
        <f>(SUMIFS(Profile!$E$2:$E$17521,Profile!$B$2:$B$17521,$B211,Profile!$C$2:$C$17521,CM$8))*$C$9</f>
        <v>0</v>
      </c>
      <c r="CN211" s="162">
        <f>(SUMIFS(Profile!$E$2:$E$17521,Profile!$B$2:$B$17521,$B211,Profile!$C$2:$C$17521,CN$8))*$C$9</f>
        <v>0</v>
      </c>
      <c r="CO211" s="162">
        <f>(SUMIFS(Profile!$E$2:$E$17521,Profile!$B$2:$B$17521,$B211,Profile!$C$2:$C$17521,CO$8))*$C$9</f>
        <v>0</v>
      </c>
      <c r="CP211" s="162">
        <f>(SUMIFS(Profile!$E$2:$E$17521,Profile!$B$2:$B$17521,$B211,Profile!$C$2:$C$17521,CP$8))*$C$9</f>
        <v>0</v>
      </c>
      <c r="CQ211" s="162">
        <f>(SUMIFS(Profile!$E$2:$E$17521,Profile!$B$2:$B$17521,$B211,Profile!$C$2:$C$17521,CQ$8))*$C$9</f>
        <v>0</v>
      </c>
      <c r="CR211" s="162">
        <f>(SUMIFS(Profile!$E$2:$E$17521,Profile!$B$2:$B$17521,$B211,Profile!$C$2:$C$17521,CR$8))*$C$9</f>
        <v>0</v>
      </c>
      <c r="CS211" s="162">
        <f>(SUMIFS(Profile!$E$2:$E$17521,Profile!$B$2:$B$17521,$B211,Profile!$C$2:$C$17521,CS$8))*$C$9</f>
        <v>0</v>
      </c>
      <c r="CT211" s="162">
        <f>(SUMIFS(Profile!$E$2:$E$17521,Profile!$B$2:$B$17521,$B211,Profile!$C$2:$C$17521,CT$8))*$C$9</f>
        <v>0</v>
      </c>
      <c r="CU211" s="162">
        <f>(SUMIFS(Profile!$E$2:$E$17521,Profile!$B$2:$B$17521,$B211,Profile!$C$2:$C$17521,CU$8))*$C$9</f>
        <v>0</v>
      </c>
      <c r="CV211" s="162">
        <f>(SUMIFS(Profile!$E$2:$E$17521,Profile!$B$2:$B$17521,$B211,Profile!$C$2:$C$17521,CV$8))*$C$9</f>
        <v>0</v>
      </c>
      <c r="CW211" s="162">
        <f>(SUMIFS(Profile!$E$2:$E$17521,Profile!$B$2:$B$17521,$B211,Profile!$C$2:$C$17521,CW$8))*$C$9</f>
        <v>0</v>
      </c>
      <c r="CX211" s="162">
        <f t="shared" si="11"/>
        <v>0</v>
      </c>
      <c r="CY211" s="162">
        <f t="shared" ref="CY211:ET211" si="1016">MAX(BB211-E211,0)</f>
        <v>0</v>
      </c>
      <c r="CZ211" s="162">
        <f t="shared" si="1016"/>
        <v>0</v>
      </c>
      <c r="DA211" s="162">
        <f t="shared" si="1016"/>
        <v>0</v>
      </c>
      <c r="DB211" s="162">
        <f t="shared" si="1016"/>
        <v>0</v>
      </c>
      <c r="DC211" s="162">
        <f t="shared" si="1016"/>
        <v>0</v>
      </c>
      <c r="DD211" s="162">
        <f t="shared" si="1016"/>
        <v>0</v>
      </c>
      <c r="DE211" s="162">
        <f t="shared" si="1016"/>
        <v>0</v>
      </c>
      <c r="DF211" s="162">
        <f t="shared" si="1016"/>
        <v>0</v>
      </c>
      <c r="DG211" s="162">
        <f t="shared" si="1016"/>
        <v>0</v>
      </c>
      <c r="DH211" s="162">
        <f t="shared" si="1016"/>
        <v>0</v>
      </c>
      <c r="DI211" s="162">
        <f t="shared" si="1016"/>
        <v>0</v>
      </c>
      <c r="DJ211" s="162">
        <f t="shared" si="1016"/>
        <v>0</v>
      </c>
      <c r="DK211" s="162">
        <f t="shared" si="1016"/>
        <v>0</v>
      </c>
      <c r="DL211" s="162">
        <f t="shared" si="1016"/>
        <v>0</v>
      </c>
      <c r="DM211" s="162">
        <f t="shared" si="1016"/>
        <v>0</v>
      </c>
      <c r="DN211" s="162">
        <f t="shared" si="1016"/>
        <v>0</v>
      </c>
      <c r="DO211" s="162">
        <f t="shared" si="1016"/>
        <v>0</v>
      </c>
      <c r="DP211" s="162">
        <f t="shared" si="1016"/>
        <v>0</v>
      </c>
      <c r="DQ211" s="162">
        <f t="shared" si="1016"/>
        <v>0</v>
      </c>
      <c r="DR211" s="162">
        <f t="shared" si="1016"/>
        <v>0</v>
      </c>
      <c r="DS211" s="162">
        <f t="shared" si="1016"/>
        <v>0</v>
      </c>
      <c r="DT211" s="162">
        <f t="shared" si="1016"/>
        <v>0</v>
      </c>
      <c r="DU211" s="162">
        <f t="shared" si="1016"/>
        <v>0</v>
      </c>
      <c r="DV211" s="162">
        <f t="shared" si="1016"/>
        <v>0</v>
      </c>
      <c r="DW211" s="162">
        <f t="shared" si="1016"/>
        <v>0</v>
      </c>
      <c r="DX211" s="162">
        <f t="shared" si="1016"/>
        <v>0</v>
      </c>
      <c r="DY211" s="162">
        <f t="shared" si="1016"/>
        <v>0</v>
      </c>
      <c r="DZ211" s="162">
        <f t="shared" si="1016"/>
        <v>0</v>
      </c>
      <c r="EA211" s="162">
        <f t="shared" si="1016"/>
        <v>0</v>
      </c>
      <c r="EB211" s="162">
        <f t="shared" si="1016"/>
        <v>0</v>
      </c>
      <c r="EC211" s="162">
        <f t="shared" si="1016"/>
        <v>0</v>
      </c>
      <c r="ED211" s="162">
        <f t="shared" si="1016"/>
        <v>0</v>
      </c>
      <c r="EE211" s="162">
        <f t="shared" si="1016"/>
        <v>0</v>
      </c>
      <c r="EF211" s="162">
        <f t="shared" si="1016"/>
        <v>0</v>
      </c>
      <c r="EG211" s="162">
        <f t="shared" si="1016"/>
        <v>0</v>
      </c>
      <c r="EH211" s="162">
        <f t="shared" si="1016"/>
        <v>0</v>
      </c>
      <c r="EI211" s="162">
        <f t="shared" si="1016"/>
        <v>0</v>
      </c>
      <c r="EJ211" s="162">
        <f t="shared" si="1016"/>
        <v>0</v>
      </c>
      <c r="EK211" s="162">
        <f t="shared" si="1016"/>
        <v>0</v>
      </c>
      <c r="EL211" s="162">
        <f t="shared" si="1016"/>
        <v>0</v>
      </c>
      <c r="EM211" s="162">
        <f t="shared" si="1016"/>
        <v>0</v>
      </c>
      <c r="EN211" s="162">
        <f t="shared" si="1016"/>
        <v>0</v>
      </c>
      <c r="EO211" s="162">
        <f t="shared" si="1016"/>
        <v>0</v>
      </c>
      <c r="EP211" s="162">
        <f t="shared" si="1016"/>
        <v>0</v>
      </c>
      <c r="EQ211" s="162">
        <f t="shared" si="1016"/>
        <v>0</v>
      </c>
      <c r="ER211" s="162">
        <f t="shared" si="1016"/>
        <v>0</v>
      </c>
      <c r="ES211" s="162">
        <f t="shared" si="1016"/>
        <v>0</v>
      </c>
      <c r="ET211" s="162">
        <f t="shared" si="1016"/>
        <v>0</v>
      </c>
      <c r="EU211" s="162">
        <f t="shared" si="13"/>
        <v>0</v>
      </c>
      <c r="EV211" s="162">
        <f t="shared" ref="EV211:GQ211" si="1017">BB211-CY211</f>
        <v>0</v>
      </c>
      <c r="EW211" s="162">
        <f t="shared" si="1017"/>
        <v>0</v>
      </c>
      <c r="EX211" s="162">
        <f t="shared" si="1017"/>
        <v>0</v>
      </c>
      <c r="EY211" s="162">
        <f t="shared" si="1017"/>
        <v>0</v>
      </c>
      <c r="EZ211" s="162">
        <f t="shared" si="1017"/>
        <v>0</v>
      </c>
      <c r="FA211" s="162">
        <f t="shared" si="1017"/>
        <v>0</v>
      </c>
      <c r="FB211" s="162">
        <f t="shared" si="1017"/>
        <v>0</v>
      </c>
      <c r="FC211" s="162">
        <f t="shared" si="1017"/>
        <v>0</v>
      </c>
      <c r="FD211" s="162">
        <f t="shared" si="1017"/>
        <v>0</v>
      </c>
      <c r="FE211" s="162">
        <f t="shared" si="1017"/>
        <v>0</v>
      </c>
      <c r="FF211" s="162">
        <f t="shared" si="1017"/>
        <v>0</v>
      </c>
      <c r="FG211" s="162">
        <f t="shared" si="1017"/>
        <v>0</v>
      </c>
      <c r="FH211" s="162">
        <f t="shared" si="1017"/>
        <v>0</v>
      </c>
      <c r="FI211" s="162">
        <f t="shared" si="1017"/>
        <v>0</v>
      </c>
      <c r="FJ211" s="162">
        <f t="shared" si="1017"/>
        <v>0</v>
      </c>
      <c r="FK211" s="162">
        <f t="shared" si="1017"/>
        <v>0</v>
      </c>
      <c r="FL211" s="162">
        <f t="shared" si="1017"/>
        <v>0</v>
      </c>
      <c r="FM211" s="162">
        <f t="shared" si="1017"/>
        <v>0</v>
      </c>
      <c r="FN211" s="162">
        <f t="shared" si="1017"/>
        <v>0</v>
      </c>
      <c r="FO211" s="162">
        <f t="shared" si="1017"/>
        <v>0</v>
      </c>
      <c r="FP211" s="162">
        <f t="shared" si="1017"/>
        <v>0</v>
      </c>
      <c r="FQ211" s="162">
        <f t="shared" si="1017"/>
        <v>0</v>
      </c>
      <c r="FR211" s="162">
        <f t="shared" si="1017"/>
        <v>0</v>
      </c>
      <c r="FS211" s="162">
        <f t="shared" si="1017"/>
        <v>0</v>
      </c>
      <c r="FT211" s="162">
        <f t="shared" si="1017"/>
        <v>0</v>
      </c>
      <c r="FU211" s="162">
        <f t="shared" si="1017"/>
        <v>0</v>
      </c>
      <c r="FV211" s="162">
        <f t="shared" si="1017"/>
        <v>0</v>
      </c>
      <c r="FW211" s="162">
        <f t="shared" si="1017"/>
        <v>0</v>
      </c>
      <c r="FX211" s="162">
        <f t="shared" si="1017"/>
        <v>0</v>
      </c>
      <c r="FY211" s="162">
        <f t="shared" si="1017"/>
        <v>0</v>
      </c>
      <c r="FZ211" s="162">
        <f t="shared" si="1017"/>
        <v>0</v>
      </c>
      <c r="GA211" s="162">
        <f t="shared" si="1017"/>
        <v>0</v>
      </c>
      <c r="GB211" s="162">
        <f t="shared" si="1017"/>
        <v>0</v>
      </c>
      <c r="GC211" s="162">
        <f t="shared" si="1017"/>
        <v>0</v>
      </c>
      <c r="GD211" s="162">
        <f t="shared" si="1017"/>
        <v>0</v>
      </c>
      <c r="GE211" s="162">
        <f t="shared" si="1017"/>
        <v>0</v>
      </c>
      <c r="GF211" s="162">
        <f t="shared" si="1017"/>
        <v>0</v>
      </c>
      <c r="GG211" s="162">
        <f t="shared" si="1017"/>
        <v>0</v>
      </c>
      <c r="GH211" s="162">
        <f t="shared" si="1017"/>
        <v>0</v>
      </c>
      <c r="GI211" s="162">
        <f t="shared" si="1017"/>
        <v>0</v>
      </c>
      <c r="GJ211" s="162">
        <f t="shared" si="1017"/>
        <v>0</v>
      </c>
      <c r="GK211" s="162">
        <f t="shared" si="1017"/>
        <v>0</v>
      </c>
      <c r="GL211" s="162">
        <f t="shared" si="1017"/>
        <v>0</v>
      </c>
      <c r="GM211" s="162">
        <f t="shared" si="1017"/>
        <v>0</v>
      </c>
      <c r="GN211" s="162">
        <f t="shared" si="1017"/>
        <v>0</v>
      </c>
      <c r="GO211" s="162">
        <f t="shared" si="1017"/>
        <v>0</v>
      </c>
      <c r="GP211" s="162">
        <f t="shared" si="1017"/>
        <v>0</v>
      </c>
      <c r="GQ211" s="162">
        <f t="shared" si="1017"/>
        <v>0</v>
      </c>
      <c r="GR211" s="162">
        <f t="shared" si="15"/>
        <v>0</v>
      </c>
      <c r="GS211" s="162">
        <f t="shared" ref="GS211:IN211" si="1018">E211-EV211</f>
        <v>0</v>
      </c>
      <c r="GT211" s="162">
        <f t="shared" si="1018"/>
        <v>0</v>
      </c>
      <c r="GU211" s="162">
        <f t="shared" si="1018"/>
        <v>0</v>
      </c>
      <c r="GV211" s="162">
        <f t="shared" si="1018"/>
        <v>0</v>
      </c>
      <c r="GW211" s="162">
        <f t="shared" si="1018"/>
        <v>0</v>
      </c>
      <c r="GX211" s="162">
        <f t="shared" si="1018"/>
        <v>0</v>
      </c>
      <c r="GY211" s="162">
        <f t="shared" si="1018"/>
        <v>0</v>
      </c>
      <c r="GZ211" s="162">
        <f t="shared" si="1018"/>
        <v>0</v>
      </c>
      <c r="HA211" s="162">
        <f t="shared" si="1018"/>
        <v>0</v>
      </c>
      <c r="HB211" s="162">
        <f t="shared" si="1018"/>
        <v>0</v>
      </c>
      <c r="HC211" s="162">
        <f t="shared" si="1018"/>
        <v>0</v>
      </c>
      <c r="HD211" s="162">
        <f t="shared" si="1018"/>
        <v>0</v>
      </c>
      <c r="HE211" s="162">
        <f t="shared" si="1018"/>
        <v>0</v>
      </c>
      <c r="HF211" s="162">
        <f t="shared" si="1018"/>
        <v>0</v>
      </c>
      <c r="HG211" s="162">
        <f t="shared" si="1018"/>
        <v>0</v>
      </c>
      <c r="HH211" s="162">
        <f t="shared" si="1018"/>
        <v>0</v>
      </c>
      <c r="HI211" s="162">
        <f t="shared" si="1018"/>
        <v>0</v>
      </c>
      <c r="HJ211" s="162">
        <f t="shared" si="1018"/>
        <v>0</v>
      </c>
      <c r="HK211" s="162">
        <f t="shared" si="1018"/>
        <v>0</v>
      </c>
      <c r="HL211" s="162">
        <f t="shared" si="1018"/>
        <v>0</v>
      </c>
      <c r="HM211" s="162">
        <f t="shared" si="1018"/>
        <v>0</v>
      </c>
      <c r="HN211" s="162">
        <f t="shared" si="1018"/>
        <v>0</v>
      </c>
      <c r="HO211" s="162">
        <f t="shared" si="1018"/>
        <v>0</v>
      </c>
      <c r="HP211" s="162">
        <f t="shared" si="1018"/>
        <v>0</v>
      </c>
      <c r="HQ211" s="162">
        <f t="shared" si="1018"/>
        <v>0</v>
      </c>
      <c r="HR211" s="162">
        <f t="shared" si="1018"/>
        <v>0</v>
      </c>
      <c r="HS211" s="162">
        <f t="shared" si="1018"/>
        <v>0</v>
      </c>
      <c r="HT211" s="162">
        <f t="shared" si="1018"/>
        <v>0</v>
      </c>
      <c r="HU211" s="162">
        <f t="shared" si="1018"/>
        <v>0</v>
      </c>
      <c r="HV211" s="162">
        <f t="shared" si="1018"/>
        <v>0</v>
      </c>
      <c r="HW211" s="162">
        <f t="shared" si="1018"/>
        <v>0</v>
      </c>
      <c r="HX211" s="162">
        <f t="shared" si="1018"/>
        <v>0</v>
      </c>
      <c r="HY211" s="162">
        <f t="shared" si="1018"/>
        <v>0</v>
      </c>
      <c r="HZ211" s="162">
        <f t="shared" si="1018"/>
        <v>0</v>
      </c>
      <c r="IA211" s="162">
        <f t="shared" si="1018"/>
        <v>0</v>
      </c>
      <c r="IB211" s="162">
        <f t="shared" si="1018"/>
        <v>0</v>
      </c>
      <c r="IC211" s="162">
        <f t="shared" si="1018"/>
        <v>0</v>
      </c>
      <c r="ID211" s="162">
        <f t="shared" si="1018"/>
        <v>0</v>
      </c>
      <c r="IE211" s="162">
        <f t="shared" si="1018"/>
        <v>0</v>
      </c>
      <c r="IF211" s="162">
        <f t="shared" si="1018"/>
        <v>0</v>
      </c>
      <c r="IG211" s="162">
        <f t="shared" si="1018"/>
        <v>0</v>
      </c>
      <c r="IH211" s="162">
        <f t="shared" si="1018"/>
        <v>0</v>
      </c>
      <c r="II211" s="162">
        <f t="shared" si="1018"/>
        <v>0</v>
      </c>
      <c r="IJ211" s="162">
        <f t="shared" si="1018"/>
        <v>0</v>
      </c>
      <c r="IK211" s="162">
        <f t="shared" si="1018"/>
        <v>0</v>
      </c>
      <c r="IL211" s="162">
        <f t="shared" si="1018"/>
        <v>0</v>
      </c>
      <c r="IM211" s="162">
        <f t="shared" si="1018"/>
        <v>0</v>
      </c>
      <c r="IN211" s="162">
        <f t="shared" si="1018"/>
        <v>0</v>
      </c>
      <c r="IO211" s="162">
        <f t="shared" si="17"/>
        <v>0</v>
      </c>
      <c r="IP211" s="162">
        <f t="shared" si="23"/>
        <v>0</v>
      </c>
      <c r="IQ211" s="162">
        <f t="shared" ref="IQ211:KK211" si="1019">MAX((MIN(CZ211+IP211,$IO$7))-GT211,0)</f>
        <v>0</v>
      </c>
      <c r="IR211" s="162">
        <f t="shared" si="1019"/>
        <v>0</v>
      </c>
      <c r="IS211" s="162">
        <f t="shared" si="1019"/>
        <v>0</v>
      </c>
      <c r="IT211" s="162">
        <f t="shared" si="1019"/>
        <v>0</v>
      </c>
      <c r="IU211" s="162">
        <f t="shared" si="1019"/>
        <v>0</v>
      </c>
      <c r="IV211" s="162">
        <f t="shared" si="1019"/>
        <v>0</v>
      </c>
      <c r="IW211" s="162">
        <f t="shared" si="1019"/>
        <v>0</v>
      </c>
      <c r="IX211" s="162">
        <f t="shared" si="1019"/>
        <v>0</v>
      </c>
      <c r="IY211" s="162">
        <f t="shared" si="1019"/>
        <v>0</v>
      </c>
      <c r="IZ211" s="162">
        <f t="shared" si="1019"/>
        <v>0</v>
      </c>
      <c r="JA211" s="162">
        <f t="shared" si="1019"/>
        <v>0</v>
      </c>
      <c r="JB211" s="162">
        <f t="shared" si="1019"/>
        <v>0</v>
      </c>
      <c r="JC211" s="162">
        <f t="shared" si="1019"/>
        <v>0</v>
      </c>
      <c r="JD211" s="162">
        <f t="shared" si="1019"/>
        <v>0</v>
      </c>
      <c r="JE211" s="162">
        <f t="shared" si="1019"/>
        <v>0</v>
      </c>
      <c r="JF211" s="162">
        <f t="shared" si="1019"/>
        <v>0</v>
      </c>
      <c r="JG211" s="162">
        <f t="shared" si="1019"/>
        <v>0</v>
      </c>
      <c r="JH211" s="162">
        <f t="shared" si="1019"/>
        <v>0</v>
      </c>
      <c r="JI211" s="162">
        <f t="shared" si="1019"/>
        <v>0</v>
      </c>
      <c r="JJ211" s="162">
        <f t="shared" si="1019"/>
        <v>0</v>
      </c>
      <c r="JK211" s="162">
        <f t="shared" si="1019"/>
        <v>0</v>
      </c>
      <c r="JL211" s="162">
        <f t="shared" si="1019"/>
        <v>0</v>
      </c>
      <c r="JM211" s="162">
        <f t="shared" si="1019"/>
        <v>0</v>
      </c>
      <c r="JN211" s="162">
        <f t="shared" si="1019"/>
        <v>0</v>
      </c>
      <c r="JO211" s="162">
        <f t="shared" si="1019"/>
        <v>0</v>
      </c>
      <c r="JP211" s="162">
        <f t="shared" si="1019"/>
        <v>0</v>
      </c>
      <c r="JQ211" s="162">
        <f t="shared" si="1019"/>
        <v>0</v>
      </c>
      <c r="JR211" s="162">
        <f t="shared" si="1019"/>
        <v>0</v>
      </c>
      <c r="JS211" s="162">
        <f t="shared" si="1019"/>
        <v>0</v>
      </c>
      <c r="JT211" s="162">
        <f t="shared" si="1019"/>
        <v>0</v>
      </c>
      <c r="JU211" s="162">
        <f t="shared" si="1019"/>
        <v>0</v>
      </c>
      <c r="JV211" s="162">
        <f t="shared" si="1019"/>
        <v>0</v>
      </c>
      <c r="JW211" s="162">
        <f t="shared" si="1019"/>
        <v>0</v>
      </c>
      <c r="JX211" s="162">
        <f t="shared" si="1019"/>
        <v>0</v>
      </c>
      <c r="JY211" s="162">
        <f t="shared" si="1019"/>
        <v>0</v>
      </c>
      <c r="JZ211" s="162">
        <f t="shared" si="1019"/>
        <v>0</v>
      </c>
      <c r="KA211" s="162">
        <f t="shared" si="1019"/>
        <v>0</v>
      </c>
      <c r="KB211" s="162">
        <f t="shared" si="1019"/>
        <v>0</v>
      </c>
      <c r="KC211" s="162">
        <f t="shared" si="1019"/>
        <v>0</v>
      </c>
      <c r="KD211" s="162">
        <f t="shared" si="1019"/>
        <v>0</v>
      </c>
      <c r="KE211" s="162">
        <f t="shared" si="1019"/>
        <v>0</v>
      </c>
      <c r="KF211" s="162">
        <f t="shared" si="1019"/>
        <v>0</v>
      </c>
      <c r="KG211" s="162">
        <f t="shared" si="1019"/>
        <v>0</v>
      </c>
      <c r="KH211" s="162">
        <f t="shared" si="1019"/>
        <v>0</v>
      </c>
      <c r="KI211" s="162">
        <f t="shared" si="1019"/>
        <v>0</v>
      </c>
      <c r="KJ211" s="162">
        <f t="shared" si="1019"/>
        <v>0</v>
      </c>
      <c r="KK211" s="162">
        <f t="shared" si="1019"/>
        <v>0</v>
      </c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</row>
    <row r="212" ht="14.25" customHeight="1" spans="1:326" x14ac:dyDescent="0.25">
      <c r="A212" s="1">
        <v>7</v>
      </c>
      <c r="B212" s="1">
        <f t="shared" ref="B212:C212" si="1020">B211+1</f>
        <v>202</v>
      </c>
      <c r="C212" s="232">
        <f t="shared" si="1020"/>
        <v>43667</v>
      </c>
      <c r="D212" s="162">
        <f t="shared" si="9"/>
        <v>0</v>
      </c>
      <c r="E212" s="162">
        <f>(SUMIFS(Profile!$F$2:$F$17521,Profile!$B$2:$B$17521,$B212,Profile!$C$2:$C$17521,E$8))*$C$6</f>
        <v>0</v>
      </c>
      <c r="F212" s="162">
        <f>(SUMIFS(Profile!$F$2:$F$17521,Profile!$B$2:$B$17521,$B212,Profile!$C$2:$C$17521,F$8))*$C$6</f>
        <v>0</v>
      </c>
      <c r="G212" s="162">
        <f>(SUMIFS(Profile!$F$2:$F$17521,Profile!$B$2:$B$17521,$B212,Profile!$C$2:$C$17521,G$8))*$C$6</f>
        <v>0</v>
      </c>
      <c r="H212" s="162">
        <f>(SUMIFS(Profile!$F$2:$F$17521,Profile!$B$2:$B$17521,$B212,Profile!$C$2:$C$17521,H$8))*$C$6</f>
        <v>0</v>
      </c>
      <c r="I212" s="162">
        <f>(SUMIFS(Profile!$F$2:$F$17521,Profile!$B$2:$B$17521,$B212,Profile!$C$2:$C$17521,I$8))*$C$6</f>
        <v>0</v>
      </c>
      <c r="J212" s="162">
        <f>(SUMIFS(Profile!$F$2:$F$17521,Profile!$B$2:$B$17521,$B212,Profile!$C$2:$C$17521,J$8))*$C$6</f>
        <v>0</v>
      </c>
      <c r="K212" s="162">
        <f>(SUMIFS(Profile!$F$2:$F$17521,Profile!$B$2:$B$17521,$B212,Profile!$C$2:$C$17521,K$8))*$C$6</f>
        <v>0</v>
      </c>
      <c r="L212" s="162">
        <f>(SUMIFS(Profile!$F$2:$F$17521,Profile!$B$2:$B$17521,$B212,Profile!$C$2:$C$17521,L$8))*$C$6</f>
        <v>0</v>
      </c>
      <c r="M212" s="162">
        <f>(SUMIFS(Profile!$F$2:$F$17521,Profile!$B$2:$B$17521,$B212,Profile!$C$2:$C$17521,M$8))*$C$6</f>
        <v>0</v>
      </c>
      <c r="N212" s="162">
        <f>(SUMIFS(Profile!$F$2:$F$17521,Profile!$B$2:$B$17521,$B212,Profile!$C$2:$C$17521,N$8))*$C$6</f>
        <v>0</v>
      </c>
      <c r="O212" s="162">
        <f>(SUMIFS(Profile!$F$2:$F$17521,Profile!$B$2:$B$17521,$B212,Profile!$C$2:$C$17521,O$8))*$C$6</f>
        <v>0</v>
      </c>
      <c r="P212" s="162">
        <f>(SUMIFS(Profile!$F$2:$F$17521,Profile!$B$2:$B$17521,$B212,Profile!$C$2:$C$17521,P$8))*$C$6</f>
        <v>0</v>
      </c>
      <c r="Q212" s="162">
        <f>(SUMIFS(Profile!$F$2:$F$17521,Profile!$B$2:$B$17521,$B212,Profile!$C$2:$C$17521,Q$8))*$C$6</f>
        <v>0</v>
      </c>
      <c r="R212" s="162">
        <f>(SUMIFS(Profile!$F$2:$F$17521,Profile!$B$2:$B$17521,$B212,Profile!$C$2:$C$17521,R$8))*$C$6</f>
        <v>0</v>
      </c>
      <c r="S212" s="162">
        <f>(SUMIFS(Profile!$F$2:$F$17521,Profile!$B$2:$B$17521,$B212,Profile!$C$2:$C$17521,S$8))*$C$6</f>
        <v>0</v>
      </c>
      <c r="T212" s="162">
        <f>(SUMIFS(Profile!$F$2:$F$17521,Profile!$B$2:$B$17521,$B212,Profile!$C$2:$C$17521,T$8))*$C$6</f>
        <v>0</v>
      </c>
      <c r="U212" s="162">
        <f>(SUMIFS(Profile!$F$2:$F$17521,Profile!$B$2:$B$17521,$B212,Profile!$C$2:$C$17521,U$8))*$C$6</f>
        <v>0</v>
      </c>
      <c r="V212" s="162">
        <f>(SUMIFS(Profile!$F$2:$F$17521,Profile!$B$2:$B$17521,$B212,Profile!$C$2:$C$17521,V$8))*$C$6</f>
        <v>0</v>
      </c>
      <c r="W212" s="162">
        <f>(SUMIFS(Profile!$F$2:$F$17521,Profile!$B$2:$B$17521,$B212,Profile!$C$2:$C$17521,W$8))*$C$6</f>
        <v>0</v>
      </c>
      <c r="X212" s="162">
        <f>(SUMIFS(Profile!$F$2:$F$17521,Profile!$B$2:$B$17521,$B212,Profile!$C$2:$C$17521,X$8))*$C$6</f>
        <v>0</v>
      </c>
      <c r="Y212" s="162">
        <f>(SUMIFS(Profile!$F$2:$F$17521,Profile!$B$2:$B$17521,$B212,Profile!$C$2:$C$17521,Y$8))*$C$6</f>
        <v>0</v>
      </c>
      <c r="Z212" s="162">
        <f>(SUMIFS(Profile!$F$2:$F$17521,Profile!$B$2:$B$17521,$B212,Profile!$C$2:$C$17521,Z$8))*$C$6</f>
        <v>0</v>
      </c>
      <c r="AA212" s="162">
        <f>(SUMIFS(Profile!$F$2:$F$17521,Profile!$B$2:$B$17521,$B212,Profile!$C$2:$C$17521,AA$8))*$C$6</f>
        <v>0</v>
      </c>
      <c r="AB212" s="162">
        <f>(SUMIFS(Profile!$F$2:$F$17521,Profile!$B$2:$B$17521,$B212,Profile!$C$2:$C$17521,AB$8))*$C$6</f>
        <v>0</v>
      </c>
      <c r="AC212" s="162">
        <f>(SUMIFS(Profile!$F$2:$F$17521,Profile!$B$2:$B$17521,$B212,Profile!$C$2:$C$17521,AC$8))*$C$6</f>
        <v>0</v>
      </c>
      <c r="AD212" s="162">
        <f>(SUMIFS(Profile!$F$2:$F$17521,Profile!$B$2:$B$17521,$B212,Profile!$C$2:$C$17521,AD$8))*$C$6</f>
        <v>0</v>
      </c>
      <c r="AE212" s="162">
        <f>(SUMIFS(Profile!$F$2:$F$17521,Profile!$B$2:$B$17521,$B212,Profile!$C$2:$C$17521,AE$8))*$C$6</f>
        <v>0</v>
      </c>
      <c r="AF212" s="162">
        <f>(SUMIFS(Profile!$F$2:$F$17521,Profile!$B$2:$B$17521,$B212,Profile!$C$2:$C$17521,AF$8))*$C$6</f>
        <v>0</v>
      </c>
      <c r="AG212" s="162">
        <f>(SUMIFS(Profile!$F$2:$F$17521,Profile!$B$2:$B$17521,$B212,Profile!$C$2:$C$17521,AG$8))*$C$6</f>
        <v>0</v>
      </c>
      <c r="AH212" s="162">
        <f>(SUMIFS(Profile!$F$2:$F$17521,Profile!$B$2:$B$17521,$B212,Profile!$C$2:$C$17521,AH$8))*$C$6</f>
        <v>0</v>
      </c>
      <c r="AI212" s="162">
        <f>(SUMIFS(Profile!$F$2:$F$17521,Profile!$B$2:$B$17521,$B212,Profile!$C$2:$C$17521,AI$8))*$C$6</f>
        <v>0</v>
      </c>
      <c r="AJ212" s="162">
        <f>(SUMIFS(Profile!$F$2:$F$17521,Profile!$B$2:$B$17521,$B212,Profile!$C$2:$C$17521,AJ$8))*$C$6</f>
        <v>0</v>
      </c>
      <c r="AK212" s="162">
        <f>(SUMIFS(Profile!$F$2:$F$17521,Profile!$B$2:$B$17521,$B212,Profile!$C$2:$C$17521,AK$8))*$C$6</f>
        <v>0</v>
      </c>
      <c r="AL212" s="162">
        <f>(SUMIFS(Profile!$F$2:$F$17521,Profile!$B$2:$B$17521,$B212,Profile!$C$2:$C$17521,AL$8))*$C$6</f>
        <v>0</v>
      </c>
      <c r="AM212" s="162">
        <f>(SUMIFS(Profile!$F$2:$F$17521,Profile!$B$2:$B$17521,$B212,Profile!$C$2:$C$17521,AM$8))*$C$6</f>
        <v>0</v>
      </c>
      <c r="AN212" s="162">
        <f>(SUMIFS(Profile!$F$2:$F$17521,Profile!$B$2:$B$17521,$B212,Profile!$C$2:$C$17521,AN$8))*$C$6</f>
        <v>0</v>
      </c>
      <c r="AO212" s="162">
        <f>(SUMIFS(Profile!$F$2:$F$17521,Profile!$B$2:$B$17521,$B212,Profile!$C$2:$C$17521,AO$8))*$C$6</f>
        <v>0</v>
      </c>
      <c r="AP212" s="162">
        <f>(SUMIFS(Profile!$F$2:$F$17521,Profile!$B$2:$B$17521,$B212,Profile!$C$2:$C$17521,AP$8))*$C$6</f>
        <v>0</v>
      </c>
      <c r="AQ212" s="162">
        <f>(SUMIFS(Profile!$F$2:$F$17521,Profile!$B$2:$B$17521,$B212,Profile!$C$2:$C$17521,AQ$8))*$C$6</f>
        <v>0</v>
      </c>
      <c r="AR212" s="162">
        <f>(SUMIFS(Profile!$F$2:$F$17521,Profile!$B$2:$B$17521,$B212,Profile!$C$2:$C$17521,AR$8))*$C$6</f>
        <v>0</v>
      </c>
      <c r="AS212" s="162">
        <f>(SUMIFS(Profile!$F$2:$F$17521,Profile!$B$2:$B$17521,$B212,Profile!$C$2:$C$17521,AS$8))*$C$6</f>
        <v>0</v>
      </c>
      <c r="AT212" s="162">
        <f>(SUMIFS(Profile!$F$2:$F$17521,Profile!$B$2:$B$17521,$B212,Profile!$C$2:$C$17521,AT$8))*$C$6</f>
        <v>0</v>
      </c>
      <c r="AU212" s="162">
        <f>(SUMIFS(Profile!$F$2:$F$17521,Profile!$B$2:$B$17521,$B212,Profile!$C$2:$C$17521,AU$8))*$C$6</f>
        <v>0</v>
      </c>
      <c r="AV212" s="162">
        <f>(SUMIFS(Profile!$F$2:$F$17521,Profile!$B$2:$B$17521,$B212,Profile!$C$2:$C$17521,AV$8))*$C$6</f>
        <v>0</v>
      </c>
      <c r="AW212" s="162">
        <f>(SUMIFS(Profile!$F$2:$F$17521,Profile!$B$2:$B$17521,$B212,Profile!$C$2:$C$17521,AW$8))*$C$6</f>
        <v>0</v>
      </c>
      <c r="AX212" s="162">
        <f>(SUMIFS(Profile!$F$2:$F$17521,Profile!$B$2:$B$17521,$B212,Profile!$C$2:$C$17521,AX$8))*$C$6</f>
        <v>0</v>
      </c>
      <c r="AY212" s="162">
        <f>(SUMIFS(Profile!$F$2:$F$17521,Profile!$B$2:$B$17521,$B212,Profile!$C$2:$C$17521,AY$8))*$C$6</f>
        <v>0</v>
      </c>
      <c r="AZ212" s="162">
        <f>(SUMIFS(Profile!$F$2:$F$17521,Profile!$B$2:$B$17521,$B212,Profile!$C$2:$C$17521,AZ$8))*$C$6</f>
        <v>0</v>
      </c>
      <c r="BA212" s="162">
        <f t="shared" si="10"/>
        <v>0</v>
      </c>
      <c r="BB212" s="162">
        <f>(SUMIFS(Profile!$E$2:$E$17521,Profile!$B$2:$B$17521,$B212,Profile!$C$2:$C$17521,BB$8))*$C$9</f>
        <v>0</v>
      </c>
      <c r="BC212" s="162">
        <f>(SUMIFS(Profile!$E$2:$E$17521,Profile!$B$2:$B$17521,$B212,Profile!$C$2:$C$17521,BC$8))*$C$9</f>
        <v>0</v>
      </c>
      <c r="BD212" s="162">
        <f>(SUMIFS(Profile!$E$2:$E$17521,Profile!$B$2:$B$17521,$B212,Profile!$C$2:$C$17521,BD$8))*$C$9</f>
        <v>0</v>
      </c>
      <c r="BE212" s="162">
        <f>(SUMIFS(Profile!$E$2:$E$17521,Profile!$B$2:$B$17521,$B212,Profile!$C$2:$C$17521,BE$8))*$C$9</f>
        <v>0</v>
      </c>
      <c r="BF212" s="162">
        <f>(SUMIFS(Profile!$E$2:$E$17521,Profile!$B$2:$B$17521,$B212,Profile!$C$2:$C$17521,BF$8))*$C$9</f>
        <v>0</v>
      </c>
      <c r="BG212" s="162">
        <f>(SUMIFS(Profile!$E$2:$E$17521,Profile!$B$2:$B$17521,$B212,Profile!$C$2:$C$17521,BG$8))*$C$9</f>
        <v>0</v>
      </c>
      <c r="BH212" s="162">
        <f>(SUMIFS(Profile!$E$2:$E$17521,Profile!$B$2:$B$17521,$B212,Profile!$C$2:$C$17521,BH$8))*$C$9</f>
        <v>0</v>
      </c>
      <c r="BI212" s="162">
        <f>(SUMIFS(Profile!$E$2:$E$17521,Profile!$B$2:$B$17521,$B212,Profile!$C$2:$C$17521,BI$8))*$C$9</f>
        <v>0</v>
      </c>
      <c r="BJ212" s="162">
        <f>(SUMIFS(Profile!$E$2:$E$17521,Profile!$B$2:$B$17521,$B212,Profile!$C$2:$C$17521,BJ$8))*$C$9</f>
        <v>0</v>
      </c>
      <c r="BK212" s="162">
        <f>(SUMIFS(Profile!$E$2:$E$17521,Profile!$B$2:$B$17521,$B212,Profile!$C$2:$C$17521,BK$8))*$C$9</f>
        <v>0</v>
      </c>
      <c r="BL212" s="162">
        <f>(SUMIFS(Profile!$E$2:$E$17521,Profile!$B$2:$B$17521,$B212,Profile!$C$2:$C$17521,BL$8))*$C$9</f>
        <v>0</v>
      </c>
      <c r="BM212" s="162">
        <f>(SUMIFS(Profile!$E$2:$E$17521,Profile!$B$2:$B$17521,$B212,Profile!$C$2:$C$17521,BM$8))*$C$9</f>
        <v>0</v>
      </c>
      <c r="BN212" s="162">
        <f>(SUMIFS(Profile!$E$2:$E$17521,Profile!$B$2:$B$17521,$B212,Profile!$C$2:$C$17521,BN$8))*$C$9</f>
        <v>0</v>
      </c>
      <c r="BO212" s="162">
        <f>(SUMIFS(Profile!$E$2:$E$17521,Profile!$B$2:$B$17521,$B212,Profile!$C$2:$C$17521,BO$8))*$C$9</f>
        <v>0</v>
      </c>
      <c r="BP212" s="162">
        <f>(SUMIFS(Profile!$E$2:$E$17521,Profile!$B$2:$B$17521,$B212,Profile!$C$2:$C$17521,BP$8))*$C$9</f>
        <v>0</v>
      </c>
      <c r="BQ212" s="162">
        <f>(SUMIFS(Profile!$E$2:$E$17521,Profile!$B$2:$B$17521,$B212,Profile!$C$2:$C$17521,BQ$8))*$C$9</f>
        <v>0</v>
      </c>
      <c r="BR212" s="162">
        <f>(SUMIFS(Profile!$E$2:$E$17521,Profile!$B$2:$B$17521,$B212,Profile!$C$2:$C$17521,BR$8))*$C$9</f>
        <v>0</v>
      </c>
      <c r="BS212" s="162">
        <f>(SUMIFS(Profile!$E$2:$E$17521,Profile!$B$2:$B$17521,$B212,Profile!$C$2:$C$17521,BS$8))*$C$9</f>
        <v>0</v>
      </c>
      <c r="BT212" s="162">
        <f>(SUMIFS(Profile!$E$2:$E$17521,Profile!$B$2:$B$17521,$B212,Profile!$C$2:$C$17521,BT$8))*$C$9</f>
        <v>0</v>
      </c>
      <c r="BU212" s="162">
        <f>(SUMIFS(Profile!$E$2:$E$17521,Profile!$B$2:$B$17521,$B212,Profile!$C$2:$C$17521,BU$8))*$C$9</f>
        <v>0</v>
      </c>
      <c r="BV212" s="162">
        <f>(SUMIFS(Profile!$E$2:$E$17521,Profile!$B$2:$B$17521,$B212,Profile!$C$2:$C$17521,BV$8))*$C$9</f>
        <v>0</v>
      </c>
      <c r="BW212" s="162">
        <f>(SUMIFS(Profile!$E$2:$E$17521,Profile!$B$2:$B$17521,$B212,Profile!$C$2:$C$17521,BW$8))*$C$9</f>
        <v>0</v>
      </c>
      <c r="BX212" s="162">
        <f>(SUMIFS(Profile!$E$2:$E$17521,Profile!$B$2:$B$17521,$B212,Profile!$C$2:$C$17521,BX$8))*$C$9</f>
        <v>0</v>
      </c>
      <c r="BY212" s="162">
        <f>(SUMIFS(Profile!$E$2:$E$17521,Profile!$B$2:$B$17521,$B212,Profile!$C$2:$C$17521,BY$8))*$C$9</f>
        <v>0</v>
      </c>
      <c r="BZ212" s="162">
        <f>(SUMIFS(Profile!$E$2:$E$17521,Profile!$B$2:$B$17521,$B212,Profile!$C$2:$C$17521,BZ$8))*$C$9</f>
        <v>0</v>
      </c>
      <c r="CA212" s="162">
        <f>(SUMIFS(Profile!$E$2:$E$17521,Profile!$B$2:$B$17521,$B212,Profile!$C$2:$C$17521,CA$8))*$C$9</f>
        <v>0</v>
      </c>
      <c r="CB212" s="162">
        <f>(SUMIFS(Profile!$E$2:$E$17521,Profile!$B$2:$B$17521,$B212,Profile!$C$2:$C$17521,CB$8))*$C$9</f>
        <v>0</v>
      </c>
      <c r="CC212" s="162">
        <f>(SUMIFS(Profile!$E$2:$E$17521,Profile!$B$2:$B$17521,$B212,Profile!$C$2:$C$17521,CC$8))*$C$9</f>
        <v>0</v>
      </c>
      <c r="CD212" s="162">
        <f>(SUMIFS(Profile!$E$2:$E$17521,Profile!$B$2:$B$17521,$B212,Profile!$C$2:$C$17521,CD$8))*$C$9</f>
        <v>0</v>
      </c>
      <c r="CE212" s="162">
        <f>(SUMIFS(Profile!$E$2:$E$17521,Profile!$B$2:$B$17521,$B212,Profile!$C$2:$C$17521,CE$8))*$C$9</f>
        <v>0</v>
      </c>
      <c r="CF212" s="162">
        <f>(SUMIFS(Profile!$E$2:$E$17521,Profile!$B$2:$B$17521,$B212,Profile!$C$2:$C$17521,CF$8))*$C$9</f>
        <v>0</v>
      </c>
      <c r="CG212" s="162">
        <f>(SUMIFS(Profile!$E$2:$E$17521,Profile!$B$2:$B$17521,$B212,Profile!$C$2:$C$17521,CG$8))*$C$9</f>
        <v>0</v>
      </c>
      <c r="CH212" s="162">
        <f>(SUMIFS(Profile!$E$2:$E$17521,Profile!$B$2:$B$17521,$B212,Profile!$C$2:$C$17521,CH$8))*$C$9</f>
        <v>0</v>
      </c>
      <c r="CI212" s="162">
        <f>(SUMIFS(Profile!$E$2:$E$17521,Profile!$B$2:$B$17521,$B212,Profile!$C$2:$C$17521,CI$8))*$C$9</f>
        <v>0</v>
      </c>
      <c r="CJ212" s="162">
        <f>(SUMIFS(Profile!$E$2:$E$17521,Profile!$B$2:$B$17521,$B212,Profile!$C$2:$C$17521,CJ$8))*$C$9</f>
        <v>0</v>
      </c>
      <c r="CK212" s="162">
        <f>(SUMIFS(Profile!$E$2:$E$17521,Profile!$B$2:$B$17521,$B212,Profile!$C$2:$C$17521,CK$8))*$C$9</f>
        <v>0</v>
      </c>
      <c r="CL212" s="162">
        <f>(SUMIFS(Profile!$E$2:$E$17521,Profile!$B$2:$B$17521,$B212,Profile!$C$2:$C$17521,CL$8))*$C$9</f>
        <v>0</v>
      </c>
      <c r="CM212" s="162">
        <f>(SUMIFS(Profile!$E$2:$E$17521,Profile!$B$2:$B$17521,$B212,Profile!$C$2:$C$17521,CM$8))*$C$9</f>
        <v>0</v>
      </c>
      <c r="CN212" s="162">
        <f>(SUMIFS(Profile!$E$2:$E$17521,Profile!$B$2:$B$17521,$B212,Profile!$C$2:$C$17521,CN$8))*$C$9</f>
        <v>0</v>
      </c>
      <c r="CO212" s="162">
        <f>(SUMIFS(Profile!$E$2:$E$17521,Profile!$B$2:$B$17521,$B212,Profile!$C$2:$C$17521,CO$8))*$C$9</f>
        <v>0</v>
      </c>
      <c r="CP212" s="162">
        <f>(SUMIFS(Profile!$E$2:$E$17521,Profile!$B$2:$B$17521,$B212,Profile!$C$2:$C$17521,CP$8))*$C$9</f>
        <v>0</v>
      </c>
      <c r="CQ212" s="162">
        <f>(SUMIFS(Profile!$E$2:$E$17521,Profile!$B$2:$B$17521,$B212,Profile!$C$2:$C$17521,CQ$8))*$C$9</f>
        <v>0</v>
      </c>
      <c r="CR212" s="162">
        <f>(SUMIFS(Profile!$E$2:$E$17521,Profile!$B$2:$B$17521,$B212,Profile!$C$2:$C$17521,CR$8))*$C$9</f>
        <v>0</v>
      </c>
      <c r="CS212" s="162">
        <f>(SUMIFS(Profile!$E$2:$E$17521,Profile!$B$2:$B$17521,$B212,Profile!$C$2:$C$17521,CS$8))*$C$9</f>
        <v>0</v>
      </c>
      <c r="CT212" s="162">
        <f>(SUMIFS(Profile!$E$2:$E$17521,Profile!$B$2:$B$17521,$B212,Profile!$C$2:$C$17521,CT$8))*$C$9</f>
        <v>0</v>
      </c>
      <c r="CU212" s="162">
        <f>(SUMIFS(Profile!$E$2:$E$17521,Profile!$B$2:$B$17521,$B212,Profile!$C$2:$C$17521,CU$8))*$C$9</f>
        <v>0</v>
      </c>
      <c r="CV212" s="162">
        <f>(SUMIFS(Profile!$E$2:$E$17521,Profile!$B$2:$B$17521,$B212,Profile!$C$2:$C$17521,CV$8))*$C$9</f>
        <v>0</v>
      </c>
      <c r="CW212" s="162">
        <f>(SUMIFS(Profile!$E$2:$E$17521,Profile!$B$2:$B$17521,$B212,Profile!$C$2:$C$17521,CW$8))*$C$9</f>
        <v>0</v>
      </c>
      <c r="CX212" s="162">
        <f t="shared" si="11"/>
        <v>0</v>
      </c>
      <c r="CY212" s="162">
        <f t="shared" ref="CY212:ET212" si="1021">MAX(BB212-E212,0)</f>
        <v>0</v>
      </c>
      <c r="CZ212" s="162">
        <f t="shared" si="1021"/>
        <v>0</v>
      </c>
      <c r="DA212" s="162">
        <f t="shared" si="1021"/>
        <v>0</v>
      </c>
      <c r="DB212" s="162">
        <f t="shared" si="1021"/>
        <v>0</v>
      </c>
      <c r="DC212" s="162">
        <f t="shared" si="1021"/>
        <v>0</v>
      </c>
      <c r="DD212" s="162">
        <f t="shared" si="1021"/>
        <v>0</v>
      </c>
      <c r="DE212" s="162">
        <f t="shared" si="1021"/>
        <v>0</v>
      </c>
      <c r="DF212" s="162">
        <f t="shared" si="1021"/>
        <v>0</v>
      </c>
      <c r="DG212" s="162">
        <f t="shared" si="1021"/>
        <v>0</v>
      </c>
      <c r="DH212" s="162">
        <f t="shared" si="1021"/>
        <v>0</v>
      </c>
      <c r="DI212" s="162">
        <f t="shared" si="1021"/>
        <v>0</v>
      </c>
      <c r="DJ212" s="162">
        <f t="shared" si="1021"/>
        <v>0</v>
      </c>
      <c r="DK212" s="162">
        <f t="shared" si="1021"/>
        <v>0</v>
      </c>
      <c r="DL212" s="162">
        <f t="shared" si="1021"/>
        <v>0</v>
      </c>
      <c r="DM212" s="162">
        <f t="shared" si="1021"/>
        <v>0</v>
      </c>
      <c r="DN212" s="162">
        <f t="shared" si="1021"/>
        <v>0</v>
      </c>
      <c r="DO212" s="162">
        <f t="shared" si="1021"/>
        <v>0</v>
      </c>
      <c r="DP212" s="162">
        <f t="shared" si="1021"/>
        <v>0</v>
      </c>
      <c r="DQ212" s="162">
        <f t="shared" si="1021"/>
        <v>0</v>
      </c>
      <c r="DR212" s="162">
        <f t="shared" si="1021"/>
        <v>0</v>
      </c>
      <c r="DS212" s="162">
        <f t="shared" si="1021"/>
        <v>0</v>
      </c>
      <c r="DT212" s="162">
        <f t="shared" si="1021"/>
        <v>0</v>
      </c>
      <c r="DU212" s="162">
        <f t="shared" si="1021"/>
        <v>0</v>
      </c>
      <c r="DV212" s="162">
        <f t="shared" si="1021"/>
        <v>0</v>
      </c>
      <c r="DW212" s="162">
        <f t="shared" si="1021"/>
        <v>0</v>
      </c>
      <c r="DX212" s="162">
        <f t="shared" si="1021"/>
        <v>0</v>
      </c>
      <c r="DY212" s="162">
        <f t="shared" si="1021"/>
        <v>0</v>
      </c>
      <c r="DZ212" s="162">
        <f t="shared" si="1021"/>
        <v>0</v>
      </c>
      <c r="EA212" s="162">
        <f t="shared" si="1021"/>
        <v>0</v>
      </c>
      <c r="EB212" s="162">
        <f t="shared" si="1021"/>
        <v>0</v>
      </c>
      <c r="EC212" s="162">
        <f t="shared" si="1021"/>
        <v>0</v>
      </c>
      <c r="ED212" s="162">
        <f t="shared" si="1021"/>
        <v>0</v>
      </c>
      <c r="EE212" s="162">
        <f t="shared" si="1021"/>
        <v>0</v>
      </c>
      <c r="EF212" s="162">
        <f t="shared" si="1021"/>
        <v>0</v>
      </c>
      <c r="EG212" s="162">
        <f t="shared" si="1021"/>
        <v>0</v>
      </c>
      <c r="EH212" s="162">
        <f t="shared" si="1021"/>
        <v>0</v>
      </c>
      <c r="EI212" s="162">
        <f t="shared" si="1021"/>
        <v>0</v>
      </c>
      <c r="EJ212" s="162">
        <f t="shared" si="1021"/>
        <v>0</v>
      </c>
      <c r="EK212" s="162">
        <f t="shared" si="1021"/>
        <v>0</v>
      </c>
      <c r="EL212" s="162">
        <f t="shared" si="1021"/>
        <v>0</v>
      </c>
      <c r="EM212" s="162">
        <f t="shared" si="1021"/>
        <v>0</v>
      </c>
      <c r="EN212" s="162">
        <f t="shared" si="1021"/>
        <v>0</v>
      </c>
      <c r="EO212" s="162">
        <f t="shared" si="1021"/>
        <v>0</v>
      </c>
      <c r="EP212" s="162">
        <f t="shared" si="1021"/>
        <v>0</v>
      </c>
      <c r="EQ212" s="162">
        <f t="shared" si="1021"/>
        <v>0</v>
      </c>
      <c r="ER212" s="162">
        <f t="shared" si="1021"/>
        <v>0</v>
      </c>
      <c r="ES212" s="162">
        <f t="shared" si="1021"/>
        <v>0</v>
      </c>
      <c r="ET212" s="162">
        <f t="shared" si="1021"/>
        <v>0</v>
      </c>
      <c r="EU212" s="162">
        <f t="shared" si="13"/>
        <v>0</v>
      </c>
      <c r="EV212" s="162">
        <f t="shared" ref="EV212:GQ212" si="1022">BB212-CY212</f>
        <v>0</v>
      </c>
      <c r="EW212" s="162">
        <f t="shared" si="1022"/>
        <v>0</v>
      </c>
      <c r="EX212" s="162">
        <f t="shared" si="1022"/>
        <v>0</v>
      </c>
      <c r="EY212" s="162">
        <f t="shared" si="1022"/>
        <v>0</v>
      </c>
      <c r="EZ212" s="162">
        <f t="shared" si="1022"/>
        <v>0</v>
      </c>
      <c r="FA212" s="162">
        <f t="shared" si="1022"/>
        <v>0</v>
      </c>
      <c r="FB212" s="162">
        <f t="shared" si="1022"/>
        <v>0</v>
      </c>
      <c r="FC212" s="162">
        <f t="shared" si="1022"/>
        <v>0</v>
      </c>
      <c r="FD212" s="162">
        <f t="shared" si="1022"/>
        <v>0</v>
      </c>
      <c r="FE212" s="162">
        <f t="shared" si="1022"/>
        <v>0</v>
      </c>
      <c r="FF212" s="162">
        <f t="shared" si="1022"/>
        <v>0</v>
      </c>
      <c r="FG212" s="162">
        <f t="shared" si="1022"/>
        <v>0</v>
      </c>
      <c r="FH212" s="162">
        <f t="shared" si="1022"/>
        <v>0</v>
      </c>
      <c r="FI212" s="162">
        <f t="shared" si="1022"/>
        <v>0</v>
      </c>
      <c r="FJ212" s="162">
        <f t="shared" si="1022"/>
        <v>0</v>
      </c>
      <c r="FK212" s="162">
        <f t="shared" si="1022"/>
        <v>0</v>
      </c>
      <c r="FL212" s="162">
        <f t="shared" si="1022"/>
        <v>0</v>
      </c>
      <c r="FM212" s="162">
        <f t="shared" si="1022"/>
        <v>0</v>
      </c>
      <c r="FN212" s="162">
        <f t="shared" si="1022"/>
        <v>0</v>
      </c>
      <c r="FO212" s="162">
        <f t="shared" si="1022"/>
        <v>0</v>
      </c>
      <c r="FP212" s="162">
        <f t="shared" si="1022"/>
        <v>0</v>
      </c>
      <c r="FQ212" s="162">
        <f t="shared" si="1022"/>
        <v>0</v>
      </c>
      <c r="FR212" s="162">
        <f t="shared" si="1022"/>
        <v>0</v>
      </c>
      <c r="FS212" s="162">
        <f t="shared" si="1022"/>
        <v>0</v>
      </c>
      <c r="FT212" s="162">
        <f t="shared" si="1022"/>
        <v>0</v>
      </c>
      <c r="FU212" s="162">
        <f t="shared" si="1022"/>
        <v>0</v>
      </c>
      <c r="FV212" s="162">
        <f t="shared" si="1022"/>
        <v>0</v>
      </c>
      <c r="FW212" s="162">
        <f t="shared" si="1022"/>
        <v>0</v>
      </c>
      <c r="FX212" s="162">
        <f t="shared" si="1022"/>
        <v>0</v>
      </c>
      <c r="FY212" s="162">
        <f t="shared" si="1022"/>
        <v>0</v>
      </c>
      <c r="FZ212" s="162">
        <f t="shared" si="1022"/>
        <v>0</v>
      </c>
      <c r="GA212" s="162">
        <f t="shared" si="1022"/>
        <v>0</v>
      </c>
      <c r="GB212" s="162">
        <f t="shared" si="1022"/>
        <v>0</v>
      </c>
      <c r="GC212" s="162">
        <f t="shared" si="1022"/>
        <v>0</v>
      </c>
      <c r="GD212" s="162">
        <f t="shared" si="1022"/>
        <v>0</v>
      </c>
      <c r="GE212" s="162">
        <f t="shared" si="1022"/>
        <v>0</v>
      </c>
      <c r="GF212" s="162">
        <f t="shared" si="1022"/>
        <v>0</v>
      </c>
      <c r="GG212" s="162">
        <f t="shared" si="1022"/>
        <v>0</v>
      </c>
      <c r="GH212" s="162">
        <f t="shared" si="1022"/>
        <v>0</v>
      </c>
      <c r="GI212" s="162">
        <f t="shared" si="1022"/>
        <v>0</v>
      </c>
      <c r="GJ212" s="162">
        <f t="shared" si="1022"/>
        <v>0</v>
      </c>
      <c r="GK212" s="162">
        <f t="shared" si="1022"/>
        <v>0</v>
      </c>
      <c r="GL212" s="162">
        <f t="shared" si="1022"/>
        <v>0</v>
      </c>
      <c r="GM212" s="162">
        <f t="shared" si="1022"/>
        <v>0</v>
      </c>
      <c r="GN212" s="162">
        <f t="shared" si="1022"/>
        <v>0</v>
      </c>
      <c r="GO212" s="162">
        <f t="shared" si="1022"/>
        <v>0</v>
      </c>
      <c r="GP212" s="162">
        <f t="shared" si="1022"/>
        <v>0</v>
      </c>
      <c r="GQ212" s="162">
        <f t="shared" si="1022"/>
        <v>0</v>
      </c>
      <c r="GR212" s="162">
        <f t="shared" si="15"/>
        <v>0</v>
      </c>
      <c r="GS212" s="162">
        <f t="shared" ref="GS212:IN212" si="1023">E212-EV212</f>
        <v>0</v>
      </c>
      <c r="GT212" s="162">
        <f t="shared" si="1023"/>
        <v>0</v>
      </c>
      <c r="GU212" s="162">
        <f t="shared" si="1023"/>
        <v>0</v>
      </c>
      <c r="GV212" s="162">
        <f t="shared" si="1023"/>
        <v>0</v>
      </c>
      <c r="GW212" s="162">
        <f t="shared" si="1023"/>
        <v>0</v>
      </c>
      <c r="GX212" s="162">
        <f t="shared" si="1023"/>
        <v>0</v>
      </c>
      <c r="GY212" s="162">
        <f t="shared" si="1023"/>
        <v>0</v>
      </c>
      <c r="GZ212" s="162">
        <f t="shared" si="1023"/>
        <v>0</v>
      </c>
      <c r="HA212" s="162">
        <f t="shared" si="1023"/>
        <v>0</v>
      </c>
      <c r="HB212" s="162">
        <f t="shared" si="1023"/>
        <v>0</v>
      </c>
      <c r="HC212" s="162">
        <f t="shared" si="1023"/>
        <v>0</v>
      </c>
      <c r="HD212" s="162">
        <f t="shared" si="1023"/>
        <v>0</v>
      </c>
      <c r="HE212" s="162">
        <f t="shared" si="1023"/>
        <v>0</v>
      </c>
      <c r="HF212" s="162">
        <f t="shared" si="1023"/>
        <v>0</v>
      </c>
      <c r="HG212" s="162">
        <f t="shared" si="1023"/>
        <v>0</v>
      </c>
      <c r="HH212" s="162">
        <f t="shared" si="1023"/>
        <v>0</v>
      </c>
      <c r="HI212" s="162">
        <f t="shared" si="1023"/>
        <v>0</v>
      </c>
      <c r="HJ212" s="162">
        <f t="shared" si="1023"/>
        <v>0</v>
      </c>
      <c r="HK212" s="162">
        <f t="shared" si="1023"/>
        <v>0</v>
      </c>
      <c r="HL212" s="162">
        <f t="shared" si="1023"/>
        <v>0</v>
      </c>
      <c r="HM212" s="162">
        <f t="shared" si="1023"/>
        <v>0</v>
      </c>
      <c r="HN212" s="162">
        <f t="shared" si="1023"/>
        <v>0</v>
      </c>
      <c r="HO212" s="162">
        <f t="shared" si="1023"/>
        <v>0</v>
      </c>
      <c r="HP212" s="162">
        <f t="shared" si="1023"/>
        <v>0</v>
      </c>
      <c r="HQ212" s="162">
        <f t="shared" si="1023"/>
        <v>0</v>
      </c>
      <c r="HR212" s="162">
        <f t="shared" si="1023"/>
        <v>0</v>
      </c>
      <c r="HS212" s="162">
        <f t="shared" si="1023"/>
        <v>0</v>
      </c>
      <c r="HT212" s="162">
        <f t="shared" si="1023"/>
        <v>0</v>
      </c>
      <c r="HU212" s="162">
        <f t="shared" si="1023"/>
        <v>0</v>
      </c>
      <c r="HV212" s="162">
        <f t="shared" si="1023"/>
        <v>0</v>
      </c>
      <c r="HW212" s="162">
        <f t="shared" si="1023"/>
        <v>0</v>
      </c>
      <c r="HX212" s="162">
        <f t="shared" si="1023"/>
        <v>0</v>
      </c>
      <c r="HY212" s="162">
        <f t="shared" si="1023"/>
        <v>0</v>
      </c>
      <c r="HZ212" s="162">
        <f t="shared" si="1023"/>
        <v>0</v>
      </c>
      <c r="IA212" s="162">
        <f t="shared" si="1023"/>
        <v>0</v>
      </c>
      <c r="IB212" s="162">
        <f t="shared" si="1023"/>
        <v>0</v>
      </c>
      <c r="IC212" s="162">
        <f t="shared" si="1023"/>
        <v>0</v>
      </c>
      <c r="ID212" s="162">
        <f t="shared" si="1023"/>
        <v>0</v>
      </c>
      <c r="IE212" s="162">
        <f t="shared" si="1023"/>
        <v>0</v>
      </c>
      <c r="IF212" s="162">
        <f t="shared" si="1023"/>
        <v>0</v>
      </c>
      <c r="IG212" s="162">
        <f t="shared" si="1023"/>
        <v>0</v>
      </c>
      <c r="IH212" s="162">
        <f t="shared" si="1023"/>
        <v>0</v>
      </c>
      <c r="II212" s="162">
        <f t="shared" si="1023"/>
        <v>0</v>
      </c>
      <c r="IJ212" s="162">
        <f t="shared" si="1023"/>
        <v>0</v>
      </c>
      <c r="IK212" s="162">
        <f t="shared" si="1023"/>
        <v>0</v>
      </c>
      <c r="IL212" s="162">
        <f t="shared" si="1023"/>
        <v>0</v>
      </c>
      <c r="IM212" s="162">
        <f t="shared" si="1023"/>
        <v>0</v>
      </c>
      <c r="IN212" s="162">
        <f t="shared" si="1023"/>
        <v>0</v>
      </c>
      <c r="IO212" s="162">
        <f t="shared" si="17"/>
        <v>0</v>
      </c>
      <c r="IP212" s="162">
        <f t="shared" si="23"/>
        <v>0</v>
      </c>
      <c r="IQ212" s="162">
        <f t="shared" ref="IQ212:KK212" si="1024">MAX((MIN(CZ212+IP212,$IO$7))-GT212,0)</f>
        <v>0</v>
      </c>
      <c r="IR212" s="162">
        <f t="shared" si="1024"/>
        <v>0</v>
      </c>
      <c r="IS212" s="162">
        <f t="shared" si="1024"/>
        <v>0</v>
      </c>
      <c r="IT212" s="162">
        <f t="shared" si="1024"/>
        <v>0</v>
      </c>
      <c r="IU212" s="162">
        <f t="shared" si="1024"/>
        <v>0</v>
      </c>
      <c r="IV212" s="162">
        <f t="shared" si="1024"/>
        <v>0</v>
      </c>
      <c r="IW212" s="162">
        <f t="shared" si="1024"/>
        <v>0</v>
      </c>
      <c r="IX212" s="162">
        <f t="shared" si="1024"/>
        <v>0</v>
      </c>
      <c r="IY212" s="162">
        <f t="shared" si="1024"/>
        <v>0</v>
      </c>
      <c r="IZ212" s="162">
        <f t="shared" si="1024"/>
        <v>0</v>
      </c>
      <c r="JA212" s="162">
        <f t="shared" si="1024"/>
        <v>0</v>
      </c>
      <c r="JB212" s="162">
        <f t="shared" si="1024"/>
        <v>0</v>
      </c>
      <c r="JC212" s="162">
        <f t="shared" si="1024"/>
        <v>0</v>
      </c>
      <c r="JD212" s="162">
        <f t="shared" si="1024"/>
        <v>0</v>
      </c>
      <c r="JE212" s="162">
        <f t="shared" si="1024"/>
        <v>0</v>
      </c>
      <c r="JF212" s="162">
        <f t="shared" si="1024"/>
        <v>0</v>
      </c>
      <c r="JG212" s="162">
        <f t="shared" si="1024"/>
        <v>0</v>
      </c>
      <c r="JH212" s="162">
        <f t="shared" si="1024"/>
        <v>0</v>
      </c>
      <c r="JI212" s="162">
        <f t="shared" si="1024"/>
        <v>0</v>
      </c>
      <c r="JJ212" s="162">
        <f t="shared" si="1024"/>
        <v>0</v>
      </c>
      <c r="JK212" s="162">
        <f t="shared" si="1024"/>
        <v>0</v>
      </c>
      <c r="JL212" s="162">
        <f t="shared" si="1024"/>
        <v>0</v>
      </c>
      <c r="JM212" s="162">
        <f t="shared" si="1024"/>
        <v>0</v>
      </c>
      <c r="JN212" s="162">
        <f t="shared" si="1024"/>
        <v>0</v>
      </c>
      <c r="JO212" s="162">
        <f t="shared" si="1024"/>
        <v>0</v>
      </c>
      <c r="JP212" s="162">
        <f t="shared" si="1024"/>
        <v>0</v>
      </c>
      <c r="JQ212" s="162">
        <f t="shared" si="1024"/>
        <v>0</v>
      </c>
      <c r="JR212" s="162">
        <f t="shared" si="1024"/>
        <v>0</v>
      </c>
      <c r="JS212" s="162">
        <f t="shared" si="1024"/>
        <v>0</v>
      </c>
      <c r="JT212" s="162">
        <f t="shared" si="1024"/>
        <v>0</v>
      </c>
      <c r="JU212" s="162">
        <f t="shared" si="1024"/>
        <v>0</v>
      </c>
      <c r="JV212" s="162">
        <f t="shared" si="1024"/>
        <v>0</v>
      </c>
      <c r="JW212" s="162">
        <f t="shared" si="1024"/>
        <v>0</v>
      </c>
      <c r="JX212" s="162">
        <f t="shared" si="1024"/>
        <v>0</v>
      </c>
      <c r="JY212" s="162">
        <f t="shared" si="1024"/>
        <v>0</v>
      </c>
      <c r="JZ212" s="162">
        <f t="shared" si="1024"/>
        <v>0</v>
      </c>
      <c r="KA212" s="162">
        <f t="shared" si="1024"/>
        <v>0</v>
      </c>
      <c r="KB212" s="162">
        <f t="shared" si="1024"/>
        <v>0</v>
      </c>
      <c r="KC212" s="162">
        <f t="shared" si="1024"/>
        <v>0</v>
      </c>
      <c r="KD212" s="162">
        <f t="shared" si="1024"/>
        <v>0</v>
      </c>
      <c r="KE212" s="162">
        <f t="shared" si="1024"/>
        <v>0</v>
      </c>
      <c r="KF212" s="162">
        <f t="shared" si="1024"/>
        <v>0</v>
      </c>
      <c r="KG212" s="162">
        <f t="shared" si="1024"/>
        <v>0</v>
      </c>
      <c r="KH212" s="162">
        <f t="shared" si="1024"/>
        <v>0</v>
      </c>
      <c r="KI212" s="162">
        <f t="shared" si="1024"/>
        <v>0</v>
      </c>
      <c r="KJ212" s="162">
        <f t="shared" si="1024"/>
        <v>0</v>
      </c>
      <c r="KK212" s="162">
        <f t="shared" si="1024"/>
        <v>0</v>
      </c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</row>
    <row r="213" ht="14.25" customHeight="1" spans="1:326" x14ac:dyDescent="0.25">
      <c r="A213" s="1">
        <v>7</v>
      </c>
      <c r="B213" s="1">
        <f t="shared" ref="B213:C213" si="1025">B212+1</f>
        <v>203</v>
      </c>
      <c r="C213" s="232">
        <f t="shared" si="1025"/>
        <v>43668</v>
      </c>
      <c r="D213" s="162">
        <f t="shared" si="9"/>
        <v>0</v>
      </c>
      <c r="E213" s="162">
        <f>(SUMIFS(Profile!$F$2:$F$17521,Profile!$B$2:$B$17521,$B213,Profile!$C$2:$C$17521,E$8))*$C$6</f>
        <v>0</v>
      </c>
      <c r="F213" s="162">
        <f>(SUMIFS(Profile!$F$2:$F$17521,Profile!$B$2:$B$17521,$B213,Profile!$C$2:$C$17521,F$8))*$C$6</f>
        <v>0</v>
      </c>
      <c r="G213" s="162">
        <f>(SUMIFS(Profile!$F$2:$F$17521,Profile!$B$2:$B$17521,$B213,Profile!$C$2:$C$17521,G$8))*$C$6</f>
        <v>0</v>
      </c>
      <c r="H213" s="162">
        <f>(SUMIFS(Profile!$F$2:$F$17521,Profile!$B$2:$B$17521,$B213,Profile!$C$2:$C$17521,H$8))*$C$6</f>
        <v>0</v>
      </c>
      <c r="I213" s="162">
        <f>(SUMIFS(Profile!$F$2:$F$17521,Profile!$B$2:$B$17521,$B213,Profile!$C$2:$C$17521,I$8))*$C$6</f>
        <v>0</v>
      </c>
      <c r="J213" s="162">
        <f>(SUMIFS(Profile!$F$2:$F$17521,Profile!$B$2:$B$17521,$B213,Profile!$C$2:$C$17521,J$8))*$C$6</f>
        <v>0</v>
      </c>
      <c r="K213" s="162">
        <f>(SUMIFS(Profile!$F$2:$F$17521,Profile!$B$2:$B$17521,$B213,Profile!$C$2:$C$17521,K$8))*$C$6</f>
        <v>0</v>
      </c>
      <c r="L213" s="162">
        <f>(SUMIFS(Profile!$F$2:$F$17521,Profile!$B$2:$B$17521,$B213,Profile!$C$2:$C$17521,L$8))*$C$6</f>
        <v>0</v>
      </c>
      <c r="M213" s="162">
        <f>(SUMIFS(Profile!$F$2:$F$17521,Profile!$B$2:$B$17521,$B213,Profile!$C$2:$C$17521,M$8))*$C$6</f>
        <v>0</v>
      </c>
      <c r="N213" s="162">
        <f>(SUMIFS(Profile!$F$2:$F$17521,Profile!$B$2:$B$17521,$B213,Profile!$C$2:$C$17521,N$8))*$C$6</f>
        <v>0</v>
      </c>
      <c r="O213" s="162">
        <f>(SUMIFS(Profile!$F$2:$F$17521,Profile!$B$2:$B$17521,$B213,Profile!$C$2:$C$17521,O$8))*$C$6</f>
        <v>0</v>
      </c>
      <c r="P213" s="162">
        <f>(SUMIFS(Profile!$F$2:$F$17521,Profile!$B$2:$B$17521,$B213,Profile!$C$2:$C$17521,P$8))*$C$6</f>
        <v>0</v>
      </c>
      <c r="Q213" s="162">
        <f>(SUMIFS(Profile!$F$2:$F$17521,Profile!$B$2:$B$17521,$B213,Profile!$C$2:$C$17521,Q$8))*$C$6</f>
        <v>0</v>
      </c>
      <c r="R213" s="162">
        <f>(SUMIFS(Profile!$F$2:$F$17521,Profile!$B$2:$B$17521,$B213,Profile!$C$2:$C$17521,R$8))*$C$6</f>
        <v>0</v>
      </c>
      <c r="S213" s="162">
        <f>(SUMIFS(Profile!$F$2:$F$17521,Profile!$B$2:$B$17521,$B213,Profile!$C$2:$C$17521,S$8))*$C$6</f>
        <v>0</v>
      </c>
      <c r="T213" s="162">
        <f>(SUMIFS(Profile!$F$2:$F$17521,Profile!$B$2:$B$17521,$B213,Profile!$C$2:$C$17521,T$8))*$C$6</f>
        <v>0</v>
      </c>
      <c r="U213" s="162">
        <f>(SUMIFS(Profile!$F$2:$F$17521,Profile!$B$2:$B$17521,$B213,Profile!$C$2:$C$17521,U$8))*$C$6</f>
        <v>0</v>
      </c>
      <c r="V213" s="162">
        <f>(SUMIFS(Profile!$F$2:$F$17521,Profile!$B$2:$B$17521,$B213,Profile!$C$2:$C$17521,V$8))*$C$6</f>
        <v>0</v>
      </c>
      <c r="W213" s="162">
        <f>(SUMIFS(Profile!$F$2:$F$17521,Profile!$B$2:$B$17521,$B213,Profile!$C$2:$C$17521,W$8))*$C$6</f>
        <v>0</v>
      </c>
      <c r="X213" s="162">
        <f>(SUMIFS(Profile!$F$2:$F$17521,Profile!$B$2:$B$17521,$B213,Profile!$C$2:$C$17521,X$8))*$C$6</f>
        <v>0</v>
      </c>
      <c r="Y213" s="162">
        <f>(SUMIFS(Profile!$F$2:$F$17521,Profile!$B$2:$B$17521,$B213,Profile!$C$2:$C$17521,Y$8))*$C$6</f>
        <v>0</v>
      </c>
      <c r="Z213" s="162">
        <f>(SUMIFS(Profile!$F$2:$F$17521,Profile!$B$2:$B$17521,$B213,Profile!$C$2:$C$17521,Z$8))*$C$6</f>
        <v>0</v>
      </c>
      <c r="AA213" s="162">
        <f>(SUMIFS(Profile!$F$2:$F$17521,Profile!$B$2:$B$17521,$B213,Profile!$C$2:$C$17521,AA$8))*$C$6</f>
        <v>0</v>
      </c>
      <c r="AB213" s="162">
        <f>(SUMIFS(Profile!$F$2:$F$17521,Profile!$B$2:$B$17521,$B213,Profile!$C$2:$C$17521,AB$8))*$C$6</f>
        <v>0</v>
      </c>
      <c r="AC213" s="162">
        <f>(SUMIFS(Profile!$F$2:$F$17521,Profile!$B$2:$B$17521,$B213,Profile!$C$2:$C$17521,AC$8))*$C$6</f>
        <v>0</v>
      </c>
      <c r="AD213" s="162">
        <f>(SUMIFS(Profile!$F$2:$F$17521,Profile!$B$2:$B$17521,$B213,Profile!$C$2:$C$17521,AD$8))*$C$6</f>
        <v>0</v>
      </c>
      <c r="AE213" s="162">
        <f>(SUMIFS(Profile!$F$2:$F$17521,Profile!$B$2:$B$17521,$B213,Profile!$C$2:$C$17521,AE$8))*$C$6</f>
        <v>0</v>
      </c>
      <c r="AF213" s="162">
        <f>(SUMIFS(Profile!$F$2:$F$17521,Profile!$B$2:$B$17521,$B213,Profile!$C$2:$C$17521,AF$8))*$C$6</f>
        <v>0</v>
      </c>
      <c r="AG213" s="162">
        <f>(SUMIFS(Profile!$F$2:$F$17521,Profile!$B$2:$B$17521,$B213,Profile!$C$2:$C$17521,AG$8))*$C$6</f>
        <v>0</v>
      </c>
      <c r="AH213" s="162">
        <f>(SUMIFS(Profile!$F$2:$F$17521,Profile!$B$2:$B$17521,$B213,Profile!$C$2:$C$17521,AH$8))*$C$6</f>
        <v>0</v>
      </c>
      <c r="AI213" s="162">
        <f>(SUMIFS(Profile!$F$2:$F$17521,Profile!$B$2:$B$17521,$B213,Profile!$C$2:$C$17521,AI$8))*$C$6</f>
        <v>0</v>
      </c>
      <c r="AJ213" s="162">
        <f>(SUMIFS(Profile!$F$2:$F$17521,Profile!$B$2:$B$17521,$B213,Profile!$C$2:$C$17521,AJ$8))*$C$6</f>
        <v>0</v>
      </c>
      <c r="AK213" s="162">
        <f>(SUMIFS(Profile!$F$2:$F$17521,Profile!$B$2:$B$17521,$B213,Profile!$C$2:$C$17521,AK$8))*$C$6</f>
        <v>0</v>
      </c>
      <c r="AL213" s="162">
        <f>(SUMIFS(Profile!$F$2:$F$17521,Profile!$B$2:$B$17521,$B213,Profile!$C$2:$C$17521,AL$8))*$C$6</f>
        <v>0</v>
      </c>
      <c r="AM213" s="162">
        <f>(SUMIFS(Profile!$F$2:$F$17521,Profile!$B$2:$B$17521,$B213,Profile!$C$2:$C$17521,AM$8))*$C$6</f>
        <v>0</v>
      </c>
      <c r="AN213" s="162">
        <f>(SUMIFS(Profile!$F$2:$F$17521,Profile!$B$2:$B$17521,$B213,Profile!$C$2:$C$17521,AN$8))*$C$6</f>
        <v>0</v>
      </c>
      <c r="AO213" s="162">
        <f>(SUMIFS(Profile!$F$2:$F$17521,Profile!$B$2:$B$17521,$B213,Profile!$C$2:$C$17521,AO$8))*$C$6</f>
        <v>0</v>
      </c>
      <c r="AP213" s="162">
        <f>(SUMIFS(Profile!$F$2:$F$17521,Profile!$B$2:$B$17521,$B213,Profile!$C$2:$C$17521,AP$8))*$C$6</f>
        <v>0</v>
      </c>
      <c r="AQ213" s="162">
        <f>(SUMIFS(Profile!$F$2:$F$17521,Profile!$B$2:$B$17521,$B213,Profile!$C$2:$C$17521,AQ$8))*$C$6</f>
        <v>0</v>
      </c>
      <c r="AR213" s="162">
        <f>(SUMIFS(Profile!$F$2:$F$17521,Profile!$B$2:$B$17521,$B213,Profile!$C$2:$C$17521,AR$8))*$C$6</f>
        <v>0</v>
      </c>
      <c r="AS213" s="162">
        <f>(SUMIFS(Profile!$F$2:$F$17521,Profile!$B$2:$B$17521,$B213,Profile!$C$2:$C$17521,AS$8))*$C$6</f>
        <v>0</v>
      </c>
      <c r="AT213" s="162">
        <f>(SUMIFS(Profile!$F$2:$F$17521,Profile!$B$2:$B$17521,$B213,Profile!$C$2:$C$17521,AT$8))*$C$6</f>
        <v>0</v>
      </c>
      <c r="AU213" s="162">
        <f>(SUMIFS(Profile!$F$2:$F$17521,Profile!$B$2:$B$17521,$B213,Profile!$C$2:$C$17521,AU$8))*$C$6</f>
        <v>0</v>
      </c>
      <c r="AV213" s="162">
        <f>(SUMIFS(Profile!$F$2:$F$17521,Profile!$B$2:$B$17521,$B213,Profile!$C$2:$C$17521,AV$8))*$C$6</f>
        <v>0</v>
      </c>
      <c r="AW213" s="162">
        <f>(SUMIFS(Profile!$F$2:$F$17521,Profile!$B$2:$B$17521,$B213,Profile!$C$2:$C$17521,AW$8))*$C$6</f>
        <v>0</v>
      </c>
      <c r="AX213" s="162">
        <f>(SUMIFS(Profile!$F$2:$F$17521,Profile!$B$2:$B$17521,$B213,Profile!$C$2:$C$17521,AX$8))*$C$6</f>
        <v>0</v>
      </c>
      <c r="AY213" s="162">
        <f>(SUMIFS(Profile!$F$2:$F$17521,Profile!$B$2:$B$17521,$B213,Profile!$C$2:$C$17521,AY$8))*$C$6</f>
        <v>0</v>
      </c>
      <c r="AZ213" s="162">
        <f>(SUMIFS(Profile!$F$2:$F$17521,Profile!$B$2:$B$17521,$B213,Profile!$C$2:$C$17521,AZ$8))*$C$6</f>
        <v>0</v>
      </c>
      <c r="BA213" s="162">
        <f t="shared" si="10"/>
        <v>0</v>
      </c>
      <c r="BB213" s="162">
        <f>(SUMIFS(Profile!$E$2:$E$17521,Profile!$B$2:$B$17521,$B213,Profile!$C$2:$C$17521,BB$8))*$C$9</f>
        <v>0</v>
      </c>
      <c r="BC213" s="162">
        <f>(SUMIFS(Profile!$E$2:$E$17521,Profile!$B$2:$B$17521,$B213,Profile!$C$2:$C$17521,BC$8))*$C$9</f>
        <v>0</v>
      </c>
      <c r="BD213" s="162">
        <f>(SUMIFS(Profile!$E$2:$E$17521,Profile!$B$2:$B$17521,$B213,Profile!$C$2:$C$17521,BD$8))*$C$9</f>
        <v>0</v>
      </c>
      <c r="BE213" s="162">
        <f>(SUMIFS(Profile!$E$2:$E$17521,Profile!$B$2:$B$17521,$B213,Profile!$C$2:$C$17521,BE$8))*$C$9</f>
        <v>0</v>
      </c>
      <c r="BF213" s="162">
        <f>(SUMIFS(Profile!$E$2:$E$17521,Profile!$B$2:$B$17521,$B213,Profile!$C$2:$C$17521,BF$8))*$C$9</f>
        <v>0</v>
      </c>
      <c r="BG213" s="162">
        <f>(SUMIFS(Profile!$E$2:$E$17521,Profile!$B$2:$B$17521,$B213,Profile!$C$2:$C$17521,BG$8))*$C$9</f>
        <v>0</v>
      </c>
      <c r="BH213" s="162">
        <f>(SUMIFS(Profile!$E$2:$E$17521,Profile!$B$2:$B$17521,$B213,Profile!$C$2:$C$17521,BH$8))*$C$9</f>
        <v>0</v>
      </c>
      <c r="BI213" s="162">
        <f>(SUMIFS(Profile!$E$2:$E$17521,Profile!$B$2:$B$17521,$B213,Profile!$C$2:$C$17521,BI$8))*$C$9</f>
        <v>0</v>
      </c>
      <c r="BJ213" s="162">
        <f>(SUMIFS(Profile!$E$2:$E$17521,Profile!$B$2:$B$17521,$B213,Profile!$C$2:$C$17521,BJ$8))*$C$9</f>
        <v>0</v>
      </c>
      <c r="BK213" s="162">
        <f>(SUMIFS(Profile!$E$2:$E$17521,Profile!$B$2:$B$17521,$B213,Profile!$C$2:$C$17521,BK$8))*$C$9</f>
        <v>0</v>
      </c>
      <c r="BL213" s="162">
        <f>(SUMIFS(Profile!$E$2:$E$17521,Profile!$B$2:$B$17521,$B213,Profile!$C$2:$C$17521,BL$8))*$C$9</f>
        <v>0</v>
      </c>
      <c r="BM213" s="162">
        <f>(SUMIFS(Profile!$E$2:$E$17521,Profile!$B$2:$B$17521,$B213,Profile!$C$2:$C$17521,BM$8))*$C$9</f>
        <v>0</v>
      </c>
      <c r="BN213" s="162">
        <f>(SUMIFS(Profile!$E$2:$E$17521,Profile!$B$2:$B$17521,$B213,Profile!$C$2:$C$17521,BN$8))*$C$9</f>
        <v>0</v>
      </c>
      <c r="BO213" s="162">
        <f>(SUMIFS(Profile!$E$2:$E$17521,Profile!$B$2:$B$17521,$B213,Profile!$C$2:$C$17521,BO$8))*$C$9</f>
        <v>0</v>
      </c>
      <c r="BP213" s="162">
        <f>(SUMIFS(Profile!$E$2:$E$17521,Profile!$B$2:$B$17521,$B213,Profile!$C$2:$C$17521,BP$8))*$C$9</f>
        <v>0</v>
      </c>
      <c r="BQ213" s="162">
        <f>(SUMIFS(Profile!$E$2:$E$17521,Profile!$B$2:$B$17521,$B213,Profile!$C$2:$C$17521,BQ$8))*$C$9</f>
        <v>0</v>
      </c>
      <c r="BR213" s="162">
        <f>(SUMIFS(Profile!$E$2:$E$17521,Profile!$B$2:$B$17521,$B213,Profile!$C$2:$C$17521,BR$8))*$C$9</f>
        <v>0</v>
      </c>
      <c r="BS213" s="162">
        <f>(SUMIFS(Profile!$E$2:$E$17521,Profile!$B$2:$B$17521,$B213,Profile!$C$2:$C$17521,BS$8))*$C$9</f>
        <v>0</v>
      </c>
      <c r="BT213" s="162">
        <f>(SUMIFS(Profile!$E$2:$E$17521,Profile!$B$2:$B$17521,$B213,Profile!$C$2:$C$17521,BT$8))*$C$9</f>
        <v>0</v>
      </c>
      <c r="BU213" s="162">
        <f>(SUMIFS(Profile!$E$2:$E$17521,Profile!$B$2:$B$17521,$B213,Profile!$C$2:$C$17521,BU$8))*$C$9</f>
        <v>0</v>
      </c>
      <c r="BV213" s="162">
        <f>(SUMIFS(Profile!$E$2:$E$17521,Profile!$B$2:$B$17521,$B213,Profile!$C$2:$C$17521,BV$8))*$C$9</f>
        <v>0</v>
      </c>
      <c r="BW213" s="162">
        <f>(SUMIFS(Profile!$E$2:$E$17521,Profile!$B$2:$B$17521,$B213,Profile!$C$2:$C$17521,BW$8))*$C$9</f>
        <v>0</v>
      </c>
      <c r="BX213" s="162">
        <f>(SUMIFS(Profile!$E$2:$E$17521,Profile!$B$2:$B$17521,$B213,Profile!$C$2:$C$17521,BX$8))*$C$9</f>
        <v>0</v>
      </c>
      <c r="BY213" s="162">
        <f>(SUMIFS(Profile!$E$2:$E$17521,Profile!$B$2:$B$17521,$B213,Profile!$C$2:$C$17521,BY$8))*$C$9</f>
        <v>0</v>
      </c>
      <c r="BZ213" s="162">
        <f>(SUMIFS(Profile!$E$2:$E$17521,Profile!$B$2:$B$17521,$B213,Profile!$C$2:$C$17521,BZ$8))*$C$9</f>
        <v>0</v>
      </c>
      <c r="CA213" s="162">
        <f>(SUMIFS(Profile!$E$2:$E$17521,Profile!$B$2:$B$17521,$B213,Profile!$C$2:$C$17521,CA$8))*$C$9</f>
        <v>0</v>
      </c>
      <c r="CB213" s="162">
        <f>(SUMIFS(Profile!$E$2:$E$17521,Profile!$B$2:$B$17521,$B213,Profile!$C$2:$C$17521,CB$8))*$C$9</f>
        <v>0</v>
      </c>
      <c r="CC213" s="162">
        <f>(SUMIFS(Profile!$E$2:$E$17521,Profile!$B$2:$B$17521,$B213,Profile!$C$2:$C$17521,CC$8))*$C$9</f>
        <v>0</v>
      </c>
      <c r="CD213" s="162">
        <f>(SUMIFS(Profile!$E$2:$E$17521,Profile!$B$2:$B$17521,$B213,Profile!$C$2:$C$17521,CD$8))*$C$9</f>
        <v>0</v>
      </c>
      <c r="CE213" s="162">
        <f>(SUMIFS(Profile!$E$2:$E$17521,Profile!$B$2:$B$17521,$B213,Profile!$C$2:$C$17521,CE$8))*$C$9</f>
        <v>0</v>
      </c>
      <c r="CF213" s="162">
        <f>(SUMIFS(Profile!$E$2:$E$17521,Profile!$B$2:$B$17521,$B213,Profile!$C$2:$C$17521,CF$8))*$C$9</f>
        <v>0</v>
      </c>
      <c r="CG213" s="162">
        <f>(SUMIFS(Profile!$E$2:$E$17521,Profile!$B$2:$B$17521,$B213,Profile!$C$2:$C$17521,CG$8))*$C$9</f>
        <v>0</v>
      </c>
      <c r="CH213" s="162">
        <f>(SUMIFS(Profile!$E$2:$E$17521,Profile!$B$2:$B$17521,$B213,Profile!$C$2:$C$17521,CH$8))*$C$9</f>
        <v>0</v>
      </c>
      <c r="CI213" s="162">
        <f>(SUMIFS(Profile!$E$2:$E$17521,Profile!$B$2:$B$17521,$B213,Profile!$C$2:$C$17521,CI$8))*$C$9</f>
        <v>0</v>
      </c>
      <c r="CJ213" s="162">
        <f>(SUMIFS(Profile!$E$2:$E$17521,Profile!$B$2:$B$17521,$B213,Profile!$C$2:$C$17521,CJ$8))*$C$9</f>
        <v>0</v>
      </c>
      <c r="CK213" s="162">
        <f>(SUMIFS(Profile!$E$2:$E$17521,Profile!$B$2:$B$17521,$B213,Profile!$C$2:$C$17521,CK$8))*$C$9</f>
        <v>0</v>
      </c>
      <c r="CL213" s="162">
        <f>(SUMIFS(Profile!$E$2:$E$17521,Profile!$B$2:$B$17521,$B213,Profile!$C$2:$C$17521,CL$8))*$C$9</f>
        <v>0</v>
      </c>
      <c r="CM213" s="162">
        <f>(SUMIFS(Profile!$E$2:$E$17521,Profile!$B$2:$B$17521,$B213,Profile!$C$2:$C$17521,CM$8))*$C$9</f>
        <v>0</v>
      </c>
      <c r="CN213" s="162">
        <f>(SUMIFS(Profile!$E$2:$E$17521,Profile!$B$2:$B$17521,$B213,Profile!$C$2:$C$17521,CN$8))*$C$9</f>
        <v>0</v>
      </c>
      <c r="CO213" s="162">
        <f>(SUMIFS(Profile!$E$2:$E$17521,Profile!$B$2:$B$17521,$B213,Profile!$C$2:$C$17521,CO$8))*$C$9</f>
        <v>0</v>
      </c>
      <c r="CP213" s="162">
        <f>(SUMIFS(Profile!$E$2:$E$17521,Profile!$B$2:$B$17521,$B213,Profile!$C$2:$C$17521,CP$8))*$C$9</f>
        <v>0</v>
      </c>
      <c r="CQ213" s="162">
        <f>(SUMIFS(Profile!$E$2:$E$17521,Profile!$B$2:$B$17521,$B213,Profile!$C$2:$C$17521,CQ$8))*$C$9</f>
        <v>0</v>
      </c>
      <c r="CR213" s="162">
        <f>(SUMIFS(Profile!$E$2:$E$17521,Profile!$B$2:$B$17521,$B213,Profile!$C$2:$C$17521,CR$8))*$C$9</f>
        <v>0</v>
      </c>
      <c r="CS213" s="162">
        <f>(SUMIFS(Profile!$E$2:$E$17521,Profile!$B$2:$B$17521,$B213,Profile!$C$2:$C$17521,CS$8))*$C$9</f>
        <v>0</v>
      </c>
      <c r="CT213" s="162">
        <f>(SUMIFS(Profile!$E$2:$E$17521,Profile!$B$2:$B$17521,$B213,Profile!$C$2:$C$17521,CT$8))*$C$9</f>
        <v>0</v>
      </c>
      <c r="CU213" s="162">
        <f>(SUMIFS(Profile!$E$2:$E$17521,Profile!$B$2:$B$17521,$B213,Profile!$C$2:$C$17521,CU$8))*$C$9</f>
        <v>0</v>
      </c>
      <c r="CV213" s="162">
        <f>(SUMIFS(Profile!$E$2:$E$17521,Profile!$B$2:$B$17521,$B213,Profile!$C$2:$C$17521,CV$8))*$C$9</f>
        <v>0</v>
      </c>
      <c r="CW213" s="162">
        <f>(SUMIFS(Profile!$E$2:$E$17521,Profile!$B$2:$B$17521,$B213,Profile!$C$2:$C$17521,CW$8))*$C$9</f>
        <v>0</v>
      </c>
      <c r="CX213" s="162">
        <f t="shared" si="11"/>
        <v>0</v>
      </c>
      <c r="CY213" s="162">
        <f t="shared" ref="CY213:ET213" si="1026">MAX(BB213-E213,0)</f>
        <v>0</v>
      </c>
      <c r="CZ213" s="162">
        <f t="shared" si="1026"/>
        <v>0</v>
      </c>
      <c r="DA213" s="162">
        <f t="shared" si="1026"/>
        <v>0</v>
      </c>
      <c r="DB213" s="162">
        <f t="shared" si="1026"/>
        <v>0</v>
      </c>
      <c r="DC213" s="162">
        <f t="shared" si="1026"/>
        <v>0</v>
      </c>
      <c r="DD213" s="162">
        <f t="shared" si="1026"/>
        <v>0</v>
      </c>
      <c r="DE213" s="162">
        <f t="shared" si="1026"/>
        <v>0</v>
      </c>
      <c r="DF213" s="162">
        <f t="shared" si="1026"/>
        <v>0</v>
      </c>
      <c r="DG213" s="162">
        <f t="shared" si="1026"/>
        <v>0</v>
      </c>
      <c r="DH213" s="162">
        <f t="shared" si="1026"/>
        <v>0</v>
      </c>
      <c r="DI213" s="162">
        <f t="shared" si="1026"/>
        <v>0</v>
      </c>
      <c r="DJ213" s="162">
        <f t="shared" si="1026"/>
        <v>0</v>
      </c>
      <c r="DK213" s="162">
        <f t="shared" si="1026"/>
        <v>0</v>
      </c>
      <c r="DL213" s="162">
        <f t="shared" si="1026"/>
        <v>0</v>
      </c>
      <c r="DM213" s="162">
        <f t="shared" si="1026"/>
        <v>0</v>
      </c>
      <c r="DN213" s="162">
        <f t="shared" si="1026"/>
        <v>0</v>
      </c>
      <c r="DO213" s="162">
        <f t="shared" si="1026"/>
        <v>0</v>
      </c>
      <c r="DP213" s="162">
        <f t="shared" si="1026"/>
        <v>0</v>
      </c>
      <c r="DQ213" s="162">
        <f t="shared" si="1026"/>
        <v>0</v>
      </c>
      <c r="DR213" s="162">
        <f t="shared" si="1026"/>
        <v>0</v>
      </c>
      <c r="DS213" s="162">
        <f t="shared" si="1026"/>
        <v>0</v>
      </c>
      <c r="DT213" s="162">
        <f t="shared" si="1026"/>
        <v>0</v>
      </c>
      <c r="DU213" s="162">
        <f t="shared" si="1026"/>
        <v>0</v>
      </c>
      <c r="DV213" s="162">
        <f t="shared" si="1026"/>
        <v>0</v>
      </c>
      <c r="DW213" s="162">
        <f t="shared" si="1026"/>
        <v>0</v>
      </c>
      <c r="DX213" s="162">
        <f t="shared" si="1026"/>
        <v>0</v>
      </c>
      <c r="DY213" s="162">
        <f t="shared" si="1026"/>
        <v>0</v>
      </c>
      <c r="DZ213" s="162">
        <f t="shared" si="1026"/>
        <v>0</v>
      </c>
      <c r="EA213" s="162">
        <f t="shared" si="1026"/>
        <v>0</v>
      </c>
      <c r="EB213" s="162">
        <f t="shared" si="1026"/>
        <v>0</v>
      </c>
      <c r="EC213" s="162">
        <f t="shared" si="1026"/>
        <v>0</v>
      </c>
      <c r="ED213" s="162">
        <f t="shared" si="1026"/>
        <v>0</v>
      </c>
      <c r="EE213" s="162">
        <f t="shared" si="1026"/>
        <v>0</v>
      </c>
      <c r="EF213" s="162">
        <f t="shared" si="1026"/>
        <v>0</v>
      </c>
      <c r="EG213" s="162">
        <f t="shared" si="1026"/>
        <v>0</v>
      </c>
      <c r="EH213" s="162">
        <f t="shared" si="1026"/>
        <v>0</v>
      </c>
      <c r="EI213" s="162">
        <f t="shared" si="1026"/>
        <v>0</v>
      </c>
      <c r="EJ213" s="162">
        <f t="shared" si="1026"/>
        <v>0</v>
      </c>
      <c r="EK213" s="162">
        <f t="shared" si="1026"/>
        <v>0</v>
      </c>
      <c r="EL213" s="162">
        <f t="shared" si="1026"/>
        <v>0</v>
      </c>
      <c r="EM213" s="162">
        <f t="shared" si="1026"/>
        <v>0</v>
      </c>
      <c r="EN213" s="162">
        <f t="shared" si="1026"/>
        <v>0</v>
      </c>
      <c r="EO213" s="162">
        <f t="shared" si="1026"/>
        <v>0</v>
      </c>
      <c r="EP213" s="162">
        <f t="shared" si="1026"/>
        <v>0</v>
      </c>
      <c r="EQ213" s="162">
        <f t="shared" si="1026"/>
        <v>0</v>
      </c>
      <c r="ER213" s="162">
        <f t="shared" si="1026"/>
        <v>0</v>
      </c>
      <c r="ES213" s="162">
        <f t="shared" si="1026"/>
        <v>0</v>
      </c>
      <c r="ET213" s="162">
        <f t="shared" si="1026"/>
        <v>0</v>
      </c>
      <c r="EU213" s="162">
        <f t="shared" si="13"/>
        <v>0</v>
      </c>
      <c r="EV213" s="162">
        <f t="shared" ref="EV213:GQ213" si="1027">BB213-CY213</f>
        <v>0</v>
      </c>
      <c r="EW213" s="162">
        <f t="shared" si="1027"/>
        <v>0</v>
      </c>
      <c r="EX213" s="162">
        <f t="shared" si="1027"/>
        <v>0</v>
      </c>
      <c r="EY213" s="162">
        <f t="shared" si="1027"/>
        <v>0</v>
      </c>
      <c r="EZ213" s="162">
        <f t="shared" si="1027"/>
        <v>0</v>
      </c>
      <c r="FA213" s="162">
        <f t="shared" si="1027"/>
        <v>0</v>
      </c>
      <c r="FB213" s="162">
        <f t="shared" si="1027"/>
        <v>0</v>
      </c>
      <c r="FC213" s="162">
        <f t="shared" si="1027"/>
        <v>0</v>
      </c>
      <c r="FD213" s="162">
        <f t="shared" si="1027"/>
        <v>0</v>
      </c>
      <c r="FE213" s="162">
        <f t="shared" si="1027"/>
        <v>0</v>
      </c>
      <c r="FF213" s="162">
        <f t="shared" si="1027"/>
        <v>0</v>
      </c>
      <c r="FG213" s="162">
        <f t="shared" si="1027"/>
        <v>0</v>
      </c>
      <c r="FH213" s="162">
        <f t="shared" si="1027"/>
        <v>0</v>
      </c>
      <c r="FI213" s="162">
        <f t="shared" si="1027"/>
        <v>0</v>
      </c>
      <c r="FJ213" s="162">
        <f t="shared" si="1027"/>
        <v>0</v>
      </c>
      <c r="FK213" s="162">
        <f t="shared" si="1027"/>
        <v>0</v>
      </c>
      <c r="FL213" s="162">
        <f t="shared" si="1027"/>
        <v>0</v>
      </c>
      <c r="FM213" s="162">
        <f t="shared" si="1027"/>
        <v>0</v>
      </c>
      <c r="FN213" s="162">
        <f t="shared" si="1027"/>
        <v>0</v>
      </c>
      <c r="FO213" s="162">
        <f t="shared" si="1027"/>
        <v>0</v>
      </c>
      <c r="FP213" s="162">
        <f t="shared" si="1027"/>
        <v>0</v>
      </c>
      <c r="FQ213" s="162">
        <f t="shared" si="1027"/>
        <v>0</v>
      </c>
      <c r="FR213" s="162">
        <f t="shared" si="1027"/>
        <v>0</v>
      </c>
      <c r="FS213" s="162">
        <f t="shared" si="1027"/>
        <v>0</v>
      </c>
      <c r="FT213" s="162">
        <f t="shared" si="1027"/>
        <v>0</v>
      </c>
      <c r="FU213" s="162">
        <f t="shared" si="1027"/>
        <v>0</v>
      </c>
      <c r="FV213" s="162">
        <f t="shared" si="1027"/>
        <v>0</v>
      </c>
      <c r="FW213" s="162">
        <f t="shared" si="1027"/>
        <v>0</v>
      </c>
      <c r="FX213" s="162">
        <f t="shared" si="1027"/>
        <v>0</v>
      </c>
      <c r="FY213" s="162">
        <f t="shared" si="1027"/>
        <v>0</v>
      </c>
      <c r="FZ213" s="162">
        <f t="shared" si="1027"/>
        <v>0</v>
      </c>
      <c r="GA213" s="162">
        <f t="shared" si="1027"/>
        <v>0</v>
      </c>
      <c r="GB213" s="162">
        <f t="shared" si="1027"/>
        <v>0</v>
      </c>
      <c r="GC213" s="162">
        <f t="shared" si="1027"/>
        <v>0</v>
      </c>
      <c r="GD213" s="162">
        <f t="shared" si="1027"/>
        <v>0</v>
      </c>
      <c r="GE213" s="162">
        <f t="shared" si="1027"/>
        <v>0</v>
      </c>
      <c r="GF213" s="162">
        <f t="shared" si="1027"/>
        <v>0</v>
      </c>
      <c r="GG213" s="162">
        <f t="shared" si="1027"/>
        <v>0</v>
      </c>
      <c r="GH213" s="162">
        <f t="shared" si="1027"/>
        <v>0</v>
      </c>
      <c r="GI213" s="162">
        <f t="shared" si="1027"/>
        <v>0</v>
      </c>
      <c r="GJ213" s="162">
        <f t="shared" si="1027"/>
        <v>0</v>
      </c>
      <c r="GK213" s="162">
        <f t="shared" si="1027"/>
        <v>0</v>
      </c>
      <c r="GL213" s="162">
        <f t="shared" si="1027"/>
        <v>0</v>
      </c>
      <c r="GM213" s="162">
        <f t="shared" si="1027"/>
        <v>0</v>
      </c>
      <c r="GN213" s="162">
        <f t="shared" si="1027"/>
        <v>0</v>
      </c>
      <c r="GO213" s="162">
        <f t="shared" si="1027"/>
        <v>0</v>
      </c>
      <c r="GP213" s="162">
        <f t="shared" si="1027"/>
        <v>0</v>
      </c>
      <c r="GQ213" s="162">
        <f t="shared" si="1027"/>
        <v>0</v>
      </c>
      <c r="GR213" s="162">
        <f t="shared" si="15"/>
        <v>0</v>
      </c>
      <c r="GS213" s="162">
        <f t="shared" ref="GS213:IN213" si="1028">E213-EV213</f>
        <v>0</v>
      </c>
      <c r="GT213" s="162">
        <f t="shared" si="1028"/>
        <v>0</v>
      </c>
      <c r="GU213" s="162">
        <f t="shared" si="1028"/>
        <v>0</v>
      </c>
      <c r="GV213" s="162">
        <f t="shared" si="1028"/>
        <v>0</v>
      </c>
      <c r="GW213" s="162">
        <f t="shared" si="1028"/>
        <v>0</v>
      </c>
      <c r="GX213" s="162">
        <f t="shared" si="1028"/>
        <v>0</v>
      </c>
      <c r="GY213" s="162">
        <f t="shared" si="1028"/>
        <v>0</v>
      </c>
      <c r="GZ213" s="162">
        <f t="shared" si="1028"/>
        <v>0</v>
      </c>
      <c r="HA213" s="162">
        <f t="shared" si="1028"/>
        <v>0</v>
      </c>
      <c r="HB213" s="162">
        <f t="shared" si="1028"/>
        <v>0</v>
      </c>
      <c r="HC213" s="162">
        <f t="shared" si="1028"/>
        <v>0</v>
      </c>
      <c r="HD213" s="162">
        <f t="shared" si="1028"/>
        <v>0</v>
      </c>
      <c r="HE213" s="162">
        <f t="shared" si="1028"/>
        <v>0</v>
      </c>
      <c r="HF213" s="162">
        <f t="shared" si="1028"/>
        <v>0</v>
      </c>
      <c r="HG213" s="162">
        <f t="shared" si="1028"/>
        <v>0</v>
      </c>
      <c r="HH213" s="162">
        <f t="shared" si="1028"/>
        <v>0</v>
      </c>
      <c r="HI213" s="162">
        <f t="shared" si="1028"/>
        <v>0</v>
      </c>
      <c r="HJ213" s="162">
        <f t="shared" si="1028"/>
        <v>0</v>
      </c>
      <c r="HK213" s="162">
        <f t="shared" si="1028"/>
        <v>0</v>
      </c>
      <c r="HL213" s="162">
        <f t="shared" si="1028"/>
        <v>0</v>
      </c>
      <c r="HM213" s="162">
        <f t="shared" si="1028"/>
        <v>0</v>
      </c>
      <c r="HN213" s="162">
        <f t="shared" si="1028"/>
        <v>0</v>
      </c>
      <c r="HO213" s="162">
        <f t="shared" si="1028"/>
        <v>0</v>
      </c>
      <c r="HP213" s="162">
        <f t="shared" si="1028"/>
        <v>0</v>
      </c>
      <c r="HQ213" s="162">
        <f t="shared" si="1028"/>
        <v>0</v>
      </c>
      <c r="HR213" s="162">
        <f t="shared" si="1028"/>
        <v>0</v>
      </c>
      <c r="HS213" s="162">
        <f t="shared" si="1028"/>
        <v>0</v>
      </c>
      <c r="HT213" s="162">
        <f t="shared" si="1028"/>
        <v>0</v>
      </c>
      <c r="HU213" s="162">
        <f t="shared" si="1028"/>
        <v>0</v>
      </c>
      <c r="HV213" s="162">
        <f t="shared" si="1028"/>
        <v>0</v>
      </c>
      <c r="HW213" s="162">
        <f t="shared" si="1028"/>
        <v>0</v>
      </c>
      <c r="HX213" s="162">
        <f t="shared" si="1028"/>
        <v>0</v>
      </c>
      <c r="HY213" s="162">
        <f t="shared" si="1028"/>
        <v>0</v>
      </c>
      <c r="HZ213" s="162">
        <f t="shared" si="1028"/>
        <v>0</v>
      </c>
      <c r="IA213" s="162">
        <f t="shared" si="1028"/>
        <v>0</v>
      </c>
      <c r="IB213" s="162">
        <f t="shared" si="1028"/>
        <v>0</v>
      </c>
      <c r="IC213" s="162">
        <f t="shared" si="1028"/>
        <v>0</v>
      </c>
      <c r="ID213" s="162">
        <f t="shared" si="1028"/>
        <v>0</v>
      </c>
      <c r="IE213" s="162">
        <f t="shared" si="1028"/>
        <v>0</v>
      </c>
      <c r="IF213" s="162">
        <f t="shared" si="1028"/>
        <v>0</v>
      </c>
      <c r="IG213" s="162">
        <f t="shared" si="1028"/>
        <v>0</v>
      </c>
      <c r="IH213" s="162">
        <f t="shared" si="1028"/>
        <v>0</v>
      </c>
      <c r="II213" s="162">
        <f t="shared" si="1028"/>
        <v>0</v>
      </c>
      <c r="IJ213" s="162">
        <f t="shared" si="1028"/>
        <v>0</v>
      </c>
      <c r="IK213" s="162">
        <f t="shared" si="1028"/>
        <v>0</v>
      </c>
      <c r="IL213" s="162">
        <f t="shared" si="1028"/>
        <v>0</v>
      </c>
      <c r="IM213" s="162">
        <f t="shared" si="1028"/>
        <v>0</v>
      </c>
      <c r="IN213" s="162">
        <f t="shared" si="1028"/>
        <v>0</v>
      </c>
      <c r="IO213" s="162">
        <f t="shared" si="17"/>
        <v>0</v>
      </c>
      <c r="IP213" s="162">
        <f t="shared" si="23"/>
        <v>0</v>
      </c>
      <c r="IQ213" s="162">
        <f t="shared" ref="IQ213:KK213" si="1029">MAX((MIN(CZ213+IP213,$IO$7))-GT213,0)</f>
        <v>0</v>
      </c>
      <c r="IR213" s="162">
        <f t="shared" si="1029"/>
        <v>0</v>
      </c>
      <c r="IS213" s="162">
        <f t="shared" si="1029"/>
        <v>0</v>
      </c>
      <c r="IT213" s="162">
        <f t="shared" si="1029"/>
        <v>0</v>
      </c>
      <c r="IU213" s="162">
        <f t="shared" si="1029"/>
        <v>0</v>
      </c>
      <c r="IV213" s="162">
        <f t="shared" si="1029"/>
        <v>0</v>
      </c>
      <c r="IW213" s="162">
        <f t="shared" si="1029"/>
        <v>0</v>
      </c>
      <c r="IX213" s="162">
        <f t="shared" si="1029"/>
        <v>0</v>
      </c>
      <c r="IY213" s="162">
        <f t="shared" si="1029"/>
        <v>0</v>
      </c>
      <c r="IZ213" s="162">
        <f t="shared" si="1029"/>
        <v>0</v>
      </c>
      <c r="JA213" s="162">
        <f t="shared" si="1029"/>
        <v>0</v>
      </c>
      <c r="JB213" s="162">
        <f t="shared" si="1029"/>
        <v>0</v>
      </c>
      <c r="JC213" s="162">
        <f t="shared" si="1029"/>
        <v>0</v>
      </c>
      <c r="JD213" s="162">
        <f t="shared" si="1029"/>
        <v>0</v>
      </c>
      <c r="JE213" s="162">
        <f t="shared" si="1029"/>
        <v>0</v>
      </c>
      <c r="JF213" s="162">
        <f t="shared" si="1029"/>
        <v>0</v>
      </c>
      <c r="JG213" s="162">
        <f t="shared" si="1029"/>
        <v>0</v>
      </c>
      <c r="JH213" s="162">
        <f t="shared" si="1029"/>
        <v>0</v>
      </c>
      <c r="JI213" s="162">
        <f t="shared" si="1029"/>
        <v>0</v>
      </c>
      <c r="JJ213" s="162">
        <f t="shared" si="1029"/>
        <v>0</v>
      </c>
      <c r="JK213" s="162">
        <f t="shared" si="1029"/>
        <v>0</v>
      </c>
      <c r="JL213" s="162">
        <f t="shared" si="1029"/>
        <v>0</v>
      </c>
      <c r="JM213" s="162">
        <f t="shared" si="1029"/>
        <v>0</v>
      </c>
      <c r="JN213" s="162">
        <f t="shared" si="1029"/>
        <v>0</v>
      </c>
      <c r="JO213" s="162">
        <f t="shared" si="1029"/>
        <v>0</v>
      </c>
      <c r="JP213" s="162">
        <f t="shared" si="1029"/>
        <v>0</v>
      </c>
      <c r="JQ213" s="162">
        <f t="shared" si="1029"/>
        <v>0</v>
      </c>
      <c r="JR213" s="162">
        <f t="shared" si="1029"/>
        <v>0</v>
      </c>
      <c r="JS213" s="162">
        <f t="shared" si="1029"/>
        <v>0</v>
      </c>
      <c r="JT213" s="162">
        <f t="shared" si="1029"/>
        <v>0</v>
      </c>
      <c r="JU213" s="162">
        <f t="shared" si="1029"/>
        <v>0</v>
      </c>
      <c r="JV213" s="162">
        <f t="shared" si="1029"/>
        <v>0</v>
      </c>
      <c r="JW213" s="162">
        <f t="shared" si="1029"/>
        <v>0</v>
      </c>
      <c r="JX213" s="162">
        <f t="shared" si="1029"/>
        <v>0</v>
      </c>
      <c r="JY213" s="162">
        <f t="shared" si="1029"/>
        <v>0</v>
      </c>
      <c r="JZ213" s="162">
        <f t="shared" si="1029"/>
        <v>0</v>
      </c>
      <c r="KA213" s="162">
        <f t="shared" si="1029"/>
        <v>0</v>
      </c>
      <c r="KB213" s="162">
        <f t="shared" si="1029"/>
        <v>0</v>
      </c>
      <c r="KC213" s="162">
        <f t="shared" si="1029"/>
        <v>0</v>
      </c>
      <c r="KD213" s="162">
        <f t="shared" si="1029"/>
        <v>0</v>
      </c>
      <c r="KE213" s="162">
        <f t="shared" si="1029"/>
        <v>0</v>
      </c>
      <c r="KF213" s="162">
        <f t="shared" si="1029"/>
        <v>0</v>
      </c>
      <c r="KG213" s="162">
        <f t="shared" si="1029"/>
        <v>0</v>
      </c>
      <c r="KH213" s="162">
        <f t="shared" si="1029"/>
        <v>0</v>
      </c>
      <c r="KI213" s="162">
        <f t="shared" si="1029"/>
        <v>0</v>
      </c>
      <c r="KJ213" s="162">
        <f t="shared" si="1029"/>
        <v>0</v>
      </c>
      <c r="KK213" s="162">
        <f t="shared" si="1029"/>
        <v>0</v>
      </c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</row>
    <row r="214" ht="14.25" customHeight="1" spans="1:326" x14ac:dyDescent="0.25">
      <c r="A214" s="1">
        <v>7</v>
      </c>
      <c r="B214" s="1">
        <f t="shared" ref="B214:C214" si="1030">B213+1</f>
        <v>204</v>
      </c>
      <c r="C214" s="232">
        <f t="shared" si="1030"/>
        <v>43669</v>
      </c>
      <c r="D214" s="162">
        <f t="shared" si="9"/>
        <v>0</v>
      </c>
      <c r="E214" s="162">
        <f>(SUMIFS(Profile!$F$2:$F$17521,Profile!$B$2:$B$17521,$B214,Profile!$C$2:$C$17521,E$8))*$C$6</f>
        <v>0</v>
      </c>
      <c r="F214" s="162">
        <f>(SUMIFS(Profile!$F$2:$F$17521,Profile!$B$2:$B$17521,$B214,Profile!$C$2:$C$17521,F$8))*$C$6</f>
        <v>0</v>
      </c>
      <c r="G214" s="162">
        <f>(SUMIFS(Profile!$F$2:$F$17521,Profile!$B$2:$B$17521,$B214,Profile!$C$2:$C$17521,G$8))*$C$6</f>
        <v>0</v>
      </c>
      <c r="H214" s="162">
        <f>(SUMIFS(Profile!$F$2:$F$17521,Profile!$B$2:$B$17521,$B214,Profile!$C$2:$C$17521,H$8))*$C$6</f>
        <v>0</v>
      </c>
      <c r="I214" s="162">
        <f>(SUMIFS(Profile!$F$2:$F$17521,Profile!$B$2:$B$17521,$B214,Profile!$C$2:$C$17521,I$8))*$C$6</f>
        <v>0</v>
      </c>
      <c r="J214" s="162">
        <f>(SUMIFS(Profile!$F$2:$F$17521,Profile!$B$2:$B$17521,$B214,Profile!$C$2:$C$17521,J$8))*$C$6</f>
        <v>0</v>
      </c>
      <c r="K214" s="162">
        <f>(SUMIFS(Profile!$F$2:$F$17521,Profile!$B$2:$B$17521,$B214,Profile!$C$2:$C$17521,K$8))*$C$6</f>
        <v>0</v>
      </c>
      <c r="L214" s="162">
        <f>(SUMIFS(Profile!$F$2:$F$17521,Profile!$B$2:$B$17521,$B214,Profile!$C$2:$C$17521,L$8))*$C$6</f>
        <v>0</v>
      </c>
      <c r="M214" s="162">
        <f>(SUMIFS(Profile!$F$2:$F$17521,Profile!$B$2:$B$17521,$B214,Profile!$C$2:$C$17521,M$8))*$C$6</f>
        <v>0</v>
      </c>
      <c r="N214" s="162">
        <f>(SUMIFS(Profile!$F$2:$F$17521,Profile!$B$2:$B$17521,$B214,Profile!$C$2:$C$17521,N$8))*$C$6</f>
        <v>0</v>
      </c>
      <c r="O214" s="162">
        <f>(SUMIFS(Profile!$F$2:$F$17521,Profile!$B$2:$B$17521,$B214,Profile!$C$2:$C$17521,O$8))*$C$6</f>
        <v>0</v>
      </c>
      <c r="P214" s="162">
        <f>(SUMIFS(Profile!$F$2:$F$17521,Profile!$B$2:$B$17521,$B214,Profile!$C$2:$C$17521,P$8))*$C$6</f>
        <v>0</v>
      </c>
      <c r="Q214" s="162">
        <f>(SUMIFS(Profile!$F$2:$F$17521,Profile!$B$2:$B$17521,$B214,Profile!$C$2:$C$17521,Q$8))*$C$6</f>
        <v>0</v>
      </c>
      <c r="R214" s="162">
        <f>(SUMIFS(Profile!$F$2:$F$17521,Profile!$B$2:$B$17521,$B214,Profile!$C$2:$C$17521,R$8))*$C$6</f>
        <v>0</v>
      </c>
      <c r="S214" s="162">
        <f>(SUMIFS(Profile!$F$2:$F$17521,Profile!$B$2:$B$17521,$B214,Profile!$C$2:$C$17521,S$8))*$C$6</f>
        <v>0</v>
      </c>
      <c r="T214" s="162">
        <f>(SUMIFS(Profile!$F$2:$F$17521,Profile!$B$2:$B$17521,$B214,Profile!$C$2:$C$17521,T$8))*$C$6</f>
        <v>0</v>
      </c>
      <c r="U214" s="162">
        <f>(SUMIFS(Profile!$F$2:$F$17521,Profile!$B$2:$B$17521,$B214,Profile!$C$2:$C$17521,U$8))*$C$6</f>
        <v>0</v>
      </c>
      <c r="V214" s="162">
        <f>(SUMIFS(Profile!$F$2:$F$17521,Profile!$B$2:$B$17521,$B214,Profile!$C$2:$C$17521,V$8))*$C$6</f>
        <v>0</v>
      </c>
      <c r="W214" s="162">
        <f>(SUMIFS(Profile!$F$2:$F$17521,Profile!$B$2:$B$17521,$B214,Profile!$C$2:$C$17521,W$8))*$C$6</f>
        <v>0</v>
      </c>
      <c r="X214" s="162">
        <f>(SUMIFS(Profile!$F$2:$F$17521,Profile!$B$2:$B$17521,$B214,Profile!$C$2:$C$17521,X$8))*$C$6</f>
        <v>0</v>
      </c>
      <c r="Y214" s="162">
        <f>(SUMIFS(Profile!$F$2:$F$17521,Profile!$B$2:$B$17521,$B214,Profile!$C$2:$C$17521,Y$8))*$C$6</f>
        <v>0</v>
      </c>
      <c r="Z214" s="162">
        <f>(SUMIFS(Profile!$F$2:$F$17521,Profile!$B$2:$B$17521,$B214,Profile!$C$2:$C$17521,Z$8))*$C$6</f>
        <v>0</v>
      </c>
      <c r="AA214" s="162">
        <f>(SUMIFS(Profile!$F$2:$F$17521,Profile!$B$2:$B$17521,$B214,Profile!$C$2:$C$17521,AA$8))*$C$6</f>
        <v>0</v>
      </c>
      <c r="AB214" s="162">
        <f>(SUMIFS(Profile!$F$2:$F$17521,Profile!$B$2:$B$17521,$B214,Profile!$C$2:$C$17521,AB$8))*$C$6</f>
        <v>0</v>
      </c>
      <c r="AC214" s="162">
        <f>(SUMIFS(Profile!$F$2:$F$17521,Profile!$B$2:$B$17521,$B214,Profile!$C$2:$C$17521,AC$8))*$C$6</f>
        <v>0</v>
      </c>
      <c r="AD214" s="162">
        <f>(SUMIFS(Profile!$F$2:$F$17521,Profile!$B$2:$B$17521,$B214,Profile!$C$2:$C$17521,AD$8))*$C$6</f>
        <v>0</v>
      </c>
      <c r="AE214" s="162">
        <f>(SUMIFS(Profile!$F$2:$F$17521,Profile!$B$2:$B$17521,$B214,Profile!$C$2:$C$17521,AE$8))*$C$6</f>
        <v>0</v>
      </c>
      <c r="AF214" s="162">
        <f>(SUMIFS(Profile!$F$2:$F$17521,Profile!$B$2:$B$17521,$B214,Profile!$C$2:$C$17521,AF$8))*$C$6</f>
        <v>0</v>
      </c>
      <c r="AG214" s="162">
        <f>(SUMIFS(Profile!$F$2:$F$17521,Profile!$B$2:$B$17521,$B214,Profile!$C$2:$C$17521,AG$8))*$C$6</f>
        <v>0</v>
      </c>
      <c r="AH214" s="162">
        <f>(SUMIFS(Profile!$F$2:$F$17521,Profile!$B$2:$B$17521,$B214,Profile!$C$2:$C$17521,AH$8))*$C$6</f>
        <v>0</v>
      </c>
      <c r="AI214" s="162">
        <f>(SUMIFS(Profile!$F$2:$F$17521,Profile!$B$2:$B$17521,$B214,Profile!$C$2:$C$17521,AI$8))*$C$6</f>
        <v>0</v>
      </c>
      <c r="AJ214" s="162">
        <f>(SUMIFS(Profile!$F$2:$F$17521,Profile!$B$2:$B$17521,$B214,Profile!$C$2:$C$17521,AJ$8))*$C$6</f>
        <v>0</v>
      </c>
      <c r="AK214" s="162">
        <f>(SUMIFS(Profile!$F$2:$F$17521,Profile!$B$2:$B$17521,$B214,Profile!$C$2:$C$17521,AK$8))*$C$6</f>
        <v>0</v>
      </c>
      <c r="AL214" s="162">
        <f>(SUMIFS(Profile!$F$2:$F$17521,Profile!$B$2:$B$17521,$B214,Profile!$C$2:$C$17521,AL$8))*$C$6</f>
        <v>0</v>
      </c>
      <c r="AM214" s="162">
        <f>(SUMIFS(Profile!$F$2:$F$17521,Profile!$B$2:$B$17521,$B214,Profile!$C$2:$C$17521,AM$8))*$C$6</f>
        <v>0</v>
      </c>
      <c r="AN214" s="162">
        <f>(SUMIFS(Profile!$F$2:$F$17521,Profile!$B$2:$B$17521,$B214,Profile!$C$2:$C$17521,AN$8))*$C$6</f>
        <v>0</v>
      </c>
      <c r="AO214" s="162">
        <f>(SUMIFS(Profile!$F$2:$F$17521,Profile!$B$2:$B$17521,$B214,Profile!$C$2:$C$17521,AO$8))*$C$6</f>
        <v>0</v>
      </c>
      <c r="AP214" s="162">
        <f>(SUMIFS(Profile!$F$2:$F$17521,Profile!$B$2:$B$17521,$B214,Profile!$C$2:$C$17521,AP$8))*$C$6</f>
        <v>0</v>
      </c>
      <c r="AQ214" s="162">
        <f>(SUMIFS(Profile!$F$2:$F$17521,Profile!$B$2:$B$17521,$B214,Profile!$C$2:$C$17521,AQ$8))*$C$6</f>
        <v>0</v>
      </c>
      <c r="AR214" s="162">
        <f>(SUMIFS(Profile!$F$2:$F$17521,Profile!$B$2:$B$17521,$B214,Profile!$C$2:$C$17521,AR$8))*$C$6</f>
        <v>0</v>
      </c>
      <c r="AS214" s="162">
        <f>(SUMIFS(Profile!$F$2:$F$17521,Profile!$B$2:$B$17521,$B214,Profile!$C$2:$C$17521,AS$8))*$C$6</f>
        <v>0</v>
      </c>
      <c r="AT214" s="162">
        <f>(SUMIFS(Profile!$F$2:$F$17521,Profile!$B$2:$B$17521,$B214,Profile!$C$2:$C$17521,AT$8))*$C$6</f>
        <v>0</v>
      </c>
      <c r="AU214" s="162">
        <f>(SUMIFS(Profile!$F$2:$F$17521,Profile!$B$2:$B$17521,$B214,Profile!$C$2:$C$17521,AU$8))*$C$6</f>
        <v>0</v>
      </c>
      <c r="AV214" s="162">
        <f>(SUMIFS(Profile!$F$2:$F$17521,Profile!$B$2:$B$17521,$B214,Profile!$C$2:$C$17521,AV$8))*$C$6</f>
        <v>0</v>
      </c>
      <c r="AW214" s="162">
        <f>(SUMIFS(Profile!$F$2:$F$17521,Profile!$B$2:$B$17521,$B214,Profile!$C$2:$C$17521,AW$8))*$C$6</f>
        <v>0</v>
      </c>
      <c r="AX214" s="162">
        <f>(SUMIFS(Profile!$F$2:$F$17521,Profile!$B$2:$B$17521,$B214,Profile!$C$2:$C$17521,AX$8))*$C$6</f>
        <v>0</v>
      </c>
      <c r="AY214" s="162">
        <f>(SUMIFS(Profile!$F$2:$F$17521,Profile!$B$2:$B$17521,$B214,Profile!$C$2:$C$17521,AY$8))*$C$6</f>
        <v>0</v>
      </c>
      <c r="AZ214" s="162">
        <f>(SUMIFS(Profile!$F$2:$F$17521,Profile!$B$2:$B$17521,$B214,Profile!$C$2:$C$17521,AZ$8))*$C$6</f>
        <v>0</v>
      </c>
      <c r="BA214" s="162">
        <f t="shared" si="10"/>
        <v>0</v>
      </c>
      <c r="BB214" s="162">
        <f>(SUMIFS(Profile!$E$2:$E$17521,Profile!$B$2:$B$17521,$B214,Profile!$C$2:$C$17521,BB$8))*$C$9</f>
        <v>0</v>
      </c>
      <c r="BC214" s="162">
        <f>(SUMIFS(Profile!$E$2:$E$17521,Profile!$B$2:$B$17521,$B214,Profile!$C$2:$C$17521,BC$8))*$C$9</f>
        <v>0</v>
      </c>
      <c r="BD214" s="162">
        <f>(SUMIFS(Profile!$E$2:$E$17521,Profile!$B$2:$B$17521,$B214,Profile!$C$2:$C$17521,BD$8))*$C$9</f>
        <v>0</v>
      </c>
      <c r="BE214" s="162">
        <f>(SUMIFS(Profile!$E$2:$E$17521,Profile!$B$2:$B$17521,$B214,Profile!$C$2:$C$17521,BE$8))*$C$9</f>
        <v>0</v>
      </c>
      <c r="BF214" s="162">
        <f>(SUMIFS(Profile!$E$2:$E$17521,Profile!$B$2:$B$17521,$B214,Profile!$C$2:$C$17521,BF$8))*$C$9</f>
        <v>0</v>
      </c>
      <c r="BG214" s="162">
        <f>(SUMIFS(Profile!$E$2:$E$17521,Profile!$B$2:$B$17521,$B214,Profile!$C$2:$C$17521,BG$8))*$C$9</f>
        <v>0</v>
      </c>
      <c r="BH214" s="162">
        <f>(SUMIFS(Profile!$E$2:$E$17521,Profile!$B$2:$B$17521,$B214,Profile!$C$2:$C$17521,BH$8))*$C$9</f>
        <v>0</v>
      </c>
      <c r="BI214" s="162">
        <f>(SUMIFS(Profile!$E$2:$E$17521,Profile!$B$2:$B$17521,$B214,Profile!$C$2:$C$17521,BI$8))*$C$9</f>
        <v>0</v>
      </c>
      <c r="BJ214" s="162">
        <f>(SUMIFS(Profile!$E$2:$E$17521,Profile!$B$2:$B$17521,$B214,Profile!$C$2:$C$17521,BJ$8))*$C$9</f>
        <v>0</v>
      </c>
      <c r="BK214" s="162">
        <f>(SUMIFS(Profile!$E$2:$E$17521,Profile!$B$2:$B$17521,$B214,Profile!$C$2:$C$17521,BK$8))*$C$9</f>
        <v>0</v>
      </c>
      <c r="BL214" s="162">
        <f>(SUMIFS(Profile!$E$2:$E$17521,Profile!$B$2:$B$17521,$B214,Profile!$C$2:$C$17521,BL$8))*$C$9</f>
        <v>0</v>
      </c>
      <c r="BM214" s="162">
        <f>(SUMIFS(Profile!$E$2:$E$17521,Profile!$B$2:$B$17521,$B214,Profile!$C$2:$C$17521,BM$8))*$C$9</f>
        <v>0</v>
      </c>
      <c r="BN214" s="162">
        <f>(SUMIFS(Profile!$E$2:$E$17521,Profile!$B$2:$B$17521,$B214,Profile!$C$2:$C$17521,BN$8))*$C$9</f>
        <v>0</v>
      </c>
      <c r="BO214" s="162">
        <f>(SUMIFS(Profile!$E$2:$E$17521,Profile!$B$2:$B$17521,$B214,Profile!$C$2:$C$17521,BO$8))*$C$9</f>
        <v>0</v>
      </c>
      <c r="BP214" s="162">
        <f>(SUMIFS(Profile!$E$2:$E$17521,Profile!$B$2:$B$17521,$B214,Profile!$C$2:$C$17521,BP$8))*$C$9</f>
        <v>0</v>
      </c>
      <c r="BQ214" s="162">
        <f>(SUMIFS(Profile!$E$2:$E$17521,Profile!$B$2:$B$17521,$B214,Profile!$C$2:$C$17521,BQ$8))*$C$9</f>
        <v>0</v>
      </c>
      <c r="BR214" s="162">
        <f>(SUMIFS(Profile!$E$2:$E$17521,Profile!$B$2:$B$17521,$B214,Profile!$C$2:$C$17521,BR$8))*$C$9</f>
        <v>0</v>
      </c>
      <c r="BS214" s="162">
        <f>(SUMIFS(Profile!$E$2:$E$17521,Profile!$B$2:$B$17521,$B214,Profile!$C$2:$C$17521,BS$8))*$C$9</f>
        <v>0</v>
      </c>
      <c r="BT214" s="162">
        <f>(SUMIFS(Profile!$E$2:$E$17521,Profile!$B$2:$B$17521,$B214,Profile!$C$2:$C$17521,BT$8))*$C$9</f>
        <v>0</v>
      </c>
      <c r="BU214" s="162">
        <f>(SUMIFS(Profile!$E$2:$E$17521,Profile!$B$2:$B$17521,$B214,Profile!$C$2:$C$17521,BU$8))*$C$9</f>
        <v>0</v>
      </c>
      <c r="BV214" s="162">
        <f>(SUMIFS(Profile!$E$2:$E$17521,Profile!$B$2:$B$17521,$B214,Profile!$C$2:$C$17521,BV$8))*$C$9</f>
        <v>0</v>
      </c>
      <c r="BW214" s="162">
        <f>(SUMIFS(Profile!$E$2:$E$17521,Profile!$B$2:$B$17521,$B214,Profile!$C$2:$C$17521,BW$8))*$C$9</f>
        <v>0</v>
      </c>
      <c r="BX214" s="162">
        <f>(SUMIFS(Profile!$E$2:$E$17521,Profile!$B$2:$B$17521,$B214,Profile!$C$2:$C$17521,BX$8))*$C$9</f>
        <v>0</v>
      </c>
      <c r="BY214" s="162">
        <f>(SUMIFS(Profile!$E$2:$E$17521,Profile!$B$2:$B$17521,$B214,Profile!$C$2:$C$17521,BY$8))*$C$9</f>
        <v>0</v>
      </c>
      <c r="BZ214" s="162">
        <f>(SUMIFS(Profile!$E$2:$E$17521,Profile!$B$2:$B$17521,$B214,Profile!$C$2:$C$17521,BZ$8))*$C$9</f>
        <v>0</v>
      </c>
      <c r="CA214" s="162">
        <f>(SUMIFS(Profile!$E$2:$E$17521,Profile!$B$2:$B$17521,$B214,Profile!$C$2:$C$17521,CA$8))*$C$9</f>
        <v>0</v>
      </c>
      <c r="CB214" s="162">
        <f>(SUMIFS(Profile!$E$2:$E$17521,Profile!$B$2:$B$17521,$B214,Profile!$C$2:$C$17521,CB$8))*$C$9</f>
        <v>0</v>
      </c>
      <c r="CC214" s="162">
        <f>(SUMIFS(Profile!$E$2:$E$17521,Profile!$B$2:$B$17521,$B214,Profile!$C$2:$C$17521,CC$8))*$C$9</f>
        <v>0</v>
      </c>
      <c r="CD214" s="162">
        <f>(SUMIFS(Profile!$E$2:$E$17521,Profile!$B$2:$B$17521,$B214,Profile!$C$2:$C$17521,CD$8))*$C$9</f>
        <v>0</v>
      </c>
      <c r="CE214" s="162">
        <f>(SUMIFS(Profile!$E$2:$E$17521,Profile!$B$2:$B$17521,$B214,Profile!$C$2:$C$17521,CE$8))*$C$9</f>
        <v>0</v>
      </c>
      <c r="CF214" s="162">
        <f>(SUMIFS(Profile!$E$2:$E$17521,Profile!$B$2:$B$17521,$B214,Profile!$C$2:$C$17521,CF$8))*$C$9</f>
        <v>0</v>
      </c>
      <c r="CG214" s="162">
        <f>(SUMIFS(Profile!$E$2:$E$17521,Profile!$B$2:$B$17521,$B214,Profile!$C$2:$C$17521,CG$8))*$C$9</f>
        <v>0</v>
      </c>
      <c r="CH214" s="162">
        <f>(SUMIFS(Profile!$E$2:$E$17521,Profile!$B$2:$B$17521,$B214,Profile!$C$2:$C$17521,CH$8))*$C$9</f>
        <v>0</v>
      </c>
      <c r="CI214" s="162">
        <f>(SUMIFS(Profile!$E$2:$E$17521,Profile!$B$2:$B$17521,$B214,Profile!$C$2:$C$17521,CI$8))*$C$9</f>
        <v>0</v>
      </c>
      <c r="CJ214" s="162">
        <f>(SUMIFS(Profile!$E$2:$E$17521,Profile!$B$2:$B$17521,$B214,Profile!$C$2:$C$17521,CJ$8))*$C$9</f>
        <v>0</v>
      </c>
      <c r="CK214" s="162">
        <f>(SUMIFS(Profile!$E$2:$E$17521,Profile!$B$2:$B$17521,$B214,Profile!$C$2:$C$17521,CK$8))*$C$9</f>
        <v>0</v>
      </c>
      <c r="CL214" s="162">
        <f>(SUMIFS(Profile!$E$2:$E$17521,Profile!$B$2:$B$17521,$B214,Profile!$C$2:$C$17521,CL$8))*$C$9</f>
        <v>0</v>
      </c>
      <c r="CM214" s="162">
        <f>(SUMIFS(Profile!$E$2:$E$17521,Profile!$B$2:$B$17521,$B214,Profile!$C$2:$C$17521,CM$8))*$C$9</f>
        <v>0</v>
      </c>
      <c r="CN214" s="162">
        <f>(SUMIFS(Profile!$E$2:$E$17521,Profile!$B$2:$B$17521,$B214,Profile!$C$2:$C$17521,CN$8))*$C$9</f>
        <v>0</v>
      </c>
      <c r="CO214" s="162">
        <f>(SUMIFS(Profile!$E$2:$E$17521,Profile!$B$2:$B$17521,$B214,Profile!$C$2:$C$17521,CO$8))*$C$9</f>
        <v>0</v>
      </c>
      <c r="CP214" s="162">
        <f>(SUMIFS(Profile!$E$2:$E$17521,Profile!$B$2:$B$17521,$B214,Profile!$C$2:$C$17521,CP$8))*$C$9</f>
        <v>0</v>
      </c>
      <c r="CQ214" s="162">
        <f>(SUMIFS(Profile!$E$2:$E$17521,Profile!$B$2:$B$17521,$B214,Profile!$C$2:$C$17521,CQ$8))*$C$9</f>
        <v>0</v>
      </c>
      <c r="CR214" s="162">
        <f>(SUMIFS(Profile!$E$2:$E$17521,Profile!$B$2:$B$17521,$B214,Profile!$C$2:$C$17521,CR$8))*$C$9</f>
        <v>0</v>
      </c>
      <c r="CS214" s="162">
        <f>(SUMIFS(Profile!$E$2:$E$17521,Profile!$B$2:$B$17521,$B214,Profile!$C$2:$C$17521,CS$8))*$C$9</f>
        <v>0</v>
      </c>
      <c r="CT214" s="162">
        <f>(SUMIFS(Profile!$E$2:$E$17521,Profile!$B$2:$B$17521,$B214,Profile!$C$2:$C$17521,CT$8))*$C$9</f>
        <v>0</v>
      </c>
      <c r="CU214" s="162">
        <f>(SUMIFS(Profile!$E$2:$E$17521,Profile!$B$2:$B$17521,$B214,Profile!$C$2:$C$17521,CU$8))*$C$9</f>
        <v>0</v>
      </c>
      <c r="CV214" s="162">
        <f>(SUMIFS(Profile!$E$2:$E$17521,Profile!$B$2:$B$17521,$B214,Profile!$C$2:$C$17521,CV$8))*$C$9</f>
        <v>0</v>
      </c>
      <c r="CW214" s="162">
        <f>(SUMIFS(Profile!$E$2:$E$17521,Profile!$B$2:$B$17521,$B214,Profile!$C$2:$C$17521,CW$8))*$C$9</f>
        <v>0</v>
      </c>
      <c r="CX214" s="162">
        <f t="shared" si="11"/>
        <v>0</v>
      </c>
      <c r="CY214" s="162">
        <f t="shared" ref="CY214:ET214" si="1031">MAX(BB214-E214,0)</f>
        <v>0</v>
      </c>
      <c r="CZ214" s="162">
        <f t="shared" si="1031"/>
        <v>0</v>
      </c>
      <c r="DA214" s="162">
        <f t="shared" si="1031"/>
        <v>0</v>
      </c>
      <c r="DB214" s="162">
        <f t="shared" si="1031"/>
        <v>0</v>
      </c>
      <c r="DC214" s="162">
        <f t="shared" si="1031"/>
        <v>0</v>
      </c>
      <c r="DD214" s="162">
        <f t="shared" si="1031"/>
        <v>0</v>
      </c>
      <c r="DE214" s="162">
        <f t="shared" si="1031"/>
        <v>0</v>
      </c>
      <c r="DF214" s="162">
        <f t="shared" si="1031"/>
        <v>0</v>
      </c>
      <c r="DG214" s="162">
        <f t="shared" si="1031"/>
        <v>0</v>
      </c>
      <c r="DH214" s="162">
        <f t="shared" si="1031"/>
        <v>0</v>
      </c>
      <c r="DI214" s="162">
        <f t="shared" si="1031"/>
        <v>0</v>
      </c>
      <c r="DJ214" s="162">
        <f t="shared" si="1031"/>
        <v>0</v>
      </c>
      <c r="DK214" s="162">
        <f t="shared" si="1031"/>
        <v>0</v>
      </c>
      <c r="DL214" s="162">
        <f t="shared" si="1031"/>
        <v>0</v>
      </c>
      <c r="DM214" s="162">
        <f t="shared" si="1031"/>
        <v>0</v>
      </c>
      <c r="DN214" s="162">
        <f t="shared" si="1031"/>
        <v>0</v>
      </c>
      <c r="DO214" s="162">
        <f t="shared" si="1031"/>
        <v>0</v>
      </c>
      <c r="DP214" s="162">
        <f t="shared" si="1031"/>
        <v>0</v>
      </c>
      <c r="DQ214" s="162">
        <f t="shared" si="1031"/>
        <v>0</v>
      </c>
      <c r="DR214" s="162">
        <f t="shared" si="1031"/>
        <v>0</v>
      </c>
      <c r="DS214" s="162">
        <f t="shared" si="1031"/>
        <v>0</v>
      </c>
      <c r="DT214" s="162">
        <f t="shared" si="1031"/>
        <v>0</v>
      </c>
      <c r="DU214" s="162">
        <f t="shared" si="1031"/>
        <v>0</v>
      </c>
      <c r="DV214" s="162">
        <f t="shared" si="1031"/>
        <v>0</v>
      </c>
      <c r="DW214" s="162">
        <f t="shared" si="1031"/>
        <v>0</v>
      </c>
      <c r="DX214" s="162">
        <f t="shared" si="1031"/>
        <v>0</v>
      </c>
      <c r="DY214" s="162">
        <f t="shared" si="1031"/>
        <v>0</v>
      </c>
      <c r="DZ214" s="162">
        <f t="shared" si="1031"/>
        <v>0</v>
      </c>
      <c r="EA214" s="162">
        <f t="shared" si="1031"/>
        <v>0</v>
      </c>
      <c r="EB214" s="162">
        <f t="shared" si="1031"/>
        <v>0</v>
      </c>
      <c r="EC214" s="162">
        <f t="shared" si="1031"/>
        <v>0</v>
      </c>
      <c r="ED214" s="162">
        <f t="shared" si="1031"/>
        <v>0</v>
      </c>
      <c r="EE214" s="162">
        <f t="shared" si="1031"/>
        <v>0</v>
      </c>
      <c r="EF214" s="162">
        <f t="shared" si="1031"/>
        <v>0</v>
      </c>
      <c r="EG214" s="162">
        <f t="shared" si="1031"/>
        <v>0</v>
      </c>
      <c r="EH214" s="162">
        <f t="shared" si="1031"/>
        <v>0</v>
      </c>
      <c r="EI214" s="162">
        <f t="shared" si="1031"/>
        <v>0</v>
      </c>
      <c r="EJ214" s="162">
        <f t="shared" si="1031"/>
        <v>0</v>
      </c>
      <c r="EK214" s="162">
        <f t="shared" si="1031"/>
        <v>0</v>
      </c>
      <c r="EL214" s="162">
        <f t="shared" si="1031"/>
        <v>0</v>
      </c>
      <c r="EM214" s="162">
        <f t="shared" si="1031"/>
        <v>0</v>
      </c>
      <c r="EN214" s="162">
        <f t="shared" si="1031"/>
        <v>0</v>
      </c>
      <c r="EO214" s="162">
        <f t="shared" si="1031"/>
        <v>0</v>
      </c>
      <c r="EP214" s="162">
        <f t="shared" si="1031"/>
        <v>0</v>
      </c>
      <c r="EQ214" s="162">
        <f t="shared" si="1031"/>
        <v>0</v>
      </c>
      <c r="ER214" s="162">
        <f t="shared" si="1031"/>
        <v>0</v>
      </c>
      <c r="ES214" s="162">
        <f t="shared" si="1031"/>
        <v>0</v>
      </c>
      <c r="ET214" s="162">
        <f t="shared" si="1031"/>
        <v>0</v>
      </c>
      <c r="EU214" s="162">
        <f t="shared" si="13"/>
        <v>0</v>
      </c>
      <c r="EV214" s="162">
        <f t="shared" ref="EV214:GQ214" si="1032">BB214-CY214</f>
        <v>0</v>
      </c>
      <c r="EW214" s="162">
        <f t="shared" si="1032"/>
        <v>0</v>
      </c>
      <c r="EX214" s="162">
        <f t="shared" si="1032"/>
        <v>0</v>
      </c>
      <c r="EY214" s="162">
        <f t="shared" si="1032"/>
        <v>0</v>
      </c>
      <c r="EZ214" s="162">
        <f t="shared" si="1032"/>
        <v>0</v>
      </c>
      <c r="FA214" s="162">
        <f t="shared" si="1032"/>
        <v>0</v>
      </c>
      <c r="FB214" s="162">
        <f t="shared" si="1032"/>
        <v>0</v>
      </c>
      <c r="FC214" s="162">
        <f t="shared" si="1032"/>
        <v>0</v>
      </c>
      <c r="FD214" s="162">
        <f t="shared" si="1032"/>
        <v>0</v>
      </c>
      <c r="FE214" s="162">
        <f t="shared" si="1032"/>
        <v>0</v>
      </c>
      <c r="FF214" s="162">
        <f t="shared" si="1032"/>
        <v>0</v>
      </c>
      <c r="FG214" s="162">
        <f t="shared" si="1032"/>
        <v>0</v>
      </c>
      <c r="FH214" s="162">
        <f t="shared" si="1032"/>
        <v>0</v>
      </c>
      <c r="FI214" s="162">
        <f t="shared" si="1032"/>
        <v>0</v>
      </c>
      <c r="FJ214" s="162">
        <f t="shared" si="1032"/>
        <v>0</v>
      </c>
      <c r="FK214" s="162">
        <f t="shared" si="1032"/>
        <v>0</v>
      </c>
      <c r="FL214" s="162">
        <f t="shared" si="1032"/>
        <v>0</v>
      </c>
      <c r="FM214" s="162">
        <f t="shared" si="1032"/>
        <v>0</v>
      </c>
      <c r="FN214" s="162">
        <f t="shared" si="1032"/>
        <v>0</v>
      </c>
      <c r="FO214" s="162">
        <f t="shared" si="1032"/>
        <v>0</v>
      </c>
      <c r="FP214" s="162">
        <f t="shared" si="1032"/>
        <v>0</v>
      </c>
      <c r="FQ214" s="162">
        <f t="shared" si="1032"/>
        <v>0</v>
      </c>
      <c r="FR214" s="162">
        <f t="shared" si="1032"/>
        <v>0</v>
      </c>
      <c r="FS214" s="162">
        <f t="shared" si="1032"/>
        <v>0</v>
      </c>
      <c r="FT214" s="162">
        <f t="shared" si="1032"/>
        <v>0</v>
      </c>
      <c r="FU214" s="162">
        <f t="shared" si="1032"/>
        <v>0</v>
      </c>
      <c r="FV214" s="162">
        <f t="shared" si="1032"/>
        <v>0</v>
      </c>
      <c r="FW214" s="162">
        <f t="shared" si="1032"/>
        <v>0</v>
      </c>
      <c r="FX214" s="162">
        <f t="shared" si="1032"/>
        <v>0</v>
      </c>
      <c r="FY214" s="162">
        <f t="shared" si="1032"/>
        <v>0</v>
      </c>
      <c r="FZ214" s="162">
        <f t="shared" si="1032"/>
        <v>0</v>
      </c>
      <c r="GA214" s="162">
        <f t="shared" si="1032"/>
        <v>0</v>
      </c>
      <c r="GB214" s="162">
        <f t="shared" si="1032"/>
        <v>0</v>
      </c>
      <c r="GC214" s="162">
        <f t="shared" si="1032"/>
        <v>0</v>
      </c>
      <c r="GD214" s="162">
        <f t="shared" si="1032"/>
        <v>0</v>
      </c>
      <c r="GE214" s="162">
        <f t="shared" si="1032"/>
        <v>0</v>
      </c>
      <c r="GF214" s="162">
        <f t="shared" si="1032"/>
        <v>0</v>
      </c>
      <c r="GG214" s="162">
        <f t="shared" si="1032"/>
        <v>0</v>
      </c>
      <c r="GH214" s="162">
        <f t="shared" si="1032"/>
        <v>0</v>
      </c>
      <c r="GI214" s="162">
        <f t="shared" si="1032"/>
        <v>0</v>
      </c>
      <c r="GJ214" s="162">
        <f t="shared" si="1032"/>
        <v>0</v>
      </c>
      <c r="GK214" s="162">
        <f t="shared" si="1032"/>
        <v>0</v>
      </c>
      <c r="GL214" s="162">
        <f t="shared" si="1032"/>
        <v>0</v>
      </c>
      <c r="GM214" s="162">
        <f t="shared" si="1032"/>
        <v>0</v>
      </c>
      <c r="GN214" s="162">
        <f t="shared" si="1032"/>
        <v>0</v>
      </c>
      <c r="GO214" s="162">
        <f t="shared" si="1032"/>
        <v>0</v>
      </c>
      <c r="GP214" s="162">
        <f t="shared" si="1032"/>
        <v>0</v>
      </c>
      <c r="GQ214" s="162">
        <f t="shared" si="1032"/>
        <v>0</v>
      </c>
      <c r="GR214" s="162">
        <f t="shared" si="15"/>
        <v>0</v>
      </c>
      <c r="GS214" s="162">
        <f t="shared" ref="GS214:IN214" si="1033">E214-EV214</f>
        <v>0</v>
      </c>
      <c r="GT214" s="162">
        <f t="shared" si="1033"/>
        <v>0</v>
      </c>
      <c r="GU214" s="162">
        <f t="shared" si="1033"/>
        <v>0</v>
      </c>
      <c r="GV214" s="162">
        <f t="shared" si="1033"/>
        <v>0</v>
      </c>
      <c r="GW214" s="162">
        <f t="shared" si="1033"/>
        <v>0</v>
      </c>
      <c r="GX214" s="162">
        <f t="shared" si="1033"/>
        <v>0</v>
      </c>
      <c r="GY214" s="162">
        <f t="shared" si="1033"/>
        <v>0</v>
      </c>
      <c r="GZ214" s="162">
        <f t="shared" si="1033"/>
        <v>0</v>
      </c>
      <c r="HA214" s="162">
        <f t="shared" si="1033"/>
        <v>0</v>
      </c>
      <c r="HB214" s="162">
        <f t="shared" si="1033"/>
        <v>0</v>
      </c>
      <c r="HC214" s="162">
        <f t="shared" si="1033"/>
        <v>0</v>
      </c>
      <c r="HD214" s="162">
        <f t="shared" si="1033"/>
        <v>0</v>
      </c>
      <c r="HE214" s="162">
        <f t="shared" si="1033"/>
        <v>0</v>
      </c>
      <c r="HF214" s="162">
        <f t="shared" si="1033"/>
        <v>0</v>
      </c>
      <c r="HG214" s="162">
        <f t="shared" si="1033"/>
        <v>0</v>
      </c>
      <c r="HH214" s="162">
        <f t="shared" si="1033"/>
        <v>0</v>
      </c>
      <c r="HI214" s="162">
        <f t="shared" si="1033"/>
        <v>0</v>
      </c>
      <c r="HJ214" s="162">
        <f t="shared" si="1033"/>
        <v>0</v>
      </c>
      <c r="HK214" s="162">
        <f t="shared" si="1033"/>
        <v>0</v>
      </c>
      <c r="HL214" s="162">
        <f t="shared" si="1033"/>
        <v>0</v>
      </c>
      <c r="HM214" s="162">
        <f t="shared" si="1033"/>
        <v>0</v>
      </c>
      <c r="HN214" s="162">
        <f t="shared" si="1033"/>
        <v>0</v>
      </c>
      <c r="HO214" s="162">
        <f t="shared" si="1033"/>
        <v>0</v>
      </c>
      <c r="HP214" s="162">
        <f t="shared" si="1033"/>
        <v>0</v>
      </c>
      <c r="HQ214" s="162">
        <f t="shared" si="1033"/>
        <v>0</v>
      </c>
      <c r="HR214" s="162">
        <f t="shared" si="1033"/>
        <v>0</v>
      </c>
      <c r="HS214" s="162">
        <f t="shared" si="1033"/>
        <v>0</v>
      </c>
      <c r="HT214" s="162">
        <f t="shared" si="1033"/>
        <v>0</v>
      </c>
      <c r="HU214" s="162">
        <f t="shared" si="1033"/>
        <v>0</v>
      </c>
      <c r="HV214" s="162">
        <f t="shared" si="1033"/>
        <v>0</v>
      </c>
      <c r="HW214" s="162">
        <f t="shared" si="1033"/>
        <v>0</v>
      </c>
      <c r="HX214" s="162">
        <f t="shared" si="1033"/>
        <v>0</v>
      </c>
      <c r="HY214" s="162">
        <f t="shared" si="1033"/>
        <v>0</v>
      </c>
      <c r="HZ214" s="162">
        <f t="shared" si="1033"/>
        <v>0</v>
      </c>
      <c r="IA214" s="162">
        <f t="shared" si="1033"/>
        <v>0</v>
      </c>
      <c r="IB214" s="162">
        <f t="shared" si="1033"/>
        <v>0</v>
      </c>
      <c r="IC214" s="162">
        <f t="shared" si="1033"/>
        <v>0</v>
      </c>
      <c r="ID214" s="162">
        <f t="shared" si="1033"/>
        <v>0</v>
      </c>
      <c r="IE214" s="162">
        <f t="shared" si="1033"/>
        <v>0</v>
      </c>
      <c r="IF214" s="162">
        <f t="shared" si="1033"/>
        <v>0</v>
      </c>
      <c r="IG214" s="162">
        <f t="shared" si="1033"/>
        <v>0</v>
      </c>
      <c r="IH214" s="162">
        <f t="shared" si="1033"/>
        <v>0</v>
      </c>
      <c r="II214" s="162">
        <f t="shared" si="1033"/>
        <v>0</v>
      </c>
      <c r="IJ214" s="162">
        <f t="shared" si="1033"/>
        <v>0</v>
      </c>
      <c r="IK214" s="162">
        <f t="shared" si="1033"/>
        <v>0</v>
      </c>
      <c r="IL214" s="162">
        <f t="shared" si="1033"/>
        <v>0</v>
      </c>
      <c r="IM214" s="162">
        <f t="shared" si="1033"/>
        <v>0</v>
      </c>
      <c r="IN214" s="162">
        <f t="shared" si="1033"/>
        <v>0</v>
      </c>
      <c r="IO214" s="162">
        <f t="shared" si="17"/>
        <v>0</v>
      </c>
      <c r="IP214" s="162">
        <f t="shared" si="23"/>
        <v>0</v>
      </c>
      <c r="IQ214" s="162">
        <f t="shared" ref="IQ214:KK214" si="1034">MAX((MIN(CZ214+IP214,$IO$7))-GT214,0)</f>
        <v>0</v>
      </c>
      <c r="IR214" s="162">
        <f t="shared" si="1034"/>
        <v>0</v>
      </c>
      <c r="IS214" s="162">
        <f t="shared" si="1034"/>
        <v>0</v>
      </c>
      <c r="IT214" s="162">
        <f t="shared" si="1034"/>
        <v>0</v>
      </c>
      <c r="IU214" s="162">
        <f t="shared" si="1034"/>
        <v>0</v>
      </c>
      <c r="IV214" s="162">
        <f t="shared" si="1034"/>
        <v>0</v>
      </c>
      <c r="IW214" s="162">
        <f t="shared" si="1034"/>
        <v>0</v>
      </c>
      <c r="IX214" s="162">
        <f t="shared" si="1034"/>
        <v>0</v>
      </c>
      <c r="IY214" s="162">
        <f t="shared" si="1034"/>
        <v>0</v>
      </c>
      <c r="IZ214" s="162">
        <f t="shared" si="1034"/>
        <v>0</v>
      </c>
      <c r="JA214" s="162">
        <f t="shared" si="1034"/>
        <v>0</v>
      </c>
      <c r="JB214" s="162">
        <f t="shared" si="1034"/>
        <v>0</v>
      </c>
      <c r="JC214" s="162">
        <f t="shared" si="1034"/>
        <v>0</v>
      </c>
      <c r="JD214" s="162">
        <f t="shared" si="1034"/>
        <v>0</v>
      </c>
      <c r="JE214" s="162">
        <f t="shared" si="1034"/>
        <v>0</v>
      </c>
      <c r="JF214" s="162">
        <f t="shared" si="1034"/>
        <v>0</v>
      </c>
      <c r="JG214" s="162">
        <f t="shared" si="1034"/>
        <v>0</v>
      </c>
      <c r="JH214" s="162">
        <f t="shared" si="1034"/>
        <v>0</v>
      </c>
      <c r="JI214" s="162">
        <f t="shared" si="1034"/>
        <v>0</v>
      </c>
      <c r="JJ214" s="162">
        <f t="shared" si="1034"/>
        <v>0</v>
      </c>
      <c r="JK214" s="162">
        <f t="shared" si="1034"/>
        <v>0</v>
      </c>
      <c r="JL214" s="162">
        <f t="shared" si="1034"/>
        <v>0</v>
      </c>
      <c r="JM214" s="162">
        <f t="shared" si="1034"/>
        <v>0</v>
      </c>
      <c r="JN214" s="162">
        <f t="shared" si="1034"/>
        <v>0</v>
      </c>
      <c r="JO214" s="162">
        <f t="shared" si="1034"/>
        <v>0</v>
      </c>
      <c r="JP214" s="162">
        <f t="shared" si="1034"/>
        <v>0</v>
      </c>
      <c r="JQ214" s="162">
        <f t="shared" si="1034"/>
        <v>0</v>
      </c>
      <c r="JR214" s="162">
        <f t="shared" si="1034"/>
        <v>0</v>
      </c>
      <c r="JS214" s="162">
        <f t="shared" si="1034"/>
        <v>0</v>
      </c>
      <c r="JT214" s="162">
        <f t="shared" si="1034"/>
        <v>0</v>
      </c>
      <c r="JU214" s="162">
        <f t="shared" si="1034"/>
        <v>0</v>
      </c>
      <c r="JV214" s="162">
        <f t="shared" si="1034"/>
        <v>0</v>
      </c>
      <c r="JW214" s="162">
        <f t="shared" si="1034"/>
        <v>0</v>
      </c>
      <c r="JX214" s="162">
        <f t="shared" si="1034"/>
        <v>0</v>
      </c>
      <c r="JY214" s="162">
        <f t="shared" si="1034"/>
        <v>0</v>
      </c>
      <c r="JZ214" s="162">
        <f t="shared" si="1034"/>
        <v>0</v>
      </c>
      <c r="KA214" s="162">
        <f t="shared" si="1034"/>
        <v>0</v>
      </c>
      <c r="KB214" s="162">
        <f t="shared" si="1034"/>
        <v>0</v>
      </c>
      <c r="KC214" s="162">
        <f t="shared" si="1034"/>
        <v>0</v>
      </c>
      <c r="KD214" s="162">
        <f t="shared" si="1034"/>
        <v>0</v>
      </c>
      <c r="KE214" s="162">
        <f t="shared" si="1034"/>
        <v>0</v>
      </c>
      <c r="KF214" s="162">
        <f t="shared" si="1034"/>
        <v>0</v>
      </c>
      <c r="KG214" s="162">
        <f t="shared" si="1034"/>
        <v>0</v>
      </c>
      <c r="KH214" s="162">
        <f t="shared" si="1034"/>
        <v>0</v>
      </c>
      <c r="KI214" s="162">
        <f t="shared" si="1034"/>
        <v>0</v>
      </c>
      <c r="KJ214" s="162">
        <f t="shared" si="1034"/>
        <v>0</v>
      </c>
      <c r="KK214" s="162">
        <f t="shared" si="1034"/>
        <v>0</v>
      </c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</row>
    <row r="215" ht="14.25" customHeight="1" spans="1:326" x14ac:dyDescent="0.25">
      <c r="A215" s="1">
        <v>7</v>
      </c>
      <c r="B215" s="1">
        <f t="shared" ref="B215:C215" si="1035">B214+1</f>
        <v>205</v>
      </c>
      <c r="C215" s="232">
        <f t="shared" si="1035"/>
        <v>43670</v>
      </c>
      <c r="D215" s="162">
        <f t="shared" si="9"/>
        <v>0</v>
      </c>
      <c r="E215" s="162">
        <f>(SUMIFS(Profile!$F$2:$F$17521,Profile!$B$2:$B$17521,$B215,Profile!$C$2:$C$17521,E$8))*$C$6</f>
        <v>0</v>
      </c>
      <c r="F215" s="162">
        <f>(SUMIFS(Profile!$F$2:$F$17521,Profile!$B$2:$B$17521,$B215,Profile!$C$2:$C$17521,F$8))*$C$6</f>
        <v>0</v>
      </c>
      <c r="G215" s="162">
        <f>(SUMIFS(Profile!$F$2:$F$17521,Profile!$B$2:$B$17521,$B215,Profile!$C$2:$C$17521,G$8))*$C$6</f>
        <v>0</v>
      </c>
      <c r="H215" s="162">
        <f>(SUMIFS(Profile!$F$2:$F$17521,Profile!$B$2:$B$17521,$B215,Profile!$C$2:$C$17521,H$8))*$C$6</f>
        <v>0</v>
      </c>
      <c r="I215" s="162">
        <f>(SUMIFS(Profile!$F$2:$F$17521,Profile!$B$2:$B$17521,$B215,Profile!$C$2:$C$17521,I$8))*$C$6</f>
        <v>0</v>
      </c>
      <c r="J215" s="162">
        <f>(SUMIFS(Profile!$F$2:$F$17521,Profile!$B$2:$B$17521,$B215,Profile!$C$2:$C$17521,J$8))*$C$6</f>
        <v>0</v>
      </c>
      <c r="K215" s="162">
        <f>(SUMIFS(Profile!$F$2:$F$17521,Profile!$B$2:$B$17521,$B215,Profile!$C$2:$C$17521,K$8))*$C$6</f>
        <v>0</v>
      </c>
      <c r="L215" s="162">
        <f>(SUMIFS(Profile!$F$2:$F$17521,Profile!$B$2:$B$17521,$B215,Profile!$C$2:$C$17521,L$8))*$C$6</f>
        <v>0</v>
      </c>
      <c r="M215" s="162">
        <f>(SUMIFS(Profile!$F$2:$F$17521,Profile!$B$2:$B$17521,$B215,Profile!$C$2:$C$17521,M$8))*$C$6</f>
        <v>0</v>
      </c>
      <c r="N215" s="162">
        <f>(SUMIFS(Profile!$F$2:$F$17521,Profile!$B$2:$B$17521,$B215,Profile!$C$2:$C$17521,N$8))*$C$6</f>
        <v>0</v>
      </c>
      <c r="O215" s="162">
        <f>(SUMIFS(Profile!$F$2:$F$17521,Profile!$B$2:$B$17521,$B215,Profile!$C$2:$C$17521,O$8))*$C$6</f>
        <v>0</v>
      </c>
      <c r="P215" s="162">
        <f>(SUMIFS(Profile!$F$2:$F$17521,Profile!$B$2:$B$17521,$B215,Profile!$C$2:$C$17521,P$8))*$C$6</f>
        <v>0</v>
      </c>
      <c r="Q215" s="162">
        <f>(SUMIFS(Profile!$F$2:$F$17521,Profile!$B$2:$B$17521,$B215,Profile!$C$2:$C$17521,Q$8))*$C$6</f>
        <v>0</v>
      </c>
      <c r="R215" s="162">
        <f>(SUMIFS(Profile!$F$2:$F$17521,Profile!$B$2:$B$17521,$B215,Profile!$C$2:$C$17521,R$8))*$C$6</f>
        <v>0</v>
      </c>
      <c r="S215" s="162">
        <f>(SUMIFS(Profile!$F$2:$F$17521,Profile!$B$2:$B$17521,$B215,Profile!$C$2:$C$17521,S$8))*$C$6</f>
        <v>0</v>
      </c>
      <c r="T215" s="162">
        <f>(SUMIFS(Profile!$F$2:$F$17521,Profile!$B$2:$B$17521,$B215,Profile!$C$2:$C$17521,T$8))*$C$6</f>
        <v>0</v>
      </c>
      <c r="U215" s="162">
        <f>(SUMIFS(Profile!$F$2:$F$17521,Profile!$B$2:$B$17521,$B215,Profile!$C$2:$C$17521,U$8))*$C$6</f>
        <v>0</v>
      </c>
      <c r="V215" s="162">
        <f>(SUMIFS(Profile!$F$2:$F$17521,Profile!$B$2:$B$17521,$B215,Profile!$C$2:$C$17521,V$8))*$C$6</f>
        <v>0</v>
      </c>
      <c r="W215" s="162">
        <f>(SUMIFS(Profile!$F$2:$F$17521,Profile!$B$2:$B$17521,$B215,Profile!$C$2:$C$17521,W$8))*$C$6</f>
        <v>0</v>
      </c>
      <c r="X215" s="162">
        <f>(SUMIFS(Profile!$F$2:$F$17521,Profile!$B$2:$B$17521,$B215,Profile!$C$2:$C$17521,X$8))*$C$6</f>
        <v>0</v>
      </c>
      <c r="Y215" s="162">
        <f>(SUMIFS(Profile!$F$2:$F$17521,Profile!$B$2:$B$17521,$B215,Profile!$C$2:$C$17521,Y$8))*$C$6</f>
        <v>0</v>
      </c>
      <c r="Z215" s="162">
        <f>(SUMIFS(Profile!$F$2:$F$17521,Profile!$B$2:$B$17521,$B215,Profile!$C$2:$C$17521,Z$8))*$C$6</f>
        <v>0</v>
      </c>
      <c r="AA215" s="162">
        <f>(SUMIFS(Profile!$F$2:$F$17521,Profile!$B$2:$B$17521,$B215,Profile!$C$2:$C$17521,AA$8))*$C$6</f>
        <v>0</v>
      </c>
      <c r="AB215" s="162">
        <f>(SUMIFS(Profile!$F$2:$F$17521,Profile!$B$2:$B$17521,$B215,Profile!$C$2:$C$17521,AB$8))*$C$6</f>
        <v>0</v>
      </c>
      <c r="AC215" s="162">
        <f>(SUMIFS(Profile!$F$2:$F$17521,Profile!$B$2:$B$17521,$B215,Profile!$C$2:$C$17521,AC$8))*$C$6</f>
        <v>0</v>
      </c>
      <c r="AD215" s="162">
        <f>(SUMIFS(Profile!$F$2:$F$17521,Profile!$B$2:$B$17521,$B215,Profile!$C$2:$C$17521,AD$8))*$C$6</f>
        <v>0</v>
      </c>
      <c r="AE215" s="162">
        <f>(SUMIFS(Profile!$F$2:$F$17521,Profile!$B$2:$B$17521,$B215,Profile!$C$2:$C$17521,AE$8))*$C$6</f>
        <v>0</v>
      </c>
      <c r="AF215" s="162">
        <f>(SUMIFS(Profile!$F$2:$F$17521,Profile!$B$2:$B$17521,$B215,Profile!$C$2:$C$17521,AF$8))*$C$6</f>
        <v>0</v>
      </c>
      <c r="AG215" s="162">
        <f>(SUMIFS(Profile!$F$2:$F$17521,Profile!$B$2:$B$17521,$B215,Profile!$C$2:$C$17521,AG$8))*$C$6</f>
        <v>0</v>
      </c>
      <c r="AH215" s="162">
        <f>(SUMIFS(Profile!$F$2:$F$17521,Profile!$B$2:$B$17521,$B215,Profile!$C$2:$C$17521,AH$8))*$C$6</f>
        <v>0</v>
      </c>
      <c r="AI215" s="162">
        <f>(SUMIFS(Profile!$F$2:$F$17521,Profile!$B$2:$B$17521,$B215,Profile!$C$2:$C$17521,AI$8))*$C$6</f>
        <v>0</v>
      </c>
      <c r="AJ215" s="162">
        <f>(SUMIFS(Profile!$F$2:$F$17521,Profile!$B$2:$B$17521,$B215,Profile!$C$2:$C$17521,AJ$8))*$C$6</f>
        <v>0</v>
      </c>
      <c r="AK215" s="162">
        <f>(SUMIFS(Profile!$F$2:$F$17521,Profile!$B$2:$B$17521,$B215,Profile!$C$2:$C$17521,AK$8))*$C$6</f>
        <v>0</v>
      </c>
      <c r="AL215" s="162">
        <f>(SUMIFS(Profile!$F$2:$F$17521,Profile!$B$2:$B$17521,$B215,Profile!$C$2:$C$17521,AL$8))*$C$6</f>
        <v>0</v>
      </c>
      <c r="AM215" s="162">
        <f>(SUMIFS(Profile!$F$2:$F$17521,Profile!$B$2:$B$17521,$B215,Profile!$C$2:$C$17521,AM$8))*$C$6</f>
        <v>0</v>
      </c>
      <c r="AN215" s="162">
        <f>(SUMIFS(Profile!$F$2:$F$17521,Profile!$B$2:$B$17521,$B215,Profile!$C$2:$C$17521,AN$8))*$C$6</f>
        <v>0</v>
      </c>
      <c r="AO215" s="162">
        <f>(SUMIFS(Profile!$F$2:$F$17521,Profile!$B$2:$B$17521,$B215,Profile!$C$2:$C$17521,AO$8))*$C$6</f>
        <v>0</v>
      </c>
      <c r="AP215" s="162">
        <f>(SUMIFS(Profile!$F$2:$F$17521,Profile!$B$2:$B$17521,$B215,Profile!$C$2:$C$17521,AP$8))*$C$6</f>
        <v>0</v>
      </c>
      <c r="AQ215" s="162">
        <f>(SUMIFS(Profile!$F$2:$F$17521,Profile!$B$2:$B$17521,$B215,Profile!$C$2:$C$17521,AQ$8))*$C$6</f>
        <v>0</v>
      </c>
      <c r="AR215" s="162">
        <f>(SUMIFS(Profile!$F$2:$F$17521,Profile!$B$2:$B$17521,$B215,Profile!$C$2:$C$17521,AR$8))*$C$6</f>
        <v>0</v>
      </c>
      <c r="AS215" s="162">
        <f>(SUMIFS(Profile!$F$2:$F$17521,Profile!$B$2:$B$17521,$B215,Profile!$C$2:$C$17521,AS$8))*$C$6</f>
        <v>0</v>
      </c>
      <c r="AT215" s="162">
        <f>(SUMIFS(Profile!$F$2:$F$17521,Profile!$B$2:$B$17521,$B215,Profile!$C$2:$C$17521,AT$8))*$C$6</f>
        <v>0</v>
      </c>
      <c r="AU215" s="162">
        <f>(SUMIFS(Profile!$F$2:$F$17521,Profile!$B$2:$B$17521,$B215,Profile!$C$2:$C$17521,AU$8))*$C$6</f>
        <v>0</v>
      </c>
      <c r="AV215" s="162">
        <f>(SUMIFS(Profile!$F$2:$F$17521,Profile!$B$2:$B$17521,$B215,Profile!$C$2:$C$17521,AV$8))*$C$6</f>
        <v>0</v>
      </c>
      <c r="AW215" s="162">
        <f>(SUMIFS(Profile!$F$2:$F$17521,Profile!$B$2:$B$17521,$B215,Profile!$C$2:$C$17521,AW$8))*$C$6</f>
        <v>0</v>
      </c>
      <c r="AX215" s="162">
        <f>(SUMIFS(Profile!$F$2:$F$17521,Profile!$B$2:$B$17521,$B215,Profile!$C$2:$C$17521,AX$8))*$C$6</f>
        <v>0</v>
      </c>
      <c r="AY215" s="162">
        <f>(SUMIFS(Profile!$F$2:$F$17521,Profile!$B$2:$B$17521,$B215,Profile!$C$2:$C$17521,AY$8))*$C$6</f>
        <v>0</v>
      </c>
      <c r="AZ215" s="162">
        <f>(SUMIFS(Profile!$F$2:$F$17521,Profile!$B$2:$B$17521,$B215,Profile!$C$2:$C$17521,AZ$8))*$C$6</f>
        <v>0</v>
      </c>
      <c r="BA215" s="162">
        <f t="shared" si="10"/>
        <v>0</v>
      </c>
      <c r="BB215" s="162">
        <f>(SUMIFS(Profile!$E$2:$E$17521,Profile!$B$2:$B$17521,$B215,Profile!$C$2:$C$17521,BB$8))*$C$9</f>
        <v>0</v>
      </c>
      <c r="BC215" s="162">
        <f>(SUMIFS(Profile!$E$2:$E$17521,Profile!$B$2:$B$17521,$B215,Profile!$C$2:$C$17521,BC$8))*$C$9</f>
        <v>0</v>
      </c>
      <c r="BD215" s="162">
        <f>(SUMIFS(Profile!$E$2:$E$17521,Profile!$B$2:$B$17521,$B215,Profile!$C$2:$C$17521,BD$8))*$C$9</f>
        <v>0</v>
      </c>
      <c r="BE215" s="162">
        <f>(SUMIFS(Profile!$E$2:$E$17521,Profile!$B$2:$B$17521,$B215,Profile!$C$2:$C$17521,BE$8))*$C$9</f>
        <v>0</v>
      </c>
      <c r="BF215" s="162">
        <f>(SUMIFS(Profile!$E$2:$E$17521,Profile!$B$2:$B$17521,$B215,Profile!$C$2:$C$17521,BF$8))*$C$9</f>
        <v>0</v>
      </c>
      <c r="BG215" s="162">
        <f>(SUMIFS(Profile!$E$2:$E$17521,Profile!$B$2:$B$17521,$B215,Profile!$C$2:$C$17521,BG$8))*$C$9</f>
        <v>0</v>
      </c>
      <c r="BH215" s="162">
        <f>(SUMIFS(Profile!$E$2:$E$17521,Profile!$B$2:$B$17521,$B215,Profile!$C$2:$C$17521,BH$8))*$C$9</f>
        <v>0</v>
      </c>
      <c r="BI215" s="162">
        <f>(SUMIFS(Profile!$E$2:$E$17521,Profile!$B$2:$B$17521,$B215,Profile!$C$2:$C$17521,BI$8))*$C$9</f>
        <v>0</v>
      </c>
      <c r="BJ215" s="162">
        <f>(SUMIFS(Profile!$E$2:$E$17521,Profile!$B$2:$B$17521,$B215,Profile!$C$2:$C$17521,BJ$8))*$C$9</f>
        <v>0</v>
      </c>
      <c r="BK215" s="162">
        <f>(SUMIFS(Profile!$E$2:$E$17521,Profile!$B$2:$B$17521,$B215,Profile!$C$2:$C$17521,BK$8))*$C$9</f>
        <v>0</v>
      </c>
      <c r="BL215" s="162">
        <f>(SUMIFS(Profile!$E$2:$E$17521,Profile!$B$2:$B$17521,$B215,Profile!$C$2:$C$17521,BL$8))*$C$9</f>
        <v>0</v>
      </c>
      <c r="BM215" s="162">
        <f>(SUMIFS(Profile!$E$2:$E$17521,Profile!$B$2:$B$17521,$B215,Profile!$C$2:$C$17521,BM$8))*$C$9</f>
        <v>0</v>
      </c>
      <c r="BN215" s="162">
        <f>(SUMIFS(Profile!$E$2:$E$17521,Profile!$B$2:$B$17521,$B215,Profile!$C$2:$C$17521,BN$8))*$C$9</f>
        <v>0</v>
      </c>
      <c r="BO215" s="162">
        <f>(SUMIFS(Profile!$E$2:$E$17521,Profile!$B$2:$B$17521,$B215,Profile!$C$2:$C$17521,BO$8))*$C$9</f>
        <v>0</v>
      </c>
      <c r="BP215" s="162">
        <f>(SUMIFS(Profile!$E$2:$E$17521,Profile!$B$2:$B$17521,$B215,Profile!$C$2:$C$17521,BP$8))*$C$9</f>
        <v>0</v>
      </c>
      <c r="BQ215" s="162">
        <f>(SUMIFS(Profile!$E$2:$E$17521,Profile!$B$2:$B$17521,$B215,Profile!$C$2:$C$17521,BQ$8))*$C$9</f>
        <v>0</v>
      </c>
      <c r="BR215" s="162">
        <f>(SUMIFS(Profile!$E$2:$E$17521,Profile!$B$2:$B$17521,$B215,Profile!$C$2:$C$17521,BR$8))*$C$9</f>
        <v>0</v>
      </c>
      <c r="BS215" s="162">
        <f>(SUMIFS(Profile!$E$2:$E$17521,Profile!$B$2:$B$17521,$B215,Profile!$C$2:$C$17521,BS$8))*$C$9</f>
        <v>0</v>
      </c>
      <c r="BT215" s="162">
        <f>(SUMIFS(Profile!$E$2:$E$17521,Profile!$B$2:$B$17521,$B215,Profile!$C$2:$C$17521,BT$8))*$C$9</f>
        <v>0</v>
      </c>
      <c r="BU215" s="162">
        <f>(SUMIFS(Profile!$E$2:$E$17521,Profile!$B$2:$B$17521,$B215,Profile!$C$2:$C$17521,BU$8))*$C$9</f>
        <v>0</v>
      </c>
      <c r="BV215" s="162">
        <f>(SUMIFS(Profile!$E$2:$E$17521,Profile!$B$2:$B$17521,$B215,Profile!$C$2:$C$17521,BV$8))*$C$9</f>
        <v>0</v>
      </c>
      <c r="BW215" s="162">
        <f>(SUMIFS(Profile!$E$2:$E$17521,Profile!$B$2:$B$17521,$B215,Profile!$C$2:$C$17521,BW$8))*$C$9</f>
        <v>0</v>
      </c>
      <c r="BX215" s="162">
        <f>(SUMIFS(Profile!$E$2:$E$17521,Profile!$B$2:$B$17521,$B215,Profile!$C$2:$C$17521,BX$8))*$C$9</f>
        <v>0</v>
      </c>
      <c r="BY215" s="162">
        <f>(SUMIFS(Profile!$E$2:$E$17521,Profile!$B$2:$B$17521,$B215,Profile!$C$2:$C$17521,BY$8))*$C$9</f>
        <v>0</v>
      </c>
      <c r="BZ215" s="162">
        <f>(SUMIFS(Profile!$E$2:$E$17521,Profile!$B$2:$B$17521,$B215,Profile!$C$2:$C$17521,BZ$8))*$C$9</f>
        <v>0</v>
      </c>
      <c r="CA215" s="162">
        <f>(SUMIFS(Profile!$E$2:$E$17521,Profile!$B$2:$B$17521,$B215,Profile!$C$2:$C$17521,CA$8))*$C$9</f>
        <v>0</v>
      </c>
      <c r="CB215" s="162">
        <f>(SUMIFS(Profile!$E$2:$E$17521,Profile!$B$2:$B$17521,$B215,Profile!$C$2:$C$17521,CB$8))*$C$9</f>
        <v>0</v>
      </c>
      <c r="CC215" s="162">
        <f>(SUMIFS(Profile!$E$2:$E$17521,Profile!$B$2:$B$17521,$B215,Profile!$C$2:$C$17521,CC$8))*$C$9</f>
        <v>0</v>
      </c>
      <c r="CD215" s="162">
        <f>(SUMIFS(Profile!$E$2:$E$17521,Profile!$B$2:$B$17521,$B215,Profile!$C$2:$C$17521,CD$8))*$C$9</f>
        <v>0</v>
      </c>
      <c r="CE215" s="162">
        <f>(SUMIFS(Profile!$E$2:$E$17521,Profile!$B$2:$B$17521,$B215,Profile!$C$2:$C$17521,CE$8))*$C$9</f>
        <v>0</v>
      </c>
      <c r="CF215" s="162">
        <f>(SUMIFS(Profile!$E$2:$E$17521,Profile!$B$2:$B$17521,$B215,Profile!$C$2:$C$17521,CF$8))*$C$9</f>
        <v>0</v>
      </c>
      <c r="CG215" s="162">
        <f>(SUMIFS(Profile!$E$2:$E$17521,Profile!$B$2:$B$17521,$B215,Profile!$C$2:$C$17521,CG$8))*$C$9</f>
        <v>0</v>
      </c>
      <c r="CH215" s="162">
        <f>(SUMIFS(Profile!$E$2:$E$17521,Profile!$B$2:$B$17521,$B215,Profile!$C$2:$C$17521,CH$8))*$C$9</f>
        <v>0</v>
      </c>
      <c r="CI215" s="162">
        <f>(SUMIFS(Profile!$E$2:$E$17521,Profile!$B$2:$B$17521,$B215,Profile!$C$2:$C$17521,CI$8))*$C$9</f>
        <v>0</v>
      </c>
      <c r="CJ215" s="162">
        <f>(SUMIFS(Profile!$E$2:$E$17521,Profile!$B$2:$B$17521,$B215,Profile!$C$2:$C$17521,CJ$8))*$C$9</f>
        <v>0</v>
      </c>
      <c r="CK215" s="162">
        <f>(SUMIFS(Profile!$E$2:$E$17521,Profile!$B$2:$B$17521,$B215,Profile!$C$2:$C$17521,CK$8))*$C$9</f>
        <v>0</v>
      </c>
      <c r="CL215" s="162">
        <f>(SUMIFS(Profile!$E$2:$E$17521,Profile!$B$2:$B$17521,$B215,Profile!$C$2:$C$17521,CL$8))*$C$9</f>
        <v>0</v>
      </c>
      <c r="CM215" s="162">
        <f>(SUMIFS(Profile!$E$2:$E$17521,Profile!$B$2:$B$17521,$B215,Profile!$C$2:$C$17521,CM$8))*$C$9</f>
        <v>0</v>
      </c>
      <c r="CN215" s="162">
        <f>(SUMIFS(Profile!$E$2:$E$17521,Profile!$B$2:$B$17521,$B215,Profile!$C$2:$C$17521,CN$8))*$C$9</f>
        <v>0</v>
      </c>
      <c r="CO215" s="162">
        <f>(SUMIFS(Profile!$E$2:$E$17521,Profile!$B$2:$B$17521,$B215,Profile!$C$2:$C$17521,CO$8))*$C$9</f>
        <v>0</v>
      </c>
      <c r="CP215" s="162">
        <f>(SUMIFS(Profile!$E$2:$E$17521,Profile!$B$2:$B$17521,$B215,Profile!$C$2:$C$17521,CP$8))*$C$9</f>
        <v>0</v>
      </c>
      <c r="CQ215" s="162">
        <f>(SUMIFS(Profile!$E$2:$E$17521,Profile!$B$2:$B$17521,$B215,Profile!$C$2:$C$17521,CQ$8))*$C$9</f>
        <v>0</v>
      </c>
      <c r="CR215" s="162">
        <f>(SUMIFS(Profile!$E$2:$E$17521,Profile!$B$2:$B$17521,$B215,Profile!$C$2:$C$17521,CR$8))*$C$9</f>
        <v>0</v>
      </c>
      <c r="CS215" s="162">
        <f>(SUMIFS(Profile!$E$2:$E$17521,Profile!$B$2:$B$17521,$B215,Profile!$C$2:$C$17521,CS$8))*$C$9</f>
        <v>0</v>
      </c>
      <c r="CT215" s="162">
        <f>(SUMIFS(Profile!$E$2:$E$17521,Profile!$B$2:$B$17521,$B215,Profile!$C$2:$C$17521,CT$8))*$C$9</f>
        <v>0</v>
      </c>
      <c r="CU215" s="162">
        <f>(SUMIFS(Profile!$E$2:$E$17521,Profile!$B$2:$B$17521,$B215,Profile!$C$2:$C$17521,CU$8))*$C$9</f>
        <v>0</v>
      </c>
      <c r="CV215" s="162">
        <f>(SUMIFS(Profile!$E$2:$E$17521,Profile!$B$2:$B$17521,$B215,Profile!$C$2:$C$17521,CV$8))*$C$9</f>
        <v>0</v>
      </c>
      <c r="CW215" s="162">
        <f>(SUMIFS(Profile!$E$2:$E$17521,Profile!$B$2:$B$17521,$B215,Profile!$C$2:$C$17521,CW$8))*$C$9</f>
        <v>0</v>
      </c>
      <c r="CX215" s="162">
        <f t="shared" si="11"/>
        <v>0</v>
      </c>
      <c r="CY215" s="162">
        <f t="shared" ref="CY215:ET215" si="1036">MAX(BB215-E215,0)</f>
        <v>0</v>
      </c>
      <c r="CZ215" s="162">
        <f t="shared" si="1036"/>
        <v>0</v>
      </c>
      <c r="DA215" s="162">
        <f t="shared" si="1036"/>
        <v>0</v>
      </c>
      <c r="DB215" s="162">
        <f t="shared" si="1036"/>
        <v>0</v>
      </c>
      <c r="DC215" s="162">
        <f t="shared" si="1036"/>
        <v>0</v>
      </c>
      <c r="DD215" s="162">
        <f t="shared" si="1036"/>
        <v>0</v>
      </c>
      <c r="DE215" s="162">
        <f t="shared" si="1036"/>
        <v>0</v>
      </c>
      <c r="DF215" s="162">
        <f t="shared" si="1036"/>
        <v>0</v>
      </c>
      <c r="DG215" s="162">
        <f t="shared" si="1036"/>
        <v>0</v>
      </c>
      <c r="DH215" s="162">
        <f t="shared" si="1036"/>
        <v>0</v>
      </c>
      <c r="DI215" s="162">
        <f t="shared" si="1036"/>
        <v>0</v>
      </c>
      <c r="DJ215" s="162">
        <f t="shared" si="1036"/>
        <v>0</v>
      </c>
      <c r="DK215" s="162">
        <f t="shared" si="1036"/>
        <v>0</v>
      </c>
      <c r="DL215" s="162">
        <f t="shared" si="1036"/>
        <v>0</v>
      </c>
      <c r="DM215" s="162">
        <f t="shared" si="1036"/>
        <v>0</v>
      </c>
      <c r="DN215" s="162">
        <f t="shared" si="1036"/>
        <v>0</v>
      </c>
      <c r="DO215" s="162">
        <f t="shared" si="1036"/>
        <v>0</v>
      </c>
      <c r="DP215" s="162">
        <f t="shared" si="1036"/>
        <v>0</v>
      </c>
      <c r="DQ215" s="162">
        <f t="shared" si="1036"/>
        <v>0</v>
      </c>
      <c r="DR215" s="162">
        <f t="shared" si="1036"/>
        <v>0</v>
      </c>
      <c r="DS215" s="162">
        <f t="shared" si="1036"/>
        <v>0</v>
      </c>
      <c r="DT215" s="162">
        <f t="shared" si="1036"/>
        <v>0</v>
      </c>
      <c r="DU215" s="162">
        <f t="shared" si="1036"/>
        <v>0</v>
      </c>
      <c r="DV215" s="162">
        <f t="shared" si="1036"/>
        <v>0</v>
      </c>
      <c r="DW215" s="162">
        <f t="shared" si="1036"/>
        <v>0</v>
      </c>
      <c r="DX215" s="162">
        <f t="shared" si="1036"/>
        <v>0</v>
      </c>
      <c r="DY215" s="162">
        <f t="shared" si="1036"/>
        <v>0</v>
      </c>
      <c r="DZ215" s="162">
        <f t="shared" si="1036"/>
        <v>0</v>
      </c>
      <c r="EA215" s="162">
        <f t="shared" si="1036"/>
        <v>0</v>
      </c>
      <c r="EB215" s="162">
        <f t="shared" si="1036"/>
        <v>0</v>
      </c>
      <c r="EC215" s="162">
        <f t="shared" si="1036"/>
        <v>0</v>
      </c>
      <c r="ED215" s="162">
        <f t="shared" si="1036"/>
        <v>0</v>
      </c>
      <c r="EE215" s="162">
        <f t="shared" si="1036"/>
        <v>0</v>
      </c>
      <c r="EF215" s="162">
        <f t="shared" si="1036"/>
        <v>0</v>
      </c>
      <c r="EG215" s="162">
        <f t="shared" si="1036"/>
        <v>0</v>
      </c>
      <c r="EH215" s="162">
        <f t="shared" si="1036"/>
        <v>0</v>
      </c>
      <c r="EI215" s="162">
        <f t="shared" si="1036"/>
        <v>0</v>
      </c>
      <c r="EJ215" s="162">
        <f t="shared" si="1036"/>
        <v>0</v>
      </c>
      <c r="EK215" s="162">
        <f t="shared" si="1036"/>
        <v>0</v>
      </c>
      <c r="EL215" s="162">
        <f t="shared" si="1036"/>
        <v>0</v>
      </c>
      <c r="EM215" s="162">
        <f t="shared" si="1036"/>
        <v>0</v>
      </c>
      <c r="EN215" s="162">
        <f t="shared" si="1036"/>
        <v>0</v>
      </c>
      <c r="EO215" s="162">
        <f t="shared" si="1036"/>
        <v>0</v>
      </c>
      <c r="EP215" s="162">
        <f t="shared" si="1036"/>
        <v>0</v>
      </c>
      <c r="EQ215" s="162">
        <f t="shared" si="1036"/>
        <v>0</v>
      </c>
      <c r="ER215" s="162">
        <f t="shared" si="1036"/>
        <v>0</v>
      </c>
      <c r="ES215" s="162">
        <f t="shared" si="1036"/>
        <v>0</v>
      </c>
      <c r="ET215" s="162">
        <f t="shared" si="1036"/>
        <v>0</v>
      </c>
      <c r="EU215" s="162">
        <f t="shared" si="13"/>
        <v>0</v>
      </c>
      <c r="EV215" s="162">
        <f t="shared" ref="EV215:GQ215" si="1037">BB215-CY215</f>
        <v>0</v>
      </c>
      <c r="EW215" s="162">
        <f t="shared" si="1037"/>
        <v>0</v>
      </c>
      <c r="EX215" s="162">
        <f t="shared" si="1037"/>
        <v>0</v>
      </c>
      <c r="EY215" s="162">
        <f t="shared" si="1037"/>
        <v>0</v>
      </c>
      <c r="EZ215" s="162">
        <f t="shared" si="1037"/>
        <v>0</v>
      </c>
      <c r="FA215" s="162">
        <f t="shared" si="1037"/>
        <v>0</v>
      </c>
      <c r="FB215" s="162">
        <f t="shared" si="1037"/>
        <v>0</v>
      </c>
      <c r="FC215" s="162">
        <f t="shared" si="1037"/>
        <v>0</v>
      </c>
      <c r="FD215" s="162">
        <f t="shared" si="1037"/>
        <v>0</v>
      </c>
      <c r="FE215" s="162">
        <f t="shared" si="1037"/>
        <v>0</v>
      </c>
      <c r="FF215" s="162">
        <f t="shared" si="1037"/>
        <v>0</v>
      </c>
      <c r="FG215" s="162">
        <f t="shared" si="1037"/>
        <v>0</v>
      </c>
      <c r="FH215" s="162">
        <f t="shared" si="1037"/>
        <v>0</v>
      </c>
      <c r="FI215" s="162">
        <f t="shared" si="1037"/>
        <v>0</v>
      </c>
      <c r="FJ215" s="162">
        <f t="shared" si="1037"/>
        <v>0</v>
      </c>
      <c r="FK215" s="162">
        <f t="shared" si="1037"/>
        <v>0</v>
      </c>
      <c r="FL215" s="162">
        <f t="shared" si="1037"/>
        <v>0</v>
      </c>
      <c r="FM215" s="162">
        <f t="shared" si="1037"/>
        <v>0</v>
      </c>
      <c r="FN215" s="162">
        <f t="shared" si="1037"/>
        <v>0</v>
      </c>
      <c r="FO215" s="162">
        <f t="shared" si="1037"/>
        <v>0</v>
      </c>
      <c r="FP215" s="162">
        <f t="shared" si="1037"/>
        <v>0</v>
      </c>
      <c r="FQ215" s="162">
        <f t="shared" si="1037"/>
        <v>0</v>
      </c>
      <c r="FR215" s="162">
        <f t="shared" si="1037"/>
        <v>0</v>
      </c>
      <c r="FS215" s="162">
        <f t="shared" si="1037"/>
        <v>0</v>
      </c>
      <c r="FT215" s="162">
        <f t="shared" si="1037"/>
        <v>0</v>
      </c>
      <c r="FU215" s="162">
        <f t="shared" si="1037"/>
        <v>0</v>
      </c>
      <c r="FV215" s="162">
        <f t="shared" si="1037"/>
        <v>0</v>
      </c>
      <c r="FW215" s="162">
        <f t="shared" si="1037"/>
        <v>0</v>
      </c>
      <c r="FX215" s="162">
        <f t="shared" si="1037"/>
        <v>0</v>
      </c>
      <c r="FY215" s="162">
        <f t="shared" si="1037"/>
        <v>0</v>
      </c>
      <c r="FZ215" s="162">
        <f t="shared" si="1037"/>
        <v>0</v>
      </c>
      <c r="GA215" s="162">
        <f t="shared" si="1037"/>
        <v>0</v>
      </c>
      <c r="GB215" s="162">
        <f t="shared" si="1037"/>
        <v>0</v>
      </c>
      <c r="GC215" s="162">
        <f t="shared" si="1037"/>
        <v>0</v>
      </c>
      <c r="GD215" s="162">
        <f t="shared" si="1037"/>
        <v>0</v>
      </c>
      <c r="GE215" s="162">
        <f t="shared" si="1037"/>
        <v>0</v>
      </c>
      <c r="GF215" s="162">
        <f t="shared" si="1037"/>
        <v>0</v>
      </c>
      <c r="GG215" s="162">
        <f t="shared" si="1037"/>
        <v>0</v>
      </c>
      <c r="GH215" s="162">
        <f t="shared" si="1037"/>
        <v>0</v>
      </c>
      <c r="GI215" s="162">
        <f t="shared" si="1037"/>
        <v>0</v>
      </c>
      <c r="GJ215" s="162">
        <f t="shared" si="1037"/>
        <v>0</v>
      </c>
      <c r="GK215" s="162">
        <f t="shared" si="1037"/>
        <v>0</v>
      </c>
      <c r="GL215" s="162">
        <f t="shared" si="1037"/>
        <v>0</v>
      </c>
      <c r="GM215" s="162">
        <f t="shared" si="1037"/>
        <v>0</v>
      </c>
      <c r="GN215" s="162">
        <f t="shared" si="1037"/>
        <v>0</v>
      </c>
      <c r="GO215" s="162">
        <f t="shared" si="1037"/>
        <v>0</v>
      </c>
      <c r="GP215" s="162">
        <f t="shared" si="1037"/>
        <v>0</v>
      </c>
      <c r="GQ215" s="162">
        <f t="shared" si="1037"/>
        <v>0</v>
      </c>
      <c r="GR215" s="162">
        <f t="shared" si="15"/>
        <v>0</v>
      </c>
      <c r="GS215" s="162">
        <f t="shared" ref="GS215:IN215" si="1038">E215-EV215</f>
        <v>0</v>
      </c>
      <c r="GT215" s="162">
        <f t="shared" si="1038"/>
        <v>0</v>
      </c>
      <c r="GU215" s="162">
        <f t="shared" si="1038"/>
        <v>0</v>
      </c>
      <c r="GV215" s="162">
        <f t="shared" si="1038"/>
        <v>0</v>
      </c>
      <c r="GW215" s="162">
        <f t="shared" si="1038"/>
        <v>0</v>
      </c>
      <c r="GX215" s="162">
        <f t="shared" si="1038"/>
        <v>0</v>
      </c>
      <c r="GY215" s="162">
        <f t="shared" si="1038"/>
        <v>0</v>
      </c>
      <c r="GZ215" s="162">
        <f t="shared" si="1038"/>
        <v>0</v>
      </c>
      <c r="HA215" s="162">
        <f t="shared" si="1038"/>
        <v>0</v>
      </c>
      <c r="HB215" s="162">
        <f t="shared" si="1038"/>
        <v>0</v>
      </c>
      <c r="HC215" s="162">
        <f t="shared" si="1038"/>
        <v>0</v>
      </c>
      <c r="HD215" s="162">
        <f t="shared" si="1038"/>
        <v>0</v>
      </c>
      <c r="HE215" s="162">
        <f t="shared" si="1038"/>
        <v>0</v>
      </c>
      <c r="HF215" s="162">
        <f t="shared" si="1038"/>
        <v>0</v>
      </c>
      <c r="HG215" s="162">
        <f t="shared" si="1038"/>
        <v>0</v>
      </c>
      <c r="HH215" s="162">
        <f t="shared" si="1038"/>
        <v>0</v>
      </c>
      <c r="HI215" s="162">
        <f t="shared" si="1038"/>
        <v>0</v>
      </c>
      <c r="HJ215" s="162">
        <f t="shared" si="1038"/>
        <v>0</v>
      </c>
      <c r="HK215" s="162">
        <f t="shared" si="1038"/>
        <v>0</v>
      </c>
      <c r="HL215" s="162">
        <f t="shared" si="1038"/>
        <v>0</v>
      </c>
      <c r="HM215" s="162">
        <f t="shared" si="1038"/>
        <v>0</v>
      </c>
      <c r="HN215" s="162">
        <f t="shared" si="1038"/>
        <v>0</v>
      </c>
      <c r="HO215" s="162">
        <f t="shared" si="1038"/>
        <v>0</v>
      </c>
      <c r="HP215" s="162">
        <f t="shared" si="1038"/>
        <v>0</v>
      </c>
      <c r="HQ215" s="162">
        <f t="shared" si="1038"/>
        <v>0</v>
      </c>
      <c r="HR215" s="162">
        <f t="shared" si="1038"/>
        <v>0</v>
      </c>
      <c r="HS215" s="162">
        <f t="shared" si="1038"/>
        <v>0</v>
      </c>
      <c r="HT215" s="162">
        <f t="shared" si="1038"/>
        <v>0</v>
      </c>
      <c r="HU215" s="162">
        <f t="shared" si="1038"/>
        <v>0</v>
      </c>
      <c r="HV215" s="162">
        <f t="shared" si="1038"/>
        <v>0</v>
      </c>
      <c r="HW215" s="162">
        <f t="shared" si="1038"/>
        <v>0</v>
      </c>
      <c r="HX215" s="162">
        <f t="shared" si="1038"/>
        <v>0</v>
      </c>
      <c r="HY215" s="162">
        <f t="shared" si="1038"/>
        <v>0</v>
      </c>
      <c r="HZ215" s="162">
        <f t="shared" si="1038"/>
        <v>0</v>
      </c>
      <c r="IA215" s="162">
        <f t="shared" si="1038"/>
        <v>0</v>
      </c>
      <c r="IB215" s="162">
        <f t="shared" si="1038"/>
        <v>0</v>
      </c>
      <c r="IC215" s="162">
        <f t="shared" si="1038"/>
        <v>0</v>
      </c>
      <c r="ID215" s="162">
        <f t="shared" si="1038"/>
        <v>0</v>
      </c>
      <c r="IE215" s="162">
        <f t="shared" si="1038"/>
        <v>0</v>
      </c>
      <c r="IF215" s="162">
        <f t="shared" si="1038"/>
        <v>0</v>
      </c>
      <c r="IG215" s="162">
        <f t="shared" si="1038"/>
        <v>0</v>
      </c>
      <c r="IH215" s="162">
        <f t="shared" si="1038"/>
        <v>0</v>
      </c>
      <c r="II215" s="162">
        <f t="shared" si="1038"/>
        <v>0</v>
      </c>
      <c r="IJ215" s="162">
        <f t="shared" si="1038"/>
        <v>0</v>
      </c>
      <c r="IK215" s="162">
        <f t="shared" si="1038"/>
        <v>0</v>
      </c>
      <c r="IL215" s="162">
        <f t="shared" si="1038"/>
        <v>0</v>
      </c>
      <c r="IM215" s="162">
        <f t="shared" si="1038"/>
        <v>0</v>
      </c>
      <c r="IN215" s="162">
        <f t="shared" si="1038"/>
        <v>0</v>
      </c>
      <c r="IO215" s="162">
        <f t="shared" si="17"/>
        <v>0</v>
      </c>
      <c r="IP215" s="162">
        <f t="shared" si="23"/>
        <v>0</v>
      </c>
      <c r="IQ215" s="162">
        <f t="shared" ref="IQ215:KK215" si="1039">MAX((MIN(CZ215+IP215,$IO$7))-GT215,0)</f>
        <v>0</v>
      </c>
      <c r="IR215" s="162">
        <f t="shared" si="1039"/>
        <v>0</v>
      </c>
      <c r="IS215" s="162">
        <f t="shared" si="1039"/>
        <v>0</v>
      </c>
      <c r="IT215" s="162">
        <f t="shared" si="1039"/>
        <v>0</v>
      </c>
      <c r="IU215" s="162">
        <f t="shared" si="1039"/>
        <v>0</v>
      </c>
      <c r="IV215" s="162">
        <f t="shared" si="1039"/>
        <v>0</v>
      </c>
      <c r="IW215" s="162">
        <f t="shared" si="1039"/>
        <v>0</v>
      </c>
      <c r="IX215" s="162">
        <f t="shared" si="1039"/>
        <v>0</v>
      </c>
      <c r="IY215" s="162">
        <f t="shared" si="1039"/>
        <v>0</v>
      </c>
      <c r="IZ215" s="162">
        <f t="shared" si="1039"/>
        <v>0</v>
      </c>
      <c r="JA215" s="162">
        <f t="shared" si="1039"/>
        <v>0</v>
      </c>
      <c r="JB215" s="162">
        <f t="shared" si="1039"/>
        <v>0</v>
      </c>
      <c r="JC215" s="162">
        <f t="shared" si="1039"/>
        <v>0</v>
      </c>
      <c r="JD215" s="162">
        <f t="shared" si="1039"/>
        <v>0</v>
      </c>
      <c r="JE215" s="162">
        <f t="shared" si="1039"/>
        <v>0</v>
      </c>
      <c r="JF215" s="162">
        <f t="shared" si="1039"/>
        <v>0</v>
      </c>
      <c r="JG215" s="162">
        <f t="shared" si="1039"/>
        <v>0</v>
      </c>
      <c r="JH215" s="162">
        <f t="shared" si="1039"/>
        <v>0</v>
      </c>
      <c r="JI215" s="162">
        <f t="shared" si="1039"/>
        <v>0</v>
      </c>
      <c r="JJ215" s="162">
        <f t="shared" si="1039"/>
        <v>0</v>
      </c>
      <c r="JK215" s="162">
        <f t="shared" si="1039"/>
        <v>0</v>
      </c>
      <c r="JL215" s="162">
        <f t="shared" si="1039"/>
        <v>0</v>
      </c>
      <c r="JM215" s="162">
        <f t="shared" si="1039"/>
        <v>0</v>
      </c>
      <c r="JN215" s="162">
        <f t="shared" si="1039"/>
        <v>0</v>
      </c>
      <c r="JO215" s="162">
        <f t="shared" si="1039"/>
        <v>0</v>
      </c>
      <c r="JP215" s="162">
        <f t="shared" si="1039"/>
        <v>0</v>
      </c>
      <c r="JQ215" s="162">
        <f t="shared" si="1039"/>
        <v>0</v>
      </c>
      <c r="JR215" s="162">
        <f t="shared" si="1039"/>
        <v>0</v>
      </c>
      <c r="JS215" s="162">
        <f t="shared" si="1039"/>
        <v>0</v>
      </c>
      <c r="JT215" s="162">
        <f t="shared" si="1039"/>
        <v>0</v>
      </c>
      <c r="JU215" s="162">
        <f t="shared" si="1039"/>
        <v>0</v>
      </c>
      <c r="JV215" s="162">
        <f t="shared" si="1039"/>
        <v>0</v>
      </c>
      <c r="JW215" s="162">
        <f t="shared" si="1039"/>
        <v>0</v>
      </c>
      <c r="JX215" s="162">
        <f t="shared" si="1039"/>
        <v>0</v>
      </c>
      <c r="JY215" s="162">
        <f t="shared" si="1039"/>
        <v>0</v>
      </c>
      <c r="JZ215" s="162">
        <f t="shared" si="1039"/>
        <v>0</v>
      </c>
      <c r="KA215" s="162">
        <f t="shared" si="1039"/>
        <v>0</v>
      </c>
      <c r="KB215" s="162">
        <f t="shared" si="1039"/>
        <v>0</v>
      </c>
      <c r="KC215" s="162">
        <f t="shared" si="1039"/>
        <v>0</v>
      </c>
      <c r="KD215" s="162">
        <f t="shared" si="1039"/>
        <v>0</v>
      </c>
      <c r="KE215" s="162">
        <f t="shared" si="1039"/>
        <v>0</v>
      </c>
      <c r="KF215" s="162">
        <f t="shared" si="1039"/>
        <v>0</v>
      </c>
      <c r="KG215" s="162">
        <f t="shared" si="1039"/>
        <v>0</v>
      </c>
      <c r="KH215" s="162">
        <f t="shared" si="1039"/>
        <v>0</v>
      </c>
      <c r="KI215" s="162">
        <f t="shared" si="1039"/>
        <v>0</v>
      </c>
      <c r="KJ215" s="162">
        <f t="shared" si="1039"/>
        <v>0</v>
      </c>
      <c r="KK215" s="162">
        <f t="shared" si="1039"/>
        <v>0</v>
      </c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</row>
    <row r="216" ht="14.25" customHeight="1" spans="1:326" x14ac:dyDescent="0.25">
      <c r="A216" s="1">
        <v>7</v>
      </c>
      <c r="B216" s="1">
        <f t="shared" ref="B216:C216" si="1040">B215+1</f>
        <v>206</v>
      </c>
      <c r="C216" s="232">
        <f t="shared" si="1040"/>
        <v>43671</v>
      </c>
      <c r="D216" s="162">
        <f t="shared" si="9"/>
        <v>0</v>
      </c>
      <c r="E216" s="162">
        <f>(SUMIFS(Profile!$F$2:$F$17521,Profile!$B$2:$B$17521,$B216,Profile!$C$2:$C$17521,E$8))*$C$6</f>
        <v>0</v>
      </c>
      <c r="F216" s="162">
        <f>(SUMIFS(Profile!$F$2:$F$17521,Profile!$B$2:$B$17521,$B216,Profile!$C$2:$C$17521,F$8))*$C$6</f>
        <v>0</v>
      </c>
      <c r="G216" s="162">
        <f>(SUMIFS(Profile!$F$2:$F$17521,Profile!$B$2:$B$17521,$B216,Profile!$C$2:$C$17521,G$8))*$C$6</f>
        <v>0</v>
      </c>
      <c r="H216" s="162">
        <f>(SUMIFS(Profile!$F$2:$F$17521,Profile!$B$2:$B$17521,$B216,Profile!$C$2:$C$17521,H$8))*$C$6</f>
        <v>0</v>
      </c>
      <c r="I216" s="162">
        <f>(SUMIFS(Profile!$F$2:$F$17521,Profile!$B$2:$B$17521,$B216,Profile!$C$2:$C$17521,I$8))*$C$6</f>
        <v>0</v>
      </c>
      <c r="J216" s="162">
        <f>(SUMIFS(Profile!$F$2:$F$17521,Profile!$B$2:$B$17521,$B216,Profile!$C$2:$C$17521,J$8))*$C$6</f>
        <v>0</v>
      </c>
      <c r="K216" s="162">
        <f>(SUMIFS(Profile!$F$2:$F$17521,Profile!$B$2:$B$17521,$B216,Profile!$C$2:$C$17521,K$8))*$C$6</f>
        <v>0</v>
      </c>
      <c r="L216" s="162">
        <f>(SUMIFS(Profile!$F$2:$F$17521,Profile!$B$2:$B$17521,$B216,Profile!$C$2:$C$17521,L$8))*$C$6</f>
        <v>0</v>
      </c>
      <c r="M216" s="162">
        <f>(SUMIFS(Profile!$F$2:$F$17521,Profile!$B$2:$B$17521,$B216,Profile!$C$2:$C$17521,M$8))*$C$6</f>
        <v>0</v>
      </c>
      <c r="N216" s="162">
        <f>(SUMIFS(Profile!$F$2:$F$17521,Profile!$B$2:$B$17521,$B216,Profile!$C$2:$C$17521,N$8))*$C$6</f>
        <v>0</v>
      </c>
      <c r="O216" s="162">
        <f>(SUMIFS(Profile!$F$2:$F$17521,Profile!$B$2:$B$17521,$B216,Profile!$C$2:$C$17521,O$8))*$C$6</f>
        <v>0</v>
      </c>
      <c r="P216" s="162">
        <f>(SUMIFS(Profile!$F$2:$F$17521,Profile!$B$2:$B$17521,$B216,Profile!$C$2:$C$17521,P$8))*$C$6</f>
        <v>0</v>
      </c>
      <c r="Q216" s="162">
        <f>(SUMIFS(Profile!$F$2:$F$17521,Profile!$B$2:$B$17521,$B216,Profile!$C$2:$C$17521,Q$8))*$C$6</f>
        <v>0</v>
      </c>
      <c r="R216" s="162">
        <f>(SUMIFS(Profile!$F$2:$F$17521,Profile!$B$2:$B$17521,$B216,Profile!$C$2:$C$17521,R$8))*$C$6</f>
        <v>0</v>
      </c>
      <c r="S216" s="162">
        <f>(SUMIFS(Profile!$F$2:$F$17521,Profile!$B$2:$B$17521,$B216,Profile!$C$2:$C$17521,S$8))*$C$6</f>
        <v>0</v>
      </c>
      <c r="T216" s="162">
        <f>(SUMIFS(Profile!$F$2:$F$17521,Profile!$B$2:$B$17521,$B216,Profile!$C$2:$C$17521,T$8))*$C$6</f>
        <v>0</v>
      </c>
      <c r="U216" s="162">
        <f>(SUMIFS(Profile!$F$2:$F$17521,Profile!$B$2:$B$17521,$B216,Profile!$C$2:$C$17521,U$8))*$C$6</f>
        <v>0</v>
      </c>
      <c r="V216" s="162">
        <f>(SUMIFS(Profile!$F$2:$F$17521,Profile!$B$2:$B$17521,$B216,Profile!$C$2:$C$17521,V$8))*$C$6</f>
        <v>0</v>
      </c>
      <c r="W216" s="162">
        <f>(SUMIFS(Profile!$F$2:$F$17521,Profile!$B$2:$B$17521,$B216,Profile!$C$2:$C$17521,W$8))*$C$6</f>
        <v>0</v>
      </c>
      <c r="X216" s="162">
        <f>(SUMIFS(Profile!$F$2:$F$17521,Profile!$B$2:$B$17521,$B216,Profile!$C$2:$C$17521,X$8))*$C$6</f>
        <v>0</v>
      </c>
      <c r="Y216" s="162">
        <f>(SUMIFS(Profile!$F$2:$F$17521,Profile!$B$2:$B$17521,$B216,Profile!$C$2:$C$17521,Y$8))*$C$6</f>
        <v>0</v>
      </c>
      <c r="Z216" s="162">
        <f>(SUMIFS(Profile!$F$2:$F$17521,Profile!$B$2:$B$17521,$B216,Profile!$C$2:$C$17521,Z$8))*$C$6</f>
        <v>0</v>
      </c>
      <c r="AA216" s="162">
        <f>(SUMIFS(Profile!$F$2:$F$17521,Profile!$B$2:$B$17521,$B216,Profile!$C$2:$C$17521,AA$8))*$C$6</f>
        <v>0</v>
      </c>
      <c r="AB216" s="162">
        <f>(SUMIFS(Profile!$F$2:$F$17521,Profile!$B$2:$B$17521,$B216,Profile!$C$2:$C$17521,AB$8))*$C$6</f>
        <v>0</v>
      </c>
      <c r="AC216" s="162">
        <f>(SUMIFS(Profile!$F$2:$F$17521,Profile!$B$2:$B$17521,$B216,Profile!$C$2:$C$17521,AC$8))*$C$6</f>
        <v>0</v>
      </c>
      <c r="AD216" s="162">
        <f>(SUMIFS(Profile!$F$2:$F$17521,Profile!$B$2:$B$17521,$B216,Profile!$C$2:$C$17521,AD$8))*$C$6</f>
        <v>0</v>
      </c>
      <c r="AE216" s="162">
        <f>(SUMIFS(Profile!$F$2:$F$17521,Profile!$B$2:$B$17521,$B216,Profile!$C$2:$C$17521,AE$8))*$C$6</f>
        <v>0</v>
      </c>
      <c r="AF216" s="162">
        <f>(SUMIFS(Profile!$F$2:$F$17521,Profile!$B$2:$B$17521,$B216,Profile!$C$2:$C$17521,AF$8))*$C$6</f>
        <v>0</v>
      </c>
      <c r="AG216" s="162">
        <f>(SUMIFS(Profile!$F$2:$F$17521,Profile!$B$2:$B$17521,$B216,Profile!$C$2:$C$17521,AG$8))*$C$6</f>
        <v>0</v>
      </c>
      <c r="AH216" s="162">
        <f>(SUMIFS(Profile!$F$2:$F$17521,Profile!$B$2:$B$17521,$B216,Profile!$C$2:$C$17521,AH$8))*$C$6</f>
        <v>0</v>
      </c>
      <c r="AI216" s="162">
        <f>(SUMIFS(Profile!$F$2:$F$17521,Profile!$B$2:$B$17521,$B216,Profile!$C$2:$C$17521,AI$8))*$C$6</f>
        <v>0</v>
      </c>
      <c r="AJ216" s="162">
        <f>(SUMIFS(Profile!$F$2:$F$17521,Profile!$B$2:$B$17521,$B216,Profile!$C$2:$C$17521,AJ$8))*$C$6</f>
        <v>0</v>
      </c>
      <c r="AK216" s="162">
        <f>(SUMIFS(Profile!$F$2:$F$17521,Profile!$B$2:$B$17521,$B216,Profile!$C$2:$C$17521,AK$8))*$C$6</f>
        <v>0</v>
      </c>
      <c r="AL216" s="162">
        <f>(SUMIFS(Profile!$F$2:$F$17521,Profile!$B$2:$B$17521,$B216,Profile!$C$2:$C$17521,AL$8))*$C$6</f>
        <v>0</v>
      </c>
      <c r="AM216" s="162">
        <f>(SUMIFS(Profile!$F$2:$F$17521,Profile!$B$2:$B$17521,$B216,Profile!$C$2:$C$17521,AM$8))*$C$6</f>
        <v>0</v>
      </c>
      <c r="AN216" s="162">
        <f>(SUMIFS(Profile!$F$2:$F$17521,Profile!$B$2:$B$17521,$B216,Profile!$C$2:$C$17521,AN$8))*$C$6</f>
        <v>0</v>
      </c>
      <c r="AO216" s="162">
        <f>(SUMIFS(Profile!$F$2:$F$17521,Profile!$B$2:$B$17521,$B216,Profile!$C$2:$C$17521,AO$8))*$C$6</f>
        <v>0</v>
      </c>
      <c r="AP216" s="162">
        <f>(SUMIFS(Profile!$F$2:$F$17521,Profile!$B$2:$B$17521,$B216,Profile!$C$2:$C$17521,AP$8))*$C$6</f>
        <v>0</v>
      </c>
      <c r="AQ216" s="162">
        <f>(SUMIFS(Profile!$F$2:$F$17521,Profile!$B$2:$B$17521,$B216,Profile!$C$2:$C$17521,AQ$8))*$C$6</f>
        <v>0</v>
      </c>
      <c r="AR216" s="162">
        <f>(SUMIFS(Profile!$F$2:$F$17521,Profile!$B$2:$B$17521,$B216,Profile!$C$2:$C$17521,AR$8))*$C$6</f>
        <v>0</v>
      </c>
      <c r="AS216" s="162">
        <f>(SUMIFS(Profile!$F$2:$F$17521,Profile!$B$2:$B$17521,$B216,Profile!$C$2:$C$17521,AS$8))*$C$6</f>
        <v>0</v>
      </c>
      <c r="AT216" s="162">
        <f>(SUMIFS(Profile!$F$2:$F$17521,Profile!$B$2:$B$17521,$B216,Profile!$C$2:$C$17521,AT$8))*$C$6</f>
        <v>0</v>
      </c>
      <c r="AU216" s="162">
        <f>(SUMIFS(Profile!$F$2:$F$17521,Profile!$B$2:$B$17521,$B216,Profile!$C$2:$C$17521,AU$8))*$C$6</f>
        <v>0</v>
      </c>
      <c r="AV216" s="162">
        <f>(SUMIFS(Profile!$F$2:$F$17521,Profile!$B$2:$B$17521,$B216,Profile!$C$2:$C$17521,AV$8))*$C$6</f>
        <v>0</v>
      </c>
      <c r="AW216" s="162">
        <f>(SUMIFS(Profile!$F$2:$F$17521,Profile!$B$2:$B$17521,$B216,Profile!$C$2:$C$17521,AW$8))*$C$6</f>
        <v>0</v>
      </c>
      <c r="AX216" s="162">
        <f>(SUMIFS(Profile!$F$2:$F$17521,Profile!$B$2:$B$17521,$B216,Profile!$C$2:$C$17521,AX$8))*$C$6</f>
        <v>0</v>
      </c>
      <c r="AY216" s="162">
        <f>(SUMIFS(Profile!$F$2:$F$17521,Profile!$B$2:$B$17521,$B216,Profile!$C$2:$C$17521,AY$8))*$C$6</f>
        <v>0</v>
      </c>
      <c r="AZ216" s="162">
        <f>(SUMIFS(Profile!$F$2:$F$17521,Profile!$B$2:$B$17521,$B216,Profile!$C$2:$C$17521,AZ$8))*$C$6</f>
        <v>0</v>
      </c>
      <c r="BA216" s="162">
        <f t="shared" si="10"/>
        <v>0</v>
      </c>
      <c r="BB216" s="162">
        <f>(SUMIFS(Profile!$E$2:$E$17521,Profile!$B$2:$B$17521,$B216,Profile!$C$2:$C$17521,BB$8))*$C$9</f>
        <v>0</v>
      </c>
      <c r="BC216" s="162">
        <f>(SUMIFS(Profile!$E$2:$E$17521,Profile!$B$2:$B$17521,$B216,Profile!$C$2:$C$17521,BC$8))*$C$9</f>
        <v>0</v>
      </c>
      <c r="BD216" s="162">
        <f>(SUMIFS(Profile!$E$2:$E$17521,Profile!$B$2:$B$17521,$B216,Profile!$C$2:$C$17521,BD$8))*$C$9</f>
        <v>0</v>
      </c>
      <c r="BE216" s="162">
        <f>(SUMIFS(Profile!$E$2:$E$17521,Profile!$B$2:$B$17521,$B216,Profile!$C$2:$C$17521,BE$8))*$C$9</f>
        <v>0</v>
      </c>
      <c r="BF216" s="162">
        <f>(SUMIFS(Profile!$E$2:$E$17521,Profile!$B$2:$B$17521,$B216,Profile!$C$2:$C$17521,BF$8))*$C$9</f>
        <v>0</v>
      </c>
      <c r="BG216" s="162">
        <f>(SUMIFS(Profile!$E$2:$E$17521,Profile!$B$2:$B$17521,$B216,Profile!$C$2:$C$17521,BG$8))*$C$9</f>
        <v>0</v>
      </c>
      <c r="BH216" s="162">
        <f>(SUMIFS(Profile!$E$2:$E$17521,Profile!$B$2:$B$17521,$B216,Profile!$C$2:$C$17521,BH$8))*$C$9</f>
        <v>0</v>
      </c>
      <c r="BI216" s="162">
        <f>(SUMIFS(Profile!$E$2:$E$17521,Profile!$B$2:$B$17521,$B216,Profile!$C$2:$C$17521,BI$8))*$C$9</f>
        <v>0</v>
      </c>
      <c r="BJ216" s="162">
        <f>(SUMIFS(Profile!$E$2:$E$17521,Profile!$B$2:$B$17521,$B216,Profile!$C$2:$C$17521,BJ$8))*$C$9</f>
        <v>0</v>
      </c>
      <c r="BK216" s="162">
        <f>(SUMIFS(Profile!$E$2:$E$17521,Profile!$B$2:$B$17521,$B216,Profile!$C$2:$C$17521,BK$8))*$C$9</f>
        <v>0</v>
      </c>
      <c r="BL216" s="162">
        <f>(SUMIFS(Profile!$E$2:$E$17521,Profile!$B$2:$B$17521,$B216,Profile!$C$2:$C$17521,BL$8))*$C$9</f>
        <v>0</v>
      </c>
      <c r="BM216" s="162">
        <f>(SUMIFS(Profile!$E$2:$E$17521,Profile!$B$2:$B$17521,$B216,Profile!$C$2:$C$17521,BM$8))*$C$9</f>
        <v>0</v>
      </c>
      <c r="BN216" s="162">
        <f>(SUMIFS(Profile!$E$2:$E$17521,Profile!$B$2:$B$17521,$B216,Profile!$C$2:$C$17521,BN$8))*$C$9</f>
        <v>0</v>
      </c>
      <c r="BO216" s="162">
        <f>(SUMIFS(Profile!$E$2:$E$17521,Profile!$B$2:$B$17521,$B216,Profile!$C$2:$C$17521,BO$8))*$C$9</f>
        <v>0</v>
      </c>
      <c r="BP216" s="162">
        <f>(SUMIFS(Profile!$E$2:$E$17521,Profile!$B$2:$B$17521,$B216,Profile!$C$2:$C$17521,BP$8))*$C$9</f>
        <v>0</v>
      </c>
      <c r="BQ216" s="162">
        <f>(SUMIFS(Profile!$E$2:$E$17521,Profile!$B$2:$B$17521,$B216,Profile!$C$2:$C$17521,BQ$8))*$C$9</f>
        <v>0</v>
      </c>
      <c r="BR216" s="162">
        <f>(SUMIFS(Profile!$E$2:$E$17521,Profile!$B$2:$B$17521,$B216,Profile!$C$2:$C$17521,BR$8))*$C$9</f>
        <v>0</v>
      </c>
      <c r="BS216" s="162">
        <f>(SUMIFS(Profile!$E$2:$E$17521,Profile!$B$2:$B$17521,$B216,Profile!$C$2:$C$17521,BS$8))*$C$9</f>
        <v>0</v>
      </c>
      <c r="BT216" s="162">
        <f>(SUMIFS(Profile!$E$2:$E$17521,Profile!$B$2:$B$17521,$B216,Profile!$C$2:$C$17521,BT$8))*$C$9</f>
        <v>0</v>
      </c>
      <c r="BU216" s="162">
        <f>(SUMIFS(Profile!$E$2:$E$17521,Profile!$B$2:$B$17521,$B216,Profile!$C$2:$C$17521,BU$8))*$C$9</f>
        <v>0</v>
      </c>
      <c r="BV216" s="162">
        <f>(SUMIFS(Profile!$E$2:$E$17521,Profile!$B$2:$B$17521,$B216,Profile!$C$2:$C$17521,BV$8))*$C$9</f>
        <v>0</v>
      </c>
      <c r="BW216" s="162">
        <f>(SUMIFS(Profile!$E$2:$E$17521,Profile!$B$2:$B$17521,$B216,Profile!$C$2:$C$17521,BW$8))*$C$9</f>
        <v>0</v>
      </c>
      <c r="BX216" s="162">
        <f>(SUMIFS(Profile!$E$2:$E$17521,Profile!$B$2:$B$17521,$B216,Profile!$C$2:$C$17521,BX$8))*$C$9</f>
        <v>0</v>
      </c>
      <c r="BY216" s="162">
        <f>(SUMIFS(Profile!$E$2:$E$17521,Profile!$B$2:$B$17521,$B216,Profile!$C$2:$C$17521,BY$8))*$C$9</f>
        <v>0</v>
      </c>
      <c r="BZ216" s="162">
        <f>(SUMIFS(Profile!$E$2:$E$17521,Profile!$B$2:$B$17521,$B216,Profile!$C$2:$C$17521,BZ$8))*$C$9</f>
        <v>0</v>
      </c>
      <c r="CA216" s="162">
        <f>(SUMIFS(Profile!$E$2:$E$17521,Profile!$B$2:$B$17521,$B216,Profile!$C$2:$C$17521,CA$8))*$C$9</f>
        <v>0</v>
      </c>
      <c r="CB216" s="162">
        <f>(SUMIFS(Profile!$E$2:$E$17521,Profile!$B$2:$B$17521,$B216,Profile!$C$2:$C$17521,CB$8))*$C$9</f>
        <v>0</v>
      </c>
      <c r="CC216" s="162">
        <f>(SUMIFS(Profile!$E$2:$E$17521,Profile!$B$2:$B$17521,$B216,Profile!$C$2:$C$17521,CC$8))*$C$9</f>
        <v>0</v>
      </c>
      <c r="CD216" s="162">
        <f>(SUMIFS(Profile!$E$2:$E$17521,Profile!$B$2:$B$17521,$B216,Profile!$C$2:$C$17521,CD$8))*$C$9</f>
        <v>0</v>
      </c>
      <c r="CE216" s="162">
        <f>(SUMIFS(Profile!$E$2:$E$17521,Profile!$B$2:$B$17521,$B216,Profile!$C$2:$C$17521,CE$8))*$C$9</f>
        <v>0</v>
      </c>
      <c r="CF216" s="162">
        <f>(SUMIFS(Profile!$E$2:$E$17521,Profile!$B$2:$B$17521,$B216,Profile!$C$2:$C$17521,CF$8))*$C$9</f>
        <v>0</v>
      </c>
      <c r="CG216" s="162">
        <f>(SUMIFS(Profile!$E$2:$E$17521,Profile!$B$2:$B$17521,$B216,Profile!$C$2:$C$17521,CG$8))*$C$9</f>
        <v>0</v>
      </c>
      <c r="CH216" s="162">
        <f>(SUMIFS(Profile!$E$2:$E$17521,Profile!$B$2:$B$17521,$B216,Profile!$C$2:$C$17521,CH$8))*$C$9</f>
        <v>0</v>
      </c>
      <c r="CI216" s="162">
        <f>(SUMIFS(Profile!$E$2:$E$17521,Profile!$B$2:$B$17521,$B216,Profile!$C$2:$C$17521,CI$8))*$C$9</f>
        <v>0</v>
      </c>
      <c r="CJ216" s="162">
        <f>(SUMIFS(Profile!$E$2:$E$17521,Profile!$B$2:$B$17521,$B216,Profile!$C$2:$C$17521,CJ$8))*$C$9</f>
        <v>0</v>
      </c>
      <c r="CK216" s="162">
        <f>(SUMIFS(Profile!$E$2:$E$17521,Profile!$B$2:$B$17521,$B216,Profile!$C$2:$C$17521,CK$8))*$C$9</f>
        <v>0</v>
      </c>
      <c r="CL216" s="162">
        <f>(SUMIFS(Profile!$E$2:$E$17521,Profile!$B$2:$B$17521,$B216,Profile!$C$2:$C$17521,CL$8))*$C$9</f>
        <v>0</v>
      </c>
      <c r="CM216" s="162">
        <f>(SUMIFS(Profile!$E$2:$E$17521,Profile!$B$2:$B$17521,$B216,Profile!$C$2:$C$17521,CM$8))*$C$9</f>
        <v>0</v>
      </c>
      <c r="CN216" s="162">
        <f>(SUMIFS(Profile!$E$2:$E$17521,Profile!$B$2:$B$17521,$B216,Profile!$C$2:$C$17521,CN$8))*$C$9</f>
        <v>0</v>
      </c>
      <c r="CO216" s="162">
        <f>(SUMIFS(Profile!$E$2:$E$17521,Profile!$B$2:$B$17521,$B216,Profile!$C$2:$C$17521,CO$8))*$C$9</f>
        <v>0</v>
      </c>
      <c r="CP216" s="162">
        <f>(SUMIFS(Profile!$E$2:$E$17521,Profile!$B$2:$B$17521,$B216,Profile!$C$2:$C$17521,CP$8))*$C$9</f>
        <v>0</v>
      </c>
      <c r="CQ216" s="162">
        <f>(SUMIFS(Profile!$E$2:$E$17521,Profile!$B$2:$B$17521,$B216,Profile!$C$2:$C$17521,CQ$8))*$C$9</f>
        <v>0</v>
      </c>
      <c r="CR216" s="162">
        <f>(SUMIFS(Profile!$E$2:$E$17521,Profile!$B$2:$B$17521,$B216,Profile!$C$2:$C$17521,CR$8))*$C$9</f>
        <v>0</v>
      </c>
      <c r="CS216" s="162">
        <f>(SUMIFS(Profile!$E$2:$E$17521,Profile!$B$2:$B$17521,$B216,Profile!$C$2:$C$17521,CS$8))*$C$9</f>
        <v>0</v>
      </c>
      <c r="CT216" s="162">
        <f>(SUMIFS(Profile!$E$2:$E$17521,Profile!$B$2:$B$17521,$B216,Profile!$C$2:$C$17521,CT$8))*$C$9</f>
        <v>0</v>
      </c>
      <c r="CU216" s="162">
        <f>(SUMIFS(Profile!$E$2:$E$17521,Profile!$B$2:$B$17521,$B216,Profile!$C$2:$C$17521,CU$8))*$C$9</f>
        <v>0</v>
      </c>
      <c r="CV216" s="162">
        <f>(SUMIFS(Profile!$E$2:$E$17521,Profile!$B$2:$B$17521,$B216,Profile!$C$2:$C$17521,CV$8))*$C$9</f>
        <v>0</v>
      </c>
      <c r="CW216" s="162">
        <f>(SUMIFS(Profile!$E$2:$E$17521,Profile!$B$2:$B$17521,$B216,Profile!$C$2:$C$17521,CW$8))*$C$9</f>
        <v>0</v>
      </c>
      <c r="CX216" s="162">
        <f t="shared" si="11"/>
        <v>0</v>
      </c>
      <c r="CY216" s="162">
        <f t="shared" ref="CY216:ET216" si="1041">MAX(BB216-E216,0)</f>
        <v>0</v>
      </c>
      <c r="CZ216" s="162">
        <f t="shared" si="1041"/>
        <v>0</v>
      </c>
      <c r="DA216" s="162">
        <f t="shared" si="1041"/>
        <v>0</v>
      </c>
      <c r="DB216" s="162">
        <f t="shared" si="1041"/>
        <v>0</v>
      </c>
      <c r="DC216" s="162">
        <f t="shared" si="1041"/>
        <v>0</v>
      </c>
      <c r="DD216" s="162">
        <f t="shared" si="1041"/>
        <v>0</v>
      </c>
      <c r="DE216" s="162">
        <f t="shared" si="1041"/>
        <v>0</v>
      </c>
      <c r="DF216" s="162">
        <f t="shared" si="1041"/>
        <v>0</v>
      </c>
      <c r="DG216" s="162">
        <f t="shared" si="1041"/>
        <v>0</v>
      </c>
      <c r="DH216" s="162">
        <f t="shared" si="1041"/>
        <v>0</v>
      </c>
      <c r="DI216" s="162">
        <f t="shared" si="1041"/>
        <v>0</v>
      </c>
      <c r="DJ216" s="162">
        <f t="shared" si="1041"/>
        <v>0</v>
      </c>
      <c r="DK216" s="162">
        <f t="shared" si="1041"/>
        <v>0</v>
      </c>
      <c r="DL216" s="162">
        <f t="shared" si="1041"/>
        <v>0</v>
      </c>
      <c r="DM216" s="162">
        <f t="shared" si="1041"/>
        <v>0</v>
      </c>
      <c r="DN216" s="162">
        <f t="shared" si="1041"/>
        <v>0</v>
      </c>
      <c r="DO216" s="162">
        <f t="shared" si="1041"/>
        <v>0</v>
      </c>
      <c r="DP216" s="162">
        <f t="shared" si="1041"/>
        <v>0</v>
      </c>
      <c r="DQ216" s="162">
        <f t="shared" si="1041"/>
        <v>0</v>
      </c>
      <c r="DR216" s="162">
        <f t="shared" si="1041"/>
        <v>0</v>
      </c>
      <c r="DS216" s="162">
        <f t="shared" si="1041"/>
        <v>0</v>
      </c>
      <c r="DT216" s="162">
        <f t="shared" si="1041"/>
        <v>0</v>
      </c>
      <c r="DU216" s="162">
        <f t="shared" si="1041"/>
        <v>0</v>
      </c>
      <c r="DV216" s="162">
        <f t="shared" si="1041"/>
        <v>0</v>
      </c>
      <c r="DW216" s="162">
        <f t="shared" si="1041"/>
        <v>0</v>
      </c>
      <c r="DX216" s="162">
        <f t="shared" si="1041"/>
        <v>0</v>
      </c>
      <c r="DY216" s="162">
        <f t="shared" si="1041"/>
        <v>0</v>
      </c>
      <c r="DZ216" s="162">
        <f t="shared" si="1041"/>
        <v>0</v>
      </c>
      <c r="EA216" s="162">
        <f t="shared" si="1041"/>
        <v>0</v>
      </c>
      <c r="EB216" s="162">
        <f t="shared" si="1041"/>
        <v>0</v>
      </c>
      <c r="EC216" s="162">
        <f t="shared" si="1041"/>
        <v>0</v>
      </c>
      <c r="ED216" s="162">
        <f t="shared" si="1041"/>
        <v>0</v>
      </c>
      <c r="EE216" s="162">
        <f t="shared" si="1041"/>
        <v>0</v>
      </c>
      <c r="EF216" s="162">
        <f t="shared" si="1041"/>
        <v>0</v>
      </c>
      <c r="EG216" s="162">
        <f t="shared" si="1041"/>
        <v>0</v>
      </c>
      <c r="EH216" s="162">
        <f t="shared" si="1041"/>
        <v>0</v>
      </c>
      <c r="EI216" s="162">
        <f t="shared" si="1041"/>
        <v>0</v>
      </c>
      <c r="EJ216" s="162">
        <f t="shared" si="1041"/>
        <v>0</v>
      </c>
      <c r="EK216" s="162">
        <f t="shared" si="1041"/>
        <v>0</v>
      </c>
      <c r="EL216" s="162">
        <f t="shared" si="1041"/>
        <v>0</v>
      </c>
      <c r="EM216" s="162">
        <f t="shared" si="1041"/>
        <v>0</v>
      </c>
      <c r="EN216" s="162">
        <f t="shared" si="1041"/>
        <v>0</v>
      </c>
      <c r="EO216" s="162">
        <f t="shared" si="1041"/>
        <v>0</v>
      </c>
      <c r="EP216" s="162">
        <f t="shared" si="1041"/>
        <v>0</v>
      </c>
      <c r="EQ216" s="162">
        <f t="shared" si="1041"/>
        <v>0</v>
      </c>
      <c r="ER216" s="162">
        <f t="shared" si="1041"/>
        <v>0</v>
      </c>
      <c r="ES216" s="162">
        <f t="shared" si="1041"/>
        <v>0</v>
      </c>
      <c r="ET216" s="162">
        <f t="shared" si="1041"/>
        <v>0</v>
      </c>
      <c r="EU216" s="162">
        <f t="shared" si="13"/>
        <v>0</v>
      </c>
      <c r="EV216" s="162">
        <f t="shared" ref="EV216:GQ216" si="1042">BB216-CY216</f>
        <v>0</v>
      </c>
      <c r="EW216" s="162">
        <f t="shared" si="1042"/>
        <v>0</v>
      </c>
      <c r="EX216" s="162">
        <f t="shared" si="1042"/>
        <v>0</v>
      </c>
      <c r="EY216" s="162">
        <f t="shared" si="1042"/>
        <v>0</v>
      </c>
      <c r="EZ216" s="162">
        <f t="shared" si="1042"/>
        <v>0</v>
      </c>
      <c r="FA216" s="162">
        <f t="shared" si="1042"/>
        <v>0</v>
      </c>
      <c r="FB216" s="162">
        <f t="shared" si="1042"/>
        <v>0</v>
      </c>
      <c r="FC216" s="162">
        <f t="shared" si="1042"/>
        <v>0</v>
      </c>
      <c r="FD216" s="162">
        <f t="shared" si="1042"/>
        <v>0</v>
      </c>
      <c r="FE216" s="162">
        <f t="shared" si="1042"/>
        <v>0</v>
      </c>
      <c r="FF216" s="162">
        <f t="shared" si="1042"/>
        <v>0</v>
      </c>
      <c r="FG216" s="162">
        <f t="shared" si="1042"/>
        <v>0</v>
      </c>
      <c r="FH216" s="162">
        <f t="shared" si="1042"/>
        <v>0</v>
      </c>
      <c r="FI216" s="162">
        <f t="shared" si="1042"/>
        <v>0</v>
      </c>
      <c r="FJ216" s="162">
        <f t="shared" si="1042"/>
        <v>0</v>
      </c>
      <c r="FK216" s="162">
        <f t="shared" si="1042"/>
        <v>0</v>
      </c>
      <c r="FL216" s="162">
        <f t="shared" si="1042"/>
        <v>0</v>
      </c>
      <c r="FM216" s="162">
        <f t="shared" si="1042"/>
        <v>0</v>
      </c>
      <c r="FN216" s="162">
        <f t="shared" si="1042"/>
        <v>0</v>
      </c>
      <c r="FO216" s="162">
        <f t="shared" si="1042"/>
        <v>0</v>
      </c>
      <c r="FP216" s="162">
        <f t="shared" si="1042"/>
        <v>0</v>
      </c>
      <c r="FQ216" s="162">
        <f t="shared" si="1042"/>
        <v>0</v>
      </c>
      <c r="FR216" s="162">
        <f t="shared" si="1042"/>
        <v>0</v>
      </c>
      <c r="FS216" s="162">
        <f t="shared" si="1042"/>
        <v>0</v>
      </c>
      <c r="FT216" s="162">
        <f t="shared" si="1042"/>
        <v>0</v>
      </c>
      <c r="FU216" s="162">
        <f t="shared" si="1042"/>
        <v>0</v>
      </c>
      <c r="FV216" s="162">
        <f t="shared" si="1042"/>
        <v>0</v>
      </c>
      <c r="FW216" s="162">
        <f t="shared" si="1042"/>
        <v>0</v>
      </c>
      <c r="FX216" s="162">
        <f t="shared" si="1042"/>
        <v>0</v>
      </c>
      <c r="FY216" s="162">
        <f t="shared" si="1042"/>
        <v>0</v>
      </c>
      <c r="FZ216" s="162">
        <f t="shared" si="1042"/>
        <v>0</v>
      </c>
      <c r="GA216" s="162">
        <f t="shared" si="1042"/>
        <v>0</v>
      </c>
      <c r="GB216" s="162">
        <f t="shared" si="1042"/>
        <v>0</v>
      </c>
      <c r="GC216" s="162">
        <f t="shared" si="1042"/>
        <v>0</v>
      </c>
      <c r="GD216" s="162">
        <f t="shared" si="1042"/>
        <v>0</v>
      </c>
      <c r="GE216" s="162">
        <f t="shared" si="1042"/>
        <v>0</v>
      </c>
      <c r="GF216" s="162">
        <f t="shared" si="1042"/>
        <v>0</v>
      </c>
      <c r="GG216" s="162">
        <f t="shared" si="1042"/>
        <v>0</v>
      </c>
      <c r="GH216" s="162">
        <f t="shared" si="1042"/>
        <v>0</v>
      </c>
      <c r="GI216" s="162">
        <f t="shared" si="1042"/>
        <v>0</v>
      </c>
      <c r="GJ216" s="162">
        <f t="shared" si="1042"/>
        <v>0</v>
      </c>
      <c r="GK216" s="162">
        <f t="shared" si="1042"/>
        <v>0</v>
      </c>
      <c r="GL216" s="162">
        <f t="shared" si="1042"/>
        <v>0</v>
      </c>
      <c r="GM216" s="162">
        <f t="shared" si="1042"/>
        <v>0</v>
      </c>
      <c r="GN216" s="162">
        <f t="shared" si="1042"/>
        <v>0</v>
      </c>
      <c r="GO216" s="162">
        <f t="shared" si="1042"/>
        <v>0</v>
      </c>
      <c r="GP216" s="162">
        <f t="shared" si="1042"/>
        <v>0</v>
      </c>
      <c r="GQ216" s="162">
        <f t="shared" si="1042"/>
        <v>0</v>
      </c>
      <c r="GR216" s="162">
        <f t="shared" si="15"/>
        <v>0</v>
      </c>
      <c r="GS216" s="162">
        <f t="shared" ref="GS216:IN216" si="1043">E216-EV216</f>
        <v>0</v>
      </c>
      <c r="GT216" s="162">
        <f t="shared" si="1043"/>
        <v>0</v>
      </c>
      <c r="GU216" s="162">
        <f t="shared" si="1043"/>
        <v>0</v>
      </c>
      <c r="GV216" s="162">
        <f t="shared" si="1043"/>
        <v>0</v>
      </c>
      <c r="GW216" s="162">
        <f t="shared" si="1043"/>
        <v>0</v>
      </c>
      <c r="GX216" s="162">
        <f t="shared" si="1043"/>
        <v>0</v>
      </c>
      <c r="GY216" s="162">
        <f t="shared" si="1043"/>
        <v>0</v>
      </c>
      <c r="GZ216" s="162">
        <f t="shared" si="1043"/>
        <v>0</v>
      </c>
      <c r="HA216" s="162">
        <f t="shared" si="1043"/>
        <v>0</v>
      </c>
      <c r="HB216" s="162">
        <f t="shared" si="1043"/>
        <v>0</v>
      </c>
      <c r="HC216" s="162">
        <f t="shared" si="1043"/>
        <v>0</v>
      </c>
      <c r="HD216" s="162">
        <f t="shared" si="1043"/>
        <v>0</v>
      </c>
      <c r="HE216" s="162">
        <f t="shared" si="1043"/>
        <v>0</v>
      </c>
      <c r="HF216" s="162">
        <f t="shared" si="1043"/>
        <v>0</v>
      </c>
      <c r="HG216" s="162">
        <f t="shared" si="1043"/>
        <v>0</v>
      </c>
      <c r="HH216" s="162">
        <f t="shared" si="1043"/>
        <v>0</v>
      </c>
      <c r="HI216" s="162">
        <f t="shared" si="1043"/>
        <v>0</v>
      </c>
      <c r="HJ216" s="162">
        <f t="shared" si="1043"/>
        <v>0</v>
      </c>
      <c r="HK216" s="162">
        <f t="shared" si="1043"/>
        <v>0</v>
      </c>
      <c r="HL216" s="162">
        <f t="shared" si="1043"/>
        <v>0</v>
      </c>
      <c r="HM216" s="162">
        <f t="shared" si="1043"/>
        <v>0</v>
      </c>
      <c r="HN216" s="162">
        <f t="shared" si="1043"/>
        <v>0</v>
      </c>
      <c r="HO216" s="162">
        <f t="shared" si="1043"/>
        <v>0</v>
      </c>
      <c r="HP216" s="162">
        <f t="shared" si="1043"/>
        <v>0</v>
      </c>
      <c r="HQ216" s="162">
        <f t="shared" si="1043"/>
        <v>0</v>
      </c>
      <c r="HR216" s="162">
        <f t="shared" si="1043"/>
        <v>0</v>
      </c>
      <c r="HS216" s="162">
        <f t="shared" si="1043"/>
        <v>0</v>
      </c>
      <c r="HT216" s="162">
        <f t="shared" si="1043"/>
        <v>0</v>
      </c>
      <c r="HU216" s="162">
        <f t="shared" si="1043"/>
        <v>0</v>
      </c>
      <c r="HV216" s="162">
        <f t="shared" si="1043"/>
        <v>0</v>
      </c>
      <c r="HW216" s="162">
        <f t="shared" si="1043"/>
        <v>0</v>
      </c>
      <c r="HX216" s="162">
        <f t="shared" si="1043"/>
        <v>0</v>
      </c>
      <c r="HY216" s="162">
        <f t="shared" si="1043"/>
        <v>0</v>
      </c>
      <c r="HZ216" s="162">
        <f t="shared" si="1043"/>
        <v>0</v>
      </c>
      <c r="IA216" s="162">
        <f t="shared" si="1043"/>
        <v>0</v>
      </c>
      <c r="IB216" s="162">
        <f t="shared" si="1043"/>
        <v>0</v>
      </c>
      <c r="IC216" s="162">
        <f t="shared" si="1043"/>
        <v>0</v>
      </c>
      <c r="ID216" s="162">
        <f t="shared" si="1043"/>
        <v>0</v>
      </c>
      <c r="IE216" s="162">
        <f t="shared" si="1043"/>
        <v>0</v>
      </c>
      <c r="IF216" s="162">
        <f t="shared" si="1043"/>
        <v>0</v>
      </c>
      <c r="IG216" s="162">
        <f t="shared" si="1043"/>
        <v>0</v>
      </c>
      <c r="IH216" s="162">
        <f t="shared" si="1043"/>
        <v>0</v>
      </c>
      <c r="II216" s="162">
        <f t="shared" si="1043"/>
        <v>0</v>
      </c>
      <c r="IJ216" s="162">
        <f t="shared" si="1043"/>
        <v>0</v>
      </c>
      <c r="IK216" s="162">
        <f t="shared" si="1043"/>
        <v>0</v>
      </c>
      <c r="IL216" s="162">
        <f t="shared" si="1043"/>
        <v>0</v>
      </c>
      <c r="IM216" s="162">
        <f t="shared" si="1043"/>
        <v>0</v>
      </c>
      <c r="IN216" s="162">
        <f t="shared" si="1043"/>
        <v>0</v>
      </c>
      <c r="IO216" s="162">
        <f t="shared" si="17"/>
        <v>0</v>
      </c>
      <c r="IP216" s="162">
        <f t="shared" si="23"/>
        <v>0</v>
      </c>
      <c r="IQ216" s="162">
        <f t="shared" ref="IQ216:KK216" si="1044">MAX((MIN(CZ216+IP216,$IO$7))-GT216,0)</f>
        <v>0</v>
      </c>
      <c r="IR216" s="162">
        <f t="shared" si="1044"/>
        <v>0</v>
      </c>
      <c r="IS216" s="162">
        <f t="shared" si="1044"/>
        <v>0</v>
      </c>
      <c r="IT216" s="162">
        <f t="shared" si="1044"/>
        <v>0</v>
      </c>
      <c r="IU216" s="162">
        <f t="shared" si="1044"/>
        <v>0</v>
      </c>
      <c r="IV216" s="162">
        <f t="shared" si="1044"/>
        <v>0</v>
      </c>
      <c r="IW216" s="162">
        <f t="shared" si="1044"/>
        <v>0</v>
      </c>
      <c r="IX216" s="162">
        <f t="shared" si="1044"/>
        <v>0</v>
      </c>
      <c r="IY216" s="162">
        <f t="shared" si="1044"/>
        <v>0</v>
      </c>
      <c r="IZ216" s="162">
        <f t="shared" si="1044"/>
        <v>0</v>
      </c>
      <c r="JA216" s="162">
        <f t="shared" si="1044"/>
        <v>0</v>
      </c>
      <c r="JB216" s="162">
        <f t="shared" si="1044"/>
        <v>0</v>
      </c>
      <c r="JC216" s="162">
        <f t="shared" si="1044"/>
        <v>0</v>
      </c>
      <c r="JD216" s="162">
        <f t="shared" si="1044"/>
        <v>0</v>
      </c>
      <c r="JE216" s="162">
        <f t="shared" si="1044"/>
        <v>0</v>
      </c>
      <c r="JF216" s="162">
        <f t="shared" si="1044"/>
        <v>0</v>
      </c>
      <c r="JG216" s="162">
        <f t="shared" si="1044"/>
        <v>0</v>
      </c>
      <c r="JH216" s="162">
        <f t="shared" si="1044"/>
        <v>0</v>
      </c>
      <c r="JI216" s="162">
        <f t="shared" si="1044"/>
        <v>0</v>
      </c>
      <c r="JJ216" s="162">
        <f t="shared" si="1044"/>
        <v>0</v>
      </c>
      <c r="JK216" s="162">
        <f t="shared" si="1044"/>
        <v>0</v>
      </c>
      <c r="JL216" s="162">
        <f t="shared" si="1044"/>
        <v>0</v>
      </c>
      <c r="JM216" s="162">
        <f t="shared" si="1044"/>
        <v>0</v>
      </c>
      <c r="JN216" s="162">
        <f t="shared" si="1044"/>
        <v>0</v>
      </c>
      <c r="JO216" s="162">
        <f t="shared" si="1044"/>
        <v>0</v>
      </c>
      <c r="JP216" s="162">
        <f t="shared" si="1044"/>
        <v>0</v>
      </c>
      <c r="JQ216" s="162">
        <f t="shared" si="1044"/>
        <v>0</v>
      </c>
      <c r="JR216" s="162">
        <f t="shared" si="1044"/>
        <v>0</v>
      </c>
      <c r="JS216" s="162">
        <f t="shared" si="1044"/>
        <v>0</v>
      </c>
      <c r="JT216" s="162">
        <f t="shared" si="1044"/>
        <v>0</v>
      </c>
      <c r="JU216" s="162">
        <f t="shared" si="1044"/>
        <v>0</v>
      </c>
      <c r="JV216" s="162">
        <f t="shared" si="1044"/>
        <v>0</v>
      </c>
      <c r="JW216" s="162">
        <f t="shared" si="1044"/>
        <v>0</v>
      </c>
      <c r="JX216" s="162">
        <f t="shared" si="1044"/>
        <v>0</v>
      </c>
      <c r="JY216" s="162">
        <f t="shared" si="1044"/>
        <v>0</v>
      </c>
      <c r="JZ216" s="162">
        <f t="shared" si="1044"/>
        <v>0</v>
      </c>
      <c r="KA216" s="162">
        <f t="shared" si="1044"/>
        <v>0</v>
      </c>
      <c r="KB216" s="162">
        <f t="shared" si="1044"/>
        <v>0</v>
      </c>
      <c r="KC216" s="162">
        <f t="shared" si="1044"/>
        <v>0</v>
      </c>
      <c r="KD216" s="162">
        <f t="shared" si="1044"/>
        <v>0</v>
      </c>
      <c r="KE216" s="162">
        <f t="shared" si="1044"/>
        <v>0</v>
      </c>
      <c r="KF216" s="162">
        <f t="shared" si="1044"/>
        <v>0</v>
      </c>
      <c r="KG216" s="162">
        <f t="shared" si="1044"/>
        <v>0</v>
      </c>
      <c r="KH216" s="162">
        <f t="shared" si="1044"/>
        <v>0</v>
      </c>
      <c r="KI216" s="162">
        <f t="shared" si="1044"/>
        <v>0</v>
      </c>
      <c r="KJ216" s="162">
        <f t="shared" si="1044"/>
        <v>0</v>
      </c>
      <c r="KK216" s="162">
        <f t="shared" si="1044"/>
        <v>0</v>
      </c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</row>
    <row r="217" ht="14.25" customHeight="1" spans="1:326" x14ac:dyDescent="0.25">
      <c r="A217" s="1">
        <v>7</v>
      </c>
      <c r="B217" s="1">
        <f t="shared" ref="B217:C217" si="1045">B216+1</f>
        <v>207</v>
      </c>
      <c r="C217" s="232">
        <f t="shared" si="1045"/>
        <v>43672</v>
      </c>
      <c r="D217" s="162">
        <f t="shared" si="9"/>
        <v>0</v>
      </c>
      <c r="E217" s="162">
        <f>(SUMIFS(Profile!$F$2:$F$17521,Profile!$B$2:$B$17521,$B217,Profile!$C$2:$C$17521,E$8))*$C$6</f>
        <v>0</v>
      </c>
      <c r="F217" s="162">
        <f>(SUMIFS(Profile!$F$2:$F$17521,Profile!$B$2:$B$17521,$B217,Profile!$C$2:$C$17521,F$8))*$C$6</f>
        <v>0</v>
      </c>
      <c r="G217" s="162">
        <f>(SUMIFS(Profile!$F$2:$F$17521,Profile!$B$2:$B$17521,$B217,Profile!$C$2:$C$17521,G$8))*$C$6</f>
        <v>0</v>
      </c>
      <c r="H217" s="162">
        <f>(SUMIFS(Profile!$F$2:$F$17521,Profile!$B$2:$B$17521,$B217,Profile!$C$2:$C$17521,H$8))*$C$6</f>
        <v>0</v>
      </c>
      <c r="I217" s="162">
        <f>(SUMIFS(Profile!$F$2:$F$17521,Profile!$B$2:$B$17521,$B217,Profile!$C$2:$C$17521,I$8))*$C$6</f>
        <v>0</v>
      </c>
      <c r="J217" s="162">
        <f>(SUMIFS(Profile!$F$2:$F$17521,Profile!$B$2:$B$17521,$B217,Profile!$C$2:$C$17521,J$8))*$C$6</f>
        <v>0</v>
      </c>
      <c r="K217" s="162">
        <f>(SUMIFS(Profile!$F$2:$F$17521,Profile!$B$2:$B$17521,$B217,Profile!$C$2:$C$17521,K$8))*$C$6</f>
        <v>0</v>
      </c>
      <c r="L217" s="162">
        <f>(SUMIFS(Profile!$F$2:$F$17521,Profile!$B$2:$B$17521,$B217,Profile!$C$2:$C$17521,L$8))*$C$6</f>
        <v>0</v>
      </c>
      <c r="M217" s="162">
        <f>(SUMIFS(Profile!$F$2:$F$17521,Profile!$B$2:$B$17521,$B217,Profile!$C$2:$C$17521,M$8))*$C$6</f>
        <v>0</v>
      </c>
      <c r="N217" s="162">
        <f>(SUMIFS(Profile!$F$2:$F$17521,Profile!$B$2:$B$17521,$B217,Profile!$C$2:$C$17521,N$8))*$C$6</f>
        <v>0</v>
      </c>
      <c r="O217" s="162">
        <f>(SUMIFS(Profile!$F$2:$F$17521,Profile!$B$2:$B$17521,$B217,Profile!$C$2:$C$17521,O$8))*$C$6</f>
        <v>0</v>
      </c>
      <c r="P217" s="162">
        <f>(SUMIFS(Profile!$F$2:$F$17521,Profile!$B$2:$B$17521,$B217,Profile!$C$2:$C$17521,P$8))*$C$6</f>
        <v>0</v>
      </c>
      <c r="Q217" s="162">
        <f>(SUMIFS(Profile!$F$2:$F$17521,Profile!$B$2:$B$17521,$B217,Profile!$C$2:$C$17521,Q$8))*$C$6</f>
        <v>0</v>
      </c>
      <c r="R217" s="162">
        <f>(SUMIFS(Profile!$F$2:$F$17521,Profile!$B$2:$B$17521,$B217,Profile!$C$2:$C$17521,R$8))*$C$6</f>
        <v>0</v>
      </c>
      <c r="S217" s="162">
        <f>(SUMIFS(Profile!$F$2:$F$17521,Profile!$B$2:$B$17521,$B217,Profile!$C$2:$C$17521,S$8))*$C$6</f>
        <v>0</v>
      </c>
      <c r="T217" s="162">
        <f>(SUMIFS(Profile!$F$2:$F$17521,Profile!$B$2:$B$17521,$B217,Profile!$C$2:$C$17521,T$8))*$C$6</f>
        <v>0</v>
      </c>
      <c r="U217" s="162">
        <f>(SUMIFS(Profile!$F$2:$F$17521,Profile!$B$2:$B$17521,$B217,Profile!$C$2:$C$17521,U$8))*$C$6</f>
        <v>0</v>
      </c>
      <c r="V217" s="162">
        <f>(SUMIFS(Profile!$F$2:$F$17521,Profile!$B$2:$B$17521,$B217,Profile!$C$2:$C$17521,V$8))*$C$6</f>
        <v>0</v>
      </c>
      <c r="W217" s="162">
        <f>(SUMIFS(Profile!$F$2:$F$17521,Profile!$B$2:$B$17521,$B217,Profile!$C$2:$C$17521,W$8))*$C$6</f>
        <v>0</v>
      </c>
      <c r="X217" s="162">
        <f>(SUMIFS(Profile!$F$2:$F$17521,Profile!$B$2:$B$17521,$B217,Profile!$C$2:$C$17521,X$8))*$C$6</f>
        <v>0</v>
      </c>
      <c r="Y217" s="162">
        <f>(SUMIFS(Profile!$F$2:$F$17521,Profile!$B$2:$B$17521,$B217,Profile!$C$2:$C$17521,Y$8))*$C$6</f>
        <v>0</v>
      </c>
      <c r="Z217" s="162">
        <f>(SUMIFS(Profile!$F$2:$F$17521,Profile!$B$2:$B$17521,$B217,Profile!$C$2:$C$17521,Z$8))*$C$6</f>
        <v>0</v>
      </c>
      <c r="AA217" s="162">
        <f>(SUMIFS(Profile!$F$2:$F$17521,Profile!$B$2:$B$17521,$B217,Profile!$C$2:$C$17521,AA$8))*$C$6</f>
        <v>0</v>
      </c>
      <c r="AB217" s="162">
        <f>(SUMIFS(Profile!$F$2:$F$17521,Profile!$B$2:$B$17521,$B217,Profile!$C$2:$C$17521,AB$8))*$C$6</f>
        <v>0</v>
      </c>
      <c r="AC217" s="162">
        <f>(SUMIFS(Profile!$F$2:$F$17521,Profile!$B$2:$B$17521,$B217,Profile!$C$2:$C$17521,AC$8))*$C$6</f>
        <v>0</v>
      </c>
      <c r="AD217" s="162">
        <f>(SUMIFS(Profile!$F$2:$F$17521,Profile!$B$2:$B$17521,$B217,Profile!$C$2:$C$17521,AD$8))*$C$6</f>
        <v>0</v>
      </c>
      <c r="AE217" s="162">
        <f>(SUMIFS(Profile!$F$2:$F$17521,Profile!$B$2:$B$17521,$B217,Profile!$C$2:$C$17521,AE$8))*$C$6</f>
        <v>0</v>
      </c>
      <c r="AF217" s="162">
        <f>(SUMIFS(Profile!$F$2:$F$17521,Profile!$B$2:$B$17521,$B217,Profile!$C$2:$C$17521,AF$8))*$C$6</f>
        <v>0</v>
      </c>
      <c r="AG217" s="162">
        <f>(SUMIFS(Profile!$F$2:$F$17521,Profile!$B$2:$B$17521,$B217,Profile!$C$2:$C$17521,AG$8))*$C$6</f>
        <v>0</v>
      </c>
      <c r="AH217" s="162">
        <f>(SUMIFS(Profile!$F$2:$F$17521,Profile!$B$2:$B$17521,$B217,Profile!$C$2:$C$17521,AH$8))*$C$6</f>
        <v>0</v>
      </c>
      <c r="AI217" s="162">
        <f>(SUMIFS(Profile!$F$2:$F$17521,Profile!$B$2:$B$17521,$B217,Profile!$C$2:$C$17521,AI$8))*$C$6</f>
        <v>0</v>
      </c>
      <c r="AJ217" s="162">
        <f>(SUMIFS(Profile!$F$2:$F$17521,Profile!$B$2:$B$17521,$B217,Profile!$C$2:$C$17521,AJ$8))*$C$6</f>
        <v>0</v>
      </c>
      <c r="AK217" s="162">
        <f>(SUMIFS(Profile!$F$2:$F$17521,Profile!$B$2:$B$17521,$B217,Profile!$C$2:$C$17521,AK$8))*$C$6</f>
        <v>0</v>
      </c>
      <c r="AL217" s="162">
        <f>(SUMIFS(Profile!$F$2:$F$17521,Profile!$B$2:$B$17521,$B217,Profile!$C$2:$C$17521,AL$8))*$C$6</f>
        <v>0</v>
      </c>
      <c r="AM217" s="162">
        <f>(SUMIFS(Profile!$F$2:$F$17521,Profile!$B$2:$B$17521,$B217,Profile!$C$2:$C$17521,AM$8))*$C$6</f>
        <v>0</v>
      </c>
      <c r="AN217" s="162">
        <f>(SUMIFS(Profile!$F$2:$F$17521,Profile!$B$2:$B$17521,$B217,Profile!$C$2:$C$17521,AN$8))*$C$6</f>
        <v>0</v>
      </c>
      <c r="AO217" s="162">
        <f>(SUMIFS(Profile!$F$2:$F$17521,Profile!$B$2:$B$17521,$B217,Profile!$C$2:$C$17521,AO$8))*$C$6</f>
        <v>0</v>
      </c>
      <c r="AP217" s="162">
        <f>(SUMIFS(Profile!$F$2:$F$17521,Profile!$B$2:$B$17521,$B217,Profile!$C$2:$C$17521,AP$8))*$C$6</f>
        <v>0</v>
      </c>
      <c r="AQ217" s="162">
        <f>(SUMIFS(Profile!$F$2:$F$17521,Profile!$B$2:$B$17521,$B217,Profile!$C$2:$C$17521,AQ$8))*$C$6</f>
        <v>0</v>
      </c>
      <c r="AR217" s="162">
        <f>(SUMIFS(Profile!$F$2:$F$17521,Profile!$B$2:$B$17521,$B217,Profile!$C$2:$C$17521,AR$8))*$C$6</f>
        <v>0</v>
      </c>
      <c r="AS217" s="162">
        <f>(SUMIFS(Profile!$F$2:$F$17521,Profile!$B$2:$B$17521,$B217,Profile!$C$2:$C$17521,AS$8))*$C$6</f>
        <v>0</v>
      </c>
      <c r="AT217" s="162">
        <f>(SUMIFS(Profile!$F$2:$F$17521,Profile!$B$2:$B$17521,$B217,Profile!$C$2:$C$17521,AT$8))*$C$6</f>
        <v>0</v>
      </c>
      <c r="AU217" s="162">
        <f>(SUMIFS(Profile!$F$2:$F$17521,Profile!$B$2:$B$17521,$B217,Profile!$C$2:$C$17521,AU$8))*$C$6</f>
        <v>0</v>
      </c>
      <c r="AV217" s="162">
        <f>(SUMIFS(Profile!$F$2:$F$17521,Profile!$B$2:$B$17521,$B217,Profile!$C$2:$C$17521,AV$8))*$C$6</f>
        <v>0</v>
      </c>
      <c r="AW217" s="162">
        <f>(SUMIFS(Profile!$F$2:$F$17521,Profile!$B$2:$B$17521,$B217,Profile!$C$2:$C$17521,AW$8))*$C$6</f>
        <v>0</v>
      </c>
      <c r="AX217" s="162">
        <f>(SUMIFS(Profile!$F$2:$F$17521,Profile!$B$2:$B$17521,$B217,Profile!$C$2:$C$17521,AX$8))*$C$6</f>
        <v>0</v>
      </c>
      <c r="AY217" s="162">
        <f>(SUMIFS(Profile!$F$2:$F$17521,Profile!$B$2:$B$17521,$B217,Profile!$C$2:$C$17521,AY$8))*$C$6</f>
        <v>0</v>
      </c>
      <c r="AZ217" s="162">
        <f>(SUMIFS(Profile!$F$2:$F$17521,Profile!$B$2:$B$17521,$B217,Profile!$C$2:$C$17521,AZ$8))*$C$6</f>
        <v>0</v>
      </c>
      <c r="BA217" s="162">
        <f t="shared" si="10"/>
        <v>0</v>
      </c>
      <c r="BB217" s="162">
        <f>(SUMIFS(Profile!$E$2:$E$17521,Profile!$B$2:$B$17521,$B217,Profile!$C$2:$C$17521,BB$8))*$C$9</f>
        <v>0</v>
      </c>
      <c r="BC217" s="162">
        <f>(SUMIFS(Profile!$E$2:$E$17521,Profile!$B$2:$B$17521,$B217,Profile!$C$2:$C$17521,BC$8))*$C$9</f>
        <v>0</v>
      </c>
      <c r="BD217" s="162">
        <f>(SUMIFS(Profile!$E$2:$E$17521,Profile!$B$2:$B$17521,$B217,Profile!$C$2:$C$17521,BD$8))*$C$9</f>
        <v>0</v>
      </c>
      <c r="BE217" s="162">
        <f>(SUMIFS(Profile!$E$2:$E$17521,Profile!$B$2:$B$17521,$B217,Profile!$C$2:$C$17521,BE$8))*$C$9</f>
        <v>0</v>
      </c>
      <c r="BF217" s="162">
        <f>(SUMIFS(Profile!$E$2:$E$17521,Profile!$B$2:$B$17521,$B217,Profile!$C$2:$C$17521,BF$8))*$C$9</f>
        <v>0</v>
      </c>
      <c r="BG217" s="162">
        <f>(SUMIFS(Profile!$E$2:$E$17521,Profile!$B$2:$B$17521,$B217,Profile!$C$2:$C$17521,BG$8))*$C$9</f>
        <v>0</v>
      </c>
      <c r="BH217" s="162">
        <f>(SUMIFS(Profile!$E$2:$E$17521,Profile!$B$2:$B$17521,$B217,Profile!$C$2:$C$17521,BH$8))*$C$9</f>
        <v>0</v>
      </c>
      <c r="BI217" s="162">
        <f>(SUMIFS(Profile!$E$2:$E$17521,Profile!$B$2:$B$17521,$B217,Profile!$C$2:$C$17521,BI$8))*$C$9</f>
        <v>0</v>
      </c>
      <c r="BJ217" s="162">
        <f>(SUMIFS(Profile!$E$2:$E$17521,Profile!$B$2:$B$17521,$B217,Profile!$C$2:$C$17521,BJ$8))*$C$9</f>
        <v>0</v>
      </c>
      <c r="BK217" s="162">
        <f>(SUMIFS(Profile!$E$2:$E$17521,Profile!$B$2:$B$17521,$B217,Profile!$C$2:$C$17521,BK$8))*$C$9</f>
        <v>0</v>
      </c>
      <c r="BL217" s="162">
        <f>(SUMIFS(Profile!$E$2:$E$17521,Profile!$B$2:$B$17521,$B217,Profile!$C$2:$C$17521,BL$8))*$C$9</f>
        <v>0</v>
      </c>
      <c r="BM217" s="162">
        <f>(SUMIFS(Profile!$E$2:$E$17521,Profile!$B$2:$B$17521,$B217,Profile!$C$2:$C$17521,BM$8))*$C$9</f>
        <v>0</v>
      </c>
      <c r="BN217" s="162">
        <f>(SUMIFS(Profile!$E$2:$E$17521,Profile!$B$2:$B$17521,$B217,Profile!$C$2:$C$17521,BN$8))*$C$9</f>
        <v>0</v>
      </c>
      <c r="BO217" s="162">
        <f>(SUMIFS(Profile!$E$2:$E$17521,Profile!$B$2:$B$17521,$B217,Profile!$C$2:$C$17521,BO$8))*$C$9</f>
        <v>0</v>
      </c>
      <c r="BP217" s="162">
        <f>(SUMIFS(Profile!$E$2:$E$17521,Profile!$B$2:$B$17521,$B217,Profile!$C$2:$C$17521,BP$8))*$C$9</f>
        <v>0</v>
      </c>
      <c r="BQ217" s="162">
        <f>(SUMIFS(Profile!$E$2:$E$17521,Profile!$B$2:$B$17521,$B217,Profile!$C$2:$C$17521,BQ$8))*$C$9</f>
        <v>0</v>
      </c>
      <c r="BR217" s="162">
        <f>(SUMIFS(Profile!$E$2:$E$17521,Profile!$B$2:$B$17521,$B217,Profile!$C$2:$C$17521,BR$8))*$C$9</f>
        <v>0</v>
      </c>
      <c r="BS217" s="162">
        <f>(SUMIFS(Profile!$E$2:$E$17521,Profile!$B$2:$B$17521,$B217,Profile!$C$2:$C$17521,BS$8))*$C$9</f>
        <v>0</v>
      </c>
      <c r="BT217" s="162">
        <f>(SUMIFS(Profile!$E$2:$E$17521,Profile!$B$2:$B$17521,$B217,Profile!$C$2:$C$17521,BT$8))*$C$9</f>
        <v>0</v>
      </c>
      <c r="BU217" s="162">
        <f>(SUMIFS(Profile!$E$2:$E$17521,Profile!$B$2:$B$17521,$B217,Profile!$C$2:$C$17521,BU$8))*$C$9</f>
        <v>0</v>
      </c>
      <c r="BV217" s="162">
        <f>(SUMIFS(Profile!$E$2:$E$17521,Profile!$B$2:$B$17521,$B217,Profile!$C$2:$C$17521,BV$8))*$C$9</f>
        <v>0</v>
      </c>
      <c r="BW217" s="162">
        <f>(SUMIFS(Profile!$E$2:$E$17521,Profile!$B$2:$B$17521,$B217,Profile!$C$2:$C$17521,BW$8))*$C$9</f>
        <v>0</v>
      </c>
      <c r="BX217" s="162">
        <f>(SUMIFS(Profile!$E$2:$E$17521,Profile!$B$2:$B$17521,$B217,Profile!$C$2:$C$17521,BX$8))*$C$9</f>
        <v>0</v>
      </c>
      <c r="BY217" s="162">
        <f>(SUMIFS(Profile!$E$2:$E$17521,Profile!$B$2:$B$17521,$B217,Profile!$C$2:$C$17521,BY$8))*$C$9</f>
        <v>0</v>
      </c>
      <c r="BZ217" s="162">
        <f>(SUMIFS(Profile!$E$2:$E$17521,Profile!$B$2:$B$17521,$B217,Profile!$C$2:$C$17521,BZ$8))*$C$9</f>
        <v>0</v>
      </c>
      <c r="CA217" s="162">
        <f>(SUMIFS(Profile!$E$2:$E$17521,Profile!$B$2:$B$17521,$B217,Profile!$C$2:$C$17521,CA$8))*$C$9</f>
        <v>0</v>
      </c>
      <c r="CB217" s="162">
        <f>(SUMIFS(Profile!$E$2:$E$17521,Profile!$B$2:$B$17521,$B217,Profile!$C$2:$C$17521,CB$8))*$C$9</f>
        <v>0</v>
      </c>
      <c r="CC217" s="162">
        <f>(SUMIFS(Profile!$E$2:$E$17521,Profile!$B$2:$B$17521,$B217,Profile!$C$2:$C$17521,CC$8))*$C$9</f>
        <v>0</v>
      </c>
      <c r="CD217" s="162">
        <f>(SUMIFS(Profile!$E$2:$E$17521,Profile!$B$2:$B$17521,$B217,Profile!$C$2:$C$17521,CD$8))*$C$9</f>
        <v>0</v>
      </c>
      <c r="CE217" s="162">
        <f>(SUMIFS(Profile!$E$2:$E$17521,Profile!$B$2:$B$17521,$B217,Profile!$C$2:$C$17521,CE$8))*$C$9</f>
        <v>0</v>
      </c>
      <c r="CF217" s="162">
        <f>(SUMIFS(Profile!$E$2:$E$17521,Profile!$B$2:$B$17521,$B217,Profile!$C$2:$C$17521,CF$8))*$C$9</f>
        <v>0</v>
      </c>
      <c r="CG217" s="162">
        <f>(SUMIFS(Profile!$E$2:$E$17521,Profile!$B$2:$B$17521,$B217,Profile!$C$2:$C$17521,CG$8))*$C$9</f>
        <v>0</v>
      </c>
      <c r="CH217" s="162">
        <f>(SUMIFS(Profile!$E$2:$E$17521,Profile!$B$2:$B$17521,$B217,Profile!$C$2:$C$17521,CH$8))*$C$9</f>
        <v>0</v>
      </c>
      <c r="CI217" s="162">
        <f>(SUMIFS(Profile!$E$2:$E$17521,Profile!$B$2:$B$17521,$B217,Profile!$C$2:$C$17521,CI$8))*$C$9</f>
        <v>0</v>
      </c>
      <c r="CJ217" s="162">
        <f>(SUMIFS(Profile!$E$2:$E$17521,Profile!$B$2:$B$17521,$B217,Profile!$C$2:$C$17521,CJ$8))*$C$9</f>
        <v>0</v>
      </c>
      <c r="CK217" s="162">
        <f>(SUMIFS(Profile!$E$2:$E$17521,Profile!$B$2:$B$17521,$B217,Profile!$C$2:$C$17521,CK$8))*$C$9</f>
        <v>0</v>
      </c>
      <c r="CL217" s="162">
        <f>(SUMIFS(Profile!$E$2:$E$17521,Profile!$B$2:$B$17521,$B217,Profile!$C$2:$C$17521,CL$8))*$C$9</f>
        <v>0</v>
      </c>
      <c r="CM217" s="162">
        <f>(SUMIFS(Profile!$E$2:$E$17521,Profile!$B$2:$B$17521,$B217,Profile!$C$2:$C$17521,CM$8))*$C$9</f>
        <v>0</v>
      </c>
      <c r="CN217" s="162">
        <f>(SUMIFS(Profile!$E$2:$E$17521,Profile!$B$2:$B$17521,$B217,Profile!$C$2:$C$17521,CN$8))*$C$9</f>
        <v>0</v>
      </c>
      <c r="CO217" s="162">
        <f>(SUMIFS(Profile!$E$2:$E$17521,Profile!$B$2:$B$17521,$B217,Profile!$C$2:$C$17521,CO$8))*$C$9</f>
        <v>0</v>
      </c>
      <c r="CP217" s="162">
        <f>(SUMIFS(Profile!$E$2:$E$17521,Profile!$B$2:$B$17521,$B217,Profile!$C$2:$C$17521,CP$8))*$C$9</f>
        <v>0</v>
      </c>
      <c r="CQ217" s="162">
        <f>(SUMIFS(Profile!$E$2:$E$17521,Profile!$B$2:$B$17521,$B217,Profile!$C$2:$C$17521,CQ$8))*$C$9</f>
        <v>0</v>
      </c>
      <c r="CR217" s="162">
        <f>(SUMIFS(Profile!$E$2:$E$17521,Profile!$B$2:$B$17521,$B217,Profile!$C$2:$C$17521,CR$8))*$C$9</f>
        <v>0</v>
      </c>
      <c r="CS217" s="162">
        <f>(SUMIFS(Profile!$E$2:$E$17521,Profile!$B$2:$B$17521,$B217,Profile!$C$2:$C$17521,CS$8))*$C$9</f>
        <v>0</v>
      </c>
      <c r="CT217" s="162">
        <f>(SUMIFS(Profile!$E$2:$E$17521,Profile!$B$2:$B$17521,$B217,Profile!$C$2:$C$17521,CT$8))*$C$9</f>
        <v>0</v>
      </c>
      <c r="CU217" s="162">
        <f>(SUMIFS(Profile!$E$2:$E$17521,Profile!$B$2:$B$17521,$B217,Profile!$C$2:$C$17521,CU$8))*$C$9</f>
        <v>0</v>
      </c>
      <c r="CV217" s="162">
        <f>(SUMIFS(Profile!$E$2:$E$17521,Profile!$B$2:$B$17521,$B217,Profile!$C$2:$C$17521,CV$8))*$C$9</f>
        <v>0</v>
      </c>
      <c r="CW217" s="162">
        <f>(SUMIFS(Profile!$E$2:$E$17521,Profile!$B$2:$B$17521,$B217,Profile!$C$2:$C$17521,CW$8))*$C$9</f>
        <v>0</v>
      </c>
      <c r="CX217" s="162">
        <f t="shared" si="11"/>
        <v>0</v>
      </c>
      <c r="CY217" s="162">
        <f t="shared" ref="CY217:ET217" si="1046">MAX(BB217-E217,0)</f>
        <v>0</v>
      </c>
      <c r="CZ217" s="162">
        <f t="shared" si="1046"/>
        <v>0</v>
      </c>
      <c r="DA217" s="162">
        <f t="shared" si="1046"/>
        <v>0</v>
      </c>
      <c r="DB217" s="162">
        <f t="shared" si="1046"/>
        <v>0</v>
      </c>
      <c r="DC217" s="162">
        <f t="shared" si="1046"/>
        <v>0</v>
      </c>
      <c r="DD217" s="162">
        <f t="shared" si="1046"/>
        <v>0</v>
      </c>
      <c r="DE217" s="162">
        <f t="shared" si="1046"/>
        <v>0</v>
      </c>
      <c r="DF217" s="162">
        <f t="shared" si="1046"/>
        <v>0</v>
      </c>
      <c r="DG217" s="162">
        <f t="shared" si="1046"/>
        <v>0</v>
      </c>
      <c r="DH217" s="162">
        <f t="shared" si="1046"/>
        <v>0</v>
      </c>
      <c r="DI217" s="162">
        <f t="shared" si="1046"/>
        <v>0</v>
      </c>
      <c r="DJ217" s="162">
        <f t="shared" si="1046"/>
        <v>0</v>
      </c>
      <c r="DK217" s="162">
        <f t="shared" si="1046"/>
        <v>0</v>
      </c>
      <c r="DL217" s="162">
        <f t="shared" si="1046"/>
        <v>0</v>
      </c>
      <c r="DM217" s="162">
        <f t="shared" si="1046"/>
        <v>0</v>
      </c>
      <c r="DN217" s="162">
        <f t="shared" si="1046"/>
        <v>0</v>
      </c>
      <c r="DO217" s="162">
        <f t="shared" si="1046"/>
        <v>0</v>
      </c>
      <c r="DP217" s="162">
        <f t="shared" si="1046"/>
        <v>0</v>
      </c>
      <c r="DQ217" s="162">
        <f t="shared" si="1046"/>
        <v>0</v>
      </c>
      <c r="DR217" s="162">
        <f t="shared" si="1046"/>
        <v>0</v>
      </c>
      <c r="DS217" s="162">
        <f t="shared" si="1046"/>
        <v>0</v>
      </c>
      <c r="DT217" s="162">
        <f t="shared" si="1046"/>
        <v>0</v>
      </c>
      <c r="DU217" s="162">
        <f t="shared" si="1046"/>
        <v>0</v>
      </c>
      <c r="DV217" s="162">
        <f t="shared" si="1046"/>
        <v>0</v>
      </c>
      <c r="DW217" s="162">
        <f t="shared" si="1046"/>
        <v>0</v>
      </c>
      <c r="DX217" s="162">
        <f t="shared" si="1046"/>
        <v>0</v>
      </c>
      <c r="DY217" s="162">
        <f t="shared" si="1046"/>
        <v>0</v>
      </c>
      <c r="DZ217" s="162">
        <f t="shared" si="1046"/>
        <v>0</v>
      </c>
      <c r="EA217" s="162">
        <f t="shared" si="1046"/>
        <v>0</v>
      </c>
      <c r="EB217" s="162">
        <f t="shared" si="1046"/>
        <v>0</v>
      </c>
      <c r="EC217" s="162">
        <f t="shared" si="1046"/>
        <v>0</v>
      </c>
      <c r="ED217" s="162">
        <f t="shared" si="1046"/>
        <v>0</v>
      </c>
      <c r="EE217" s="162">
        <f t="shared" si="1046"/>
        <v>0</v>
      </c>
      <c r="EF217" s="162">
        <f t="shared" si="1046"/>
        <v>0</v>
      </c>
      <c r="EG217" s="162">
        <f t="shared" si="1046"/>
        <v>0</v>
      </c>
      <c r="EH217" s="162">
        <f t="shared" si="1046"/>
        <v>0</v>
      </c>
      <c r="EI217" s="162">
        <f t="shared" si="1046"/>
        <v>0</v>
      </c>
      <c r="EJ217" s="162">
        <f t="shared" si="1046"/>
        <v>0</v>
      </c>
      <c r="EK217" s="162">
        <f t="shared" si="1046"/>
        <v>0</v>
      </c>
      <c r="EL217" s="162">
        <f t="shared" si="1046"/>
        <v>0</v>
      </c>
      <c r="EM217" s="162">
        <f t="shared" si="1046"/>
        <v>0</v>
      </c>
      <c r="EN217" s="162">
        <f t="shared" si="1046"/>
        <v>0</v>
      </c>
      <c r="EO217" s="162">
        <f t="shared" si="1046"/>
        <v>0</v>
      </c>
      <c r="EP217" s="162">
        <f t="shared" si="1046"/>
        <v>0</v>
      </c>
      <c r="EQ217" s="162">
        <f t="shared" si="1046"/>
        <v>0</v>
      </c>
      <c r="ER217" s="162">
        <f t="shared" si="1046"/>
        <v>0</v>
      </c>
      <c r="ES217" s="162">
        <f t="shared" si="1046"/>
        <v>0</v>
      </c>
      <c r="ET217" s="162">
        <f t="shared" si="1046"/>
        <v>0</v>
      </c>
      <c r="EU217" s="162">
        <f t="shared" si="13"/>
        <v>0</v>
      </c>
      <c r="EV217" s="162">
        <f t="shared" ref="EV217:GQ217" si="1047">BB217-CY217</f>
        <v>0</v>
      </c>
      <c r="EW217" s="162">
        <f t="shared" si="1047"/>
        <v>0</v>
      </c>
      <c r="EX217" s="162">
        <f t="shared" si="1047"/>
        <v>0</v>
      </c>
      <c r="EY217" s="162">
        <f t="shared" si="1047"/>
        <v>0</v>
      </c>
      <c r="EZ217" s="162">
        <f t="shared" si="1047"/>
        <v>0</v>
      </c>
      <c r="FA217" s="162">
        <f t="shared" si="1047"/>
        <v>0</v>
      </c>
      <c r="FB217" s="162">
        <f t="shared" si="1047"/>
        <v>0</v>
      </c>
      <c r="FC217" s="162">
        <f t="shared" si="1047"/>
        <v>0</v>
      </c>
      <c r="FD217" s="162">
        <f t="shared" si="1047"/>
        <v>0</v>
      </c>
      <c r="FE217" s="162">
        <f t="shared" si="1047"/>
        <v>0</v>
      </c>
      <c r="FF217" s="162">
        <f t="shared" si="1047"/>
        <v>0</v>
      </c>
      <c r="FG217" s="162">
        <f t="shared" si="1047"/>
        <v>0</v>
      </c>
      <c r="FH217" s="162">
        <f t="shared" si="1047"/>
        <v>0</v>
      </c>
      <c r="FI217" s="162">
        <f t="shared" si="1047"/>
        <v>0</v>
      </c>
      <c r="FJ217" s="162">
        <f t="shared" si="1047"/>
        <v>0</v>
      </c>
      <c r="FK217" s="162">
        <f t="shared" si="1047"/>
        <v>0</v>
      </c>
      <c r="FL217" s="162">
        <f t="shared" si="1047"/>
        <v>0</v>
      </c>
      <c r="FM217" s="162">
        <f t="shared" si="1047"/>
        <v>0</v>
      </c>
      <c r="FN217" s="162">
        <f t="shared" si="1047"/>
        <v>0</v>
      </c>
      <c r="FO217" s="162">
        <f t="shared" si="1047"/>
        <v>0</v>
      </c>
      <c r="FP217" s="162">
        <f t="shared" si="1047"/>
        <v>0</v>
      </c>
      <c r="FQ217" s="162">
        <f t="shared" si="1047"/>
        <v>0</v>
      </c>
      <c r="FR217" s="162">
        <f t="shared" si="1047"/>
        <v>0</v>
      </c>
      <c r="FS217" s="162">
        <f t="shared" si="1047"/>
        <v>0</v>
      </c>
      <c r="FT217" s="162">
        <f t="shared" si="1047"/>
        <v>0</v>
      </c>
      <c r="FU217" s="162">
        <f t="shared" si="1047"/>
        <v>0</v>
      </c>
      <c r="FV217" s="162">
        <f t="shared" si="1047"/>
        <v>0</v>
      </c>
      <c r="FW217" s="162">
        <f t="shared" si="1047"/>
        <v>0</v>
      </c>
      <c r="FX217" s="162">
        <f t="shared" si="1047"/>
        <v>0</v>
      </c>
      <c r="FY217" s="162">
        <f t="shared" si="1047"/>
        <v>0</v>
      </c>
      <c r="FZ217" s="162">
        <f t="shared" si="1047"/>
        <v>0</v>
      </c>
      <c r="GA217" s="162">
        <f t="shared" si="1047"/>
        <v>0</v>
      </c>
      <c r="GB217" s="162">
        <f t="shared" si="1047"/>
        <v>0</v>
      </c>
      <c r="GC217" s="162">
        <f t="shared" si="1047"/>
        <v>0</v>
      </c>
      <c r="GD217" s="162">
        <f t="shared" si="1047"/>
        <v>0</v>
      </c>
      <c r="GE217" s="162">
        <f t="shared" si="1047"/>
        <v>0</v>
      </c>
      <c r="GF217" s="162">
        <f t="shared" si="1047"/>
        <v>0</v>
      </c>
      <c r="GG217" s="162">
        <f t="shared" si="1047"/>
        <v>0</v>
      </c>
      <c r="GH217" s="162">
        <f t="shared" si="1047"/>
        <v>0</v>
      </c>
      <c r="GI217" s="162">
        <f t="shared" si="1047"/>
        <v>0</v>
      </c>
      <c r="GJ217" s="162">
        <f t="shared" si="1047"/>
        <v>0</v>
      </c>
      <c r="GK217" s="162">
        <f t="shared" si="1047"/>
        <v>0</v>
      </c>
      <c r="GL217" s="162">
        <f t="shared" si="1047"/>
        <v>0</v>
      </c>
      <c r="GM217" s="162">
        <f t="shared" si="1047"/>
        <v>0</v>
      </c>
      <c r="GN217" s="162">
        <f t="shared" si="1047"/>
        <v>0</v>
      </c>
      <c r="GO217" s="162">
        <f t="shared" si="1047"/>
        <v>0</v>
      </c>
      <c r="GP217" s="162">
        <f t="shared" si="1047"/>
        <v>0</v>
      </c>
      <c r="GQ217" s="162">
        <f t="shared" si="1047"/>
        <v>0</v>
      </c>
      <c r="GR217" s="162">
        <f t="shared" si="15"/>
        <v>0</v>
      </c>
      <c r="GS217" s="162">
        <f t="shared" ref="GS217:IN217" si="1048">E217-EV217</f>
        <v>0</v>
      </c>
      <c r="GT217" s="162">
        <f t="shared" si="1048"/>
        <v>0</v>
      </c>
      <c r="GU217" s="162">
        <f t="shared" si="1048"/>
        <v>0</v>
      </c>
      <c r="GV217" s="162">
        <f t="shared" si="1048"/>
        <v>0</v>
      </c>
      <c r="GW217" s="162">
        <f t="shared" si="1048"/>
        <v>0</v>
      </c>
      <c r="GX217" s="162">
        <f t="shared" si="1048"/>
        <v>0</v>
      </c>
      <c r="GY217" s="162">
        <f t="shared" si="1048"/>
        <v>0</v>
      </c>
      <c r="GZ217" s="162">
        <f t="shared" si="1048"/>
        <v>0</v>
      </c>
      <c r="HA217" s="162">
        <f t="shared" si="1048"/>
        <v>0</v>
      </c>
      <c r="HB217" s="162">
        <f t="shared" si="1048"/>
        <v>0</v>
      </c>
      <c r="HC217" s="162">
        <f t="shared" si="1048"/>
        <v>0</v>
      </c>
      <c r="HD217" s="162">
        <f t="shared" si="1048"/>
        <v>0</v>
      </c>
      <c r="HE217" s="162">
        <f t="shared" si="1048"/>
        <v>0</v>
      </c>
      <c r="HF217" s="162">
        <f t="shared" si="1048"/>
        <v>0</v>
      </c>
      <c r="HG217" s="162">
        <f t="shared" si="1048"/>
        <v>0</v>
      </c>
      <c r="HH217" s="162">
        <f t="shared" si="1048"/>
        <v>0</v>
      </c>
      <c r="HI217" s="162">
        <f t="shared" si="1048"/>
        <v>0</v>
      </c>
      <c r="HJ217" s="162">
        <f t="shared" si="1048"/>
        <v>0</v>
      </c>
      <c r="HK217" s="162">
        <f t="shared" si="1048"/>
        <v>0</v>
      </c>
      <c r="HL217" s="162">
        <f t="shared" si="1048"/>
        <v>0</v>
      </c>
      <c r="HM217" s="162">
        <f t="shared" si="1048"/>
        <v>0</v>
      </c>
      <c r="HN217" s="162">
        <f t="shared" si="1048"/>
        <v>0</v>
      </c>
      <c r="HO217" s="162">
        <f t="shared" si="1048"/>
        <v>0</v>
      </c>
      <c r="HP217" s="162">
        <f t="shared" si="1048"/>
        <v>0</v>
      </c>
      <c r="HQ217" s="162">
        <f t="shared" si="1048"/>
        <v>0</v>
      </c>
      <c r="HR217" s="162">
        <f t="shared" si="1048"/>
        <v>0</v>
      </c>
      <c r="HS217" s="162">
        <f t="shared" si="1048"/>
        <v>0</v>
      </c>
      <c r="HT217" s="162">
        <f t="shared" si="1048"/>
        <v>0</v>
      </c>
      <c r="HU217" s="162">
        <f t="shared" si="1048"/>
        <v>0</v>
      </c>
      <c r="HV217" s="162">
        <f t="shared" si="1048"/>
        <v>0</v>
      </c>
      <c r="HW217" s="162">
        <f t="shared" si="1048"/>
        <v>0</v>
      </c>
      <c r="HX217" s="162">
        <f t="shared" si="1048"/>
        <v>0</v>
      </c>
      <c r="HY217" s="162">
        <f t="shared" si="1048"/>
        <v>0</v>
      </c>
      <c r="HZ217" s="162">
        <f t="shared" si="1048"/>
        <v>0</v>
      </c>
      <c r="IA217" s="162">
        <f t="shared" si="1048"/>
        <v>0</v>
      </c>
      <c r="IB217" s="162">
        <f t="shared" si="1048"/>
        <v>0</v>
      </c>
      <c r="IC217" s="162">
        <f t="shared" si="1048"/>
        <v>0</v>
      </c>
      <c r="ID217" s="162">
        <f t="shared" si="1048"/>
        <v>0</v>
      </c>
      <c r="IE217" s="162">
        <f t="shared" si="1048"/>
        <v>0</v>
      </c>
      <c r="IF217" s="162">
        <f t="shared" si="1048"/>
        <v>0</v>
      </c>
      <c r="IG217" s="162">
        <f t="shared" si="1048"/>
        <v>0</v>
      </c>
      <c r="IH217" s="162">
        <f t="shared" si="1048"/>
        <v>0</v>
      </c>
      <c r="II217" s="162">
        <f t="shared" si="1048"/>
        <v>0</v>
      </c>
      <c r="IJ217" s="162">
        <f t="shared" si="1048"/>
        <v>0</v>
      </c>
      <c r="IK217" s="162">
        <f t="shared" si="1048"/>
        <v>0</v>
      </c>
      <c r="IL217" s="162">
        <f t="shared" si="1048"/>
        <v>0</v>
      </c>
      <c r="IM217" s="162">
        <f t="shared" si="1048"/>
        <v>0</v>
      </c>
      <c r="IN217" s="162">
        <f t="shared" si="1048"/>
        <v>0</v>
      </c>
      <c r="IO217" s="162">
        <f t="shared" si="17"/>
        <v>0</v>
      </c>
      <c r="IP217" s="162">
        <f t="shared" si="23"/>
        <v>0</v>
      </c>
      <c r="IQ217" s="162">
        <f t="shared" ref="IQ217:KK217" si="1049">MAX((MIN(CZ217+IP217,$IO$7))-GT217,0)</f>
        <v>0</v>
      </c>
      <c r="IR217" s="162">
        <f t="shared" si="1049"/>
        <v>0</v>
      </c>
      <c r="IS217" s="162">
        <f t="shared" si="1049"/>
        <v>0</v>
      </c>
      <c r="IT217" s="162">
        <f t="shared" si="1049"/>
        <v>0</v>
      </c>
      <c r="IU217" s="162">
        <f t="shared" si="1049"/>
        <v>0</v>
      </c>
      <c r="IV217" s="162">
        <f t="shared" si="1049"/>
        <v>0</v>
      </c>
      <c r="IW217" s="162">
        <f t="shared" si="1049"/>
        <v>0</v>
      </c>
      <c r="IX217" s="162">
        <f t="shared" si="1049"/>
        <v>0</v>
      </c>
      <c r="IY217" s="162">
        <f t="shared" si="1049"/>
        <v>0</v>
      </c>
      <c r="IZ217" s="162">
        <f t="shared" si="1049"/>
        <v>0</v>
      </c>
      <c r="JA217" s="162">
        <f t="shared" si="1049"/>
        <v>0</v>
      </c>
      <c r="JB217" s="162">
        <f t="shared" si="1049"/>
        <v>0</v>
      </c>
      <c r="JC217" s="162">
        <f t="shared" si="1049"/>
        <v>0</v>
      </c>
      <c r="JD217" s="162">
        <f t="shared" si="1049"/>
        <v>0</v>
      </c>
      <c r="JE217" s="162">
        <f t="shared" si="1049"/>
        <v>0</v>
      </c>
      <c r="JF217" s="162">
        <f t="shared" si="1049"/>
        <v>0</v>
      </c>
      <c r="JG217" s="162">
        <f t="shared" si="1049"/>
        <v>0</v>
      </c>
      <c r="JH217" s="162">
        <f t="shared" si="1049"/>
        <v>0</v>
      </c>
      <c r="JI217" s="162">
        <f t="shared" si="1049"/>
        <v>0</v>
      </c>
      <c r="JJ217" s="162">
        <f t="shared" si="1049"/>
        <v>0</v>
      </c>
      <c r="JK217" s="162">
        <f t="shared" si="1049"/>
        <v>0</v>
      </c>
      <c r="JL217" s="162">
        <f t="shared" si="1049"/>
        <v>0</v>
      </c>
      <c r="JM217" s="162">
        <f t="shared" si="1049"/>
        <v>0</v>
      </c>
      <c r="JN217" s="162">
        <f t="shared" si="1049"/>
        <v>0</v>
      </c>
      <c r="JO217" s="162">
        <f t="shared" si="1049"/>
        <v>0</v>
      </c>
      <c r="JP217" s="162">
        <f t="shared" si="1049"/>
        <v>0</v>
      </c>
      <c r="JQ217" s="162">
        <f t="shared" si="1049"/>
        <v>0</v>
      </c>
      <c r="JR217" s="162">
        <f t="shared" si="1049"/>
        <v>0</v>
      </c>
      <c r="JS217" s="162">
        <f t="shared" si="1049"/>
        <v>0</v>
      </c>
      <c r="JT217" s="162">
        <f t="shared" si="1049"/>
        <v>0</v>
      </c>
      <c r="JU217" s="162">
        <f t="shared" si="1049"/>
        <v>0</v>
      </c>
      <c r="JV217" s="162">
        <f t="shared" si="1049"/>
        <v>0</v>
      </c>
      <c r="JW217" s="162">
        <f t="shared" si="1049"/>
        <v>0</v>
      </c>
      <c r="JX217" s="162">
        <f t="shared" si="1049"/>
        <v>0</v>
      </c>
      <c r="JY217" s="162">
        <f t="shared" si="1049"/>
        <v>0</v>
      </c>
      <c r="JZ217" s="162">
        <f t="shared" si="1049"/>
        <v>0</v>
      </c>
      <c r="KA217" s="162">
        <f t="shared" si="1049"/>
        <v>0</v>
      </c>
      <c r="KB217" s="162">
        <f t="shared" si="1049"/>
        <v>0</v>
      </c>
      <c r="KC217" s="162">
        <f t="shared" si="1049"/>
        <v>0</v>
      </c>
      <c r="KD217" s="162">
        <f t="shared" si="1049"/>
        <v>0</v>
      </c>
      <c r="KE217" s="162">
        <f t="shared" si="1049"/>
        <v>0</v>
      </c>
      <c r="KF217" s="162">
        <f t="shared" si="1049"/>
        <v>0</v>
      </c>
      <c r="KG217" s="162">
        <f t="shared" si="1049"/>
        <v>0</v>
      </c>
      <c r="KH217" s="162">
        <f t="shared" si="1049"/>
        <v>0</v>
      </c>
      <c r="KI217" s="162">
        <f t="shared" si="1049"/>
        <v>0</v>
      </c>
      <c r="KJ217" s="162">
        <f t="shared" si="1049"/>
        <v>0</v>
      </c>
      <c r="KK217" s="162">
        <f t="shared" si="1049"/>
        <v>0</v>
      </c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</row>
    <row r="218" ht="14.25" customHeight="1" spans="1:326" x14ac:dyDescent="0.25">
      <c r="A218" s="1">
        <v>7</v>
      </c>
      <c r="B218" s="1">
        <f t="shared" ref="B218:C218" si="1050">B217+1</f>
        <v>208</v>
      </c>
      <c r="C218" s="232">
        <f t="shared" si="1050"/>
        <v>43673</v>
      </c>
      <c r="D218" s="162">
        <f t="shared" si="9"/>
        <v>0</v>
      </c>
      <c r="E218" s="162">
        <f>(SUMIFS(Profile!$F$2:$F$17521,Profile!$B$2:$B$17521,$B218,Profile!$C$2:$C$17521,E$8))*$C$6</f>
        <v>0</v>
      </c>
      <c r="F218" s="162">
        <f>(SUMIFS(Profile!$F$2:$F$17521,Profile!$B$2:$B$17521,$B218,Profile!$C$2:$C$17521,F$8))*$C$6</f>
        <v>0</v>
      </c>
      <c r="G218" s="162">
        <f>(SUMIFS(Profile!$F$2:$F$17521,Profile!$B$2:$B$17521,$B218,Profile!$C$2:$C$17521,G$8))*$C$6</f>
        <v>0</v>
      </c>
      <c r="H218" s="162">
        <f>(SUMIFS(Profile!$F$2:$F$17521,Profile!$B$2:$B$17521,$B218,Profile!$C$2:$C$17521,H$8))*$C$6</f>
        <v>0</v>
      </c>
      <c r="I218" s="162">
        <f>(SUMIFS(Profile!$F$2:$F$17521,Profile!$B$2:$B$17521,$B218,Profile!$C$2:$C$17521,I$8))*$C$6</f>
        <v>0</v>
      </c>
      <c r="J218" s="162">
        <f>(SUMIFS(Profile!$F$2:$F$17521,Profile!$B$2:$B$17521,$B218,Profile!$C$2:$C$17521,J$8))*$C$6</f>
        <v>0</v>
      </c>
      <c r="K218" s="162">
        <f>(SUMIFS(Profile!$F$2:$F$17521,Profile!$B$2:$B$17521,$B218,Profile!$C$2:$C$17521,K$8))*$C$6</f>
        <v>0</v>
      </c>
      <c r="L218" s="162">
        <f>(SUMIFS(Profile!$F$2:$F$17521,Profile!$B$2:$B$17521,$B218,Profile!$C$2:$C$17521,L$8))*$C$6</f>
        <v>0</v>
      </c>
      <c r="M218" s="162">
        <f>(SUMIFS(Profile!$F$2:$F$17521,Profile!$B$2:$B$17521,$B218,Profile!$C$2:$C$17521,M$8))*$C$6</f>
        <v>0</v>
      </c>
      <c r="N218" s="162">
        <f>(SUMIFS(Profile!$F$2:$F$17521,Profile!$B$2:$B$17521,$B218,Profile!$C$2:$C$17521,N$8))*$C$6</f>
        <v>0</v>
      </c>
      <c r="O218" s="162">
        <f>(SUMIFS(Profile!$F$2:$F$17521,Profile!$B$2:$B$17521,$B218,Profile!$C$2:$C$17521,O$8))*$C$6</f>
        <v>0</v>
      </c>
      <c r="P218" s="162">
        <f>(SUMIFS(Profile!$F$2:$F$17521,Profile!$B$2:$B$17521,$B218,Profile!$C$2:$C$17521,P$8))*$C$6</f>
        <v>0</v>
      </c>
      <c r="Q218" s="162">
        <f>(SUMIFS(Profile!$F$2:$F$17521,Profile!$B$2:$B$17521,$B218,Profile!$C$2:$C$17521,Q$8))*$C$6</f>
        <v>0</v>
      </c>
      <c r="R218" s="162">
        <f>(SUMIFS(Profile!$F$2:$F$17521,Profile!$B$2:$B$17521,$B218,Profile!$C$2:$C$17521,R$8))*$C$6</f>
        <v>0</v>
      </c>
      <c r="S218" s="162">
        <f>(SUMIFS(Profile!$F$2:$F$17521,Profile!$B$2:$B$17521,$B218,Profile!$C$2:$C$17521,S$8))*$C$6</f>
        <v>0</v>
      </c>
      <c r="T218" s="162">
        <f>(SUMIFS(Profile!$F$2:$F$17521,Profile!$B$2:$B$17521,$B218,Profile!$C$2:$C$17521,T$8))*$C$6</f>
        <v>0</v>
      </c>
      <c r="U218" s="162">
        <f>(SUMIFS(Profile!$F$2:$F$17521,Profile!$B$2:$B$17521,$B218,Profile!$C$2:$C$17521,U$8))*$C$6</f>
        <v>0</v>
      </c>
      <c r="V218" s="162">
        <f>(SUMIFS(Profile!$F$2:$F$17521,Profile!$B$2:$B$17521,$B218,Profile!$C$2:$C$17521,V$8))*$C$6</f>
        <v>0</v>
      </c>
      <c r="W218" s="162">
        <f>(SUMIFS(Profile!$F$2:$F$17521,Profile!$B$2:$B$17521,$B218,Profile!$C$2:$C$17521,W$8))*$C$6</f>
        <v>0</v>
      </c>
      <c r="X218" s="162">
        <f>(SUMIFS(Profile!$F$2:$F$17521,Profile!$B$2:$B$17521,$B218,Profile!$C$2:$C$17521,X$8))*$C$6</f>
        <v>0</v>
      </c>
      <c r="Y218" s="162">
        <f>(SUMIFS(Profile!$F$2:$F$17521,Profile!$B$2:$B$17521,$B218,Profile!$C$2:$C$17521,Y$8))*$C$6</f>
        <v>0</v>
      </c>
      <c r="Z218" s="162">
        <f>(SUMIFS(Profile!$F$2:$F$17521,Profile!$B$2:$B$17521,$B218,Profile!$C$2:$C$17521,Z$8))*$C$6</f>
        <v>0</v>
      </c>
      <c r="AA218" s="162">
        <f>(SUMIFS(Profile!$F$2:$F$17521,Profile!$B$2:$B$17521,$B218,Profile!$C$2:$C$17521,AA$8))*$C$6</f>
        <v>0</v>
      </c>
      <c r="AB218" s="162">
        <f>(SUMIFS(Profile!$F$2:$F$17521,Profile!$B$2:$B$17521,$B218,Profile!$C$2:$C$17521,AB$8))*$C$6</f>
        <v>0</v>
      </c>
      <c r="AC218" s="162">
        <f>(SUMIFS(Profile!$F$2:$F$17521,Profile!$B$2:$B$17521,$B218,Profile!$C$2:$C$17521,AC$8))*$C$6</f>
        <v>0</v>
      </c>
      <c r="AD218" s="162">
        <f>(SUMIFS(Profile!$F$2:$F$17521,Profile!$B$2:$B$17521,$B218,Profile!$C$2:$C$17521,AD$8))*$C$6</f>
        <v>0</v>
      </c>
      <c r="AE218" s="162">
        <f>(SUMIFS(Profile!$F$2:$F$17521,Profile!$B$2:$B$17521,$B218,Profile!$C$2:$C$17521,AE$8))*$C$6</f>
        <v>0</v>
      </c>
      <c r="AF218" s="162">
        <f>(SUMIFS(Profile!$F$2:$F$17521,Profile!$B$2:$B$17521,$B218,Profile!$C$2:$C$17521,AF$8))*$C$6</f>
        <v>0</v>
      </c>
      <c r="AG218" s="162">
        <f>(SUMIFS(Profile!$F$2:$F$17521,Profile!$B$2:$B$17521,$B218,Profile!$C$2:$C$17521,AG$8))*$C$6</f>
        <v>0</v>
      </c>
      <c r="AH218" s="162">
        <f>(SUMIFS(Profile!$F$2:$F$17521,Profile!$B$2:$B$17521,$B218,Profile!$C$2:$C$17521,AH$8))*$C$6</f>
        <v>0</v>
      </c>
      <c r="AI218" s="162">
        <f>(SUMIFS(Profile!$F$2:$F$17521,Profile!$B$2:$B$17521,$B218,Profile!$C$2:$C$17521,AI$8))*$C$6</f>
        <v>0</v>
      </c>
      <c r="AJ218" s="162">
        <f>(SUMIFS(Profile!$F$2:$F$17521,Profile!$B$2:$B$17521,$B218,Profile!$C$2:$C$17521,AJ$8))*$C$6</f>
        <v>0</v>
      </c>
      <c r="AK218" s="162">
        <f>(SUMIFS(Profile!$F$2:$F$17521,Profile!$B$2:$B$17521,$B218,Profile!$C$2:$C$17521,AK$8))*$C$6</f>
        <v>0</v>
      </c>
      <c r="AL218" s="162">
        <f>(SUMIFS(Profile!$F$2:$F$17521,Profile!$B$2:$B$17521,$B218,Profile!$C$2:$C$17521,AL$8))*$C$6</f>
        <v>0</v>
      </c>
      <c r="AM218" s="162">
        <f>(SUMIFS(Profile!$F$2:$F$17521,Profile!$B$2:$B$17521,$B218,Profile!$C$2:$C$17521,AM$8))*$C$6</f>
        <v>0</v>
      </c>
      <c r="AN218" s="162">
        <f>(SUMIFS(Profile!$F$2:$F$17521,Profile!$B$2:$B$17521,$B218,Profile!$C$2:$C$17521,AN$8))*$C$6</f>
        <v>0</v>
      </c>
      <c r="AO218" s="162">
        <f>(SUMIFS(Profile!$F$2:$F$17521,Profile!$B$2:$B$17521,$B218,Profile!$C$2:$C$17521,AO$8))*$C$6</f>
        <v>0</v>
      </c>
      <c r="AP218" s="162">
        <f>(SUMIFS(Profile!$F$2:$F$17521,Profile!$B$2:$B$17521,$B218,Profile!$C$2:$C$17521,AP$8))*$C$6</f>
        <v>0</v>
      </c>
      <c r="AQ218" s="162">
        <f>(SUMIFS(Profile!$F$2:$F$17521,Profile!$B$2:$B$17521,$B218,Profile!$C$2:$C$17521,AQ$8))*$C$6</f>
        <v>0</v>
      </c>
      <c r="AR218" s="162">
        <f>(SUMIFS(Profile!$F$2:$F$17521,Profile!$B$2:$B$17521,$B218,Profile!$C$2:$C$17521,AR$8))*$C$6</f>
        <v>0</v>
      </c>
      <c r="AS218" s="162">
        <f>(SUMIFS(Profile!$F$2:$F$17521,Profile!$B$2:$B$17521,$B218,Profile!$C$2:$C$17521,AS$8))*$C$6</f>
        <v>0</v>
      </c>
      <c r="AT218" s="162">
        <f>(SUMIFS(Profile!$F$2:$F$17521,Profile!$B$2:$B$17521,$B218,Profile!$C$2:$C$17521,AT$8))*$C$6</f>
        <v>0</v>
      </c>
      <c r="AU218" s="162">
        <f>(SUMIFS(Profile!$F$2:$F$17521,Profile!$B$2:$B$17521,$B218,Profile!$C$2:$C$17521,AU$8))*$C$6</f>
        <v>0</v>
      </c>
      <c r="AV218" s="162">
        <f>(SUMIFS(Profile!$F$2:$F$17521,Profile!$B$2:$B$17521,$B218,Profile!$C$2:$C$17521,AV$8))*$C$6</f>
        <v>0</v>
      </c>
      <c r="AW218" s="162">
        <f>(SUMIFS(Profile!$F$2:$F$17521,Profile!$B$2:$B$17521,$B218,Profile!$C$2:$C$17521,AW$8))*$C$6</f>
        <v>0</v>
      </c>
      <c r="AX218" s="162">
        <f>(SUMIFS(Profile!$F$2:$F$17521,Profile!$B$2:$B$17521,$B218,Profile!$C$2:$C$17521,AX$8))*$C$6</f>
        <v>0</v>
      </c>
      <c r="AY218" s="162">
        <f>(SUMIFS(Profile!$F$2:$F$17521,Profile!$B$2:$B$17521,$B218,Profile!$C$2:$C$17521,AY$8))*$C$6</f>
        <v>0</v>
      </c>
      <c r="AZ218" s="162">
        <f>(SUMIFS(Profile!$F$2:$F$17521,Profile!$B$2:$B$17521,$B218,Profile!$C$2:$C$17521,AZ$8))*$C$6</f>
        <v>0</v>
      </c>
      <c r="BA218" s="162">
        <f t="shared" si="10"/>
        <v>0</v>
      </c>
      <c r="BB218" s="162">
        <f>(SUMIFS(Profile!$E$2:$E$17521,Profile!$B$2:$B$17521,$B218,Profile!$C$2:$C$17521,BB$8))*$C$9</f>
        <v>0</v>
      </c>
      <c r="BC218" s="162">
        <f>(SUMIFS(Profile!$E$2:$E$17521,Profile!$B$2:$B$17521,$B218,Profile!$C$2:$C$17521,BC$8))*$C$9</f>
        <v>0</v>
      </c>
      <c r="BD218" s="162">
        <f>(SUMIFS(Profile!$E$2:$E$17521,Profile!$B$2:$B$17521,$B218,Profile!$C$2:$C$17521,BD$8))*$C$9</f>
        <v>0</v>
      </c>
      <c r="BE218" s="162">
        <f>(SUMIFS(Profile!$E$2:$E$17521,Profile!$B$2:$B$17521,$B218,Profile!$C$2:$C$17521,BE$8))*$C$9</f>
        <v>0</v>
      </c>
      <c r="BF218" s="162">
        <f>(SUMIFS(Profile!$E$2:$E$17521,Profile!$B$2:$B$17521,$B218,Profile!$C$2:$C$17521,BF$8))*$C$9</f>
        <v>0</v>
      </c>
      <c r="BG218" s="162">
        <f>(SUMIFS(Profile!$E$2:$E$17521,Profile!$B$2:$B$17521,$B218,Profile!$C$2:$C$17521,BG$8))*$C$9</f>
        <v>0</v>
      </c>
      <c r="BH218" s="162">
        <f>(SUMIFS(Profile!$E$2:$E$17521,Profile!$B$2:$B$17521,$B218,Profile!$C$2:$C$17521,BH$8))*$C$9</f>
        <v>0</v>
      </c>
      <c r="BI218" s="162">
        <f>(SUMIFS(Profile!$E$2:$E$17521,Profile!$B$2:$B$17521,$B218,Profile!$C$2:$C$17521,BI$8))*$C$9</f>
        <v>0</v>
      </c>
      <c r="BJ218" s="162">
        <f>(SUMIFS(Profile!$E$2:$E$17521,Profile!$B$2:$B$17521,$B218,Profile!$C$2:$C$17521,BJ$8))*$C$9</f>
        <v>0</v>
      </c>
      <c r="BK218" s="162">
        <f>(SUMIFS(Profile!$E$2:$E$17521,Profile!$B$2:$B$17521,$B218,Profile!$C$2:$C$17521,BK$8))*$C$9</f>
        <v>0</v>
      </c>
      <c r="BL218" s="162">
        <f>(SUMIFS(Profile!$E$2:$E$17521,Profile!$B$2:$B$17521,$B218,Profile!$C$2:$C$17521,BL$8))*$C$9</f>
        <v>0</v>
      </c>
      <c r="BM218" s="162">
        <f>(SUMIFS(Profile!$E$2:$E$17521,Profile!$B$2:$B$17521,$B218,Profile!$C$2:$C$17521,BM$8))*$C$9</f>
        <v>0</v>
      </c>
      <c r="BN218" s="162">
        <f>(SUMIFS(Profile!$E$2:$E$17521,Profile!$B$2:$B$17521,$B218,Profile!$C$2:$C$17521,BN$8))*$C$9</f>
        <v>0</v>
      </c>
      <c r="BO218" s="162">
        <f>(SUMIFS(Profile!$E$2:$E$17521,Profile!$B$2:$B$17521,$B218,Profile!$C$2:$C$17521,BO$8))*$C$9</f>
        <v>0</v>
      </c>
      <c r="BP218" s="162">
        <f>(SUMIFS(Profile!$E$2:$E$17521,Profile!$B$2:$B$17521,$B218,Profile!$C$2:$C$17521,BP$8))*$C$9</f>
        <v>0</v>
      </c>
      <c r="BQ218" s="162">
        <f>(SUMIFS(Profile!$E$2:$E$17521,Profile!$B$2:$B$17521,$B218,Profile!$C$2:$C$17521,BQ$8))*$C$9</f>
        <v>0</v>
      </c>
      <c r="BR218" s="162">
        <f>(SUMIFS(Profile!$E$2:$E$17521,Profile!$B$2:$B$17521,$B218,Profile!$C$2:$C$17521,BR$8))*$C$9</f>
        <v>0</v>
      </c>
      <c r="BS218" s="162">
        <f>(SUMIFS(Profile!$E$2:$E$17521,Profile!$B$2:$B$17521,$B218,Profile!$C$2:$C$17521,BS$8))*$C$9</f>
        <v>0</v>
      </c>
      <c r="BT218" s="162">
        <f>(SUMIFS(Profile!$E$2:$E$17521,Profile!$B$2:$B$17521,$B218,Profile!$C$2:$C$17521,BT$8))*$C$9</f>
        <v>0</v>
      </c>
      <c r="BU218" s="162">
        <f>(SUMIFS(Profile!$E$2:$E$17521,Profile!$B$2:$B$17521,$B218,Profile!$C$2:$C$17521,BU$8))*$C$9</f>
        <v>0</v>
      </c>
      <c r="BV218" s="162">
        <f>(SUMIFS(Profile!$E$2:$E$17521,Profile!$B$2:$B$17521,$B218,Profile!$C$2:$C$17521,BV$8))*$C$9</f>
        <v>0</v>
      </c>
      <c r="BW218" s="162">
        <f>(SUMIFS(Profile!$E$2:$E$17521,Profile!$B$2:$B$17521,$B218,Profile!$C$2:$C$17521,BW$8))*$C$9</f>
        <v>0</v>
      </c>
      <c r="BX218" s="162">
        <f>(SUMIFS(Profile!$E$2:$E$17521,Profile!$B$2:$B$17521,$B218,Profile!$C$2:$C$17521,BX$8))*$C$9</f>
        <v>0</v>
      </c>
      <c r="BY218" s="162">
        <f>(SUMIFS(Profile!$E$2:$E$17521,Profile!$B$2:$B$17521,$B218,Profile!$C$2:$C$17521,BY$8))*$C$9</f>
        <v>0</v>
      </c>
      <c r="BZ218" s="162">
        <f>(SUMIFS(Profile!$E$2:$E$17521,Profile!$B$2:$B$17521,$B218,Profile!$C$2:$C$17521,BZ$8))*$C$9</f>
        <v>0</v>
      </c>
      <c r="CA218" s="162">
        <f>(SUMIFS(Profile!$E$2:$E$17521,Profile!$B$2:$B$17521,$B218,Profile!$C$2:$C$17521,CA$8))*$C$9</f>
        <v>0</v>
      </c>
      <c r="CB218" s="162">
        <f>(SUMIFS(Profile!$E$2:$E$17521,Profile!$B$2:$B$17521,$B218,Profile!$C$2:$C$17521,CB$8))*$C$9</f>
        <v>0</v>
      </c>
      <c r="CC218" s="162">
        <f>(SUMIFS(Profile!$E$2:$E$17521,Profile!$B$2:$B$17521,$B218,Profile!$C$2:$C$17521,CC$8))*$C$9</f>
        <v>0</v>
      </c>
      <c r="CD218" s="162">
        <f>(SUMIFS(Profile!$E$2:$E$17521,Profile!$B$2:$B$17521,$B218,Profile!$C$2:$C$17521,CD$8))*$C$9</f>
        <v>0</v>
      </c>
      <c r="CE218" s="162">
        <f>(SUMIFS(Profile!$E$2:$E$17521,Profile!$B$2:$B$17521,$B218,Profile!$C$2:$C$17521,CE$8))*$C$9</f>
        <v>0</v>
      </c>
      <c r="CF218" s="162">
        <f>(SUMIFS(Profile!$E$2:$E$17521,Profile!$B$2:$B$17521,$B218,Profile!$C$2:$C$17521,CF$8))*$C$9</f>
        <v>0</v>
      </c>
      <c r="CG218" s="162">
        <f>(SUMIFS(Profile!$E$2:$E$17521,Profile!$B$2:$B$17521,$B218,Profile!$C$2:$C$17521,CG$8))*$C$9</f>
        <v>0</v>
      </c>
      <c r="CH218" s="162">
        <f>(SUMIFS(Profile!$E$2:$E$17521,Profile!$B$2:$B$17521,$B218,Profile!$C$2:$C$17521,CH$8))*$C$9</f>
        <v>0</v>
      </c>
      <c r="CI218" s="162">
        <f>(SUMIFS(Profile!$E$2:$E$17521,Profile!$B$2:$B$17521,$B218,Profile!$C$2:$C$17521,CI$8))*$C$9</f>
        <v>0</v>
      </c>
      <c r="CJ218" s="162">
        <f>(SUMIFS(Profile!$E$2:$E$17521,Profile!$B$2:$B$17521,$B218,Profile!$C$2:$C$17521,CJ$8))*$C$9</f>
        <v>0</v>
      </c>
      <c r="CK218" s="162">
        <f>(SUMIFS(Profile!$E$2:$E$17521,Profile!$B$2:$B$17521,$B218,Profile!$C$2:$C$17521,CK$8))*$C$9</f>
        <v>0</v>
      </c>
      <c r="CL218" s="162">
        <f>(SUMIFS(Profile!$E$2:$E$17521,Profile!$B$2:$B$17521,$B218,Profile!$C$2:$C$17521,CL$8))*$C$9</f>
        <v>0</v>
      </c>
      <c r="CM218" s="162">
        <f>(SUMIFS(Profile!$E$2:$E$17521,Profile!$B$2:$B$17521,$B218,Profile!$C$2:$C$17521,CM$8))*$C$9</f>
        <v>0</v>
      </c>
      <c r="CN218" s="162">
        <f>(SUMIFS(Profile!$E$2:$E$17521,Profile!$B$2:$B$17521,$B218,Profile!$C$2:$C$17521,CN$8))*$C$9</f>
        <v>0</v>
      </c>
      <c r="CO218" s="162">
        <f>(SUMIFS(Profile!$E$2:$E$17521,Profile!$B$2:$B$17521,$B218,Profile!$C$2:$C$17521,CO$8))*$C$9</f>
        <v>0</v>
      </c>
      <c r="CP218" s="162">
        <f>(SUMIFS(Profile!$E$2:$E$17521,Profile!$B$2:$B$17521,$B218,Profile!$C$2:$C$17521,CP$8))*$C$9</f>
        <v>0</v>
      </c>
      <c r="CQ218" s="162">
        <f>(SUMIFS(Profile!$E$2:$E$17521,Profile!$B$2:$B$17521,$B218,Profile!$C$2:$C$17521,CQ$8))*$C$9</f>
        <v>0</v>
      </c>
      <c r="CR218" s="162">
        <f>(SUMIFS(Profile!$E$2:$E$17521,Profile!$B$2:$B$17521,$B218,Profile!$C$2:$C$17521,CR$8))*$C$9</f>
        <v>0</v>
      </c>
      <c r="CS218" s="162">
        <f>(SUMIFS(Profile!$E$2:$E$17521,Profile!$B$2:$B$17521,$B218,Profile!$C$2:$C$17521,CS$8))*$C$9</f>
        <v>0</v>
      </c>
      <c r="CT218" s="162">
        <f>(SUMIFS(Profile!$E$2:$E$17521,Profile!$B$2:$B$17521,$B218,Profile!$C$2:$C$17521,CT$8))*$C$9</f>
        <v>0</v>
      </c>
      <c r="CU218" s="162">
        <f>(SUMIFS(Profile!$E$2:$E$17521,Profile!$B$2:$B$17521,$B218,Profile!$C$2:$C$17521,CU$8))*$C$9</f>
        <v>0</v>
      </c>
      <c r="CV218" s="162">
        <f>(SUMIFS(Profile!$E$2:$E$17521,Profile!$B$2:$B$17521,$B218,Profile!$C$2:$C$17521,CV$8))*$C$9</f>
        <v>0</v>
      </c>
      <c r="CW218" s="162">
        <f>(SUMIFS(Profile!$E$2:$E$17521,Profile!$B$2:$B$17521,$B218,Profile!$C$2:$C$17521,CW$8))*$C$9</f>
        <v>0</v>
      </c>
      <c r="CX218" s="162">
        <f t="shared" si="11"/>
        <v>0</v>
      </c>
      <c r="CY218" s="162">
        <f t="shared" ref="CY218:ET218" si="1051">MAX(BB218-E218,0)</f>
        <v>0</v>
      </c>
      <c r="CZ218" s="162">
        <f t="shared" si="1051"/>
        <v>0</v>
      </c>
      <c r="DA218" s="162">
        <f t="shared" si="1051"/>
        <v>0</v>
      </c>
      <c r="DB218" s="162">
        <f t="shared" si="1051"/>
        <v>0</v>
      </c>
      <c r="DC218" s="162">
        <f t="shared" si="1051"/>
        <v>0</v>
      </c>
      <c r="DD218" s="162">
        <f t="shared" si="1051"/>
        <v>0</v>
      </c>
      <c r="DE218" s="162">
        <f t="shared" si="1051"/>
        <v>0</v>
      </c>
      <c r="DF218" s="162">
        <f t="shared" si="1051"/>
        <v>0</v>
      </c>
      <c r="DG218" s="162">
        <f t="shared" si="1051"/>
        <v>0</v>
      </c>
      <c r="DH218" s="162">
        <f t="shared" si="1051"/>
        <v>0</v>
      </c>
      <c r="DI218" s="162">
        <f t="shared" si="1051"/>
        <v>0</v>
      </c>
      <c r="DJ218" s="162">
        <f t="shared" si="1051"/>
        <v>0</v>
      </c>
      <c r="DK218" s="162">
        <f t="shared" si="1051"/>
        <v>0</v>
      </c>
      <c r="DL218" s="162">
        <f t="shared" si="1051"/>
        <v>0</v>
      </c>
      <c r="DM218" s="162">
        <f t="shared" si="1051"/>
        <v>0</v>
      </c>
      <c r="DN218" s="162">
        <f t="shared" si="1051"/>
        <v>0</v>
      </c>
      <c r="DO218" s="162">
        <f t="shared" si="1051"/>
        <v>0</v>
      </c>
      <c r="DP218" s="162">
        <f t="shared" si="1051"/>
        <v>0</v>
      </c>
      <c r="DQ218" s="162">
        <f t="shared" si="1051"/>
        <v>0</v>
      </c>
      <c r="DR218" s="162">
        <f t="shared" si="1051"/>
        <v>0</v>
      </c>
      <c r="DS218" s="162">
        <f t="shared" si="1051"/>
        <v>0</v>
      </c>
      <c r="DT218" s="162">
        <f t="shared" si="1051"/>
        <v>0</v>
      </c>
      <c r="DU218" s="162">
        <f t="shared" si="1051"/>
        <v>0</v>
      </c>
      <c r="DV218" s="162">
        <f t="shared" si="1051"/>
        <v>0</v>
      </c>
      <c r="DW218" s="162">
        <f t="shared" si="1051"/>
        <v>0</v>
      </c>
      <c r="DX218" s="162">
        <f t="shared" si="1051"/>
        <v>0</v>
      </c>
      <c r="DY218" s="162">
        <f t="shared" si="1051"/>
        <v>0</v>
      </c>
      <c r="DZ218" s="162">
        <f t="shared" si="1051"/>
        <v>0</v>
      </c>
      <c r="EA218" s="162">
        <f t="shared" si="1051"/>
        <v>0</v>
      </c>
      <c r="EB218" s="162">
        <f t="shared" si="1051"/>
        <v>0</v>
      </c>
      <c r="EC218" s="162">
        <f t="shared" si="1051"/>
        <v>0</v>
      </c>
      <c r="ED218" s="162">
        <f t="shared" si="1051"/>
        <v>0</v>
      </c>
      <c r="EE218" s="162">
        <f t="shared" si="1051"/>
        <v>0</v>
      </c>
      <c r="EF218" s="162">
        <f t="shared" si="1051"/>
        <v>0</v>
      </c>
      <c r="EG218" s="162">
        <f t="shared" si="1051"/>
        <v>0</v>
      </c>
      <c r="EH218" s="162">
        <f t="shared" si="1051"/>
        <v>0</v>
      </c>
      <c r="EI218" s="162">
        <f t="shared" si="1051"/>
        <v>0</v>
      </c>
      <c r="EJ218" s="162">
        <f t="shared" si="1051"/>
        <v>0</v>
      </c>
      <c r="EK218" s="162">
        <f t="shared" si="1051"/>
        <v>0</v>
      </c>
      <c r="EL218" s="162">
        <f t="shared" si="1051"/>
        <v>0</v>
      </c>
      <c r="EM218" s="162">
        <f t="shared" si="1051"/>
        <v>0</v>
      </c>
      <c r="EN218" s="162">
        <f t="shared" si="1051"/>
        <v>0</v>
      </c>
      <c r="EO218" s="162">
        <f t="shared" si="1051"/>
        <v>0</v>
      </c>
      <c r="EP218" s="162">
        <f t="shared" si="1051"/>
        <v>0</v>
      </c>
      <c r="EQ218" s="162">
        <f t="shared" si="1051"/>
        <v>0</v>
      </c>
      <c r="ER218" s="162">
        <f t="shared" si="1051"/>
        <v>0</v>
      </c>
      <c r="ES218" s="162">
        <f t="shared" si="1051"/>
        <v>0</v>
      </c>
      <c r="ET218" s="162">
        <f t="shared" si="1051"/>
        <v>0</v>
      </c>
      <c r="EU218" s="162">
        <f t="shared" si="13"/>
        <v>0</v>
      </c>
      <c r="EV218" s="162">
        <f t="shared" ref="EV218:GQ218" si="1052">BB218-CY218</f>
        <v>0</v>
      </c>
      <c r="EW218" s="162">
        <f t="shared" si="1052"/>
        <v>0</v>
      </c>
      <c r="EX218" s="162">
        <f t="shared" si="1052"/>
        <v>0</v>
      </c>
      <c r="EY218" s="162">
        <f t="shared" si="1052"/>
        <v>0</v>
      </c>
      <c r="EZ218" s="162">
        <f t="shared" si="1052"/>
        <v>0</v>
      </c>
      <c r="FA218" s="162">
        <f t="shared" si="1052"/>
        <v>0</v>
      </c>
      <c r="FB218" s="162">
        <f t="shared" si="1052"/>
        <v>0</v>
      </c>
      <c r="FC218" s="162">
        <f t="shared" si="1052"/>
        <v>0</v>
      </c>
      <c r="FD218" s="162">
        <f t="shared" si="1052"/>
        <v>0</v>
      </c>
      <c r="FE218" s="162">
        <f t="shared" si="1052"/>
        <v>0</v>
      </c>
      <c r="FF218" s="162">
        <f t="shared" si="1052"/>
        <v>0</v>
      </c>
      <c r="FG218" s="162">
        <f t="shared" si="1052"/>
        <v>0</v>
      </c>
      <c r="FH218" s="162">
        <f t="shared" si="1052"/>
        <v>0</v>
      </c>
      <c r="FI218" s="162">
        <f t="shared" si="1052"/>
        <v>0</v>
      </c>
      <c r="FJ218" s="162">
        <f t="shared" si="1052"/>
        <v>0</v>
      </c>
      <c r="FK218" s="162">
        <f t="shared" si="1052"/>
        <v>0</v>
      </c>
      <c r="FL218" s="162">
        <f t="shared" si="1052"/>
        <v>0</v>
      </c>
      <c r="FM218" s="162">
        <f t="shared" si="1052"/>
        <v>0</v>
      </c>
      <c r="FN218" s="162">
        <f t="shared" si="1052"/>
        <v>0</v>
      </c>
      <c r="FO218" s="162">
        <f t="shared" si="1052"/>
        <v>0</v>
      </c>
      <c r="FP218" s="162">
        <f t="shared" si="1052"/>
        <v>0</v>
      </c>
      <c r="FQ218" s="162">
        <f t="shared" si="1052"/>
        <v>0</v>
      </c>
      <c r="FR218" s="162">
        <f t="shared" si="1052"/>
        <v>0</v>
      </c>
      <c r="FS218" s="162">
        <f t="shared" si="1052"/>
        <v>0</v>
      </c>
      <c r="FT218" s="162">
        <f t="shared" si="1052"/>
        <v>0</v>
      </c>
      <c r="FU218" s="162">
        <f t="shared" si="1052"/>
        <v>0</v>
      </c>
      <c r="FV218" s="162">
        <f t="shared" si="1052"/>
        <v>0</v>
      </c>
      <c r="FW218" s="162">
        <f t="shared" si="1052"/>
        <v>0</v>
      </c>
      <c r="FX218" s="162">
        <f t="shared" si="1052"/>
        <v>0</v>
      </c>
      <c r="FY218" s="162">
        <f t="shared" si="1052"/>
        <v>0</v>
      </c>
      <c r="FZ218" s="162">
        <f t="shared" si="1052"/>
        <v>0</v>
      </c>
      <c r="GA218" s="162">
        <f t="shared" si="1052"/>
        <v>0</v>
      </c>
      <c r="GB218" s="162">
        <f t="shared" si="1052"/>
        <v>0</v>
      </c>
      <c r="GC218" s="162">
        <f t="shared" si="1052"/>
        <v>0</v>
      </c>
      <c r="GD218" s="162">
        <f t="shared" si="1052"/>
        <v>0</v>
      </c>
      <c r="GE218" s="162">
        <f t="shared" si="1052"/>
        <v>0</v>
      </c>
      <c r="GF218" s="162">
        <f t="shared" si="1052"/>
        <v>0</v>
      </c>
      <c r="GG218" s="162">
        <f t="shared" si="1052"/>
        <v>0</v>
      </c>
      <c r="GH218" s="162">
        <f t="shared" si="1052"/>
        <v>0</v>
      </c>
      <c r="GI218" s="162">
        <f t="shared" si="1052"/>
        <v>0</v>
      </c>
      <c r="GJ218" s="162">
        <f t="shared" si="1052"/>
        <v>0</v>
      </c>
      <c r="GK218" s="162">
        <f t="shared" si="1052"/>
        <v>0</v>
      </c>
      <c r="GL218" s="162">
        <f t="shared" si="1052"/>
        <v>0</v>
      </c>
      <c r="GM218" s="162">
        <f t="shared" si="1052"/>
        <v>0</v>
      </c>
      <c r="GN218" s="162">
        <f t="shared" si="1052"/>
        <v>0</v>
      </c>
      <c r="GO218" s="162">
        <f t="shared" si="1052"/>
        <v>0</v>
      </c>
      <c r="GP218" s="162">
        <f t="shared" si="1052"/>
        <v>0</v>
      </c>
      <c r="GQ218" s="162">
        <f t="shared" si="1052"/>
        <v>0</v>
      </c>
      <c r="GR218" s="162">
        <f t="shared" si="15"/>
        <v>0</v>
      </c>
      <c r="GS218" s="162">
        <f t="shared" ref="GS218:IN218" si="1053">E218-EV218</f>
        <v>0</v>
      </c>
      <c r="GT218" s="162">
        <f t="shared" si="1053"/>
        <v>0</v>
      </c>
      <c r="GU218" s="162">
        <f t="shared" si="1053"/>
        <v>0</v>
      </c>
      <c r="GV218" s="162">
        <f t="shared" si="1053"/>
        <v>0</v>
      </c>
      <c r="GW218" s="162">
        <f t="shared" si="1053"/>
        <v>0</v>
      </c>
      <c r="GX218" s="162">
        <f t="shared" si="1053"/>
        <v>0</v>
      </c>
      <c r="GY218" s="162">
        <f t="shared" si="1053"/>
        <v>0</v>
      </c>
      <c r="GZ218" s="162">
        <f t="shared" si="1053"/>
        <v>0</v>
      </c>
      <c r="HA218" s="162">
        <f t="shared" si="1053"/>
        <v>0</v>
      </c>
      <c r="HB218" s="162">
        <f t="shared" si="1053"/>
        <v>0</v>
      </c>
      <c r="HC218" s="162">
        <f t="shared" si="1053"/>
        <v>0</v>
      </c>
      <c r="HD218" s="162">
        <f t="shared" si="1053"/>
        <v>0</v>
      </c>
      <c r="HE218" s="162">
        <f t="shared" si="1053"/>
        <v>0</v>
      </c>
      <c r="HF218" s="162">
        <f t="shared" si="1053"/>
        <v>0</v>
      </c>
      <c r="HG218" s="162">
        <f t="shared" si="1053"/>
        <v>0</v>
      </c>
      <c r="HH218" s="162">
        <f t="shared" si="1053"/>
        <v>0</v>
      </c>
      <c r="HI218" s="162">
        <f t="shared" si="1053"/>
        <v>0</v>
      </c>
      <c r="HJ218" s="162">
        <f t="shared" si="1053"/>
        <v>0</v>
      </c>
      <c r="HK218" s="162">
        <f t="shared" si="1053"/>
        <v>0</v>
      </c>
      <c r="HL218" s="162">
        <f t="shared" si="1053"/>
        <v>0</v>
      </c>
      <c r="HM218" s="162">
        <f t="shared" si="1053"/>
        <v>0</v>
      </c>
      <c r="HN218" s="162">
        <f t="shared" si="1053"/>
        <v>0</v>
      </c>
      <c r="HO218" s="162">
        <f t="shared" si="1053"/>
        <v>0</v>
      </c>
      <c r="HP218" s="162">
        <f t="shared" si="1053"/>
        <v>0</v>
      </c>
      <c r="HQ218" s="162">
        <f t="shared" si="1053"/>
        <v>0</v>
      </c>
      <c r="HR218" s="162">
        <f t="shared" si="1053"/>
        <v>0</v>
      </c>
      <c r="HS218" s="162">
        <f t="shared" si="1053"/>
        <v>0</v>
      </c>
      <c r="HT218" s="162">
        <f t="shared" si="1053"/>
        <v>0</v>
      </c>
      <c r="HU218" s="162">
        <f t="shared" si="1053"/>
        <v>0</v>
      </c>
      <c r="HV218" s="162">
        <f t="shared" si="1053"/>
        <v>0</v>
      </c>
      <c r="HW218" s="162">
        <f t="shared" si="1053"/>
        <v>0</v>
      </c>
      <c r="HX218" s="162">
        <f t="shared" si="1053"/>
        <v>0</v>
      </c>
      <c r="HY218" s="162">
        <f t="shared" si="1053"/>
        <v>0</v>
      </c>
      <c r="HZ218" s="162">
        <f t="shared" si="1053"/>
        <v>0</v>
      </c>
      <c r="IA218" s="162">
        <f t="shared" si="1053"/>
        <v>0</v>
      </c>
      <c r="IB218" s="162">
        <f t="shared" si="1053"/>
        <v>0</v>
      </c>
      <c r="IC218" s="162">
        <f t="shared" si="1053"/>
        <v>0</v>
      </c>
      <c r="ID218" s="162">
        <f t="shared" si="1053"/>
        <v>0</v>
      </c>
      <c r="IE218" s="162">
        <f t="shared" si="1053"/>
        <v>0</v>
      </c>
      <c r="IF218" s="162">
        <f t="shared" si="1053"/>
        <v>0</v>
      </c>
      <c r="IG218" s="162">
        <f t="shared" si="1053"/>
        <v>0</v>
      </c>
      <c r="IH218" s="162">
        <f t="shared" si="1053"/>
        <v>0</v>
      </c>
      <c r="II218" s="162">
        <f t="shared" si="1053"/>
        <v>0</v>
      </c>
      <c r="IJ218" s="162">
        <f t="shared" si="1053"/>
        <v>0</v>
      </c>
      <c r="IK218" s="162">
        <f t="shared" si="1053"/>
        <v>0</v>
      </c>
      <c r="IL218" s="162">
        <f t="shared" si="1053"/>
        <v>0</v>
      </c>
      <c r="IM218" s="162">
        <f t="shared" si="1053"/>
        <v>0</v>
      </c>
      <c r="IN218" s="162">
        <f t="shared" si="1053"/>
        <v>0</v>
      </c>
      <c r="IO218" s="162">
        <f t="shared" si="17"/>
        <v>0</v>
      </c>
      <c r="IP218" s="162">
        <f t="shared" si="23"/>
        <v>0</v>
      </c>
      <c r="IQ218" s="162">
        <f t="shared" ref="IQ218:KK218" si="1054">MAX((MIN(CZ218+IP218,$IO$7))-GT218,0)</f>
        <v>0</v>
      </c>
      <c r="IR218" s="162">
        <f t="shared" si="1054"/>
        <v>0</v>
      </c>
      <c r="IS218" s="162">
        <f t="shared" si="1054"/>
        <v>0</v>
      </c>
      <c r="IT218" s="162">
        <f t="shared" si="1054"/>
        <v>0</v>
      </c>
      <c r="IU218" s="162">
        <f t="shared" si="1054"/>
        <v>0</v>
      </c>
      <c r="IV218" s="162">
        <f t="shared" si="1054"/>
        <v>0</v>
      </c>
      <c r="IW218" s="162">
        <f t="shared" si="1054"/>
        <v>0</v>
      </c>
      <c r="IX218" s="162">
        <f t="shared" si="1054"/>
        <v>0</v>
      </c>
      <c r="IY218" s="162">
        <f t="shared" si="1054"/>
        <v>0</v>
      </c>
      <c r="IZ218" s="162">
        <f t="shared" si="1054"/>
        <v>0</v>
      </c>
      <c r="JA218" s="162">
        <f t="shared" si="1054"/>
        <v>0</v>
      </c>
      <c r="JB218" s="162">
        <f t="shared" si="1054"/>
        <v>0</v>
      </c>
      <c r="JC218" s="162">
        <f t="shared" si="1054"/>
        <v>0</v>
      </c>
      <c r="JD218" s="162">
        <f t="shared" si="1054"/>
        <v>0</v>
      </c>
      <c r="JE218" s="162">
        <f t="shared" si="1054"/>
        <v>0</v>
      </c>
      <c r="JF218" s="162">
        <f t="shared" si="1054"/>
        <v>0</v>
      </c>
      <c r="JG218" s="162">
        <f t="shared" si="1054"/>
        <v>0</v>
      </c>
      <c r="JH218" s="162">
        <f t="shared" si="1054"/>
        <v>0</v>
      </c>
      <c r="JI218" s="162">
        <f t="shared" si="1054"/>
        <v>0</v>
      </c>
      <c r="JJ218" s="162">
        <f t="shared" si="1054"/>
        <v>0</v>
      </c>
      <c r="JK218" s="162">
        <f t="shared" si="1054"/>
        <v>0</v>
      </c>
      <c r="JL218" s="162">
        <f t="shared" si="1054"/>
        <v>0</v>
      </c>
      <c r="JM218" s="162">
        <f t="shared" si="1054"/>
        <v>0</v>
      </c>
      <c r="JN218" s="162">
        <f t="shared" si="1054"/>
        <v>0</v>
      </c>
      <c r="JO218" s="162">
        <f t="shared" si="1054"/>
        <v>0</v>
      </c>
      <c r="JP218" s="162">
        <f t="shared" si="1054"/>
        <v>0</v>
      </c>
      <c r="JQ218" s="162">
        <f t="shared" si="1054"/>
        <v>0</v>
      </c>
      <c r="JR218" s="162">
        <f t="shared" si="1054"/>
        <v>0</v>
      </c>
      <c r="JS218" s="162">
        <f t="shared" si="1054"/>
        <v>0</v>
      </c>
      <c r="JT218" s="162">
        <f t="shared" si="1054"/>
        <v>0</v>
      </c>
      <c r="JU218" s="162">
        <f t="shared" si="1054"/>
        <v>0</v>
      </c>
      <c r="JV218" s="162">
        <f t="shared" si="1054"/>
        <v>0</v>
      </c>
      <c r="JW218" s="162">
        <f t="shared" si="1054"/>
        <v>0</v>
      </c>
      <c r="JX218" s="162">
        <f t="shared" si="1054"/>
        <v>0</v>
      </c>
      <c r="JY218" s="162">
        <f t="shared" si="1054"/>
        <v>0</v>
      </c>
      <c r="JZ218" s="162">
        <f t="shared" si="1054"/>
        <v>0</v>
      </c>
      <c r="KA218" s="162">
        <f t="shared" si="1054"/>
        <v>0</v>
      </c>
      <c r="KB218" s="162">
        <f t="shared" si="1054"/>
        <v>0</v>
      </c>
      <c r="KC218" s="162">
        <f t="shared" si="1054"/>
        <v>0</v>
      </c>
      <c r="KD218" s="162">
        <f t="shared" si="1054"/>
        <v>0</v>
      </c>
      <c r="KE218" s="162">
        <f t="shared" si="1054"/>
        <v>0</v>
      </c>
      <c r="KF218" s="162">
        <f t="shared" si="1054"/>
        <v>0</v>
      </c>
      <c r="KG218" s="162">
        <f t="shared" si="1054"/>
        <v>0</v>
      </c>
      <c r="KH218" s="162">
        <f t="shared" si="1054"/>
        <v>0</v>
      </c>
      <c r="KI218" s="162">
        <f t="shared" si="1054"/>
        <v>0</v>
      </c>
      <c r="KJ218" s="162">
        <f t="shared" si="1054"/>
        <v>0</v>
      </c>
      <c r="KK218" s="162">
        <f t="shared" si="1054"/>
        <v>0</v>
      </c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</row>
    <row r="219" ht="14.25" customHeight="1" spans="1:326" x14ac:dyDescent="0.25">
      <c r="A219" s="1">
        <v>7</v>
      </c>
      <c r="B219" s="1">
        <f t="shared" ref="B219:C219" si="1055">B218+1</f>
        <v>209</v>
      </c>
      <c r="C219" s="232">
        <f t="shared" si="1055"/>
        <v>43674</v>
      </c>
      <c r="D219" s="162">
        <f t="shared" si="9"/>
        <v>0</v>
      </c>
      <c r="E219" s="162">
        <f>(SUMIFS(Profile!$F$2:$F$17521,Profile!$B$2:$B$17521,$B219,Profile!$C$2:$C$17521,E$8))*$C$6</f>
        <v>0</v>
      </c>
      <c r="F219" s="162">
        <f>(SUMIFS(Profile!$F$2:$F$17521,Profile!$B$2:$B$17521,$B219,Profile!$C$2:$C$17521,F$8))*$C$6</f>
        <v>0</v>
      </c>
      <c r="G219" s="162">
        <f>(SUMIFS(Profile!$F$2:$F$17521,Profile!$B$2:$B$17521,$B219,Profile!$C$2:$C$17521,G$8))*$C$6</f>
        <v>0</v>
      </c>
      <c r="H219" s="162">
        <f>(SUMIFS(Profile!$F$2:$F$17521,Profile!$B$2:$B$17521,$B219,Profile!$C$2:$C$17521,H$8))*$C$6</f>
        <v>0</v>
      </c>
      <c r="I219" s="162">
        <f>(SUMIFS(Profile!$F$2:$F$17521,Profile!$B$2:$B$17521,$B219,Profile!$C$2:$C$17521,I$8))*$C$6</f>
        <v>0</v>
      </c>
      <c r="J219" s="162">
        <f>(SUMIFS(Profile!$F$2:$F$17521,Profile!$B$2:$B$17521,$B219,Profile!$C$2:$C$17521,J$8))*$C$6</f>
        <v>0</v>
      </c>
      <c r="K219" s="162">
        <f>(SUMIFS(Profile!$F$2:$F$17521,Profile!$B$2:$B$17521,$B219,Profile!$C$2:$C$17521,K$8))*$C$6</f>
        <v>0</v>
      </c>
      <c r="L219" s="162">
        <f>(SUMIFS(Profile!$F$2:$F$17521,Profile!$B$2:$B$17521,$B219,Profile!$C$2:$C$17521,L$8))*$C$6</f>
        <v>0</v>
      </c>
      <c r="M219" s="162">
        <f>(SUMIFS(Profile!$F$2:$F$17521,Profile!$B$2:$B$17521,$B219,Profile!$C$2:$C$17521,M$8))*$C$6</f>
        <v>0</v>
      </c>
      <c r="N219" s="162">
        <f>(SUMIFS(Profile!$F$2:$F$17521,Profile!$B$2:$B$17521,$B219,Profile!$C$2:$C$17521,N$8))*$C$6</f>
        <v>0</v>
      </c>
      <c r="O219" s="162">
        <f>(SUMIFS(Profile!$F$2:$F$17521,Profile!$B$2:$B$17521,$B219,Profile!$C$2:$C$17521,O$8))*$C$6</f>
        <v>0</v>
      </c>
      <c r="P219" s="162">
        <f>(SUMIFS(Profile!$F$2:$F$17521,Profile!$B$2:$B$17521,$B219,Profile!$C$2:$C$17521,P$8))*$C$6</f>
        <v>0</v>
      </c>
      <c r="Q219" s="162">
        <f>(SUMIFS(Profile!$F$2:$F$17521,Profile!$B$2:$B$17521,$B219,Profile!$C$2:$C$17521,Q$8))*$C$6</f>
        <v>0</v>
      </c>
      <c r="R219" s="162">
        <f>(SUMIFS(Profile!$F$2:$F$17521,Profile!$B$2:$B$17521,$B219,Profile!$C$2:$C$17521,R$8))*$C$6</f>
        <v>0</v>
      </c>
      <c r="S219" s="162">
        <f>(SUMIFS(Profile!$F$2:$F$17521,Profile!$B$2:$B$17521,$B219,Profile!$C$2:$C$17521,S$8))*$C$6</f>
        <v>0</v>
      </c>
      <c r="T219" s="162">
        <f>(SUMIFS(Profile!$F$2:$F$17521,Profile!$B$2:$B$17521,$B219,Profile!$C$2:$C$17521,T$8))*$C$6</f>
        <v>0</v>
      </c>
      <c r="U219" s="162">
        <f>(SUMIFS(Profile!$F$2:$F$17521,Profile!$B$2:$B$17521,$B219,Profile!$C$2:$C$17521,U$8))*$C$6</f>
        <v>0</v>
      </c>
      <c r="V219" s="162">
        <f>(SUMIFS(Profile!$F$2:$F$17521,Profile!$B$2:$B$17521,$B219,Profile!$C$2:$C$17521,V$8))*$C$6</f>
        <v>0</v>
      </c>
      <c r="W219" s="162">
        <f>(SUMIFS(Profile!$F$2:$F$17521,Profile!$B$2:$B$17521,$B219,Profile!$C$2:$C$17521,W$8))*$C$6</f>
        <v>0</v>
      </c>
      <c r="X219" s="162">
        <f>(SUMIFS(Profile!$F$2:$F$17521,Profile!$B$2:$B$17521,$B219,Profile!$C$2:$C$17521,X$8))*$C$6</f>
        <v>0</v>
      </c>
      <c r="Y219" s="162">
        <f>(SUMIFS(Profile!$F$2:$F$17521,Profile!$B$2:$B$17521,$B219,Profile!$C$2:$C$17521,Y$8))*$C$6</f>
        <v>0</v>
      </c>
      <c r="Z219" s="162">
        <f>(SUMIFS(Profile!$F$2:$F$17521,Profile!$B$2:$B$17521,$B219,Profile!$C$2:$C$17521,Z$8))*$C$6</f>
        <v>0</v>
      </c>
      <c r="AA219" s="162">
        <f>(SUMIFS(Profile!$F$2:$F$17521,Profile!$B$2:$B$17521,$B219,Profile!$C$2:$C$17521,AA$8))*$C$6</f>
        <v>0</v>
      </c>
      <c r="AB219" s="162">
        <f>(SUMIFS(Profile!$F$2:$F$17521,Profile!$B$2:$B$17521,$B219,Profile!$C$2:$C$17521,AB$8))*$C$6</f>
        <v>0</v>
      </c>
      <c r="AC219" s="162">
        <f>(SUMIFS(Profile!$F$2:$F$17521,Profile!$B$2:$B$17521,$B219,Profile!$C$2:$C$17521,AC$8))*$C$6</f>
        <v>0</v>
      </c>
      <c r="AD219" s="162">
        <f>(SUMIFS(Profile!$F$2:$F$17521,Profile!$B$2:$B$17521,$B219,Profile!$C$2:$C$17521,AD$8))*$C$6</f>
        <v>0</v>
      </c>
      <c r="AE219" s="162">
        <f>(SUMIFS(Profile!$F$2:$F$17521,Profile!$B$2:$B$17521,$B219,Profile!$C$2:$C$17521,AE$8))*$C$6</f>
        <v>0</v>
      </c>
      <c r="AF219" s="162">
        <f>(SUMIFS(Profile!$F$2:$F$17521,Profile!$B$2:$B$17521,$B219,Profile!$C$2:$C$17521,AF$8))*$C$6</f>
        <v>0</v>
      </c>
      <c r="AG219" s="162">
        <f>(SUMIFS(Profile!$F$2:$F$17521,Profile!$B$2:$B$17521,$B219,Profile!$C$2:$C$17521,AG$8))*$C$6</f>
        <v>0</v>
      </c>
      <c r="AH219" s="162">
        <f>(SUMIFS(Profile!$F$2:$F$17521,Profile!$B$2:$B$17521,$B219,Profile!$C$2:$C$17521,AH$8))*$C$6</f>
        <v>0</v>
      </c>
      <c r="AI219" s="162">
        <f>(SUMIFS(Profile!$F$2:$F$17521,Profile!$B$2:$B$17521,$B219,Profile!$C$2:$C$17521,AI$8))*$C$6</f>
        <v>0</v>
      </c>
      <c r="AJ219" s="162">
        <f>(SUMIFS(Profile!$F$2:$F$17521,Profile!$B$2:$B$17521,$B219,Profile!$C$2:$C$17521,AJ$8))*$C$6</f>
        <v>0</v>
      </c>
      <c r="AK219" s="162">
        <f>(SUMIFS(Profile!$F$2:$F$17521,Profile!$B$2:$B$17521,$B219,Profile!$C$2:$C$17521,AK$8))*$C$6</f>
        <v>0</v>
      </c>
      <c r="AL219" s="162">
        <f>(SUMIFS(Profile!$F$2:$F$17521,Profile!$B$2:$B$17521,$B219,Profile!$C$2:$C$17521,AL$8))*$C$6</f>
        <v>0</v>
      </c>
      <c r="AM219" s="162">
        <f>(SUMIFS(Profile!$F$2:$F$17521,Profile!$B$2:$B$17521,$B219,Profile!$C$2:$C$17521,AM$8))*$C$6</f>
        <v>0</v>
      </c>
      <c r="AN219" s="162">
        <f>(SUMIFS(Profile!$F$2:$F$17521,Profile!$B$2:$B$17521,$B219,Profile!$C$2:$C$17521,AN$8))*$C$6</f>
        <v>0</v>
      </c>
      <c r="AO219" s="162">
        <f>(SUMIFS(Profile!$F$2:$F$17521,Profile!$B$2:$B$17521,$B219,Profile!$C$2:$C$17521,AO$8))*$C$6</f>
        <v>0</v>
      </c>
      <c r="AP219" s="162">
        <f>(SUMIFS(Profile!$F$2:$F$17521,Profile!$B$2:$B$17521,$B219,Profile!$C$2:$C$17521,AP$8))*$C$6</f>
        <v>0</v>
      </c>
      <c r="AQ219" s="162">
        <f>(SUMIFS(Profile!$F$2:$F$17521,Profile!$B$2:$B$17521,$B219,Profile!$C$2:$C$17521,AQ$8))*$C$6</f>
        <v>0</v>
      </c>
      <c r="AR219" s="162">
        <f>(SUMIFS(Profile!$F$2:$F$17521,Profile!$B$2:$B$17521,$B219,Profile!$C$2:$C$17521,AR$8))*$C$6</f>
        <v>0</v>
      </c>
      <c r="AS219" s="162">
        <f>(SUMIFS(Profile!$F$2:$F$17521,Profile!$B$2:$B$17521,$B219,Profile!$C$2:$C$17521,AS$8))*$C$6</f>
        <v>0</v>
      </c>
      <c r="AT219" s="162">
        <f>(SUMIFS(Profile!$F$2:$F$17521,Profile!$B$2:$B$17521,$B219,Profile!$C$2:$C$17521,AT$8))*$C$6</f>
        <v>0</v>
      </c>
      <c r="AU219" s="162">
        <f>(SUMIFS(Profile!$F$2:$F$17521,Profile!$B$2:$B$17521,$B219,Profile!$C$2:$C$17521,AU$8))*$C$6</f>
        <v>0</v>
      </c>
      <c r="AV219" s="162">
        <f>(SUMIFS(Profile!$F$2:$F$17521,Profile!$B$2:$B$17521,$B219,Profile!$C$2:$C$17521,AV$8))*$C$6</f>
        <v>0</v>
      </c>
      <c r="AW219" s="162">
        <f>(SUMIFS(Profile!$F$2:$F$17521,Profile!$B$2:$B$17521,$B219,Profile!$C$2:$C$17521,AW$8))*$C$6</f>
        <v>0</v>
      </c>
      <c r="AX219" s="162">
        <f>(SUMIFS(Profile!$F$2:$F$17521,Profile!$B$2:$B$17521,$B219,Profile!$C$2:$C$17521,AX$8))*$C$6</f>
        <v>0</v>
      </c>
      <c r="AY219" s="162">
        <f>(SUMIFS(Profile!$F$2:$F$17521,Profile!$B$2:$B$17521,$B219,Profile!$C$2:$C$17521,AY$8))*$C$6</f>
        <v>0</v>
      </c>
      <c r="AZ219" s="162">
        <f>(SUMIFS(Profile!$F$2:$F$17521,Profile!$B$2:$B$17521,$B219,Profile!$C$2:$C$17521,AZ$8))*$C$6</f>
        <v>0</v>
      </c>
      <c r="BA219" s="162">
        <f t="shared" si="10"/>
        <v>0</v>
      </c>
      <c r="BB219" s="162">
        <f>(SUMIFS(Profile!$E$2:$E$17521,Profile!$B$2:$B$17521,$B219,Profile!$C$2:$C$17521,BB$8))*$C$9</f>
        <v>0</v>
      </c>
      <c r="BC219" s="162">
        <f>(SUMIFS(Profile!$E$2:$E$17521,Profile!$B$2:$B$17521,$B219,Profile!$C$2:$C$17521,BC$8))*$C$9</f>
        <v>0</v>
      </c>
      <c r="BD219" s="162">
        <f>(SUMIFS(Profile!$E$2:$E$17521,Profile!$B$2:$B$17521,$B219,Profile!$C$2:$C$17521,BD$8))*$C$9</f>
        <v>0</v>
      </c>
      <c r="BE219" s="162">
        <f>(SUMIFS(Profile!$E$2:$E$17521,Profile!$B$2:$B$17521,$B219,Profile!$C$2:$C$17521,BE$8))*$C$9</f>
        <v>0</v>
      </c>
      <c r="BF219" s="162">
        <f>(SUMIFS(Profile!$E$2:$E$17521,Profile!$B$2:$B$17521,$B219,Profile!$C$2:$C$17521,BF$8))*$C$9</f>
        <v>0</v>
      </c>
      <c r="BG219" s="162">
        <f>(SUMIFS(Profile!$E$2:$E$17521,Profile!$B$2:$B$17521,$B219,Profile!$C$2:$C$17521,BG$8))*$C$9</f>
        <v>0</v>
      </c>
      <c r="BH219" s="162">
        <f>(SUMIFS(Profile!$E$2:$E$17521,Profile!$B$2:$B$17521,$B219,Profile!$C$2:$C$17521,BH$8))*$C$9</f>
        <v>0</v>
      </c>
      <c r="BI219" s="162">
        <f>(SUMIFS(Profile!$E$2:$E$17521,Profile!$B$2:$B$17521,$B219,Profile!$C$2:$C$17521,BI$8))*$C$9</f>
        <v>0</v>
      </c>
      <c r="BJ219" s="162">
        <f>(SUMIFS(Profile!$E$2:$E$17521,Profile!$B$2:$B$17521,$B219,Profile!$C$2:$C$17521,BJ$8))*$C$9</f>
        <v>0</v>
      </c>
      <c r="BK219" s="162">
        <f>(SUMIFS(Profile!$E$2:$E$17521,Profile!$B$2:$B$17521,$B219,Profile!$C$2:$C$17521,BK$8))*$C$9</f>
        <v>0</v>
      </c>
      <c r="BL219" s="162">
        <f>(SUMIFS(Profile!$E$2:$E$17521,Profile!$B$2:$B$17521,$B219,Profile!$C$2:$C$17521,BL$8))*$C$9</f>
        <v>0</v>
      </c>
      <c r="BM219" s="162">
        <f>(SUMIFS(Profile!$E$2:$E$17521,Profile!$B$2:$B$17521,$B219,Profile!$C$2:$C$17521,BM$8))*$C$9</f>
        <v>0</v>
      </c>
      <c r="BN219" s="162">
        <f>(SUMIFS(Profile!$E$2:$E$17521,Profile!$B$2:$B$17521,$B219,Profile!$C$2:$C$17521,BN$8))*$C$9</f>
        <v>0</v>
      </c>
      <c r="BO219" s="162">
        <f>(SUMIFS(Profile!$E$2:$E$17521,Profile!$B$2:$B$17521,$B219,Profile!$C$2:$C$17521,BO$8))*$C$9</f>
        <v>0</v>
      </c>
      <c r="BP219" s="162">
        <f>(SUMIFS(Profile!$E$2:$E$17521,Profile!$B$2:$B$17521,$B219,Profile!$C$2:$C$17521,BP$8))*$C$9</f>
        <v>0</v>
      </c>
      <c r="BQ219" s="162">
        <f>(SUMIFS(Profile!$E$2:$E$17521,Profile!$B$2:$B$17521,$B219,Profile!$C$2:$C$17521,BQ$8))*$C$9</f>
        <v>0</v>
      </c>
      <c r="BR219" s="162">
        <f>(SUMIFS(Profile!$E$2:$E$17521,Profile!$B$2:$B$17521,$B219,Profile!$C$2:$C$17521,BR$8))*$C$9</f>
        <v>0</v>
      </c>
      <c r="BS219" s="162">
        <f>(SUMIFS(Profile!$E$2:$E$17521,Profile!$B$2:$B$17521,$B219,Profile!$C$2:$C$17521,BS$8))*$C$9</f>
        <v>0</v>
      </c>
      <c r="BT219" s="162">
        <f>(SUMIFS(Profile!$E$2:$E$17521,Profile!$B$2:$B$17521,$B219,Profile!$C$2:$C$17521,BT$8))*$C$9</f>
        <v>0</v>
      </c>
      <c r="BU219" s="162">
        <f>(SUMIFS(Profile!$E$2:$E$17521,Profile!$B$2:$B$17521,$B219,Profile!$C$2:$C$17521,BU$8))*$C$9</f>
        <v>0</v>
      </c>
      <c r="BV219" s="162">
        <f>(SUMIFS(Profile!$E$2:$E$17521,Profile!$B$2:$B$17521,$B219,Profile!$C$2:$C$17521,BV$8))*$C$9</f>
        <v>0</v>
      </c>
      <c r="BW219" s="162">
        <f>(SUMIFS(Profile!$E$2:$E$17521,Profile!$B$2:$B$17521,$B219,Profile!$C$2:$C$17521,BW$8))*$C$9</f>
        <v>0</v>
      </c>
      <c r="BX219" s="162">
        <f>(SUMIFS(Profile!$E$2:$E$17521,Profile!$B$2:$B$17521,$B219,Profile!$C$2:$C$17521,BX$8))*$C$9</f>
        <v>0</v>
      </c>
      <c r="BY219" s="162">
        <f>(SUMIFS(Profile!$E$2:$E$17521,Profile!$B$2:$B$17521,$B219,Profile!$C$2:$C$17521,BY$8))*$C$9</f>
        <v>0</v>
      </c>
      <c r="BZ219" s="162">
        <f>(SUMIFS(Profile!$E$2:$E$17521,Profile!$B$2:$B$17521,$B219,Profile!$C$2:$C$17521,BZ$8))*$C$9</f>
        <v>0</v>
      </c>
      <c r="CA219" s="162">
        <f>(SUMIFS(Profile!$E$2:$E$17521,Profile!$B$2:$B$17521,$B219,Profile!$C$2:$C$17521,CA$8))*$C$9</f>
        <v>0</v>
      </c>
      <c r="CB219" s="162">
        <f>(SUMIFS(Profile!$E$2:$E$17521,Profile!$B$2:$B$17521,$B219,Profile!$C$2:$C$17521,CB$8))*$C$9</f>
        <v>0</v>
      </c>
      <c r="CC219" s="162">
        <f>(SUMIFS(Profile!$E$2:$E$17521,Profile!$B$2:$B$17521,$B219,Profile!$C$2:$C$17521,CC$8))*$C$9</f>
        <v>0</v>
      </c>
      <c r="CD219" s="162">
        <f>(SUMIFS(Profile!$E$2:$E$17521,Profile!$B$2:$B$17521,$B219,Profile!$C$2:$C$17521,CD$8))*$C$9</f>
        <v>0</v>
      </c>
      <c r="CE219" s="162">
        <f>(SUMIFS(Profile!$E$2:$E$17521,Profile!$B$2:$B$17521,$B219,Profile!$C$2:$C$17521,CE$8))*$C$9</f>
        <v>0</v>
      </c>
      <c r="CF219" s="162">
        <f>(SUMIFS(Profile!$E$2:$E$17521,Profile!$B$2:$B$17521,$B219,Profile!$C$2:$C$17521,CF$8))*$C$9</f>
        <v>0</v>
      </c>
      <c r="CG219" s="162">
        <f>(SUMIFS(Profile!$E$2:$E$17521,Profile!$B$2:$B$17521,$B219,Profile!$C$2:$C$17521,CG$8))*$C$9</f>
        <v>0</v>
      </c>
      <c r="CH219" s="162">
        <f>(SUMIFS(Profile!$E$2:$E$17521,Profile!$B$2:$B$17521,$B219,Profile!$C$2:$C$17521,CH$8))*$C$9</f>
        <v>0</v>
      </c>
      <c r="CI219" s="162">
        <f>(SUMIFS(Profile!$E$2:$E$17521,Profile!$B$2:$B$17521,$B219,Profile!$C$2:$C$17521,CI$8))*$C$9</f>
        <v>0</v>
      </c>
      <c r="CJ219" s="162">
        <f>(SUMIFS(Profile!$E$2:$E$17521,Profile!$B$2:$B$17521,$B219,Profile!$C$2:$C$17521,CJ$8))*$C$9</f>
        <v>0</v>
      </c>
      <c r="CK219" s="162">
        <f>(SUMIFS(Profile!$E$2:$E$17521,Profile!$B$2:$B$17521,$B219,Profile!$C$2:$C$17521,CK$8))*$C$9</f>
        <v>0</v>
      </c>
      <c r="CL219" s="162">
        <f>(SUMIFS(Profile!$E$2:$E$17521,Profile!$B$2:$B$17521,$B219,Profile!$C$2:$C$17521,CL$8))*$C$9</f>
        <v>0</v>
      </c>
      <c r="CM219" s="162">
        <f>(SUMIFS(Profile!$E$2:$E$17521,Profile!$B$2:$B$17521,$B219,Profile!$C$2:$C$17521,CM$8))*$C$9</f>
        <v>0</v>
      </c>
      <c r="CN219" s="162">
        <f>(SUMIFS(Profile!$E$2:$E$17521,Profile!$B$2:$B$17521,$B219,Profile!$C$2:$C$17521,CN$8))*$C$9</f>
        <v>0</v>
      </c>
      <c r="CO219" s="162">
        <f>(SUMIFS(Profile!$E$2:$E$17521,Profile!$B$2:$B$17521,$B219,Profile!$C$2:$C$17521,CO$8))*$C$9</f>
        <v>0</v>
      </c>
      <c r="CP219" s="162">
        <f>(SUMIFS(Profile!$E$2:$E$17521,Profile!$B$2:$B$17521,$B219,Profile!$C$2:$C$17521,CP$8))*$C$9</f>
        <v>0</v>
      </c>
      <c r="CQ219" s="162">
        <f>(SUMIFS(Profile!$E$2:$E$17521,Profile!$B$2:$B$17521,$B219,Profile!$C$2:$C$17521,CQ$8))*$C$9</f>
        <v>0</v>
      </c>
      <c r="CR219" s="162">
        <f>(SUMIFS(Profile!$E$2:$E$17521,Profile!$B$2:$B$17521,$B219,Profile!$C$2:$C$17521,CR$8))*$C$9</f>
        <v>0</v>
      </c>
      <c r="CS219" s="162">
        <f>(SUMIFS(Profile!$E$2:$E$17521,Profile!$B$2:$B$17521,$B219,Profile!$C$2:$C$17521,CS$8))*$C$9</f>
        <v>0</v>
      </c>
      <c r="CT219" s="162">
        <f>(SUMIFS(Profile!$E$2:$E$17521,Profile!$B$2:$B$17521,$B219,Profile!$C$2:$C$17521,CT$8))*$C$9</f>
        <v>0</v>
      </c>
      <c r="CU219" s="162">
        <f>(SUMIFS(Profile!$E$2:$E$17521,Profile!$B$2:$B$17521,$B219,Profile!$C$2:$C$17521,CU$8))*$C$9</f>
        <v>0</v>
      </c>
      <c r="CV219" s="162">
        <f>(SUMIFS(Profile!$E$2:$E$17521,Profile!$B$2:$B$17521,$B219,Profile!$C$2:$C$17521,CV$8))*$C$9</f>
        <v>0</v>
      </c>
      <c r="CW219" s="162">
        <f>(SUMIFS(Profile!$E$2:$E$17521,Profile!$B$2:$B$17521,$B219,Profile!$C$2:$C$17521,CW$8))*$C$9</f>
        <v>0</v>
      </c>
      <c r="CX219" s="162">
        <f t="shared" si="11"/>
        <v>0</v>
      </c>
      <c r="CY219" s="162">
        <f t="shared" ref="CY219:ET219" si="1056">MAX(BB219-E219,0)</f>
        <v>0</v>
      </c>
      <c r="CZ219" s="162">
        <f t="shared" si="1056"/>
        <v>0</v>
      </c>
      <c r="DA219" s="162">
        <f t="shared" si="1056"/>
        <v>0</v>
      </c>
      <c r="DB219" s="162">
        <f t="shared" si="1056"/>
        <v>0</v>
      </c>
      <c r="DC219" s="162">
        <f t="shared" si="1056"/>
        <v>0</v>
      </c>
      <c r="DD219" s="162">
        <f t="shared" si="1056"/>
        <v>0</v>
      </c>
      <c r="DE219" s="162">
        <f t="shared" si="1056"/>
        <v>0</v>
      </c>
      <c r="DF219" s="162">
        <f t="shared" si="1056"/>
        <v>0</v>
      </c>
      <c r="DG219" s="162">
        <f t="shared" si="1056"/>
        <v>0</v>
      </c>
      <c r="DH219" s="162">
        <f t="shared" si="1056"/>
        <v>0</v>
      </c>
      <c r="DI219" s="162">
        <f t="shared" si="1056"/>
        <v>0</v>
      </c>
      <c r="DJ219" s="162">
        <f t="shared" si="1056"/>
        <v>0</v>
      </c>
      <c r="DK219" s="162">
        <f t="shared" si="1056"/>
        <v>0</v>
      </c>
      <c r="DL219" s="162">
        <f t="shared" si="1056"/>
        <v>0</v>
      </c>
      <c r="DM219" s="162">
        <f t="shared" si="1056"/>
        <v>0</v>
      </c>
      <c r="DN219" s="162">
        <f t="shared" si="1056"/>
        <v>0</v>
      </c>
      <c r="DO219" s="162">
        <f t="shared" si="1056"/>
        <v>0</v>
      </c>
      <c r="DP219" s="162">
        <f t="shared" si="1056"/>
        <v>0</v>
      </c>
      <c r="DQ219" s="162">
        <f t="shared" si="1056"/>
        <v>0</v>
      </c>
      <c r="DR219" s="162">
        <f t="shared" si="1056"/>
        <v>0</v>
      </c>
      <c r="DS219" s="162">
        <f t="shared" si="1056"/>
        <v>0</v>
      </c>
      <c r="DT219" s="162">
        <f t="shared" si="1056"/>
        <v>0</v>
      </c>
      <c r="DU219" s="162">
        <f t="shared" si="1056"/>
        <v>0</v>
      </c>
      <c r="DV219" s="162">
        <f t="shared" si="1056"/>
        <v>0</v>
      </c>
      <c r="DW219" s="162">
        <f t="shared" si="1056"/>
        <v>0</v>
      </c>
      <c r="DX219" s="162">
        <f t="shared" si="1056"/>
        <v>0</v>
      </c>
      <c r="DY219" s="162">
        <f t="shared" si="1056"/>
        <v>0</v>
      </c>
      <c r="DZ219" s="162">
        <f t="shared" si="1056"/>
        <v>0</v>
      </c>
      <c r="EA219" s="162">
        <f t="shared" si="1056"/>
        <v>0</v>
      </c>
      <c r="EB219" s="162">
        <f t="shared" si="1056"/>
        <v>0</v>
      </c>
      <c r="EC219" s="162">
        <f t="shared" si="1056"/>
        <v>0</v>
      </c>
      <c r="ED219" s="162">
        <f t="shared" si="1056"/>
        <v>0</v>
      </c>
      <c r="EE219" s="162">
        <f t="shared" si="1056"/>
        <v>0</v>
      </c>
      <c r="EF219" s="162">
        <f t="shared" si="1056"/>
        <v>0</v>
      </c>
      <c r="EG219" s="162">
        <f t="shared" si="1056"/>
        <v>0</v>
      </c>
      <c r="EH219" s="162">
        <f t="shared" si="1056"/>
        <v>0</v>
      </c>
      <c r="EI219" s="162">
        <f t="shared" si="1056"/>
        <v>0</v>
      </c>
      <c r="EJ219" s="162">
        <f t="shared" si="1056"/>
        <v>0</v>
      </c>
      <c r="EK219" s="162">
        <f t="shared" si="1056"/>
        <v>0</v>
      </c>
      <c r="EL219" s="162">
        <f t="shared" si="1056"/>
        <v>0</v>
      </c>
      <c r="EM219" s="162">
        <f t="shared" si="1056"/>
        <v>0</v>
      </c>
      <c r="EN219" s="162">
        <f t="shared" si="1056"/>
        <v>0</v>
      </c>
      <c r="EO219" s="162">
        <f t="shared" si="1056"/>
        <v>0</v>
      </c>
      <c r="EP219" s="162">
        <f t="shared" si="1056"/>
        <v>0</v>
      </c>
      <c r="EQ219" s="162">
        <f t="shared" si="1056"/>
        <v>0</v>
      </c>
      <c r="ER219" s="162">
        <f t="shared" si="1056"/>
        <v>0</v>
      </c>
      <c r="ES219" s="162">
        <f t="shared" si="1056"/>
        <v>0</v>
      </c>
      <c r="ET219" s="162">
        <f t="shared" si="1056"/>
        <v>0</v>
      </c>
      <c r="EU219" s="162">
        <f t="shared" si="13"/>
        <v>0</v>
      </c>
      <c r="EV219" s="162">
        <f t="shared" ref="EV219:GQ219" si="1057">BB219-CY219</f>
        <v>0</v>
      </c>
      <c r="EW219" s="162">
        <f t="shared" si="1057"/>
        <v>0</v>
      </c>
      <c r="EX219" s="162">
        <f t="shared" si="1057"/>
        <v>0</v>
      </c>
      <c r="EY219" s="162">
        <f t="shared" si="1057"/>
        <v>0</v>
      </c>
      <c r="EZ219" s="162">
        <f t="shared" si="1057"/>
        <v>0</v>
      </c>
      <c r="FA219" s="162">
        <f t="shared" si="1057"/>
        <v>0</v>
      </c>
      <c r="FB219" s="162">
        <f t="shared" si="1057"/>
        <v>0</v>
      </c>
      <c r="FC219" s="162">
        <f t="shared" si="1057"/>
        <v>0</v>
      </c>
      <c r="FD219" s="162">
        <f t="shared" si="1057"/>
        <v>0</v>
      </c>
      <c r="FE219" s="162">
        <f t="shared" si="1057"/>
        <v>0</v>
      </c>
      <c r="FF219" s="162">
        <f t="shared" si="1057"/>
        <v>0</v>
      </c>
      <c r="FG219" s="162">
        <f t="shared" si="1057"/>
        <v>0</v>
      </c>
      <c r="FH219" s="162">
        <f t="shared" si="1057"/>
        <v>0</v>
      </c>
      <c r="FI219" s="162">
        <f t="shared" si="1057"/>
        <v>0</v>
      </c>
      <c r="FJ219" s="162">
        <f t="shared" si="1057"/>
        <v>0</v>
      </c>
      <c r="FK219" s="162">
        <f t="shared" si="1057"/>
        <v>0</v>
      </c>
      <c r="FL219" s="162">
        <f t="shared" si="1057"/>
        <v>0</v>
      </c>
      <c r="FM219" s="162">
        <f t="shared" si="1057"/>
        <v>0</v>
      </c>
      <c r="FN219" s="162">
        <f t="shared" si="1057"/>
        <v>0</v>
      </c>
      <c r="FO219" s="162">
        <f t="shared" si="1057"/>
        <v>0</v>
      </c>
      <c r="FP219" s="162">
        <f t="shared" si="1057"/>
        <v>0</v>
      </c>
      <c r="FQ219" s="162">
        <f t="shared" si="1057"/>
        <v>0</v>
      </c>
      <c r="FR219" s="162">
        <f t="shared" si="1057"/>
        <v>0</v>
      </c>
      <c r="FS219" s="162">
        <f t="shared" si="1057"/>
        <v>0</v>
      </c>
      <c r="FT219" s="162">
        <f t="shared" si="1057"/>
        <v>0</v>
      </c>
      <c r="FU219" s="162">
        <f t="shared" si="1057"/>
        <v>0</v>
      </c>
      <c r="FV219" s="162">
        <f t="shared" si="1057"/>
        <v>0</v>
      </c>
      <c r="FW219" s="162">
        <f t="shared" si="1057"/>
        <v>0</v>
      </c>
      <c r="FX219" s="162">
        <f t="shared" si="1057"/>
        <v>0</v>
      </c>
      <c r="FY219" s="162">
        <f t="shared" si="1057"/>
        <v>0</v>
      </c>
      <c r="FZ219" s="162">
        <f t="shared" si="1057"/>
        <v>0</v>
      </c>
      <c r="GA219" s="162">
        <f t="shared" si="1057"/>
        <v>0</v>
      </c>
      <c r="GB219" s="162">
        <f t="shared" si="1057"/>
        <v>0</v>
      </c>
      <c r="GC219" s="162">
        <f t="shared" si="1057"/>
        <v>0</v>
      </c>
      <c r="GD219" s="162">
        <f t="shared" si="1057"/>
        <v>0</v>
      </c>
      <c r="GE219" s="162">
        <f t="shared" si="1057"/>
        <v>0</v>
      </c>
      <c r="GF219" s="162">
        <f t="shared" si="1057"/>
        <v>0</v>
      </c>
      <c r="GG219" s="162">
        <f t="shared" si="1057"/>
        <v>0</v>
      </c>
      <c r="GH219" s="162">
        <f t="shared" si="1057"/>
        <v>0</v>
      </c>
      <c r="GI219" s="162">
        <f t="shared" si="1057"/>
        <v>0</v>
      </c>
      <c r="GJ219" s="162">
        <f t="shared" si="1057"/>
        <v>0</v>
      </c>
      <c r="GK219" s="162">
        <f t="shared" si="1057"/>
        <v>0</v>
      </c>
      <c r="GL219" s="162">
        <f t="shared" si="1057"/>
        <v>0</v>
      </c>
      <c r="GM219" s="162">
        <f t="shared" si="1057"/>
        <v>0</v>
      </c>
      <c r="GN219" s="162">
        <f t="shared" si="1057"/>
        <v>0</v>
      </c>
      <c r="GO219" s="162">
        <f t="shared" si="1057"/>
        <v>0</v>
      </c>
      <c r="GP219" s="162">
        <f t="shared" si="1057"/>
        <v>0</v>
      </c>
      <c r="GQ219" s="162">
        <f t="shared" si="1057"/>
        <v>0</v>
      </c>
      <c r="GR219" s="162">
        <f t="shared" si="15"/>
        <v>0</v>
      </c>
      <c r="GS219" s="162">
        <f t="shared" ref="GS219:IN219" si="1058">E219-EV219</f>
        <v>0</v>
      </c>
      <c r="GT219" s="162">
        <f t="shared" si="1058"/>
        <v>0</v>
      </c>
      <c r="GU219" s="162">
        <f t="shared" si="1058"/>
        <v>0</v>
      </c>
      <c r="GV219" s="162">
        <f t="shared" si="1058"/>
        <v>0</v>
      </c>
      <c r="GW219" s="162">
        <f t="shared" si="1058"/>
        <v>0</v>
      </c>
      <c r="GX219" s="162">
        <f t="shared" si="1058"/>
        <v>0</v>
      </c>
      <c r="GY219" s="162">
        <f t="shared" si="1058"/>
        <v>0</v>
      </c>
      <c r="GZ219" s="162">
        <f t="shared" si="1058"/>
        <v>0</v>
      </c>
      <c r="HA219" s="162">
        <f t="shared" si="1058"/>
        <v>0</v>
      </c>
      <c r="HB219" s="162">
        <f t="shared" si="1058"/>
        <v>0</v>
      </c>
      <c r="HC219" s="162">
        <f t="shared" si="1058"/>
        <v>0</v>
      </c>
      <c r="HD219" s="162">
        <f t="shared" si="1058"/>
        <v>0</v>
      </c>
      <c r="HE219" s="162">
        <f t="shared" si="1058"/>
        <v>0</v>
      </c>
      <c r="HF219" s="162">
        <f t="shared" si="1058"/>
        <v>0</v>
      </c>
      <c r="HG219" s="162">
        <f t="shared" si="1058"/>
        <v>0</v>
      </c>
      <c r="HH219" s="162">
        <f t="shared" si="1058"/>
        <v>0</v>
      </c>
      <c r="HI219" s="162">
        <f t="shared" si="1058"/>
        <v>0</v>
      </c>
      <c r="HJ219" s="162">
        <f t="shared" si="1058"/>
        <v>0</v>
      </c>
      <c r="HK219" s="162">
        <f t="shared" si="1058"/>
        <v>0</v>
      </c>
      <c r="HL219" s="162">
        <f t="shared" si="1058"/>
        <v>0</v>
      </c>
      <c r="HM219" s="162">
        <f t="shared" si="1058"/>
        <v>0</v>
      </c>
      <c r="HN219" s="162">
        <f t="shared" si="1058"/>
        <v>0</v>
      </c>
      <c r="HO219" s="162">
        <f t="shared" si="1058"/>
        <v>0</v>
      </c>
      <c r="HP219" s="162">
        <f t="shared" si="1058"/>
        <v>0</v>
      </c>
      <c r="HQ219" s="162">
        <f t="shared" si="1058"/>
        <v>0</v>
      </c>
      <c r="HR219" s="162">
        <f t="shared" si="1058"/>
        <v>0</v>
      </c>
      <c r="HS219" s="162">
        <f t="shared" si="1058"/>
        <v>0</v>
      </c>
      <c r="HT219" s="162">
        <f t="shared" si="1058"/>
        <v>0</v>
      </c>
      <c r="HU219" s="162">
        <f t="shared" si="1058"/>
        <v>0</v>
      </c>
      <c r="HV219" s="162">
        <f t="shared" si="1058"/>
        <v>0</v>
      </c>
      <c r="HW219" s="162">
        <f t="shared" si="1058"/>
        <v>0</v>
      </c>
      <c r="HX219" s="162">
        <f t="shared" si="1058"/>
        <v>0</v>
      </c>
      <c r="HY219" s="162">
        <f t="shared" si="1058"/>
        <v>0</v>
      </c>
      <c r="HZ219" s="162">
        <f t="shared" si="1058"/>
        <v>0</v>
      </c>
      <c r="IA219" s="162">
        <f t="shared" si="1058"/>
        <v>0</v>
      </c>
      <c r="IB219" s="162">
        <f t="shared" si="1058"/>
        <v>0</v>
      </c>
      <c r="IC219" s="162">
        <f t="shared" si="1058"/>
        <v>0</v>
      </c>
      <c r="ID219" s="162">
        <f t="shared" si="1058"/>
        <v>0</v>
      </c>
      <c r="IE219" s="162">
        <f t="shared" si="1058"/>
        <v>0</v>
      </c>
      <c r="IF219" s="162">
        <f t="shared" si="1058"/>
        <v>0</v>
      </c>
      <c r="IG219" s="162">
        <f t="shared" si="1058"/>
        <v>0</v>
      </c>
      <c r="IH219" s="162">
        <f t="shared" si="1058"/>
        <v>0</v>
      </c>
      <c r="II219" s="162">
        <f t="shared" si="1058"/>
        <v>0</v>
      </c>
      <c r="IJ219" s="162">
        <f t="shared" si="1058"/>
        <v>0</v>
      </c>
      <c r="IK219" s="162">
        <f t="shared" si="1058"/>
        <v>0</v>
      </c>
      <c r="IL219" s="162">
        <f t="shared" si="1058"/>
        <v>0</v>
      </c>
      <c r="IM219" s="162">
        <f t="shared" si="1058"/>
        <v>0</v>
      </c>
      <c r="IN219" s="162">
        <f t="shared" si="1058"/>
        <v>0</v>
      </c>
      <c r="IO219" s="162">
        <f t="shared" si="17"/>
        <v>0</v>
      </c>
      <c r="IP219" s="162">
        <f t="shared" si="23"/>
        <v>0</v>
      </c>
      <c r="IQ219" s="162">
        <f t="shared" ref="IQ219:KK219" si="1059">MAX((MIN(CZ219+IP219,$IO$7))-GT219,0)</f>
        <v>0</v>
      </c>
      <c r="IR219" s="162">
        <f t="shared" si="1059"/>
        <v>0</v>
      </c>
      <c r="IS219" s="162">
        <f t="shared" si="1059"/>
        <v>0</v>
      </c>
      <c r="IT219" s="162">
        <f t="shared" si="1059"/>
        <v>0</v>
      </c>
      <c r="IU219" s="162">
        <f t="shared" si="1059"/>
        <v>0</v>
      </c>
      <c r="IV219" s="162">
        <f t="shared" si="1059"/>
        <v>0</v>
      </c>
      <c r="IW219" s="162">
        <f t="shared" si="1059"/>
        <v>0</v>
      </c>
      <c r="IX219" s="162">
        <f t="shared" si="1059"/>
        <v>0</v>
      </c>
      <c r="IY219" s="162">
        <f t="shared" si="1059"/>
        <v>0</v>
      </c>
      <c r="IZ219" s="162">
        <f t="shared" si="1059"/>
        <v>0</v>
      </c>
      <c r="JA219" s="162">
        <f t="shared" si="1059"/>
        <v>0</v>
      </c>
      <c r="JB219" s="162">
        <f t="shared" si="1059"/>
        <v>0</v>
      </c>
      <c r="JC219" s="162">
        <f t="shared" si="1059"/>
        <v>0</v>
      </c>
      <c r="JD219" s="162">
        <f t="shared" si="1059"/>
        <v>0</v>
      </c>
      <c r="JE219" s="162">
        <f t="shared" si="1059"/>
        <v>0</v>
      </c>
      <c r="JF219" s="162">
        <f t="shared" si="1059"/>
        <v>0</v>
      </c>
      <c r="JG219" s="162">
        <f t="shared" si="1059"/>
        <v>0</v>
      </c>
      <c r="JH219" s="162">
        <f t="shared" si="1059"/>
        <v>0</v>
      </c>
      <c r="JI219" s="162">
        <f t="shared" si="1059"/>
        <v>0</v>
      </c>
      <c r="JJ219" s="162">
        <f t="shared" si="1059"/>
        <v>0</v>
      </c>
      <c r="JK219" s="162">
        <f t="shared" si="1059"/>
        <v>0</v>
      </c>
      <c r="JL219" s="162">
        <f t="shared" si="1059"/>
        <v>0</v>
      </c>
      <c r="JM219" s="162">
        <f t="shared" si="1059"/>
        <v>0</v>
      </c>
      <c r="JN219" s="162">
        <f t="shared" si="1059"/>
        <v>0</v>
      </c>
      <c r="JO219" s="162">
        <f t="shared" si="1059"/>
        <v>0</v>
      </c>
      <c r="JP219" s="162">
        <f t="shared" si="1059"/>
        <v>0</v>
      </c>
      <c r="JQ219" s="162">
        <f t="shared" si="1059"/>
        <v>0</v>
      </c>
      <c r="JR219" s="162">
        <f t="shared" si="1059"/>
        <v>0</v>
      </c>
      <c r="JS219" s="162">
        <f t="shared" si="1059"/>
        <v>0</v>
      </c>
      <c r="JT219" s="162">
        <f t="shared" si="1059"/>
        <v>0</v>
      </c>
      <c r="JU219" s="162">
        <f t="shared" si="1059"/>
        <v>0</v>
      </c>
      <c r="JV219" s="162">
        <f t="shared" si="1059"/>
        <v>0</v>
      </c>
      <c r="JW219" s="162">
        <f t="shared" si="1059"/>
        <v>0</v>
      </c>
      <c r="JX219" s="162">
        <f t="shared" si="1059"/>
        <v>0</v>
      </c>
      <c r="JY219" s="162">
        <f t="shared" si="1059"/>
        <v>0</v>
      </c>
      <c r="JZ219" s="162">
        <f t="shared" si="1059"/>
        <v>0</v>
      </c>
      <c r="KA219" s="162">
        <f t="shared" si="1059"/>
        <v>0</v>
      </c>
      <c r="KB219" s="162">
        <f t="shared" si="1059"/>
        <v>0</v>
      </c>
      <c r="KC219" s="162">
        <f t="shared" si="1059"/>
        <v>0</v>
      </c>
      <c r="KD219" s="162">
        <f t="shared" si="1059"/>
        <v>0</v>
      </c>
      <c r="KE219" s="162">
        <f t="shared" si="1059"/>
        <v>0</v>
      </c>
      <c r="KF219" s="162">
        <f t="shared" si="1059"/>
        <v>0</v>
      </c>
      <c r="KG219" s="162">
        <f t="shared" si="1059"/>
        <v>0</v>
      </c>
      <c r="KH219" s="162">
        <f t="shared" si="1059"/>
        <v>0</v>
      </c>
      <c r="KI219" s="162">
        <f t="shared" si="1059"/>
        <v>0</v>
      </c>
      <c r="KJ219" s="162">
        <f t="shared" si="1059"/>
        <v>0</v>
      </c>
      <c r="KK219" s="162">
        <f t="shared" si="1059"/>
        <v>0</v>
      </c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</row>
    <row r="220" ht="14.25" customHeight="1" spans="1:326" x14ac:dyDescent="0.25">
      <c r="A220" s="1">
        <v>7</v>
      </c>
      <c r="B220" s="1">
        <f t="shared" ref="B220:C220" si="1060">B219+1</f>
        <v>210</v>
      </c>
      <c r="C220" s="232">
        <f t="shared" si="1060"/>
        <v>43675</v>
      </c>
      <c r="D220" s="162">
        <f t="shared" si="9"/>
        <v>0</v>
      </c>
      <c r="E220" s="162">
        <f>(SUMIFS(Profile!$F$2:$F$17521,Profile!$B$2:$B$17521,$B220,Profile!$C$2:$C$17521,E$8))*$C$6</f>
        <v>0</v>
      </c>
      <c r="F220" s="162">
        <f>(SUMIFS(Profile!$F$2:$F$17521,Profile!$B$2:$B$17521,$B220,Profile!$C$2:$C$17521,F$8))*$C$6</f>
        <v>0</v>
      </c>
      <c r="G220" s="162">
        <f>(SUMIFS(Profile!$F$2:$F$17521,Profile!$B$2:$B$17521,$B220,Profile!$C$2:$C$17521,G$8))*$C$6</f>
        <v>0</v>
      </c>
      <c r="H220" s="162">
        <f>(SUMIFS(Profile!$F$2:$F$17521,Profile!$B$2:$B$17521,$B220,Profile!$C$2:$C$17521,H$8))*$C$6</f>
        <v>0</v>
      </c>
      <c r="I220" s="162">
        <f>(SUMIFS(Profile!$F$2:$F$17521,Profile!$B$2:$B$17521,$B220,Profile!$C$2:$C$17521,I$8))*$C$6</f>
        <v>0</v>
      </c>
      <c r="J220" s="162">
        <f>(SUMIFS(Profile!$F$2:$F$17521,Profile!$B$2:$B$17521,$B220,Profile!$C$2:$C$17521,J$8))*$C$6</f>
        <v>0</v>
      </c>
      <c r="K220" s="162">
        <f>(SUMIFS(Profile!$F$2:$F$17521,Profile!$B$2:$B$17521,$B220,Profile!$C$2:$C$17521,K$8))*$C$6</f>
        <v>0</v>
      </c>
      <c r="L220" s="162">
        <f>(SUMIFS(Profile!$F$2:$F$17521,Profile!$B$2:$B$17521,$B220,Profile!$C$2:$C$17521,L$8))*$C$6</f>
        <v>0</v>
      </c>
      <c r="M220" s="162">
        <f>(SUMIFS(Profile!$F$2:$F$17521,Profile!$B$2:$B$17521,$B220,Profile!$C$2:$C$17521,M$8))*$C$6</f>
        <v>0</v>
      </c>
      <c r="N220" s="162">
        <f>(SUMIFS(Profile!$F$2:$F$17521,Profile!$B$2:$B$17521,$B220,Profile!$C$2:$C$17521,N$8))*$C$6</f>
        <v>0</v>
      </c>
      <c r="O220" s="162">
        <f>(SUMIFS(Profile!$F$2:$F$17521,Profile!$B$2:$B$17521,$B220,Profile!$C$2:$C$17521,O$8))*$C$6</f>
        <v>0</v>
      </c>
      <c r="P220" s="162">
        <f>(SUMIFS(Profile!$F$2:$F$17521,Profile!$B$2:$B$17521,$B220,Profile!$C$2:$C$17521,P$8))*$C$6</f>
        <v>0</v>
      </c>
      <c r="Q220" s="162">
        <f>(SUMIFS(Profile!$F$2:$F$17521,Profile!$B$2:$B$17521,$B220,Profile!$C$2:$C$17521,Q$8))*$C$6</f>
        <v>0</v>
      </c>
      <c r="R220" s="162">
        <f>(SUMIFS(Profile!$F$2:$F$17521,Profile!$B$2:$B$17521,$B220,Profile!$C$2:$C$17521,R$8))*$C$6</f>
        <v>0</v>
      </c>
      <c r="S220" s="162">
        <f>(SUMIFS(Profile!$F$2:$F$17521,Profile!$B$2:$B$17521,$B220,Profile!$C$2:$C$17521,S$8))*$C$6</f>
        <v>0</v>
      </c>
      <c r="T220" s="162">
        <f>(SUMIFS(Profile!$F$2:$F$17521,Profile!$B$2:$B$17521,$B220,Profile!$C$2:$C$17521,T$8))*$C$6</f>
        <v>0</v>
      </c>
      <c r="U220" s="162">
        <f>(SUMIFS(Profile!$F$2:$F$17521,Profile!$B$2:$B$17521,$B220,Profile!$C$2:$C$17521,U$8))*$C$6</f>
        <v>0</v>
      </c>
      <c r="V220" s="162">
        <f>(SUMIFS(Profile!$F$2:$F$17521,Profile!$B$2:$B$17521,$B220,Profile!$C$2:$C$17521,V$8))*$C$6</f>
        <v>0</v>
      </c>
      <c r="W220" s="162">
        <f>(SUMIFS(Profile!$F$2:$F$17521,Profile!$B$2:$B$17521,$B220,Profile!$C$2:$C$17521,W$8))*$C$6</f>
        <v>0</v>
      </c>
      <c r="X220" s="162">
        <f>(SUMIFS(Profile!$F$2:$F$17521,Profile!$B$2:$B$17521,$B220,Profile!$C$2:$C$17521,X$8))*$C$6</f>
        <v>0</v>
      </c>
      <c r="Y220" s="162">
        <f>(SUMIFS(Profile!$F$2:$F$17521,Profile!$B$2:$B$17521,$B220,Profile!$C$2:$C$17521,Y$8))*$C$6</f>
        <v>0</v>
      </c>
      <c r="Z220" s="162">
        <f>(SUMIFS(Profile!$F$2:$F$17521,Profile!$B$2:$B$17521,$B220,Profile!$C$2:$C$17521,Z$8))*$C$6</f>
        <v>0</v>
      </c>
      <c r="AA220" s="162">
        <f>(SUMIFS(Profile!$F$2:$F$17521,Profile!$B$2:$B$17521,$B220,Profile!$C$2:$C$17521,AA$8))*$C$6</f>
        <v>0</v>
      </c>
      <c r="AB220" s="162">
        <f>(SUMIFS(Profile!$F$2:$F$17521,Profile!$B$2:$B$17521,$B220,Profile!$C$2:$C$17521,AB$8))*$C$6</f>
        <v>0</v>
      </c>
      <c r="AC220" s="162">
        <f>(SUMIFS(Profile!$F$2:$F$17521,Profile!$B$2:$B$17521,$B220,Profile!$C$2:$C$17521,AC$8))*$C$6</f>
        <v>0</v>
      </c>
      <c r="AD220" s="162">
        <f>(SUMIFS(Profile!$F$2:$F$17521,Profile!$B$2:$B$17521,$B220,Profile!$C$2:$C$17521,AD$8))*$C$6</f>
        <v>0</v>
      </c>
      <c r="AE220" s="162">
        <f>(SUMIFS(Profile!$F$2:$F$17521,Profile!$B$2:$B$17521,$B220,Profile!$C$2:$C$17521,AE$8))*$C$6</f>
        <v>0</v>
      </c>
      <c r="AF220" s="162">
        <f>(SUMIFS(Profile!$F$2:$F$17521,Profile!$B$2:$B$17521,$B220,Profile!$C$2:$C$17521,AF$8))*$C$6</f>
        <v>0</v>
      </c>
      <c r="AG220" s="162">
        <f>(SUMIFS(Profile!$F$2:$F$17521,Profile!$B$2:$B$17521,$B220,Profile!$C$2:$C$17521,AG$8))*$C$6</f>
        <v>0</v>
      </c>
      <c r="AH220" s="162">
        <f>(SUMIFS(Profile!$F$2:$F$17521,Profile!$B$2:$B$17521,$B220,Profile!$C$2:$C$17521,AH$8))*$C$6</f>
        <v>0</v>
      </c>
      <c r="AI220" s="162">
        <f>(SUMIFS(Profile!$F$2:$F$17521,Profile!$B$2:$B$17521,$B220,Profile!$C$2:$C$17521,AI$8))*$C$6</f>
        <v>0</v>
      </c>
      <c r="AJ220" s="162">
        <f>(SUMIFS(Profile!$F$2:$F$17521,Profile!$B$2:$B$17521,$B220,Profile!$C$2:$C$17521,AJ$8))*$C$6</f>
        <v>0</v>
      </c>
      <c r="AK220" s="162">
        <f>(SUMIFS(Profile!$F$2:$F$17521,Profile!$B$2:$B$17521,$B220,Profile!$C$2:$C$17521,AK$8))*$C$6</f>
        <v>0</v>
      </c>
      <c r="AL220" s="162">
        <f>(SUMIFS(Profile!$F$2:$F$17521,Profile!$B$2:$B$17521,$B220,Profile!$C$2:$C$17521,AL$8))*$C$6</f>
        <v>0</v>
      </c>
      <c r="AM220" s="162">
        <f>(SUMIFS(Profile!$F$2:$F$17521,Profile!$B$2:$B$17521,$B220,Profile!$C$2:$C$17521,AM$8))*$C$6</f>
        <v>0</v>
      </c>
      <c r="AN220" s="162">
        <f>(SUMIFS(Profile!$F$2:$F$17521,Profile!$B$2:$B$17521,$B220,Profile!$C$2:$C$17521,AN$8))*$C$6</f>
        <v>0</v>
      </c>
      <c r="AO220" s="162">
        <f>(SUMIFS(Profile!$F$2:$F$17521,Profile!$B$2:$B$17521,$B220,Profile!$C$2:$C$17521,AO$8))*$C$6</f>
        <v>0</v>
      </c>
      <c r="AP220" s="162">
        <f>(SUMIFS(Profile!$F$2:$F$17521,Profile!$B$2:$B$17521,$B220,Profile!$C$2:$C$17521,AP$8))*$C$6</f>
        <v>0</v>
      </c>
      <c r="AQ220" s="162">
        <f>(SUMIFS(Profile!$F$2:$F$17521,Profile!$B$2:$B$17521,$B220,Profile!$C$2:$C$17521,AQ$8))*$C$6</f>
        <v>0</v>
      </c>
      <c r="AR220" s="162">
        <f>(SUMIFS(Profile!$F$2:$F$17521,Profile!$B$2:$B$17521,$B220,Profile!$C$2:$C$17521,AR$8))*$C$6</f>
        <v>0</v>
      </c>
      <c r="AS220" s="162">
        <f>(SUMIFS(Profile!$F$2:$F$17521,Profile!$B$2:$B$17521,$B220,Profile!$C$2:$C$17521,AS$8))*$C$6</f>
        <v>0</v>
      </c>
      <c r="AT220" s="162">
        <f>(SUMIFS(Profile!$F$2:$F$17521,Profile!$B$2:$B$17521,$B220,Profile!$C$2:$C$17521,AT$8))*$C$6</f>
        <v>0</v>
      </c>
      <c r="AU220" s="162">
        <f>(SUMIFS(Profile!$F$2:$F$17521,Profile!$B$2:$B$17521,$B220,Profile!$C$2:$C$17521,AU$8))*$C$6</f>
        <v>0</v>
      </c>
      <c r="AV220" s="162">
        <f>(SUMIFS(Profile!$F$2:$F$17521,Profile!$B$2:$B$17521,$B220,Profile!$C$2:$C$17521,AV$8))*$C$6</f>
        <v>0</v>
      </c>
      <c r="AW220" s="162">
        <f>(SUMIFS(Profile!$F$2:$F$17521,Profile!$B$2:$B$17521,$B220,Profile!$C$2:$C$17521,AW$8))*$C$6</f>
        <v>0</v>
      </c>
      <c r="AX220" s="162">
        <f>(SUMIFS(Profile!$F$2:$F$17521,Profile!$B$2:$B$17521,$B220,Profile!$C$2:$C$17521,AX$8))*$C$6</f>
        <v>0</v>
      </c>
      <c r="AY220" s="162">
        <f>(SUMIFS(Profile!$F$2:$F$17521,Profile!$B$2:$B$17521,$B220,Profile!$C$2:$C$17521,AY$8))*$C$6</f>
        <v>0</v>
      </c>
      <c r="AZ220" s="162">
        <f>(SUMIFS(Profile!$F$2:$F$17521,Profile!$B$2:$B$17521,$B220,Profile!$C$2:$C$17521,AZ$8))*$C$6</f>
        <v>0</v>
      </c>
      <c r="BA220" s="162">
        <f t="shared" si="10"/>
        <v>0</v>
      </c>
      <c r="BB220" s="162">
        <f>(SUMIFS(Profile!$E$2:$E$17521,Profile!$B$2:$B$17521,$B220,Profile!$C$2:$C$17521,BB$8))*$C$9</f>
        <v>0</v>
      </c>
      <c r="BC220" s="162">
        <f>(SUMIFS(Profile!$E$2:$E$17521,Profile!$B$2:$B$17521,$B220,Profile!$C$2:$C$17521,BC$8))*$C$9</f>
        <v>0</v>
      </c>
      <c r="BD220" s="162">
        <f>(SUMIFS(Profile!$E$2:$E$17521,Profile!$B$2:$B$17521,$B220,Profile!$C$2:$C$17521,BD$8))*$C$9</f>
        <v>0</v>
      </c>
      <c r="BE220" s="162">
        <f>(SUMIFS(Profile!$E$2:$E$17521,Profile!$B$2:$B$17521,$B220,Profile!$C$2:$C$17521,BE$8))*$C$9</f>
        <v>0</v>
      </c>
      <c r="BF220" s="162">
        <f>(SUMIFS(Profile!$E$2:$E$17521,Profile!$B$2:$B$17521,$B220,Profile!$C$2:$C$17521,BF$8))*$C$9</f>
        <v>0</v>
      </c>
      <c r="BG220" s="162">
        <f>(SUMIFS(Profile!$E$2:$E$17521,Profile!$B$2:$B$17521,$B220,Profile!$C$2:$C$17521,BG$8))*$C$9</f>
        <v>0</v>
      </c>
      <c r="BH220" s="162">
        <f>(SUMIFS(Profile!$E$2:$E$17521,Profile!$B$2:$B$17521,$B220,Profile!$C$2:$C$17521,BH$8))*$C$9</f>
        <v>0</v>
      </c>
      <c r="BI220" s="162">
        <f>(SUMIFS(Profile!$E$2:$E$17521,Profile!$B$2:$B$17521,$B220,Profile!$C$2:$C$17521,BI$8))*$C$9</f>
        <v>0</v>
      </c>
      <c r="BJ220" s="162">
        <f>(SUMIFS(Profile!$E$2:$E$17521,Profile!$B$2:$B$17521,$B220,Profile!$C$2:$C$17521,BJ$8))*$C$9</f>
        <v>0</v>
      </c>
      <c r="BK220" s="162">
        <f>(SUMIFS(Profile!$E$2:$E$17521,Profile!$B$2:$B$17521,$B220,Profile!$C$2:$C$17521,BK$8))*$C$9</f>
        <v>0</v>
      </c>
      <c r="BL220" s="162">
        <f>(SUMIFS(Profile!$E$2:$E$17521,Profile!$B$2:$B$17521,$B220,Profile!$C$2:$C$17521,BL$8))*$C$9</f>
        <v>0</v>
      </c>
      <c r="BM220" s="162">
        <f>(SUMIFS(Profile!$E$2:$E$17521,Profile!$B$2:$B$17521,$B220,Profile!$C$2:$C$17521,BM$8))*$C$9</f>
        <v>0</v>
      </c>
      <c r="BN220" s="162">
        <f>(SUMIFS(Profile!$E$2:$E$17521,Profile!$B$2:$B$17521,$B220,Profile!$C$2:$C$17521,BN$8))*$C$9</f>
        <v>0</v>
      </c>
      <c r="BO220" s="162">
        <f>(SUMIFS(Profile!$E$2:$E$17521,Profile!$B$2:$B$17521,$B220,Profile!$C$2:$C$17521,BO$8))*$C$9</f>
        <v>0</v>
      </c>
      <c r="BP220" s="162">
        <f>(SUMIFS(Profile!$E$2:$E$17521,Profile!$B$2:$B$17521,$B220,Profile!$C$2:$C$17521,BP$8))*$C$9</f>
        <v>0</v>
      </c>
      <c r="BQ220" s="162">
        <f>(SUMIFS(Profile!$E$2:$E$17521,Profile!$B$2:$B$17521,$B220,Profile!$C$2:$C$17521,BQ$8))*$C$9</f>
        <v>0</v>
      </c>
      <c r="BR220" s="162">
        <f>(SUMIFS(Profile!$E$2:$E$17521,Profile!$B$2:$B$17521,$B220,Profile!$C$2:$C$17521,BR$8))*$C$9</f>
        <v>0</v>
      </c>
      <c r="BS220" s="162">
        <f>(SUMIFS(Profile!$E$2:$E$17521,Profile!$B$2:$B$17521,$B220,Profile!$C$2:$C$17521,BS$8))*$C$9</f>
        <v>0</v>
      </c>
      <c r="BT220" s="162">
        <f>(SUMIFS(Profile!$E$2:$E$17521,Profile!$B$2:$B$17521,$B220,Profile!$C$2:$C$17521,BT$8))*$C$9</f>
        <v>0</v>
      </c>
      <c r="BU220" s="162">
        <f>(SUMIFS(Profile!$E$2:$E$17521,Profile!$B$2:$B$17521,$B220,Profile!$C$2:$C$17521,BU$8))*$C$9</f>
        <v>0</v>
      </c>
      <c r="BV220" s="162">
        <f>(SUMIFS(Profile!$E$2:$E$17521,Profile!$B$2:$B$17521,$B220,Profile!$C$2:$C$17521,BV$8))*$C$9</f>
        <v>0</v>
      </c>
      <c r="BW220" s="162">
        <f>(SUMIFS(Profile!$E$2:$E$17521,Profile!$B$2:$B$17521,$B220,Profile!$C$2:$C$17521,BW$8))*$C$9</f>
        <v>0</v>
      </c>
      <c r="BX220" s="162">
        <f>(SUMIFS(Profile!$E$2:$E$17521,Profile!$B$2:$B$17521,$B220,Profile!$C$2:$C$17521,BX$8))*$C$9</f>
        <v>0</v>
      </c>
      <c r="BY220" s="162">
        <f>(SUMIFS(Profile!$E$2:$E$17521,Profile!$B$2:$B$17521,$B220,Profile!$C$2:$C$17521,BY$8))*$C$9</f>
        <v>0</v>
      </c>
      <c r="BZ220" s="162">
        <f>(SUMIFS(Profile!$E$2:$E$17521,Profile!$B$2:$B$17521,$B220,Profile!$C$2:$C$17521,BZ$8))*$C$9</f>
        <v>0</v>
      </c>
      <c r="CA220" s="162">
        <f>(SUMIFS(Profile!$E$2:$E$17521,Profile!$B$2:$B$17521,$B220,Profile!$C$2:$C$17521,CA$8))*$C$9</f>
        <v>0</v>
      </c>
      <c r="CB220" s="162">
        <f>(SUMIFS(Profile!$E$2:$E$17521,Profile!$B$2:$B$17521,$B220,Profile!$C$2:$C$17521,CB$8))*$C$9</f>
        <v>0</v>
      </c>
      <c r="CC220" s="162">
        <f>(SUMIFS(Profile!$E$2:$E$17521,Profile!$B$2:$B$17521,$B220,Profile!$C$2:$C$17521,CC$8))*$C$9</f>
        <v>0</v>
      </c>
      <c r="CD220" s="162">
        <f>(SUMIFS(Profile!$E$2:$E$17521,Profile!$B$2:$B$17521,$B220,Profile!$C$2:$C$17521,CD$8))*$C$9</f>
        <v>0</v>
      </c>
      <c r="CE220" s="162">
        <f>(SUMIFS(Profile!$E$2:$E$17521,Profile!$B$2:$B$17521,$B220,Profile!$C$2:$C$17521,CE$8))*$C$9</f>
        <v>0</v>
      </c>
      <c r="CF220" s="162">
        <f>(SUMIFS(Profile!$E$2:$E$17521,Profile!$B$2:$B$17521,$B220,Profile!$C$2:$C$17521,CF$8))*$C$9</f>
        <v>0</v>
      </c>
      <c r="CG220" s="162">
        <f>(SUMIFS(Profile!$E$2:$E$17521,Profile!$B$2:$B$17521,$B220,Profile!$C$2:$C$17521,CG$8))*$C$9</f>
        <v>0</v>
      </c>
      <c r="CH220" s="162">
        <f>(SUMIFS(Profile!$E$2:$E$17521,Profile!$B$2:$B$17521,$B220,Profile!$C$2:$C$17521,CH$8))*$C$9</f>
        <v>0</v>
      </c>
      <c r="CI220" s="162">
        <f>(SUMIFS(Profile!$E$2:$E$17521,Profile!$B$2:$B$17521,$B220,Profile!$C$2:$C$17521,CI$8))*$C$9</f>
        <v>0</v>
      </c>
      <c r="CJ220" s="162">
        <f>(SUMIFS(Profile!$E$2:$E$17521,Profile!$B$2:$B$17521,$B220,Profile!$C$2:$C$17521,CJ$8))*$C$9</f>
        <v>0</v>
      </c>
      <c r="CK220" s="162">
        <f>(SUMIFS(Profile!$E$2:$E$17521,Profile!$B$2:$B$17521,$B220,Profile!$C$2:$C$17521,CK$8))*$C$9</f>
        <v>0</v>
      </c>
      <c r="CL220" s="162">
        <f>(SUMIFS(Profile!$E$2:$E$17521,Profile!$B$2:$B$17521,$B220,Profile!$C$2:$C$17521,CL$8))*$C$9</f>
        <v>0</v>
      </c>
      <c r="CM220" s="162">
        <f>(SUMIFS(Profile!$E$2:$E$17521,Profile!$B$2:$B$17521,$B220,Profile!$C$2:$C$17521,CM$8))*$C$9</f>
        <v>0</v>
      </c>
      <c r="CN220" s="162">
        <f>(SUMIFS(Profile!$E$2:$E$17521,Profile!$B$2:$B$17521,$B220,Profile!$C$2:$C$17521,CN$8))*$C$9</f>
        <v>0</v>
      </c>
      <c r="CO220" s="162">
        <f>(SUMIFS(Profile!$E$2:$E$17521,Profile!$B$2:$B$17521,$B220,Profile!$C$2:$C$17521,CO$8))*$C$9</f>
        <v>0</v>
      </c>
      <c r="CP220" s="162">
        <f>(SUMIFS(Profile!$E$2:$E$17521,Profile!$B$2:$B$17521,$B220,Profile!$C$2:$C$17521,CP$8))*$C$9</f>
        <v>0</v>
      </c>
      <c r="CQ220" s="162">
        <f>(SUMIFS(Profile!$E$2:$E$17521,Profile!$B$2:$B$17521,$B220,Profile!$C$2:$C$17521,CQ$8))*$C$9</f>
        <v>0</v>
      </c>
      <c r="CR220" s="162">
        <f>(SUMIFS(Profile!$E$2:$E$17521,Profile!$B$2:$B$17521,$B220,Profile!$C$2:$C$17521,CR$8))*$C$9</f>
        <v>0</v>
      </c>
      <c r="CS220" s="162">
        <f>(SUMIFS(Profile!$E$2:$E$17521,Profile!$B$2:$B$17521,$B220,Profile!$C$2:$C$17521,CS$8))*$C$9</f>
        <v>0</v>
      </c>
      <c r="CT220" s="162">
        <f>(SUMIFS(Profile!$E$2:$E$17521,Profile!$B$2:$B$17521,$B220,Profile!$C$2:$C$17521,CT$8))*$C$9</f>
        <v>0</v>
      </c>
      <c r="CU220" s="162">
        <f>(SUMIFS(Profile!$E$2:$E$17521,Profile!$B$2:$B$17521,$B220,Profile!$C$2:$C$17521,CU$8))*$C$9</f>
        <v>0</v>
      </c>
      <c r="CV220" s="162">
        <f>(SUMIFS(Profile!$E$2:$E$17521,Profile!$B$2:$B$17521,$B220,Profile!$C$2:$C$17521,CV$8))*$C$9</f>
        <v>0</v>
      </c>
      <c r="CW220" s="162">
        <f>(SUMIFS(Profile!$E$2:$E$17521,Profile!$B$2:$B$17521,$B220,Profile!$C$2:$C$17521,CW$8))*$C$9</f>
        <v>0</v>
      </c>
      <c r="CX220" s="162">
        <f t="shared" si="11"/>
        <v>0</v>
      </c>
      <c r="CY220" s="162">
        <f t="shared" ref="CY220:ET220" si="1061">MAX(BB220-E220,0)</f>
        <v>0</v>
      </c>
      <c r="CZ220" s="162">
        <f t="shared" si="1061"/>
        <v>0</v>
      </c>
      <c r="DA220" s="162">
        <f t="shared" si="1061"/>
        <v>0</v>
      </c>
      <c r="DB220" s="162">
        <f t="shared" si="1061"/>
        <v>0</v>
      </c>
      <c r="DC220" s="162">
        <f t="shared" si="1061"/>
        <v>0</v>
      </c>
      <c r="DD220" s="162">
        <f t="shared" si="1061"/>
        <v>0</v>
      </c>
      <c r="DE220" s="162">
        <f t="shared" si="1061"/>
        <v>0</v>
      </c>
      <c r="DF220" s="162">
        <f t="shared" si="1061"/>
        <v>0</v>
      </c>
      <c r="DG220" s="162">
        <f t="shared" si="1061"/>
        <v>0</v>
      </c>
      <c r="DH220" s="162">
        <f t="shared" si="1061"/>
        <v>0</v>
      </c>
      <c r="DI220" s="162">
        <f t="shared" si="1061"/>
        <v>0</v>
      </c>
      <c r="DJ220" s="162">
        <f t="shared" si="1061"/>
        <v>0</v>
      </c>
      <c r="DK220" s="162">
        <f t="shared" si="1061"/>
        <v>0</v>
      </c>
      <c r="DL220" s="162">
        <f t="shared" si="1061"/>
        <v>0</v>
      </c>
      <c r="DM220" s="162">
        <f t="shared" si="1061"/>
        <v>0</v>
      </c>
      <c r="DN220" s="162">
        <f t="shared" si="1061"/>
        <v>0</v>
      </c>
      <c r="DO220" s="162">
        <f t="shared" si="1061"/>
        <v>0</v>
      </c>
      <c r="DP220" s="162">
        <f t="shared" si="1061"/>
        <v>0</v>
      </c>
      <c r="DQ220" s="162">
        <f t="shared" si="1061"/>
        <v>0</v>
      </c>
      <c r="DR220" s="162">
        <f t="shared" si="1061"/>
        <v>0</v>
      </c>
      <c r="DS220" s="162">
        <f t="shared" si="1061"/>
        <v>0</v>
      </c>
      <c r="DT220" s="162">
        <f t="shared" si="1061"/>
        <v>0</v>
      </c>
      <c r="DU220" s="162">
        <f t="shared" si="1061"/>
        <v>0</v>
      </c>
      <c r="DV220" s="162">
        <f t="shared" si="1061"/>
        <v>0</v>
      </c>
      <c r="DW220" s="162">
        <f t="shared" si="1061"/>
        <v>0</v>
      </c>
      <c r="DX220" s="162">
        <f t="shared" si="1061"/>
        <v>0</v>
      </c>
      <c r="DY220" s="162">
        <f t="shared" si="1061"/>
        <v>0</v>
      </c>
      <c r="DZ220" s="162">
        <f t="shared" si="1061"/>
        <v>0</v>
      </c>
      <c r="EA220" s="162">
        <f t="shared" si="1061"/>
        <v>0</v>
      </c>
      <c r="EB220" s="162">
        <f t="shared" si="1061"/>
        <v>0</v>
      </c>
      <c r="EC220" s="162">
        <f t="shared" si="1061"/>
        <v>0</v>
      </c>
      <c r="ED220" s="162">
        <f t="shared" si="1061"/>
        <v>0</v>
      </c>
      <c r="EE220" s="162">
        <f t="shared" si="1061"/>
        <v>0</v>
      </c>
      <c r="EF220" s="162">
        <f t="shared" si="1061"/>
        <v>0</v>
      </c>
      <c r="EG220" s="162">
        <f t="shared" si="1061"/>
        <v>0</v>
      </c>
      <c r="EH220" s="162">
        <f t="shared" si="1061"/>
        <v>0</v>
      </c>
      <c r="EI220" s="162">
        <f t="shared" si="1061"/>
        <v>0</v>
      </c>
      <c r="EJ220" s="162">
        <f t="shared" si="1061"/>
        <v>0</v>
      </c>
      <c r="EK220" s="162">
        <f t="shared" si="1061"/>
        <v>0</v>
      </c>
      <c r="EL220" s="162">
        <f t="shared" si="1061"/>
        <v>0</v>
      </c>
      <c r="EM220" s="162">
        <f t="shared" si="1061"/>
        <v>0</v>
      </c>
      <c r="EN220" s="162">
        <f t="shared" si="1061"/>
        <v>0</v>
      </c>
      <c r="EO220" s="162">
        <f t="shared" si="1061"/>
        <v>0</v>
      </c>
      <c r="EP220" s="162">
        <f t="shared" si="1061"/>
        <v>0</v>
      </c>
      <c r="EQ220" s="162">
        <f t="shared" si="1061"/>
        <v>0</v>
      </c>
      <c r="ER220" s="162">
        <f t="shared" si="1061"/>
        <v>0</v>
      </c>
      <c r="ES220" s="162">
        <f t="shared" si="1061"/>
        <v>0</v>
      </c>
      <c r="ET220" s="162">
        <f t="shared" si="1061"/>
        <v>0</v>
      </c>
      <c r="EU220" s="162">
        <f t="shared" si="13"/>
        <v>0</v>
      </c>
      <c r="EV220" s="162">
        <f t="shared" ref="EV220:GQ220" si="1062">BB220-CY220</f>
        <v>0</v>
      </c>
      <c r="EW220" s="162">
        <f t="shared" si="1062"/>
        <v>0</v>
      </c>
      <c r="EX220" s="162">
        <f t="shared" si="1062"/>
        <v>0</v>
      </c>
      <c r="EY220" s="162">
        <f t="shared" si="1062"/>
        <v>0</v>
      </c>
      <c r="EZ220" s="162">
        <f t="shared" si="1062"/>
        <v>0</v>
      </c>
      <c r="FA220" s="162">
        <f t="shared" si="1062"/>
        <v>0</v>
      </c>
      <c r="FB220" s="162">
        <f t="shared" si="1062"/>
        <v>0</v>
      </c>
      <c r="FC220" s="162">
        <f t="shared" si="1062"/>
        <v>0</v>
      </c>
      <c r="FD220" s="162">
        <f t="shared" si="1062"/>
        <v>0</v>
      </c>
      <c r="FE220" s="162">
        <f t="shared" si="1062"/>
        <v>0</v>
      </c>
      <c r="FF220" s="162">
        <f t="shared" si="1062"/>
        <v>0</v>
      </c>
      <c r="FG220" s="162">
        <f t="shared" si="1062"/>
        <v>0</v>
      </c>
      <c r="FH220" s="162">
        <f t="shared" si="1062"/>
        <v>0</v>
      </c>
      <c r="FI220" s="162">
        <f t="shared" si="1062"/>
        <v>0</v>
      </c>
      <c r="FJ220" s="162">
        <f t="shared" si="1062"/>
        <v>0</v>
      </c>
      <c r="FK220" s="162">
        <f t="shared" si="1062"/>
        <v>0</v>
      </c>
      <c r="FL220" s="162">
        <f t="shared" si="1062"/>
        <v>0</v>
      </c>
      <c r="FM220" s="162">
        <f t="shared" si="1062"/>
        <v>0</v>
      </c>
      <c r="FN220" s="162">
        <f t="shared" si="1062"/>
        <v>0</v>
      </c>
      <c r="FO220" s="162">
        <f t="shared" si="1062"/>
        <v>0</v>
      </c>
      <c r="FP220" s="162">
        <f t="shared" si="1062"/>
        <v>0</v>
      </c>
      <c r="FQ220" s="162">
        <f t="shared" si="1062"/>
        <v>0</v>
      </c>
      <c r="FR220" s="162">
        <f t="shared" si="1062"/>
        <v>0</v>
      </c>
      <c r="FS220" s="162">
        <f t="shared" si="1062"/>
        <v>0</v>
      </c>
      <c r="FT220" s="162">
        <f t="shared" si="1062"/>
        <v>0</v>
      </c>
      <c r="FU220" s="162">
        <f t="shared" si="1062"/>
        <v>0</v>
      </c>
      <c r="FV220" s="162">
        <f t="shared" si="1062"/>
        <v>0</v>
      </c>
      <c r="FW220" s="162">
        <f t="shared" si="1062"/>
        <v>0</v>
      </c>
      <c r="FX220" s="162">
        <f t="shared" si="1062"/>
        <v>0</v>
      </c>
      <c r="FY220" s="162">
        <f t="shared" si="1062"/>
        <v>0</v>
      </c>
      <c r="FZ220" s="162">
        <f t="shared" si="1062"/>
        <v>0</v>
      </c>
      <c r="GA220" s="162">
        <f t="shared" si="1062"/>
        <v>0</v>
      </c>
      <c r="GB220" s="162">
        <f t="shared" si="1062"/>
        <v>0</v>
      </c>
      <c r="GC220" s="162">
        <f t="shared" si="1062"/>
        <v>0</v>
      </c>
      <c r="GD220" s="162">
        <f t="shared" si="1062"/>
        <v>0</v>
      </c>
      <c r="GE220" s="162">
        <f t="shared" si="1062"/>
        <v>0</v>
      </c>
      <c r="GF220" s="162">
        <f t="shared" si="1062"/>
        <v>0</v>
      </c>
      <c r="GG220" s="162">
        <f t="shared" si="1062"/>
        <v>0</v>
      </c>
      <c r="GH220" s="162">
        <f t="shared" si="1062"/>
        <v>0</v>
      </c>
      <c r="GI220" s="162">
        <f t="shared" si="1062"/>
        <v>0</v>
      </c>
      <c r="GJ220" s="162">
        <f t="shared" si="1062"/>
        <v>0</v>
      </c>
      <c r="GK220" s="162">
        <f t="shared" si="1062"/>
        <v>0</v>
      </c>
      <c r="GL220" s="162">
        <f t="shared" si="1062"/>
        <v>0</v>
      </c>
      <c r="GM220" s="162">
        <f t="shared" si="1062"/>
        <v>0</v>
      </c>
      <c r="GN220" s="162">
        <f t="shared" si="1062"/>
        <v>0</v>
      </c>
      <c r="GO220" s="162">
        <f t="shared" si="1062"/>
        <v>0</v>
      </c>
      <c r="GP220" s="162">
        <f t="shared" si="1062"/>
        <v>0</v>
      </c>
      <c r="GQ220" s="162">
        <f t="shared" si="1062"/>
        <v>0</v>
      </c>
      <c r="GR220" s="162">
        <f t="shared" si="15"/>
        <v>0</v>
      </c>
      <c r="GS220" s="162">
        <f t="shared" ref="GS220:IN220" si="1063">E220-EV220</f>
        <v>0</v>
      </c>
      <c r="GT220" s="162">
        <f t="shared" si="1063"/>
        <v>0</v>
      </c>
      <c r="GU220" s="162">
        <f t="shared" si="1063"/>
        <v>0</v>
      </c>
      <c r="GV220" s="162">
        <f t="shared" si="1063"/>
        <v>0</v>
      </c>
      <c r="GW220" s="162">
        <f t="shared" si="1063"/>
        <v>0</v>
      </c>
      <c r="GX220" s="162">
        <f t="shared" si="1063"/>
        <v>0</v>
      </c>
      <c r="GY220" s="162">
        <f t="shared" si="1063"/>
        <v>0</v>
      </c>
      <c r="GZ220" s="162">
        <f t="shared" si="1063"/>
        <v>0</v>
      </c>
      <c r="HA220" s="162">
        <f t="shared" si="1063"/>
        <v>0</v>
      </c>
      <c r="HB220" s="162">
        <f t="shared" si="1063"/>
        <v>0</v>
      </c>
      <c r="HC220" s="162">
        <f t="shared" si="1063"/>
        <v>0</v>
      </c>
      <c r="HD220" s="162">
        <f t="shared" si="1063"/>
        <v>0</v>
      </c>
      <c r="HE220" s="162">
        <f t="shared" si="1063"/>
        <v>0</v>
      </c>
      <c r="HF220" s="162">
        <f t="shared" si="1063"/>
        <v>0</v>
      </c>
      <c r="HG220" s="162">
        <f t="shared" si="1063"/>
        <v>0</v>
      </c>
      <c r="HH220" s="162">
        <f t="shared" si="1063"/>
        <v>0</v>
      </c>
      <c r="HI220" s="162">
        <f t="shared" si="1063"/>
        <v>0</v>
      </c>
      <c r="HJ220" s="162">
        <f t="shared" si="1063"/>
        <v>0</v>
      </c>
      <c r="HK220" s="162">
        <f t="shared" si="1063"/>
        <v>0</v>
      </c>
      <c r="HL220" s="162">
        <f t="shared" si="1063"/>
        <v>0</v>
      </c>
      <c r="HM220" s="162">
        <f t="shared" si="1063"/>
        <v>0</v>
      </c>
      <c r="HN220" s="162">
        <f t="shared" si="1063"/>
        <v>0</v>
      </c>
      <c r="HO220" s="162">
        <f t="shared" si="1063"/>
        <v>0</v>
      </c>
      <c r="HP220" s="162">
        <f t="shared" si="1063"/>
        <v>0</v>
      </c>
      <c r="HQ220" s="162">
        <f t="shared" si="1063"/>
        <v>0</v>
      </c>
      <c r="HR220" s="162">
        <f t="shared" si="1063"/>
        <v>0</v>
      </c>
      <c r="HS220" s="162">
        <f t="shared" si="1063"/>
        <v>0</v>
      </c>
      <c r="HT220" s="162">
        <f t="shared" si="1063"/>
        <v>0</v>
      </c>
      <c r="HU220" s="162">
        <f t="shared" si="1063"/>
        <v>0</v>
      </c>
      <c r="HV220" s="162">
        <f t="shared" si="1063"/>
        <v>0</v>
      </c>
      <c r="HW220" s="162">
        <f t="shared" si="1063"/>
        <v>0</v>
      </c>
      <c r="HX220" s="162">
        <f t="shared" si="1063"/>
        <v>0</v>
      </c>
      <c r="HY220" s="162">
        <f t="shared" si="1063"/>
        <v>0</v>
      </c>
      <c r="HZ220" s="162">
        <f t="shared" si="1063"/>
        <v>0</v>
      </c>
      <c r="IA220" s="162">
        <f t="shared" si="1063"/>
        <v>0</v>
      </c>
      <c r="IB220" s="162">
        <f t="shared" si="1063"/>
        <v>0</v>
      </c>
      <c r="IC220" s="162">
        <f t="shared" si="1063"/>
        <v>0</v>
      </c>
      <c r="ID220" s="162">
        <f t="shared" si="1063"/>
        <v>0</v>
      </c>
      <c r="IE220" s="162">
        <f t="shared" si="1063"/>
        <v>0</v>
      </c>
      <c r="IF220" s="162">
        <f t="shared" si="1063"/>
        <v>0</v>
      </c>
      <c r="IG220" s="162">
        <f t="shared" si="1063"/>
        <v>0</v>
      </c>
      <c r="IH220" s="162">
        <f t="shared" si="1063"/>
        <v>0</v>
      </c>
      <c r="II220" s="162">
        <f t="shared" si="1063"/>
        <v>0</v>
      </c>
      <c r="IJ220" s="162">
        <f t="shared" si="1063"/>
        <v>0</v>
      </c>
      <c r="IK220" s="162">
        <f t="shared" si="1063"/>
        <v>0</v>
      </c>
      <c r="IL220" s="162">
        <f t="shared" si="1063"/>
        <v>0</v>
      </c>
      <c r="IM220" s="162">
        <f t="shared" si="1063"/>
        <v>0</v>
      </c>
      <c r="IN220" s="162">
        <f t="shared" si="1063"/>
        <v>0</v>
      </c>
      <c r="IO220" s="162">
        <f t="shared" si="17"/>
        <v>0</v>
      </c>
      <c r="IP220" s="162">
        <f t="shared" si="23"/>
        <v>0</v>
      </c>
      <c r="IQ220" s="162">
        <f t="shared" ref="IQ220:KK220" si="1064">MAX((MIN(CZ220+IP220,$IO$7))-GT220,0)</f>
        <v>0</v>
      </c>
      <c r="IR220" s="162">
        <f t="shared" si="1064"/>
        <v>0</v>
      </c>
      <c r="IS220" s="162">
        <f t="shared" si="1064"/>
        <v>0</v>
      </c>
      <c r="IT220" s="162">
        <f t="shared" si="1064"/>
        <v>0</v>
      </c>
      <c r="IU220" s="162">
        <f t="shared" si="1064"/>
        <v>0</v>
      </c>
      <c r="IV220" s="162">
        <f t="shared" si="1064"/>
        <v>0</v>
      </c>
      <c r="IW220" s="162">
        <f t="shared" si="1064"/>
        <v>0</v>
      </c>
      <c r="IX220" s="162">
        <f t="shared" si="1064"/>
        <v>0</v>
      </c>
      <c r="IY220" s="162">
        <f t="shared" si="1064"/>
        <v>0</v>
      </c>
      <c r="IZ220" s="162">
        <f t="shared" si="1064"/>
        <v>0</v>
      </c>
      <c r="JA220" s="162">
        <f t="shared" si="1064"/>
        <v>0</v>
      </c>
      <c r="JB220" s="162">
        <f t="shared" si="1064"/>
        <v>0</v>
      </c>
      <c r="JC220" s="162">
        <f t="shared" si="1064"/>
        <v>0</v>
      </c>
      <c r="JD220" s="162">
        <f t="shared" si="1064"/>
        <v>0</v>
      </c>
      <c r="JE220" s="162">
        <f t="shared" si="1064"/>
        <v>0</v>
      </c>
      <c r="JF220" s="162">
        <f t="shared" si="1064"/>
        <v>0</v>
      </c>
      <c r="JG220" s="162">
        <f t="shared" si="1064"/>
        <v>0</v>
      </c>
      <c r="JH220" s="162">
        <f t="shared" si="1064"/>
        <v>0</v>
      </c>
      <c r="JI220" s="162">
        <f t="shared" si="1064"/>
        <v>0</v>
      </c>
      <c r="JJ220" s="162">
        <f t="shared" si="1064"/>
        <v>0</v>
      </c>
      <c r="JK220" s="162">
        <f t="shared" si="1064"/>
        <v>0</v>
      </c>
      <c r="JL220" s="162">
        <f t="shared" si="1064"/>
        <v>0</v>
      </c>
      <c r="JM220" s="162">
        <f t="shared" si="1064"/>
        <v>0</v>
      </c>
      <c r="JN220" s="162">
        <f t="shared" si="1064"/>
        <v>0</v>
      </c>
      <c r="JO220" s="162">
        <f t="shared" si="1064"/>
        <v>0</v>
      </c>
      <c r="JP220" s="162">
        <f t="shared" si="1064"/>
        <v>0</v>
      </c>
      <c r="JQ220" s="162">
        <f t="shared" si="1064"/>
        <v>0</v>
      </c>
      <c r="JR220" s="162">
        <f t="shared" si="1064"/>
        <v>0</v>
      </c>
      <c r="JS220" s="162">
        <f t="shared" si="1064"/>
        <v>0</v>
      </c>
      <c r="JT220" s="162">
        <f t="shared" si="1064"/>
        <v>0</v>
      </c>
      <c r="JU220" s="162">
        <f t="shared" si="1064"/>
        <v>0</v>
      </c>
      <c r="JV220" s="162">
        <f t="shared" si="1064"/>
        <v>0</v>
      </c>
      <c r="JW220" s="162">
        <f t="shared" si="1064"/>
        <v>0</v>
      </c>
      <c r="JX220" s="162">
        <f t="shared" si="1064"/>
        <v>0</v>
      </c>
      <c r="JY220" s="162">
        <f t="shared" si="1064"/>
        <v>0</v>
      </c>
      <c r="JZ220" s="162">
        <f t="shared" si="1064"/>
        <v>0</v>
      </c>
      <c r="KA220" s="162">
        <f t="shared" si="1064"/>
        <v>0</v>
      </c>
      <c r="KB220" s="162">
        <f t="shared" si="1064"/>
        <v>0</v>
      </c>
      <c r="KC220" s="162">
        <f t="shared" si="1064"/>
        <v>0</v>
      </c>
      <c r="KD220" s="162">
        <f t="shared" si="1064"/>
        <v>0</v>
      </c>
      <c r="KE220" s="162">
        <f t="shared" si="1064"/>
        <v>0</v>
      </c>
      <c r="KF220" s="162">
        <f t="shared" si="1064"/>
        <v>0</v>
      </c>
      <c r="KG220" s="162">
        <f t="shared" si="1064"/>
        <v>0</v>
      </c>
      <c r="KH220" s="162">
        <f t="shared" si="1064"/>
        <v>0</v>
      </c>
      <c r="KI220" s="162">
        <f t="shared" si="1064"/>
        <v>0</v>
      </c>
      <c r="KJ220" s="162">
        <f t="shared" si="1064"/>
        <v>0</v>
      </c>
      <c r="KK220" s="162">
        <f t="shared" si="1064"/>
        <v>0</v>
      </c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</row>
    <row r="221" ht="14.25" customHeight="1" spans="1:326" x14ac:dyDescent="0.25">
      <c r="A221" s="1">
        <v>7</v>
      </c>
      <c r="B221" s="1">
        <f t="shared" ref="B221:C221" si="1065">B220+1</f>
        <v>211</v>
      </c>
      <c r="C221" s="232">
        <f t="shared" si="1065"/>
        <v>43676</v>
      </c>
      <c r="D221" s="162">
        <f t="shared" si="9"/>
        <v>0</v>
      </c>
      <c r="E221" s="162">
        <f>(SUMIFS(Profile!$F$2:$F$17521,Profile!$B$2:$B$17521,$B221,Profile!$C$2:$C$17521,E$8))*$C$6</f>
        <v>0</v>
      </c>
      <c r="F221" s="162">
        <f>(SUMIFS(Profile!$F$2:$F$17521,Profile!$B$2:$B$17521,$B221,Profile!$C$2:$C$17521,F$8))*$C$6</f>
        <v>0</v>
      </c>
      <c r="G221" s="162">
        <f>(SUMIFS(Profile!$F$2:$F$17521,Profile!$B$2:$B$17521,$B221,Profile!$C$2:$C$17521,G$8))*$C$6</f>
        <v>0</v>
      </c>
      <c r="H221" s="162">
        <f>(SUMIFS(Profile!$F$2:$F$17521,Profile!$B$2:$B$17521,$B221,Profile!$C$2:$C$17521,H$8))*$C$6</f>
        <v>0</v>
      </c>
      <c r="I221" s="162">
        <f>(SUMIFS(Profile!$F$2:$F$17521,Profile!$B$2:$B$17521,$B221,Profile!$C$2:$C$17521,I$8))*$C$6</f>
        <v>0</v>
      </c>
      <c r="J221" s="162">
        <f>(SUMIFS(Profile!$F$2:$F$17521,Profile!$B$2:$B$17521,$B221,Profile!$C$2:$C$17521,J$8))*$C$6</f>
        <v>0</v>
      </c>
      <c r="K221" s="162">
        <f>(SUMIFS(Profile!$F$2:$F$17521,Profile!$B$2:$B$17521,$B221,Profile!$C$2:$C$17521,K$8))*$C$6</f>
        <v>0</v>
      </c>
      <c r="L221" s="162">
        <f>(SUMIFS(Profile!$F$2:$F$17521,Profile!$B$2:$B$17521,$B221,Profile!$C$2:$C$17521,L$8))*$C$6</f>
        <v>0</v>
      </c>
      <c r="M221" s="162">
        <f>(SUMIFS(Profile!$F$2:$F$17521,Profile!$B$2:$B$17521,$B221,Profile!$C$2:$C$17521,M$8))*$C$6</f>
        <v>0</v>
      </c>
      <c r="N221" s="162">
        <f>(SUMIFS(Profile!$F$2:$F$17521,Profile!$B$2:$B$17521,$B221,Profile!$C$2:$C$17521,N$8))*$C$6</f>
        <v>0</v>
      </c>
      <c r="O221" s="162">
        <f>(SUMIFS(Profile!$F$2:$F$17521,Profile!$B$2:$B$17521,$B221,Profile!$C$2:$C$17521,O$8))*$C$6</f>
        <v>0</v>
      </c>
      <c r="P221" s="162">
        <f>(SUMIFS(Profile!$F$2:$F$17521,Profile!$B$2:$B$17521,$B221,Profile!$C$2:$C$17521,P$8))*$C$6</f>
        <v>0</v>
      </c>
      <c r="Q221" s="162">
        <f>(SUMIFS(Profile!$F$2:$F$17521,Profile!$B$2:$B$17521,$B221,Profile!$C$2:$C$17521,Q$8))*$C$6</f>
        <v>0</v>
      </c>
      <c r="R221" s="162">
        <f>(SUMIFS(Profile!$F$2:$F$17521,Profile!$B$2:$B$17521,$B221,Profile!$C$2:$C$17521,R$8))*$C$6</f>
        <v>0</v>
      </c>
      <c r="S221" s="162">
        <f>(SUMIFS(Profile!$F$2:$F$17521,Profile!$B$2:$B$17521,$B221,Profile!$C$2:$C$17521,S$8))*$C$6</f>
        <v>0</v>
      </c>
      <c r="T221" s="162">
        <f>(SUMIFS(Profile!$F$2:$F$17521,Profile!$B$2:$B$17521,$B221,Profile!$C$2:$C$17521,T$8))*$C$6</f>
        <v>0</v>
      </c>
      <c r="U221" s="162">
        <f>(SUMIFS(Profile!$F$2:$F$17521,Profile!$B$2:$B$17521,$B221,Profile!$C$2:$C$17521,U$8))*$C$6</f>
        <v>0</v>
      </c>
      <c r="V221" s="162">
        <f>(SUMIFS(Profile!$F$2:$F$17521,Profile!$B$2:$B$17521,$B221,Profile!$C$2:$C$17521,V$8))*$C$6</f>
        <v>0</v>
      </c>
      <c r="W221" s="162">
        <f>(SUMIFS(Profile!$F$2:$F$17521,Profile!$B$2:$B$17521,$B221,Profile!$C$2:$C$17521,W$8))*$C$6</f>
        <v>0</v>
      </c>
      <c r="X221" s="162">
        <f>(SUMIFS(Profile!$F$2:$F$17521,Profile!$B$2:$B$17521,$B221,Profile!$C$2:$C$17521,X$8))*$C$6</f>
        <v>0</v>
      </c>
      <c r="Y221" s="162">
        <f>(SUMIFS(Profile!$F$2:$F$17521,Profile!$B$2:$B$17521,$B221,Profile!$C$2:$C$17521,Y$8))*$C$6</f>
        <v>0</v>
      </c>
      <c r="Z221" s="162">
        <f>(SUMIFS(Profile!$F$2:$F$17521,Profile!$B$2:$B$17521,$B221,Profile!$C$2:$C$17521,Z$8))*$C$6</f>
        <v>0</v>
      </c>
      <c r="AA221" s="162">
        <f>(SUMIFS(Profile!$F$2:$F$17521,Profile!$B$2:$B$17521,$B221,Profile!$C$2:$C$17521,AA$8))*$C$6</f>
        <v>0</v>
      </c>
      <c r="AB221" s="162">
        <f>(SUMIFS(Profile!$F$2:$F$17521,Profile!$B$2:$B$17521,$B221,Profile!$C$2:$C$17521,AB$8))*$C$6</f>
        <v>0</v>
      </c>
      <c r="AC221" s="162">
        <f>(SUMIFS(Profile!$F$2:$F$17521,Profile!$B$2:$B$17521,$B221,Profile!$C$2:$C$17521,AC$8))*$C$6</f>
        <v>0</v>
      </c>
      <c r="AD221" s="162">
        <f>(SUMIFS(Profile!$F$2:$F$17521,Profile!$B$2:$B$17521,$B221,Profile!$C$2:$C$17521,AD$8))*$C$6</f>
        <v>0</v>
      </c>
      <c r="AE221" s="162">
        <f>(SUMIFS(Profile!$F$2:$F$17521,Profile!$B$2:$B$17521,$B221,Profile!$C$2:$C$17521,AE$8))*$C$6</f>
        <v>0</v>
      </c>
      <c r="AF221" s="162">
        <f>(SUMIFS(Profile!$F$2:$F$17521,Profile!$B$2:$B$17521,$B221,Profile!$C$2:$C$17521,AF$8))*$C$6</f>
        <v>0</v>
      </c>
      <c r="AG221" s="162">
        <f>(SUMIFS(Profile!$F$2:$F$17521,Profile!$B$2:$B$17521,$B221,Profile!$C$2:$C$17521,AG$8))*$C$6</f>
        <v>0</v>
      </c>
      <c r="AH221" s="162">
        <f>(SUMIFS(Profile!$F$2:$F$17521,Profile!$B$2:$B$17521,$B221,Profile!$C$2:$C$17521,AH$8))*$C$6</f>
        <v>0</v>
      </c>
      <c r="AI221" s="162">
        <f>(SUMIFS(Profile!$F$2:$F$17521,Profile!$B$2:$B$17521,$B221,Profile!$C$2:$C$17521,AI$8))*$C$6</f>
        <v>0</v>
      </c>
      <c r="AJ221" s="162">
        <f>(SUMIFS(Profile!$F$2:$F$17521,Profile!$B$2:$B$17521,$B221,Profile!$C$2:$C$17521,AJ$8))*$C$6</f>
        <v>0</v>
      </c>
      <c r="AK221" s="162">
        <f>(SUMIFS(Profile!$F$2:$F$17521,Profile!$B$2:$B$17521,$B221,Profile!$C$2:$C$17521,AK$8))*$C$6</f>
        <v>0</v>
      </c>
      <c r="AL221" s="162">
        <f>(SUMIFS(Profile!$F$2:$F$17521,Profile!$B$2:$B$17521,$B221,Profile!$C$2:$C$17521,AL$8))*$C$6</f>
        <v>0</v>
      </c>
      <c r="AM221" s="162">
        <f>(SUMIFS(Profile!$F$2:$F$17521,Profile!$B$2:$B$17521,$B221,Profile!$C$2:$C$17521,AM$8))*$C$6</f>
        <v>0</v>
      </c>
      <c r="AN221" s="162">
        <f>(SUMIFS(Profile!$F$2:$F$17521,Profile!$B$2:$B$17521,$B221,Profile!$C$2:$C$17521,AN$8))*$C$6</f>
        <v>0</v>
      </c>
      <c r="AO221" s="162">
        <f>(SUMIFS(Profile!$F$2:$F$17521,Profile!$B$2:$B$17521,$B221,Profile!$C$2:$C$17521,AO$8))*$C$6</f>
        <v>0</v>
      </c>
      <c r="AP221" s="162">
        <f>(SUMIFS(Profile!$F$2:$F$17521,Profile!$B$2:$B$17521,$B221,Profile!$C$2:$C$17521,AP$8))*$C$6</f>
        <v>0</v>
      </c>
      <c r="AQ221" s="162">
        <f>(SUMIFS(Profile!$F$2:$F$17521,Profile!$B$2:$B$17521,$B221,Profile!$C$2:$C$17521,AQ$8))*$C$6</f>
        <v>0</v>
      </c>
      <c r="AR221" s="162">
        <f>(SUMIFS(Profile!$F$2:$F$17521,Profile!$B$2:$B$17521,$B221,Profile!$C$2:$C$17521,AR$8))*$C$6</f>
        <v>0</v>
      </c>
      <c r="AS221" s="162">
        <f>(SUMIFS(Profile!$F$2:$F$17521,Profile!$B$2:$B$17521,$B221,Profile!$C$2:$C$17521,AS$8))*$C$6</f>
        <v>0</v>
      </c>
      <c r="AT221" s="162">
        <f>(SUMIFS(Profile!$F$2:$F$17521,Profile!$B$2:$B$17521,$B221,Profile!$C$2:$C$17521,AT$8))*$C$6</f>
        <v>0</v>
      </c>
      <c r="AU221" s="162">
        <f>(SUMIFS(Profile!$F$2:$F$17521,Profile!$B$2:$B$17521,$B221,Profile!$C$2:$C$17521,AU$8))*$C$6</f>
        <v>0</v>
      </c>
      <c r="AV221" s="162">
        <f>(SUMIFS(Profile!$F$2:$F$17521,Profile!$B$2:$B$17521,$B221,Profile!$C$2:$C$17521,AV$8))*$C$6</f>
        <v>0</v>
      </c>
      <c r="AW221" s="162">
        <f>(SUMIFS(Profile!$F$2:$F$17521,Profile!$B$2:$B$17521,$B221,Profile!$C$2:$C$17521,AW$8))*$C$6</f>
        <v>0</v>
      </c>
      <c r="AX221" s="162">
        <f>(SUMIFS(Profile!$F$2:$F$17521,Profile!$B$2:$B$17521,$B221,Profile!$C$2:$C$17521,AX$8))*$C$6</f>
        <v>0</v>
      </c>
      <c r="AY221" s="162">
        <f>(SUMIFS(Profile!$F$2:$F$17521,Profile!$B$2:$B$17521,$B221,Profile!$C$2:$C$17521,AY$8))*$C$6</f>
        <v>0</v>
      </c>
      <c r="AZ221" s="162">
        <f>(SUMIFS(Profile!$F$2:$F$17521,Profile!$B$2:$B$17521,$B221,Profile!$C$2:$C$17521,AZ$8))*$C$6</f>
        <v>0</v>
      </c>
      <c r="BA221" s="162">
        <f t="shared" si="10"/>
        <v>0</v>
      </c>
      <c r="BB221" s="162">
        <f>(SUMIFS(Profile!$E$2:$E$17521,Profile!$B$2:$B$17521,$B221,Profile!$C$2:$C$17521,BB$8))*$C$9</f>
        <v>0</v>
      </c>
      <c r="BC221" s="162">
        <f>(SUMIFS(Profile!$E$2:$E$17521,Profile!$B$2:$B$17521,$B221,Profile!$C$2:$C$17521,BC$8))*$C$9</f>
        <v>0</v>
      </c>
      <c r="BD221" s="162">
        <f>(SUMIFS(Profile!$E$2:$E$17521,Profile!$B$2:$B$17521,$B221,Profile!$C$2:$C$17521,BD$8))*$C$9</f>
        <v>0</v>
      </c>
      <c r="BE221" s="162">
        <f>(SUMIFS(Profile!$E$2:$E$17521,Profile!$B$2:$B$17521,$B221,Profile!$C$2:$C$17521,BE$8))*$C$9</f>
        <v>0</v>
      </c>
      <c r="BF221" s="162">
        <f>(SUMIFS(Profile!$E$2:$E$17521,Profile!$B$2:$B$17521,$B221,Profile!$C$2:$C$17521,BF$8))*$C$9</f>
        <v>0</v>
      </c>
      <c r="BG221" s="162">
        <f>(SUMIFS(Profile!$E$2:$E$17521,Profile!$B$2:$B$17521,$B221,Profile!$C$2:$C$17521,BG$8))*$C$9</f>
        <v>0</v>
      </c>
      <c r="BH221" s="162">
        <f>(SUMIFS(Profile!$E$2:$E$17521,Profile!$B$2:$B$17521,$B221,Profile!$C$2:$C$17521,BH$8))*$C$9</f>
        <v>0</v>
      </c>
      <c r="BI221" s="162">
        <f>(SUMIFS(Profile!$E$2:$E$17521,Profile!$B$2:$B$17521,$B221,Profile!$C$2:$C$17521,BI$8))*$C$9</f>
        <v>0</v>
      </c>
      <c r="BJ221" s="162">
        <f>(SUMIFS(Profile!$E$2:$E$17521,Profile!$B$2:$B$17521,$B221,Profile!$C$2:$C$17521,BJ$8))*$C$9</f>
        <v>0</v>
      </c>
      <c r="BK221" s="162">
        <f>(SUMIFS(Profile!$E$2:$E$17521,Profile!$B$2:$B$17521,$B221,Profile!$C$2:$C$17521,BK$8))*$C$9</f>
        <v>0</v>
      </c>
      <c r="BL221" s="162">
        <f>(SUMIFS(Profile!$E$2:$E$17521,Profile!$B$2:$B$17521,$B221,Profile!$C$2:$C$17521,BL$8))*$C$9</f>
        <v>0</v>
      </c>
      <c r="BM221" s="162">
        <f>(SUMIFS(Profile!$E$2:$E$17521,Profile!$B$2:$B$17521,$B221,Profile!$C$2:$C$17521,BM$8))*$C$9</f>
        <v>0</v>
      </c>
      <c r="BN221" s="162">
        <f>(SUMIFS(Profile!$E$2:$E$17521,Profile!$B$2:$B$17521,$B221,Profile!$C$2:$C$17521,BN$8))*$C$9</f>
        <v>0</v>
      </c>
      <c r="BO221" s="162">
        <f>(SUMIFS(Profile!$E$2:$E$17521,Profile!$B$2:$B$17521,$B221,Profile!$C$2:$C$17521,BO$8))*$C$9</f>
        <v>0</v>
      </c>
      <c r="BP221" s="162">
        <f>(SUMIFS(Profile!$E$2:$E$17521,Profile!$B$2:$B$17521,$B221,Profile!$C$2:$C$17521,BP$8))*$C$9</f>
        <v>0</v>
      </c>
      <c r="BQ221" s="162">
        <f>(SUMIFS(Profile!$E$2:$E$17521,Profile!$B$2:$B$17521,$B221,Profile!$C$2:$C$17521,BQ$8))*$C$9</f>
        <v>0</v>
      </c>
      <c r="BR221" s="162">
        <f>(SUMIFS(Profile!$E$2:$E$17521,Profile!$B$2:$B$17521,$B221,Profile!$C$2:$C$17521,BR$8))*$C$9</f>
        <v>0</v>
      </c>
      <c r="BS221" s="162">
        <f>(SUMIFS(Profile!$E$2:$E$17521,Profile!$B$2:$B$17521,$B221,Profile!$C$2:$C$17521,BS$8))*$C$9</f>
        <v>0</v>
      </c>
      <c r="BT221" s="162">
        <f>(SUMIFS(Profile!$E$2:$E$17521,Profile!$B$2:$B$17521,$B221,Profile!$C$2:$C$17521,BT$8))*$C$9</f>
        <v>0</v>
      </c>
      <c r="BU221" s="162">
        <f>(SUMIFS(Profile!$E$2:$E$17521,Profile!$B$2:$B$17521,$B221,Profile!$C$2:$C$17521,BU$8))*$C$9</f>
        <v>0</v>
      </c>
      <c r="BV221" s="162">
        <f>(SUMIFS(Profile!$E$2:$E$17521,Profile!$B$2:$B$17521,$B221,Profile!$C$2:$C$17521,BV$8))*$C$9</f>
        <v>0</v>
      </c>
      <c r="BW221" s="162">
        <f>(SUMIFS(Profile!$E$2:$E$17521,Profile!$B$2:$B$17521,$B221,Profile!$C$2:$C$17521,BW$8))*$C$9</f>
        <v>0</v>
      </c>
      <c r="BX221" s="162">
        <f>(SUMIFS(Profile!$E$2:$E$17521,Profile!$B$2:$B$17521,$B221,Profile!$C$2:$C$17521,BX$8))*$C$9</f>
        <v>0</v>
      </c>
      <c r="BY221" s="162">
        <f>(SUMIFS(Profile!$E$2:$E$17521,Profile!$B$2:$B$17521,$B221,Profile!$C$2:$C$17521,BY$8))*$C$9</f>
        <v>0</v>
      </c>
      <c r="BZ221" s="162">
        <f>(SUMIFS(Profile!$E$2:$E$17521,Profile!$B$2:$B$17521,$B221,Profile!$C$2:$C$17521,BZ$8))*$C$9</f>
        <v>0</v>
      </c>
      <c r="CA221" s="162">
        <f>(SUMIFS(Profile!$E$2:$E$17521,Profile!$B$2:$B$17521,$B221,Profile!$C$2:$C$17521,CA$8))*$C$9</f>
        <v>0</v>
      </c>
      <c r="CB221" s="162">
        <f>(SUMIFS(Profile!$E$2:$E$17521,Profile!$B$2:$B$17521,$B221,Profile!$C$2:$C$17521,CB$8))*$C$9</f>
        <v>0</v>
      </c>
      <c r="CC221" s="162">
        <f>(SUMIFS(Profile!$E$2:$E$17521,Profile!$B$2:$B$17521,$B221,Profile!$C$2:$C$17521,CC$8))*$C$9</f>
        <v>0</v>
      </c>
      <c r="CD221" s="162">
        <f>(SUMIFS(Profile!$E$2:$E$17521,Profile!$B$2:$B$17521,$B221,Profile!$C$2:$C$17521,CD$8))*$C$9</f>
        <v>0</v>
      </c>
      <c r="CE221" s="162">
        <f>(SUMIFS(Profile!$E$2:$E$17521,Profile!$B$2:$B$17521,$B221,Profile!$C$2:$C$17521,CE$8))*$C$9</f>
        <v>0</v>
      </c>
      <c r="CF221" s="162">
        <f>(SUMIFS(Profile!$E$2:$E$17521,Profile!$B$2:$B$17521,$B221,Profile!$C$2:$C$17521,CF$8))*$C$9</f>
        <v>0</v>
      </c>
      <c r="CG221" s="162">
        <f>(SUMIFS(Profile!$E$2:$E$17521,Profile!$B$2:$B$17521,$B221,Profile!$C$2:$C$17521,CG$8))*$C$9</f>
        <v>0</v>
      </c>
      <c r="CH221" s="162">
        <f>(SUMIFS(Profile!$E$2:$E$17521,Profile!$B$2:$B$17521,$B221,Profile!$C$2:$C$17521,CH$8))*$C$9</f>
        <v>0</v>
      </c>
      <c r="CI221" s="162">
        <f>(SUMIFS(Profile!$E$2:$E$17521,Profile!$B$2:$B$17521,$B221,Profile!$C$2:$C$17521,CI$8))*$C$9</f>
        <v>0</v>
      </c>
      <c r="CJ221" s="162">
        <f>(SUMIFS(Profile!$E$2:$E$17521,Profile!$B$2:$B$17521,$B221,Profile!$C$2:$C$17521,CJ$8))*$C$9</f>
        <v>0</v>
      </c>
      <c r="CK221" s="162">
        <f>(SUMIFS(Profile!$E$2:$E$17521,Profile!$B$2:$B$17521,$B221,Profile!$C$2:$C$17521,CK$8))*$C$9</f>
        <v>0</v>
      </c>
      <c r="CL221" s="162">
        <f>(SUMIFS(Profile!$E$2:$E$17521,Profile!$B$2:$B$17521,$B221,Profile!$C$2:$C$17521,CL$8))*$C$9</f>
        <v>0</v>
      </c>
      <c r="CM221" s="162">
        <f>(SUMIFS(Profile!$E$2:$E$17521,Profile!$B$2:$B$17521,$B221,Profile!$C$2:$C$17521,CM$8))*$C$9</f>
        <v>0</v>
      </c>
      <c r="CN221" s="162">
        <f>(SUMIFS(Profile!$E$2:$E$17521,Profile!$B$2:$B$17521,$B221,Profile!$C$2:$C$17521,CN$8))*$C$9</f>
        <v>0</v>
      </c>
      <c r="CO221" s="162">
        <f>(SUMIFS(Profile!$E$2:$E$17521,Profile!$B$2:$B$17521,$B221,Profile!$C$2:$C$17521,CO$8))*$C$9</f>
        <v>0</v>
      </c>
      <c r="CP221" s="162">
        <f>(SUMIFS(Profile!$E$2:$E$17521,Profile!$B$2:$B$17521,$B221,Profile!$C$2:$C$17521,CP$8))*$C$9</f>
        <v>0</v>
      </c>
      <c r="CQ221" s="162">
        <f>(SUMIFS(Profile!$E$2:$E$17521,Profile!$B$2:$B$17521,$B221,Profile!$C$2:$C$17521,CQ$8))*$C$9</f>
        <v>0</v>
      </c>
      <c r="CR221" s="162">
        <f>(SUMIFS(Profile!$E$2:$E$17521,Profile!$B$2:$B$17521,$B221,Profile!$C$2:$C$17521,CR$8))*$C$9</f>
        <v>0</v>
      </c>
      <c r="CS221" s="162">
        <f>(SUMIFS(Profile!$E$2:$E$17521,Profile!$B$2:$B$17521,$B221,Profile!$C$2:$C$17521,CS$8))*$C$9</f>
        <v>0</v>
      </c>
      <c r="CT221" s="162">
        <f>(SUMIFS(Profile!$E$2:$E$17521,Profile!$B$2:$B$17521,$B221,Profile!$C$2:$C$17521,CT$8))*$C$9</f>
        <v>0</v>
      </c>
      <c r="CU221" s="162">
        <f>(SUMIFS(Profile!$E$2:$E$17521,Profile!$B$2:$B$17521,$B221,Profile!$C$2:$C$17521,CU$8))*$C$9</f>
        <v>0</v>
      </c>
      <c r="CV221" s="162">
        <f>(SUMIFS(Profile!$E$2:$E$17521,Profile!$B$2:$B$17521,$B221,Profile!$C$2:$C$17521,CV$8))*$C$9</f>
        <v>0</v>
      </c>
      <c r="CW221" s="162">
        <f>(SUMIFS(Profile!$E$2:$E$17521,Profile!$B$2:$B$17521,$B221,Profile!$C$2:$C$17521,CW$8))*$C$9</f>
        <v>0</v>
      </c>
      <c r="CX221" s="162">
        <f t="shared" si="11"/>
        <v>0</v>
      </c>
      <c r="CY221" s="162">
        <f t="shared" ref="CY221:ET221" si="1066">MAX(BB221-E221,0)</f>
        <v>0</v>
      </c>
      <c r="CZ221" s="162">
        <f t="shared" si="1066"/>
        <v>0</v>
      </c>
      <c r="DA221" s="162">
        <f t="shared" si="1066"/>
        <v>0</v>
      </c>
      <c r="DB221" s="162">
        <f t="shared" si="1066"/>
        <v>0</v>
      </c>
      <c r="DC221" s="162">
        <f t="shared" si="1066"/>
        <v>0</v>
      </c>
      <c r="DD221" s="162">
        <f t="shared" si="1066"/>
        <v>0</v>
      </c>
      <c r="DE221" s="162">
        <f t="shared" si="1066"/>
        <v>0</v>
      </c>
      <c r="DF221" s="162">
        <f t="shared" si="1066"/>
        <v>0</v>
      </c>
      <c r="DG221" s="162">
        <f t="shared" si="1066"/>
        <v>0</v>
      </c>
      <c r="DH221" s="162">
        <f t="shared" si="1066"/>
        <v>0</v>
      </c>
      <c r="DI221" s="162">
        <f t="shared" si="1066"/>
        <v>0</v>
      </c>
      <c r="DJ221" s="162">
        <f t="shared" si="1066"/>
        <v>0</v>
      </c>
      <c r="DK221" s="162">
        <f t="shared" si="1066"/>
        <v>0</v>
      </c>
      <c r="DL221" s="162">
        <f t="shared" si="1066"/>
        <v>0</v>
      </c>
      <c r="DM221" s="162">
        <f t="shared" si="1066"/>
        <v>0</v>
      </c>
      <c r="DN221" s="162">
        <f t="shared" si="1066"/>
        <v>0</v>
      </c>
      <c r="DO221" s="162">
        <f t="shared" si="1066"/>
        <v>0</v>
      </c>
      <c r="DP221" s="162">
        <f t="shared" si="1066"/>
        <v>0</v>
      </c>
      <c r="DQ221" s="162">
        <f t="shared" si="1066"/>
        <v>0</v>
      </c>
      <c r="DR221" s="162">
        <f t="shared" si="1066"/>
        <v>0</v>
      </c>
      <c r="DS221" s="162">
        <f t="shared" si="1066"/>
        <v>0</v>
      </c>
      <c r="DT221" s="162">
        <f t="shared" si="1066"/>
        <v>0</v>
      </c>
      <c r="DU221" s="162">
        <f t="shared" si="1066"/>
        <v>0</v>
      </c>
      <c r="DV221" s="162">
        <f t="shared" si="1066"/>
        <v>0</v>
      </c>
      <c r="DW221" s="162">
        <f t="shared" si="1066"/>
        <v>0</v>
      </c>
      <c r="DX221" s="162">
        <f t="shared" si="1066"/>
        <v>0</v>
      </c>
      <c r="DY221" s="162">
        <f t="shared" si="1066"/>
        <v>0</v>
      </c>
      <c r="DZ221" s="162">
        <f t="shared" si="1066"/>
        <v>0</v>
      </c>
      <c r="EA221" s="162">
        <f t="shared" si="1066"/>
        <v>0</v>
      </c>
      <c r="EB221" s="162">
        <f t="shared" si="1066"/>
        <v>0</v>
      </c>
      <c r="EC221" s="162">
        <f t="shared" si="1066"/>
        <v>0</v>
      </c>
      <c r="ED221" s="162">
        <f t="shared" si="1066"/>
        <v>0</v>
      </c>
      <c r="EE221" s="162">
        <f t="shared" si="1066"/>
        <v>0</v>
      </c>
      <c r="EF221" s="162">
        <f t="shared" si="1066"/>
        <v>0</v>
      </c>
      <c r="EG221" s="162">
        <f t="shared" si="1066"/>
        <v>0</v>
      </c>
      <c r="EH221" s="162">
        <f t="shared" si="1066"/>
        <v>0</v>
      </c>
      <c r="EI221" s="162">
        <f t="shared" si="1066"/>
        <v>0</v>
      </c>
      <c r="EJ221" s="162">
        <f t="shared" si="1066"/>
        <v>0</v>
      </c>
      <c r="EK221" s="162">
        <f t="shared" si="1066"/>
        <v>0</v>
      </c>
      <c r="EL221" s="162">
        <f t="shared" si="1066"/>
        <v>0</v>
      </c>
      <c r="EM221" s="162">
        <f t="shared" si="1066"/>
        <v>0</v>
      </c>
      <c r="EN221" s="162">
        <f t="shared" si="1066"/>
        <v>0</v>
      </c>
      <c r="EO221" s="162">
        <f t="shared" si="1066"/>
        <v>0</v>
      </c>
      <c r="EP221" s="162">
        <f t="shared" si="1066"/>
        <v>0</v>
      </c>
      <c r="EQ221" s="162">
        <f t="shared" si="1066"/>
        <v>0</v>
      </c>
      <c r="ER221" s="162">
        <f t="shared" si="1066"/>
        <v>0</v>
      </c>
      <c r="ES221" s="162">
        <f t="shared" si="1066"/>
        <v>0</v>
      </c>
      <c r="ET221" s="162">
        <f t="shared" si="1066"/>
        <v>0</v>
      </c>
      <c r="EU221" s="162">
        <f t="shared" si="13"/>
        <v>0</v>
      </c>
      <c r="EV221" s="162">
        <f t="shared" ref="EV221:GQ221" si="1067">BB221-CY221</f>
        <v>0</v>
      </c>
      <c r="EW221" s="162">
        <f t="shared" si="1067"/>
        <v>0</v>
      </c>
      <c r="EX221" s="162">
        <f t="shared" si="1067"/>
        <v>0</v>
      </c>
      <c r="EY221" s="162">
        <f t="shared" si="1067"/>
        <v>0</v>
      </c>
      <c r="EZ221" s="162">
        <f t="shared" si="1067"/>
        <v>0</v>
      </c>
      <c r="FA221" s="162">
        <f t="shared" si="1067"/>
        <v>0</v>
      </c>
      <c r="FB221" s="162">
        <f t="shared" si="1067"/>
        <v>0</v>
      </c>
      <c r="FC221" s="162">
        <f t="shared" si="1067"/>
        <v>0</v>
      </c>
      <c r="FD221" s="162">
        <f t="shared" si="1067"/>
        <v>0</v>
      </c>
      <c r="FE221" s="162">
        <f t="shared" si="1067"/>
        <v>0</v>
      </c>
      <c r="FF221" s="162">
        <f t="shared" si="1067"/>
        <v>0</v>
      </c>
      <c r="FG221" s="162">
        <f t="shared" si="1067"/>
        <v>0</v>
      </c>
      <c r="FH221" s="162">
        <f t="shared" si="1067"/>
        <v>0</v>
      </c>
      <c r="FI221" s="162">
        <f t="shared" si="1067"/>
        <v>0</v>
      </c>
      <c r="FJ221" s="162">
        <f t="shared" si="1067"/>
        <v>0</v>
      </c>
      <c r="FK221" s="162">
        <f t="shared" si="1067"/>
        <v>0</v>
      </c>
      <c r="FL221" s="162">
        <f t="shared" si="1067"/>
        <v>0</v>
      </c>
      <c r="FM221" s="162">
        <f t="shared" si="1067"/>
        <v>0</v>
      </c>
      <c r="FN221" s="162">
        <f t="shared" si="1067"/>
        <v>0</v>
      </c>
      <c r="FO221" s="162">
        <f t="shared" si="1067"/>
        <v>0</v>
      </c>
      <c r="FP221" s="162">
        <f t="shared" si="1067"/>
        <v>0</v>
      </c>
      <c r="FQ221" s="162">
        <f t="shared" si="1067"/>
        <v>0</v>
      </c>
      <c r="FR221" s="162">
        <f t="shared" si="1067"/>
        <v>0</v>
      </c>
      <c r="FS221" s="162">
        <f t="shared" si="1067"/>
        <v>0</v>
      </c>
      <c r="FT221" s="162">
        <f t="shared" si="1067"/>
        <v>0</v>
      </c>
      <c r="FU221" s="162">
        <f t="shared" si="1067"/>
        <v>0</v>
      </c>
      <c r="FV221" s="162">
        <f t="shared" si="1067"/>
        <v>0</v>
      </c>
      <c r="FW221" s="162">
        <f t="shared" si="1067"/>
        <v>0</v>
      </c>
      <c r="FX221" s="162">
        <f t="shared" si="1067"/>
        <v>0</v>
      </c>
      <c r="FY221" s="162">
        <f t="shared" si="1067"/>
        <v>0</v>
      </c>
      <c r="FZ221" s="162">
        <f t="shared" si="1067"/>
        <v>0</v>
      </c>
      <c r="GA221" s="162">
        <f t="shared" si="1067"/>
        <v>0</v>
      </c>
      <c r="GB221" s="162">
        <f t="shared" si="1067"/>
        <v>0</v>
      </c>
      <c r="GC221" s="162">
        <f t="shared" si="1067"/>
        <v>0</v>
      </c>
      <c r="GD221" s="162">
        <f t="shared" si="1067"/>
        <v>0</v>
      </c>
      <c r="GE221" s="162">
        <f t="shared" si="1067"/>
        <v>0</v>
      </c>
      <c r="GF221" s="162">
        <f t="shared" si="1067"/>
        <v>0</v>
      </c>
      <c r="GG221" s="162">
        <f t="shared" si="1067"/>
        <v>0</v>
      </c>
      <c r="GH221" s="162">
        <f t="shared" si="1067"/>
        <v>0</v>
      </c>
      <c r="GI221" s="162">
        <f t="shared" si="1067"/>
        <v>0</v>
      </c>
      <c r="GJ221" s="162">
        <f t="shared" si="1067"/>
        <v>0</v>
      </c>
      <c r="GK221" s="162">
        <f t="shared" si="1067"/>
        <v>0</v>
      </c>
      <c r="GL221" s="162">
        <f t="shared" si="1067"/>
        <v>0</v>
      </c>
      <c r="GM221" s="162">
        <f t="shared" si="1067"/>
        <v>0</v>
      </c>
      <c r="GN221" s="162">
        <f t="shared" si="1067"/>
        <v>0</v>
      </c>
      <c r="GO221" s="162">
        <f t="shared" si="1067"/>
        <v>0</v>
      </c>
      <c r="GP221" s="162">
        <f t="shared" si="1067"/>
        <v>0</v>
      </c>
      <c r="GQ221" s="162">
        <f t="shared" si="1067"/>
        <v>0</v>
      </c>
      <c r="GR221" s="162">
        <f t="shared" si="15"/>
        <v>0</v>
      </c>
      <c r="GS221" s="162">
        <f t="shared" ref="GS221:IN221" si="1068">E221-EV221</f>
        <v>0</v>
      </c>
      <c r="GT221" s="162">
        <f t="shared" si="1068"/>
        <v>0</v>
      </c>
      <c r="GU221" s="162">
        <f t="shared" si="1068"/>
        <v>0</v>
      </c>
      <c r="GV221" s="162">
        <f t="shared" si="1068"/>
        <v>0</v>
      </c>
      <c r="GW221" s="162">
        <f t="shared" si="1068"/>
        <v>0</v>
      </c>
      <c r="GX221" s="162">
        <f t="shared" si="1068"/>
        <v>0</v>
      </c>
      <c r="GY221" s="162">
        <f t="shared" si="1068"/>
        <v>0</v>
      </c>
      <c r="GZ221" s="162">
        <f t="shared" si="1068"/>
        <v>0</v>
      </c>
      <c r="HA221" s="162">
        <f t="shared" si="1068"/>
        <v>0</v>
      </c>
      <c r="HB221" s="162">
        <f t="shared" si="1068"/>
        <v>0</v>
      </c>
      <c r="HC221" s="162">
        <f t="shared" si="1068"/>
        <v>0</v>
      </c>
      <c r="HD221" s="162">
        <f t="shared" si="1068"/>
        <v>0</v>
      </c>
      <c r="HE221" s="162">
        <f t="shared" si="1068"/>
        <v>0</v>
      </c>
      <c r="HF221" s="162">
        <f t="shared" si="1068"/>
        <v>0</v>
      </c>
      <c r="HG221" s="162">
        <f t="shared" si="1068"/>
        <v>0</v>
      </c>
      <c r="HH221" s="162">
        <f t="shared" si="1068"/>
        <v>0</v>
      </c>
      <c r="HI221" s="162">
        <f t="shared" si="1068"/>
        <v>0</v>
      </c>
      <c r="HJ221" s="162">
        <f t="shared" si="1068"/>
        <v>0</v>
      </c>
      <c r="HK221" s="162">
        <f t="shared" si="1068"/>
        <v>0</v>
      </c>
      <c r="HL221" s="162">
        <f t="shared" si="1068"/>
        <v>0</v>
      </c>
      <c r="HM221" s="162">
        <f t="shared" si="1068"/>
        <v>0</v>
      </c>
      <c r="HN221" s="162">
        <f t="shared" si="1068"/>
        <v>0</v>
      </c>
      <c r="HO221" s="162">
        <f t="shared" si="1068"/>
        <v>0</v>
      </c>
      <c r="HP221" s="162">
        <f t="shared" si="1068"/>
        <v>0</v>
      </c>
      <c r="HQ221" s="162">
        <f t="shared" si="1068"/>
        <v>0</v>
      </c>
      <c r="HR221" s="162">
        <f t="shared" si="1068"/>
        <v>0</v>
      </c>
      <c r="HS221" s="162">
        <f t="shared" si="1068"/>
        <v>0</v>
      </c>
      <c r="HT221" s="162">
        <f t="shared" si="1068"/>
        <v>0</v>
      </c>
      <c r="HU221" s="162">
        <f t="shared" si="1068"/>
        <v>0</v>
      </c>
      <c r="HV221" s="162">
        <f t="shared" si="1068"/>
        <v>0</v>
      </c>
      <c r="HW221" s="162">
        <f t="shared" si="1068"/>
        <v>0</v>
      </c>
      <c r="HX221" s="162">
        <f t="shared" si="1068"/>
        <v>0</v>
      </c>
      <c r="HY221" s="162">
        <f t="shared" si="1068"/>
        <v>0</v>
      </c>
      <c r="HZ221" s="162">
        <f t="shared" si="1068"/>
        <v>0</v>
      </c>
      <c r="IA221" s="162">
        <f t="shared" si="1068"/>
        <v>0</v>
      </c>
      <c r="IB221" s="162">
        <f t="shared" si="1068"/>
        <v>0</v>
      </c>
      <c r="IC221" s="162">
        <f t="shared" si="1068"/>
        <v>0</v>
      </c>
      <c r="ID221" s="162">
        <f t="shared" si="1068"/>
        <v>0</v>
      </c>
      <c r="IE221" s="162">
        <f t="shared" si="1068"/>
        <v>0</v>
      </c>
      <c r="IF221" s="162">
        <f t="shared" si="1068"/>
        <v>0</v>
      </c>
      <c r="IG221" s="162">
        <f t="shared" si="1068"/>
        <v>0</v>
      </c>
      <c r="IH221" s="162">
        <f t="shared" si="1068"/>
        <v>0</v>
      </c>
      <c r="II221" s="162">
        <f t="shared" si="1068"/>
        <v>0</v>
      </c>
      <c r="IJ221" s="162">
        <f t="shared" si="1068"/>
        <v>0</v>
      </c>
      <c r="IK221" s="162">
        <f t="shared" si="1068"/>
        <v>0</v>
      </c>
      <c r="IL221" s="162">
        <f t="shared" si="1068"/>
        <v>0</v>
      </c>
      <c r="IM221" s="162">
        <f t="shared" si="1068"/>
        <v>0</v>
      </c>
      <c r="IN221" s="162">
        <f t="shared" si="1068"/>
        <v>0</v>
      </c>
      <c r="IO221" s="162">
        <f t="shared" si="17"/>
        <v>0</v>
      </c>
      <c r="IP221" s="162">
        <f t="shared" si="23"/>
        <v>0</v>
      </c>
      <c r="IQ221" s="162">
        <f t="shared" ref="IQ221:KK221" si="1069">MAX((MIN(CZ221+IP221,$IO$7))-GT221,0)</f>
        <v>0</v>
      </c>
      <c r="IR221" s="162">
        <f t="shared" si="1069"/>
        <v>0</v>
      </c>
      <c r="IS221" s="162">
        <f t="shared" si="1069"/>
        <v>0</v>
      </c>
      <c r="IT221" s="162">
        <f t="shared" si="1069"/>
        <v>0</v>
      </c>
      <c r="IU221" s="162">
        <f t="shared" si="1069"/>
        <v>0</v>
      </c>
      <c r="IV221" s="162">
        <f t="shared" si="1069"/>
        <v>0</v>
      </c>
      <c r="IW221" s="162">
        <f t="shared" si="1069"/>
        <v>0</v>
      </c>
      <c r="IX221" s="162">
        <f t="shared" si="1069"/>
        <v>0</v>
      </c>
      <c r="IY221" s="162">
        <f t="shared" si="1069"/>
        <v>0</v>
      </c>
      <c r="IZ221" s="162">
        <f t="shared" si="1069"/>
        <v>0</v>
      </c>
      <c r="JA221" s="162">
        <f t="shared" si="1069"/>
        <v>0</v>
      </c>
      <c r="JB221" s="162">
        <f t="shared" si="1069"/>
        <v>0</v>
      </c>
      <c r="JC221" s="162">
        <f t="shared" si="1069"/>
        <v>0</v>
      </c>
      <c r="JD221" s="162">
        <f t="shared" si="1069"/>
        <v>0</v>
      </c>
      <c r="JE221" s="162">
        <f t="shared" si="1069"/>
        <v>0</v>
      </c>
      <c r="JF221" s="162">
        <f t="shared" si="1069"/>
        <v>0</v>
      </c>
      <c r="JG221" s="162">
        <f t="shared" si="1069"/>
        <v>0</v>
      </c>
      <c r="JH221" s="162">
        <f t="shared" si="1069"/>
        <v>0</v>
      </c>
      <c r="JI221" s="162">
        <f t="shared" si="1069"/>
        <v>0</v>
      </c>
      <c r="JJ221" s="162">
        <f t="shared" si="1069"/>
        <v>0</v>
      </c>
      <c r="JK221" s="162">
        <f t="shared" si="1069"/>
        <v>0</v>
      </c>
      <c r="JL221" s="162">
        <f t="shared" si="1069"/>
        <v>0</v>
      </c>
      <c r="JM221" s="162">
        <f t="shared" si="1069"/>
        <v>0</v>
      </c>
      <c r="JN221" s="162">
        <f t="shared" si="1069"/>
        <v>0</v>
      </c>
      <c r="JO221" s="162">
        <f t="shared" si="1069"/>
        <v>0</v>
      </c>
      <c r="JP221" s="162">
        <f t="shared" si="1069"/>
        <v>0</v>
      </c>
      <c r="JQ221" s="162">
        <f t="shared" si="1069"/>
        <v>0</v>
      </c>
      <c r="JR221" s="162">
        <f t="shared" si="1069"/>
        <v>0</v>
      </c>
      <c r="JS221" s="162">
        <f t="shared" si="1069"/>
        <v>0</v>
      </c>
      <c r="JT221" s="162">
        <f t="shared" si="1069"/>
        <v>0</v>
      </c>
      <c r="JU221" s="162">
        <f t="shared" si="1069"/>
        <v>0</v>
      </c>
      <c r="JV221" s="162">
        <f t="shared" si="1069"/>
        <v>0</v>
      </c>
      <c r="JW221" s="162">
        <f t="shared" si="1069"/>
        <v>0</v>
      </c>
      <c r="JX221" s="162">
        <f t="shared" si="1069"/>
        <v>0</v>
      </c>
      <c r="JY221" s="162">
        <f t="shared" si="1069"/>
        <v>0</v>
      </c>
      <c r="JZ221" s="162">
        <f t="shared" si="1069"/>
        <v>0</v>
      </c>
      <c r="KA221" s="162">
        <f t="shared" si="1069"/>
        <v>0</v>
      </c>
      <c r="KB221" s="162">
        <f t="shared" si="1069"/>
        <v>0</v>
      </c>
      <c r="KC221" s="162">
        <f t="shared" si="1069"/>
        <v>0</v>
      </c>
      <c r="KD221" s="162">
        <f t="shared" si="1069"/>
        <v>0</v>
      </c>
      <c r="KE221" s="162">
        <f t="shared" si="1069"/>
        <v>0</v>
      </c>
      <c r="KF221" s="162">
        <f t="shared" si="1069"/>
        <v>0</v>
      </c>
      <c r="KG221" s="162">
        <f t="shared" si="1069"/>
        <v>0</v>
      </c>
      <c r="KH221" s="162">
        <f t="shared" si="1069"/>
        <v>0</v>
      </c>
      <c r="KI221" s="162">
        <f t="shared" si="1069"/>
        <v>0</v>
      </c>
      <c r="KJ221" s="162">
        <f t="shared" si="1069"/>
        <v>0</v>
      </c>
      <c r="KK221" s="162">
        <f t="shared" si="1069"/>
        <v>0</v>
      </c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</row>
    <row r="222" ht="14.25" customHeight="1" spans="1:326" x14ac:dyDescent="0.25">
      <c r="A222" s="1">
        <v>7</v>
      </c>
      <c r="B222" s="1">
        <f t="shared" ref="B222:C222" si="1070">B221+1</f>
        <v>212</v>
      </c>
      <c r="C222" s="232">
        <f t="shared" si="1070"/>
        <v>43677</v>
      </c>
      <c r="D222" s="162">
        <f t="shared" si="9"/>
        <v>0</v>
      </c>
      <c r="E222" s="162">
        <f>(SUMIFS(Profile!$F$2:$F$17521,Profile!$B$2:$B$17521,$B222,Profile!$C$2:$C$17521,E$8))*$C$6</f>
        <v>0</v>
      </c>
      <c r="F222" s="162">
        <f>(SUMIFS(Profile!$F$2:$F$17521,Profile!$B$2:$B$17521,$B222,Profile!$C$2:$C$17521,F$8))*$C$6</f>
        <v>0</v>
      </c>
      <c r="G222" s="162">
        <f>(SUMIFS(Profile!$F$2:$F$17521,Profile!$B$2:$B$17521,$B222,Profile!$C$2:$C$17521,G$8))*$C$6</f>
        <v>0</v>
      </c>
      <c r="H222" s="162">
        <f>(SUMIFS(Profile!$F$2:$F$17521,Profile!$B$2:$B$17521,$B222,Profile!$C$2:$C$17521,H$8))*$C$6</f>
        <v>0</v>
      </c>
      <c r="I222" s="162">
        <f>(SUMIFS(Profile!$F$2:$F$17521,Profile!$B$2:$B$17521,$B222,Profile!$C$2:$C$17521,I$8))*$C$6</f>
        <v>0</v>
      </c>
      <c r="J222" s="162">
        <f>(SUMIFS(Profile!$F$2:$F$17521,Profile!$B$2:$B$17521,$B222,Profile!$C$2:$C$17521,J$8))*$C$6</f>
        <v>0</v>
      </c>
      <c r="K222" s="162">
        <f>(SUMIFS(Profile!$F$2:$F$17521,Profile!$B$2:$B$17521,$B222,Profile!$C$2:$C$17521,K$8))*$C$6</f>
        <v>0</v>
      </c>
      <c r="L222" s="162">
        <f>(SUMIFS(Profile!$F$2:$F$17521,Profile!$B$2:$B$17521,$B222,Profile!$C$2:$C$17521,L$8))*$C$6</f>
        <v>0</v>
      </c>
      <c r="M222" s="162">
        <f>(SUMIFS(Profile!$F$2:$F$17521,Profile!$B$2:$B$17521,$B222,Profile!$C$2:$C$17521,M$8))*$C$6</f>
        <v>0</v>
      </c>
      <c r="N222" s="162">
        <f>(SUMIFS(Profile!$F$2:$F$17521,Profile!$B$2:$B$17521,$B222,Profile!$C$2:$C$17521,N$8))*$C$6</f>
        <v>0</v>
      </c>
      <c r="O222" s="162">
        <f>(SUMIFS(Profile!$F$2:$F$17521,Profile!$B$2:$B$17521,$B222,Profile!$C$2:$C$17521,O$8))*$C$6</f>
        <v>0</v>
      </c>
      <c r="P222" s="162">
        <f>(SUMIFS(Profile!$F$2:$F$17521,Profile!$B$2:$B$17521,$B222,Profile!$C$2:$C$17521,P$8))*$C$6</f>
        <v>0</v>
      </c>
      <c r="Q222" s="162">
        <f>(SUMIFS(Profile!$F$2:$F$17521,Profile!$B$2:$B$17521,$B222,Profile!$C$2:$C$17521,Q$8))*$C$6</f>
        <v>0</v>
      </c>
      <c r="R222" s="162">
        <f>(SUMIFS(Profile!$F$2:$F$17521,Profile!$B$2:$B$17521,$B222,Profile!$C$2:$C$17521,R$8))*$C$6</f>
        <v>0</v>
      </c>
      <c r="S222" s="162">
        <f>(SUMIFS(Profile!$F$2:$F$17521,Profile!$B$2:$B$17521,$B222,Profile!$C$2:$C$17521,S$8))*$C$6</f>
        <v>0</v>
      </c>
      <c r="T222" s="162">
        <f>(SUMIFS(Profile!$F$2:$F$17521,Profile!$B$2:$B$17521,$B222,Profile!$C$2:$C$17521,T$8))*$C$6</f>
        <v>0</v>
      </c>
      <c r="U222" s="162">
        <f>(SUMIFS(Profile!$F$2:$F$17521,Profile!$B$2:$B$17521,$B222,Profile!$C$2:$C$17521,U$8))*$C$6</f>
        <v>0</v>
      </c>
      <c r="V222" s="162">
        <f>(SUMIFS(Profile!$F$2:$F$17521,Profile!$B$2:$B$17521,$B222,Profile!$C$2:$C$17521,V$8))*$C$6</f>
        <v>0</v>
      </c>
      <c r="W222" s="162">
        <f>(SUMIFS(Profile!$F$2:$F$17521,Profile!$B$2:$B$17521,$B222,Profile!$C$2:$C$17521,W$8))*$C$6</f>
        <v>0</v>
      </c>
      <c r="X222" s="162">
        <f>(SUMIFS(Profile!$F$2:$F$17521,Profile!$B$2:$B$17521,$B222,Profile!$C$2:$C$17521,X$8))*$C$6</f>
        <v>0</v>
      </c>
      <c r="Y222" s="162">
        <f>(SUMIFS(Profile!$F$2:$F$17521,Profile!$B$2:$B$17521,$B222,Profile!$C$2:$C$17521,Y$8))*$C$6</f>
        <v>0</v>
      </c>
      <c r="Z222" s="162">
        <f>(SUMIFS(Profile!$F$2:$F$17521,Profile!$B$2:$B$17521,$B222,Profile!$C$2:$C$17521,Z$8))*$C$6</f>
        <v>0</v>
      </c>
      <c r="AA222" s="162">
        <f>(SUMIFS(Profile!$F$2:$F$17521,Profile!$B$2:$B$17521,$B222,Profile!$C$2:$C$17521,AA$8))*$C$6</f>
        <v>0</v>
      </c>
      <c r="AB222" s="162">
        <f>(SUMIFS(Profile!$F$2:$F$17521,Profile!$B$2:$B$17521,$B222,Profile!$C$2:$C$17521,AB$8))*$C$6</f>
        <v>0</v>
      </c>
      <c r="AC222" s="162">
        <f>(SUMIFS(Profile!$F$2:$F$17521,Profile!$B$2:$B$17521,$B222,Profile!$C$2:$C$17521,AC$8))*$C$6</f>
        <v>0</v>
      </c>
      <c r="AD222" s="162">
        <f>(SUMIFS(Profile!$F$2:$F$17521,Profile!$B$2:$B$17521,$B222,Profile!$C$2:$C$17521,AD$8))*$C$6</f>
        <v>0</v>
      </c>
      <c r="AE222" s="162">
        <f>(SUMIFS(Profile!$F$2:$F$17521,Profile!$B$2:$B$17521,$B222,Profile!$C$2:$C$17521,AE$8))*$C$6</f>
        <v>0</v>
      </c>
      <c r="AF222" s="162">
        <f>(SUMIFS(Profile!$F$2:$F$17521,Profile!$B$2:$B$17521,$B222,Profile!$C$2:$C$17521,AF$8))*$C$6</f>
        <v>0</v>
      </c>
      <c r="AG222" s="162">
        <f>(SUMIFS(Profile!$F$2:$F$17521,Profile!$B$2:$B$17521,$B222,Profile!$C$2:$C$17521,AG$8))*$C$6</f>
        <v>0</v>
      </c>
      <c r="AH222" s="162">
        <f>(SUMIFS(Profile!$F$2:$F$17521,Profile!$B$2:$B$17521,$B222,Profile!$C$2:$C$17521,AH$8))*$C$6</f>
        <v>0</v>
      </c>
      <c r="AI222" s="162">
        <f>(SUMIFS(Profile!$F$2:$F$17521,Profile!$B$2:$B$17521,$B222,Profile!$C$2:$C$17521,AI$8))*$C$6</f>
        <v>0</v>
      </c>
      <c r="AJ222" s="162">
        <f>(SUMIFS(Profile!$F$2:$F$17521,Profile!$B$2:$B$17521,$B222,Profile!$C$2:$C$17521,AJ$8))*$C$6</f>
        <v>0</v>
      </c>
      <c r="AK222" s="162">
        <f>(SUMIFS(Profile!$F$2:$F$17521,Profile!$B$2:$B$17521,$B222,Profile!$C$2:$C$17521,AK$8))*$C$6</f>
        <v>0</v>
      </c>
      <c r="AL222" s="162">
        <f>(SUMIFS(Profile!$F$2:$F$17521,Profile!$B$2:$B$17521,$B222,Profile!$C$2:$C$17521,AL$8))*$C$6</f>
        <v>0</v>
      </c>
      <c r="AM222" s="162">
        <f>(SUMIFS(Profile!$F$2:$F$17521,Profile!$B$2:$B$17521,$B222,Profile!$C$2:$C$17521,AM$8))*$C$6</f>
        <v>0</v>
      </c>
      <c r="AN222" s="162">
        <f>(SUMIFS(Profile!$F$2:$F$17521,Profile!$B$2:$B$17521,$B222,Profile!$C$2:$C$17521,AN$8))*$C$6</f>
        <v>0</v>
      </c>
      <c r="AO222" s="162">
        <f>(SUMIFS(Profile!$F$2:$F$17521,Profile!$B$2:$B$17521,$B222,Profile!$C$2:$C$17521,AO$8))*$C$6</f>
        <v>0</v>
      </c>
      <c r="AP222" s="162">
        <f>(SUMIFS(Profile!$F$2:$F$17521,Profile!$B$2:$B$17521,$B222,Profile!$C$2:$C$17521,AP$8))*$C$6</f>
        <v>0</v>
      </c>
      <c r="AQ222" s="162">
        <f>(SUMIFS(Profile!$F$2:$F$17521,Profile!$B$2:$B$17521,$B222,Profile!$C$2:$C$17521,AQ$8))*$C$6</f>
        <v>0</v>
      </c>
      <c r="AR222" s="162">
        <f>(SUMIFS(Profile!$F$2:$F$17521,Profile!$B$2:$B$17521,$B222,Profile!$C$2:$C$17521,AR$8))*$C$6</f>
        <v>0</v>
      </c>
      <c r="AS222" s="162">
        <f>(SUMIFS(Profile!$F$2:$F$17521,Profile!$B$2:$B$17521,$B222,Profile!$C$2:$C$17521,AS$8))*$C$6</f>
        <v>0</v>
      </c>
      <c r="AT222" s="162">
        <f>(SUMIFS(Profile!$F$2:$F$17521,Profile!$B$2:$B$17521,$B222,Profile!$C$2:$C$17521,AT$8))*$C$6</f>
        <v>0</v>
      </c>
      <c r="AU222" s="162">
        <f>(SUMIFS(Profile!$F$2:$F$17521,Profile!$B$2:$B$17521,$B222,Profile!$C$2:$C$17521,AU$8))*$C$6</f>
        <v>0</v>
      </c>
      <c r="AV222" s="162">
        <f>(SUMIFS(Profile!$F$2:$F$17521,Profile!$B$2:$B$17521,$B222,Profile!$C$2:$C$17521,AV$8))*$C$6</f>
        <v>0</v>
      </c>
      <c r="AW222" s="162">
        <f>(SUMIFS(Profile!$F$2:$F$17521,Profile!$B$2:$B$17521,$B222,Profile!$C$2:$C$17521,AW$8))*$C$6</f>
        <v>0</v>
      </c>
      <c r="AX222" s="162">
        <f>(SUMIFS(Profile!$F$2:$F$17521,Profile!$B$2:$B$17521,$B222,Profile!$C$2:$C$17521,AX$8))*$C$6</f>
        <v>0</v>
      </c>
      <c r="AY222" s="162">
        <f>(SUMIFS(Profile!$F$2:$F$17521,Profile!$B$2:$B$17521,$B222,Profile!$C$2:$C$17521,AY$8))*$C$6</f>
        <v>0</v>
      </c>
      <c r="AZ222" s="162">
        <f>(SUMIFS(Profile!$F$2:$F$17521,Profile!$B$2:$B$17521,$B222,Profile!$C$2:$C$17521,AZ$8))*$C$6</f>
        <v>0</v>
      </c>
      <c r="BA222" s="162">
        <f t="shared" si="10"/>
        <v>0</v>
      </c>
      <c r="BB222" s="162">
        <f>(SUMIFS(Profile!$E$2:$E$17521,Profile!$B$2:$B$17521,$B222,Profile!$C$2:$C$17521,BB$8))*$C$9</f>
        <v>0</v>
      </c>
      <c r="BC222" s="162">
        <f>(SUMIFS(Profile!$E$2:$E$17521,Profile!$B$2:$B$17521,$B222,Profile!$C$2:$C$17521,BC$8))*$C$9</f>
        <v>0</v>
      </c>
      <c r="BD222" s="162">
        <f>(SUMIFS(Profile!$E$2:$E$17521,Profile!$B$2:$B$17521,$B222,Profile!$C$2:$C$17521,BD$8))*$C$9</f>
        <v>0</v>
      </c>
      <c r="BE222" s="162">
        <f>(SUMIFS(Profile!$E$2:$E$17521,Profile!$B$2:$B$17521,$B222,Profile!$C$2:$C$17521,BE$8))*$C$9</f>
        <v>0</v>
      </c>
      <c r="BF222" s="162">
        <f>(SUMIFS(Profile!$E$2:$E$17521,Profile!$B$2:$B$17521,$B222,Profile!$C$2:$C$17521,BF$8))*$C$9</f>
        <v>0</v>
      </c>
      <c r="BG222" s="162">
        <f>(SUMIFS(Profile!$E$2:$E$17521,Profile!$B$2:$B$17521,$B222,Profile!$C$2:$C$17521,BG$8))*$C$9</f>
        <v>0</v>
      </c>
      <c r="BH222" s="162">
        <f>(SUMIFS(Profile!$E$2:$E$17521,Profile!$B$2:$B$17521,$B222,Profile!$C$2:$C$17521,BH$8))*$C$9</f>
        <v>0</v>
      </c>
      <c r="BI222" s="162">
        <f>(SUMIFS(Profile!$E$2:$E$17521,Profile!$B$2:$B$17521,$B222,Profile!$C$2:$C$17521,BI$8))*$C$9</f>
        <v>0</v>
      </c>
      <c r="BJ222" s="162">
        <f>(SUMIFS(Profile!$E$2:$E$17521,Profile!$B$2:$B$17521,$B222,Profile!$C$2:$C$17521,BJ$8))*$C$9</f>
        <v>0</v>
      </c>
      <c r="BK222" s="162">
        <f>(SUMIFS(Profile!$E$2:$E$17521,Profile!$B$2:$B$17521,$B222,Profile!$C$2:$C$17521,BK$8))*$C$9</f>
        <v>0</v>
      </c>
      <c r="BL222" s="162">
        <f>(SUMIFS(Profile!$E$2:$E$17521,Profile!$B$2:$B$17521,$B222,Profile!$C$2:$C$17521,BL$8))*$C$9</f>
        <v>0</v>
      </c>
      <c r="BM222" s="162">
        <f>(SUMIFS(Profile!$E$2:$E$17521,Profile!$B$2:$B$17521,$B222,Profile!$C$2:$C$17521,BM$8))*$C$9</f>
        <v>0</v>
      </c>
      <c r="BN222" s="162">
        <f>(SUMIFS(Profile!$E$2:$E$17521,Profile!$B$2:$B$17521,$B222,Profile!$C$2:$C$17521,BN$8))*$C$9</f>
        <v>0</v>
      </c>
      <c r="BO222" s="162">
        <f>(SUMIFS(Profile!$E$2:$E$17521,Profile!$B$2:$B$17521,$B222,Profile!$C$2:$C$17521,BO$8))*$C$9</f>
        <v>0</v>
      </c>
      <c r="BP222" s="162">
        <f>(SUMIFS(Profile!$E$2:$E$17521,Profile!$B$2:$B$17521,$B222,Profile!$C$2:$C$17521,BP$8))*$C$9</f>
        <v>0</v>
      </c>
      <c r="BQ222" s="162">
        <f>(SUMIFS(Profile!$E$2:$E$17521,Profile!$B$2:$B$17521,$B222,Profile!$C$2:$C$17521,BQ$8))*$C$9</f>
        <v>0</v>
      </c>
      <c r="BR222" s="162">
        <f>(SUMIFS(Profile!$E$2:$E$17521,Profile!$B$2:$B$17521,$B222,Profile!$C$2:$C$17521,BR$8))*$C$9</f>
        <v>0</v>
      </c>
      <c r="BS222" s="162">
        <f>(SUMIFS(Profile!$E$2:$E$17521,Profile!$B$2:$B$17521,$B222,Profile!$C$2:$C$17521,BS$8))*$C$9</f>
        <v>0</v>
      </c>
      <c r="BT222" s="162">
        <f>(SUMIFS(Profile!$E$2:$E$17521,Profile!$B$2:$B$17521,$B222,Profile!$C$2:$C$17521,BT$8))*$C$9</f>
        <v>0</v>
      </c>
      <c r="BU222" s="162">
        <f>(SUMIFS(Profile!$E$2:$E$17521,Profile!$B$2:$B$17521,$B222,Profile!$C$2:$C$17521,BU$8))*$C$9</f>
        <v>0</v>
      </c>
      <c r="BV222" s="162">
        <f>(SUMIFS(Profile!$E$2:$E$17521,Profile!$B$2:$B$17521,$B222,Profile!$C$2:$C$17521,BV$8))*$C$9</f>
        <v>0</v>
      </c>
      <c r="BW222" s="162">
        <f>(SUMIFS(Profile!$E$2:$E$17521,Profile!$B$2:$B$17521,$B222,Profile!$C$2:$C$17521,BW$8))*$C$9</f>
        <v>0</v>
      </c>
      <c r="BX222" s="162">
        <f>(SUMIFS(Profile!$E$2:$E$17521,Profile!$B$2:$B$17521,$B222,Profile!$C$2:$C$17521,BX$8))*$C$9</f>
        <v>0</v>
      </c>
      <c r="BY222" s="162">
        <f>(SUMIFS(Profile!$E$2:$E$17521,Profile!$B$2:$B$17521,$B222,Profile!$C$2:$C$17521,BY$8))*$C$9</f>
        <v>0</v>
      </c>
      <c r="BZ222" s="162">
        <f>(SUMIFS(Profile!$E$2:$E$17521,Profile!$B$2:$B$17521,$B222,Profile!$C$2:$C$17521,BZ$8))*$C$9</f>
        <v>0</v>
      </c>
      <c r="CA222" s="162">
        <f>(SUMIFS(Profile!$E$2:$E$17521,Profile!$B$2:$B$17521,$B222,Profile!$C$2:$C$17521,CA$8))*$C$9</f>
        <v>0</v>
      </c>
      <c r="CB222" s="162">
        <f>(SUMIFS(Profile!$E$2:$E$17521,Profile!$B$2:$B$17521,$B222,Profile!$C$2:$C$17521,CB$8))*$C$9</f>
        <v>0</v>
      </c>
      <c r="CC222" s="162">
        <f>(SUMIFS(Profile!$E$2:$E$17521,Profile!$B$2:$B$17521,$B222,Profile!$C$2:$C$17521,CC$8))*$C$9</f>
        <v>0</v>
      </c>
      <c r="CD222" s="162">
        <f>(SUMIFS(Profile!$E$2:$E$17521,Profile!$B$2:$B$17521,$B222,Profile!$C$2:$C$17521,CD$8))*$C$9</f>
        <v>0</v>
      </c>
      <c r="CE222" s="162">
        <f>(SUMIFS(Profile!$E$2:$E$17521,Profile!$B$2:$B$17521,$B222,Profile!$C$2:$C$17521,CE$8))*$C$9</f>
        <v>0</v>
      </c>
      <c r="CF222" s="162">
        <f>(SUMIFS(Profile!$E$2:$E$17521,Profile!$B$2:$B$17521,$B222,Profile!$C$2:$C$17521,CF$8))*$C$9</f>
        <v>0</v>
      </c>
      <c r="CG222" s="162">
        <f>(SUMIFS(Profile!$E$2:$E$17521,Profile!$B$2:$B$17521,$B222,Profile!$C$2:$C$17521,CG$8))*$C$9</f>
        <v>0</v>
      </c>
      <c r="CH222" s="162">
        <f>(SUMIFS(Profile!$E$2:$E$17521,Profile!$B$2:$B$17521,$B222,Profile!$C$2:$C$17521,CH$8))*$C$9</f>
        <v>0</v>
      </c>
      <c r="CI222" s="162">
        <f>(SUMIFS(Profile!$E$2:$E$17521,Profile!$B$2:$B$17521,$B222,Profile!$C$2:$C$17521,CI$8))*$C$9</f>
        <v>0</v>
      </c>
      <c r="CJ222" s="162">
        <f>(SUMIFS(Profile!$E$2:$E$17521,Profile!$B$2:$B$17521,$B222,Profile!$C$2:$C$17521,CJ$8))*$C$9</f>
        <v>0</v>
      </c>
      <c r="CK222" s="162">
        <f>(SUMIFS(Profile!$E$2:$E$17521,Profile!$B$2:$B$17521,$B222,Profile!$C$2:$C$17521,CK$8))*$C$9</f>
        <v>0</v>
      </c>
      <c r="CL222" s="162">
        <f>(SUMIFS(Profile!$E$2:$E$17521,Profile!$B$2:$B$17521,$B222,Profile!$C$2:$C$17521,CL$8))*$C$9</f>
        <v>0</v>
      </c>
      <c r="CM222" s="162">
        <f>(SUMIFS(Profile!$E$2:$E$17521,Profile!$B$2:$B$17521,$B222,Profile!$C$2:$C$17521,CM$8))*$C$9</f>
        <v>0</v>
      </c>
      <c r="CN222" s="162">
        <f>(SUMIFS(Profile!$E$2:$E$17521,Profile!$B$2:$B$17521,$B222,Profile!$C$2:$C$17521,CN$8))*$C$9</f>
        <v>0</v>
      </c>
      <c r="CO222" s="162">
        <f>(SUMIFS(Profile!$E$2:$E$17521,Profile!$B$2:$B$17521,$B222,Profile!$C$2:$C$17521,CO$8))*$C$9</f>
        <v>0</v>
      </c>
      <c r="CP222" s="162">
        <f>(SUMIFS(Profile!$E$2:$E$17521,Profile!$B$2:$B$17521,$B222,Profile!$C$2:$C$17521,CP$8))*$C$9</f>
        <v>0</v>
      </c>
      <c r="CQ222" s="162">
        <f>(SUMIFS(Profile!$E$2:$E$17521,Profile!$B$2:$B$17521,$B222,Profile!$C$2:$C$17521,CQ$8))*$C$9</f>
        <v>0</v>
      </c>
      <c r="CR222" s="162">
        <f>(SUMIFS(Profile!$E$2:$E$17521,Profile!$B$2:$B$17521,$B222,Profile!$C$2:$C$17521,CR$8))*$C$9</f>
        <v>0</v>
      </c>
      <c r="CS222" s="162">
        <f>(SUMIFS(Profile!$E$2:$E$17521,Profile!$B$2:$B$17521,$B222,Profile!$C$2:$C$17521,CS$8))*$C$9</f>
        <v>0</v>
      </c>
      <c r="CT222" s="162">
        <f>(SUMIFS(Profile!$E$2:$E$17521,Profile!$B$2:$B$17521,$B222,Profile!$C$2:$C$17521,CT$8))*$C$9</f>
        <v>0</v>
      </c>
      <c r="CU222" s="162">
        <f>(SUMIFS(Profile!$E$2:$E$17521,Profile!$B$2:$B$17521,$B222,Profile!$C$2:$C$17521,CU$8))*$C$9</f>
        <v>0</v>
      </c>
      <c r="CV222" s="162">
        <f>(SUMIFS(Profile!$E$2:$E$17521,Profile!$B$2:$B$17521,$B222,Profile!$C$2:$C$17521,CV$8))*$C$9</f>
        <v>0</v>
      </c>
      <c r="CW222" s="162">
        <f>(SUMIFS(Profile!$E$2:$E$17521,Profile!$B$2:$B$17521,$B222,Profile!$C$2:$C$17521,CW$8))*$C$9</f>
        <v>0</v>
      </c>
      <c r="CX222" s="162">
        <f t="shared" si="11"/>
        <v>0</v>
      </c>
      <c r="CY222" s="162">
        <f t="shared" ref="CY222:ET222" si="1071">MAX(BB222-E222,0)</f>
        <v>0</v>
      </c>
      <c r="CZ222" s="162">
        <f t="shared" si="1071"/>
        <v>0</v>
      </c>
      <c r="DA222" s="162">
        <f t="shared" si="1071"/>
        <v>0</v>
      </c>
      <c r="DB222" s="162">
        <f t="shared" si="1071"/>
        <v>0</v>
      </c>
      <c r="DC222" s="162">
        <f t="shared" si="1071"/>
        <v>0</v>
      </c>
      <c r="DD222" s="162">
        <f t="shared" si="1071"/>
        <v>0</v>
      </c>
      <c r="DE222" s="162">
        <f t="shared" si="1071"/>
        <v>0</v>
      </c>
      <c r="DF222" s="162">
        <f t="shared" si="1071"/>
        <v>0</v>
      </c>
      <c r="DG222" s="162">
        <f t="shared" si="1071"/>
        <v>0</v>
      </c>
      <c r="DH222" s="162">
        <f t="shared" si="1071"/>
        <v>0</v>
      </c>
      <c r="DI222" s="162">
        <f t="shared" si="1071"/>
        <v>0</v>
      </c>
      <c r="DJ222" s="162">
        <f t="shared" si="1071"/>
        <v>0</v>
      </c>
      <c r="DK222" s="162">
        <f t="shared" si="1071"/>
        <v>0</v>
      </c>
      <c r="DL222" s="162">
        <f t="shared" si="1071"/>
        <v>0</v>
      </c>
      <c r="DM222" s="162">
        <f t="shared" si="1071"/>
        <v>0</v>
      </c>
      <c r="DN222" s="162">
        <f t="shared" si="1071"/>
        <v>0</v>
      </c>
      <c r="DO222" s="162">
        <f t="shared" si="1071"/>
        <v>0</v>
      </c>
      <c r="DP222" s="162">
        <f t="shared" si="1071"/>
        <v>0</v>
      </c>
      <c r="DQ222" s="162">
        <f t="shared" si="1071"/>
        <v>0</v>
      </c>
      <c r="DR222" s="162">
        <f t="shared" si="1071"/>
        <v>0</v>
      </c>
      <c r="DS222" s="162">
        <f t="shared" si="1071"/>
        <v>0</v>
      </c>
      <c r="DT222" s="162">
        <f t="shared" si="1071"/>
        <v>0</v>
      </c>
      <c r="DU222" s="162">
        <f t="shared" si="1071"/>
        <v>0</v>
      </c>
      <c r="DV222" s="162">
        <f t="shared" si="1071"/>
        <v>0</v>
      </c>
      <c r="DW222" s="162">
        <f t="shared" si="1071"/>
        <v>0</v>
      </c>
      <c r="DX222" s="162">
        <f t="shared" si="1071"/>
        <v>0</v>
      </c>
      <c r="DY222" s="162">
        <f t="shared" si="1071"/>
        <v>0</v>
      </c>
      <c r="DZ222" s="162">
        <f t="shared" si="1071"/>
        <v>0</v>
      </c>
      <c r="EA222" s="162">
        <f t="shared" si="1071"/>
        <v>0</v>
      </c>
      <c r="EB222" s="162">
        <f t="shared" si="1071"/>
        <v>0</v>
      </c>
      <c r="EC222" s="162">
        <f t="shared" si="1071"/>
        <v>0</v>
      </c>
      <c r="ED222" s="162">
        <f t="shared" si="1071"/>
        <v>0</v>
      </c>
      <c r="EE222" s="162">
        <f t="shared" si="1071"/>
        <v>0</v>
      </c>
      <c r="EF222" s="162">
        <f t="shared" si="1071"/>
        <v>0</v>
      </c>
      <c r="EG222" s="162">
        <f t="shared" si="1071"/>
        <v>0</v>
      </c>
      <c r="EH222" s="162">
        <f t="shared" si="1071"/>
        <v>0</v>
      </c>
      <c r="EI222" s="162">
        <f t="shared" si="1071"/>
        <v>0</v>
      </c>
      <c r="EJ222" s="162">
        <f t="shared" si="1071"/>
        <v>0</v>
      </c>
      <c r="EK222" s="162">
        <f t="shared" si="1071"/>
        <v>0</v>
      </c>
      <c r="EL222" s="162">
        <f t="shared" si="1071"/>
        <v>0</v>
      </c>
      <c r="EM222" s="162">
        <f t="shared" si="1071"/>
        <v>0</v>
      </c>
      <c r="EN222" s="162">
        <f t="shared" si="1071"/>
        <v>0</v>
      </c>
      <c r="EO222" s="162">
        <f t="shared" si="1071"/>
        <v>0</v>
      </c>
      <c r="EP222" s="162">
        <f t="shared" si="1071"/>
        <v>0</v>
      </c>
      <c r="EQ222" s="162">
        <f t="shared" si="1071"/>
        <v>0</v>
      </c>
      <c r="ER222" s="162">
        <f t="shared" si="1071"/>
        <v>0</v>
      </c>
      <c r="ES222" s="162">
        <f t="shared" si="1071"/>
        <v>0</v>
      </c>
      <c r="ET222" s="162">
        <f t="shared" si="1071"/>
        <v>0</v>
      </c>
      <c r="EU222" s="162">
        <f t="shared" si="13"/>
        <v>0</v>
      </c>
      <c r="EV222" s="162">
        <f t="shared" ref="EV222:GQ222" si="1072">BB222-CY222</f>
        <v>0</v>
      </c>
      <c r="EW222" s="162">
        <f t="shared" si="1072"/>
        <v>0</v>
      </c>
      <c r="EX222" s="162">
        <f t="shared" si="1072"/>
        <v>0</v>
      </c>
      <c r="EY222" s="162">
        <f t="shared" si="1072"/>
        <v>0</v>
      </c>
      <c r="EZ222" s="162">
        <f t="shared" si="1072"/>
        <v>0</v>
      </c>
      <c r="FA222" s="162">
        <f t="shared" si="1072"/>
        <v>0</v>
      </c>
      <c r="FB222" s="162">
        <f t="shared" si="1072"/>
        <v>0</v>
      </c>
      <c r="FC222" s="162">
        <f t="shared" si="1072"/>
        <v>0</v>
      </c>
      <c r="FD222" s="162">
        <f t="shared" si="1072"/>
        <v>0</v>
      </c>
      <c r="FE222" s="162">
        <f t="shared" si="1072"/>
        <v>0</v>
      </c>
      <c r="FF222" s="162">
        <f t="shared" si="1072"/>
        <v>0</v>
      </c>
      <c r="FG222" s="162">
        <f t="shared" si="1072"/>
        <v>0</v>
      </c>
      <c r="FH222" s="162">
        <f t="shared" si="1072"/>
        <v>0</v>
      </c>
      <c r="FI222" s="162">
        <f t="shared" si="1072"/>
        <v>0</v>
      </c>
      <c r="FJ222" s="162">
        <f t="shared" si="1072"/>
        <v>0</v>
      </c>
      <c r="FK222" s="162">
        <f t="shared" si="1072"/>
        <v>0</v>
      </c>
      <c r="FL222" s="162">
        <f t="shared" si="1072"/>
        <v>0</v>
      </c>
      <c r="FM222" s="162">
        <f t="shared" si="1072"/>
        <v>0</v>
      </c>
      <c r="FN222" s="162">
        <f t="shared" si="1072"/>
        <v>0</v>
      </c>
      <c r="FO222" s="162">
        <f t="shared" si="1072"/>
        <v>0</v>
      </c>
      <c r="FP222" s="162">
        <f t="shared" si="1072"/>
        <v>0</v>
      </c>
      <c r="FQ222" s="162">
        <f t="shared" si="1072"/>
        <v>0</v>
      </c>
      <c r="FR222" s="162">
        <f t="shared" si="1072"/>
        <v>0</v>
      </c>
      <c r="FS222" s="162">
        <f t="shared" si="1072"/>
        <v>0</v>
      </c>
      <c r="FT222" s="162">
        <f t="shared" si="1072"/>
        <v>0</v>
      </c>
      <c r="FU222" s="162">
        <f t="shared" si="1072"/>
        <v>0</v>
      </c>
      <c r="FV222" s="162">
        <f t="shared" si="1072"/>
        <v>0</v>
      </c>
      <c r="FW222" s="162">
        <f t="shared" si="1072"/>
        <v>0</v>
      </c>
      <c r="FX222" s="162">
        <f t="shared" si="1072"/>
        <v>0</v>
      </c>
      <c r="FY222" s="162">
        <f t="shared" si="1072"/>
        <v>0</v>
      </c>
      <c r="FZ222" s="162">
        <f t="shared" si="1072"/>
        <v>0</v>
      </c>
      <c r="GA222" s="162">
        <f t="shared" si="1072"/>
        <v>0</v>
      </c>
      <c r="GB222" s="162">
        <f t="shared" si="1072"/>
        <v>0</v>
      </c>
      <c r="GC222" s="162">
        <f t="shared" si="1072"/>
        <v>0</v>
      </c>
      <c r="GD222" s="162">
        <f t="shared" si="1072"/>
        <v>0</v>
      </c>
      <c r="GE222" s="162">
        <f t="shared" si="1072"/>
        <v>0</v>
      </c>
      <c r="GF222" s="162">
        <f t="shared" si="1072"/>
        <v>0</v>
      </c>
      <c r="GG222" s="162">
        <f t="shared" si="1072"/>
        <v>0</v>
      </c>
      <c r="GH222" s="162">
        <f t="shared" si="1072"/>
        <v>0</v>
      </c>
      <c r="GI222" s="162">
        <f t="shared" si="1072"/>
        <v>0</v>
      </c>
      <c r="GJ222" s="162">
        <f t="shared" si="1072"/>
        <v>0</v>
      </c>
      <c r="GK222" s="162">
        <f t="shared" si="1072"/>
        <v>0</v>
      </c>
      <c r="GL222" s="162">
        <f t="shared" si="1072"/>
        <v>0</v>
      </c>
      <c r="GM222" s="162">
        <f t="shared" si="1072"/>
        <v>0</v>
      </c>
      <c r="GN222" s="162">
        <f t="shared" si="1072"/>
        <v>0</v>
      </c>
      <c r="GO222" s="162">
        <f t="shared" si="1072"/>
        <v>0</v>
      </c>
      <c r="GP222" s="162">
        <f t="shared" si="1072"/>
        <v>0</v>
      </c>
      <c r="GQ222" s="162">
        <f t="shared" si="1072"/>
        <v>0</v>
      </c>
      <c r="GR222" s="162">
        <f t="shared" si="15"/>
        <v>0</v>
      </c>
      <c r="GS222" s="162">
        <f t="shared" ref="GS222:IN222" si="1073">E222-EV222</f>
        <v>0</v>
      </c>
      <c r="GT222" s="162">
        <f t="shared" si="1073"/>
        <v>0</v>
      </c>
      <c r="GU222" s="162">
        <f t="shared" si="1073"/>
        <v>0</v>
      </c>
      <c r="GV222" s="162">
        <f t="shared" si="1073"/>
        <v>0</v>
      </c>
      <c r="GW222" s="162">
        <f t="shared" si="1073"/>
        <v>0</v>
      </c>
      <c r="GX222" s="162">
        <f t="shared" si="1073"/>
        <v>0</v>
      </c>
      <c r="GY222" s="162">
        <f t="shared" si="1073"/>
        <v>0</v>
      </c>
      <c r="GZ222" s="162">
        <f t="shared" si="1073"/>
        <v>0</v>
      </c>
      <c r="HA222" s="162">
        <f t="shared" si="1073"/>
        <v>0</v>
      </c>
      <c r="HB222" s="162">
        <f t="shared" si="1073"/>
        <v>0</v>
      </c>
      <c r="HC222" s="162">
        <f t="shared" si="1073"/>
        <v>0</v>
      </c>
      <c r="HD222" s="162">
        <f t="shared" si="1073"/>
        <v>0</v>
      </c>
      <c r="HE222" s="162">
        <f t="shared" si="1073"/>
        <v>0</v>
      </c>
      <c r="HF222" s="162">
        <f t="shared" si="1073"/>
        <v>0</v>
      </c>
      <c r="HG222" s="162">
        <f t="shared" si="1073"/>
        <v>0</v>
      </c>
      <c r="HH222" s="162">
        <f t="shared" si="1073"/>
        <v>0</v>
      </c>
      <c r="HI222" s="162">
        <f t="shared" si="1073"/>
        <v>0</v>
      </c>
      <c r="HJ222" s="162">
        <f t="shared" si="1073"/>
        <v>0</v>
      </c>
      <c r="HK222" s="162">
        <f t="shared" si="1073"/>
        <v>0</v>
      </c>
      <c r="HL222" s="162">
        <f t="shared" si="1073"/>
        <v>0</v>
      </c>
      <c r="HM222" s="162">
        <f t="shared" si="1073"/>
        <v>0</v>
      </c>
      <c r="HN222" s="162">
        <f t="shared" si="1073"/>
        <v>0</v>
      </c>
      <c r="HO222" s="162">
        <f t="shared" si="1073"/>
        <v>0</v>
      </c>
      <c r="HP222" s="162">
        <f t="shared" si="1073"/>
        <v>0</v>
      </c>
      <c r="HQ222" s="162">
        <f t="shared" si="1073"/>
        <v>0</v>
      </c>
      <c r="HR222" s="162">
        <f t="shared" si="1073"/>
        <v>0</v>
      </c>
      <c r="HS222" s="162">
        <f t="shared" si="1073"/>
        <v>0</v>
      </c>
      <c r="HT222" s="162">
        <f t="shared" si="1073"/>
        <v>0</v>
      </c>
      <c r="HU222" s="162">
        <f t="shared" si="1073"/>
        <v>0</v>
      </c>
      <c r="HV222" s="162">
        <f t="shared" si="1073"/>
        <v>0</v>
      </c>
      <c r="HW222" s="162">
        <f t="shared" si="1073"/>
        <v>0</v>
      </c>
      <c r="HX222" s="162">
        <f t="shared" si="1073"/>
        <v>0</v>
      </c>
      <c r="HY222" s="162">
        <f t="shared" si="1073"/>
        <v>0</v>
      </c>
      <c r="HZ222" s="162">
        <f t="shared" si="1073"/>
        <v>0</v>
      </c>
      <c r="IA222" s="162">
        <f t="shared" si="1073"/>
        <v>0</v>
      </c>
      <c r="IB222" s="162">
        <f t="shared" si="1073"/>
        <v>0</v>
      </c>
      <c r="IC222" s="162">
        <f t="shared" si="1073"/>
        <v>0</v>
      </c>
      <c r="ID222" s="162">
        <f t="shared" si="1073"/>
        <v>0</v>
      </c>
      <c r="IE222" s="162">
        <f t="shared" si="1073"/>
        <v>0</v>
      </c>
      <c r="IF222" s="162">
        <f t="shared" si="1073"/>
        <v>0</v>
      </c>
      <c r="IG222" s="162">
        <f t="shared" si="1073"/>
        <v>0</v>
      </c>
      <c r="IH222" s="162">
        <f t="shared" si="1073"/>
        <v>0</v>
      </c>
      <c r="II222" s="162">
        <f t="shared" si="1073"/>
        <v>0</v>
      </c>
      <c r="IJ222" s="162">
        <f t="shared" si="1073"/>
        <v>0</v>
      </c>
      <c r="IK222" s="162">
        <f t="shared" si="1073"/>
        <v>0</v>
      </c>
      <c r="IL222" s="162">
        <f t="shared" si="1073"/>
        <v>0</v>
      </c>
      <c r="IM222" s="162">
        <f t="shared" si="1073"/>
        <v>0</v>
      </c>
      <c r="IN222" s="162">
        <f t="shared" si="1073"/>
        <v>0</v>
      </c>
      <c r="IO222" s="162">
        <f t="shared" si="17"/>
        <v>0</v>
      </c>
      <c r="IP222" s="162">
        <f t="shared" si="23"/>
        <v>0</v>
      </c>
      <c r="IQ222" s="162">
        <f t="shared" ref="IQ222:KK222" si="1074">MAX((MIN(CZ222+IP222,$IO$7))-GT222,0)</f>
        <v>0</v>
      </c>
      <c r="IR222" s="162">
        <f t="shared" si="1074"/>
        <v>0</v>
      </c>
      <c r="IS222" s="162">
        <f t="shared" si="1074"/>
        <v>0</v>
      </c>
      <c r="IT222" s="162">
        <f t="shared" si="1074"/>
        <v>0</v>
      </c>
      <c r="IU222" s="162">
        <f t="shared" si="1074"/>
        <v>0</v>
      </c>
      <c r="IV222" s="162">
        <f t="shared" si="1074"/>
        <v>0</v>
      </c>
      <c r="IW222" s="162">
        <f t="shared" si="1074"/>
        <v>0</v>
      </c>
      <c r="IX222" s="162">
        <f t="shared" si="1074"/>
        <v>0</v>
      </c>
      <c r="IY222" s="162">
        <f t="shared" si="1074"/>
        <v>0</v>
      </c>
      <c r="IZ222" s="162">
        <f t="shared" si="1074"/>
        <v>0</v>
      </c>
      <c r="JA222" s="162">
        <f t="shared" si="1074"/>
        <v>0</v>
      </c>
      <c r="JB222" s="162">
        <f t="shared" si="1074"/>
        <v>0</v>
      </c>
      <c r="JC222" s="162">
        <f t="shared" si="1074"/>
        <v>0</v>
      </c>
      <c r="JD222" s="162">
        <f t="shared" si="1074"/>
        <v>0</v>
      </c>
      <c r="JE222" s="162">
        <f t="shared" si="1074"/>
        <v>0</v>
      </c>
      <c r="JF222" s="162">
        <f t="shared" si="1074"/>
        <v>0</v>
      </c>
      <c r="JG222" s="162">
        <f t="shared" si="1074"/>
        <v>0</v>
      </c>
      <c r="JH222" s="162">
        <f t="shared" si="1074"/>
        <v>0</v>
      </c>
      <c r="JI222" s="162">
        <f t="shared" si="1074"/>
        <v>0</v>
      </c>
      <c r="JJ222" s="162">
        <f t="shared" si="1074"/>
        <v>0</v>
      </c>
      <c r="JK222" s="162">
        <f t="shared" si="1074"/>
        <v>0</v>
      </c>
      <c r="JL222" s="162">
        <f t="shared" si="1074"/>
        <v>0</v>
      </c>
      <c r="JM222" s="162">
        <f t="shared" si="1074"/>
        <v>0</v>
      </c>
      <c r="JN222" s="162">
        <f t="shared" si="1074"/>
        <v>0</v>
      </c>
      <c r="JO222" s="162">
        <f t="shared" si="1074"/>
        <v>0</v>
      </c>
      <c r="JP222" s="162">
        <f t="shared" si="1074"/>
        <v>0</v>
      </c>
      <c r="JQ222" s="162">
        <f t="shared" si="1074"/>
        <v>0</v>
      </c>
      <c r="JR222" s="162">
        <f t="shared" si="1074"/>
        <v>0</v>
      </c>
      <c r="JS222" s="162">
        <f t="shared" si="1074"/>
        <v>0</v>
      </c>
      <c r="JT222" s="162">
        <f t="shared" si="1074"/>
        <v>0</v>
      </c>
      <c r="JU222" s="162">
        <f t="shared" si="1074"/>
        <v>0</v>
      </c>
      <c r="JV222" s="162">
        <f t="shared" si="1074"/>
        <v>0</v>
      </c>
      <c r="JW222" s="162">
        <f t="shared" si="1074"/>
        <v>0</v>
      </c>
      <c r="JX222" s="162">
        <f t="shared" si="1074"/>
        <v>0</v>
      </c>
      <c r="JY222" s="162">
        <f t="shared" si="1074"/>
        <v>0</v>
      </c>
      <c r="JZ222" s="162">
        <f t="shared" si="1074"/>
        <v>0</v>
      </c>
      <c r="KA222" s="162">
        <f t="shared" si="1074"/>
        <v>0</v>
      </c>
      <c r="KB222" s="162">
        <f t="shared" si="1074"/>
        <v>0</v>
      </c>
      <c r="KC222" s="162">
        <f t="shared" si="1074"/>
        <v>0</v>
      </c>
      <c r="KD222" s="162">
        <f t="shared" si="1074"/>
        <v>0</v>
      </c>
      <c r="KE222" s="162">
        <f t="shared" si="1074"/>
        <v>0</v>
      </c>
      <c r="KF222" s="162">
        <f t="shared" si="1074"/>
        <v>0</v>
      </c>
      <c r="KG222" s="162">
        <f t="shared" si="1074"/>
        <v>0</v>
      </c>
      <c r="KH222" s="162">
        <f t="shared" si="1074"/>
        <v>0</v>
      </c>
      <c r="KI222" s="162">
        <f t="shared" si="1074"/>
        <v>0</v>
      </c>
      <c r="KJ222" s="162">
        <f t="shared" si="1074"/>
        <v>0</v>
      </c>
      <c r="KK222" s="162">
        <f t="shared" si="1074"/>
        <v>0</v>
      </c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</row>
    <row r="223" ht="14.25" customHeight="1" spans="1:326" x14ac:dyDescent="0.25">
      <c r="A223" s="1">
        <v>8</v>
      </c>
      <c r="B223" s="1">
        <f t="shared" ref="B223:C223" si="1075">B222+1</f>
        <v>213</v>
      </c>
      <c r="C223" s="232">
        <f t="shared" si="1075"/>
        <v>43678</v>
      </c>
      <c r="D223" s="162">
        <f t="shared" si="9"/>
        <v>0</v>
      </c>
      <c r="E223" s="162">
        <f>(SUMIFS(Profile!$F$2:$F$17521,Profile!$B$2:$B$17521,$B223,Profile!$C$2:$C$17521,E$8))*$C$6</f>
        <v>0</v>
      </c>
      <c r="F223" s="162">
        <f>(SUMIFS(Profile!$F$2:$F$17521,Profile!$B$2:$B$17521,$B223,Profile!$C$2:$C$17521,F$8))*$C$6</f>
        <v>0</v>
      </c>
      <c r="G223" s="162">
        <f>(SUMIFS(Profile!$F$2:$F$17521,Profile!$B$2:$B$17521,$B223,Profile!$C$2:$C$17521,G$8))*$C$6</f>
        <v>0</v>
      </c>
      <c r="H223" s="162">
        <f>(SUMIFS(Profile!$F$2:$F$17521,Profile!$B$2:$B$17521,$B223,Profile!$C$2:$C$17521,H$8))*$C$6</f>
        <v>0</v>
      </c>
      <c r="I223" s="162">
        <f>(SUMIFS(Profile!$F$2:$F$17521,Profile!$B$2:$B$17521,$B223,Profile!$C$2:$C$17521,I$8))*$C$6</f>
        <v>0</v>
      </c>
      <c r="J223" s="162">
        <f>(SUMIFS(Profile!$F$2:$F$17521,Profile!$B$2:$B$17521,$B223,Profile!$C$2:$C$17521,J$8))*$C$6</f>
        <v>0</v>
      </c>
      <c r="K223" s="162">
        <f>(SUMIFS(Profile!$F$2:$F$17521,Profile!$B$2:$B$17521,$B223,Profile!$C$2:$C$17521,K$8))*$C$6</f>
        <v>0</v>
      </c>
      <c r="L223" s="162">
        <f>(SUMIFS(Profile!$F$2:$F$17521,Profile!$B$2:$B$17521,$B223,Profile!$C$2:$C$17521,L$8))*$C$6</f>
        <v>0</v>
      </c>
      <c r="M223" s="162">
        <f>(SUMIFS(Profile!$F$2:$F$17521,Profile!$B$2:$B$17521,$B223,Profile!$C$2:$C$17521,M$8))*$C$6</f>
        <v>0</v>
      </c>
      <c r="N223" s="162">
        <f>(SUMIFS(Profile!$F$2:$F$17521,Profile!$B$2:$B$17521,$B223,Profile!$C$2:$C$17521,N$8))*$C$6</f>
        <v>0</v>
      </c>
      <c r="O223" s="162">
        <f>(SUMIFS(Profile!$F$2:$F$17521,Profile!$B$2:$B$17521,$B223,Profile!$C$2:$C$17521,O$8))*$C$6</f>
        <v>0</v>
      </c>
      <c r="P223" s="162">
        <f>(SUMIFS(Profile!$F$2:$F$17521,Profile!$B$2:$B$17521,$B223,Profile!$C$2:$C$17521,P$8))*$C$6</f>
        <v>0</v>
      </c>
      <c r="Q223" s="162">
        <f>(SUMIFS(Profile!$F$2:$F$17521,Profile!$B$2:$B$17521,$B223,Profile!$C$2:$C$17521,Q$8))*$C$6</f>
        <v>0</v>
      </c>
      <c r="R223" s="162">
        <f>(SUMIFS(Profile!$F$2:$F$17521,Profile!$B$2:$B$17521,$B223,Profile!$C$2:$C$17521,R$8))*$C$6</f>
        <v>0</v>
      </c>
      <c r="S223" s="162">
        <f>(SUMIFS(Profile!$F$2:$F$17521,Profile!$B$2:$B$17521,$B223,Profile!$C$2:$C$17521,S$8))*$C$6</f>
        <v>0</v>
      </c>
      <c r="T223" s="162">
        <f>(SUMIFS(Profile!$F$2:$F$17521,Profile!$B$2:$B$17521,$B223,Profile!$C$2:$C$17521,T$8))*$C$6</f>
        <v>0</v>
      </c>
      <c r="U223" s="162">
        <f>(SUMIFS(Profile!$F$2:$F$17521,Profile!$B$2:$B$17521,$B223,Profile!$C$2:$C$17521,U$8))*$C$6</f>
        <v>0</v>
      </c>
      <c r="V223" s="162">
        <f>(SUMIFS(Profile!$F$2:$F$17521,Profile!$B$2:$B$17521,$B223,Profile!$C$2:$C$17521,V$8))*$C$6</f>
        <v>0</v>
      </c>
      <c r="W223" s="162">
        <f>(SUMIFS(Profile!$F$2:$F$17521,Profile!$B$2:$B$17521,$B223,Profile!$C$2:$C$17521,W$8))*$C$6</f>
        <v>0</v>
      </c>
      <c r="X223" s="162">
        <f>(SUMIFS(Profile!$F$2:$F$17521,Profile!$B$2:$B$17521,$B223,Profile!$C$2:$C$17521,X$8))*$C$6</f>
        <v>0</v>
      </c>
      <c r="Y223" s="162">
        <f>(SUMIFS(Profile!$F$2:$F$17521,Profile!$B$2:$B$17521,$B223,Profile!$C$2:$C$17521,Y$8))*$C$6</f>
        <v>0</v>
      </c>
      <c r="Z223" s="162">
        <f>(SUMIFS(Profile!$F$2:$F$17521,Profile!$B$2:$B$17521,$B223,Profile!$C$2:$C$17521,Z$8))*$C$6</f>
        <v>0</v>
      </c>
      <c r="AA223" s="162">
        <f>(SUMIFS(Profile!$F$2:$F$17521,Profile!$B$2:$B$17521,$B223,Profile!$C$2:$C$17521,AA$8))*$C$6</f>
        <v>0</v>
      </c>
      <c r="AB223" s="162">
        <f>(SUMIFS(Profile!$F$2:$F$17521,Profile!$B$2:$B$17521,$B223,Profile!$C$2:$C$17521,AB$8))*$C$6</f>
        <v>0</v>
      </c>
      <c r="AC223" s="162">
        <f>(SUMIFS(Profile!$F$2:$F$17521,Profile!$B$2:$B$17521,$B223,Profile!$C$2:$C$17521,AC$8))*$C$6</f>
        <v>0</v>
      </c>
      <c r="AD223" s="162">
        <f>(SUMIFS(Profile!$F$2:$F$17521,Profile!$B$2:$B$17521,$B223,Profile!$C$2:$C$17521,AD$8))*$C$6</f>
        <v>0</v>
      </c>
      <c r="AE223" s="162">
        <f>(SUMIFS(Profile!$F$2:$F$17521,Profile!$B$2:$B$17521,$B223,Profile!$C$2:$C$17521,AE$8))*$C$6</f>
        <v>0</v>
      </c>
      <c r="AF223" s="162">
        <f>(SUMIFS(Profile!$F$2:$F$17521,Profile!$B$2:$B$17521,$B223,Profile!$C$2:$C$17521,AF$8))*$C$6</f>
        <v>0</v>
      </c>
      <c r="AG223" s="162">
        <f>(SUMIFS(Profile!$F$2:$F$17521,Profile!$B$2:$B$17521,$B223,Profile!$C$2:$C$17521,AG$8))*$C$6</f>
        <v>0</v>
      </c>
      <c r="AH223" s="162">
        <f>(SUMIFS(Profile!$F$2:$F$17521,Profile!$B$2:$B$17521,$B223,Profile!$C$2:$C$17521,AH$8))*$C$6</f>
        <v>0</v>
      </c>
      <c r="AI223" s="162">
        <f>(SUMIFS(Profile!$F$2:$F$17521,Profile!$B$2:$B$17521,$B223,Profile!$C$2:$C$17521,AI$8))*$C$6</f>
        <v>0</v>
      </c>
      <c r="AJ223" s="162">
        <f>(SUMIFS(Profile!$F$2:$F$17521,Profile!$B$2:$B$17521,$B223,Profile!$C$2:$C$17521,AJ$8))*$C$6</f>
        <v>0</v>
      </c>
      <c r="AK223" s="162">
        <f>(SUMIFS(Profile!$F$2:$F$17521,Profile!$B$2:$B$17521,$B223,Profile!$C$2:$C$17521,AK$8))*$C$6</f>
        <v>0</v>
      </c>
      <c r="AL223" s="162">
        <f>(SUMIFS(Profile!$F$2:$F$17521,Profile!$B$2:$B$17521,$B223,Profile!$C$2:$C$17521,AL$8))*$C$6</f>
        <v>0</v>
      </c>
      <c r="AM223" s="162">
        <f>(SUMIFS(Profile!$F$2:$F$17521,Profile!$B$2:$B$17521,$B223,Profile!$C$2:$C$17521,AM$8))*$C$6</f>
        <v>0</v>
      </c>
      <c r="AN223" s="162">
        <f>(SUMIFS(Profile!$F$2:$F$17521,Profile!$B$2:$B$17521,$B223,Profile!$C$2:$C$17521,AN$8))*$C$6</f>
        <v>0</v>
      </c>
      <c r="AO223" s="162">
        <f>(SUMIFS(Profile!$F$2:$F$17521,Profile!$B$2:$B$17521,$B223,Profile!$C$2:$C$17521,AO$8))*$C$6</f>
        <v>0</v>
      </c>
      <c r="AP223" s="162">
        <f>(SUMIFS(Profile!$F$2:$F$17521,Profile!$B$2:$B$17521,$B223,Profile!$C$2:$C$17521,AP$8))*$C$6</f>
        <v>0</v>
      </c>
      <c r="AQ223" s="162">
        <f>(SUMIFS(Profile!$F$2:$F$17521,Profile!$B$2:$B$17521,$B223,Profile!$C$2:$C$17521,AQ$8))*$C$6</f>
        <v>0</v>
      </c>
      <c r="AR223" s="162">
        <f>(SUMIFS(Profile!$F$2:$F$17521,Profile!$B$2:$B$17521,$B223,Profile!$C$2:$C$17521,AR$8))*$C$6</f>
        <v>0</v>
      </c>
      <c r="AS223" s="162">
        <f>(SUMIFS(Profile!$F$2:$F$17521,Profile!$B$2:$B$17521,$B223,Profile!$C$2:$C$17521,AS$8))*$C$6</f>
        <v>0</v>
      </c>
      <c r="AT223" s="162">
        <f>(SUMIFS(Profile!$F$2:$F$17521,Profile!$B$2:$B$17521,$B223,Profile!$C$2:$C$17521,AT$8))*$C$6</f>
        <v>0</v>
      </c>
      <c r="AU223" s="162">
        <f>(SUMIFS(Profile!$F$2:$F$17521,Profile!$B$2:$B$17521,$B223,Profile!$C$2:$C$17521,AU$8))*$C$6</f>
        <v>0</v>
      </c>
      <c r="AV223" s="162">
        <f>(SUMIFS(Profile!$F$2:$F$17521,Profile!$B$2:$B$17521,$B223,Profile!$C$2:$C$17521,AV$8))*$C$6</f>
        <v>0</v>
      </c>
      <c r="AW223" s="162">
        <f>(SUMIFS(Profile!$F$2:$F$17521,Profile!$B$2:$B$17521,$B223,Profile!$C$2:$C$17521,AW$8))*$C$6</f>
        <v>0</v>
      </c>
      <c r="AX223" s="162">
        <f>(SUMIFS(Profile!$F$2:$F$17521,Profile!$B$2:$B$17521,$B223,Profile!$C$2:$C$17521,AX$8))*$C$6</f>
        <v>0</v>
      </c>
      <c r="AY223" s="162">
        <f>(SUMIFS(Profile!$F$2:$F$17521,Profile!$B$2:$B$17521,$B223,Profile!$C$2:$C$17521,AY$8))*$C$6</f>
        <v>0</v>
      </c>
      <c r="AZ223" s="162">
        <f>(SUMIFS(Profile!$F$2:$F$17521,Profile!$B$2:$B$17521,$B223,Profile!$C$2:$C$17521,AZ$8))*$C$6</f>
        <v>0</v>
      </c>
      <c r="BA223" s="162">
        <f t="shared" si="10"/>
        <v>0</v>
      </c>
      <c r="BB223" s="162">
        <f>(SUMIFS(Profile!$E$2:$E$17521,Profile!$B$2:$B$17521,$B223,Profile!$C$2:$C$17521,BB$8))*$C$9</f>
        <v>0</v>
      </c>
      <c r="BC223" s="162">
        <f>(SUMIFS(Profile!$E$2:$E$17521,Profile!$B$2:$B$17521,$B223,Profile!$C$2:$C$17521,BC$8))*$C$9</f>
        <v>0</v>
      </c>
      <c r="BD223" s="162">
        <f>(SUMIFS(Profile!$E$2:$E$17521,Profile!$B$2:$B$17521,$B223,Profile!$C$2:$C$17521,BD$8))*$C$9</f>
        <v>0</v>
      </c>
      <c r="BE223" s="162">
        <f>(SUMIFS(Profile!$E$2:$E$17521,Profile!$B$2:$B$17521,$B223,Profile!$C$2:$C$17521,BE$8))*$C$9</f>
        <v>0</v>
      </c>
      <c r="BF223" s="162">
        <f>(SUMIFS(Profile!$E$2:$E$17521,Profile!$B$2:$B$17521,$B223,Profile!$C$2:$C$17521,BF$8))*$C$9</f>
        <v>0</v>
      </c>
      <c r="BG223" s="162">
        <f>(SUMIFS(Profile!$E$2:$E$17521,Profile!$B$2:$B$17521,$B223,Profile!$C$2:$C$17521,BG$8))*$C$9</f>
        <v>0</v>
      </c>
      <c r="BH223" s="162">
        <f>(SUMIFS(Profile!$E$2:$E$17521,Profile!$B$2:$B$17521,$B223,Profile!$C$2:$C$17521,BH$8))*$C$9</f>
        <v>0</v>
      </c>
      <c r="BI223" s="162">
        <f>(SUMIFS(Profile!$E$2:$E$17521,Profile!$B$2:$B$17521,$B223,Profile!$C$2:$C$17521,BI$8))*$C$9</f>
        <v>0</v>
      </c>
      <c r="BJ223" s="162">
        <f>(SUMIFS(Profile!$E$2:$E$17521,Profile!$B$2:$B$17521,$B223,Profile!$C$2:$C$17521,BJ$8))*$C$9</f>
        <v>0</v>
      </c>
      <c r="BK223" s="162">
        <f>(SUMIFS(Profile!$E$2:$E$17521,Profile!$B$2:$B$17521,$B223,Profile!$C$2:$C$17521,BK$8))*$C$9</f>
        <v>0</v>
      </c>
      <c r="BL223" s="162">
        <f>(SUMIFS(Profile!$E$2:$E$17521,Profile!$B$2:$B$17521,$B223,Profile!$C$2:$C$17521,BL$8))*$C$9</f>
        <v>0</v>
      </c>
      <c r="BM223" s="162">
        <f>(SUMIFS(Profile!$E$2:$E$17521,Profile!$B$2:$B$17521,$B223,Profile!$C$2:$C$17521,BM$8))*$C$9</f>
        <v>0</v>
      </c>
      <c r="BN223" s="162">
        <f>(SUMIFS(Profile!$E$2:$E$17521,Profile!$B$2:$B$17521,$B223,Profile!$C$2:$C$17521,BN$8))*$C$9</f>
        <v>0</v>
      </c>
      <c r="BO223" s="162">
        <f>(SUMIFS(Profile!$E$2:$E$17521,Profile!$B$2:$B$17521,$B223,Profile!$C$2:$C$17521,BO$8))*$C$9</f>
        <v>0</v>
      </c>
      <c r="BP223" s="162">
        <f>(SUMIFS(Profile!$E$2:$E$17521,Profile!$B$2:$B$17521,$B223,Profile!$C$2:$C$17521,BP$8))*$C$9</f>
        <v>0</v>
      </c>
      <c r="BQ223" s="162">
        <f>(SUMIFS(Profile!$E$2:$E$17521,Profile!$B$2:$B$17521,$B223,Profile!$C$2:$C$17521,BQ$8))*$C$9</f>
        <v>0</v>
      </c>
      <c r="BR223" s="162">
        <f>(SUMIFS(Profile!$E$2:$E$17521,Profile!$B$2:$B$17521,$B223,Profile!$C$2:$C$17521,BR$8))*$C$9</f>
        <v>0</v>
      </c>
      <c r="BS223" s="162">
        <f>(SUMIFS(Profile!$E$2:$E$17521,Profile!$B$2:$B$17521,$B223,Profile!$C$2:$C$17521,BS$8))*$C$9</f>
        <v>0</v>
      </c>
      <c r="BT223" s="162">
        <f>(SUMIFS(Profile!$E$2:$E$17521,Profile!$B$2:$B$17521,$B223,Profile!$C$2:$C$17521,BT$8))*$C$9</f>
        <v>0</v>
      </c>
      <c r="BU223" s="162">
        <f>(SUMIFS(Profile!$E$2:$E$17521,Profile!$B$2:$B$17521,$B223,Profile!$C$2:$C$17521,BU$8))*$C$9</f>
        <v>0</v>
      </c>
      <c r="BV223" s="162">
        <f>(SUMIFS(Profile!$E$2:$E$17521,Profile!$B$2:$B$17521,$B223,Profile!$C$2:$C$17521,BV$8))*$C$9</f>
        <v>0</v>
      </c>
      <c r="BW223" s="162">
        <f>(SUMIFS(Profile!$E$2:$E$17521,Profile!$B$2:$B$17521,$B223,Profile!$C$2:$C$17521,BW$8))*$C$9</f>
        <v>0</v>
      </c>
      <c r="BX223" s="162">
        <f>(SUMIFS(Profile!$E$2:$E$17521,Profile!$B$2:$B$17521,$B223,Profile!$C$2:$C$17521,BX$8))*$C$9</f>
        <v>0</v>
      </c>
      <c r="BY223" s="162">
        <f>(SUMIFS(Profile!$E$2:$E$17521,Profile!$B$2:$B$17521,$B223,Profile!$C$2:$C$17521,BY$8))*$C$9</f>
        <v>0</v>
      </c>
      <c r="BZ223" s="162">
        <f>(SUMIFS(Profile!$E$2:$E$17521,Profile!$B$2:$B$17521,$B223,Profile!$C$2:$C$17521,BZ$8))*$C$9</f>
        <v>0</v>
      </c>
      <c r="CA223" s="162">
        <f>(SUMIFS(Profile!$E$2:$E$17521,Profile!$B$2:$B$17521,$B223,Profile!$C$2:$C$17521,CA$8))*$C$9</f>
        <v>0</v>
      </c>
      <c r="CB223" s="162">
        <f>(SUMIFS(Profile!$E$2:$E$17521,Profile!$B$2:$B$17521,$B223,Profile!$C$2:$C$17521,CB$8))*$C$9</f>
        <v>0</v>
      </c>
      <c r="CC223" s="162">
        <f>(SUMIFS(Profile!$E$2:$E$17521,Profile!$B$2:$B$17521,$B223,Profile!$C$2:$C$17521,CC$8))*$C$9</f>
        <v>0</v>
      </c>
      <c r="CD223" s="162">
        <f>(SUMIFS(Profile!$E$2:$E$17521,Profile!$B$2:$B$17521,$B223,Profile!$C$2:$C$17521,CD$8))*$C$9</f>
        <v>0</v>
      </c>
      <c r="CE223" s="162">
        <f>(SUMIFS(Profile!$E$2:$E$17521,Profile!$B$2:$B$17521,$B223,Profile!$C$2:$C$17521,CE$8))*$C$9</f>
        <v>0</v>
      </c>
      <c r="CF223" s="162">
        <f>(SUMIFS(Profile!$E$2:$E$17521,Profile!$B$2:$B$17521,$B223,Profile!$C$2:$C$17521,CF$8))*$C$9</f>
        <v>0</v>
      </c>
      <c r="CG223" s="162">
        <f>(SUMIFS(Profile!$E$2:$E$17521,Profile!$B$2:$B$17521,$B223,Profile!$C$2:$C$17521,CG$8))*$C$9</f>
        <v>0</v>
      </c>
      <c r="CH223" s="162">
        <f>(SUMIFS(Profile!$E$2:$E$17521,Profile!$B$2:$B$17521,$B223,Profile!$C$2:$C$17521,CH$8))*$C$9</f>
        <v>0</v>
      </c>
      <c r="CI223" s="162">
        <f>(SUMIFS(Profile!$E$2:$E$17521,Profile!$B$2:$B$17521,$B223,Profile!$C$2:$C$17521,CI$8))*$C$9</f>
        <v>0</v>
      </c>
      <c r="CJ223" s="162">
        <f>(SUMIFS(Profile!$E$2:$E$17521,Profile!$B$2:$B$17521,$B223,Profile!$C$2:$C$17521,CJ$8))*$C$9</f>
        <v>0</v>
      </c>
      <c r="CK223" s="162">
        <f>(SUMIFS(Profile!$E$2:$E$17521,Profile!$B$2:$B$17521,$B223,Profile!$C$2:$C$17521,CK$8))*$C$9</f>
        <v>0</v>
      </c>
      <c r="CL223" s="162">
        <f>(SUMIFS(Profile!$E$2:$E$17521,Profile!$B$2:$B$17521,$B223,Profile!$C$2:$C$17521,CL$8))*$C$9</f>
        <v>0</v>
      </c>
      <c r="CM223" s="162">
        <f>(SUMIFS(Profile!$E$2:$E$17521,Profile!$B$2:$B$17521,$B223,Profile!$C$2:$C$17521,CM$8))*$C$9</f>
        <v>0</v>
      </c>
      <c r="CN223" s="162">
        <f>(SUMIFS(Profile!$E$2:$E$17521,Profile!$B$2:$B$17521,$B223,Profile!$C$2:$C$17521,CN$8))*$C$9</f>
        <v>0</v>
      </c>
      <c r="CO223" s="162">
        <f>(SUMIFS(Profile!$E$2:$E$17521,Profile!$B$2:$B$17521,$B223,Profile!$C$2:$C$17521,CO$8))*$C$9</f>
        <v>0</v>
      </c>
      <c r="CP223" s="162">
        <f>(SUMIFS(Profile!$E$2:$E$17521,Profile!$B$2:$B$17521,$B223,Profile!$C$2:$C$17521,CP$8))*$C$9</f>
        <v>0</v>
      </c>
      <c r="CQ223" s="162">
        <f>(SUMIFS(Profile!$E$2:$E$17521,Profile!$B$2:$B$17521,$B223,Profile!$C$2:$C$17521,CQ$8))*$C$9</f>
        <v>0</v>
      </c>
      <c r="CR223" s="162">
        <f>(SUMIFS(Profile!$E$2:$E$17521,Profile!$B$2:$B$17521,$B223,Profile!$C$2:$C$17521,CR$8))*$C$9</f>
        <v>0</v>
      </c>
      <c r="CS223" s="162">
        <f>(SUMIFS(Profile!$E$2:$E$17521,Profile!$B$2:$B$17521,$B223,Profile!$C$2:$C$17521,CS$8))*$C$9</f>
        <v>0</v>
      </c>
      <c r="CT223" s="162">
        <f>(SUMIFS(Profile!$E$2:$E$17521,Profile!$B$2:$B$17521,$B223,Profile!$C$2:$C$17521,CT$8))*$C$9</f>
        <v>0</v>
      </c>
      <c r="CU223" s="162">
        <f>(SUMIFS(Profile!$E$2:$E$17521,Profile!$B$2:$B$17521,$B223,Profile!$C$2:$C$17521,CU$8))*$C$9</f>
        <v>0</v>
      </c>
      <c r="CV223" s="162">
        <f>(SUMIFS(Profile!$E$2:$E$17521,Profile!$B$2:$B$17521,$B223,Profile!$C$2:$C$17521,CV$8))*$C$9</f>
        <v>0</v>
      </c>
      <c r="CW223" s="162">
        <f>(SUMIFS(Profile!$E$2:$E$17521,Profile!$B$2:$B$17521,$B223,Profile!$C$2:$C$17521,CW$8))*$C$9</f>
        <v>0</v>
      </c>
      <c r="CX223" s="162">
        <f t="shared" si="11"/>
        <v>0</v>
      </c>
      <c r="CY223" s="162">
        <f t="shared" ref="CY223:ET223" si="1076">MAX(BB223-E223,0)</f>
        <v>0</v>
      </c>
      <c r="CZ223" s="162">
        <f t="shared" si="1076"/>
        <v>0</v>
      </c>
      <c r="DA223" s="162">
        <f t="shared" si="1076"/>
        <v>0</v>
      </c>
      <c r="DB223" s="162">
        <f t="shared" si="1076"/>
        <v>0</v>
      </c>
      <c r="DC223" s="162">
        <f t="shared" si="1076"/>
        <v>0</v>
      </c>
      <c r="DD223" s="162">
        <f t="shared" si="1076"/>
        <v>0</v>
      </c>
      <c r="DE223" s="162">
        <f t="shared" si="1076"/>
        <v>0</v>
      </c>
      <c r="DF223" s="162">
        <f t="shared" si="1076"/>
        <v>0</v>
      </c>
      <c r="DG223" s="162">
        <f t="shared" si="1076"/>
        <v>0</v>
      </c>
      <c r="DH223" s="162">
        <f t="shared" si="1076"/>
        <v>0</v>
      </c>
      <c r="DI223" s="162">
        <f t="shared" si="1076"/>
        <v>0</v>
      </c>
      <c r="DJ223" s="162">
        <f t="shared" si="1076"/>
        <v>0</v>
      </c>
      <c r="DK223" s="162">
        <f t="shared" si="1076"/>
        <v>0</v>
      </c>
      <c r="DL223" s="162">
        <f t="shared" si="1076"/>
        <v>0</v>
      </c>
      <c r="DM223" s="162">
        <f t="shared" si="1076"/>
        <v>0</v>
      </c>
      <c r="DN223" s="162">
        <f t="shared" si="1076"/>
        <v>0</v>
      </c>
      <c r="DO223" s="162">
        <f t="shared" si="1076"/>
        <v>0</v>
      </c>
      <c r="DP223" s="162">
        <f t="shared" si="1076"/>
        <v>0</v>
      </c>
      <c r="DQ223" s="162">
        <f t="shared" si="1076"/>
        <v>0</v>
      </c>
      <c r="DR223" s="162">
        <f t="shared" si="1076"/>
        <v>0</v>
      </c>
      <c r="DS223" s="162">
        <f t="shared" si="1076"/>
        <v>0</v>
      </c>
      <c r="DT223" s="162">
        <f t="shared" si="1076"/>
        <v>0</v>
      </c>
      <c r="DU223" s="162">
        <f t="shared" si="1076"/>
        <v>0</v>
      </c>
      <c r="DV223" s="162">
        <f t="shared" si="1076"/>
        <v>0</v>
      </c>
      <c r="DW223" s="162">
        <f t="shared" si="1076"/>
        <v>0</v>
      </c>
      <c r="DX223" s="162">
        <f t="shared" si="1076"/>
        <v>0</v>
      </c>
      <c r="DY223" s="162">
        <f t="shared" si="1076"/>
        <v>0</v>
      </c>
      <c r="DZ223" s="162">
        <f t="shared" si="1076"/>
        <v>0</v>
      </c>
      <c r="EA223" s="162">
        <f t="shared" si="1076"/>
        <v>0</v>
      </c>
      <c r="EB223" s="162">
        <f t="shared" si="1076"/>
        <v>0</v>
      </c>
      <c r="EC223" s="162">
        <f t="shared" si="1076"/>
        <v>0</v>
      </c>
      <c r="ED223" s="162">
        <f t="shared" si="1076"/>
        <v>0</v>
      </c>
      <c r="EE223" s="162">
        <f t="shared" si="1076"/>
        <v>0</v>
      </c>
      <c r="EF223" s="162">
        <f t="shared" si="1076"/>
        <v>0</v>
      </c>
      <c r="EG223" s="162">
        <f t="shared" si="1076"/>
        <v>0</v>
      </c>
      <c r="EH223" s="162">
        <f t="shared" si="1076"/>
        <v>0</v>
      </c>
      <c r="EI223" s="162">
        <f t="shared" si="1076"/>
        <v>0</v>
      </c>
      <c r="EJ223" s="162">
        <f t="shared" si="1076"/>
        <v>0</v>
      </c>
      <c r="EK223" s="162">
        <f t="shared" si="1076"/>
        <v>0</v>
      </c>
      <c r="EL223" s="162">
        <f t="shared" si="1076"/>
        <v>0</v>
      </c>
      <c r="EM223" s="162">
        <f t="shared" si="1076"/>
        <v>0</v>
      </c>
      <c r="EN223" s="162">
        <f t="shared" si="1076"/>
        <v>0</v>
      </c>
      <c r="EO223" s="162">
        <f t="shared" si="1076"/>
        <v>0</v>
      </c>
      <c r="EP223" s="162">
        <f t="shared" si="1076"/>
        <v>0</v>
      </c>
      <c r="EQ223" s="162">
        <f t="shared" si="1076"/>
        <v>0</v>
      </c>
      <c r="ER223" s="162">
        <f t="shared" si="1076"/>
        <v>0</v>
      </c>
      <c r="ES223" s="162">
        <f t="shared" si="1076"/>
        <v>0</v>
      </c>
      <c r="ET223" s="162">
        <f t="shared" si="1076"/>
        <v>0</v>
      </c>
      <c r="EU223" s="162">
        <f t="shared" si="13"/>
        <v>0</v>
      </c>
      <c r="EV223" s="162">
        <f t="shared" ref="EV223:GQ223" si="1077">BB223-CY223</f>
        <v>0</v>
      </c>
      <c r="EW223" s="162">
        <f t="shared" si="1077"/>
        <v>0</v>
      </c>
      <c r="EX223" s="162">
        <f t="shared" si="1077"/>
        <v>0</v>
      </c>
      <c r="EY223" s="162">
        <f t="shared" si="1077"/>
        <v>0</v>
      </c>
      <c r="EZ223" s="162">
        <f t="shared" si="1077"/>
        <v>0</v>
      </c>
      <c r="FA223" s="162">
        <f t="shared" si="1077"/>
        <v>0</v>
      </c>
      <c r="FB223" s="162">
        <f t="shared" si="1077"/>
        <v>0</v>
      </c>
      <c r="FC223" s="162">
        <f t="shared" si="1077"/>
        <v>0</v>
      </c>
      <c r="FD223" s="162">
        <f t="shared" si="1077"/>
        <v>0</v>
      </c>
      <c r="FE223" s="162">
        <f t="shared" si="1077"/>
        <v>0</v>
      </c>
      <c r="FF223" s="162">
        <f t="shared" si="1077"/>
        <v>0</v>
      </c>
      <c r="FG223" s="162">
        <f t="shared" si="1077"/>
        <v>0</v>
      </c>
      <c r="FH223" s="162">
        <f t="shared" si="1077"/>
        <v>0</v>
      </c>
      <c r="FI223" s="162">
        <f t="shared" si="1077"/>
        <v>0</v>
      </c>
      <c r="FJ223" s="162">
        <f t="shared" si="1077"/>
        <v>0</v>
      </c>
      <c r="FK223" s="162">
        <f t="shared" si="1077"/>
        <v>0</v>
      </c>
      <c r="FL223" s="162">
        <f t="shared" si="1077"/>
        <v>0</v>
      </c>
      <c r="FM223" s="162">
        <f t="shared" si="1077"/>
        <v>0</v>
      </c>
      <c r="FN223" s="162">
        <f t="shared" si="1077"/>
        <v>0</v>
      </c>
      <c r="FO223" s="162">
        <f t="shared" si="1077"/>
        <v>0</v>
      </c>
      <c r="FP223" s="162">
        <f t="shared" si="1077"/>
        <v>0</v>
      </c>
      <c r="FQ223" s="162">
        <f t="shared" si="1077"/>
        <v>0</v>
      </c>
      <c r="FR223" s="162">
        <f t="shared" si="1077"/>
        <v>0</v>
      </c>
      <c r="FS223" s="162">
        <f t="shared" si="1077"/>
        <v>0</v>
      </c>
      <c r="FT223" s="162">
        <f t="shared" si="1077"/>
        <v>0</v>
      </c>
      <c r="FU223" s="162">
        <f t="shared" si="1077"/>
        <v>0</v>
      </c>
      <c r="FV223" s="162">
        <f t="shared" si="1077"/>
        <v>0</v>
      </c>
      <c r="FW223" s="162">
        <f t="shared" si="1077"/>
        <v>0</v>
      </c>
      <c r="FX223" s="162">
        <f t="shared" si="1077"/>
        <v>0</v>
      </c>
      <c r="FY223" s="162">
        <f t="shared" si="1077"/>
        <v>0</v>
      </c>
      <c r="FZ223" s="162">
        <f t="shared" si="1077"/>
        <v>0</v>
      </c>
      <c r="GA223" s="162">
        <f t="shared" si="1077"/>
        <v>0</v>
      </c>
      <c r="GB223" s="162">
        <f t="shared" si="1077"/>
        <v>0</v>
      </c>
      <c r="GC223" s="162">
        <f t="shared" si="1077"/>
        <v>0</v>
      </c>
      <c r="GD223" s="162">
        <f t="shared" si="1077"/>
        <v>0</v>
      </c>
      <c r="GE223" s="162">
        <f t="shared" si="1077"/>
        <v>0</v>
      </c>
      <c r="GF223" s="162">
        <f t="shared" si="1077"/>
        <v>0</v>
      </c>
      <c r="GG223" s="162">
        <f t="shared" si="1077"/>
        <v>0</v>
      </c>
      <c r="GH223" s="162">
        <f t="shared" si="1077"/>
        <v>0</v>
      </c>
      <c r="GI223" s="162">
        <f t="shared" si="1077"/>
        <v>0</v>
      </c>
      <c r="GJ223" s="162">
        <f t="shared" si="1077"/>
        <v>0</v>
      </c>
      <c r="GK223" s="162">
        <f t="shared" si="1077"/>
        <v>0</v>
      </c>
      <c r="GL223" s="162">
        <f t="shared" si="1077"/>
        <v>0</v>
      </c>
      <c r="GM223" s="162">
        <f t="shared" si="1077"/>
        <v>0</v>
      </c>
      <c r="GN223" s="162">
        <f t="shared" si="1077"/>
        <v>0</v>
      </c>
      <c r="GO223" s="162">
        <f t="shared" si="1077"/>
        <v>0</v>
      </c>
      <c r="GP223" s="162">
        <f t="shared" si="1077"/>
        <v>0</v>
      </c>
      <c r="GQ223" s="162">
        <f t="shared" si="1077"/>
        <v>0</v>
      </c>
      <c r="GR223" s="162">
        <f t="shared" si="15"/>
        <v>0</v>
      </c>
      <c r="GS223" s="162">
        <f t="shared" ref="GS223:IN223" si="1078">E223-EV223</f>
        <v>0</v>
      </c>
      <c r="GT223" s="162">
        <f t="shared" si="1078"/>
        <v>0</v>
      </c>
      <c r="GU223" s="162">
        <f t="shared" si="1078"/>
        <v>0</v>
      </c>
      <c r="GV223" s="162">
        <f t="shared" si="1078"/>
        <v>0</v>
      </c>
      <c r="GW223" s="162">
        <f t="shared" si="1078"/>
        <v>0</v>
      </c>
      <c r="GX223" s="162">
        <f t="shared" si="1078"/>
        <v>0</v>
      </c>
      <c r="GY223" s="162">
        <f t="shared" si="1078"/>
        <v>0</v>
      </c>
      <c r="GZ223" s="162">
        <f t="shared" si="1078"/>
        <v>0</v>
      </c>
      <c r="HA223" s="162">
        <f t="shared" si="1078"/>
        <v>0</v>
      </c>
      <c r="HB223" s="162">
        <f t="shared" si="1078"/>
        <v>0</v>
      </c>
      <c r="HC223" s="162">
        <f t="shared" si="1078"/>
        <v>0</v>
      </c>
      <c r="HD223" s="162">
        <f t="shared" si="1078"/>
        <v>0</v>
      </c>
      <c r="HE223" s="162">
        <f t="shared" si="1078"/>
        <v>0</v>
      </c>
      <c r="HF223" s="162">
        <f t="shared" si="1078"/>
        <v>0</v>
      </c>
      <c r="HG223" s="162">
        <f t="shared" si="1078"/>
        <v>0</v>
      </c>
      <c r="HH223" s="162">
        <f t="shared" si="1078"/>
        <v>0</v>
      </c>
      <c r="HI223" s="162">
        <f t="shared" si="1078"/>
        <v>0</v>
      </c>
      <c r="HJ223" s="162">
        <f t="shared" si="1078"/>
        <v>0</v>
      </c>
      <c r="HK223" s="162">
        <f t="shared" si="1078"/>
        <v>0</v>
      </c>
      <c r="HL223" s="162">
        <f t="shared" si="1078"/>
        <v>0</v>
      </c>
      <c r="HM223" s="162">
        <f t="shared" si="1078"/>
        <v>0</v>
      </c>
      <c r="HN223" s="162">
        <f t="shared" si="1078"/>
        <v>0</v>
      </c>
      <c r="HO223" s="162">
        <f t="shared" si="1078"/>
        <v>0</v>
      </c>
      <c r="HP223" s="162">
        <f t="shared" si="1078"/>
        <v>0</v>
      </c>
      <c r="HQ223" s="162">
        <f t="shared" si="1078"/>
        <v>0</v>
      </c>
      <c r="HR223" s="162">
        <f t="shared" si="1078"/>
        <v>0</v>
      </c>
      <c r="HS223" s="162">
        <f t="shared" si="1078"/>
        <v>0</v>
      </c>
      <c r="HT223" s="162">
        <f t="shared" si="1078"/>
        <v>0</v>
      </c>
      <c r="HU223" s="162">
        <f t="shared" si="1078"/>
        <v>0</v>
      </c>
      <c r="HV223" s="162">
        <f t="shared" si="1078"/>
        <v>0</v>
      </c>
      <c r="HW223" s="162">
        <f t="shared" si="1078"/>
        <v>0</v>
      </c>
      <c r="HX223" s="162">
        <f t="shared" si="1078"/>
        <v>0</v>
      </c>
      <c r="HY223" s="162">
        <f t="shared" si="1078"/>
        <v>0</v>
      </c>
      <c r="HZ223" s="162">
        <f t="shared" si="1078"/>
        <v>0</v>
      </c>
      <c r="IA223" s="162">
        <f t="shared" si="1078"/>
        <v>0</v>
      </c>
      <c r="IB223" s="162">
        <f t="shared" si="1078"/>
        <v>0</v>
      </c>
      <c r="IC223" s="162">
        <f t="shared" si="1078"/>
        <v>0</v>
      </c>
      <c r="ID223" s="162">
        <f t="shared" si="1078"/>
        <v>0</v>
      </c>
      <c r="IE223" s="162">
        <f t="shared" si="1078"/>
        <v>0</v>
      </c>
      <c r="IF223" s="162">
        <f t="shared" si="1078"/>
        <v>0</v>
      </c>
      <c r="IG223" s="162">
        <f t="shared" si="1078"/>
        <v>0</v>
      </c>
      <c r="IH223" s="162">
        <f t="shared" si="1078"/>
        <v>0</v>
      </c>
      <c r="II223" s="162">
        <f t="shared" si="1078"/>
        <v>0</v>
      </c>
      <c r="IJ223" s="162">
        <f t="shared" si="1078"/>
        <v>0</v>
      </c>
      <c r="IK223" s="162">
        <f t="shared" si="1078"/>
        <v>0</v>
      </c>
      <c r="IL223" s="162">
        <f t="shared" si="1078"/>
        <v>0</v>
      </c>
      <c r="IM223" s="162">
        <f t="shared" si="1078"/>
        <v>0</v>
      </c>
      <c r="IN223" s="162">
        <f t="shared" si="1078"/>
        <v>0</v>
      </c>
      <c r="IO223" s="162">
        <f t="shared" si="17"/>
        <v>0</v>
      </c>
      <c r="IP223" s="162">
        <f t="shared" si="23"/>
        <v>0</v>
      </c>
      <c r="IQ223" s="162">
        <f t="shared" ref="IQ223:KK223" si="1079">MAX((MIN(CZ223+IP223,$IO$7))-GT223,0)</f>
        <v>0</v>
      </c>
      <c r="IR223" s="162">
        <f t="shared" si="1079"/>
        <v>0</v>
      </c>
      <c r="IS223" s="162">
        <f t="shared" si="1079"/>
        <v>0</v>
      </c>
      <c r="IT223" s="162">
        <f t="shared" si="1079"/>
        <v>0</v>
      </c>
      <c r="IU223" s="162">
        <f t="shared" si="1079"/>
        <v>0</v>
      </c>
      <c r="IV223" s="162">
        <f t="shared" si="1079"/>
        <v>0</v>
      </c>
      <c r="IW223" s="162">
        <f t="shared" si="1079"/>
        <v>0</v>
      </c>
      <c r="IX223" s="162">
        <f t="shared" si="1079"/>
        <v>0</v>
      </c>
      <c r="IY223" s="162">
        <f t="shared" si="1079"/>
        <v>0</v>
      </c>
      <c r="IZ223" s="162">
        <f t="shared" si="1079"/>
        <v>0</v>
      </c>
      <c r="JA223" s="162">
        <f t="shared" si="1079"/>
        <v>0</v>
      </c>
      <c r="JB223" s="162">
        <f t="shared" si="1079"/>
        <v>0</v>
      </c>
      <c r="JC223" s="162">
        <f t="shared" si="1079"/>
        <v>0</v>
      </c>
      <c r="JD223" s="162">
        <f t="shared" si="1079"/>
        <v>0</v>
      </c>
      <c r="JE223" s="162">
        <f t="shared" si="1079"/>
        <v>0</v>
      </c>
      <c r="JF223" s="162">
        <f t="shared" si="1079"/>
        <v>0</v>
      </c>
      <c r="JG223" s="162">
        <f t="shared" si="1079"/>
        <v>0</v>
      </c>
      <c r="JH223" s="162">
        <f t="shared" si="1079"/>
        <v>0</v>
      </c>
      <c r="JI223" s="162">
        <f t="shared" si="1079"/>
        <v>0</v>
      </c>
      <c r="JJ223" s="162">
        <f t="shared" si="1079"/>
        <v>0</v>
      </c>
      <c r="JK223" s="162">
        <f t="shared" si="1079"/>
        <v>0</v>
      </c>
      <c r="JL223" s="162">
        <f t="shared" si="1079"/>
        <v>0</v>
      </c>
      <c r="JM223" s="162">
        <f t="shared" si="1079"/>
        <v>0</v>
      </c>
      <c r="JN223" s="162">
        <f t="shared" si="1079"/>
        <v>0</v>
      </c>
      <c r="JO223" s="162">
        <f t="shared" si="1079"/>
        <v>0</v>
      </c>
      <c r="JP223" s="162">
        <f t="shared" si="1079"/>
        <v>0</v>
      </c>
      <c r="JQ223" s="162">
        <f t="shared" si="1079"/>
        <v>0</v>
      </c>
      <c r="JR223" s="162">
        <f t="shared" si="1079"/>
        <v>0</v>
      </c>
      <c r="JS223" s="162">
        <f t="shared" si="1079"/>
        <v>0</v>
      </c>
      <c r="JT223" s="162">
        <f t="shared" si="1079"/>
        <v>0</v>
      </c>
      <c r="JU223" s="162">
        <f t="shared" si="1079"/>
        <v>0</v>
      </c>
      <c r="JV223" s="162">
        <f t="shared" si="1079"/>
        <v>0</v>
      </c>
      <c r="JW223" s="162">
        <f t="shared" si="1079"/>
        <v>0</v>
      </c>
      <c r="JX223" s="162">
        <f t="shared" si="1079"/>
        <v>0</v>
      </c>
      <c r="JY223" s="162">
        <f t="shared" si="1079"/>
        <v>0</v>
      </c>
      <c r="JZ223" s="162">
        <f t="shared" si="1079"/>
        <v>0</v>
      </c>
      <c r="KA223" s="162">
        <f t="shared" si="1079"/>
        <v>0</v>
      </c>
      <c r="KB223" s="162">
        <f t="shared" si="1079"/>
        <v>0</v>
      </c>
      <c r="KC223" s="162">
        <f t="shared" si="1079"/>
        <v>0</v>
      </c>
      <c r="KD223" s="162">
        <f t="shared" si="1079"/>
        <v>0</v>
      </c>
      <c r="KE223" s="162">
        <f t="shared" si="1079"/>
        <v>0</v>
      </c>
      <c r="KF223" s="162">
        <f t="shared" si="1079"/>
        <v>0</v>
      </c>
      <c r="KG223" s="162">
        <f t="shared" si="1079"/>
        <v>0</v>
      </c>
      <c r="KH223" s="162">
        <f t="shared" si="1079"/>
        <v>0</v>
      </c>
      <c r="KI223" s="162">
        <f t="shared" si="1079"/>
        <v>0</v>
      </c>
      <c r="KJ223" s="162">
        <f t="shared" si="1079"/>
        <v>0</v>
      </c>
      <c r="KK223" s="162">
        <f t="shared" si="1079"/>
        <v>0</v>
      </c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</row>
    <row r="224" ht="14.25" customHeight="1" spans="1:326" x14ac:dyDescent="0.25">
      <c r="A224" s="1">
        <v>8</v>
      </c>
      <c r="B224" s="1">
        <f t="shared" ref="B224:C224" si="1080">B223+1</f>
        <v>214</v>
      </c>
      <c r="C224" s="232">
        <f t="shared" si="1080"/>
        <v>43679</v>
      </c>
      <c r="D224" s="162">
        <f t="shared" si="9"/>
        <v>0</v>
      </c>
      <c r="E224" s="162">
        <f>(SUMIFS(Profile!$F$2:$F$17521,Profile!$B$2:$B$17521,$B224,Profile!$C$2:$C$17521,E$8))*$C$6</f>
        <v>0</v>
      </c>
      <c r="F224" s="162">
        <f>(SUMIFS(Profile!$F$2:$F$17521,Profile!$B$2:$B$17521,$B224,Profile!$C$2:$C$17521,F$8))*$C$6</f>
        <v>0</v>
      </c>
      <c r="G224" s="162">
        <f>(SUMIFS(Profile!$F$2:$F$17521,Profile!$B$2:$B$17521,$B224,Profile!$C$2:$C$17521,G$8))*$C$6</f>
        <v>0</v>
      </c>
      <c r="H224" s="162">
        <f>(SUMIFS(Profile!$F$2:$F$17521,Profile!$B$2:$B$17521,$B224,Profile!$C$2:$C$17521,H$8))*$C$6</f>
        <v>0</v>
      </c>
      <c r="I224" s="162">
        <f>(SUMIFS(Profile!$F$2:$F$17521,Profile!$B$2:$B$17521,$B224,Profile!$C$2:$C$17521,I$8))*$C$6</f>
        <v>0</v>
      </c>
      <c r="J224" s="162">
        <f>(SUMIFS(Profile!$F$2:$F$17521,Profile!$B$2:$B$17521,$B224,Profile!$C$2:$C$17521,J$8))*$C$6</f>
        <v>0</v>
      </c>
      <c r="K224" s="162">
        <f>(SUMIFS(Profile!$F$2:$F$17521,Profile!$B$2:$B$17521,$B224,Profile!$C$2:$C$17521,K$8))*$C$6</f>
        <v>0</v>
      </c>
      <c r="L224" s="162">
        <f>(SUMIFS(Profile!$F$2:$F$17521,Profile!$B$2:$B$17521,$B224,Profile!$C$2:$C$17521,L$8))*$C$6</f>
        <v>0</v>
      </c>
      <c r="M224" s="162">
        <f>(SUMIFS(Profile!$F$2:$F$17521,Profile!$B$2:$B$17521,$B224,Profile!$C$2:$C$17521,M$8))*$C$6</f>
        <v>0</v>
      </c>
      <c r="N224" s="162">
        <f>(SUMIFS(Profile!$F$2:$F$17521,Profile!$B$2:$B$17521,$B224,Profile!$C$2:$C$17521,N$8))*$C$6</f>
        <v>0</v>
      </c>
      <c r="O224" s="162">
        <f>(SUMIFS(Profile!$F$2:$F$17521,Profile!$B$2:$B$17521,$B224,Profile!$C$2:$C$17521,O$8))*$C$6</f>
        <v>0</v>
      </c>
      <c r="P224" s="162">
        <f>(SUMIFS(Profile!$F$2:$F$17521,Profile!$B$2:$B$17521,$B224,Profile!$C$2:$C$17521,P$8))*$C$6</f>
        <v>0</v>
      </c>
      <c r="Q224" s="162">
        <f>(SUMIFS(Profile!$F$2:$F$17521,Profile!$B$2:$B$17521,$B224,Profile!$C$2:$C$17521,Q$8))*$C$6</f>
        <v>0</v>
      </c>
      <c r="R224" s="162">
        <f>(SUMIFS(Profile!$F$2:$F$17521,Profile!$B$2:$B$17521,$B224,Profile!$C$2:$C$17521,R$8))*$C$6</f>
        <v>0</v>
      </c>
      <c r="S224" s="162">
        <f>(SUMIFS(Profile!$F$2:$F$17521,Profile!$B$2:$B$17521,$B224,Profile!$C$2:$C$17521,S$8))*$C$6</f>
        <v>0</v>
      </c>
      <c r="T224" s="162">
        <f>(SUMIFS(Profile!$F$2:$F$17521,Profile!$B$2:$B$17521,$B224,Profile!$C$2:$C$17521,T$8))*$C$6</f>
        <v>0</v>
      </c>
      <c r="U224" s="162">
        <f>(SUMIFS(Profile!$F$2:$F$17521,Profile!$B$2:$B$17521,$B224,Profile!$C$2:$C$17521,U$8))*$C$6</f>
        <v>0</v>
      </c>
      <c r="V224" s="162">
        <f>(SUMIFS(Profile!$F$2:$F$17521,Profile!$B$2:$B$17521,$B224,Profile!$C$2:$C$17521,V$8))*$C$6</f>
        <v>0</v>
      </c>
      <c r="W224" s="162">
        <f>(SUMIFS(Profile!$F$2:$F$17521,Profile!$B$2:$B$17521,$B224,Profile!$C$2:$C$17521,W$8))*$C$6</f>
        <v>0</v>
      </c>
      <c r="X224" s="162">
        <f>(SUMIFS(Profile!$F$2:$F$17521,Profile!$B$2:$B$17521,$B224,Profile!$C$2:$C$17521,X$8))*$C$6</f>
        <v>0</v>
      </c>
      <c r="Y224" s="162">
        <f>(SUMIFS(Profile!$F$2:$F$17521,Profile!$B$2:$B$17521,$B224,Profile!$C$2:$C$17521,Y$8))*$C$6</f>
        <v>0</v>
      </c>
      <c r="Z224" s="162">
        <f>(SUMIFS(Profile!$F$2:$F$17521,Profile!$B$2:$B$17521,$B224,Profile!$C$2:$C$17521,Z$8))*$C$6</f>
        <v>0</v>
      </c>
      <c r="AA224" s="162">
        <f>(SUMIFS(Profile!$F$2:$F$17521,Profile!$B$2:$B$17521,$B224,Profile!$C$2:$C$17521,AA$8))*$C$6</f>
        <v>0</v>
      </c>
      <c r="AB224" s="162">
        <f>(SUMIFS(Profile!$F$2:$F$17521,Profile!$B$2:$B$17521,$B224,Profile!$C$2:$C$17521,AB$8))*$C$6</f>
        <v>0</v>
      </c>
      <c r="AC224" s="162">
        <f>(SUMIFS(Profile!$F$2:$F$17521,Profile!$B$2:$B$17521,$B224,Profile!$C$2:$C$17521,AC$8))*$C$6</f>
        <v>0</v>
      </c>
      <c r="AD224" s="162">
        <f>(SUMIFS(Profile!$F$2:$F$17521,Profile!$B$2:$B$17521,$B224,Profile!$C$2:$C$17521,AD$8))*$C$6</f>
        <v>0</v>
      </c>
      <c r="AE224" s="162">
        <f>(SUMIFS(Profile!$F$2:$F$17521,Profile!$B$2:$B$17521,$B224,Profile!$C$2:$C$17521,AE$8))*$C$6</f>
        <v>0</v>
      </c>
      <c r="AF224" s="162">
        <f>(SUMIFS(Profile!$F$2:$F$17521,Profile!$B$2:$B$17521,$B224,Profile!$C$2:$C$17521,AF$8))*$C$6</f>
        <v>0</v>
      </c>
      <c r="AG224" s="162">
        <f>(SUMIFS(Profile!$F$2:$F$17521,Profile!$B$2:$B$17521,$B224,Profile!$C$2:$C$17521,AG$8))*$C$6</f>
        <v>0</v>
      </c>
      <c r="AH224" s="162">
        <f>(SUMIFS(Profile!$F$2:$F$17521,Profile!$B$2:$B$17521,$B224,Profile!$C$2:$C$17521,AH$8))*$C$6</f>
        <v>0</v>
      </c>
      <c r="AI224" s="162">
        <f>(SUMIFS(Profile!$F$2:$F$17521,Profile!$B$2:$B$17521,$B224,Profile!$C$2:$C$17521,AI$8))*$C$6</f>
        <v>0</v>
      </c>
      <c r="AJ224" s="162">
        <f>(SUMIFS(Profile!$F$2:$F$17521,Profile!$B$2:$B$17521,$B224,Profile!$C$2:$C$17521,AJ$8))*$C$6</f>
        <v>0</v>
      </c>
      <c r="AK224" s="162">
        <f>(SUMIFS(Profile!$F$2:$F$17521,Profile!$B$2:$B$17521,$B224,Profile!$C$2:$C$17521,AK$8))*$C$6</f>
        <v>0</v>
      </c>
      <c r="AL224" s="162">
        <f>(SUMIFS(Profile!$F$2:$F$17521,Profile!$B$2:$B$17521,$B224,Profile!$C$2:$C$17521,AL$8))*$C$6</f>
        <v>0</v>
      </c>
      <c r="AM224" s="162">
        <f>(SUMIFS(Profile!$F$2:$F$17521,Profile!$B$2:$B$17521,$B224,Profile!$C$2:$C$17521,AM$8))*$C$6</f>
        <v>0</v>
      </c>
      <c r="AN224" s="162">
        <f>(SUMIFS(Profile!$F$2:$F$17521,Profile!$B$2:$B$17521,$B224,Profile!$C$2:$C$17521,AN$8))*$C$6</f>
        <v>0</v>
      </c>
      <c r="AO224" s="162">
        <f>(SUMIFS(Profile!$F$2:$F$17521,Profile!$B$2:$B$17521,$B224,Profile!$C$2:$C$17521,AO$8))*$C$6</f>
        <v>0</v>
      </c>
      <c r="AP224" s="162">
        <f>(SUMIFS(Profile!$F$2:$F$17521,Profile!$B$2:$B$17521,$B224,Profile!$C$2:$C$17521,AP$8))*$C$6</f>
        <v>0</v>
      </c>
      <c r="AQ224" s="162">
        <f>(SUMIFS(Profile!$F$2:$F$17521,Profile!$B$2:$B$17521,$B224,Profile!$C$2:$C$17521,AQ$8))*$C$6</f>
        <v>0</v>
      </c>
      <c r="AR224" s="162">
        <f>(SUMIFS(Profile!$F$2:$F$17521,Profile!$B$2:$B$17521,$B224,Profile!$C$2:$C$17521,AR$8))*$C$6</f>
        <v>0</v>
      </c>
      <c r="AS224" s="162">
        <f>(SUMIFS(Profile!$F$2:$F$17521,Profile!$B$2:$B$17521,$B224,Profile!$C$2:$C$17521,AS$8))*$C$6</f>
        <v>0</v>
      </c>
      <c r="AT224" s="162">
        <f>(SUMIFS(Profile!$F$2:$F$17521,Profile!$B$2:$B$17521,$B224,Profile!$C$2:$C$17521,AT$8))*$C$6</f>
        <v>0</v>
      </c>
      <c r="AU224" s="162">
        <f>(SUMIFS(Profile!$F$2:$F$17521,Profile!$B$2:$B$17521,$B224,Profile!$C$2:$C$17521,AU$8))*$C$6</f>
        <v>0</v>
      </c>
      <c r="AV224" s="162">
        <f>(SUMIFS(Profile!$F$2:$F$17521,Profile!$B$2:$B$17521,$B224,Profile!$C$2:$C$17521,AV$8))*$C$6</f>
        <v>0</v>
      </c>
      <c r="AW224" s="162">
        <f>(SUMIFS(Profile!$F$2:$F$17521,Profile!$B$2:$B$17521,$B224,Profile!$C$2:$C$17521,AW$8))*$C$6</f>
        <v>0</v>
      </c>
      <c r="AX224" s="162">
        <f>(SUMIFS(Profile!$F$2:$F$17521,Profile!$B$2:$B$17521,$B224,Profile!$C$2:$C$17521,AX$8))*$C$6</f>
        <v>0</v>
      </c>
      <c r="AY224" s="162">
        <f>(SUMIFS(Profile!$F$2:$F$17521,Profile!$B$2:$B$17521,$B224,Profile!$C$2:$C$17521,AY$8))*$C$6</f>
        <v>0</v>
      </c>
      <c r="AZ224" s="162">
        <f>(SUMIFS(Profile!$F$2:$F$17521,Profile!$B$2:$B$17521,$B224,Profile!$C$2:$C$17521,AZ$8))*$C$6</f>
        <v>0</v>
      </c>
      <c r="BA224" s="162">
        <f t="shared" si="10"/>
        <v>0</v>
      </c>
      <c r="BB224" s="162">
        <f>(SUMIFS(Profile!$E$2:$E$17521,Profile!$B$2:$B$17521,$B224,Profile!$C$2:$C$17521,BB$8))*$C$9</f>
        <v>0</v>
      </c>
      <c r="BC224" s="162">
        <f>(SUMIFS(Profile!$E$2:$E$17521,Profile!$B$2:$B$17521,$B224,Profile!$C$2:$C$17521,BC$8))*$C$9</f>
        <v>0</v>
      </c>
      <c r="BD224" s="162">
        <f>(SUMIFS(Profile!$E$2:$E$17521,Profile!$B$2:$B$17521,$B224,Profile!$C$2:$C$17521,BD$8))*$C$9</f>
        <v>0</v>
      </c>
      <c r="BE224" s="162">
        <f>(SUMIFS(Profile!$E$2:$E$17521,Profile!$B$2:$B$17521,$B224,Profile!$C$2:$C$17521,BE$8))*$C$9</f>
        <v>0</v>
      </c>
      <c r="BF224" s="162">
        <f>(SUMIFS(Profile!$E$2:$E$17521,Profile!$B$2:$B$17521,$B224,Profile!$C$2:$C$17521,BF$8))*$C$9</f>
        <v>0</v>
      </c>
      <c r="BG224" s="162">
        <f>(SUMIFS(Profile!$E$2:$E$17521,Profile!$B$2:$B$17521,$B224,Profile!$C$2:$C$17521,BG$8))*$C$9</f>
        <v>0</v>
      </c>
      <c r="BH224" s="162">
        <f>(SUMIFS(Profile!$E$2:$E$17521,Profile!$B$2:$B$17521,$B224,Profile!$C$2:$C$17521,BH$8))*$C$9</f>
        <v>0</v>
      </c>
      <c r="BI224" s="162">
        <f>(SUMIFS(Profile!$E$2:$E$17521,Profile!$B$2:$B$17521,$B224,Profile!$C$2:$C$17521,BI$8))*$C$9</f>
        <v>0</v>
      </c>
      <c r="BJ224" s="162">
        <f>(SUMIFS(Profile!$E$2:$E$17521,Profile!$B$2:$B$17521,$B224,Profile!$C$2:$C$17521,BJ$8))*$C$9</f>
        <v>0</v>
      </c>
      <c r="BK224" s="162">
        <f>(SUMIFS(Profile!$E$2:$E$17521,Profile!$B$2:$B$17521,$B224,Profile!$C$2:$C$17521,BK$8))*$C$9</f>
        <v>0</v>
      </c>
      <c r="BL224" s="162">
        <f>(SUMIFS(Profile!$E$2:$E$17521,Profile!$B$2:$B$17521,$B224,Profile!$C$2:$C$17521,BL$8))*$C$9</f>
        <v>0</v>
      </c>
      <c r="BM224" s="162">
        <f>(SUMIFS(Profile!$E$2:$E$17521,Profile!$B$2:$B$17521,$B224,Profile!$C$2:$C$17521,BM$8))*$C$9</f>
        <v>0</v>
      </c>
      <c r="BN224" s="162">
        <f>(SUMIFS(Profile!$E$2:$E$17521,Profile!$B$2:$B$17521,$B224,Profile!$C$2:$C$17521,BN$8))*$C$9</f>
        <v>0</v>
      </c>
      <c r="BO224" s="162">
        <f>(SUMIFS(Profile!$E$2:$E$17521,Profile!$B$2:$B$17521,$B224,Profile!$C$2:$C$17521,BO$8))*$C$9</f>
        <v>0</v>
      </c>
      <c r="BP224" s="162">
        <f>(SUMIFS(Profile!$E$2:$E$17521,Profile!$B$2:$B$17521,$B224,Profile!$C$2:$C$17521,BP$8))*$C$9</f>
        <v>0</v>
      </c>
      <c r="BQ224" s="162">
        <f>(SUMIFS(Profile!$E$2:$E$17521,Profile!$B$2:$B$17521,$B224,Profile!$C$2:$C$17521,BQ$8))*$C$9</f>
        <v>0</v>
      </c>
      <c r="BR224" s="162">
        <f>(SUMIFS(Profile!$E$2:$E$17521,Profile!$B$2:$B$17521,$B224,Profile!$C$2:$C$17521,BR$8))*$C$9</f>
        <v>0</v>
      </c>
      <c r="BS224" s="162">
        <f>(SUMIFS(Profile!$E$2:$E$17521,Profile!$B$2:$B$17521,$B224,Profile!$C$2:$C$17521,BS$8))*$C$9</f>
        <v>0</v>
      </c>
      <c r="BT224" s="162">
        <f>(SUMIFS(Profile!$E$2:$E$17521,Profile!$B$2:$B$17521,$B224,Profile!$C$2:$C$17521,BT$8))*$C$9</f>
        <v>0</v>
      </c>
      <c r="BU224" s="162">
        <f>(SUMIFS(Profile!$E$2:$E$17521,Profile!$B$2:$B$17521,$B224,Profile!$C$2:$C$17521,BU$8))*$C$9</f>
        <v>0</v>
      </c>
      <c r="BV224" s="162">
        <f>(SUMIFS(Profile!$E$2:$E$17521,Profile!$B$2:$B$17521,$B224,Profile!$C$2:$C$17521,BV$8))*$C$9</f>
        <v>0</v>
      </c>
      <c r="BW224" s="162">
        <f>(SUMIFS(Profile!$E$2:$E$17521,Profile!$B$2:$B$17521,$B224,Profile!$C$2:$C$17521,BW$8))*$C$9</f>
        <v>0</v>
      </c>
      <c r="BX224" s="162">
        <f>(SUMIFS(Profile!$E$2:$E$17521,Profile!$B$2:$B$17521,$B224,Profile!$C$2:$C$17521,BX$8))*$C$9</f>
        <v>0</v>
      </c>
      <c r="BY224" s="162">
        <f>(SUMIFS(Profile!$E$2:$E$17521,Profile!$B$2:$B$17521,$B224,Profile!$C$2:$C$17521,BY$8))*$C$9</f>
        <v>0</v>
      </c>
      <c r="BZ224" s="162">
        <f>(SUMIFS(Profile!$E$2:$E$17521,Profile!$B$2:$B$17521,$B224,Profile!$C$2:$C$17521,BZ$8))*$C$9</f>
        <v>0</v>
      </c>
      <c r="CA224" s="162">
        <f>(SUMIFS(Profile!$E$2:$E$17521,Profile!$B$2:$B$17521,$B224,Profile!$C$2:$C$17521,CA$8))*$C$9</f>
        <v>0</v>
      </c>
      <c r="CB224" s="162">
        <f>(SUMIFS(Profile!$E$2:$E$17521,Profile!$B$2:$B$17521,$B224,Profile!$C$2:$C$17521,CB$8))*$C$9</f>
        <v>0</v>
      </c>
      <c r="CC224" s="162">
        <f>(SUMIFS(Profile!$E$2:$E$17521,Profile!$B$2:$B$17521,$B224,Profile!$C$2:$C$17521,CC$8))*$C$9</f>
        <v>0</v>
      </c>
      <c r="CD224" s="162">
        <f>(SUMIFS(Profile!$E$2:$E$17521,Profile!$B$2:$B$17521,$B224,Profile!$C$2:$C$17521,CD$8))*$C$9</f>
        <v>0</v>
      </c>
      <c r="CE224" s="162">
        <f>(SUMIFS(Profile!$E$2:$E$17521,Profile!$B$2:$B$17521,$B224,Profile!$C$2:$C$17521,CE$8))*$C$9</f>
        <v>0</v>
      </c>
      <c r="CF224" s="162">
        <f>(SUMIFS(Profile!$E$2:$E$17521,Profile!$B$2:$B$17521,$B224,Profile!$C$2:$C$17521,CF$8))*$C$9</f>
        <v>0</v>
      </c>
      <c r="CG224" s="162">
        <f>(SUMIFS(Profile!$E$2:$E$17521,Profile!$B$2:$B$17521,$B224,Profile!$C$2:$C$17521,CG$8))*$C$9</f>
        <v>0</v>
      </c>
      <c r="CH224" s="162">
        <f>(SUMIFS(Profile!$E$2:$E$17521,Profile!$B$2:$B$17521,$B224,Profile!$C$2:$C$17521,CH$8))*$C$9</f>
        <v>0</v>
      </c>
      <c r="CI224" s="162">
        <f>(SUMIFS(Profile!$E$2:$E$17521,Profile!$B$2:$B$17521,$B224,Profile!$C$2:$C$17521,CI$8))*$C$9</f>
        <v>0</v>
      </c>
      <c r="CJ224" s="162">
        <f>(SUMIFS(Profile!$E$2:$E$17521,Profile!$B$2:$B$17521,$B224,Profile!$C$2:$C$17521,CJ$8))*$C$9</f>
        <v>0</v>
      </c>
      <c r="CK224" s="162">
        <f>(SUMIFS(Profile!$E$2:$E$17521,Profile!$B$2:$B$17521,$B224,Profile!$C$2:$C$17521,CK$8))*$C$9</f>
        <v>0</v>
      </c>
      <c r="CL224" s="162">
        <f>(SUMIFS(Profile!$E$2:$E$17521,Profile!$B$2:$B$17521,$B224,Profile!$C$2:$C$17521,CL$8))*$C$9</f>
        <v>0</v>
      </c>
      <c r="CM224" s="162">
        <f>(SUMIFS(Profile!$E$2:$E$17521,Profile!$B$2:$B$17521,$B224,Profile!$C$2:$C$17521,CM$8))*$C$9</f>
        <v>0</v>
      </c>
      <c r="CN224" s="162">
        <f>(SUMIFS(Profile!$E$2:$E$17521,Profile!$B$2:$B$17521,$B224,Profile!$C$2:$C$17521,CN$8))*$C$9</f>
        <v>0</v>
      </c>
      <c r="CO224" s="162">
        <f>(SUMIFS(Profile!$E$2:$E$17521,Profile!$B$2:$B$17521,$B224,Profile!$C$2:$C$17521,CO$8))*$C$9</f>
        <v>0</v>
      </c>
      <c r="CP224" s="162">
        <f>(SUMIFS(Profile!$E$2:$E$17521,Profile!$B$2:$B$17521,$B224,Profile!$C$2:$C$17521,CP$8))*$C$9</f>
        <v>0</v>
      </c>
      <c r="CQ224" s="162">
        <f>(SUMIFS(Profile!$E$2:$E$17521,Profile!$B$2:$B$17521,$B224,Profile!$C$2:$C$17521,CQ$8))*$C$9</f>
        <v>0</v>
      </c>
      <c r="CR224" s="162">
        <f>(SUMIFS(Profile!$E$2:$E$17521,Profile!$B$2:$B$17521,$B224,Profile!$C$2:$C$17521,CR$8))*$C$9</f>
        <v>0</v>
      </c>
      <c r="CS224" s="162">
        <f>(SUMIFS(Profile!$E$2:$E$17521,Profile!$B$2:$B$17521,$B224,Profile!$C$2:$C$17521,CS$8))*$C$9</f>
        <v>0</v>
      </c>
      <c r="CT224" s="162">
        <f>(SUMIFS(Profile!$E$2:$E$17521,Profile!$B$2:$B$17521,$B224,Profile!$C$2:$C$17521,CT$8))*$C$9</f>
        <v>0</v>
      </c>
      <c r="CU224" s="162">
        <f>(SUMIFS(Profile!$E$2:$E$17521,Profile!$B$2:$B$17521,$B224,Profile!$C$2:$C$17521,CU$8))*$C$9</f>
        <v>0</v>
      </c>
      <c r="CV224" s="162">
        <f>(SUMIFS(Profile!$E$2:$E$17521,Profile!$B$2:$B$17521,$B224,Profile!$C$2:$C$17521,CV$8))*$C$9</f>
        <v>0</v>
      </c>
      <c r="CW224" s="162">
        <f>(SUMIFS(Profile!$E$2:$E$17521,Profile!$B$2:$B$17521,$B224,Profile!$C$2:$C$17521,CW$8))*$C$9</f>
        <v>0</v>
      </c>
      <c r="CX224" s="162">
        <f t="shared" si="11"/>
        <v>0</v>
      </c>
      <c r="CY224" s="162">
        <f t="shared" ref="CY224:ET224" si="1081">MAX(BB224-E224,0)</f>
        <v>0</v>
      </c>
      <c r="CZ224" s="162">
        <f t="shared" si="1081"/>
        <v>0</v>
      </c>
      <c r="DA224" s="162">
        <f t="shared" si="1081"/>
        <v>0</v>
      </c>
      <c r="DB224" s="162">
        <f t="shared" si="1081"/>
        <v>0</v>
      </c>
      <c r="DC224" s="162">
        <f t="shared" si="1081"/>
        <v>0</v>
      </c>
      <c r="DD224" s="162">
        <f t="shared" si="1081"/>
        <v>0</v>
      </c>
      <c r="DE224" s="162">
        <f t="shared" si="1081"/>
        <v>0</v>
      </c>
      <c r="DF224" s="162">
        <f t="shared" si="1081"/>
        <v>0</v>
      </c>
      <c r="DG224" s="162">
        <f t="shared" si="1081"/>
        <v>0</v>
      </c>
      <c r="DH224" s="162">
        <f t="shared" si="1081"/>
        <v>0</v>
      </c>
      <c r="DI224" s="162">
        <f t="shared" si="1081"/>
        <v>0</v>
      </c>
      <c r="DJ224" s="162">
        <f t="shared" si="1081"/>
        <v>0</v>
      </c>
      <c r="DK224" s="162">
        <f t="shared" si="1081"/>
        <v>0</v>
      </c>
      <c r="DL224" s="162">
        <f t="shared" si="1081"/>
        <v>0</v>
      </c>
      <c r="DM224" s="162">
        <f t="shared" si="1081"/>
        <v>0</v>
      </c>
      <c r="DN224" s="162">
        <f t="shared" si="1081"/>
        <v>0</v>
      </c>
      <c r="DO224" s="162">
        <f t="shared" si="1081"/>
        <v>0</v>
      </c>
      <c r="DP224" s="162">
        <f t="shared" si="1081"/>
        <v>0</v>
      </c>
      <c r="DQ224" s="162">
        <f t="shared" si="1081"/>
        <v>0</v>
      </c>
      <c r="DR224" s="162">
        <f t="shared" si="1081"/>
        <v>0</v>
      </c>
      <c r="DS224" s="162">
        <f t="shared" si="1081"/>
        <v>0</v>
      </c>
      <c r="DT224" s="162">
        <f t="shared" si="1081"/>
        <v>0</v>
      </c>
      <c r="DU224" s="162">
        <f t="shared" si="1081"/>
        <v>0</v>
      </c>
      <c r="DV224" s="162">
        <f t="shared" si="1081"/>
        <v>0</v>
      </c>
      <c r="DW224" s="162">
        <f t="shared" si="1081"/>
        <v>0</v>
      </c>
      <c r="DX224" s="162">
        <f t="shared" si="1081"/>
        <v>0</v>
      </c>
      <c r="DY224" s="162">
        <f t="shared" si="1081"/>
        <v>0</v>
      </c>
      <c r="DZ224" s="162">
        <f t="shared" si="1081"/>
        <v>0</v>
      </c>
      <c r="EA224" s="162">
        <f t="shared" si="1081"/>
        <v>0</v>
      </c>
      <c r="EB224" s="162">
        <f t="shared" si="1081"/>
        <v>0</v>
      </c>
      <c r="EC224" s="162">
        <f t="shared" si="1081"/>
        <v>0</v>
      </c>
      <c r="ED224" s="162">
        <f t="shared" si="1081"/>
        <v>0</v>
      </c>
      <c r="EE224" s="162">
        <f t="shared" si="1081"/>
        <v>0</v>
      </c>
      <c r="EF224" s="162">
        <f t="shared" si="1081"/>
        <v>0</v>
      </c>
      <c r="EG224" s="162">
        <f t="shared" si="1081"/>
        <v>0</v>
      </c>
      <c r="EH224" s="162">
        <f t="shared" si="1081"/>
        <v>0</v>
      </c>
      <c r="EI224" s="162">
        <f t="shared" si="1081"/>
        <v>0</v>
      </c>
      <c r="EJ224" s="162">
        <f t="shared" si="1081"/>
        <v>0</v>
      </c>
      <c r="EK224" s="162">
        <f t="shared" si="1081"/>
        <v>0</v>
      </c>
      <c r="EL224" s="162">
        <f t="shared" si="1081"/>
        <v>0</v>
      </c>
      <c r="EM224" s="162">
        <f t="shared" si="1081"/>
        <v>0</v>
      </c>
      <c r="EN224" s="162">
        <f t="shared" si="1081"/>
        <v>0</v>
      </c>
      <c r="EO224" s="162">
        <f t="shared" si="1081"/>
        <v>0</v>
      </c>
      <c r="EP224" s="162">
        <f t="shared" si="1081"/>
        <v>0</v>
      </c>
      <c r="EQ224" s="162">
        <f t="shared" si="1081"/>
        <v>0</v>
      </c>
      <c r="ER224" s="162">
        <f t="shared" si="1081"/>
        <v>0</v>
      </c>
      <c r="ES224" s="162">
        <f t="shared" si="1081"/>
        <v>0</v>
      </c>
      <c r="ET224" s="162">
        <f t="shared" si="1081"/>
        <v>0</v>
      </c>
      <c r="EU224" s="162">
        <f t="shared" si="13"/>
        <v>0</v>
      </c>
      <c r="EV224" s="162">
        <f t="shared" ref="EV224:GQ224" si="1082">BB224-CY224</f>
        <v>0</v>
      </c>
      <c r="EW224" s="162">
        <f t="shared" si="1082"/>
        <v>0</v>
      </c>
      <c r="EX224" s="162">
        <f t="shared" si="1082"/>
        <v>0</v>
      </c>
      <c r="EY224" s="162">
        <f t="shared" si="1082"/>
        <v>0</v>
      </c>
      <c r="EZ224" s="162">
        <f t="shared" si="1082"/>
        <v>0</v>
      </c>
      <c r="FA224" s="162">
        <f t="shared" si="1082"/>
        <v>0</v>
      </c>
      <c r="FB224" s="162">
        <f t="shared" si="1082"/>
        <v>0</v>
      </c>
      <c r="FC224" s="162">
        <f t="shared" si="1082"/>
        <v>0</v>
      </c>
      <c r="FD224" s="162">
        <f t="shared" si="1082"/>
        <v>0</v>
      </c>
      <c r="FE224" s="162">
        <f t="shared" si="1082"/>
        <v>0</v>
      </c>
      <c r="FF224" s="162">
        <f t="shared" si="1082"/>
        <v>0</v>
      </c>
      <c r="FG224" s="162">
        <f t="shared" si="1082"/>
        <v>0</v>
      </c>
      <c r="FH224" s="162">
        <f t="shared" si="1082"/>
        <v>0</v>
      </c>
      <c r="FI224" s="162">
        <f t="shared" si="1082"/>
        <v>0</v>
      </c>
      <c r="FJ224" s="162">
        <f t="shared" si="1082"/>
        <v>0</v>
      </c>
      <c r="FK224" s="162">
        <f t="shared" si="1082"/>
        <v>0</v>
      </c>
      <c r="FL224" s="162">
        <f t="shared" si="1082"/>
        <v>0</v>
      </c>
      <c r="FM224" s="162">
        <f t="shared" si="1082"/>
        <v>0</v>
      </c>
      <c r="FN224" s="162">
        <f t="shared" si="1082"/>
        <v>0</v>
      </c>
      <c r="FO224" s="162">
        <f t="shared" si="1082"/>
        <v>0</v>
      </c>
      <c r="FP224" s="162">
        <f t="shared" si="1082"/>
        <v>0</v>
      </c>
      <c r="FQ224" s="162">
        <f t="shared" si="1082"/>
        <v>0</v>
      </c>
      <c r="FR224" s="162">
        <f t="shared" si="1082"/>
        <v>0</v>
      </c>
      <c r="FS224" s="162">
        <f t="shared" si="1082"/>
        <v>0</v>
      </c>
      <c r="FT224" s="162">
        <f t="shared" si="1082"/>
        <v>0</v>
      </c>
      <c r="FU224" s="162">
        <f t="shared" si="1082"/>
        <v>0</v>
      </c>
      <c r="FV224" s="162">
        <f t="shared" si="1082"/>
        <v>0</v>
      </c>
      <c r="FW224" s="162">
        <f t="shared" si="1082"/>
        <v>0</v>
      </c>
      <c r="FX224" s="162">
        <f t="shared" si="1082"/>
        <v>0</v>
      </c>
      <c r="FY224" s="162">
        <f t="shared" si="1082"/>
        <v>0</v>
      </c>
      <c r="FZ224" s="162">
        <f t="shared" si="1082"/>
        <v>0</v>
      </c>
      <c r="GA224" s="162">
        <f t="shared" si="1082"/>
        <v>0</v>
      </c>
      <c r="GB224" s="162">
        <f t="shared" si="1082"/>
        <v>0</v>
      </c>
      <c r="GC224" s="162">
        <f t="shared" si="1082"/>
        <v>0</v>
      </c>
      <c r="GD224" s="162">
        <f t="shared" si="1082"/>
        <v>0</v>
      </c>
      <c r="GE224" s="162">
        <f t="shared" si="1082"/>
        <v>0</v>
      </c>
      <c r="GF224" s="162">
        <f t="shared" si="1082"/>
        <v>0</v>
      </c>
      <c r="GG224" s="162">
        <f t="shared" si="1082"/>
        <v>0</v>
      </c>
      <c r="GH224" s="162">
        <f t="shared" si="1082"/>
        <v>0</v>
      </c>
      <c r="GI224" s="162">
        <f t="shared" si="1082"/>
        <v>0</v>
      </c>
      <c r="GJ224" s="162">
        <f t="shared" si="1082"/>
        <v>0</v>
      </c>
      <c r="GK224" s="162">
        <f t="shared" si="1082"/>
        <v>0</v>
      </c>
      <c r="GL224" s="162">
        <f t="shared" si="1082"/>
        <v>0</v>
      </c>
      <c r="GM224" s="162">
        <f t="shared" si="1082"/>
        <v>0</v>
      </c>
      <c r="GN224" s="162">
        <f t="shared" si="1082"/>
        <v>0</v>
      </c>
      <c r="GO224" s="162">
        <f t="shared" si="1082"/>
        <v>0</v>
      </c>
      <c r="GP224" s="162">
        <f t="shared" si="1082"/>
        <v>0</v>
      </c>
      <c r="GQ224" s="162">
        <f t="shared" si="1082"/>
        <v>0</v>
      </c>
      <c r="GR224" s="162">
        <f t="shared" si="15"/>
        <v>0</v>
      </c>
      <c r="GS224" s="162">
        <f t="shared" ref="GS224:IN224" si="1083">E224-EV224</f>
        <v>0</v>
      </c>
      <c r="GT224" s="162">
        <f t="shared" si="1083"/>
        <v>0</v>
      </c>
      <c r="GU224" s="162">
        <f t="shared" si="1083"/>
        <v>0</v>
      </c>
      <c r="GV224" s="162">
        <f t="shared" si="1083"/>
        <v>0</v>
      </c>
      <c r="GW224" s="162">
        <f t="shared" si="1083"/>
        <v>0</v>
      </c>
      <c r="GX224" s="162">
        <f t="shared" si="1083"/>
        <v>0</v>
      </c>
      <c r="GY224" s="162">
        <f t="shared" si="1083"/>
        <v>0</v>
      </c>
      <c r="GZ224" s="162">
        <f t="shared" si="1083"/>
        <v>0</v>
      </c>
      <c r="HA224" s="162">
        <f t="shared" si="1083"/>
        <v>0</v>
      </c>
      <c r="HB224" s="162">
        <f t="shared" si="1083"/>
        <v>0</v>
      </c>
      <c r="HC224" s="162">
        <f t="shared" si="1083"/>
        <v>0</v>
      </c>
      <c r="HD224" s="162">
        <f t="shared" si="1083"/>
        <v>0</v>
      </c>
      <c r="HE224" s="162">
        <f t="shared" si="1083"/>
        <v>0</v>
      </c>
      <c r="HF224" s="162">
        <f t="shared" si="1083"/>
        <v>0</v>
      </c>
      <c r="HG224" s="162">
        <f t="shared" si="1083"/>
        <v>0</v>
      </c>
      <c r="HH224" s="162">
        <f t="shared" si="1083"/>
        <v>0</v>
      </c>
      <c r="HI224" s="162">
        <f t="shared" si="1083"/>
        <v>0</v>
      </c>
      <c r="HJ224" s="162">
        <f t="shared" si="1083"/>
        <v>0</v>
      </c>
      <c r="HK224" s="162">
        <f t="shared" si="1083"/>
        <v>0</v>
      </c>
      <c r="HL224" s="162">
        <f t="shared" si="1083"/>
        <v>0</v>
      </c>
      <c r="HM224" s="162">
        <f t="shared" si="1083"/>
        <v>0</v>
      </c>
      <c r="HN224" s="162">
        <f t="shared" si="1083"/>
        <v>0</v>
      </c>
      <c r="HO224" s="162">
        <f t="shared" si="1083"/>
        <v>0</v>
      </c>
      <c r="HP224" s="162">
        <f t="shared" si="1083"/>
        <v>0</v>
      </c>
      <c r="HQ224" s="162">
        <f t="shared" si="1083"/>
        <v>0</v>
      </c>
      <c r="HR224" s="162">
        <f t="shared" si="1083"/>
        <v>0</v>
      </c>
      <c r="HS224" s="162">
        <f t="shared" si="1083"/>
        <v>0</v>
      </c>
      <c r="HT224" s="162">
        <f t="shared" si="1083"/>
        <v>0</v>
      </c>
      <c r="HU224" s="162">
        <f t="shared" si="1083"/>
        <v>0</v>
      </c>
      <c r="HV224" s="162">
        <f t="shared" si="1083"/>
        <v>0</v>
      </c>
      <c r="HW224" s="162">
        <f t="shared" si="1083"/>
        <v>0</v>
      </c>
      <c r="HX224" s="162">
        <f t="shared" si="1083"/>
        <v>0</v>
      </c>
      <c r="HY224" s="162">
        <f t="shared" si="1083"/>
        <v>0</v>
      </c>
      <c r="HZ224" s="162">
        <f t="shared" si="1083"/>
        <v>0</v>
      </c>
      <c r="IA224" s="162">
        <f t="shared" si="1083"/>
        <v>0</v>
      </c>
      <c r="IB224" s="162">
        <f t="shared" si="1083"/>
        <v>0</v>
      </c>
      <c r="IC224" s="162">
        <f t="shared" si="1083"/>
        <v>0</v>
      </c>
      <c r="ID224" s="162">
        <f t="shared" si="1083"/>
        <v>0</v>
      </c>
      <c r="IE224" s="162">
        <f t="shared" si="1083"/>
        <v>0</v>
      </c>
      <c r="IF224" s="162">
        <f t="shared" si="1083"/>
        <v>0</v>
      </c>
      <c r="IG224" s="162">
        <f t="shared" si="1083"/>
        <v>0</v>
      </c>
      <c r="IH224" s="162">
        <f t="shared" si="1083"/>
        <v>0</v>
      </c>
      <c r="II224" s="162">
        <f t="shared" si="1083"/>
        <v>0</v>
      </c>
      <c r="IJ224" s="162">
        <f t="shared" si="1083"/>
        <v>0</v>
      </c>
      <c r="IK224" s="162">
        <f t="shared" si="1083"/>
        <v>0</v>
      </c>
      <c r="IL224" s="162">
        <f t="shared" si="1083"/>
        <v>0</v>
      </c>
      <c r="IM224" s="162">
        <f t="shared" si="1083"/>
        <v>0</v>
      </c>
      <c r="IN224" s="162">
        <f t="shared" si="1083"/>
        <v>0</v>
      </c>
      <c r="IO224" s="162">
        <f t="shared" si="17"/>
        <v>0</v>
      </c>
      <c r="IP224" s="162">
        <f t="shared" si="23"/>
        <v>0</v>
      </c>
      <c r="IQ224" s="162">
        <f t="shared" ref="IQ224:KK224" si="1084">MAX((MIN(CZ224+IP224,$IO$7))-GT224,0)</f>
        <v>0</v>
      </c>
      <c r="IR224" s="162">
        <f t="shared" si="1084"/>
        <v>0</v>
      </c>
      <c r="IS224" s="162">
        <f t="shared" si="1084"/>
        <v>0</v>
      </c>
      <c r="IT224" s="162">
        <f t="shared" si="1084"/>
        <v>0</v>
      </c>
      <c r="IU224" s="162">
        <f t="shared" si="1084"/>
        <v>0</v>
      </c>
      <c r="IV224" s="162">
        <f t="shared" si="1084"/>
        <v>0</v>
      </c>
      <c r="IW224" s="162">
        <f t="shared" si="1084"/>
        <v>0</v>
      </c>
      <c r="IX224" s="162">
        <f t="shared" si="1084"/>
        <v>0</v>
      </c>
      <c r="IY224" s="162">
        <f t="shared" si="1084"/>
        <v>0</v>
      </c>
      <c r="IZ224" s="162">
        <f t="shared" si="1084"/>
        <v>0</v>
      </c>
      <c r="JA224" s="162">
        <f t="shared" si="1084"/>
        <v>0</v>
      </c>
      <c r="JB224" s="162">
        <f t="shared" si="1084"/>
        <v>0</v>
      </c>
      <c r="JC224" s="162">
        <f t="shared" si="1084"/>
        <v>0</v>
      </c>
      <c r="JD224" s="162">
        <f t="shared" si="1084"/>
        <v>0</v>
      </c>
      <c r="JE224" s="162">
        <f t="shared" si="1084"/>
        <v>0</v>
      </c>
      <c r="JF224" s="162">
        <f t="shared" si="1084"/>
        <v>0</v>
      </c>
      <c r="JG224" s="162">
        <f t="shared" si="1084"/>
        <v>0</v>
      </c>
      <c r="JH224" s="162">
        <f t="shared" si="1084"/>
        <v>0</v>
      </c>
      <c r="JI224" s="162">
        <f t="shared" si="1084"/>
        <v>0</v>
      </c>
      <c r="JJ224" s="162">
        <f t="shared" si="1084"/>
        <v>0</v>
      </c>
      <c r="JK224" s="162">
        <f t="shared" si="1084"/>
        <v>0</v>
      </c>
      <c r="JL224" s="162">
        <f t="shared" si="1084"/>
        <v>0</v>
      </c>
      <c r="JM224" s="162">
        <f t="shared" si="1084"/>
        <v>0</v>
      </c>
      <c r="JN224" s="162">
        <f t="shared" si="1084"/>
        <v>0</v>
      </c>
      <c r="JO224" s="162">
        <f t="shared" si="1084"/>
        <v>0</v>
      </c>
      <c r="JP224" s="162">
        <f t="shared" si="1084"/>
        <v>0</v>
      </c>
      <c r="JQ224" s="162">
        <f t="shared" si="1084"/>
        <v>0</v>
      </c>
      <c r="JR224" s="162">
        <f t="shared" si="1084"/>
        <v>0</v>
      </c>
      <c r="JS224" s="162">
        <f t="shared" si="1084"/>
        <v>0</v>
      </c>
      <c r="JT224" s="162">
        <f t="shared" si="1084"/>
        <v>0</v>
      </c>
      <c r="JU224" s="162">
        <f t="shared" si="1084"/>
        <v>0</v>
      </c>
      <c r="JV224" s="162">
        <f t="shared" si="1084"/>
        <v>0</v>
      </c>
      <c r="JW224" s="162">
        <f t="shared" si="1084"/>
        <v>0</v>
      </c>
      <c r="JX224" s="162">
        <f t="shared" si="1084"/>
        <v>0</v>
      </c>
      <c r="JY224" s="162">
        <f t="shared" si="1084"/>
        <v>0</v>
      </c>
      <c r="JZ224" s="162">
        <f t="shared" si="1084"/>
        <v>0</v>
      </c>
      <c r="KA224" s="162">
        <f t="shared" si="1084"/>
        <v>0</v>
      </c>
      <c r="KB224" s="162">
        <f t="shared" si="1084"/>
        <v>0</v>
      </c>
      <c r="KC224" s="162">
        <f t="shared" si="1084"/>
        <v>0</v>
      </c>
      <c r="KD224" s="162">
        <f t="shared" si="1084"/>
        <v>0</v>
      </c>
      <c r="KE224" s="162">
        <f t="shared" si="1084"/>
        <v>0</v>
      </c>
      <c r="KF224" s="162">
        <f t="shared" si="1084"/>
        <v>0</v>
      </c>
      <c r="KG224" s="162">
        <f t="shared" si="1084"/>
        <v>0</v>
      </c>
      <c r="KH224" s="162">
        <f t="shared" si="1084"/>
        <v>0</v>
      </c>
      <c r="KI224" s="162">
        <f t="shared" si="1084"/>
        <v>0</v>
      </c>
      <c r="KJ224" s="162">
        <f t="shared" si="1084"/>
        <v>0</v>
      </c>
      <c r="KK224" s="162">
        <f t="shared" si="1084"/>
        <v>0</v>
      </c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</row>
    <row r="225" ht="14.25" customHeight="1" spans="1:326" x14ac:dyDescent="0.25">
      <c r="A225" s="1">
        <v>8</v>
      </c>
      <c r="B225" s="1">
        <f t="shared" ref="B225:C225" si="1085">B224+1</f>
        <v>215</v>
      </c>
      <c r="C225" s="232">
        <f t="shared" si="1085"/>
        <v>43680</v>
      </c>
      <c r="D225" s="162">
        <f t="shared" si="9"/>
        <v>0</v>
      </c>
      <c r="E225" s="162">
        <f>(SUMIFS(Profile!$F$2:$F$17521,Profile!$B$2:$B$17521,$B225,Profile!$C$2:$C$17521,E$8))*$C$6</f>
        <v>0</v>
      </c>
      <c r="F225" s="162">
        <f>(SUMIFS(Profile!$F$2:$F$17521,Profile!$B$2:$B$17521,$B225,Profile!$C$2:$C$17521,F$8))*$C$6</f>
        <v>0</v>
      </c>
      <c r="G225" s="162">
        <f>(SUMIFS(Profile!$F$2:$F$17521,Profile!$B$2:$B$17521,$B225,Profile!$C$2:$C$17521,G$8))*$C$6</f>
        <v>0</v>
      </c>
      <c r="H225" s="162">
        <f>(SUMIFS(Profile!$F$2:$F$17521,Profile!$B$2:$B$17521,$B225,Profile!$C$2:$C$17521,H$8))*$C$6</f>
        <v>0</v>
      </c>
      <c r="I225" s="162">
        <f>(SUMIFS(Profile!$F$2:$F$17521,Profile!$B$2:$B$17521,$B225,Profile!$C$2:$C$17521,I$8))*$C$6</f>
        <v>0</v>
      </c>
      <c r="J225" s="162">
        <f>(SUMIFS(Profile!$F$2:$F$17521,Profile!$B$2:$B$17521,$B225,Profile!$C$2:$C$17521,J$8))*$C$6</f>
        <v>0</v>
      </c>
      <c r="K225" s="162">
        <f>(SUMIFS(Profile!$F$2:$F$17521,Profile!$B$2:$B$17521,$B225,Profile!$C$2:$C$17521,K$8))*$C$6</f>
        <v>0</v>
      </c>
      <c r="L225" s="162">
        <f>(SUMIFS(Profile!$F$2:$F$17521,Profile!$B$2:$B$17521,$B225,Profile!$C$2:$C$17521,L$8))*$C$6</f>
        <v>0</v>
      </c>
      <c r="M225" s="162">
        <f>(SUMIFS(Profile!$F$2:$F$17521,Profile!$B$2:$B$17521,$B225,Profile!$C$2:$C$17521,M$8))*$C$6</f>
        <v>0</v>
      </c>
      <c r="N225" s="162">
        <f>(SUMIFS(Profile!$F$2:$F$17521,Profile!$B$2:$B$17521,$B225,Profile!$C$2:$C$17521,N$8))*$C$6</f>
        <v>0</v>
      </c>
      <c r="O225" s="162">
        <f>(SUMIFS(Profile!$F$2:$F$17521,Profile!$B$2:$B$17521,$B225,Profile!$C$2:$C$17521,O$8))*$C$6</f>
        <v>0</v>
      </c>
      <c r="P225" s="162">
        <f>(SUMIFS(Profile!$F$2:$F$17521,Profile!$B$2:$B$17521,$B225,Profile!$C$2:$C$17521,P$8))*$C$6</f>
        <v>0</v>
      </c>
      <c r="Q225" s="162">
        <f>(SUMIFS(Profile!$F$2:$F$17521,Profile!$B$2:$B$17521,$B225,Profile!$C$2:$C$17521,Q$8))*$C$6</f>
        <v>0</v>
      </c>
      <c r="R225" s="162">
        <f>(SUMIFS(Profile!$F$2:$F$17521,Profile!$B$2:$B$17521,$B225,Profile!$C$2:$C$17521,R$8))*$C$6</f>
        <v>0</v>
      </c>
      <c r="S225" s="162">
        <f>(SUMIFS(Profile!$F$2:$F$17521,Profile!$B$2:$B$17521,$B225,Profile!$C$2:$C$17521,S$8))*$C$6</f>
        <v>0</v>
      </c>
      <c r="T225" s="162">
        <f>(SUMIFS(Profile!$F$2:$F$17521,Profile!$B$2:$B$17521,$B225,Profile!$C$2:$C$17521,T$8))*$C$6</f>
        <v>0</v>
      </c>
      <c r="U225" s="162">
        <f>(SUMIFS(Profile!$F$2:$F$17521,Profile!$B$2:$B$17521,$B225,Profile!$C$2:$C$17521,U$8))*$C$6</f>
        <v>0</v>
      </c>
      <c r="V225" s="162">
        <f>(SUMIFS(Profile!$F$2:$F$17521,Profile!$B$2:$B$17521,$B225,Profile!$C$2:$C$17521,V$8))*$C$6</f>
        <v>0</v>
      </c>
      <c r="W225" s="162">
        <f>(SUMIFS(Profile!$F$2:$F$17521,Profile!$B$2:$B$17521,$B225,Profile!$C$2:$C$17521,W$8))*$C$6</f>
        <v>0</v>
      </c>
      <c r="X225" s="162">
        <f>(SUMIFS(Profile!$F$2:$F$17521,Profile!$B$2:$B$17521,$B225,Profile!$C$2:$C$17521,X$8))*$C$6</f>
        <v>0</v>
      </c>
      <c r="Y225" s="162">
        <f>(SUMIFS(Profile!$F$2:$F$17521,Profile!$B$2:$B$17521,$B225,Profile!$C$2:$C$17521,Y$8))*$C$6</f>
        <v>0</v>
      </c>
      <c r="Z225" s="162">
        <f>(SUMIFS(Profile!$F$2:$F$17521,Profile!$B$2:$B$17521,$B225,Profile!$C$2:$C$17521,Z$8))*$C$6</f>
        <v>0</v>
      </c>
      <c r="AA225" s="162">
        <f>(SUMIFS(Profile!$F$2:$F$17521,Profile!$B$2:$B$17521,$B225,Profile!$C$2:$C$17521,AA$8))*$C$6</f>
        <v>0</v>
      </c>
      <c r="AB225" s="162">
        <f>(SUMIFS(Profile!$F$2:$F$17521,Profile!$B$2:$B$17521,$B225,Profile!$C$2:$C$17521,AB$8))*$C$6</f>
        <v>0</v>
      </c>
      <c r="AC225" s="162">
        <f>(SUMIFS(Profile!$F$2:$F$17521,Profile!$B$2:$B$17521,$B225,Profile!$C$2:$C$17521,AC$8))*$C$6</f>
        <v>0</v>
      </c>
      <c r="AD225" s="162">
        <f>(SUMIFS(Profile!$F$2:$F$17521,Profile!$B$2:$B$17521,$B225,Profile!$C$2:$C$17521,AD$8))*$C$6</f>
        <v>0</v>
      </c>
      <c r="AE225" s="162">
        <f>(SUMIFS(Profile!$F$2:$F$17521,Profile!$B$2:$B$17521,$B225,Profile!$C$2:$C$17521,AE$8))*$C$6</f>
        <v>0</v>
      </c>
      <c r="AF225" s="162">
        <f>(SUMIFS(Profile!$F$2:$F$17521,Profile!$B$2:$B$17521,$B225,Profile!$C$2:$C$17521,AF$8))*$C$6</f>
        <v>0</v>
      </c>
      <c r="AG225" s="162">
        <f>(SUMIFS(Profile!$F$2:$F$17521,Profile!$B$2:$B$17521,$B225,Profile!$C$2:$C$17521,AG$8))*$C$6</f>
        <v>0</v>
      </c>
      <c r="AH225" s="162">
        <f>(SUMIFS(Profile!$F$2:$F$17521,Profile!$B$2:$B$17521,$B225,Profile!$C$2:$C$17521,AH$8))*$C$6</f>
        <v>0</v>
      </c>
      <c r="AI225" s="162">
        <f>(SUMIFS(Profile!$F$2:$F$17521,Profile!$B$2:$B$17521,$B225,Profile!$C$2:$C$17521,AI$8))*$C$6</f>
        <v>0</v>
      </c>
      <c r="AJ225" s="162">
        <f>(SUMIFS(Profile!$F$2:$F$17521,Profile!$B$2:$B$17521,$B225,Profile!$C$2:$C$17521,AJ$8))*$C$6</f>
        <v>0</v>
      </c>
      <c r="AK225" s="162">
        <f>(SUMIFS(Profile!$F$2:$F$17521,Profile!$B$2:$B$17521,$B225,Profile!$C$2:$C$17521,AK$8))*$C$6</f>
        <v>0</v>
      </c>
      <c r="AL225" s="162">
        <f>(SUMIFS(Profile!$F$2:$F$17521,Profile!$B$2:$B$17521,$B225,Profile!$C$2:$C$17521,AL$8))*$C$6</f>
        <v>0</v>
      </c>
      <c r="AM225" s="162">
        <f>(SUMIFS(Profile!$F$2:$F$17521,Profile!$B$2:$B$17521,$B225,Profile!$C$2:$C$17521,AM$8))*$C$6</f>
        <v>0</v>
      </c>
      <c r="AN225" s="162">
        <f>(SUMIFS(Profile!$F$2:$F$17521,Profile!$B$2:$B$17521,$B225,Profile!$C$2:$C$17521,AN$8))*$C$6</f>
        <v>0</v>
      </c>
      <c r="AO225" s="162">
        <f>(SUMIFS(Profile!$F$2:$F$17521,Profile!$B$2:$B$17521,$B225,Profile!$C$2:$C$17521,AO$8))*$C$6</f>
        <v>0</v>
      </c>
      <c r="AP225" s="162">
        <f>(SUMIFS(Profile!$F$2:$F$17521,Profile!$B$2:$B$17521,$B225,Profile!$C$2:$C$17521,AP$8))*$C$6</f>
        <v>0</v>
      </c>
      <c r="AQ225" s="162">
        <f>(SUMIFS(Profile!$F$2:$F$17521,Profile!$B$2:$B$17521,$B225,Profile!$C$2:$C$17521,AQ$8))*$C$6</f>
        <v>0</v>
      </c>
      <c r="AR225" s="162">
        <f>(SUMIFS(Profile!$F$2:$F$17521,Profile!$B$2:$B$17521,$B225,Profile!$C$2:$C$17521,AR$8))*$C$6</f>
        <v>0</v>
      </c>
      <c r="AS225" s="162">
        <f>(SUMIFS(Profile!$F$2:$F$17521,Profile!$B$2:$B$17521,$B225,Profile!$C$2:$C$17521,AS$8))*$C$6</f>
        <v>0</v>
      </c>
      <c r="AT225" s="162">
        <f>(SUMIFS(Profile!$F$2:$F$17521,Profile!$B$2:$B$17521,$B225,Profile!$C$2:$C$17521,AT$8))*$C$6</f>
        <v>0</v>
      </c>
      <c r="AU225" s="162">
        <f>(SUMIFS(Profile!$F$2:$F$17521,Profile!$B$2:$B$17521,$B225,Profile!$C$2:$C$17521,AU$8))*$C$6</f>
        <v>0</v>
      </c>
      <c r="AV225" s="162">
        <f>(SUMIFS(Profile!$F$2:$F$17521,Profile!$B$2:$B$17521,$B225,Profile!$C$2:$C$17521,AV$8))*$C$6</f>
        <v>0</v>
      </c>
      <c r="AW225" s="162">
        <f>(SUMIFS(Profile!$F$2:$F$17521,Profile!$B$2:$B$17521,$B225,Profile!$C$2:$C$17521,AW$8))*$C$6</f>
        <v>0</v>
      </c>
      <c r="AX225" s="162">
        <f>(SUMIFS(Profile!$F$2:$F$17521,Profile!$B$2:$B$17521,$B225,Profile!$C$2:$C$17521,AX$8))*$C$6</f>
        <v>0</v>
      </c>
      <c r="AY225" s="162">
        <f>(SUMIFS(Profile!$F$2:$F$17521,Profile!$B$2:$B$17521,$B225,Profile!$C$2:$C$17521,AY$8))*$C$6</f>
        <v>0</v>
      </c>
      <c r="AZ225" s="162">
        <f>(SUMIFS(Profile!$F$2:$F$17521,Profile!$B$2:$B$17521,$B225,Profile!$C$2:$C$17521,AZ$8))*$C$6</f>
        <v>0</v>
      </c>
      <c r="BA225" s="162">
        <f t="shared" si="10"/>
        <v>0</v>
      </c>
      <c r="BB225" s="162">
        <f>(SUMIFS(Profile!$E$2:$E$17521,Profile!$B$2:$B$17521,$B225,Profile!$C$2:$C$17521,BB$8))*$C$9</f>
        <v>0</v>
      </c>
      <c r="BC225" s="162">
        <f>(SUMIFS(Profile!$E$2:$E$17521,Profile!$B$2:$B$17521,$B225,Profile!$C$2:$C$17521,BC$8))*$C$9</f>
        <v>0</v>
      </c>
      <c r="BD225" s="162">
        <f>(SUMIFS(Profile!$E$2:$E$17521,Profile!$B$2:$B$17521,$B225,Profile!$C$2:$C$17521,BD$8))*$C$9</f>
        <v>0</v>
      </c>
      <c r="BE225" s="162">
        <f>(SUMIFS(Profile!$E$2:$E$17521,Profile!$B$2:$B$17521,$B225,Profile!$C$2:$C$17521,BE$8))*$C$9</f>
        <v>0</v>
      </c>
      <c r="BF225" s="162">
        <f>(SUMIFS(Profile!$E$2:$E$17521,Profile!$B$2:$B$17521,$B225,Profile!$C$2:$C$17521,BF$8))*$C$9</f>
        <v>0</v>
      </c>
      <c r="BG225" s="162">
        <f>(SUMIFS(Profile!$E$2:$E$17521,Profile!$B$2:$B$17521,$B225,Profile!$C$2:$C$17521,BG$8))*$C$9</f>
        <v>0</v>
      </c>
      <c r="BH225" s="162">
        <f>(SUMIFS(Profile!$E$2:$E$17521,Profile!$B$2:$B$17521,$B225,Profile!$C$2:$C$17521,BH$8))*$C$9</f>
        <v>0</v>
      </c>
      <c r="BI225" s="162">
        <f>(SUMIFS(Profile!$E$2:$E$17521,Profile!$B$2:$B$17521,$B225,Profile!$C$2:$C$17521,BI$8))*$C$9</f>
        <v>0</v>
      </c>
      <c r="BJ225" s="162">
        <f>(SUMIFS(Profile!$E$2:$E$17521,Profile!$B$2:$B$17521,$B225,Profile!$C$2:$C$17521,BJ$8))*$C$9</f>
        <v>0</v>
      </c>
      <c r="BK225" s="162">
        <f>(SUMIFS(Profile!$E$2:$E$17521,Profile!$B$2:$B$17521,$B225,Profile!$C$2:$C$17521,BK$8))*$C$9</f>
        <v>0</v>
      </c>
      <c r="BL225" s="162">
        <f>(SUMIFS(Profile!$E$2:$E$17521,Profile!$B$2:$B$17521,$B225,Profile!$C$2:$C$17521,BL$8))*$C$9</f>
        <v>0</v>
      </c>
      <c r="BM225" s="162">
        <f>(SUMIFS(Profile!$E$2:$E$17521,Profile!$B$2:$B$17521,$B225,Profile!$C$2:$C$17521,BM$8))*$C$9</f>
        <v>0</v>
      </c>
      <c r="BN225" s="162">
        <f>(SUMIFS(Profile!$E$2:$E$17521,Profile!$B$2:$B$17521,$B225,Profile!$C$2:$C$17521,BN$8))*$C$9</f>
        <v>0</v>
      </c>
      <c r="BO225" s="162">
        <f>(SUMIFS(Profile!$E$2:$E$17521,Profile!$B$2:$B$17521,$B225,Profile!$C$2:$C$17521,BO$8))*$C$9</f>
        <v>0</v>
      </c>
      <c r="BP225" s="162">
        <f>(SUMIFS(Profile!$E$2:$E$17521,Profile!$B$2:$B$17521,$B225,Profile!$C$2:$C$17521,BP$8))*$C$9</f>
        <v>0</v>
      </c>
      <c r="BQ225" s="162">
        <f>(SUMIFS(Profile!$E$2:$E$17521,Profile!$B$2:$B$17521,$B225,Profile!$C$2:$C$17521,BQ$8))*$C$9</f>
        <v>0</v>
      </c>
      <c r="BR225" s="162">
        <f>(SUMIFS(Profile!$E$2:$E$17521,Profile!$B$2:$B$17521,$B225,Profile!$C$2:$C$17521,BR$8))*$C$9</f>
        <v>0</v>
      </c>
      <c r="BS225" s="162">
        <f>(SUMIFS(Profile!$E$2:$E$17521,Profile!$B$2:$B$17521,$B225,Profile!$C$2:$C$17521,BS$8))*$C$9</f>
        <v>0</v>
      </c>
      <c r="BT225" s="162">
        <f>(SUMIFS(Profile!$E$2:$E$17521,Profile!$B$2:$B$17521,$B225,Profile!$C$2:$C$17521,BT$8))*$C$9</f>
        <v>0</v>
      </c>
      <c r="BU225" s="162">
        <f>(SUMIFS(Profile!$E$2:$E$17521,Profile!$B$2:$B$17521,$B225,Profile!$C$2:$C$17521,BU$8))*$C$9</f>
        <v>0</v>
      </c>
      <c r="BV225" s="162">
        <f>(SUMIFS(Profile!$E$2:$E$17521,Profile!$B$2:$B$17521,$B225,Profile!$C$2:$C$17521,BV$8))*$C$9</f>
        <v>0</v>
      </c>
      <c r="BW225" s="162">
        <f>(SUMIFS(Profile!$E$2:$E$17521,Profile!$B$2:$B$17521,$B225,Profile!$C$2:$C$17521,BW$8))*$C$9</f>
        <v>0</v>
      </c>
      <c r="BX225" s="162">
        <f>(SUMIFS(Profile!$E$2:$E$17521,Profile!$B$2:$B$17521,$B225,Profile!$C$2:$C$17521,BX$8))*$C$9</f>
        <v>0</v>
      </c>
      <c r="BY225" s="162">
        <f>(SUMIFS(Profile!$E$2:$E$17521,Profile!$B$2:$B$17521,$B225,Profile!$C$2:$C$17521,BY$8))*$C$9</f>
        <v>0</v>
      </c>
      <c r="BZ225" s="162">
        <f>(SUMIFS(Profile!$E$2:$E$17521,Profile!$B$2:$B$17521,$B225,Profile!$C$2:$C$17521,BZ$8))*$C$9</f>
        <v>0</v>
      </c>
      <c r="CA225" s="162">
        <f>(SUMIFS(Profile!$E$2:$E$17521,Profile!$B$2:$B$17521,$B225,Profile!$C$2:$C$17521,CA$8))*$C$9</f>
        <v>0</v>
      </c>
      <c r="CB225" s="162">
        <f>(SUMIFS(Profile!$E$2:$E$17521,Profile!$B$2:$B$17521,$B225,Profile!$C$2:$C$17521,CB$8))*$C$9</f>
        <v>0</v>
      </c>
      <c r="CC225" s="162">
        <f>(SUMIFS(Profile!$E$2:$E$17521,Profile!$B$2:$B$17521,$B225,Profile!$C$2:$C$17521,CC$8))*$C$9</f>
        <v>0</v>
      </c>
      <c r="CD225" s="162">
        <f>(SUMIFS(Profile!$E$2:$E$17521,Profile!$B$2:$B$17521,$B225,Profile!$C$2:$C$17521,CD$8))*$C$9</f>
        <v>0</v>
      </c>
      <c r="CE225" s="162">
        <f>(SUMIFS(Profile!$E$2:$E$17521,Profile!$B$2:$B$17521,$B225,Profile!$C$2:$C$17521,CE$8))*$C$9</f>
        <v>0</v>
      </c>
      <c r="CF225" s="162">
        <f>(SUMIFS(Profile!$E$2:$E$17521,Profile!$B$2:$B$17521,$B225,Profile!$C$2:$C$17521,CF$8))*$C$9</f>
        <v>0</v>
      </c>
      <c r="CG225" s="162">
        <f>(SUMIFS(Profile!$E$2:$E$17521,Profile!$B$2:$B$17521,$B225,Profile!$C$2:$C$17521,CG$8))*$C$9</f>
        <v>0</v>
      </c>
      <c r="CH225" s="162">
        <f>(SUMIFS(Profile!$E$2:$E$17521,Profile!$B$2:$B$17521,$B225,Profile!$C$2:$C$17521,CH$8))*$C$9</f>
        <v>0</v>
      </c>
      <c r="CI225" s="162">
        <f>(SUMIFS(Profile!$E$2:$E$17521,Profile!$B$2:$B$17521,$B225,Profile!$C$2:$C$17521,CI$8))*$C$9</f>
        <v>0</v>
      </c>
      <c r="CJ225" s="162">
        <f>(SUMIFS(Profile!$E$2:$E$17521,Profile!$B$2:$B$17521,$B225,Profile!$C$2:$C$17521,CJ$8))*$C$9</f>
        <v>0</v>
      </c>
      <c r="CK225" s="162">
        <f>(SUMIFS(Profile!$E$2:$E$17521,Profile!$B$2:$B$17521,$B225,Profile!$C$2:$C$17521,CK$8))*$C$9</f>
        <v>0</v>
      </c>
      <c r="CL225" s="162">
        <f>(SUMIFS(Profile!$E$2:$E$17521,Profile!$B$2:$B$17521,$B225,Profile!$C$2:$C$17521,CL$8))*$C$9</f>
        <v>0</v>
      </c>
      <c r="CM225" s="162">
        <f>(SUMIFS(Profile!$E$2:$E$17521,Profile!$B$2:$B$17521,$B225,Profile!$C$2:$C$17521,CM$8))*$C$9</f>
        <v>0</v>
      </c>
      <c r="CN225" s="162">
        <f>(SUMIFS(Profile!$E$2:$E$17521,Profile!$B$2:$B$17521,$B225,Profile!$C$2:$C$17521,CN$8))*$C$9</f>
        <v>0</v>
      </c>
      <c r="CO225" s="162">
        <f>(SUMIFS(Profile!$E$2:$E$17521,Profile!$B$2:$B$17521,$B225,Profile!$C$2:$C$17521,CO$8))*$C$9</f>
        <v>0</v>
      </c>
      <c r="CP225" s="162">
        <f>(SUMIFS(Profile!$E$2:$E$17521,Profile!$B$2:$B$17521,$B225,Profile!$C$2:$C$17521,CP$8))*$C$9</f>
        <v>0</v>
      </c>
      <c r="CQ225" s="162">
        <f>(SUMIFS(Profile!$E$2:$E$17521,Profile!$B$2:$B$17521,$B225,Profile!$C$2:$C$17521,CQ$8))*$C$9</f>
        <v>0</v>
      </c>
      <c r="CR225" s="162">
        <f>(SUMIFS(Profile!$E$2:$E$17521,Profile!$B$2:$B$17521,$B225,Profile!$C$2:$C$17521,CR$8))*$C$9</f>
        <v>0</v>
      </c>
      <c r="CS225" s="162">
        <f>(SUMIFS(Profile!$E$2:$E$17521,Profile!$B$2:$B$17521,$B225,Profile!$C$2:$C$17521,CS$8))*$C$9</f>
        <v>0</v>
      </c>
      <c r="CT225" s="162">
        <f>(SUMIFS(Profile!$E$2:$E$17521,Profile!$B$2:$B$17521,$B225,Profile!$C$2:$C$17521,CT$8))*$C$9</f>
        <v>0</v>
      </c>
      <c r="CU225" s="162">
        <f>(SUMIFS(Profile!$E$2:$E$17521,Profile!$B$2:$B$17521,$B225,Profile!$C$2:$C$17521,CU$8))*$C$9</f>
        <v>0</v>
      </c>
      <c r="CV225" s="162">
        <f>(SUMIFS(Profile!$E$2:$E$17521,Profile!$B$2:$B$17521,$B225,Profile!$C$2:$C$17521,CV$8))*$C$9</f>
        <v>0</v>
      </c>
      <c r="CW225" s="162">
        <f>(SUMIFS(Profile!$E$2:$E$17521,Profile!$B$2:$B$17521,$B225,Profile!$C$2:$C$17521,CW$8))*$C$9</f>
        <v>0</v>
      </c>
      <c r="CX225" s="162">
        <f t="shared" si="11"/>
        <v>0</v>
      </c>
      <c r="CY225" s="162">
        <f t="shared" ref="CY225:ET225" si="1086">MAX(BB225-E225,0)</f>
        <v>0</v>
      </c>
      <c r="CZ225" s="162">
        <f t="shared" si="1086"/>
        <v>0</v>
      </c>
      <c r="DA225" s="162">
        <f t="shared" si="1086"/>
        <v>0</v>
      </c>
      <c r="DB225" s="162">
        <f t="shared" si="1086"/>
        <v>0</v>
      </c>
      <c r="DC225" s="162">
        <f t="shared" si="1086"/>
        <v>0</v>
      </c>
      <c r="DD225" s="162">
        <f t="shared" si="1086"/>
        <v>0</v>
      </c>
      <c r="DE225" s="162">
        <f t="shared" si="1086"/>
        <v>0</v>
      </c>
      <c r="DF225" s="162">
        <f t="shared" si="1086"/>
        <v>0</v>
      </c>
      <c r="DG225" s="162">
        <f t="shared" si="1086"/>
        <v>0</v>
      </c>
      <c r="DH225" s="162">
        <f t="shared" si="1086"/>
        <v>0</v>
      </c>
      <c r="DI225" s="162">
        <f t="shared" si="1086"/>
        <v>0</v>
      </c>
      <c r="DJ225" s="162">
        <f t="shared" si="1086"/>
        <v>0</v>
      </c>
      <c r="DK225" s="162">
        <f t="shared" si="1086"/>
        <v>0</v>
      </c>
      <c r="DL225" s="162">
        <f t="shared" si="1086"/>
        <v>0</v>
      </c>
      <c r="DM225" s="162">
        <f t="shared" si="1086"/>
        <v>0</v>
      </c>
      <c r="DN225" s="162">
        <f t="shared" si="1086"/>
        <v>0</v>
      </c>
      <c r="DO225" s="162">
        <f t="shared" si="1086"/>
        <v>0</v>
      </c>
      <c r="DP225" s="162">
        <f t="shared" si="1086"/>
        <v>0</v>
      </c>
      <c r="DQ225" s="162">
        <f t="shared" si="1086"/>
        <v>0</v>
      </c>
      <c r="DR225" s="162">
        <f t="shared" si="1086"/>
        <v>0</v>
      </c>
      <c r="DS225" s="162">
        <f t="shared" si="1086"/>
        <v>0</v>
      </c>
      <c r="DT225" s="162">
        <f t="shared" si="1086"/>
        <v>0</v>
      </c>
      <c r="DU225" s="162">
        <f t="shared" si="1086"/>
        <v>0</v>
      </c>
      <c r="DV225" s="162">
        <f t="shared" si="1086"/>
        <v>0</v>
      </c>
      <c r="DW225" s="162">
        <f t="shared" si="1086"/>
        <v>0</v>
      </c>
      <c r="DX225" s="162">
        <f t="shared" si="1086"/>
        <v>0</v>
      </c>
      <c r="DY225" s="162">
        <f t="shared" si="1086"/>
        <v>0</v>
      </c>
      <c r="DZ225" s="162">
        <f t="shared" si="1086"/>
        <v>0</v>
      </c>
      <c r="EA225" s="162">
        <f t="shared" si="1086"/>
        <v>0</v>
      </c>
      <c r="EB225" s="162">
        <f t="shared" si="1086"/>
        <v>0</v>
      </c>
      <c r="EC225" s="162">
        <f t="shared" si="1086"/>
        <v>0</v>
      </c>
      <c r="ED225" s="162">
        <f t="shared" si="1086"/>
        <v>0</v>
      </c>
      <c r="EE225" s="162">
        <f t="shared" si="1086"/>
        <v>0</v>
      </c>
      <c r="EF225" s="162">
        <f t="shared" si="1086"/>
        <v>0</v>
      </c>
      <c r="EG225" s="162">
        <f t="shared" si="1086"/>
        <v>0</v>
      </c>
      <c r="EH225" s="162">
        <f t="shared" si="1086"/>
        <v>0</v>
      </c>
      <c r="EI225" s="162">
        <f t="shared" si="1086"/>
        <v>0</v>
      </c>
      <c r="EJ225" s="162">
        <f t="shared" si="1086"/>
        <v>0</v>
      </c>
      <c r="EK225" s="162">
        <f t="shared" si="1086"/>
        <v>0</v>
      </c>
      <c r="EL225" s="162">
        <f t="shared" si="1086"/>
        <v>0</v>
      </c>
      <c r="EM225" s="162">
        <f t="shared" si="1086"/>
        <v>0</v>
      </c>
      <c r="EN225" s="162">
        <f t="shared" si="1086"/>
        <v>0</v>
      </c>
      <c r="EO225" s="162">
        <f t="shared" si="1086"/>
        <v>0</v>
      </c>
      <c r="EP225" s="162">
        <f t="shared" si="1086"/>
        <v>0</v>
      </c>
      <c r="EQ225" s="162">
        <f t="shared" si="1086"/>
        <v>0</v>
      </c>
      <c r="ER225" s="162">
        <f t="shared" si="1086"/>
        <v>0</v>
      </c>
      <c r="ES225" s="162">
        <f t="shared" si="1086"/>
        <v>0</v>
      </c>
      <c r="ET225" s="162">
        <f t="shared" si="1086"/>
        <v>0</v>
      </c>
      <c r="EU225" s="162">
        <f t="shared" si="13"/>
        <v>0</v>
      </c>
      <c r="EV225" s="162">
        <f t="shared" ref="EV225:GQ225" si="1087">BB225-CY225</f>
        <v>0</v>
      </c>
      <c r="EW225" s="162">
        <f t="shared" si="1087"/>
        <v>0</v>
      </c>
      <c r="EX225" s="162">
        <f t="shared" si="1087"/>
        <v>0</v>
      </c>
      <c r="EY225" s="162">
        <f t="shared" si="1087"/>
        <v>0</v>
      </c>
      <c r="EZ225" s="162">
        <f t="shared" si="1087"/>
        <v>0</v>
      </c>
      <c r="FA225" s="162">
        <f t="shared" si="1087"/>
        <v>0</v>
      </c>
      <c r="FB225" s="162">
        <f t="shared" si="1087"/>
        <v>0</v>
      </c>
      <c r="FC225" s="162">
        <f t="shared" si="1087"/>
        <v>0</v>
      </c>
      <c r="FD225" s="162">
        <f t="shared" si="1087"/>
        <v>0</v>
      </c>
      <c r="FE225" s="162">
        <f t="shared" si="1087"/>
        <v>0</v>
      </c>
      <c r="FF225" s="162">
        <f t="shared" si="1087"/>
        <v>0</v>
      </c>
      <c r="FG225" s="162">
        <f t="shared" si="1087"/>
        <v>0</v>
      </c>
      <c r="FH225" s="162">
        <f t="shared" si="1087"/>
        <v>0</v>
      </c>
      <c r="FI225" s="162">
        <f t="shared" si="1087"/>
        <v>0</v>
      </c>
      <c r="FJ225" s="162">
        <f t="shared" si="1087"/>
        <v>0</v>
      </c>
      <c r="FK225" s="162">
        <f t="shared" si="1087"/>
        <v>0</v>
      </c>
      <c r="FL225" s="162">
        <f t="shared" si="1087"/>
        <v>0</v>
      </c>
      <c r="FM225" s="162">
        <f t="shared" si="1087"/>
        <v>0</v>
      </c>
      <c r="FN225" s="162">
        <f t="shared" si="1087"/>
        <v>0</v>
      </c>
      <c r="FO225" s="162">
        <f t="shared" si="1087"/>
        <v>0</v>
      </c>
      <c r="FP225" s="162">
        <f t="shared" si="1087"/>
        <v>0</v>
      </c>
      <c r="FQ225" s="162">
        <f t="shared" si="1087"/>
        <v>0</v>
      </c>
      <c r="FR225" s="162">
        <f t="shared" si="1087"/>
        <v>0</v>
      </c>
      <c r="FS225" s="162">
        <f t="shared" si="1087"/>
        <v>0</v>
      </c>
      <c r="FT225" s="162">
        <f t="shared" si="1087"/>
        <v>0</v>
      </c>
      <c r="FU225" s="162">
        <f t="shared" si="1087"/>
        <v>0</v>
      </c>
      <c r="FV225" s="162">
        <f t="shared" si="1087"/>
        <v>0</v>
      </c>
      <c r="FW225" s="162">
        <f t="shared" si="1087"/>
        <v>0</v>
      </c>
      <c r="FX225" s="162">
        <f t="shared" si="1087"/>
        <v>0</v>
      </c>
      <c r="FY225" s="162">
        <f t="shared" si="1087"/>
        <v>0</v>
      </c>
      <c r="FZ225" s="162">
        <f t="shared" si="1087"/>
        <v>0</v>
      </c>
      <c r="GA225" s="162">
        <f t="shared" si="1087"/>
        <v>0</v>
      </c>
      <c r="GB225" s="162">
        <f t="shared" si="1087"/>
        <v>0</v>
      </c>
      <c r="GC225" s="162">
        <f t="shared" si="1087"/>
        <v>0</v>
      </c>
      <c r="GD225" s="162">
        <f t="shared" si="1087"/>
        <v>0</v>
      </c>
      <c r="GE225" s="162">
        <f t="shared" si="1087"/>
        <v>0</v>
      </c>
      <c r="GF225" s="162">
        <f t="shared" si="1087"/>
        <v>0</v>
      </c>
      <c r="GG225" s="162">
        <f t="shared" si="1087"/>
        <v>0</v>
      </c>
      <c r="GH225" s="162">
        <f t="shared" si="1087"/>
        <v>0</v>
      </c>
      <c r="GI225" s="162">
        <f t="shared" si="1087"/>
        <v>0</v>
      </c>
      <c r="GJ225" s="162">
        <f t="shared" si="1087"/>
        <v>0</v>
      </c>
      <c r="GK225" s="162">
        <f t="shared" si="1087"/>
        <v>0</v>
      </c>
      <c r="GL225" s="162">
        <f t="shared" si="1087"/>
        <v>0</v>
      </c>
      <c r="GM225" s="162">
        <f t="shared" si="1087"/>
        <v>0</v>
      </c>
      <c r="GN225" s="162">
        <f t="shared" si="1087"/>
        <v>0</v>
      </c>
      <c r="GO225" s="162">
        <f t="shared" si="1087"/>
        <v>0</v>
      </c>
      <c r="GP225" s="162">
        <f t="shared" si="1087"/>
        <v>0</v>
      </c>
      <c r="GQ225" s="162">
        <f t="shared" si="1087"/>
        <v>0</v>
      </c>
      <c r="GR225" s="162">
        <f t="shared" si="15"/>
        <v>0</v>
      </c>
      <c r="GS225" s="162">
        <f t="shared" ref="GS225:IN225" si="1088">E225-EV225</f>
        <v>0</v>
      </c>
      <c r="GT225" s="162">
        <f t="shared" si="1088"/>
        <v>0</v>
      </c>
      <c r="GU225" s="162">
        <f t="shared" si="1088"/>
        <v>0</v>
      </c>
      <c r="GV225" s="162">
        <f t="shared" si="1088"/>
        <v>0</v>
      </c>
      <c r="GW225" s="162">
        <f t="shared" si="1088"/>
        <v>0</v>
      </c>
      <c r="GX225" s="162">
        <f t="shared" si="1088"/>
        <v>0</v>
      </c>
      <c r="GY225" s="162">
        <f t="shared" si="1088"/>
        <v>0</v>
      </c>
      <c r="GZ225" s="162">
        <f t="shared" si="1088"/>
        <v>0</v>
      </c>
      <c r="HA225" s="162">
        <f t="shared" si="1088"/>
        <v>0</v>
      </c>
      <c r="HB225" s="162">
        <f t="shared" si="1088"/>
        <v>0</v>
      </c>
      <c r="HC225" s="162">
        <f t="shared" si="1088"/>
        <v>0</v>
      </c>
      <c r="HD225" s="162">
        <f t="shared" si="1088"/>
        <v>0</v>
      </c>
      <c r="HE225" s="162">
        <f t="shared" si="1088"/>
        <v>0</v>
      </c>
      <c r="HF225" s="162">
        <f t="shared" si="1088"/>
        <v>0</v>
      </c>
      <c r="HG225" s="162">
        <f t="shared" si="1088"/>
        <v>0</v>
      </c>
      <c r="HH225" s="162">
        <f t="shared" si="1088"/>
        <v>0</v>
      </c>
      <c r="HI225" s="162">
        <f t="shared" si="1088"/>
        <v>0</v>
      </c>
      <c r="HJ225" s="162">
        <f t="shared" si="1088"/>
        <v>0</v>
      </c>
      <c r="HK225" s="162">
        <f t="shared" si="1088"/>
        <v>0</v>
      </c>
      <c r="HL225" s="162">
        <f t="shared" si="1088"/>
        <v>0</v>
      </c>
      <c r="HM225" s="162">
        <f t="shared" si="1088"/>
        <v>0</v>
      </c>
      <c r="HN225" s="162">
        <f t="shared" si="1088"/>
        <v>0</v>
      </c>
      <c r="HO225" s="162">
        <f t="shared" si="1088"/>
        <v>0</v>
      </c>
      <c r="HP225" s="162">
        <f t="shared" si="1088"/>
        <v>0</v>
      </c>
      <c r="HQ225" s="162">
        <f t="shared" si="1088"/>
        <v>0</v>
      </c>
      <c r="HR225" s="162">
        <f t="shared" si="1088"/>
        <v>0</v>
      </c>
      <c r="HS225" s="162">
        <f t="shared" si="1088"/>
        <v>0</v>
      </c>
      <c r="HT225" s="162">
        <f t="shared" si="1088"/>
        <v>0</v>
      </c>
      <c r="HU225" s="162">
        <f t="shared" si="1088"/>
        <v>0</v>
      </c>
      <c r="HV225" s="162">
        <f t="shared" si="1088"/>
        <v>0</v>
      </c>
      <c r="HW225" s="162">
        <f t="shared" si="1088"/>
        <v>0</v>
      </c>
      <c r="HX225" s="162">
        <f t="shared" si="1088"/>
        <v>0</v>
      </c>
      <c r="HY225" s="162">
        <f t="shared" si="1088"/>
        <v>0</v>
      </c>
      <c r="HZ225" s="162">
        <f t="shared" si="1088"/>
        <v>0</v>
      </c>
      <c r="IA225" s="162">
        <f t="shared" si="1088"/>
        <v>0</v>
      </c>
      <c r="IB225" s="162">
        <f t="shared" si="1088"/>
        <v>0</v>
      </c>
      <c r="IC225" s="162">
        <f t="shared" si="1088"/>
        <v>0</v>
      </c>
      <c r="ID225" s="162">
        <f t="shared" si="1088"/>
        <v>0</v>
      </c>
      <c r="IE225" s="162">
        <f t="shared" si="1088"/>
        <v>0</v>
      </c>
      <c r="IF225" s="162">
        <f t="shared" si="1088"/>
        <v>0</v>
      </c>
      <c r="IG225" s="162">
        <f t="shared" si="1088"/>
        <v>0</v>
      </c>
      <c r="IH225" s="162">
        <f t="shared" si="1088"/>
        <v>0</v>
      </c>
      <c r="II225" s="162">
        <f t="shared" si="1088"/>
        <v>0</v>
      </c>
      <c r="IJ225" s="162">
        <f t="shared" si="1088"/>
        <v>0</v>
      </c>
      <c r="IK225" s="162">
        <f t="shared" si="1088"/>
        <v>0</v>
      </c>
      <c r="IL225" s="162">
        <f t="shared" si="1088"/>
        <v>0</v>
      </c>
      <c r="IM225" s="162">
        <f t="shared" si="1088"/>
        <v>0</v>
      </c>
      <c r="IN225" s="162">
        <f t="shared" si="1088"/>
        <v>0</v>
      </c>
      <c r="IO225" s="162">
        <f t="shared" si="17"/>
        <v>0</v>
      </c>
      <c r="IP225" s="162">
        <f t="shared" si="23"/>
        <v>0</v>
      </c>
      <c r="IQ225" s="162">
        <f t="shared" ref="IQ225:KK225" si="1089">MAX((MIN(CZ225+IP225,$IO$7))-GT225,0)</f>
        <v>0</v>
      </c>
      <c r="IR225" s="162">
        <f t="shared" si="1089"/>
        <v>0</v>
      </c>
      <c r="IS225" s="162">
        <f t="shared" si="1089"/>
        <v>0</v>
      </c>
      <c r="IT225" s="162">
        <f t="shared" si="1089"/>
        <v>0</v>
      </c>
      <c r="IU225" s="162">
        <f t="shared" si="1089"/>
        <v>0</v>
      </c>
      <c r="IV225" s="162">
        <f t="shared" si="1089"/>
        <v>0</v>
      </c>
      <c r="IW225" s="162">
        <f t="shared" si="1089"/>
        <v>0</v>
      </c>
      <c r="IX225" s="162">
        <f t="shared" si="1089"/>
        <v>0</v>
      </c>
      <c r="IY225" s="162">
        <f t="shared" si="1089"/>
        <v>0</v>
      </c>
      <c r="IZ225" s="162">
        <f t="shared" si="1089"/>
        <v>0</v>
      </c>
      <c r="JA225" s="162">
        <f t="shared" si="1089"/>
        <v>0</v>
      </c>
      <c r="JB225" s="162">
        <f t="shared" si="1089"/>
        <v>0</v>
      </c>
      <c r="JC225" s="162">
        <f t="shared" si="1089"/>
        <v>0</v>
      </c>
      <c r="JD225" s="162">
        <f t="shared" si="1089"/>
        <v>0</v>
      </c>
      <c r="JE225" s="162">
        <f t="shared" si="1089"/>
        <v>0</v>
      </c>
      <c r="JF225" s="162">
        <f t="shared" si="1089"/>
        <v>0</v>
      </c>
      <c r="JG225" s="162">
        <f t="shared" si="1089"/>
        <v>0</v>
      </c>
      <c r="JH225" s="162">
        <f t="shared" si="1089"/>
        <v>0</v>
      </c>
      <c r="JI225" s="162">
        <f t="shared" si="1089"/>
        <v>0</v>
      </c>
      <c r="JJ225" s="162">
        <f t="shared" si="1089"/>
        <v>0</v>
      </c>
      <c r="JK225" s="162">
        <f t="shared" si="1089"/>
        <v>0</v>
      </c>
      <c r="JL225" s="162">
        <f t="shared" si="1089"/>
        <v>0</v>
      </c>
      <c r="JM225" s="162">
        <f t="shared" si="1089"/>
        <v>0</v>
      </c>
      <c r="JN225" s="162">
        <f t="shared" si="1089"/>
        <v>0</v>
      </c>
      <c r="JO225" s="162">
        <f t="shared" si="1089"/>
        <v>0</v>
      </c>
      <c r="JP225" s="162">
        <f t="shared" si="1089"/>
        <v>0</v>
      </c>
      <c r="JQ225" s="162">
        <f t="shared" si="1089"/>
        <v>0</v>
      </c>
      <c r="JR225" s="162">
        <f t="shared" si="1089"/>
        <v>0</v>
      </c>
      <c r="JS225" s="162">
        <f t="shared" si="1089"/>
        <v>0</v>
      </c>
      <c r="JT225" s="162">
        <f t="shared" si="1089"/>
        <v>0</v>
      </c>
      <c r="JU225" s="162">
        <f t="shared" si="1089"/>
        <v>0</v>
      </c>
      <c r="JV225" s="162">
        <f t="shared" si="1089"/>
        <v>0</v>
      </c>
      <c r="JW225" s="162">
        <f t="shared" si="1089"/>
        <v>0</v>
      </c>
      <c r="JX225" s="162">
        <f t="shared" si="1089"/>
        <v>0</v>
      </c>
      <c r="JY225" s="162">
        <f t="shared" si="1089"/>
        <v>0</v>
      </c>
      <c r="JZ225" s="162">
        <f t="shared" si="1089"/>
        <v>0</v>
      </c>
      <c r="KA225" s="162">
        <f t="shared" si="1089"/>
        <v>0</v>
      </c>
      <c r="KB225" s="162">
        <f t="shared" si="1089"/>
        <v>0</v>
      </c>
      <c r="KC225" s="162">
        <f t="shared" si="1089"/>
        <v>0</v>
      </c>
      <c r="KD225" s="162">
        <f t="shared" si="1089"/>
        <v>0</v>
      </c>
      <c r="KE225" s="162">
        <f t="shared" si="1089"/>
        <v>0</v>
      </c>
      <c r="KF225" s="162">
        <f t="shared" si="1089"/>
        <v>0</v>
      </c>
      <c r="KG225" s="162">
        <f t="shared" si="1089"/>
        <v>0</v>
      </c>
      <c r="KH225" s="162">
        <f t="shared" si="1089"/>
        <v>0</v>
      </c>
      <c r="KI225" s="162">
        <f t="shared" si="1089"/>
        <v>0</v>
      </c>
      <c r="KJ225" s="162">
        <f t="shared" si="1089"/>
        <v>0</v>
      </c>
      <c r="KK225" s="162">
        <f t="shared" si="1089"/>
        <v>0</v>
      </c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</row>
    <row r="226" ht="14.25" customHeight="1" spans="1:326" x14ac:dyDescent="0.25">
      <c r="A226" s="1">
        <v>8</v>
      </c>
      <c r="B226" s="1">
        <f t="shared" ref="B226:C226" si="1090">B225+1</f>
        <v>216</v>
      </c>
      <c r="C226" s="232">
        <f t="shared" si="1090"/>
        <v>43681</v>
      </c>
      <c r="D226" s="162">
        <f t="shared" si="9"/>
        <v>0</v>
      </c>
      <c r="E226" s="162">
        <f>(SUMIFS(Profile!$F$2:$F$17521,Profile!$B$2:$B$17521,$B226,Profile!$C$2:$C$17521,E$8))*$C$6</f>
        <v>0</v>
      </c>
      <c r="F226" s="162">
        <f>(SUMIFS(Profile!$F$2:$F$17521,Profile!$B$2:$B$17521,$B226,Profile!$C$2:$C$17521,F$8))*$C$6</f>
        <v>0</v>
      </c>
      <c r="G226" s="162">
        <f>(SUMIFS(Profile!$F$2:$F$17521,Profile!$B$2:$B$17521,$B226,Profile!$C$2:$C$17521,G$8))*$C$6</f>
        <v>0</v>
      </c>
      <c r="H226" s="162">
        <f>(SUMIFS(Profile!$F$2:$F$17521,Profile!$B$2:$B$17521,$B226,Profile!$C$2:$C$17521,H$8))*$C$6</f>
        <v>0</v>
      </c>
      <c r="I226" s="162">
        <f>(SUMIFS(Profile!$F$2:$F$17521,Profile!$B$2:$B$17521,$B226,Profile!$C$2:$C$17521,I$8))*$C$6</f>
        <v>0</v>
      </c>
      <c r="J226" s="162">
        <f>(SUMIFS(Profile!$F$2:$F$17521,Profile!$B$2:$B$17521,$B226,Profile!$C$2:$C$17521,J$8))*$C$6</f>
        <v>0</v>
      </c>
      <c r="K226" s="162">
        <f>(SUMIFS(Profile!$F$2:$F$17521,Profile!$B$2:$B$17521,$B226,Profile!$C$2:$C$17521,K$8))*$C$6</f>
        <v>0</v>
      </c>
      <c r="L226" s="162">
        <f>(SUMIFS(Profile!$F$2:$F$17521,Profile!$B$2:$B$17521,$B226,Profile!$C$2:$C$17521,L$8))*$C$6</f>
        <v>0</v>
      </c>
      <c r="M226" s="162">
        <f>(SUMIFS(Profile!$F$2:$F$17521,Profile!$B$2:$B$17521,$B226,Profile!$C$2:$C$17521,M$8))*$C$6</f>
        <v>0</v>
      </c>
      <c r="N226" s="162">
        <f>(SUMIFS(Profile!$F$2:$F$17521,Profile!$B$2:$B$17521,$B226,Profile!$C$2:$C$17521,N$8))*$C$6</f>
        <v>0</v>
      </c>
      <c r="O226" s="162">
        <f>(SUMIFS(Profile!$F$2:$F$17521,Profile!$B$2:$B$17521,$B226,Profile!$C$2:$C$17521,O$8))*$C$6</f>
        <v>0</v>
      </c>
      <c r="P226" s="162">
        <f>(SUMIFS(Profile!$F$2:$F$17521,Profile!$B$2:$B$17521,$B226,Profile!$C$2:$C$17521,P$8))*$C$6</f>
        <v>0</v>
      </c>
      <c r="Q226" s="162">
        <f>(SUMIFS(Profile!$F$2:$F$17521,Profile!$B$2:$B$17521,$B226,Profile!$C$2:$C$17521,Q$8))*$C$6</f>
        <v>0</v>
      </c>
      <c r="R226" s="162">
        <f>(SUMIFS(Profile!$F$2:$F$17521,Profile!$B$2:$B$17521,$B226,Profile!$C$2:$C$17521,R$8))*$C$6</f>
        <v>0</v>
      </c>
      <c r="S226" s="162">
        <f>(SUMIFS(Profile!$F$2:$F$17521,Profile!$B$2:$B$17521,$B226,Profile!$C$2:$C$17521,S$8))*$C$6</f>
        <v>0</v>
      </c>
      <c r="T226" s="162">
        <f>(SUMIFS(Profile!$F$2:$F$17521,Profile!$B$2:$B$17521,$B226,Profile!$C$2:$C$17521,T$8))*$C$6</f>
        <v>0</v>
      </c>
      <c r="U226" s="162">
        <f>(SUMIFS(Profile!$F$2:$F$17521,Profile!$B$2:$B$17521,$B226,Profile!$C$2:$C$17521,U$8))*$C$6</f>
        <v>0</v>
      </c>
      <c r="V226" s="162">
        <f>(SUMIFS(Profile!$F$2:$F$17521,Profile!$B$2:$B$17521,$B226,Profile!$C$2:$C$17521,V$8))*$C$6</f>
        <v>0</v>
      </c>
      <c r="W226" s="162">
        <f>(SUMIFS(Profile!$F$2:$F$17521,Profile!$B$2:$B$17521,$B226,Profile!$C$2:$C$17521,W$8))*$C$6</f>
        <v>0</v>
      </c>
      <c r="X226" s="162">
        <f>(SUMIFS(Profile!$F$2:$F$17521,Profile!$B$2:$B$17521,$B226,Profile!$C$2:$C$17521,X$8))*$C$6</f>
        <v>0</v>
      </c>
      <c r="Y226" s="162">
        <f>(SUMIFS(Profile!$F$2:$F$17521,Profile!$B$2:$B$17521,$B226,Profile!$C$2:$C$17521,Y$8))*$C$6</f>
        <v>0</v>
      </c>
      <c r="Z226" s="162">
        <f>(SUMIFS(Profile!$F$2:$F$17521,Profile!$B$2:$B$17521,$B226,Profile!$C$2:$C$17521,Z$8))*$C$6</f>
        <v>0</v>
      </c>
      <c r="AA226" s="162">
        <f>(SUMIFS(Profile!$F$2:$F$17521,Profile!$B$2:$B$17521,$B226,Profile!$C$2:$C$17521,AA$8))*$C$6</f>
        <v>0</v>
      </c>
      <c r="AB226" s="162">
        <f>(SUMIFS(Profile!$F$2:$F$17521,Profile!$B$2:$B$17521,$B226,Profile!$C$2:$C$17521,AB$8))*$C$6</f>
        <v>0</v>
      </c>
      <c r="AC226" s="162">
        <f>(SUMIFS(Profile!$F$2:$F$17521,Profile!$B$2:$B$17521,$B226,Profile!$C$2:$C$17521,AC$8))*$C$6</f>
        <v>0</v>
      </c>
      <c r="AD226" s="162">
        <f>(SUMIFS(Profile!$F$2:$F$17521,Profile!$B$2:$B$17521,$B226,Profile!$C$2:$C$17521,AD$8))*$C$6</f>
        <v>0</v>
      </c>
      <c r="AE226" s="162">
        <f>(SUMIFS(Profile!$F$2:$F$17521,Profile!$B$2:$B$17521,$B226,Profile!$C$2:$C$17521,AE$8))*$C$6</f>
        <v>0</v>
      </c>
      <c r="AF226" s="162">
        <f>(SUMIFS(Profile!$F$2:$F$17521,Profile!$B$2:$B$17521,$B226,Profile!$C$2:$C$17521,AF$8))*$C$6</f>
        <v>0</v>
      </c>
      <c r="AG226" s="162">
        <f>(SUMIFS(Profile!$F$2:$F$17521,Profile!$B$2:$B$17521,$B226,Profile!$C$2:$C$17521,AG$8))*$C$6</f>
        <v>0</v>
      </c>
      <c r="AH226" s="162">
        <f>(SUMIFS(Profile!$F$2:$F$17521,Profile!$B$2:$B$17521,$B226,Profile!$C$2:$C$17521,AH$8))*$C$6</f>
        <v>0</v>
      </c>
      <c r="AI226" s="162">
        <f>(SUMIFS(Profile!$F$2:$F$17521,Profile!$B$2:$B$17521,$B226,Profile!$C$2:$C$17521,AI$8))*$C$6</f>
        <v>0</v>
      </c>
      <c r="AJ226" s="162">
        <f>(SUMIFS(Profile!$F$2:$F$17521,Profile!$B$2:$B$17521,$B226,Profile!$C$2:$C$17521,AJ$8))*$C$6</f>
        <v>0</v>
      </c>
      <c r="AK226" s="162">
        <f>(SUMIFS(Profile!$F$2:$F$17521,Profile!$B$2:$B$17521,$B226,Profile!$C$2:$C$17521,AK$8))*$C$6</f>
        <v>0</v>
      </c>
      <c r="AL226" s="162">
        <f>(SUMIFS(Profile!$F$2:$F$17521,Profile!$B$2:$B$17521,$B226,Profile!$C$2:$C$17521,AL$8))*$C$6</f>
        <v>0</v>
      </c>
      <c r="AM226" s="162">
        <f>(SUMIFS(Profile!$F$2:$F$17521,Profile!$B$2:$B$17521,$B226,Profile!$C$2:$C$17521,AM$8))*$C$6</f>
        <v>0</v>
      </c>
      <c r="AN226" s="162">
        <f>(SUMIFS(Profile!$F$2:$F$17521,Profile!$B$2:$B$17521,$B226,Profile!$C$2:$C$17521,AN$8))*$C$6</f>
        <v>0</v>
      </c>
      <c r="AO226" s="162">
        <f>(SUMIFS(Profile!$F$2:$F$17521,Profile!$B$2:$B$17521,$B226,Profile!$C$2:$C$17521,AO$8))*$C$6</f>
        <v>0</v>
      </c>
      <c r="AP226" s="162">
        <f>(SUMIFS(Profile!$F$2:$F$17521,Profile!$B$2:$B$17521,$B226,Profile!$C$2:$C$17521,AP$8))*$C$6</f>
        <v>0</v>
      </c>
      <c r="AQ226" s="162">
        <f>(SUMIFS(Profile!$F$2:$F$17521,Profile!$B$2:$B$17521,$B226,Profile!$C$2:$C$17521,AQ$8))*$C$6</f>
        <v>0</v>
      </c>
      <c r="AR226" s="162">
        <f>(SUMIFS(Profile!$F$2:$F$17521,Profile!$B$2:$B$17521,$B226,Profile!$C$2:$C$17521,AR$8))*$C$6</f>
        <v>0</v>
      </c>
      <c r="AS226" s="162">
        <f>(SUMIFS(Profile!$F$2:$F$17521,Profile!$B$2:$B$17521,$B226,Profile!$C$2:$C$17521,AS$8))*$C$6</f>
        <v>0</v>
      </c>
      <c r="AT226" s="162">
        <f>(SUMIFS(Profile!$F$2:$F$17521,Profile!$B$2:$B$17521,$B226,Profile!$C$2:$C$17521,AT$8))*$C$6</f>
        <v>0</v>
      </c>
      <c r="AU226" s="162">
        <f>(SUMIFS(Profile!$F$2:$F$17521,Profile!$B$2:$B$17521,$B226,Profile!$C$2:$C$17521,AU$8))*$C$6</f>
        <v>0</v>
      </c>
      <c r="AV226" s="162">
        <f>(SUMIFS(Profile!$F$2:$F$17521,Profile!$B$2:$B$17521,$B226,Profile!$C$2:$C$17521,AV$8))*$C$6</f>
        <v>0</v>
      </c>
      <c r="AW226" s="162">
        <f>(SUMIFS(Profile!$F$2:$F$17521,Profile!$B$2:$B$17521,$B226,Profile!$C$2:$C$17521,AW$8))*$C$6</f>
        <v>0</v>
      </c>
      <c r="AX226" s="162">
        <f>(SUMIFS(Profile!$F$2:$F$17521,Profile!$B$2:$B$17521,$B226,Profile!$C$2:$C$17521,AX$8))*$C$6</f>
        <v>0</v>
      </c>
      <c r="AY226" s="162">
        <f>(SUMIFS(Profile!$F$2:$F$17521,Profile!$B$2:$B$17521,$B226,Profile!$C$2:$C$17521,AY$8))*$C$6</f>
        <v>0</v>
      </c>
      <c r="AZ226" s="162">
        <f>(SUMIFS(Profile!$F$2:$F$17521,Profile!$B$2:$B$17521,$B226,Profile!$C$2:$C$17521,AZ$8))*$C$6</f>
        <v>0</v>
      </c>
      <c r="BA226" s="162">
        <f t="shared" si="10"/>
        <v>0</v>
      </c>
      <c r="BB226" s="162">
        <f>(SUMIFS(Profile!$E$2:$E$17521,Profile!$B$2:$B$17521,$B226,Profile!$C$2:$C$17521,BB$8))*$C$9</f>
        <v>0</v>
      </c>
      <c r="BC226" s="162">
        <f>(SUMIFS(Profile!$E$2:$E$17521,Profile!$B$2:$B$17521,$B226,Profile!$C$2:$C$17521,BC$8))*$C$9</f>
        <v>0</v>
      </c>
      <c r="BD226" s="162">
        <f>(SUMIFS(Profile!$E$2:$E$17521,Profile!$B$2:$B$17521,$B226,Profile!$C$2:$C$17521,BD$8))*$C$9</f>
        <v>0</v>
      </c>
      <c r="BE226" s="162">
        <f>(SUMIFS(Profile!$E$2:$E$17521,Profile!$B$2:$B$17521,$B226,Profile!$C$2:$C$17521,BE$8))*$C$9</f>
        <v>0</v>
      </c>
      <c r="BF226" s="162">
        <f>(SUMIFS(Profile!$E$2:$E$17521,Profile!$B$2:$B$17521,$B226,Profile!$C$2:$C$17521,BF$8))*$C$9</f>
        <v>0</v>
      </c>
      <c r="BG226" s="162">
        <f>(SUMIFS(Profile!$E$2:$E$17521,Profile!$B$2:$B$17521,$B226,Profile!$C$2:$C$17521,BG$8))*$C$9</f>
        <v>0</v>
      </c>
      <c r="BH226" s="162">
        <f>(SUMIFS(Profile!$E$2:$E$17521,Profile!$B$2:$B$17521,$B226,Profile!$C$2:$C$17521,BH$8))*$C$9</f>
        <v>0</v>
      </c>
      <c r="BI226" s="162">
        <f>(SUMIFS(Profile!$E$2:$E$17521,Profile!$B$2:$B$17521,$B226,Profile!$C$2:$C$17521,BI$8))*$C$9</f>
        <v>0</v>
      </c>
      <c r="BJ226" s="162">
        <f>(SUMIFS(Profile!$E$2:$E$17521,Profile!$B$2:$B$17521,$B226,Profile!$C$2:$C$17521,BJ$8))*$C$9</f>
        <v>0</v>
      </c>
      <c r="BK226" s="162">
        <f>(SUMIFS(Profile!$E$2:$E$17521,Profile!$B$2:$B$17521,$B226,Profile!$C$2:$C$17521,BK$8))*$C$9</f>
        <v>0</v>
      </c>
      <c r="BL226" s="162">
        <f>(SUMIFS(Profile!$E$2:$E$17521,Profile!$B$2:$B$17521,$B226,Profile!$C$2:$C$17521,BL$8))*$C$9</f>
        <v>0</v>
      </c>
      <c r="BM226" s="162">
        <f>(SUMIFS(Profile!$E$2:$E$17521,Profile!$B$2:$B$17521,$B226,Profile!$C$2:$C$17521,BM$8))*$C$9</f>
        <v>0</v>
      </c>
      <c r="BN226" s="162">
        <f>(SUMIFS(Profile!$E$2:$E$17521,Profile!$B$2:$B$17521,$B226,Profile!$C$2:$C$17521,BN$8))*$C$9</f>
        <v>0</v>
      </c>
      <c r="BO226" s="162">
        <f>(SUMIFS(Profile!$E$2:$E$17521,Profile!$B$2:$B$17521,$B226,Profile!$C$2:$C$17521,BO$8))*$C$9</f>
        <v>0</v>
      </c>
      <c r="BP226" s="162">
        <f>(SUMIFS(Profile!$E$2:$E$17521,Profile!$B$2:$B$17521,$B226,Profile!$C$2:$C$17521,BP$8))*$C$9</f>
        <v>0</v>
      </c>
      <c r="BQ226" s="162">
        <f>(SUMIFS(Profile!$E$2:$E$17521,Profile!$B$2:$B$17521,$B226,Profile!$C$2:$C$17521,BQ$8))*$C$9</f>
        <v>0</v>
      </c>
      <c r="BR226" s="162">
        <f>(SUMIFS(Profile!$E$2:$E$17521,Profile!$B$2:$B$17521,$B226,Profile!$C$2:$C$17521,BR$8))*$C$9</f>
        <v>0</v>
      </c>
      <c r="BS226" s="162">
        <f>(SUMIFS(Profile!$E$2:$E$17521,Profile!$B$2:$B$17521,$B226,Profile!$C$2:$C$17521,BS$8))*$C$9</f>
        <v>0</v>
      </c>
      <c r="BT226" s="162">
        <f>(SUMIFS(Profile!$E$2:$E$17521,Profile!$B$2:$B$17521,$B226,Profile!$C$2:$C$17521,BT$8))*$C$9</f>
        <v>0</v>
      </c>
      <c r="BU226" s="162">
        <f>(SUMIFS(Profile!$E$2:$E$17521,Profile!$B$2:$B$17521,$B226,Profile!$C$2:$C$17521,BU$8))*$C$9</f>
        <v>0</v>
      </c>
      <c r="BV226" s="162">
        <f>(SUMIFS(Profile!$E$2:$E$17521,Profile!$B$2:$B$17521,$B226,Profile!$C$2:$C$17521,BV$8))*$C$9</f>
        <v>0</v>
      </c>
      <c r="BW226" s="162">
        <f>(SUMIFS(Profile!$E$2:$E$17521,Profile!$B$2:$B$17521,$B226,Profile!$C$2:$C$17521,BW$8))*$C$9</f>
        <v>0</v>
      </c>
      <c r="BX226" s="162">
        <f>(SUMIFS(Profile!$E$2:$E$17521,Profile!$B$2:$B$17521,$B226,Profile!$C$2:$C$17521,BX$8))*$C$9</f>
        <v>0</v>
      </c>
      <c r="BY226" s="162">
        <f>(SUMIFS(Profile!$E$2:$E$17521,Profile!$B$2:$B$17521,$B226,Profile!$C$2:$C$17521,BY$8))*$C$9</f>
        <v>0</v>
      </c>
      <c r="BZ226" s="162">
        <f>(SUMIFS(Profile!$E$2:$E$17521,Profile!$B$2:$B$17521,$B226,Profile!$C$2:$C$17521,BZ$8))*$C$9</f>
        <v>0</v>
      </c>
      <c r="CA226" s="162">
        <f>(SUMIFS(Profile!$E$2:$E$17521,Profile!$B$2:$B$17521,$B226,Profile!$C$2:$C$17521,CA$8))*$C$9</f>
        <v>0</v>
      </c>
      <c r="CB226" s="162">
        <f>(SUMIFS(Profile!$E$2:$E$17521,Profile!$B$2:$B$17521,$B226,Profile!$C$2:$C$17521,CB$8))*$C$9</f>
        <v>0</v>
      </c>
      <c r="CC226" s="162">
        <f>(SUMIFS(Profile!$E$2:$E$17521,Profile!$B$2:$B$17521,$B226,Profile!$C$2:$C$17521,CC$8))*$C$9</f>
        <v>0</v>
      </c>
      <c r="CD226" s="162">
        <f>(SUMIFS(Profile!$E$2:$E$17521,Profile!$B$2:$B$17521,$B226,Profile!$C$2:$C$17521,CD$8))*$C$9</f>
        <v>0</v>
      </c>
      <c r="CE226" s="162">
        <f>(SUMIFS(Profile!$E$2:$E$17521,Profile!$B$2:$B$17521,$B226,Profile!$C$2:$C$17521,CE$8))*$C$9</f>
        <v>0</v>
      </c>
      <c r="CF226" s="162">
        <f>(SUMIFS(Profile!$E$2:$E$17521,Profile!$B$2:$B$17521,$B226,Profile!$C$2:$C$17521,CF$8))*$C$9</f>
        <v>0</v>
      </c>
      <c r="CG226" s="162">
        <f>(SUMIFS(Profile!$E$2:$E$17521,Profile!$B$2:$B$17521,$B226,Profile!$C$2:$C$17521,CG$8))*$C$9</f>
        <v>0</v>
      </c>
      <c r="CH226" s="162">
        <f>(SUMIFS(Profile!$E$2:$E$17521,Profile!$B$2:$B$17521,$B226,Profile!$C$2:$C$17521,CH$8))*$C$9</f>
        <v>0</v>
      </c>
      <c r="CI226" s="162">
        <f>(SUMIFS(Profile!$E$2:$E$17521,Profile!$B$2:$B$17521,$B226,Profile!$C$2:$C$17521,CI$8))*$C$9</f>
        <v>0</v>
      </c>
      <c r="CJ226" s="162">
        <f>(SUMIFS(Profile!$E$2:$E$17521,Profile!$B$2:$B$17521,$B226,Profile!$C$2:$C$17521,CJ$8))*$C$9</f>
        <v>0</v>
      </c>
      <c r="CK226" s="162">
        <f>(SUMIFS(Profile!$E$2:$E$17521,Profile!$B$2:$B$17521,$B226,Profile!$C$2:$C$17521,CK$8))*$C$9</f>
        <v>0</v>
      </c>
      <c r="CL226" s="162">
        <f>(SUMIFS(Profile!$E$2:$E$17521,Profile!$B$2:$B$17521,$B226,Profile!$C$2:$C$17521,CL$8))*$C$9</f>
        <v>0</v>
      </c>
      <c r="CM226" s="162">
        <f>(SUMIFS(Profile!$E$2:$E$17521,Profile!$B$2:$B$17521,$B226,Profile!$C$2:$C$17521,CM$8))*$C$9</f>
        <v>0</v>
      </c>
      <c r="CN226" s="162">
        <f>(SUMIFS(Profile!$E$2:$E$17521,Profile!$B$2:$B$17521,$B226,Profile!$C$2:$C$17521,CN$8))*$C$9</f>
        <v>0</v>
      </c>
      <c r="CO226" s="162">
        <f>(SUMIFS(Profile!$E$2:$E$17521,Profile!$B$2:$B$17521,$B226,Profile!$C$2:$C$17521,CO$8))*$C$9</f>
        <v>0</v>
      </c>
      <c r="CP226" s="162">
        <f>(SUMIFS(Profile!$E$2:$E$17521,Profile!$B$2:$B$17521,$B226,Profile!$C$2:$C$17521,CP$8))*$C$9</f>
        <v>0</v>
      </c>
      <c r="CQ226" s="162">
        <f>(SUMIFS(Profile!$E$2:$E$17521,Profile!$B$2:$B$17521,$B226,Profile!$C$2:$C$17521,CQ$8))*$C$9</f>
        <v>0</v>
      </c>
      <c r="CR226" s="162">
        <f>(SUMIFS(Profile!$E$2:$E$17521,Profile!$B$2:$B$17521,$B226,Profile!$C$2:$C$17521,CR$8))*$C$9</f>
        <v>0</v>
      </c>
      <c r="CS226" s="162">
        <f>(SUMIFS(Profile!$E$2:$E$17521,Profile!$B$2:$B$17521,$B226,Profile!$C$2:$C$17521,CS$8))*$C$9</f>
        <v>0</v>
      </c>
      <c r="CT226" s="162">
        <f>(SUMIFS(Profile!$E$2:$E$17521,Profile!$B$2:$B$17521,$B226,Profile!$C$2:$C$17521,CT$8))*$C$9</f>
        <v>0</v>
      </c>
      <c r="CU226" s="162">
        <f>(SUMIFS(Profile!$E$2:$E$17521,Profile!$B$2:$B$17521,$B226,Profile!$C$2:$C$17521,CU$8))*$C$9</f>
        <v>0</v>
      </c>
      <c r="CV226" s="162">
        <f>(SUMIFS(Profile!$E$2:$E$17521,Profile!$B$2:$B$17521,$B226,Profile!$C$2:$C$17521,CV$8))*$C$9</f>
        <v>0</v>
      </c>
      <c r="CW226" s="162">
        <f>(SUMIFS(Profile!$E$2:$E$17521,Profile!$B$2:$B$17521,$B226,Profile!$C$2:$C$17521,CW$8))*$C$9</f>
        <v>0</v>
      </c>
      <c r="CX226" s="162">
        <f t="shared" si="11"/>
        <v>0</v>
      </c>
      <c r="CY226" s="162">
        <f t="shared" ref="CY226:ET226" si="1091">MAX(BB226-E226,0)</f>
        <v>0</v>
      </c>
      <c r="CZ226" s="162">
        <f t="shared" si="1091"/>
        <v>0</v>
      </c>
      <c r="DA226" s="162">
        <f t="shared" si="1091"/>
        <v>0</v>
      </c>
      <c r="DB226" s="162">
        <f t="shared" si="1091"/>
        <v>0</v>
      </c>
      <c r="DC226" s="162">
        <f t="shared" si="1091"/>
        <v>0</v>
      </c>
      <c r="DD226" s="162">
        <f t="shared" si="1091"/>
        <v>0</v>
      </c>
      <c r="DE226" s="162">
        <f t="shared" si="1091"/>
        <v>0</v>
      </c>
      <c r="DF226" s="162">
        <f t="shared" si="1091"/>
        <v>0</v>
      </c>
      <c r="DG226" s="162">
        <f t="shared" si="1091"/>
        <v>0</v>
      </c>
      <c r="DH226" s="162">
        <f t="shared" si="1091"/>
        <v>0</v>
      </c>
      <c r="DI226" s="162">
        <f t="shared" si="1091"/>
        <v>0</v>
      </c>
      <c r="DJ226" s="162">
        <f t="shared" si="1091"/>
        <v>0</v>
      </c>
      <c r="DK226" s="162">
        <f t="shared" si="1091"/>
        <v>0</v>
      </c>
      <c r="DL226" s="162">
        <f t="shared" si="1091"/>
        <v>0</v>
      </c>
      <c r="DM226" s="162">
        <f t="shared" si="1091"/>
        <v>0</v>
      </c>
      <c r="DN226" s="162">
        <f t="shared" si="1091"/>
        <v>0</v>
      </c>
      <c r="DO226" s="162">
        <f t="shared" si="1091"/>
        <v>0</v>
      </c>
      <c r="DP226" s="162">
        <f t="shared" si="1091"/>
        <v>0</v>
      </c>
      <c r="DQ226" s="162">
        <f t="shared" si="1091"/>
        <v>0</v>
      </c>
      <c r="DR226" s="162">
        <f t="shared" si="1091"/>
        <v>0</v>
      </c>
      <c r="DS226" s="162">
        <f t="shared" si="1091"/>
        <v>0</v>
      </c>
      <c r="DT226" s="162">
        <f t="shared" si="1091"/>
        <v>0</v>
      </c>
      <c r="DU226" s="162">
        <f t="shared" si="1091"/>
        <v>0</v>
      </c>
      <c r="DV226" s="162">
        <f t="shared" si="1091"/>
        <v>0</v>
      </c>
      <c r="DW226" s="162">
        <f t="shared" si="1091"/>
        <v>0</v>
      </c>
      <c r="DX226" s="162">
        <f t="shared" si="1091"/>
        <v>0</v>
      </c>
      <c r="DY226" s="162">
        <f t="shared" si="1091"/>
        <v>0</v>
      </c>
      <c r="DZ226" s="162">
        <f t="shared" si="1091"/>
        <v>0</v>
      </c>
      <c r="EA226" s="162">
        <f t="shared" si="1091"/>
        <v>0</v>
      </c>
      <c r="EB226" s="162">
        <f t="shared" si="1091"/>
        <v>0</v>
      </c>
      <c r="EC226" s="162">
        <f t="shared" si="1091"/>
        <v>0</v>
      </c>
      <c r="ED226" s="162">
        <f t="shared" si="1091"/>
        <v>0</v>
      </c>
      <c r="EE226" s="162">
        <f t="shared" si="1091"/>
        <v>0</v>
      </c>
      <c r="EF226" s="162">
        <f t="shared" si="1091"/>
        <v>0</v>
      </c>
      <c r="EG226" s="162">
        <f t="shared" si="1091"/>
        <v>0</v>
      </c>
      <c r="EH226" s="162">
        <f t="shared" si="1091"/>
        <v>0</v>
      </c>
      <c r="EI226" s="162">
        <f t="shared" si="1091"/>
        <v>0</v>
      </c>
      <c r="EJ226" s="162">
        <f t="shared" si="1091"/>
        <v>0</v>
      </c>
      <c r="EK226" s="162">
        <f t="shared" si="1091"/>
        <v>0</v>
      </c>
      <c r="EL226" s="162">
        <f t="shared" si="1091"/>
        <v>0</v>
      </c>
      <c r="EM226" s="162">
        <f t="shared" si="1091"/>
        <v>0</v>
      </c>
      <c r="EN226" s="162">
        <f t="shared" si="1091"/>
        <v>0</v>
      </c>
      <c r="EO226" s="162">
        <f t="shared" si="1091"/>
        <v>0</v>
      </c>
      <c r="EP226" s="162">
        <f t="shared" si="1091"/>
        <v>0</v>
      </c>
      <c r="EQ226" s="162">
        <f t="shared" si="1091"/>
        <v>0</v>
      </c>
      <c r="ER226" s="162">
        <f t="shared" si="1091"/>
        <v>0</v>
      </c>
      <c r="ES226" s="162">
        <f t="shared" si="1091"/>
        <v>0</v>
      </c>
      <c r="ET226" s="162">
        <f t="shared" si="1091"/>
        <v>0</v>
      </c>
      <c r="EU226" s="162">
        <f t="shared" si="13"/>
        <v>0</v>
      </c>
      <c r="EV226" s="162">
        <f t="shared" ref="EV226:GQ226" si="1092">BB226-CY226</f>
        <v>0</v>
      </c>
      <c r="EW226" s="162">
        <f t="shared" si="1092"/>
        <v>0</v>
      </c>
      <c r="EX226" s="162">
        <f t="shared" si="1092"/>
        <v>0</v>
      </c>
      <c r="EY226" s="162">
        <f t="shared" si="1092"/>
        <v>0</v>
      </c>
      <c r="EZ226" s="162">
        <f t="shared" si="1092"/>
        <v>0</v>
      </c>
      <c r="FA226" s="162">
        <f t="shared" si="1092"/>
        <v>0</v>
      </c>
      <c r="FB226" s="162">
        <f t="shared" si="1092"/>
        <v>0</v>
      </c>
      <c r="FC226" s="162">
        <f t="shared" si="1092"/>
        <v>0</v>
      </c>
      <c r="FD226" s="162">
        <f t="shared" si="1092"/>
        <v>0</v>
      </c>
      <c r="FE226" s="162">
        <f t="shared" si="1092"/>
        <v>0</v>
      </c>
      <c r="FF226" s="162">
        <f t="shared" si="1092"/>
        <v>0</v>
      </c>
      <c r="FG226" s="162">
        <f t="shared" si="1092"/>
        <v>0</v>
      </c>
      <c r="FH226" s="162">
        <f t="shared" si="1092"/>
        <v>0</v>
      </c>
      <c r="FI226" s="162">
        <f t="shared" si="1092"/>
        <v>0</v>
      </c>
      <c r="FJ226" s="162">
        <f t="shared" si="1092"/>
        <v>0</v>
      </c>
      <c r="FK226" s="162">
        <f t="shared" si="1092"/>
        <v>0</v>
      </c>
      <c r="FL226" s="162">
        <f t="shared" si="1092"/>
        <v>0</v>
      </c>
      <c r="FM226" s="162">
        <f t="shared" si="1092"/>
        <v>0</v>
      </c>
      <c r="FN226" s="162">
        <f t="shared" si="1092"/>
        <v>0</v>
      </c>
      <c r="FO226" s="162">
        <f t="shared" si="1092"/>
        <v>0</v>
      </c>
      <c r="FP226" s="162">
        <f t="shared" si="1092"/>
        <v>0</v>
      </c>
      <c r="FQ226" s="162">
        <f t="shared" si="1092"/>
        <v>0</v>
      </c>
      <c r="FR226" s="162">
        <f t="shared" si="1092"/>
        <v>0</v>
      </c>
      <c r="FS226" s="162">
        <f t="shared" si="1092"/>
        <v>0</v>
      </c>
      <c r="FT226" s="162">
        <f t="shared" si="1092"/>
        <v>0</v>
      </c>
      <c r="FU226" s="162">
        <f t="shared" si="1092"/>
        <v>0</v>
      </c>
      <c r="FV226" s="162">
        <f t="shared" si="1092"/>
        <v>0</v>
      </c>
      <c r="FW226" s="162">
        <f t="shared" si="1092"/>
        <v>0</v>
      </c>
      <c r="FX226" s="162">
        <f t="shared" si="1092"/>
        <v>0</v>
      </c>
      <c r="FY226" s="162">
        <f t="shared" si="1092"/>
        <v>0</v>
      </c>
      <c r="FZ226" s="162">
        <f t="shared" si="1092"/>
        <v>0</v>
      </c>
      <c r="GA226" s="162">
        <f t="shared" si="1092"/>
        <v>0</v>
      </c>
      <c r="GB226" s="162">
        <f t="shared" si="1092"/>
        <v>0</v>
      </c>
      <c r="GC226" s="162">
        <f t="shared" si="1092"/>
        <v>0</v>
      </c>
      <c r="GD226" s="162">
        <f t="shared" si="1092"/>
        <v>0</v>
      </c>
      <c r="GE226" s="162">
        <f t="shared" si="1092"/>
        <v>0</v>
      </c>
      <c r="GF226" s="162">
        <f t="shared" si="1092"/>
        <v>0</v>
      </c>
      <c r="GG226" s="162">
        <f t="shared" si="1092"/>
        <v>0</v>
      </c>
      <c r="GH226" s="162">
        <f t="shared" si="1092"/>
        <v>0</v>
      </c>
      <c r="GI226" s="162">
        <f t="shared" si="1092"/>
        <v>0</v>
      </c>
      <c r="GJ226" s="162">
        <f t="shared" si="1092"/>
        <v>0</v>
      </c>
      <c r="GK226" s="162">
        <f t="shared" si="1092"/>
        <v>0</v>
      </c>
      <c r="GL226" s="162">
        <f t="shared" si="1092"/>
        <v>0</v>
      </c>
      <c r="GM226" s="162">
        <f t="shared" si="1092"/>
        <v>0</v>
      </c>
      <c r="GN226" s="162">
        <f t="shared" si="1092"/>
        <v>0</v>
      </c>
      <c r="GO226" s="162">
        <f t="shared" si="1092"/>
        <v>0</v>
      </c>
      <c r="GP226" s="162">
        <f t="shared" si="1092"/>
        <v>0</v>
      </c>
      <c r="GQ226" s="162">
        <f t="shared" si="1092"/>
        <v>0</v>
      </c>
      <c r="GR226" s="162">
        <f t="shared" si="15"/>
        <v>0</v>
      </c>
      <c r="GS226" s="162">
        <f t="shared" ref="GS226:IN226" si="1093">E226-EV226</f>
        <v>0</v>
      </c>
      <c r="GT226" s="162">
        <f t="shared" si="1093"/>
        <v>0</v>
      </c>
      <c r="GU226" s="162">
        <f t="shared" si="1093"/>
        <v>0</v>
      </c>
      <c r="GV226" s="162">
        <f t="shared" si="1093"/>
        <v>0</v>
      </c>
      <c r="GW226" s="162">
        <f t="shared" si="1093"/>
        <v>0</v>
      </c>
      <c r="GX226" s="162">
        <f t="shared" si="1093"/>
        <v>0</v>
      </c>
      <c r="GY226" s="162">
        <f t="shared" si="1093"/>
        <v>0</v>
      </c>
      <c r="GZ226" s="162">
        <f t="shared" si="1093"/>
        <v>0</v>
      </c>
      <c r="HA226" s="162">
        <f t="shared" si="1093"/>
        <v>0</v>
      </c>
      <c r="HB226" s="162">
        <f t="shared" si="1093"/>
        <v>0</v>
      </c>
      <c r="HC226" s="162">
        <f t="shared" si="1093"/>
        <v>0</v>
      </c>
      <c r="HD226" s="162">
        <f t="shared" si="1093"/>
        <v>0</v>
      </c>
      <c r="HE226" s="162">
        <f t="shared" si="1093"/>
        <v>0</v>
      </c>
      <c r="HF226" s="162">
        <f t="shared" si="1093"/>
        <v>0</v>
      </c>
      <c r="HG226" s="162">
        <f t="shared" si="1093"/>
        <v>0</v>
      </c>
      <c r="HH226" s="162">
        <f t="shared" si="1093"/>
        <v>0</v>
      </c>
      <c r="HI226" s="162">
        <f t="shared" si="1093"/>
        <v>0</v>
      </c>
      <c r="HJ226" s="162">
        <f t="shared" si="1093"/>
        <v>0</v>
      </c>
      <c r="HK226" s="162">
        <f t="shared" si="1093"/>
        <v>0</v>
      </c>
      <c r="HL226" s="162">
        <f t="shared" si="1093"/>
        <v>0</v>
      </c>
      <c r="HM226" s="162">
        <f t="shared" si="1093"/>
        <v>0</v>
      </c>
      <c r="HN226" s="162">
        <f t="shared" si="1093"/>
        <v>0</v>
      </c>
      <c r="HO226" s="162">
        <f t="shared" si="1093"/>
        <v>0</v>
      </c>
      <c r="HP226" s="162">
        <f t="shared" si="1093"/>
        <v>0</v>
      </c>
      <c r="HQ226" s="162">
        <f t="shared" si="1093"/>
        <v>0</v>
      </c>
      <c r="HR226" s="162">
        <f t="shared" si="1093"/>
        <v>0</v>
      </c>
      <c r="HS226" s="162">
        <f t="shared" si="1093"/>
        <v>0</v>
      </c>
      <c r="HT226" s="162">
        <f t="shared" si="1093"/>
        <v>0</v>
      </c>
      <c r="HU226" s="162">
        <f t="shared" si="1093"/>
        <v>0</v>
      </c>
      <c r="HV226" s="162">
        <f t="shared" si="1093"/>
        <v>0</v>
      </c>
      <c r="HW226" s="162">
        <f t="shared" si="1093"/>
        <v>0</v>
      </c>
      <c r="HX226" s="162">
        <f t="shared" si="1093"/>
        <v>0</v>
      </c>
      <c r="HY226" s="162">
        <f t="shared" si="1093"/>
        <v>0</v>
      </c>
      <c r="HZ226" s="162">
        <f t="shared" si="1093"/>
        <v>0</v>
      </c>
      <c r="IA226" s="162">
        <f t="shared" si="1093"/>
        <v>0</v>
      </c>
      <c r="IB226" s="162">
        <f t="shared" si="1093"/>
        <v>0</v>
      </c>
      <c r="IC226" s="162">
        <f t="shared" si="1093"/>
        <v>0</v>
      </c>
      <c r="ID226" s="162">
        <f t="shared" si="1093"/>
        <v>0</v>
      </c>
      <c r="IE226" s="162">
        <f t="shared" si="1093"/>
        <v>0</v>
      </c>
      <c r="IF226" s="162">
        <f t="shared" si="1093"/>
        <v>0</v>
      </c>
      <c r="IG226" s="162">
        <f t="shared" si="1093"/>
        <v>0</v>
      </c>
      <c r="IH226" s="162">
        <f t="shared" si="1093"/>
        <v>0</v>
      </c>
      <c r="II226" s="162">
        <f t="shared" si="1093"/>
        <v>0</v>
      </c>
      <c r="IJ226" s="162">
        <f t="shared" si="1093"/>
        <v>0</v>
      </c>
      <c r="IK226" s="162">
        <f t="shared" si="1093"/>
        <v>0</v>
      </c>
      <c r="IL226" s="162">
        <f t="shared" si="1093"/>
        <v>0</v>
      </c>
      <c r="IM226" s="162">
        <f t="shared" si="1093"/>
        <v>0</v>
      </c>
      <c r="IN226" s="162">
        <f t="shared" si="1093"/>
        <v>0</v>
      </c>
      <c r="IO226" s="162">
        <f t="shared" si="17"/>
        <v>0</v>
      </c>
      <c r="IP226" s="162">
        <f t="shared" si="23"/>
        <v>0</v>
      </c>
      <c r="IQ226" s="162">
        <f t="shared" ref="IQ226:KK226" si="1094">MAX((MIN(CZ226+IP226,$IO$7))-GT226,0)</f>
        <v>0</v>
      </c>
      <c r="IR226" s="162">
        <f t="shared" si="1094"/>
        <v>0</v>
      </c>
      <c r="IS226" s="162">
        <f t="shared" si="1094"/>
        <v>0</v>
      </c>
      <c r="IT226" s="162">
        <f t="shared" si="1094"/>
        <v>0</v>
      </c>
      <c r="IU226" s="162">
        <f t="shared" si="1094"/>
        <v>0</v>
      </c>
      <c r="IV226" s="162">
        <f t="shared" si="1094"/>
        <v>0</v>
      </c>
      <c r="IW226" s="162">
        <f t="shared" si="1094"/>
        <v>0</v>
      </c>
      <c r="IX226" s="162">
        <f t="shared" si="1094"/>
        <v>0</v>
      </c>
      <c r="IY226" s="162">
        <f t="shared" si="1094"/>
        <v>0</v>
      </c>
      <c r="IZ226" s="162">
        <f t="shared" si="1094"/>
        <v>0</v>
      </c>
      <c r="JA226" s="162">
        <f t="shared" si="1094"/>
        <v>0</v>
      </c>
      <c r="JB226" s="162">
        <f t="shared" si="1094"/>
        <v>0</v>
      </c>
      <c r="JC226" s="162">
        <f t="shared" si="1094"/>
        <v>0</v>
      </c>
      <c r="JD226" s="162">
        <f t="shared" si="1094"/>
        <v>0</v>
      </c>
      <c r="JE226" s="162">
        <f t="shared" si="1094"/>
        <v>0</v>
      </c>
      <c r="JF226" s="162">
        <f t="shared" si="1094"/>
        <v>0</v>
      </c>
      <c r="JG226" s="162">
        <f t="shared" si="1094"/>
        <v>0</v>
      </c>
      <c r="JH226" s="162">
        <f t="shared" si="1094"/>
        <v>0</v>
      </c>
      <c r="JI226" s="162">
        <f t="shared" si="1094"/>
        <v>0</v>
      </c>
      <c r="JJ226" s="162">
        <f t="shared" si="1094"/>
        <v>0</v>
      </c>
      <c r="JK226" s="162">
        <f t="shared" si="1094"/>
        <v>0</v>
      </c>
      <c r="JL226" s="162">
        <f t="shared" si="1094"/>
        <v>0</v>
      </c>
      <c r="JM226" s="162">
        <f t="shared" si="1094"/>
        <v>0</v>
      </c>
      <c r="JN226" s="162">
        <f t="shared" si="1094"/>
        <v>0</v>
      </c>
      <c r="JO226" s="162">
        <f t="shared" si="1094"/>
        <v>0</v>
      </c>
      <c r="JP226" s="162">
        <f t="shared" si="1094"/>
        <v>0</v>
      </c>
      <c r="JQ226" s="162">
        <f t="shared" si="1094"/>
        <v>0</v>
      </c>
      <c r="JR226" s="162">
        <f t="shared" si="1094"/>
        <v>0</v>
      </c>
      <c r="JS226" s="162">
        <f t="shared" si="1094"/>
        <v>0</v>
      </c>
      <c r="JT226" s="162">
        <f t="shared" si="1094"/>
        <v>0</v>
      </c>
      <c r="JU226" s="162">
        <f t="shared" si="1094"/>
        <v>0</v>
      </c>
      <c r="JV226" s="162">
        <f t="shared" si="1094"/>
        <v>0</v>
      </c>
      <c r="JW226" s="162">
        <f t="shared" si="1094"/>
        <v>0</v>
      </c>
      <c r="JX226" s="162">
        <f t="shared" si="1094"/>
        <v>0</v>
      </c>
      <c r="JY226" s="162">
        <f t="shared" si="1094"/>
        <v>0</v>
      </c>
      <c r="JZ226" s="162">
        <f t="shared" si="1094"/>
        <v>0</v>
      </c>
      <c r="KA226" s="162">
        <f t="shared" si="1094"/>
        <v>0</v>
      </c>
      <c r="KB226" s="162">
        <f t="shared" si="1094"/>
        <v>0</v>
      </c>
      <c r="KC226" s="162">
        <f t="shared" si="1094"/>
        <v>0</v>
      </c>
      <c r="KD226" s="162">
        <f t="shared" si="1094"/>
        <v>0</v>
      </c>
      <c r="KE226" s="162">
        <f t="shared" si="1094"/>
        <v>0</v>
      </c>
      <c r="KF226" s="162">
        <f t="shared" si="1094"/>
        <v>0</v>
      </c>
      <c r="KG226" s="162">
        <f t="shared" si="1094"/>
        <v>0</v>
      </c>
      <c r="KH226" s="162">
        <f t="shared" si="1094"/>
        <v>0</v>
      </c>
      <c r="KI226" s="162">
        <f t="shared" si="1094"/>
        <v>0</v>
      </c>
      <c r="KJ226" s="162">
        <f t="shared" si="1094"/>
        <v>0</v>
      </c>
      <c r="KK226" s="162">
        <f t="shared" si="1094"/>
        <v>0</v>
      </c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</row>
    <row r="227" ht="14.25" customHeight="1" spans="1:326" x14ac:dyDescent="0.25">
      <c r="A227" s="1">
        <v>8</v>
      </c>
      <c r="B227" s="1">
        <f t="shared" ref="B227:C227" si="1095">B226+1</f>
        <v>217</v>
      </c>
      <c r="C227" s="232">
        <f t="shared" si="1095"/>
        <v>43682</v>
      </c>
      <c r="D227" s="162">
        <f t="shared" si="9"/>
        <v>0</v>
      </c>
      <c r="E227" s="162">
        <f>(SUMIFS(Profile!$F$2:$F$17521,Profile!$B$2:$B$17521,$B227,Profile!$C$2:$C$17521,E$8))*$C$6</f>
        <v>0</v>
      </c>
      <c r="F227" s="162">
        <f>(SUMIFS(Profile!$F$2:$F$17521,Profile!$B$2:$B$17521,$B227,Profile!$C$2:$C$17521,F$8))*$C$6</f>
        <v>0</v>
      </c>
      <c r="G227" s="162">
        <f>(SUMIFS(Profile!$F$2:$F$17521,Profile!$B$2:$B$17521,$B227,Profile!$C$2:$C$17521,G$8))*$C$6</f>
        <v>0</v>
      </c>
      <c r="H227" s="162">
        <f>(SUMIFS(Profile!$F$2:$F$17521,Profile!$B$2:$B$17521,$B227,Profile!$C$2:$C$17521,H$8))*$C$6</f>
        <v>0</v>
      </c>
      <c r="I227" s="162">
        <f>(SUMIFS(Profile!$F$2:$F$17521,Profile!$B$2:$B$17521,$B227,Profile!$C$2:$C$17521,I$8))*$C$6</f>
        <v>0</v>
      </c>
      <c r="J227" s="162">
        <f>(SUMIFS(Profile!$F$2:$F$17521,Profile!$B$2:$B$17521,$B227,Profile!$C$2:$C$17521,J$8))*$C$6</f>
        <v>0</v>
      </c>
      <c r="K227" s="162">
        <f>(SUMIFS(Profile!$F$2:$F$17521,Profile!$B$2:$B$17521,$B227,Profile!$C$2:$C$17521,K$8))*$C$6</f>
        <v>0</v>
      </c>
      <c r="L227" s="162">
        <f>(SUMIFS(Profile!$F$2:$F$17521,Profile!$B$2:$B$17521,$B227,Profile!$C$2:$C$17521,L$8))*$C$6</f>
        <v>0</v>
      </c>
      <c r="M227" s="162">
        <f>(SUMIFS(Profile!$F$2:$F$17521,Profile!$B$2:$B$17521,$B227,Profile!$C$2:$C$17521,M$8))*$C$6</f>
        <v>0</v>
      </c>
      <c r="N227" s="162">
        <f>(SUMIFS(Profile!$F$2:$F$17521,Profile!$B$2:$B$17521,$B227,Profile!$C$2:$C$17521,N$8))*$C$6</f>
        <v>0</v>
      </c>
      <c r="O227" s="162">
        <f>(SUMIFS(Profile!$F$2:$F$17521,Profile!$B$2:$B$17521,$B227,Profile!$C$2:$C$17521,O$8))*$C$6</f>
        <v>0</v>
      </c>
      <c r="P227" s="162">
        <f>(SUMIFS(Profile!$F$2:$F$17521,Profile!$B$2:$B$17521,$B227,Profile!$C$2:$C$17521,P$8))*$C$6</f>
        <v>0</v>
      </c>
      <c r="Q227" s="162">
        <f>(SUMIFS(Profile!$F$2:$F$17521,Profile!$B$2:$B$17521,$B227,Profile!$C$2:$C$17521,Q$8))*$C$6</f>
        <v>0</v>
      </c>
      <c r="R227" s="162">
        <f>(SUMIFS(Profile!$F$2:$F$17521,Profile!$B$2:$B$17521,$B227,Profile!$C$2:$C$17521,R$8))*$C$6</f>
        <v>0</v>
      </c>
      <c r="S227" s="162">
        <f>(SUMIFS(Profile!$F$2:$F$17521,Profile!$B$2:$B$17521,$B227,Profile!$C$2:$C$17521,S$8))*$C$6</f>
        <v>0</v>
      </c>
      <c r="T227" s="162">
        <f>(SUMIFS(Profile!$F$2:$F$17521,Profile!$B$2:$B$17521,$B227,Profile!$C$2:$C$17521,T$8))*$C$6</f>
        <v>0</v>
      </c>
      <c r="U227" s="162">
        <f>(SUMIFS(Profile!$F$2:$F$17521,Profile!$B$2:$B$17521,$B227,Profile!$C$2:$C$17521,U$8))*$C$6</f>
        <v>0</v>
      </c>
      <c r="V227" s="162">
        <f>(SUMIFS(Profile!$F$2:$F$17521,Profile!$B$2:$B$17521,$B227,Profile!$C$2:$C$17521,V$8))*$C$6</f>
        <v>0</v>
      </c>
      <c r="W227" s="162">
        <f>(SUMIFS(Profile!$F$2:$F$17521,Profile!$B$2:$B$17521,$B227,Profile!$C$2:$C$17521,W$8))*$C$6</f>
        <v>0</v>
      </c>
      <c r="X227" s="162">
        <f>(SUMIFS(Profile!$F$2:$F$17521,Profile!$B$2:$B$17521,$B227,Profile!$C$2:$C$17521,X$8))*$C$6</f>
        <v>0</v>
      </c>
      <c r="Y227" s="162">
        <f>(SUMIFS(Profile!$F$2:$F$17521,Profile!$B$2:$B$17521,$B227,Profile!$C$2:$C$17521,Y$8))*$C$6</f>
        <v>0</v>
      </c>
      <c r="Z227" s="162">
        <f>(SUMIFS(Profile!$F$2:$F$17521,Profile!$B$2:$B$17521,$B227,Profile!$C$2:$C$17521,Z$8))*$C$6</f>
        <v>0</v>
      </c>
      <c r="AA227" s="162">
        <f>(SUMIFS(Profile!$F$2:$F$17521,Profile!$B$2:$B$17521,$B227,Profile!$C$2:$C$17521,AA$8))*$C$6</f>
        <v>0</v>
      </c>
      <c r="AB227" s="162">
        <f>(SUMIFS(Profile!$F$2:$F$17521,Profile!$B$2:$B$17521,$B227,Profile!$C$2:$C$17521,AB$8))*$C$6</f>
        <v>0</v>
      </c>
      <c r="AC227" s="162">
        <f>(SUMIFS(Profile!$F$2:$F$17521,Profile!$B$2:$B$17521,$B227,Profile!$C$2:$C$17521,AC$8))*$C$6</f>
        <v>0</v>
      </c>
      <c r="AD227" s="162">
        <f>(SUMIFS(Profile!$F$2:$F$17521,Profile!$B$2:$B$17521,$B227,Profile!$C$2:$C$17521,AD$8))*$C$6</f>
        <v>0</v>
      </c>
      <c r="AE227" s="162">
        <f>(SUMIFS(Profile!$F$2:$F$17521,Profile!$B$2:$B$17521,$B227,Profile!$C$2:$C$17521,AE$8))*$C$6</f>
        <v>0</v>
      </c>
      <c r="AF227" s="162">
        <f>(SUMIFS(Profile!$F$2:$F$17521,Profile!$B$2:$B$17521,$B227,Profile!$C$2:$C$17521,AF$8))*$C$6</f>
        <v>0</v>
      </c>
      <c r="AG227" s="162">
        <f>(SUMIFS(Profile!$F$2:$F$17521,Profile!$B$2:$B$17521,$B227,Profile!$C$2:$C$17521,AG$8))*$C$6</f>
        <v>0</v>
      </c>
      <c r="AH227" s="162">
        <f>(SUMIFS(Profile!$F$2:$F$17521,Profile!$B$2:$B$17521,$B227,Profile!$C$2:$C$17521,AH$8))*$C$6</f>
        <v>0</v>
      </c>
      <c r="AI227" s="162">
        <f>(SUMIFS(Profile!$F$2:$F$17521,Profile!$B$2:$B$17521,$B227,Profile!$C$2:$C$17521,AI$8))*$C$6</f>
        <v>0</v>
      </c>
      <c r="AJ227" s="162">
        <f>(SUMIFS(Profile!$F$2:$F$17521,Profile!$B$2:$B$17521,$B227,Profile!$C$2:$C$17521,AJ$8))*$C$6</f>
        <v>0</v>
      </c>
      <c r="AK227" s="162">
        <f>(SUMIFS(Profile!$F$2:$F$17521,Profile!$B$2:$B$17521,$B227,Profile!$C$2:$C$17521,AK$8))*$C$6</f>
        <v>0</v>
      </c>
      <c r="AL227" s="162">
        <f>(SUMIFS(Profile!$F$2:$F$17521,Profile!$B$2:$B$17521,$B227,Profile!$C$2:$C$17521,AL$8))*$C$6</f>
        <v>0</v>
      </c>
      <c r="AM227" s="162">
        <f>(SUMIFS(Profile!$F$2:$F$17521,Profile!$B$2:$B$17521,$B227,Profile!$C$2:$C$17521,AM$8))*$C$6</f>
        <v>0</v>
      </c>
      <c r="AN227" s="162">
        <f>(SUMIFS(Profile!$F$2:$F$17521,Profile!$B$2:$B$17521,$B227,Profile!$C$2:$C$17521,AN$8))*$C$6</f>
        <v>0</v>
      </c>
      <c r="AO227" s="162">
        <f>(SUMIFS(Profile!$F$2:$F$17521,Profile!$B$2:$B$17521,$B227,Profile!$C$2:$C$17521,AO$8))*$C$6</f>
        <v>0</v>
      </c>
      <c r="AP227" s="162">
        <f>(SUMIFS(Profile!$F$2:$F$17521,Profile!$B$2:$B$17521,$B227,Profile!$C$2:$C$17521,AP$8))*$C$6</f>
        <v>0</v>
      </c>
      <c r="AQ227" s="162">
        <f>(SUMIFS(Profile!$F$2:$F$17521,Profile!$B$2:$B$17521,$B227,Profile!$C$2:$C$17521,AQ$8))*$C$6</f>
        <v>0</v>
      </c>
      <c r="AR227" s="162">
        <f>(SUMIFS(Profile!$F$2:$F$17521,Profile!$B$2:$B$17521,$B227,Profile!$C$2:$C$17521,AR$8))*$C$6</f>
        <v>0</v>
      </c>
      <c r="AS227" s="162">
        <f>(SUMIFS(Profile!$F$2:$F$17521,Profile!$B$2:$B$17521,$B227,Profile!$C$2:$C$17521,AS$8))*$C$6</f>
        <v>0</v>
      </c>
      <c r="AT227" s="162">
        <f>(SUMIFS(Profile!$F$2:$F$17521,Profile!$B$2:$B$17521,$B227,Profile!$C$2:$C$17521,AT$8))*$C$6</f>
        <v>0</v>
      </c>
      <c r="AU227" s="162">
        <f>(SUMIFS(Profile!$F$2:$F$17521,Profile!$B$2:$B$17521,$B227,Profile!$C$2:$C$17521,AU$8))*$C$6</f>
        <v>0</v>
      </c>
      <c r="AV227" s="162">
        <f>(SUMIFS(Profile!$F$2:$F$17521,Profile!$B$2:$B$17521,$B227,Profile!$C$2:$C$17521,AV$8))*$C$6</f>
        <v>0</v>
      </c>
      <c r="AW227" s="162">
        <f>(SUMIFS(Profile!$F$2:$F$17521,Profile!$B$2:$B$17521,$B227,Profile!$C$2:$C$17521,AW$8))*$C$6</f>
        <v>0</v>
      </c>
      <c r="AX227" s="162">
        <f>(SUMIFS(Profile!$F$2:$F$17521,Profile!$B$2:$B$17521,$B227,Profile!$C$2:$C$17521,AX$8))*$C$6</f>
        <v>0</v>
      </c>
      <c r="AY227" s="162">
        <f>(SUMIFS(Profile!$F$2:$F$17521,Profile!$B$2:$B$17521,$B227,Profile!$C$2:$C$17521,AY$8))*$C$6</f>
        <v>0</v>
      </c>
      <c r="AZ227" s="162">
        <f>(SUMIFS(Profile!$F$2:$F$17521,Profile!$B$2:$B$17521,$B227,Profile!$C$2:$C$17521,AZ$8))*$C$6</f>
        <v>0</v>
      </c>
      <c r="BA227" s="162">
        <f t="shared" si="10"/>
        <v>0</v>
      </c>
      <c r="BB227" s="162">
        <f>(SUMIFS(Profile!$E$2:$E$17521,Profile!$B$2:$B$17521,$B227,Profile!$C$2:$C$17521,BB$8))*$C$9</f>
        <v>0</v>
      </c>
      <c r="BC227" s="162">
        <f>(SUMIFS(Profile!$E$2:$E$17521,Profile!$B$2:$B$17521,$B227,Profile!$C$2:$C$17521,BC$8))*$C$9</f>
        <v>0</v>
      </c>
      <c r="BD227" s="162">
        <f>(SUMIFS(Profile!$E$2:$E$17521,Profile!$B$2:$B$17521,$B227,Profile!$C$2:$C$17521,BD$8))*$C$9</f>
        <v>0</v>
      </c>
      <c r="BE227" s="162">
        <f>(SUMIFS(Profile!$E$2:$E$17521,Profile!$B$2:$B$17521,$B227,Profile!$C$2:$C$17521,BE$8))*$C$9</f>
        <v>0</v>
      </c>
      <c r="BF227" s="162">
        <f>(SUMIFS(Profile!$E$2:$E$17521,Profile!$B$2:$B$17521,$B227,Profile!$C$2:$C$17521,BF$8))*$C$9</f>
        <v>0</v>
      </c>
      <c r="BG227" s="162">
        <f>(SUMIFS(Profile!$E$2:$E$17521,Profile!$B$2:$B$17521,$B227,Profile!$C$2:$C$17521,BG$8))*$C$9</f>
        <v>0</v>
      </c>
      <c r="BH227" s="162">
        <f>(SUMIFS(Profile!$E$2:$E$17521,Profile!$B$2:$B$17521,$B227,Profile!$C$2:$C$17521,BH$8))*$C$9</f>
        <v>0</v>
      </c>
      <c r="BI227" s="162">
        <f>(SUMIFS(Profile!$E$2:$E$17521,Profile!$B$2:$B$17521,$B227,Profile!$C$2:$C$17521,BI$8))*$C$9</f>
        <v>0</v>
      </c>
      <c r="BJ227" s="162">
        <f>(SUMIFS(Profile!$E$2:$E$17521,Profile!$B$2:$B$17521,$B227,Profile!$C$2:$C$17521,BJ$8))*$C$9</f>
        <v>0</v>
      </c>
      <c r="BK227" s="162">
        <f>(SUMIFS(Profile!$E$2:$E$17521,Profile!$B$2:$B$17521,$B227,Profile!$C$2:$C$17521,BK$8))*$C$9</f>
        <v>0</v>
      </c>
      <c r="BL227" s="162">
        <f>(SUMIFS(Profile!$E$2:$E$17521,Profile!$B$2:$B$17521,$B227,Profile!$C$2:$C$17521,BL$8))*$C$9</f>
        <v>0</v>
      </c>
      <c r="BM227" s="162">
        <f>(SUMIFS(Profile!$E$2:$E$17521,Profile!$B$2:$B$17521,$B227,Profile!$C$2:$C$17521,BM$8))*$C$9</f>
        <v>0</v>
      </c>
      <c r="BN227" s="162">
        <f>(SUMIFS(Profile!$E$2:$E$17521,Profile!$B$2:$B$17521,$B227,Profile!$C$2:$C$17521,BN$8))*$C$9</f>
        <v>0</v>
      </c>
      <c r="BO227" s="162">
        <f>(SUMIFS(Profile!$E$2:$E$17521,Profile!$B$2:$B$17521,$B227,Profile!$C$2:$C$17521,BO$8))*$C$9</f>
        <v>0</v>
      </c>
      <c r="BP227" s="162">
        <f>(SUMIFS(Profile!$E$2:$E$17521,Profile!$B$2:$B$17521,$B227,Profile!$C$2:$C$17521,BP$8))*$C$9</f>
        <v>0</v>
      </c>
      <c r="BQ227" s="162">
        <f>(SUMIFS(Profile!$E$2:$E$17521,Profile!$B$2:$B$17521,$B227,Profile!$C$2:$C$17521,BQ$8))*$C$9</f>
        <v>0</v>
      </c>
      <c r="BR227" s="162">
        <f>(SUMIFS(Profile!$E$2:$E$17521,Profile!$B$2:$B$17521,$B227,Profile!$C$2:$C$17521,BR$8))*$C$9</f>
        <v>0</v>
      </c>
      <c r="BS227" s="162">
        <f>(SUMIFS(Profile!$E$2:$E$17521,Profile!$B$2:$B$17521,$B227,Profile!$C$2:$C$17521,BS$8))*$C$9</f>
        <v>0</v>
      </c>
      <c r="BT227" s="162">
        <f>(SUMIFS(Profile!$E$2:$E$17521,Profile!$B$2:$B$17521,$B227,Profile!$C$2:$C$17521,BT$8))*$C$9</f>
        <v>0</v>
      </c>
      <c r="BU227" s="162">
        <f>(SUMIFS(Profile!$E$2:$E$17521,Profile!$B$2:$B$17521,$B227,Profile!$C$2:$C$17521,BU$8))*$C$9</f>
        <v>0</v>
      </c>
      <c r="BV227" s="162">
        <f>(SUMIFS(Profile!$E$2:$E$17521,Profile!$B$2:$B$17521,$B227,Profile!$C$2:$C$17521,BV$8))*$C$9</f>
        <v>0</v>
      </c>
      <c r="BW227" s="162">
        <f>(SUMIFS(Profile!$E$2:$E$17521,Profile!$B$2:$B$17521,$B227,Profile!$C$2:$C$17521,BW$8))*$C$9</f>
        <v>0</v>
      </c>
      <c r="BX227" s="162">
        <f>(SUMIFS(Profile!$E$2:$E$17521,Profile!$B$2:$B$17521,$B227,Profile!$C$2:$C$17521,BX$8))*$C$9</f>
        <v>0</v>
      </c>
      <c r="BY227" s="162">
        <f>(SUMIFS(Profile!$E$2:$E$17521,Profile!$B$2:$B$17521,$B227,Profile!$C$2:$C$17521,BY$8))*$C$9</f>
        <v>0</v>
      </c>
      <c r="BZ227" s="162">
        <f>(SUMIFS(Profile!$E$2:$E$17521,Profile!$B$2:$B$17521,$B227,Profile!$C$2:$C$17521,BZ$8))*$C$9</f>
        <v>0</v>
      </c>
      <c r="CA227" s="162">
        <f>(SUMIFS(Profile!$E$2:$E$17521,Profile!$B$2:$B$17521,$B227,Profile!$C$2:$C$17521,CA$8))*$C$9</f>
        <v>0</v>
      </c>
      <c r="CB227" s="162">
        <f>(SUMIFS(Profile!$E$2:$E$17521,Profile!$B$2:$B$17521,$B227,Profile!$C$2:$C$17521,CB$8))*$C$9</f>
        <v>0</v>
      </c>
      <c r="CC227" s="162">
        <f>(SUMIFS(Profile!$E$2:$E$17521,Profile!$B$2:$B$17521,$B227,Profile!$C$2:$C$17521,CC$8))*$C$9</f>
        <v>0</v>
      </c>
      <c r="CD227" s="162">
        <f>(SUMIFS(Profile!$E$2:$E$17521,Profile!$B$2:$B$17521,$B227,Profile!$C$2:$C$17521,CD$8))*$C$9</f>
        <v>0</v>
      </c>
      <c r="CE227" s="162">
        <f>(SUMIFS(Profile!$E$2:$E$17521,Profile!$B$2:$B$17521,$B227,Profile!$C$2:$C$17521,CE$8))*$C$9</f>
        <v>0</v>
      </c>
      <c r="CF227" s="162">
        <f>(SUMIFS(Profile!$E$2:$E$17521,Profile!$B$2:$B$17521,$B227,Profile!$C$2:$C$17521,CF$8))*$C$9</f>
        <v>0</v>
      </c>
      <c r="CG227" s="162">
        <f>(SUMIFS(Profile!$E$2:$E$17521,Profile!$B$2:$B$17521,$B227,Profile!$C$2:$C$17521,CG$8))*$C$9</f>
        <v>0</v>
      </c>
      <c r="CH227" s="162">
        <f>(SUMIFS(Profile!$E$2:$E$17521,Profile!$B$2:$B$17521,$B227,Profile!$C$2:$C$17521,CH$8))*$C$9</f>
        <v>0</v>
      </c>
      <c r="CI227" s="162">
        <f>(SUMIFS(Profile!$E$2:$E$17521,Profile!$B$2:$B$17521,$B227,Profile!$C$2:$C$17521,CI$8))*$C$9</f>
        <v>0</v>
      </c>
      <c r="CJ227" s="162">
        <f>(SUMIFS(Profile!$E$2:$E$17521,Profile!$B$2:$B$17521,$B227,Profile!$C$2:$C$17521,CJ$8))*$C$9</f>
        <v>0</v>
      </c>
      <c r="CK227" s="162">
        <f>(SUMIFS(Profile!$E$2:$E$17521,Profile!$B$2:$B$17521,$B227,Profile!$C$2:$C$17521,CK$8))*$C$9</f>
        <v>0</v>
      </c>
      <c r="CL227" s="162">
        <f>(SUMIFS(Profile!$E$2:$E$17521,Profile!$B$2:$B$17521,$B227,Profile!$C$2:$C$17521,CL$8))*$C$9</f>
        <v>0</v>
      </c>
      <c r="CM227" s="162">
        <f>(SUMIFS(Profile!$E$2:$E$17521,Profile!$B$2:$B$17521,$B227,Profile!$C$2:$C$17521,CM$8))*$C$9</f>
        <v>0</v>
      </c>
      <c r="CN227" s="162">
        <f>(SUMIFS(Profile!$E$2:$E$17521,Profile!$B$2:$B$17521,$B227,Profile!$C$2:$C$17521,CN$8))*$C$9</f>
        <v>0</v>
      </c>
      <c r="CO227" s="162">
        <f>(SUMIFS(Profile!$E$2:$E$17521,Profile!$B$2:$B$17521,$B227,Profile!$C$2:$C$17521,CO$8))*$C$9</f>
        <v>0</v>
      </c>
      <c r="CP227" s="162">
        <f>(SUMIFS(Profile!$E$2:$E$17521,Profile!$B$2:$B$17521,$B227,Profile!$C$2:$C$17521,CP$8))*$C$9</f>
        <v>0</v>
      </c>
      <c r="CQ227" s="162">
        <f>(SUMIFS(Profile!$E$2:$E$17521,Profile!$B$2:$B$17521,$B227,Profile!$C$2:$C$17521,CQ$8))*$C$9</f>
        <v>0</v>
      </c>
      <c r="CR227" s="162">
        <f>(SUMIFS(Profile!$E$2:$E$17521,Profile!$B$2:$B$17521,$B227,Profile!$C$2:$C$17521,CR$8))*$C$9</f>
        <v>0</v>
      </c>
      <c r="CS227" s="162">
        <f>(SUMIFS(Profile!$E$2:$E$17521,Profile!$B$2:$B$17521,$B227,Profile!$C$2:$C$17521,CS$8))*$C$9</f>
        <v>0</v>
      </c>
      <c r="CT227" s="162">
        <f>(SUMIFS(Profile!$E$2:$E$17521,Profile!$B$2:$B$17521,$B227,Profile!$C$2:$C$17521,CT$8))*$C$9</f>
        <v>0</v>
      </c>
      <c r="CU227" s="162">
        <f>(SUMIFS(Profile!$E$2:$E$17521,Profile!$B$2:$B$17521,$B227,Profile!$C$2:$C$17521,CU$8))*$C$9</f>
        <v>0</v>
      </c>
      <c r="CV227" s="162">
        <f>(SUMIFS(Profile!$E$2:$E$17521,Profile!$B$2:$B$17521,$B227,Profile!$C$2:$C$17521,CV$8))*$C$9</f>
        <v>0</v>
      </c>
      <c r="CW227" s="162">
        <f>(SUMIFS(Profile!$E$2:$E$17521,Profile!$B$2:$B$17521,$B227,Profile!$C$2:$C$17521,CW$8))*$C$9</f>
        <v>0</v>
      </c>
      <c r="CX227" s="162">
        <f t="shared" si="11"/>
        <v>0</v>
      </c>
      <c r="CY227" s="162">
        <f t="shared" ref="CY227:ET227" si="1096">MAX(BB227-E227,0)</f>
        <v>0</v>
      </c>
      <c r="CZ227" s="162">
        <f t="shared" si="1096"/>
        <v>0</v>
      </c>
      <c r="DA227" s="162">
        <f t="shared" si="1096"/>
        <v>0</v>
      </c>
      <c r="DB227" s="162">
        <f t="shared" si="1096"/>
        <v>0</v>
      </c>
      <c r="DC227" s="162">
        <f t="shared" si="1096"/>
        <v>0</v>
      </c>
      <c r="DD227" s="162">
        <f t="shared" si="1096"/>
        <v>0</v>
      </c>
      <c r="DE227" s="162">
        <f t="shared" si="1096"/>
        <v>0</v>
      </c>
      <c r="DF227" s="162">
        <f t="shared" si="1096"/>
        <v>0</v>
      </c>
      <c r="DG227" s="162">
        <f t="shared" si="1096"/>
        <v>0</v>
      </c>
      <c r="DH227" s="162">
        <f t="shared" si="1096"/>
        <v>0</v>
      </c>
      <c r="DI227" s="162">
        <f t="shared" si="1096"/>
        <v>0</v>
      </c>
      <c r="DJ227" s="162">
        <f t="shared" si="1096"/>
        <v>0</v>
      </c>
      <c r="DK227" s="162">
        <f t="shared" si="1096"/>
        <v>0</v>
      </c>
      <c r="DL227" s="162">
        <f t="shared" si="1096"/>
        <v>0</v>
      </c>
      <c r="DM227" s="162">
        <f t="shared" si="1096"/>
        <v>0</v>
      </c>
      <c r="DN227" s="162">
        <f t="shared" si="1096"/>
        <v>0</v>
      </c>
      <c r="DO227" s="162">
        <f t="shared" si="1096"/>
        <v>0</v>
      </c>
      <c r="DP227" s="162">
        <f t="shared" si="1096"/>
        <v>0</v>
      </c>
      <c r="DQ227" s="162">
        <f t="shared" si="1096"/>
        <v>0</v>
      </c>
      <c r="DR227" s="162">
        <f t="shared" si="1096"/>
        <v>0</v>
      </c>
      <c r="DS227" s="162">
        <f t="shared" si="1096"/>
        <v>0</v>
      </c>
      <c r="DT227" s="162">
        <f t="shared" si="1096"/>
        <v>0</v>
      </c>
      <c r="DU227" s="162">
        <f t="shared" si="1096"/>
        <v>0</v>
      </c>
      <c r="DV227" s="162">
        <f t="shared" si="1096"/>
        <v>0</v>
      </c>
      <c r="DW227" s="162">
        <f t="shared" si="1096"/>
        <v>0</v>
      </c>
      <c r="DX227" s="162">
        <f t="shared" si="1096"/>
        <v>0</v>
      </c>
      <c r="DY227" s="162">
        <f t="shared" si="1096"/>
        <v>0</v>
      </c>
      <c r="DZ227" s="162">
        <f t="shared" si="1096"/>
        <v>0</v>
      </c>
      <c r="EA227" s="162">
        <f t="shared" si="1096"/>
        <v>0</v>
      </c>
      <c r="EB227" s="162">
        <f t="shared" si="1096"/>
        <v>0</v>
      </c>
      <c r="EC227" s="162">
        <f t="shared" si="1096"/>
        <v>0</v>
      </c>
      <c r="ED227" s="162">
        <f t="shared" si="1096"/>
        <v>0</v>
      </c>
      <c r="EE227" s="162">
        <f t="shared" si="1096"/>
        <v>0</v>
      </c>
      <c r="EF227" s="162">
        <f t="shared" si="1096"/>
        <v>0</v>
      </c>
      <c r="EG227" s="162">
        <f t="shared" si="1096"/>
        <v>0</v>
      </c>
      <c r="EH227" s="162">
        <f t="shared" si="1096"/>
        <v>0</v>
      </c>
      <c r="EI227" s="162">
        <f t="shared" si="1096"/>
        <v>0</v>
      </c>
      <c r="EJ227" s="162">
        <f t="shared" si="1096"/>
        <v>0</v>
      </c>
      <c r="EK227" s="162">
        <f t="shared" si="1096"/>
        <v>0</v>
      </c>
      <c r="EL227" s="162">
        <f t="shared" si="1096"/>
        <v>0</v>
      </c>
      <c r="EM227" s="162">
        <f t="shared" si="1096"/>
        <v>0</v>
      </c>
      <c r="EN227" s="162">
        <f t="shared" si="1096"/>
        <v>0</v>
      </c>
      <c r="EO227" s="162">
        <f t="shared" si="1096"/>
        <v>0</v>
      </c>
      <c r="EP227" s="162">
        <f t="shared" si="1096"/>
        <v>0</v>
      </c>
      <c r="EQ227" s="162">
        <f t="shared" si="1096"/>
        <v>0</v>
      </c>
      <c r="ER227" s="162">
        <f t="shared" si="1096"/>
        <v>0</v>
      </c>
      <c r="ES227" s="162">
        <f t="shared" si="1096"/>
        <v>0</v>
      </c>
      <c r="ET227" s="162">
        <f t="shared" si="1096"/>
        <v>0</v>
      </c>
      <c r="EU227" s="162">
        <f t="shared" si="13"/>
        <v>0</v>
      </c>
      <c r="EV227" s="162">
        <f t="shared" ref="EV227:GQ227" si="1097">BB227-CY227</f>
        <v>0</v>
      </c>
      <c r="EW227" s="162">
        <f t="shared" si="1097"/>
        <v>0</v>
      </c>
      <c r="EX227" s="162">
        <f t="shared" si="1097"/>
        <v>0</v>
      </c>
      <c r="EY227" s="162">
        <f t="shared" si="1097"/>
        <v>0</v>
      </c>
      <c r="EZ227" s="162">
        <f t="shared" si="1097"/>
        <v>0</v>
      </c>
      <c r="FA227" s="162">
        <f t="shared" si="1097"/>
        <v>0</v>
      </c>
      <c r="FB227" s="162">
        <f t="shared" si="1097"/>
        <v>0</v>
      </c>
      <c r="FC227" s="162">
        <f t="shared" si="1097"/>
        <v>0</v>
      </c>
      <c r="FD227" s="162">
        <f t="shared" si="1097"/>
        <v>0</v>
      </c>
      <c r="FE227" s="162">
        <f t="shared" si="1097"/>
        <v>0</v>
      </c>
      <c r="FF227" s="162">
        <f t="shared" si="1097"/>
        <v>0</v>
      </c>
      <c r="FG227" s="162">
        <f t="shared" si="1097"/>
        <v>0</v>
      </c>
      <c r="FH227" s="162">
        <f t="shared" si="1097"/>
        <v>0</v>
      </c>
      <c r="FI227" s="162">
        <f t="shared" si="1097"/>
        <v>0</v>
      </c>
      <c r="FJ227" s="162">
        <f t="shared" si="1097"/>
        <v>0</v>
      </c>
      <c r="FK227" s="162">
        <f t="shared" si="1097"/>
        <v>0</v>
      </c>
      <c r="FL227" s="162">
        <f t="shared" si="1097"/>
        <v>0</v>
      </c>
      <c r="FM227" s="162">
        <f t="shared" si="1097"/>
        <v>0</v>
      </c>
      <c r="FN227" s="162">
        <f t="shared" si="1097"/>
        <v>0</v>
      </c>
      <c r="FO227" s="162">
        <f t="shared" si="1097"/>
        <v>0</v>
      </c>
      <c r="FP227" s="162">
        <f t="shared" si="1097"/>
        <v>0</v>
      </c>
      <c r="FQ227" s="162">
        <f t="shared" si="1097"/>
        <v>0</v>
      </c>
      <c r="FR227" s="162">
        <f t="shared" si="1097"/>
        <v>0</v>
      </c>
      <c r="FS227" s="162">
        <f t="shared" si="1097"/>
        <v>0</v>
      </c>
      <c r="FT227" s="162">
        <f t="shared" si="1097"/>
        <v>0</v>
      </c>
      <c r="FU227" s="162">
        <f t="shared" si="1097"/>
        <v>0</v>
      </c>
      <c r="FV227" s="162">
        <f t="shared" si="1097"/>
        <v>0</v>
      </c>
      <c r="FW227" s="162">
        <f t="shared" si="1097"/>
        <v>0</v>
      </c>
      <c r="FX227" s="162">
        <f t="shared" si="1097"/>
        <v>0</v>
      </c>
      <c r="FY227" s="162">
        <f t="shared" si="1097"/>
        <v>0</v>
      </c>
      <c r="FZ227" s="162">
        <f t="shared" si="1097"/>
        <v>0</v>
      </c>
      <c r="GA227" s="162">
        <f t="shared" si="1097"/>
        <v>0</v>
      </c>
      <c r="GB227" s="162">
        <f t="shared" si="1097"/>
        <v>0</v>
      </c>
      <c r="GC227" s="162">
        <f t="shared" si="1097"/>
        <v>0</v>
      </c>
      <c r="GD227" s="162">
        <f t="shared" si="1097"/>
        <v>0</v>
      </c>
      <c r="GE227" s="162">
        <f t="shared" si="1097"/>
        <v>0</v>
      </c>
      <c r="GF227" s="162">
        <f t="shared" si="1097"/>
        <v>0</v>
      </c>
      <c r="GG227" s="162">
        <f t="shared" si="1097"/>
        <v>0</v>
      </c>
      <c r="GH227" s="162">
        <f t="shared" si="1097"/>
        <v>0</v>
      </c>
      <c r="GI227" s="162">
        <f t="shared" si="1097"/>
        <v>0</v>
      </c>
      <c r="GJ227" s="162">
        <f t="shared" si="1097"/>
        <v>0</v>
      </c>
      <c r="GK227" s="162">
        <f t="shared" si="1097"/>
        <v>0</v>
      </c>
      <c r="GL227" s="162">
        <f t="shared" si="1097"/>
        <v>0</v>
      </c>
      <c r="GM227" s="162">
        <f t="shared" si="1097"/>
        <v>0</v>
      </c>
      <c r="GN227" s="162">
        <f t="shared" si="1097"/>
        <v>0</v>
      </c>
      <c r="GO227" s="162">
        <f t="shared" si="1097"/>
        <v>0</v>
      </c>
      <c r="GP227" s="162">
        <f t="shared" si="1097"/>
        <v>0</v>
      </c>
      <c r="GQ227" s="162">
        <f t="shared" si="1097"/>
        <v>0</v>
      </c>
      <c r="GR227" s="162">
        <f t="shared" si="15"/>
        <v>0</v>
      </c>
      <c r="GS227" s="162">
        <f t="shared" ref="GS227:IN227" si="1098">E227-EV227</f>
        <v>0</v>
      </c>
      <c r="GT227" s="162">
        <f t="shared" si="1098"/>
        <v>0</v>
      </c>
      <c r="GU227" s="162">
        <f t="shared" si="1098"/>
        <v>0</v>
      </c>
      <c r="GV227" s="162">
        <f t="shared" si="1098"/>
        <v>0</v>
      </c>
      <c r="GW227" s="162">
        <f t="shared" si="1098"/>
        <v>0</v>
      </c>
      <c r="GX227" s="162">
        <f t="shared" si="1098"/>
        <v>0</v>
      </c>
      <c r="GY227" s="162">
        <f t="shared" si="1098"/>
        <v>0</v>
      </c>
      <c r="GZ227" s="162">
        <f t="shared" si="1098"/>
        <v>0</v>
      </c>
      <c r="HA227" s="162">
        <f t="shared" si="1098"/>
        <v>0</v>
      </c>
      <c r="HB227" s="162">
        <f t="shared" si="1098"/>
        <v>0</v>
      </c>
      <c r="HC227" s="162">
        <f t="shared" si="1098"/>
        <v>0</v>
      </c>
      <c r="HD227" s="162">
        <f t="shared" si="1098"/>
        <v>0</v>
      </c>
      <c r="HE227" s="162">
        <f t="shared" si="1098"/>
        <v>0</v>
      </c>
      <c r="HF227" s="162">
        <f t="shared" si="1098"/>
        <v>0</v>
      </c>
      <c r="HG227" s="162">
        <f t="shared" si="1098"/>
        <v>0</v>
      </c>
      <c r="HH227" s="162">
        <f t="shared" si="1098"/>
        <v>0</v>
      </c>
      <c r="HI227" s="162">
        <f t="shared" si="1098"/>
        <v>0</v>
      </c>
      <c r="HJ227" s="162">
        <f t="shared" si="1098"/>
        <v>0</v>
      </c>
      <c r="HK227" s="162">
        <f t="shared" si="1098"/>
        <v>0</v>
      </c>
      <c r="HL227" s="162">
        <f t="shared" si="1098"/>
        <v>0</v>
      </c>
      <c r="HM227" s="162">
        <f t="shared" si="1098"/>
        <v>0</v>
      </c>
      <c r="HN227" s="162">
        <f t="shared" si="1098"/>
        <v>0</v>
      </c>
      <c r="HO227" s="162">
        <f t="shared" si="1098"/>
        <v>0</v>
      </c>
      <c r="HP227" s="162">
        <f t="shared" si="1098"/>
        <v>0</v>
      </c>
      <c r="HQ227" s="162">
        <f t="shared" si="1098"/>
        <v>0</v>
      </c>
      <c r="HR227" s="162">
        <f t="shared" si="1098"/>
        <v>0</v>
      </c>
      <c r="HS227" s="162">
        <f t="shared" si="1098"/>
        <v>0</v>
      </c>
      <c r="HT227" s="162">
        <f t="shared" si="1098"/>
        <v>0</v>
      </c>
      <c r="HU227" s="162">
        <f t="shared" si="1098"/>
        <v>0</v>
      </c>
      <c r="HV227" s="162">
        <f t="shared" si="1098"/>
        <v>0</v>
      </c>
      <c r="HW227" s="162">
        <f t="shared" si="1098"/>
        <v>0</v>
      </c>
      <c r="HX227" s="162">
        <f t="shared" si="1098"/>
        <v>0</v>
      </c>
      <c r="HY227" s="162">
        <f t="shared" si="1098"/>
        <v>0</v>
      </c>
      <c r="HZ227" s="162">
        <f t="shared" si="1098"/>
        <v>0</v>
      </c>
      <c r="IA227" s="162">
        <f t="shared" si="1098"/>
        <v>0</v>
      </c>
      <c r="IB227" s="162">
        <f t="shared" si="1098"/>
        <v>0</v>
      </c>
      <c r="IC227" s="162">
        <f t="shared" si="1098"/>
        <v>0</v>
      </c>
      <c r="ID227" s="162">
        <f t="shared" si="1098"/>
        <v>0</v>
      </c>
      <c r="IE227" s="162">
        <f t="shared" si="1098"/>
        <v>0</v>
      </c>
      <c r="IF227" s="162">
        <f t="shared" si="1098"/>
        <v>0</v>
      </c>
      <c r="IG227" s="162">
        <f t="shared" si="1098"/>
        <v>0</v>
      </c>
      <c r="IH227" s="162">
        <f t="shared" si="1098"/>
        <v>0</v>
      </c>
      <c r="II227" s="162">
        <f t="shared" si="1098"/>
        <v>0</v>
      </c>
      <c r="IJ227" s="162">
        <f t="shared" si="1098"/>
        <v>0</v>
      </c>
      <c r="IK227" s="162">
        <f t="shared" si="1098"/>
        <v>0</v>
      </c>
      <c r="IL227" s="162">
        <f t="shared" si="1098"/>
        <v>0</v>
      </c>
      <c r="IM227" s="162">
        <f t="shared" si="1098"/>
        <v>0</v>
      </c>
      <c r="IN227" s="162">
        <f t="shared" si="1098"/>
        <v>0</v>
      </c>
      <c r="IO227" s="162">
        <f t="shared" si="17"/>
        <v>0</v>
      </c>
      <c r="IP227" s="162">
        <f t="shared" si="23"/>
        <v>0</v>
      </c>
      <c r="IQ227" s="162">
        <f t="shared" ref="IQ227:KK227" si="1099">MAX((MIN(CZ227+IP227,$IO$7))-GT227,0)</f>
        <v>0</v>
      </c>
      <c r="IR227" s="162">
        <f t="shared" si="1099"/>
        <v>0</v>
      </c>
      <c r="IS227" s="162">
        <f t="shared" si="1099"/>
        <v>0</v>
      </c>
      <c r="IT227" s="162">
        <f t="shared" si="1099"/>
        <v>0</v>
      </c>
      <c r="IU227" s="162">
        <f t="shared" si="1099"/>
        <v>0</v>
      </c>
      <c r="IV227" s="162">
        <f t="shared" si="1099"/>
        <v>0</v>
      </c>
      <c r="IW227" s="162">
        <f t="shared" si="1099"/>
        <v>0</v>
      </c>
      <c r="IX227" s="162">
        <f t="shared" si="1099"/>
        <v>0</v>
      </c>
      <c r="IY227" s="162">
        <f t="shared" si="1099"/>
        <v>0</v>
      </c>
      <c r="IZ227" s="162">
        <f t="shared" si="1099"/>
        <v>0</v>
      </c>
      <c r="JA227" s="162">
        <f t="shared" si="1099"/>
        <v>0</v>
      </c>
      <c r="JB227" s="162">
        <f t="shared" si="1099"/>
        <v>0</v>
      </c>
      <c r="JC227" s="162">
        <f t="shared" si="1099"/>
        <v>0</v>
      </c>
      <c r="JD227" s="162">
        <f t="shared" si="1099"/>
        <v>0</v>
      </c>
      <c r="JE227" s="162">
        <f t="shared" si="1099"/>
        <v>0</v>
      </c>
      <c r="JF227" s="162">
        <f t="shared" si="1099"/>
        <v>0</v>
      </c>
      <c r="JG227" s="162">
        <f t="shared" si="1099"/>
        <v>0</v>
      </c>
      <c r="JH227" s="162">
        <f t="shared" si="1099"/>
        <v>0</v>
      </c>
      <c r="JI227" s="162">
        <f t="shared" si="1099"/>
        <v>0</v>
      </c>
      <c r="JJ227" s="162">
        <f t="shared" si="1099"/>
        <v>0</v>
      </c>
      <c r="JK227" s="162">
        <f t="shared" si="1099"/>
        <v>0</v>
      </c>
      <c r="JL227" s="162">
        <f t="shared" si="1099"/>
        <v>0</v>
      </c>
      <c r="JM227" s="162">
        <f t="shared" si="1099"/>
        <v>0</v>
      </c>
      <c r="JN227" s="162">
        <f t="shared" si="1099"/>
        <v>0</v>
      </c>
      <c r="JO227" s="162">
        <f t="shared" si="1099"/>
        <v>0</v>
      </c>
      <c r="JP227" s="162">
        <f t="shared" si="1099"/>
        <v>0</v>
      </c>
      <c r="JQ227" s="162">
        <f t="shared" si="1099"/>
        <v>0</v>
      </c>
      <c r="JR227" s="162">
        <f t="shared" si="1099"/>
        <v>0</v>
      </c>
      <c r="JS227" s="162">
        <f t="shared" si="1099"/>
        <v>0</v>
      </c>
      <c r="JT227" s="162">
        <f t="shared" si="1099"/>
        <v>0</v>
      </c>
      <c r="JU227" s="162">
        <f t="shared" si="1099"/>
        <v>0</v>
      </c>
      <c r="JV227" s="162">
        <f t="shared" si="1099"/>
        <v>0</v>
      </c>
      <c r="JW227" s="162">
        <f t="shared" si="1099"/>
        <v>0</v>
      </c>
      <c r="JX227" s="162">
        <f t="shared" si="1099"/>
        <v>0</v>
      </c>
      <c r="JY227" s="162">
        <f t="shared" si="1099"/>
        <v>0</v>
      </c>
      <c r="JZ227" s="162">
        <f t="shared" si="1099"/>
        <v>0</v>
      </c>
      <c r="KA227" s="162">
        <f t="shared" si="1099"/>
        <v>0</v>
      </c>
      <c r="KB227" s="162">
        <f t="shared" si="1099"/>
        <v>0</v>
      </c>
      <c r="KC227" s="162">
        <f t="shared" si="1099"/>
        <v>0</v>
      </c>
      <c r="KD227" s="162">
        <f t="shared" si="1099"/>
        <v>0</v>
      </c>
      <c r="KE227" s="162">
        <f t="shared" si="1099"/>
        <v>0</v>
      </c>
      <c r="KF227" s="162">
        <f t="shared" si="1099"/>
        <v>0</v>
      </c>
      <c r="KG227" s="162">
        <f t="shared" si="1099"/>
        <v>0</v>
      </c>
      <c r="KH227" s="162">
        <f t="shared" si="1099"/>
        <v>0</v>
      </c>
      <c r="KI227" s="162">
        <f t="shared" si="1099"/>
        <v>0</v>
      </c>
      <c r="KJ227" s="162">
        <f t="shared" si="1099"/>
        <v>0</v>
      </c>
      <c r="KK227" s="162">
        <f t="shared" si="1099"/>
        <v>0</v>
      </c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</row>
    <row r="228" ht="14.25" customHeight="1" spans="1:326" x14ac:dyDescent="0.25">
      <c r="A228" s="1">
        <v>8</v>
      </c>
      <c r="B228" s="1">
        <f t="shared" ref="B228:C228" si="1100">B227+1</f>
        <v>218</v>
      </c>
      <c r="C228" s="232">
        <f t="shared" si="1100"/>
        <v>43683</v>
      </c>
      <c r="D228" s="162">
        <f t="shared" si="9"/>
        <v>0</v>
      </c>
      <c r="E228" s="162">
        <f>(SUMIFS(Profile!$F$2:$F$17521,Profile!$B$2:$B$17521,$B228,Profile!$C$2:$C$17521,E$8))*$C$6</f>
        <v>0</v>
      </c>
      <c r="F228" s="162">
        <f>(SUMIFS(Profile!$F$2:$F$17521,Profile!$B$2:$B$17521,$B228,Profile!$C$2:$C$17521,F$8))*$C$6</f>
        <v>0</v>
      </c>
      <c r="G228" s="162">
        <f>(SUMIFS(Profile!$F$2:$F$17521,Profile!$B$2:$B$17521,$B228,Profile!$C$2:$C$17521,G$8))*$C$6</f>
        <v>0</v>
      </c>
      <c r="H228" s="162">
        <f>(SUMIFS(Profile!$F$2:$F$17521,Profile!$B$2:$B$17521,$B228,Profile!$C$2:$C$17521,H$8))*$C$6</f>
        <v>0</v>
      </c>
      <c r="I228" s="162">
        <f>(SUMIFS(Profile!$F$2:$F$17521,Profile!$B$2:$B$17521,$B228,Profile!$C$2:$C$17521,I$8))*$C$6</f>
        <v>0</v>
      </c>
      <c r="J228" s="162">
        <f>(SUMIFS(Profile!$F$2:$F$17521,Profile!$B$2:$B$17521,$B228,Profile!$C$2:$C$17521,J$8))*$C$6</f>
        <v>0</v>
      </c>
      <c r="K228" s="162">
        <f>(SUMIFS(Profile!$F$2:$F$17521,Profile!$B$2:$B$17521,$B228,Profile!$C$2:$C$17521,K$8))*$C$6</f>
        <v>0</v>
      </c>
      <c r="L228" s="162">
        <f>(SUMIFS(Profile!$F$2:$F$17521,Profile!$B$2:$B$17521,$B228,Profile!$C$2:$C$17521,L$8))*$C$6</f>
        <v>0</v>
      </c>
      <c r="M228" s="162">
        <f>(SUMIFS(Profile!$F$2:$F$17521,Profile!$B$2:$B$17521,$B228,Profile!$C$2:$C$17521,M$8))*$C$6</f>
        <v>0</v>
      </c>
      <c r="N228" s="162">
        <f>(SUMIFS(Profile!$F$2:$F$17521,Profile!$B$2:$B$17521,$B228,Profile!$C$2:$C$17521,N$8))*$C$6</f>
        <v>0</v>
      </c>
      <c r="O228" s="162">
        <f>(SUMIFS(Profile!$F$2:$F$17521,Profile!$B$2:$B$17521,$B228,Profile!$C$2:$C$17521,O$8))*$C$6</f>
        <v>0</v>
      </c>
      <c r="P228" s="162">
        <f>(SUMIFS(Profile!$F$2:$F$17521,Profile!$B$2:$B$17521,$B228,Profile!$C$2:$C$17521,P$8))*$C$6</f>
        <v>0</v>
      </c>
      <c r="Q228" s="162">
        <f>(SUMIFS(Profile!$F$2:$F$17521,Profile!$B$2:$B$17521,$B228,Profile!$C$2:$C$17521,Q$8))*$C$6</f>
        <v>0</v>
      </c>
      <c r="R228" s="162">
        <f>(SUMIFS(Profile!$F$2:$F$17521,Profile!$B$2:$B$17521,$B228,Profile!$C$2:$C$17521,R$8))*$C$6</f>
        <v>0</v>
      </c>
      <c r="S228" s="162">
        <f>(SUMIFS(Profile!$F$2:$F$17521,Profile!$B$2:$B$17521,$B228,Profile!$C$2:$C$17521,S$8))*$C$6</f>
        <v>0</v>
      </c>
      <c r="T228" s="162">
        <f>(SUMIFS(Profile!$F$2:$F$17521,Profile!$B$2:$B$17521,$B228,Profile!$C$2:$C$17521,T$8))*$C$6</f>
        <v>0</v>
      </c>
      <c r="U228" s="162">
        <f>(SUMIFS(Profile!$F$2:$F$17521,Profile!$B$2:$B$17521,$B228,Profile!$C$2:$C$17521,U$8))*$C$6</f>
        <v>0</v>
      </c>
      <c r="V228" s="162">
        <f>(SUMIFS(Profile!$F$2:$F$17521,Profile!$B$2:$B$17521,$B228,Profile!$C$2:$C$17521,V$8))*$C$6</f>
        <v>0</v>
      </c>
      <c r="W228" s="162">
        <f>(SUMIFS(Profile!$F$2:$F$17521,Profile!$B$2:$B$17521,$B228,Profile!$C$2:$C$17521,W$8))*$C$6</f>
        <v>0</v>
      </c>
      <c r="X228" s="162">
        <f>(SUMIFS(Profile!$F$2:$F$17521,Profile!$B$2:$B$17521,$B228,Profile!$C$2:$C$17521,X$8))*$C$6</f>
        <v>0</v>
      </c>
      <c r="Y228" s="162">
        <f>(SUMIFS(Profile!$F$2:$F$17521,Profile!$B$2:$B$17521,$B228,Profile!$C$2:$C$17521,Y$8))*$C$6</f>
        <v>0</v>
      </c>
      <c r="Z228" s="162">
        <f>(SUMIFS(Profile!$F$2:$F$17521,Profile!$B$2:$B$17521,$B228,Profile!$C$2:$C$17521,Z$8))*$C$6</f>
        <v>0</v>
      </c>
      <c r="AA228" s="162">
        <f>(SUMIFS(Profile!$F$2:$F$17521,Profile!$B$2:$B$17521,$B228,Profile!$C$2:$C$17521,AA$8))*$C$6</f>
        <v>0</v>
      </c>
      <c r="AB228" s="162">
        <f>(SUMIFS(Profile!$F$2:$F$17521,Profile!$B$2:$B$17521,$B228,Profile!$C$2:$C$17521,AB$8))*$C$6</f>
        <v>0</v>
      </c>
      <c r="AC228" s="162">
        <f>(SUMIFS(Profile!$F$2:$F$17521,Profile!$B$2:$B$17521,$B228,Profile!$C$2:$C$17521,AC$8))*$C$6</f>
        <v>0</v>
      </c>
      <c r="AD228" s="162">
        <f>(SUMIFS(Profile!$F$2:$F$17521,Profile!$B$2:$B$17521,$B228,Profile!$C$2:$C$17521,AD$8))*$C$6</f>
        <v>0</v>
      </c>
      <c r="AE228" s="162">
        <f>(SUMIFS(Profile!$F$2:$F$17521,Profile!$B$2:$B$17521,$B228,Profile!$C$2:$C$17521,AE$8))*$C$6</f>
        <v>0</v>
      </c>
      <c r="AF228" s="162">
        <f>(SUMIFS(Profile!$F$2:$F$17521,Profile!$B$2:$B$17521,$B228,Profile!$C$2:$C$17521,AF$8))*$C$6</f>
        <v>0</v>
      </c>
      <c r="AG228" s="162">
        <f>(SUMIFS(Profile!$F$2:$F$17521,Profile!$B$2:$B$17521,$B228,Profile!$C$2:$C$17521,AG$8))*$C$6</f>
        <v>0</v>
      </c>
      <c r="AH228" s="162">
        <f>(SUMIFS(Profile!$F$2:$F$17521,Profile!$B$2:$B$17521,$B228,Profile!$C$2:$C$17521,AH$8))*$C$6</f>
        <v>0</v>
      </c>
      <c r="AI228" s="162">
        <f>(SUMIFS(Profile!$F$2:$F$17521,Profile!$B$2:$B$17521,$B228,Profile!$C$2:$C$17521,AI$8))*$C$6</f>
        <v>0</v>
      </c>
      <c r="AJ228" s="162">
        <f>(SUMIFS(Profile!$F$2:$F$17521,Profile!$B$2:$B$17521,$B228,Profile!$C$2:$C$17521,AJ$8))*$C$6</f>
        <v>0</v>
      </c>
      <c r="AK228" s="162">
        <f>(SUMIFS(Profile!$F$2:$F$17521,Profile!$B$2:$B$17521,$B228,Profile!$C$2:$C$17521,AK$8))*$C$6</f>
        <v>0</v>
      </c>
      <c r="AL228" s="162">
        <f>(SUMIFS(Profile!$F$2:$F$17521,Profile!$B$2:$B$17521,$B228,Profile!$C$2:$C$17521,AL$8))*$C$6</f>
        <v>0</v>
      </c>
      <c r="AM228" s="162">
        <f>(SUMIFS(Profile!$F$2:$F$17521,Profile!$B$2:$B$17521,$B228,Profile!$C$2:$C$17521,AM$8))*$C$6</f>
        <v>0</v>
      </c>
      <c r="AN228" s="162">
        <f>(SUMIFS(Profile!$F$2:$F$17521,Profile!$B$2:$B$17521,$B228,Profile!$C$2:$C$17521,AN$8))*$C$6</f>
        <v>0</v>
      </c>
      <c r="AO228" s="162">
        <f>(SUMIFS(Profile!$F$2:$F$17521,Profile!$B$2:$B$17521,$B228,Profile!$C$2:$C$17521,AO$8))*$C$6</f>
        <v>0</v>
      </c>
      <c r="AP228" s="162">
        <f>(SUMIFS(Profile!$F$2:$F$17521,Profile!$B$2:$B$17521,$B228,Profile!$C$2:$C$17521,AP$8))*$C$6</f>
        <v>0</v>
      </c>
      <c r="AQ228" s="162">
        <f>(SUMIFS(Profile!$F$2:$F$17521,Profile!$B$2:$B$17521,$B228,Profile!$C$2:$C$17521,AQ$8))*$C$6</f>
        <v>0</v>
      </c>
      <c r="AR228" s="162">
        <f>(SUMIFS(Profile!$F$2:$F$17521,Profile!$B$2:$B$17521,$B228,Profile!$C$2:$C$17521,AR$8))*$C$6</f>
        <v>0</v>
      </c>
      <c r="AS228" s="162">
        <f>(SUMIFS(Profile!$F$2:$F$17521,Profile!$B$2:$B$17521,$B228,Profile!$C$2:$C$17521,AS$8))*$C$6</f>
        <v>0</v>
      </c>
      <c r="AT228" s="162">
        <f>(SUMIFS(Profile!$F$2:$F$17521,Profile!$B$2:$B$17521,$B228,Profile!$C$2:$C$17521,AT$8))*$C$6</f>
        <v>0</v>
      </c>
      <c r="AU228" s="162">
        <f>(SUMIFS(Profile!$F$2:$F$17521,Profile!$B$2:$B$17521,$B228,Profile!$C$2:$C$17521,AU$8))*$C$6</f>
        <v>0</v>
      </c>
      <c r="AV228" s="162">
        <f>(SUMIFS(Profile!$F$2:$F$17521,Profile!$B$2:$B$17521,$B228,Profile!$C$2:$C$17521,AV$8))*$C$6</f>
        <v>0</v>
      </c>
      <c r="AW228" s="162">
        <f>(SUMIFS(Profile!$F$2:$F$17521,Profile!$B$2:$B$17521,$B228,Profile!$C$2:$C$17521,AW$8))*$C$6</f>
        <v>0</v>
      </c>
      <c r="AX228" s="162">
        <f>(SUMIFS(Profile!$F$2:$F$17521,Profile!$B$2:$B$17521,$B228,Profile!$C$2:$C$17521,AX$8))*$C$6</f>
        <v>0</v>
      </c>
      <c r="AY228" s="162">
        <f>(SUMIFS(Profile!$F$2:$F$17521,Profile!$B$2:$B$17521,$B228,Profile!$C$2:$C$17521,AY$8))*$C$6</f>
        <v>0</v>
      </c>
      <c r="AZ228" s="162">
        <f>(SUMIFS(Profile!$F$2:$F$17521,Profile!$B$2:$B$17521,$B228,Profile!$C$2:$C$17521,AZ$8))*$C$6</f>
        <v>0</v>
      </c>
      <c r="BA228" s="162">
        <f t="shared" si="10"/>
        <v>0</v>
      </c>
      <c r="BB228" s="162">
        <f>(SUMIFS(Profile!$E$2:$E$17521,Profile!$B$2:$B$17521,$B228,Profile!$C$2:$C$17521,BB$8))*$C$9</f>
        <v>0</v>
      </c>
      <c r="BC228" s="162">
        <f>(SUMIFS(Profile!$E$2:$E$17521,Profile!$B$2:$B$17521,$B228,Profile!$C$2:$C$17521,BC$8))*$C$9</f>
        <v>0</v>
      </c>
      <c r="BD228" s="162">
        <f>(SUMIFS(Profile!$E$2:$E$17521,Profile!$B$2:$B$17521,$B228,Profile!$C$2:$C$17521,BD$8))*$C$9</f>
        <v>0</v>
      </c>
      <c r="BE228" s="162">
        <f>(SUMIFS(Profile!$E$2:$E$17521,Profile!$B$2:$B$17521,$B228,Profile!$C$2:$C$17521,BE$8))*$C$9</f>
        <v>0</v>
      </c>
      <c r="BF228" s="162">
        <f>(SUMIFS(Profile!$E$2:$E$17521,Profile!$B$2:$B$17521,$B228,Profile!$C$2:$C$17521,BF$8))*$C$9</f>
        <v>0</v>
      </c>
      <c r="BG228" s="162">
        <f>(SUMIFS(Profile!$E$2:$E$17521,Profile!$B$2:$B$17521,$B228,Profile!$C$2:$C$17521,BG$8))*$C$9</f>
        <v>0</v>
      </c>
      <c r="BH228" s="162">
        <f>(SUMIFS(Profile!$E$2:$E$17521,Profile!$B$2:$B$17521,$B228,Profile!$C$2:$C$17521,BH$8))*$C$9</f>
        <v>0</v>
      </c>
      <c r="BI228" s="162">
        <f>(SUMIFS(Profile!$E$2:$E$17521,Profile!$B$2:$B$17521,$B228,Profile!$C$2:$C$17521,BI$8))*$C$9</f>
        <v>0</v>
      </c>
      <c r="BJ228" s="162">
        <f>(SUMIFS(Profile!$E$2:$E$17521,Profile!$B$2:$B$17521,$B228,Profile!$C$2:$C$17521,BJ$8))*$C$9</f>
        <v>0</v>
      </c>
      <c r="BK228" s="162">
        <f>(SUMIFS(Profile!$E$2:$E$17521,Profile!$B$2:$B$17521,$B228,Profile!$C$2:$C$17521,BK$8))*$C$9</f>
        <v>0</v>
      </c>
      <c r="BL228" s="162">
        <f>(SUMIFS(Profile!$E$2:$E$17521,Profile!$B$2:$B$17521,$B228,Profile!$C$2:$C$17521,BL$8))*$C$9</f>
        <v>0</v>
      </c>
      <c r="BM228" s="162">
        <f>(SUMIFS(Profile!$E$2:$E$17521,Profile!$B$2:$B$17521,$B228,Profile!$C$2:$C$17521,BM$8))*$C$9</f>
        <v>0</v>
      </c>
      <c r="BN228" s="162">
        <f>(SUMIFS(Profile!$E$2:$E$17521,Profile!$B$2:$B$17521,$B228,Profile!$C$2:$C$17521,BN$8))*$C$9</f>
        <v>0</v>
      </c>
      <c r="BO228" s="162">
        <f>(SUMIFS(Profile!$E$2:$E$17521,Profile!$B$2:$B$17521,$B228,Profile!$C$2:$C$17521,BO$8))*$C$9</f>
        <v>0</v>
      </c>
      <c r="BP228" s="162">
        <f>(SUMIFS(Profile!$E$2:$E$17521,Profile!$B$2:$B$17521,$B228,Profile!$C$2:$C$17521,BP$8))*$C$9</f>
        <v>0</v>
      </c>
      <c r="BQ228" s="162">
        <f>(SUMIFS(Profile!$E$2:$E$17521,Profile!$B$2:$B$17521,$B228,Profile!$C$2:$C$17521,BQ$8))*$C$9</f>
        <v>0</v>
      </c>
      <c r="BR228" s="162">
        <f>(SUMIFS(Profile!$E$2:$E$17521,Profile!$B$2:$B$17521,$B228,Profile!$C$2:$C$17521,BR$8))*$C$9</f>
        <v>0</v>
      </c>
      <c r="BS228" s="162">
        <f>(SUMIFS(Profile!$E$2:$E$17521,Profile!$B$2:$B$17521,$B228,Profile!$C$2:$C$17521,BS$8))*$C$9</f>
        <v>0</v>
      </c>
      <c r="BT228" s="162">
        <f>(SUMIFS(Profile!$E$2:$E$17521,Profile!$B$2:$B$17521,$B228,Profile!$C$2:$C$17521,BT$8))*$C$9</f>
        <v>0</v>
      </c>
      <c r="BU228" s="162">
        <f>(SUMIFS(Profile!$E$2:$E$17521,Profile!$B$2:$B$17521,$B228,Profile!$C$2:$C$17521,BU$8))*$C$9</f>
        <v>0</v>
      </c>
      <c r="BV228" s="162">
        <f>(SUMIFS(Profile!$E$2:$E$17521,Profile!$B$2:$B$17521,$B228,Profile!$C$2:$C$17521,BV$8))*$C$9</f>
        <v>0</v>
      </c>
      <c r="BW228" s="162">
        <f>(SUMIFS(Profile!$E$2:$E$17521,Profile!$B$2:$B$17521,$B228,Profile!$C$2:$C$17521,BW$8))*$C$9</f>
        <v>0</v>
      </c>
      <c r="BX228" s="162">
        <f>(SUMIFS(Profile!$E$2:$E$17521,Profile!$B$2:$B$17521,$B228,Profile!$C$2:$C$17521,BX$8))*$C$9</f>
        <v>0</v>
      </c>
      <c r="BY228" s="162">
        <f>(SUMIFS(Profile!$E$2:$E$17521,Profile!$B$2:$B$17521,$B228,Profile!$C$2:$C$17521,BY$8))*$C$9</f>
        <v>0</v>
      </c>
      <c r="BZ228" s="162">
        <f>(SUMIFS(Profile!$E$2:$E$17521,Profile!$B$2:$B$17521,$B228,Profile!$C$2:$C$17521,BZ$8))*$C$9</f>
        <v>0</v>
      </c>
      <c r="CA228" s="162">
        <f>(SUMIFS(Profile!$E$2:$E$17521,Profile!$B$2:$B$17521,$B228,Profile!$C$2:$C$17521,CA$8))*$C$9</f>
        <v>0</v>
      </c>
      <c r="CB228" s="162">
        <f>(SUMIFS(Profile!$E$2:$E$17521,Profile!$B$2:$B$17521,$B228,Profile!$C$2:$C$17521,CB$8))*$C$9</f>
        <v>0</v>
      </c>
      <c r="CC228" s="162">
        <f>(SUMIFS(Profile!$E$2:$E$17521,Profile!$B$2:$B$17521,$B228,Profile!$C$2:$C$17521,CC$8))*$C$9</f>
        <v>0</v>
      </c>
      <c r="CD228" s="162">
        <f>(SUMIFS(Profile!$E$2:$E$17521,Profile!$B$2:$B$17521,$B228,Profile!$C$2:$C$17521,CD$8))*$C$9</f>
        <v>0</v>
      </c>
      <c r="CE228" s="162">
        <f>(SUMIFS(Profile!$E$2:$E$17521,Profile!$B$2:$B$17521,$B228,Profile!$C$2:$C$17521,CE$8))*$C$9</f>
        <v>0</v>
      </c>
      <c r="CF228" s="162">
        <f>(SUMIFS(Profile!$E$2:$E$17521,Profile!$B$2:$B$17521,$B228,Profile!$C$2:$C$17521,CF$8))*$C$9</f>
        <v>0</v>
      </c>
      <c r="CG228" s="162">
        <f>(SUMIFS(Profile!$E$2:$E$17521,Profile!$B$2:$B$17521,$B228,Profile!$C$2:$C$17521,CG$8))*$C$9</f>
        <v>0</v>
      </c>
      <c r="CH228" s="162">
        <f>(SUMIFS(Profile!$E$2:$E$17521,Profile!$B$2:$B$17521,$B228,Profile!$C$2:$C$17521,CH$8))*$C$9</f>
        <v>0</v>
      </c>
      <c r="CI228" s="162">
        <f>(SUMIFS(Profile!$E$2:$E$17521,Profile!$B$2:$B$17521,$B228,Profile!$C$2:$C$17521,CI$8))*$C$9</f>
        <v>0</v>
      </c>
      <c r="CJ228" s="162">
        <f>(SUMIFS(Profile!$E$2:$E$17521,Profile!$B$2:$B$17521,$B228,Profile!$C$2:$C$17521,CJ$8))*$C$9</f>
        <v>0</v>
      </c>
      <c r="CK228" s="162">
        <f>(SUMIFS(Profile!$E$2:$E$17521,Profile!$B$2:$B$17521,$B228,Profile!$C$2:$C$17521,CK$8))*$C$9</f>
        <v>0</v>
      </c>
      <c r="CL228" s="162">
        <f>(SUMIFS(Profile!$E$2:$E$17521,Profile!$B$2:$B$17521,$B228,Profile!$C$2:$C$17521,CL$8))*$C$9</f>
        <v>0</v>
      </c>
      <c r="CM228" s="162">
        <f>(SUMIFS(Profile!$E$2:$E$17521,Profile!$B$2:$B$17521,$B228,Profile!$C$2:$C$17521,CM$8))*$C$9</f>
        <v>0</v>
      </c>
      <c r="CN228" s="162">
        <f>(SUMIFS(Profile!$E$2:$E$17521,Profile!$B$2:$B$17521,$B228,Profile!$C$2:$C$17521,CN$8))*$C$9</f>
        <v>0</v>
      </c>
      <c r="CO228" s="162">
        <f>(SUMIFS(Profile!$E$2:$E$17521,Profile!$B$2:$B$17521,$B228,Profile!$C$2:$C$17521,CO$8))*$C$9</f>
        <v>0</v>
      </c>
      <c r="CP228" s="162">
        <f>(SUMIFS(Profile!$E$2:$E$17521,Profile!$B$2:$B$17521,$B228,Profile!$C$2:$C$17521,CP$8))*$C$9</f>
        <v>0</v>
      </c>
      <c r="CQ228" s="162">
        <f>(SUMIFS(Profile!$E$2:$E$17521,Profile!$B$2:$B$17521,$B228,Profile!$C$2:$C$17521,CQ$8))*$C$9</f>
        <v>0</v>
      </c>
      <c r="CR228" s="162">
        <f>(SUMIFS(Profile!$E$2:$E$17521,Profile!$B$2:$B$17521,$B228,Profile!$C$2:$C$17521,CR$8))*$C$9</f>
        <v>0</v>
      </c>
      <c r="CS228" s="162">
        <f>(SUMIFS(Profile!$E$2:$E$17521,Profile!$B$2:$B$17521,$B228,Profile!$C$2:$C$17521,CS$8))*$C$9</f>
        <v>0</v>
      </c>
      <c r="CT228" s="162">
        <f>(SUMIFS(Profile!$E$2:$E$17521,Profile!$B$2:$B$17521,$B228,Profile!$C$2:$C$17521,CT$8))*$C$9</f>
        <v>0</v>
      </c>
      <c r="CU228" s="162">
        <f>(SUMIFS(Profile!$E$2:$E$17521,Profile!$B$2:$B$17521,$B228,Profile!$C$2:$C$17521,CU$8))*$C$9</f>
        <v>0</v>
      </c>
      <c r="CV228" s="162">
        <f>(SUMIFS(Profile!$E$2:$E$17521,Profile!$B$2:$B$17521,$B228,Profile!$C$2:$C$17521,CV$8))*$C$9</f>
        <v>0</v>
      </c>
      <c r="CW228" s="162">
        <f>(SUMIFS(Profile!$E$2:$E$17521,Profile!$B$2:$B$17521,$B228,Profile!$C$2:$C$17521,CW$8))*$C$9</f>
        <v>0</v>
      </c>
      <c r="CX228" s="162">
        <f t="shared" si="11"/>
        <v>0</v>
      </c>
      <c r="CY228" s="162">
        <f t="shared" ref="CY228:ET228" si="1101">MAX(BB228-E228,0)</f>
        <v>0</v>
      </c>
      <c r="CZ228" s="162">
        <f t="shared" si="1101"/>
        <v>0</v>
      </c>
      <c r="DA228" s="162">
        <f t="shared" si="1101"/>
        <v>0</v>
      </c>
      <c r="DB228" s="162">
        <f t="shared" si="1101"/>
        <v>0</v>
      </c>
      <c r="DC228" s="162">
        <f t="shared" si="1101"/>
        <v>0</v>
      </c>
      <c r="DD228" s="162">
        <f t="shared" si="1101"/>
        <v>0</v>
      </c>
      <c r="DE228" s="162">
        <f t="shared" si="1101"/>
        <v>0</v>
      </c>
      <c r="DF228" s="162">
        <f t="shared" si="1101"/>
        <v>0</v>
      </c>
      <c r="DG228" s="162">
        <f t="shared" si="1101"/>
        <v>0</v>
      </c>
      <c r="DH228" s="162">
        <f t="shared" si="1101"/>
        <v>0</v>
      </c>
      <c r="DI228" s="162">
        <f t="shared" si="1101"/>
        <v>0</v>
      </c>
      <c r="DJ228" s="162">
        <f t="shared" si="1101"/>
        <v>0</v>
      </c>
      <c r="DK228" s="162">
        <f t="shared" si="1101"/>
        <v>0</v>
      </c>
      <c r="DL228" s="162">
        <f t="shared" si="1101"/>
        <v>0</v>
      </c>
      <c r="DM228" s="162">
        <f t="shared" si="1101"/>
        <v>0</v>
      </c>
      <c r="DN228" s="162">
        <f t="shared" si="1101"/>
        <v>0</v>
      </c>
      <c r="DO228" s="162">
        <f t="shared" si="1101"/>
        <v>0</v>
      </c>
      <c r="DP228" s="162">
        <f t="shared" si="1101"/>
        <v>0</v>
      </c>
      <c r="DQ228" s="162">
        <f t="shared" si="1101"/>
        <v>0</v>
      </c>
      <c r="DR228" s="162">
        <f t="shared" si="1101"/>
        <v>0</v>
      </c>
      <c r="DS228" s="162">
        <f t="shared" si="1101"/>
        <v>0</v>
      </c>
      <c r="DT228" s="162">
        <f t="shared" si="1101"/>
        <v>0</v>
      </c>
      <c r="DU228" s="162">
        <f t="shared" si="1101"/>
        <v>0</v>
      </c>
      <c r="DV228" s="162">
        <f t="shared" si="1101"/>
        <v>0</v>
      </c>
      <c r="DW228" s="162">
        <f t="shared" si="1101"/>
        <v>0</v>
      </c>
      <c r="DX228" s="162">
        <f t="shared" si="1101"/>
        <v>0</v>
      </c>
      <c r="DY228" s="162">
        <f t="shared" si="1101"/>
        <v>0</v>
      </c>
      <c r="DZ228" s="162">
        <f t="shared" si="1101"/>
        <v>0</v>
      </c>
      <c r="EA228" s="162">
        <f t="shared" si="1101"/>
        <v>0</v>
      </c>
      <c r="EB228" s="162">
        <f t="shared" si="1101"/>
        <v>0</v>
      </c>
      <c r="EC228" s="162">
        <f t="shared" si="1101"/>
        <v>0</v>
      </c>
      <c r="ED228" s="162">
        <f t="shared" si="1101"/>
        <v>0</v>
      </c>
      <c r="EE228" s="162">
        <f t="shared" si="1101"/>
        <v>0</v>
      </c>
      <c r="EF228" s="162">
        <f t="shared" si="1101"/>
        <v>0</v>
      </c>
      <c r="EG228" s="162">
        <f t="shared" si="1101"/>
        <v>0</v>
      </c>
      <c r="EH228" s="162">
        <f t="shared" si="1101"/>
        <v>0</v>
      </c>
      <c r="EI228" s="162">
        <f t="shared" si="1101"/>
        <v>0</v>
      </c>
      <c r="EJ228" s="162">
        <f t="shared" si="1101"/>
        <v>0</v>
      </c>
      <c r="EK228" s="162">
        <f t="shared" si="1101"/>
        <v>0</v>
      </c>
      <c r="EL228" s="162">
        <f t="shared" si="1101"/>
        <v>0</v>
      </c>
      <c r="EM228" s="162">
        <f t="shared" si="1101"/>
        <v>0</v>
      </c>
      <c r="EN228" s="162">
        <f t="shared" si="1101"/>
        <v>0</v>
      </c>
      <c r="EO228" s="162">
        <f t="shared" si="1101"/>
        <v>0</v>
      </c>
      <c r="EP228" s="162">
        <f t="shared" si="1101"/>
        <v>0</v>
      </c>
      <c r="EQ228" s="162">
        <f t="shared" si="1101"/>
        <v>0</v>
      </c>
      <c r="ER228" s="162">
        <f t="shared" si="1101"/>
        <v>0</v>
      </c>
      <c r="ES228" s="162">
        <f t="shared" si="1101"/>
        <v>0</v>
      </c>
      <c r="ET228" s="162">
        <f t="shared" si="1101"/>
        <v>0</v>
      </c>
      <c r="EU228" s="162">
        <f t="shared" si="13"/>
        <v>0</v>
      </c>
      <c r="EV228" s="162">
        <f t="shared" ref="EV228:GQ228" si="1102">BB228-CY228</f>
        <v>0</v>
      </c>
      <c r="EW228" s="162">
        <f t="shared" si="1102"/>
        <v>0</v>
      </c>
      <c r="EX228" s="162">
        <f t="shared" si="1102"/>
        <v>0</v>
      </c>
      <c r="EY228" s="162">
        <f t="shared" si="1102"/>
        <v>0</v>
      </c>
      <c r="EZ228" s="162">
        <f t="shared" si="1102"/>
        <v>0</v>
      </c>
      <c r="FA228" s="162">
        <f t="shared" si="1102"/>
        <v>0</v>
      </c>
      <c r="FB228" s="162">
        <f t="shared" si="1102"/>
        <v>0</v>
      </c>
      <c r="FC228" s="162">
        <f t="shared" si="1102"/>
        <v>0</v>
      </c>
      <c r="FD228" s="162">
        <f t="shared" si="1102"/>
        <v>0</v>
      </c>
      <c r="FE228" s="162">
        <f t="shared" si="1102"/>
        <v>0</v>
      </c>
      <c r="FF228" s="162">
        <f t="shared" si="1102"/>
        <v>0</v>
      </c>
      <c r="FG228" s="162">
        <f t="shared" si="1102"/>
        <v>0</v>
      </c>
      <c r="FH228" s="162">
        <f t="shared" si="1102"/>
        <v>0</v>
      </c>
      <c r="FI228" s="162">
        <f t="shared" si="1102"/>
        <v>0</v>
      </c>
      <c r="FJ228" s="162">
        <f t="shared" si="1102"/>
        <v>0</v>
      </c>
      <c r="FK228" s="162">
        <f t="shared" si="1102"/>
        <v>0</v>
      </c>
      <c r="FL228" s="162">
        <f t="shared" si="1102"/>
        <v>0</v>
      </c>
      <c r="FM228" s="162">
        <f t="shared" si="1102"/>
        <v>0</v>
      </c>
      <c r="FN228" s="162">
        <f t="shared" si="1102"/>
        <v>0</v>
      </c>
      <c r="FO228" s="162">
        <f t="shared" si="1102"/>
        <v>0</v>
      </c>
      <c r="FP228" s="162">
        <f t="shared" si="1102"/>
        <v>0</v>
      </c>
      <c r="FQ228" s="162">
        <f t="shared" si="1102"/>
        <v>0</v>
      </c>
      <c r="FR228" s="162">
        <f t="shared" si="1102"/>
        <v>0</v>
      </c>
      <c r="FS228" s="162">
        <f t="shared" si="1102"/>
        <v>0</v>
      </c>
      <c r="FT228" s="162">
        <f t="shared" si="1102"/>
        <v>0</v>
      </c>
      <c r="FU228" s="162">
        <f t="shared" si="1102"/>
        <v>0</v>
      </c>
      <c r="FV228" s="162">
        <f t="shared" si="1102"/>
        <v>0</v>
      </c>
      <c r="FW228" s="162">
        <f t="shared" si="1102"/>
        <v>0</v>
      </c>
      <c r="FX228" s="162">
        <f t="shared" si="1102"/>
        <v>0</v>
      </c>
      <c r="FY228" s="162">
        <f t="shared" si="1102"/>
        <v>0</v>
      </c>
      <c r="FZ228" s="162">
        <f t="shared" si="1102"/>
        <v>0</v>
      </c>
      <c r="GA228" s="162">
        <f t="shared" si="1102"/>
        <v>0</v>
      </c>
      <c r="GB228" s="162">
        <f t="shared" si="1102"/>
        <v>0</v>
      </c>
      <c r="GC228" s="162">
        <f t="shared" si="1102"/>
        <v>0</v>
      </c>
      <c r="GD228" s="162">
        <f t="shared" si="1102"/>
        <v>0</v>
      </c>
      <c r="GE228" s="162">
        <f t="shared" si="1102"/>
        <v>0</v>
      </c>
      <c r="GF228" s="162">
        <f t="shared" si="1102"/>
        <v>0</v>
      </c>
      <c r="GG228" s="162">
        <f t="shared" si="1102"/>
        <v>0</v>
      </c>
      <c r="GH228" s="162">
        <f t="shared" si="1102"/>
        <v>0</v>
      </c>
      <c r="GI228" s="162">
        <f t="shared" si="1102"/>
        <v>0</v>
      </c>
      <c r="GJ228" s="162">
        <f t="shared" si="1102"/>
        <v>0</v>
      </c>
      <c r="GK228" s="162">
        <f t="shared" si="1102"/>
        <v>0</v>
      </c>
      <c r="GL228" s="162">
        <f t="shared" si="1102"/>
        <v>0</v>
      </c>
      <c r="GM228" s="162">
        <f t="shared" si="1102"/>
        <v>0</v>
      </c>
      <c r="GN228" s="162">
        <f t="shared" si="1102"/>
        <v>0</v>
      </c>
      <c r="GO228" s="162">
        <f t="shared" si="1102"/>
        <v>0</v>
      </c>
      <c r="GP228" s="162">
        <f t="shared" si="1102"/>
        <v>0</v>
      </c>
      <c r="GQ228" s="162">
        <f t="shared" si="1102"/>
        <v>0</v>
      </c>
      <c r="GR228" s="162">
        <f t="shared" si="15"/>
        <v>0</v>
      </c>
      <c r="GS228" s="162">
        <f t="shared" ref="GS228:IN228" si="1103">E228-EV228</f>
        <v>0</v>
      </c>
      <c r="GT228" s="162">
        <f t="shared" si="1103"/>
        <v>0</v>
      </c>
      <c r="GU228" s="162">
        <f t="shared" si="1103"/>
        <v>0</v>
      </c>
      <c r="GV228" s="162">
        <f t="shared" si="1103"/>
        <v>0</v>
      </c>
      <c r="GW228" s="162">
        <f t="shared" si="1103"/>
        <v>0</v>
      </c>
      <c r="GX228" s="162">
        <f t="shared" si="1103"/>
        <v>0</v>
      </c>
      <c r="GY228" s="162">
        <f t="shared" si="1103"/>
        <v>0</v>
      </c>
      <c r="GZ228" s="162">
        <f t="shared" si="1103"/>
        <v>0</v>
      </c>
      <c r="HA228" s="162">
        <f t="shared" si="1103"/>
        <v>0</v>
      </c>
      <c r="HB228" s="162">
        <f t="shared" si="1103"/>
        <v>0</v>
      </c>
      <c r="HC228" s="162">
        <f t="shared" si="1103"/>
        <v>0</v>
      </c>
      <c r="HD228" s="162">
        <f t="shared" si="1103"/>
        <v>0</v>
      </c>
      <c r="HE228" s="162">
        <f t="shared" si="1103"/>
        <v>0</v>
      </c>
      <c r="HF228" s="162">
        <f t="shared" si="1103"/>
        <v>0</v>
      </c>
      <c r="HG228" s="162">
        <f t="shared" si="1103"/>
        <v>0</v>
      </c>
      <c r="HH228" s="162">
        <f t="shared" si="1103"/>
        <v>0</v>
      </c>
      <c r="HI228" s="162">
        <f t="shared" si="1103"/>
        <v>0</v>
      </c>
      <c r="HJ228" s="162">
        <f t="shared" si="1103"/>
        <v>0</v>
      </c>
      <c r="HK228" s="162">
        <f t="shared" si="1103"/>
        <v>0</v>
      </c>
      <c r="HL228" s="162">
        <f t="shared" si="1103"/>
        <v>0</v>
      </c>
      <c r="HM228" s="162">
        <f t="shared" si="1103"/>
        <v>0</v>
      </c>
      <c r="HN228" s="162">
        <f t="shared" si="1103"/>
        <v>0</v>
      </c>
      <c r="HO228" s="162">
        <f t="shared" si="1103"/>
        <v>0</v>
      </c>
      <c r="HP228" s="162">
        <f t="shared" si="1103"/>
        <v>0</v>
      </c>
      <c r="HQ228" s="162">
        <f t="shared" si="1103"/>
        <v>0</v>
      </c>
      <c r="HR228" s="162">
        <f t="shared" si="1103"/>
        <v>0</v>
      </c>
      <c r="HS228" s="162">
        <f t="shared" si="1103"/>
        <v>0</v>
      </c>
      <c r="HT228" s="162">
        <f t="shared" si="1103"/>
        <v>0</v>
      </c>
      <c r="HU228" s="162">
        <f t="shared" si="1103"/>
        <v>0</v>
      </c>
      <c r="HV228" s="162">
        <f t="shared" si="1103"/>
        <v>0</v>
      </c>
      <c r="HW228" s="162">
        <f t="shared" si="1103"/>
        <v>0</v>
      </c>
      <c r="HX228" s="162">
        <f t="shared" si="1103"/>
        <v>0</v>
      </c>
      <c r="HY228" s="162">
        <f t="shared" si="1103"/>
        <v>0</v>
      </c>
      <c r="HZ228" s="162">
        <f t="shared" si="1103"/>
        <v>0</v>
      </c>
      <c r="IA228" s="162">
        <f t="shared" si="1103"/>
        <v>0</v>
      </c>
      <c r="IB228" s="162">
        <f t="shared" si="1103"/>
        <v>0</v>
      </c>
      <c r="IC228" s="162">
        <f t="shared" si="1103"/>
        <v>0</v>
      </c>
      <c r="ID228" s="162">
        <f t="shared" si="1103"/>
        <v>0</v>
      </c>
      <c r="IE228" s="162">
        <f t="shared" si="1103"/>
        <v>0</v>
      </c>
      <c r="IF228" s="162">
        <f t="shared" si="1103"/>
        <v>0</v>
      </c>
      <c r="IG228" s="162">
        <f t="shared" si="1103"/>
        <v>0</v>
      </c>
      <c r="IH228" s="162">
        <f t="shared" si="1103"/>
        <v>0</v>
      </c>
      <c r="II228" s="162">
        <f t="shared" si="1103"/>
        <v>0</v>
      </c>
      <c r="IJ228" s="162">
        <f t="shared" si="1103"/>
        <v>0</v>
      </c>
      <c r="IK228" s="162">
        <f t="shared" si="1103"/>
        <v>0</v>
      </c>
      <c r="IL228" s="162">
        <f t="shared" si="1103"/>
        <v>0</v>
      </c>
      <c r="IM228" s="162">
        <f t="shared" si="1103"/>
        <v>0</v>
      </c>
      <c r="IN228" s="162">
        <f t="shared" si="1103"/>
        <v>0</v>
      </c>
      <c r="IO228" s="162">
        <f t="shared" si="17"/>
        <v>0</v>
      </c>
      <c r="IP228" s="162">
        <f t="shared" si="23"/>
        <v>0</v>
      </c>
      <c r="IQ228" s="162">
        <f t="shared" ref="IQ228:KK228" si="1104">MAX((MIN(CZ228+IP228,$IO$7))-GT228,0)</f>
        <v>0</v>
      </c>
      <c r="IR228" s="162">
        <f t="shared" si="1104"/>
        <v>0</v>
      </c>
      <c r="IS228" s="162">
        <f t="shared" si="1104"/>
        <v>0</v>
      </c>
      <c r="IT228" s="162">
        <f t="shared" si="1104"/>
        <v>0</v>
      </c>
      <c r="IU228" s="162">
        <f t="shared" si="1104"/>
        <v>0</v>
      </c>
      <c r="IV228" s="162">
        <f t="shared" si="1104"/>
        <v>0</v>
      </c>
      <c r="IW228" s="162">
        <f t="shared" si="1104"/>
        <v>0</v>
      </c>
      <c r="IX228" s="162">
        <f t="shared" si="1104"/>
        <v>0</v>
      </c>
      <c r="IY228" s="162">
        <f t="shared" si="1104"/>
        <v>0</v>
      </c>
      <c r="IZ228" s="162">
        <f t="shared" si="1104"/>
        <v>0</v>
      </c>
      <c r="JA228" s="162">
        <f t="shared" si="1104"/>
        <v>0</v>
      </c>
      <c r="JB228" s="162">
        <f t="shared" si="1104"/>
        <v>0</v>
      </c>
      <c r="JC228" s="162">
        <f t="shared" si="1104"/>
        <v>0</v>
      </c>
      <c r="JD228" s="162">
        <f t="shared" si="1104"/>
        <v>0</v>
      </c>
      <c r="JE228" s="162">
        <f t="shared" si="1104"/>
        <v>0</v>
      </c>
      <c r="JF228" s="162">
        <f t="shared" si="1104"/>
        <v>0</v>
      </c>
      <c r="JG228" s="162">
        <f t="shared" si="1104"/>
        <v>0</v>
      </c>
      <c r="JH228" s="162">
        <f t="shared" si="1104"/>
        <v>0</v>
      </c>
      <c r="JI228" s="162">
        <f t="shared" si="1104"/>
        <v>0</v>
      </c>
      <c r="JJ228" s="162">
        <f t="shared" si="1104"/>
        <v>0</v>
      </c>
      <c r="JK228" s="162">
        <f t="shared" si="1104"/>
        <v>0</v>
      </c>
      <c r="JL228" s="162">
        <f t="shared" si="1104"/>
        <v>0</v>
      </c>
      <c r="JM228" s="162">
        <f t="shared" si="1104"/>
        <v>0</v>
      </c>
      <c r="JN228" s="162">
        <f t="shared" si="1104"/>
        <v>0</v>
      </c>
      <c r="JO228" s="162">
        <f t="shared" si="1104"/>
        <v>0</v>
      </c>
      <c r="JP228" s="162">
        <f t="shared" si="1104"/>
        <v>0</v>
      </c>
      <c r="JQ228" s="162">
        <f t="shared" si="1104"/>
        <v>0</v>
      </c>
      <c r="JR228" s="162">
        <f t="shared" si="1104"/>
        <v>0</v>
      </c>
      <c r="JS228" s="162">
        <f t="shared" si="1104"/>
        <v>0</v>
      </c>
      <c r="JT228" s="162">
        <f t="shared" si="1104"/>
        <v>0</v>
      </c>
      <c r="JU228" s="162">
        <f t="shared" si="1104"/>
        <v>0</v>
      </c>
      <c r="JV228" s="162">
        <f t="shared" si="1104"/>
        <v>0</v>
      </c>
      <c r="JW228" s="162">
        <f t="shared" si="1104"/>
        <v>0</v>
      </c>
      <c r="JX228" s="162">
        <f t="shared" si="1104"/>
        <v>0</v>
      </c>
      <c r="JY228" s="162">
        <f t="shared" si="1104"/>
        <v>0</v>
      </c>
      <c r="JZ228" s="162">
        <f t="shared" si="1104"/>
        <v>0</v>
      </c>
      <c r="KA228" s="162">
        <f t="shared" si="1104"/>
        <v>0</v>
      </c>
      <c r="KB228" s="162">
        <f t="shared" si="1104"/>
        <v>0</v>
      </c>
      <c r="KC228" s="162">
        <f t="shared" si="1104"/>
        <v>0</v>
      </c>
      <c r="KD228" s="162">
        <f t="shared" si="1104"/>
        <v>0</v>
      </c>
      <c r="KE228" s="162">
        <f t="shared" si="1104"/>
        <v>0</v>
      </c>
      <c r="KF228" s="162">
        <f t="shared" si="1104"/>
        <v>0</v>
      </c>
      <c r="KG228" s="162">
        <f t="shared" si="1104"/>
        <v>0</v>
      </c>
      <c r="KH228" s="162">
        <f t="shared" si="1104"/>
        <v>0</v>
      </c>
      <c r="KI228" s="162">
        <f t="shared" si="1104"/>
        <v>0</v>
      </c>
      <c r="KJ228" s="162">
        <f t="shared" si="1104"/>
        <v>0</v>
      </c>
      <c r="KK228" s="162">
        <f t="shared" si="1104"/>
        <v>0</v>
      </c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</row>
    <row r="229" ht="14.25" customHeight="1" spans="1:326" x14ac:dyDescent="0.25">
      <c r="A229" s="1">
        <v>8</v>
      </c>
      <c r="B229" s="1">
        <f t="shared" ref="B229:C229" si="1105">B228+1</f>
        <v>219</v>
      </c>
      <c r="C229" s="232">
        <f t="shared" si="1105"/>
        <v>43684</v>
      </c>
      <c r="D229" s="162">
        <f t="shared" si="9"/>
        <v>0</v>
      </c>
      <c r="E229" s="162">
        <f>(SUMIFS(Profile!$F$2:$F$17521,Profile!$B$2:$B$17521,$B229,Profile!$C$2:$C$17521,E$8))*$C$6</f>
        <v>0</v>
      </c>
      <c r="F229" s="162">
        <f>(SUMIFS(Profile!$F$2:$F$17521,Profile!$B$2:$B$17521,$B229,Profile!$C$2:$C$17521,F$8))*$C$6</f>
        <v>0</v>
      </c>
      <c r="G229" s="162">
        <f>(SUMIFS(Profile!$F$2:$F$17521,Profile!$B$2:$B$17521,$B229,Profile!$C$2:$C$17521,G$8))*$C$6</f>
        <v>0</v>
      </c>
      <c r="H229" s="162">
        <f>(SUMIFS(Profile!$F$2:$F$17521,Profile!$B$2:$B$17521,$B229,Profile!$C$2:$C$17521,H$8))*$C$6</f>
        <v>0</v>
      </c>
      <c r="I229" s="162">
        <f>(SUMIFS(Profile!$F$2:$F$17521,Profile!$B$2:$B$17521,$B229,Profile!$C$2:$C$17521,I$8))*$C$6</f>
        <v>0</v>
      </c>
      <c r="J229" s="162">
        <f>(SUMIFS(Profile!$F$2:$F$17521,Profile!$B$2:$B$17521,$B229,Profile!$C$2:$C$17521,J$8))*$C$6</f>
        <v>0</v>
      </c>
      <c r="K229" s="162">
        <f>(SUMIFS(Profile!$F$2:$F$17521,Profile!$B$2:$B$17521,$B229,Profile!$C$2:$C$17521,K$8))*$C$6</f>
        <v>0</v>
      </c>
      <c r="L229" s="162">
        <f>(SUMIFS(Profile!$F$2:$F$17521,Profile!$B$2:$B$17521,$B229,Profile!$C$2:$C$17521,L$8))*$C$6</f>
        <v>0</v>
      </c>
      <c r="M229" s="162">
        <f>(SUMIFS(Profile!$F$2:$F$17521,Profile!$B$2:$B$17521,$B229,Profile!$C$2:$C$17521,M$8))*$C$6</f>
        <v>0</v>
      </c>
      <c r="N229" s="162">
        <f>(SUMIFS(Profile!$F$2:$F$17521,Profile!$B$2:$B$17521,$B229,Profile!$C$2:$C$17521,N$8))*$C$6</f>
        <v>0</v>
      </c>
      <c r="O229" s="162">
        <f>(SUMIFS(Profile!$F$2:$F$17521,Profile!$B$2:$B$17521,$B229,Profile!$C$2:$C$17521,O$8))*$C$6</f>
        <v>0</v>
      </c>
      <c r="P229" s="162">
        <f>(SUMIFS(Profile!$F$2:$F$17521,Profile!$B$2:$B$17521,$B229,Profile!$C$2:$C$17521,P$8))*$C$6</f>
        <v>0</v>
      </c>
      <c r="Q229" s="162">
        <f>(SUMIFS(Profile!$F$2:$F$17521,Profile!$B$2:$B$17521,$B229,Profile!$C$2:$C$17521,Q$8))*$C$6</f>
        <v>0</v>
      </c>
      <c r="R229" s="162">
        <f>(SUMIFS(Profile!$F$2:$F$17521,Profile!$B$2:$B$17521,$B229,Profile!$C$2:$C$17521,R$8))*$C$6</f>
        <v>0</v>
      </c>
      <c r="S229" s="162">
        <f>(SUMIFS(Profile!$F$2:$F$17521,Profile!$B$2:$B$17521,$B229,Profile!$C$2:$C$17521,S$8))*$C$6</f>
        <v>0</v>
      </c>
      <c r="T229" s="162">
        <f>(SUMIFS(Profile!$F$2:$F$17521,Profile!$B$2:$B$17521,$B229,Profile!$C$2:$C$17521,T$8))*$C$6</f>
        <v>0</v>
      </c>
      <c r="U229" s="162">
        <f>(SUMIFS(Profile!$F$2:$F$17521,Profile!$B$2:$B$17521,$B229,Profile!$C$2:$C$17521,U$8))*$C$6</f>
        <v>0</v>
      </c>
      <c r="V229" s="162">
        <f>(SUMIFS(Profile!$F$2:$F$17521,Profile!$B$2:$B$17521,$B229,Profile!$C$2:$C$17521,V$8))*$C$6</f>
        <v>0</v>
      </c>
      <c r="W229" s="162">
        <f>(SUMIFS(Profile!$F$2:$F$17521,Profile!$B$2:$B$17521,$B229,Profile!$C$2:$C$17521,W$8))*$C$6</f>
        <v>0</v>
      </c>
      <c r="X229" s="162">
        <f>(SUMIFS(Profile!$F$2:$F$17521,Profile!$B$2:$B$17521,$B229,Profile!$C$2:$C$17521,X$8))*$C$6</f>
        <v>0</v>
      </c>
      <c r="Y229" s="162">
        <f>(SUMIFS(Profile!$F$2:$F$17521,Profile!$B$2:$B$17521,$B229,Profile!$C$2:$C$17521,Y$8))*$C$6</f>
        <v>0</v>
      </c>
      <c r="Z229" s="162">
        <f>(SUMIFS(Profile!$F$2:$F$17521,Profile!$B$2:$B$17521,$B229,Profile!$C$2:$C$17521,Z$8))*$C$6</f>
        <v>0</v>
      </c>
      <c r="AA229" s="162">
        <f>(SUMIFS(Profile!$F$2:$F$17521,Profile!$B$2:$B$17521,$B229,Profile!$C$2:$C$17521,AA$8))*$C$6</f>
        <v>0</v>
      </c>
      <c r="AB229" s="162">
        <f>(SUMIFS(Profile!$F$2:$F$17521,Profile!$B$2:$B$17521,$B229,Profile!$C$2:$C$17521,AB$8))*$C$6</f>
        <v>0</v>
      </c>
      <c r="AC229" s="162">
        <f>(SUMIFS(Profile!$F$2:$F$17521,Profile!$B$2:$B$17521,$B229,Profile!$C$2:$C$17521,AC$8))*$C$6</f>
        <v>0</v>
      </c>
      <c r="AD229" s="162">
        <f>(SUMIFS(Profile!$F$2:$F$17521,Profile!$B$2:$B$17521,$B229,Profile!$C$2:$C$17521,AD$8))*$C$6</f>
        <v>0</v>
      </c>
      <c r="AE229" s="162">
        <f>(SUMIFS(Profile!$F$2:$F$17521,Profile!$B$2:$B$17521,$B229,Profile!$C$2:$C$17521,AE$8))*$C$6</f>
        <v>0</v>
      </c>
      <c r="AF229" s="162">
        <f>(SUMIFS(Profile!$F$2:$F$17521,Profile!$B$2:$B$17521,$B229,Profile!$C$2:$C$17521,AF$8))*$C$6</f>
        <v>0</v>
      </c>
      <c r="AG229" s="162">
        <f>(SUMIFS(Profile!$F$2:$F$17521,Profile!$B$2:$B$17521,$B229,Profile!$C$2:$C$17521,AG$8))*$C$6</f>
        <v>0</v>
      </c>
      <c r="AH229" s="162">
        <f>(SUMIFS(Profile!$F$2:$F$17521,Profile!$B$2:$B$17521,$B229,Profile!$C$2:$C$17521,AH$8))*$C$6</f>
        <v>0</v>
      </c>
      <c r="AI229" s="162">
        <f>(SUMIFS(Profile!$F$2:$F$17521,Profile!$B$2:$B$17521,$B229,Profile!$C$2:$C$17521,AI$8))*$C$6</f>
        <v>0</v>
      </c>
      <c r="AJ229" s="162">
        <f>(SUMIFS(Profile!$F$2:$F$17521,Profile!$B$2:$B$17521,$B229,Profile!$C$2:$C$17521,AJ$8))*$C$6</f>
        <v>0</v>
      </c>
      <c r="AK229" s="162">
        <f>(SUMIFS(Profile!$F$2:$F$17521,Profile!$B$2:$B$17521,$B229,Profile!$C$2:$C$17521,AK$8))*$C$6</f>
        <v>0</v>
      </c>
      <c r="AL229" s="162">
        <f>(SUMIFS(Profile!$F$2:$F$17521,Profile!$B$2:$B$17521,$B229,Profile!$C$2:$C$17521,AL$8))*$C$6</f>
        <v>0</v>
      </c>
      <c r="AM229" s="162">
        <f>(SUMIFS(Profile!$F$2:$F$17521,Profile!$B$2:$B$17521,$B229,Profile!$C$2:$C$17521,AM$8))*$C$6</f>
        <v>0</v>
      </c>
      <c r="AN229" s="162">
        <f>(SUMIFS(Profile!$F$2:$F$17521,Profile!$B$2:$B$17521,$B229,Profile!$C$2:$C$17521,AN$8))*$C$6</f>
        <v>0</v>
      </c>
      <c r="AO229" s="162">
        <f>(SUMIFS(Profile!$F$2:$F$17521,Profile!$B$2:$B$17521,$B229,Profile!$C$2:$C$17521,AO$8))*$C$6</f>
        <v>0</v>
      </c>
      <c r="AP229" s="162">
        <f>(SUMIFS(Profile!$F$2:$F$17521,Profile!$B$2:$B$17521,$B229,Profile!$C$2:$C$17521,AP$8))*$C$6</f>
        <v>0</v>
      </c>
      <c r="AQ229" s="162">
        <f>(SUMIFS(Profile!$F$2:$F$17521,Profile!$B$2:$B$17521,$B229,Profile!$C$2:$C$17521,AQ$8))*$C$6</f>
        <v>0</v>
      </c>
      <c r="AR229" s="162">
        <f>(SUMIFS(Profile!$F$2:$F$17521,Profile!$B$2:$B$17521,$B229,Profile!$C$2:$C$17521,AR$8))*$C$6</f>
        <v>0</v>
      </c>
      <c r="AS229" s="162">
        <f>(SUMIFS(Profile!$F$2:$F$17521,Profile!$B$2:$B$17521,$B229,Profile!$C$2:$C$17521,AS$8))*$C$6</f>
        <v>0</v>
      </c>
      <c r="AT229" s="162">
        <f>(SUMIFS(Profile!$F$2:$F$17521,Profile!$B$2:$B$17521,$B229,Profile!$C$2:$C$17521,AT$8))*$C$6</f>
        <v>0</v>
      </c>
      <c r="AU229" s="162">
        <f>(SUMIFS(Profile!$F$2:$F$17521,Profile!$B$2:$B$17521,$B229,Profile!$C$2:$C$17521,AU$8))*$C$6</f>
        <v>0</v>
      </c>
      <c r="AV229" s="162">
        <f>(SUMIFS(Profile!$F$2:$F$17521,Profile!$B$2:$B$17521,$B229,Profile!$C$2:$C$17521,AV$8))*$C$6</f>
        <v>0</v>
      </c>
      <c r="AW229" s="162">
        <f>(SUMIFS(Profile!$F$2:$F$17521,Profile!$B$2:$B$17521,$B229,Profile!$C$2:$C$17521,AW$8))*$C$6</f>
        <v>0</v>
      </c>
      <c r="AX229" s="162">
        <f>(SUMIFS(Profile!$F$2:$F$17521,Profile!$B$2:$B$17521,$B229,Profile!$C$2:$C$17521,AX$8))*$C$6</f>
        <v>0</v>
      </c>
      <c r="AY229" s="162">
        <f>(SUMIFS(Profile!$F$2:$F$17521,Profile!$B$2:$B$17521,$B229,Profile!$C$2:$C$17521,AY$8))*$C$6</f>
        <v>0</v>
      </c>
      <c r="AZ229" s="162">
        <f>(SUMIFS(Profile!$F$2:$F$17521,Profile!$B$2:$B$17521,$B229,Profile!$C$2:$C$17521,AZ$8))*$C$6</f>
        <v>0</v>
      </c>
      <c r="BA229" s="162">
        <f t="shared" si="10"/>
        <v>0</v>
      </c>
      <c r="BB229" s="162">
        <f>(SUMIFS(Profile!$E$2:$E$17521,Profile!$B$2:$B$17521,$B229,Profile!$C$2:$C$17521,BB$8))*$C$9</f>
        <v>0</v>
      </c>
      <c r="BC229" s="162">
        <f>(SUMIFS(Profile!$E$2:$E$17521,Profile!$B$2:$B$17521,$B229,Profile!$C$2:$C$17521,BC$8))*$C$9</f>
        <v>0</v>
      </c>
      <c r="BD229" s="162">
        <f>(SUMIFS(Profile!$E$2:$E$17521,Profile!$B$2:$B$17521,$B229,Profile!$C$2:$C$17521,BD$8))*$C$9</f>
        <v>0</v>
      </c>
      <c r="BE229" s="162">
        <f>(SUMIFS(Profile!$E$2:$E$17521,Profile!$B$2:$B$17521,$B229,Profile!$C$2:$C$17521,BE$8))*$C$9</f>
        <v>0</v>
      </c>
      <c r="BF229" s="162">
        <f>(SUMIFS(Profile!$E$2:$E$17521,Profile!$B$2:$B$17521,$B229,Profile!$C$2:$C$17521,BF$8))*$C$9</f>
        <v>0</v>
      </c>
      <c r="BG229" s="162">
        <f>(SUMIFS(Profile!$E$2:$E$17521,Profile!$B$2:$B$17521,$B229,Profile!$C$2:$C$17521,BG$8))*$C$9</f>
        <v>0</v>
      </c>
      <c r="BH229" s="162">
        <f>(SUMIFS(Profile!$E$2:$E$17521,Profile!$B$2:$B$17521,$B229,Profile!$C$2:$C$17521,BH$8))*$C$9</f>
        <v>0</v>
      </c>
      <c r="BI229" s="162">
        <f>(SUMIFS(Profile!$E$2:$E$17521,Profile!$B$2:$B$17521,$B229,Profile!$C$2:$C$17521,BI$8))*$C$9</f>
        <v>0</v>
      </c>
      <c r="BJ229" s="162">
        <f>(SUMIFS(Profile!$E$2:$E$17521,Profile!$B$2:$B$17521,$B229,Profile!$C$2:$C$17521,BJ$8))*$C$9</f>
        <v>0</v>
      </c>
      <c r="BK229" s="162">
        <f>(SUMIFS(Profile!$E$2:$E$17521,Profile!$B$2:$B$17521,$B229,Profile!$C$2:$C$17521,BK$8))*$C$9</f>
        <v>0</v>
      </c>
      <c r="BL229" s="162">
        <f>(SUMIFS(Profile!$E$2:$E$17521,Profile!$B$2:$B$17521,$B229,Profile!$C$2:$C$17521,BL$8))*$C$9</f>
        <v>0</v>
      </c>
      <c r="BM229" s="162">
        <f>(SUMIFS(Profile!$E$2:$E$17521,Profile!$B$2:$B$17521,$B229,Profile!$C$2:$C$17521,BM$8))*$C$9</f>
        <v>0</v>
      </c>
      <c r="BN229" s="162">
        <f>(SUMIFS(Profile!$E$2:$E$17521,Profile!$B$2:$B$17521,$B229,Profile!$C$2:$C$17521,BN$8))*$C$9</f>
        <v>0</v>
      </c>
      <c r="BO229" s="162">
        <f>(SUMIFS(Profile!$E$2:$E$17521,Profile!$B$2:$B$17521,$B229,Profile!$C$2:$C$17521,BO$8))*$C$9</f>
        <v>0</v>
      </c>
      <c r="BP229" s="162">
        <f>(SUMIFS(Profile!$E$2:$E$17521,Profile!$B$2:$B$17521,$B229,Profile!$C$2:$C$17521,BP$8))*$C$9</f>
        <v>0</v>
      </c>
      <c r="BQ229" s="162">
        <f>(SUMIFS(Profile!$E$2:$E$17521,Profile!$B$2:$B$17521,$B229,Profile!$C$2:$C$17521,BQ$8))*$C$9</f>
        <v>0</v>
      </c>
      <c r="BR229" s="162">
        <f>(SUMIFS(Profile!$E$2:$E$17521,Profile!$B$2:$B$17521,$B229,Profile!$C$2:$C$17521,BR$8))*$C$9</f>
        <v>0</v>
      </c>
      <c r="BS229" s="162">
        <f>(SUMIFS(Profile!$E$2:$E$17521,Profile!$B$2:$B$17521,$B229,Profile!$C$2:$C$17521,BS$8))*$C$9</f>
        <v>0</v>
      </c>
      <c r="BT229" s="162">
        <f>(SUMIFS(Profile!$E$2:$E$17521,Profile!$B$2:$B$17521,$B229,Profile!$C$2:$C$17521,BT$8))*$C$9</f>
        <v>0</v>
      </c>
      <c r="BU229" s="162">
        <f>(SUMIFS(Profile!$E$2:$E$17521,Profile!$B$2:$B$17521,$B229,Profile!$C$2:$C$17521,BU$8))*$C$9</f>
        <v>0</v>
      </c>
      <c r="BV229" s="162">
        <f>(SUMIFS(Profile!$E$2:$E$17521,Profile!$B$2:$B$17521,$B229,Profile!$C$2:$C$17521,BV$8))*$C$9</f>
        <v>0</v>
      </c>
      <c r="BW229" s="162">
        <f>(SUMIFS(Profile!$E$2:$E$17521,Profile!$B$2:$B$17521,$B229,Profile!$C$2:$C$17521,BW$8))*$C$9</f>
        <v>0</v>
      </c>
      <c r="BX229" s="162">
        <f>(SUMIFS(Profile!$E$2:$E$17521,Profile!$B$2:$B$17521,$B229,Profile!$C$2:$C$17521,BX$8))*$C$9</f>
        <v>0</v>
      </c>
      <c r="BY229" s="162">
        <f>(SUMIFS(Profile!$E$2:$E$17521,Profile!$B$2:$B$17521,$B229,Profile!$C$2:$C$17521,BY$8))*$C$9</f>
        <v>0</v>
      </c>
      <c r="BZ229" s="162">
        <f>(SUMIFS(Profile!$E$2:$E$17521,Profile!$B$2:$B$17521,$B229,Profile!$C$2:$C$17521,BZ$8))*$C$9</f>
        <v>0</v>
      </c>
      <c r="CA229" s="162">
        <f>(SUMIFS(Profile!$E$2:$E$17521,Profile!$B$2:$B$17521,$B229,Profile!$C$2:$C$17521,CA$8))*$C$9</f>
        <v>0</v>
      </c>
      <c r="CB229" s="162">
        <f>(SUMIFS(Profile!$E$2:$E$17521,Profile!$B$2:$B$17521,$B229,Profile!$C$2:$C$17521,CB$8))*$C$9</f>
        <v>0</v>
      </c>
      <c r="CC229" s="162">
        <f>(SUMIFS(Profile!$E$2:$E$17521,Profile!$B$2:$B$17521,$B229,Profile!$C$2:$C$17521,CC$8))*$C$9</f>
        <v>0</v>
      </c>
      <c r="CD229" s="162">
        <f>(SUMIFS(Profile!$E$2:$E$17521,Profile!$B$2:$B$17521,$B229,Profile!$C$2:$C$17521,CD$8))*$C$9</f>
        <v>0</v>
      </c>
      <c r="CE229" s="162">
        <f>(SUMIFS(Profile!$E$2:$E$17521,Profile!$B$2:$B$17521,$B229,Profile!$C$2:$C$17521,CE$8))*$C$9</f>
        <v>0</v>
      </c>
      <c r="CF229" s="162">
        <f>(SUMIFS(Profile!$E$2:$E$17521,Profile!$B$2:$B$17521,$B229,Profile!$C$2:$C$17521,CF$8))*$C$9</f>
        <v>0</v>
      </c>
      <c r="CG229" s="162">
        <f>(SUMIFS(Profile!$E$2:$E$17521,Profile!$B$2:$B$17521,$B229,Profile!$C$2:$C$17521,CG$8))*$C$9</f>
        <v>0</v>
      </c>
      <c r="CH229" s="162">
        <f>(SUMIFS(Profile!$E$2:$E$17521,Profile!$B$2:$B$17521,$B229,Profile!$C$2:$C$17521,CH$8))*$C$9</f>
        <v>0</v>
      </c>
      <c r="CI229" s="162">
        <f>(SUMIFS(Profile!$E$2:$E$17521,Profile!$B$2:$B$17521,$B229,Profile!$C$2:$C$17521,CI$8))*$C$9</f>
        <v>0</v>
      </c>
      <c r="CJ229" s="162">
        <f>(SUMIFS(Profile!$E$2:$E$17521,Profile!$B$2:$B$17521,$B229,Profile!$C$2:$C$17521,CJ$8))*$C$9</f>
        <v>0</v>
      </c>
      <c r="CK229" s="162">
        <f>(SUMIFS(Profile!$E$2:$E$17521,Profile!$B$2:$B$17521,$B229,Profile!$C$2:$C$17521,CK$8))*$C$9</f>
        <v>0</v>
      </c>
      <c r="CL229" s="162">
        <f>(SUMIFS(Profile!$E$2:$E$17521,Profile!$B$2:$B$17521,$B229,Profile!$C$2:$C$17521,CL$8))*$C$9</f>
        <v>0</v>
      </c>
      <c r="CM229" s="162">
        <f>(SUMIFS(Profile!$E$2:$E$17521,Profile!$B$2:$B$17521,$B229,Profile!$C$2:$C$17521,CM$8))*$C$9</f>
        <v>0</v>
      </c>
      <c r="CN229" s="162">
        <f>(SUMIFS(Profile!$E$2:$E$17521,Profile!$B$2:$B$17521,$B229,Profile!$C$2:$C$17521,CN$8))*$C$9</f>
        <v>0</v>
      </c>
      <c r="CO229" s="162">
        <f>(SUMIFS(Profile!$E$2:$E$17521,Profile!$B$2:$B$17521,$B229,Profile!$C$2:$C$17521,CO$8))*$C$9</f>
        <v>0</v>
      </c>
      <c r="CP229" s="162">
        <f>(SUMIFS(Profile!$E$2:$E$17521,Profile!$B$2:$B$17521,$B229,Profile!$C$2:$C$17521,CP$8))*$C$9</f>
        <v>0</v>
      </c>
      <c r="CQ229" s="162">
        <f>(SUMIFS(Profile!$E$2:$E$17521,Profile!$B$2:$B$17521,$B229,Profile!$C$2:$C$17521,CQ$8))*$C$9</f>
        <v>0</v>
      </c>
      <c r="CR229" s="162">
        <f>(SUMIFS(Profile!$E$2:$E$17521,Profile!$B$2:$B$17521,$B229,Profile!$C$2:$C$17521,CR$8))*$C$9</f>
        <v>0</v>
      </c>
      <c r="CS229" s="162">
        <f>(SUMIFS(Profile!$E$2:$E$17521,Profile!$B$2:$B$17521,$B229,Profile!$C$2:$C$17521,CS$8))*$C$9</f>
        <v>0</v>
      </c>
      <c r="CT229" s="162">
        <f>(SUMIFS(Profile!$E$2:$E$17521,Profile!$B$2:$B$17521,$B229,Profile!$C$2:$C$17521,CT$8))*$C$9</f>
        <v>0</v>
      </c>
      <c r="CU229" s="162">
        <f>(SUMIFS(Profile!$E$2:$E$17521,Profile!$B$2:$B$17521,$B229,Profile!$C$2:$C$17521,CU$8))*$C$9</f>
        <v>0</v>
      </c>
      <c r="CV229" s="162">
        <f>(SUMIFS(Profile!$E$2:$E$17521,Profile!$B$2:$B$17521,$B229,Profile!$C$2:$C$17521,CV$8))*$C$9</f>
        <v>0</v>
      </c>
      <c r="CW229" s="162">
        <f>(SUMIFS(Profile!$E$2:$E$17521,Profile!$B$2:$B$17521,$B229,Profile!$C$2:$C$17521,CW$8))*$C$9</f>
        <v>0</v>
      </c>
      <c r="CX229" s="162">
        <f t="shared" si="11"/>
        <v>0</v>
      </c>
      <c r="CY229" s="162">
        <f t="shared" ref="CY229:ET229" si="1106">MAX(BB229-E229,0)</f>
        <v>0</v>
      </c>
      <c r="CZ229" s="162">
        <f t="shared" si="1106"/>
        <v>0</v>
      </c>
      <c r="DA229" s="162">
        <f t="shared" si="1106"/>
        <v>0</v>
      </c>
      <c r="DB229" s="162">
        <f t="shared" si="1106"/>
        <v>0</v>
      </c>
      <c r="DC229" s="162">
        <f t="shared" si="1106"/>
        <v>0</v>
      </c>
      <c r="DD229" s="162">
        <f t="shared" si="1106"/>
        <v>0</v>
      </c>
      <c r="DE229" s="162">
        <f t="shared" si="1106"/>
        <v>0</v>
      </c>
      <c r="DF229" s="162">
        <f t="shared" si="1106"/>
        <v>0</v>
      </c>
      <c r="DG229" s="162">
        <f t="shared" si="1106"/>
        <v>0</v>
      </c>
      <c r="DH229" s="162">
        <f t="shared" si="1106"/>
        <v>0</v>
      </c>
      <c r="DI229" s="162">
        <f t="shared" si="1106"/>
        <v>0</v>
      </c>
      <c r="DJ229" s="162">
        <f t="shared" si="1106"/>
        <v>0</v>
      </c>
      <c r="DK229" s="162">
        <f t="shared" si="1106"/>
        <v>0</v>
      </c>
      <c r="DL229" s="162">
        <f t="shared" si="1106"/>
        <v>0</v>
      </c>
      <c r="DM229" s="162">
        <f t="shared" si="1106"/>
        <v>0</v>
      </c>
      <c r="DN229" s="162">
        <f t="shared" si="1106"/>
        <v>0</v>
      </c>
      <c r="DO229" s="162">
        <f t="shared" si="1106"/>
        <v>0</v>
      </c>
      <c r="DP229" s="162">
        <f t="shared" si="1106"/>
        <v>0</v>
      </c>
      <c r="DQ229" s="162">
        <f t="shared" si="1106"/>
        <v>0</v>
      </c>
      <c r="DR229" s="162">
        <f t="shared" si="1106"/>
        <v>0</v>
      </c>
      <c r="DS229" s="162">
        <f t="shared" si="1106"/>
        <v>0</v>
      </c>
      <c r="DT229" s="162">
        <f t="shared" si="1106"/>
        <v>0</v>
      </c>
      <c r="DU229" s="162">
        <f t="shared" si="1106"/>
        <v>0</v>
      </c>
      <c r="DV229" s="162">
        <f t="shared" si="1106"/>
        <v>0</v>
      </c>
      <c r="DW229" s="162">
        <f t="shared" si="1106"/>
        <v>0</v>
      </c>
      <c r="DX229" s="162">
        <f t="shared" si="1106"/>
        <v>0</v>
      </c>
      <c r="DY229" s="162">
        <f t="shared" si="1106"/>
        <v>0</v>
      </c>
      <c r="DZ229" s="162">
        <f t="shared" si="1106"/>
        <v>0</v>
      </c>
      <c r="EA229" s="162">
        <f t="shared" si="1106"/>
        <v>0</v>
      </c>
      <c r="EB229" s="162">
        <f t="shared" si="1106"/>
        <v>0</v>
      </c>
      <c r="EC229" s="162">
        <f t="shared" si="1106"/>
        <v>0</v>
      </c>
      <c r="ED229" s="162">
        <f t="shared" si="1106"/>
        <v>0</v>
      </c>
      <c r="EE229" s="162">
        <f t="shared" si="1106"/>
        <v>0</v>
      </c>
      <c r="EF229" s="162">
        <f t="shared" si="1106"/>
        <v>0</v>
      </c>
      <c r="EG229" s="162">
        <f t="shared" si="1106"/>
        <v>0</v>
      </c>
      <c r="EH229" s="162">
        <f t="shared" si="1106"/>
        <v>0</v>
      </c>
      <c r="EI229" s="162">
        <f t="shared" si="1106"/>
        <v>0</v>
      </c>
      <c r="EJ229" s="162">
        <f t="shared" si="1106"/>
        <v>0</v>
      </c>
      <c r="EK229" s="162">
        <f t="shared" si="1106"/>
        <v>0</v>
      </c>
      <c r="EL229" s="162">
        <f t="shared" si="1106"/>
        <v>0</v>
      </c>
      <c r="EM229" s="162">
        <f t="shared" si="1106"/>
        <v>0</v>
      </c>
      <c r="EN229" s="162">
        <f t="shared" si="1106"/>
        <v>0</v>
      </c>
      <c r="EO229" s="162">
        <f t="shared" si="1106"/>
        <v>0</v>
      </c>
      <c r="EP229" s="162">
        <f t="shared" si="1106"/>
        <v>0</v>
      </c>
      <c r="EQ229" s="162">
        <f t="shared" si="1106"/>
        <v>0</v>
      </c>
      <c r="ER229" s="162">
        <f t="shared" si="1106"/>
        <v>0</v>
      </c>
      <c r="ES229" s="162">
        <f t="shared" si="1106"/>
        <v>0</v>
      </c>
      <c r="ET229" s="162">
        <f t="shared" si="1106"/>
        <v>0</v>
      </c>
      <c r="EU229" s="162">
        <f t="shared" si="13"/>
        <v>0</v>
      </c>
      <c r="EV229" s="162">
        <f t="shared" ref="EV229:GQ229" si="1107">BB229-CY229</f>
        <v>0</v>
      </c>
      <c r="EW229" s="162">
        <f t="shared" si="1107"/>
        <v>0</v>
      </c>
      <c r="EX229" s="162">
        <f t="shared" si="1107"/>
        <v>0</v>
      </c>
      <c r="EY229" s="162">
        <f t="shared" si="1107"/>
        <v>0</v>
      </c>
      <c r="EZ229" s="162">
        <f t="shared" si="1107"/>
        <v>0</v>
      </c>
      <c r="FA229" s="162">
        <f t="shared" si="1107"/>
        <v>0</v>
      </c>
      <c r="FB229" s="162">
        <f t="shared" si="1107"/>
        <v>0</v>
      </c>
      <c r="FC229" s="162">
        <f t="shared" si="1107"/>
        <v>0</v>
      </c>
      <c r="FD229" s="162">
        <f t="shared" si="1107"/>
        <v>0</v>
      </c>
      <c r="FE229" s="162">
        <f t="shared" si="1107"/>
        <v>0</v>
      </c>
      <c r="FF229" s="162">
        <f t="shared" si="1107"/>
        <v>0</v>
      </c>
      <c r="FG229" s="162">
        <f t="shared" si="1107"/>
        <v>0</v>
      </c>
      <c r="FH229" s="162">
        <f t="shared" si="1107"/>
        <v>0</v>
      </c>
      <c r="FI229" s="162">
        <f t="shared" si="1107"/>
        <v>0</v>
      </c>
      <c r="FJ229" s="162">
        <f t="shared" si="1107"/>
        <v>0</v>
      </c>
      <c r="FK229" s="162">
        <f t="shared" si="1107"/>
        <v>0</v>
      </c>
      <c r="FL229" s="162">
        <f t="shared" si="1107"/>
        <v>0</v>
      </c>
      <c r="FM229" s="162">
        <f t="shared" si="1107"/>
        <v>0</v>
      </c>
      <c r="FN229" s="162">
        <f t="shared" si="1107"/>
        <v>0</v>
      </c>
      <c r="FO229" s="162">
        <f t="shared" si="1107"/>
        <v>0</v>
      </c>
      <c r="FP229" s="162">
        <f t="shared" si="1107"/>
        <v>0</v>
      </c>
      <c r="FQ229" s="162">
        <f t="shared" si="1107"/>
        <v>0</v>
      </c>
      <c r="FR229" s="162">
        <f t="shared" si="1107"/>
        <v>0</v>
      </c>
      <c r="FS229" s="162">
        <f t="shared" si="1107"/>
        <v>0</v>
      </c>
      <c r="FT229" s="162">
        <f t="shared" si="1107"/>
        <v>0</v>
      </c>
      <c r="FU229" s="162">
        <f t="shared" si="1107"/>
        <v>0</v>
      </c>
      <c r="FV229" s="162">
        <f t="shared" si="1107"/>
        <v>0</v>
      </c>
      <c r="FW229" s="162">
        <f t="shared" si="1107"/>
        <v>0</v>
      </c>
      <c r="FX229" s="162">
        <f t="shared" si="1107"/>
        <v>0</v>
      </c>
      <c r="FY229" s="162">
        <f t="shared" si="1107"/>
        <v>0</v>
      </c>
      <c r="FZ229" s="162">
        <f t="shared" si="1107"/>
        <v>0</v>
      </c>
      <c r="GA229" s="162">
        <f t="shared" si="1107"/>
        <v>0</v>
      </c>
      <c r="GB229" s="162">
        <f t="shared" si="1107"/>
        <v>0</v>
      </c>
      <c r="GC229" s="162">
        <f t="shared" si="1107"/>
        <v>0</v>
      </c>
      <c r="GD229" s="162">
        <f t="shared" si="1107"/>
        <v>0</v>
      </c>
      <c r="GE229" s="162">
        <f t="shared" si="1107"/>
        <v>0</v>
      </c>
      <c r="GF229" s="162">
        <f t="shared" si="1107"/>
        <v>0</v>
      </c>
      <c r="GG229" s="162">
        <f t="shared" si="1107"/>
        <v>0</v>
      </c>
      <c r="GH229" s="162">
        <f t="shared" si="1107"/>
        <v>0</v>
      </c>
      <c r="GI229" s="162">
        <f t="shared" si="1107"/>
        <v>0</v>
      </c>
      <c r="GJ229" s="162">
        <f t="shared" si="1107"/>
        <v>0</v>
      </c>
      <c r="GK229" s="162">
        <f t="shared" si="1107"/>
        <v>0</v>
      </c>
      <c r="GL229" s="162">
        <f t="shared" si="1107"/>
        <v>0</v>
      </c>
      <c r="GM229" s="162">
        <f t="shared" si="1107"/>
        <v>0</v>
      </c>
      <c r="GN229" s="162">
        <f t="shared" si="1107"/>
        <v>0</v>
      </c>
      <c r="GO229" s="162">
        <f t="shared" si="1107"/>
        <v>0</v>
      </c>
      <c r="GP229" s="162">
        <f t="shared" si="1107"/>
        <v>0</v>
      </c>
      <c r="GQ229" s="162">
        <f t="shared" si="1107"/>
        <v>0</v>
      </c>
      <c r="GR229" s="162">
        <f t="shared" si="15"/>
        <v>0</v>
      </c>
      <c r="GS229" s="162">
        <f t="shared" ref="GS229:IN229" si="1108">E229-EV229</f>
        <v>0</v>
      </c>
      <c r="GT229" s="162">
        <f t="shared" si="1108"/>
        <v>0</v>
      </c>
      <c r="GU229" s="162">
        <f t="shared" si="1108"/>
        <v>0</v>
      </c>
      <c r="GV229" s="162">
        <f t="shared" si="1108"/>
        <v>0</v>
      </c>
      <c r="GW229" s="162">
        <f t="shared" si="1108"/>
        <v>0</v>
      </c>
      <c r="GX229" s="162">
        <f t="shared" si="1108"/>
        <v>0</v>
      </c>
      <c r="GY229" s="162">
        <f t="shared" si="1108"/>
        <v>0</v>
      </c>
      <c r="GZ229" s="162">
        <f t="shared" si="1108"/>
        <v>0</v>
      </c>
      <c r="HA229" s="162">
        <f t="shared" si="1108"/>
        <v>0</v>
      </c>
      <c r="HB229" s="162">
        <f t="shared" si="1108"/>
        <v>0</v>
      </c>
      <c r="HC229" s="162">
        <f t="shared" si="1108"/>
        <v>0</v>
      </c>
      <c r="HD229" s="162">
        <f t="shared" si="1108"/>
        <v>0</v>
      </c>
      <c r="HE229" s="162">
        <f t="shared" si="1108"/>
        <v>0</v>
      </c>
      <c r="HF229" s="162">
        <f t="shared" si="1108"/>
        <v>0</v>
      </c>
      <c r="HG229" s="162">
        <f t="shared" si="1108"/>
        <v>0</v>
      </c>
      <c r="HH229" s="162">
        <f t="shared" si="1108"/>
        <v>0</v>
      </c>
      <c r="HI229" s="162">
        <f t="shared" si="1108"/>
        <v>0</v>
      </c>
      <c r="HJ229" s="162">
        <f t="shared" si="1108"/>
        <v>0</v>
      </c>
      <c r="HK229" s="162">
        <f t="shared" si="1108"/>
        <v>0</v>
      </c>
      <c r="HL229" s="162">
        <f t="shared" si="1108"/>
        <v>0</v>
      </c>
      <c r="HM229" s="162">
        <f t="shared" si="1108"/>
        <v>0</v>
      </c>
      <c r="HN229" s="162">
        <f t="shared" si="1108"/>
        <v>0</v>
      </c>
      <c r="HO229" s="162">
        <f t="shared" si="1108"/>
        <v>0</v>
      </c>
      <c r="HP229" s="162">
        <f t="shared" si="1108"/>
        <v>0</v>
      </c>
      <c r="HQ229" s="162">
        <f t="shared" si="1108"/>
        <v>0</v>
      </c>
      <c r="HR229" s="162">
        <f t="shared" si="1108"/>
        <v>0</v>
      </c>
      <c r="HS229" s="162">
        <f t="shared" si="1108"/>
        <v>0</v>
      </c>
      <c r="HT229" s="162">
        <f t="shared" si="1108"/>
        <v>0</v>
      </c>
      <c r="HU229" s="162">
        <f t="shared" si="1108"/>
        <v>0</v>
      </c>
      <c r="HV229" s="162">
        <f t="shared" si="1108"/>
        <v>0</v>
      </c>
      <c r="HW229" s="162">
        <f t="shared" si="1108"/>
        <v>0</v>
      </c>
      <c r="HX229" s="162">
        <f t="shared" si="1108"/>
        <v>0</v>
      </c>
      <c r="HY229" s="162">
        <f t="shared" si="1108"/>
        <v>0</v>
      </c>
      <c r="HZ229" s="162">
        <f t="shared" si="1108"/>
        <v>0</v>
      </c>
      <c r="IA229" s="162">
        <f t="shared" si="1108"/>
        <v>0</v>
      </c>
      <c r="IB229" s="162">
        <f t="shared" si="1108"/>
        <v>0</v>
      </c>
      <c r="IC229" s="162">
        <f t="shared" si="1108"/>
        <v>0</v>
      </c>
      <c r="ID229" s="162">
        <f t="shared" si="1108"/>
        <v>0</v>
      </c>
      <c r="IE229" s="162">
        <f t="shared" si="1108"/>
        <v>0</v>
      </c>
      <c r="IF229" s="162">
        <f t="shared" si="1108"/>
        <v>0</v>
      </c>
      <c r="IG229" s="162">
        <f t="shared" si="1108"/>
        <v>0</v>
      </c>
      <c r="IH229" s="162">
        <f t="shared" si="1108"/>
        <v>0</v>
      </c>
      <c r="II229" s="162">
        <f t="shared" si="1108"/>
        <v>0</v>
      </c>
      <c r="IJ229" s="162">
        <f t="shared" si="1108"/>
        <v>0</v>
      </c>
      <c r="IK229" s="162">
        <f t="shared" si="1108"/>
        <v>0</v>
      </c>
      <c r="IL229" s="162">
        <f t="shared" si="1108"/>
        <v>0</v>
      </c>
      <c r="IM229" s="162">
        <f t="shared" si="1108"/>
        <v>0</v>
      </c>
      <c r="IN229" s="162">
        <f t="shared" si="1108"/>
        <v>0</v>
      </c>
      <c r="IO229" s="162">
        <f t="shared" si="17"/>
        <v>0</v>
      </c>
      <c r="IP229" s="162">
        <f t="shared" si="23"/>
        <v>0</v>
      </c>
      <c r="IQ229" s="162">
        <f t="shared" ref="IQ229:KK229" si="1109">MAX((MIN(CZ229+IP229,$IO$7))-GT229,0)</f>
        <v>0</v>
      </c>
      <c r="IR229" s="162">
        <f t="shared" si="1109"/>
        <v>0</v>
      </c>
      <c r="IS229" s="162">
        <f t="shared" si="1109"/>
        <v>0</v>
      </c>
      <c r="IT229" s="162">
        <f t="shared" si="1109"/>
        <v>0</v>
      </c>
      <c r="IU229" s="162">
        <f t="shared" si="1109"/>
        <v>0</v>
      </c>
      <c r="IV229" s="162">
        <f t="shared" si="1109"/>
        <v>0</v>
      </c>
      <c r="IW229" s="162">
        <f t="shared" si="1109"/>
        <v>0</v>
      </c>
      <c r="IX229" s="162">
        <f t="shared" si="1109"/>
        <v>0</v>
      </c>
      <c r="IY229" s="162">
        <f t="shared" si="1109"/>
        <v>0</v>
      </c>
      <c r="IZ229" s="162">
        <f t="shared" si="1109"/>
        <v>0</v>
      </c>
      <c r="JA229" s="162">
        <f t="shared" si="1109"/>
        <v>0</v>
      </c>
      <c r="JB229" s="162">
        <f t="shared" si="1109"/>
        <v>0</v>
      </c>
      <c r="JC229" s="162">
        <f t="shared" si="1109"/>
        <v>0</v>
      </c>
      <c r="JD229" s="162">
        <f t="shared" si="1109"/>
        <v>0</v>
      </c>
      <c r="JE229" s="162">
        <f t="shared" si="1109"/>
        <v>0</v>
      </c>
      <c r="JF229" s="162">
        <f t="shared" si="1109"/>
        <v>0</v>
      </c>
      <c r="JG229" s="162">
        <f t="shared" si="1109"/>
        <v>0</v>
      </c>
      <c r="JH229" s="162">
        <f t="shared" si="1109"/>
        <v>0</v>
      </c>
      <c r="JI229" s="162">
        <f t="shared" si="1109"/>
        <v>0</v>
      </c>
      <c r="JJ229" s="162">
        <f t="shared" si="1109"/>
        <v>0</v>
      </c>
      <c r="JK229" s="162">
        <f t="shared" si="1109"/>
        <v>0</v>
      </c>
      <c r="JL229" s="162">
        <f t="shared" si="1109"/>
        <v>0</v>
      </c>
      <c r="JM229" s="162">
        <f t="shared" si="1109"/>
        <v>0</v>
      </c>
      <c r="JN229" s="162">
        <f t="shared" si="1109"/>
        <v>0</v>
      </c>
      <c r="JO229" s="162">
        <f t="shared" si="1109"/>
        <v>0</v>
      </c>
      <c r="JP229" s="162">
        <f t="shared" si="1109"/>
        <v>0</v>
      </c>
      <c r="JQ229" s="162">
        <f t="shared" si="1109"/>
        <v>0</v>
      </c>
      <c r="JR229" s="162">
        <f t="shared" si="1109"/>
        <v>0</v>
      </c>
      <c r="JS229" s="162">
        <f t="shared" si="1109"/>
        <v>0</v>
      </c>
      <c r="JT229" s="162">
        <f t="shared" si="1109"/>
        <v>0</v>
      </c>
      <c r="JU229" s="162">
        <f t="shared" si="1109"/>
        <v>0</v>
      </c>
      <c r="JV229" s="162">
        <f t="shared" si="1109"/>
        <v>0</v>
      </c>
      <c r="JW229" s="162">
        <f t="shared" si="1109"/>
        <v>0</v>
      </c>
      <c r="JX229" s="162">
        <f t="shared" si="1109"/>
        <v>0</v>
      </c>
      <c r="JY229" s="162">
        <f t="shared" si="1109"/>
        <v>0</v>
      </c>
      <c r="JZ229" s="162">
        <f t="shared" si="1109"/>
        <v>0</v>
      </c>
      <c r="KA229" s="162">
        <f t="shared" si="1109"/>
        <v>0</v>
      </c>
      <c r="KB229" s="162">
        <f t="shared" si="1109"/>
        <v>0</v>
      </c>
      <c r="KC229" s="162">
        <f t="shared" si="1109"/>
        <v>0</v>
      </c>
      <c r="KD229" s="162">
        <f t="shared" si="1109"/>
        <v>0</v>
      </c>
      <c r="KE229" s="162">
        <f t="shared" si="1109"/>
        <v>0</v>
      </c>
      <c r="KF229" s="162">
        <f t="shared" si="1109"/>
        <v>0</v>
      </c>
      <c r="KG229" s="162">
        <f t="shared" si="1109"/>
        <v>0</v>
      </c>
      <c r="KH229" s="162">
        <f t="shared" si="1109"/>
        <v>0</v>
      </c>
      <c r="KI229" s="162">
        <f t="shared" si="1109"/>
        <v>0</v>
      </c>
      <c r="KJ229" s="162">
        <f t="shared" si="1109"/>
        <v>0</v>
      </c>
      <c r="KK229" s="162">
        <f t="shared" si="1109"/>
        <v>0</v>
      </c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</row>
    <row r="230" ht="14.25" customHeight="1" spans="1:326" x14ac:dyDescent="0.25">
      <c r="A230" s="1">
        <v>8</v>
      </c>
      <c r="B230" s="1">
        <f t="shared" ref="B230:C230" si="1110">B229+1</f>
        <v>220</v>
      </c>
      <c r="C230" s="232">
        <f t="shared" si="1110"/>
        <v>43685</v>
      </c>
      <c r="D230" s="162">
        <f t="shared" si="9"/>
        <v>0</v>
      </c>
      <c r="E230" s="162">
        <f>(SUMIFS(Profile!$F$2:$F$17521,Profile!$B$2:$B$17521,$B230,Profile!$C$2:$C$17521,E$8))*$C$6</f>
        <v>0</v>
      </c>
      <c r="F230" s="162">
        <f>(SUMIFS(Profile!$F$2:$F$17521,Profile!$B$2:$B$17521,$B230,Profile!$C$2:$C$17521,F$8))*$C$6</f>
        <v>0</v>
      </c>
      <c r="G230" s="162">
        <f>(SUMIFS(Profile!$F$2:$F$17521,Profile!$B$2:$B$17521,$B230,Profile!$C$2:$C$17521,G$8))*$C$6</f>
        <v>0</v>
      </c>
      <c r="H230" s="162">
        <f>(SUMIFS(Profile!$F$2:$F$17521,Profile!$B$2:$B$17521,$B230,Profile!$C$2:$C$17521,H$8))*$C$6</f>
        <v>0</v>
      </c>
      <c r="I230" s="162">
        <f>(SUMIFS(Profile!$F$2:$F$17521,Profile!$B$2:$B$17521,$B230,Profile!$C$2:$C$17521,I$8))*$C$6</f>
        <v>0</v>
      </c>
      <c r="J230" s="162">
        <f>(SUMIFS(Profile!$F$2:$F$17521,Profile!$B$2:$B$17521,$B230,Profile!$C$2:$C$17521,J$8))*$C$6</f>
        <v>0</v>
      </c>
      <c r="K230" s="162">
        <f>(SUMIFS(Profile!$F$2:$F$17521,Profile!$B$2:$B$17521,$B230,Profile!$C$2:$C$17521,K$8))*$C$6</f>
        <v>0</v>
      </c>
      <c r="L230" s="162">
        <f>(SUMIFS(Profile!$F$2:$F$17521,Profile!$B$2:$B$17521,$B230,Profile!$C$2:$C$17521,L$8))*$C$6</f>
        <v>0</v>
      </c>
      <c r="M230" s="162">
        <f>(SUMIFS(Profile!$F$2:$F$17521,Profile!$B$2:$B$17521,$B230,Profile!$C$2:$C$17521,M$8))*$C$6</f>
        <v>0</v>
      </c>
      <c r="N230" s="162">
        <f>(SUMIFS(Profile!$F$2:$F$17521,Profile!$B$2:$B$17521,$B230,Profile!$C$2:$C$17521,N$8))*$C$6</f>
        <v>0</v>
      </c>
      <c r="O230" s="162">
        <f>(SUMIFS(Profile!$F$2:$F$17521,Profile!$B$2:$B$17521,$B230,Profile!$C$2:$C$17521,O$8))*$C$6</f>
        <v>0</v>
      </c>
      <c r="P230" s="162">
        <f>(SUMIFS(Profile!$F$2:$F$17521,Profile!$B$2:$B$17521,$B230,Profile!$C$2:$C$17521,P$8))*$C$6</f>
        <v>0</v>
      </c>
      <c r="Q230" s="162">
        <f>(SUMIFS(Profile!$F$2:$F$17521,Profile!$B$2:$B$17521,$B230,Profile!$C$2:$C$17521,Q$8))*$C$6</f>
        <v>0</v>
      </c>
      <c r="R230" s="162">
        <f>(SUMIFS(Profile!$F$2:$F$17521,Profile!$B$2:$B$17521,$B230,Profile!$C$2:$C$17521,R$8))*$C$6</f>
        <v>0</v>
      </c>
      <c r="S230" s="162">
        <f>(SUMIFS(Profile!$F$2:$F$17521,Profile!$B$2:$B$17521,$B230,Profile!$C$2:$C$17521,S$8))*$C$6</f>
        <v>0</v>
      </c>
      <c r="T230" s="162">
        <f>(SUMIFS(Profile!$F$2:$F$17521,Profile!$B$2:$B$17521,$B230,Profile!$C$2:$C$17521,T$8))*$C$6</f>
        <v>0</v>
      </c>
      <c r="U230" s="162">
        <f>(SUMIFS(Profile!$F$2:$F$17521,Profile!$B$2:$B$17521,$B230,Profile!$C$2:$C$17521,U$8))*$C$6</f>
        <v>0</v>
      </c>
      <c r="V230" s="162">
        <f>(SUMIFS(Profile!$F$2:$F$17521,Profile!$B$2:$B$17521,$B230,Profile!$C$2:$C$17521,V$8))*$C$6</f>
        <v>0</v>
      </c>
      <c r="W230" s="162">
        <f>(SUMIFS(Profile!$F$2:$F$17521,Profile!$B$2:$B$17521,$B230,Profile!$C$2:$C$17521,W$8))*$C$6</f>
        <v>0</v>
      </c>
      <c r="X230" s="162">
        <f>(SUMIFS(Profile!$F$2:$F$17521,Profile!$B$2:$B$17521,$B230,Profile!$C$2:$C$17521,X$8))*$C$6</f>
        <v>0</v>
      </c>
      <c r="Y230" s="162">
        <f>(SUMIFS(Profile!$F$2:$F$17521,Profile!$B$2:$B$17521,$B230,Profile!$C$2:$C$17521,Y$8))*$C$6</f>
        <v>0</v>
      </c>
      <c r="Z230" s="162">
        <f>(SUMIFS(Profile!$F$2:$F$17521,Profile!$B$2:$B$17521,$B230,Profile!$C$2:$C$17521,Z$8))*$C$6</f>
        <v>0</v>
      </c>
      <c r="AA230" s="162">
        <f>(SUMIFS(Profile!$F$2:$F$17521,Profile!$B$2:$B$17521,$B230,Profile!$C$2:$C$17521,AA$8))*$C$6</f>
        <v>0</v>
      </c>
      <c r="AB230" s="162">
        <f>(SUMIFS(Profile!$F$2:$F$17521,Profile!$B$2:$B$17521,$B230,Profile!$C$2:$C$17521,AB$8))*$C$6</f>
        <v>0</v>
      </c>
      <c r="AC230" s="162">
        <f>(SUMIFS(Profile!$F$2:$F$17521,Profile!$B$2:$B$17521,$B230,Profile!$C$2:$C$17521,AC$8))*$C$6</f>
        <v>0</v>
      </c>
      <c r="AD230" s="162">
        <f>(SUMIFS(Profile!$F$2:$F$17521,Profile!$B$2:$B$17521,$B230,Profile!$C$2:$C$17521,AD$8))*$C$6</f>
        <v>0</v>
      </c>
      <c r="AE230" s="162">
        <f>(SUMIFS(Profile!$F$2:$F$17521,Profile!$B$2:$B$17521,$B230,Profile!$C$2:$C$17521,AE$8))*$C$6</f>
        <v>0</v>
      </c>
      <c r="AF230" s="162">
        <f>(SUMIFS(Profile!$F$2:$F$17521,Profile!$B$2:$B$17521,$B230,Profile!$C$2:$C$17521,AF$8))*$C$6</f>
        <v>0</v>
      </c>
      <c r="AG230" s="162">
        <f>(SUMIFS(Profile!$F$2:$F$17521,Profile!$B$2:$B$17521,$B230,Profile!$C$2:$C$17521,AG$8))*$C$6</f>
        <v>0</v>
      </c>
      <c r="AH230" s="162">
        <f>(SUMIFS(Profile!$F$2:$F$17521,Profile!$B$2:$B$17521,$B230,Profile!$C$2:$C$17521,AH$8))*$C$6</f>
        <v>0</v>
      </c>
      <c r="AI230" s="162">
        <f>(SUMIFS(Profile!$F$2:$F$17521,Profile!$B$2:$B$17521,$B230,Profile!$C$2:$C$17521,AI$8))*$C$6</f>
        <v>0</v>
      </c>
      <c r="AJ230" s="162">
        <f>(SUMIFS(Profile!$F$2:$F$17521,Profile!$B$2:$B$17521,$B230,Profile!$C$2:$C$17521,AJ$8))*$C$6</f>
        <v>0</v>
      </c>
      <c r="AK230" s="162">
        <f>(SUMIFS(Profile!$F$2:$F$17521,Profile!$B$2:$B$17521,$B230,Profile!$C$2:$C$17521,AK$8))*$C$6</f>
        <v>0</v>
      </c>
      <c r="AL230" s="162">
        <f>(SUMIFS(Profile!$F$2:$F$17521,Profile!$B$2:$B$17521,$B230,Profile!$C$2:$C$17521,AL$8))*$C$6</f>
        <v>0</v>
      </c>
      <c r="AM230" s="162">
        <f>(SUMIFS(Profile!$F$2:$F$17521,Profile!$B$2:$B$17521,$B230,Profile!$C$2:$C$17521,AM$8))*$C$6</f>
        <v>0</v>
      </c>
      <c r="AN230" s="162">
        <f>(SUMIFS(Profile!$F$2:$F$17521,Profile!$B$2:$B$17521,$B230,Profile!$C$2:$C$17521,AN$8))*$C$6</f>
        <v>0</v>
      </c>
      <c r="AO230" s="162">
        <f>(SUMIFS(Profile!$F$2:$F$17521,Profile!$B$2:$B$17521,$B230,Profile!$C$2:$C$17521,AO$8))*$C$6</f>
        <v>0</v>
      </c>
      <c r="AP230" s="162">
        <f>(SUMIFS(Profile!$F$2:$F$17521,Profile!$B$2:$B$17521,$B230,Profile!$C$2:$C$17521,AP$8))*$C$6</f>
        <v>0</v>
      </c>
      <c r="AQ230" s="162">
        <f>(SUMIFS(Profile!$F$2:$F$17521,Profile!$B$2:$B$17521,$B230,Profile!$C$2:$C$17521,AQ$8))*$C$6</f>
        <v>0</v>
      </c>
      <c r="AR230" s="162">
        <f>(SUMIFS(Profile!$F$2:$F$17521,Profile!$B$2:$B$17521,$B230,Profile!$C$2:$C$17521,AR$8))*$C$6</f>
        <v>0</v>
      </c>
      <c r="AS230" s="162">
        <f>(SUMIFS(Profile!$F$2:$F$17521,Profile!$B$2:$B$17521,$B230,Profile!$C$2:$C$17521,AS$8))*$C$6</f>
        <v>0</v>
      </c>
      <c r="AT230" s="162">
        <f>(SUMIFS(Profile!$F$2:$F$17521,Profile!$B$2:$B$17521,$B230,Profile!$C$2:$C$17521,AT$8))*$C$6</f>
        <v>0</v>
      </c>
      <c r="AU230" s="162">
        <f>(SUMIFS(Profile!$F$2:$F$17521,Profile!$B$2:$B$17521,$B230,Profile!$C$2:$C$17521,AU$8))*$C$6</f>
        <v>0</v>
      </c>
      <c r="AV230" s="162">
        <f>(SUMIFS(Profile!$F$2:$F$17521,Profile!$B$2:$B$17521,$B230,Profile!$C$2:$C$17521,AV$8))*$C$6</f>
        <v>0</v>
      </c>
      <c r="AW230" s="162">
        <f>(SUMIFS(Profile!$F$2:$F$17521,Profile!$B$2:$B$17521,$B230,Profile!$C$2:$C$17521,AW$8))*$C$6</f>
        <v>0</v>
      </c>
      <c r="AX230" s="162">
        <f>(SUMIFS(Profile!$F$2:$F$17521,Profile!$B$2:$B$17521,$B230,Profile!$C$2:$C$17521,AX$8))*$C$6</f>
        <v>0</v>
      </c>
      <c r="AY230" s="162">
        <f>(SUMIFS(Profile!$F$2:$F$17521,Profile!$B$2:$B$17521,$B230,Profile!$C$2:$C$17521,AY$8))*$C$6</f>
        <v>0</v>
      </c>
      <c r="AZ230" s="162">
        <f>(SUMIFS(Profile!$F$2:$F$17521,Profile!$B$2:$B$17521,$B230,Profile!$C$2:$C$17521,AZ$8))*$C$6</f>
        <v>0</v>
      </c>
      <c r="BA230" s="162">
        <f t="shared" si="10"/>
        <v>0</v>
      </c>
      <c r="BB230" s="162">
        <f>(SUMIFS(Profile!$E$2:$E$17521,Profile!$B$2:$B$17521,$B230,Profile!$C$2:$C$17521,BB$8))*$C$9</f>
        <v>0</v>
      </c>
      <c r="BC230" s="162">
        <f>(SUMIFS(Profile!$E$2:$E$17521,Profile!$B$2:$B$17521,$B230,Profile!$C$2:$C$17521,BC$8))*$C$9</f>
        <v>0</v>
      </c>
      <c r="BD230" s="162">
        <f>(SUMIFS(Profile!$E$2:$E$17521,Profile!$B$2:$B$17521,$B230,Profile!$C$2:$C$17521,BD$8))*$C$9</f>
        <v>0</v>
      </c>
      <c r="BE230" s="162">
        <f>(SUMIFS(Profile!$E$2:$E$17521,Profile!$B$2:$B$17521,$B230,Profile!$C$2:$C$17521,BE$8))*$C$9</f>
        <v>0</v>
      </c>
      <c r="BF230" s="162">
        <f>(SUMIFS(Profile!$E$2:$E$17521,Profile!$B$2:$B$17521,$B230,Profile!$C$2:$C$17521,BF$8))*$C$9</f>
        <v>0</v>
      </c>
      <c r="BG230" s="162">
        <f>(SUMIFS(Profile!$E$2:$E$17521,Profile!$B$2:$B$17521,$B230,Profile!$C$2:$C$17521,BG$8))*$C$9</f>
        <v>0</v>
      </c>
      <c r="BH230" s="162">
        <f>(SUMIFS(Profile!$E$2:$E$17521,Profile!$B$2:$B$17521,$B230,Profile!$C$2:$C$17521,BH$8))*$C$9</f>
        <v>0</v>
      </c>
      <c r="BI230" s="162">
        <f>(SUMIFS(Profile!$E$2:$E$17521,Profile!$B$2:$B$17521,$B230,Profile!$C$2:$C$17521,BI$8))*$C$9</f>
        <v>0</v>
      </c>
      <c r="BJ230" s="162">
        <f>(SUMIFS(Profile!$E$2:$E$17521,Profile!$B$2:$B$17521,$B230,Profile!$C$2:$C$17521,BJ$8))*$C$9</f>
        <v>0</v>
      </c>
      <c r="BK230" s="162">
        <f>(SUMIFS(Profile!$E$2:$E$17521,Profile!$B$2:$B$17521,$B230,Profile!$C$2:$C$17521,BK$8))*$C$9</f>
        <v>0</v>
      </c>
      <c r="BL230" s="162">
        <f>(SUMIFS(Profile!$E$2:$E$17521,Profile!$B$2:$B$17521,$B230,Profile!$C$2:$C$17521,BL$8))*$C$9</f>
        <v>0</v>
      </c>
      <c r="BM230" s="162">
        <f>(SUMIFS(Profile!$E$2:$E$17521,Profile!$B$2:$B$17521,$B230,Profile!$C$2:$C$17521,BM$8))*$C$9</f>
        <v>0</v>
      </c>
      <c r="BN230" s="162">
        <f>(SUMIFS(Profile!$E$2:$E$17521,Profile!$B$2:$B$17521,$B230,Profile!$C$2:$C$17521,BN$8))*$C$9</f>
        <v>0</v>
      </c>
      <c r="BO230" s="162">
        <f>(SUMIFS(Profile!$E$2:$E$17521,Profile!$B$2:$B$17521,$B230,Profile!$C$2:$C$17521,BO$8))*$C$9</f>
        <v>0</v>
      </c>
      <c r="BP230" s="162">
        <f>(SUMIFS(Profile!$E$2:$E$17521,Profile!$B$2:$B$17521,$B230,Profile!$C$2:$C$17521,BP$8))*$C$9</f>
        <v>0</v>
      </c>
      <c r="BQ230" s="162">
        <f>(SUMIFS(Profile!$E$2:$E$17521,Profile!$B$2:$B$17521,$B230,Profile!$C$2:$C$17521,BQ$8))*$C$9</f>
        <v>0</v>
      </c>
      <c r="BR230" s="162">
        <f>(SUMIFS(Profile!$E$2:$E$17521,Profile!$B$2:$B$17521,$B230,Profile!$C$2:$C$17521,BR$8))*$C$9</f>
        <v>0</v>
      </c>
      <c r="BS230" s="162">
        <f>(SUMIFS(Profile!$E$2:$E$17521,Profile!$B$2:$B$17521,$B230,Profile!$C$2:$C$17521,BS$8))*$C$9</f>
        <v>0</v>
      </c>
      <c r="BT230" s="162">
        <f>(SUMIFS(Profile!$E$2:$E$17521,Profile!$B$2:$B$17521,$B230,Profile!$C$2:$C$17521,BT$8))*$C$9</f>
        <v>0</v>
      </c>
      <c r="BU230" s="162">
        <f>(SUMIFS(Profile!$E$2:$E$17521,Profile!$B$2:$B$17521,$B230,Profile!$C$2:$C$17521,BU$8))*$C$9</f>
        <v>0</v>
      </c>
      <c r="BV230" s="162">
        <f>(SUMIFS(Profile!$E$2:$E$17521,Profile!$B$2:$B$17521,$B230,Profile!$C$2:$C$17521,BV$8))*$C$9</f>
        <v>0</v>
      </c>
      <c r="BW230" s="162">
        <f>(SUMIFS(Profile!$E$2:$E$17521,Profile!$B$2:$B$17521,$B230,Profile!$C$2:$C$17521,BW$8))*$C$9</f>
        <v>0</v>
      </c>
      <c r="BX230" s="162">
        <f>(SUMIFS(Profile!$E$2:$E$17521,Profile!$B$2:$B$17521,$B230,Profile!$C$2:$C$17521,BX$8))*$C$9</f>
        <v>0</v>
      </c>
      <c r="BY230" s="162">
        <f>(SUMIFS(Profile!$E$2:$E$17521,Profile!$B$2:$B$17521,$B230,Profile!$C$2:$C$17521,BY$8))*$C$9</f>
        <v>0</v>
      </c>
      <c r="BZ230" s="162">
        <f>(SUMIFS(Profile!$E$2:$E$17521,Profile!$B$2:$B$17521,$B230,Profile!$C$2:$C$17521,BZ$8))*$C$9</f>
        <v>0</v>
      </c>
      <c r="CA230" s="162">
        <f>(SUMIFS(Profile!$E$2:$E$17521,Profile!$B$2:$B$17521,$B230,Profile!$C$2:$C$17521,CA$8))*$C$9</f>
        <v>0</v>
      </c>
      <c r="CB230" s="162">
        <f>(SUMIFS(Profile!$E$2:$E$17521,Profile!$B$2:$B$17521,$B230,Profile!$C$2:$C$17521,CB$8))*$C$9</f>
        <v>0</v>
      </c>
      <c r="CC230" s="162">
        <f>(SUMIFS(Profile!$E$2:$E$17521,Profile!$B$2:$B$17521,$B230,Profile!$C$2:$C$17521,CC$8))*$C$9</f>
        <v>0</v>
      </c>
      <c r="CD230" s="162">
        <f>(SUMIFS(Profile!$E$2:$E$17521,Profile!$B$2:$B$17521,$B230,Profile!$C$2:$C$17521,CD$8))*$C$9</f>
        <v>0</v>
      </c>
      <c r="CE230" s="162">
        <f>(SUMIFS(Profile!$E$2:$E$17521,Profile!$B$2:$B$17521,$B230,Profile!$C$2:$C$17521,CE$8))*$C$9</f>
        <v>0</v>
      </c>
      <c r="CF230" s="162">
        <f>(SUMIFS(Profile!$E$2:$E$17521,Profile!$B$2:$B$17521,$B230,Profile!$C$2:$C$17521,CF$8))*$C$9</f>
        <v>0</v>
      </c>
      <c r="CG230" s="162">
        <f>(SUMIFS(Profile!$E$2:$E$17521,Profile!$B$2:$B$17521,$B230,Profile!$C$2:$C$17521,CG$8))*$C$9</f>
        <v>0</v>
      </c>
      <c r="CH230" s="162">
        <f>(SUMIFS(Profile!$E$2:$E$17521,Profile!$B$2:$B$17521,$B230,Profile!$C$2:$C$17521,CH$8))*$C$9</f>
        <v>0</v>
      </c>
      <c r="CI230" s="162">
        <f>(SUMIFS(Profile!$E$2:$E$17521,Profile!$B$2:$B$17521,$B230,Profile!$C$2:$C$17521,CI$8))*$C$9</f>
        <v>0</v>
      </c>
      <c r="CJ230" s="162">
        <f>(SUMIFS(Profile!$E$2:$E$17521,Profile!$B$2:$B$17521,$B230,Profile!$C$2:$C$17521,CJ$8))*$C$9</f>
        <v>0</v>
      </c>
      <c r="CK230" s="162">
        <f>(SUMIFS(Profile!$E$2:$E$17521,Profile!$B$2:$B$17521,$B230,Profile!$C$2:$C$17521,CK$8))*$C$9</f>
        <v>0</v>
      </c>
      <c r="CL230" s="162">
        <f>(SUMIFS(Profile!$E$2:$E$17521,Profile!$B$2:$B$17521,$B230,Profile!$C$2:$C$17521,CL$8))*$C$9</f>
        <v>0</v>
      </c>
      <c r="CM230" s="162">
        <f>(SUMIFS(Profile!$E$2:$E$17521,Profile!$B$2:$B$17521,$B230,Profile!$C$2:$C$17521,CM$8))*$C$9</f>
        <v>0</v>
      </c>
      <c r="CN230" s="162">
        <f>(SUMIFS(Profile!$E$2:$E$17521,Profile!$B$2:$B$17521,$B230,Profile!$C$2:$C$17521,CN$8))*$C$9</f>
        <v>0</v>
      </c>
      <c r="CO230" s="162">
        <f>(SUMIFS(Profile!$E$2:$E$17521,Profile!$B$2:$B$17521,$B230,Profile!$C$2:$C$17521,CO$8))*$C$9</f>
        <v>0</v>
      </c>
      <c r="CP230" s="162">
        <f>(SUMIFS(Profile!$E$2:$E$17521,Profile!$B$2:$B$17521,$B230,Profile!$C$2:$C$17521,CP$8))*$C$9</f>
        <v>0</v>
      </c>
      <c r="CQ230" s="162">
        <f>(SUMIFS(Profile!$E$2:$E$17521,Profile!$B$2:$B$17521,$B230,Profile!$C$2:$C$17521,CQ$8))*$C$9</f>
        <v>0</v>
      </c>
      <c r="CR230" s="162">
        <f>(SUMIFS(Profile!$E$2:$E$17521,Profile!$B$2:$B$17521,$B230,Profile!$C$2:$C$17521,CR$8))*$C$9</f>
        <v>0</v>
      </c>
      <c r="CS230" s="162">
        <f>(SUMIFS(Profile!$E$2:$E$17521,Profile!$B$2:$B$17521,$B230,Profile!$C$2:$C$17521,CS$8))*$C$9</f>
        <v>0</v>
      </c>
      <c r="CT230" s="162">
        <f>(SUMIFS(Profile!$E$2:$E$17521,Profile!$B$2:$B$17521,$B230,Profile!$C$2:$C$17521,CT$8))*$C$9</f>
        <v>0</v>
      </c>
      <c r="CU230" s="162">
        <f>(SUMIFS(Profile!$E$2:$E$17521,Profile!$B$2:$B$17521,$B230,Profile!$C$2:$C$17521,CU$8))*$C$9</f>
        <v>0</v>
      </c>
      <c r="CV230" s="162">
        <f>(SUMIFS(Profile!$E$2:$E$17521,Profile!$B$2:$B$17521,$B230,Profile!$C$2:$C$17521,CV$8))*$C$9</f>
        <v>0</v>
      </c>
      <c r="CW230" s="162">
        <f>(SUMIFS(Profile!$E$2:$E$17521,Profile!$B$2:$B$17521,$B230,Profile!$C$2:$C$17521,CW$8))*$C$9</f>
        <v>0</v>
      </c>
      <c r="CX230" s="162">
        <f t="shared" si="11"/>
        <v>0</v>
      </c>
      <c r="CY230" s="162">
        <f t="shared" ref="CY230:ET230" si="1111">MAX(BB230-E230,0)</f>
        <v>0</v>
      </c>
      <c r="CZ230" s="162">
        <f t="shared" si="1111"/>
        <v>0</v>
      </c>
      <c r="DA230" s="162">
        <f t="shared" si="1111"/>
        <v>0</v>
      </c>
      <c r="DB230" s="162">
        <f t="shared" si="1111"/>
        <v>0</v>
      </c>
      <c r="DC230" s="162">
        <f t="shared" si="1111"/>
        <v>0</v>
      </c>
      <c r="DD230" s="162">
        <f t="shared" si="1111"/>
        <v>0</v>
      </c>
      <c r="DE230" s="162">
        <f t="shared" si="1111"/>
        <v>0</v>
      </c>
      <c r="DF230" s="162">
        <f t="shared" si="1111"/>
        <v>0</v>
      </c>
      <c r="DG230" s="162">
        <f t="shared" si="1111"/>
        <v>0</v>
      </c>
      <c r="DH230" s="162">
        <f t="shared" si="1111"/>
        <v>0</v>
      </c>
      <c r="DI230" s="162">
        <f t="shared" si="1111"/>
        <v>0</v>
      </c>
      <c r="DJ230" s="162">
        <f t="shared" si="1111"/>
        <v>0</v>
      </c>
      <c r="DK230" s="162">
        <f t="shared" si="1111"/>
        <v>0</v>
      </c>
      <c r="DL230" s="162">
        <f t="shared" si="1111"/>
        <v>0</v>
      </c>
      <c r="DM230" s="162">
        <f t="shared" si="1111"/>
        <v>0</v>
      </c>
      <c r="DN230" s="162">
        <f t="shared" si="1111"/>
        <v>0</v>
      </c>
      <c r="DO230" s="162">
        <f t="shared" si="1111"/>
        <v>0</v>
      </c>
      <c r="DP230" s="162">
        <f t="shared" si="1111"/>
        <v>0</v>
      </c>
      <c r="DQ230" s="162">
        <f t="shared" si="1111"/>
        <v>0</v>
      </c>
      <c r="DR230" s="162">
        <f t="shared" si="1111"/>
        <v>0</v>
      </c>
      <c r="DS230" s="162">
        <f t="shared" si="1111"/>
        <v>0</v>
      </c>
      <c r="DT230" s="162">
        <f t="shared" si="1111"/>
        <v>0</v>
      </c>
      <c r="DU230" s="162">
        <f t="shared" si="1111"/>
        <v>0</v>
      </c>
      <c r="DV230" s="162">
        <f t="shared" si="1111"/>
        <v>0</v>
      </c>
      <c r="DW230" s="162">
        <f t="shared" si="1111"/>
        <v>0</v>
      </c>
      <c r="DX230" s="162">
        <f t="shared" si="1111"/>
        <v>0</v>
      </c>
      <c r="DY230" s="162">
        <f t="shared" si="1111"/>
        <v>0</v>
      </c>
      <c r="DZ230" s="162">
        <f t="shared" si="1111"/>
        <v>0</v>
      </c>
      <c r="EA230" s="162">
        <f t="shared" si="1111"/>
        <v>0</v>
      </c>
      <c r="EB230" s="162">
        <f t="shared" si="1111"/>
        <v>0</v>
      </c>
      <c r="EC230" s="162">
        <f t="shared" si="1111"/>
        <v>0</v>
      </c>
      <c r="ED230" s="162">
        <f t="shared" si="1111"/>
        <v>0</v>
      </c>
      <c r="EE230" s="162">
        <f t="shared" si="1111"/>
        <v>0</v>
      </c>
      <c r="EF230" s="162">
        <f t="shared" si="1111"/>
        <v>0</v>
      </c>
      <c r="EG230" s="162">
        <f t="shared" si="1111"/>
        <v>0</v>
      </c>
      <c r="EH230" s="162">
        <f t="shared" si="1111"/>
        <v>0</v>
      </c>
      <c r="EI230" s="162">
        <f t="shared" si="1111"/>
        <v>0</v>
      </c>
      <c r="EJ230" s="162">
        <f t="shared" si="1111"/>
        <v>0</v>
      </c>
      <c r="EK230" s="162">
        <f t="shared" si="1111"/>
        <v>0</v>
      </c>
      <c r="EL230" s="162">
        <f t="shared" si="1111"/>
        <v>0</v>
      </c>
      <c r="EM230" s="162">
        <f t="shared" si="1111"/>
        <v>0</v>
      </c>
      <c r="EN230" s="162">
        <f t="shared" si="1111"/>
        <v>0</v>
      </c>
      <c r="EO230" s="162">
        <f t="shared" si="1111"/>
        <v>0</v>
      </c>
      <c r="EP230" s="162">
        <f t="shared" si="1111"/>
        <v>0</v>
      </c>
      <c r="EQ230" s="162">
        <f t="shared" si="1111"/>
        <v>0</v>
      </c>
      <c r="ER230" s="162">
        <f t="shared" si="1111"/>
        <v>0</v>
      </c>
      <c r="ES230" s="162">
        <f t="shared" si="1111"/>
        <v>0</v>
      </c>
      <c r="ET230" s="162">
        <f t="shared" si="1111"/>
        <v>0</v>
      </c>
      <c r="EU230" s="162">
        <f t="shared" si="13"/>
        <v>0</v>
      </c>
      <c r="EV230" s="162">
        <f t="shared" ref="EV230:GQ230" si="1112">BB230-CY230</f>
        <v>0</v>
      </c>
      <c r="EW230" s="162">
        <f t="shared" si="1112"/>
        <v>0</v>
      </c>
      <c r="EX230" s="162">
        <f t="shared" si="1112"/>
        <v>0</v>
      </c>
      <c r="EY230" s="162">
        <f t="shared" si="1112"/>
        <v>0</v>
      </c>
      <c r="EZ230" s="162">
        <f t="shared" si="1112"/>
        <v>0</v>
      </c>
      <c r="FA230" s="162">
        <f t="shared" si="1112"/>
        <v>0</v>
      </c>
      <c r="FB230" s="162">
        <f t="shared" si="1112"/>
        <v>0</v>
      </c>
      <c r="FC230" s="162">
        <f t="shared" si="1112"/>
        <v>0</v>
      </c>
      <c r="FD230" s="162">
        <f t="shared" si="1112"/>
        <v>0</v>
      </c>
      <c r="FE230" s="162">
        <f t="shared" si="1112"/>
        <v>0</v>
      </c>
      <c r="FF230" s="162">
        <f t="shared" si="1112"/>
        <v>0</v>
      </c>
      <c r="FG230" s="162">
        <f t="shared" si="1112"/>
        <v>0</v>
      </c>
      <c r="FH230" s="162">
        <f t="shared" si="1112"/>
        <v>0</v>
      </c>
      <c r="FI230" s="162">
        <f t="shared" si="1112"/>
        <v>0</v>
      </c>
      <c r="FJ230" s="162">
        <f t="shared" si="1112"/>
        <v>0</v>
      </c>
      <c r="FK230" s="162">
        <f t="shared" si="1112"/>
        <v>0</v>
      </c>
      <c r="FL230" s="162">
        <f t="shared" si="1112"/>
        <v>0</v>
      </c>
      <c r="FM230" s="162">
        <f t="shared" si="1112"/>
        <v>0</v>
      </c>
      <c r="FN230" s="162">
        <f t="shared" si="1112"/>
        <v>0</v>
      </c>
      <c r="FO230" s="162">
        <f t="shared" si="1112"/>
        <v>0</v>
      </c>
      <c r="FP230" s="162">
        <f t="shared" si="1112"/>
        <v>0</v>
      </c>
      <c r="FQ230" s="162">
        <f t="shared" si="1112"/>
        <v>0</v>
      </c>
      <c r="FR230" s="162">
        <f t="shared" si="1112"/>
        <v>0</v>
      </c>
      <c r="FS230" s="162">
        <f t="shared" si="1112"/>
        <v>0</v>
      </c>
      <c r="FT230" s="162">
        <f t="shared" si="1112"/>
        <v>0</v>
      </c>
      <c r="FU230" s="162">
        <f t="shared" si="1112"/>
        <v>0</v>
      </c>
      <c r="FV230" s="162">
        <f t="shared" si="1112"/>
        <v>0</v>
      </c>
      <c r="FW230" s="162">
        <f t="shared" si="1112"/>
        <v>0</v>
      </c>
      <c r="FX230" s="162">
        <f t="shared" si="1112"/>
        <v>0</v>
      </c>
      <c r="FY230" s="162">
        <f t="shared" si="1112"/>
        <v>0</v>
      </c>
      <c r="FZ230" s="162">
        <f t="shared" si="1112"/>
        <v>0</v>
      </c>
      <c r="GA230" s="162">
        <f t="shared" si="1112"/>
        <v>0</v>
      </c>
      <c r="GB230" s="162">
        <f t="shared" si="1112"/>
        <v>0</v>
      </c>
      <c r="GC230" s="162">
        <f t="shared" si="1112"/>
        <v>0</v>
      </c>
      <c r="GD230" s="162">
        <f t="shared" si="1112"/>
        <v>0</v>
      </c>
      <c r="GE230" s="162">
        <f t="shared" si="1112"/>
        <v>0</v>
      </c>
      <c r="GF230" s="162">
        <f t="shared" si="1112"/>
        <v>0</v>
      </c>
      <c r="GG230" s="162">
        <f t="shared" si="1112"/>
        <v>0</v>
      </c>
      <c r="GH230" s="162">
        <f t="shared" si="1112"/>
        <v>0</v>
      </c>
      <c r="GI230" s="162">
        <f t="shared" si="1112"/>
        <v>0</v>
      </c>
      <c r="GJ230" s="162">
        <f t="shared" si="1112"/>
        <v>0</v>
      </c>
      <c r="GK230" s="162">
        <f t="shared" si="1112"/>
        <v>0</v>
      </c>
      <c r="GL230" s="162">
        <f t="shared" si="1112"/>
        <v>0</v>
      </c>
      <c r="GM230" s="162">
        <f t="shared" si="1112"/>
        <v>0</v>
      </c>
      <c r="GN230" s="162">
        <f t="shared" si="1112"/>
        <v>0</v>
      </c>
      <c r="GO230" s="162">
        <f t="shared" si="1112"/>
        <v>0</v>
      </c>
      <c r="GP230" s="162">
        <f t="shared" si="1112"/>
        <v>0</v>
      </c>
      <c r="GQ230" s="162">
        <f t="shared" si="1112"/>
        <v>0</v>
      </c>
      <c r="GR230" s="162">
        <f t="shared" si="15"/>
        <v>0</v>
      </c>
      <c r="GS230" s="162">
        <f t="shared" ref="GS230:IN230" si="1113">E230-EV230</f>
        <v>0</v>
      </c>
      <c r="GT230" s="162">
        <f t="shared" si="1113"/>
        <v>0</v>
      </c>
      <c r="GU230" s="162">
        <f t="shared" si="1113"/>
        <v>0</v>
      </c>
      <c r="GV230" s="162">
        <f t="shared" si="1113"/>
        <v>0</v>
      </c>
      <c r="GW230" s="162">
        <f t="shared" si="1113"/>
        <v>0</v>
      </c>
      <c r="GX230" s="162">
        <f t="shared" si="1113"/>
        <v>0</v>
      </c>
      <c r="GY230" s="162">
        <f t="shared" si="1113"/>
        <v>0</v>
      </c>
      <c r="GZ230" s="162">
        <f t="shared" si="1113"/>
        <v>0</v>
      </c>
      <c r="HA230" s="162">
        <f t="shared" si="1113"/>
        <v>0</v>
      </c>
      <c r="HB230" s="162">
        <f t="shared" si="1113"/>
        <v>0</v>
      </c>
      <c r="HC230" s="162">
        <f t="shared" si="1113"/>
        <v>0</v>
      </c>
      <c r="HD230" s="162">
        <f t="shared" si="1113"/>
        <v>0</v>
      </c>
      <c r="HE230" s="162">
        <f t="shared" si="1113"/>
        <v>0</v>
      </c>
      <c r="HF230" s="162">
        <f t="shared" si="1113"/>
        <v>0</v>
      </c>
      <c r="HG230" s="162">
        <f t="shared" si="1113"/>
        <v>0</v>
      </c>
      <c r="HH230" s="162">
        <f t="shared" si="1113"/>
        <v>0</v>
      </c>
      <c r="HI230" s="162">
        <f t="shared" si="1113"/>
        <v>0</v>
      </c>
      <c r="HJ230" s="162">
        <f t="shared" si="1113"/>
        <v>0</v>
      </c>
      <c r="HK230" s="162">
        <f t="shared" si="1113"/>
        <v>0</v>
      </c>
      <c r="HL230" s="162">
        <f t="shared" si="1113"/>
        <v>0</v>
      </c>
      <c r="HM230" s="162">
        <f t="shared" si="1113"/>
        <v>0</v>
      </c>
      <c r="HN230" s="162">
        <f t="shared" si="1113"/>
        <v>0</v>
      </c>
      <c r="HO230" s="162">
        <f t="shared" si="1113"/>
        <v>0</v>
      </c>
      <c r="HP230" s="162">
        <f t="shared" si="1113"/>
        <v>0</v>
      </c>
      <c r="HQ230" s="162">
        <f t="shared" si="1113"/>
        <v>0</v>
      </c>
      <c r="HR230" s="162">
        <f t="shared" si="1113"/>
        <v>0</v>
      </c>
      <c r="HS230" s="162">
        <f t="shared" si="1113"/>
        <v>0</v>
      </c>
      <c r="HT230" s="162">
        <f t="shared" si="1113"/>
        <v>0</v>
      </c>
      <c r="HU230" s="162">
        <f t="shared" si="1113"/>
        <v>0</v>
      </c>
      <c r="HV230" s="162">
        <f t="shared" si="1113"/>
        <v>0</v>
      </c>
      <c r="HW230" s="162">
        <f t="shared" si="1113"/>
        <v>0</v>
      </c>
      <c r="HX230" s="162">
        <f t="shared" si="1113"/>
        <v>0</v>
      </c>
      <c r="HY230" s="162">
        <f t="shared" si="1113"/>
        <v>0</v>
      </c>
      <c r="HZ230" s="162">
        <f t="shared" si="1113"/>
        <v>0</v>
      </c>
      <c r="IA230" s="162">
        <f t="shared" si="1113"/>
        <v>0</v>
      </c>
      <c r="IB230" s="162">
        <f t="shared" si="1113"/>
        <v>0</v>
      </c>
      <c r="IC230" s="162">
        <f t="shared" si="1113"/>
        <v>0</v>
      </c>
      <c r="ID230" s="162">
        <f t="shared" si="1113"/>
        <v>0</v>
      </c>
      <c r="IE230" s="162">
        <f t="shared" si="1113"/>
        <v>0</v>
      </c>
      <c r="IF230" s="162">
        <f t="shared" si="1113"/>
        <v>0</v>
      </c>
      <c r="IG230" s="162">
        <f t="shared" si="1113"/>
        <v>0</v>
      </c>
      <c r="IH230" s="162">
        <f t="shared" si="1113"/>
        <v>0</v>
      </c>
      <c r="II230" s="162">
        <f t="shared" si="1113"/>
        <v>0</v>
      </c>
      <c r="IJ230" s="162">
        <f t="shared" si="1113"/>
        <v>0</v>
      </c>
      <c r="IK230" s="162">
        <f t="shared" si="1113"/>
        <v>0</v>
      </c>
      <c r="IL230" s="162">
        <f t="shared" si="1113"/>
        <v>0</v>
      </c>
      <c r="IM230" s="162">
        <f t="shared" si="1113"/>
        <v>0</v>
      </c>
      <c r="IN230" s="162">
        <f t="shared" si="1113"/>
        <v>0</v>
      </c>
      <c r="IO230" s="162">
        <f t="shared" si="17"/>
        <v>0</v>
      </c>
      <c r="IP230" s="162">
        <f t="shared" si="23"/>
        <v>0</v>
      </c>
      <c r="IQ230" s="162">
        <f t="shared" ref="IQ230:KK230" si="1114">MAX((MIN(CZ230+IP230,$IO$7))-GT230,0)</f>
        <v>0</v>
      </c>
      <c r="IR230" s="162">
        <f t="shared" si="1114"/>
        <v>0</v>
      </c>
      <c r="IS230" s="162">
        <f t="shared" si="1114"/>
        <v>0</v>
      </c>
      <c r="IT230" s="162">
        <f t="shared" si="1114"/>
        <v>0</v>
      </c>
      <c r="IU230" s="162">
        <f t="shared" si="1114"/>
        <v>0</v>
      </c>
      <c r="IV230" s="162">
        <f t="shared" si="1114"/>
        <v>0</v>
      </c>
      <c r="IW230" s="162">
        <f t="shared" si="1114"/>
        <v>0</v>
      </c>
      <c r="IX230" s="162">
        <f t="shared" si="1114"/>
        <v>0</v>
      </c>
      <c r="IY230" s="162">
        <f t="shared" si="1114"/>
        <v>0</v>
      </c>
      <c r="IZ230" s="162">
        <f t="shared" si="1114"/>
        <v>0</v>
      </c>
      <c r="JA230" s="162">
        <f t="shared" si="1114"/>
        <v>0</v>
      </c>
      <c r="JB230" s="162">
        <f t="shared" si="1114"/>
        <v>0</v>
      </c>
      <c r="JC230" s="162">
        <f t="shared" si="1114"/>
        <v>0</v>
      </c>
      <c r="JD230" s="162">
        <f t="shared" si="1114"/>
        <v>0</v>
      </c>
      <c r="JE230" s="162">
        <f t="shared" si="1114"/>
        <v>0</v>
      </c>
      <c r="JF230" s="162">
        <f t="shared" si="1114"/>
        <v>0</v>
      </c>
      <c r="JG230" s="162">
        <f t="shared" si="1114"/>
        <v>0</v>
      </c>
      <c r="JH230" s="162">
        <f t="shared" si="1114"/>
        <v>0</v>
      </c>
      <c r="JI230" s="162">
        <f t="shared" si="1114"/>
        <v>0</v>
      </c>
      <c r="JJ230" s="162">
        <f t="shared" si="1114"/>
        <v>0</v>
      </c>
      <c r="JK230" s="162">
        <f t="shared" si="1114"/>
        <v>0</v>
      </c>
      <c r="JL230" s="162">
        <f t="shared" si="1114"/>
        <v>0</v>
      </c>
      <c r="JM230" s="162">
        <f t="shared" si="1114"/>
        <v>0</v>
      </c>
      <c r="JN230" s="162">
        <f t="shared" si="1114"/>
        <v>0</v>
      </c>
      <c r="JO230" s="162">
        <f t="shared" si="1114"/>
        <v>0</v>
      </c>
      <c r="JP230" s="162">
        <f t="shared" si="1114"/>
        <v>0</v>
      </c>
      <c r="JQ230" s="162">
        <f t="shared" si="1114"/>
        <v>0</v>
      </c>
      <c r="JR230" s="162">
        <f t="shared" si="1114"/>
        <v>0</v>
      </c>
      <c r="JS230" s="162">
        <f t="shared" si="1114"/>
        <v>0</v>
      </c>
      <c r="JT230" s="162">
        <f t="shared" si="1114"/>
        <v>0</v>
      </c>
      <c r="JU230" s="162">
        <f t="shared" si="1114"/>
        <v>0</v>
      </c>
      <c r="JV230" s="162">
        <f t="shared" si="1114"/>
        <v>0</v>
      </c>
      <c r="JW230" s="162">
        <f t="shared" si="1114"/>
        <v>0</v>
      </c>
      <c r="JX230" s="162">
        <f t="shared" si="1114"/>
        <v>0</v>
      </c>
      <c r="JY230" s="162">
        <f t="shared" si="1114"/>
        <v>0</v>
      </c>
      <c r="JZ230" s="162">
        <f t="shared" si="1114"/>
        <v>0</v>
      </c>
      <c r="KA230" s="162">
        <f t="shared" si="1114"/>
        <v>0</v>
      </c>
      <c r="KB230" s="162">
        <f t="shared" si="1114"/>
        <v>0</v>
      </c>
      <c r="KC230" s="162">
        <f t="shared" si="1114"/>
        <v>0</v>
      </c>
      <c r="KD230" s="162">
        <f t="shared" si="1114"/>
        <v>0</v>
      </c>
      <c r="KE230" s="162">
        <f t="shared" si="1114"/>
        <v>0</v>
      </c>
      <c r="KF230" s="162">
        <f t="shared" si="1114"/>
        <v>0</v>
      </c>
      <c r="KG230" s="162">
        <f t="shared" si="1114"/>
        <v>0</v>
      </c>
      <c r="KH230" s="162">
        <f t="shared" si="1114"/>
        <v>0</v>
      </c>
      <c r="KI230" s="162">
        <f t="shared" si="1114"/>
        <v>0</v>
      </c>
      <c r="KJ230" s="162">
        <f t="shared" si="1114"/>
        <v>0</v>
      </c>
      <c r="KK230" s="162">
        <f t="shared" si="1114"/>
        <v>0</v>
      </c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</row>
    <row r="231" ht="14.25" customHeight="1" spans="1:326" x14ac:dyDescent="0.25">
      <c r="A231" s="1">
        <v>8</v>
      </c>
      <c r="B231" s="1">
        <f t="shared" ref="B231:C231" si="1115">B230+1</f>
        <v>221</v>
      </c>
      <c r="C231" s="232">
        <f t="shared" si="1115"/>
        <v>43686</v>
      </c>
      <c r="D231" s="162">
        <f t="shared" si="9"/>
        <v>0</v>
      </c>
      <c r="E231" s="162">
        <f>(SUMIFS(Profile!$F$2:$F$17521,Profile!$B$2:$B$17521,$B231,Profile!$C$2:$C$17521,E$8))*$C$6</f>
        <v>0</v>
      </c>
      <c r="F231" s="162">
        <f>(SUMIFS(Profile!$F$2:$F$17521,Profile!$B$2:$B$17521,$B231,Profile!$C$2:$C$17521,F$8))*$C$6</f>
        <v>0</v>
      </c>
      <c r="G231" s="162">
        <f>(SUMIFS(Profile!$F$2:$F$17521,Profile!$B$2:$B$17521,$B231,Profile!$C$2:$C$17521,G$8))*$C$6</f>
        <v>0</v>
      </c>
      <c r="H231" s="162">
        <f>(SUMIFS(Profile!$F$2:$F$17521,Profile!$B$2:$B$17521,$B231,Profile!$C$2:$C$17521,H$8))*$C$6</f>
        <v>0</v>
      </c>
      <c r="I231" s="162">
        <f>(SUMIFS(Profile!$F$2:$F$17521,Profile!$B$2:$B$17521,$B231,Profile!$C$2:$C$17521,I$8))*$C$6</f>
        <v>0</v>
      </c>
      <c r="J231" s="162">
        <f>(SUMIFS(Profile!$F$2:$F$17521,Profile!$B$2:$B$17521,$B231,Profile!$C$2:$C$17521,J$8))*$C$6</f>
        <v>0</v>
      </c>
      <c r="K231" s="162">
        <f>(SUMIFS(Profile!$F$2:$F$17521,Profile!$B$2:$B$17521,$B231,Profile!$C$2:$C$17521,K$8))*$C$6</f>
        <v>0</v>
      </c>
      <c r="L231" s="162">
        <f>(SUMIFS(Profile!$F$2:$F$17521,Profile!$B$2:$B$17521,$B231,Profile!$C$2:$C$17521,L$8))*$C$6</f>
        <v>0</v>
      </c>
      <c r="M231" s="162">
        <f>(SUMIFS(Profile!$F$2:$F$17521,Profile!$B$2:$B$17521,$B231,Profile!$C$2:$C$17521,M$8))*$C$6</f>
        <v>0</v>
      </c>
      <c r="N231" s="162">
        <f>(SUMIFS(Profile!$F$2:$F$17521,Profile!$B$2:$B$17521,$B231,Profile!$C$2:$C$17521,N$8))*$C$6</f>
        <v>0</v>
      </c>
      <c r="O231" s="162">
        <f>(SUMIFS(Profile!$F$2:$F$17521,Profile!$B$2:$B$17521,$B231,Profile!$C$2:$C$17521,O$8))*$C$6</f>
        <v>0</v>
      </c>
      <c r="P231" s="162">
        <f>(SUMIFS(Profile!$F$2:$F$17521,Profile!$B$2:$B$17521,$B231,Profile!$C$2:$C$17521,P$8))*$C$6</f>
        <v>0</v>
      </c>
      <c r="Q231" s="162">
        <f>(SUMIFS(Profile!$F$2:$F$17521,Profile!$B$2:$B$17521,$B231,Profile!$C$2:$C$17521,Q$8))*$C$6</f>
        <v>0</v>
      </c>
      <c r="R231" s="162">
        <f>(SUMIFS(Profile!$F$2:$F$17521,Profile!$B$2:$B$17521,$B231,Profile!$C$2:$C$17521,R$8))*$C$6</f>
        <v>0</v>
      </c>
      <c r="S231" s="162">
        <f>(SUMIFS(Profile!$F$2:$F$17521,Profile!$B$2:$B$17521,$B231,Profile!$C$2:$C$17521,S$8))*$C$6</f>
        <v>0</v>
      </c>
      <c r="T231" s="162">
        <f>(SUMIFS(Profile!$F$2:$F$17521,Profile!$B$2:$B$17521,$B231,Profile!$C$2:$C$17521,T$8))*$C$6</f>
        <v>0</v>
      </c>
      <c r="U231" s="162">
        <f>(SUMIFS(Profile!$F$2:$F$17521,Profile!$B$2:$B$17521,$B231,Profile!$C$2:$C$17521,U$8))*$C$6</f>
        <v>0</v>
      </c>
      <c r="V231" s="162">
        <f>(SUMIFS(Profile!$F$2:$F$17521,Profile!$B$2:$B$17521,$B231,Profile!$C$2:$C$17521,V$8))*$C$6</f>
        <v>0</v>
      </c>
      <c r="W231" s="162">
        <f>(SUMIFS(Profile!$F$2:$F$17521,Profile!$B$2:$B$17521,$B231,Profile!$C$2:$C$17521,W$8))*$C$6</f>
        <v>0</v>
      </c>
      <c r="X231" s="162">
        <f>(SUMIFS(Profile!$F$2:$F$17521,Profile!$B$2:$B$17521,$B231,Profile!$C$2:$C$17521,X$8))*$C$6</f>
        <v>0</v>
      </c>
      <c r="Y231" s="162">
        <f>(SUMIFS(Profile!$F$2:$F$17521,Profile!$B$2:$B$17521,$B231,Profile!$C$2:$C$17521,Y$8))*$C$6</f>
        <v>0</v>
      </c>
      <c r="Z231" s="162">
        <f>(SUMIFS(Profile!$F$2:$F$17521,Profile!$B$2:$B$17521,$B231,Profile!$C$2:$C$17521,Z$8))*$C$6</f>
        <v>0</v>
      </c>
      <c r="AA231" s="162">
        <f>(SUMIFS(Profile!$F$2:$F$17521,Profile!$B$2:$B$17521,$B231,Profile!$C$2:$C$17521,AA$8))*$C$6</f>
        <v>0</v>
      </c>
      <c r="AB231" s="162">
        <f>(SUMIFS(Profile!$F$2:$F$17521,Profile!$B$2:$B$17521,$B231,Profile!$C$2:$C$17521,AB$8))*$C$6</f>
        <v>0</v>
      </c>
      <c r="AC231" s="162">
        <f>(SUMIFS(Profile!$F$2:$F$17521,Profile!$B$2:$B$17521,$B231,Profile!$C$2:$C$17521,AC$8))*$C$6</f>
        <v>0</v>
      </c>
      <c r="AD231" s="162">
        <f>(SUMIFS(Profile!$F$2:$F$17521,Profile!$B$2:$B$17521,$B231,Profile!$C$2:$C$17521,AD$8))*$C$6</f>
        <v>0</v>
      </c>
      <c r="AE231" s="162">
        <f>(SUMIFS(Profile!$F$2:$F$17521,Profile!$B$2:$B$17521,$B231,Profile!$C$2:$C$17521,AE$8))*$C$6</f>
        <v>0</v>
      </c>
      <c r="AF231" s="162">
        <f>(SUMIFS(Profile!$F$2:$F$17521,Profile!$B$2:$B$17521,$B231,Profile!$C$2:$C$17521,AF$8))*$C$6</f>
        <v>0</v>
      </c>
      <c r="AG231" s="162">
        <f>(SUMIFS(Profile!$F$2:$F$17521,Profile!$B$2:$B$17521,$B231,Profile!$C$2:$C$17521,AG$8))*$C$6</f>
        <v>0</v>
      </c>
      <c r="AH231" s="162">
        <f>(SUMIFS(Profile!$F$2:$F$17521,Profile!$B$2:$B$17521,$B231,Profile!$C$2:$C$17521,AH$8))*$C$6</f>
        <v>0</v>
      </c>
      <c r="AI231" s="162">
        <f>(SUMIFS(Profile!$F$2:$F$17521,Profile!$B$2:$B$17521,$B231,Profile!$C$2:$C$17521,AI$8))*$C$6</f>
        <v>0</v>
      </c>
      <c r="AJ231" s="162">
        <f>(SUMIFS(Profile!$F$2:$F$17521,Profile!$B$2:$B$17521,$B231,Profile!$C$2:$C$17521,AJ$8))*$C$6</f>
        <v>0</v>
      </c>
      <c r="AK231" s="162">
        <f>(SUMIFS(Profile!$F$2:$F$17521,Profile!$B$2:$B$17521,$B231,Profile!$C$2:$C$17521,AK$8))*$C$6</f>
        <v>0</v>
      </c>
      <c r="AL231" s="162">
        <f>(SUMIFS(Profile!$F$2:$F$17521,Profile!$B$2:$B$17521,$B231,Profile!$C$2:$C$17521,AL$8))*$C$6</f>
        <v>0</v>
      </c>
      <c r="AM231" s="162">
        <f>(SUMIFS(Profile!$F$2:$F$17521,Profile!$B$2:$B$17521,$B231,Profile!$C$2:$C$17521,AM$8))*$C$6</f>
        <v>0</v>
      </c>
      <c r="AN231" s="162">
        <f>(SUMIFS(Profile!$F$2:$F$17521,Profile!$B$2:$B$17521,$B231,Profile!$C$2:$C$17521,AN$8))*$C$6</f>
        <v>0</v>
      </c>
      <c r="AO231" s="162">
        <f>(SUMIFS(Profile!$F$2:$F$17521,Profile!$B$2:$B$17521,$B231,Profile!$C$2:$C$17521,AO$8))*$C$6</f>
        <v>0</v>
      </c>
      <c r="AP231" s="162">
        <f>(SUMIFS(Profile!$F$2:$F$17521,Profile!$B$2:$B$17521,$B231,Profile!$C$2:$C$17521,AP$8))*$C$6</f>
        <v>0</v>
      </c>
      <c r="AQ231" s="162">
        <f>(SUMIFS(Profile!$F$2:$F$17521,Profile!$B$2:$B$17521,$B231,Profile!$C$2:$C$17521,AQ$8))*$C$6</f>
        <v>0</v>
      </c>
      <c r="AR231" s="162">
        <f>(SUMIFS(Profile!$F$2:$F$17521,Profile!$B$2:$B$17521,$B231,Profile!$C$2:$C$17521,AR$8))*$C$6</f>
        <v>0</v>
      </c>
      <c r="AS231" s="162">
        <f>(SUMIFS(Profile!$F$2:$F$17521,Profile!$B$2:$B$17521,$B231,Profile!$C$2:$C$17521,AS$8))*$C$6</f>
        <v>0</v>
      </c>
      <c r="AT231" s="162">
        <f>(SUMIFS(Profile!$F$2:$F$17521,Profile!$B$2:$B$17521,$B231,Profile!$C$2:$C$17521,AT$8))*$C$6</f>
        <v>0</v>
      </c>
      <c r="AU231" s="162">
        <f>(SUMIFS(Profile!$F$2:$F$17521,Profile!$B$2:$B$17521,$B231,Profile!$C$2:$C$17521,AU$8))*$C$6</f>
        <v>0</v>
      </c>
      <c r="AV231" s="162">
        <f>(SUMIFS(Profile!$F$2:$F$17521,Profile!$B$2:$B$17521,$B231,Profile!$C$2:$C$17521,AV$8))*$C$6</f>
        <v>0</v>
      </c>
      <c r="AW231" s="162">
        <f>(SUMIFS(Profile!$F$2:$F$17521,Profile!$B$2:$B$17521,$B231,Profile!$C$2:$C$17521,AW$8))*$C$6</f>
        <v>0</v>
      </c>
      <c r="AX231" s="162">
        <f>(SUMIFS(Profile!$F$2:$F$17521,Profile!$B$2:$B$17521,$B231,Profile!$C$2:$C$17521,AX$8))*$C$6</f>
        <v>0</v>
      </c>
      <c r="AY231" s="162">
        <f>(SUMIFS(Profile!$F$2:$F$17521,Profile!$B$2:$B$17521,$B231,Profile!$C$2:$C$17521,AY$8))*$C$6</f>
        <v>0</v>
      </c>
      <c r="AZ231" s="162">
        <f>(SUMIFS(Profile!$F$2:$F$17521,Profile!$B$2:$B$17521,$B231,Profile!$C$2:$C$17521,AZ$8))*$C$6</f>
        <v>0</v>
      </c>
      <c r="BA231" s="162">
        <f t="shared" si="10"/>
        <v>0</v>
      </c>
      <c r="BB231" s="162">
        <f>(SUMIFS(Profile!$E$2:$E$17521,Profile!$B$2:$B$17521,$B231,Profile!$C$2:$C$17521,BB$8))*$C$9</f>
        <v>0</v>
      </c>
      <c r="BC231" s="162">
        <f>(SUMIFS(Profile!$E$2:$E$17521,Profile!$B$2:$B$17521,$B231,Profile!$C$2:$C$17521,BC$8))*$C$9</f>
        <v>0</v>
      </c>
      <c r="BD231" s="162">
        <f>(SUMIFS(Profile!$E$2:$E$17521,Profile!$B$2:$B$17521,$B231,Profile!$C$2:$C$17521,BD$8))*$C$9</f>
        <v>0</v>
      </c>
      <c r="BE231" s="162">
        <f>(SUMIFS(Profile!$E$2:$E$17521,Profile!$B$2:$B$17521,$B231,Profile!$C$2:$C$17521,BE$8))*$C$9</f>
        <v>0</v>
      </c>
      <c r="BF231" s="162">
        <f>(SUMIFS(Profile!$E$2:$E$17521,Profile!$B$2:$B$17521,$B231,Profile!$C$2:$C$17521,BF$8))*$C$9</f>
        <v>0</v>
      </c>
      <c r="BG231" s="162">
        <f>(SUMIFS(Profile!$E$2:$E$17521,Profile!$B$2:$B$17521,$B231,Profile!$C$2:$C$17521,BG$8))*$C$9</f>
        <v>0</v>
      </c>
      <c r="BH231" s="162">
        <f>(SUMIFS(Profile!$E$2:$E$17521,Profile!$B$2:$B$17521,$B231,Profile!$C$2:$C$17521,BH$8))*$C$9</f>
        <v>0</v>
      </c>
      <c r="BI231" s="162">
        <f>(SUMIFS(Profile!$E$2:$E$17521,Profile!$B$2:$B$17521,$B231,Profile!$C$2:$C$17521,BI$8))*$C$9</f>
        <v>0</v>
      </c>
      <c r="BJ231" s="162">
        <f>(SUMIFS(Profile!$E$2:$E$17521,Profile!$B$2:$B$17521,$B231,Profile!$C$2:$C$17521,BJ$8))*$C$9</f>
        <v>0</v>
      </c>
      <c r="BK231" s="162">
        <f>(SUMIFS(Profile!$E$2:$E$17521,Profile!$B$2:$B$17521,$B231,Profile!$C$2:$C$17521,BK$8))*$C$9</f>
        <v>0</v>
      </c>
      <c r="BL231" s="162">
        <f>(SUMIFS(Profile!$E$2:$E$17521,Profile!$B$2:$B$17521,$B231,Profile!$C$2:$C$17521,BL$8))*$C$9</f>
        <v>0</v>
      </c>
      <c r="BM231" s="162">
        <f>(SUMIFS(Profile!$E$2:$E$17521,Profile!$B$2:$B$17521,$B231,Profile!$C$2:$C$17521,BM$8))*$C$9</f>
        <v>0</v>
      </c>
      <c r="BN231" s="162">
        <f>(SUMIFS(Profile!$E$2:$E$17521,Profile!$B$2:$B$17521,$B231,Profile!$C$2:$C$17521,BN$8))*$C$9</f>
        <v>0</v>
      </c>
      <c r="BO231" s="162">
        <f>(SUMIFS(Profile!$E$2:$E$17521,Profile!$B$2:$B$17521,$B231,Profile!$C$2:$C$17521,BO$8))*$C$9</f>
        <v>0</v>
      </c>
      <c r="BP231" s="162">
        <f>(SUMIFS(Profile!$E$2:$E$17521,Profile!$B$2:$B$17521,$B231,Profile!$C$2:$C$17521,BP$8))*$C$9</f>
        <v>0</v>
      </c>
      <c r="BQ231" s="162">
        <f>(SUMIFS(Profile!$E$2:$E$17521,Profile!$B$2:$B$17521,$B231,Profile!$C$2:$C$17521,BQ$8))*$C$9</f>
        <v>0</v>
      </c>
      <c r="BR231" s="162">
        <f>(SUMIFS(Profile!$E$2:$E$17521,Profile!$B$2:$B$17521,$B231,Profile!$C$2:$C$17521,BR$8))*$C$9</f>
        <v>0</v>
      </c>
      <c r="BS231" s="162">
        <f>(SUMIFS(Profile!$E$2:$E$17521,Profile!$B$2:$B$17521,$B231,Profile!$C$2:$C$17521,BS$8))*$C$9</f>
        <v>0</v>
      </c>
      <c r="BT231" s="162">
        <f>(SUMIFS(Profile!$E$2:$E$17521,Profile!$B$2:$B$17521,$B231,Profile!$C$2:$C$17521,BT$8))*$C$9</f>
        <v>0</v>
      </c>
      <c r="BU231" s="162">
        <f>(SUMIFS(Profile!$E$2:$E$17521,Profile!$B$2:$B$17521,$B231,Profile!$C$2:$C$17521,BU$8))*$C$9</f>
        <v>0</v>
      </c>
      <c r="BV231" s="162">
        <f>(SUMIFS(Profile!$E$2:$E$17521,Profile!$B$2:$B$17521,$B231,Profile!$C$2:$C$17521,BV$8))*$C$9</f>
        <v>0</v>
      </c>
      <c r="BW231" s="162">
        <f>(SUMIFS(Profile!$E$2:$E$17521,Profile!$B$2:$B$17521,$B231,Profile!$C$2:$C$17521,BW$8))*$C$9</f>
        <v>0</v>
      </c>
      <c r="BX231" s="162">
        <f>(SUMIFS(Profile!$E$2:$E$17521,Profile!$B$2:$B$17521,$B231,Profile!$C$2:$C$17521,BX$8))*$C$9</f>
        <v>0</v>
      </c>
      <c r="BY231" s="162">
        <f>(SUMIFS(Profile!$E$2:$E$17521,Profile!$B$2:$B$17521,$B231,Profile!$C$2:$C$17521,BY$8))*$C$9</f>
        <v>0</v>
      </c>
      <c r="BZ231" s="162">
        <f>(SUMIFS(Profile!$E$2:$E$17521,Profile!$B$2:$B$17521,$B231,Profile!$C$2:$C$17521,BZ$8))*$C$9</f>
        <v>0</v>
      </c>
      <c r="CA231" s="162">
        <f>(SUMIFS(Profile!$E$2:$E$17521,Profile!$B$2:$B$17521,$B231,Profile!$C$2:$C$17521,CA$8))*$C$9</f>
        <v>0</v>
      </c>
      <c r="CB231" s="162">
        <f>(SUMIFS(Profile!$E$2:$E$17521,Profile!$B$2:$B$17521,$B231,Profile!$C$2:$C$17521,CB$8))*$C$9</f>
        <v>0</v>
      </c>
      <c r="CC231" s="162">
        <f>(SUMIFS(Profile!$E$2:$E$17521,Profile!$B$2:$B$17521,$B231,Profile!$C$2:$C$17521,CC$8))*$C$9</f>
        <v>0</v>
      </c>
      <c r="CD231" s="162">
        <f>(SUMIFS(Profile!$E$2:$E$17521,Profile!$B$2:$B$17521,$B231,Profile!$C$2:$C$17521,CD$8))*$C$9</f>
        <v>0</v>
      </c>
      <c r="CE231" s="162">
        <f>(SUMIFS(Profile!$E$2:$E$17521,Profile!$B$2:$B$17521,$B231,Profile!$C$2:$C$17521,CE$8))*$C$9</f>
        <v>0</v>
      </c>
      <c r="CF231" s="162">
        <f>(SUMIFS(Profile!$E$2:$E$17521,Profile!$B$2:$B$17521,$B231,Profile!$C$2:$C$17521,CF$8))*$C$9</f>
        <v>0</v>
      </c>
      <c r="CG231" s="162">
        <f>(SUMIFS(Profile!$E$2:$E$17521,Profile!$B$2:$B$17521,$B231,Profile!$C$2:$C$17521,CG$8))*$C$9</f>
        <v>0</v>
      </c>
      <c r="CH231" s="162">
        <f>(SUMIFS(Profile!$E$2:$E$17521,Profile!$B$2:$B$17521,$B231,Profile!$C$2:$C$17521,CH$8))*$C$9</f>
        <v>0</v>
      </c>
      <c r="CI231" s="162">
        <f>(SUMIFS(Profile!$E$2:$E$17521,Profile!$B$2:$B$17521,$B231,Profile!$C$2:$C$17521,CI$8))*$C$9</f>
        <v>0</v>
      </c>
      <c r="CJ231" s="162">
        <f>(SUMIFS(Profile!$E$2:$E$17521,Profile!$B$2:$B$17521,$B231,Profile!$C$2:$C$17521,CJ$8))*$C$9</f>
        <v>0</v>
      </c>
      <c r="CK231" s="162">
        <f>(SUMIFS(Profile!$E$2:$E$17521,Profile!$B$2:$B$17521,$B231,Profile!$C$2:$C$17521,CK$8))*$C$9</f>
        <v>0</v>
      </c>
      <c r="CL231" s="162">
        <f>(SUMIFS(Profile!$E$2:$E$17521,Profile!$B$2:$B$17521,$B231,Profile!$C$2:$C$17521,CL$8))*$C$9</f>
        <v>0</v>
      </c>
      <c r="CM231" s="162">
        <f>(SUMIFS(Profile!$E$2:$E$17521,Profile!$B$2:$B$17521,$B231,Profile!$C$2:$C$17521,CM$8))*$C$9</f>
        <v>0</v>
      </c>
      <c r="CN231" s="162">
        <f>(SUMIFS(Profile!$E$2:$E$17521,Profile!$B$2:$B$17521,$B231,Profile!$C$2:$C$17521,CN$8))*$C$9</f>
        <v>0</v>
      </c>
      <c r="CO231" s="162">
        <f>(SUMIFS(Profile!$E$2:$E$17521,Profile!$B$2:$B$17521,$B231,Profile!$C$2:$C$17521,CO$8))*$C$9</f>
        <v>0</v>
      </c>
      <c r="CP231" s="162">
        <f>(SUMIFS(Profile!$E$2:$E$17521,Profile!$B$2:$B$17521,$B231,Profile!$C$2:$C$17521,CP$8))*$C$9</f>
        <v>0</v>
      </c>
      <c r="CQ231" s="162">
        <f>(SUMIFS(Profile!$E$2:$E$17521,Profile!$B$2:$B$17521,$B231,Profile!$C$2:$C$17521,CQ$8))*$C$9</f>
        <v>0</v>
      </c>
      <c r="CR231" s="162">
        <f>(SUMIFS(Profile!$E$2:$E$17521,Profile!$B$2:$B$17521,$B231,Profile!$C$2:$C$17521,CR$8))*$C$9</f>
        <v>0</v>
      </c>
      <c r="CS231" s="162">
        <f>(SUMIFS(Profile!$E$2:$E$17521,Profile!$B$2:$B$17521,$B231,Profile!$C$2:$C$17521,CS$8))*$C$9</f>
        <v>0</v>
      </c>
      <c r="CT231" s="162">
        <f>(SUMIFS(Profile!$E$2:$E$17521,Profile!$B$2:$B$17521,$B231,Profile!$C$2:$C$17521,CT$8))*$C$9</f>
        <v>0</v>
      </c>
      <c r="CU231" s="162">
        <f>(SUMIFS(Profile!$E$2:$E$17521,Profile!$B$2:$B$17521,$B231,Profile!$C$2:$C$17521,CU$8))*$C$9</f>
        <v>0</v>
      </c>
      <c r="CV231" s="162">
        <f>(SUMIFS(Profile!$E$2:$E$17521,Profile!$B$2:$B$17521,$B231,Profile!$C$2:$C$17521,CV$8))*$C$9</f>
        <v>0</v>
      </c>
      <c r="CW231" s="162">
        <f>(SUMIFS(Profile!$E$2:$E$17521,Profile!$B$2:$B$17521,$B231,Profile!$C$2:$C$17521,CW$8))*$C$9</f>
        <v>0</v>
      </c>
      <c r="CX231" s="162">
        <f t="shared" si="11"/>
        <v>0</v>
      </c>
      <c r="CY231" s="162">
        <f t="shared" ref="CY231:ET231" si="1116">MAX(BB231-E231,0)</f>
        <v>0</v>
      </c>
      <c r="CZ231" s="162">
        <f t="shared" si="1116"/>
        <v>0</v>
      </c>
      <c r="DA231" s="162">
        <f t="shared" si="1116"/>
        <v>0</v>
      </c>
      <c r="DB231" s="162">
        <f t="shared" si="1116"/>
        <v>0</v>
      </c>
      <c r="DC231" s="162">
        <f t="shared" si="1116"/>
        <v>0</v>
      </c>
      <c r="DD231" s="162">
        <f t="shared" si="1116"/>
        <v>0</v>
      </c>
      <c r="DE231" s="162">
        <f t="shared" si="1116"/>
        <v>0</v>
      </c>
      <c r="DF231" s="162">
        <f t="shared" si="1116"/>
        <v>0</v>
      </c>
      <c r="DG231" s="162">
        <f t="shared" si="1116"/>
        <v>0</v>
      </c>
      <c r="DH231" s="162">
        <f t="shared" si="1116"/>
        <v>0</v>
      </c>
      <c r="DI231" s="162">
        <f t="shared" si="1116"/>
        <v>0</v>
      </c>
      <c r="DJ231" s="162">
        <f t="shared" si="1116"/>
        <v>0</v>
      </c>
      <c r="DK231" s="162">
        <f t="shared" si="1116"/>
        <v>0</v>
      </c>
      <c r="DL231" s="162">
        <f t="shared" si="1116"/>
        <v>0</v>
      </c>
      <c r="DM231" s="162">
        <f t="shared" si="1116"/>
        <v>0</v>
      </c>
      <c r="DN231" s="162">
        <f t="shared" si="1116"/>
        <v>0</v>
      </c>
      <c r="DO231" s="162">
        <f t="shared" si="1116"/>
        <v>0</v>
      </c>
      <c r="DP231" s="162">
        <f t="shared" si="1116"/>
        <v>0</v>
      </c>
      <c r="DQ231" s="162">
        <f t="shared" si="1116"/>
        <v>0</v>
      </c>
      <c r="DR231" s="162">
        <f t="shared" si="1116"/>
        <v>0</v>
      </c>
      <c r="DS231" s="162">
        <f t="shared" si="1116"/>
        <v>0</v>
      </c>
      <c r="DT231" s="162">
        <f t="shared" si="1116"/>
        <v>0</v>
      </c>
      <c r="DU231" s="162">
        <f t="shared" si="1116"/>
        <v>0</v>
      </c>
      <c r="DV231" s="162">
        <f t="shared" si="1116"/>
        <v>0</v>
      </c>
      <c r="DW231" s="162">
        <f t="shared" si="1116"/>
        <v>0</v>
      </c>
      <c r="DX231" s="162">
        <f t="shared" si="1116"/>
        <v>0</v>
      </c>
      <c r="DY231" s="162">
        <f t="shared" si="1116"/>
        <v>0</v>
      </c>
      <c r="DZ231" s="162">
        <f t="shared" si="1116"/>
        <v>0</v>
      </c>
      <c r="EA231" s="162">
        <f t="shared" si="1116"/>
        <v>0</v>
      </c>
      <c r="EB231" s="162">
        <f t="shared" si="1116"/>
        <v>0</v>
      </c>
      <c r="EC231" s="162">
        <f t="shared" si="1116"/>
        <v>0</v>
      </c>
      <c r="ED231" s="162">
        <f t="shared" si="1116"/>
        <v>0</v>
      </c>
      <c r="EE231" s="162">
        <f t="shared" si="1116"/>
        <v>0</v>
      </c>
      <c r="EF231" s="162">
        <f t="shared" si="1116"/>
        <v>0</v>
      </c>
      <c r="EG231" s="162">
        <f t="shared" si="1116"/>
        <v>0</v>
      </c>
      <c r="EH231" s="162">
        <f t="shared" si="1116"/>
        <v>0</v>
      </c>
      <c r="EI231" s="162">
        <f t="shared" si="1116"/>
        <v>0</v>
      </c>
      <c r="EJ231" s="162">
        <f t="shared" si="1116"/>
        <v>0</v>
      </c>
      <c r="EK231" s="162">
        <f t="shared" si="1116"/>
        <v>0</v>
      </c>
      <c r="EL231" s="162">
        <f t="shared" si="1116"/>
        <v>0</v>
      </c>
      <c r="EM231" s="162">
        <f t="shared" si="1116"/>
        <v>0</v>
      </c>
      <c r="EN231" s="162">
        <f t="shared" si="1116"/>
        <v>0</v>
      </c>
      <c r="EO231" s="162">
        <f t="shared" si="1116"/>
        <v>0</v>
      </c>
      <c r="EP231" s="162">
        <f t="shared" si="1116"/>
        <v>0</v>
      </c>
      <c r="EQ231" s="162">
        <f t="shared" si="1116"/>
        <v>0</v>
      </c>
      <c r="ER231" s="162">
        <f t="shared" si="1116"/>
        <v>0</v>
      </c>
      <c r="ES231" s="162">
        <f t="shared" si="1116"/>
        <v>0</v>
      </c>
      <c r="ET231" s="162">
        <f t="shared" si="1116"/>
        <v>0</v>
      </c>
      <c r="EU231" s="162">
        <f t="shared" si="13"/>
        <v>0</v>
      </c>
      <c r="EV231" s="162">
        <f t="shared" ref="EV231:GQ231" si="1117">BB231-CY231</f>
        <v>0</v>
      </c>
      <c r="EW231" s="162">
        <f t="shared" si="1117"/>
        <v>0</v>
      </c>
      <c r="EX231" s="162">
        <f t="shared" si="1117"/>
        <v>0</v>
      </c>
      <c r="EY231" s="162">
        <f t="shared" si="1117"/>
        <v>0</v>
      </c>
      <c r="EZ231" s="162">
        <f t="shared" si="1117"/>
        <v>0</v>
      </c>
      <c r="FA231" s="162">
        <f t="shared" si="1117"/>
        <v>0</v>
      </c>
      <c r="FB231" s="162">
        <f t="shared" si="1117"/>
        <v>0</v>
      </c>
      <c r="FC231" s="162">
        <f t="shared" si="1117"/>
        <v>0</v>
      </c>
      <c r="FD231" s="162">
        <f t="shared" si="1117"/>
        <v>0</v>
      </c>
      <c r="FE231" s="162">
        <f t="shared" si="1117"/>
        <v>0</v>
      </c>
      <c r="FF231" s="162">
        <f t="shared" si="1117"/>
        <v>0</v>
      </c>
      <c r="FG231" s="162">
        <f t="shared" si="1117"/>
        <v>0</v>
      </c>
      <c r="FH231" s="162">
        <f t="shared" si="1117"/>
        <v>0</v>
      </c>
      <c r="FI231" s="162">
        <f t="shared" si="1117"/>
        <v>0</v>
      </c>
      <c r="FJ231" s="162">
        <f t="shared" si="1117"/>
        <v>0</v>
      </c>
      <c r="FK231" s="162">
        <f t="shared" si="1117"/>
        <v>0</v>
      </c>
      <c r="FL231" s="162">
        <f t="shared" si="1117"/>
        <v>0</v>
      </c>
      <c r="FM231" s="162">
        <f t="shared" si="1117"/>
        <v>0</v>
      </c>
      <c r="FN231" s="162">
        <f t="shared" si="1117"/>
        <v>0</v>
      </c>
      <c r="FO231" s="162">
        <f t="shared" si="1117"/>
        <v>0</v>
      </c>
      <c r="FP231" s="162">
        <f t="shared" si="1117"/>
        <v>0</v>
      </c>
      <c r="FQ231" s="162">
        <f t="shared" si="1117"/>
        <v>0</v>
      </c>
      <c r="FR231" s="162">
        <f t="shared" si="1117"/>
        <v>0</v>
      </c>
      <c r="FS231" s="162">
        <f t="shared" si="1117"/>
        <v>0</v>
      </c>
      <c r="FT231" s="162">
        <f t="shared" si="1117"/>
        <v>0</v>
      </c>
      <c r="FU231" s="162">
        <f t="shared" si="1117"/>
        <v>0</v>
      </c>
      <c r="FV231" s="162">
        <f t="shared" si="1117"/>
        <v>0</v>
      </c>
      <c r="FW231" s="162">
        <f t="shared" si="1117"/>
        <v>0</v>
      </c>
      <c r="FX231" s="162">
        <f t="shared" si="1117"/>
        <v>0</v>
      </c>
      <c r="FY231" s="162">
        <f t="shared" si="1117"/>
        <v>0</v>
      </c>
      <c r="FZ231" s="162">
        <f t="shared" si="1117"/>
        <v>0</v>
      </c>
      <c r="GA231" s="162">
        <f t="shared" si="1117"/>
        <v>0</v>
      </c>
      <c r="GB231" s="162">
        <f t="shared" si="1117"/>
        <v>0</v>
      </c>
      <c r="GC231" s="162">
        <f t="shared" si="1117"/>
        <v>0</v>
      </c>
      <c r="GD231" s="162">
        <f t="shared" si="1117"/>
        <v>0</v>
      </c>
      <c r="GE231" s="162">
        <f t="shared" si="1117"/>
        <v>0</v>
      </c>
      <c r="GF231" s="162">
        <f t="shared" si="1117"/>
        <v>0</v>
      </c>
      <c r="GG231" s="162">
        <f t="shared" si="1117"/>
        <v>0</v>
      </c>
      <c r="GH231" s="162">
        <f t="shared" si="1117"/>
        <v>0</v>
      </c>
      <c r="GI231" s="162">
        <f t="shared" si="1117"/>
        <v>0</v>
      </c>
      <c r="GJ231" s="162">
        <f t="shared" si="1117"/>
        <v>0</v>
      </c>
      <c r="GK231" s="162">
        <f t="shared" si="1117"/>
        <v>0</v>
      </c>
      <c r="GL231" s="162">
        <f t="shared" si="1117"/>
        <v>0</v>
      </c>
      <c r="GM231" s="162">
        <f t="shared" si="1117"/>
        <v>0</v>
      </c>
      <c r="GN231" s="162">
        <f t="shared" si="1117"/>
        <v>0</v>
      </c>
      <c r="GO231" s="162">
        <f t="shared" si="1117"/>
        <v>0</v>
      </c>
      <c r="GP231" s="162">
        <f t="shared" si="1117"/>
        <v>0</v>
      </c>
      <c r="GQ231" s="162">
        <f t="shared" si="1117"/>
        <v>0</v>
      </c>
      <c r="GR231" s="162">
        <f t="shared" si="15"/>
        <v>0</v>
      </c>
      <c r="GS231" s="162">
        <f t="shared" ref="GS231:IN231" si="1118">E231-EV231</f>
        <v>0</v>
      </c>
      <c r="GT231" s="162">
        <f t="shared" si="1118"/>
        <v>0</v>
      </c>
      <c r="GU231" s="162">
        <f t="shared" si="1118"/>
        <v>0</v>
      </c>
      <c r="GV231" s="162">
        <f t="shared" si="1118"/>
        <v>0</v>
      </c>
      <c r="GW231" s="162">
        <f t="shared" si="1118"/>
        <v>0</v>
      </c>
      <c r="GX231" s="162">
        <f t="shared" si="1118"/>
        <v>0</v>
      </c>
      <c r="GY231" s="162">
        <f t="shared" si="1118"/>
        <v>0</v>
      </c>
      <c r="GZ231" s="162">
        <f t="shared" si="1118"/>
        <v>0</v>
      </c>
      <c r="HA231" s="162">
        <f t="shared" si="1118"/>
        <v>0</v>
      </c>
      <c r="HB231" s="162">
        <f t="shared" si="1118"/>
        <v>0</v>
      </c>
      <c r="HC231" s="162">
        <f t="shared" si="1118"/>
        <v>0</v>
      </c>
      <c r="HD231" s="162">
        <f t="shared" si="1118"/>
        <v>0</v>
      </c>
      <c r="HE231" s="162">
        <f t="shared" si="1118"/>
        <v>0</v>
      </c>
      <c r="HF231" s="162">
        <f t="shared" si="1118"/>
        <v>0</v>
      </c>
      <c r="HG231" s="162">
        <f t="shared" si="1118"/>
        <v>0</v>
      </c>
      <c r="HH231" s="162">
        <f t="shared" si="1118"/>
        <v>0</v>
      </c>
      <c r="HI231" s="162">
        <f t="shared" si="1118"/>
        <v>0</v>
      </c>
      <c r="HJ231" s="162">
        <f t="shared" si="1118"/>
        <v>0</v>
      </c>
      <c r="HK231" s="162">
        <f t="shared" si="1118"/>
        <v>0</v>
      </c>
      <c r="HL231" s="162">
        <f t="shared" si="1118"/>
        <v>0</v>
      </c>
      <c r="HM231" s="162">
        <f t="shared" si="1118"/>
        <v>0</v>
      </c>
      <c r="HN231" s="162">
        <f t="shared" si="1118"/>
        <v>0</v>
      </c>
      <c r="HO231" s="162">
        <f t="shared" si="1118"/>
        <v>0</v>
      </c>
      <c r="HP231" s="162">
        <f t="shared" si="1118"/>
        <v>0</v>
      </c>
      <c r="HQ231" s="162">
        <f t="shared" si="1118"/>
        <v>0</v>
      </c>
      <c r="HR231" s="162">
        <f t="shared" si="1118"/>
        <v>0</v>
      </c>
      <c r="HS231" s="162">
        <f t="shared" si="1118"/>
        <v>0</v>
      </c>
      <c r="HT231" s="162">
        <f t="shared" si="1118"/>
        <v>0</v>
      </c>
      <c r="HU231" s="162">
        <f t="shared" si="1118"/>
        <v>0</v>
      </c>
      <c r="HV231" s="162">
        <f t="shared" si="1118"/>
        <v>0</v>
      </c>
      <c r="HW231" s="162">
        <f t="shared" si="1118"/>
        <v>0</v>
      </c>
      <c r="HX231" s="162">
        <f t="shared" si="1118"/>
        <v>0</v>
      </c>
      <c r="HY231" s="162">
        <f t="shared" si="1118"/>
        <v>0</v>
      </c>
      <c r="HZ231" s="162">
        <f t="shared" si="1118"/>
        <v>0</v>
      </c>
      <c r="IA231" s="162">
        <f t="shared" si="1118"/>
        <v>0</v>
      </c>
      <c r="IB231" s="162">
        <f t="shared" si="1118"/>
        <v>0</v>
      </c>
      <c r="IC231" s="162">
        <f t="shared" si="1118"/>
        <v>0</v>
      </c>
      <c r="ID231" s="162">
        <f t="shared" si="1118"/>
        <v>0</v>
      </c>
      <c r="IE231" s="162">
        <f t="shared" si="1118"/>
        <v>0</v>
      </c>
      <c r="IF231" s="162">
        <f t="shared" si="1118"/>
        <v>0</v>
      </c>
      <c r="IG231" s="162">
        <f t="shared" si="1118"/>
        <v>0</v>
      </c>
      <c r="IH231" s="162">
        <f t="shared" si="1118"/>
        <v>0</v>
      </c>
      <c r="II231" s="162">
        <f t="shared" si="1118"/>
        <v>0</v>
      </c>
      <c r="IJ231" s="162">
        <f t="shared" si="1118"/>
        <v>0</v>
      </c>
      <c r="IK231" s="162">
        <f t="shared" si="1118"/>
        <v>0</v>
      </c>
      <c r="IL231" s="162">
        <f t="shared" si="1118"/>
        <v>0</v>
      </c>
      <c r="IM231" s="162">
        <f t="shared" si="1118"/>
        <v>0</v>
      </c>
      <c r="IN231" s="162">
        <f t="shared" si="1118"/>
        <v>0</v>
      </c>
      <c r="IO231" s="162">
        <f t="shared" si="17"/>
        <v>0</v>
      </c>
      <c r="IP231" s="162">
        <f t="shared" si="23"/>
        <v>0</v>
      </c>
      <c r="IQ231" s="162">
        <f t="shared" ref="IQ231:KK231" si="1119">MAX((MIN(CZ231+IP231,$IO$7))-GT231,0)</f>
        <v>0</v>
      </c>
      <c r="IR231" s="162">
        <f t="shared" si="1119"/>
        <v>0</v>
      </c>
      <c r="IS231" s="162">
        <f t="shared" si="1119"/>
        <v>0</v>
      </c>
      <c r="IT231" s="162">
        <f t="shared" si="1119"/>
        <v>0</v>
      </c>
      <c r="IU231" s="162">
        <f t="shared" si="1119"/>
        <v>0</v>
      </c>
      <c r="IV231" s="162">
        <f t="shared" si="1119"/>
        <v>0</v>
      </c>
      <c r="IW231" s="162">
        <f t="shared" si="1119"/>
        <v>0</v>
      </c>
      <c r="IX231" s="162">
        <f t="shared" si="1119"/>
        <v>0</v>
      </c>
      <c r="IY231" s="162">
        <f t="shared" si="1119"/>
        <v>0</v>
      </c>
      <c r="IZ231" s="162">
        <f t="shared" si="1119"/>
        <v>0</v>
      </c>
      <c r="JA231" s="162">
        <f t="shared" si="1119"/>
        <v>0</v>
      </c>
      <c r="JB231" s="162">
        <f t="shared" si="1119"/>
        <v>0</v>
      </c>
      <c r="JC231" s="162">
        <f t="shared" si="1119"/>
        <v>0</v>
      </c>
      <c r="JD231" s="162">
        <f t="shared" si="1119"/>
        <v>0</v>
      </c>
      <c r="JE231" s="162">
        <f t="shared" si="1119"/>
        <v>0</v>
      </c>
      <c r="JF231" s="162">
        <f t="shared" si="1119"/>
        <v>0</v>
      </c>
      <c r="JG231" s="162">
        <f t="shared" si="1119"/>
        <v>0</v>
      </c>
      <c r="JH231" s="162">
        <f t="shared" si="1119"/>
        <v>0</v>
      </c>
      <c r="JI231" s="162">
        <f t="shared" si="1119"/>
        <v>0</v>
      </c>
      <c r="JJ231" s="162">
        <f t="shared" si="1119"/>
        <v>0</v>
      </c>
      <c r="JK231" s="162">
        <f t="shared" si="1119"/>
        <v>0</v>
      </c>
      <c r="JL231" s="162">
        <f t="shared" si="1119"/>
        <v>0</v>
      </c>
      <c r="JM231" s="162">
        <f t="shared" si="1119"/>
        <v>0</v>
      </c>
      <c r="JN231" s="162">
        <f t="shared" si="1119"/>
        <v>0</v>
      </c>
      <c r="JO231" s="162">
        <f t="shared" si="1119"/>
        <v>0</v>
      </c>
      <c r="JP231" s="162">
        <f t="shared" si="1119"/>
        <v>0</v>
      </c>
      <c r="JQ231" s="162">
        <f t="shared" si="1119"/>
        <v>0</v>
      </c>
      <c r="JR231" s="162">
        <f t="shared" si="1119"/>
        <v>0</v>
      </c>
      <c r="JS231" s="162">
        <f t="shared" si="1119"/>
        <v>0</v>
      </c>
      <c r="JT231" s="162">
        <f t="shared" si="1119"/>
        <v>0</v>
      </c>
      <c r="JU231" s="162">
        <f t="shared" si="1119"/>
        <v>0</v>
      </c>
      <c r="JV231" s="162">
        <f t="shared" si="1119"/>
        <v>0</v>
      </c>
      <c r="JW231" s="162">
        <f t="shared" si="1119"/>
        <v>0</v>
      </c>
      <c r="JX231" s="162">
        <f t="shared" si="1119"/>
        <v>0</v>
      </c>
      <c r="JY231" s="162">
        <f t="shared" si="1119"/>
        <v>0</v>
      </c>
      <c r="JZ231" s="162">
        <f t="shared" si="1119"/>
        <v>0</v>
      </c>
      <c r="KA231" s="162">
        <f t="shared" si="1119"/>
        <v>0</v>
      </c>
      <c r="KB231" s="162">
        <f t="shared" si="1119"/>
        <v>0</v>
      </c>
      <c r="KC231" s="162">
        <f t="shared" si="1119"/>
        <v>0</v>
      </c>
      <c r="KD231" s="162">
        <f t="shared" si="1119"/>
        <v>0</v>
      </c>
      <c r="KE231" s="162">
        <f t="shared" si="1119"/>
        <v>0</v>
      </c>
      <c r="KF231" s="162">
        <f t="shared" si="1119"/>
        <v>0</v>
      </c>
      <c r="KG231" s="162">
        <f t="shared" si="1119"/>
        <v>0</v>
      </c>
      <c r="KH231" s="162">
        <f t="shared" si="1119"/>
        <v>0</v>
      </c>
      <c r="KI231" s="162">
        <f t="shared" si="1119"/>
        <v>0</v>
      </c>
      <c r="KJ231" s="162">
        <f t="shared" si="1119"/>
        <v>0</v>
      </c>
      <c r="KK231" s="162">
        <f t="shared" si="1119"/>
        <v>0</v>
      </c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</row>
    <row r="232" ht="14.25" customHeight="1" spans="1:326" x14ac:dyDescent="0.25">
      <c r="A232" s="1">
        <v>8</v>
      </c>
      <c r="B232" s="1">
        <f t="shared" ref="B232:C232" si="1120">B231+1</f>
        <v>222</v>
      </c>
      <c r="C232" s="232">
        <f t="shared" si="1120"/>
        <v>43687</v>
      </c>
      <c r="D232" s="162">
        <f t="shared" si="9"/>
        <v>0</v>
      </c>
      <c r="E232" s="162">
        <f>(SUMIFS(Profile!$F$2:$F$17521,Profile!$B$2:$B$17521,$B232,Profile!$C$2:$C$17521,E$8))*$C$6</f>
        <v>0</v>
      </c>
      <c r="F232" s="162">
        <f>(SUMIFS(Profile!$F$2:$F$17521,Profile!$B$2:$B$17521,$B232,Profile!$C$2:$C$17521,F$8))*$C$6</f>
        <v>0</v>
      </c>
      <c r="G232" s="162">
        <f>(SUMIFS(Profile!$F$2:$F$17521,Profile!$B$2:$B$17521,$B232,Profile!$C$2:$C$17521,G$8))*$C$6</f>
        <v>0</v>
      </c>
      <c r="H232" s="162">
        <f>(SUMIFS(Profile!$F$2:$F$17521,Profile!$B$2:$B$17521,$B232,Profile!$C$2:$C$17521,H$8))*$C$6</f>
        <v>0</v>
      </c>
      <c r="I232" s="162">
        <f>(SUMIFS(Profile!$F$2:$F$17521,Profile!$B$2:$B$17521,$B232,Profile!$C$2:$C$17521,I$8))*$C$6</f>
        <v>0</v>
      </c>
      <c r="J232" s="162">
        <f>(SUMIFS(Profile!$F$2:$F$17521,Profile!$B$2:$B$17521,$B232,Profile!$C$2:$C$17521,J$8))*$C$6</f>
        <v>0</v>
      </c>
      <c r="K232" s="162">
        <f>(SUMIFS(Profile!$F$2:$F$17521,Profile!$B$2:$B$17521,$B232,Profile!$C$2:$C$17521,K$8))*$C$6</f>
        <v>0</v>
      </c>
      <c r="L232" s="162">
        <f>(SUMIFS(Profile!$F$2:$F$17521,Profile!$B$2:$B$17521,$B232,Profile!$C$2:$C$17521,L$8))*$C$6</f>
        <v>0</v>
      </c>
      <c r="M232" s="162">
        <f>(SUMIFS(Profile!$F$2:$F$17521,Profile!$B$2:$B$17521,$B232,Profile!$C$2:$C$17521,M$8))*$C$6</f>
        <v>0</v>
      </c>
      <c r="N232" s="162">
        <f>(SUMIFS(Profile!$F$2:$F$17521,Profile!$B$2:$B$17521,$B232,Profile!$C$2:$C$17521,N$8))*$C$6</f>
        <v>0</v>
      </c>
      <c r="O232" s="162">
        <f>(SUMIFS(Profile!$F$2:$F$17521,Profile!$B$2:$B$17521,$B232,Profile!$C$2:$C$17521,O$8))*$C$6</f>
        <v>0</v>
      </c>
      <c r="P232" s="162">
        <f>(SUMIFS(Profile!$F$2:$F$17521,Profile!$B$2:$B$17521,$B232,Profile!$C$2:$C$17521,P$8))*$C$6</f>
        <v>0</v>
      </c>
      <c r="Q232" s="162">
        <f>(SUMIFS(Profile!$F$2:$F$17521,Profile!$B$2:$B$17521,$B232,Profile!$C$2:$C$17521,Q$8))*$C$6</f>
        <v>0</v>
      </c>
      <c r="R232" s="162">
        <f>(SUMIFS(Profile!$F$2:$F$17521,Profile!$B$2:$B$17521,$B232,Profile!$C$2:$C$17521,R$8))*$C$6</f>
        <v>0</v>
      </c>
      <c r="S232" s="162">
        <f>(SUMIFS(Profile!$F$2:$F$17521,Profile!$B$2:$B$17521,$B232,Profile!$C$2:$C$17521,S$8))*$C$6</f>
        <v>0</v>
      </c>
      <c r="T232" s="162">
        <f>(SUMIFS(Profile!$F$2:$F$17521,Profile!$B$2:$B$17521,$B232,Profile!$C$2:$C$17521,T$8))*$C$6</f>
        <v>0</v>
      </c>
      <c r="U232" s="162">
        <f>(SUMIFS(Profile!$F$2:$F$17521,Profile!$B$2:$B$17521,$B232,Profile!$C$2:$C$17521,U$8))*$C$6</f>
        <v>0</v>
      </c>
      <c r="V232" s="162">
        <f>(SUMIFS(Profile!$F$2:$F$17521,Profile!$B$2:$B$17521,$B232,Profile!$C$2:$C$17521,V$8))*$C$6</f>
        <v>0</v>
      </c>
      <c r="W232" s="162">
        <f>(SUMIFS(Profile!$F$2:$F$17521,Profile!$B$2:$B$17521,$B232,Profile!$C$2:$C$17521,W$8))*$C$6</f>
        <v>0</v>
      </c>
      <c r="X232" s="162">
        <f>(SUMIFS(Profile!$F$2:$F$17521,Profile!$B$2:$B$17521,$B232,Profile!$C$2:$C$17521,X$8))*$C$6</f>
        <v>0</v>
      </c>
      <c r="Y232" s="162">
        <f>(SUMIFS(Profile!$F$2:$F$17521,Profile!$B$2:$B$17521,$B232,Profile!$C$2:$C$17521,Y$8))*$C$6</f>
        <v>0</v>
      </c>
      <c r="Z232" s="162">
        <f>(SUMIFS(Profile!$F$2:$F$17521,Profile!$B$2:$B$17521,$B232,Profile!$C$2:$C$17521,Z$8))*$C$6</f>
        <v>0</v>
      </c>
      <c r="AA232" s="162">
        <f>(SUMIFS(Profile!$F$2:$F$17521,Profile!$B$2:$B$17521,$B232,Profile!$C$2:$C$17521,AA$8))*$C$6</f>
        <v>0</v>
      </c>
      <c r="AB232" s="162">
        <f>(SUMIFS(Profile!$F$2:$F$17521,Profile!$B$2:$B$17521,$B232,Profile!$C$2:$C$17521,AB$8))*$C$6</f>
        <v>0</v>
      </c>
      <c r="AC232" s="162">
        <f>(SUMIFS(Profile!$F$2:$F$17521,Profile!$B$2:$B$17521,$B232,Profile!$C$2:$C$17521,AC$8))*$C$6</f>
        <v>0</v>
      </c>
      <c r="AD232" s="162">
        <f>(SUMIFS(Profile!$F$2:$F$17521,Profile!$B$2:$B$17521,$B232,Profile!$C$2:$C$17521,AD$8))*$C$6</f>
        <v>0</v>
      </c>
      <c r="AE232" s="162">
        <f>(SUMIFS(Profile!$F$2:$F$17521,Profile!$B$2:$B$17521,$B232,Profile!$C$2:$C$17521,AE$8))*$C$6</f>
        <v>0</v>
      </c>
      <c r="AF232" s="162">
        <f>(SUMIFS(Profile!$F$2:$F$17521,Profile!$B$2:$B$17521,$B232,Profile!$C$2:$C$17521,AF$8))*$C$6</f>
        <v>0</v>
      </c>
      <c r="AG232" s="162">
        <f>(SUMIFS(Profile!$F$2:$F$17521,Profile!$B$2:$B$17521,$B232,Profile!$C$2:$C$17521,AG$8))*$C$6</f>
        <v>0</v>
      </c>
      <c r="AH232" s="162">
        <f>(SUMIFS(Profile!$F$2:$F$17521,Profile!$B$2:$B$17521,$B232,Profile!$C$2:$C$17521,AH$8))*$C$6</f>
        <v>0</v>
      </c>
      <c r="AI232" s="162">
        <f>(SUMIFS(Profile!$F$2:$F$17521,Profile!$B$2:$B$17521,$B232,Profile!$C$2:$C$17521,AI$8))*$C$6</f>
        <v>0</v>
      </c>
      <c r="AJ232" s="162">
        <f>(SUMIFS(Profile!$F$2:$F$17521,Profile!$B$2:$B$17521,$B232,Profile!$C$2:$C$17521,AJ$8))*$C$6</f>
        <v>0</v>
      </c>
      <c r="AK232" s="162">
        <f>(SUMIFS(Profile!$F$2:$F$17521,Profile!$B$2:$B$17521,$B232,Profile!$C$2:$C$17521,AK$8))*$C$6</f>
        <v>0</v>
      </c>
      <c r="AL232" s="162">
        <f>(SUMIFS(Profile!$F$2:$F$17521,Profile!$B$2:$B$17521,$B232,Profile!$C$2:$C$17521,AL$8))*$C$6</f>
        <v>0</v>
      </c>
      <c r="AM232" s="162">
        <f>(SUMIFS(Profile!$F$2:$F$17521,Profile!$B$2:$B$17521,$B232,Profile!$C$2:$C$17521,AM$8))*$C$6</f>
        <v>0</v>
      </c>
      <c r="AN232" s="162">
        <f>(SUMIFS(Profile!$F$2:$F$17521,Profile!$B$2:$B$17521,$B232,Profile!$C$2:$C$17521,AN$8))*$C$6</f>
        <v>0</v>
      </c>
      <c r="AO232" s="162">
        <f>(SUMIFS(Profile!$F$2:$F$17521,Profile!$B$2:$B$17521,$B232,Profile!$C$2:$C$17521,AO$8))*$C$6</f>
        <v>0</v>
      </c>
      <c r="AP232" s="162">
        <f>(SUMIFS(Profile!$F$2:$F$17521,Profile!$B$2:$B$17521,$B232,Profile!$C$2:$C$17521,AP$8))*$C$6</f>
        <v>0</v>
      </c>
      <c r="AQ232" s="162">
        <f>(SUMIFS(Profile!$F$2:$F$17521,Profile!$B$2:$B$17521,$B232,Profile!$C$2:$C$17521,AQ$8))*$C$6</f>
        <v>0</v>
      </c>
      <c r="AR232" s="162">
        <f>(SUMIFS(Profile!$F$2:$F$17521,Profile!$B$2:$B$17521,$B232,Profile!$C$2:$C$17521,AR$8))*$C$6</f>
        <v>0</v>
      </c>
      <c r="AS232" s="162">
        <f>(SUMIFS(Profile!$F$2:$F$17521,Profile!$B$2:$B$17521,$B232,Profile!$C$2:$C$17521,AS$8))*$C$6</f>
        <v>0</v>
      </c>
      <c r="AT232" s="162">
        <f>(SUMIFS(Profile!$F$2:$F$17521,Profile!$B$2:$B$17521,$B232,Profile!$C$2:$C$17521,AT$8))*$C$6</f>
        <v>0</v>
      </c>
      <c r="AU232" s="162">
        <f>(SUMIFS(Profile!$F$2:$F$17521,Profile!$B$2:$B$17521,$B232,Profile!$C$2:$C$17521,AU$8))*$C$6</f>
        <v>0</v>
      </c>
      <c r="AV232" s="162">
        <f>(SUMIFS(Profile!$F$2:$F$17521,Profile!$B$2:$B$17521,$B232,Profile!$C$2:$C$17521,AV$8))*$C$6</f>
        <v>0</v>
      </c>
      <c r="AW232" s="162">
        <f>(SUMIFS(Profile!$F$2:$F$17521,Profile!$B$2:$B$17521,$B232,Profile!$C$2:$C$17521,AW$8))*$C$6</f>
        <v>0</v>
      </c>
      <c r="AX232" s="162">
        <f>(SUMIFS(Profile!$F$2:$F$17521,Profile!$B$2:$B$17521,$B232,Profile!$C$2:$C$17521,AX$8))*$C$6</f>
        <v>0</v>
      </c>
      <c r="AY232" s="162">
        <f>(SUMIFS(Profile!$F$2:$F$17521,Profile!$B$2:$B$17521,$B232,Profile!$C$2:$C$17521,AY$8))*$C$6</f>
        <v>0</v>
      </c>
      <c r="AZ232" s="162">
        <f>(SUMIFS(Profile!$F$2:$F$17521,Profile!$B$2:$B$17521,$B232,Profile!$C$2:$C$17521,AZ$8))*$C$6</f>
        <v>0</v>
      </c>
      <c r="BA232" s="162">
        <f t="shared" si="10"/>
        <v>0</v>
      </c>
      <c r="BB232" s="162">
        <f>(SUMIFS(Profile!$E$2:$E$17521,Profile!$B$2:$B$17521,$B232,Profile!$C$2:$C$17521,BB$8))*$C$9</f>
        <v>0</v>
      </c>
      <c r="BC232" s="162">
        <f>(SUMIFS(Profile!$E$2:$E$17521,Profile!$B$2:$B$17521,$B232,Profile!$C$2:$C$17521,BC$8))*$C$9</f>
        <v>0</v>
      </c>
      <c r="BD232" s="162">
        <f>(SUMIFS(Profile!$E$2:$E$17521,Profile!$B$2:$B$17521,$B232,Profile!$C$2:$C$17521,BD$8))*$C$9</f>
        <v>0</v>
      </c>
      <c r="BE232" s="162">
        <f>(SUMIFS(Profile!$E$2:$E$17521,Profile!$B$2:$B$17521,$B232,Profile!$C$2:$C$17521,BE$8))*$C$9</f>
        <v>0</v>
      </c>
      <c r="BF232" s="162">
        <f>(SUMIFS(Profile!$E$2:$E$17521,Profile!$B$2:$B$17521,$B232,Profile!$C$2:$C$17521,BF$8))*$C$9</f>
        <v>0</v>
      </c>
      <c r="BG232" s="162">
        <f>(SUMIFS(Profile!$E$2:$E$17521,Profile!$B$2:$B$17521,$B232,Profile!$C$2:$C$17521,BG$8))*$C$9</f>
        <v>0</v>
      </c>
      <c r="BH232" s="162">
        <f>(SUMIFS(Profile!$E$2:$E$17521,Profile!$B$2:$B$17521,$B232,Profile!$C$2:$C$17521,BH$8))*$C$9</f>
        <v>0</v>
      </c>
      <c r="BI232" s="162">
        <f>(SUMIFS(Profile!$E$2:$E$17521,Profile!$B$2:$B$17521,$B232,Profile!$C$2:$C$17521,BI$8))*$C$9</f>
        <v>0</v>
      </c>
      <c r="BJ232" s="162">
        <f>(SUMIFS(Profile!$E$2:$E$17521,Profile!$B$2:$B$17521,$B232,Profile!$C$2:$C$17521,BJ$8))*$C$9</f>
        <v>0</v>
      </c>
      <c r="BK232" s="162">
        <f>(SUMIFS(Profile!$E$2:$E$17521,Profile!$B$2:$B$17521,$B232,Profile!$C$2:$C$17521,BK$8))*$C$9</f>
        <v>0</v>
      </c>
      <c r="BL232" s="162">
        <f>(SUMIFS(Profile!$E$2:$E$17521,Profile!$B$2:$B$17521,$B232,Profile!$C$2:$C$17521,BL$8))*$C$9</f>
        <v>0</v>
      </c>
      <c r="BM232" s="162">
        <f>(SUMIFS(Profile!$E$2:$E$17521,Profile!$B$2:$B$17521,$B232,Profile!$C$2:$C$17521,BM$8))*$C$9</f>
        <v>0</v>
      </c>
      <c r="BN232" s="162">
        <f>(SUMIFS(Profile!$E$2:$E$17521,Profile!$B$2:$B$17521,$B232,Profile!$C$2:$C$17521,BN$8))*$C$9</f>
        <v>0</v>
      </c>
      <c r="BO232" s="162">
        <f>(SUMIFS(Profile!$E$2:$E$17521,Profile!$B$2:$B$17521,$B232,Profile!$C$2:$C$17521,BO$8))*$C$9</f>
        <v>0</v>
      </c>
      <c r="BP232" s="162">
        <f>(SUMIFS(Profile!$E$2:$E$17521,Profile!$B$2:$B$17521,$B232,Profile!$C$2:$C$17521,BP$8))*$C$9</f>
        <v>0</v>
      </c>
      <c r="BQ232" s="162">
        <f>(SUMIFS(Profile!$E$2:$E$17521,Profile!$B$2:$B$17521,$B232,Profile!$C$2:$C$17521,BQ$8))*$C$9</f>
        <v>0</v>
      </c>
      <c r="BR232" s="162">
        <f>(SUMIFS(Profile!$E$2:$E$17521,Profile!$B$2:$B$17521,$B232,Profile!$C$2:$C$17521,BR$8))*$C$9</f>
        <v>0</v>
      </c>
      <c r="BS232" s="162">
        <f>(SUMIFS(Profile!$E$2:$E$17521,Profile!$B$2:$B$17521,$B232,Profile!$C$2:$C$17521,BS$8))*$C$9</f>
        <v>0</v>
      </c>
      <c r="BT232" s="162">
        <f>(SUMIFS(Profile!$E$2:$E$17521,Profile!$B$2:$B$17521,$B232,Profile!$C$2:$C$17521,BT$8))*$C$9</f>
        <v>0</v>
      </c>
      <c r="BU232" s="162">
        <f>(SUMIFS(Profile!$E$2:$E$17521,Profile!$B$2:$B$17521,$B232,Profile!$C$2:$C$17521,BU$8))*$C$9</f>
        <v>0</v>
      </c>
      <c r="BV232" s="162">
        <f>(SUMIFS(Profile!$E$2:$E$17521,Profile!$B$2:$B$17521,$B232,Profile!$C$2:$C$17521,BV$8))*$C$9</f>
        <v>0</v>
      </c>
      <c r="BW232" s="162">
        <f>(SUMIFS(Profile!$E$2:$E$17521,Profile!$B$2:$B$17521,$B232,Profile!$C$2:$C$17521,BW$8))*$C$9</f>
        <v>0</v>
      </c>
      <c r="BX232" s="162">
        <f>(SUMIFS(Profile!$E$2:$E$17521,Profile!$B$2:$B$17521,$B232,Profile!$C$2:$C$17521,BX$8))*$C$9</f>
        <v>0</v>
      </c>
      <c r="BY232" s="162">
        <f>(SUMIFS(Profile!$E$2:$E$17521,Profile!$B$2:$B$17521,$B232,Profile!$C$2:$C$17521,BY$8))*$C$9</f>
        <v>0</v>
      </c>
      <c r="BZ232" s="162">
        <f>(SUMIFS(Profile!$E$2:$E$17521,Profile!$B$2:$B$17521,$B232,Profile!$C$2:$C$17521,BZ$8))*$C$9</f>
        <v>0</v>
      </c>
      <c r="CA232" s="162">
        <f>(SUMIFS(Profile!$E$2:$E$17521,Profile!$B$2:$B$17521,$B232,Profile!$C$2:$C$17521,CA$8))*$C$9</f>
        <v>0</v>
      </c>
      <c r="CB232" s="162">
        <f>(SUMIFS(Profile!$E$2:$E$17521,Profile!$B$2:$B$17521,$B232,Profile!$C$2:$C$17521,CB$8))*$C$9</f>
        <v>0</v>
      </c>
      <c r="CC232" s="162">
        <f>(SUMIFS(Profile!$E$2:$E$17521,Profile!$B$2:$B$17521,$B232,Profile!$C$2:$C$17521,CC$8))*$C$9</f>
        <v>0</v>
      </c>
      <c r="CD232" s="162">
        <f>(SUMIFS(Profile!$E$2:$E$17521,Profile!$B$2:$B$17521,$B232,Profile!$C$2:$C$17521,CD$8))*$C$9</f>
        <v>0</v>
      </c>
      <c r="CE232" s="162">
        <f>(SUMIFS(Profile!$E$2:$E$17521,Profile!$B$2:$B$17521,$B232,Profile!$C$2:$C$17521,CE$8))*$C$9</f>
        <v>0</v>
      </c>
      <c r="CF232" s="162">
        <f>(SUMIFS(Profile!$E$2:$E$17521,Profile!$B$2:$B$17521,$B232,Profile!$C$2:$C$17521,CF$8))*$C$9</f>
        <v>0</v>
      </c>
      <c r="CG232" s="162">
        <f>(SUMIFS(Profile!$E$2:$E$17521,Profile!$B$2:$B$17521,$B232,Profile!$C$2:$C$17521,CG$8))*$C$9</f>
        <v>0</v>
      </c>
      <c r="CH232" s="162">
        <f>(SUMIFS(Profile!$E$2:$E$17521,Profile!$B$2:$B$17521,$B232,Profile!$C$2:$C$17521,CH$8))*$C$9</f>
        <v>0</v>
      </c>
      <c r="CI232" s="162">
        <f>(SUMIFS(Profile!$E$2:$E$17521,Profile!$B$2:$B$17521,$B232,Profile!$C$2:$C$17521,CI$8))*$C$9</f>
        <v>0</v>
      </c>
      <c r="CJ232" s="162">
        <f>(SUMIFS(Profile!$E$2:$E$17521,Profile!$B$2:$B$17521,$B232,Profile!$C$2:$C$17521,CJ$8))*$C$9</f>
        <v>0</v>
      </c>
      <c r="CK232" s="162">
        <f>(SUMIFS(Profile!$E$2:$E$17521,Profile!$B$2:$B$17521,$B232,Profile!$C$2:$C$17521,CK$8))*$C$9</f>
        <v>0</v>
      </c>
      <c r="CL232" s="162">
        <f>(SUMIFS(Profile!$E$2:$E$17521,Profile!$B$2:$B$17521,$B232,Profile!$C$2:$C$17521,CL$8))*$C$9</f>
        <v>0</v>
      </c>
      <c r="CM232" s="162">
        <f>(SUMIFS(Profile!$E$2:$E$17521,Profile!$B$2:$B$17521,$B232,Profile!$C$2:$C$17521,CM$8))*$C$9</f>
        <v>0</v>
      </c>
      <c r="CN232" s="162">
        <f>(SUMIFS(Profile!$E$2:$E$17521,Profile!$B$2:$B$17521,$B232,Profile!$C$2:$C$17521,CN$8))*$C$9</f>
        <v>0</v>
      </c>
      <c r="CO232" s="162">
        <f>(SUMIFS(Profile!$E$2:$E$17521,Profile!$B$2:$B$17521,$B232,Profile!$C$2:$C$17521,CO$8))*$C$9</f>
        <v>0</v>
      </c>
      <c r="CP232" s="162">
        <f>(SUMIFS(Profile!$E$2:$E$17521,Profile!$B$2:$B$17521,$B232,Profile!$C$2:$C$17521,CP$8))*$C$9</f>
        <v>0</v>
      </c>
      <c r="CQ232" s="162">
        <f>(SUMIFS(Profile!$E$2:$E$17521,Profile!$B$2:$B$17521,$B232,Profile!$C$2:$C$17521,CQ$8))*$C$9</f>
        <v>0</v>
      </c>
      <c r="CR232" s="162">
        <f>(SUMIFS(Profile!$E$2:$E$17521,Profile!$B$2:$B$17521,$B232,Profile!$C$2:$C$17521,CR$8))*$C$9</f>
        <v>0</v>
      </c>
      <c r="CS232" s="162">
        <f>(SUMIFS(Profile!$E$2:$E$17521,Profile!$B$2:$B$17521,$B232,Profile!$C$2:$C$17521,CS$8))*$C$9</f>
        <v>0</v>
      </c>
      <c r="CT232" s="162">
        <f>(SUMIFS(Profile!$E$2:$E$17521,Profile!$B$2:$B$17521,$B232,Profile!$C$2:$C$17521,CT$8))*$C$9</f>
        <v>0</v>
      </c>
      <c r="CU232" s="162">
        <f>(SUMIFS(Profile!$E$2:$E$17521,Profile!$B$2:$B$17521,$B232,Profile!$C$2:$C$17521,CU$8))*$C$9</f>
        <v>0</v>
      </c>
      <c r="CV232" s="162">
        <f>(SUMIFS(Profile!$E$2:$E$17521,Profile!$B$2:$B$17521,$B232,Profile!$C$2:$C$17521,CV$8))*$C$9</f>
        <v>0</v>
      </c>
      <c r="CW232" s="162">
        <f>(SUMIFS(Profile!$E$2:$E$17521,Profile!$B$2:$B$17521,$B232,Profile!$C$2:$C$17521,CW$8))*$C$9</f>
        <v>0</v>
      </c>
      <c r="CX232" s="162">
        <f t="shared" si="11"/>
        <v>0</v>
      </c>
      <c r="CY232" s="162">
        <f t="shared" ref="CY232:ET232" si="1121">MAX(BB232-E232,0)</f>
        <v>0</v>
      </c>
      <c r="CZ232" s="162">
        <f t="shared" si="1121"/>
        <v>0</v>
      </c>
      <c r="DA232" s="162">
        <f t="shared" si="1121"/>
        <v>0</v>
      </c>
      <c r="DB232" s="162">
        <f t="shared" si="1121"/>
        <v>0</v>
      </c>
      <c r="DC232" s="162">
        <f t="shared" si="1121"/>
        <v>0</v>
      </c>
      <c r="DD232" s="162">
        <f t="shared" si="1121"/>
        <v>0</v>
      </c>
      <c r="DE232" s="162">
        <f t="shared" si="1121"/>
        <v>0</v>
      </c>
      <c r="DF232" s="162">
        <f t="shared" si="1121"/>
        <v>0</v>
      </c>
      <c r="DG232" s="162">
        <f t="shared" si="1121"/>
        <v>0</v>
      </c>
      <c r="DH232" s="162">
        <f t="shared" si="1121"/>
        <v>0</v>
      </c>
      <c r="DI232" s="162">
        <f t="shared" si="1121"/>
        <v>0</v>
      </c>
      <c r="DJ232" s="162">
        <f t="shared" si="1121"/>
        <v>0</v>
      </c>
      <c r="DK232" s="162">
        <f t="shared" si="1121"/>
        <v>0</v>
      </c>
      <c r="DL232" s="162">
        <f t="shared" si="1121"/>
        <v>0</v>
      </c>
      <c r="DM232" s="162">
        <f t="shared" si="1121"/>
        <v>0</v>
      </c>
      <c r="DN232" s="162">
        <f t="shared" si="1121"/>
        <v>0</v>
      </c>
      <c r="DO232" s="162">
        <f t="shared" si="1121"/>
        <v>0</v>
      </c>
      <c r="DP232" s="162">
        <f t="shared" si="1121"/>
        <v>0</v>
      </c>
      <c r="DQ232" s="162">
        <f t="shared" si="1121"/>
        <v>0</v>
      </c>
      <c r="DR232" s="162">
        <f t="shared" si="1121"/>
        <v>0</v>
      </c>
      <c r="DS232" s="162">
        <f t="shared" si="1121"/>
        <v>0</v>
      </c>
      <c r="DT232" s="162">
        <f t="shared" si="1121"/>
        <v>0</v>
      </c>
      <c r="DU232" s="162">
        <f t="shared" si="1121"/>
        <v>0</v>
      </c>
      <c r="DV232" s="162">
        <f t="shared" si="1121"/>
        <v>0</v>
      </c>
      <c r="DW232" s="162">
        <f t="shared" si="1121"/>
        <v>0</v>
      </c>
      <c r="DX232" s="162">
        <f t="shared" si="1121"/>
        <v>0</v>
      </c>
      <c r="DY232" s="162">
        <f t="shared" si="1121"/>
        <v>0</v>
      </c>
      <c r="DZ232" s="162">
        <f t="shared" si="1121"/>
        <v>0</v>
      </c>
      <c r="EA232" s="162">
        <f t="shared" si="1121"/>
        <v>0</v>
      </c>
      <c r="EB232" s="162">
        <f t="shared" si="1121"/>
        <v>0</v>
      </c>
      <c r="EC232" s="162">
        <f t="shared" si="1121"/>
        <v>0</v>
      </c>
      <c r="ED232" s="162">
        <f t="shared" si="1121"/>
        <v>0</v>
      </c>
      <c r="EE232" s="162">
        <f t="shared" si="1121"/>
        <v>0</v>
      </c>
      <c r="EF232" s="162">
        <f t="shared" si="1121"/>
        <v>0</v>
      </c>
      <c r="EG232" s="162">
        <f t="shared" si="1121"/>
        <v>0</v>
      </c>
      <c r="EH232" s="162">
        <f t="shared" si="1121"/>
        <v>0</v>
      </c>
      <c r="EI232" s="162">
        <f t="shared" si="1121"/>
        <v>0</v>
      </c>
      <c r="EJ232" s="162">
        <f t="shared" si="1121"/>
        <v>0</v>
      </c>
      <c r="EK232" s="162">
        <f t="shared" si="1121"/>
        <v>0</v>
      </c>
      <c r="EL232" s="162">
        <f t="shared" si="1121"/>
        <v>0</v>
      </c>
      <c r="EM232" s="162">
        <f t="shared" si="1121"/>
        <v>0</v>
      </c>
      <c r="EN232" s="162">
        <f t="shared" si="1121"/>
        <v>0</v>
      </c>
      <c r="EO232" s="162">
        <f t="shared" si="1121"/>
        <v>0</v>
      </c>
      <c r="EP232" s="162">
        <f t="shared" si="1121"/>
        <v>0</v>
      </c>
      <c r="EQ232" s="162">
        <f t="shared" si="1121"/>
        <v>0</v>
      </c>
      <c r="ER232" s="162">
        <f t="shared" si="1121"/>
        <v>0</v>
      </c>
      <c r="ES232" s="162">
        <f t="shared" si="1121"/>
        <v>0</v>
      </c>
      <c r="ET232" s="162">
        <f t="shared" si="1121"/>
        <v>0</v>
      </c>
      <c r="EU232" s="162">
        <f t="shared" si="13"/>
        <v>0</v>
      </c>
      <c r="EV232" s="162">
        <f t="shared" ref="EV232:GQ232" si="1122">BB232-CY232</f>
        <v>0</v>
      </c>
      <c r="EW232" s="162">
        <f t="shared" si="1122"/>
        <v>0</v>
      </c>
      <c r="EX232" s="162">
        <f t="shared" si="1122"/>
        <v>0</v>
      </c>
      <c r="EY232" s="162">
        <f t="shared" si="1122"/>
        <v>0</v>
      </c>
      <c r="EZ232" s="162">
        <f t="shared" si="1122"/>
        <v>0</v>
      </c>
      <c r="FA232" s="162">
        <f t="shared" si="1122"/>
        <v>0</v>
      </c>
      <c r="FB232" s="162">
        <f t="shared" si="1122"/>
        <v>0</v>
      </c>
      <c r="FC232" s="162">
        <f t="shared" si="1122"/>
        <v>0</v>
      </c>
      <c r="FD232" s="162">
        <f t="shared" si="1122"/>
        <v>0</v>
      </c>
      <c r="FE232" s="162">
        <f t="shared" si="1122"/>
        <v>0</v>
      </c>
      <c r="FF232" s="162">
        <f t="shared" si="1122"/>
        <v>0</v>
      </c>
      <c r="FG232" s="162">
        <f t="shared" si="1122"/>
        <v>0</v>
      </c>
      <c r="FH232" s="162">
        <f t="shared" si="1122"/>
        <v>0</v>
      </c>
      <c r="FI232" s="162">
        <f t="shared" si="1122"/>
        <v>0</v>
      </c>
      <c r="FJ232" s="162">
        <f t="shared" si="1122"/>
        <v>0</v>
      </c>
      <c r="FK232" s="162">
        <f t="shared" si="1122"/>
        <v>0</v>
      </c>
      <c r="FL232" s="162">
        <f t="shared" si="1122"/>
        <v>0</v>
      </c>
      <c r="FM232" s="162">
        <f t="shared" si="1122"/>
        <v>0</v>
      </c>
      <c r="FN232" s="162">
        <f t="shared" si="1122"/>
        <v>0</v>
      </c>
      <c r="FO232" s="162">
        <f t="shared" si="1122"/>
        <v>0</v>
      </c>
      <c r="FP232" s="162">
        <f t="shared" si="1122"/>
        <v>0</v>
      </c>
      <c r="FQ232" s="162">
        <f t="shared" si="1122"/>
        <v>0</v>
      </c>
      <c r="FR232" s="162">
        <f t="shared" si="1122"/>
        <v>0</v>
      </c>
      <c r="FS232" s="162">
        <f t="shared" si="1122"/>
        <v>0</v>
      </c>
      <c r="FT232" s="162">
        <f t="shared" si="1122"/>
        <v>0</v>
      </c>
      <c r="FU232" s="162">
        <f t="shared" si="1122"/>
        <v>0</v>
      </c>
      <c r="FV232" s="162">
        <f t="shared" si="1122"/>
        <v>0</v>
      </c>
      <c r="FW232" s="162">
        <f t="shared" si="1122"/>
        <v>0</v>
      </c>
      <c r="FX232" s="162">
        <f t="shared" si="1122"/>
        <v>0</v>
      </c>
      <c r="FY232" s="162">
        <f t="shared" si="1122"/>
        <v>0</v>
      </c>
      <c r="FZ232" s="162">
        <f t="shared" si="1122"/>
        <v>0</v>
      </c>
      <c r="GA232" s="162">
        <f t="shared" si="1122"/>
        <v>0</v>
      </c>
      <c r="GB232" s="162">
        <f t="shared" si="1122"/>
        <v>0</v>
      </c>
      <c r="GC232" s="162">
        <f t="shared" si="1122"/>
        <v>0</v>
      </c>
      <c r="GD232" s="162">
        <f t="shared" si="1122"/>
        <v>0</v>
      </c>
      <c r="GE232" s="162">
        <f t="shared" si="1122"/>
        <v>0</v>
      </c>
      <c r="GF232" s="162">
        <f t="shared" si="1122"/>
        <v>0</v>
      </c>
      <c r="GG232" s="162">
        <f t="shared" si="1122"/>
        <v>0</v>
      </c>
      <c r="GH232" s="162">
        <f t="shared" si="1122"/>
        <v>0</v>
      </c>
      <c r="GI232" s="162">
        <f t="shared" si="1122"/>
        <v>0</v>
      </c>
      <c r="GJ232" s="162">
        <f t="shared" si="1122"/>
        <v>0</v>
      </c>
      <c r="GK232" s="162">
        <f t="shared" si="1122"/>
        <v>0</v>
      </c>
      <c r="GL232" s="162">
        <f t="shared" si="1122"/>
        <v>0</v>
      </c>
      <c r="GM232" s="162">
        <f t="shared" si="1122"/>
        <v>0</v>
      </c>
      <c r="GN232" s="162">
        <f t="shared" si="1122"/>
        <v>0</v>
      </c>
      <c r="GO232" s="162">
        <f t="shared" si="1122"/>
        <v>0</v>
      </c>
      <c r="GP232" s="162">
        <f t="shared" si="1122"/>
        <v>0</v>
      </c>
      <c r="GQ232" s="162">
        <f t="shared" si="1122"/>
        <v>0</v>
      </c>
      <c r="GR232" s="162">
        <f t="shared" si="15"/>
        <v>0</v>
      </c>
      <c r="GS232" s="162">
        <f t="shared" ref="GS232:IN232" si="1123">E232-EV232</f>
        <v>0</v>
      </c>
      <c r="GT232" s="162">
        <f t="shared" si="1123"/>
        <v>0</v>
      </c>
      <c r="GU232" s="162">
        <f t="shared" si="1123"/>
        <v>0</v>
      </c>
      <c r="GV232" s="162">
        <f t="shared" si="1123"/>
        <v>0</v>
      </c>
      <c r="GW232" s="162">
        <f t="shared" si="1123"/>
        <v>0</v>
      </c>
      <c r="GX232" s="162">
        <f t="shared" si="1123"/>
        <v>0</v>
      </c>
      <c r="GY232" s="162">
        <f t="shared" si="1123"/>
        <v>0</v>
      </c>
      <c r="GZ232" s="162">
        <f t="shared" si="1123"/>
        <v>0</v>
      </c>
      <c r="HA232" s="162">
        <f t="shared" si="1123"/>
        <v>0</v>
      </c>
      <c r="HB232" s="162">
        <f t="shared" si="1123"/>
        <v>0</v>
      </c>
      <c r="HC232" s="162">
        <f t="shared" si="1123"/>
        <v>0</v>
      </c>
      <c r="HD232" s="162">
        <f t="shared" si="1123"/>
        <v>0</v>
      </c>
      <c r="HE232" s="162">
        <f t="shared" si="1123"/>
        <v>0</v>
      </c>
      <c r="HF232" s="162">
        <f t="shared" si="1123"/>
        <v>0</v>
      </c>
      <c r="HG232" s="162">
        <f t="shared" si="1123"/>
        <v>0</v>
      </c>
      <c r="HH232" s="162">
        <f t="shared" si="1123"/>
        <v>0</v>
      </c>
      <c r="HI232" s="162">
        <f t="shared" si="1123"/>
        <v>0</v>
      </c>
      <c r="HJ232" s="162">
        <f t="shared" si="1123"/>
        <v>0</v>
      </c>
      <c r="HK232" s="162">
        <f t="shared" si="1123"/>
        <v>0</v>
      </c>
      <c r="HL232" s="162">
        <f t="shared" si="1123"/>
        <v>0</v>
      </c>
      <c r="HM232" s="162">
        <f t="shared" si="1123"/>
        <v>0</v>
      </c>
      <c r="HN232" s="162">
        <f t="shared" si="1123"/>
        <v>0</v>
      </c>
      <c r="HO232" s="162">
        <f t="shared" si="1123"/>
        <v>0</v>
      </c>
      <c r="HP232" s="162">
        <f t="shared" si="1123"/>
        <v>0</v>
      </c>
      <c r="HQ232" s="162">
        <f t="shared" si="1123"/>
        <v>0</v>
      </c>
      <c r="HR232" s="162">
        <f t="shared" si="1123"/>
        <v>0</v>
      </c>
      <c r="HS232" s="162">
        <f t="shared" si="1123"/>
        <v>0</v>
      </c>
      <c r="HT232" s="162">
        <f t="shared" si="1123"/>
        <v>0</v>
      </c>
      <c r="HU232" s="162">
        <f t="shared" si="1123"/>
        <v>0</v>
      </c>
      <c r="HV232" s="162">
        <f t="shared" si="1123"/>
        <v>0</v>
      </c>
      <c r="HW232" s="162">
        <f t="shared" si="1123"/>
        <v>0</v>
      </c>
      <c r="HX232" s="162">
        <f t="shared" si="1123"/>
        <v>0</v>
      </c>
      <c r="HY232" s="162">
        <f t="shared" si="1123"/>
        <v>0</v>
      </c>
      <c r="HZ232" s="162">
        <f t="shared" si="1123"/>
        <v>0</v>
      </c>
      <c r="IA232" s="162">
        <f t="shared" si="1123"/>
        <v>0</v>
      </c>
      <c r="IB232" s="162">
        <f t="shared" si="1123"/>
        <v>0</v>
      </c>
      <c r="IC232" s="162">
        <f t="shared" si="1123"/>
        <v>0</v>
      </c>
      <c r="ID232" s="162">
        <f t="shared" si="1123"/>
        <v>0</v>
      </c>
      <c r="IE232" s="162">
        <f t="shared" si="1123"/>
        <v>0</v>
      </c>
      <c r="IF232" s="162">
        <f t="shared" si="1123"/>
        <v>0</v>
      </c>
      <c r="IG232" s="162">
        <f t="shared" si="1123"/>
        <v>0</v>
      </c>
      <c r="IH232" s="162">
        <f t="shared" si="1123"/>
        <v>0</v>
      </c>
      <c r="II232" s="162">
        <f t="shared" si="1123"/>
        <v>0</v>
      </c>
      <c r="IJ232" s="162">
        <f t="shared" si="1123"/>
        <v>0</v>
      </c>
      <c r="IK232" s="162">
        <f t="shared" si="1123"/>
        <v>0</v>
      </c>
      <c r="IL232" s="162">
        <f t="shared" si="1123"/>
        <v>0</v>
      </c>
      <c r="IM232" s="162">
        <f t="shared" si="1123"/>
        <v>0</v>
      </c>
      <c r="IN232" s="162">
        <f t="shared" si="1123"/>
        <v>0</v>
      </c>
      <c r="IO232" s="162">
        <f t="shared" si="17"/>
        <v>0</v>
      </c>
      <c r="IP232" s="162">
        <f t="shared" si="23"/>
        <v>0</v>
      </c>
      <c r="IQ232" s="162">
        <f t="shared" ref="IQ232:KK232" si="1124">MAX((MIN(CZ232+IP232,$IO$7))-GT232,0)</f>
        <v>0</v>
      </c>
      <c r="IR232" s="162">
        <f t="shared" si="1124"/>
        <v>0</v>
      </c>
      <c r="IS232" s="162">
        <f t="shared" si="1124"/>
        <v>0</v>
      </c>
      <c r="IT232" s="162">
        <f t="shared" si="1124"/>
        <v>0</v>
      </c>
      <c r="IU232" s="162">
        <f t="shared" si="1124"/>
        <v>0</v>
      </c>
      <c r="IV232" s="162">
        <f t="shared" si="1124"/>
        <v>0</v>
      </c>
      <c r="IW232" s="162">
        <f t="shared" si="1124"/>
        <v>0</v>
      </c>
      <c r="IX232" s="162">
        <f t="shared" si="1124"/>
        <v>0</v>
      </c>
      <c r="IY232" s="162">
        <f t="shared" si="1124"/>
        <v>0</v>
      </c>
      <c r="IZ232" s="162">
        <f t="shared" si="1124"/>
        <v>0</v>
      </c>
      <c r="JA232" s="162">
        <f t="shared" si="1124"/>
        <v>0</v>
      </c>
      <c r="JB232" s="162">
        <f t="shared" si="1124"/>
        <v>0</v>
      </c>
      <c r="JC232" s="162">
        <f t="shared" si="1124"/>
        <v>0</v>
      </c>
      <c r="JD232" s="162">
        <f t="shared" si="1124"/>
        <v>0</v>
      </c>
      <c r="JE232" s="162">
        <f t="shared" si="1124"/>
        <v>0</v>
      </c>
      <c r="JF232" s="162">
        <f t="shared" si="1124"/>
        <v>0</v>
      </c>
      <c r="JG232" s="162">
        <f t="shared" si="1124"/>
        <v>0</v>
      </c>
      <c r="JH232" s="162">
        <f t="shared" si="1124"/>
        <v>0</v>
      </c>
      <c r="JI232" s="162">
        <f t="shared" si="1124"/>
        <v>0</v>
      </c>
      <c r="JJ232" s="162">
        <f t="shared" si="1124"/>
        <v>0</v>
      </c>
      <c r="JK232" s="162">
        <f t="shared" si="1124"/>
        <v>0</v>
      </c>
      <c r="JL232" s="162">
        <f t="shared" si="1124"/>
        <v>0</v>
      </c>
      <c r="JM232" s="162">
        <f t="shared" si="1124"/>
        <v>0</v>
      </c>
      <c r="JN232" s="162">
        <f t="shared" si="1124"/>
        <v>0</v>
      </c>
      <c r="JO232" s="162">
        <f t="shared" si="1124"/>
        <v>0</v>
      </c>
      <c r="JP232" s="162">
        <f t="shared" si="1124"/>
        <v>0</v>
      </c>
      <c r="JQ232" s="162">
        <f t="shared" si="1124"/>
        <v>0</v>
      </c>
      <c r="JR232" s="162">
        <f t="shared" si="1124"/>
        <v>0</v>
      </c>
      <c r="JS232" s="162">
        <f t="shared" si="1124"/>
        <v>0</v>
      </c>
      <c r="JT232" s="162">
        <f t="shared" si="1124"/>
        <v>0</v>
      </c>
      <c r="JU232" s="162">
        <f t="shared" si="1124"/>
        <v>0</v>
      </c>
      <c r="JV232" s="162">
        <f t="shared" si="1124"/>
        <v>0</v>
      </c>
      <c r="JW232" s="162">
        <f t="shared" si="1124"/>
        <v>0</v>
      </c>
      <c r="JX232" s="162">
        <f t="shared" si="1124"/>
        <v>0</v>
      </c>
      <c r="JY232" s="162">
        <f t="shared" si="1124"/>
        <v>0</v>
      </c>
      <c r="JZ232" s="162">
        <f t="shared" si="1124"/>
        <v>0</v>
      </c>
      <c r="KA232" s="162">
        <f t="shared" si="1124"/>
        <v>0</v>
      </c>
      <c r="KB232" s="162">
        <f t="shared" si="1124"/>
        <v>0</v>
      </c>
      <c r="KC232" s="162">
        <f t="shared" si="1124"/>
        <v>0</v>
      </c>
      <c r="KD232" s="162">
        <f t="shared" si="1124"/>
        <v>0</v>
      </c>
      <c r="KE232" s="162">
        <f t="shared" si="1124"/>
        <v>0</v>
      </c>
      <c r="KF232" s="162">
        <f t="shared" si="1124"/>
        <v>0</v>
      </c>
      <c r="KG232" s="162">
        <f t="shared" si="1124"/>
        <v>0</v>
      </c>
      <c r="KH232" s="162">
        <f t="shared" si="1124"/>
        <v>0</v>
      </c>
      <c r="KI232" s="162">
        <f t="shared" si="1124"/>
        <v>0</v>
      </c>
      <c r="KJ232" s="162">
        <f t="shared" si="1124"/>
        <v>0</v>
      </c>
      <c r="KK232" s="162">
        <f t="shared" si="1124"/>
        <v>0</v>
      </c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</row>
    <row r="233" ht="14.25" customHeight="1" spans="1:326" x14ac:dyDescent="0.25">
      <c r="A233" s="1">
        <v>8</v>
      </c>
      <c r="B233" s="1">
        <f t="shared" ref="B233:C233" si="1125">B232+1</f>
        <v>223</v>
      </c>
      <c r="C233" s="232">
        <f t="shared" si="1125"/>
        <v>43688</v>
      </c>
      <c r="D233" s="162">
        <f t="shared" si="9"/>
        <v>0</v>
      </c>
      <c r="E233" s="162">
        <f>(SUMIFS(Profile!$F$2:$F$17521,Profile!$B$2:$B$17521,$B233,Profile!$C$2:$C$17521,E$8))*$C$6</f>
        <v>0</v>
      </c>
      <c r="F233" s="162">
        <f>(SUMIFS(Profile!$F$2:$F$17521,Profile!$B$2:$B$17521,$B233,Profile!$C$2:$C$17521,F$8))*$C$6</f>
        <v>0</v>
      </c>
      <c r="G233" s="162">
        <f>(SUMIFS(Profile!$F$2:$F$17521,Profile!$B$2:$B$17521,$B233,Profile!$C$2:$C$17521,G$8))*$C$6</f>
        <v>0</v>
      </c>
      <c r="H233" s="162">
        <f>(SUMIFS(Profile!$F$2:$F$17521,Profile!$B$2:$B$17521,$B233,Profile!$C$2:$C$17521,H$8))*$C$6</f>
        <v>0</v>
      </c>
      <c r="I233" s="162">
        <f>(SUMIFS(Profile!$F$2:$F$17521,Profile!$B$2:$B$17521,$B233,Profile!$C$2:$C$17521,I$8))*$C$6</f>
        <v>0</v>
      </c>
      <c r="J233" s="162">
        <f>(SUMIFS(Profile!$F$2:$F$17521,Profile!$B$2:$B$17521,$B233,Profile!$C$2:$C$17521,J$8))*$C$6</f>
        <v>0</v>
      </c>
      <c r="K233" s="162">
        <f>(SUMIFS(Profile!$F$2:$F$17521,Profile!$B$2:$B$17521,$B233,Profile!$C$2:$C$17521,K$8))*$C$6</f>
        <v>0</v>
      </c>
      <c r="L233" s="162">
        <f>(SUMIFS(Profile!$F$2:$F$17521,Profile!$B$2:$B$17521,$B233,Profile!$C$2:$C$17521,L$8))*$C$6</f>
        <v>0</v>
      </c>
      <c r="M233" s="162">
        <f>(SUMIFS(Profile!$F$2:$F$17521,Profile!$B$2:$B$17521,$B233,Profile!$C$2:$C$17521,M$8))*$C$6</f>
        <v>0</v>
      </c>
      <c r="N233" s="162">
        <f>(SUMIFS(Profile!$F$2:$F$17521,Profile!$B$2:$B$17521,$B233,Profile!$C$2:$C$17521,N$8))*$C$6</f>
        <v>0</v>
      </c>
      <c r="O233" s="162">
        <f>(SUMIFS(Profile!$F$2:$F$17521,Profile!$B$2:$B$17521,$B233,Profile!$C$2:$C$17521,O$8))*$C$6</f>
        <v>0</v>
      </c>
      <c r="P233" s="162">
        <f>(SUMIFS(Profile!$F$2:$F$17521,Profile!$B$2:$B$17521,$B233,Profile!$C$2:$C$17521,P$8))*$C$6</f>
        <v>0</v>
      </c>
      <c r="Q233" s="162">
        <f>(SUMIFS(Profile!$F$2:$F$17521,Profile!$B$2:$B$17521,$B233,Profile!$C$2:$C$17521,Q$8))*$C$6</f>
        <v>0</v>
      </c>
      <c r="R233" s="162">
        <f>(SUMIFS(Profile!$F$2:$F$17521,Profile!$B$2:$B$17521,$B233,Profile!$C$2:$C$17521,R$8))*$C$6</f>
        <v>0</v>
      </c>
      <c r="S233" s="162">
        <f>(SUMIFS(Profile!$F$2:$F$17521,Profile!$B$2:$B$17521,$B233,Profile!$C$2:$C$17521,S$8))*$C$6</f>
        <v>0</v>
      </c>
      <c r="T233" s="162">
        <f>(SUMIFS(Profile!$F$2:$F$17521,Profile!$B$2:$B$17521,$B233,Profile!$C$2:$C$17521,T$8))*$C$6</f>
        <v>0</v>
      </c>
      <c r="U233" s="162">
        <f>(SUMIFS(Profile!$F$2:$F$17521,Profile!$B$2:$B$17521,$B233,Profile!$C$2:$C$17521,U$8))*$C$6</f>
        <v>0</v>
      </c>
      <c r="V233" s="162">
        <f>(SUMIFS(Profile!$F$2:$F$17521,Profile!$B$2:$B$17521,$B233,Profile!$C$2:$C$17521,V$8))*$C$6</f>
        <v>0</v>
      </c>
      <c r="W233" s="162">
        <f>(SUMIFS(Profile!$F$2:$F$17521,Profile!$B$2:$B$17521,$B233,Profile!$C$2:$C$17521,W$8))*$C$6</f>
        <v>0</v>
      </c>
      <c r="X233" s="162">
        <f>(SUMIFS(Profile!$F$2:$F$17521,Profile!$B$2:$B$17521,$B233,Profile!$C$2:$C$17521,X$8))*$C$6</f>
        <v>0</v>
      </c>
      <c r="Y233" s="162">
        <f>(SUMIFS(Profile!$F$2:$F$17521,Profile!$B$2:$B$17521,$B233,Profile!$C$2:$C$17521,Y$8))*$C$6</f>
        <v>0</v>
      </c>
      <c r="Z233" s="162">
        <f>(SUMIFS(Profile!$F$2:$F$17521,Profile!$B$2:$B$17521,$B233,Profile!$C$2:$C$17521,Z$8))*$C$6</f>
        <v>0</v>
      </c>
      <c r="AA233" s="162">
        <f>(SUMIFS(Profile!$F$2:$F$17521,Profile!$B$2:$B$17521,$B233,Profile!$C$2:$C$17521,AA$8))*$C$6</f>
        <v>0</v>
      </c>
      <c r="AB233" s="162">
        <f>(SUMIFS(Profile!$F$2:$F$17521,Profile!$B$2:$B$17521,$B233,Profile!$C$2:$C$17521,AB$8))*$C$6</f>
        <v>0</v>
      </c>
      <c r="AC233" s="162">
        <f>(SUMIFS(Profile!$F$2:$F$17521,Profile!$B$2:$B$17521,$B233,Profile!$C$2:$C$17521,AC$8))*$C$6</f>
        <v>0</v>
      </c>
      <c r="AD233" s="162">
        <f>(SUMIFS(Profile!$F$2:$F$17521,Profile!$B$2:$B$17521,$B233,Profile!$C$2:$C$17521,AD$8))*$C$6</f>
        <v>0</v>
      </c>
      <c r="AE233" s="162">
        <f>(SUMIFS(Profile!$F$2:$F$17521,Profile!$B$2:$B$17521,$B233,Profile!$C$2:$C$17521,AE$8))*$C$6</f>
        <v>0</v>
      </c>
      <c r="AF233" s="162">
        <f>(SUMIFS(Profile!$F$2:$F$17521,Profile!$B$2:$B$17521,$B233,Profile!$C$2:$C$17521,AF$8))*$C$6</f>
        <v>0</v>
      </c>
      <c r="AG233" s="162">
        <f>(SUMIFS(Profile!$F$2:$F$17521,Profile!$B$2:$B$17521,$B233,Profile!$C$2:$C$17521,AG$8))*$C$6</f>
        <v>0</v>
      </c>
      <c r="AH233" s="162">
        <f>(SUMIFS(Profile!$F$2:$F$17521,Profile!$B$2:$B$17521,$B233,Profile!$C$2:$C$17521,AH$8))*$C$6</f>
        <v>0</v>
      </c>
      <c r="AI233" s="162">
        <f>(SUMIFS(Profile!$F$2:$F$17521,Profile!$B$2:$B$17521,$B233,Profile!$C$2:$C$17521,AI$8))*$C$6</f>
        <v>0</v>
      </c>
      <c r="AJ233" s="162">
        <f>(SUMIFS(Profile!$F$2:$F$17521,Profile!$B$2:$B$17521,$B233,Profile!$C$2:$C$17521,AJ$8))*$C$6</f>
        <v>0</v>
      </c>
      <c r="AK233" s="162">
        <f>(SUMIFS(Profile!$F$2:$F$17521,Profile!$B$2:$B$17521,$B233,Profile!$C$2:$C$17521,AK$8))*$C$6</f>
        <v>0</v>
      </c>
      <c r="AL233" s="162">
        <f>(SUMIFS(Profile!$F$2:$F$17521,Profile!$B$2:$B$17521,$B233,Profile!$C$2:$C$17521,AL$8))*$C$6</f>
        <v>0</v>
      </c>
      <c r="AM233" s="162">
        <f>(SUMIFS(Profile!$F$2:$F$17521,Profile!$B$2:$B$17521,$B233,Profile!$C$2:$C$17521,AM$8))*$C$6</f>
        <v>0</v>
      </c>
      <c r="AN233" s="162">
        <f>(SUMIFS(Profile!$F$2:$F$17521,Profile!$B$2:$B$17521,$B233,Profile!$C$2:$C$17521,AN$8))*$C$6</f>
        <v>0</v>
      </c>
      <c r="AO233" s="162">
        <f>(SUMIFS(Profile!$F$2:$F$17521,Profile!$B$2:$B$17521,$B233,Profile!$C$2:$C$17521,AO$8))*$C$6</f>
        <v>0</v>
      </c>
      <c r="AP233" s="162">
        <f>(SUMIFS(Profile!$F$2:$F$17521,Profile!$B$2:$B$17521,$B233,Profile!$C$2:$C$17521,AP$8))*$C$6</f>
        <v>0</v>
      </c>
      <c r="AQ233" s="162">
        <f>(SUMIFS(Profile!$F$2:$F$17521,Profile!$B$2:$B$17521,$B233,Profile!$C$2:$C$17521,AQ$8))*$C$6</f>
        <v>0</v>
      </c>
      <c r="AR233" s="162">
        <f>(SUMIFS(Profile!$F$2:$F$17521,Profile!$B$2:$B$17521,$B233,Profile!$C$2:$C$17521,AR$8))*$C$6</f>
        <v>0</v>
      </c>
      <c r="AS233" s="162">
        <f>(SUMIFS(Profile!$F$2:$F$17521,Profile!$B$2:$B$17521,$B233,Profile!$C$2:$C$17521,AS$8))*$C$6</f>
        <v>0</v>
      </c>
      <c r="AT233" s="162">
        <f>(SUMIFS(Profile!$F$2:$F$17521,Profile!$B$2:$B$17521,$B233,Profile!$C$2:$C$17521,AT$8))*$C$6</f>
        <v>0</v>
      </c>
      <c r="AU233" s="162">
        <f>(SUMIFS(Profile!$F$2:$F$17521,Profile!$B$2:$B$17521,$B233,Profile!$C$2:$C$17521,AU$8))*$C$6</f>
        <v>0</v>
      </c>
      <c r="AV233" s="162">
        <f>(SUMIFS(Profile!$F$2:$F$17521,Profile!$B$2:$B$17521,$B233,Profile!$C$2:$C$17521,AV$8))*$C$6</f>
        <v>0</v>
      </c>
      <c r="AW233" s="162">
        <f>(SUMIFS(Profile!$F$2:$F$17521,Profile!$B$2:$B$17521,$B233,Profile!$C$2:$C$17521,AW$8))*$C$6</f>
        <v>0</v>
      </c>
      <c r="AX233" s="162">
        <f>(SUMIFS(Profile!$F$2:$F$17521,Profile!$B$2:$B$17521,$B233,Profile!$C$2:$C$17521,AX$8))*$C$6</f>
        <v>0</v>
      </c>
      <c r="AY233" s="162">
        <f>(SUMIFS(Profile!$F$2:$F$17521,Profile!$B$2:$B$17521,$B233,Profile!$C$2:$C$17521,AY$8))*$C$6</f>
        <v>0</v>
      </c>
      <c r="AZ233" s="162">
        <f>(SUMIFS(Profile!$F$2:$F$17521,Profile!$B$2:$B$17521,$B233,Profile!$C$2:$C$17521,AZ$8))*$C$6</f>
        <v>0</v>
      </c>
      <c r="BA233" s="162">
        <f t="shared" si="10"/>
        <v>0</v>
      </c>
      <c r="BB233" s="162">
        <f>(SUMIFS(Profile!$E$2:$E$17521,Profile!$B$2:$B$17521,$B233,Profile!$C$2:$C$17521,BB$8))*$C$9</f>
        <v>0</v>
      </c>
      <c r="BC233" s="162">
        <f>(SUMIFS(Profile!$E$2:$E$17521,Profile!$B$2:$B$17521,$B233,Profile!$C$2:$C$17521,BC$8))*$C$9</f>
        <v>0</v>
      </c>
      <c r="BD233" s="162">
        <f>(SUMIFS(Profile!$E$2:$E$17521,Profile!$B$2:$B$17521,$B233,Profile!$C$2:$C$17521,BD$8))*$C$9</f>
        <v>0</v>
      </c>
      <c r="BE233" s="162">
        <f>(SUMIFS(Profile!$E$2:$E$17521,Profile!$B$2:$B$17521,$B233,Profile!$C$2:$C$17521,BE$8))*$C$9</f>
        <v>0</v>
      </c>
      <c r="BF233" s="162">
        <f>(SUMIFS(Profile!$E$2:$E$17521,Profile!$B$2:$B$17521,$B233,Profile!$C$2:$C$17521,BF$8))*$C$9</f>
        <v>0</v>
      </c>
      <c r="BG233" s="162">
        <f>(SUMIFS(Profile!$E$2:$E$17521,Profile!$B$2:$B$17521,$B233,Profile!$C$2:$C$17521,BG$8))*$C$9</f>
        <v>0</v>
      </c>
      <c r="BH233" s="162">
        <f>(SUMIFS(Profile!$E$2:$E$17521,Profile!$B$2:$B$17521,$B233,Profile!$C$2:$C$17521,BH$8))*$C$9</f>
        <v>0</v>
      </c>
      <c r="BI233" s="162">
        <f>(SUMIFS(Profile!$E$2:$E$17521,Profile!$B$2:$B$17521,$B233,Profile!$C$2:$C$17521,BI$8))*$C$9</f>
        <v>0</v>
      </c>
      <c r="BJ233" s="162">
        <f>(SUMIFS(Profile!$E$2:$E$17521,Profile!$B$2:$B$17521,$B233,Profile!$C$2:$C$17521,BJ$8))*$C$9</f>
        <v>0</v>
      </c>
      <c r="BK233" s="162">
        <f>(SUMIFS(Profile!$E$2:$E$17521,Profile!$B$2:$B$17521,$B233,Profile!$C$2:$C$17521,BK$8))*$C$9</f>
        <v>0</v>
      </c>
      <c r="BL233" s="162">
        <f>(SUMIFS(Profile!$E$2:$E$17521,Profile!$B$2:$B$17521,$B233,Profile!$C$2:$C$17521,BL$8))*$C$9</f>
        <v>0</v>
      </c>
      <c r="BM233" s="162">
        <f>(SUMIFS(Profile!$E$2:$E$17521,Profile!$B$2:$B$17521,$B233,Profile!$C$2:$C$17521,BM$8))*$C$9</f>
        <v>0</v>
      </c>
      <c r="BN233" s="162">
        <f>(SUMIFS(Profile!$E$2:$E$17521,Profile!$B$2:$B$17521,$B233,Profile!$C$2:$C$17521,BN$8))*$C$9</f>
        <v>0</v>
      </c>
      <c r="BO233" s="162">
        <f>(SUMIFS(Profile!$E$2:$E$17521,Profile!$B$2:$B$17521,$B233,Profile!$C$2:$C$17521,BO$8))*$C$9</f>
        <v>0</v>
      </c>
      <c r="BP233" s="162">
        <f>(SUMIFS(Profile!$E$2:$E$17521,Profile!$B$2:$B$17521,$B233,Profile!$C$2:$C$17521,BP$8))*$C$9</f>
        <v>0</v>
      </c>
      <c r="BQ233" s="162">
        <f>(SUMIFS(Profile!$E$2:$E$17521,Profile!$B$2:$B$17521,$B233,Profile!$C$2:$C$17521,BQ$8))*$C$9</f>
        <v>0</v>
      </c>
      <c r="BR233" s="162">
        <f>(SUMIFS(Profile!$E$2:$E$17521,Profile!$B$2:$B$17521,$B233,Profile!$C$2:$C$17521,BR$8))*$C$9</f>
        <v>0</v>
      </c>
      <c r="BS233" s="162">
        <f>(SUMIFS(Profile!$E$2:$E$17521,Profile!$B$2:$B$17521,$B233,Profile!$C$2:$C$17521,BS$8))*$C$9</f>
        <v>0</v>
      </c>
      <c r="BT233" s="162">
        <f>(SUMIFS(Profile!$E$2:$E$17521,Profile!$B$2:$B$17521,$B233,Profile!$C$2:$C$17521,BT$8))*$C$9</f>
        <v>0</v>
      </c>
      <c r="BU233" s="162">
        <f>(SUMIFS(Profile!$E$2:$E$17521,Profile!$B$2:$B$17521,$B233,Profile!$C$2:$C$17521,BU$8))*$C$9</f>
        <v>0</v>
      </c>
      <c r="BV233" s="162">
        <f>(SUMIFS(Profile!$E$2:$E$17521,Profile!$B$2:$B$17521,$B233,Profile!$C$2:$C$17521,BV$8))*$C$9</f>
        <v>0</v>
      </c>
      <c r="BW233" s="162">
        <f>(SUMIFS(Profile!$E$2:$E$17521,Profile!$B$2:$B$17521,$B233,Profile!$C$2:$C$17521,BW$8))*$C$9</f>
        <v>0</v>
      </c>
      <c r="BX233" s="162">
        <f>(SUMIFS(Profile!$E$2:$E$17521,Profile!$B$2:$B$17521,$B233,Profile!$C$2:$C$17521,BX$8))*$C$9</f>
        <v>0</v>
      </c>
      <c r="BY233" s="162">
        <f>(SUMIFS(Profile!$E$2:$E$17521,Profile!$B$2:$B$17521,$B233,Profile!$C$2:$C$17521,BY$8))*$C$9</f>
        <v>0</v>
      </c>
      <c r="BZ233" s="162">
        <f>(SUMIFS(Profile!$E$2:$E$17521,Profile!$B$2:$B$17521,$B233,Profile!$C$2:$C$17521,BZ$8))*$C$9</f>
        <v>0</v>
      </c>
      <c r="CA233" s="162">
        <f>(SUMIFS(Profile!$E$2:$E$17521,Profile!$B$2:$B$17521,$B233,Profile!$C$2:$C$17521,CA$8))*$C$9</f>
        <v>0</v>
      </c>
      <c r="CB233" s="162">
        <f>(SUMIFS(Profile!$E$2:$E$17521,Profile!$B$2:$B$17521,$B233,Profile!$C$2:$C$17521,CB$8))*$C$9</f>
        <v>0</v>
      </c>
      <c r="CC233" s="162">
        <f>(SUMIFS(Profile!$E$2:$E$17521,Profile!$B$2:$B$17521,$B233,Profile!$C$2:$C$17521,CC$8))*$C$9</f>
        <v>0</v>
      </c>
      <c r="CD233" s="162">
        <f>(SUMIFS(Profile!$E$2:$E$17521,Profile!$B$2:$B$17521,$B233,Profile!$C$2:$C$17521,CD$8))*$C$9</f>
        <v>0</v>
      </c>
      <c r="CE233" s="162">
        <f>(SUMIFS(Profile!$E$2:$E$17521,Profile!$B$2:$B$17521,$B233,Profile!$C$2:$C$17521,CE$8))*$C$9</f>
        <v>0</v>
      </c>
      <c r="CF233" s="162">
        <f>(SUMIFS(Profile!$E$2:$E$17521,Profile!$B$2:$B$17521,$B233,Profile!$C$2:$C$17521,CF$8))*$C$9</f>
        <v>0</v>
      </c>
      <c r="CG233" s="162">
        <f>(SUMIFS(Profile!$E$2:$E$17521,Profile!$B$2:$B$17521,$B233,Profile!$C$2:$C$17521,CG$8))*$C$9</f>
        <v>0</v>
      </c>
      <c r="CH233" s="162">
        <f>(SUMIFS(Profile!$E$2:$E$17521,Profile!$B$2:$B$17521,$B233,Profile!$C$2:$C$17521,CH$8))*$C$9</f>
        <v>0</v>
      </c>
      <c r="CI233" s="162">
        <f>(SUMIFS(Profile!$E$2:$E$17521,Profile!$B$2:$B$17521,$B233,Profile!$C$2:$C$17521,CI$8))*$C$9</f>
        <v>0</v>
      </c>
      <c r="CJ233" s="162">
        <f>(SUMIFS(Profile!$E$2:$E$17521,Profile!$B$2:$B$17521,$B233,Profile!$C$2:$C$17521,CJ$8))*$C$9</f>
        <v>0</v>
      </c>
      <c r="CK233" s="162">
        <f>(SUMIFS(Profile!$E$2:$E$17521,Profile!$B$2:$B$17521,$B233,Profile!$C$2:$C$17521,CK$8))*$C$9</f>
        <v>0</v>
      </c>
      <c r="CL233" s="162">
        <f>(SUMIFS(Profile!$E$2:$E$17521,Profile!$B$2:$B$17521,$B233,Profile!$C$2:$C$17521,CL$8))*$C$9</f>
        <v>0</v>
      </c>
      <c r="CM233" s="162">
        <f>(SUMIFS(Profile!$E$2:$E$17521,Profile!$B$2:$B$17521,$B233,Profile!$C$2:$C$17521,CM$8))*$C$9</f>
        <v>0</v>
      </c>
      <c r="CN233" s="162">
        <f>(SUMIFS(Profile!$E$2:$E$17521,Profile!$B$2:$B$17521,$B233,Profile!$C$2:$C$17521,CN$8))*$C$9</f>
        <v>0</v>
      </c>
      <c r="CO233" s="162">
        <f>(SUMIFS(Profile!$E$2:$E$17521,Profile!$B$2:$B$17521,$B233,Profile!$C$2:$C$17521,CO$8))*$C$9</f>
        <v>0</v>
      </c>
      <c r="CP233" s="162">
        <f>(SUMIFS(Profile!$E$2:$E$17521,Profile!$B$2:$B$17521,$B233,Profile!$C$2:$C$17521,CP$8))*$C$9</f>
        <v>0</v>
      </c>
      <c r="CQ233" s="162">
        <f>(SUMIFS(Profile!$E$2:$E$17521,Profile!$B$2:$B$17521,$B233,Profile!$C$2:$C$17521,CQ$8))*$C$9</f>
        <v>0</v>
      </c>
      <c r="CR233" s="162">
        <f>(SUMIFS(Profile!$E$2:$E$17521,Profile!$B$2:$B$17521,$B233,Profile!$C$2:$C$17521,CR$8))*$C$9</f>
        <v>0</v>
      </c>
      <c r="CS233" s="162">
        <f>(SUMIFS(Profile!$E$2:$E$17521,Profile!$B$2:$B$17521,$B233,Profile!$C$2:$C$17521,CS$8))*$C$9</f>
        <v>0</v>
      </c>
      <c r="CT233" s="162">
        <f>(SUMIFS(Profile!$E$2:$E$17521,Profile!$B$2:$B$17521,$B233,Profile!$C$2:$C$17521,CT$8))*$C$9</f>
        <v>0</v>
      </c>
      <c r="CU233" s="162">
        <f>(SUMIFS(Profile!$E$2:$E$17521,Profile!$B$2:$B$17521,$B233,Profile!$C$2:$C$17521,CU$8))*$C$9</f>
        <v>0</v>
      </c>
      <c r="CV233" s="162">
        <f>(SUMIFS(Profile!$E$2:$E$17521,Profile!$B$2:$B$17521,$B233,Profile!$C$2:$C$17521,CV$8))*$C$9</f>
        <v>0</v>
      </c>
      <c r="CW233" s="162">
        <f>(SUMIFS(Profile!$E$2:$E$17521,Profile!$B$2:$B$17521,$B233,Profile!$C$2:$C$17521,CW$8))*$C$9</f>
        <v>0</v>
      </c>
      <c r="CX233" s="162">
        <f t="shared" si="11"/>
        <v>0</v>
      </c>
      <c r="CY233" s="162">
        <f t="shared" ref="CY233:ET233" si="1126">MAX(BB233-E233,0)</f>
        <v>0</v>
      </c>
      <c r="CZ233" s="162">
        <f t="shared" si="1126"/>
        <v>0</v>
      </c>
      <c r="DA233" s="162">
        <f t="shared" si="1126"/>
        <v>0</v>
      </c>
      <c r="DB233" s="162">
        <f t="shared" si="1126"/>
        <v>0</v>
      </c>
      <c r="DC233" s="162">
        <f t="shared" si="1126"/>
        <v>0</v>
      </c>
      <c r="DD233" s="162">
        <f t="shared" si="1126"/>
        <v>0</v>
      </c>
      <c r="DE233" s="162">
        <f t="shared" si="1126"/>
        <v>0</v>
      </c>
      <c r="DF233" s="162">
        <f t="shared" si="1126"/>
        <v>0</v>
      </c>
      <c r="DG233" s="162">
        <f t="shared" si="1126"/>
        <v>0</v>
      </c>
      <c r="DH233" s="162">
        <f t="shared" si="1126"/>
        <v>0</v>
      </c>
      <c r="DI233" s="162">
        <f t="shared" si="1126"/>
        <v>0</v>
      </c>
      <c r="DJ233" s="162">
        <f t="shared" si="1126"/>
        <v>0</v>
      </c>
      <c r="DK233" s="162">
        <f t="shared" si="1126"/>
        <v>0</v>
      </c>
      <c r="DL233" s="162">
        <f t="shared" si="1126"/>
        <v>0</v>
      </c>
      <c r="DM233" s="162">
        <f t="shared" si="1126"/>
        <v>0</v>
      </c>
      <c r="DN233" s="162">
        <f t="shared" si="1126"/>
        <v>0</v>
      </c>
      <c r="DO233" s="162">
        <f t="shared" si="1126"/>
        <v>0</v>
      </c>
      <c r="DP233" s="162">
        <f t="shared" si="1126"/>
        <v>0</v>
      </c>
      <c r="DQ233" s="162">
        <f t="shared" si="1126"/>
        <v>0</v>
      </c>
      <c r="DR233" s="162">
        <f t="shared" si="1126"/>
        <v>0</v>
      </c>
      <c r="DS233" s="162">
        <f t="shared" si="1126"/>
        <v>0</v>
      </c>
      <c r="DT233" s="162">
        <f t="shared" si="1126"/>
        <v>0</v>
      </c>
      <c r="DU233" s="162">
        <f t="shared" si="1126"/>
        <v>0</v>
      </c>
      <c r="DV233" s="162">
        <f t="shared" si="1126"/>
        <v>0</v>
      </c>
      <c r="DW233" s="162">
        <f t="shared" si="1126"/>
        <v>0</v>
      </c>
      <c r="DX233" s="162">
        <f t="shared" si="1126"/>
        <v>0</v>
      </c>
      <c r="DY233" s="162">
        <f t="shared" si="1126"/>
        <v>0</v>
      </c>
      <c r="DZ233" s="162">
        <f t="shared" si="1126"/>
        <v>0</v>
      </c>
      <c r="EA233" s="162">
        <f t="shared" si="1126"/>
        <v>0</v>
      </c>
      <c r="EB233" s="162">
        <f t="shared" si="1126"/>
        <v>0</v>
      </c>
      <c r="EC233" s="162">
        <f t="shared" si="1126"/>
        <v>0</v>
      </c>
      <c r="ED233" s="162">
        <f t="shared" si="1126"/>
        <v>0</v>
      </c>
      <c r="EE233" s="162">
        <f t="shared" si="1126"/>
        <v>0</v>
      </c>
      <c r="EF233" s="162">
        <f t="shared" si="1126"/>
        <v>0</v>
      </c>
      <c r="EG233" s="162">
        <f t="shared" si="1126"/>
        <v>0</v>
      </c>
      <c r="EH233" s="162">
        <f t="shared" si="1126"/>
        <v>0</v>
      </c>
      <c r="EI233" s="162">
        <f t="shared" si="1126"/>
        <v>0</v>
      </c>
      <c r="EJ233" s="162">
        <f t="shared" si="1126"/>
        <v>0</v>
      </c>
      <c r="EK233" s="162">
        <f t="shared" si="1126"/>
        <v>0</v>
      </c>
      <c r="EL233" s="162">
        <f t="shared" si="1126"/>
        <v>0</v>
      </c>
      <c r="EM233" s="162">
        <f t="shared" si="1126"/>
        <v>0</v>
      </c>
      <c r="EN233" s="162">
        <f t="shared" si="1126"/>
        <v>0</v>
      </c>
      <c r="EO233" s="162">
        <f t="shared" si="1126"/>
        <v>0</v>
      </c>
      <c r="EP233" s="162">
        <f t="shared" si="1126"/>
        <v>0</v>
      </c>
      <c r="EQ233" s="162">
        <f t="shared" si="1126"/>
        <v>0</v>
      </c>
      <c r="ER233" s="162">
        <f t="shared" si="1126"/>
        <v>0</v>
      </c>
      <c r="ES233" s="162">
        <f t="shared" si="1126"/>
        <v>0</v>
      </c>
      <c r="ET233" s="162">
        <f t="shared" si="1126"/>
        <v>0</v>
      </c>
      <c r="EU233" s="162">
        <f t="shared" si="13"/>
        <v>0</v>
      </c>
      <c r="EV233" s="162">
        <f t="shared" ref="EV233:GQ233" si="1127">BB233-CY233</f>
        <v>0</v>
      </c>
      <c r="EW233" s="162">
        <f t="shared" si="1127"/>
        <v>0</v>
      </c>
      <c r="EX233" s="162">
        <f t="shared" si="1127"/>
        <v>0</v>
      </c>
      <c r="EY233" s="162">
        <f t="shared" si="1127"/>
        <v>0</v>
      </c>
      <c r="EZ233" s="162">
        <f t="shared" si="1127"/>
        <v>0</v>
      </c>
      <c r="FA233" s="162">
        <f t="shared" si="1127"/>
        <v>0</v>
      </c>
      <c r="FB233" s="162">
        <f t="shared" si="1127"/>
        <v>0</v>
      </c>
      <c r="FC233" s="162">
        <f t="shared" si="1127"/>
        <v>0</v>
      </c>
      <c r="FD233" s="162">
        <f t="shared" si="1127"/>
        <v>0</v>
      </c>
      <c r="FE233" s="162">
        <f t="shared" si="1127"/>
        <v>0</v>
      </c>
      <c r="FF233" s="162">
        <f t="shared" si="1127"/>
        <v>0</v>
      </c>
      <c r="FG233" s="162">
        <f t="shared" si="1127"/>
        <v>0</v>
      </c>
      <c r="FH233" s="162">
        <f t="shared" si="1127"/>
        <v>0</v>
      </c>
      <c r="FI233" s="162">
        <f t="shared" si="1127"/>
        <v>0</v>
      </c>
      <c r="FJ233" s="162">
        <f t="shared" si="1127"/>
        <v>0</v>
      </c>
      <c r="FK233" s="162">
        <f t="shared" si="1127"/>
        <v>0</v>
      </c>
      <c r="FL233" s="162">
        <f t="shared" si="1127"/>
        <v>0</v>
      </c>
      <c r="FM233" s="162">
        <f t="shared" si="1127"/>
        <v>0</v>
      </c>
      <c r="FN233" s="162">
        <f t="shared" si="1127"/>
        <v>0</v>
      </c>
      <c r="FO233" s="162">
        <f t="shared" si="1127"/>
        <v>0</v>
      </c>
      <c r="FP233" s="162">
        <f t="shared" si="1127"/>
        <v>0</v>
      </c>
      <c r="FQ233" s="162">
        <f t="shared" si="1127"/>
        <v>0</v>
      </c>
      <c r="FR233" s="162">
        <f t="shared" si="1127"/>
        <v>0</v>
      </c>
      <c r="FS233" s="162">
        <f t="shared" si="1127"/>
        <v>0</v>
      </c>
      <c r="FT233" s="162">
        <f t="shared" si="1127"/>
        <v>0</v>
      </c>
      <c r="FU233" s="162">
        <f t="shared" si="1127"/>
        <v>0</v>
      </c>
      <c r="FV233" s="162">
        <f t="shared" si="1127"/>
        <v>0</v>
      </c>
      <c r="FW233" s="162">
        <f t="shared" si="1127"/>
        <v>0</v>
      </c>
      <c r="FX233" s="162">
        <f t="shared" si="1127"/>
        <v>0</v>
      </c>
      <c r="FY233" s="162">
        <f t="shared" si="1127"/>
        <v>0</v>
      </c>
      <c r="FZ233" s="162">
        <f t="shared" si="1127"/>
        <v>0</v>
      </c>
      <c r="GA233" s="162">
        <f t="shared" si="1127"/>
        <v>0</v>
      </c>
      <c r="GB233" s="162">
        <f t="shared" si="1127"/>
        <v>0</v>
      </c>
      <c r="GC233" s="162">
        <f t="shared" si="1127"/>
        <v>0</v>
      </c>
      <c r="GD233" s="162">
        <f t="shared" si="1127"/>
        <v>0</v>
      </c>
      <c r="GE233" s="162">
        <f t="shared" si="1127"/>
        <v>0</v>
      </c>
      <c r="GF233" s="162">
        <f t="shared" si="1127"/>
        <v>0</v>
      </c>
      <c r="GG233" s="162">
        <f t="shared" si="1127"/>
        <v>0</v>
      </c>
      <c r="GH233" s="162">
        <f t="shared" si="1127"/>
        <v>0</v>
      </c>
      <c r="GI233" s="162">
        <f t="shared" si="1127"/>
        <v>0</v>
      </c>
      <c r="GJ233" s="162">
        <f t="shared" si="1127"/>
        <v>0</v>
      </c>
      <c r="GK233" s="162">
        <f t="shared" si="1127"/>
        <v>0</v>
      </c>
      <c r="GL233" s="162">
        <f t="shared" si="1127"/>
        <v>0</v>
      </c>
      <c r="GM233" s="162">
        <f t="shared" si="1127"/>
        <v>0</v>
      </c>
      <c r="GN233" s="162">
        <f t="shared" si="1127"/>
        <v>0</v>
      </c>
      <c r="GO233" s="162">
        <f t="shared" si="1127"/>
        <v>0</v>
      </c>
      <c r="GP233" s="162">
        <f t="shared" si="1127"/>
        <v>0</v>
      </c>
      <c r="GQ233" s="162">
        <f t="shared" si="1127"/>
        <v>0</v>
      </c>
      <c r="GR233" s="162">
        <f t="shared" si="15"/>
        <v>0</v>
      </c>
      <c r="GS233" s="162">
        <f t="shared" ref="GS233:IN233" si="1128">E233-EV233</f>
        <v>0</v>
      </c>
      <c r="GT233" s="162">
        <f t="shared" si="1128"/>
        <v>0</v>
      </c>
      <c r="GU233" s="162">
        <f t="shared" si="1128"/>
        <v>0</v>
      </c>
      <c r="GV233" s="162">
        <f t="shared" si="1128"/>
        <v>0</v>
      </c>
      <c r="GW233" s="162">
        <f t="shared" si="1128"/>
        <v>0</v>
      </c>
      <c r="GX233" s="162">
        <f t="shared" si="1128"/>
        <v>0</v>
      </c>
      <c r="GY233" s="162">
        <f t="shared" si="1128"/>
        <v>0</v>
      </c>
      <c r="GZ233" s="162">
        <f t="shared" si="1128"/>
        <v>0</v>
      </c>
      <c r="HA233" s="162">
        <f t="shared" si="1128"/>
        <v>0</v>
      </c>
      <c r="HB233" s="162">
        <f t="shared" si="1128"/>
        <v>0</v>
      </c>
      <c r="HC233" s="162">
        <f t="shared" si="1128"/>
        <v>0</v>
      </c>
      <c r="HD233" s="162">
        <f t="shared" si="1128"/>
        <v>0</v>
      </c>
      <c r="HE233" s="162">
        <f t="shared" si="1128"/>
        <v>0</v>
      </c>
      <c r="HF233" s="162">
        <f t="shared" si="1128"/>
        <v>0</v>
      </c>
      <c r="HG233" s="162">
        <f t="shared" si="1128"/>
        <v>0</v>
      </c>
      <c r="HH233" s="162">
        <f t="shared" si="1128"/>
        <v>0</v>
      </c>
      <c r="HI233" s="162">
        <f t="shared" si="1128"/>
        <v>0</v>
      </c>
      <c r="HJ233" s="162">
        <f t="shared" si="1128"/>
        <v>0</v>
      </c>
      <c r="HK233" s="162">
        <f t="shared" si="1128"/>
        <v>0</v>
      </c>
      <c r="HL233" s="162">
        <f t="shared" si="1128"/>
        <v>0</v>
      </c>
      <c r="HM233" s="162">
        <f t="shared" si="1128"/>
        <v>0</v>
      </c>
      <c r="HN233" s="162">
        <f t="shared" si="1128"/>
        <v>0</v>
      </c>
      <c r="HO233" s="162">
        <f t="shared" si="1128"/>
        <v>0</v>
      </c>
      <c r="HP233" s="162">
        <f t="shared" si="1128"/>
        <v>0</v>
      </c>
      <c r="HQ233" s="162">
        <f t="shared" si="1128"/>
        <v>0</v>
      </c>
      <c r="HR233" s="162">
        <f t="shared" si="1128"/>
        <v>0</v>
      </c>
      <c r="HS233" s="162">
        <f t="shared" si="1128"/>
        <v>0</v>
      </c>
      <c r="HT233" s="162">
        <f t="shared" si="1128"/>
        <v>0</v>
      </c>
      <c r="HU233" s="162">
        <f t="shared" si="1128"/>
        <v>0</v>
      </c>
      <c r="HV233" s="162">
        <f t="shared" si="1128"/>
        <v>0</v>
      </c>
      <c r="HW233" s="162">
        <f t="shared" si="1128"/>
        <v>0</v>
      </c>
      <c r="HX233" s="162">
        <f t="shared" si="1128"/>
        <v>0</v>
      </c>
      <c r="HY233" s="162">
        <f t="shared" si="1128"/>
        <v>0</v>
      </c>
      <c r="HZ233" s="162">
        <f t="shared" si="1128"/>
        <v>0</v>
      </c>
      <c r="IA233" s="162">
        <f t="shared" si="1128"/>
        <v>0</v>
      </c>
      <c r="IB233" s="162">
        <f t="shared" si="1128"/>
        <v>0</v>
      </c>
      <c r="IC233" s="162">
        <f t="shared" si="1128"/>
        <v>0</v>
      </c>
      <c r="ID233" s="162">
        <f t="shared" si="1128"/>
        <v>0</v>
      </c>
      <c r="IE233" s="162">
        <f t="shared" si="1128"/>
        <v>0</v>
      </c>
      <c r="IF233" s="162">
        <f t="shared" si="1128"/>
        <v>0</v>
      </c>
      <c r="IG233" s="162">
        <f t="shared" si="1128"/>
        <v>0</v>
      </c>
      <c r="IH233" s="162">
        <f t="shared" si="1128"/>
        <v>0</v>
      </c>
      <c r="II233" s="162">
        <f t="shared" si="1128"/>
        <v>0</v>
      </c>
      <c r="IJ233" s="162">
        <f t="shared" si="1128"/>
        <v>0</v>
      </c>
      <c r="IK233" s="162">
        <f t="shared" si="1128"/>
        <v>0</v>
      </c>
      <c r="IL233" s="162">
        <f t="shared" si="1128"/>
        <v>0</v>
      </c>
      <c r="IM233" s="162">
        <f t="shared" si="1128"/>
        <v>0</v>
      </c>
      <c r="IN233" s="162">
        <f t="shared" si="1128"/>
        <v>0</v>
      </c>
      <c r="IO233" s="162">
        <f t="shared" si="17"/>
        <v>0</v>
      </c>
      <c r="IP233" s="162">
        <f t="shared" si="23"/>
        <v>0</v>
      </c>
      <c r="IQ233" s="162">
        <f t="shared" ref="IQ233:KK233" si="1129">MAX((MIN(CZ233+IP233,$IO$7))-GT233,0)</f>
        <v>0</v>
      </c>
      <c r="IR233" s="162">
        <f t="shared" si="1129"/>
        <v>0</v>
      </c>
      <c r="IS233" s="162">
        <f t="shared" si="1129"/>
        <v>0</v>
      </c>
      <c r="IT233" s="162">
        <f t="shared" si="1129"/>
        <v>0</v>
      </c>
      <c r="IU233" s="162">
        <f t="shared" si="1129"/>
        <v>0</v>
      </c>
      <c r="IV233" s="162">
        <f t="shared" si="1129"/>
        <v>0</v>
      </c>
      <c r="IW233" s="162">
        <f t="shared" si="1129"/>
        <v>0</v>
      </c>
      <c r="IX233" s="162">
        <f t="shared" si="1129"/>
        <v>0</v>
      </c>
      <c r="IY233" s="162">
        <f t="shared" si="1129"/>
        <v>0</v>
      </c>
      <c r="IZ233" s="162">
        <f t="shared" si="1129"/>
        <v>0</v>
      </c>
      <c r="JA233" s="162">
        <f t="shared" si="1129"/>
        <v>0</v>
      </c>
      <c r="JB233" s="162">
        <f t="shared" si="1129"/>
        <v>0</v>
      </c>
      <c r="JC233" s="162">
        <f t="shared" si="1129"/>
        <v>0</v>
      </c>
      <c r="JD233" s="162">
        <f t="shared" si="1129"/>
        <v>0</v>
      </c>
      <c r="JE233" s="162">
        <f t="shared" si="1129"/>
        <v>0</v>
      </c>
      <c r="JF233" s="162">
        <f t="shared" si="1129"/>
        <v>0</v>
      </c>
      <c r="JG233" s="162">
        <f t="shared" si="1129"/>
        <v>0</v>
      </c>
      <c r="JH233" s="162">
        <f t="shared" si="1129"/>
        <v>0</v>
      </c>
      <c r="JI233" s="162">
        <f t="shared" si="1129"/>
        <v>0</v>
      </c>
      <c r="JJ233" s="162">
        <f t="shared" si="1129"/>
        <v>0</v>
      </c>
      <c r="JK233" s="162">
        <f t="shared" si="1129"/>
        <v>0</v>
      </c>
      <c r="JL233" s="162">
        <f t="shared" si="1129"/>
        <v>0</v>
      </c>
      <c r="JM233" s="162">
        <f t="shared" si="1129"/>
        <v>0</v>
      </c>
      <c r="JN233" s="162">
        <f t="shared" si="1129"/>
        <v>0</v>
      </c>
      <c r="JO233" s="162">
        <f t="shared" si="1129"/>
        <v>0</v>
      </c>
      <c r="JP233" s="162">
        <f t="shared" si="1129"/>
        <v>0</v>
      </c>
      <c r="JQ233" s="162">
        <f t="shared" si="1129"/>
        <v>0</v>
      </c>
      <c r="JR233" s="162">
        <f t="shared" si="1129"/>
        <v>0</v>
      </c>
      <c r="JS233" s="162">
        <f t="shared" si="1129"/>
        <v>0</v>
      </c>
      <c r="JT233" s="162">
        <f t="shared" si="1129"/>
        <v>0</v>
      </c>
      <c r="JU233" s="162">
        <f t="shared" si="1129"/>
        <v>0</v>
      </c>
      <c r="JV233" s="162">
        <f t="shared" si="1129"/>
        <v>0</v>
      </c>
      <c r="JW233" s="162">
        <f t="shared" si="1129"/>
        <v>0</v>
      </c>
      <c r="JX233" s="162">
        <f t="shared" si="1129"/>
        <v>0</v>
      </c>
      <c r="JY233" s="162">
        <f t="shared" si="1129"/>
        <v>0</v>
      </c>
      <c r="JZ233" s="162">
        <f t="shared" si="1129"/>
        <v>0</v>
      </c>
      <c r="KA233" s="162">
        <f t="shared" si="1129"/>
        <v>0</v>
      </c>
      <c r="KB233" s="162">
        <f t="shared" si="1129"/>
        <v>0</v>
      </c>
      <c r="KC233" s="162">
        <f t="shared" si="1129"/>
        <v>0</v>
      </c>
      <c r="KD233" s="162">
        <f t="shared" si="1129"/>
        <v>0</v>
      </c>
      <c r="KE233" s="162">
        <f t="shared" si="1129"/>
        <v>0</v>
      </c>
      <c r="KF233" s="162">
        <f t="shared" si="1129"/>
        <v>0</v>
      </c>
      <c r="KG233" s="162">
        <f t="shared" si="1129"/>
        <v>0</v>
      </c>
      <c r="KH233" s="162">
        <f t="shared" si="1129"/>
        <v>0</v>
      </c>
      <c r="KI233" s="162">
        <f t="shared" si="1129"/>
        <v>0</v>
      </c>
      <c r="KJ233" s="162">
        <f t="shared" si="1129"/>
        <v>0</v>
      </c>
      <c r="KK233" s="162">
        <f t="shared" si="1129"/>
        <v>0</v>
      </c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</row>
    <row r="234" ht="14.25" customHeight="1" spans="1:326" x14ac:dyDescent="0.25">
      <c r="A234" s="1">
        <v>8</v>
      </c>
      <c r="B234" s="1">
        <f t="shared" ref="B234:C234" si="1130">B233+1</f>
        <v>224</v>
      </c>
      <c r="C234" s="232">
        <f t="shared" si="1130"/>
        <v>43689</v>
      </c>
      <c r="D234" s="162">
        <f t="shared" si="9"/>
        <v>0</v>
      </c>
      <c r="E234" s="162">
        <f>(SUMIFS(Profile!$F$2:$F$17521,Profile!$B$2:$B$17521,$B234,Profile!$C$2:$C$17521,E$8))*$C$6</f>
        <v>0</v>
      </c>
      <c r="F234" s="162">
        <f>(SUMIFS(Profile!$F$2:$F$17521,Profile!$B$2:$B$17521,$B234,Profile!$C$2:$C$17521,F$8))*$C$6</f>
        <v>0</v>
      </c>
      <c r="G234" s="162">
        <f>(SUMIFS(Profile!$F$2:$F$17521,Profile!$B$2:$B$17521,$B234,Profile!$C$2:$C$17521,G$8))*$C$6</f>
        <v>0</v>
      </c>
      <c r="H234" s="162">
        <f>(SUMIFS(Profile!$F$2:$F$17521,Profile!$B$2:$B$17521,$B234,Profile!$C$2:$C$17521,H$8))*$C$6</f>
        <v>0</v>
      </c>
      <c r="I234" s="162">
        <f>(SUMIFS(Profile!$F$2:$F$17521,Profile!$B$2:$B$17521,$B234,Profile!$C$2:$C$17521,I$8))*$C$6</f>
        <v>0</v>
      </c>
      <c r="J234" s="162">
        <f>(SUMIFS(Profile!$F$2:$F$17521,Profile!$B$2:$B$17521,$B234,Profile!$C$2:$C$17521,J$8))*$C$6</f>
        <v>0</v>
      </c>
      <c r="K234" s="162">
        <f>(SUMIFS(Profile!$F$2:$F$17521,Profile!$B$2:$B$17521,$B234,Profile!$C$2:$C$17521,K$8))*$C$6</f>
        <v>0</v>
      </c>
      <c r="L234" s="162">
        <f>(SUMIFS(Profile!$F$2:$F$17521,Profile!$B$2:$B$17521,$B234,Profile!$C$2:$C$17521,L$8))*$C$6</f>
        <v>0</v>
      </c>
      <c r="M234" s="162">
        <f>(SUMIFS(Profile!$F$2:$F$17521,Profile!$B$2:$B$17521,$B234,Profile!$C$2:$C$17521,M$8))*$C$6</f>
        <v>0</v>
      </c>
      <c r="N234" s="162">
        <f>(SUMIFS(Profile!$F$2:$F$17521,Profile!$B$2:$B$17521,$B234,Profile!$C$2:$C$17521,N$8))*$C$6</f>
        <v>0</v>
      </c>
      <c r="O234" s="162">
        <f>(SUMIFS(Profile!$F$2:$F$17521,Profile!$B$2:$B$17521,$B234,Profile!$C$2:$C$17521,O$8))*$C$6</f>
        <v>0</v>
      </c>
      <c r="P234" s="162">
        <f>(SUMIFS(Profile!$F$2:$F$17521,Profile!$B$2:$B$17521,$B234,Profile!$C$2:$C$17521,P$8))*$C$6</f>
        <v>0</v>
      </c>
      <c r="Q234" s="162">
        <f>(SUMIFS(Profile!$F$2:$F$17521,Profile!$B$2:$B$17521,$B234,Profile!$C$2:$C$17521,Q$8))*$C$6</f>
        <v>0</v>
      </c>
      <c r="R234" s="162">
        <f>(SUMIFS(Profile!$F$2:$F$17521,Profile!$B$2:$B$17521,$B234,Profile!$C$2:$C$17521,R$8))*$C$6</f>
        <v>0</v>
      </c>
      <c r="S234" s="162">
        <f>(SUMIFS(Profile!$F$2:$F$17521,Profile!$B$2:$B$17521,$B234,Profile!$C$2:$C$17521,S$8))*$C$6</f>
        <v>0</v>
      </c>
      <c r="T234" s="162">
        <f>(SUMIFS(Profile!$F$2:$F$17521,Profile!$B$2:$B$17521,$B234,Profile!$C$2:$C$17521,T$8))*$C$6</f>
        <v>0</v>
      </c>
      <c r="U234" s="162">
        <f>(SUMIFS(Profile!$F$2:$F$17521,Profile!$B$2:$B$17521,$B234,Profile!$C$2:$C$17521,U$8))*$C$6</f>
        <v>0</v>
      </c>
      <c r="V234" s="162">
        <f>(SUMIFS(Profile!$F$2:$F$17521,Profile!$B$2:$B$17521,$B234,Profile!$C$2:$C$17521,V$8))*$C$6</f>
        <v>0</v>
      </c>
      <c r="W234" s="162">
        <f>(SUMIFS(Profile!$F$2:$F$17521,Profile!$B$2:$B$17521,$B234,Profile!$C$2:$C$17521,W$8))*$C$6</f>
        <v>0</v>
      </c>
      <c r="X234" s="162">
        <f>(SUMIFS(Profile!$F$2:$F$17521,Profile!$B$2:$B$17521,$B234,Profile!$C$2:$C$17521,X$8))*$C$6</f>
        <v>0</v>
      </c>
      <c r="Y234" s="162">
        <f>(SUMIFS(Profile!$F$2:$F$17521,Profile!$B$2:$B$17521,$B234,Profile!$C$2:$C$17521,Y$8))*$C$6</f>
        <v>0</v>
      </c>
      <c r="Z234" s="162">
        <f>(SUMIFS(Profile!$F$2:$F$17521,Profile!$B$2:$B$17521,$B234,Profile!$C$2:$C$17521,Z$8))*$C$6</f>
        <v>0</v>
      </c>
      <c r="AA234" s="162">
        <f>(SUMIFS(Profile!$F$2:$F$17521,Profile!$B$2:$B$17521,$B234,Profile!$C$2:$C$17521,AA$8))*$C$6</f>
        <v>0</v>
      </c>
      <c r="AB234" s="162">
        <f>(SUMIFS(Profile!$F$2:$F$17521,Profile!$B$2:$B$17521,$B234,Profile!$C$2:$C$17521,AB$8))*$C$6</f>
        <v>0</v>
      </c>
      <c r="AC234" s="162">
        <f>(SUMIFS(Profile!$F$2:$F$17521,Profile!$B$2:$B$17521,$B234,Profile!$C$2:$C$17521,AC$8))*$C$6</f>
        <v>0</v>
      </c>
      <c r="AD234" s="162">
        <f>(SUMIFS(Profile!$F$2:$F$17521,Profile!$B$2:$B$17521,$B234,Profile!$C$2:$C$17521,AD$8))*$C$6</f>
        <v>0</v>
      </c>
      <c r="AE234" s="162">
        <f>(SUMIFS(Profile!$F$2:$F$17521,Profile!$B$2:$B$17521,$B234,Profile!$C$2:$C$17521,AE$8))*$C$6</f>
        <v>0</v>
      </c>
      <c r="AF234" s="162">
        <f>(SUMIFS(Profile!$F$2:$F$17521,Profile!$B$2:$B$17521,$B234,Profile!$C$2:$C$17521,AF$8))*$C$6</f>
        <v>0</v>
      </c>
      <c r="AG234" s="162">
        <f>(SUMIFS(Profile!$F$2:$F$17521,Profile!$B$2:$B$17521,$B234,Profile!$C$2:$C$17521,AG$8))*$C$6</f>
        <v>0</v>
      </c>
      <c r="AH234" s="162">
        <f>(SUMIFS(Profile!$F$2:$F$17521,Profile!$B$2:$B$17521,$B234,Profile!$C$2:$C$17521,AH$8))*$C$6</f>
        <v>0</v>
      </c>
      <c r="AI234" s="162">
        <f>(SUMIFS(Profile!$F$2:$F$17521,Profile!$B$2:$B$17521,$B234,Profile!$C$2:$C$17521,AI$8))*$C$6</f>
        <v>0</v>
      </c>
      <c r="AJ234" s="162">
        <f>(SUMIFS(Profile!$F$2:$F$17521,Profile!$B$2:$B$17521,$B234,Profile!$C$2:$C$17521,AJ$8))*$C$6</f>
        <v>0</v>
      </c>
      <c r="AK234" s="162">
        <f>(SUMIFS(Profile!$F$2:$F$17521,Profile!$B$2:$B$17521,$B234,Profile!$C$2:$C$17521,AK$8))*$C$6</f>
        <v>0</v>
      </c>
      <c r="AL234" s="162">
        <f>(SUMIFS(Profile!$F$2:$F$17521,Profile!$B$2:$B$17521,$B234,Profile!$C$2:$C$17521,AL$8))*$C$6</f>
        <v>0</v>
      </c>
      <c r="AM234" s="162">
        <f>(SUMIFS(Profile!$F$2:$F$17521,Profile!$B$2:$B$17521,$B234,Profile!$C$2:$C$17521,AM$8))*$C$6</f>
        <v>0</v>
      </c>
      <c r="AN234" s="162">
        <f>(SUMIFS(Profile!$F$2:$F$17521,Profile!$B$2:$B$17521,$B234,Profile!$C$2:$C$17521,AN$8))*$C$6</f>
        <v>0</v>
      </c>
      <c r="AO234" s="162">
        <f>(SUMIFS(Profile!$F$2:$F$17521,Profile!$B$2:$B$17521,$B234,Profile!$C$2:$C$17521,AO$8))*$C$6</f>
        <v>0</v>
      </c>
      <c r="AP234" s="162">
        <f>(SUMIFS(Profile!$F$2:$F$17521,Profile!$B$2:$B$17521,$B234,Profile!$C$2:$C$17521,AP$8))*$C$6</f>
        <v>0</v>
      </c>
      <c r="AQ234" s="162">
        <f>(SUMIFS(Profile!$F$2:$F$17521,Profile!$B$2:$B$17521,$B234,Profile!$C$2:$C$17521,AQ$8))*$C$6</f>
        <v>0</v>
      </c>
      <c r="AR234" s="162">
        <f>(SUMIFS(Profile!$F$2:$F$17521,Profile!$B$2:$B$17521,$B234,Profile!$C$2:$C$17521,AR$8))*$C$6</f>
        <v>0</v>
      </c>
      <c r="AS234" s="162">
        <f>(SUMIFS(Profile!$F$2:$F$17521,Profile!$B$2:$B$17521,$B234,Profile!$C$2:$C$17521,AS$8))*$C$6</f>
        <v>0</v>
      </c>
      <c r="AT234" s="162">
        <f>(SUMIFS(Profile!$F$2:$F$17521,Profile!$B$2:$B$17521,$B234,Profile!$C$2:$C$17521,AT$8))*$C$6</f>
        <v>0</v>
      </c>
      <c r="AU234" s="162">
        <f>(SUMIFS(Profile!$F$2:$F$17521,Profile!$B$2:$B$17521,$B234,Profile!$C$2:$C$17521,AU$8))*$C$6</f>
        <v>0</v>
      </c>
      <c r="AV234" s="162">
        <f>(SUMIFS(Profile!$F$2:$F$17521,Profile!$B$2:$B$17521,$B234,Profile!$C$2:$C$17521,AV$8))*$C$6</f>
        <v>0</v>
      </c>
      <c r="AW234" s="162">
        <f>(SUMIFS(Profile!$F$2:$F$17521,Profile!$B$2:$B$17521,$B234,Profile!$C$2:$C$17521,AW$8))*$C$6</f>
        <v>0</v>
      </c>
      <c r="AX234" s="162">
        <f>(SUMIFS(Profile!$F$2:$F$17521,Profile!$B$2:$B$17521,$B234,Profile!$C$2:$C$17521,AX$8))*$C$6</f>
        <v>0</v>
      </c>
      <c r="AY234" s="162">
        <f>(SUMIFS(Profile!$F$2:$F$17521,Profile!$B$2:$B$17521,$B234,Profile!$C$2:$C$17521,AY$8))*$C$6</f>
        <v>0</v>
      </c>
      <c r="AZ234" s="162">
        <f>(SUMIFS(Profile!$F$2:$F$17521,Profile!$B$2:$B$17521,$B234,Profile!$C$2:$C$17521,AZ$8))*$C$6</f>
        <v>0</v>
      </c>
      <c r="BA234" s="162">
        <f t="shared" si="10"/>
        <v>0</v>
      </c>
      <c r="BB234" s="162">
        <f>(SUMIFS(Profile!$E$2:$E$17521,Profile!$B$2:$B$17521,$B234,Profile!$C$2:$C$17521,BB$8))*$C$9</f>
        <v>0</v>
      </c>
      <c r="BC234" s="162">
        <f>(SUMIFS(Profile!$E$2:$E$17521,Profile!$B$2:$B$17521,$B234,Profile!$C$2:$C$17521,BC$8))*$C$9</f>
        <v>0</v>
      </c>
      <c r="BD234" s="162">
        <f>(SUMIFS(Profile!$E$2:$E$17521,Profile!$B$2:$B$17521,$B234,Profile!$C$2:$C$17521,BD$8))*$C$9</f>
        <v>0</v>
      </c>
      <c r="BE234" s="162">
        <f>(SUMIFS(Profile!$E$2:$E$17521,Profile!$B$2:$B$17521,$B234,Profile!$C$2:$C$17521,BE$8))*$C$9</f>
        <v>0</v>
      </c>
      <c r="BF234" s="162">
        <f>(SUMIFS(Profile!$E$2:$E$17521,Profile!$B$2:$B$17521,$B234,Profile!$C$2:$C$17521,BF$8))*$C$9</f>
        <v>0</v>
      </c>
      <c r="BG234" s="162">
        <f>(SUMIFS(Profile!$E$2:$E$17521,Profile!$B$2:$B$17521,$B234,Profile!$C$2:$C$17521,BG$8))*$C$9</f>
        <v>0</v>
      </c>
      <c r="BH234" s="162">
        <f>(SUMIFS(Profile!$E$2:$E$17521,Profile!$B$2:$B$17521,$B234,Profile!$C$2:$C$17521,BH$8))*$C$9</f>
        <v>0</v>
      </c>
      <c r="BI234" s="162">
        <f>(SUMIFS(Profile!$E$2:$E$17521,Profile!$B$2:$B$17521,$B234,Profile!$C$2:$C$17521,BI$8))*$C$9</f>
        <v>0</v>
      </c>
      <c r="BJ234" s="162">
        <f>(SUMIFS(Profile!$E$2:$E$17521,Profile!$B$2:$B$17521,$B234,Profile!$C$2:$C$17521,BJ$8))*$C$9</f>
        <v>0</v>
      </c>
      <c r="BK234" s="162">
        <f>(SUMIFS(Profile!$E$2:$E$17521,Profile!$B$2:$B$17521,$B234,Profile!$C$2:$C$17521,BK$8))*$C$9</f>
        <v>0</v>
      </c>
      <c r="BL234" s="162">
        <f>(SUMIFS(Profile!$E$2:$E$17521,Profile!$B$2:$B$17521,$B234,Profile!$C$2:$C$17521,BL$8))*$C$9</f>
        <v>0</v>
      </c>
      <c r="BM234" s="162">
        <f>(SUMIFS(Profile!$E$2:$E$17521,Profile!$B$2:$B$17521,$B234,Profile!$C$2:$C$17521,BM$8))*$C$9</f>
        <v>0</v>
      </c>
      <c r="BN234" s="162">
        <f>(SUMIFS(Profile!$E$2:$E$17521,Profile!$B$2:$B$17521,$B234,Profile!$C$2:$C$17521,BN$8))*$C$9</f>
        <v>0</v>
      </c>
      <c r="BO234" s="162">
        <f>(SUMIFS(Profile!$E$2:$E$17521,Profile!$B$2:$B$17521,$B234,Profile!$C$2:$C$17521,BO$8))*$C$9</f>
        <v>0</v>
      </c>
      <c r="BP234" s="162">
        <f>(SUMIFS(Profile!$E$2:$E$17521,Profile!$B$2:$B$17521,$B234,Profile!$C$2:$C$17521,BP$8))*$C$9</f>
        <v>0</v>
      </c>
      <c r="BQ234" s="162">
        <f>(SUMIFS(Profile!$E$2:$E$17521,Profile!$B$2:$B$17521,$B234,Profile!$C$2:$C$17521,BQ$8))*$C$9</f>
        <v>0</v>
      </c>
      <c r="BR234" s="162">
        <f>(SUMIFS(Profile!$E$2:$E$17521,Profile!$B$2:$B$17521,$B234,Profile!$C$2:$C$17521,BR$8))*$C$9</f>
        <v>0</v>
      </c>
      <c r="BS234" s="162">
        <f>(SUMIFS(Profile!$E$2:$E$17521,Profile!$B$2:$B$17521,$B234,Profile!$C$2:$C$17521,BS$8))*$C$9</f>
        <v>0</v>
      </c>
      <c r="BT234" s="162">
        <f>(SUMIFS(Profile!$E$2:$E$17521,Profile!$B$2:$B$17521,$B234,Profile!$C$2:$C$17521,BT$8))*$C$9</f>
        <v>0</v>
      </c>
      <c r="BU234" s="162">
        <f>(SUMIFS(Profile!$E$2:$E$17521,Profile!$B$2:$B$17521,$B234,Profile!$C$2:$C$17521,BU$8))*$C$9</f>
        <v>0</v>
      </c>
      <c r="BV234" s="162">
        <f>(SUMIFS(Profile!$E$2:$E$17521,Profile!$B$2:$B$17521,$B234,Profile!$C$2:$C$17521,BV$8))*$C$9</f>
        <v>0</v>
      </c>
      <c r="BW234" s="162">
        <f>(SUMIFS(Profile!$E$2:$E$17521,Profile!$B$2:$B$17521,$B234,Profile!$C$2:$C$17521,BW$8))*$C$9</f>
        <v>0</v>
      </c>
      <c r="BX234" s="162">
        <f>(SUMIFS(Profile!$E$2:$E$17521,Profile!$B$2:$B$17521,$B234,Profile!$C$2:$C$17521,BX$8))*$C$9</f>
        <v>0</v>
      </c>
      <c r="BY234" s="162">
        <f>(SUMIFS(Profile!$E$2:$E$17521,Profile!$B$2:$B$17521,$B234,Profile!$C$2:$C$17521,BY$8))*$C$9</f>
        <v>0</v>
      </c>
      <c r="BZ234" s="162">
        <f>(SUMIFS(Profile!$E$2:$E$17521,Profile!$B$2:$B$17521,$B234,Profile!$C$2:$C$17521,BZ$8))*$C$9</f>
        <v>0</v>
      </c>
      <c r="CA234" s="162">
        <f>(SUMIFS(Profile!$E$2:$E$17521,Profile!$B$2:$B$17521,$B234,Profile!$C$2:$C$17521,CA$8))*$C$9</f>
        <v>0</v>
      </c>
      <c r="CB234" s="162">
        <f>(SUMIFS(Profile!$E$2:$E$17521,Profile!$B$2:$B$17521,$B234,Profile!$C$2:$C$17521,CB$8))*$C$9</f>
        <v>0</v>
      </c>
      <c r="CC234" s="162">
        <f>(SUMIFS(Profile!$E$2:$E$17521,Profile!$B$2:$B$17521,$B234,Profile!$C$2:$C$17521,CC$8))*$C$9</f>
        <v>0</v>
      </c>
      <c r="CD234" s="162">
        <f>(SUMIFS(Profile!$E$2:$E$17521,Profile!$B$2:$B$17521,$B234,Profile!$C$2:$C$17521,CD$8))*$C$9</f>
        <v>0</v>
      </c>
      <c r="CE234" s="162">
        <f>(SUMIFS(Profile!$E$2:$E$17521,Profile!$B$2:$B$17521,$B234,Profile!$C$2:$C$17521,CE$8))*$C$9</f>
        <v>0</v>
      </c>
      <c r="CF234" s="162">
        <f>(SUMIFS(Profile!$E$2:$E$17521,Profile!$B$2:$B$17521,$B234,Profile!$C$2:$C$17521,CF$8))*$C$9</f>
        <v>0</v>
      </c>
      <c r="CG234" s="162">
        <f>(SUMIFS(Profile!$E$2:$E$17521,Profile!$B$2:$B$17521,$B234,Profile!$C$2:$C$17521,CG$8))*$C$9</f>
        <v>0</v>
      </c>
      <c r="CH234" s="162">
        <f>(SUMIFS(Profile!$E$2:$E$17521,Profile!$B$2:$B$17521,$B234,Profile!$C$2:$C$17521,CH$8))*$C$9</f>
        <v>0</v>
      </c>
      <c r="CI234" s="162">
        <f>(SUMIFS(Profile!$E$2:$E$17521,Profile!$B$2:$B$17521,$B234,Profile!$C$2:$C$17521,CI$8))*$C$9</f>
        <v>0</v>
      </c>
      <c r="CJ234" s="162">
        <f>(SUMIFS(Profile!$E$2:$E$17521,Profile!$B$2:$B$17521,$B234,Profile!$C$2:$C$17521,CJ$8))*$C$9</f>
        <v>0</v>
      </c>
      <c r="CK234" s="162">
        <f>(SUMIFS(Profile!$E$2:$E$17521,Profile!$B$2:$B$17521,$B234,Profile!$C$2:$C$17521,CK$8))*$C$9</f>
        <v>0</v>
      </c>
      <c r="CL234" s="162">
        <f>(SUMIFS(Profile!$E$2:$E$17521,Profile!$B$2:$B$17521,$B234,Profile!$C$2:$C$17521,CL$8))*$C$9</f>
        <v>0</v>
      </c>
      <c r="CM234" s="162">
        <f>(SUMIFS(Profile!$E$2:$E$17521,Profile!$B$2:$B$17521,$B234,Profile!$C$2:$C$17521,CM$8))*$C$9</f>
        <v>0</v>
      </c>
      <c r="CN234" s="162">
        <f>(SUMIFS(Profile!$E$2:$E$17521,Profile!$B$2:$B$17521,$B234,Profile!$C$2:$C$17521,CN$8))*$C$9</f>
        <v>0</v>
      </c>
      <c r="CO234" s="162">
        <f>(SUMIFS(Profile!$E$2:$E$17521,Profile!$B$2:$B$17521,$B234,Profile!$C$2:$C$17521,CO$8))*$C$9</f>
        <v>0</v>
      </c>
      <c r="CP234" s="162">
        <f>(SUMIFS(Profile!$E$2:$E$17521,Profile!$B$2:$B$17521,$B234,Profile!$C$2:$C$17521,CP$8))*$C$9</f>
        <v>0</v>
      </c>
      <c r="CQ234" s="162">
        <f>(SUMIFS(Profile!$E$2:$E$17521,Profile!$B$2:$B$17521,$B234,Profile!$C$2:$C$17521,CQ$8))*$C$9</f>
        <v>0</v>
      </c>
      <c r="CR234" s="162">
        <f>(SUMIFS(Profile!$E$2:$E$17521,Profile!$B$2:$B$17521,$B234,Profile!$C$2:$C$17521,CR$8))*$C$9</f>
        <v>0</v>
      </c>
      <c r="CS234" s="162">
        <f>(SUMIFS(Profile!$E$2:$E$17521,Profile!$B$2:$B$17521,$B234,Profile!$C$2:$C$17521,CS$8))*$C$9</f>
        <v>0</v>
      </c>
      <c r="CT234" s="162">
        <f>(SUMIFS(Profile!$E$2:$E$17521,Profile!$B$2:$B$17521,$B234,Profile!$C$2:$C$17521,CT$8))*$C$9</f>
        <v>0</v>
      </c>
      <c r="CU234" s="162">
        <f>(SUMIFS(Profile!$E$2:$E$17521,Profile!$B$2:$B$17521,$B234,Profile!$C$2:$C$17521,CU$8))*$C$9</f>
        <v>0</v>
      </c>
      <c r="CV234" s="162">
        <f>(SUMIFS(Profile!$E$2:$E$17521,Profile!$B$2:$B$17521,$B234,Profile!$C$2:$C$17521,CV$8))*$C$9</f>
        <v>0</v>
      </c>
      <c r="CW234" s="162">
        <f>(SUMIFS(Profile!$E$2:$E$17521,Profile!$B$2:$B$17521,$B234,Profile!$C$2:$C$17521,CW$8))*$C$9</f>
        <v>0</v>
      </c>
      <c r="CX234" s="162">
        <f t="shared" si="11"/>
        <v>0</v>
      </c>
      <c r="CY234" s="162">
        <f t="shared" ref="CY234:ET234" si="1131">MAX(BB234-E234,0)</f>
        <v>0</v>
      </c>
      <c r="CZ234" s="162">
        <f t="shared" si="1131"/>
        <v>0</v>
      </c>
      <c r="DA234" s="162">
        <f t="shared" si="1131"/>
        <v>0</v>
      </c>
      <c r="DB234" s="162">
        <f t="shared" si="1131"/>
        <v>0</v>
      </c>
      <c r="DC234" s="162">
        <f t="shared" si="1131"/>
        <v>0</v>
      </c>
      <c r="DD234" s="162">
        <f t="shared" si="1131"/>
        <v>0</v>
      </c>
      <c r="DE234" s="162">
        <f t="shared" si="1131"/>
        <v>0</v>
      </c>
      <c r="DF234" s="162">
        <f t="shared" si="1131"/>
        <v>0</v>
      </c>
      <c r="DG234" s="162">
        <f t="shared" si="1131"/>
        <v>0</v>
      </c>
      <c r="DH234" s="162">
        <f t="shared" si="1131"/>
        <v>0</v>
      </c>
      <c r="DI234" s="162">
        <f t="shared" si="1131"/>
        <v>0</v>
      </c>
      <c r="DJ234" s="162">
        <f t="shared" si="1131"/>
        <v>0</v>
      </c>
      <c r="DK234" s="162">
        <f t="shared" si="1131"/>
        <v>0</v>
      </c>
      <c r="DL234" s="162">
        <f t="shared" si="1131"/>
        <v>0</v>
      </c>
      <c r="DM234" s="162">
        <f t="shared" si="1131"/>
        <v>0</v>
      </c>
      <c r="DN234" s="162">
        <f t="shared" si="1131"/>
        <v>0</v>
      </c>
      <c r="DO234" s="162">
        <f t="shared" si="1131"/>
        <v>0</v>
      </c>
      <c r="DP234" s="162">
        <f t="shared" si="1131"/>
        <v>0</v>
      </c>
      <c r="DQ234" s="162">
        <f t="shared" si="1131"/>
        <v>0</v>
      </c>
      <c r="DR234" s="162">
        <f t="shared" si="1131"/>
        <v>0</v>
      </c>
      <c r="DS234" s="162">
        <f t="shared" si="1131"/>
        <v>0</v>
      </c>
      <c r="DT234" s="162">
        <f t="shared" si="1131"/>
        <v>0</v>
      </c>
      <c r="DU234" s="162">
        <f t="shared" si="1131"/>
        <v>0</v>
      </c>
      <c r="DV234" s="162">
        <f t="shared" si="1131"/>
        <v>0</v>
      </c>
      <c r="DW234" s="162">
        <f t="shared" si="1131"/>
        <v>0</v>
      </c>
      <c r="DX234" s="162">
        <f t="shared" si="1131"/>
        <v>0</v>
      </c>
      <c r="DY234" s="162">
        <f t="shared" si="1131"/>
        <v>0</v>
      </c>
      <c r="DZ234" s="162">
        <f t="shared" si="1131"/>
        <v>0</v>
      </c>
      <c r="EA234" s="162">
        <f t="shared" si="1131"/>
        <v>0</v>
      </c>
      <c r="EB234" s="162">
        <f t="shared" si="1131"/>
        <v>0</v>
      </c>
      <c r="EC234" s="162">
        <f t="shared" si="1131"/>
        <v>0</v>
      </c>
      <c r="ED234" s="162">
        <f t="shared" si="1131"/>
        <v>0</v>
      </c>
      <c r="EE234" s="162">
        <f t="shared" si="1131"/>
        <v>0</v>
      </c>
      <c r="EF234" s="162">
        <f t="shared" si="1131"/>
        <v>0</v>
      </c>
      <c r="EG234" s="162">
        <f t="shared" si="1131"/>
        <v>0</v>
      </c>
      <c r="EH234" s="162">
        <f t="shared" si="1131"/>
        <v>0</v>
      </c>
      <c r="EI234" s="162">
        <f t="shared" si="1131"/>
        <v>0</v>
      </c>
      <c r="EJ234" s="162">
        <f t="shared" si="1131"/>
        <v>0</v>
      </c>
      <c r="EK234" s="162">
        <f t="shared" si="1131"/>
        <v>0</v>
      </c>
      <c r="EL234" s="162">
        <f t="shared" si="1131"/>
        <v>0</v>
      </c>
      <c r="EM234" s="162">
        <f t="shared" si="1131"/>
        <v>0</v>
      </c>
      <c r="EN234" s="162">
        <f t="shared" si="1131"/>
        <v>0</v>
      </c>
      <c r="EO234" s="162">
        <f t="shared" si="1131"/>
        <v>0</v>
      </c>
      <c r="EP234" s="162">
        <f t="shared" si="1131"/>
        <v>0</v>
      </c>
      <c r="EQ234" s="162">
        <f t="shared" si="1131"/>
        <v>0</v>
      </c>
      <c r="ER234" s="162">
        <f t="shared" si="1131"/>
        <v>0</v>
      </c>
      <c r="ES234" s="162">
        <f t="shared" si="1131"/>
        <v>0</v>
      </c>
      <c r="ET234" s="162">
        <f t="shared" si="1131"/>
        <v>0</v>
      </c>
      <c r="EU234" s="162">
        <f t="shared" si="13"/>
        <v>0</v>
      </c>
      <c r="EV234" s="162">
        <f t="shared" ref="EV234:GQ234" si="1132">BB234-CY234</f>
        <v>0</v>
      </c>
      <c r="EW234" s="162">
        <f t="shared" si="1132"/>
        <v>0</v>
      </c>
      <c r="EX234" s="162">
        <f t="shared" si="1132"/>
        <v>0</v>
      </c>
      <c r="EY234" s="162">
        <f t="shared" si="1132"/>
        <v>0</v>
      </c>
      <c r="EZ234" s="162">
        <f t="shared" si="1132"/>
        <v>0</v>
      </c>
      <c r="FA234" s="162">
        <f t="shared" si="1132"/>
        <v>0</v>
      </c>
      <c r="FB234" s="162">
        <f t="shared" si="1132"/>
        <v>0</v>
      </c>
      <c r="FC234" s="162">
        <f t="shared" si="1132"/>
        <v>0</v>
      </c>
      <c r="FD234" s="162">
        <f t="shared" si="1132"/>
        <v>0</v>
      </c>
      <c r="FE234" s="162">
        <f t="shared" si="1132"/>
        <v>0</v>
      </c>
      <c r="FF234" s="162">
        <f t="shared" si="1132"/>
        <v>0</v>
      </c>
      <c r="FG234" s="162">
        <f t="shared" si="1132"/>
        <v>0</v>
      </c>
      <c r="FH234" s="162">
        <f t="shared" si="1132"/>
        <v>0</v>
      </c>
      <c r="FI234" s="162">
        <f t="shared" si="1132"/>
        <v>0</v>
      </c>
      <c r="FJ234" s="162">
        <f t="shared" si="1132"/>
        <v>0</v>
      </c>
      <c r="FK234" s="162">
        <f t="shared" si="1132"/>
        <v>0</v>
      </c>
      <c r="FL234" s="162">
        <f t="shared" si="1132"/>
        <v>0</v>
      </c>
      <c r="FM234" s="162">
        <f t="shared" si="1132"/>
        <v>0</v>
      </c>
      <c r="FN234" s="162">
        <f t="shared" si="1132"/>
        <v>0</v>
      </c>
      <c r="FO234" s="162">
        <f t="shared" si="1132"/>
        <v>0</v>
      </c>
      <c r="FP234" s="162">
        <f t="shared" si="1132"/>
        <v>0</v>
      </c>
      <c r="FQ234" s="162">
        <f t="shared" si="1132"/>
        <v>0</v>
      </c>
      <c r="FR234" s="162">
        <f t="shared" si="1132"/>
        <v>0</v>
      </c>
      <c r="FS234" s="162">
        <f t="shared" si="1132"/>
        <v>0</v>
      </c>
      <c r="FT234" s="162">
        <f t="shared" si="1132"/>
        <v>0</v>
      </c>
      <c r="FU234" s="162">
        <f t="shared" si="1132"/>
        <v>0</v>
      </c>
      <c r="FV234" s="162">
        <f t="shared" si="1132"/>
        <v>0</v>
      </c>
      <c r="FW234" s="162">
        <f t="shared" si="1132"/>
        <v>0</v>
      </c>
      <c r="FX234" s="162">
        <f t="shared" si="1132"/>
        <v>0</v>
      </c>
      <c r="FY234" s="162">
        <f t="shared" si="1132"/>
        <v>0</v>
      </c>
      <c r="FZ234" s="162">
        <f t="shared" si="1132"/>
        <v>0</v>
      </c>
      <c r="GA234" s="162">
        <f t="shared" si="1132"/>
        <v>0</v>
      </c>
      <c r="GB234" s="162">
        <f t="shared" si="1132"/>
        <v>0</v>
      </c>
      <c r="GC234" s="162">
        <f t="shared" si="1132"/>
        <v>0</v>
      </c>
      <c r="GD234" s="162">
        <f t="shared" si="1132"/>
        <v>0</v>
      </c>
      <c r="GE234" s="162">
        <f t="shared" si="1132"/>
        <v>0</v>
      </c>
      <c r="GF234" s="162">
        <f t="shared" si="1132"/>
        <v>0</v>
      </c>
      <c r="GG234" s="162">
        <f t="shared" si="1132"/>
        <v>0</v>
      </c>
      <c r="GH234" s="162">
        <f t="shared" si="1132"/>
        <v>0</v>
      </c>
      <c r="GI234" s="162">
        <f t="shared" si="1132"/>
        <v>0</v>
      </c>
      <c r="GJ234" s="162">
        <f t="shared" si="1132"/>
        <v>0</v>
      </c>
      <c r="GK234" s="162">
        <f t="shared" si="1132"/>
        <v>0</v>
      </c>
      <c r="GL234" s="162">
        <f t="shared" si="1132"/>
        <v>0</v>
      </c>
      <c r="GM234" s="162">
        <f t="shared" si="1132"/>
        <v>0</v>
      </c>
      <c r="GN234" s="162">
        <f t="shared" si="1132"/>
        <v>0</v>
      </c>
      <c r="GO234" s="162">
        <f t="shared" si="1132"/>
        <v>0</v>
      </c>
      <c r="GP234" s="162">
        <f t="shared" si="1132"/>
        <v>0</v>
      </c>
      <c r="GQ234" s="162">
        <f t="shared" si="1132"/>
        <v>0</v>
      </c>
      <c r="GR234" s="162">
        <f t="shared" si="15"/>
        <v>0</v>
      </c>
      <c r="GS234" s="162">
        <f t="shared" ref="GS234:IN234" si="1133">E234-EV234</f>
        <v>0</v>
      </c>
      <c r="GT234" s="162">
        <f t="shared" si="1133"/>
        <v>0</v>
      </c>
      <c r="GU234" s="162">
        <f t="shared" si="1133"/>
        <v>0</v>
      </c>
      <c r="GV234" s="162">
        <f t="shared" si="1133"/>
        <v>0</v>
      </c>
      <c r="GW234" s="162">
        <f t="shared" si="1133"/>
        <v>0</v>
      </c>
      <c r="GX234" s="162">
        <f t="shared" si="1133"/>
        <v>0</v>
      </c>
      <c r="GY234" s="162">
        <f t="shared" si="1133"/>
        <v>0</v>
      </c>
      <c r="GZ234" s="162">
        <f t="shared" si="1133"/>
        <v>0</v>
      </c>
      <c r="HA234" s="162">
        <f t="shared" si="1133"/>
        <v>0</v>
      </c>
      <c r="HB234" s="162">
        <f t="shared" si="1133"/>
        <v>0</v>
      </c>
      <c r="HC234" s="162">
        <f t="shared" si="1133"/>
        <v>0</v>
      </c>
      <c r="HD234" s="162">
        <f t="shared" si="1133"/>
        <v>0</v>
      </c>
      <c r="HE234" s="162">
        <f t="shared" si="1133"/>
        <v>0</v>
      </c>
      <c r="HF234" s="162">
        <f t="shared" si="1133"/>
        <v>0</v>
      </c>
      <c r="HG234" s="162">
        <f t="shared" si="1133"/>
        <v>0</v>
      </c>
      <c r="HH234" s="162">
        <f t="shared" si="1133"/>
        <v>0</v>
      </c>
      <c r="HI234" s="162">
        <f t="shared" si="1133"/>
        <v>0</v>
      </c>
      <c r="HJ234" s="162">
        <f t="shared" si="1133"/>
        <v>0</v>
      </c>
      <c r="HK234" s="162">
        <f t="shared" si="1133"/>
        <v>0</v>
      </c>
      <c r="HL234" s="162">
        <f t="shared" si="1133"/>
        <v>0</v>
      </c>
      <c r="HM234" s="162">
        <f t="shared" si="1133"/>
        <v>0</v>
      </c>
      <c r="HN234" s="162">
        <f t="shared" si="1133"/>
        <v>0</v>
      </c>
      <c r="HO234" s="162">
        <f t="shared" si="1133"/>
        <v>0</v>
      </c>
      <c r="HP234" s="162">
        <f t="shared" si="1133"/>
        <v>0</v>
      </c>
      <c r="HQ234" s="162">
        <f t="shared" si="1133"/>
        <v>0</v>
      </c>
      <c r="HR234" s="162">
        <f t="shared" si="1133"/>
        <v>0</v>
      </c>
      <c r="HS234" s="162">
        <f t="shared" si="1133"/>
        <v>0</v>
      </c>
      <c r="HT234" s="162">
        <f t="shared" si="1133"/>
        <v>0</v>
      </c>
      <c r="HU234" s="162">
        <f t="shared" si="1133"/>
        <v>0</v>
      </c>
      <c r="HV234" s="162">
        <f t="shared" si="1133"/>
        <v>0</v>
      </c>
      <c r="HW234" s="162">
        <f t="shared" si="1133"/>
        <v>0</v>
      </c>
      <c r="HX234" s="162">
        <f t="shared" si="1133"/>
        <v>0</v>
      </c>
      <c r="HY234" s="162">
        <f t="shared" si="1133"/>
        <v>0</v>
      </c>
      <c r="HZ234" s="162">
        <f t="shared" si="1133"/>
        <v>0</v>
      </c>
      <c r="IA234" s="162">
        <f t="shared" si="1133"/>
        <v>0</v>
      </c>
      <c r="IB234" s="162">
        <f t="shared" si="1133"/>
        <v>0</v>
      </c>
      <c r="IC234" s="162">
        <f t="shared" si="1133"/>
        <v>0</v>
      </c>
      <c r="ID234" s="162">
        <f t="shared" si="1133"/>
        <v>0</v>
      </c>
      <c r="IE234" s="162">
        <f t="shared" si="1133"/>
        <v>0</v>
      </c>
      <c r="IF234" s="162">
        <f t="shared" si="1133"/>
        <v>0</v>
      </c>
      <c r="IG234" s="162">
        <f t="shared" si="1133"/>
        <v>0</v>
      </c>
      <c r="IH234" s="162">
        <f t="shared" si="1133"/>
        <v>0</v>
      </c>
      <c r="II234" s="162">
        <f t="shared" si="1133"/>
        <v>0</v>
      </c>
      <c r="IJ234" s="162">
        <f t="shared" si="1133"/>
        <v>0</v>
      </c>
      <c r="IK234" s="162">
        <f t="shared" si="1133"/>
        <v>0</v>
      </c>
      <c r="IL234" s="162">
        <f t="shared" si="1133"/>
        <v>0</v>
      </c>
      <c r="IM234" s="162">
        <f t="shared" si="1133"/>
        <v>0</v>
      </c>
      <c r="IN234" s="162">
        <f t="shared" si="1133"/>
        <v>0</v>
      </c>
      <c r="IO234" s="162">
        <f t="shared" si="17"/>
        <v>0</v>
      </c>
      <c r="IP234" s="162">
        <f t="shared" si="23"/>
        <v>0</v>
      </c>
      <c r="IQ234" s="162">
        <f t="shared" ref="IQ234:KK234" si="1134">MAX((MIN(CZ234+IP234,$IO$7))-GT234,0)</f>
        <v>0</v>
      </c>
      <c r="IR234" s="162">
        <f t="shared" si="1134"/>
        <v>0</v>
      </c>
      <c r="IS234" s="162">
        <f t="shared" si="1134"/>
        <v>0</v>
      </c>
      <c r="IT234" s="162">
        <f t="shared" si="1134"/>
        <v>0</v>
      </c>
      <c r="IU234" s="162">
        <f t="shared" si="1134"/>
        <v>0</v>
      </c>
      <c r="IV234" s="162">
        <f t="shared" si="1134"/>
        <v>0</v>
      </c>
      <c r="IW234" s="162">
        <f t="shared" si="1134"/>
        <v>0</v>
      </c>
      <c r="IX234" s="162">
        <f t="shared" si="1134"/>
        <v>0</v>
      </c>
      <c r="IY234" s="162">
        <f t="shared" si="1134"/>
        <v>0</v>
      </c>
      <c r="IZ234" s="162">
        <f t="shared" si="1134"/>
        <v>0</v>
      </c>
      <c r="JA234" s="162">
        <f t="shared" si="1134"/>
        <v>0</v>
      </c>
      <c r="JB234" s="162">
        <f t="shared" si="1134"/>
        <v>0</v>
      </c>
      <c r="JC234" s="162">
        <f t="shared" si="1134"/>
        <v>0</v>
      </c>
      <c r="JD234" s="162">
        <f t="shared" si="1134"/>
        <v>0</v>
      </c>
      <c r="JE234" s="162">
        <f t="shared" si="1134"/>
        <v>0</v>
      </c>
      <c r="JF234" s="162">
        <f t="shared" si="1134"/>
        <v>0</v>
      </c>
      <c r="JG234" s="162">
        <f t="shared" si="1134"/>
        <v>0</v>
      </c>
      <c r="JH234" s="162">
        <f t="shared" si="1134"/>
        <v>0</v>
      </c>
      <c r="JI234" s="162">
        <f t="shared" si="1134"/>
        <v>0</v>
      </c>
      <c r="JJ234" s="162">
        <f t="shared" si="1134"/>
        <v>0</v>
      </c>
      <c r="JK234" s="162">
        <f t="shared" si="1134"/>
        <v>0</v>
      </c>
      <c r="JL234" s="162">
        <f t="shared" si="1134"/>
        <v>0</v>
      </c>
      <c r="JM234" s="162">
        <f t="shared" si="1134"/>
        <v>0</v>
      </c>
      <c r="JN234" s="162">
        <f t="shared" si="1134"/>
        <v>0</v>
      </c>
      <c r="JO234" s="162">
        <f t="shared" si="1134"/>
        <v>0</v>
      </c>
      <c r="JP234" s="162">
        <f t="shared" si="1134"/>
        <v>0</v>
      </c>
      <c r="JQ234" s="162">
        <f t="shared" si="1134"/>
        <v>0</v>
      </c>
      <c r="JR234" s="162">
        <f t="shared" si="1134"/>
        <v>0</v>
      </c>
      <c r="JS234" s="162">
        <f t="shared" si="1134"/>
        <v>0</v>
      </c>
      <c r="JT234" s="162">
        <f t="shared" si="1134"/>
        <v>0</v>
      </c>
      <c r="JU234" s="162">
        <f t="shared" si="1134"/>
        <v>0</v>
      </c>
      <c r="JV234" s="162">
        <f t="shared" si="1134"/>
        <v>0</v>
      </c>
      <c r="JW234" s="162">
        <f t="shared" si="1134"/>
        <v>0</v>
      </c>
      <c r="JX234" s="162">
        <f t="shared" si="1134"/>
        <v>0</v>
      </c>
      <c r="JY234" s="162">
        <f t="shared" si="1134"/>
        <v>0</v>
      </c>
      <c r="JZ234" s="162">
        <f t="shared" si="1134"/>
        <v>0</v>
      </c>
      <c r="KA234" s="162">
        <f t="shared" si="1134"/>
        <v>0</v>
      </c>
      <c r="KB234" s="162">
        <f t="shared" si="1134"/>
        <v>0</v>
      </c>
      <c r="KC234" s="162">
        <f t="shared" si="1134"/>
        <v>0</v>
      </c>
      <c r="KD234" s="162">
        <f t="shared" si="1134"/>
        <v>0</v>
      </c>
      <c r="KE234" s="162">
        <f t="shared" si="1134"/>
        <v>0</v>
      </c>
      <c r="KF234" s="162">
        <f t="shared" si="1134"/>
        <v>0</v>
      </c>
      <c r="KG234" s="162">
        <f t="shared" si="1134"/>
        <v>0</v>
      </c>
      <c r="KH234" s="162">
        <f t="shared" si="1134"/>
        <v>0</v>
      </c>
      <c r="KI234" s="162">
        <f t="shared" si="1134"/>
        <v>0</v>
      </c>
      <c r="KJ234" s="162">
        <f t="shared" si="1134"/>
        <v>0</v>
      </c>
      <c r="KK234" s="162">
        <f t="shared" si="1134"/>
        <v>0</v>
      </c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</row>
    <row r="235" ht="14.25" customHeight="1" spans="1:326" x14ac:dyDescent="0.25">
      <c r="A235" s="1">
        <v>8</v>
      </c>
      <c r="B235" s="1">
        <f t="shared" ref="B235:C235" si="1135">B234+1</f>
        <v>225</v>
      </c>
      <c r="C235" s="232">
        <f t="shared" si="1135"/>
        <v>43690</v>
      </c>
      <c r="D235" s="162">
        <f t="shared" si="9"/>
        <v>0</v>
      </c>
      <c r="E235" s="162">
        <f>(SUMIFS(Profile!$F$2:$F$17521,Profile!$B$2:$B$17521,$B235,Profile!$C$2:$C$17521,E$8))*$C$6</f>
        <v>0</v>
      </c>
      <c r="F235" s="162">
        <f>(SUMIFS(Profile!$F$2:$F$17521,Profile!$B$2:$B$17521,$B235,Profile!$C$2:$C$17521,F$8))*$C$6</f>
        <v>0</v>
      </c>
      <c r="G235" s="162">
        <f>(SUMIFS(Profile!$F$2:$F$17521,Profile!$B$2:$B$17521,$B235,Profile!$C$2:$C$17521,G$8))*$C$6</f>
        <v>0</v>
      </c>
      <c r="H235" s="162">
        <f>(SUMIFS(Profile!$F$2:$F$17521,Profile!$B$2:$B$17521,$B235,Profile!$C$2:$C$17521,H$8))*$C$6</f>
        <v>0</v>
      </c>
      <c r="I235" s="162">
        <f>(SUMIFS(Profile!$F$2:$F$17521,Profile!$B$2:$B$17521,$B235,Profile!$C$2:$C$17521,I$8))*$C$6</f>
        <v>0</v>
      </c>
      <c r="J235" s="162">
        <f>(SUMIFS(Profile!$F$2:$F$17521,Profile!$B$2:$B$17521,$B235,Profile!$C$2:$C$17521,J$8))*$C$6</f>
        <v>0</v>
      </c>
      <c r="K235" s="162">
        <f>(SUMIFS(Profile!$F$2:$F$17521,Profile!$B$2:$B$17521,$B235,Profile!$C$2:$C$17521,K$8))*$C$6</f>
        <v>0</v>
      </c>
      <c r="L235" s="162">
        <f>(SUMIFS(Profile!$F$2:$F$17521,Profile!$B$2:$B$17521,$B235,Profile!$C$2:$C$17521,L$8))*$C$6</f>
        <v>0</v>
      </c>
      <c r="M235" s="162">
        <f>(SUMIFS(Profile!$F$2:$F$17521,Profile!$B$2:$B$17521,$B235,Profile!$C$2:$C$17521,M$8))*$C$6</f>
        <v>0</v>
      </c>
      <c r="N235" s="162">
        <f>(SUMIFS(Profile!$F$2:$F$17521,Profile!$B$2:$B$17521,$B235,Profile!$C$2:$C$17521,N$8))*$C$6</f>
        <v>0</v>
      </c>
      <c r="O235" s="162">
        <f>(SUMIFS(Profile!$F$2:$F$17521,Profile!$B$2:$B$17521,$B235,Profile!$C$2:$C$17521,O$8))*$C$6</f>
        <v>0</v>
      </c>
      <c r="P235" s="162">
        <f>(SUMIFS(Profile!$F$2:$F$17521,Profile!$B$2:$B$17521,$B235,Profile!$C$2:$C$17521,P$8))*$C$6</f>
        <v>0</v>
      </c>
      <c r="Q235" s="162">
        <f>(SUMIFS(Profile!$F$2:$F$17521,Profile!$B$2:$B$17521,$B235,Profile!$C$2:$C$17521,Q$8))*$C$6</f>
        <v>0</v>
      </c>
      <c r="R235" s="162">
        <f>(SUMIFS(Profile!$F$2:$F$17521,Profile!$B$2:$B$17521,$B235,Profile!$C$2:$C$17521,R$8))*$C$6</f>
        <v>0</v>
      </c>
      <c r="S235" s="162">
        <f>(SUMIFS(Profile!$F$2:$F$17521,Profile!$B$2:$B$17521,$B235,Profile!$C$2:$C$17521,S$8))*$C$6</f>
        <v>0</v>
      </c>
      <c r="T235" s="162">
        <f>(SUMIFS(Profile!$F$2:$F$17521,Profile!$B$2:$B$17521,$B235,Profile!$C$2:$C$17521,T$8))*$C$6</f>
        <v>0</v>
      </c>
      <c r="U235" s="162">
        <f>(SUMIFS(Profile!$F$2:$F$17521,Profile!$B$2:$B$17521,$B235,Profile!$C$2:$C$17521,U$8))*$C$6</f>
        <v>0</v>
      </c>
      <c r="V235" s="162">
        <f>(SUMIFS(Profile!$F$2:$F$17521,Profile!$B$2:$B$17521,$B235,Profile!$C$2:$C$17521,V$8))*$C$6</f>
        <v>0</v>
      </c>
      <c r="W235" s="162">
        <f>(SUMIFS(Profile!$F$2:$F$17521,Profile!$B$2:$B$17521,$B235,Profile!$C$2:$C$17521,W$8))*$C$6</f>
        <v>0</v>
      </c>
      <c r="X235" s="162">
        <f>(SUMIFS(Profile!$F$2:$F$17521,Profile!$B$2:$B$17521,$B235,Profile!$C$2:$C$17521,X$8))*$C$6</f>
        <v>0</v>
      </c>
      <c r="Y235" s="162">
        <f>(SUMIFS(Profile!$F$2:$F$17521,Profile!$B$2:$B$17521,$B235,Profile!$C$2:$C$17521,Y$8))*$C$6</f>
        <v>0</v>
      </c>
      <c r="Z235" s="162">
        <f>(SUMIFS(Profile!$F$2:$F$17521,Profile!$B$2:$B$17521,$B235,Profile!$C$2:$C$17521,Z$8))*$C$6</f>
        <v>0</v>
      </c>
      <c r="AA235" s="162">
        <f>(SUMIFS(Profile!$F$2:$F$17521,Profile!$B$2:$B$17521,$B235,Profile!$C$2:$C$17521,AA$8))*$C$6</f>
        <v>0</v>
      </c>
      <c r="AB235" s="162">
        <f>(SUMIFS(Profile!$F$2:$F$17521,Profile!$B$2:$B$17521,$B235,Profile!$C$2:$C$17521,AB$8))*$C$6</f>
        <v>0</v>
      </c>
      <c r="AC235" s="162">
        <f>(SUMIFS(Profile!$F$2:$F$17521,Profile!$B$2:$B$17521,$B235,Profile!$C$2:$C$17521,AC$8))*$C$6</f>
        <v>0</v>
      </c>
      <c r="AD235" s="162">
        <f>(SUMIFS(Profile!$F$2:$F$17521,Profile!$B$2:$B$17521,$B235,Profile!$C$2:$C$17521,AD$8))*$C$6</f>
        <v>0</v>
      </c>
      <c r="AE235" s="162">
        <f>(SUMIFS(Profile!$F$2:$F$17521,Profile!$B$2:$B$17521,$B235,Profile!$C$2:$C$17521,AE$8))*$C$6</f>
        <v>0</v>
      </c>
      <c r="AF235" s="162">
        <f>(SUMIFS(Profile!$F$2:$F$17521,Profile!$B$2:$B$17521,$B235,Profile!$C$2:$C$17521,AF$8))*$C$6</f>
        <v>0</v>
      </c>
      <c r="AG235" s="162">
        <f>(SUMIFS(Profile!$F$2:$F$17521,Profile!$B$2:$B$17521,$B235,Profile!$C$2:$C$17521,AG$8))*$C$6</f>
        <v>0</v>
      </c>
      <c r="AH235" s="162">
        <f>(SUMIFS(Profile!$F$2:$F$17521,Profile!$B$2:$B$17521,$B235,Profile!$C$2:$C$17521,AH$8))*$C$6</f>
        <v>0</v>
      </c>
      <c r="AI235" s="162">
        <f>(SUMIFS(Profile!$F$2:$F$17521,Profile!$B$2:$B$17521,$B235,Profile!$C$2:$C$17521,AI$8))*$C$6</f>
        <v>0</v>
      </c>
      <c r="AJ235" s="162">
        <f>(SUMIFS(Profile!$F$2:$F$17521,Profile!$B$2:$B$17521,$B235,Profile!$C$2:$C$17521,AJ$8))*$C$6</f>
        <v>0</v>
      </c>
      <c r="AK235" s="162">
        <f>(SUMIFS(Profile!$F$2:$F$17521,Profile!$B$2:$B$17521,$B235,Profile!$C$2:$C$17521,AK$8))*$C$6</f>
        <v>0</v>
      </c>
      <c r="AL235" s="162">
        <f>(SUMIFS(Profile!$F$2:$F$17521,Profile!$B$2:$B$17521,$B235,Profile!$C$2:$C$17521,AL$8))*$C$6</f>
        <v>0</v>
      </c>
      <c r="AM235" s="162">
        <f>(SUMIFS(Profile!$F$2:$F$17521,Profile!$B$2:$B$17521,$B235,Profile!$C$2:$C$17521,AM$8))*$C$6</f>
        <v>0</v>
      </c>
      <c r="AN235" s="162">
        <f>(SUMIFS(Profile!$F$2:$F$17521,Profile!$B$2:$B$17521,$B235,Profile!$C$2:$C$17521,AN$8))*$C$6</f>
        <v>0</v>
      </c>
      <c r="AO235" s="162">
        <f>(SUMIFS(Profile!$F$2:$F$17521,Profile!$B$2:$B$17521,$B235,Profile!$C$2:$C$17521,AO$8))*$C$6</f>
        <v>0</v>
      </c>
      <c r="AP235" s="162">
        <f>(SUMIFS(Profile!$F$2:$F$17521,Profile!$B$2:$B$17521,$B235,Profile!$C$2:$C$17521,AP$8))*$C$6</f>
        <v>0</v>
      </c>
      <c r="AQ235" s="162">
        <f>(SUMIFS(Profile!$F$2:$F$17521,Profile!$B$2:$B$17521,$B235,Profile!$C$2:$C$17521,AQ$8))*$C$6</f>
        <v>0</v>
      </c>
      <c r="AR235" s="162">
        <f>(SUMIFS(Profile!$F$2:$F$17521,Profile!$B$2:$B$17521,$B235,Profile!$C$2:$C$17521,AR$8))*$C$6</f>
        <v>0</v>
      </c>
      <c r="AS235" s="162">
        <f>(SUMIFS(Profile!$F$2:$F$17521,Profile!$B$2:$B$17521,$B235,Profile!$C$2:$C$17521,AS$8))*$C$6</f>
        <v>0</v>
      </c>
      <c r="AT235" s="162">
        <f>(SUMIFS(Profile!$F$2:$F$17521,Profile!$B$2:$B$17521,$B235,Profile!$C$2:$C$17521,AT$8))*$C$6</f>
        <v>0</v>
      </c>
      <c r="AU235" s="162">
        <f>(SUMIFS(Profile!$F$2:$F$17521,Profile!$B$2:$B$17521,$B235,Profile!$C$2:$C$17521,AU$8))*$C$6</f>
        <v>0</v>
      </c>
      <c r="AV235" s="162">
        <f>(SUMIFS(Profile!$F$2:$F$17521,Profile!$B$2:$B$17521,$B235,Profile!$C$2:$C$17521,AV$8))*$C$6</f>
        <v>0</v>
      </c>
      <c r="AW235" s="162">
        <f>(SUMIFS(Profile!$F$2:$F$17521,Profile!$B$2:$B$17521,$B235,Profile!$C$2:$C$17521,AW$8))*$C$6</f>
        <v>0</v>
      </c>
      <c r="AX235" s="162">
        <f>(SUMIFS(Profile!$F$2:$F$17521,Profile!$B$2:$B$17521,$B235,Profile!$C$2:$C$17521,AX$8))*$C$6</f>
        <v>0</v>
      </c>
      <c r="AY235" s="162">
        <f>(SUMIFS(Profile!$F$2:$F$17521,Profile!$B$2:$B$17521,$B235,Profile!$C$2:$C$17521,AY$8))*$C$6</f>
        <v>0</v>
      </c>
      <c r="AZ235" s="162">
        <f>(SUMIFS(Profile!$F$2:$F$17521,Profile!$B$2:$B$17521,$B235,Profile!$C$2:$C$17521,AZ$8))*$C$6</f>
        <v>0</v>
      </c>
      <c r="BA235" s="162">
        <f t="shared" si="10"/>
        <v>0</v>
      </c>
      <c r="BB235" s="162">
        <f>(SUMIFS(Profile!$E$2:$E$17521,Profile!$B$2:$B$17521,$B235,Profile!$C$2:$C$17521,BB$8))*$C$9</f>
        <v>0</v>
      </c>
      <c r="BC235" s="162">
        <f>(SUMIFS(Profile!$E$2:$E$17521,Profile!$B$2:$B$17521,$B235,Profile!$C$2:$C$17521,BC$8))*$C$9</f>
        <v>0</v>
      </c>
      <c r="BD235" s="162">
        <f>(SUMIFS(Profile!$E$2:$E$17521,Profile!$B$2:$B$17521,$B235,Profile!$C$2:$C$17521,BD$8))*$C$9</f>
        <v>0</v>
      </c>
      <c r="BE235" s="162">
        <f>(SUMIFS(Profile!$E$2:$E$17521,Profile!$B$2:$B$17521,$B235,Profile!$C$2:$C$17521,BE$8))*$C$9</f>
        <v>0</v>
      </c>
      <c r="BF235" s="162">
        <f>(SUMIFS(Profile!$E$2:$E$17521,Profile!$B$2:$B$17521,$B235,Profile!$C$2:$C$17521,BF$8))*$C$9</f>
        <v>0</v>
      </c>
      <c r="BG235" s="162">
        <f>(SUMIFS(Profile!$E$2:$E$17521,Profile!$B$2:$B$17521,$B235,Profile!$C$2:$C$17521,BG$8))*$C$9</f>
        <v>0</v>
      </c>
      <c r="BH235" s="162">
        <f>(SUMIFS(Profile!$E$2:$E$17521,Profile!$B$2:$B$17521,$B235,Profile!$C$2:$C$17521,BH$8))*$C$9</f>
        <v>0</v>
      </c>
      <c r="BI235" s="162">
        <f>(SUMIFS(Profile!$E$2:$E$17521,Profile!$B$2:$B$17521,$B235,Profile!$C$2:$C$17521,BI$8))*$C$9</f>
        <v>0</v>
      </c>
      <c r="BJ235" s="162">
        <f>(SUMIFS(Profile!$E$2:$E$17521,Profile!$B$2:$B$17521,$B235,Profile!$C$2:$C$17521,BJ$8))*$C$9</f>
        <v>0</v>
      </c>
      <c r="BK235" s="162">
        <f>(SUMIFS(Profile!$E$2:$E$17521,Profile!$B$2:$B$17521,$B235,Profile!$C$2:$C$17521,BK$8))*$C$9</f>
        <v>0</v>
      </c>
      <c r="BL235" s="162">
        <f>(SUMIFS(Profile!$E$2:$E$17521,Profile!$B$2:$B$17521,$B235,Profile!$C$2:$C$17521,BL$8))*$C$9</f>
        <v>0</v>
      </c>
      <c r="BM235" s="162">
        <f>(SUMIFS(Profile!$E$2:$E$17521,Profile!$B$2:$B$17521,$B235,Profile!$C$2:$C$17521,BM$8))*$C$9</f>
        <v>0</v>
      </c>
      <c r="BN235" s="162">
        <f>(SUMIFS(Profile!$E$2:$E$17521,Profile!$B$2:$B$17521,$B235,Profile!$C$2:$C$17521,BN$8))*$C$9</f>
        <v>0</v>
      </c>
      <c r="BO235" s="162">
        <f>(SUMIFS(Profile!$E$2:$E$17521,Profile!$B$2:$B$17521,$B235,Profile!$C$2:$C$17521,BO$8))*$C$9</f>
        <v>0</v>
      </c>
      <c r="BP235" s="162">
        <f>(SUMIFS(Profile!$E$2:$E$17521,Profile!$B$2:$B$17521,$B235,Profile!$C$2:$C$17521,BP$8))*$C$9</f>
        <v>0</v>
      </c>
      <c r="BQ235" s="162">
        <f>(SUMIFS(Profile!$E$2:$E$17521,Profile!$B$2:$B$17521,$B235,Profile!$C$2:$C$17521,BQ$8))*$C$9</f>
        <v>0</v>
      </c>
      <c r="BR235" s="162">
        <f>(SUMIFS(Profile!$E$2:$E$17521,Profile!$B$2:$B$17521,$B235,Profile!$C$2:$C$17521,BR$8))*$C$9</f>
        <v>0</v>
      </c>
      <c r="BS235" s="162">
        <f>(SUMIFS(Profile!$E$2:$E$17521,Profile!$B$2:$B$17521,$B235,Profile!$C$2:$C$17521,BS$8))*$C$9</f>
        <v>0</v>
      </c>
      <c r="BT235" s="162">
        <f>(SUMIFS(Profile!$E$2:$E$17521,Profile!$B$2:$B$17521,$B235,Profile!$C$2:$C$17521,BT$8))*$C$9</f>
        <v>0</v>
      </c>
      <c r="BU235" s="162">
        <f>(SUMIFS(Profile!$E$2:$E$17521,Profile!$B$2:$B$17521,$B235,Profile!$C$2:$C$17521,BU$8))*$C$9</f>
        <v>0</v>
      </c>
      <c r="BV235" s="162">
        <f>(SUMIFS(Profile!$E$2:$E$17521,Profile!$B$2:$B$17521,$B235,Profile!$C$2:$C$17521,BV$8))*$C$9</f>
        <v>0</v>
      </c>
      <c r="BW235" s="162">
        <f>(SUMIFS(Profile!$E$2:$E$17521,Profile!$B$2:$B$17521,$B235,Profile!$C$2:$C$17521,BW$8))*$C$9</f>
        <v>0</v>
      </c>
      <c r="BX235" s="162">
        <f>(SUMIFS(Profile!$E$2:$E$17521,Profile!$B$2:$B$17521,$B235,Profile!$C$2:$C$17521,BX$8))*$C$9</f>
        <v>0</v>
      </c>
      <c r="BY235" s="162">
        <f>(SUMIFS(Profile!$E$2:$E$17521,Profile!$B$2:$B$17521,$B235,Profile!$C$2:$C$17521,BY$8))*$C$9</f>
        <v>0</v>
      </c>
      <c r="BZ235" s="162">
        <f>(SUMIFS(Profile!$E$2:$E$17521,Profile!$B$2:$B$17521,$B235,Profile!$C$2:$C$17521,BZ$8))*$C$9</f>
        <v>0</v>
      </c>
      <c r="CA235" s="162">
        <f>(SUMIFS(Profile!$E$2:$E$17521,Profile!$B$2:$B$17521,$B235,Profile!$C$2:$C$17521,CA$8))*$C$9</f>
        <v>0</v>
      </c>
      <c r="CB235" s="162">
        <f>(SUMIFS(Profile!$E$2:$E$17521,Profile!$B$2:$B$17521,$B235,Profile!$C$2:$C$17521,CB$8))*$C$9</f>
        <v>0</v>
      </c>
      <c r="CC235" s="162">
        <f>(SUMIFS(Profile!$E$2:$E$17521,Profile!$B$2:$B$17521,$B235,Profile!$C$2:$C$17521,CC$8))*$C$9</f>
        <v>0</v>
      </c>
      <c r="CD235" s="162">
        <f>(SUMIFS(Profile!$E$2:$E$17521,Profile!$B$2:$B$17521,$B235,Profile!$C$2:$C$17521,CD$8))*$C$9</f>
        <v>0</v>
      </c>
      <c r="CE235" s="162">
        <f>(SUMIFS(Profile!$E$2:$E$17521,Profile!$B$2:$B$17521,$B235,Profile!$C$2:$C$17521,CE$8))*$C$9</f>
        <v>0</v>
      </c>
      <c r="CF235" s="162">
        <f>(SUMIFS(Profile!$E$2:$E$17521,Profile!$B$2:$B$17521,$B235,Profile!$C$2:$C$17521,CF$8))*$C$9</f>
        <v>0</v>
      </c>
      <c r="CG235" s="162">
        <f>(SUMIFS(Profile!$E$2:$E$17521,Profile!$B$2:$B$17521,$B235,Profile!$C$2:$C$17521,CG$8))*$C$9</f>
        <v>0</v>
      </c>
      <c r="CH235" s="162">
        <f>(SUMIFS(Profile!$E$2:$E$17521,Profile!$B$2:$B$17521,$B235,Profile!$C$2:$C$17521,CH$8))*$C$9</f>
        <v>0</v>
      </c>
      <c r="CI235" s="162">
        <f>(SUMIFS(Profile!$E$2:$E$17521,Profile!$B$2:$B$17521,$B235,Profile!$C$2:$C$17521,CI$8))*$C$9</f>
        <v>0</v>
      </c>
      <c r="CJ235" s="162">
        <f>(SUMIFS(Profile!$E$2:$E$17521,Profile!$B$2:$B$17521,$B235,Profile!$C$2:$C$17521,CJ$8))*$C$9</f>
        <v>0</v>
      </c>
      <c r="CK235" s="162">
        <f>(SUMIFS(Profile!$E$2:$E$17521,Profile!$B$2:$B$17521,$B235,Profile!$C$2:$C$17521,CK$8))*$C$9</f>
        <v>0</v>
      </c>
      <c r="CL235" s="162">
        <f>(SUMIFS(Profile!$E$2:$E$17521,Profile!$B$2:$B$17521,$B235,Profile!$C$2:$C$17521,CL$8))*$C$9</f>
        <v>0</v>
      </c>
      <c r="CM235" s="162">
        <f>(SUMIFS(Profile!$E$2:$E$17521,Profile!$B$2:$B$17521,$B235,Profile!$C$2:$C$17521,CM$8))*$C$9</f>
        <v>0</v>
      </c>
      <c r="CN235" s="162">
        <f>(SUMIFS(Profile!$E$2:$E$17521,Profile!$B$2:$B$17521,$B235,Profile!$C$2:$C$17521,CN$8))*$C$9</f>
        <v>0</v>
      </c>
      <c r="CO235" s="162">
        <f>(SUMIFS(Profile!$E$2:$E$17521,Profile!$B$2:$B$17521,$B235,Profile!$C$2:$C$17521,CO$8))*$C$9</f>
        <v>0</v>
      </c>
      <c r="CP235" s="162">
        <f>(SUMIFS(Profile!$E$2:$E$17521,Profile!$B$2:$B$17521,$B235,Profile!$C$2:$C$17521,CP$8))*$C$9</f>
        <v>0</v>
      </c>
      <c r="CQ235" s="162">
        <f>(SUMIFS(Profile!$E$2:$E$17521,Profile!$B$2:$B$17521,$B235,Profile!$C$2:$C$17521,CQ$8))*$C$9</f>
        <v>0</v>
      </c>
      <c r="CR235" s="162">
        <f>(SUMIFS(Profile!$E$2:$E$17521,Profile!$B$2:$B$17521,$B235,Profile!$C$2:$C$17521,CR$8))*$C$9</f>
        <v>0</v>
      </c>
      <c r="CS235" s="162">
        <f>(SUMIFS(Profile!$E$2:$E$17521,Profile!$B$2:$B$17521,$B235,Profile!$C$2:$C$17521,CS$8))*$C$9</f>
        <v>0</v>
      </c>
      <c r="CT235" s="162">
        <f>(SUMIFS(Profile!$E$2:$E$17521,Profile!$B$2:$B$17521,$B235,Profile!$C$2:$C$17521,CT$8))*$C$9</f>
        <v>0</v>
      </c>
      <c r="CU235" s="162">
        <f>(SUMIFS(Profile!$E$2:$E$17521,Profile!$B$2:$B$17521,$B235,Profile!$C$2:$C$17521,CU$8))*$C$9</f>
        <v>0</v>
      </c>
      <c r="CV235" s="162">
        <f>(SUMIFS(Profile!$E$2:$E$17521,Profile!$B$2:$B$17521,$B235,Profile!$C$2:$C$17521,CV$8))*$C$9</f>
        <v>0</v>
      </c>
      <c r="CW235" s="162">
        <f>(SUMIFS(Profile!$E$2:$E$17521,Profile!$B$2:$B$17521,$B235,Profile!$C$2:$C$17521,CW$8))*$C$9</f>
        <v>0</v>
      </c>
      <c r="CX235" s="162">
        <f t="shared" si="11"/>
        <v>0</v>
      </c>
      <c r="CY235" s="162">
        <f t="shared" ref="CY235:ET235" si="1136">MAX(BB235-E235,0)</f>
        <v>0</v>
      </c>
      <c r="CZ235" s="162">
        <f t="shared" si="1136"/>
        <v>0</v>
      </c>
      <c r="DA235" s="162">
        <f t="shared" si="1136"/>
        <v>0</v>
      </c>
      <c r="DB235" s="162">
        <f t="shared" si="1136"/>
        <v>0</v>
      </c>
      <c r="DC235" s="162">
        <f t="shared" si="1136"/>
        <v>0</v>
      </c>
      <c r="DD235" s="162">
        <f t="shared" si="1136"/>
        <v>0</v>
      </c>
      <c r="DE235" s="162">
        <f t="shared" si="1136"/>
        <v>0</v>
      </c>
      <c r="DF235" s="162">
        <f t="shared" si="1136"/>
        <v>0</v>
      </c>
      <c r="DG235" s="162">
        <f t="shared" si="1136"/>
        <v>0</v>
      </c>
      <c r="DH235" s="162">
        <f t="shared" si="1136"/>
        <v>0</v>
      </c>
      <c r="DI235" s="162">
        <f t="shared" si="1136"/>
        <v>0</v>
      </c>
      <c r="DJ235" s="162">
        <f t="shared" si="1136"/>
        <v>0</v>
      </c>
      <c r="DK235" s="162">
        <f t="shared" si="1136"/>
        <v>0</v>
      </c>
      <c r="DL235" s="162">
        <f t="shared" si="1136"/>
        <v>0</v>
      </c>
      <c r="DM235" s="162">
        <f t="shared" si="1136"/>
        <v>0</v>
      </c>
      <c r="DN235" s="162">
        <f t="shared" si="1136"/>
        <v>0</v>
      </c>
      <c r="DO235" s="162">
        <f t="shared" si="1136"/>
        <v>0</v>
      </c>
      <c r="DP235" s="162">
        <f t="shared" si="1136"/>
        <v>0</v>
      </c>
      <c r="DQ235" s="162">
        <f t="shared" si="1136"/>
        <v>0</v>
      </c>
      <c r="DR235" s="162">
        <f t="shared" si="1136"/>
        <v>0</v>
      </c>
      <c r="DS235" s="162">
        <f t="shared" si="1136"/>
        <v>0</v>
      </c>
      <c r="DT235" s="162">
        <f t="shared" si="1136"/>
        <v>0</v>
      </c>
      <c r="DU235" s="162">
        <f t="shared" si="1136"/>
        <v>0</v>
      </c>
      <c r="DV235" s="162">
        <f t="shared" si="1136"/>
        <v>0</v>
      </c>
      <c r="DW235" s="162">
        <f t="shared" si="1136"/>
        <v>0</v>
      </c>
      <c r="DX235" s="162">
        <f t="shared" si="1136"/>
        <v>0</v>
      </c>
      <c r="DY235" s="162">
        <f t="shared" si="1136"/>
        <v>0</v>
      </c>
      <c r="DZ235" s="162">
        <f t="shared" si="1136"/>
        <v>0</v>
      </c>
      <c r="EA235" s="162">
        <f t="shared" si="1136"/>
        <v>0</v>
      </c>
      <c r="EB235" s="162">
        <f t="shared" si="1136"/>
        <v>0</v>
      </c>
      <c r="EC235" s="162">
        <f t="shared" si="1136"/>
        <v>0</v>
      </c>
      <c r="ED235" s="162">
        <f t="shared" si="1136"/>
        <v>0</v>
      </c>
      <c r="EE235" s="162">
        <f t="shared" si="1136"/>
        <v>0</v>
      </c>
      <c r="EF235" s="162">
        <f t="shared" si="1136"/>
        <v>0</v>
      </c>
      <c r="EG235" s="162">
        <f t="shared" si="1136"/>
        <v>0</v>
      </c>
      <c r="EH235" s="162">
        <f t="shared" si="1136"/>
        <v>0</v>
      </c>
      <c r="EI235" s="162">
        <f t="shared" si="1136"/>
        <v>0</v>
      </c>
      <c r="EJ235" s="162">
        <f t="shared" si="1136"/>
        <v>0</v>
      </c>
      <c r="EK235" s="162">
        <f t="shared" si="1136"/>
        <v>0</v>
      </c>
      <c r="EL235" s="162">
        <f t="shared" si="1136"/>
        <v>0</v>
      </c>
      <c r="EM235" s="162">
        <f t="shared" si="1136"/>
        <v>0</v>
      </c>
      <c r="EN235" s="162">
        <f t="shared" si="1136"/>
        <v>0</v>
      </c>
      <c r="EO235" s="162">
        <f t="shared" si="1136"/>
        <v>0</v>
      </c>
      <c r="EP235" s="162">
        <f t="shared" si="1136"/>
        <v>0</v>
      </c>
      <c r="EQ235" s="162">
        <f t="shared" si="1136"/>
        <v>0</v>
      </c>
      <c r="ER235" s="162">
        <f t="shared" si="1136"/>
        <v>0</v>
      </c>
      <c r="ES235" s="162">
        <f t="shared" si="1136"/>
        <v>0</v>
      </c>
      <c r="ET235" s="162">
        <f t="shared" si="1136"/>
        <v>0</v>
      </c>
      <c r="EU235" s="162">
        <f t="shared" si="13"/>
        <v>0</v>
      </c>
      <c r="EV235" s="162">
        <f t="shared" ref="EV235:GQ235" si="1137">BB235-CY235</f>
        <v>0</v>
      </c>
      <c r="EW235" s="162">
        <f t="shared" si="1137"/>
        <v>0</v>
      </c>
      <c r="EX235" s="162">
        <f t="shared" si="1137"/>
        <v>0</v>
      </c>
      <c r="EY235" s="162">
        <f t="shared" si="1137"/>
        <v>0</v>
      </c>
      <c r="EZ235" s="162">
        <f t="shared" si="1137"/>
        <v>0</v>
      </c>
      <c r="FA235" s="162">
        <f t="shared" si="1137"/>
        <v>0</v>
      </c>
      <c r="FB235" s="162">
        <f t="shared" si="1137"/>
        <v>0</v>
      </c>
      <c r="FC235" s="162">
        <f t="shared" si="1137"/>
        <v>0</v>
      </c>
      <c r="FD235" s="162">
        <f t="shared" si="1137"/>
        <v>0</v>
      </c>
      <c r="FE235" s="162">
        <f t="shared" si="1137"/>
        <v>0</v>
      </c>
      <c r="FF235" s="162">
        <f t="shared" si="1137"/>
        <v>0</v>
      </c>
      <c r="FG235" s="162">
        <f t="shared" si="1137"/>
        <v>0</v>
      </c>
      <c r="FH235" s="162">
        <f t="shared" si="1137"/>
        <v>0</v>
      </c>
      <c r="FI235" s="162">
        <f t="shared" si="1137"/>
        <v>0</v>
      </c>
      <c r="FJ235" s="162">
        <f t="shared" si="1137"/>
        <v>0</v>
      </c>
      <c r="FK235" s="162">
        <f t="shared" si="1137"/>
        <v>0</v>
      </c>
      <c r="FL235" s="162">
        <f t="shared" si="1137"/>
        <v>0</v>
      </c>
      <c r="FM235" s="162">
        <f t="shared" si="1137"/>
        <v>0</v>
      </c>
      <c r="FN235" s="162">
        <f t="shared" si="1137"/>
        <v>0</v>
      </c>
      <c r="FO235" s="162">
        <f t="shared" si="1137"/>
        <v>0</v>
      </c>
      <c r="FP235" s="162">
        <f t="shared" si="1137"/>
        <v>0</v>
      </c>
      <c r="FQ235" s="162">
        <f t="shared" si="1137"/>
        <v>0</v>
      </c>
      <c r="FR235" s="162">
        <f t="shared" si="1137"/>
        <v>0</v>
      </c>
      <c r="FS235" s="162">
        <f t="shared" si="1137"/>
        <v>0</v>
      </c>
      <c r="FT235" s="162">
        <f t="shared" si="1137"/>
        <v>0</v>
      </c>
      <c r="FU235" s="162">
        <f t="shared" si="1137"/>
        <v>0</v>
      </c>
      <c r="FV235" s="162">
        <f t="shared" si="1137"/>
        <v>0</v>
      </c>
      <c r="FW235" s="162">
        <f t="shared" si="1137"/>
        <v>0</v>
      </c>
      <c r="FX235" s="162">
        <f t="shared" si="1137"/>
        <v>0</v>
      </c>
      <c r="FY235" s="162">
        <f t="shared" si="1137"/>
        <v>0</v>
      </c>
      <c r="FZ235" s="162">
        <f t="shared" si="1137"/>
        <v>0</v>
      </c>
      <c r="GA235" s="162">
        <f t="shared" si="1137"/>
        <v>0</v>
      </c>
      <c r="GB235" s="162">
        <f t="shared" si="1137"/>
        <v>0</v>
      </c>
      <c r="GC235" s="162">
        <f t="shared" si="1137"/>
        <v>0</v>
      </c>
      <c r="GD235" s="162">
        <f t="shared" si="1137"/>
        <v>0</v>
      </c>
      <c r="GE235" s="162">
        <f t="shared" si="1137"/>
        <v>0</v>
      </c>
      <c r="GF235" s="162">
        <f t="shared" si="1137"/>
        <v>0</v>
      </c>
      <c r="GG235" s="162">
        <f t="shared" si="1137"/>
        <v>0</v>
      </c>
      <c r="GH235" s="162">
        <f t="shared" si="1137"/>
        <v>0</v>
      </c>
      <c r="GI235" s="162">
        <f t="shared" si="1137"/>
        <v>0</v>
      </c>
      <c r="GJ235" s="162">
        <f t="shared" si="1137"/>
        <v>0</v>
      </c>
      <c r="GK235" s="162">
        <f t="shared" si="1137"/>
        <v>0</v>
      </c>
      <c r="GL235" s="162">
        <f t="shared" si="1137"/>
        <v>0</v>
      </c>
      <c r="GM235" s="162">
        <f t="shared" si="1137"/>
        <v>0</v>
      </c>
      <c r="GN235" s="162">
        <f t="shared" si="1137"/>
        <v>0</v>
      </c>
      <c r="GO235" s="162">
        <f t="shared" si="1137"/>
        <v>0</v>
      </c>
      <c r="GP235" s="162">
        <f t="shared" si="1137"/>
        <v>0</v>
      </c>
      <c r="GQ235" s="162">
        <f t="shared" si="1137"/>
        <v>0</v>
      </c>
      <c r="GR235" s="162">
        <f t="shared" si="15"/>
        <v>0</v>
      </c>
      <c r="GS235" s="162">
        <f t="shared" ref="GS235:IN235" si="1138">E235-EV235</f>
        <v>0</v>
      </c>
      <c r="GT235" s="162">
        <f t="shared" si="1138"/>
        <v>0</v>
      </c>
      <c r="GU235" s="162">
        <f t="shared" si="1138"/>
        <v>0</v>
      </c>
      <c r="GV235" s="162">
        <f t="shared" si="1138"/>
        <v>0</v>
      </c>
      <c r="GW235" s="162">
        <f t="shared" si="1138"/>
        <v>0</v>
      </c>
      <c r="GX235" s="162">
        <f t="shared" si="1138"/>
        <v>0</v>
      </c>
      <c r="GY235" s="162">
        <f t="shared" si="1138"/>
        <v>0</v>
      </c>
      <c r="GZ235" s="162">
        <f t="shared" si="1138"/>
        <v>0</v>
      </c>
      <c r="HA235" s="162">
        <f t="shared" si="1138"/>
        <v>0</v>
      </c>
      <c r="HB235" s="162">
        <f t="shared" si="1138"/>
        <v>0</v>
      </c>
      <c r="HC235" s="162">
        <f t="shared" si="1138"/>
        <v>0</v>
      </c>
      <c r="HD235" s="162">
        <f t="shared" si="1138"/>
        <v>0</v>
      </c>
      <c r="HE235" s="162">
        <f t="shared" si="1138"/>
        <v>0</v>
      </c>
      <c r="HF235" s="162">
        <f t="shared" si="1138"/>
        <v>0</v>
      </c>
      <c r="HG235" s="162">
        <f t="shared" si="1138"/>
        <v>0</v>
      </c>
      <c r="HH235" s="162">
        <f t="shared" si="1138"/>
        <v>0</v>
      </c>
      <c r="HI235" s="162">
        <f t="shared" si="1138"/>
        <v>0</v>
      </c>
      <c r="HJ235" s="162">
        <f t="shared" si="1138"/>
        <v>0</v>
      </c>
      <c r="HK235" s="162">
        <f t="shared" si="1138"/>
        <v>0</v>
      </c>
      <c r="HL235" s="162">
        <f t="shared" si="1138"/>
        <v>0</v>
      </c>
      <c r="HM235" s="162">
        <f t="shared" si="1138"/>
        <v>0</v>
      </c>
      <c r="HN235" s="162">
        <f t="shared" si="1138"/>
        <v>0</v>
      </c>
      <c r="HO235" s="162">
        <f t="shared" si="1138"/>
        <v>0</v>
      </c>
      <c r="HP235" s="162">
        <f t="shared" si="1138"/>
        <v>0</v>
      </c>
      <c r="HQ235" s="162">
        <f t="shared" si="1138"/>
        <v>0</v>
      </c>
      <c r="HR235" s="162">
        <f t="shared" si="1138"/>
        <v>0</v>
      </c>
      <c r="HS235" s="162">
        <f t="shared" si="1138"/>
        <v>0</v>
      </c>
      <c r="HT235" s="162">
        <f t="shared" si="1138"/>
        <v>0</v>
      </c>
      <c r="HU235" s="162">
        <f t="shared" si="1138"/>
        <v>0</v>
      </c>
      <c r="HV235" s="162">
        <f t="shared" si="1138"/>
        <v>0</v>
      </c>
      <c r="HW235" s="162">
        <f t="shared" si="1138"/>
        <v>0</v>
      </c>
      <c r="HX235" s="162">
        <f t="shared" si="1138"/>
        <v>0</v>
      </c>
      <c r="HY235" s="162">
        <f t="shared" si="1138"/>
        <v>0</v>
      </c>
      <c r="HZ235" s="162">
        <f t="shared" si="1138"/>
        <v>0</v>
      </c>
      <c r="IA235" s="162">
        <f t="shared" si="1138"/>
        <v>0</v>
      </c>
      <c r="IB235" s="162">
        <f t="shared" si="1138"/>
        <v>0</v>
      </c>
      <c r="IC235" s="162">
        <f t="shared" si="1138"/>
        <v>0</v>
      </c>
      <c r="ID235" s="162">
        <f t="shared" si="1138"/>
        <v>0</v>
      </c>
      <c r="IE235" s="162">
        <f t="shared" si="1138"/>
        <v>0</v>
      </c>
      <c r="IF235" s="162">
        <f t="shared" si="1138"/>
        <v>0</v>
      </c>
      <c r="IG235" s="162">
        <f t="shared" si="1138"/>
        <v>0</v>
      </c>
      <c r="IH235" s="162">
        <f t="shared" si="1138"/>
        <v>0</v>
      </c>
      <c r="II235" s="162">
        <f t="shared" si="1138"/>
        <v>0</v>
      </c>
      <c r="IJ235" s="162">
        <f t="shared" si="1138"/>
        <v>0</v>
      </c>
      <c r="IK235" s="162">
        <f t="shared" si="1138"/>
        <v>0</v>
      </c>
      <c r="IL235" s="162">
        <f t="shared" si="1138"/>
        <v>0</v>
      </c>
      <c r="IM235" s="162">
        <f t="shared" si="1138"/>
        <v>0</v>
      </c>
      <c r="IN235" s="162">
        <f t="shared" si="1138"/>
        <v>0</v>
      </c>
      <c r="IO235" s="162">
        <f t="shared" si="17"/>
        <v>0</v>
      </c>
      <c r="IP235" s="162">
        <f t="shared" si="23"/>
        <v>0</v>
      </c>
      <c r="IQ235" s="162">
        <f t="shared" ref="IQ235:KK235" si="1139">MAX((MIN(CZ235+IP235,$IO$7))-GT235,0)</f>
        <v>0</v>
      </c>
      <c r="IR235" s="162">
        <f t="shared" si="1139"/>
        <v>0</v>
      </c>
      <c r="IS235" s="162">
        <f t="shared" si="1139"/>
        <v>0</v>
      </c>
      <c r="IT235" s="162">
        <f t="shared" si="1139"/>
        <v>0</v>
      </c>
      <c r="IU235" s="162">
        <f t="shared" si="1139"/>
        <v>0</v>
      </c>
      <c r="IV235" s="162">
        <f t="shared" si="1139"/>
        <v>0</v>
      </c>
      <c r="IW235" s="162">
        <f t="shared" si="1139"/>
        <v>0</v>
      </c>
      <c r="IX235" s="162">
        <f t="shared" si="1139"/>
        <v>0</v>
      </c>
      <c r="IY235" s="162">
        <f t="shared" si="1139"/>
        <v>0</v>
      </c>
      <c r="IZ235" s="162">
        <f t="shared" si="1139"/>
        <v>0</v>
      </c>
      <c r="JA235" s="162">
        <f t="shared" si="1139"/>
        <v>0</v>
      </c>
      <c r="JB235" s="162">
        <f t="shared" si="1139"/>
        <v>0</v>
      </c>
      <c r="JC235" s="162">
        <f t="shared" si="1139"/>
        <v>0</v>
      </c>
      <c r="JD235" s="162">
        <f t="shared" si="1139"/>
        <v>0</v>
      </c>
      <c r="JE235" s="162">
        <f t="shared" si="1139"/>
        <v>0</v>
      </c>
      <c r="JF235" s="162">
        <f t="shared" si="1139"/>
        <v>0</v>
      </c>
      <c r="JG235" s="162">
        <f t="shared" si="1139"/>
        <v>0</v>
      </c>
      <c r="JH235" s="162">
        <f t="shared" si="1139"/>
        <v>0</v>
      </c>
      <c r="JI235" s="162">
        <f t="shared" si="1139"/>
        <v>0</v>
      </c>
      <c r="JJ235" s="162">
        <f t="shared" si="1139"/>
        <v>0</v>
      </c>
      <c r="JK235" s="162">
        <f t="shared" si="1139"/>
        <v>0</v>
      </c>
      <c r="JL235" s="162">
        <f t="shared" si="1139"/>
        <v>0</v>
      </c>
      <c r="JM235" s="162">
        <f t="shared" si="1139"/>
        <v>0</v>
      </c>
      <c r="JN235" s="162">
        <f t="shared" si="1139"/>
        <v>0</v>
      </c>
      <c r="JO235" s="162">
        <f t="shared" si="1139"/>
        <v>0</v>
      </c>
      <c r="JP235" s="162">
        <f t="shared" si="1139"/>
        <v>0</v>
      </c>
      <c r="JQ235" s="162">
        <f t="shared" si="1139"/>
        <v>0</v>
      </c>
      <c r="JR235" s="162">
        <f t="shared" si="1139"/>
        <v>0</v>
      </c>
      <c r="JS235" s="162">
        <f t="shared" si="1139"/>
        <v>0</v>
      </c>
      <c r="JT235" s="162">
        <f t="shared" si="1139"/>
        <v>0</v>
      </c>
      <c r="JU235" s="162">
        <f t="shared" si="1139"/>
        <v>0</v>
      </c>
      <c r="JV235" s="162">
        <f t="shared" si="1139"/>
        <v>0</v>
      </c>
      <c r="JW235" s="162">
        <f t="shared" si="1139"/>
        <v>0</v>
      </c>
      <c r="JX235" s="162">
        <f t="shared" si="1139"/>
        <v>0</v>
      </c>
      <c r="JY235" s="162">
        <f t="shared" si="1139"/>
        <v>0</v>
      </c>
      <c r="JZ235" s="162">
        <f t="shared" si="1139"/>
        <v>0</v>
      </c>
      <c r="KA235" s="162">
        <f t="shared" si="1139"/>
        <v>0</v>
      </c>
      <c r="KB235" s="162">
        <f t="shared" si="1139"/>
        <v>0</v>
      </c>
      <c r="KC235" s="162">
        <f t="shared" si="1139"/>
        <v>0</v>
      </c>
      <c r="KD235" s="162">
        <f t="shared" si="1139"/>
        <v>0</v>
      </c>
      <c r="KE235" s="162">
        <f t="shared" si="1139"/>
        <v>0</v>
      </c>
      <c r="KF235" s="162">
        <f t="shared" si="1139"/>
        <v>0</v>
      </c>
      <c r="KG235" s="162">
        <f t="shared" si="1139"/>
        <v>0</v>
      </c>
      <c r="KH235" s="162">
        <f t="shared" si="1139"/>
        <v>0</v>
      </c>
      <c r="KI235" s="162">
        <f t="shared" si="1139"/>
        <v>0</v>
      </c>
      <c r="KJ235" s="162">
        <f t="shared" si="1139"/>
        <v>0</v>
      </c>
      <c r="KK235" s="162">
        <f t="shared" si="1139"/>
        <v>0</v>
      </c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</row>
    <row r="236" ht="14.25" customHeight="1" spans="1:326" x14ac:dyDescent="0.25">
      <c r="A236" s="1">
        <v>8</v>
      </c>
      <c r="B236" s="1">
        <f t="shared" ref="B236:C236" si="1140">B235+1</f>
        <v>226</v>
      </c>
      <c r="C236" s="232">
        <f t="shared" si="1140"/>
        <v>43691</v>
      </c>
      <c r="D236" s="162">
        <f t="shared" si="9"/>
        <v>0</v>
      </c>
      <c r="E236" s="162">
        <f>(SUMIFS(Profile!$F$2:$F$17521,Profile!$B$2:$B$17521,$B236,Profile!$C$2:$C$17521,E$8))*$C$6</f>
        <v>0</v>
      </c>
      <c r="F236" s="162">
        <f>(SUMIFS(Profile!$F$2:$F$17521,Profile!$B$2:$B$17521,$B236,Profile!$C$2:$C$17521,F$8))*$C$6</f>
        <v>0</v>
      </c>
      <c r="G236" s="162">
        <f>(SUMIFS(Profile!$F$2:$F$17521,Profile!$B$2:$B$17521,$B236,Profile!$C$2:$C$17521,G$8))*$C$6</f>
        <v>0</v>
      </c>
      <c r="H236" s="162">
        <f>(SUMIFS(Profile!$F$2:$F$17521,Profile!$B$2:$B$17521,$B236,Profile!$C$2:$C$17521,H$8))*$C$6</f>
        <v>0</v>
      </c>
      <c r="I236" s="162">
        <f>(SUMIFS(Profile!$F$2:$F$17521,Profile!$B$2:$B$17521,$B236,Profile!$C$2:$C$17521,I$8))*$C$6</f>
        <v>0</v>
      </c>
      <c r="J236" s="162">
        <f>(SUMIFS(Profile!$F$2:$F$17521,Profile!$B$2:$B$17521,$B236,Profile!$C$2:$C$17521,J$8))*$C$6</f>
        <v>0</v>
      </c>
      <c r="K236" s="162">
        <f>(SUMIFS(Profile!$F$2:$F$17521,Profile!$B$2:$B$17521,$B236,Profile!$C$2:$C$17521,K$8))*$C$6</f>
        <v>0</v>
      </c>
      <c r="L236" s="162">
        <f>(SUMIFS(Profile!$F$2:$F$17521,Profile!$B$2:$B$17521,$B236,Profile!$C$2:$C$17521,L$8))*$C$6</f>
        <v>0</v>
      </c>
      <c r="M236" s="162">
        <f>(SUMIFS(Profile!$F$2:$F$17521,Profile!$B$2:$B$17521,$B236,Profile!$C$2:$C$17521,M$8))*$C$6</f>
        <v>0</v>
      </c>
      <c r="N236" s="162">
        <f>(SUMIFS(Profile!$F$2:$F$17521,Profile!$B$2:$B$17521,$B236,Profile!$C$2:$C$17521,N$8))*$C$6</f>
        <v>0</v>
      </c>
      <c r="O236" s="162">
        <f>(SUMIFS(Profile!$F$2:$F$17521,Profile!$B$2:$B$17521,$B236,Profile!$C$2:$C$17521,O$8))*$C$6</f>
        <v>0</v>
      </c>
      <c r="P236" s="162">
        <f>(SUMIFS(Profile!$F$2:$F$17521,Profile!$B$2:$B$17521,$B236,Profile!$C$2:$C$17521,P$8))*$C$6</f>
        <v>0</v>
      </c>
      <c r="Q236" s="162">
        <f>(SUMIFS(Profile!$F$2:$F$17521,Profile!$B$2:$B$17521,$B236,Profile!$C$2:$C$17521,Q$8))*$C$6</f>
        <v>0</v>
      </c>
      <c r="R236" s="162">
        <f>(SUMIFS(Profile!$F$2:$F$17521,Profile!$B$2:$B$17521,$B236,Profile!$C$2:$C$17521,R$8))*$C$6</f>
        <v>0</v>
      </c>
      <c r="S236" s="162">
        <f>(SUMIFS(Profile!$F$2:$F$17521,Profile!$B$2:$B$17521,$B236,Profile!$C$2:$C$17521,S$8))*$C$6</f>
        <v>0</v>
      </c>
      <c r="T236" s="162">
        <f>(SUMIFS(Profile!$F$2:$F$17521,Profile!$B$2:$B$17521,$B236,Profile!$C$2:$C$17521,T$8))*$C$6</f>
        <v>0</v>
      </c>
      <c r="U236" s="162">
        <f>(SUMIFS(Profile!$F$2:$F$17521,Profile!$B$2:$B$17521,$B236,Profile!$C$2:$C$17521,U$8))*$C$6</f>
        <v>0</v>
      </c>
      <c r="V236" s="162">
        <f>(SUMIFS(Profile!$F$2:$F$17521,Profile!$B$2:$B$17521,$B236,Profile!$C$2:$C$17521,V$8))*$C$6</f>
        <v>0</v>
      </c>
      <c r="W236" s="162">
        <f>(SUMIFS(Profile!$F$2:$F$17521,Profile!$B$2:$B$17521,$B236,Profile!$C$2:$C$17521,W$8))*$C$6</f>
        <v>0</v>
      </c>
      <c r="X236" s="162">
        <f>(SUMIFS(Profile!$F$2:$F$17521,Profile!$B$2:$B$17521,$B236,Profile!$C$2:$C$17521,X$8))*$C$6</f>
        <v>0</v>
      </c>
      <c r="Y236" s="162">
        <f>(SUMIFS(Profile!$F$2:$F$17521,Profile!$B$2:$B$17521,$B236,Profile!$C$2:$C$17521,Y$8))*$C$6</f>
        <v>0</v>
      </c>
      <c r="Z236" s="162">
        <f>(SUMIFS(Profile!$F$2:$F$17521,Profile!$B$2:$B$17521,$B236,Profile!$C$2:$C$17521,Z$8))*$C$6</f>
        <v>0</v>
      </c>
      <c r="AA236" s="162">
        <f>(SUMIFS(Profile!$F$2:$F$17521,Profile!$B$2:$B$17521,$B236,Profile!$C$2:$C$17521,AA$8))*$C$6</f>
        <v>0</v>
      </c>
      <c r="AB236" s="162">
        <f>(SUMIFS(Profile!$F$2:$F$17521,Profile!$B$2:$B$17521,$B236,Profile!$C$2:$C$17521,AB$8))*$C$6</f>
        <v>0</v>
      </c>
      <c r="AC236" s="162">
        <f>(SUMIFS(Profile!$F$2:$F$17521,Profile!$B$2:$B$17521,$B236,Profile!$C$2:$C$17521,AC$8))*$C$6</f>
        <v>0</v>
      </c>
      <c r="AD236" s="162">
        <f>(SUMIFS(Profile!$F$2:$F$17521,Profile!$B$2:$B$17521,$B236,Profile!$C$2:$C$17521,AD$8))*$C$6</f>
        <v>0</v>
      </c>
      <c r="AE236" s="162">
        <f>(SUMIFS(Profile!$F$2:$F$17521,Profile!$B$2:$B$17521,$B236,Profile!$C$2:$C$17521,AE$8))*$C$6</f>
        <v>0</v>
      </c>
      <c r="AF236" s="162">
        <f>(SUMIFS(Profile!$F$2:$F$17521,Profile!$B$2:$B$17521,$B236,Profile!$C$2:$C$17521,AF$8))*$C$6</f>
        <v>0</v>
      </c>
      <c r="AG236" s="162">
        <f>(SUMIFS(Profile!$F$2:$F$17521,Profile!$B$2:$B$17521,$B236,Profile!$C$2:$C$17521,AG$8))*$C$6</f>
        <v>0</v>
      </c>
      <c r="AH236" s="162">
        <f>(SUMIFS(Profile!$F$2:$F$17521,Profile!$B$2:$B$17521,$B236,Profile!$C$2:$C$17521,AH$8))*$C$6</f>
        <v>0</v>
      </c>
      <c r="AI236" s="162">
        <f>(SUMIFS(Profile!$F$2:$F$17521,Profile!$B$2:$B$17521,$B236,Profile!$C$2:$C$17521,AI$8))*$C$6</f>
        <v>0</v>
      </c>
      <c r="AJ236" s="162">
        <f>(SUMIFS(Profile!$F$2:$F$17521,Profile!$B$2:$B$17521,$B236,Profile!$C$2:$C$17521,AJ$8))*$C$6</f>
        <v>0</v>
      </c>
      <c r="AK236" s="162">
        <f>(SUMIFS(Profile!$F$2:$F$17521,Profile!$B$2:$B$17521,$B236,Profile!$C$2:$C$17521,AK$8))*$C$6</f>
        <v>0</v>
      </c>
      <c r="AL236" s="162">
        <f>(SUMIFS(Profile!$F$2:$F$17521,Profile!$B$2:$B$17521,$B236,Profile!$C$2:$C$17521,AL$8))*$C$6</f>
        <v>0</v>
      </c>
      <c r="AM236" s="162">
        <f>(SUMIFS(Profile!$F$2:$F$17521,Profile!$B$2:$B$17521,$B236,Profile!$C$2:$C$17521,AM$8))*$C$6</f>
        <v>0</v>
      </c>
      <c r="AN236" s="162">
        <f>(SUMIFS(Profile!$F$2:$F$17521,Profile!$B$2:$B$17521,$B236,Profile!$C$2:$C$17521,AN$8))*$C$6</f>
        <v>0</v>
      </c>
      <c r="AO236" s="162">
        <f>(SUMIFS(Profile!$F$2:$F$17521,Profile!$B$2:$B$17521,$B236,Profile!$C$2:$C$17521,AO$8))*$C$6</f>
        <v>0</v>
      </c>
      <c r="AP236" s="162">
        <f>(SUMIFS(Profile!$F$2:$F$17521,Profile!$B$2:$B$17521,$B236,Profile!$C$2:$C$17521,AP$8))*$C$6</f>
        <v>0</v>
      </c>
      <c r="AQ236" s="162">
        <f>(SUMIFS(Profile!$F$2:$F$17521,Profile!$B$2:$B$17521,$B236,Profile!$C$2:$C$17521,AQ$8))*$C$6</f>
        <v>0</v>
      </c>
      <c r="AR236" s="162">
        <f>(SUMIFS(Profile!$F$2:$F$17521,Profile!$B$2:$B$17521,$B236,Profile!$C$2:$C$17521,AR$8))*$C$6</f>
        <v>0</v>
      </c>
      <c r="AS236" s="162">
        <f>(SUMIFS(Profile!$F$2:$F$17521,Profile!$B$2:$B$17521,$B236,Profile!$C$2:$C$17521,AS$8))*$C$6</f>
        <v>0</v>
      </c>
      <c r="AT236" s="162">
        <f>(SUMIFS(Profile!$F$2:$F$17521,Profile!$B$2:$B$17521,$B236,Profile!$C$2:$C$17521,AT$8))*$C$6</f>
        <v>0</v>
      </c>
      <c r="AU236" s="162">
        <f>(SUMIFS(Profile!$F$2:$F$17521,Profile!$B$2:$B$17521,$B236,Profile!$C$2:$C$17521,AU$8))*$C$6</f>
        <v>0</v>
      </c>
      <c r="AV236" s="162">
        <f>(SUMIFS(Profile!$F$2:$F$17521,Profile!$B$2:$B$17521,$B236,Profile!$C$2:$C$17521,AV$8))*$C$6</f>
        <v>0</v>
      </c>
      <c r="AW236" s="162">
        <f>(SUMIFS(Profile!$F$2:$F$17521,Profile!$B$2:$B$17521,$B236,Profile!$C$2:$C$17521,AW$8))*$C$6</f>
        <v>0</v>
      </c>
      <c r="AX236" s="162">
        <f>(SUMIFS(Profile!$F$2:$F$17521,Profile!$B$2:$B$17521,$B236,Profile!$C$2:$C$17521,AX$8))*$C$6</f>
        <v>0</v>
      </c>
      <c r="AY236" s="162">
        <f>(SUMIFS(Profile!$F$2:$F$17521,Profile!$B$2:$B$17521,$B236,Profile!$C$2:$C$17521,AY$8))*$C$6</f>
        <v>0</v>
      </c>
      <c r="AZ236" s="162">
        <f>(SUMIFS(Profile!$F$2:$F$17521,Profile!$B$2:$B$17521,$B236,Profile!$C$2:$C$17521,AZ$8))*$C$6</f>
        <v>0</v>
      </c>
      <c r="BA236" s="162">
        <f t="shared" si="10"/>
        <v>0</v>
      </c>
      <c r="BB236" s="162">
        <f>(SUMIFS(Profile!$E$2:$E$17521,Profile!$B$2:$B$17521,$B236,Profile!$C$2:$C$17521,BB$8))*$C$9</f>
        <v>0</v>
      </c>
      <c r="BC236" s="162">
        <f>(SUMIFS(Profile!$E$2:$E$17521,Profile!$B$2:$B$17521,$B236,Profile!$C$2:$C$17521,BC$8))*$C$9</f>
        <v>0</v>
      </c>
      <c r="BD236" s="162">
        <f>(SUMIFS(Profile!$E$2:$E$17521,Profile!$B$2:$B$17521,$B236,Profile!$C$2:$C$17521,BD$8))*$C$9</f>
        <v>0</v>
      </c>
      <c r="BE236" s="162">
        <f>(SUMIFS(Profile!$E$2:$E$17521,Profile!$B$2:$B$17521,$B236,Profile!$C$2:$C$17521,BE$8))*$C$9</f>
        <v>0</v>
      </c>
      <c r="BF236" s="162">
        <f>(SUMIFS(Profile!$E$2:$E$17521,Profile!$B$2:$B$17521,$B236,Profile!$C$2:$C$17521,BF$8))*$C$9</f>
        <v>0</v>
      </c>
      <c r="BG236" s="162">
        <f>(SUMIFS(Profile!$E$2:$E$17521,Profile!$B$2:$B$17521,$B236,Profile!$C$2:$C$17521,BG$8))*$C$9</f>
        <v>0</v>
      </c>
      <c r="BH236" s="162">
        <f>(SUMIFS(Profile!$E$2:$E$17521,Profile!$B$2:$B$17521,$B236,Profile!$C$2:$C$17521,BH$8))*$C$9</f>
        <v>0</v>
      </c>
      <c r="BI236" s="162">
        <f>(SUMIFS(Profile!$E$2:$E$17521,Profile!$B$2:$B$17521,$B236,Profile!$C$2:$C$17521,BI$8))*$C$9</f>
        <v>0</v>
      </c>
      <c r="BJ236" s="162">
        <f>(SUMIFS(Profile!$E$2:$E$17521,Profile!$B$2:$B$17521,$B236,Profile!$C$2:$C$17521,BJ$8))*$C$9</f>
        <v>0</v>
      </c>
      <c r="BK236" s="162">
        <f>(SUMIFS(Profile!$E$2:$E$17521,Profile!$B$2:$B$17521,$B236,Profile!$C$2:$C$17521,BK$8))*$C$9</f>
        <v>0</v>
      </c>
      <c r="BL236" s="162">
        <f>(SUMIFS(Profile!$E$2:$E$17521,Profile!$B$2:$B$17521,$B236,Profile!$C$2:$C$17521,BL$8))*$C$9</f>
        <v>0</v>
      </c>
      <c r="BM236" s="162">
        <f>(SUMIFS(Profile!$E$2:$E$17521,Profile!$B$2:$B$17521,$B236,Profile!$C$2:$C$17521,BM$8))*$C$9</f>
        <v>0</v>
      </c>
      <c r="BN236" s="162">
        <f>(SUMIFS(Profile!$E$2:$E$17521,Profile!$B$2:$B$17521,$B236,Profile!$C$2:$C$17521,BN$8))*$C$9</f>
        <v>0</v>
      </c>
      <c r="BO236" s="162">
        <f>(SUMIFS(Profile!$E$2:$E$17521,Profile!$B$2:$B$17521,$B236,Profile!$C$2:$C$17521,BO$8))*$C$9</f>
        <v>0</v>
      </c>
      <c r="BP236" s="162">
        <f>(SUMIFS(Profile!$E$2:$E$17521,Profile!$B$2:$B$17521,$B236,Profile!$C$2:$C$17521,BP$8))*$C$9</f>
        <v>0</v>
      </c>
      <c r="BQ236" s="162">
        <f>(SUMIFS(Profile!$E$2:$E$17521,Profile!$B$2:$B$17521,$B236,Profile!$C$2:$C$17521,BQ$8))*$C$9</f>
        <v>0</v>
      </c>
      <c r="BR236" s="162">
        <f>(SUMIFS(Profile!$E$2:$E$17521,Profile!$B$2:$B$17521,$B236,Profile!$C$2:$C$17521,BR$8))*$C$9</f>
        <v>0</v>
      </c>
      <c r="BS236" s="162">
        <f>(SUMIFS(Profile!$E$2:$E$17521,Profile!$B$2:$B$17521,$B236,Profile!$C$2:$C$17521,BS$8))*$C$9</f>
        <v>0</v>
      </c>
      <c r="BT236" s="162">
        <f>(SUMIFS(Profile!$E$2:$E$17521,Profile!$B$2:$B$17521,$B236,Profile!$C$2:$C$17521,BT$8))*$C$9</f>
        <v>0</v>
      </c>
      <c r="BU236" s="162">
        <f>(SUMIFS(Profile!$E$2:$E$17521,Profile!$B$2:$B$17521,$B236,Profile!$C$2:$C$17521,BU$8))*$C$9</f>
        <v>0</v>
      </c>
      <c r="BV236" s="162">
        <f>(SUMIFS(Profile!$E$2:$E$17521,Profile!$B$2:$B$17521,$B236,Profile!$C$2:$C$17521,BV$8))*$C$9</f>
        <v>0</v>
      </c>
      <c r="BW236" s="162">
        <f>(SUMIFS(Profile!$E$2:$E$17521,Profile!$B$2:$B$17521,$B236,Profile!$C$2:$C$17521,BW$8))*$C$9</f>
        <v>0</v>
      </c>
      <c r="BX236" s="162">
        <f>(SUMIFS(Profile!$E$2:$E$17521,Profile!$B$2:$B$17521,$B236,Profile!$C$2:$C$17521,BX$8))*$C$9</f>
        <v>0</v>
      </c>
      <c r="BY236" s="162">
        <f>(SUMIFS(Profile!$E$2:$E$17521,Profile!$B$2:$B$17521,$B236,Profile!$C$2:$C$17521,BY$8))*$C$9</f>
        <v>0</v>
      </c>
      <c r="BZ236" s="162">
        <f>(SUMIFS(Profile!$E$2:$E$17521,Profile!$B$2:$B$17521,$B236,Profile!$C$2:$C$17521,BZ$8))*$C$9</f>
        <v>0</v>
      </c>
      <c r="CA236" s="162">
        <f>(SUMIFS(Profile!$E$2:$E$17521,Profile!$B$2:$B$17521,$B236,Profile!$C$2:$C$17521,CA$8))*$C$9</f>
        <v>0</v>
      </c>
      <c r="CB236" s="162">
        <f>(SUMIFS(Profile!$E$2:$E$17521,Profile!$B$2:$B$17521,$B236,Profile!$C$2:$C$17521,CB$8))*$C$9</f>
        <v>0</v>
      </c>
      <c r="CC236" s="162">
        <f>(SUMIFS(Profile!$E$2:$E$17521,Profile!$B$2:$B$17521,$B236,Profile!$C$2:$C$17521,CC$8))*$C$9</f>
        <v>0</v>
      </c>
      <c r="CD236" s="162">
        <f>(SUMIFS(Profile!$E$2:$E$17521,Profile!$B$2:$B$17521,$B236,Profile!$C$2:$C$17521,CD$8))*$C$9</f>
        <v>0</v>
      </c>
      <c r="CE236" s="162">
        <f>(SUMIFS(Profile!$E$2:$E$17521,Profile!$B$2:$B$17521,$B236,Profile!$C$2:$C$17521,CE$8))*$C$9</f>
        <v>0</v>
      </c>
      <c r="CF236" s="162">
        <f>(SUMIFS(Profile!$E$2:$E$17521,Profile!$B$2:$B$17521,$B236,Profile!$C$2:$C$17521,CF$8))*$C$9</f>
        <v>0</v>
      </c>
      <c r="CG236" s="162">
        <f>(SUMIFS(Profile!$E$2:$E$17521,Profile!$B$2:$B$17521,$B236,Profile!$C$2:$C$17521,CG$8))*$C$9</f>
        <v>0</v>
      </c>
      <c r="CH236" s="162">
        <f>(SUMIFS(Profile!$E$2:$E$17521,Profile!$B$2:$B$17521,$B236,Profile!$C$2:$C$17521,CH$8))*$C$9</f>
        <v>0</v>
      </c>
      <c r="CI236" s="162">
        <f>(SUMIFS(Profile!$E$2:$E$17521,Profile!$B$2:$B$17521,$B236,Profile!$C$2:$C$17521,CI$8))*$C$9</f>
        <v>0</v>
      </c>
      <c r="CJ236" s="162">
        <f>(SUMIFS(Profile!$E$2:$E$17521,Profile!$B$2:$B$17521,$B236,Profile!$C$2:$C$17521,CJ$8))*$C$9</f>
        <v>0</v>
      </c>
      <c r="CK236" s="162">
        <f>(SUMIFS(Profile!$E$2:$E$17521,Profile!$B$2:$B$17521,$B236,Profile!$C$2:$C$17521,CK$8))*$C$9</f>
        <v>0</v>
      </c>
      <c r="CL236" s="162">
        <f>(SUMIFS(Profile!$E$2:$E$17521,Profile!$B$2:$B$17521,$B236,Profile!$C$2:$C$17521,CL$8))*$C$9</f>
        <v>0</v>
      </c>
      <c r="CM236" s="162">
        <f>(SUMIFS(Profile!$E$2:$E$17521,Profile!$B$2:$B$17521,$B236,Profile!$C$2:$C$17521,CM$8))*$C$9</f>
        <v>0</v>
      </c>
      <c r="CN236" s="162">
        <f>(SUMIFS(Profile!$E$2:$E$17521,Profile!$B$2:$B$17521,$B236,Profile!$C$2:$C$17521,CN$8))*$C$9</f>
        <v>0</v>
      </c>
      <c r="CO236" s="162">
        <f>(SUMIFS(Profile!$E$2:$E$17521,Profile!$B$2:$B$17521,$B236,Profile!$C$2:$C$17521,CO$8))*$C$9</f>
        <v>0</v>
      </c>
      <c r="CP236" s="162">
        <f>(SUMIFS(Profile!$E$2:$E$17521,Profile!$B$2:$B$17521,$B236,Profile!$C$2:$C$17521,CP$8))*$C$9</f>
        <v>0</v>
      </c>
      <c r="CQ236" s="162">
        <f>(SUMIFS(Profile!$E$2:$E$17521,Profile!$B$2:$B$17521,$B236,Profile!$C$2:$C$17521,CQ$8))*$C$9</f>
        <v>0</v>
      </c>
      <c r="CR236" s="162">
        <f>(SUMIFS(Profile!$E$2:$E$17521,Profile!$B$2:$B$17521,$B236,Profile!$C$2:$C$17521,CR$8))*$C$9</f>
        <v>0</v>
      </c>
      <c r="CS236" s="162">
        <f>(SUMIFS(Profile!$E$2:$E$17521,Profile!$B$2:$B$17521,$B236,Profile!$C$2:$C$17521,CS$8))*$C$9</f>
        <v>0</v>
      </c>
      <c r="CT236" s="162">
        <f>(SUMIFS(Profile!$E$2:$E$17521,Profile!$B$2:$B$17521,$B236,Profile!$C$2:$C$17521,CT$8))*$C$9</f>
        <v>0</v>
      </c>
      <c r="CU236" s="162">
        <f>(SUMIFS(Profile!$E$2:$E$17521,Profile!$B$2:$B$17521,$B236,Profile!$C$2:$C$17521,CU$8))*$C$9</f>
        <v>0</v>
      </c>
      <c r="CV236" s="162">
        <f>(SUMIFS(Profile!$E$2:$E$17521,Profile!$B$2:$B$17521,$B236,Profile!$C$2:$C$17521,CV$8))*$C$9</f>
        <v>0</v>
      </c>
      <c r="CW236" s="162">
        <f>(SUMIFS(Profile!$E$2:$E$17521,Profile!$B$2:$B$17521,$B236,Profile!$C$2:$C$17521,CW$8))*$C$9</f>
        <v>0</v>
      </c>
      <c r="CX236" s="162">
        <f t="shared" si="11"/>
        <v>0</v>
      </c>
      <c r="CY236" s="162">
        <f t="shared" ref="CY236:ET236" si="1141">MAX(BB236-E236,0)</f>
        <v>0</v>
      </c>
      <c r="CZ236" s="162">
        <f t="shared" si="1141"/>
        <v>0</v>
      </c>
      <c r="DA236" s="162">
        <f t="shared" si="1141"/>
        <v>0</v>
      </c>
      <c r="DB236" s="162">
        <f t="shared" si="1141"/>
        <v>0</v>
      </c>
      <c r="DC236" s="162">
        <f t="shared" si="1141"/>
        <v>0</v>
      </c>
      <c r="DD236" s="162">
        <f t="shared" si="1141"/>
        <v>0</v>
      </c>
      <c r="DE236" s="162">
        <f t="shared" si="1141"/>
        <v>0</v>
      </c>
      <c r="DF236" s="162">
        <f t="shared" si="1141"/>
        <v>0</v>
      </c>
      <c r="DG236" s="162">
        <f t="shared" si="1141"/>
        <v>0</v>
      </c>
      <c r="DH236" s="162">
        <f t="shared" si="1141"/>
        <v>0</v>
      </c>
      <c r="DI236" s="162">
        <f t="shared" si="1141"/>
        <v>0</v>
      </c>
      <c r="DJ236" s="162">
        <f t="shared" si="1141"/>
        <v>0</v>
      </c>
      <c r="DK236" s="162">
        <f t="shared" si="1141"/>
        <v>0</v>
      </c>
      <c r="DL236" s="162">
        <f t="shared" si="1141"/>
        <v>0</v>
      </c>
      <c r="DM236" s="162">
        <f t="shared" si="1141"/>
        <v>0</v>
      </c>
      <c r="DN236" s="162">
        <f t="shared" si="1141"/>
        <v>0</v>
      </c>
      <c r="DO236" s="162">
        <f t="shared" si="1141"/>
        <v>0</v>
      </c>
      <c r="DP236" s="162">
        <f t="shared" si="1141"/>
        <v>0</v>
      </c>
      <c r="DQ236" s="162">
        <f t="shared" si="1141"/>
        <v>0</v>
      </c>
      <c r="DR236" s="162">
        <f t="shared" si="1141"/>
        <v>0</v>
      </c>
      <c r="DS236" s="162">
        <f t="shared" si="1141"/>
        <v>0</v>
      </c>
      <c r="DT236" s="162">
        <f t="shared" si="1141"/>
        <v>0</v>
      </c>
      <c r="DU236" s="162">
        <f t="shared" si="1141"/>
        <v>0</v>
      </c>
      <c r="DV236" s="162">
        <f t="shared" si="1141"/>
        <v>0</v>
      </c>
      <c r="DW236" s="162">
        <f t="shared" si="1141"/>
        <v>0</v>
      </c>
      <c r="DX236" s="162">
        <f t="shared" si="1141"/>
        <v>0</v>
      </c>
      <c r="DY236" s="162">
        <f t="shared" si="1141"/>
        <v>0</v>
      </c>
      <c r="DZ236" s="162">
        <f t="shared" si="1141"/>
        <v>0</v>
      </c>
      <c r="EA236" s="162">
        <f t="shared" si="1141"/>
        <v>0</v>
      </c>
      <c r="EB236" s="162">
        <f t="shared" si="1141"/>
        <v>0</v>
      </c>
      <c r="EC236" s="162">
        <f t="shared" si="1141"/>
        <v>0</v>
      </c>
      <c r="ED236" s="162">
        <f t="shared" si="1141"/>
        <v>0</v>
      </c>
      <c r="EE236" s="162">
        <f t="shared" si="1141"/>
        <v>0</v>
      </c>
      <c r="EF236" s="162">
        <f t="shared" si="1141"/>
        <v>0</v>
      </c>
      <c r="EG236" s="162">
        <f t="shared" si="1141"/>
        <v>0</v>
      </c>
      <c r="EH236" s="162">
        <f t="shared" si="1141"/>
        <v>0</v>
      </c>
      <c r="EI236" s="162">
        <f t="shared" si="1141"/>
        <v>0</v>
      </c>
      <c r="EJ236" s="162">
        <f t="shared" si="1141"/>
        <v>0</v>
      </c>
      <c r="EK236" s="162">
        <f t="shared" si="1141"/>
        <v>0</v>
      </c>
      <c r="EL236" s="162">
        <f t="shared" si="1141"/>
        <v>0</v>
      </c>
      <c r="EM236" s="162">
        <f t="shared" si="1141"/>
        <v>0</v>
      </c>
      <c r="EN236" s="162">
        <f t="shared" si="1141"/>
        <v>0</v>
      </c>
      <c r="EO236" s="162">
        <f t="shared" si="1141"/>
        <v>0</v>
      </c>
      <c r="EP236" s="162">
        <f t="shared" si="1141"/>
        <v>0</v>
      </c>
      <c r="EQ236" s="162">
        <f t="shared" si="1141"/>
        <v>0</v>
      </c>
      <c r="ER236" s="162">
        <f t="shared" si="1141"/>
        <v>0</v>
      </c>
      <c r="ES236" s="162">
        <f t="shared" si="1141"/>
        <v>0</v>
      </c>
      <c r="ET236" s="162">
        <f t="shared" si="1141"/>
        <v>0</v>
      </c>
      <c r="EU236" s="162">
        <f t="shared" si="13"/>
        <v>0</v>
      </c>
      <c r="EV236" s="162">
        <f t="shared" ref="EV236:GQ236" si="1142">BB236-CY236</f>
        <v>0</v>
      </c>
      <c r="EW236" s="162">
        <f t="shared" si="1142"/>
        <v>0</v>
      </c>
      <c r="EX236" s="162">
        <f t="shared" si="1142"/>
        <v>0</v>
      </c>
      <c r="EY236" s="162">
        <f t="shared" si="1142"/>
        <v>0</v>
      </c>
      <c r="EZ236" s="162">
        <f t="shared" si="1142"/>
        <v>0</v>
      </c>
      <c r="FA236" s="162">
        <f t="shared" si="1142"/>
        <v>0</v>
      </c>
      <c r="FB236" s="162">
        <f t="shared" si="1142"/>
        <v>0</v>
      </c>
      <c r="FC236" s="162">
        <f t="shared" si="1142"/>
        <v>0</v>
      </c>
      <c r="FD236" s="162">
        <f t="shared" si="1142"/>
        <v>0</v>
      </c>
      <c r="FE236" s="162">
        <f t="shared" si="1142"/>
        <v>0</v>
      </c>
      <c r="FF236" s="162">
        <f t="shared" si="1142"/>
        <v>0</v>
      </c>
      <c r="FG236" s="162">
        <f t="shared" si="1142"/>
        <v>0</v>
      </c>
      <c r="FH236" s="162">
        <f t="shared" si="1142"/>
        <v>0</v>
      </c>
      <c r="FI236" s="162">
        <f t="shared" si="1142"/>
        <v>0</v>
      </c>
      <c r="FJ236" s="162">
        <f t="shared" si="1142"/>
        <v>0</v>
      </c>
      <c r="FK236" s="162">
        <f t="shared" si="1142"/>
        <v>0</v>
      </c>
      <c r="FL236" s="162">
        <f t="shared" si="1142"/>
        <v>0</v>
      </c>
      <c r="FM236" s="162">
        <f t="shared" si="1142"/>
        <v>0</v>
      </c>
      <c r="FN236" s="162">
        <f t="shared" si="1142"/>
        <v>0</v>
      </c>
      <c r="FO236" s="162">
        <f t="shared" si="1142"/>
        <v>0</v>
      </c>
      <c r="FP236" s="162">
        <f t="shared" si="1142"/>
        <v>0</v>
      </c>
      <c r="FQ236" s="162">
        <f t="shared" si="1142"/>
        <v>0</v>
      </c>
      <c r="FR236" s="162">
        <f t="shared" si="1142"/>
        <v>0</v>
      </c>
      <c r="FS236" s="162">
        <f t="shared" si="1142"/>
        <v>0</v>
      </c>
      <c r="FT236" s="162">
        <f t="shared" si="1142"/>
        <v>0</v>
      </c>
      <c r="FU236" s="162">
        <f t="shared" si="1142"/>
        <v>0</v>
      </c>
      <c r="FV236" s="162">
        <f t="shared" si="1142"/>
        <v>0</v>
      </c>
      <c r="FW236" s="162">
        <f t="shared" si="1142"/>
        <v>0</v>
      </c>
      <c r="FX236" s="162">
        <f t="shared" si="1142"/>
        <v>0</v>
      </c>
      <c r="FY236" s="162">
        <f t="shared" si="1142"/>
        <v>0</v>
      </c>
      <c r="FZ236" s="162">
        <f t="shared" si="1142"/>
        <v>0</v>
      </c>
      <c r="GA236" s="162">
        <f t="shared" si="1142"/>
        <v>0</v>
      </c>
      <c r="GB236" s="162">
        <f t="shared" si="1142"/>
        <v>0</v>
      </c>
      <c r="GC236" s="162">
        <f t="shared" si="1142"/>
        <v>0</v>
      </c>
      <c r="GD236" s="162">
        <f t="shared" si="1142"/>
        <v>0</v>
      </c>
      <c r="GE236" s="162">
        <f t="shared" si="1142"/>
        <v>0</v>
      </c>
      <c r="GF236" s="162">
        <f t="shared" si="1142"/>
        <v>0</v>
      </c>
      <c r="GG236" s="162">
        <f t="shared" si="1142"/>
        <v>0</v>
      </c>
      <c r="GH236" s="162">
        <f t="shared" si="1142"/>
        <v>0</v>
      </c>
      <c r="GI236" s="162">
        <f t="shared" si="1142"/>
        <v>0</v>
      </c>
      <c r="GJ236" s="162">
        <f t="shared" si="1142"/>
        <v>0</v>
      </c>
      <c r="GK236" s="162">
        <f t="shared" si="1142"/>
        <v>0</v>
      </c>
      <c r="GL236" s="162">
        <f t="shared" si="1142"/>
        <v>0</v>
      </c>
      <c r="GM236" s="162">
        <f t="shared" si="1142"/>
        <v>0</v>
      </c>
      <c r="GN236" s="162">
        <f t="shared" si="1142"/>
        <v>0</v>
      </c>
      <c r="GO236" s="162">
        <f t="shared" si="1142"/>
        <v>0</v>
      </c>
      <c r="GP236" s="162">
        <f t="shared" si="1142"/>
        <v>0</v>
      </c>
      <c r="GQ236" s="162">
        <f t="shared" si="1142"/>
        <v>0</v>
      </c>
      <c r="GR236" s="162">
        <f t="shared" si="15"/>
        <v>0</v>
      </c>
      <c r="GS236" s="162">
        <f t="shared" ref="GS236:IN236" si="1143">E236-EV236</f>
        <v>0</v>
      </c>
      <c r="GT236" s="162">
        <f t="shared" si="1143"/>
        <v>0</v>
      </c>
      <c r="GU236" s="162">
        <f t="shared" si="1143"/>
        <v>0</v>
      </c>
      <c r="GV236" s="162">
        <f t="shared" si="1143"/>
        <v>0</v>
      </c>
      <c r="GW236" s="162">
        <f t="shared" si="1143"/>
        <v>0</v>
      </c>
      <c r="GX236" s="162">
        <f t="shared" si="1143"/>
        <v>0</v>
      </c>
      <c r="GY236" s="162">
        <f t="shared" si="1143"/>
        <v>0</v>
      </c>
      <c r="GZ236" s="162">
        <f t="shared" si="1143"/>
        <v>0</v>
      </c>
      <c r="HA236" s="162">
        <f t="shared" si="1143"/>
        <v>0</v>
      </c>
      <c r="HB236" s="162">
        <f t="shared" si="1143"/>
        <v>0</v>
      </c>
      <c r="HC236" s="162">
        <f t="shared" si="1143"/>
        <v>0</v>
      </c>
      <c r="HD236" s="162">
        <f t="shared" si="1143"/>
        <v>0</v>
      </c>
      <c r="HE236" s="162">
        <f t="shared" si="1143"/>
        <v>0</v>
      </c>
      <c r="HF236" s="162">
        <f t="shared" si="1143"/>
        <v>0</v>
      </c>
      <c r="HG236" s="162">
        <f t="shared" si="1143"/>
        <v>0</v>
      </c>
      <c r="HH236" s="162">
        <f t="shared" si="1143"/>
        <v>0</v>
      </c>
      <c r="HI236" s="162">
        <f t="shared" si="1143"/>
        <v>0</v>
      </c>
      <c r="HJ236" s="162">
        <f t="shared" si="1143"/>
        <v>0</v>
      </c>
      <c r="HK236" s="162">
        <f t="shared" si="1143"/>
        <v>0</v>
      </c>
      <c r="HL236" s="162">
        <f t="shared" si="1143"/>
        <v>0</v>
      </c>
      <c r="HM236" s="162">
        <f t="shared" si="1143"/>
        <v>0</v>
      </c>
      <c r="HN236" s="162">
        <f t="shared" si="1143"/>
        <v>0</v>
      </c>
      <c r="HO236" s="162">
        <f t="shared" si="1143"/>
        <v>0</v>
      </c>
      <c r="HP236" s="162">
        <f t="shared" si="1143"/>
        <v>0</v>
      </c>
      <c r="HQ236" s="162">
        <f t="shared" si="1143"/>
        <v>0</v>
      </c>
      <c r="HR236" s="162">
        <f t="shared" si="1143"/>
        <v>0</v>
      </c>
      <c r="HS236" s="162">
        <f t="shared" si="1143"/>
        <v>0</v>
      </c>
      <c r="HT236" s="162">
        <f t="shared" si="1143"/>
        <v>0</v>
      </c>
      <c r="HU236" s="162">
        <f t="shared" si="1143"/>
        <v>0</v>
      </c>
      <c r="HV236" s="162">
        <f t="shared" si="1143"/>
        <v>0</v>
      </c>
      <c r="HW236" s="162">
        <f t="shared" si="1143"/>
        <v>0</v>
      </c>
      <c r="HX236" s="162">
        <f t="shared" si="1143"/>
        <v>0</v>
      </c>
      <c r="HY236" s="162">
        <f t="shared" si="1143"/>
        <v>0</v>
      </c>
      <c r="HZ236" s="162">
        <f t="shared" si="1143"/>
        <v>0</v>
      </c>
      <c r="IA236" s="162">
        <f t="shared" si="1143"/>
        <v>0</v>
      </c>
      <c r="IB236" s="162">
        <f t="shared" si="1143"/>
        <v>0</v>
      </c>
      <c r="IC236" s="162">
        <f t="shared" si="1143"/>
        <v>0</v>
      </c>
      <c r="ID236" s="162">
        <f t="shared" si="1143"/>
        <v>0</v>
      </c>
      <c r="IE236" s="162">
        <f t="shared" si="1143"/>
        <v>0</v>
      </c>
      <c r="IF236" s="162">
        <f t="shared" si="1143"/>
        <v>0</v>
      </c>
      <c r="IG236" s="162">
        <f t="shared" si="1143"/>
        <v>0</v>
      </c>
      <c r="IH236" s="162">
        <f t="shared" si="1143"/>
        <v>0</v>
      </c>
      <c r="II236" s="162">
        <f t="shared" si="1143"/>
        <v>0</v>
      </c>
      <c r="IJ236" s="162">
        <f t="shared" si="1143"/>
        <v>0</v>
      </c>
      <c r="IK236" s="162">
        <f t="shared" si="1143"/>
        <v>0</v>
      </c>
      <c r="IL236" s="162">
        <f t="shared" si="1143"/>
        <v>0</v>
      </c>
      <c r="IM236" s="162">
        <f t="shared" si="1143"/>
        <v>0</v>
      </c>
      <c r="IN236" s="162">
        <f t="shared" si="1143"/>
        <v>0</v>
      </c>
      <c r="IO236" s="162">
        <f t="shared" si="17"/>
        <v>0</v>
      </c>
      <c r="IP236" s="162">
        <f t="shared" si="23"/>
        <v>0</v>
      </c>
      <c r="IQ236" s="162">
        <f t="shared" ref="IQ236:KK236" si="1144">MAX((MIN(CZ236+IP236,$IO$7))-GT236,0)</f>
        <v>0</v>
      </c>
      <c r="IR236" s="162">
        <f t="shared" si="1144"/>
        <v>0</v>
      </c>
      <c r="IS236" s="162">
        <f t="shared" si="1144"/>
        <v>0</v>
      </c>
      <c r="IT236" s="162">
        <f t="shared" si="1144"/>
        <v>0</v>
      </c>
      <c r="IU236" s="162">
        <f t="shared" si="1144"/>
        <v>0</v>
      </c>
      <c r="IV236" s="162">
        <f t="shared" si="1144"/>
        <v>0</v>
      </c>
      <c r="IW236" s="162">
        <f t="shared" si="1144"/>
        <v>0</v>
      </c>
      <c r="IX236" s="162">
        <f t="shared" si="1144"/>
        <v>0</v>
      </c>
      <c r="IY236" s="162">
        <f t="shared" si="1144"/>
        <v>0</v>
      </c>
      <c r="IZ236" s="162">
        <f t="shared" si="1144"/>
        <v>0</v>
      </c>
      <c r="JA236" s="162">
        <f t="shared" si="1144"/>
        <v>0</v>
      </c>
      <c r="JB236" s="162">
        <f t="shared" si="1144"/>
        <v>0</v>
      </c>
      <c r="JC236" s="162">
        <f t="shared" si="1144"/>
        <v>0</v>
      </c>
      <c r="JD236" s="162">
        <f t="shared" si="1144"/>
        <v>0</v>
      </c>
      <c r="JE236" s="162">
        <f t="shared" si="1144"/>
        <v>0</v>
      </c>
      <c r="JF236" s="162">
        <f t="shared" si="1144"/>
        <v>0</v>
      </c>
      <c r="JG236" s="162">
        <f t="shared" si="1144"/>
        <v>0</v>
      </c>
      <c r="JH236" s="162">
        <f t="shared" si="1144"/>
        <v>0</v>
      </c>
      <c r="JI236" s="162">
        <f t="shared" si="1144"/>
        <v>0</v>
      </c>
      <c r="JJ236" s="162">
        <f t="shared" si="1144"/>
        <v>0</v>
      </c>
      <c r="JK236" s="162">
        <f t="shared" si="1144"/>
        <v>0</v>
      </c>
      <c r="JL236" s="162">
        <f t="shared" si="1144"/>
        <v>0</v>
      </c>
      <c r="JM236" s="162">
        <f t="shared" si="1144"/>
        <v>0</v>
      </c>
      <c r="JN236" s="162">
        <f t="shared" si="1144"/>
        <v>0</v>
      </c>
      <c r="JO236" s="162">
        <f t="shared" si="1144"/>
        <v>0</v>
      </c>
      <c r="JP236" s="162">
        <f t="shared" si="1144"/>
        <v>0</v>
      </c>
      <c r="JQ236" s="162">
        <f t="shared" si="1144"/>
        <v>0</v>
      </c>
      <c r="JR236" s="162">
        <f t="shared" si="1144"/>
        <v>0</v>
      </c>
      <c r="JS236" s="162">
        <f t="shared" si="1144"/>
        <v>0</v>
      </c>
      <c r="JT236" s="162">
        <f t="shared" si="1144"/>
        <v>0</v>
      </c>
      <c r="JU236" s="162">
        <f t="shared" si="1144"/>
        <v>0</v>
      </c>
      <c r="JV236" s="162">
        <f t="shared" si="1144"/>
        <v>0</v>
      </c>
      <c r="JW236" s="162">
        <f t="shared" si="1144"/>
        <v>0</v>
      </c>
      <c r="JX236" s="162">
        <f t="shared" si="1144"/>
        <v>0</v>
      </c>
      <c r="JY236" s="162">
        <f t="shared" si="1144"/>
        <v>0</v>
      </c>
      <c r="JZ236" s="162">
        <f t="shared" si="1144"/>
        <v>0</v>
      </c>
      <c r="KA236" s="162">
        <f t="shared" si="1144"/>
        <v>0</v>
      </c>
      <c r="KB236" s="162">
        <f t="shared" si="1144"/>
        <v>0</v>
      </c>
      <c r="KC236" s="162">
        <f t="shared" si="1144"/>
        <v>0</v>
      </c>
      <c r="KD236" s="162">
        <f t="shared" si="1144"/>
        <v>0</v>
      </c>
      <c r="KE236" s="162">
        <f t="shared" si="1144"/>
        <v>0</v>
      </c>
      <c r="KF236" s="162">
        <f t="shared" si="1144"/>
        <v>0</v>
      </c>
      <c r="KG236" s="162">
        <f t="shared" si="1144"/>
        <v>0</v>
      </c>
      <c r="KH236" s="162">
        <f t="shared" si="1144"/>
        <v>0</v>
      </c>
      <c r="KI236" s="162">
        <f t="shared" si="1144"/>
        <v>0</v>
      </c>
      <c r="KJ236" s="162">
        <f t="shared" si="1144"/>
        <v>0</v>
      </c>
      <c r="KK236" s="162">
        <f t="shared" si="1144"/>
        <v>0</v>
      </c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</row>
    <row r="237" ht="14.25" customHeight="1" spans="1:326" x14ac:dyDescent="0.25">
      <c r="A237" s="1">
        <v>8</v>
      </c>
      <c r="B237" s="1">
        <f t="shared" ref="B237:C237" si="1145">B236+1</f>
        <v>227</v>
      </c>
      <c r="C237" s="232">
        <f t="shared" si="1145"/>
        <v>43692</v>
      </c>
      <c r="D237" s="162">
        <f t="shared" si="9"/>
        <v>0</v>
      </c>
      <c r="E237" s="162">
        <f>(SUMIFS(Profile!$F$2:$F$17521,Profile!$B$2:$B$17521,$B237,Profile!$C$2:$C$17521,E$8))*$C$6</f>
        <v>0</v>
      </c>
      <c r="F237" s="162">
        <f>(SUMIFS(Profile!$F$2:$F$17521,Profile!$B$2:$B$17521,$B237,Profile!$C$2:$C$17521,F$8))*$C$6</f>
        <v>0</v>
      </c>
      <c r="G237" s="162">
        <f>(SUMIFS(Profile!$F$2:$F$17521,Profile!$B$2:$B$17521,$B237,Profile!$C$2:$C$17521,G$8))*$C$6</f>
        <v>0</v>
      </c>
      <c r="H237" s="162">
        <f>(SUMIFS(Profile!$F$2:$F$17521,Profile!$B$2:$B$17521,$B237,Profile!$C$2:$C$17521,H$8))*$C$6</f>
        <v>0</v>
      </c>
      <c r="I237" s="162">
        <f>(SUMIFS(Profile!$F$2:$F$17521,Profile!$B$2:$B$17521,$B237,Profile!$C$2:$C$17521,I$8))*$C$6</f>
        <v>0</v>
      </c>
      <c r="J237" s="162">
        <f>(SUMIFS(Profile!$F$2:$F$17521,Profile!$B$2:$B$17521,$B237,Profile!$C$2:$C$17521,J$8))*$C$6</f>
        <v>0</v>
      </c>
      <c r="K237" s="162">
        <f>(SUMIFS(Profile!$F$2:$F$17521,Profile!$B$2:$B$17521,$B237,Profile!$C$2:$C$17521,K$8))*$C$6</f>
        <v>0</v>
      </c>
      <c r="L237" s="162">
        <f>(SUMIFS(Profile!$F$2:$F$17521,Profile!$B$2:$B$17521,$B237,Profile!$C$2:$C$17521,L$8))*$C$6</f>
        <v>0</v>
      </c>
      <c r="M237" s="162">
        <f>(SUMIFS(Profile!$F$2:$F$17521,Profile!$B$2:$B$17521,$B237,Profile!$C$2:$C$17521,M$8))*$C$6</f>
        <v>0</v>
      </c>
      <c r="N237" s="162">
        <f>(SUMIFS(Profile!$F$2:$F$17521,Profile!$B$2:$B$17521,$B237,Profile!$C$2:$C$17521,N$8))*$C$6</f>
        <v>0</v>
      </c>
      <c r="O237" s="162">
        <f>(SUMIFS(Profile!$F$2:$F$17521,Profile!$B$2:$B$17521,$B237,Profile!$C$2:$C$17521,O$8))*$C$6</f>
        <v>0</v>
      </c>
      <c r="P237" s="162">
        <f>(SUMIFS(Profile!$F$2:$F$17521,Profile!$B$2:$B$17521,$B237,Profile!$C$2:$C$17521,P$8))*$C$6</f>
        <v>0</v>
      </c>
      <c r="Q237" s="162">
        <f>(SUMIFS(Profile!$F$2:$F$17521,Profile!$B$2:$B$17521,$B237,Profile!$C$2:$C$17521,Q$8))*$C$6</f>
        <v>0</v>
      </c>
      <c r="R237" s="162">
        <f>(SUMIFS(Profile!$F$2:$F$17521,Profile!$B$2:$B$17521,$B237,Profile!$C$2:$C$17521,R$8))*$C$6</f>
        <v>0</v>
      </c>
      <c r="S237" s="162">
        <f>(SUMIFS(Profile!$F$2:$F$17521,Profile!$B$2:$B$17521,$B237,Profile!$C$2:$C$17521,S$8))*$C$6</f>
        <v>0</v>
      </c>
      <c r="T237" s="162">
        <f>(SUMIFS(Profile!$F$2:$F$17521,Profile!$B$2:$B$17521,$B237,Profile!$C$2:$C$17521,T$8))*$C$6</f>
        <v>0</v>
      </c>
      <c r="U237" s="162">
        <f>(SUMIFS(Profile!$F$2:$F$17521,Profile!$B$2:$B$17521,$B237,Profile!$C$2:$C$17521,U$8))*$C$6</f>
        <v>0</v>
      </c>
      <c r="V237" s="162">
        <f>(SUMIFS(Profile!$F$2:$F$17521,Profile!$B$2:$B$17521,$B237,Profile!$C$2:$C$17521,V$8))*$C$6</f>
        <v>0</v>
      </c>
      <c r="W237" s="162">
        <f>(SUMIFS(Profile!$F$2:$F$17521,Profile!$B$2:$B$17521,$B237,Profile!$C$2:$C$17521,W$8))*$C$6</f>
        <v>0</v>
      </c>
      <c r="X237" s="162">
        <f>(SUMIFS(Profile!$F$2:$F$17521,Profile!$B$2:$B$17521,$B237,Profile!$C$2:$C$17521,X$8))*$C$6</f>
        <v>0</v>
      </c>
      <c r="Y237" s="162">
        <f>(SUMIFS(Profile!$F$2:$F$17521,Profile!$B$2:$B$17521,$B237,Profile!$C$2:$C$17521,Y$8))*$C$6</f>
        <v>0</v>
      </c>
      <c r="Z237" s="162">
        <f>(SUMIFS(Profile!$F$2:$F$17521,Profile!$B$2:$B$17521,$B237,Profile!$C$2:$C$17521,Z$8))*$C$6</f>
        <v>0</v>
      </c>
      <c r="AA237" s="162">
        <f>(SUMIFS(Profile!$F$2:$F$17521,Profile!$B$2:$B$17521,$B237,Profile!$C$2:$C$17521,AA$8))*$C$6</f>
        <v>0</v>
      </c>
      <c r="AB237" s="162">
        <f>(SUMIFS(Profile!$F$2:$F$17521,Profile!$B$2:$B$17521,$B237,Profile!$C$2:$C$17521,AB$8))*$C$6</f>
        <v>0</v>
      </c>
      <c r="AC237" s="162">
        <f>(SUMIFS(Profile!$F$2:$F$17521,Profile!$B$2:$B$17521,$B237,Profile!$C$2:$C$17521,AC$8))*$C$6</f>
        <v>0</v>
      </c>
      <c r="AD237" s="162">
        <f>(SUMIFS(Profile!$F$2:$F$17521,Profile!$B$2:$B$17521,$B237,Profile!$C$2:$C$17521,AD$8))*$C$6</f>
        <v>0</v>
      </c>
      <c r="AE237" s="162">
        <f>(SUMIFS(Profile!$F$2:$F$17521,Profile!$B$2:$B$17521,$B237,Profile!$C$2:$C$17521,AE$8))*$C$6</f>
        <v>0</v>
      </c>
      <c r="AF237" s="162">
        <f>(SUMIFS(Profile!$F$2:$F$17521,Profile!$B$2:$B$17521,$B237,Profile!$C$2:$C$17521,AF$8))*$C$6</f>
        <v>0</v>
      </c>
      <c r="AG237" s="162">
        <f>(SUMIFS(Profile!$F$2:$F$17521,Profile!$B$2:$B$17521,$B237,Profile!$C$2:$C$17521,AG$8))*$C$6</f>
        <v>0</v>
      </c>
      <c r="AH237" s="162">
        <f>(SUMIFS(Profile!$F$2:$F$17521,Profile!$B$2:$B$17521,$B237,Profile!$C$2:$C$17521,AH$8))*$C$6</f>
        <v>0</v>
      </c>
      <c r="AI237" s="162">
        <f>(SUMIFS(Profile!$F$2:$F$17521,Profile!$B$2:$B$17521,$B237,Profile!$C$2:$C$17521,AI$8))*$C$6</f>
        <v>0</v>
      </c>
      <c r="AJ237" s="162">
        <f>(SUMIFS(Profile!$F$2:$F$17521,Profile!$B$2:$B$17521,$B237,Profile!$C$2:$C$17521,AJ$8))*$C$6</f>
        <v>0</v>
      </c>
      <c r="AK237" s="162">
        <f>(SUMIFS(Profile!$F$2:$F$17521,Profile!$B$2:$B$17521,$B237,Profile!$C$2:$C$17521,AK$8))*$C$6</f>
        <v>0</v>
      </c>
      <c r="AL237" s="162">
        <f>(SUMIFS(Profile!$F$2:$F$17521,Profile!$B$2:$B$17521,$B237,Profile!$C$2:$C$17521,AL$8))*$C$6</f>
        <v>0</v>
      </c>
      <c r="AM237" s="162">
        <f>(SUMIFS(Profile!$F$2:$F$17521,Profile!$B$2:$B$17521,$B237,Profile!$C$2:$C$17521,AM$8))*$C$6</f>
        <v>0</v>
      </c>
      <c r="AN237" s="162">
        <f>(SUMIFS(Profile!$F$2:$F$17521,Profile!$B$2:$B$17521,$B237,Profile!$C$2:$C$17521,AN$8))*$C$6</f>
        <v>0</v>
      </c>
      <c r="AO237" s="162">
        <f>(SUMIFS(Profile!$F$2:$F$17521,Profile!$B$2:$B$17521,$B237,Profile!$C$2:$C$17521,AO$8))*$C$6</f>
        <v>0</v>
      </c>
      <c r="AP237" s="162">
        <f>(SUMIFS(Profile!$F$2:$F$17521,Profile!$B$2:$B$17521,$B237,Profile!$C$2:$C$17521,AP$8))*$C$6</f>
        <v>0</v>
      </c>
      <c r="AQ237" s="162">
        <f>(SUMIFS(Profile!$F$2:$F$17521,Profile!$B$2:$B$17521,$B237,Profile!$C$2:$C$17521,AQ$8))*$C$6</f>
        <v>0</v>
      </c>
      <c r="AR237" s="162">
        <f>(SUMIFS(Profile!$F$2:$F$17521,Profile!$B$2:$B$17521,$B237,Profile!$C$2:$C$17521,AR$8))*$C$6</f>
        <v>0</v>
      </c>
      <c r="AS237" s="162">
        <f>(SUMIFS(Profile!$F$2:$F$17521,Profile!$B$2:$B$17521,$B237,Profile!$C$2:$C$17521,AS$8))*$C$6</f>
        <v>0</v>
      </c>
      <c r="AT237" s="162">
        <f>(SUMIFS(Profile!$F$2:$F$17521,Profile!$B$2:$B$17521,$B237,Profile!$C$2:$C$17521,AT$8))*$C$6</f>
        <v>0</v>
      </c>
      <c r="AU237" s="162">
        <f>(SUMIFS(Profile!$F$2:$F$17521,Profile!$B$2:$B$17521,$B237,Profile!$C$2:$C$17521,AU$8))*$C$6</f>
        <v>0</v>
      </c>
      <c r="AV237" s="162">
        <f>(SUMIFS(Profile!$F$2:$F$17521,Profile!$B$2:$B$17521,$B237,Profile!$C$2:$C$17521,AV$8))*$C$6</f>
        <v>0</v>
      </c>
      <c r="AW237" s="162">
        <f>(SUMIFS(Profile!$F$2:$F$17521,Profile!$B$2:$B$17521,$B237,Profile!$C$2:$C$17521,AW$8))*$C$6</f>
        <v>0</v>
      </c>
      <c r="AX237" s="162">
        <f>(SUMIFS(Profile!$F$2:$F$17521,Profile!$B$2:$B$17521,$B237,Profile!$C$2:$C$17521,AX$8))*$C$6</f>
        <v>0</v>
      </c>
      <c r="AY237" s="162">
        <f>(SUMIFS(Profile!$F$2:$F$17521,Profile!$B$2:$B$17521,$B237,Profile!$C$2:$C$17521,AY$8))*$C$6</f>
        <v>0</v>
      </c>
      <c r="AZ237" s="162">
        <f>(SUMIFS(Profile!$F$2:$F$17521,Profile!$B$2:$B$17521,$B237,Profile!$C$2:$C$17521,AZ$8))*$C$6</f>
        <v>0</v>
      </c>
      <c r="BA237" s="162">
        <f t="shared" si="10"/>
        <v>0</v>
      </c>
      <c r="BB237" s="162">
        <f>(SUMIFS(Profile!$E$2:$E$17521,Profile!$B$2:$B$17521,$B237,Profile!$C$2:$C$17521,BB$8))*$C$9</f>
        <v>0</v>
      </c>
      <c r="BC237" s="162">
        <f>(SUMIFS(Profile!$E$2:$E$17521,Profile!$B$2:$B$17521,$B237,Profile!$C$2:$C$17521,BC$8))*$C$9</f>
        <v>0</v>
      </c>
      <c r="BD237" s="162">
        <f>(SUMIFS(Profile!$E$2:$E$17521,Profile!$B$2:$B$17521,$B237,Profile!$C$2:$C$17521,BD$8))*$C$9</f>
        <v>0</v>
      </c>
      <c r="BE237" s="162">
        <f>(SUMIFS(Profile!$E$2:$E$17521,Profile!$B$2:$B$17521,$B237,Profile!$C$2:$C$17521,BE$8))*$C$9</f>
        <v>0</v>
      </c>
      <c r="BF237" s="162">
        <f>(SUMIFS(Profile!$E$2:$E$17521,Profile!$B$2:$B$17521,$B237,Profile!$C$2:$C$17521,BF$8))*$C$9</f>
        <v>0</v>
      </c>
      <c r="BG237" s="162">
        <f>(SUMIFS(Profile!$E$2:$E$17521,Profile!$B$2:$B$17521,$B237,Profile!$C$2:$C$17521,BG$8))*$C$9</f>
        <v>0</v>
      </c>
      <c r="BH237" s="162">
        <f>(SUMIFS(Profile!$E$2:$E$17521,Profile!$B$2:$B$17521,$B237,Profile!$C$2:$C$17521,BH$8))*$C$9</f>
        <v>0</v>
      </c>
      <c r="BI237" s="162">
        <f>(SUMIFS(Profile!$E$2:$E$17521,Profile!$B$2:$B$17521,$B237,Profile!$C$2:$C$17521,BI$8))*$C$9</f>
        <v>0</v>
      </c>
      <c r="BJ237" s="162">
        <f>(SUMIFS(Profile!$E$2:$E$17521,Profile!$B$2:$B$17521,$B237,Profile!$C$2:$C$17521,BJ$8))*$C$9</f>
        <v>0</v>
      </c>
      <c r="BK237" s="162">
        <f>(SUMIFS(Profile!$E$2:$E$17521,Profile!$B$2:$B$17521,$B237,Profile!$C$2:$C$17521,BK$8))*$C$9</f>
        <v>0</v>
      </c>
      <c r="BL237" s="162">
        <f>(SUMIFS(Profile!$E$2:$E$17521,Profile!$B$2:$B$17521,$B237,Profile!$C$2:$C$17521,BL$8))*$C$9</f>
        <v>0</v>
      </c>
      <c r="BM237" s="162">
        <f>(SUMIFS(Profile!$E$2:$E$17521,Profile!$B$2:$B$17521,$B237,Profile!$C$2:$C$17521,BM$8))*$C$9</f>
        <v>0</v>
      </c>
      <c r="BN237" s="162">
        <f>(SUMIFS(Profile!$E$2:$E$17521,Profile!$B$2:$B$17521,$B237,Profile!$C$2:$C$17521,BN$8))*$C$9</f>
        <v>0</v>
      </c>
      <c r="BO237" s="162">
        <f>(SUMIFS(Profile!$E$2:$E$17521,Profile!$B$2:$B$17521,$B237,Profile!$C$2:$C$17521,BO$8))*$C$9</f>
        <v>0</v>
      </c>
      <c r="BP237" s="162">
        <f>(SUMIFS(Profile!$E$2:$E$17521,Profile!$B$2:$B$17521,$B237,Profile!$C$2:$C$17521,BP$8))*$C$9</f>
        <v>0</v>
      </c>
      <c r="BQ237" s="162">
        <f>(SUMIFS(Profile!$E$2:$E$17521,Profile!$B$2:$B$17521,$B237,Profile!$C$2:$C$17521,BQ$8))*$C$9</f>
        <v>0</v>
      </c>
      <c r="BR237" s="162">
        <f>(SUMIFS(Profile!$E$2:$E$17521,Profile!$B$2:$B$17521,$B237,Profile!$C$2:$C$17521,BR$8))*$C$9</f>
        <v>0</v>
      </c>
      <c r="BS237" s="162">
        <f>(SUMIFS(Profile!$E$2:$E$17521,Profile!$B$2:$B$17521,$B237,Profile!$C$2:$C$17521,BS$8))*$C$9</f>
        <v>0</v>
      </c>
      <c r="BT237" s="162">
        <f>(SUMIFS(Profile!$E$2:$E$17521,Profile!$B$2:$B$17521,$B237,Profile!$C$2:$C$17521,BT$8))*$C$9</f>
        <v>0</v>
      </c>
      <c r="BU237" s="162">
        <f>(SUMIFS(Profile!$E$2:$E$17521,Profile!$B$2:$B$17521,$B237,Profile!$C$2:$C$17521,BU$8))*$C$9</f>
        <v>0</v>
      </c>
      <c r="BV237" s="162">
        <f>(SUMIFS(Profile!$E$2:$E$17521,Profile!$B$2:$B$17521,$B237,Profile!$C$2:$C$17521,BV$8))*$C$9</f>
        <v>0</v>
      </c>
      <c r="BW237" s="162">
        <f>(SUMIFS(Profile!$E$2:$E$17521,Profile!$B$2:$B$17521,$B237,Profile!$C$2:$C$17521,BW$8))*$C$9</f>
        <v>0</v>
      </c>
      <c r="BX237" s="162">
        <f>(SUMIFS(Profile!$E$2:$E$17521,Profile!$B$2:$B$17521,$B237,Profile!$C$2:$C$17521,BX$8))*$C$9</f>
        <v>0</v>
      </c>
      <c r="BY237" s="162">
        <f>(SUMIFS(Profile!$E$2:$E$17521,Profile!$B$2:$B$17521,$B237,Profile!$C$2:$C$17521,BY$8))*$C$9</f>
        <v>0</v>
      </c>
      <c r="BZ237" s="162">
        <f>(SUMIFS(Profile!$E$2:$E$17521,Profile!$B$2:$B$17521,$B237,Profile!$C$2:$C$17521,BZ$8))*$C$9</f>
        <v>0</v>
      </c>
      <c r="CA237" s="162">
        <f>(SUMIFS(Profile!$E$2:$E$17521,Profile!$B$2:$B$17521,$B237,Profile!$C$2:$C$17521,CA$8))*$C$9</f>
        <v>0</v>
      </c>
      <c r="CB237" s="162">
        <f>(SUMIFS(Profile!$E$2:$E$17521,Profile!$B$2:$B$17521,$B237,Profile!$C$2:$C$17521,CB$8))*$C$9</f>
        <v>0</v>
      </c>
      <c r="CC237" s="162">
        <f>(SUMIFS(Profile!$E$2:$E$17521,Profile!$B$2:$B$17521,$B237,Profile!$C$2:$C$17521,CC$8))*$C$9</f>
        <v>0</v>
      </c>
      <c r="CD237" s="162">
        <f>(SUMIFS(Profile!$E$2:$E$17521,Profile!$B$2:$B$17521,$B237,Profile!$C$2:$C$17521,CD$8))*$C$9</f>
        <v>0</v>
      </c>
      <c r="CE237" s="162">
        <f>(SUMIFS(Profile!$E$2:$E$17521,Profile!$B$2:$B$17521,$B237,Profile!$C$2:$C$17521,CE$8))*$C$9</f>
        <v>0</v>
      </c>
      <c r="CF237" s="162">
        <f>(SUMIFS(Profile!$E$2:$E$17521,Profile!$B$2:$B$17521,$B237,Profile!$C$2:$C$17521,CF$8))*$C$9</f>
        <v>0</v>
      </c>
      <c r="CG237" s="162">
        <f>(SUMIFS(Profile!$E$2:$E$17521,Profile!$B$2:$B$17521,$B237,Profile!$C$2:$C$17521,CG$8))*$C$9</f>
        <v>0</v>
      </c>
      <c r="CH237" s="162">
        <f>(SUMIFS(Profile!$E$2:$E$17521,Profile!$B$2:$B$17521,$B237,Profile!$C$2:$C$17521,CH$8))*$C$9</f>
        <v>0</v>
      </c>
      <c r="CI237" s="162">
        <f>(SUMIFS(Profile!$E$2:$E$17521,Profile!$B$2:$B$17521,$B237,Profile!$C$2:$C$17521,CI$8))*$C$9</f>
        <v>0</v>
      </c>
      <c r="CJ237" s="162">
        <f>(SUMIFS(Profile!$E$2:$E$17521,Profile!$B$2:$B$17521,$B237,Profile!$C$2:$C$17521,CJ$8))*$C$9</f>
        <v>0</v>
      </c>
      <c r="CK237" s="162">
        <f>(SUMIFS(Profile!$E$2:$E$17521,Profile!$B$2:$B$17521,$B237,Profile!$C$2:$C$17521,CK$8))*$C$9</f>
        <v>0</v>
      </c>
      <c r="CL237" s="162">
        <f>(SUMIFS(Profile!$E$2:$E$17521,Profile!$B$2:$B$17521,$B237,Profile!$C$2:$C$17521,CL$8))*$C$9</f>
        <v>0</v>
      </c>
      <c r="CM237" s="162">
        <f>(SUMIFS(Profile!$E$2:$E$17521,Profile!$B$2:$B$17521,$B237,Profile!$C$2:$C$17521,CM$8))*$C$9</f>
        <v>0</v>
      </c>
      <c r="CN237" s="162">
        <f>(SUMIFS(Profile!$E$2:$E$17521,Profile!$B$2:$B$17521,$B237,Profile!$C$2:$C$17521,CN$8))*$C$9</f>
        <v>0</v>
      </c>
      <c r="CO237" s="162">
        <f>(SUMIFS(Profile!$E$2:$E$17521,Profile!$B$2:$B$17521,$B237,Profile!$C$2:$C$17521,CO$8))*$C$9</f>
        <v>0</v>
      </c>
      <c r="CP237" s="162">
        <f>(SUMIFS(Profile!$E$2:$E$17521,Profile!$B$2:$B$17521,$B237,Profile!$C$2:$C$17521,CP$8))*$C$9</f>
        <v>0</v>
      </c>
      <c r="CQ237" s="162">
        <f>(SUMIFS(Profile!$E$2:$E$17521,Profile!$B$2:$B$17521,$B237,Profile!$C$2:$C$17521,CQ$8))*$C$9</f>
        <v>0</v>
      </c>
      <c r="CR237" s="162">
        <f>(SUMIFS(Profile!$E$2:$E$17521,Profile!$B$2:$B$17521,$B237,Profile!$C$2:$C$17521,CR$8))*$C$9</f>
        <v>0</v>
      </c>
      <c r="CS237" s="162">
        <f>(SUMIFS(Profile!$E$2:$E$17521,Profile!$B$2:$B$17521,$B237,Profile!$C$2:$C$17521,CS$8))*$C$9</f>
        <v>0</v>
      </c>
      <c r="CT237" s="162">
        <f>(SUMIFS(Profile!$E$2:$E$17521,Profile!$B$2:$B$17521,$B237,Profile!$C$2:$C$17521,CT$8))*$C$9</f>
        <v>0</v>
      </c>
      <c r="CU237" s="162">
        <f>(SUMIFS(Profile!$E$2:$E$17521,Profile!$B$2:$B$17521,$B237,Profile!$C$2:$C$17521,CU$8))*$C$9</f>
        <v>0</v>
      </c>
      <c r="CV237" s="162">
        <f>(SUMIFS(Profile!$E$2:$E$17521,Profile!$B$2:$B$17521,$B237,Profile!$C$2:$C$17521,CV$8))*$C$9</f>
        <v>0</v>
      </c>
      <c r="CW237" s="162">
        <f>(SUMIFS(Profile!$E$2:$E$17521,Profile!$B$2:$B$17521,$B237,Profile!$C$2:$C$17521,CW$8))*$C$9</f>
        <v>0</v>
      </c>
      <c r="CX237" s="162">
        <f t="shared" si="11"/>
        <v>0</v>
      </c>
      <c r="CY237" s="162">
        <f t="shared" ref="CY237:ET237" si="1146">MAX(BB237-E237,0)</f>
        <v>0</v>
      </c>
      <c r="CZ237" s="162">
        <f t="shared" si="1146"/>
        <v>0</v>
      </c>
      <c r="DA237" s="162">
        <f t="shared" si="1146"/>
        <v>0</v>
      </c>
      <c r="DB237" s="162">
        <f t="shared" si="1146"/>
        <v>0</v>
      </c>
      <c r="DC237" s="162">
        <f t="shared" si="1146"/>
        <v>0</v>
      </c>
      <c r="DD237" s="162">
        <f t="shared" si="1146"/>
        <v>0</v>
      </c>
      <c r="DE237" s="162">
        <f t="shared" si="1146"/>
        <v>0</v>
      </c>
      <c r="DF237" s="162">
        <f t="shared" si="1146"/>
        <v>0</v>
      </c>
      <c r="DG237" s="162">
        <f t="shared" si="1146"/>
        <v>0</v>
      </c>
      <c r="DH237" s="162">
        <f t="shared" si="1146"/>
        <v>0</v>
      </c>
      <c r="DI237" s="162">
        <f t="shared" si="1146"/>
        <v>0</v>
      </c>
      <c r="DJ237" s="162">
        <f t="shared" si="1146"/>
        <v>0</v>
      </c>
      <c r="DK237" s="162">
        <f t="shared" si="1146"/>
        <v>0</v>
      </c>
      <c r="DL237" s="162">
        <f t="shared" si="1146"/>
        <v>0</v>
      </c>
      <c r="DM237" s="162">
        <f t="shared" si="1146"/>
        <v>0</v>
      </c>
      <c r="DN237" s="162">
        <f t="shared" si="1146"/>
        <v>0</v>
      </c>
      <c r="DO237" s="162">
        <f t="shared" si="1146"/>
        <v>0</v>
      </c>
      <c r="DP237" s="162">
        <f t="shared" si="1146"/>
        <v>0</v>
      </c>
      <c r="DQ237" s="162">
        <f t="shared" si="1146"/>
        <v>0</v>
      </c>
      <c r="DR237" s="162">
        <f t="shared" si="1146"/>
        <v>0</v>
      </c>
      <c r="DS237" s="162">
        <f t="shared" si="1146"/>
        <v>0</v>
      </c>
      <c r="DT237" s="162">
        <f t="shared" si="1146"/>
        <v>0</v>
      </c>
      <c r="DU237" s="162">
        <f t="shared" si="1146"/>
        <v>0</v>
      </c>
      <c r="DV237" s="162">
        <f t="shared" si="1146"/>
        <v>0</v>
      </c>
      <c r="DW237" s="162">
        <f t="shared" si="1146"/>
        <v>0</v>
      </c>
      <c r="DX237" s="162">
        <f t="shared" si="1146"/>
        <v>0</v>
      </c>
      <c r="DY237" s="162">
        <f t="shared" si="1146"/>
        <v>0</v>
      </c>
      <c r="DZ237" s="162">
        <f t="shared" si="1146"/>
        <v>0</v>
      </c>
      <c r="EA237" s="162">
        <f t="shared" si="1146"/>
        <v>0</v>
      </c>
      <c r="EB237" s="162">
        <f t="shared" si="1146"/>
        <v>0</v>
      </c>
      <c r="EC237" s="162">
        <f t="shared" si="1146"/>
        <v>0</v>
      </c>
      <c r="ED237" s="162">
        <f t="shared" si="1146"/>
        <v>0</v>
      </c>
      <c r="EE237" s="162">
        <f t="shared" si="1146"/>
        <v>0</v>
      </c>
      <c r="EF237" s="162">
        <f t="shared" si="1146"/>
        <v>0</v>
      </c>
      <c r="EG237" s="162">
        <f t="shared" si="1146"/>
        <v>0</v>
      </c>
      <c r="EH237" s="162">
        <f t="shared" si="1146"/>
        <v>0</v>
      </c>
      <c r="EI237" s="162">
        <f t="shared" si="1146"/>
        <v>0</v>
      </c>
      <c r="EJ237" s="162">
        <f t="shared" si="1146"/>
        <v>0</v>
      </c>
      <c r="EK237" s="162">
        <f t="shared" si="1146"/>
        <v>0</v>
      </c>
      <c r="EL237" s="162">
        <f t="shared" si="1146"/>
        <v>0</v>
      </c>
      <c r="EM237" s="162">
        <f t="shared" si="1146"/>
        <v>0</v>
      </c>
      <c r="EN237" s="162">
        <f t="shared" si="1146"/>
        <v>0</v>
      </c>
      <c r="EO237" s="162">
        <f t="shared" si="1146"/>
        <v>0</v>
      </c>
      <c r="EP237" s="162">
        <f t="shared" si="1146"/>
        <v>0</v>
      </c>
      <c r="EQ237" s="162">
        <f t="shared" si="1146"/>
        <v>0</v>
      </c>
      <c r="ER237" s="162">
        <f t="shared" si="1146"/>
        <v>0</v>
      </c>
      <c r="ES237" s="162">
        <f t="shared" si="1146"/>
        <v>0</v>
      </c>
      <c r="ET237" s="162">
        <f t="shared" si="1146"/>
        <v>0</v>
      </c>
      <c r="EU237" s="162">
        <f t="shared" si="13"/>
        <v>0</v>
      </c>
      <c r="EV237" s="162">
        <f t="shared" ref="EV237:GQ237" si="1147">BB237-CY237</f>
        <v>0</v>
      </c>
      <c r="EW237" s="162">
        <f t="shared" si="1147"/>
        <v>0</v>
      </c>
      <c r="EX237" s="162">
        <f t="shared" si="1147"/>
        <v>0</v>
      </c>
      <c r="EY237" s="162">
        <f t="shared" si="1147"/>
        <v>0</v>
      </c>
      <c r="EZ237" s="162">
        <f t="shared" si="1147"/>
        <v>0</v>
      </c>
      <c r="FA237" s="162">
        <f t="shared" si="1147"/>
        <v>0</v>
      </c>
      <c r="FB237" s="162">
        <f t="shared" si="1147"/>
        <v>0</v>
      </c>
      <c r="FC237" s="162">
        <f t="shared" si="1147"/>
        <v>0</v>
      </c>
      <c r="FD237" s="162">
        <f t="shared" si="1147"/>
        <v>0</v>
      </c>
      <c r="FE237" s="162">
        <f t="shared" si="1147"/>
        <v>0</v>
      </c>
      <c r="FF237" s="162">
        <f t="shared" si="1147"/>
        <v>0</v>
      </c>
      <c r="FG237" s="162">
        <f t="shared" si="1147"/>
        <v>0</v>
      </c>
      <c r="FH237" s="162">
        <f t="shared" si="1147"/>
        <v>0</v>
      </c>
      <c r="FI237" s="162">
        <f t="shared" si="1147"/>
        <v>0</v>
      </c>
      <c r="FJ237" s="162">
        <f t="shared" si="1147"/>
        <v>0</v>
      </c>
      <c r="FK237" s="162">
        <f t="shared" si="1147"/>
        <v>0</v>
      </c>
      <c r="FL237" s="162">
        <f t="shared" si="1147"/>
        <v>0</v>
      </c>
      <c r="FM237" s="162">
        <f t="shared" si="1147"/>
        <v>0</v>
      </c>
      <c r="FN237" s="162">
        <f t="shared" si="1147"/>
        <v>0</v>
      </c>
      <c r="FO237" s="162">
        <f t="shared" si="1147"/>
        <v>0</v>
      </c>
      <c r="FP237" s="162">
        <f t="shared" si="1147"/>
        <v>0</v>
      </c>
      <c r="FQ237" s="162">
        <f t="shared" si="1147"/>
        <v>0</v>
      </c>
      <c r="FR237" s="162">
        <f t="shared" si="1147"/>
        <v>0</v>
      </c>
      <c r="FS237" s="162">
        <f t="shared" si="1147"/>
        <v>0</v>
      </c>
      <c r="FT237" s="162">
        <f t="shared" si="1147"/>
        <v>0</v>
      </c>
      <c r="FU237" s="162">
        <f t="shared" si="1147"/>
        <v>0</v>
      </c>
      <c r="FV237" s="162">
        <f t="shared" si="1147"/>
        <v>0</v>
      </c>
      <c r="FW237" s="162">
        <f t="shared" si="1147"/>
        <v>0</v>
      </c>
      <c r="FX237" s="162">
        <f t="shared" si="1147"/>
        <v>0</v>
      </c>
      <c r="FY237" s="162">
        <f t="shared" si="1147"/>
        <v>0</v>
      </c>
      <c r="FZ237" s="162">
        <f t="shared" si="1147"/>
        <v>0</v>
      </c>
      <c r="GA237" s="162">
        <f t="shared" si="1147"/>
        <v>0</v>
      </c>
      <c r="GB237" s="162">
        <f t="shared" si="1147"/>
        <v>0</v>
      </c>
      <c r="GC237" s="162">
        <f t="shared" si="1147"/>
        <v>0</v>
      </c>
      <c r="GD237" s="162">
        <f t="shared" si="1147"/>
        <v>0</v>
      </c>
      <c r="GE237" s="162">
        <f t="shared" si="1147"/>
        <v>0</v>
      </c>
      <c r="GF237" s="162">
        <f t="shared" si="1147"/>
        <v>0</v>
      </c>
      <c r="GG237" s="162">
        <f t="shared" si="1147"/>
        <v>0</v>
      </c>
      <c r="GH237" s="162">
        <f t="shared" si="1147"/>
        <v>0</v>
      </c>
      <c r="GI237" s="162">
        <f t="shared" si="1147"/>
        <v>0</v>
      </c>
      <c r="GJ237" s="162">
        <f t="shared" si="1147"/>
        <v>0</v>
      </c>
      <c r="GK237" s="162">
        <f t="shared" si="1147"/>
        <v>0</v>
      </c>
      <c r="GL237" s="162">
        <f t="shared" si="1147"/>
        <v>0</v>
      </c>
      <c r="GM237" s="162">
        <f t="shared" si="1147"/>
        <v>0</v>
      </c>
      <c r="GN237" s="162">
        <f t="shared" si="1147"/>
        <v>0</v>
      </c>
      <c r="GO237" s="162">
        <f t="shared" si="1147"/>
        <v>0</v>
      </c>
      <c r="GP237" s="162">
        <f t="shared" si="1147"/>
        <v>0</v>
      </c>
      <c r="GQ237" s="162">
        <f t="shared" si="1147"/>
        <v>0</v>
      </c>
      <c r="GR237" s="162">
        <f t="shared" si="15"/>
        <v>0</v>
      </c>
      <c r="GS237" s="162">
        <f t="shared" ref="GS237:IN237" si="1148">E237-EV237</f>
        <v>0</v>
      </c>
      <c r="GT237" s="162">
        <f t="shared" si="1148"/>
        <v>0</v>
      </c>
      <c r="GU237" s="162">
        <f t="shared" si="1148"/>
        <v>0</v>
      </c>
      <c r="GV237" s="162">
        <f t="shared" si="1148"/>
        <v>0</v>
      </c>
      <c r="GW237" s="162">
        <f t="shared" si="1148"/>
        <v>0</v>
      </c>
      <c r="GX237" s="162">
        <f t="shared" si="1148"/>
        <v>0</v>
      </c>
      <c r="GY237" s="162">
        <f t="shared" si="1148"/>
        <v>0</v>
      </c>
      <c r="GZ237" s="162">
        <f t="shared" si="1148"/>
        <v>0</v>
      </c>
      <c r="HA237" s="162">
        <f t="shared" si="1148"/>
        <v>0</v>
      </c>
      <c r="HB237" s="162">
        <f t="shared" si="1148"/>
        <v>0</v>
      </c>
      <c r="HC237" s="162">
        <f t="shared" si="1148"/>
        <v>0</v>
      </c>
      <c r="HD237" s="162">
        <f t="shared" si="1148"/>
        <v>0</v>
      </c>
      <c r="HE237" s="162">
        <f t="shared" si="1148"/>
        <v>0</v>
      </c>
      <c r="HF237" s="162">
        <f t="shared" si="1148"/>
        <v>0</v>
      </c>
      <c r="HG237" s="162">
        <f t="shared" si="1148"/>
        <v>0</v>
      </c>
      <c r="HH237" s="162">
        <f t="shared" si="1148"/>
        <v>0</v>
      </c>
      <c r="HI237" s="162">
        <f t="shared" si="1148"/>
        <v>0</v>
      </c>
      <c r="HJ237" s="162">
        <f t="shared" si="1148"/>
        <v>0</v>
      </c>
      <c r="HK237" s="162">
        <f t="shared" si="1148"/>
        <v>0</v>
      </c>
      <c r="HL237" s="162">
        <f t="shared" si="1148"/>
        <v>0</v>
      </c>
      <c r="HM237" s="162">
        <f t="shared" si="1148"/>
        <v>0</v>
      </c>
      <c r="HN237" s="162">
        <f t="shared" si="1148"/>
        <v>0</v>
      </c>
      <c r="HO237" s="162">
        <f t="shared" si="1148"/>
        <v>0</v>
      </c>
      <c r="HP237" s="162">
        <f t="shared" si="1148"/>
        <v>0</v>
      </c>
      <c r="HQ237" s="162">
        <f t="shared" si="1148"/>
        <v>0</v>
      </c>
      <c r="HR237" s="162">
        <f t="shared" si="1148"/>
        <v>0</v>
      </c>
      <c r="HS237" s="162">
        <f t="shared" si="1148"/>
        <v>0</v>
      </c>
      <c r="HT237" s="162">
        <f t="shared" si="1148"/>
        <v>0</v>
      </c>
      <c r="HU237" s="162">
        <f t="shared" si="1148"/>
        <v>0</v>
      </c>
      <c r="HV237" s="162">
        <f t="shared" si="1148"/>
        <v>0</v>
      </c>
      <c r="HW237" s="162">
        <f t="shared" si="1148"/>
        <v>0</v>
      </c>
      <c r="HX237" s="162">
        <f t="shared" si="1148"/>
        <v>0</v>
      </c>
      <c r="HY237" s="162">
        <f t="shared" si="1148"/>
        <v>0</v>
      </c>
      <c r="HZ237" s="162">
        <f t="shared" si="1148"/>
        <v>0</v>
      </c>
      <c r="IA237" s="162">
        <f t="shared" si="1148"/>
        <v>0</v>
      </c>
      <c r="IB237" s="162">
        <f t="shared" si="1148"/>
        <v>0</v>
      </c>
      <c r="IC237" s="162">
        <f t="shared" si="1148"/>
        <v>0</v>
      </c>
      <c r="ID237" s="162">
        <f t="shared" si="1148"/>
        <v>0</v>
      </c>
      <c r="IE237" s="162">
        <f t="shared" si="1148"/>
        <v>0</v>
      </c>
      <c r="IF237" s="162">
        <f t="shared" si="1148"/>
        <v>0</v>
      </c>
      <c r="IG237" s="162">
        <f t="shared" si="1148"/>
        <v>0</v>
      </c>
      <c r="IH237" s="162">
        <f t="shared" si="1148"/>
        <v>0</v>
      </c>
      <c r="II237" s="162">
        <f t="shared" si="1148"/>
        <v>0</v>
      </c>
      <c r="IJ237" s="162">
        <f t="shared" si="1148"/>
        <v>0</v>
      </c>
      <c r="IK237" s="162">
        <f t="shared" si="1148"/>
        <v>0</v>
      </c>
      <c r="IL237" s="162">
        <f t="shared" si="1148"/>
        <v>0</v>
      </c>
      <c r="IM237" s="162">
        <f t="shared" si="1148"/>
        <v>0</v>
      </c>
      <c r="IN237" s="162">
        <f t="shared" si="1148"/>
        <v>0</v>
      </c>
      <c r="IO237" s="162">
        <f t="shared" si="17"/>
        <v>0</v>
      </c>
      <c r="IP237" s="162">
        <f t="shared" si="23"/>
        <v>0</v>
      </c>
      <c r="IQ237" s="162">
        <f t="shared" ref="IQ237:KK237" si="1149">MAX((MIN(CZ237+IP237,$IO$7))-GT237,0)</f>
        <v>0</v>
      </c>
      <c r="IR237" s="162">
        <f t="shared" si="1149"/>
        <v>0</v>
      </c>
      <c r="IS237" s="162">
        <f t="shared" si="1149"/>
        <v>0</v>
      </c>
      <c r="IT237" s="162">
        <f t="shared" si="1149"/>
        <v>0</v>
      </c>
      <c r="IU237" s="162">
        <f t="shared" si="1149"/>
        <v>0</v>
      </c>
      <c r="IV237" s="162">
        <f t="shared" si="1149"/>
        <v>0</v>
      </c>
      <c r="IW237" s="162">
        <f t="shared" si="1149"/>
        <v>0</v>
      </c>
      <c r="IX237" s="162">
        <f t="shared" si="1149"/>
        <v>0</v>
      </c>
      <c r="IY237" s="162">
        <f t="shared" si="1149"/>
        <v>0</v>
      </c>
      <c r="IZ237" s="162">
        <f t="shared" si="1149"/>
        <v>0</v>
      </c>
      <c r="JA237" s="162">
        <f t="shared" si="1149"/>
        <v>0</v>
      </c>
      <c r="JB237" s="162">
        <f t="shared" si="1149"/>
        <v>0</v>
      </c>
      <c r="JC237" s="162">
        <f t="shared" si="1149"/>
        <v>0</v>
      </c>
      <c r="JD237" s="162">
        <f t="shared" si="1149"/>
        <v>0</v>
      </c>
      <c r="JE237" s="162">
        <f t="shared" si="1149"/>
        <v>0</v>
      </c>
      <c r="JF237" s="162">
        <f t="shared" si="1149"/>
        <v>0</v>
      </c>
      <c r="JG237" s="162">
        <f t="shared" si="1149"/>
        <v>0</v>
      </c>
      <c r="JH237" s="162">
        <f t="shared" si="1149"/>
        <v>0</v>
      </c>
      <c r="JI237" s="162">
        <f t="shared" si="1149"/>
        <v>0</v>
      </c>
      <c r="JJ237" s="162">
        <f t="shared" si="1149"/>
        <v>0</v>
      </c>
      <c r="JK237" s="162">
        <f t="shared" si="1149"/>
        <v>0</v>
      </c>
      <c r="JL237" s="162">
        <f t="shared" si="1149"/>
        <v>0</v>
      </c>
      <c r="JM237" s="162">
        <f t="shared" si="1149"/>
        <v>0</v>
      </c>
      <c r="JN237" s="162">
        <f t="shared" si="1149"/>
        <v>0</v>
      </c>
      <c r="JO237" s="162">
        <f t="shared" si="1149"/>
        <v>0</v>
      </c>
      <c r="JP237" s="162">
        <f t="shared" si="1149"/>
        <v>0</v>
      </c>
      <c r="JQ237" s="162">
        <f t="shared" si="1149"/>
        <v>0</v>
      </c>
      <c r="JR237" s="162">
        <f t="shared" si="1149"/>
        <v>0</v>
      </c>
      <c r="JS237" s="162">
        <f t="shared" si="1149"/>
        <v>0</v>
      </c>
      <c r="JT237" s="162">
        <f t="shared" si="1149"/>
        <v>0</v>
      </c>
      <c r="JU237" s="162">
        <f t="shared" si="1149"/>
        <v>0</v>
      </c>
      <c r="JV237" s="162">
        <f t="shared" si="1149"/>
        <v>0</v>
      </c>
      <c r="JW237" s="162">
        <f t="shared" si="1149"/>
        <v>0</v>
      </c>
      <c r="JX237" s="162">
        <f t="shared" si="1149"/>
        <v>0</v>
      </c>
      <c r="JY237" s="162">
        <f t="shared" si="1149"/>
        <v>0</v>
      </c>
      <c r="JZ237" s="162">
        <f t="shared" si="1149"/>
        <v>0</v>
      </c>
      <c r="KA237" s="162">
        <f t="shared" si="1149"/>
        <v>0</v>
      </c>
      <c r="KB237" s="162">
        <f t="shared" si="1149"/>
        <v>0</v>
      </c>
      <c r="KC237" s="162">
        <f t="shared" si="1149"/>
        <v>0</v>
      </c>
      <c r="KD237" s="162">
        <f t="shared" si="1149"/>
        <v>0</v>
      </c>
      <c r="KE237" s="162">
        <f t="shared" si="1149"/>
        <v>0</v>
      </c>
      <c r="KF237" s="162">
        <f t="shared" si="1149"/>
        <v>0</v>
      </c>
      <c r="KG237" s="162">
        <f t="shared" si="1149"/>
        <v>0</v>
      </c>
      <c r="KH237" s="162">
        <f t="shared" si="1149"/>
        <v>0</v>
      </c>
      <c r="KI237" s="162">
        <f t="shared" si="1149"/>
        <v>0</v>
      </c>
      <c r="KJ237" s="162">
        <f t="shared" si="1149"/>
        <v>0</v>
      </c>
      <c r="KK237" s="162">
        <f t="shared" si="1149"/>
        <v>0</v>
      </c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</row>
    <row r="238" ht="14.25" customHeight="1" spans="1:326" x14ac:dyDescent="0.25">
      <c r="A238" s="1">
        <v>8</v>
      </c>
      <c r="B238" s="1">
        <f t="shared" ref="B238:C238" si="1150">B237+1</f>
        <v>228</v>
      </c>
      <c r="C238" s="232">
        <f t="shared" si="1150"/>
        <v>43693</v>
      </c>
      <c r="D238" s="162">
        <f t="shared" si="9"/>
        <v>0</v>
      </c>
      <c r="E238" s="162">
        <f>(SUMIFS(Profile!$F$2:$F$17521,Profile!$B$2:$B$17521,$B238,Profile!$C$2:$C$17521,E$8))*$C$6</f>
        <v>0</v>
      </c>
      <c r="F238" s="162">
        <f>(SUMIFS(Profile!$F$2:$F$17521,Profile!$B$2:$B$17521,$B238,Profile!$C$2:$C$17521,F$8))*$C$6</f>
        <v>0</v>
      </c>
      <c r="G238" s="162">
        <f>(SUMIFS(Profile!$F$2:$F$17521,Profile!$B$2:$B$17521,$B238,Profile!$C$2:$C$17521,G$8))*$C$6</f>
        <v>0</v>
      </c>
      <c r="H238" s="162">
        <f>(SUMIFS(Profile!$F$2:$F$17521,Profile!$B$2:$B$17521,$B238,Profile!$C$2:$C$17521,H$8))*$C$6</f>
        <v>0</v>
      </c>
      <c r="I238" s="162">
        <f>(SUMIFS(Profile!$F$2:$F$17521,Profile!$B$2:$B$17521,$B238,Profile!$C$2:$C$17521,I$8))*$C$6</f>
        <v>0</v>
      </c>
      <c r="J238" s="162">
        <f>(SUMIFS(Profile!$F$2:$F$17521,Profile!$B$2:$B$17521,$B238,Profile!$C$2:$C$17521,J$8))*$C$6</f>
        <v>0</v>
      </c>
      <c r="K238" s="162">
        <f>(SUMIFS(Profile!$F$2:$F$17521,Profile!$B$2:$B$17521,$B238,Profile!$C$2:$C$17521,K$8))*$C$6</f>
        <v>0</v>
      </c>
      <c r="L238" s="162">
        <f>(SUMIFS(Profile!$F$2:$F$17521,Profile!$B$2:$B$17521,$B238,Profile!$C$2:$C$17521,L$8))*$C$6</f>
        <v>0</v>
      </c>
      <c r="M238" s="162">
        <f>(SUMIFS(Profile!$F$2:$F$17521,Profile!$B$2:$B$17521,$B238,Profile!$C$2:$C$17521,M$8))*$C$6</f>
        <v>0</v>
      </c>
      <c r="N238" s="162">
        <f>(SUMIFS(Profile!$F$2:$F$17521,Profile!$B$2:$B$17521,$B238,Profile!$C$2:$C$17521,N$8))*$C$6</f>
        <v>0</v>
      </c>
      <c r="O238" s="162">
        <f>(SUMIFS(Profile!$F$2:$F$17521,Profile!$B$2:$B$17521,$B238,Profile!$C$2:$C$17521,O$8))*$C$6</f>
        <v>0</v>
      </c>
      <c r="P238" s="162">
        <f>(SUMIFS(Profile!$F$2:$F$17521,Profile!$B$2:$B$17521,$B238,Profile!$C$2:$C$17521,P$8))*$C$6</f>
        <v>0</v>
      </c>
      <c r="Q238" s="162">
        <f>(SUMIFS(Profile!$F$2:$F$17521,Profile!$B$2:$B$17521,$B238,Profile!$C$2:$C$17521,Q$8))*$C$6</f>
        <v>0</v>
      </c>
      <c r="R238" s="162">
        <f>(SUMIFS(Profile!$F$2:$F$17521,Profile!$B$2:$B$17521,$B238,Profile!$C$2:$C$17521,R$8))*$C$6</f>
        <v>0</v>
      </c>
      <c r="S238" s="162">
        <f>(SUMIFS(Profile!$F$2:$F$17521,Profile!$B$2:$B$17521,$B238,Profile!$C$2:$C$17521,S$8))*$C$6</f>
        <v>0</v>
      </c>
      <c r="T238" s="162">
        <f>(SUMIFS(Profile!$F$2:$F$17521,Profile!$B$2:$B$17521,$B238,Profile!$C$2:$C$17521,T$8))*$C$6</f>
        <v>0</v>
      </c>
      <c r="U238" s="162">
        <f>(SUMIFS(Profile!$F$2:$F$17521,Profile!$B$2:$B$17521,$B238,Profile!$C$2:$C$17521,U$8))*$C$6</f>
        <v>0</v>
      </c>
      <c r="V238" s="162">
        <f>(SUMIFS(Profile!$F$2:$F$17521,Profile!$B$2:$B$17521,$B238,Profile!$C$2:$C$17521,V$8))*$C$6</f>
        <v>0</v>
      </c>
      <c r="W238" s="162">
        <f>(SUMIFS(Profile!$F$2:$F$17521,Profile!$B$2:$B$17521,$B238,Profile!$C$2:$C$17521,W$8))*$C$6</f>
        <v>0</v>
      </c>
      <c r="X238" s="162">
        <f>(SUMIFS(Profile!$F$2:$F$17521,Profile!$B$2:$B$17521,$B238,Profile!$C$2:$C$17521,X$8))*$C$6</f>
        <v>0</v>
      </c>
      <c r="Y238" s="162">
        <f>(SUMIFS(Profile!$F$2:$F$17521,Profile!$B$2:$B$17521,$B238,Profile!$C$2:$C$17521,Y$8))*$C$6</f>
        <v>0</v>
      </c>
      <c r="Z238" s="162">
        <f>(SUMIFS(Profile!$F$2:$F$17521,Profile!$B$2:$B$17521,$B238,Profile!$C$2:$C$17521,Z$8))*$C$6</f>
        <v>0</v>
      </c>
      <c r="AA238" s="162">
        <f>(SUMIFS(Profile!$F$2:$F$17521,Profile!$B$2:$B$17521,$B238,Profile!$C$2:$C$17521,AA$8))*$C$6</f>
        <v>0</v>
      </c>
      <c r="AB238" s="162">
        <f>(SUMIFS(Profile!$F$2:$F$17521,Profile!$B$2:$B$17521,$B238,Profile!$C$2:$C$17521,AB$8))*$C$6</f>
        <v>0</v>
      </c>
      <c r="AC238" s="162">
        <f>(SUMIFS(Profile!$F$2:$F$17521,Profile!$B$2:$B$17521,$B238,Profile!$C$2:$C$17521,AC$8))*$C$6</f>
        <v>0</v>
      </c>
      <c r="AD238" s="162">
        <f>(SUMIFS(Profile!$F$2:$F$17521,Profile!$B$2:$B$17521,$B238,Profile!$C$2:$C$17521,AD$8))*$C$6</f>
        <v>0</v>
      </c>
      <c r="AE238" s="162">
        <f>(SUMIFS(Profile!$F$2:$F$17521,Profile!$B$2:$B$17521,$B238,Profile!$C$2:$C$17521,AE$8))*$C$6</f>
        <v>0</v>
      </c>
      <c r="AF238" s="162">
        <f>(SUMIFS(Profile!$F$2:$F$17521,Profile!$B$2:$B$17521,$B238,Profile!$C$2:$C$17521,AF$8))*$C$6</f>
        <v>0</v>
      </c>
      <c r="AG238" s="162">
        <f>(SUMIFS(Profile!$F$2:$F$17521,Profile!$B$2:$B$17521,$B238,Profile!$C$2:$C$17521,AG$8))*$C$6</f>
        <v>0</v>
      </c>
      <c r="AH238" s="162">
        <f>(SUMIFS(Profile!$F$2:$F$17521,Profile!$B$2:$B$17521,$B238,Profile!$C$2:$C$17521,AH$8))*$C$6</f>
        <v>0</v>
      </c>
      <c r="AI238" s="162">
        <f>(SUMIFS(Profile!$F$2:$F$17521,Profile!$B$2:$B$17521,$B238,Profile!$C$2:$C$17521,AI$8))*$C$6</f>
        <v>0</v>
      </c>
      <c r="AJ238" s="162">
        <f>(SUMIFS(Profile!$F$2:$F$17521,Profile!$B$2:$B$17521,$B238,Profile!$C$2:$C$17521,AJ$8))*$C$6</f>
        <v>0</v>
      </c>
      <c r="AK238" s="162">
        <f>(SUMIFS(Profile!$F$2:$F$17521,Profile!$B$2:$B$17521,$B238,Profile!$C$2:$C$17521,AK$8))*$C$6</f>
        <v>0</v>
      </c>
      <c r="AL238" s="162">
        <f>(SUMIFS(Profile!$F$2:$F$17521,Profile!$B$2:$B$17521,$B238,Profile!$C$2:$C$17521,AL$8))*$C$6</f>
        <v>0</v>
      </c>
      <c r="AM238" s="162">
        <f>(SUMIFS(Profile!$F$2:$F$17521,Profile!$B$2:$B$17521,$B238,Profile!$C$2:$C$17521,AM$8))*$C$6</f>
        <v>0</v>
      </c>
      <c r="AN238" s="162">
        <f>(SUMIFS(Profile!$F$2:$F$17521,Profile!$B$2:$B$17521,$B238,Profile!$C$2:$C$17521,AN$8))*$C$6</f>
        <v>0</v>
      </c>
      <c r="AO238" s="162">
        <f>(SUMIFS(Profile!$F$2:$F$17521,Profile!$B$2:$B$17521,$B238,Profile!$C$2:$C$17521,AO$8))*$C$6</f>
        <v>0</v>
      </c>
      <c r="AP238" s="162">
        <f>(SUMIFS(Profile!$F$2:$F$17521,Profile!$B$2:$B$17521,$B238,Profile!$C$2:$C$17521,AP$8))*$C$6</f>
        <v>0</v>
      </c>
      <c r="AQ238" s="162">
        <f>(SUMIFS(Profile!$F$2:$F$17521,Profile!$B$2:$B$17521,$B238,Profile!$C$2:$C$17521,AQ$8))*$C$6</f>
        <v>0</v>
      </c>
      <c r="AR238" s="162">
        <f>(SUMIFS(Profile!$F$2:$F$17521,Profile!$B$2:$B$17521,$B238,Profile!$C$2:$C$17521,AR$8))*$C$6</f>
        <v>0</v>
      </c>
      <c r="AS238" s="162">
        <f>(SUMIFS(Profile!$F$2:$F$17521,Profile!$B$2:$B$17521,$B238,Profile!$C$2:$C$17521,AS$8))*$C$6</f>
        <v>0</v>
      </c>
      <c r="AT238" s="162">
        <f>(SUMIFS(Profile!$F$2:$F$17521,Profile!$B$2:$B$17521,$B238,Profile!$C$2:$C$17521,AT$8))*$C$6</f>
        <v>0</v>
      </c>
      <c r="AU238" s="162">
        <f>(SUMIFS(Profile!$F$2:$F$17521,Profile!$B$2:$B$17521,$B238,Profile!$C$2:$C$17521,AU$8))*$C$6</f>
        <v>0</v>
      </c>
      <c r="AV238" s="162">
        <f>(SUMIFS(Profile!$F$2:$F$17521,Profile!$B$2:$B$17521,$B238,Profile!$C$2:$C$17521,AV$8))*$C$6</f>
        <v>0</v>
      </c>
      <c r="AW238" s="162">
        <f>(SUMIFS(Profile!$F$2:$F$17521,Profile!$B$2:$B$17521,$B238,Profile!$C$2:$C$17521,AW$8))*$C$6</f>
        <v>0</v>
      </c>
      <c r="AX238" s="162">
        <f>(SUMIFS(Profile!$F$2:$F$17521,Profile!$B$2:$B$17521,$B238,Profile!$C$2:$C$17521,AX$8))*$C$6</f>
        <v>0</v>
      </c>
      <c r="AY238" s="162">
        <f>(SUMIFS(Profile!$F$2:$F$17521,Profile!$B$2:$B$17521,$B238,Profile!$C$2:$C$17521,AY$8))*$C$6</f>
        <v>0</v>
      </c>
      <c r="AZ238" s="162">
        <f>(SUMIFS(Profile!$F$2:$F$17521,Profile!$B$2:$B$17521,$B238,Profile!$C$2:$C$17521,AZ$8))*$C$6</f>
        <v>0</v>
      </c>
      <c r="BA238" s="162">
        <f t="shared" si="10"/>
        <v>0</v>
      </c>
      <c r="BB238" s="162">
        <f>(SUMIFS(Profile!$E$2:$E$17521,Profile!$B$2:$B$17521,$B238,Profile!$C$2:$C$17521,BB$8))*$C$9</f>
        <v>0</v>
      </c>
      <c r="BC238" s="162">
        <f>(SUMIFS(Profile!$E$2:$E$17521,Profile!$B$2:$B$17521,$B238,Profile!$C$2:$C$17521,BC$8))*$C$9</f>
        <v>0</v>
      </c>
      <c r="BD238" s="162">
        <f>(SUMIFS(Profile!$E$2:$E$17521,Profile!$B$2:$B$17521,$B238,Profile!$C$2:$C$17521,BD$8))*$C$9</f>
        <v>0</v>
      </c>
      <c r="BE238" s="162">
        <f>(SUMIFS(Profile!$E$2:$E$17521,Profile!$B$2:$B$17521,$B238,Profile!$C$2:$C$17521,BE$8))*$C$9</f>
        <v>0</v>
      </c>
      <c r="BF238" s="162">
        <f>(SUMIFS(Profile!$E$2:$E$17521,Profile!$B$2:$B$17521,$B238,Profile!$C$2:$C$17521,BF$8))*$C$9</f>
        <v>0</v>
      </c>
      <c r="BG238" s="162">
        <f>(SUMIFS(Profile!$E$2:$E$17521,Profile!$B$2:$B$17521,$B238,Profile!$C$2:$C$17521,BG$8))*$C$9</f>
        <v>0</v>
      </c>
      <c r="BH238" s="162">
        <f>(SUMIFS(Profile!$E$2:$E$17521,Profile!$B$2:$B$17521,$B238,Profile!$C$2:$C$17521,BH$8))*$C$9</f>
        <v>0</v>
      </c>
      <c r="BI238" s="162">
        <f>(SUMIFS(Profile!$E$2:$E$17521,Profile!$B$2:$B$17521,$B238,Profile!$C$2:$C$17521,BI$8))*$C$9</f>
        <v>0</v>
      </c>
      <c r="BJ238" s="162">
        <f>(SUMIFS(Profile!$E$2:$E$17521,Profile!$B$2:$B$17521,$B238,Profile!$C$2:$C$17521,BJ$8))*$C$9</f>
        <v>0</v>
      </c>
      <c r="BK238" s="162">
        <f>(SUMIFS(Profile!$E$2:$E$17521,Profile!$B$2:$B$17521,$B238,Profile!$C$2:$C$17521,BK$8))*$C$9</f>
        <v>0</v>
      </c>
      <c r="BL238" s="162">
        <f>(SUMIFS(Profile!$E$2:$E$17521,Profile!$B$2:$B$17521,$B238,Profile!$C$2:$C$17521,BL$8))*$C$9</f>
        <v>0</v>
      </c>
      <c r="BM238" s="162">
        <f>(SUMIFS(Profile!$E$2:$E$17521,Profile!$B$2:$B$17521,$B238,Profile!$C$2:$C$17521,BM$8))*$C$9</f>
        <v>0</v>
      </c>
      <c r="BN238" s="162">
        <f>(SUMIFS(Profile!$E$2:$E$17521,Profile!$B$2:$B$17521,$B238,Profile!$C$2:$C$17521,BN$8))*$C$9</f>
        <v>0</v>
      </c>
      <c r="BO238" s="162">
        <f>(SUMIFS(Profile!$E$2:$E$17521,Profile!$B$2:$B$17521,$B238,Profile!$C$2:$C$17521,BO$8))*$C$9</f>
        <v>0</v>
      </c>
      <c r="BP238" s="162">
        <f>(SUMIFS(Profile!$E$2:$E$17521,Profile!$B$2:$B$17521,$B238,Profile!$C$2:$C$17521,BP$8))*$C$9</f>
        <v>0</v>
      </c>
      <c r="BQ238" s="162">
        <f>(SUMIFS(Profile!$E$2:$E$17521,Profile!$B$2:$B$17521,$B238,Profile!$C$2:$C$17521,BQ$8))*$C$9</f>
        <v>0</v>
      </c>
      <c r="BR238" s="162">
        <f>(SUMIFS(Profile!$E$2:$E$17521,Profile!$B$2:$B$17521,$B238,Profile!$C$2:$C$17521,BR$8))*$C$9</f>
        <v>0</v>
      </c>
      <c r="BS238" s="162">
        <f>(SUMIFS(Profile!$E$2:$E$17521,Profile!$B$2:$B$17521,$B238,Profile!$C$2:$C$17521,BS$8))*$C$9</f>
        <v>0</v>
      </c>
      <c r="BT238" s="162">
        <f>(SUMIFS(Profile!$E$2:$E$17521,Profile!$B$2:$B$17521,$B238,Profile!$C$2:$C$17521,BT$8))*$C$9</f>
        <v>0</v>
      </c>
      <c r="BU238" s="162">
        <f>(SUMIFS(Profile!$E$2:$E$17521,Profile!$B$2:$B$17521,$B238,Profile!$C$2:$C$17521,BU$8))*$C$9</f>
        <v>0</v>
      </c>
      <c r="BV238" s="162">
        <f>(SUMIFS(Profile!$E$2:$E$17521,Profile!$B$2:$B$17521,$B238,Profile!$C$2:$C$17521,BV$8))*$C$9</f>
        <v>0</v>
      </c>
      <c r="BW238" s="162">
        <f>(SUMIFS(Profile!$E$2:$E$17521,Profile!$B$2:$B$17521,$B238,Profile!$C$2:$C$17521,BW$8))*$C$9</f>
        <v>0</v>
      </c>
      <c r="BX238" s="162">
        <f>(SUMIFS(Profile!$E$2:$E$17521,Profile!$B$2:$B$17521,$B238,Profile!$C$2:$C$17521,BX$8))*$C$9</f>
        <v>0</v>
      </c>
      <c r="BY238" s="162">
        <f>(SUMIFS(Profile!$E$2:$E$17521,Profile!$B$2:$B$17521,$B238,Profile!$C$2:$C$17521,BY$8))*$C$9</f>
        <v>0</v>
      </c>
      <c r="BZ238" s="162">
        <f>(SUMIFS(Profile!$E$2:$E$17521,Profile!$B$2:$B$17521,$B238,Profile!$C$2:$C$17521,BZ$8))*$C$9</f>
        <v>0</v>
      </c>
      <c r="CA238" s="162">
        <f>(SUMIFS(Profile!$E$2:$E$17521,Profile!$B$2:$B$17521,$B238,Profile!$C$2:$C$17521,CA$8))*$C$9</f>
        <v>0</v>
      </c>
      <c r="CB238" s="162">
        <f>(SUMIFS(Profile!$E$2:$E$17521,Profile!$B$2:$B$17521,$B238,Profile!$C$2:$C$17521,CB$8))*$C$9</f>
        <v>0</v>
      </c>
      <c r="CC238" s="162">
        <f>(SUMIFS(Profile!$E$2:$E$17521,Profile!$B$2:$B$17521,$B238,Profile!$C$2:$C$17521,CC$8))*$C$9</f>
        <v>0</v>
      </c>
      <c r="CD238" s="162">
        <f>(SUMIFS(Profile!$E$2:$E$17521,Profile!$B$2:$B$17521,$B238,Profile!$C$2:$C$17521,CD$8))*$C$9</f>
        <v>0</v>
      </c>
      <c r="CE238" s="162">
        <f>(SUMIFS(Profile!$E$2:$E$17521,Profile!$B$2:$B$17521,$B238,Profile!$C$2:$C$17521,CE$8))*$C$9</f>
        <v>0</v>
      </c>
      <c r="CF238" s="162">
        <f>(SUMIFS(Profile!$E$2:$E$17521,Profile!$B$2:$B$17521,$B238,Profile!$C$2:$C$17521,CF$8))*$C$9</f>
        <v>0</v>
      </c>
      <c r="CG238" s="162">
        <f>(SUMIFS(Profile!$E$2:$E$17521,Profile!$B$2:$B$17521,$B238,Profile!$C$2:$C$17521,CG$8))*$C$9</f>
        <v>0</v>
      </c>
      <c r="CH238" s="162">
        <f>(SUMIFS(Profile!$E$2:$E$17521,Profile!$B$2:$B$17521,$B238,Profile!$C$2:$C$17521,CH$8))*$C$9</f>
        <v>0</v>
      </c>
      <c r="CI238" s="162">
        <f>(SUMIFS(Profile!$E$2:$E$17521,Profile!$B$2:$B$17521,$B238,Profile!$C$2:$C$17521,CI$8))*$C$9</f>
        <v>0</v>
      </c>
      <c r="CJ238" s="162">
        <f>(SUMIFS(Profile!$E$2:$E$17521,Profile!$B$2:$B$17521,$B238,Profile!$C$2:$C$17521,CJ$8))*$C$9</f>
        <v>0</v>
      </c>
      <c r="CK238" s="162">
        <f>(SUMIFS(Profile!$E$2:$E$17521,Profile!$B$2:$B$17521,$B238,Profile!$C$2:$C$17521,CK$8))*$C$9</f>
        <v>0</v>
      </c>
      <c r="CL238" s="162">
        <f>(SUMIFS(Profile!$E$2:$E$17521,Profile!$B$2:$B$17521,$B238,Profile!$C$2:$C$17521,CL$8))*$C$9</f>
        <v>0</v>
      </c>
      <c r="CM238" s="162">
        <f>(SUMIFS(Profile!$E$2:$E$17521,Profile!$B$2:$B$17521,$B238,Profile!$C$2:$C$17521,CM$8))*$C$9</f>
        <v>0</v>
      </c>
      <c r="CN238" s="162">
        <f>(SUMIFS(Profile!$E$2:$E$17521,Profile!$B$2:$B$17521,$B238,Profile!$C$2:$C$17521,CN$8))*$C$9</f>
        <v>0</v>
      </c>
      <c r="CO238" s="162">
        <f>(SUMIFS(Profile!$E$2:$E$17521,Profile!$B$2:$B$17521,$B238,Profile!$C$2:$C$17521,CO$8))*$C$9</f>
        <v>0</v>
      </c>
      <c r="CP238" s="162">
        <f>(SUMIFS(Profile!$E$2:$E$17521,Profile!$B$2:$B$17521,$B238,Profile!$C$2:$C$17521,CP$8))*$C$9</f>
        <v>0</v>
      </c>
      <c r="CQ238" s="162">
        <f>(SUMIFS(Profile!$E$2:$E$17521,Profile!$B$2:$B$17521,$B238,Profile!$C$2:$C$17521,CQ$8))*$C$9</f>
        <v>0</v>
      </c>
      <c r="CR238" s="162">
        <f>(SUMIFS(Profile!$E$2:$E$17521,Profile!$B$2:$B$17521,$B238,Profile!$C$2:$C$17521,CR$8))*$C$9</f>
        <v>0</v>
      </c>
      <c r="CS238" s="162">
        <f>(SUMIFS(Profile!$E$2:$E$17521,Profile!$B$2:$B$17521,$B238,Profile!$C$2:$C$17521,CS$8))*$C$9</f>
        <v>0</v>
      </c>
      <c r="CT238" s="162">
        <f>(SUMIFS(Profile!$E$2:$E$17521,Profile!$B$2:$B$17521,$B238,Profile!$C$2:$C$17521,CT$8))*$C$9</f>
        <v>0</v>
      </c>
      <c r="CU238" s="162">
        <f>(SUMIFS(Profile!$E$2:$E$17521,Profile!$B$2:$B$17521,$B238,Profile!$C$2:$C$17521,CU$8))*$C$9</f>
        <v>0</v>
      </c>
      <c r="CV238" s="162">
        <f>(SUMIFS(Profile!$E$2:$E$17521,Profile!$B$2:$B$17521,$B238,Profile!$C$2:$C$17521,CV$8))*$C$9</f>
        <v>0</v>
      </c>
      <c r="CW238" s="162">
        <f>(SUMIFS(Profile!$E$2:$E$17521,Profile!$B$2:$B$17521,$B238,Profile!$C$2:$C$17521,CW$8))*$C$9</f>
        <v>0</v>
      </c>
      <c r="CX238" s="162">
        <f t="shared" si="11"/>
        <v>0</v>
      </c>
      <c r="CY238" s="162">
        <f t="shared" ref="CY238:ET238" si="1151">MAX(BB238-E238,0)</f>
        <v>0</v>
      </c>
      <c r="CZ238" s="162">
        <f t="shared" si="1151"/>
        <v>0</v>
      </c>
      <c r="DA238" s="162">
        <f t="shared" si="1151"/>
        <v>0</v>
      </c>
      <c r="DB238" s="162">
        <f t="shared" si="1151"/>
        <v>0</v>
      </c>
      <c r="DC238" s="162">
        <f t="shared" si="1151"/>
        <v>0</v>
      </c>
      <c r="DD238" s="162">
        <f t="shared" si="1151"/>
        <v>0</v>
      </c>
      <c r="DE238" s="162">
        <f t="shared" si="1151"/>
        <v>0</v>
      </c>
      <c r="DF238" s="162">
        <f t="shared" si="1151"/>
        <v>0</v>
      </c>
      <c r="DG238" s="162">
        <f t="shared" si="1151"/>
        <v>0</v>
      </c>
      <c r="DH238" s="162">
        <f t="shared" si="1151"/>
        <v>0</v>
      </c>
      <c r="DI238" s="162">
        <f t="shared" si="1151"/>
        <v>0</v>
      </c>
      <c r="DJ238" s="162">
        <f t="shared" si="1151"/>
        <v>0</v>
      </c>
      <c r="DK238" s="162">
        <f t="shared" si="1151"/>
        <v>0</v>
      </c>
      <c r="DL238" s="162">
        <f t="shared" si="1151"/>
        <v>0</v>
      </c>
      <c r="DM238" s="162">
        <f t="shared" si="1151"/>
        <v>0</v>
      </c>
      <c r="DN238" s="162">
        <f t="shared" si="1151"/>
        <v>0</v>
      </c>
      <c r="DO238" s="162">
        <f t="shared" si="1151"/>
        <v>0</v>
      </c>
      <c r="DP238" s="162">
        <f t="shared" si="1151"/>
        <v>0</v>
      </c>
      <c r="DQ238" s="162">
        <f t="shared" si="1151"/>
        <v>0</v>
      </c>
      <c r="DR238" s="162">
        <f t="shared" si="1151"/>
        <v>0</v>
      </c>
      <c r="DS238" s="162">
        <f t="shared" si="1151"/>
        <v>0</v>
      </c>
      <c r="DT238" s="162">
        <f t="shared" si="1151"/>
        <v>0</v>
      </c>
      <c r="DU238" s="162">
        <f t="shared" si="1151"/>
        <v>0</v>
      </c>
      <c r="DV238" s="162">
        <f t="shared" si="1151"/>
        <v>0</v>
      </c>
      <c r="DW238" s="162">
        <f t="shared" si="1151"/>
        <v>0</v>
      </c>
      <c r="DX238" s="162">
        <f t="shared" si="1151"/>
        <v>0</v>
      </c>
      <c r="DY238" s="162">
        <f t="shared" si="1151"/>
        <v>0</v>
      </c>
      <c r="DZ238" s="162">
        <f t="shared" si="1151"/>
        <v>0</v>
      </c>
      <c r="EA238" s="162">
        <f t="shared" si="1151"/>
        <v>0</v>
      </c>
      <c r="EB238" s="162">
        <f t="shared" si="1151"/>
        <v>0</v>
      </c>
      <c r="EC238" s="162">
        <f t="shared" si="1151"/>
        <v>0</v>
      </c>
      <c r="ED238" s="162">
        <f t="shared" si="1151"/>
        <v>0</v>
      </c>
      <c r="EE238" s="162">
        <f t="shared" si="1151"/>
        <v>0</v>
      </c>
      <c r="EF238" s="162">
        <f t="shared" si="1151"/>
        <v>0</v>
      </c>
      <c r="EG238" s="162">
        <f t="shared" si="1151"/>
        <v>0</v>
      </c>
      <c r="EH238" s="162">
        <f t="shared" si="1151"/>
        <v>0</v>
      </c>
      <c r="EI238" s="162">
        <f t="shared" si="1151"/>
        <v>0</v>
      </c>
      <c r="EJ238" s="162">
        <f t="shared" si="1151"/>
        <v>0</v>
      </c>
      <c r="EK238" s="162">
        <f t="shared" si="1151"/>
        <v>0</v>
      </c>
      <c r="EL238" s="162">
        <f t="shared" si="1151"/>
        <v>0</v>
      </c>
      <c r="EM238" s="162">
        <f t="shared" si="1151"/>
        <v>0</v>
      </c>
      <c r="EN238" s="162">
        <f t="shared" si="1151"/>
        <v>0</v>
      </c>
      <c r="EO238" s="162">
        <f t="shared" si="1151"/>
        <v>0</v>
      </c>
      <c r="EP238" s="162">
        <f t="shared" si="1151"/>
        <v>0</v>
      </c>
      <c r="EQ238" s="162">
        <f t="shared" si="1151"/>
        <v>0</v>
      </c>
      <c r="ER238" s="162">
        <f t="shared" si="1151"/>
        <v>0</v>
      </c>
      <c r="ES238" s="162">
        <f t="shared" si="1151"/>
        <v>0</v>
      </c>
      <c r="ET238" s="162">
        <f t="shared" si="1151"/>
        <v>0</v>
      </c>
      <c r="EU238" s="162">
        <f t="shared" si="13"/>
        <v>0</v>
      </c>
      <c r="EV238" s="162">
        <f t="shared" ref="EV238:GQ238" si="1152">BB238-CY238</f>
        <v>0</v>
      </c>
      <c r="EW238" s="162">
        <f t="shared" si="1152"/>
        <v>0</v>
      </c>
      <c r="EX238" s="162">
        <f t="shared" si="1152"/>
        <v>0</v>
      </c>
      <c r="EY238" s="162">
        <f t="shared" si="1152"/>
        <v>0</v>
      </c>
      <c r="EZ238" s="162">
        <f t="shared" si="1152"/>
        <v>0</v>
      </c>
      <c r="FA238" s="162">
        <f t="shared" si="1152"/>
        <v>0</v>
      </c>
      <c r="FB238" s="162">
        <f t="shared" si="1152"/>
        <v>0</v>
      </c>
      <c r="FC238" s="162">
        <f t="shared" si="1152"/>
        <v>0</v>
      </c>
      <c r="FD238" s="162">
        <f t="shared" si="1152"/>
        <v>0</v>
      </c>
      <c r="FE238" s="162">
        <f t="shared" si="1152"/>
        <v>0</v>
      </c>
      <c r="FF238" s="162">
        <f t="shared" si="1152"/>
        <v>0</v>
      </c>
      <c r="FG238" s="162">
        <f t="shared" si="1152"/>
        <v>0</v>
      </c>
      <c r="FH238" s="162">
        <f t="shared" si="1152"/>
        <v>0</v>
      </c>
      <c r="FI238" s="162">
        <f t="shared" si="1152"/>
        <v>0</v>
      </c>
      <c r="FJ238" s="162">
        <f t="shared" si="1152"/>
        <v>0</v>
      </c>
      <c r="FK238" s="162">
        <f t="shared" si="1152"/>
        <v>0</v>
      </c>
      <c r="FL238" s="162">
        <f t="shared" si="1152"/>
        <v>0</v>
      </c>
      <c r="FM238" s="162">
        <f t="shared" si="1152"/>
        <v>0</v>
      </c>
      <c r="FN238" s="162">
        <f t="shared" si="1152"/>
        <v>0</v>
      </c>
      <c r="FO238" s="162">
        <f t="shared" si="1152"/>
        <v>0</v>
      </c>
      <c r="FP238" s="162">
        <f t="shared" si="1152"/>
        <v>0</v>
      </c>
      <c r="FQ238" s="162">
        <f t="shared" si="1152"/>
        <v>0</v>
      </c>
      <c r="FR238" s="162">
        <f t="shared" si="1152"/>
        <v>0</v>
      </c>
      <c r="FS238" s="162">
        <f t="shared" si="1152"/>
        <v>0</v>
      </c>
      <c r="FT238" s="162">
        <f t="shared" si="1152"/>
        <v>0</v>
      </c>
      <c r="FU238" s="162">
        <f t="shared" si="1152"/>
        <v>0</v>
      </c>
      <c r="FV238" s="162">
        <f t="shared" si="1152"/>
        <v>0</v>
      </c>
      <c r="FW238" s="162">
        <f t="shared" si="1152"/>
        <v>0</v>
      </c>
      <c r="FX238" s="162">
        <f t="shared" si="1152"/>
        <v>0</v>
      </c>
      <c r="FY238" s="162">
        <f t="shared" si="1152"/>
        <v>0</v>
      </c>
      <c r="FZ238" s="162">
        <f t="shared" si="1152"/>
        <v>0</v>
      </c>
      <c r="GA238" s="162">
        <f t="shared" si="1152"/>
        <v>0</v>
      </c>
      <c r="GB238" s="162">
        <f t="shared" si="1152"/>
        <v>0</v>
      </c>
      <c r="GC238" s="162">
        <f t="shared" si="1152"/>
        <v>0</v>
      </c>
      <c r="GD238" s="162">
        <f t="shared" si="1152"/>
        <v>0</v>
      </c>
      <c r="GE238" s="162">
        <f t="shared" si="1152"/>
        <v>0</v>
      </c>
      <c r="GF238" s="162">
        <f t="shared" si="1152"/>
        <v>0</v>
      </c>
      <c r="GG238" s="162">
        <f t="shared" si="1152"/>
        <v>0</v>
      </c>
      <c r="GH238" s="162">
        <f t="shared" si="1152"/>
        <v>0</v>
      </c>
      <c r="GI238" s="162">
        <f t="shared" si="1152"/>
        <v>0</v>
      </c>
      <c r="GJ238" s="162">
        <f t="shared" si="1152"/>
        <v>0</v>
      </c>
      <c r="GK238" s="162">
        <f t="shared" si="1152"/>
        <v>0</v>
      </c>
      <c r="GL238" s="162">
        <f t="shared" si="1152"/>
        <v>0</v>
      </c>
      <c r="GM238" s="162">
        <f t="shared" si="1152"/>
        <v>0</v>
      </c>
      <c r="GN238" s="162">
        <f t="shared" si="1152"/>
        <v>0</v>
      </c>
      <c r="GO238" s="162">
        <f t="shared" si="1152"/>
        <v>0</v>
      </c>
      <c r="GP238" s="162">
        <f t="shared" si="1152"/>
        <v>0</v>
      </c>
      <c r="GQ238" s="162">
        <f t="shared" si="1152"/>
        <v>0</v>
      </c>
      <c r="GR238" s="162">
        <f t="shared" si="15"/>
        <v>0</v>
      </c>
      <c r="GS238" s="162">
        <f t="shared" ref="GS238:IN238" si="1153">E238-EV238</f>
        <v>0</v>
      </c>
      <c r="GT238" s="162">
        <f t="shared" si="1153"/>
        <v>0</v>
      </c>
      <c r="GU238" s="162">
        <f t="shared" si="1153"/>
        <v>0</v>
      </c>
      <c r="GV238" s="162">
        <f t="shared" si="1153"/>
        <v>0</v>
      </c>
      <c r="GW238" s="162">
        <f t="shared" si="1153"/>
        <v>0</v>
      </c>
      <c r="GX238" s="162">
        <f t="shared" si="1153"/>
        <v>0</v>
      </c>
      <c r="GY238" s="162">
        <f t="shared" si="1153"/>
        <v>0</v>
      </c>
      <c r="GZ238" s="162">
        <f t="shared" si="1153"/>
        <v>0</v>
      </c>
      <c r="HA238" s="162">
        <f t="shared" si="1153"/>
        <v>0</v>
      </c>
      <c r="HB238" s="162">
        <f t="shared" si="1153"/>
        <v>0</v>
      </c>
      <c r="HC238" s="162">
        <f t="shared" si="1153"/>
        <v>0</v>
      </c>
      <c r="HD238" s="162">
        <f t="shared" si="1153"/>
        <v>0</v>
      </c>
      <c r="HE238" s="162">
        <f t="shared" si="1153"/>
        <v>0</v>
      </c>
      <c r="HF238" s="162">
        <f t="shared" si="1153"/>
        <v>0</v>
      </c>
      <c r="HG238" s="162">
        <f t="shared" si="1153"/>
        <v>0</v>
      </c>
      <c r="HH238" s="162">
        <f t="shared" si="1153"/>
        <v>0</v>
      </c>
      <c r="HI238" s="162">
        <f t="shared" si="1153"/>
        <v>0</v>
      </c>
      <c r="HJ238" s="162">
        <f t="shared" si="1153"/>
        <v>0</v>
      </c>
      <c r="HK238" s="162">
        <f t="shared" si="1153"/>
        <v>0</v>
      </c>
      <c r="HL238" s="162">
        <f t="shared" si="1153"/>
        <v>0</v>
      </c>
      <c r="HM238" s="162">
        <f t="shared" si="1153"/>
        <v>0</v>
      </c>
      <c r="HN238" s="162">
        <f t="shared" si="1153"/>
        <v>0</v>
      </c>
      <c r="HO238" s="162">
        <f t="shared" si="1153"/>
        <v>0</v>
      </c>
      <c r="HP238" s="162">
        <f t="shared" si="1153"/>
        <v>0</v>
      </c>
      <c r="HQ238" s="162">
        <f t="shared" si="1153"/>
        <v>0</v>
      </c>
      <c r="HR238" s="162">
        <f t="shared" si="1153"/>
        <v>0</v>
      </c>
      <c r="HS238" s="162">
        <f t="shared" si="1153"/>
        <v>0</v>
      </c>
      <c r="HT238" s="162">
        <f t="shared" si="1153"/>
        <v>0</v>
      </c>
      <c r="HU238" s="162">
        <f t="shared" si="1153"/>
        <v>0</v>
      </c>
      <c r="HV238" s="162">
        <f t="shared" si="1153"/>
        <v>0</v>
      </c>
      <c r="HW238" s="162">
        <f t="shared" si="1153"/>
        <v>0</v>
      </c>
      <c r="HX238" s="162">
        <f t="shared" si="1153"/>
        <v>0</v>
      </c>
      <c r="HY238" s="162">
        <f t="shared" si="1153"/>
        <v>0</v>
      </c>
      <c r="HZ238" s="162">
        <f t="shared" si="1153"/>
        <v>0</v>
      </c>
      <c r="IA238" s="162">
        <f t="shared" si="1153"/>
        <v>0</v>
      </c>
      <c r="IB238" s="162">
        <f t="shared" si="1153"/>
        <v>0</v>
      </c>
      <c r="IC238" s="162">
        <f t="shared" si="1153"/>
        <v>0</v>
      </c>
      <c r="ID238" s="162">
        <f t="shared" si="1153"/>
        <v>0</v>
      </c>
      <c r="IE238" s="162">
        <f t="shared" si="1153"/>
        <v>0</v>
      </c>
      <c r="IF238" s="162">
        <f t="shared" si="1153"/>
        <v>0</v>
      </c>
      <c r="IG238" s="162">
        <f t="shared" si="1153"/>
        <v>0</v>
      </c>
      <c r="IH238" s="162">
        <f t="shared" si="1153"/>
        <v>0</v>
      </c>
      <c r="II238" s="162">
        <f t="shared" si="1153"/>
        <v>0</v>
      </c>
      <c r="IJ238" s="162">
        <f t="shared" si="1153"/>
        <v>0</v>
      </c>
      <c r="IK238" s="162">
        <f t="shared" si="1153"/>
        <v>0</v>
      </c>
      <c r="IL238" s="162">
        <f t="shared" si="1153"/>
        <v>0</v>
      </c>
      <c r="IM238" s="162">
        <f t="shared" si="1153"/>
        <v>0</v>
      </c>
      <c r="IN238" s="162">
        <f t="shared" si="1153"/>
        <v>0</v>
      </c>
      <c r="IO238" s="162">
        <f t="shared" si="17"/>
        <v>0</v>
      </c>
      <c r="IP238" s="162">
        <f t="shared" si="23"/>
        <v>0</v>
      </c>
      <c r="IQ238" s="162">
        <f t="shared" ref="IQ238:KK238" si="1154">MAX((MIN(CZ238+IP238,$IO$7))-GT238,0)</f>
        <v>0</v>
      </c>
      <c r="IR238" s="162">
        <f t="shared" si="1154"/>
        <v>0</v>
      </c>
      <c r="IS238" s="162">
        <f t="shared" si="1154"/>
        <v>0</v>
      </c>
      <c r="IT238" s="162">
        <f t="shared" si="1154"/>
        <v>0</v>
      </c>
      <c r="IU238" s="162">
        <f t="shared" si="1154"/>
        <v>0</v>
      </c>
      <c r="IV238" s="162">
        <f t="shared" si="1154"/>
        <v>0</v>
      </c>
      <c r="IW238" s="162">
        <f t="shared" si="1154"/>
        <v>0</v>
      </c>
      <c r="IX238" s="162">
        <f t="shared" si="1154"/>
        <v>0</v>
      </c>
      <c r="IY238" s="162">
        <f t="shared" si="1154"/>
        <v>0</v>
      </c>
      <c r="IZ238" s="162">
        <f t="shared" si="1154"/>
        <v>0</v>
      </c>
      <c r="JA238" s="162">
        <f t="shared" si="1154"/>
        <v>0</v>
      </c>
      <c r="JB238" s="162">
        <f t="shared" si="1154"/>
        <v>0</v>
      </c>
      <c r="JC238" s="162">
        <f t="shared" si="1154"/>
        <v>0</v>
      </c>
      <c r="JD238" s="162">
        <f t="shared" si="1154"/>
        <v>0</v>
      </c>
      <c r="JE238" s="162">
        <f t="shared" si="1154"/>
        <v>0</v>
      </c>
      <c r="JF238" s="162">
        <f t="shared" si="1154"/>
        <v>0</v>
      </c>
      <c r="JG238" s="162">
        <f t="shared" si="1154"/>
        <v>0</v>
      </c>
      <c r="JH238" s="162">
        <f t="shared" si="1154"/>
        <v>0</v>
      </c>
      <c r="JI238" s="162">
        <f t="shared" si="1154"/>
        <v>0</v>
      </c>
      <c r="JJ238" s="162">
        <f t="shared" si="1154"/>
        <v>0</v>
      </c>
      <c r="JK238" s="162">
        <f t="shared" si="1154"/>
        <v>0</v>
      </c>
      <c r="JL238" s="162">
        <f t="shared" si="1154"/>
        <v>0</v>
      </c>
      <c r="JM238" s="162">
        <f t="shared" si="1154"/>
        <v>0</v>
      </c>
      <c r="JN238" s="162">
        <f t="shared" si="1154"/>
        <v>0</v>
      </c>
      <c r="JO238" s="162">
        <f t="shared" si="1154"/>
        <v>0</v>
      </c>
      <c r="JP238" s="162">
        <f t="shared" si="1154"/>
        <v>0</v>
      </c>
      <c r="JQ238" s="162">
        <f t="shared" si="1154"/>
        <v>0</v>
      </c>
      <c r="JR238" s="162">
        <f t="shared" si="1154"/>
        <v>0</v>
      </c>
      <c r="JS238" s="162">
        <f t="shared" si="1154"/>
        <v>0</v>
      </c>
      <c r="JT238" s="162">
        <f t="shared" si="1154"/>
        <v>0</v>
      </c>
      <c r="JU238" s="162">
        <f t="shared" si="1154"/>
        <v>0</v>
      </c>
      <c r="JV238" s="162">
        <f t="shared" si="1154"/>
        <v>0</v>
      </c>
      <c r="JW238" s="162">
        <f t="shared" si="1154"/>
        <v>0</v>
      </c>
      <c r="JX238" s="162">
        <f t="shared" si="1154"/>
        <v>0</v>
      </c>
      <c r="JY238" s="162">
        <f t="shared" si="1154"/>
        <v>0</v>
      </c>
      <c r="JZ238" s="162">
        <f t="shared" si="1154"/>
        <v>0</v>
      </c>
      <c r="KA238" s="162">
        <f t="shared" si="1154"/>
        <v>0</v>
      </c>
      <c r="KB238" s="162">
        <f t="shared" si="1154"/>
        <v>0</v>
      </c>
      <c r="KC238" s="162">
        <f t="shared" si="1154"/>
        <v>0</v>
      </c>
      <c r="KD238" s="162">
        <f t="shared" si="1154"/>
        <v>0</v>
      </c>
      <c r="KE238" s="162">
        <f t="shared" si="1154"/>
        <v>0</v>
      </c>
      <c r="KF238" s="162">
        <f t="shared" si="1154"/>
        <v>0</v>
      </c>
      <c r="KG238" s="162">
        <f t="shared" si="1154"/>
        <v>0</v>
      </c>
      <c r="KH238" s="162">
        <f t="shared" si="1154"/>
        <v>0</v>
      </c>
      <c r="KI238" s="162">
        <f t="shared" si="1154"/>
        <v>0</v>
      </c>
      <c r="KJ238" s="162">
        <f t="shared" si="1154"/>
        <v>0</v>
      </c>
      <c r="KK238" s="162">
        <f t="shared" si="1154"/>
        <v>0</v>
      </c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</row>
    <row r="239" ht="14.25" customHeight="1" spans="1:326" x14ac:dyDescent="0.25">
      <c r="A239" s="1">
        <v>8</v>
      </c>
      <c r="B239" s="1">
        <f t="shared" ref="B239:C239" si="1155">B238+1</f>
        <v>229</v>
      </c>
      <c r="C239" s="232">
        <f t="shared" si="1155"/>
        <v>43694</v>
      </c>
      <c r="D239" s="162">
        <f t="shared" si="9"/>
        <v>0</v>
      </c>
      <c r="E239" s="162">
        <f>(SUMIFS(Profile!$F$2:$F$17521,Profile!$B$2:$B$17521,$B239,Profile!$C$2:$C$17521,E$8))*$C$6</f>
        <v>0</v>
      </c>
      <c r="F239" s="162">
        <f>(SUMIFS(Profile!$F$2:$F$17521,Profile!$B$2:$B$17521,$B239,Profile!$C$2:$C$17521,F$8))*$C$6</f>
        <v>0</v>
      </c>
      <c r="G239" s="162">
        <f>(SUMIFS(Profile!$F$2:$F$17521,Profile!$B$2:$B$17521,$B239,Profile!$C$2:$C$17521,G$8))*$C$6</f>
        <v>0</v>
      </c>
      <c r="H239" s="162">
        <f>(SUMIFS(Profile!$F$2:$F$17521,Profile!$B$2:$B$17521,$B239,Profile!$C$2:$C$17521,H$8))*$C$6</f>
        <v>0</v>
      </c>
      <c r="I239" s="162">
        <f>(SUMIFS(Profile!$F$2:$F$17521,Profile!$B$2:$B$17521,$B239,Profile!$C$2:$C$17521,I$8))*$C$6</f>
        <v>0</v>
      </c>
      <c r="J239" s="162">
        <f>(SUMIFS(Profile!$F$2:$F$17521,Profile!$B$2:$B$17521,$B239,Profile!$C$2:$C$17521,J$8))*$C$6</f>
        <v>0</v>
      </c>
      <c r="K239" s="162">
        <f>(SUMIFS(Profile!$F$2:$F$17521,Profile!$B$2:$B$17521,$B239,Profile!$C$2:$C$17521,K$8))*$C$6</f>
        <v>0</v>
      </c>
      <c r="L239" s="162">
        <f>(SUMIFS(Profile!$F$2:$F$17521,Profile!$B$2:$B$17521,$B239,Profile!$C$2:$C$17521,L$8))*$C$6</f>
        <v>0</v>
      </c>
      <c r="M239" s="162">
        <f>(SUMIFS(Profile!$F$2:$F$17521,Profile!$B$2:$B$17521,$B239,Profile!$C$2:$C$17521,M$8))*$C$6</f>
        <v>0</v>
      </c>
      <c r="N239" s="162">
        <f>(SUMIFS(Profile!$F$2:$F$17521,Profile!$B$2:$B$17521,$B239,Profile!$C$2:$C$17521,N$8))*$C$6</f>
        <v>0</v>
      </c>
      <c r="O239" s="162">
        <f>(SUMIFS(Profile!$F$2:$F$17521,Profile!$B$2:$B$17521,$B239,Profile!$C$2:$C$17521,O$8))*$C$6</f>
        <v>0</v>
      </c>
      <c r="P239" s="162">
        <f>(SUMIFS(Profile!$F$2:$F$17521,Profile!$B$2:$B$17521,$B239,Profile!$C$2:$C$17521,P$8))*$C$6</f>
        <v>0</v>
      </c>
      <c r="Q239" s="162">
        <f>(SUMIFS(Profile!$F$2:$F$17521,Profile!$B$2:$B$17521,$B239,Profile!$C$2:$C$17521,Q$8))*$C$6</f>
        <v>0</v>
      </c>
      <c r="R239" s="162">
        <f>(SUMIFS(Profile!$F$2:$F$17521,Profile!$B$2:$B$17521,$B239,Profile!$C$2:$C$17521,R$8))*$C$6</f>
        <v>0</v>
      </c>
      <c r="S239" s="162">
        <f>(SUMIFS(Profile!$F$2:$F$17521,Profile!$B$2:$B$17521,$B239,Profile!$C$2:$C$17521,S$8))*$C$6</f>
        <v>0</v>
      </c>
      <c r="T239" s="162">
        <f>(SUMIFS(Profile!$F$2:$F$17521,Profile!$B$2:$B$17521,$B239,Profile!$C$2:$C$17521,T$8))*$C$6</f>
        <v>0</v>
      </c>
      <c r="U239" s="162">
        <f>(SUMIFS(Profile!$F$2:$F$17521,Profile!$B$2:$B$17521,$B239,Profile!$C$2:$C$17521,U$8))*$C$6</f>
        <v>0</v>
      </c>
      <c r="V239" s="162">
        <f>(SUMIFS(Profile!$F$2:$F$17521,Profile!$B$2:$B$17521,$B239,Profile!$C$2:$C$17521,V$8))*$C$6</f>
        <v>0</v>
      </c>
      <c r="W239" s="162">
        <f>(SUMIFS(Profile!$F$2:$F$17521,Profile!$B$2:$B$17521,$B239,Profile!$C$2:$C$17521,W$8))*$C$6</f>
        <v>0</v>
      </c>
      <c r="X239" s="162">
        <f>(SUMIFS(Profile!$F$2:$F$17521,Profile!$B$2:$B$17521,$B239,Profile!$C$2:$C$17521,X$8))*$C$6</f>
        <v>0</v>
      </c>
      <c r="Y239" s="162">
        <f>(SUMIFS(Profile!$F$2:$F$17521,Profile!$B$2:$B$17521,$B239,Profile!$C$2:$C$17521,Y$8))*$C$6</f>
        <v>0</v>
      </c>
      <c r="Z239" s="162">
        <f>(SUMIFS(Profile!$F$2:$F$17521,Profile!$B$2:$B$17521,$B239,Profile!$C$2:$C$17521,Z$8))*$C$6</f>
        <v>0</v>
      </c>
      <c r="AA239" s="162">
        <f>(SUMIFS(Profile!$F$2:$F$17521,Profile!$B$2:$B$17521,$B239,Profile!$C$2:$C$17521,AA$8))*$C$6</f>
        <v>0</v>
      </c>
      <c r="AB239" s="162">
        <f>(SUMIFS(Profile!$F$2:$F$17521,Profile!$B$2:$B$17521,$B239,Profile!$C$2:$C$17521,AB$8))*$C$6</f>
        <v>0</v>
      </c>
      <c r="AC239" s="162">
        <f>(SUMIFS(Profile!$F$2:$F$17521,Profile!$B$2:$B$17521,$B239,Profile!$C$2:$C$17521,AC$8))*$C$6</f>
        <v>0</v>
      </c>
      <c r="AD239" s="162">
        <f>(SUMIFS(Profile!$F$2:$F$17521,Profile!$B$2:$B$17521,$B239,Profile!$C$2:$C$17521,AD$8))*$C$6</f>
        <v>0</v>
      </c>
      <c r="AE239" s="162">
        <f>(SUMIFS(Profile!$F$2:$F$17521,Profile!$B$2:$B$17521,$B239,Profile!$C$2:$C$17521,AE$8))*$C$6</f>
        <v>0</v>
      </c>
      <c r="AF239" s="162">
        <f>(SUMIFS(Profile!$F$2:$F$17521,Profile!$B$2:$B$17521,$B239,Profile!$C$2:$C$17521,AF$8))*$C$6</f>
        <v>0</v>
      </c>
      <c r="AG239" s="162">
        <f>(SUMIFS(Profile!$F$2:$F$17521,Profile!$B$2:$B$17521,$B239,Profile!$C$2:$C$17521,AG$8))*$C$6</f>
        <v>0</v>
      </c>
      <c r="AH239" s="162">
        <f>(SUMIFS(Profile!$F$2:$F$17521,Profile!$B$2:$B$17521,$B239,Profile!$C$2:$C$17521,AH$8))*$C$6</f>
        <v>0</v>
      </c>
      <c r="AI239" s="162">
        <f>(SUMIFS(Profile!$F$2:$F$17521,Profile!$B$2:$B$17521,$B239,Profile!$C$2:$C$17521,AI$8))*$C$6</f>
        <v>0</v>
      </c>
      <c r="AJ239" s="162">
        <f>(SUMIFS(Profile!$F$2:$F$17521,Profile!$B$2:$B$17521,$B239,Profile!$C$2:$C$17521,AJ$8))*$C$6</f>
        <v>0</v>
      </c>
      <c r="AK239" s="162">
        <f>(SUMIFS(Profile!$F$2:$F$17521,Profile!$B$2:$B$17521,$B239,Profile!$C$2:$C$17521,AK$8))*$C$6</f>
        <v>0</v>
      </c>
      <c r="AL239" s="162">
        <f>(SUMIFS(Profile!$F$2:$F$17521,Profile!$B$2:$B$17521,$B239,Profile!$C$2:$C$17521,AL$8))*$C$6</f>
        <v>0</v>
      </c>
      <c r="AM239" s="162">
        <f>(SUMIFS(Profile!$F$2:$F$17521,Profile!$B$2:$B$17521,$B239,Profile!$C$2:$C$17521,AM$8))*$C$6</f>
        <v>0</v>
      </c>
      <c r="AN239" s="162">
        <f>(SUMIFS(Profile!$F$2:$F$17521,Profile!$B$2:$B$17521,$B239,Profile!$C$2:$C$17521,AN$8))*$C$6</f>
        <v>0</v>
      </c>
      <c r="AO239" s="162">
        <f>(SUMIFS(Profile!$F$2:$F$17521,Profile!$B$2:$B$17521,$B239,Profile!$C$2:$C$17521,AO$8))*$C$6</f>
        <v>0</v>
      </c>
      <c r="AP239" s="162">
        <f>(SUMIFS(Profile!$F$2:$F$17521,Profile!$B$2:$B$17521,$B239,Profile!$C$2:$C$17521,AP$8))*$C$6</f>
        <v>0</v>
      </c>
      <c r="AQ239" s="162">
        <f>(SUMIFS(Profile!$F$2:$F$17521,Profile!$B$2:$B$17521,$B239,Profile!$C$2:$C$17521,AQ$8))*$C$6</f>
        <v>0</v>
      </c>
      <c r="AR239" s="162">
        <f>(SUMIFS(Profile!$F$2:$F$17521,Profile!$B$2:$B$17521,$B239,Profile!$C$2:$C$17521,AR$8))*$C$6</f>
        <v>0</v>
      </c>
      <c r="AS239" s="162">
        <f>(SUMIFS(Profile!$F$2:$F$17521,Profile!$B$2:$B$17521,$B239,Profile!$C$2:$C$17521,AS$8))*$C$6</f>
        <v>0</v>
      </c>
      <c r="AT239" s="162">
        <f>(SUMIFS(Profile!$F$2:$F$17521,Profile!$B$2:$B$17521,$B239,Profile!$C$2:$C$17521,AT$8))*$C$6</f>
        <v>0</v>
      </c>
      <c r="AU239" s="162">
        <f>(SUMIFS(Profile!$F$2:$F$17521,Profile!$B$2:$B$17521,$B239,Profile!$C$2:$C$17521,AU$8))*$C$6</f>
        <v>0</v>
      </c>
      <c r="AV239" s="162">
        <f>(SUMIFS(Profile!$F$2:$F$17521,Profile!$B$2:$B$17521,$B239,Profile!$C$2:$C$17521,AV$8))*$C$6</f>
        <v>0</v>
      </c>
      <c r="AW239" s="162">
        <f>(SUMIFS(Profile!$F$2:$F$17521,Profile!$B$2:$B$17521,$B239,Profile!$C$2:$C$17521,AW$8))*$C$6</f>
        <v>0</v>
      </c>
      <c r="AX239" s="162">
        <f>(SUMIFS(Profile!$F$2:$F$17521,Profile!$B$2:$B$17521,$B239,Profile!$C$2:$C$17521,AX$8))*$C$6</f>
        <v>0</v>
      </c>
      <c r="AY239" s="162">
        <f>(SUMIFS(Profile!$F$2:$F$17521,Profile!$B$2:$B$17521,$B239,Profile!$C$2:$C$17521,AY$8))*$C$6</f>
        <v>0</v>
      </c>
      <c r="AZ239" s="162">
        <f>(SUMIFS(Profile!$F$2:$F$17521,Profile!$B$2:$B$17521,$B239,Profile!$C$2:$C$17521,AZ$8))*$C$6</f>
        <v>0</v>
      </c>
      <c r="BA239" s="162">
        <f t="shared" si="10"/>
        <v>0</v>
      </c>
      <c r="BB239" s="162">
        <f>(SUMIFS(Profile!$E$2:$E$17521,Profile!$B$2:$B$17521,$B239,Profile!$C$2:$C$17521,BB$8))*$C$9</f>
        <v>0</v>
      </c>
      <c r="BC239" s="162">
        <f>(SUMIFS(Profile!$E$2:$E$17521,Profile!$B$2:$B$17521,$B239,Profile!$C$2:$C$17521,BC$8))*$C$9</f>
        <v>0</v>
      </c>
      <c r="BD239" s="162">
        <f>(SUMIFS(Profile!$E$2:$E$17521,Profile!$B$2:$B$17521,$B239,Profile!$C$2:$C$17521,BD$8))*$C$9</f>
        <v>0</v>
      </c>
      <c r="BE239" s="162">
        <f>(SUMIFS(Profile!$E$2:$E$17521,Profile!$B$2:$B$17521,$B239,Profile!$C$2:$C$17521,BE$8))*$C$9</f>
        <v>0</v>
      </c>
      <c r="BF239" s="162">
        <f>(SUMIFS(Profile!$E$2:$E$17521,Profile!$B$2:$B$17521,$B239,Profile!$C$2:$C$17521,BF$8))*$C$9</f>
        <v>0</v>
      </c>
      <c r="BG239" s="162">
        <f>(SUMIFS(Profile!$E$2:$E$17521,Profile!$B$2:$B$17521,$B239,Profile!$C$2:$C$17521,BG$8))*$C$9</f>
        <v>0</v>
      </c>
      <c r="BH239" s="162">
        <f>(SUMIFS(Profile!$E$2:$E$17521,Profile!$B$2:$B$17521,$B239,Profile!$C$2:$C$17521,BH$8))*$C$9</f>
        <v>0</v>
      </c>
      <c r="BI239" s="162">
        <f>(SUMIFS(Profile!$E$2:$E$17521,Profile!$B$2:$B$17521,$B239,Profile!$C$2:$C$17521,BI$8))*$C$9</f>
        <v>0</v>
      </c>
      <c r="BJ239" s="162">
        <f>(SUMIFS(Profile!$E$2:$E$17521,Profile!$B$2:$B$17521,$B239,Profile!$C$2:$C$17521,BJ$8))*$C$9</f>
        <v>0</v>
      </c>
      <c r="BK239" s="162">
        <f>(SUMIFS(Profile!$E$2:$E$17521,Profile!$B$2:$B$17521,$B239,Profile!$C$2:$C$17521,BK$8))*$C$9</f>
        <v>0</v>
      </c>
      <c r="BL239" s="162">
        <f>(SUMIFS(Profile!$E$2:$E$17521,Profile!$B$2:$B$17521,$B239,Profile!$C$2:$C$17521,BL$8))*$C$9</f>
        <v>0</v>
      </c>
      <c r="BM239" s="162">
        <f>(SUMIFS(Profile!$E$2:$E$17521,Profile!$B$2:$B$17521,$B239,Profile!$C$2:$C$17521,BM$8))*$C$9</f>
        <v>0</v>
      </c>
      <c r="BN239" s="162">
        <f>(SUMIFS(Profile!$E$2:$E$17521,Profile!$B$2:$B$17521,$B239,Profile!$C$2:$C$17521,BN$8))*$C$9</f>
        <v>0</v>
      </c>
      <c r="BO239" s="162">
        <f>(SUMIFS(Profile!$E$2:$E$17521,Profile!$B$2:$B$17521,$B239,Profile!$C$2:$C$17521,BO$8))*$C$9</f>
        <v>0</v>
      </c>
      <c r="BP239" s="162">
        <f>(SUMIFS(Profile!$E$2:$E$17521,Profile!$B$2:$B$17521,$B239,Profile!$C$2:$C$17521,BP$8))*$C$9</f>
        <v>0</v>
      </c>
      <c r="BQ239" s="162">
        <f>(SUMIFS(Profile!$E$2:$E$17521,Profile!$B$2:$B$17521,$B239,Profile!$C$2:$C$17521,BQ$8))*$C$9</f>
        <v>0</v>
      </c>
      <c r="BR239" s="162">
        <f>(SUMIFS(Profile!$E$2:$E$17521,Profile!$B$2:$B$17521,$B239,Profile!$C$2:$C$17521,BR$8))*$C$9</f>
        <v>0</v>
      </c>
      <c r="BS239" s="162">
        <f>(SUMIFS(Profile!$E$2:$E$17521,Profile!$B$2:$B$17521,$B239,Profile!$C$2:$C$17521,BS$8))*$C$9</f>
        <v>0</v>
      </c>
      <c r="BT239" s="162">
        <f>(SUMIFS(Profile!$E$2:$E$17521,Profile!$B$2:$B$17521,$B239,Profile!$C$2:$C$17521,BT$8))*$C$9</f>
        <v>0</v>
      </c>
      <c r="BU239" s="162">
        <f>(SUMIFS(Profile!$E$2:$E$17521,Profile!$B$2:$B$17521,$B239,Profile!$C$2:$C$17521,BU$8))*$C$9</f>
        <v>0</v>
      </c>
      <c r="BV239" s="162">
        <f>(SUMIFS(Profile!$E$2:$E$17521,Profile!$B$2:$B$17521,$B239,Profile!$C$2:$C$17521,BV$8))*$C$9</f>
        <v>0</v>
      </c>
      <c r="BW239" s="162">
        <f>(SUMIFS(Profile!$E$2:$E$17521,Profile!$B$2:$B$17521,$B239,Profile!$C$2:$C$17521,BW$8))*$C$9</f>
        <v>0</v>
      </c>
      <c r="BX239" s="162">
        <f>(SUMIFS(Profile!$E$2:$E$17521,Profile!$B$2:$B$17521,$B239,Profile!$C$2:$C$17521,BX$8))*$C$9</f>
        <v>0</v>
      </c>
      <c r="BY239" s="162">
        <f>(SUMIFS(Profile!$E$2:$E$17521,Profile!$B$2:$B$17521,$B239,Profile!$C$2:$C$17521,BY$8))*$C$9</f>
        <v>0</v>
      </c>
      <c r="BZ239" s="162">
        <f>(SUMIFS(Profile!$E$2:$E$17521,Profile!$B$2:$B$17521,$B239,Profile!$C$2:$C$17521,BZ$8))*$C$9</f>
        <v>0</v>
      </c>
      <c r="CA239" s="162">
        <f>(SUMIFS(Profile!$E$2:$E$17521,Profile!$B$2:$B$17521,$B239,Profile!$C$2:$C$17521,CA$8))*$C$9</f>
        <v>0</v>
      </c>
      <c r="CB239" s="162">
        <f>(SUMIFS(Profile!$E$2:$E$17521,Profile!$B$2:$B$17521,$B239,Profile!$C$2:$C$17521,CB$8))*$C$9</f>
        <v>0</v>
      </c>
      <c r="CC239" s="162">
        <f>(SUMIFS(Profile!$E$2:$E$17521,Profile!$B$2:$B$17521,$B239,Profile!$C$2:$C$17521,CC$8))*$C$9</f>
        <v>0</v>
      </c>
      <c r="CD239" s="162">
        <f>(SUMIFS(Profile!$E$2:$E$17521,Profile!$B$2:$B$17521,$B239,Profile!$C$2:$C$17521,CD$8))*$C$9</f>
        <v>0</v>
      </c>
      <c r="CE239" s="162">
        <f>(SUMIFS(Profile!$E$2:$E$17521,Profile!$B$2:$B$17521,$B239,Profile!$C$2:$C$17521,CE$8))*$C$9</f>
        <v>0</v>
      </c>
      <c r="CF239" s="162">
        <f>(SUMIFS(Profile!$E$2:$E$17521,Profile!$B$2:$B$17521,$B239,Profile!$C$2:$C$17521,CF$8))*$C$9</f>
        <v>0</v>
      </c>
      <c r="CG239" s="162">
        <f>(SUMIFS(Profile!$E$2:$E$17521,Profile!$B$2:$B$17521,$B239,Profile!$C$2:$C$17521,CG$8))*$C$9</f>
        <v>0</v>
      </c>
      <c r="CH239" s="162">
        <f>(SUMIFS(Profile!$E$2:$E$17521,Profile!$B$2:$B$17521,$B239,Profile!$C$2:$C$17521,CH$8))*$C$9</f>
        <v>0</v>
      </c>
      <c r="CI239" s="162">
        <f>(SUMIFS(Profile!$E$2:$E$17521,Profile!$B$2:$B$17521,$B239,Profile!$C$2:$C$17521,CI$8))*$C$9</f>
        <v>0</v>
      </c>
      <c r="CJ239" s="162">
        <f>(SUMIFS(Profile!$E$2:$E$17521,Profile!$B$2:$B$17521,$B239,Profile!$C$2:$C$17521,CJ$8))*$C$9</f>
        <v>0</v>
      </c>
      <c r="CK239" s="162">
        <f>(SUMIFS(Profile!$E$2:$E$17521,Profile!$B$2:$B$17521,$B239,Profile!$C$2:$C$17521,CK$8))*$C$9</f>
        <v>0</v>
      </c>
      <c r="CL239" s="162">
        <f>(SUMIFS(Profile!$E$2:$E$17521,Profile!$B$2:$B$17521,$B239,Profile!$C$2:$C$17521,CL$8))*$C$9</f>
        <v>0</v>
      </c>
      <c r="CM239" s="162">
        <f>(SUMIFS(Profile!$E$2:$E$17521,Profile!$B$2:$B$17521,$B239,Profile!$C$2:$C$17521,CM$8))*$C$9</f>
        <v>0</v>
      </c>
      <c r="CN239" s="162">
        <f>(SUMIFS(Profile!$E$2:$E$17521,Profile!$B$2:$B$17521,$B239,Profile!$C$2:$C$17521,CN$8))*$C$9</f>
        <v>0</v>
      </c>
      <c r="CO239" s="162">
        <f>(SUMIFS(Profile!$E$2:$E$17521,Profile!$B$2:$B$17521,$B239,Profile!$C$2:$C$17521,CO$8))*$C$9</f>
        <v>0</v>
      </c>
      <c r="CP239" s="162">
        <f>(SUMIFS(Profile!$E$2:$E$17521,Profile!$B$2:$B$17521,$B239,Profile!$C$2:$C$17521,CP$8))*$C$9</f>
        <v>0</v>
      </c>
      <c r="CQ239" s="162">
        <f>(SUMIFS(Profile!$E$2:$E$17521,Profile!$B$2:$B$17521,$B239,Profile!$C$2:$C$17521,CQ$8))*$C$9</f>
        <v>0</v>
      </c>
      <c r="CR239" s="162">
        <f>(SUMIFS(Profile!$E$2:$E$17521,Profile!$B$2:$B$17521,$B239,Profile!$C$2:$C$17521,CR$8))*$C$9</f>
        <v>0</v>
      </c>
      <c r="CS239" s="162">
        <f>(SUMIFS(Profile!$E$2:$E$17521,Profile!$B$2:$B$17521,$B239,Profile!$C$2:$C$17521,CS$8))*$C$9</f>
        <v>0</v>
      </c>
      <c r="CT239" s="162">
        <f>(SUMIFS(Profile!$E$2:$E$17521,Profile!$B$2:$B$17521,$B239,Profile!$C$2:$C$17521,CT$8))*$C$9</f>
        <v>0</v>
      </c>
      <c r="CU239" s="162">
        <f>(SUMIFS(Profile!$E$2:$E$17521,Profile!$B$2:$B$17521,$B239,Profile!$C$2:$C$17521,CU$8))*$C$9</f>
        <v>0</v>
      </c>
      <c r="CV239" s="162">
        <f>(SUMIFS(Profile!$E$2:$E$17521,Profile!$B$2:$B$17521,$B239,Profile!$C$2:$C$17521,CV$8))*$C$9</f>
        <v>0</v>
      </c>
      <c r="CW239" s="162">
        <f>(SUMIFS(Profile!$E$2:$E$17521,Profile!$B$2:$B$17521,$B239,Profile!$C$2:$C$17521,CW$8))*$C$9</f>
        <v>0</v>
      </c>
      <c r="CX239" s="162">
        <f t="shared" si="11"/>
        <v>0</v>
      </c>
      <c r="CY239" s="162">
        <f t="shared" ref="CY239:ET239" si="1156">MAX(BB239-E239,0)</f>
        <v>0</v>
      </c>
      <c r="CZ239" s="162">
        <f t="shared" si="1156"/>
        <v>0</v>
      </c>
      <c r="DA239" s="162">
        <f t="shared" si="1156"/>
        <v>0</v>
      </c>
      <c r="DB239" s="162">
        <f t="shared" si="1156"/>
        <v>0</v>
      </c>
      <c r="DC239" s="162">
        <f t="shared" si="1156"/>
        <v>0</v>
      </c>
      <c r="DD239" s="162">
        <f t="shared" si="1156"/>
        <v>0</v>
      </c>
      <c r="DE239" s="162">
        <f t="shared" si="1156"/>
        <v>0</v>
      </c>
      <c r="DF239" s="162">
        <f t="shared" si="1156"/>
        <v>0</v>
      </c>
      <c r="DG239" s="162">
        <f t="shared" si="1156"/>
        <v>0</v>
      </c>
      <c r="DH239" s="162">
        <f t="shared" si="1156"/>
        <v>0</v>
      </c>
      <c r="DI239" s="162">
        <f t="shared" si="1156"/>
        <v>0</v>
      </c>
      <c r="DJ239" s="162">
        <f t="shared" si="1156"/>
        <v>0</v>
      </c>
      <c r="DK239" s="162">
        <f t="shared" si="1156"/>
        <v>0</v>
      </c>
      <c r="DL239" s="162">
        <f t="shared" si="1156"/>
        <v>0</v>
      </c>
      <c r="DM239" s="162">
        <f t="shared" si="1156"/>
        <v>0</v>
      </c>
      <c r="DN239" s="162">
        <f t="shared" si="1156"/>
        <v>0</v>
      </c>
      <c r="DO239" s="162">
        <f t="shared" si="1156"/>
        <v>0</v>
      </c>
      <c r="DP239" s="162">
        <f t="shared" si="1156"/>
        <v>0</v>
      </c>
      <c r="DQ239" s="162">
        <f t="shared" si="1156"/>
        <v>0</v>
      </c>
      <c r="DR239" s="162">
        <f t="shared" si="1156"/>
        <v>0</v>
      </c>
      <c r="DS239" s="162">
        <f t="shared" si="1156"/>
        <v>0</v>
      </c>
      <c r="DT239" s="162">
        <f t="shared" si="1156"/>
        <v>0</v>
      </c>
      <c r="DU239" s="162">
        <f t="shared" si="1156"/>
        <v>0</v>
      </c>
      <c r="DV239" s="162">
        <f t="shared" si="1156"/>
        <v>0</v>
      </c>
      <c r="DW239" s="162">
        <f t="shared" si="1156"/>
        <v>0</v>
      </c>
      <c r="DX239" s="162">
        <f t="shared" si="1156"/>
        <v>0</v>
      </c>
      <c r="DY239" s="162">
        <f t="shared" si="1156"/>
        <v>0</v>
      </c>
      <c r="DZ239" s="162">
        <f t="shared" si="1156"/>
        <v>0</v>
      </c>
      <c r="EA239" s="162">
        <f t="shared" si="1156"/>
        <v>0</v>
      </c>
      <c r="EB239" s="162">
        <f t="shared" si="1156"/>
        <v>0</v>
      </c>
      <c r="EC239" s="162">
        <f t="shared" si="1156"/>
        <v>0</v>
      </c>
      <c r="ED239" s="162">
        <f t="shared" si="1156"/>
        <v>0</v>
      </c>
      <c r="EE239" s="162">
        <f t="shared" si="1156"/>
        <v>0</v>
      </c>
      <c r="EF239" s="162">
        <f t="shared" si="1156"/>
        <v>0</v>
      </c>
      <c r="EG239" s="162">
        <f t="shared" si="1156"/>
        <v>0</v>
      </c>
      <c r="EH239" s="162">
        <f t="shared" si="1156"/>
        <v>0</v>
      </c>
      <c r="EI239" s="162">
        <f t="shared" si="1156"/>
        <v>0</v>
      </c>
      <c r="EJ239" s="162">
        <f t="shared" si="1156"/>
        <v>0</v>
      </c>
      <c r="EK239" s="162">
        <f t="shared" si="1156"/>
        <v>0</v>
      </c>
      <c r="EL239" s="162">
        <f t="shared" si="1156"/>
        <v>0</v>
      </c>
      <c r="EM239" s="162">
        <f t="shared" si="1156"/>
        <v>0</v>
      </c>
      <c r="EN239" s="162">
        <f t="shared" si="1156"/>
        <v>0</v>
      </c>
      <c r="EO239" s="162">
        <f t="shared" si="1156"/>
        <v>0</v>
      </c>
      <c r="EP239" s="162">
        <f t="shared" si="1156"/>
        <v>0</v>
      </c>
      <c r="EQ239" s="162">
        <f t="shared" si="1156"/>
        <v>0</v>
      </c>
      <c r="ER239" s="162">
        <f t="shared" si="1156"/>
        <v>0</v>
      </c>
      <c r="ES239" s="162">
        <f t="shared" si="1156"/>
        <v>0</v>
      </c>
      <c r="ET239" s="162">
        <f t="shared" si="1156"/>
        <v>0</v>
      </c>
      <c r="EU239" s="162">
        <f t="shared" si="13"/>
        <v>0</v>
      </c>
      <c r="EV239" s="162">
        <f t="shared" ref="EV239:GQ239" si="1157">BB239-CY239</f>
        <v>0</v>
      </c>
      <c r="EW239" s="162">
        <f t="shared" si="1157"/>
        <v>0</v>
      </c>
      <c r="EX239" s="162">
        <f t="shared" si="1157"/>
        <v>0</v>
      </c>
      <c r="EY239" s="162">
        <f t="shared" si="1157"/>
        <v>0</v>
      </c>
      <c r="EZ239" s="162">
        <f t="shared" si="1157"/>
        <v>0</v>
      </c>
      <c r="FA239" s="162">
        <f t="shared" si="1157"/>
        <v>0</v>
      </c>
      <c r="FB239" s="162">
        <f t="shared" si="1157"/>
        <v>0</v>
      </c>
      <c r="FC239" s="162">
        <f t="shared" si="1157"/>
        <v>0</v>
      </c>
      <c r="FD239" s="162">
        <f t="shared" si="1157"/>
        <v>0</v>
      </c>
      <c r="FE239" s="162">
        <f t="shared" si="1157"/>
        <v>0</v>
      </c>
      <c r="FF239" s="162">
        <f t="shared" si="1157"/>
        <v>0</v>
      </c>
      <c r="FG239" s="162">
        <f t="shared" si="1157"/>
        <v>0</v>
      </c>
      <c r="FH239" s="162">
        <f t="shared" si="1157"/>
        <v>0</v>
      </c>
      <c r="FI239" s="162">
        <f t="shared" si="1157"/>
        <v>0</v>
      </c>
      <c r="FJ239" s="162">
        <f t="shared" si="1157"/>
        <v>0</v>
      </c>
      <c r="FK239" s="162">
        <f t="shared" si="1157"/>
        <v>0</v>
      </c>
      <c r="FL239" s="162">
        <f t="shared" si="1157"/>
        <v>0</v>
      </c>
      <c r="FM239" s="162">
        <f t="shared" si="1157"/>
        <v>0</v>
      </c>
      <c r="FN239" s="162">
        <f t="shared" si="1157"/>
        <v>0</v>
      </c>
      <c r="FO239" s="162">
        <f t="shared" si="1157"/>
        <v>0</v>
      </c>
      <c r="FP239" s="162">
        <f t="shared" si="1157"/>
        <v>0</v>
      </c>
      <c r="FQ239" s="162">
        <f t="shared" si="1157"/>
        <v>0</v>
      </c>
      <c r="FR239" s="162">
        <f t="shared" si="1157"/>
        <v>0</v>
      </c>
      <c r="FS239" s="162">
        <f t="shared" si="1157"/>
        <v>0</v>
      </c>
      <c r="FT239" s="162">
        <f t="shared" si="1157"/>
        <v>0</v>
      </c>
      <c r="FU239" s="162">
        <f t="shared" si="1157"/>
        <v>0</v>
      </c>
      <c r="FV239" s="162">
        <f t="shared" si="1157"/>
        <v>0</v>
      </c>
      <c r="FW239" s="162">
        <f t="shared" si="1157"/>
        <v>0</v>
      </c>
      <c r="FX239" s="162">
        <f t="shared" si="1157"/>
        <v>0</v>
      </c>
      <c r="FY239" s="162">
        <f t="shared" si="1157"/>
        <v>0</v>
      </c>
      <c r="FZ239" s="162">
        <f t="shared" si="1157"/>
        <v>0</v>
      </c>
      <c r="GA239" s="162">
        <f t="shared" si="1157"/>
        <v>0</v>
      </c>
      <c r="GB239" s="162">
        <f t="shared" si="1157"/>
        <v>0</v>
      </c>
      <c r="GC239" s="162">
        <f t="shared" si="1157"/>
        <v>0</v>
      </c>
      <c r="GD239" s="162">
        <f t="shared" si="1157"/>
        <v>0</v>
      </c>
      <c r="GE239" s="162">
        <f t="shared" si="1157"/>
        <v>0</v>
      </c>
      <c r="GF239" s="162">
        <f t="shared" si="1157"/>
        <v>0</v>
      </c>
      <c r="GG239" s="162">
        <f t="shared" si="1157"/>
        <v>0</v>
      </c>
      <c r="GH239" s="162">
        <f t="shared" si="1157"/>
        <v>0</v>
      </c>
      <c r="GI239" s="162">
        <f t="shared" si="1157"/>
        <v>0</v>
      </c>
      <c r="GJ239" s="162">
        <f t="shared" si="1157"/>
        <v>0</v>
      </c>
      <c r="GK239" s="162">
        <f t="shared" si="1157"/>
        <v>0</v>
      </c>
      <c r="GL239" s="162">
        <f t="shared" si="1157"/>
        <v>0</v>
      </c>
      <c r="GM239" s="162">
        <f t="shared" si="1157"/>
        <v>0</v>
      </c>
      <c r="GN239" s="162">
        <f t="shared" si="1157"/>
        <v>0</v>
      </c>
      <c r="GO239" s="162">
        <f t="shared" si="1157"/>
        <v>0</v>
      </c>
      <c r="GP239" s="162">
        <f t="shared" si="1157"/>
        <v>0</v>
      </c>
      <c r="GQ239" s="162">
        <f t="shared" si="1157"/>
        <v>0</v>
      </c>
      <c r="GR239" s="162">
        <f t="shared" si="15"/>
        <v>0</v>
      </c>
      <c r="GS239" s="162">
        <f t="shared" ref="GS239:IN239" si="1158">E239-EV239</f>
        <v>0</v>
      </c>
      <c r="GT239" s="162">
        <f t="shared" si="1158"/>
        <v>0</v>
      </c>
      <c r="GU239" s="162">
        <f t="shared" si="1158"/>
        <v>0</v>
      </c>
      <c r="GV239" s="162">
        <f t="shared" si="1158"/>
        <v>0</v>
      </c>
      <c r="GW239" s="162">
        <f t="shared" si="1158"/>
        <v>0</v>
      </c>
      <c r="GX239" s="162">
        <f t="shared" si="1158"/>
        <v>0</v>
      </c>
      <c r="GY239" s="162">
        <f t="shared" si="1158"/>
        <v>0</v>
      </c>
      <c r="GZ239" s="162">
        <f t="shared" si="1158"/>
        <v>0</v>
      </c>
      <c r="HA239" s="162">
        <f t="shared" si="1158"/>
        <v>0</v>
      </c>
      <c r="HB239" s="162">
        <f t="shared" si="1158"/>
        <v>0</v>
      </c>
      <c r="HC239" s="162">
        <f t="shared" si="1158"/>
        <v>0</v>
      </c>
      <c r="HD239" s="162">
        <f t="shared" si="1158"/>
        <v>0</v>
      </c>
      <c r="HE239" s="162">
        <f t="shared" si="1158"/>
        <v>0</v>
      </c>
      <c r="HF239" s="162">
        <f t="shared" si="1158"/>
        <v>0</v>
      </c>
      <c r="HG239" s="162">
        <f t="shared" si="1158"/>
        <v>0</v>
      </c>
      <c r="HH239" s="162">
        <f t="shared" si="1158"/>
        <v>0</v>
      </c>
      <c r="HI239" s="162">
        <f t="shared" si="1158"/>
        <v>0</v>
      </c>
      <c r="HJ239" s="162">
        <f t="shared" si="1158"/>
        <v>0</v>
      </c>
      <c r="HK239" s="162">
        <f t="shared" si="1158"/>
        <v>0</v>
      </c>
      <c r="HL239" s="162">
        <f t="shared" si="1158"/>
        <v>0</v>
      </c>
      <c r="HM239" s="162">
        <f t="shared" si="1158"/>
        <v>0</v>
      </c>
      <c r="HN239" s="162">
        <f t="shared" si="1158"/>
        <v>0</v>
      </c>
      <c r="HO239" s="162">
        <f t="shared" si="1158"/>
        <v>0</v>
      </c>
      <c r="HP239" s="162">
        <f t="shared" si="1158"/>
        <v>0</v>
      </c>
      <c r="HQ239" s="162">
        <f t="shared" si="1158"/>
        <v>0</v>
      </c>
      <c r="HR239" s="162">
        <f t="shared" si="1158"/>
        <v>0</v>
      </c>
      <c r="HS239" s="162">
        <f t="shared" si="1158"/>
        <v>0</v>
      </c>
      <c r="HT239" s="162">
        <f t="shared" si="1158"/>
        <v>0</v>
      </c>
      <c r="HU239" s="162">
        <f t="shared" si="1158"/>
        <v>0</v>
      </c>
      <c r="HV239" s="162">
        <f t="shared" si="1158"/>
        <v>0</v>
      </c>
      <c r="HW239" s="162">
        <f t="shared" si="1158"/>
        <v>0</v>
      </c>
      <c r="HX239" s="162">
        <f t="shared" si="1158"/>
        <v>0</v>
      </c>
      <c r="HY239" s="162">
        <f t="shared" si="1158"/>
        <v>0</v>
      </c>
      <c r="HZ239" s="162">
        <f t="shared" si="1158"/>
        <v>0</v>
      </c>
      <c r="IA239" s="162">
        <f t="shared" si="1158"/>
        <v>0</v>
      </c>
      <c r="IB239" s="162">
        <f t="shared" si="1158"/>
        <v>0</v>
      </c>
      <c r="IC239" s="162">
        <f t="shared" si="1158"/>
        <v>0</v>
      </c>
      <c r="ID239" s="162">
        <f t="shared" si="1158"/>
        <v>0</v>
      </c>
      <c r="IE239" s="162">
        <f t="shared" si="1158"/>
        <v>0</v>
      </c>
      <c r="IF239" s="162">
        <f t="shared" si="1158"/>
        <v>0</v>
      </c>
      <c r="IG239" s="162">
        <f t="shared" si="1158"/>
        <v>0</v>
      </c>
      <c r="IH239" s="162">
        <f t="shared" si="1158"/>
        <v>0</v>
      </c>
      <c r="II239" s="162">
        <f t="shared" si="1158"/>
        <v>0</v>
      </c>
      <c r="IJ239" s="162">
        <f t="shared" si="1158"/>
        <v>0</v>
      </c>
      <c r="IK239" s="162">
        <f t="shared" si="1158"/>
        <v>0</v>
      </c>
      <c r="IL239" s="162">
        <f t="shared" si="1158"/>
        <v>0</v>
      </c>
      <c r="IM239" s="162">
        <f t="shared" si="1158"/>
        <v>0</v>
      </c>
      <c r="IN239" s="162">
        <f t="shared" si="1158"/>
        <v>0</v>
      </c>
      <c r="IO239" s="162">
        <f t="shared" si="17"/>
        <v>0</v>
      </c>
      <c r="IP239" s="162">
        <f t="shared" si="23"/>
        <v>0</v>
      </c>
      <c r="IQ239" s="162">
        <f t="shared" ref="IQ239:KK239" si="1159">MAX((MIN(CZ239+IP239,$IO$7))-GT239,0)</f>
        <v>0</v>
      </c>
      <c r="IR239" s="162">
        <f t="shared" si="1159"/>
        <v>0</v>
      </c>
      <c r="IS239" s="162">
        <f t="shared" si="1159"/>
        <v>0</v>
      </c>
      <c r="IT239" s="162">
        <f t="shared" si="1159"/>
        <v>0</v>
      </c>
      <c r="IU239" s="162">
        <f t="shared" si="1159"/>
        <v>0</v>
      </c>
      <c r="IV239" s="162">
        <f t="shared" si="1159"/>
        <v>0</v>
      </c>
      <c r="IW239" s="162">
        <f t="shared" si="1159"/>
        <v>0</v>
      </c>
      <c r="IX239" s="162">
        <f t="shared" si="1159"/>
        <v>0</v>
      </c>
      <c r="IY239" s="162">
        <f t="shared" si="1159"/>
        <v>0</v>
      </c>
      <c r="IZ239" s="162">
        <f t="shared" si="1159"/>
        <v>0</v>
      </c>
      <c r="JA239" s="162">
        <f t="shared" si="1159"/>
        <v>0</v>
      </c>
      <c r="JB239" s="162">
        <f t="shared" si="1159"/>
        <v>0</v>
      </c>
      <c r="JC239" s="162">
        <f t="shared" si="1159"/>
        <v>0</v>
      </c>
      <c r="JD239" s="162">
        <f t="shared" si="1159"/>
        <v>0</v>
      </c>
      <c r="JE239" s="162">
        <f t="shared" si="1159"/>
        <v>0</v>
      </c>
      <c r="JF239" s="162">
        <f t="shared" si="1159"/>
        <v>0</v>
      </c>
      <c r="JG239" s="162">
        <f t="shared" si="1159"/>
        <v>0</v>
      </c>
      <c r="JH239" s="162">
        <f t="shared" si="1159"/>
        <v>0</v>
      </c>
      <c r="JI239" s="162">
        <f t="shared" si="1159"/>
        <v>0</v>
      </c>
      <c r="JJ239" s="162">
        <f t="shared" si="1159"/>
        <v>0</v>
      </c>
      <c r="JK239" s="162">
        <f t="shared" si="1159"/>
        <v>0</v>
      </c>
      <c r="JL239" s="162">
        <f t="shared" si="1159"/>
        <v>0</v>
      </c>
      <c r="JM239" s="162">
        <f t="shared" si="1159"/>
        <v>0</v>
      </c>
      <c r="JN239" s="162">
        <f t="shared" si="1159"/>
        <v>0</v>
      </c>
      <c r="JO239" s="162">
        <f t="shared" si="1159"/>
        <v>0</v>
      </c>
      <c r="JP239" s="162">
        <f t="shared" si="1159"/>
        <v>0</v>
      </c>
      <c r="JQ239" s="162">
        <f t="shared" si="1159"/>
        <v>0</v>
      </c>
      <c r="JR239" s="162">
        <f t="shared" si="1159"/>
        <v>0</v>
      </c>
      <c r="JS239" s="162">
        <f t="shared" si="1159"/>
        <v>0</v>
      </c>
      <c r="JT239" s="162">
        <f t="shared" si="1159"/>
        <v>0</v>
      </c>
      <c r="JU239" s="162">
        <f t="shared" si="1159"/>
        <v>0</v>
      </c>
      <c r="JV239" s="162">
        <f t="shared" si="1159"/>
        <v>0</v>
      </c>
      <c r="JW239" s="162">
        <f t="shared" si="1159"/>
        <v>0</v>
      </c>
      <c r="JX239" s="162">
        <f t="shared" si="1159"/>
        <v>0</v>
      </c>
      <c r="JY239" s="162">
        <f t="shared" si="1159"/>
        <v>0</v>
      </c>
      <c r="JZ239" s="162">
        <f t="shared" si="1159"/>
        <v>0</v>
      </c>
      <c r="KA239" s="162">
        <f t="shared" si="1159"/>
        <v>0</v>
      </c>
      <c r="KB239" s="162">
        <f t="shared" si="1159"/>
        <v>0</v>
      </c>
      <c r="KC239" s="162">
        <f t="shared" si="1159"/>
        <v>0</v>
      </c>
      <c r="KD239" s="162">
        <f t="shared" si="1159"/>
        <v>0</v>
      </c>
      <c r="KE239" s="162">
        <f t="shared" si="1159"/>
        <v>0</v>
      </c>
      <c r="KF239" s="162">
        <f t="shared" si="1159"/>
        <v>0</v>
      </c>
      <c r="KG239" s="162">
        <f t="shared" si="1159"/>
        <v>0</v>
      </c>
      <c r="KH239" s="162">
        <f t="shared" si="1159"/>
        <v>0</v>
      </c>
      <c r="KI239" s="162">
        <f t="shared" si="1159"/>
        <v>0</v>
      </c>
      <c r="KJ239" s="162">
        <f t="shared" si="1159"/>
        <v>0</v>
      </c>
      <c r="KK239" s="162">
        <f t="shared" si="1159"/>
        <v>0</v>
      </c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</row>
    <row r="240" ht="14.25" customHeight="1" spans="1:326" x14ac:dyDescent="0.25">
      <c r="A240" s="1">
        <v>8</v>
      </c>
      <c r="B240" s="1">
        <f t="shared" ref="B240:C240" si="1160">B239+1</f>
        <v>230</v>
      </c>
      <c r="C240" s="232">
        <f t="shared" si="1160"/>
        <v>43695</v>
      </c>
      <c r="D240" s="162">
        <f t="shared" si="9"/>
        <v>0</v>
      </c>
      <c r="E240" s="162">
        <f>(SUMIFS(Profile!$F$2:$F$17521,Profile!$B$2:$B$17521,$B240,Profile!$C$2:$C$17521,E$8))*$C$6</f>
        <v>0</v>
      </c>
      <c r="F240" s="162">
        <f>(SUMIFS(Profile!$F$2:$F$17521,Profile!$B$2:$B$17521,$B240,Profile!$C$2:$C$17521,F$8))*$C$6</f>
        <v>0</v>
      </c>
      <c r="G240" s="162">
        <f>(SUMIFS(Profile!$F$2:$F$17521,Profile!$B$2:$B$17521,$B240,Profile!$C$2:$C$17521,G$8))*$C$6</f>
        <v>0</v>
      </c>
      <c r="H240" s="162">
        <f>(SUMIFS(Profile!$F$2:$F$17521,Profile!$B$2:$B$17521,$B240,Profile!$C$2:$C$17521,H$8))*$C$6</f>
        <v>0</v>
      </c>
      <c r="I240" s="162">
        <f>(SUMIFS(Profile!$F$2:$F$17521,Profile!$B$2:$B$17521,$B240,Profile!$C$2:$C$17521,I$8))*$C$6</f>
        <v>0</v>
      </c>
      <c r="J240" s="162">
        <f>(SUMIFS(Profile!$F$2:$F$17521,Profile!$B$2:$B$17521,$B240,Profile!$C$2:$C$17521,J$8))*$C$6</f>
        <v>0</v>
      </c>
      <c r="K240" s="162">
        <f>(SUMIFS(Profile!$F$2:$F$17521,Profile!$B$2:$B$17521,$B240,Profile!$C$2:$C$17521,K$8))*$C$6</f>
        <v>0</v>
      </c>
      <c r="L240" s="162">
        <f>(SUMIFS(Profile!$F$2:$F$17521,Profile!$B$2:$B$17521,$B240,Profile!$C$2:$C$17521,L$8))*$C$6</f>
        <v>0</v>
      </c>
      <c r="M240" s="162">
        <f>(SUMIFS(Profile!$F$2:$F$17521,Profile!$B$2:$B$17521,$B240,Profile!$C$2:$C$17521,M$8))*$C$6</f>
        <v>0</v>
      </c>
      <c r="N240" s="162">
        <f>(SUMIFS(Profile!$F$2:$F$17521,Profile!$B$2:$B$17521,$B240,Profile!$C$2:$C$17521,N$8))*$C$6</f>
        <v>0</v>
      </c>
      <c r="O240" s="162">
        <f>(SUMIFS(Profile!$F$2:$F$17521,Profile!$B$2:$B$17521,$B240,Profile!$C$2:$C$17521,O$8))*$C$6</f>
        <v>0</v>
      </c>
      <c r="P240" s="162">
        <f>(SUMIFS(Profile!$F$2:$F$17521,Profile!$B$2:$B$17521,$B240,Profile!$C$2:$C$17521,P$8))*$C$6</f>
        <v>0</v>
      </c>
      <c r="Q240" s="162">
        <f>(SUMIFS(Profile!$F$2:$F$17521,Profile!$B$2:$B$17521,$B240,Profile!$C$2:$C$17521,Q$8))*$C$6</f>
        <v>0</v>
      </c>
      <c r="R240" s="162">
        <f>(SUMIFS(Profile!$F$2:$F$17521,Profile!$B$2:$B$17521,$B240,Profile!$C$2:$C$17521,R$8))*$C$6</f>
        <v>0</v>
      </c>
      <c r="S240" s="162">
        <f>(SUMIFS(Profile!$F$2:$F$17521,Profile!$B$2:$B$17521,$B240,Profile!$C$2:$C$17521,S$8))*$C$6</f>
        <v>0</v>
      </c>
      <c r="T240" s="162">
        <f>(SUMIFS(Profile!$F$2:$F$17521,Profile!$B$2:$B$17521,$B240,Profile!$C$2:$C$17521,T$8))*$C$6</f>
        <v>0</v>
      </c>
      <c r="U240" s="162">
        <f>(SUMIFS(Profile!$F$2:$F$17521,Profile!$B$2:$B$17521,$B240,Profile!$C$2:$C$17521,U$8))*$C$6</f>
        <v>0</v>
      </c>
      <c r="V240" s="162">
        <f>(SUMIFS(Profile!$F$2:$F$17521,Profile!$B$2:$B$17521,$B240,Profile!$C$2:$C$17521,V$8))*$C$6</f>
        <v>0</v>
      </c>
      <c r="W240" s="162">
        <f>(SUMIFS(Profile!$F$2:$F$17521,Profile!$B$2:$B$17521,$B240,Profile!$C$2:$C$17521,W$8))*$C$6</f>
        <v>0</v>
      </c>
      <c r="X240" s="162">
        <f>(SUMIFS(Profile!$F$2:$F$17521,Profile!$B$2:$B$17521,$B240,Profile!$C$2:$C$17521,X$8))*$C$6</f>
        <v>0</v>
      </c>
      <c r="Y240" s="162">
        <f>(SUMIFS(Profile!$F$2:$F$17521,Profile!$B$2:$B$17521,$B240,Profile!$C$2:$C$17521,Y$8))*$C$6</f>
        <v>0</v>
      </c>
      <c r="Z240" s="162">
        <f>(SUMIFS(Profile!$F$2:$F$17521,Profile!$B$2:$B$17521,$B240,Profile!$C$2:$C$17521,Z$8))*$C$6</f>
        <v>0</v>
      </c>
      <c r="AA240" s="162">
        <f>(SUMIFS(Profile!$F$2:$F$17521,Profile!$B$2:$B$17521,$B240,Profile!$C$2:$C$17521,AA$8))*$C$6</f>
        <v>0</v>
      </c>
      <c r="AB240" s="162">
        <f>(SUMIFS(Profile!$F$2:$F$17521,Profile!$B$2:$B$17521,$B240,Profile!$C$2:$C$17521,AB$8))*$C$6</f>
        <v>0</v>
      </c>
      <c r="AC240" s="162">
        <f>(SUMIFS(Profile!$F$2:$F$17521,Profile!$B$2:$B$17521,$B240,Profile!$C$2:$C$17521,AC$8))*$C$6</f>
        <v>0</v>
      </c>
      <c r="AD240" s="162">
        <f>(SUMIFS(Profile!$F$2:$F$17521,Profile!$B$2:$B$17521,$B240,Profile!$C$2:$C$17521,AD$8))*$C$6</f>
        <v>0</v>
      </c>
      <c r="AE240" s="162">
        <f>(SUMIFS(Profile!$F$2:$F$17521,Profile!$B$2:$B$17521,$B240,Profile!$C$2:$C$17521,AE$8))*$C$6</f>
        <v>0</v>
      </c>
      <c r="AF240" s="162">
        <f>(SUMIFS(Profile!$F$2:$F$17521,Profile!$B$2:$B$17521,$B240,Profile!$C$2:$C$17521,AF$8))*$C$6</f>
        <v>0</v>
      </c>
      <c r="AG240" s="162">
        <f>(SUMIFS(Profile!$F$2:$F$17521,Profile!$B$2:$B$17521,$B240,Profile!$C$2:$C$17521,AG$8))*$C$6</f>
        <v>0</v>
      </c>
      <c r="AH240" s="162">
        <f>(SUMIFS(Profile!$F$2:$F$17521,Profile!$B$2:$B$17521,$B240,Profile!$C$2:$C$17521,AH$8))*$C$6</f>
        <v>0</v>
      </c>
      <c r="AI240" s="162">
        <f>(SUMIFS(Profile!$F$2:$F$17521,Profile!$B$2:$B$17521,$B240,Profile!$C$2:$C$17521,AI$8))*$C$6</f>
        <v>0</v>
      </c>
      <c r="AJ240" s="162">
        <f>(SUMIFS(Profile!$F$2:$F$17521,Profile!$B$2:$B$17521,$B240,Profile!$C$2:$C$17521,AJ$8))*$C$6</f>
        <v>0</v>
      </c>
      <c r="AK240" s="162">
        <f>(SUMIFS(Profile!$F$2:$F$17521,Profile!$B$2:$B$17521,$B240,Profile!$C$2:$C$17521,AK$8))*$C$6</f>
        <v>0</v>
      </c>
      <c r="AL240" s="162">
        <f>(SUMIFS(Profile!$F$2:$F$17521,Profile!$B$2:$B$17521,$B240,Profile!$C$2:$C$17521,AL$8))*$C$6</f>
        <v>0</v>
      </c>
      <c r="AM240" s="162">
        <f>(SUMIFS(Profile!$F$2:$F$17521,Profile!$B$2:$B$17521,$B240,Profile!$C$2:$C$17521,AM$8))*$C$6</f>
        <v>0</v>
      </c>
      <c r="AN240" s="162">
        <f>(SUMIFS(Profile!$F$2:$F$17521,Profile!$B$2:$B$17521,$B240,Profile!$C$2:$C$17521,AN$8))*$C$6</f>
        <v>0</v>
      </c>
      <c r="AO240" s="162">
        <f>(SUMIFS(Profile!$F$2:$F$17521,Profile!$B$2:$B$17521,$B240,Profile!$C$2:$C$17521,AO$8))*$C$6</f>
        <v>0</v>
      </c>
      <c r="AP240" s="162">
        <f>(SUMIFS(Profile!$F$2:$F$17521,Profile!$B$2:$B$17521,$B240,Profile!$C$2:$C$17521,AP$8))*$C$6</f>
        <v>0</v>
      </c>
      <c r="AQ240" s="162">
        <f>(SUMIFS(Profile!$F$2:$F$17521,Profile!$B$2:$B$17521,$B240,Profile!$C$2:$C$17521,AQ$8))*$C$6</f>
        <v>0</v>
      </c>
      <c r="AR240" s="162">
        <f>(SUMIFS(Profile!$F$2:$F$17521,Profile!$B$2:$B$17521,$B240,Profile!$C$2:$C$17521,AR$8))*$C$6</f>
        <v>0</v>
      </c>
      <c r="AS240" s="162">
        <f>(SUMIFS(Profile!$F$2:$F$17521,Profile!$B$2:$B$17521,$B240,Profile!$C$2:$C$17521,AS$8))*$C$6</f>
        <v>0</v>
      </c>
      <c r="AT240" s="162">
        <f>(SUMIFS(Profile!$F$2:$F$17521,Profile!$B$2:$B$17521,$B240,Profile!$C$2:$C$17521,AT$8))*$C$6</f>
        <v>0</v>
      </c>
      <c r="AU240" s="162">
        <f>(SUMIFS(Profile!$F$2:$F$17521,Profile!$B$2:$B$17521,$B240,Profile!$C$2:$C$17521,AU$8))*$C$6</f>
        <v>0</v>
      </c>
      <c r="AV240" s="162">
        <f>(SUMIFS(Profile!$F$2:$F$17521,Profile!$B$2:$B$17521,$B240,Profile!$C$2:$C$17521,AV$8))*$C$6</f>
        <v>0</v>
      </c>
      <c r="AW240" s="162">
        <f>(SUMIFS(Profile!$F$2:$F$17521,Profile!$B$2:$B$17521,$B240,Profile!$C$2:$C$17521,AW$8))*$C$6</f>
        <v>0</v>
      </c>
      <c r="AX240" s="162">
        <f>(SUMIFS(Profile!$F$2:$F$17521,Profile!$B$2:$B$17521,$B240,Profile!$C$2:$C$17521,AX$8))*$C$6</f>
        <v>0</v>
      </c>
      <c r="AY240" s="162">
        <f>(SUMIFS(Profile!$F$2:$F$17521,Profile!$B$2:$B$17521,$B240,Profile!$C$2:$C$17521,AY$8))*$C$6</f>
        <v>0</v>
      </c>
      <c r="AZ240" s="162">
        <f>(SUMIFS(Profile!$F$2:$F$17521,Profile!$B$2:$B$17521,$B240,Profile!$C$2:$C$17521,AZ$8))*$C$6</f>
        <v>0</v>
      </c>
      <c r="BA240" s="162">
        <f t="shared" si="10"/>
        <v>0</v>
      </c>
      <c r="BB240" s="162">
        <f>(SUMIFS(Profile!$E$2:$E$17521,Profile!$B$2:$B$17521,$B240,Profile!$C$2:$C$17521,BB$8))*$C$9</f>
        <v>0</v>
      </c>
      <c r="BC240" s="162">
        <f>(SUMIFS(Profile!$E$2:$E$17521,Profile!$B$2:$B$17521,$B240,Profile!$C$2:$C$17521,BC$8))*$C$9</f>
        <v>0</v>
      </c>
      <c r="BD240" s="162">
        <f>(SUMIFS(Profile!$E$2:$E$17521,Profile!$B$2:$B$17521,$B240,Profile!$C$2:$C$17521,BD$8))*$C$9</f>
        <v>0</v>
      </c>
      <c r="BE240" s="162">
        <f>(SUMIFS(Profile!$E$2:$E$17521,Profile!$B$2:$B$17521,$B240,Profile!$C$2:$C$17521,BE$8))*$C$9</f>
        <v>0</v>
      </c>
      <c r="BF240" s="162">
        <f>(SUMIFS(Profile!$E$2:$E$17521,Profile!$B$2:$B$17521,$B240,Profile!$C$2:$C$17521,BF$8))*$C$9</f>
        <v>0</v>
      </c>
      <c r="BG240" s="162">
        <f>(SUMIFS(Profile!$E$2:$E$17521,Profile!$B$2:$B$17521,$B240,Profile!$C$2:$C$17521,BG$8))*$C$9</f>
        <v>0</v>
      </c>
      <c r="BH240" s="162">
        <f>(SUMIFS(Profile!$E$2:$E$17521,Profile!$B$2:$B$17521,$B240,Profile!$C$2:$C$17521,BH$8))*$C$9</f>
        <v>0</v>
      </c>
      <c r="BI240" s="162">
        <f>(SUMIFS(Profile!$E$2:$E$17521,Profile!$B$2:$B$17521,$B240,Profile!$C$2:$C$17521,BI$8))*$C$9</f>
        <v>0</v>
      </c>
      <c r="BJ240" s="162">
        <f>(SUMIFS(Profile!$E$2:$E$17521,Profile!$B$2:$B$17521,$B240,Profile!$C$2:$C$17521,BJ$8))*$C$9</f>
        <v>0</v>
      </c>
      <c r="BK240" s="162">
        <f>(SUMIFS(Profile!$E$2:$E$17521,Profile!$B$2:$B$17521,$B240,Profile!$C$2:$C$17521,BK$8))*$C$9</f>
        <v>0</v>
      </c>
      <c r="BL240" s="162">
        <f>(SUMIFS(Profile!$E$2:$E$17521,Profile!$B$2:$B$17521,$B240,Profile!$C$2:$C$17521,BL$8))*$C$9</f>
        <v>0</v>
      </c>
      <c r="BM240" s="162">
        <f>(SUMIFS(Profile!$E$2:$E$17521,Profile!$B$2:$B$17521,$B240,Profile!$C$2:$C$17521,BM$8))*$C$9</f>
        <v>0</v>
      </c>
      <c r="BN240" s="162">
        <f>(SUMIFS(Profile!$E$2:$E$17521,Profile!$B$2:$B$17521,$B240,Profile!$C$2:$C$17521,BN$8))*$C$9</f>
        <v>0</v>
      </c>
      <c r="BO240" s="162">
        <f>(SUMIFS(Profile!$E$2:$E$17521,Profile!$B$2:$B$17521,$B240,Profile!$C$2:$C$17521,BO$8))*$C$9</f>
        <v>0</v>
      </c>
      <c r="BP240" s="162">
        <f>(SUMIFS(Profile!$E$2:$E$17521,Profile!$B$2:$B$17521,$B240,Profile!$C$2:$C$17521,BP$8))*$C$9</f>
        <v>0</v>
      </c>
      <c r="BQ240" s="162">
        <f>(SUMIFS(Profile!$E$2:$E$17521,Profile!$B$2:$B$17521,$B240,Profile!$C$2:$C$17521,BQ$8))*$C$9</f>
        <v>0</v>
      </c>
      <c r="BR240" s="162">
        <f>(SUMIFS(Profile!$E$2:$E$17521,Profile!$B$2:$B$17521,$B240,Profile!$C$2:$C$17521,BR$8))*$C$9</f>
        <v>0</v>
      </c>
      <c r="BS240" s="162">
        <f>(SUMIFS(Profile!$E$2:$E$17521,Profile!$B$2:$B$17521,$B240,Profile!$C$2:$C$17521,BS$8))*$C$9</f>
        <v>0</v>
      </c>
      <c r="BT240" s="162">
        <f>(SUMIFS(Profile!$E$2:$E$17521,Profile!$B$2:$B$17521,$B240,Profile!$C$2:$C$17521,BT$8))*$C$9</f>
        <v>0</v>
      </c>
      <c r="BU240" s="162">
        <f>(SUMIFS(Profile!$E$2:$E$17521,Profile!$B$2:$B$17521,$B240,Profile!$C$2:$C$17521,BU$8))*$C$9</f>
        <v>0</v>
      </c>
      <c r="BV240" s="162">
        <f>(SUMIFS(Profile!$E$2:$E$17521,Profile!$B$2:$B$17521,$B240,Profile!$C$2:$C$17521,BV$8))*$C$9</f>
        <v>0</v>
      </c>
      <c r="BW240" s="162">
        <f>(SUMIFS(Profile!$E$2:$E$17521,Profile!$B$2:$B$17521,$B240,Profile!$C$2:$C$17521,BW$8))*$C$9</f>
        <v>0</v>
      </c>
      <c r="BX240" s="162">
        <f>(SUMIFS(Profile!$E$2:$E$17521,Profile!$B$2:$B$17521,$B240,Profile!$C$2:$C$17521,BX$8))*$C$9</f>
        <v>0</v>
      </c>
      <c r="BY240" s="162">
        <f>(SUMIFS(Profile!$E$2:$E$17521,Profile!$B$2:$B$17521,$B240,Profile!$C$2:$C$17521,BY$8))*$C$9</f>
        <v>0</v>
      </c>
      <c r="BZ240" s="162">
        <f>(SUMIFS(Profile!$E$2:$E$17521,Profile!$B$2:$B$17521,$B240,Profile!$C$2:$C$17521,BZ$8))*$C$9</f>
        <v>0</v>
      </c>
      <c r="CA240" s="162">
        <f>(SUMIFS(Profile!$E$2:$E$17521,Profile!$B$2:$B$17521,$B240,Profile!$C$2:$C$17521,CA$8))*$C$9</f>
        <v>0</v>
      </c>
      <c r="CB240" s="162">
        <f>(SUMIFS(Profile!$E$2:$E$17521,Profile!$B$2:$B$17521,$B240,Profile!$C$2:$C$17521,CB$8))*$C$9</f>
        <v>0</v>
      </c>
      <c r="CC240" s="162">
        <f>(SUMIFS(Profile!$E$2:$E$17521,Profile!$B$2:$B$17521,$B240,Profile!$C$2:$C$17521,CC$8))*$C$9</f>
        <v>0</v>
      </c>
      <c r="CD240" s="162">
        <f>(SUMIFS(Profile!$E$2:$E$17521,Profile!$B$2:$B$17521,$B240,Profile!$C$2:$C$17521,CD$8))*$C$9</f>
        <v>0</v>
      </c>
      <c r="CE240" s="162">
        <f>(SUMIFS(Profile!$E$2:$E$17521,Profile!$B$2:$B$17521,$B240,Profile!$C$2:$C$17521,CE$8))*$C$9</f>
        <v>0</v>
      </c>
      <c r="CF240" s="162">
        <f>(SUMIFS(Profile!$E$2:$E$17521,Profile!$B$2:$B$17521,$B240,Profile!$C$2:$C$17521,CF$8))*$C$9</f>
        <v>0</v>
      </c>
      <c r="CG240" s="162">
        <f>(SUMIFS(Profile!$E$2:$E$17521,Profile!$B$2:$B$17521,$B240,Profile!$C$2:$C$17521,CG$8))*$C$9</f>
        <v>0</v>
      </c>
      <c r="CH240" s="162">
        <f>(SUMIFS(Profile!$E$2:$E$17521,Profile!$B$2:$B$17521,$B240,Profile!$C$2:$C$17521,CH$8))*$C$9</f>
        <v>0</v>
      </c>
      <c r="CI240" s="162">
        <f>(SUMIFS(Profile!$E$2:$E$17521,Profile!$B$2:$B$17521,$B240,Profile!$C$2:$C$17521,CI$8))*$C$9</f>
        <v>0</v>
      </c>
      <c r="CJ240" s="162">
        <f>(SUMIFS(Profile!$E$2:$E$17521,Profile!$B$2:$B$17521,$B240,Profile!$C$2:$C$17521,CJ$8))*$C$9</f>
        <v>0</v>
      </c>
      <c r="CK240" s="162">
        <f>(SUMIFS(Profile!$E$2:$E$17521,Profile!$B$2:$B$17521,$B240,Profile!$C$2:$C$17521,CK$8))*$C$9</f>
        <v>0</v>
      </c>
      <c r="CL240" s="162">
        <f>(SUMIFS(Profile!$E$2:$E$17521,Profile!$B$2:$B$17521,$B240,Profile!$C$2:$C$17521,CL$8))*$C$9</f>
        <v>0</v>
      </c>
      <c r="CM240" s="162">
        <f>(SUMIFS(Profile!$E$2:$E$17521,Profile!$B$2:$B$17521,$B240,Profile!$C$2:$C$17521,CM$8))*$C$9</f>
        <v>0</v>
      </c>
      <c r="CN240" s="162">
        <f>(SUMIFS(Profile!$E$2:$E$17521,Profile!$B$2:$B$17521,$B240,Profile!$C$2:$C$17521,CN$8))*$C$9</f>
        <v>0</v>
      </c>
      <c r="CO240" s="162">
        <f>(SUMIFS(Profile!$E$2:$E$17521,Profile!$B$2:$B$17521,$B240,Profile!$C$2:$C$17521,CO$8))*$C$9</f>
        <v>0</v>
      </c>
      <c r="CP240" s="162">
        <f>(SUMIFS(Profile!$E$2:$E$17521,Profile!$B$2:$B$17521,$B240,Profile!$C$2:$C$17521,CP$8))*$C$9</f>
        <v>0</v>
      </c>
      <c r="CQ240" s="162">
        <f>(SUMIFS(Profile!$E$2:$E$17521,Profile!$B$2:$B$17521,$B240,Profile!$C$2:$C$17521,CQ$8))*$C$9</f>
        <v>0</v>
      </c>
      <c r="CR240" s="162">
        <f>(SUMIFS(Profile!$E$2:$E$17521,Profile!$B$2:$B$17521,$B240,Profile!$C$2:$C$17521,CR$8))*$C$9</f>
        <v>0</v>
      </c>
      <c r="CS240" s="162">
        <f>(SUMIFS(Profile!$E$2:$E$17521,Profile!$B$2:$B$17521,$B240,Profile!$C$2:$C$17521,CS$8))*$C$9</f>
        <v>0</v>
      </c>
      <c r="CT240" s="162">
        <f>(SUMIFS(Profile!$E$2:$E$17521,Profile!$B$2:$B$17521,$B240,Profile!$C$2:$C$17521,CT$8))*$C$9</f>
        <v>0</v>
      </c>
      <c r="CU240" s="162">
        <f>(SUMIFS(Profile!$E$2:$E$17521,Profile!$B$2:$B$17521,$B240,Profile!$C$2:$C$17521,CU$8))*$C$9</f>
        <v>0</v>
      </c>
      <c r="CV240" s="162">
        <f>(SUMIFS(Profile!$E$2:$E$17521,Profile!$B$2:$B$17521,$B240,Profile!$C$2:$C$17521,CV$8))*$C$9</f>
        <v>0</v>
      </c>
      <c r="CW240" s="162">
        <f>(SUMIFS(Profile!$E$2:$E$17521,Profile!$B$2:$B$17521,$B240,Profile!$C$2:$C$17521,CW$8))*$C$9</f>
        <v>0</v>
      </c>
      <c r="CX240" s="162">
        <f t="shared" si="11"/>
        <v>0</v>
      </c>
      <c r="CY240" s="162">
        <f t="shared" ref="CY240:ET240" si="1161">MAX(BB240-E240,0)</f>
        <v>0</v>
      </c>
      <c r="CZ240" s="162">
        <f t="shared" si="1161"/>
        <v>0</v>
      </c>
      <c r="DA240" s="162">
        <f t="shared" si="1161"/>
        <v>0</v>
      </c>
      <c r="DB240" s="162">
        <f t="shared" si="1161"/>
        <v>0</v>
      </c>
      <c r="DC240" s="162">
        <f t="shared" si="1161"/>
        <v>0</v>
      </c>
      <c r="DD240" s="162">
        <f t="shared" si="1161"/>
        <v>0</v>
      </c>
      <c r="DE240" s="162">
        <f t="shared" si="1161"/>
        <v>0</v>
      </c>
      <c r="DF240" s="162">
        <f t="shared" si="1161"/>
        <v>0</v>
      </c>
      <c r="DG240" s="162">
        <f t="shared" si="1161"/>
        <v>0</v>
      </c>
      <c r="DH240" s="162">
        <f t="shared" si="1161"/>
        <v>0</v>
      </c>
      <c r="DI240" s="162">
        <f t="shared" si="1161"/>
        <v>0</v>
      </c>
      <c r="DJ240" s="162">
        <f t="shared" si="1161"/>
        <v>0</v>
      </c>
      <c r="DK240" s="162">
        <f t="shared" si="1161"/>
        <v>0</v>
      </c>
      <c r="DL240" s="162">
        <f t="shared" si="1161"/>
        <v>0</v>
      </c>
      <c r="DM240" s="162">
        <f t="shared" si="1161"/>
        <v>0</v>
      </c>
      <c r="DN240" s="162">
        <f t="shared" si="1161"/>
        <v>0</v>
      </c>
      <c r="DO240" s="162">
        <f t="shared" si="1161"/>
        <v>0</v>
      </c>
      <c r="DP240" s="162">
        <f t="shared" si="1161"/>
        <v>0</v>
      </c>
      <c r="DQ240" s="162">
        <f t="shared" si="1161"/>
        <v>0</v>
      </c>
      <c r="DR240" s="162">
        <f t="shared" si="1161"/>
        <v>0</v>
      </c>
      <c r="DS240" s="162">
        <f t="shared" si="1161"/>
        <v>0</v>
      </c>
      <c r="DT240" s="162">
        <f t="shared" si="1161"/>
        <v>0</v>
      </c>
      <c r="DU240" s="162">
        <f t="shared" si="1161"/>
        <v>0</v>
      </c>
      <c r="DV240" s="162">
        <f t="shared" si="1161"/>
        <v>0</v>
      </c>
      <c r="DW240" s="162">
        <f t="shared" si="1161"/>
        <v>0</v>
      </c>
      <c r="DX240" s="162">
        <f t="shared" si="1161"/>
        <v>0</v>
      </c>
      <c r="DY240" s="162">
        <f t="shared" si="1161"/>
        <v>0</v>
      </c>
      <c r="DZ240" s="162">
        <f t="shared" si="1161"/>
        <v>0</v>
      </c>
      <c r="EA240" s="162">
        <f t="shared" si="1161"/>
        <v>0</v>
      </c>
      <c r="EB240" s="162">
        <f t="shared" si="1161"/>
        <v>0</v>
      </c>
      <c r="EC240" s="162">
        <f t="shared" si="1161"/>
        <v>0</v>
      </c>
      <c r="ED240" s="162">
        <f t="shared" si="1161"/>
        <v>0</v>
      </c>
      <c r="EE240" s="162">
        <f t="shared" si="1161"/>
        <v>0</v>
      </c>
      <c r="EF240" s="162">
        <f t="shared" si="1161"/>
        <v>0</v>
      </c>
      <c r="EG240" s="162">
        <f t="shared" si="1161"/>
        <v>0</v>
      </c>
      <c r="EH240" s="162">
        <f t="shared" si="1161"/>
        <v>0</v>
      </c>
      <c r="EI240" s="162">
        <f t="shared" si="1161"/>
        <v>0</v>
      </c>
      <c r="EJ240" s="162">
        <f t="shared" si="1161"/>
        <v>0</v>
      </c>
      <c r="EK240" s="162">
        <f t="shared" si="1161"/>
        <v>0</v>
      </c>
      <c r="EL240" s="162">
        <f t="shared" si="1161"/>
        <v>0</v>
      </c>
      <c r="EM240" s="162">
        <f t="shared" si="1161"/>
        <v>0</v>
      </c>
      <c r="EN240" s="162">
        <f t="shared" si="1161"/>
        <v>0</v>
      </c>
      <c r="EO240" s="162">
        <f t="shared" si="1161"/>
        <v>0</v>
      </c>
      <c r="EP240" s="162">
        <f t="shared" si="1161"/>
        <v>0</v>
      </c>
      <c r="EQ240" s="162">
        <f t="shared" si="1161"/>
        <v>0</v>
      </c>
      <c r="ER240" s="162">
        <f t="shared" si="1161"/>
        <v>0</v>
      </c>
      <c r="ES240" s="162">
        <f t="shared" si="1161"/>
        <v>0</v>
      </c>
      <c r="ET240" s="162">
        <f t="shared" si="1161"/>
        <v>0</v>
      </c>
      <c r="EU240" s="162">
        <f t="shared" si="13"/>
        <v>0</v>
      </c>
      <c r="EV240" s="162">
        <f t="shared" ref="EV240:GQ240" si="1162">BB240-CY240</f>
        <v>0</v>
      </c>
      <c r="EW240" s="162">
        <f t="shared" si="1162"/>
        <v>0</v>
      </c>
      <c r="EX240" s="162">
        <f t="shared" si="1162"/>
        <v>0</v>
      </c>
      <c r="EY240" s="162">
        <f t="shared" si="1162"/>
        <v>0</v>
      </c>
      <c r="EZ240" s="162">
        <f t="shared" si="1162"/>
        <v>0</v>
      </c>
      <c r="FA240" s="162">
        <f t="shared" si="1162"/>
        <v>0</v>
      </c>
      <c r="FB240" s="162">
        <f t="shared" si="1162"/>
        <v>0</v>
      </c>
      <c r="FC240" s="162">
        <f t="shared" si="1162"/>
        <v>0</v>
      </c>
      <c r="FD240" s="162">
        <f t="shared" si="1162"/>
        <v>0</v>
      </c>
      <c r="FE240" s="162">
        <f t="shared" si="1162"/>
        <v>0</v>
      </c>
      <c r="FF240" s="162">
        <f t="shared" si="1162"/>
        <v>0</v>
      </c>
      <c r="FG240" s="162">
        <f t="shared" si="1162"/>
        <v>0</v>
      </c>
      <c r="FH240" s="162">
        <f t="shared" si="1162"/>
        <v>0</v>
      </c>
      <c r="FI240" s="162">
        <f t="shared" si="1162"/>
        <v>0</v>
      </c>
      <c r="FJ240" s="162">
        <f t="shared" si="1162"/>
        <v>0</v>
      </c>
      <c r="FK240" s="162">
        <f t="shared" si="1162"/>
        <v>0</v>
      </c>
      <c r="FL240" s="162">
        <f t="shared" si="1162"/>
        <v>0</v>
      </c>
      <c r="FM240" s="162">
        <f t="shared" si="1162"/>
        <v>0</v>
      </c>
      <c r="FN240" s="162">
        <f t="shared" si="1162"/>
        <v>0</v>
      </c>
      <c r="FO240" s="162">
        <f t="shared" si="1162"/>
        <v>0</v>
      </c>
      <c r="FP240" s="162">
        <f t="shared" si="1162"/>
        <v>0</v>
      </c>
      <c r="FQ240" s="162">
        <f t="shared" si="1162"/>
        <v>0</v>
      </c>
      <c r="FR240" s="162">
        <f t="shared" si="1162"/>
        <v>0</v>
      </c>
      <c r="FS240" s="162">
        <f t="shared" si="1162"/>
        <v>0</v>
      </c>
      <c r="FT240" s="162">
        <f t="shared" si="1162"/>
        <v>0</v>
      </c>
      <c r="FU240" s="162">
        <f t="shared" si="1162"/>
        <v>0</v>
      </c>
      <c r="FV240" s="162">
        <f t="shared" si="1162"/>
        <v>0</v>
      </c>
      <c r="FW240" s="162">
        <f t="shared" si="1162"/>
        <v>0</v>
      </c>
      <c r="FX240" s="162">
        <f t="shared" si="1162"/>
        <v>0</v>
      </c>
      <c r="FY240" s="162">
        <f t="shared" si="1162"/>
        <v>0</v>
      </c>
      <c r="FZ240" s="162">
        <f t="shared" si="1162"/>
        <v>0</v>
      </c>
      <c r="GA240" s="162">
        <f t="shared" si="1162"/>
        <v>0</v>
      </c>
      <c r="GB240" s="162">
        <f t="shared" si="1162"/>
        <v>0</v>
      </c>
      <c r="GC240" s="162">
        <f t="shared" si="1162"/>
        <v>0</v>
      </c>
      <c r="GD240" s="162">
        <f t="shared" si="1162"/>
        <v>0</v>
      </c>
      <c r="GE240" s="162">
        <f t="shared" si="1162"/>
        <v>0</v>
      </c>
      <c r="GF240" s="162">
        <f t="shared" si="1162"/>
        <v>0</v>
      </c>
      <c r="GG240" s="162">
        <f t="shared" si="1162"/>
        <v>0</v>
      </c>
      <c r="GH240" s="162">
        <f t="shared" si="1162"/>
        <v>0</v>
      </c>
      <c r="GI240" s="162">
        <f t="shared" si="1162"/>
        <v>0</v>
      </c>
      <c r="GJ240" s="162">
        <f t="shared" si="1162"/>
        <v>0</v>
      </c>
      <c r="GK240" s="162">
        <f t="shared" si="1162"/>
        <v>0</v>
      </c>
      <c r="GL240" s="162">
        <f t="shared" si="1162"/>
        <v>0</v>
      </c>
      <c r="GM240" s="162">
        <f t="shared" si="1162"/>
        <v>0</v>
      </c>
      <c r="GN240" s="162">
        <f t="shared" si="1162"/>
        <v>0</v>
      </c>
      <c r="GO240" s="162">
        <f t="shared" si="1162"/>
        <v>0</v>
      </c>
      <c r="GP240" s="162">
        <f t="shared" si="1162"/>
        <v>0</v>
      </c>
      <c r="GQ240" s="162">
        <f t="shared" si="1162"/>
        <v>0</v>
      </c>
      <c r="GR240" s="162">
        <f t="shared" si="15"/>
        <v>0</v>
      </c>
      <c r="GS240" s="162">
        <f t="shared" ref="GS240:IN240" si="1163">E240-EV240</f>
        <v>0</v>
      </c>
      <c r="GT240" s="162">
        <f t="shared" si="1163"/>
        <v>0</v>
      </c>
      <c r="GU240" s="162">
        <f t="shared" si="1163"/>
        <v>0</v>
      </c>
      <c r="GV240" s="162">
        <f t="shared" si="1163"/>
        <v>0</v>
      </c>
      <c r="GW240" s="162">
        <f t="shared" si="1163"/>
        <v>0</v>
      </c>
      <c r="GX240" s="162">
        <f t="shared" si="1163"/>
        <v>0</v>
      </c>
      <c r="GY240" s="162">
        <f t="shared" si="1163"/>
        <v>0</v>
      </c>
      <c r="GZ240" s="162">
        <f t="shared" si="1163"/>
        <v>0</v>
      </c>
      <c r="HA240" s="162">
        <f t="shared" si="1163"/>
        <v>0</v>
      </c>
      <c r="HB240" s="162">
        <f t="shared" si="1163"/>
        <v>0</v>
      </c>
      <c r="HC240" s="162">
        <f t="shared" si="1163"/>
        <v>0</v>
      </c>
      <c r="HD240" s="162">
        <f t="shared" si="1163"/>
        <v>0</v>
      </c>
      <c r="HE240" s="162">
        <f t="shared" si="1163"/>
        <v>0</v>
      </c>
      <c r="HF240" s="162">
        <f t="shared" si="1163"/>
        <v>0</v>
      </c>
      <c r="HG240" s="162">
        <f t="shared" si="1163"/>
        <v>0</v>
      </c>
      <c r="HH240" s="162">
        <f t="shared" si="1163"/>
        <v>0</v>
      </c>
      <c r="HI240" s="162">
        <f t="shared" si="1163"/>
        <v>0</v>
      </c>
      <c r="HJ240" s="162">
        <f t="shared" si="1163"/>
        <v>0</v>
      </c>
      <c r="HK240" s="162">
        <f t="shared" si="1163"/>
        <v>0</v>
      </c>
      <c r="HL240" s="162">
        <f t="shared" si="1163"/>
        <v>0</v>
      </c>
      <c r="HM240" s="162">
        <f t="shared" si="1163"/>
        <v>0</v>
      </c>
      <c r="HN240" s="162">
        <f t="shared" si="1163"/>
        <v>0</v>
      </c>
      <c r="HO240" s="162">
        <f t="shared" si="1163"/>
        <v>0</v>
      </c>
      <c r="HP240" s="162">
        <f t="shared" si="1163"/>
        <v>0</v>
      </c>
      <c r="HQ240" s="162">
        <f t="shared" si="1163"/>
        <v>0</v>
      </c>
      <c r="HR240" s="162">
        <f t="shared" si="1163"/>
        <v>0</v>
      </c>
      <c r="HS240" s="162">
        <f t="shared" si="1163"/>
        <v>0</v>
      </c>
      <c r="HT240" s="162">
        <f t="shared" si="1163"/>
        <v>0</v>
      </c>
      <c r="HU240" s="162">
        <f t="shared" si="1163"/>
        <v>0</v>
      </c>
      <c r="HV240" s="162">
        <f t="shared" si="1163"/>
        <v>0</v>
      </c>
      <c r="HW240" s="162">
        <f t="shared" si="1163"/>
        <v>0</v>
      </c>
      <c r="HX240" s="162">
        <f t="shared" si="1163"/>
        <v>0</v>
      </c>
      <c r="HY240" s="162">
        <f t="shared" si="1163"/>
        <v>0</v>
      </c>
      <c r="HZ240" s="162">
        <f t="shared" si="1163"/>
        <v>0</v>
      </c>
      <c r="IA240" s="162">
        <f t="shared" si="1163"/>
        <v>0</v>
      </c>
      <c r="IB240" s="162">
        <f t="shared" si="1163"/>
        <v>0</v>
      </c>
      <c r="IC240" s="162">
        <f t="shared" si="1163"/>
        <v>0</v>
      </c>
      <c r="ID240" s="162">
        <f t="shared" si="1163"/>
        <v>0</v>
      </c>
      <c r="IE240" s="162">
        <f t="shared" si="1163"/>
        <v>0</v>
      </c>
      <c r="IF240" s="162">
        <f t="shared" si="1163"/>
        <v>0</v>
      </c>
      <c r="IG240" s="162">
        <f t="shared" si="1163"/>
        <v>0</v>
      </c>
      <c r="IH240" s="162">
        <f t="shared" si="1163"/>
        <v>0</v>
      </c>
      <c r="II240" s="162">
        <f t="shared" si="1163"/>
        <v>0</v>
      </c>
      <c r="IJ240" s="162">
        <f t="shared" si="1163"/>
        <v>0</v>
      </c>
      <c r="IK240" s="162">
        <f t="shared" si="1163"/>
        <v>0</v>
      </c>
      <c r="IL240" s="162">
        <f t="shared" si="1163"/>
        <v>0</v>
      </c>
      <c r="IM240" s="162">
        <f t="shared" si="1163"/>
        <v>0</v>
      </c>
      <c r="IN240" s="162">
        <f t="shared" si="1163"/>
        <v>0</v>
      </c>
      <c r="IO240" s="162">
        <f t="shared" si="17"/>
        <v>0</v>
      </c>
      <c r="IP240" s="162">
        <f t="shared" si="23"/>
        <v>0</v>
      </c>
      <c r="IQ240" s="162">
        <f t="shared" ref="IQ240:KK240" si="1164">MAX((MIN(CZ240+IP240,$IO$7))-GT240,0)</f>
        <v>0</v>
      </c>
      <c r="IR240" s="162">
        <f t="shared" si="1164"/>
        <v>0</v>
      </c>
      <c r="IS240" s="162">
        <f t="shared" si="1164"/>
        <v>0</v>
      </c>
      <c r="IT240" s="162">
        <f t="shared" si="1164"/>
        <v>0</v>
      </c>
      <c r="IU240" s="162">
        <f t="shared" si="1164"/>
        <v>0</v>
      </c>
      <c r="IV240" s="162">
        <f t="shared" si="1164"/>
        <v>0</v>
      </c>
      <c r="IW240" s="162">
        <f t="shared" si="1164"/>
        <v>0</v>
      </c>
      <c r="IX240" s="162">
        <f t="shared" si="1164"/>
        <v>0</v>
      </c>
      <c r="IY240" s="162">
        <f t="shared" si="1164"/>
        <v>0</v>
      </c>
      <c r="IZ240" s="162">
        <f t="shared" si="1164"/>
        <v>0</v>
      </c>
      <c r="JA240" s="162">
        <f t="shared" si="1164"/>
        <v>0</v>
      </c>
      <c r="JB240" s="162">
        <f t="shared" si="1164"/>
        <v>0</v>
      </c>
      <c r="JC240" s="162">
        <f t="shared" si="1164"/>
        <v>0</v>
      </c>
      <c r="JD240" s="162">
        <f t="shared" si="1164"/>
        <v>0</v>
      </c>
      <c r="JE240" s="162">
        <f t="shared" si="1164"/>
        <v>0</v>
      </c>
      <c r="JF240" s="162">
        <f t="shared" si="1164"/>
        <v>0</v>
      </c>
      <c r="JG240" s="162">
        <f t="shared" si="1164"/>
        <v>0</v>
      </c>
      <c r="JH240" s="162">
        <f t="shared" si="1164"/>
        <v>0</v>
      </c>
      <c r="JI240" s="162">
        <f t="shared" si="1164"/>
        <v>0</v>
      </c>
      <c r="JJ240" s="162">
        <f t="shared" si="1164"/>
        <v>0</v>
      </c>
      <c r="JK240" s="162">
        <f t="shared" si="1164"/>
        <v>0</v>
      </c>
      <c r="JL240" s="162">
        <f t="shared" si="1164"/>
        <v>0</v>
      </c>
      <c r="JM240" s="162">
        <f t="shared" si="1164"/>
        <v>0</v>
      </c>
      <c r="JN240" s="162">
        <f t="shared" si="1164"/>
        <v>0</v>
      </c>
      <c r="JO240" s="162">
        <f t="shared" si="1164"/>
        <v>0</v>
      </c>
      <c r="JP240" s="162">
        <f t="shared" si="1164"/>
        <v>0</v>
      </c>
      <c r="JQ240" s="162">
        <f t="shared" si="1164"/>
        <v>0</v>
      </c>
      <c r="JR240" s="162">
        <f t="shared" si="1164"/>
        <v>0</v>
      </c>
      <c r="JS240" s="162">
        <f t="shared" si="1164"/>
        <v>0</v>
      </c>
      <c r="JT240" s="162">
        <f t="shared" si="1164"/>
        <v>0</v>
      </c>
      <c r="JU240" s="162">
        <f t="shared" si="1164"/>
        <v>0</v>
      </c>
      <c r="JV240" s="162">
        <f t="shared" si="1164"/>
        <v>0</v>
      </c>
      <c r="JW240" s="162">
        <f t="shared" si="1164"/>
        <v>0</v>
      </c>
      <c r="JX240" s="162">
        <f t="shared" si="1164"/>
        <v>0</v>
      </c>
      <c r="JY240" s="162">
        <f t="shared" si="1164"/>
        <v>0</v>
      </c>
      <c r="JZ240" s="162">
        <f t="shared" si="1164"/>
        <v>0</v>
      </c>
      <c r="KA240" s="162">
        <f t="shared" si="1164"/>
        <v>0</v>
      </c>
      <c r="KB240" s="162">
        <f t="shared" si="1164"/>
        <v>0</v>
      </c>
      <c r="KC240" s="162">
        <f t="shared" si="1164"/>
        <v>0</v>
      </c>
      <c r="KD240" s="162">
        <f t="shared" si="1164"/>
        <v>0</v>
      </c>
      <c r="KE240" s="162">
        <f t="shared" si="1164"/>
        <v>0</v>
      </c>
      <c r="KF240" s="162">
        <f t="shared" si="1164"/>
        <v>0</v>
      </c>
      <c r="KG240" s="162">
        <f t="shared" si="1164"/>
        <v>0</v>
      </c>
      <c r="KH240" s="162">
        <f t="shared" si="1164"/>
        <v>0</v>
      </c>
      <c r="KI240" s="162">
        <f t="shared" si="1164"/>
        <v>0</v>
      </c>
      <c r="KJ240" s="162">
        <f t="shared" si="1164"/>
        <v>0</v>
      </c>
      <c r="KK240" s="162">
        <f t="shared" si="1164"/>
        <v>0</v>
      </c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</row>
    <row r="241" ht="14.25" customHeight="1" spans="1:326" x14ac:dyDescent="0.25">
      <c r="A241" s="1">
        <v>8</v>
      </c>
      <c r="B241" s="1">
        <f t="shared" ref="B241:C241" si="1165">B240+1</f>
        <v>231</v>
      </c>
      <c r="C241" s="232">
        <f t="shared" si="1165"/>
        <v>43696</v>
      </c>
      <c r="D241" s="162">
        <f t="shared" si="9"/>
        <v>0</v>
      </c>
      <c r="E241" s="162">
        <f>(SUMIFS(Profile!$F$2:$F$17521,Profile!$B$2:$B$17521,$B241,Profile!$C$2:$C$17521,E$8))*$C$6</f>
        <v>0</v>
      </c>
      <c r="F241" s="162">
        <f>(SUMIFS(Profile!$F$2:$F$17521,Profile!$B$2:$B$17521,$B241,Profile!$C$2:$C$17521,F$8))*$C$6</f>
        <v>0</v>
      </c>
      <c r="G241" s="162">
        <f>(SUMIFS(Profile!$F$2:$F$17521,Profile!$B$2:$B$17521,$B241,Profile!$C$2:$C$17521,G$8))*$C$6</f>
        <v>0</v>
      </c>
      <c r="H241" s="162">
        <f>(SUMIFS(Profile!$F$2:$F$17521,Profile!$B$2:$B$17521,$B241,Profile!$C$2:$C$17521,H$8))*$C$6</f>
        <v>0</v>
      </c>
      <c r="I241" s="162">
        <f>(SUMIFS(Profile!$F$2:$F$17521,Profile!$B$2:$B$17521,$B241,Profile!$C$2:$C$17521,I$8))*$C$6</f>
        <v>0</v>
      </c>
      <c r="J241" s="162">
        <f>(SUMIFS(Profile!$F$2:$F$17521,Profile!$B$2:$B$17521,$B241,Profile!$C$2:$C$17521,J$8))*$C$6</f>
        <v>0</v>
      </c>
      <c r="K241" s="162">
        <f>(SUMIFS(Profile!$F$2:$F$17521,Profile!$B$2:$B$17521,$B241,Profile!$C$2:$C$17521,K$8))*$C$6</f>
        <v>0</v>
      </c>
      <c r="L241" s="162">
        <f>(SUMIFS(Profile!$F$2:$F$17521,Profile!$B$2:$B$17521,$B241,Profile!$C$2:$C$17521,L$8))*$C$6</f>
        <v>0</v>
      </c>
      <c r="M241" s="162">
        <f>(SUMIFS(Profile!$F$2:$F$17521,Profile!$B$2:$B$17521,$B241,Profile!$C$2:$C$17521,M$8))*$C$6</f>
        <v>0</v>
      </c>
      <c r="N241" s="162">
        <f>(SUMIFS(Profile!$F$2:$F$17521,Profile!$B$2:$B$17521,$B241,Profile!$C$2:$C$17521,N$8))*$C$6</f>
        <v>0</v>
      </c>
      <c r="O241" s="162">
        <f>(SUMIFS(Profile!$F$2:$F$17521,Profile!$B$2:$B$17521,$B241,Profile!$C$2:$C$17521,O$8))*$C$6</f>
        <v>0</v>
      </c>
      <c r="P241" s="162">
        <f>(SUMIFS(Profile!$F$2:$F$17521,Profile!$B$2:$B$17521,$B241,Profile!$C$2:$C$17521,P$8))*$C$6</f>
        <v>0</v>
      </c>
      <c r="Q241" s="162">
        <f>(SUMIFS(Profile!$F$2:$F$17521,Profile!$B$2:$B$17521,$B241,Profile!$C$2:$C$17521,Q$8))*$C$6</f>
        <v>0</v>
      </c>
      <c r="R241" s="162">
        <f>(SUMIFS(Profile!$F$2:$F$17521,Profile!$B$2:$B$17521,$B241,Profile!$C$2:$C$17521,R$8))*$C$6</f>
        <v>0</v>
      </c>
      <c r="S241" s="162">
        <f>(SUMIFS(Profile!$F$2:$F$17521,Profile!$B$2:$B$17521,$B241,Profile!$C$2:$C$17521,S$8))*$C$6</f>
        <v>0</v>
      </c>
      <c r="T241" s="162">
        <f>(SUMIFS(Profile!$F$2:$F$17521,Profile!$B$2:$B$17521,$B241,Profile!$C$2:$C$17521,T$8))*$C$6</f>
        <v>0</v>
      </c>
      <c r="U241" s="162">
        <f>(SUMIFS(Profile!$F$2:$F$17521,Profile!$B$2:$B$17521,$B241,Profile!$C$2:$C$17521,U$8))*$C$6</f>
        <v>0</v>
      </c>
      <c r="V241" s="162">
        <f>(SUMIFS(Profile!$F$2:$F$17521,Profile!$B$2:$B$17521,$B241,Profile!$C$2:$C$17521,V$8))*$C$6</f>
        <v>0</v>
      </c>
      <c r="W241" s="162">
        <f>(SUMIFS(Profile!$F$2:$F$17521,Profile!$B$2:$B$17521,$B241,Profile!$C$2:$C$17521,W$8))*$C$6</f>
        <v>0</v>
      </c>
      <c r="X241" s="162">
        <f>(SUMIFS(Profile!$F$2:$F$17521,Profile!$B$2:$B$17521,$B241,Profile!$C$2:$C$17521,X$8))*$C$6</f>
        <v>0</v>
      </c>
      <c r="Y241" s="162">
        <f>(SUMIFS(Profile!$F$2:$F$17521,Profile!$B$2:$B$17521,$B241,Profile!$C$2:$C$17521,Y$8))*$C$6</f>
        <v>0</v>
      </c>
      <c r="Z241" s="162">
        <f>(SUMIFS(Profile!$F$2:$F$17521,Profile!$B$2:$B$17521,$B241,Profile!$C$2:$C$17521,Z$8))*$C$6</f>
        <v>0</v>
      </c>
      <c r="AA241" s="162">
        <f>(SUMIFS(Profile!$F$2:$F$17521,Profile!$B$2:$B$17521,$B241,Profile!$C$2:$C$17521,AA$8))*$C$6</f>
        <v>0</v>
      </c>
      <c r="AB241" s="162">
        <f>(SUMIFS(Profile!$F$2:$F$17521,Profile!$B$2:$B$17521,$B241,Profile!$C$2:$C$17521,AB$8))*$C$6</f>
        <v>0</v>
      </c>
      <c r="AC241" s="162">
        <f>(SUMIFS(Profile!$F$2:$F$17521,Profile!$B$2:$B$17521,$B241,Profile!$C$2:$C$17521,AC$8))*$C$6</f>
        <v>0</v>
      </c>
      <c r="AD241" s="162">
        <f>(SUMIFS(Profile!$F$2:$F$17521,Profile!$B$2:$B$17521,$B241,Profile!$C$2:$C$17521,AD$8))*$C$6</f>
        <v>0</v>
      </c>
      <c r="AE241" s="162">
        <f>(SUMIFS(Profile!$F$2:$F$17521,Profile!$B$2:$B$17521,$B241,Profile!$C$2:$C$17521,AE$8))*$C$6</f>
        <v>0</v>
      </c>
      <c r="AF241" s="162">
        <f>(SUMIFS(Profile!$F$2:$F$17521,Profile!$B$2:$B$17521,$B241,Profile!$C$2:$C$17521,AF$8))*$C$6</f>
        <v>0</v>
      </c>
      <c r="AG241" s="162">
        <f>(SUMIFS(Profile!$F$2:$F$17521,Profile!$B$2:$B$17521,$B241,Profile!$C$2:$C$17521,AG$8))*$C$6</f>
        <v>0</v>
      </c>
      <c r="AH241" s="162">
        <f>(SUMIFS(Profile!$F$2:$F$17521,Profile!$B$2:$B$17521,$B241,Profile!$C$2:$C$17521,AH$8))*$C$6</f>
        <v>0</v>
      </c>
      <c r="AI241" s="162">
        <f>(SUMIFS(Profile!$F$2:$F$17521,Profile!$B$2:$B$17521,$B241,Profile!$C$2:$C$17521,AI$8))*$C$6</f>
        <v>0</v>
      </c>
      <c r="AJ241" s="162">
        <f>(SUMIFS(Profile!$F$2:$F$17521,Profile!$B$2:$B$17521,$B241,Profile!$C$2:$C$17521,AJ$8))*$C$6</f>
        <v>0</v>
      </c>
      <c r="AK241" s="162">
        <f>(SUMIFS(Profile!$F$2:$F$17521,Profile!$B$2:$B$17521,$B241,Profile!$C$2:$C$17521,AK$8))*$C$6</f>
        <v>0</v>
      </c>
      <c r="AL241" s="162">
        <f>(SUMIFS(Profile!$F$2:$F$17521,Profile!$B$2:$B$17521,$B241,Profile!$C$2:$C$17521,AL$8))*$C$6</f>
        <v>0</v>
      </c>
      <c r="AM241" s="162">
        <f>(SUMIFS(Profile!$F$2:$F$17521,Profile!$B$2:$B$17521,$B241,Profile!$C$2:$C$17521,AM$8))*$C$6</f>
        <v>0</v>
      </c>
      <c r="AN241" s="162">
        <f>(SUMIFS(Profile!$F$2:$F$17521,Profile!$B$2:$B$17521,$B241,Profile!$C$2:$C$17521,AN$8))*$C$6</f>
        <v>0</v>
      </c>
      <c r="AO241" s="162">
        <f>(SUMIFS(Profile!$F$2:$F$17521,Profile!$B$2:$B$17521,$B241,Profile!$C$2:$C$17521,AO$8))*$C$6</f>
        <v>0</v>
      </c>
      <c r="AP241" s="162">
        <f>(SUMIFS(Profile!$F$2:$F$17521,Profile!$B$2:$B$17521,$B241,Profile!$C$2:$C$17521,AP$8))*$C$6</f>
        <v>0</v>
      </c>
      <c r="AQ241" s="162">
        <f>(SUMIFS(Profile!$F$2:$F$17521,Profile!$B$2:$B$17521,$B241,Profile!$C$2:$C$17521,AQ$8))*$C$6</f>
        <v>0</v>
      </c>
      <c r="AR241" s="162">
        <f>(SUMIFS(Profile!$F$2:$F$17521,Profile!$B$2:$B$17521,$B241,Profile!$C$2:$C$17521,AR$8))*$C$6</f>
        <v>0</v>
      </c>
      <c r="AS241" s="162">
        <f>(SUMIFS(Profile!$F$2:$F$17521,Profile!$B$2:$B$17521,$B241,Profile!$C$2:$C$17521,AS$8))*$C$6</f>
        <v>0</v>
      </c>
      <c r="AT241" s="162">
        <f>(SUMIFS(Profile!$F$2:$F$17521,Profile!$B$2:$B$17521,$B241,Profile!$C$2:$C$17521,AT$8))*$C$6</f>
        <v>0</v>
      </c>
      <c r="AU241" s="162">
        <f>(SUMIFS(Profile!$F$2:$F$17521,Profile!$B$2:$B$17521,$B241,Profile!$C$2:$C$17521,AU$8))*$C$6</f>
        <v>0</v>
      </c>
      <c r="AV241" s="162">
        <f>(SUMIFS(Profile!$F$2:$F$17521,Profile!$B$2:$B$17521,$B241,Profile!$C$2:$C$17521,AV$8))*$C$6</f>
        <v>0</v>
      </c>
      <c r="AW241" s="162">
        <f>(SUMIFS(Profile!$F$2:$F$17521,Profile!$B$2:$B$17521,$B241,Profile!$C$2:$C$17521,AW$8))*$C$6</f>
        <v>0</v>
      </c>
      <c r="AX241" s="162">
        <f>(SUMIFS(Profile!$F$2:$F$17521,Profile!$B$2:$B$17521,$B241,Profile!$C$2:$C$17521,AX$8))*$C$6</f>
        <v>0</v>
      </c>
      <c r="AY241" s="162">
        <f>(SUMIFS(Profile!$F$2:$F$17521,Profile!$B$2:$B$17521,$B241,Profile!$C$2:$C$17521,AY$8))*$C$6</f>
        <v>0</v>
      </c>
      <c r="AZ241" s="162">
        <f>(SUMIFS(Profile!$F$2:$F$17521,Profile!$B$2:$B$17521,$B241,Profile!$C$2:$C$17521,AZ$8))*$C$6</f>
        <v>0</v>
      </c>
      <c r="BA241" s="162">
        <f t="shared" si="10"/>
        <v>0</v>
      </c>
      <c r="BB241" s="162">
        <f>(SUMIFS(Profile!$E$2:$E$17521,Profile!$B$2:$B$17521,$B241,Profile!$C$2:$C$17521,BB$8))*$C$9</f>
        <v>0</v>
      </c>
      <c r="BC241" s="162">
        <f>(SUMIFS(Profile!$E$2:$E$17521,Profile!$B$2:$B$17521,$B241,Profile!$C$2:$C$17521,BC$8))*$C$9</f>
        <v>0</v>
      </c>
      <c r="BD241" s="162">
        <f>(SUMIFS(Profile!$E$2:$E$17521,Profile!$B$2:$B$17521,$B241,Profile!$C$2:$C$17521,BD$8))*$C$9</f>
        <v>0</v>
      </c>
      <c r="BE241" s="162">
        <f>(SUMIFS(Profile!$E$2:$E$17521,Profile!$B$2:$B$17521,$B241,Profile!$C$2:$C$17521,BE$8))*$C$9</f>
        <v>0</v>
      </c>
      <c r="BF241" s="162">
        <f>(SUMIFS(Profile!$E$2:$E$17521,Profile!$B$2:$B$17521,$B241,Profile!$C$2:$C$17521,BF$8))*$C$9</f>
        <v>0</v>
      </c>
      <c r="BG241" s="162">
        <f>(SUMIFS(Profile!$E$2:$E$17521,Profile!$B$2:$B$17521,$B241,Profile!$C$2:$C$17521,BG$8))*$C$9</f>
        <v>0</v>
      </c>
      <c r="BH241" s="162">
        <f>(SUMIFS(Profile!$E$2:$E$17521,Profile!$B$2:$B$17521,$B241,Profile!$C$2:$C$17521,BH$8))*$C$9</f>
        <v>0</v>
      </c>
      <c r="BI241" s="162">
        <f>(SUMIFS(Profile!$E$2:$E$17521,Profile!$B$2:$B$17521,$B241,Profile!$C$2:$C$17521,BI$8))*$C$9</f>
        <v>0</v>
      </c>
      <c r="BJ241" s="162">
        <f>(SUMIFS(Profile!$E$2:$E$17521,Profile!$B$2:$B$17521,$B241,Profile!$C$2:$C$17521,BJ$8))*$C$9</f>
        <v>0</v>
      </c>
      <c r="BK241" s="162">
        <f>(SUMIFS(Profile!$E$2:$E$17521,Profile!$B$2:$B$17521,$B241,Profile!$C$2:$C$17521,BK$8))*$C$9</f>
        <v>0</v>
      </c>
      <c r="BL241" s="162">
        <f>(SUMIFS(Profile!$E$2:$E$17521,Profile!$B$2:$B$17521,$B241,Profile!$C$2:$C$17521,BL$8))*$C$9</f>
        <v>0</v>
      </c>
      <c r="BM241" s="162">
        <f>(SUMIFS(Profile!$E$2:$E$17521,Profile!$B$2:$B$17521,$B241,Profile!$C$2:$C$17521,BM$8))*$C$9</f>
        <v>0</v>
      </c>
      <c r="BN241" s="162">
        <f>(SUMIFS(Profile!$E$2:$E$17521,Profile!$B$2:$B$17521,$B241,Profile!$C$2:$C$17521,BN$8))*$C$9</f>
        <v>0</v>
      </c>
      <c r="BO241" s="162">
        <f>(SUMIFS(Profile!$E$2:$E$17521,Profile!$B$2:$B$17521,$B241,Profile!$C$2:$C$17521,BO$8))*$C$9</f>
        <v>0</v>
      </c>
      <c r="BP241" s="162">
        <f>(SUMIFS(Profile!$E$2:$E$17521,Profile!$B$2:$B$17521,$B241,Profile!$C$2:$C$17521,BP$8))*$C$9</f>
        <v>0</v>
      </c>
      <c r="BQ241" s="162">
        <f>(SUMIFS(Profile!$E$2:$E$17521,Profile!$B$2:$B$17521,$B241,Profile!$C$2:$C$17521,BQ$8))*$C$9</f>
        <v>0</v>
      </c>
      <c r="BR241" s="162">
        <f>(SUMIFS(Profile!$E$2:$E$17521,Profile!$B$2:$B$17521,$B241,Profile!$C$2:$C$17521,BR$8))*$C$9</f>
        <v>0</v>
      </c>
      <c r="BS241" s="162">
        <f>(SUMIFS(Profile!$E$2:$E$17521,Profile!$B$2:$B$17521,$B241,Profile!$C$2:$C$17521,BS$8))*$C$9</f>
        <v>0</v>
      </c>
      <c r="BT241" s="162">
        <f>(SUMIFS(Profile!$E$2:$E$17521,Profile!$B$2:$B$17521,$B241,Profile!$C$2:$C$17521,BT$8))*$C$9</f>
        <v>0</v>
      </c>
      <c r="BU241" s="162">
        <f>(SUMIFS(Profile!$E$2:$E$17521,Profile!$B$2:$B$17521,$B241,Profile!$C$2:$C$17521,BU$8))*$C$9</f>
        <v>0</v>
      </c>
      <c r="BV241" s="162">
        <f>(SUMIFS(Profile!$E$2:$E$17521,Profile!$B$2:$B$17521,$B241,Profile!$C$2:$C$17521,BV$8))*$C$9</f>
        <v>0</v>
      </c>
      <c r="BW241" s="162">
        <f>(SUMIFS(Profile!$E$2:$E$17521,Profile!$B$2:$B$17521,$B241,Profile!$C$2:$C$17521,BW$8))*$C$9</f>
        <v>0</v>
      </c>
      <c r="BX241" s="162">
        <f>(SUMIFS(Profile!$E$2:$E$17521,Profile!$B$2:$B$17521,$B241,Profile!$C$2:$C$17521,BX$8))*$C$9</f>
        <v>0</v>
      </c>
      <c r="BY241" s="162">
        <f>(SUMIFS(Profile!$E$2:$E$17521,Profile!$B$2:$B$17521,$B241,Profile!$C$2:$C$17521,BY$8))*$C$9</f>
        <v>0</v>
      </c>
      <c r="BZ241" s="162">
        <f>(SUMIFS(Profile!$E$2:$E$17521,Profile!$B$2:$B$17521,$B241,Profile!$C$2:$C$17521,BZ$8))*$C$9</f>
        <v>0</v>
      </c>
      <c r="CA241" s="162">
        <f>(SUMIFS(Profile!$E$2:$E$17521,Profile!$B$2:$B$17521,$B241,Profile!$C$2:$C$17521,CA$8))*$C$9</f>
        <v>0</v>
      </c>
      <c r="CB241" s="162">
        <f>(SUMIFS(Profile!$E$2:$E$17521,Profile!$B$2:$B$17521,$B241,Profile!$C$2:$C$17521,CB$8))*$C$9</f>
        <v>0</v>
      </c>
      <c r="CC241" s="162">
        <f>(SUMIFS(Profile!$E$2:$E$17521,Profile!$B$2:$B$17521,$B241,Profile!$C$2:$C$17521,CC$8))*$C$9</f>
        <v>0</v>
      </c>
      <c r="CD241" s="162">
        <f>(SUMIFS(Profile!$E$2:$E$17521,Profile!$B$2:$B$17521,$B241,Profile!$C$2:$C$17521,CD$8))*$C$9</f>
        <v>0</v>
      </c>
      <c r="CE241" s="162">
        <f>(SUMIFS(Profile!$E$2:$E$17521,Profile!$B$2:$B$17521,$B241,Profile!$C$2:$C$17521,CE$8))*$C$9</f>
        <v>0</v>
      </c>
      <c r="CF241" s="162">
        <f>(SUMIFS(Profile!$E$2:$E$17521,Profile!$B$2:$B$17521,$B241,Profile!$C$2:$C$17521,CF$8))*$C$9</f>
        <v>0</v>
      </c>
      <c r="CG241" s="162">
        <f>(SUMIFS(Profile!$E$2:$E$17521,Profile!$B$2:$B$17521,$B241,Profile!$C$2:$C$17521,CG$8))*$C$9</f>
        <v>0</v>
      </c>
      <c r="CH241" s="162">
        <f>(SUMIFS(Profile!$E$2:$E$17521,Profile!$B$2:$B$17521,$B241,Profile!$C$2:$C$17521,CH$8))*$C$9</f>
        <v>0</v>
      </c>
      <c r="CI241" s="162">
        <f>(SUMIFS(Profile!$E$2:$E$17521,Profile!$B$2:$B$17521,$B241,Profile!$C$2:$C$17521,CI$8))*$C$9</f>
        <v>0</v>
      </c>
      <c r="CJ241" s="162">
        <f>(SUMIFS(Profile!$E$2:$E$17521,Profile!$B$2:$B$17521,$B241,Profile!$C$2:$C$17521,CJ$8))*$C$9</f>
        <v>0</v>
      </c>
      <c r="CK241" s="162">
        <f>(SUMIFS(Profile!$E$2:$E$17521,Profile!$B$2:$B$17521,$B241,Profile!$C$2:$C$17521,CK$8))*$C$9</f>
        <v>0</v>
      </c>
      <c r="CL241" s="162">
        <f>(SUMIFS(Profile!$E$2:$E$17521,Profile!$B$2:$B$17521,$B241,Profile!$C$2:$C$17521,CL$8))*$C$9</f>
        <v>0</v>
      </c>
      <c r="CM241" s="162">
        <f>(SUMIFS(Profile!$E$2:$E$17521,Profile!$B$2:$B$17521,$B241,Profile!$C$2:$C$17521,CM$8))*$C$9</f>
        <v>0</v>
      </c>
      <c r="CN241" s="162">
        <f>(SUMIFS(Profile!$E$2:$E$17521,Profile!$B$2:$B$17521,$B241,Profile!$C$2:$C$17521,CN$8))*$C$9</f>
        <v>0</v>
      </c>
      <c r="CO241" s="162">
        <f>(SUMIFS(Profile!$E$2:$E$17521,Profile!$B$2:$B$17521,$B241,Profile!$C$2:$C$17521,CO$8))*$C$9</f>
        <v>0</v>
      </c>
      <c r="CP241" s="162">
        <f>(SUMIFS(Profile!$E$2:$E$17521,Profile!$B$2:$B$17521,$B241,Profile!$C$2:$C$17521,CP$8))*$C$9</f>
        <v>0</v>
      </c>
      <c r="CQ241" s="162">
        <f>(SUMIFS(Profile!$E$2:$E$17521,Profile!$B$2:$B$17521,$B241,Profile!$C$2:$C$17521,CQ$8))*$C$9</f>
        <v>0</v>
      </c>
      <c r="CR241" s="162">
        <f>(SUMIFS(Profile!$E$2:$E$17521,Profile!$B$2:$B$17521,$B241,Profile!$C$2:$C$17521,CR$8))*$C$9</f>
        <v>0</v>
      </c>
      <c r="CS241" s="162">
        <f>(SUMIFS(Profile!$E$2:$E$17521,Profile!$B$2:$B$17521,$B241,Profile!$C$2:$C$17521,CS$8))*$C$9</f>
        <v>0</v>
      </c>
      <c r="CT241" s="162">
        <f>(SUMIFS(Profile!$E$2:$E$17521,Profile!$B$2:$B$17521,$B241,Profile!$C$2:$C$17521,CT$8))*$C$9</f>
        <v>0</v>
      </c>
      <c r="CU241" s="162">
        <f>(SUMIFS(Profile!$E$2:$E$17521,Profile!$B$2:$B$17521,$B241,Profile!$C$2:$C$17521,CU$8))*$C$9</f>
        <v>0</v>
      </c>
      <c r="CV241" s="162">
        <f>(SUMIFS(Profile!$E$2:$E$17521,Profile!$B$2:$B$17521,$B241,Profile!$C$2:$C$17521,CV$8))*$C$9</f>
        <v>0</v>
      </c>
      <c r="CW241" s="162">
        <f>(SUMIFS(Profile!$E$2:$E$17521,Profile!$B$2:$B$17521,$B241,Profile!$C$2:$C$17521,CW$8))*$C$9</f>
        <v>0</v>
      </c>
      <c r="CX241" s="162">
        <f t="shared" si="11"/>
        <v>0</v>
      </c>
      <c r="CY241" s="162">
        <f t="shared" ref="CY241:ET241" si="1166">MAX(BB241-E241,0)</f>
        <v>0</v>
      </c>
      <c r="CZ241" s="162">
        <f t="shared" si="1166"/>
        <v>0</v>
      </c>
      <c r="DA241" s="162">
        <f t="shared" si="1166"/>
        <v>0</v>
      </c>
      <c r="DB241" s="162">
        <f t="shared" si="1166"/>
        <v>0</v>
      </c>
      <c r="DC241" s="162">
        <f t="shared" si="1166"/>
        <v>0</v>
      </c>
      <c r="DD241" s="162">
        <f t="shared" si="1166"/>
        <v>0</v>
      </c>
      <c r="DE241" s="162">
        <f t="shared" si="1166"/>
        <v>0</v>
      </c>
      <c r="DF241" s="162">
        <f t="shared" si="1166"/>
        <v>0</v>
      </c>
      <c r="DG241" s="162">
        <f t="shared" si="1166"/>
        <v>0</v>
      </c>
      <c r="DH241" s="162">
        <f t="shared" si="1166"/>
        <v>0</v>
      </c>
      <c r="DI241" s="162">
        <f t="shared" si="1166"/>
        <v>0</v>
      </c>
      <c r="DJ241" s="162">
        <f t="shared" si="1166"/>
        <v>0</v>
      </c>
      <c r="DK241" s="162">
        <f t="shared" si="1166"/>
        <v>0</v>
      </c>
      <c r="DL241" s="162">
        <f t="shared" si="1166"/>
        <v>0</v>
      </c>
      <c r="DM241" s="162">
        <f t="shared" si="1166"/>
        <v>0</v>
      </c>
      <c r="DN241" s="162">
        <f t="shared" si="1166"/>
        <v>0</v>
      </c>
      <c r="DO241" s="162">
        <f t="shared" si="1166"/>
        <v>0</v>
      </c>
      <c r="DP241" s="162">
        <f t="shared" si="1166"/>
        <v>0</v>
      </c>
      <c r="DQ241" s="162">
        <f t="shared" si="1166"/>
        <v>0</v>
      </c>
      <c r="DR241" s="162">
        <f t="shared" si="1166"/>
        <v>0</v>
      </c>
      <c r="DS241" s="162">
        <f t="shared" si="1166"/>
        <v>0</v>
      </c>
      <c r="DT241" s="162">
        <f t="shared" si="1166"/>
        <v>0</v>
      </c>
      <c r="DU241" s="162">
        <f t="shared" si="1166"/>
        <v>0</v>
      </c>
      <c r="DV241" s="162">
        <f t="shared" si="1166"/>
        <v>0</v>
      </c>
      <c r="DW241" s="162">
        <f t="shared" si="1166"/>
        <v>0</v>
      </c>
      <c r="DX241" s="162">
        <f t="shared" si="1166"/>
        <v>0</v>
      </c>
      <c r="DY241" s="162">
        <f t="shared" si="1166"/>
        <v>0</v>
      </c>
      <c r="DZ241" s="162">
        <f t="shared" si="1166"/>
        <v>0</v>
      </c>
      <c r="EA241" s="162">
        <f t="shared" si="1166"/>
        <v>0</v>
      </c>
      <c r="EB241" s="162">
        <f t="shared" si="1166"/>
        <v>0</v>
      </c>
      <c r="EC241" s="162">
        <f t="shared" si="1166"/>
        <v>0</v>
      </c>
      <c r="ED241" s="162">
        <f t="shared" si="1166"/>
        <v>0</v>
      </c>
      <c r="EE241" s="162">
        <f t="shared" si="1166"/>
        <v>0</v>
      </c>
      <c r="EF241" s="162">
        <f t="shared" si="1166"/>
        <v>0</v>
      </c>
      <c r="EG241" s="162">
        <f t="shared" si="1166"/>
        <v>0</v>
      </c>
      <c r="EH241" s="162">
        <f t="shared" si="1166"/>
        <v>0</v>
      </c>
      <c r="EI241" s="162">
        <f t="shared" si="1166"/>
        <v>0</v>
      </c>
      <c r="EJ241" s="162">
        <f t="shared" si="1166"/>
        <v>0</v>
      </c>
      <c r="EK241" s="162">
        <f t="shared" si="1166"/>
        <v>0</v>
      </c>
      <c r="EL241" s="162">
        <f t="shared" si="1166"/>
        <v>0</v>
      </c>
      <c r="EM241" s="162">
        <f t="shared" si="1166"/>
        <v>0</v>
      </c>
      <c r="EN241" s="162">
        <f t="shared" si="1166"/>
        <v>0</v>
      </c>
      <c r="EO241" s="162">
        <f t="shared" si="1166"/>
        <v>0</v>
      </c>
      <c r="EP241" s="162">
        <f t="shared" si="1166"/>
        <v>0</v>
      </c>
      <c r="EQ241" s="162">
        <f t="shared" si="1166"/>
        <v>0</v>
      </c>
      <c r="ER241" s="162">
        <f t="shared" si="1166"/>
        <v>0</v>
      </c>
      <c r="ES241" s="162">
        <f t="shared" si="1166"/>
        <v>0</v>
      </c>
      <c r="ET241" s="162">
        <f t="shared" si="1166"/>
        <v>0</v>
      </c>
      <c r="EU241" s="162">
        <f t="shared" si="13"/>
        <v>0</v>
      </c>
      <c r="EV241" s="162">
        <f t="shared" ref="EV241:GQ241" si="1167">BB241-CY241</f>
        <v>0</v>
      </c>
      <c r="EW241" s="162">
        <f t="shared" si="1167"/>
        <v>0</v>
      </c>
      <c r="EX241" s="162">
        <f t="shared" si="1167"/>
        <v>0</v>
      </c>
      <c r="EY241" s="162">
        <f t="shared" si="1167"/>
        <v>0</v>
      </c>
      <c r="EZ241" s="162">
        <f t="shared" si="1167"/>
        <v>0</v>
      </c>
      <c r="FA241" s="162">
        <f t="shared" si="1167"/>
        <v>0</v>
      </c>
      <c r="FB241" s="162">
        <f t="shared" si="1167"/>
        <v>0</v>
      </c>
      <c r="FC241" s="162">
        <f t="shared" si="1167"/>
        <v>0</v>
      </c>
      <c r="FD241" s="162">
        <f t="shared" si="1167"/>
        <v>0</v>
      </c>
      <c r="FE241" s="162">
        <f t="shared" si="1167"/>
        <v>0</v>
      </c>
      <c r="FF241" s="162">
        <f t="shared" si="1167"/>
        <v>0</v>
      </c>
      <c r="FG241" s="162">
        <f t="shared" si="1167"/>
        <v>0</v>
      </c>
      <c r="FH241" s="162">
        <f t="shared" si="1167"/>
        <v>0</v>
      </c>
      <c r="FI241" s="162">
        <f t="shared" si="1167"/>
        <v>0</v>
      </c>
      <c r="FJ241" s="162">
        <f t="shared" si="1167"/>
        <v>0</v>
      </c>
      <c r="FK241" s="162">
        <f t="shared" si="1167"/>
        <v>0</v>
      </c>
      <c r="FL241" s="162">
        <f t="shared" si="1167"/>
        <v>0</v>
      </c>
      <c r="FM241" s="162">
        <f t="shared" si="1167"/>
        <v>0</v>
      </c>
      <c r="FN241" s="162">
        <f t="shared" si="1167"/>
        <v>0</v>
      </c>
      <c r="FO241" s="162">
        <f t="shared" si="1167"/>
        <v>0</v>
      </c>
      <c r="FP241" s="162">
        <f t="shared" si="1167"/>
        <v>0</v>
      </c>
      <c r="FQ241" s="162">
        <f t="shared" si="1167"/>
        <v>0</v>
      </c>
      <c r="FR241" s="162">
        <f t="shared" si="1167"/>
        <v>0</v>
      </c>
      <c r="FS241" s="162">
        <f t="shared" si="1167"/>
        <v>0</v>
      </c>
      <c r="FT241" s="162">
        <f t="shared" si="1167"/>
        <v>0</v>
      </c>
      <c r="FU241" s="162">
        <f t="shared" si="1167"/>
        <v>0</v>
      </c>
      <c r="FV241" s="162">
        <f t="shared" si="1167"/>
        <v>0</v>
      </c>
      <c r="FW241" s="162">
        <f t="shared" si="1167"/>
        <v>0</v>
      </c>
      <c r="FX241" s="162">
        <f t="shared" si="1167"/>
        <v>0</v>
      </c>
      <c r="FY241" s="162">
        <f t="shared" si="1167"/>
        <v>0</v>
      </c>
      <c r="FZ241" s="162">
        <f t="shared" si="1167"/>
        <v>0</v>
      </c>
      <c r="GA241" s="162">
        <f t="shared" si="1167"/>
        <v>0</v>
      </c>
      <c r="GB241" s="162">
        <f t="shared" si="1167"/>
        <v>0</v>
      </c>
      <c r="GC241" s="162">
        <f t="shared" si="1167"/>
        <v>0</v>
      </c>
      <c r="GD241" s="162">
        <f t="shared" si="1167"/>
        <v>0</v>
      </c>
      <c r="GE241" s="162">
        <f t="shared" si="1167"/>
        <v>0</v>
      </c>
      <c r="GF241" s="162">
        <f t="shared" si="1167"/>
        <v>0</v>
      </c>
      <c r="GG241" s="162">
        <f t="shared" si="1167"/>
        <v>0</v>
      </c>
      <c r="GH241" s="162">
        <f t="shared" si="1167"/>
        <v>0</v>
      </c>
      <c r="GI241" s="162">
        <f t="shared" si="1167"/>
        <v>0</v>
      </c>
      <c r="GJ241" s="162">
        <f t="shared" si="1167"/>
        <v>0</v>
      </c>
      <c r="GK241" s="162">
        <f t="shared" si="1167"/>
        <v>0</v>
      </c>
      <c r="GL241" s="162">
        <f t="shared" si="1167"/>
        <v>0</v>
      </c>
      <c r="GM241" s="162">
        <f t="shared" si="1167"/>
        <v>0</v>
      </c>
      <c r="GN241" s="162">
        <f t="shared" si="1167"/>
        <v>0</v>
      </c>
      <c r="GO241" s="162">
        <f t="shared" si="1167"/>
        <v>0</v>
      </c>
      <c r="GP241" s="162">
        <f t="shared" si="1167"/>
        <v>0</v>
      </c>
      <c r="GQ241" s="162">
        <f t="shared" si="1167"/>
        <v>0</v>
      </c>
      <c r="GR241" s="162">
        <f t="shared" si="15"/>
        <v>0</v>
      </c>
      <c r="GS241" s="162">
        <f t="shared" ref="GS241:IN241" si="1168">E241-EV241</f>
        <v>0</v>
      </c>
      <c r="GT241" s="162">
        <f t="shared" si="1168"/>
        <v>0</v>
      </c>
      <c r="GU241" s="162">
        <f t="shared" si="1168"/>
        <v>0</v>
      </c>
      <c r="GV241" s="162">
        <f t="shared" si="1168"/>
        <v>0</v>
      </c>
      <c r="GW241" s="162">
        <f t="shared" si="1168"/>
        <v>0</v>
      </c>
      <c r="GX241" s="162">
        <f t="shared" si="1168"/>
        <v>0</v>
      </c>
      <c r="GY241" s="162">
        <f t="shared" si="1168"/>
        <v>0</v>
      </c>
      <c r="GZ241" s="162">
        <f t="shared" si="1168"/>
        <v>0</v>
      </c>
      <c r="HA241" s="162">
        <f t="shared" si="1168"/>
        <v>0</v>
      </c>
      <c r="HB241" s="162">
        <f t="shared" si="1168"/>
        <v>0</v>
      </c>
      <c r="HC241" s="162">
        <f t="shared" si="1168"/>
        <v>0</v>
      </c>
      <c r="HD241" s="162">
        <f t="shared" si="1168"/>
        <v>0</v>
      </c>
      <c r="HE241" s="162">
        <f t="shared" si="1168"/>
        <v>0</v>
      </c>
      <c r="HF241" s="162">
        <f t="shared" si="1168"/>
        <v>0</v>
      </c>
      <c r="HG241" s="162">
        <f t="shared" si="1168"/>
        <v>0</v>
      </c>
      <c r="HH241" s="162">
        <f t="shared" si="1168"/>
        <v>0</v>
      </c>
      <c r="HI241" s="162">
        <f t="shared" si="1168"/>
        <v>0</v>
      </c>
      <c r="HJ241" s="162">
        <f t="shared" si="1168"/>
        <v>0</v>
      </c>
      <c r="HK241" s="162">
        <f t="shared" si="1168"/>
        <v>0</v>
      </c>
      <c r="HL241" s="162">
        <f t="shared" si="1168"/>
        <v>0</v>
      </c>
      <c r="HM241" s="162">
        <f t="shared" si="1168"/>
        <v>0</v>
      </c>
      <c r="HN241" s="162">
        <f t="shared" si="1168"/>
        <v>0</v>
      </c>
      <c r="HO241" s="162">
        <f t="shared" si="1168"/>
        <v>0</v>
      </c>
      <c r="HP241" s="162">
        <f t="shared" si="1168"/>
        <v>0</v>
      </c>
      <c r="HQ241" s="162">
        <f t="shared" si="1168"/>
        <v>0</v>
      </c>
      <c r="HR241" s="162">
        <f t="shared" si="1168"/>
        <v>0</v>
      </c>
      <c r="HS241" s="162">
        <f t="shared" si="1168"/>
        <v>0</v>
      </c>
      <c r="HT241" s="162">
        <f t="shared" si="1168"/>
        <v>0</v>
      </c>
      <c r="HU241" s="162">
        <f t="shared" si="1168"/>
        <v>0</v>
      </c>
      <c r="HV241" s="162">
        <f t="shared" si="1168"/>
        <v>0</v>
      </c>
      <c r="HW241" s="162">
        <f t="shared" si="1168"/>
        <v>0</v>
      </c>
      <c r="HX241" s="162">
        <f t="shared" si="1168"/>
        <v>0</v>
      </c>
      <c r="HY241" s="162">
        <f t="shared" si="1168"/>
        <v>0</v>
      </c>
      <c r="HZ241" s="162">
        <f t="shared" si="1168"/>
        <v>0</v>
      </c>
      <c r="IA241" s="162">
        <f t="shared" si="1168"/>
        <v>0</v>
      </c>
      <c r="IB241" s="162">
        <f t="shared" si="1168"/>
        <v>0</v>
      </c>
      <c r="IC241" s="162">
        <f t="shared" si="1168"/>
        <v>0</v>
      </c>
      <c r="ID241" s="162">
        <f t="shared" si="1168"/>
        <v>0</v>
      </c>
      <c r="IE241" s="162">
        <f t="shared" si="1168"/>
        <v>0</v>
      </c>
      <c r="IF241" s="162">
        <f t="shared" si="1168"/>
        <v>0</v>
      </c>
      <c r="IG241" s="162">
        <f t="shared" si="1168"/>
        <v>0</v>
      </c>
      <c r="IH241" s="162">
        <f t="shared" si="1168"/>
        <v>0</v>
      </c>
      <c r="II241" s="162">
        <f t="shared" si="1168"/>
        <v>0</v>
      </c>
      <c r="IJ241" s="162">
        <f t="shared" si="1168"/>
        <v>0</v>
      </c>
      <c r="IK241" s="162">
        <f t="shared" si="1168"/>
        <v>0</v>
      </c>
      <c r="IL241" s="162">
        <f t="shared" si="1168"/>
        <v>0</v>
      </c>
      <c r="IM241" s="162">
        <f t="shared" si="1168"/>
        <v>0</v>
      </c>
      <c r="IN241" s="162">
        <f t="shared" si="1168"/>
        <v>0</v>
      </c>
      <c r="IO241" s="162">
        <f t="shared" si="17"/>
        <v>0</v>
      </c>
      <c r="IP241" s="162">
        <f t="shared" si="23"/>
        <v>0</v>
      </c>
      <c r="IQ241" s="162">
        <f t="shared" ref="IQ241:KK241" si="1169">MAX((MIN(CZ241+IP241,$IO$7))-GT241,0)</f>
        <v>0</v>
      </c>
      <c r="IR241" s="162">
        <f t="shared" si="1169"/>
        <v>0</v>
      </c>
      <c r="IS241" s="162">
        <f t="shared" si="1169"/>
        <v>0</v>
      </c>
      <c r="IT241" s="162">
        <f t="shared" si="1169"/>
        <v>0</v>
      </c>
      <c r="IU241" s="162">
        <f t="shared" si="1169"/>
        <v>0</v>
      </c>
      <c r="IV241" s="162">
        <f t="shared" si="1169"/>
        <v>0</v>
      </c>
      <c r="IW241" s="162">
        <f t="shared" si="1169"/>
        <v>0</v>
      </c>
      <c r="IX241" s="162">
        <f t="shared" si="1169"/>
        <v>0</v>
      </c>
      <c r="IY241" s="162">
        <f t="shared" si="1169"/>
        <v>0</v>
      </c>
      <c r="IZ241" s="162">
        <f t="shared" si="1169"/>
        <v>0</v>
      </c>
      <c r="JA241" s="162">
        <f t="shared" si="1169"/>
        <v>0</v>
      </c>
      <c r="JB241" s="162">
        <f t="shared" si="1169"/>
        <v>0</v>
      </c>
      <c r="JC241" s="162">
        <f t="shared" si="1169"/>
        <v>0</v>
      </c>
      <c r="JD241" s="162">
        <f t="shared" si="1169"/>
        <v>0</v>
      </c>
      <c r="JE241" s="162">
        <f t="shared" si="1169"/>
        <v>0</v>
      </c>
      <c r="JF241" s="162">
        <f t="shared" si="1169"/>
        <v>0</v>
      </c>
      <c r="JG241" s="162">
        <f t="shared" si="1169"/>
        <v>0</v>
      </c>
      <c r="JH241" s="162">
        <f t="shared" si="1169"/>
        <v>0</v>
      </c>
      <c r="JI241" s="162">
        <f t="shared" si="1169"/>
        <v>0</v>
      </c>
      <c r="JJ241" s="162">
        <f t="shared" si="1169"/>
        <v>0</v>
      </c>
      <c r="JK241" s="162">
        <f t="shared" si="1169"/>
        <v>0</v>
      </c>
      <c r="JL241" s="162">
        <f t="shared" si="1169"/>
        <v>0</v>
      </c>
      <c r="JM241" s="162">
        <f t="shared" si="1169"/>
        <v>0</v>
      </c>
      <c r="JN241" s="162">
        <f t="shared" si="1169"/>
        <v>0</v>
      </c>
      <c r="JO241" s="162">
        <f t="shared" si="1169"/>
        <v>0</v>
      </c>
      <c r="JP241" s="162">
        <f t="shared" si="1169"/>
        <v>0</v>
      </c>
      <c r="JQ241" s="162">
        <f t="shared" si="1169"/>
        <v>0</v>
      </c>
      <c r="JR241" s="162">
        <f t="shared" si="1169"/>
        <v>0</v>
      </c>
      <c r="JS241" s="162">
        <f t="shared" si="1169"/>
        <v>0</v>
      </c>
      <c r="JT241" s="162">
        <f t="shared" si="1169"/>
        <v>0</v>
      </c>
      <c r="JU241" s="162">
        <f t="shared" si="1169"/>
        <v>0</v>
      </c>
      <c r="JV241" s="162">
        <f t="shared" si="1169"/>
        <v>0</v>
      </c>
      <c r="JW241" s="162">
        <f t="shared" si="1169"/>
        <v>0</v>
      </c>
      <c r="JX241" s="162">
        <f t="shared" si="1169"/>
        <v>0</v>
      </c>
      <c r="JY241" s="162">
        <f t="shared" si="1169"/>
        <v>0</v>
      </c>
      <c r="JZ241" s="162">
        <f t="shared" si="1169"/>
        <v>0</v>
      </c>
      <c r="KA241" s="162">
        <f t="shared" si="1169"/>
        <v>0</v>
      </c>
      <c r="KB241" s="162">
        <f t="shared" si="1169"/>
        <v>0</v>
      </c>
      <c r="KC241" s="162">
        <f t="shared" si="1169"/>
        <v>0</v>
      </c>
      <c r="KD241" s="162">
        <f t="shared" si="1169"/>
        <v>0</v>
      </c>
      <c r="KE241" s="162">
        <f t="shared" si="1169"/>
        <v>0</v>
      </c>
      <c r="KF241" s="162">
        <f t="shared" si="1169"/>
        <v>0</v>
      </c>
      <c r="KG241" s="162">
        <f t="shared" si="1169"/>
        <v>0</v>
      </c>
      <c r="KH241" s="162">
        <f t="shared" si="1169"/>
        <v>0</v>
      </c>
      <c r="KI241" s="162">
        <f t="shared" si="1169"/>
        <v>0</v>
      </c>
      <c r="KJ241" s="162">
        <f t="shared" si="1169"/>
        <v>0</v>
      </c>
      <c r="KK241" s="162">
        <f t="shared" si="1169"/>
        <v>0</v>
      </c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</row>
    <row r="242" ht="14.25" customHeight="1" spans="1:326" x14ac:dyDescent="0.25">
      <c r="A242" s="1">
        <v>8</v>
      </c>
      <c r="B242" s="1">
        <f t="shared" ref="B242:C242" si="1170">B241+1</f>
        <v>232</v>
      </c>
      <c r="C242" s="232">
        <f t="shared" si="1170"/>
        <v>43697</v>
      </c>
      <c r="D242" s="162">
        <f t="shared" si="9"/>
        <v>0</v>
      </c>
      <c r="E242" s="162">
        <f>(SUMIFS(Profile!$F$2:$F$17521,Profile!$B$2:$B$17521,$B242,Profile!$C$2:$C$17521,E$8))*$C$6</f>
        <v>0</v>
      </c>
      <c r="F242" s="162">
        <f>(SUMIFS(Profile!$F$2:$F$17521,Profile!$B$2:$B$17521,$B242,Profile!$C$2:$C$17521,F$8))*$C$6</f>
        <v>0</v>
      </c>
      <c r="G242" s="162">
        <f>(SUMIFS(Profile!$F$2:$F$17521,Profile!$B$2:$B$17521,$B242,Profile!$C$2:$C$17521,G$8))*$C$6</f>
        <v>0</v>
      </c>
      <c r="H242" s="162">
        <f>(SUMIFS(Profile!$F$2:$F$17521,Profile!$B$2:$B$17521,$B242,Profile!$C$2:$C$17521,H$8))*$C$6</f>
        <v>0</v>
      </c>
      <c r="I242" s="162">
        <f>(SUMIFS(Profile!$F$2:$F$17521,Profile!$B$2:$B$17521,$B242,Profile!$C$2:$C$17521,I$8))*$C$6</f>
        <v>0</v>
      </c>
      <c r="J242" s="162">
        <f>(SUMIFS(Profile!$F$2:$F$17521,Profile!$B$2:$B$17521,$B242,Profile!$C$2:$C$17521,J$8))*$C$6</f>
        <v>0</v>
      </c>
      <c r="K242" s="162">
        <f>(SUMIFS(Profile!$F$2:$F$17521,Profile!$B$2:$B$17521,$B242,Profile!$C$2:$C$17521,K$8))*$C$6</f>
        <v>0</v>
      </c>
      <c r="L242" s="162">
        <f>(SUMIFS(Profile!$F$2:$F$17521,Profile!$B$2:$B$17521,$B242,Profile!$C$2:$C$17521,L$8))*$C$6</f>
        <v>0</v>
      </c>
      <c r="M242" s="162">
        <f>(SUMIFS(Profile!$F$2:$F$17521,Profile!$B$2:$B$17521,$B242,Profile!$C$2:$C$17521,M$8))*$C$6</f>
        <v>0</v>
      </c>
      <c r="N242" s="162">
        <f>(SUMIFS(Profile!$F$2:$F$17521,Profile!$B$2:$B$17521,$B242,Profile!$C$2:$C$17521,N$8))*$C$6</f>
        <v>0</v>
      </c>
      <c r="O242" s="162">
        <f>(SUMIFS(Profile!$F$2:$F$17521,Profile!$B$2:$B$17521,$B242,Profile!$C$2:$C$17521,O$8))*$C$6</f>
        <v>0</v>
      </c>
      <c r="P242" s="162">
        <f>(SUMIFS(Profile!$F$2:$F$17521,Profile!$B$2:$B$17521,$B242,Profile!$C$2:$C$17521,P$8))*$C$6</f>
        <v>0</v>
      </c>
      <c r="Q242" s="162">
        <f>(SUMIFS(Profile!$F$2:$F$17521,Profile!$B$2:$B$17521,$B242,Profile!$C$2:$C$17521,Q$8))*$C$6</f>
        <v>0</v>
      </c>
      <c r="R242" s="162">
        <f>(SUMIFS(Profile!$F$2:$F$17521,Profile!$B$2:$B$17521,$B242,Profile!$C$2:$C$17521,R$8))*$C$6</f>
        <v>0</v>
      </c>
      <c r="S242" s="162">
        <f>(SUMIFS(Profile!$F$2:$F$17521,Profile!$B$2:$B$17521,$B242,Profile!$C$2:$C$17521,S$8))*$C$6</f>
        <v>0</v>
      </c>
      <c r="T242" s="162">
        <f>(SUMIFS(Profile!$F$2:$F$17521,Profile!$B$2:$B$17521,$B242,Profile!$C$2:$C$17521,T$8))*$C$6</f>
        <v>0</v>
      </c>
      <c r="U242" s="162">
        <f>(SUMIFS(Profile!$F$2:$F$17521,Profile!$B$2:$B$17521,$B242,Profile!$C$2:$C$17521,U$8))*$C$6</f>
        <v>0</v>
      </c>
      <c r="V242" s="162">
        <f>(SUMIFS(Profile!$F$2:$F$17521,Profile!$B$2:$B$17521,$B242,Profile!$C$2:$C$17521,V$8))*$C$6</f>
        <v>0</v>
      </c>
      <c r="W242" s="162">
        <f>(SUMIFS(Profile!$F$2:$F$17521,Profile!$B$2:$B$17521,$B242,Profile!$C$2:$C$17521,W$8))*$C$6</f>
        <v>0</v>
      </c>
      <c r="X242" s="162">
        <f>(SUMIFS(Profile!$F$2:$F$17521,Profile!$B$2:$B$17521,$B242,Profile!$C$2:$C$17521,X$8))*$C$6</f>
        <v>0</v>
      </c>
      <c r="Y242" s="162">
        <f>(SUMIFS(Profile!$F$2:$F$17521,Profile!$B$2:$B$17521,$B242,Profile!$C$2:$C$17521,Y$8))*$C$6</f>
        <v>0</v>
      </c>
      <c r="Z242" s="162">
        <f>(SUMIFS(Profile!$F$2:$F$17521,Profile!$B$2:$B$17521,$B242,Profile!$C$2:$C$17521,Z$8))*$C$6</f>
        <v>0</v>
      </c>
      <c r="AA242" s="162">
        <f>(SUMIFS(Profile!$F$2:$F$17521,Profile!$B$2:$B$17521,$B242,Profile!$C$2:$C$17521,AA$8))*$C$6</f>
        <v>0</v>
      </c>
      <c r="AB242" s="162">
        <f>(SUMIFS(Profile!$F$2:$F$17521,Profile!$B$2:$B$17521,$B242,Profile!$C$2:$C$17521,AB$8))*$C$6</f>
        <v>0</v>
      </c>
      <c r="AC242" s="162">
        <f>(SUMIFS(Profile!$F$2:$F$17521,Profile!$B$2:$B$17521,$B242,Profile!$C$2:$C$17521,AC$8))*$C$6</f>
        <v>0</v>
      </c>
      <c r="AD242" s="162">
        <f>(SUMIFS(Profile!$F$2:$F$17521,Profile!$B$2:$B$17521,$B242,Profile!$C$2:$C$17521,AD$8))*$C$6</f>
        <v>0</v>
      </c>
      <c r="AE242" s="162">
        <f>(SUMIFS(Profile!$F$2:$F$17521,Profile!$B$2:$B$17521,$B242,Profile!$C$2:$C$17521,AE$8))*$C$6</f>
        <v>0</v>
      </c>
      <c r="AF242" s="162">
        <f>(SUMIFS(Profile!$F$2:$F$17521,Profile!$B$2:$B$17521,$B242,Profile!$C$2:$C$17521,AF$8))*$C$6</f>
        <v>0</v>
      </c>
      <c r="AG242" s="162">
        <f>(SUMIFS(Profile!$F$2:$F$17521,Profile!$B$2:$B$17521,$B242,Profile!$C$2:$C$17521,AG$8))*$C$6</f>
        <v>0</v>
      </c>
      <c r="AH242" s="162">
        <f>(SUMIFS(Profile!$F$2:$F$17521,Profile!$B$2:$B$17521,$B242,Profile!$C$2:$C$17521,AH$8))*$C$6</f>
        <v>0</v>
      </c>
      <c r="AI242" s="162">
        <f>(SUMIFS(Profile!$F$2:$F$17521,Profile!$B$2:$B$17521,$B242,Profile!$C$2:$C$17521,AI$8))*$C$6</f>
        <v>0</v>
      </c>
      <c r="AJ242" s="162">
        <f>(SUMIFS(Profile!$F$2:$F$17521,Profile!$B$2:$B$17521,$B242,Profile!$C$2:$C$17521,AJ$8))*$C$6</f>
        <v>0</v>
      </c>
      <c r="AK242" s="162">
        <f>(SUMIFS(Profile!$F$2:$F$17521,Profile!$B$2:$B$17521,$B242,Profile!$C$2:$C$17521,AK$8))*$C$6</f>
        <v>0</v>
      </c>
      <c r="AL242" s="162">
        <f>(SUMIFS(Profile!$F$2:$F$17521,Profile!$B$2:$B$17521,$B242,Profile!$C$2:$C$17521,AL$8))*$C$6</f>
        <v>0</v>
      </c>
      <c r="AM242" s="162">
        <f>(SUMIFS(Profile!$F$2:$F$17521,Profile!$B$2:$B$17521,$B242,Profile!$C$2:$C$17521,AM$8))*$C$6</f>
        <v>0</v>
      </c>
      <c r="AN242" s="162">
        <f>(SUMIFS(Profile!$F$2:$F$17521,Profile!$B$2:$B$17521,$B242,Profile!$C$2:$C$17521,AN$8))*$C$6</f>
        <v>0</v>
      </c>
      <c r="AO242" s="162">
        <f>(SUMIFS(Profile!$F$2:$F$17521,Profile!$B$2:$B$17521,$B242,Profile!$C$2:$C$17521,AO$8))*$C$6</f>
        <v>0</v>
      </c>
      <c r="AP242" s="162">
        <f>(SUMIFS(Profile!$F$2:$F$17521,Profile!$B$2:$B$17521,$B242,Profile!$C$2:$C$17521,AP$8))*$C$6</f>
        <v>0</v>
      </c>
      <c r="AQ242" s="162">
        <f>(SUMIFS(Profile!$F$2:$F$17521,Profile!$B$2:$B$17521,$B242,Profile!$C$2:$C$17521,AQ$8))*$C$6</f>
        <v>0</v>
      </c>
      <c r="AR242" s="162">
        <f>(SUMIFS(Profile!$F$2:$F$17521,Profile!$B$2:$B$17521,$B242,Profile!$C$2:$C$17521,AR$8))*$C$6</f>
        <v>0</v>
      </c>
      <c r="AS242" s="162">
        <f>(SUMIFS(Profile!$F$2:$F$17521,Profile!$B$2:$B$17521,$B242,Profile!$C$2:$C$17521,AS$8))*$C$6</f>
        <v>0</v>
      </c>
      <c r="AT242" s="162">
        <f>(SUMIFS(Profile!$F$2:$F$17521,Profile!$B$2:$B$17521,$B242,Profile!$C$2:$C$17521,AT$8))*$C$6</f>
        <v>0</v>
      </c>
      <c r="AU242" s="162">
        <f>(SUMIFS(Profile!$F$2:$F$17521,Profile!$B$2:$B$17521,$B242,Profile!$C$2:$C$17521,AU$8))*$C$6</f>
        <v>0</v>
      </c>
      <c r="AV242" s="162">
        <f>(SUMIFS(Profile!$F$2:$F$17521,Profile!$B$2:$B$17521,$B242,Profile!$C$2:$C$17521,AV$8))*$C$6</f>
        <v>0</v>
      </c>
      <c r="AW242" s="162">
        <f>(SUMIFS(Profile!$F$2:$F$17521,Profile!$B$2:$B$17521,$B242,Profile!$C$2:$C$17521,AW$8))*$C$6</f>
        <v>0</v>
      </c>
      <c r="AX242" s="162">
        <f>(SUMIFS(Profile!$F$2:$F$17521,Profile!$B$2:$B$17521,$B242,Profile!$C$2:$C$17521,AX$8))*$C$6</f>
        <v>0</v>
      </c>
      <c r="AY242" s="162">
        <f>(SUMIFS(Profile!$F$2:$F$17521,Profile!$B$2:$B$17521,$B242,Profile!$C$2:$C$17521,AY$8))*$C$6</f>
        <v>0</v>
      </c>
      <c r="AZ242" s="162">
        <f>(SUMIFS(Profile!$F$2:$F$17521,Profile!$B$2:$B$17521,$B242,Profile!$C$2:$C$17521,AZ$8))*$C$6</f>
        <v>0</v>
      </c>
      <c r="BA242" s="162">
        <f t="shared" si="10"/>
        <v>0</v>
      </c>
      <c r="BB242" s="162">
        <f>(SUMIFS(Profile!$E$2:$E$17521,Profile!$B$2:$B$17521,$B242,Profile!$C$2:$C$17521,BB$8))*$C$9</f>
        <v>0</v>
      </c>
      <c r="BC242" s="162">
        <f>(SUMIFS(Profile!$E$2:$E$17521,Profile!$B$2:$B$17521,$B242,Profile!$C$2:$C$17521,BC$8))*$C$9</f>
        <v>0</v>
      </c>
      <c r="BD242" s="162">
        <f>(SUMIFS(Profile!$E$2:$E$17521,Profile!$B$2:$B$17521,$B242,Profile!$C$2:$C$17521,BD$8))*$C$9</f>
        <v>0</v>
      </c>
      <c r="BE242" s="162">
        <f>(SUMIFS(Profile!$E$2:$E$17521,Profile!$B$2:$B$17521,$B242,Profile!$C$2:$C$17521,BE$8))*$C$9</f>
        <v>0</v>
      </c>
      <c r="BF242" s="162">
        <f>(SUMIFS(Profile!$E$2:$E$17521,Profile!$B$2:$B$17521,$B242,Profile!$C$2:$C$17521,BF$8))*$C$9</f>
        <v>0</v>
      </c>
      <c r="BG242" s="162">
        <f>(SUMIFS(Profile!$E$2:$E$17521,Profile!$B$2:$B$17521,$B242,Profile!$C$2:$C$17521,BG$8))*$C$9</f>
        <v>0</v>
      </c>
      <c r="BH242" s="162">
        <f>(SUMIFS(Profile!$E$2:$E$17521,Profile!$B$2:$B$17521,$B242,Profile!$C$2:$C$17521,BH$8))*$C$9</f>
        <v>0</v>
      </c>
      <c r="BI242" s="162">
        <f>(SUMIFS(Profile!$E$2:$E$17521,Profile!$B$2:$B$17521,$B242,Profile!$C$2:$C$17521,BI$8))*$C$9</f>
        <v>0</v>
      </c>
      <c r="BJ242" s="162">
        <f>(SUMIFS(Profile!$E$2:$E$17521,Profile!$B$2:$B$17521,$B242,Profile!$C$2:$C$17521,BJ$8))*$C$9</f>
        <v>0</v>
      </c>
      <c r="BK242" s="162">
        <f>(SUMIFS(Profile!$E$2:$E$17521,Profile!$B$2:$B$17521,$B242,Profile!$C$2:$C$17521,BK$8))*$C$9</f>
        <v>0</v>
      </c>
      <c r="BL242" s="162">
        <f>(SUMIFS(Profile!$E$2:$E$17521,Profile!$B$2:$B$17521,$B242,Profile!$C$2:$C$17521,BL$8))*$C$9</f>
        <v>0</v>
      </c>
      <c r="BM242" s="162">
        <f>(SUMIFS(Profile!$E$2:$E$17521,Profile!$B$2:$B$17521,$B242,Profile!$C$2:$C$17521,BM$8))*$C$9</f>
        <v>0</v>
      </c>
      <c r="BN242" s="162">
        <f>(SUMIFS(Profile!$E$2:$E$17521,Profile!$B$2:$B$17521,$B242,Profile!$C$2:$C$17521,BN$8))*$C$9</f>
        <v>0</v>
      </c>
      <c r="BO242" s="162">
        <f>(SUMIFS(Profile!$E$2:$E$17521,Profile!$B$2:$B$17521,$B242,Profile!$C$2:$C$17521,BO$8))*$C$9</f>
        <v>0</v>
      </c>
      <c r="BP242" s="162">
        <f>(SUMIFS(Profile!$E$2:$E$17521,Profile!$B$2:$B$17521,$B242,Profile!$C$2:$C$17521,BP$8))*$C$9</f>
        <v>0</v>
      </c>
      <c r="BQ242" s="162">
        <f>(SUMIFS(Profile!$E$2:$E$17521,Profile!$B$2:$B$17521,$B242,Profile!$C$2:$C$17521,BQ$8))*$C$9</f>
        <v>0</v>
      </c>
      <c r="BR242" s="162">
        <f>(SUMIFS(Profile!$E$2:$E$17521,Profile!$B$2:$B$17521,$B242,Profile!$C$2:$C$17521,BR$8))*$C$9</f>
        <v>0</v>
      </c>
      <c r="BS242" s="162">
        <f>(SUMIFS(Profile!$E$2:$E$17521,Profile!$B$2:$B$17521,$B242,Profile!$C$2:$C$17521,BS$8))*$C$9</f>
        <v>0</v>
      </c>
      <c r="BT242" s="162">
        <f>(SUMIFS(Profile!$E$2:$E$17521,Profile!$B$2:$B$17521,$B242,Profile!$C$2:$C$17521,BT$8))*$C$9</f>
        <v>0</v>
      </c>
      <c r="BU242" s="162">
        <f>(SUMIFS(Profile!$E$2:$E$17521,Profile!$B$2:$B$17521,$B242,Profile!$C$2:$C$17521,BU$8))*$C$9</f>
        <v>0</v>
      </c>
      <c r="BV242" s="162">
        <f>(SUMIFS(Profile!$E$2:$E$17521,Profile!$B$2:$B$17521,$B242,Profile!$C$2:$C$17521,BV$8))*$C$9</f>
        <v>0</v>
      </c>
      <c r="BW242" s="162">
        <f>(SUMIFS(Profile!$E$2:$E$17521,Profile!$B$2:$B$17521,$B242,Profile!$C$2:$C$17521,BW$8))*$C$9</f>
        <v>0</v>
      </c>
      <c r="BX242" s="162">
        <f>(SUMIFS(Profile!$E$2:$E$17521,Profile!$B$2:$B$17521,$B242,Profile!$C$2:$C$17521,BX$8))*$C$9</f>
        <v>0</v>
      </c>
      <c r="BY242" s="162">
        <f>(SUMIFS(Profile!$E$2:$E$17521,Profile!$B$2:$B$17521,$B242,Profile!$C$2:$C$17521,BY$8))*$C$9</f>
        <v>0</v>
      </c>
      <c r="BZ242" s="162">
        <f>(SUMIFS(Profile!$E$2:$E$17521,Profile!$B$2:$B$17521,$B242,Profile!$C$2:$C$17521,BZ$8))*$C$9</f>
        <v>0</v>
      </c>
      <c r="CA242" s="162">
        <f>(SUMIFS(Profile!$E$2:$E$17521,Profile!$B$2:$B$17521,$B242,Profile!$C$2:$C$17521,CA$8))*$C$9</f>
        <v>0</v>
      </c>
      <c r="CB242" s="162">
        <f>(SUMIFS(Profile!$E$2:$E$17521,Profile!$B$2:$B$17521,$B242,Profile!$C$2:$C$17521,CB$8))*$C$9</f>
        <v>0</v>
      </c>
      <c r="CC242" s="162">
        <f>(SUMIFS(Profile!$E$2:$E$17521,Profile!$B$2:$B$17521,$B242,Profile!$C$2:$C$17521,CC$8))*$C$9</f>
        <v>0</v>
      </c>
      <c r="CD242" s="162">
        <f>(SUMIFS(Profile!$E$2:$E$17521,Profile!$B$2:$B$17521,$B242,Profile!$C$2:$C$17521,CD$8))*$C$9</f>
        <v>0</v>
      </c>
      <c r="CE242" s="162">
        <f>(SUMIFS(Profile!$E$2:$E$17521,Profile!$B$2:$B$17521,$B242,Profile!$C$2:$C$17521,CE$8))*$C$9</f>
        <v>0</v>
      </c>
      <c r="CF242" s="162">
        <f>(SUMIFS(Profile!$E$2:$E$17521,Profile!$B$2:$B$17521,$B242,Profile!$C$2:$C$17521,CF$8))*$C$9</f>
        <v>0</v>
      </c>
      <c r="CG242" s="162">
        <f>(SUMIFS(Profile!$E$2:$E$17521,Profile!$B$2:$B$17521,$B242,Profile!$C$2:$C$17521,CG$8))*$C$9</f>
        <v>0</v>
      </c>
      <c r="CH242" s="162">
        <f>(SUMIFS(Profile!$E$2:$E$17521,Profile!$B$2:$B$17521,$B242,Profile!$C$2:$C$17521,CH$8))*$C$9</f>
        <v>0</v>
      </c>
      <c r="CI242" s="162">
        <f>(SUMIFS(Profile!$E$2:$E$17521,Profile!$B$2:$B$17521,$B242,Profile!$C$2:$C$17521,CI$8))*$C$9</f>
        <v>0</v>
      </c>
      <c r="CJ242" s="162">
        <f>(SUMIFS(Profile!$E$2:$E$17521,Profile!$B$2:$B$17521,$B242,Profile!$C$2:$C$17521,CJ$8))*$C$9</f>
        <v>0</v>
      </c>
      <c r="CK242" s="162">
        <f>(SUMIFS(Profile!$E$2:$E$17521,Profile!$B$2:$B$17521,$B242,Profile!$C$2:$C$17521,CK$8))*$C$9</f>
        <v>0</v>
      </c>
      <c r="CL242" s="162">
        <f>(SUMIFS(Profile!$E$2:$E$17521,Profile!$B$2:$B$17521,$B242,Profile!$C$2:$C$17521,CL$8))*$C$9</f>
        <v>0</v>
      </c>
      <c r="CM242" s="162">
        <f>(SUMIFS(Profile!$E$2:$E$17521,Profile!$B$2:$B$17521,$B242,Profile!$C$2:$C$17521,CM$8))*$C$9</f>
        <v>0</v>
      </c>
      <c r="CN242" s="162">
        <f>(SUMIFS(Profile!$E$2:$E$17521,Profile!$B$2:$B$17521,$B242,Profile!$C$2:$C$17521,CN$8))*$C$9</f>
        <v>0</v>
      </c>
      <c r="CO242" s="162">
        <f>(SUMIFS(Profile!$E$2:$E$17521,Profile!$B$2:$B$17521,$B242,Profile!$C$2:$C$17521,CO$8))*$C$9</f>
        <v>0</v>
      </c>
      <c r="CP242" s="162">
        <f>(SUMIFS(Profile!$E$2:$E$17521,Profile!$B$2:$B$17521,$B242,Profile!$C$2:$C$17521,CP$8))*$C$9</f>
        <v>0</v>
      </c>
      <c r="CQ242" s="162">
        <f>(SUMIFS(Profile!$E$2:$E$17521,Profile!$B$2:$B$17521,$B242,Profile!$C$2:$C$17521,CQ$8))*$C$9</f>
        <v>0</v>
      </c>
      <c r="CR242" s="162">
        <f>(SUMIFS(Profile!$E$2:$E$17521,Profile!$B$2:$B$17521,$B242,Profile!$C$2:$C$17521,CR$8))*$C$9</f>
        <v>0</v>
      </c>
      <c r="CS242" s="162">
        <f>(SUMIFS(Profile!$E$2:$E$17521,Profile!$B$2:$B$17521,$B242,Profile!$C$2:$C$17521,CS$8))*$C$9</f>
        <v>0</v>
      </c>
      <c r="CT242" s="162">
        <f>(SUMIFS(Profile!$E$2:$E$17521,Profile!$B$2:$B$17521,$B242,Profile!$C$2:$C$17521,CT$8))*$C$9</f>
        <v>0</v>
      </c>
      <c r="CU242" s="162">
        <f>(SUMIFS(Profile!$E$2:$E$17521,Profile!$B$2:$B$17521,$B242,Profile!$C$2:$C$17521,CU$8))*$C$9</f>
        <v>0</v>
      </c>
      <c r="CV242" s="162">
        <f>(SUMIFS(Profile!$E$2:$E$17521,Profile!$B$2:$B$17521,$B242,Profile!$C$2:$C$17521,CV$8))*$C$9</f>
        <v>0</v>
      </c>
      <c r="CW242" s="162">
        <f>(SUMIFS(Profile!$E$2:$E$17521,Profile!$B$2:$B$17521,$B242,Profile!$C$2:$C$17521,CW$8))*$C$9</f>
        <v>0</v>
      </c>
      <c r="CX242" s="162">
        <f t="shared" si="11"/>
        <v>0</v>
      </c>
      <c r="CY242" s="162">
        <f t="shared" ref="CY242:ET242" si="1171">MAX(BB242-E242,0)</f>
        <v>0</v>
      </c>
      <c r="CZ242" s="162">
        <f t="shared" si="1171"/>
        <v>0</v>
      </c>
      <c r="DA242" s="162">
        <f t="shared" si="1171"/>
        <v>0</v>
      </c>
      <c r="DB242" s="162">
        <f t="shared" si="1171"/>
        <v>0</v>
      </c>
      <c r="DC242" s="162">
        <f t="shared" si="1171"/>
        <v>0</v>
      </c>
      <c r="DD242" s="162">
        <f t="shared" si="1171"/>
        <v>0</v>
      </c>
      <c r="DE242" s="162">
        <f t="shared" si="1171"/>
        <v>0</v>
      </c>
      <c r="DF242" s="162">
        <f t="shared" si="1171"/>
        <v>0</v>
      </c>
      <c r="DG242" s="162">
        <f t="shared" si="1171"/>
        <v>0</v>
      </c>
      <c r="DH242" s="162">
        <f t="shared" si="1171"/>
        <v>0</v>
      </c>
      <c r="DI242" s="162">
        <f t="shared" si="1171"/>
        <v>0</v>
      </c>
      <c r="DJ242" s="162">
        <f t="shared" si="1171"/>
        <v>0</v>
      </c>
      <c r="DK242" s="162">
        <f t="shared" si="1171"/>
        <v>0</v>
      </c>
      <c r="DL242" s="162">
        <f t="shared" si="1171"/>
        <v>0</v>
      </c>
      <c r="DM242" s="162">
        <f t="shared" si="1171"/>
        <v>0</v>
      </c>
      <c r="DN242" s="162">
        <f t="shared" si="1171"/>
        <v>0</v>
      </c>
      <c r="DO242" s="162">
        <f t="shared" si="1171"/>
        <v>0</v>
      </c>
      <c r="DP242" s="162">
        <f t="shared" si="1171"/>
        <v>0</v>
      </c>
      <c r="DQ242" s="162">
        <f t="shared" si="1171"/>
        <v>0</v>
      </c>
      <c r="DR242" s="162">
        <f t="shared" si="1171"/>
        <v>0</v>
      </c>
      <c r="DS242" s="162">
        <f t="shared" si="1171"/>
        <v>0</v>
      </c>
      <c r="DT242" s="162">
        <f t="shared" si="1171"/>
        <v>0</v>
      </c>
      <c r="DU242" s="162">
        <f t="shared" si="1171"/>
        <v>0</v>
      </c>
      <c r="DV242" s="162">
        <f t="shared" si="1171"/>
        <v>0</v>
      </c>
      <c r="DW242" s="162">
        <f t="shared" si="1171"/>
        <v>0</v>
      </c>
      <c r="DX242" s="162">
        <f t="shared" si="1171"/>
        <v>0</v>
      </c>
      <c r="DY242" s="162">
        <f t="shared" si="1171"/>
        <v>0</v>
      </c>
      <c r="DZ242" s="162">
        <f t="shared" si="1171"/>
        <v>0</v>
      </c>
      <c r="EA242" s="162">
        <f t="shared" si="1171"/>
        <v>0</v>
      </c>
      <c r="EB242" s="162">
        <f t="shared" si="1171"/>
        <v>0</v>
      </c>
      <c r="EC242" s="162">
        <f t="shared" si="1171"/>
        <v>0</v>
      </c>
      <c r="ED242" s="162">
        <f t="shared" si="1171"/>
        <v>0</v>
      </c>
      <c r="EE242" s="162">
        <f t="shared" si="1171"/>
        <v>0</v>
      </c>
      <c r="EF242" s="162">
        <f t="shared" si="1171"/>
        <v>0</v>
      </c>
      <c r="EG242" s="162">
        <f t="shared" si="1171"/>
        <v>0</v>
      </c>
      <c r="EH242" s="162">
        <f t="shared" si="1171"/>
        <v>0</v>
      </c>
      <c r="EI242" s="162">
        <f t="shared" si="1171"/>
        <v>0</v>
      </c>
      <c r="EJ242" s="162">
        <f t="shared" si="1171"/>
        <v>0</v>
      </c>
      <c r="EK242" s="162">
        <f t="shared" si="1171"/>
        <v>0</v>
      </c>
      <c r="EL242" s="162">
        <f t="shared" si="1171"/>
        <v>0</v>
      </c>
      <c r="EM242" s="162">
        <f t="shared" si="1171"/>
        <v>0</v>
      </c>
      <c r="EN242" s="162">
        <f t="shared" si="1171"/>
        <v>0</v>
      </c>
      <c r="EO242" s="162">
        <f t="shared" si="1171"/>
        <v>0</v>
      </c>
      <c r="EP242" s="162">
        <f t="shared" si="1171"/>
        <v>0</v>
      </c>
      <c r="EQ242" s="162">
        <f t="shared" si="1171"/>
        <v>0</v>
      </c>
      <c r="ER242" s="162">
        <f t="shared" si="1171"/>
        <v>0</v>
      </c>
      <c r="ES242" s="162">
        <f t="shared" si="1171"/>
        <v>0</v>
      </c>
      <c r="ET242" s="162">
        <f t="shared" si="1171"/>
        <v>0</v>
      </c>
      <c r="EU242" s="162">
        <f t="shared" si="13"/>
        <v>0</v>
      </c>
      <c r="EV242" s="162">
        <f t="shared" ref="EV242:GQ242" si="1172">BB242-CY242</f>
        <v>0</v>
      </c>
      <c r="EW242" s="162">
        <f t="shared" si="1172"/>
        <v>0</v>
      </c>
      <c r="EX242" s="162">
        <f t="shared" si="1172"/>
        <v>0</v>
      </c>
      <c r="EY242" s="162">
        <f t="shared" si="1172"/>
        <v>0</v>
      </c>
      <c r="EZ242" s="162">
        <f t="shared" si="1172"/>
        <v>0</v>
      </c>
      <c r="FA242" s="162">
        <f t="shared" si="1172"/>
        <v>0</v>
      </c>
      <c r="FB242" s="162">
        <f t="shared" si="1172"/>
        <v>0</v>
      </c>
      <c r="FC242" s="162">
        <f t="shared" si="1172"/>
        <v>0</v>
      </c>
      <c r="FD242" s="162">
        <f t="shared" si="1172"/>
        <v>0</v>
      </c>
      <c r="FE242" s="162">
        <f t="shared" si="1172"/>
        <v>0</v>
      </c>
      <c r="FF242" s="162">
        <f t="shared" si="1172"/>
        <v>0</v>
      </c>
      <c r="FG242" s="162">
        <f t="shared" si="1172"/>
        <v>0</v>
      </c>
      <c r="FH242" s="162">
        <f t="shared" si="1172"/>
        <v>0</v>
      </c>
      <c r="FI242" s="162">
        <f t="shared" si="1172"/>
        <v>0</v>
      </c>
      <c r="FJ242" s="162">
        <f t="shared" si="1172"/>
        <v>0</v>
      </c>
      <c r="FK242" s="162">
        <f t="shared" si="1172"/>
        <v>0</v>
      </c>
      <c r="FL242" s="162">
        <f t="shared" si="1172"/>
        <v>0</v>
      </c>
      <c r="FM242" s="162">
        <f t="shared" si="1172"/>
        <v>0</v>
      </c>
      <c r="FN242" s="162">
        <f t="shared" si="1172"/>
        <v>0</v>
      </c>
      <c r="FO242" s="162">
        <f t="shared" si="1172"/>
        <v>0</v>
      </c>
      <c r="FP242" s="162">
        <f t="shared" si="1172"/>
        <v>0</v>
      </c>
      <c r="FQ242" s="162">
        <f t="shared" si="1172"/>
        <v>0</v>
      </c>
      <c r="FR242" s="162">
        <f t="shared" si="1172"/>
        <v>0</v>
      </c>
      <c r="FS242" s="162">
        <f t="shared" si="1172"/>
        <v>0</v>
      </c>
      <c r="FT242" s="162">
        <f t="shared" si="1172"/>
        <v>0</v>
      </c>
      <c r="FU242" s="162">
        <f t="shared" si="1172"/>
        <v>0</v>
      </c>
      <c r="FV242" s="162">
        <f t="shared" si="1172"/>
        <v>0</v>
      </c>
      <c r="FW242" s="162">
        <f t="shared" si="1172"/>
        <v>0</v>
      </c>
      <c r="FX242" s="162">
        <f t="shared" si="1172"/>
        <v>0</v>
      </c>
      <c r="FY242" s="162">
        <f t="shared" si="1172"/>
        <v>0</v>
      </c>
      <c r="FZ242" s="162">
        <f t="shared" si="1172"/>
        <v>0</v>
      </c>
      <c r="GA242" s="162">
        <f t="shared" si="1172"/>
        <v>0</v>
      </c>
      <c r="GB242" s="162">
        <f t="shared" si="1172"/>
        <v>0</v>
      </c>
      <c r="GC242" s="162">
        <f t="shared" si="1172"/>
        <v>0</v>
      </c>
      <c r="GD242" s="162">
        <f t="shared" si="1172"/>
        <v>0</v>
      </c>
      <c r="GE242" s="162">
        <f t="shared" si="1172"/>
        <v>0</v>
      </c>
      <c r="GF242" s="162">
        <f t="shared" si="1172"/>
        <v>0</v>
      </c>
      <c r="GG242" s="162">
        <f t="shared" si="1172"/>
        <v>0</v>
      </c>
      <c r="GH242" s="162">
        <f t="shared" si="1172"/>
        <v>0</v>
      </c>
      <c r="GI242" s="162">
        <f t="shared" si="1172"/>
        <v>0</v>
      </c>
      <c r="GJ242" s="162">
        <f t="shared" si="1172"/>
        <v>0</v>
      </c>
      <c r="GK242" s="162">
        <f t="shared" si="1172"/>
        <v>0</v>
      </c>
      <c r="GL242" s="162">
        <f t="shared" si="1172"/>
        <v>0</v>
      </c>
      <c r="GM242" s="162">
        <f t="shared" si="1172"/>
        <v>0</v>
      </c>
      <c r="GN242" s="162">
        <f t="shared" si="1172"/>
        <v>0</v>
      </c>
      <c r="GO242" s="162">
        <f t="shared" si="1172"/>
        <v>0</v>
      </c>
      <c r="GP242" s="162">
        <f t="shared" si="1172"/>
        <v>0</v>
      </c>
      <c r="GQ242" s="162">
        <f t="shared" si="1172"/>
        <v>0</v>
      </c>
      <c r="GR242" s="162">
        <f t="shared" si="15"/>
        <v>0</v>
      </c>
      <c r="GS242" s="162">
        <f t="shared" ref="GS242:IN242" si="1173">E242-EV242</f>
        <v>0</v>
      </c>
      <c r="GT242" s="162">
        <f t="shared" si="1173"/>
        <v>0</v>
      </c>
      <c r="GU242" s="162">
        <f t="shared" si="1173"/>
        <v>0</v>
      </c>
      <c r="GV242" s="162">
        <f t="shared" si="1173"/>
        <v>0</v>
      </c>
      <c r="GW242" s="162">
        <f t="shared" si="1173"/>
        <v>0</v>
      </c>
      <c r="GX242" s="162">
        <f t="shared" si="1173"/>
        <v>0</v>
      </c>
      <c r="GY242" s="162">
        <f t="shared" si="1173"/>
        <v>0</v>
      </c>
      <c r="GZ242" s="162">
        <f t="shared" si="1173"/>
        <v>0</v>
      </c>
      <c r="HA242" s="162">
        <f t="shared" si="1173"/>
        <v>0</v>
      </c>
      <c r="HB242" s="162">
        <f t="shared" si="1173"/>
        <v>0</v>
      </c>
      <c r="HC242" s="162">
        <f t="shared" si="1173"/>
        <v>0</v>
      </c>
      <c r="HD242" s="162">
        <f t="shared" si="1173"/>
        <v>0</v>
      </c>
      <c r="HE242" s="162">
        <f t="shared" si="1173"/>
        <v>0</v>
      </c>
      <c r="HF242" s="162">
        <f t="shared" si="1173"/>
        <v>0</v>
      </c>
      <c r="HG242" s="162">
        <f t="shared" si="1173"/>
        <v>0</v>
      </c>
      <c r="HH242" s="162">
        <f t="shared" si="1173"/>
        <v>0</v>
      </c>
      <c r="HI242" s="162">
        <f t="shared" si="1173"/>
        <v>0</v>
      </c>
      <c r="HJ242" s="162">
        <f t="shared" si="1173"/>
        <v>0</v>
      </c>
      <c r="HK242" s="162">
        <f t="shared" si="1173"/>
        <v>0</v>
      </c>
      <c r="HL242" s="162">
        <f t="shared" si="1173"/>
        <v>0</v>
      </c>
      <c r="HM242" s="162">
        <f t="shared" si="1173"/>
        <v>0</v>
      </c>
      <c r="HN242" s="162">
        <f t="shared" si="1173"/>
        <v>0</v>
      </c>
      <c r="HO242" s="162">
        <f t="shared" si="1173"/>
        <v>0</v>
      </c>
      <c r="HP242" s="162">
        <f t="shared" si="1173"/>
        <v>0</v>
      </c>
      <c r="HQ242" s="162">
        <f t="shared" si="1173"/>
        <v>0</v>
      </c>
      <c r="HR242" s="162">
        <f t="shared" si="1173"/>
        <v>0</v>
      </c>
      <c r="HS242" s="162">
        <f t="shared" si="1173"/>
        <v>0</v>
      </c>
      <c r="HT242" s="162">
        <f t="shared" si="1173"/>
        <v>0</v>
      </c>
      <c r="HU242" s="162">
        <f t="shared" si="1173"/>
        <v>0</v>
      </c>
      <c r="HV242" s="162">
        <f t="shared" si="1173"/>
        <v>0</v>
      </c>
      <c r="HW242" s="162">
        <f t="shared" si="1173"/>
        <v>0</v>
      </c>
      <c r="HX242" s="162">
        <f t="shared" si="1173"/>
        <v>0</v>
      </c>
      <c r="HY242" s="162">
        <f t="shared" si="1173"/>
        <v>0</v>
      </c>
      <c r="HZ242" s="162">
        <f t="shared" si="1173"/>
        <v>0</v>
      </c>
      <c r="IA242" s="162">
        <f t="shared" si="1173"/>
        <v>0</v>
      </c>
      <c r="IB242" s="162">
        <f t="shared" si="1173"/>
        <v>0</v>
      </c>
      <c r="IC242" s="162">
        <f t="shared" si="1173"/>
        <v>0</v>
      </c>
      <c r="ID242" s="162">
        <f t="shared" si="1173"/>
        <v>0</v>
      </c>
      <c r="IE242" s="162">
        <f t="shared" si="1173"/>
        <v>0</v>
      </c>
      <c r="IF242" s="162">
        <f t="shared" si="1173"/>
        <v>0</v>
      </c>
      <c r="IG242" s="162">
        <f t="shared" si="1173"/>
        <v>0</v>
      </c>
      <c r="IH242" s="162">
        <f t="shared" si="1173"/>
        <v>0</v>
      </c>
      <c r="II242" s="162">
        <f t="shared" si="1173"/>
        <v>0</v>
      </c>
      <c r="IJ242" s="162">
        <f t="shared" si="1173"/>
        <v>0</v>
      </c>
      <c r="IK242" s="162">
        <f t="shared" si="1173"/>
        <v>0</v>
      </c>
      <c r="IL242" s="162">
        <f t="shared" si="1173"/>
        <v>0</v>
      </c>
      <c r="IM242" s="162">
        <f t="shared" si="1173"/>
        <v>0</v>
      </c>
      <c r="IN242" s="162">
        <f t="shared" si="1173"/>
        <v>0</v>
      </c>
      <c r="IO242" s="162">
        <f t="shared" si="17"/>
        <v>0</v>
      </c>
      <c r="IP242" s="162">
        <f t="shared" si="23"/>
        <v>0</v>
      </c>
      <c r="IQ242" s="162">
        <f t="shared" ref="IQ242:KK242" si="1174">MAX((MIN(CZ242+IP242,$IO$7))-GT242,0)</f>
        <v>0</v>
      </c>
      <c r="IR242" s="162">
        <f t="shared" si="1174"/>
        <v>0</v>
      </c>
      <c r="IS242" s="162">
        <f t="shared" si="1174"/>
        <v>0</v>
      </c>
      <c r="IT242" s="162">
        <f t="shared" si="1174"/>
        <v>0</v>
      </c>
      <c r="IU242" s="162">
        <f t="shared" si="1174"/>
        <v>0</v>
      </c>
      <c r="IV242" s="162">
        <f t="shared" si="1174"/>
        <v>0</v>
      </c>
      <c r="IW242" s="162">
        <f t="shared" si="1174"/>
        <v>0</v>
      </c>
      <c r="IX242" s="162">
        <f t="shared" si="1174"/>
        <v>0</v>
      </c>
      <c r="IY242" s="162">
        <f t="shared" si="1174"/>
        <v>0</v>
      </c>
      <c r="IZ242" s="162">
        <f t="shared" si="1174"/>
        <v>0</v>
      </c>
      <c r="JA242" s="162">
        <f t="shared" si="1174"/>
        <v>0</v>
      </c>
      <c r="JB242" s="162">
        <f t="shared" si="1174"/>
        <v>0</v>
      </c>
      <c r="JC242" s="162">
        <f t="shared" si="1174"/>
        <v>0</v>
      </c>
      <c r="JD242" s="162">
        <f t="shared" si="1174"/>
        <v>0</v>
      </c>
      <c r="JE242" s="162">
        <f t="shared" si="1174"/>
        <v>0</v>
      </c>
      <c r="JF242" s="162">
        <f t="shared" si="1174"/>
        <v>0</v>
      </c>
      <c r="JG242" s="162">
        <f t="shared" si="1174"/>
        <v>0</v>
      </c>
      <c r="JH242" s="162">
        <f t="shared" si="1174"/>
        <v>0</v>
      </c>
      <c r="JI242" s="162">
        <f t="shared" si="1174"/>
        <v>0</v>
      </c>
      <c r="JJ242" s="162">
        <f t="shared" si="1174"/>
        <v>0</v>
      </c>
      <c r="JK242" s="162">
        <f t="shared" si="1174"/>
        <v>0</v>
      </c>
      <c r="JL242" s="162">
        <f t="shared" si="1174"/>
        <v>0</v>
      </c>
      <c r="JM242" s="162">
        <f t="shared" si="1174"/>
        <v>0</v>
      </c>
      <c r="JN242" s="162">
        <f t="shared" si="1174"/>
        <v>0</v>
      </c>
      <c r="JO242" s="162">
        <f t="shared" si="1174"/>
        <v>0</v>
      </c>
      <c r="JP242" s="162">
        <f t="shared" si="1174"/>
        <v>0</v>
      </c>
      <c r="JQ242" s="162">
        <f t="shared" si="1174"/>
        <v>0</v>
      </c>
      <c r="JR242" s="162">
        <f t="shared" si="1174"/>
        <v>0</v>
      </c>
      <c r="JS242" s="162">
        <f t="shared" si="1174"/>
        <v>0</v>
      </c>
      <c r="JT242" s="162">
        <f t="shared" si="1174"/>
        <v>0</v>
      </c>
      <c r="JU242" s="162">
        <f t="shared" si="1174"/>
        <v>0</v>
      </c>
      <c r="JV242" s="162">
        <f t="shared" si="1174"/>
        <v>0</v>
      </c>
      <c r="JW242" s="162">
        <f t="shared" si="1174"/>
        <v>0</v>
      </c>
      <c r="JX242" s="162">
        <f t="shared" si="1174"/>
        <v>0</v>
      </c>
      <c r="JY242" s="162">
        <f t="shared" si="1174"/>
        <v>0</v>
      </c>
      <c r="JZ242" s="162">
        <f t="shared" si="1174"/>
        <v>0</v>
      </c>
      <c r="KA242" s="162">
        <f t="shared" si="1174"/>
        <v>0</v>
      </c>
      <c r="KB242" s="162">
        <f t="shared" si="1174"/>
        <v>0</v>
      </c>
      <c r="KC242" s="162">
        <f t="shared" si="1174"/>
        <v>0</v>
      </c>
      <c r="KD242" s="162">
        <f t="shared" si="1174"/>
        <v>0</v>
      </c>
      <c r="KE242" s="162">
        <f t="shared" si="1174"/>
        <v>0</v>
      </c>
      <c r="KF242" s="162">
        <f t="shared" si="1174"/>
        <v>0</v>
      </c>
      <c r="KG242" s="162">
        <f t="shared" si="1174"/>
        <v>0</v>
      </c>
      <c r="KH242" s="162">
        <f t="shared" si="1174"/>
        <v>0</v>
      </c>
      <c r="KI242" s="162">
        <f t="shared" si="1174"/>
        <v>0</v>
      </c>
      <c r="KJ242" s="162">
        <f t="shared" si="1174"/>
        <v>0</v>
      </c>
      <c r="KK242" s="162">
        <f t="shared" si="1174"/>
        <v>0</v>
      </c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</row>
    <row r="243" ht="14.25" customHeight="1" spans="1:326" x14ac:dyDescent="0.25">
      <c r="A243" s="1">
        <v>8</v>
      </c>
      <c r="B243" s="1">
        <f t="shared" ref="B243:C243" si="1175">B242+1</f>
        <v>233</v>
      </c>
      <c r="C243" s="232">
        <f t="shared" si="1175"/>
        <v>43698</v>
      </c>
      <c r="D243" s="162">
        <f t="shared" si="9"/>
        <v>0</v>
      </c>
      <c r="E243" s="162">
        <f>(SUMIFS(Profile!$F$2:$F$17521,Profile!$B$2:$B$17521,$B243,Profile!$C$2:$C$17521,E$8))*$C$6</f>
        <v>0</v>
      </c>
      <c r="F243" s="162">
        <f>(SUMIFS(Profile!$F$2:$F$17521,Profile!$B$2:$B$17521,$B243,Profile!$C$2:$C$17521,F$8))*$C$6</f>
        <v>0</v>
      </c>
      <c r="G243" s="162">
        <f>(SUMIFS(Profile!$F$2:$F$17521,Profile!$B$2:$B$17521,$B243,Profile!$C$2:$C$17521,G$8))*$C$6</f>
        <v>0</v>
      </c>
      <c r="H243" s="162">
        <f>(SUMIFS(Profile!$F$2:$F$17521,Profile!$B$2:$B$17521,$B243,Profile!$C$2:$C$17521,H$8))*$C$6</f>
        <v>0</v>
      </c>
      <c r="I243" s="162">
        <f>(SUMIFS(Profile!$F$2:$F$17521,Profile!$B$2:$B$17521,$B243,Profile!$C$2:$C$17521,I$8))*$C$6</f>
        <v>0</v>
      </c>
      <c r="J243" s="162">
        <f>(SUMIFS(Profile!$F$2:$F$17521,Profile!$B$2:$B$17521,$B243,Profile!$C$2:$C$17521,J$8))*$C$6</f>
        <v>0</v>
      </c>
      <c r="K243" s="162">
        <f>(SUMIFS(Profile!$F$2:$F$17521,Profile!$B$2:$B$17521,$B243,Profile!$C$2:$C$17521,K$8))*$C$6</f>
        <v>0</v>
      </c>
      <c r="L243" s="162">
        <f>(SUMIFS(Profile!$F$2:$F$17521,Profile!$B$2:$B$17521,$B243,Profile!$C$2:$C$17521,L$8))*$C$6</f>
        <v>0</v>
      </c>
      <c r="M243" s="162">
        <f>(SUMIFS(Profile!$F$2:$F$17521,Profile!$B$2:$B$17521,$B243,Profile!$C$2:$C$17521,M$8))*$C$6</f>
        <v>0</v>
      </c>
      <c r="N243" s="162">
        <f>(SUMIFS(Profile!$F$2:$F$17521,Profile!$B$2:$B$17521,$B243,Profile!$C$2:$C$17521,N$8))*$C$6</f>
        <v>0</v>
      </c>
      <c r="O243" s="162">
        <f>(SUMIFS(Profile!$F$2:$F$17521,Profile!$B$2:$B$17521,$B243,Profile!$C$2:$C$17521,O$8))*$C$6</f>
        <v>0</v>
      </c>
      <c r="P243" s="162">
        <f>(SUMIFS(Profile!$F$2:$F$17521,Profile!$B$2:$B$17521,$B243,Profile!$C$2:$C$17521,P$8))*$C$6</f>
        <v>0</v>
      </c>
      <c r="Q243" s="162">
        <f>(SUMIFS(Profile!$F$2:$F$17521,Profile!$B$2:$B$17521,$B243,Profile!$C$2:$C$17521,Q$8))*$C$6</f>
        <v>0</v>
      </c>
      <c r="R243" s="162">
        <f>(SUMIFS(Profile!$F$2:$F$17521,Profile!$B$2:$B$17521,$B243,Profile!$C$2:$C$17521,R$8))*$C$6</f>
        <v>0</v>
      </c>
      <c r="S243" s="162">
        <f>(SUMIFS(Profile!$F$2:$F$17521,Profile!$B$2:$B$17521,$B243,Profile!$C$2:$C$17521,S$8))*$C$6</f>
        <v>0</v>
      </c>
      <c r="T243" s="162">
        <f>(SUMIFS(Profile!$F$2:$F$17521,Profile!$B$2:$B$17521,$B243,Profile!$C$2:$C$17521,T$8))*$C$6</f>
        <v>0</v>
      </c>
      <c r="U243" s="162">
        <f>(SUMIFS(Profile!$F$2:$F$17521,Profile!$B$2:$B$17521,$B243,Profile!$C$2:$C$17521,U$8))*$C$6</f>
        <v>0</v>
      </c>
      <c r="V243" s="162">
        <f>(SUMIFS(Profile!$F$2:$F$17521,Profile!$B$2:$B$17521,$B243,Profile!$C$2:$C$17521,V$8))*$C$6</f>
        <v>0</v>
      </c>
      <c r="W243" s="162">
        <f>(SUMIFS(Profile!$F$2:$F$17521,Profile!$B$2:$B$17521,$B243,Profile!$C$2:$C$17521,W$8))*$C$6</f>
        <v>0</v>
      </c>
      <c r="X243" s="162">
        <f>(SUMIFS(Profile!$F$2:$F$17521,Profile!$B$2:$B$17521,$B243,Profile!$C$2:$C$17521,X$8))*$C$6</f>
        <v>0</v>
      </c>
      <c r="Y243" s="162">
        <f>(SUMIFS(Profile!$F$2:$F$17521,Profile!$B$2:$B$17521,$B243,Profile!$C$2:$C$17521,Y$8))*$C$6</f>
        <v>0</v>
      </c>
      <c r="Z243" s="162">
        <f>(SUMIFS(Profile!$F$2:$F$17521,Profile!$B$2:$B$17521,$B243,Profile!$C$2:$C$17521,Z$8))*$C$6</f>
        <v>0</v>
      </c>
      <c r="AA243" s="162">
        <f>(SUMIFS(Profile!$F$2:$F$17521,Profile!$B$2:$B$17521,$B243,Profile!$C$2:$C$17521,AA$8))*$C$6</f>
        <v>0</v>
      </c>
      <c r="AB243" s="162">
        <f>(SUMIFS(Profile!$F$2:$F$17521,Profile!$B$2:$B$17521,$B243,Profile!$C$2:$C$17521,AB$8))*$C$6</f>
        <v>0</v>
      </c>
      <c r="AC243" s="162">
        <f>(SUMIFS(Profile!$F$2:$F$17521,Profile!$B$2:$B$17521,$B243,Profile!$C$2:$C$17521,AC$8))*$C$6</f>
        <v>0</v>
      </c>
      <c r="AD243" s="162">
        <f>(SUMIFS(Profile!$F$2:$F$17521,Profile!$B$2:$B$17521,$B243,Profile!$C$2:$C$17521,AD$8))*$C$6</f>
        <v>0</v>
      </c>
      <c r="AE243" s="162">
        <f>(SUMIFS(Profile!$F$2:$F$17521,Profile!$B$2:$B$17521,$B243,Profile!$C$2:$C$17521,AE$8))*$C$6</f>
        <v>0</v>
      </c>
      <c r="AF243" s="162">
        <f>(SUMIFS(Profile!$F$2:$F$17521,Profile!$B$2:$B$17521,$B243,Profile!$C$2:$C$17521,AF$8))*$C$6</f>
        <v>0</v>
      </c>
      <c r="AG243" s="162">
        <f>(SUMIFS(Profile!$F$2:$F$17521,Profile!$B$2:$B$17521,$B243,Profile!$C$2:$C$17521,AG$8))*$C$6</f>
        <v>0</v>
      </c>
      <c r="AH243" s="162">
        <f>(SUMIFS(Profile!$F$2:$F$17521,Profile!$B$2:$B$17521,$B243,Profile!$C$2:$C$17521,AH$8))*$C$6</f>
        <v>0</v>
      </c>
      <c r="AI243" s="162">
        <f>(SUMIFS(Profile!$F$2:$F$17521,Profile!$B$2:$B$17521,$B243,Profile!$C$2:$C$17521,AI$8))*$C$6</f>
        <v>0</v>
      </c>
      <c r="AJ243" s="162">
        <f>(SUMIFS(Profile!$F$2:$F$17521,Profile!$B$2:$B$17521,$B243,Profile!$C$2:$C$17521,AJ$8))*$C$6</f>
        <v>0</v>
      </c>
      <c r="AK243" s="162">
        <f>(SUMIFS(Profile!$F$2:$F$17521,Profile!$B$2:$B$17521,$B243,Profile!$C$2:$C$17521,AK$8))*$C$6</f>
        <v>0</v>
      </c>
      <c r="AL243" s="162">
        <f>(SUMIFS(Profile!$F$2:$F$17521,Profile!$B$2:$B$17521,$B243,Profile!$C$2:$C$17521,AL$8))*$C$6</f>
        <v>0</v>
      </c>
      <c r="AM243" s="162">
        <f>(SUMIFS(Profile!$F$2:$F$17521,Profile!$B$2:$B$17521,$B243,Profile!$C$2:$C$17521,AM$8))*$C$6</f>
        <v>0</v>
      </c>
      <c r="AN243" s="162">
        <f>(SUMIFS(Profile!$F$2:$F$17521,Profile!$B$2:$B$17521,$B243,Profile!$C$2:$C$17521,AN$8))*$C$6</f>
        <v>0</v>
      </c>
      <c r="AO243" s="162">
        <f>(SUMIFS(Profile!$F$2:$F$17521,Profile!$B$2:$B$17521,$B243,Profile!$C$2:$C$17521,AO$8))*$C$6</f>
        <v>0</v>
      </c>
      <c r="AP243" s="162">
        <f>(SUMIFS(Profile!$F$2:$F$17521,Profile!$B$2:$B$17521,$B243,Profile!$C$2:$C$17521,AP$8))*$C$6</f>
        <v>0</v>
      </c>
      <c r="AQ243" s="162">
        <f>(SUMIFS(Profile!$F$2:$F$17521,Profile!$B$2:$B$17521,$B243,Profile!$C$2:$C$17521,AQ$8))*$C$6</f>
        <v>0</v>
      </c>
      <c r="AR243" s="162">
        <f>(SUMIFS(Profile!$F$2:$F$17521,Profile!$B$2:$B$17521,$B243,Profile!$C$2:$C$17521,AR$8))*$C$6</f>
        <v>0</v>
      </c>
      <c r="AS243" s="162">
        <f>(SUMIFS(Profile!$F$2:$F$17521,Profile!$B$2:$B$17521,$B243,Profile!$C$2:$C$17521,AS$8))*$C$6</f>
        <v>0</v>
      </c>
      <c r="AT243" s="162">
        <f>(SUMIFS(Profile!$F$2:$F$17521,Profile!$B$2:$B$17521,$B243,Profile!$C$2:$C$17521,AT$8))*$C$6</f>
        <v>0</v>
      </c>
      <c r="AU243" s="162">
        <f>(SUMIFS(Profile!$F$2:$F$17521,Profile!$B$2:$B$17521,$B243,Profile!$C$2:$C$17521,AU$8))*$C$6</f>
        <v>0</v>
      </c>
      <c r="AV243" s="162">
        <f>(SUMIFS(Profile!$F$2:$F$17521,Profile!$B$2:$B$17521,$B243,Profile!$C$2:$C$17521,AV$8))*$C$6</f>
        <v>0</v>
      </c>
      <c r="AW243" s="162">
        <f>(SUMIFS(Profile!$F$2:$F$17521,Profile!$B$2:$B$17521,$B243,Profile!$C$2:$C$17521,AW$8))*$C$6</f>
        <v>0</v>
      </c>
      <c r="AX243" s="162">
        <f>(SUMIFS(Profile!$F$2:$F$17521,Profile!$B$2:$B$17521,$B243,Profile!$C$2:$C$17521,AX$8))*$C$6</f>
        <v>0</v>
      </c>
      <c r="AY243" s="162">
        <f>(SUMIFS(Profile!$F$2:$F$17521,Profile!$B$2:$B$17521,$B243,Profile!$C$2:$C$17521,AY$8))*$C$6</f>
        <v>0</v>
      </c>
      <c r="AZ243" s="162">
        <f>(SUMIFS(Profile!$F$2:$F$17521,Profile!$B$2:$B$17521,$B243,Profile!$C$2:$C$17521,AZ$8))*$C$6</f>
        <v>0</v>
      </c>
      <c r="BA243" s="162">
        <f t="shared" si="10"/>
        <v>0</v>
      </c>
      <c r="BB243" s="162">
        <f>(SUMIFS(Profile!$E$2:$E$17521,Profile!$B$2:$B$17521,$B243,Profile!$C$2:$C$17521,BB$8))*$C$9</f>
        <v>0</v>
      </c>
      <c r="BC243" s="162">
        <f>(SUMIFS(Profile!$E$2:$E$17521,Profile!$B$2:$B$17521,$B243,Profile!$C$2:$C$17521,BC$8))*$C$9</f>
        <v>0</v>
      </c>
      <c r="BD243" s="162">
        <f>(SUMIFS(Profile!$E$2:$E$17521,Profile!$B$2:$B$17521,$B243,Profile!$C$2:$C$17521,BD$8))*$C$9</f>
        <v>0</v>
      </c>
      <c r="BE243" s="162">
        <f>(SUMIFS(Profile!$E$2:$E$17521,Profile!$B$2:$B$17521,$B243,Profile!$C$2:$C$17521,BE$8))*$C$9</f>
        <v>0</v>
      </c>
      <c r="BF243" s="162">
        <f>(SUMIFS(Profile!$E$2:$E$17521,Profile!$B$2:$B$17521,$B243,Profile!$C$2:$C$17521,BF$8))*$C$9</f>
        <v>0</v>
      </c>
      <c r="BG243" s="162">
        <f>(SUMIFS(Profile!$E$2:$E$17521,Profile!$B$2:$B$17521,$B243,Profile!$C$2:$C$17521,BG$8))*$C$9</f>
        <v>0</v>
      </c>
      <c r="BH243" s="162">
        <f>(SUMIFS(Profile!$E$2:$E$17521,Profile!$B$2:$B$17521,$B243,Profile!$C$2:$C$17521,BH$8))*$C$9</f>
        <v>0</v>
      </c>
      <c r="BI243" s="162">
        <f>(SUMIFS(Profile!$E$2:$E$17521,Profile!$B$2:$B$17521,$B243,Profile!$C$2:$C$17521,BI$8))*$C$9</f>
        <v>0</v>
      </c>
      <c r="BJ243" s="162">
        <f>(SUMIFS(Profile!$E$2:$E$17521,Profile!$B$2:$B$17521,$B243,Profile!$C$2:$C$17521,BJ$8))*$C$9</f>
        <v>0</v>
      </c>
      <c r="BK243" s="162">
        <f>(SUMIFS(Profile!$E$2:$E$17521,Profile!$B$2:$B$17521,$B243,Profile!$C$2:$C$17521,BK$8))*$C$9</f>
        <v>0</v>
      </c>
      <c r="BL243" s="162">
        <f>(SUMIFS(Profile!$E$2:$E$17521,Profile!$B$2:$B$17521,$B243,Profile!$C$2:$C$17521,BL$8))*$C$9</f>
        <v>0</v>
      </c>
      <c r="BM243" s="162">
        <f>(SUMIFS(Profile!$E$2:$E$17521,Profile!$B$2:$B$17521,$B243,Profile!$C$2:$C$17521,BM$8))*$C$9</f>
        <v>0</v>
      </c>
      <c r="BN243" s="162">
        <f>(SUMIFS(Profile!$E$2:$E$17521,Profile!$B$2:$B$17521,$B243,Profile!$C$2:$C$17521,BN$8))*$C$9</f>
        <v>0</v>
      </c>
      <c r="BO243" s="162">
        <f>(SUMIFS(Profile!$E$2:$E$17521,Profile!$B$2:$B$17521,$B243,Profile!$C$2:$C$17521,BO$8))*$C$9</f>
        <v>0</v>
      </c>
      <c r="BP243" s="162">
        <f>(SUMIFS(Profile!$E$2:$E$17521,Profile!$B$2:$B$17521,$B243,Profile!$C$2:$C$17521,BP$8))*$C$9</f>
        <v>0</v>
      </c>
      <c r="BQ243" s="162">
        <f>(SUMIFS(Profile!$E$2:$E$17521,Profile!$B$2:$B$17521,$B243,Profile!$C$2:$C$17521,BQ$8))*$C$9</f>
        <v>0</v>
      </c>
      <c r="BR243" s="162">
        <f>(SUMIFS(Profile!$E$2:$E$17521,Profile!$B$2:$B$17521,$B243,Profile!$C$2:$C$17521,BR$8))*$C$9</f>
        <v>0</v>
      </c>
      <c r="BS243" s="162">
        <f>(SUMIFS(Profile!$E$2:$E$17521,Profile!$B$2:$B$17521,$B243,Profile!$C$2:$C$17521,BS$8))*$C$9</f>
        <v>0</v>
      </c>
      <c r="BT243" s="162">
        <f>(SUMIFS(Profile!$E$2:$E$17521,Profile!$B$2:$B$17521,$B243,Profile!$C$2:$C$17521,BT$8))*$C$9</f>
        <v>0</v>
      </c>
      <c r="BU243" s="162">
        <f>(SUMIFS(Profile!$E$2:$E$17521,Profile!$B$2:$B$17521,$B243,Profile!$C$2:$C$17521,BU$8))*$C$9</f>
        <v>0</v>
      </c>
      <c r="BV243" s="162">
        <f>(SUMIFS(Profile!$E$2:$E$17521,Profile!$B$2:$B$17521,$B243,Profile!$C$2:$C$17521,BV$8))*$C$9</f>
        <v>0</v>
      </c>
      <c r="BW243" s="162">
        <f>(SUMIFS(Profile!$E$2:$E$17521,Profile!$B$2:$B$17521,$B243,Profile!$C$2:$C$17521,BW$8))*$C$9</f>
        <v>0</v>
      </c>
      <c r="BX243" s="162">
        <f>(SUMIFS(Profile!$E$2:$E$17521,Profile!$B$2:$B$17521,$B243,Profile!$C$2:$C$17521,BX$8))*$C$9</f>
        <v>0</v>
      </c>
      <c r="BY243" s="162">
        <f>(SUMIFS(Profile!$E$2:$E$17521,Profile!$B$2:$B$17521,$B243,Profile!$C$2:$C$17521,BY$8))*$C$9</f>
        <v>0</v>
      </c>
      <c r="BZ243" s="162">
        <f>(SUMIFS(Profile!$E$2:$E$17521,Profile!$B$2:$B$17521,$B243,Profile!$C$2:$C$17521,BZ$8))*$C$9</f>
        <v>0</v>
      </c>
      <c r="CA243" s="162">
        <f>(SUMIFS(Profile!$E$2:$E$17521,Profile!$B$2:$B$17521,$B243,Profile!$C$2:$C$17521,CA$8))*$C$9</f>
        <v>0</v>
      </c>
      <c r="CB243" s="162">
        <f>(SUMIFS(Profile!$E$2:$E$17521,Profile!$B$2:$B$17521,$B243,Profile!$C$2:$C$17521,CB$8))*$C$9</f>
        <v>0</v>
      </c>
      <c r="CC243" s="162">
        <f>(SUMIFS(Profile!$E$2:$E$17521,Profile!$B$2:$B$17521,$B243,Profile!$C$2:$C$17521,CC$8))*$C$9</f>
        <v>0</v>
      </c>
      <c r="CD243" s="162">
        <f>(SUMIFS(Profile!$E$2:$E$17521,Profile!$B$2:$B$17521,$B243,Profile!$C$2:$C$17521,CD$8))*$C$9</f>
        <v>0</v>
      </c>
      <c r="CE243" s="162">
        <f>(SUMIFS(Profile!$E$2:$E$17521,Profile!$B$2:$B$17521,$B243,Profile!$C$2:$C$17521,CE$8))*$C$9</f>
        <v>0</v>
      </c>
      <c r="CF243" s="162">
        <f>(SUMIFS(Profile!$E$2:$E$17521,Profile!$B$2:$B$17521,$B243,Profile!$C$2:$C$17521,CF$8))*$C$9</f>
        <v>0</v>
      </c>
      <c r="CG243" s="162">
        <f>(SUMIFS(Profile!$E$2:$E$17521,Profile!$B$2:$B$17521,$B243,Profile!$C$2:$C$17521,CG$8))*$C$9</f>
        <v>0</v>
      </c>
      <c r="CH243" s="162">
        <f>(SUMIFS(Profile!$E$2:$E$17521,Profile!$B$2:$B$17521,$B243,Profile!$C$2:$C$17521,CH$8))*$C$9</f>
        <v>0</v>
      </c>
      <c r="CI243" s="162">
        <f>(SUMIFS(Profile!$E$2:$E$17521,Profile!$B$2:$B$17521,$B243,Profile!$C$2:$C$17521,CI$8))*$C$9</f>
        <v>0</v>
      </c>
      <c r="CJ243" s="162">
        <f>(SUMIFS(Profile!$E$2:$E$17521,Profile!$B$2:$B$17521,$B243,Profile!$C$2:$C$17521,CJ$8))*$C$9</f>
        <v>0</v>
      </c>
      <c r="CK243" s="162">
        <f>(SUMIFS(Profile!$E$2:$E$17521,Profile!$B$2:$B$17521,$B243,Profile!$C$2:$C$17521,CK$8))*$C$9</f>
        <v>0</v>
      </c>
      <c r="CL243" s="162">
        <f>(SUMIFS(Profile!$E$2:$E$17521,Profile!$B$2:$B$17521,$B243,Profile!$C$2:$C$17521,CL$8))*$C$9</f>
        <v>0</v>
      </c>
      <c r="CM243" s="162">
        <f>(SUMIFS(Profile!$E$2:$E$17521,Profile!$B$2:$B$17521,$B243,Profile!$C$2:$C$17521,CM$8))*$C$9</f>
        <v>0</v>
      </c>
      <c r="CN243" s="162">
        <f>(SUMIFS(Profile!$E$2:$E$17521,Profile!$B$2:$B$17521,$B243,Profile!$C$2:$C$17521,CN$8))*$C$9</f>
        <v>0</v>
      </c>
      <c r="CO243" s="162">
        <f>(SUMIFS(Profile!$E$2:$E$17521,Profile!$B$2:$B$17521,$B243,Profile!$C$2:$C$17521,CO$8))*$C$9</f>
        <v>0</v>
      </c>
      <c r="CP243" s="162">
        <f>(SUMIFS(Profile!$E$2:$E$17521,Profile!$B$2:$B$17521,$B243,Profile!$C$2:$C$17521,CP$8))*$C$9</f>
        <v>0</v>
      </c>
      <c r="CQ243" s="162">
        <f>(SUMIFS(Profile!$E$2:$E$17521,Profile!$B$2:$B$17521,$B243,Profile!$C$2:$C$17521,CQ$8))*$C$9</f>
        <v>0</v>
      </c>
      <c r="CR243" s="162">
        <f>(SUMIFS(Profile!$E$2:$E$17521,Profile!$B$2:$B$17521,$B243,Profile!$C$2:$C$17521,CR$8))*$C$9</f>
        <v>0</v>
      </c>
      <c r="CS243" s="162">
        <f>(SUMIFS(Profile!$E$2:$E$17521,Profile!$B$2:$B$17521,$B243,Profile!$C$2:$C$17521,CS$8))*$C$9</f>
        <v>0</v>
      </c>
      <c r="CT243" s="162">
        <f>(SUMIFS(Profile!$E$2:$E$17521,Profile!$B$2:$B$17521,$B243,Profile!$C$2:$C$17521,CT$8))*$C$9</f>
        <v>0</v>
      </c>
      <c r="CU243" s="162">
        <f>(SUMIFS(Profile!$E$2:$E$17521,Profile!$B$2:$B$17521,$B243,Profile!$C$2:$C$17521,CU$8))*$C$9</f>
        <v>0</v>
      </c>
      <c r="CV243" s="162">
        <f>(SUMIFS(Profile!$E$2:$E$17521,Profile!$B$2:$B$17521,$B243,Profile!$C$2:$C$17521,CV$8))*$C$9</f>
        <v>0</v>
      </c>
      <c r="CW243" s="162">
        <f>(SUMIFS(Profile!$E$2:$E$17521,Profile!$B$2:$B$17521,$B243,Profile!$C$2:$C$17521,CW$8))*$C$9</f>
        <v>0</v>
      </c>
      <c r="CX243" s="162">
        <f t="shared" si="11"/>
        <v>0</v>
      </c>
      <c r="CY243" s="162">
        <f t="shared" ref="CY243:ET243" si="1176">MAX(BB243-E243,0)</f>
        <v>0</v>
      </c>
      <c r="CZ243" s="162">
        <f t="shared" si="1176"/>
        <v>0</v>
      </c>
      <c r="DA243" s="162">
        <f t="shared" si="1176"/>
        <v>0</v>
      </c>
      <c r="DB243" s="162">
        <f t="shared" si="1176"/>
        <v>0</v>
      </c>
      <c r="DC243" s="162">
        <f t="shared" si="1176"/>
        <v>0</v>
      </c>
      <c r="DD243" s="162">
        <f t="shared" si="1176"/>
        <v>0</v>
      </c>
      <c r="DE243" s="162">
        <f t="shared" si="1176"/>
        <v>0</v>
      </c>
      <c r="DF243" s="162">
        <f t="shared" si="1176"/>
        <v>0</v>
      </c>
      <c r="DG243" s="162">
        <f t="shared" si="1176"/>
        <v>0</v>
      </c>
      <c r="DH243" s="162">
        <f t="shared" si="1176"/>
        <v>0</v>
      </c>
      <c r="DI243" s="162">
        <f t="shared" si="1176"/>
        <v>0</v>
      </c>
      <c r="DJ243" s="162">
        <f t="shared" si="1176"/>
        <v>0</v>
      </c>
      <c r="DK243" s="162">
        <f t="shared" si="1176"/>
        <v>0</v>
      </c>
      <c r="DL243" s="162">
        <f t="shared" si="1176"/>
        <v>0</v>
      </c>
      <c r="DM243" s="162">
        <f t="shared" si="1176"/>
        <v>0</v>
      </c>
      <c r="DN243" s="162">
        <f t="shared" si="1176"/>
        <v>0</v>
      </c>
      <c r="DO243" s="162">
        <f t="shared" si="1176"/>
        <v>0</v>
      </c>
      <c r="DP243" s="162">
        <f t="shared" si="1176"/>
        <v>0</v>
      </c>
      <c r="DQ243" s="162">
        <f t="shared" si="1176"/>
        <v>0</v>
      </c>
      <c r="DR243" s="162">
        <f t="shared" si="1176"/>
        <v>0</v>
      </c>
      <c r="DS243" s="162">
        <f t="shared" si="1176"/>
        <v>0</v>
      </c>
      <c r="DT243" s="162">
        <f t="shared" si="1176"/>
        <v>0</v>
      </c>
      <c r="DU243" s="162">
        <f t="shared" si="1176"/>
        <v>0</v>
      </c>
      <c r="DV243" s="162">
        <f t="shared" si="1176"/>
        <v>0</v>
      </c>
      <c r="DW243" s="162">
        <f t="shared" si="1176"/>
        <v>0</v>
      </c>
      <c r="DX243" s="162">
        <f t="shared" si="1176"/>
        <v>0</v>
      </c>
      <c r="DY243" s="162">
        <f t="shared" si="1176"/>
        <v>0</v>
      </c>
      <c r="DZ243" s="162">
        <f t="shared" si="1176"/>
        <v>0</v>
      </c>
      <c r="EA243" s="162">
        <f t="shared" si="1176"/>
        <v>0</v>
      </c>
      <c r="EB243" s="162">
        <f t="shared" si="1176"/>
        <v>0</v>
      </c>
      <c r="EC243" s="162">
        <f t="shared" si="1176"/>
        <v>0</v>
      </c>
      <c r="ED243" s="162">
        <f t="shared" si="1176"/>
        <v>0</v>
      </c>
      <c r="EE243" s="162">
        <f t="shared" si="1176"/>
        <v>0</v>
      </c>
      <c r="EF243" s="162">
        <f t="shared" si="1176"/>
        <v>0</v>
      </c>
      <c r="EG243" s="162">
        <f t="shared" si="1176"/>
        <v>0</v>
      </c>
      <c r="EH243" s="162">
        <f t="shared" si="1176"/>
        <v>0</v>
      </c>
      <c r="EI243" s="162">
        <f t="shared" si="1176"/>
        <v>0</v>
      </c>
      <c r="EJ243" s="162">
        <f t="shared" si="1176"/>
        <v>0</v>
      </c>
      <c r="EK243" s="162">
        <f t="shared" si="1176"/>
        <v>0</v>
      </c>
      <c r="EL243" s="162">
        <f t="shared" si="1176"/>
        <v>0</v>
      </c>
      <c r="EM243" s="162">
        <f t="shared" si="1176"/>
        <v>0</v>
      </c>
      <c r="EN243" s="162">
        <f t="shared" si="1176"/>
        <v>0</v>
      </c>
      <c r="EO243" s="162">
        <f t="shared" si="1176"/>
        <v>0</v>
      </c>
      <c r="EP243" s="162">
        <f t="shared" si="1176"/>
        <v>0</v>
      </c>
      <c r="EQ243" s="162">
        <f t="shared" si="1176"/>
        <v>0</v>
      </c>
      <c r="ER243" s="162">
        <f t="shared" si="1176"/>
        <v>0</v>
      </c>
      <c r="ES243" s="162">
        <f t="shared" si="1176"/>
        <v>0</v>
      </c>
      <c r="ET243" s="162">
        <f t="shared" si="1176"/>
        <v>0</v>
      </c>
      <c r="EU243" s="162">
        <f t="shared" si="13"/>
        <v>0</v>
      </c>
      <c r="EV243" s="162">
        <f t="shared" ref="EV243:GQ243" si="1177">BB243-CY243</f>
        <v>0</v>
      </c>
      <c r="EW243" s="162">
        <f t="shared" si="1177"/>
        <v>0</v>
      </c>
      <c r="EX243" s="162">
        <f t="shared" si="1177"/>
        <v>0</v>
      </c>
      <c r="EY243" s="162">
        <f t="shared" si="1177"/>
        <v>0</v>
      </c>
      <c r="EZ243" s="162">
        <f t="shared" si="1177"/>
        <v>0</v>
      </c>
      <c r="FA243" s="162">
        <f t="shared" si="1177"/>
        <v>0</v>
      </c>
      <c r="FB243" s="162">
        <f t="shared" si="1177"/>
        <v>0</v>
      </c>
      <c r="FC243" s="162">
        <f t="shared" si="1177"/>
        <v>0</v>
      </c>
      <c r="FD243" s="162">
        <f t="shared" si="1177"/>
        <v>0</v>
      </c>
      <c r="FE243" s="162">
        <f t="shared" si="1177"/>
        <v>0</v>
      </c>
      <c r="FF243" s="162">
        <f t="shared" si="1177"/>
        <v>0</v>
      </c>
      <c r="FG243" s="162">
        <f t="shared" si="1177"/>
        <v>0</v>
      </c>
      <c r="FH243" s="162">
        <f t="shared" si="1177"/>
        <v>0</v>
      </c>
      <c r="FI243" s="162">
        <f t="shared" si="1177"/>
        <v>0</v>
      </c>
      <c r="FJ243" s="162">
        <f t="shared" si="1177"/>
        <v>0</v>
      </c>
      <c r="FK243" s="162">
        <f t="shared" si="1177"/>
        <v>0</v>
      </c>
      <c r="FL243" s="162">
        <f t="shared" si="1177"/>
        <v>0</v>
      </c>
      <c r="FM243" s="162">
        <f t="shared" si="1177"/>
        <v>0</v>
      </c>
      <c r="FN243" s="162">
        <f t="shared" si="1177"/>
        <v>0</v>
      </c>
      <c r="FO243" s="162">
        <f t="shared" si="1177"/>
        <v>0</v>
      </c>
      <c r="FP243" s="162">
        <f t="shared" si="1177"/>
        <v>0</v>
      </c>
      <c r="FQ243" s="162">
        <f t="shared" si="1177"/>
        <v>0</v>
      </c>
      <c r="FR243" s="162">
        <f t="shared" si="1177"/>
        <v>0</v>
      </c>
      <c r="FS243" s="162">
        <f t="shared" si="1177"/>
        <v>0</v>
      </c>
      <c r="FT243" s="162">
        <f t="shared" si="1177"/>
        <v>0</v>
      </c>
      <c r="FU243" s="162">
        <f t="shared" si="1177"/>
        <v>0</v>
      </c>
      <c r="FV243" s="162">
        <f t="shared" si="1177"/>
        <v>0</v>
      </c>
      <c r="FW243" s="162">
        <f t="shared" si="1177"/>
        <v>0</v>
      </c>
      <c r="FX243" s="162">
        <f t="shared" si="1177"/>
        <v>0</v>
      </c>
      <c r="FY243" s="162">
        <f t="shared" si="1177"/>
        <v>0</v>
      </c>
      <c r="FZ243" s="162">
        <f t="shared" si="1177"/>
        <v>0</v>
      </c>
      <c r="GA243" s="162">
        <f t="shared" si="1177"/>
        <v>0</v>
      </c>
      <c r="GB243" s="162">
        <f t="shared" si="1177"/>
        <v>0</v>
      </c>
      <c r="GC243" s="162">
        <f t="shared" si="1177"/>
        <v>0</v>
      </c>
      <c r="GD243" s="162">
        <f t="shared" si="1177"/>
        <v>0</v>
      </c>
      <c r="GE243" s="162">
        <f t="shared" si="1177"/>
        <v>0</v>
      </c>
      <c r="GF243" s="162">
        <f t="shared" si="1177"/>
        <v>0</v>
      </c>
      <c r="GG243" s="162">
        <f t="shared" si="1177"/>
        <v>0</v>
      </c>
      <c r="GH243" s="162">
        <f t="shared" si="1177"/>
        <v>0</v>
      </c>
      <c r="GI243" s="162">
        <f t="shared" si="1177"/>
        <v>0</v>
      </c>
      <c r="GJ243" s="162">
        <f t="shared" si="1177"/>
        <v>0</v>
      </c>
      <c r="GK243" s="162">
        <f t="shared" si="1177"/>
        <v>0</v>
      </c>
      <c r="GL243" s="162">
        <f t="shared" si="1177"/>
        <v>0</v>
      </c>
      <c r="GM243" s="162">
        <f t="shared" si="1177"/>
        <v>0</v>
      </c>
      <c r="GN243" s="162">
        <f t="shared" si="1177"/>
        <v>0</v>
      </c>
      <c r="GO243" s="162">
        <f t="shared" si="1177"/>
        <v>0</v>
      </c>
      <c r="GP243" s="162">
        <f t="shared" si="1177"/>
        <v>0</v>
      </c>
      <c r="GQ243" s="162">
        <f t="shared" si="1177"/>
        <v>0</v>
      </c>
      <c r="GR243" s="162">
        <f t="shared" si="15"/>
        <v>0</v>
      </c>
      <c r="GS243" s="162">
        <f t="shared" ref="GS243:IN243" si="1178">E243-EV243</f>
        <v>0</v>
      </c>
      <c r="GT243" s="162">
        <f t="shared" si="1178"/>
        <v>0</v>
      </c>
      <c r="GU243" s="162">
        <f t="shared" si="1178"/>
        <v>0</v>
      </c>
      <c r="GV243" s="162">
        <f t="shared" si="1178"/>
        <v>0</v>
      </c>
      <c r="GW243" s="162">
        <f t="shared" si="1178"/>
        <v>0</v>
      </c>
      <c r="GX243" s="162">
        <f t="shared" si="1178"/>
        <v>0</v>
      </c>
      <c r="GY243" s="162">
        <f t="shared" si="1178"/>
        <v>0</v>
      </c>
      <c r="GZ243" s="162">
        <f t="shared" si="1178"/>
        <v>0</v>
      </c>
      <c r="HA243" s="162">
        <f t="shared" si="1178"/>
        <v>0</v>
      </c>
      <c r="HB243" s="162">
        <f t="shared" si="1178"/>
        <v>0</v>
      </c>
      <c r="HC243" s="162">
        <f t="shared" si="1178"/>
        <v>0</v>
      </c>
      <c r="HD243" s="162">
        <f t="shared" si="1178"/>
        <v>0</v>
      </c>
      <c r="HE243" s="162">
        <f t="shared" si="1178"/>
        <v>0</v>
      </c>
      <c r="HF243" s="162">
        <f t="shared" si="1178"/>
        <v>0</v>
      </c>
      <c r="HG243" s="162">
        <f t="shared" si="1178"/>
        <v>0</v>
      </c>
      <c r="HH243" s="162">
        <f t="shared" si="1178"/>
        <v>0</v>
      </c>
      <c r="HI243" s="162">
        <f t="shared" si="1178"/>
        <v>0</v>
      </c>
      <c r="HJ243" s="162">
        <f t="shared" si="1178"/>
        <v>0</v>
      </c>
      <c r="HK243" s="162">
        <f t="shared" si="1178"/>
        <v>0</v>
      </c>
      <c r="HL243" s="162">
        <f t="shared" si="1178"/>
        <v>0</v>
      </c>
      <c r="HM243" s="162">
        <f t="shared" si="1178"/>
        <v>0</v>
      </c>
      <c r="HN243" s="162">
        <f t="shared" si="1178"/>
        <v>0</v>
      </c>
      <c r="HO243" s="162">
        <f t="shared" si="1178"/>
        <v>0</v>
      </c>
      <c r="HP243" s="162">
        <f t="shared" si="1178"/>
        <v>0</v>
      </c>
      <c r="HQ243" s="162">
        <f t="shared" si="1178"/>
        <v>0</v>
      </c>
      <c r="HR243" s="162">
        <f t="shared" si="1178"/>
        <v>0</v>
      </c>
      <c r="HS243" s="162">
        <f t="shared" si="1178"/>
        <v>0</v>
      </c>
      <c r="HT243" s="162">
        <f t="shared" si="1178"/>
        <v>0</v>
      </c>
      <c r="HU243" s="162">
        <f t="shared" si="1178"/>
        <v>0</v>
      </c>
      <c r="HV243" s="162">
        <f t="shared" si="1178"/>
        <v>0</v>
      </c>
      <c r="HW243" s="162">
        <f t="shared" si="1178"/>
        <v>0</v>
      </c>
      <c r="HX243" s="162">
        <f t="shared" si="1178"/>
        <v>0</v>
      </c>
      <c r="HY243" s="162">
        <f t="shared" si="1178"/>
        <v>0</v>
      </c>
      <c r="HZ243" s="162">
        <f t="shared" si="1178"/>
        <v>0</v>
      </c>
      <c r="IA243" s="162">
        <f t="shared" si="1178"/>
        <v>0</v>
      </c>
      <c r="IB243" s="162">
        <f t="shared" si="1178"/>
        <v>0</v>
      </c>
      <c r="IC243" s="162">
        <f t="shared" si="1178"/>
        <v>0</v>
      </c>
      <c r="ID243" s="162">
        <f t="shared" si="1178"/>
        <v>0</v>
      </c>
      <c r="IE243" s="162">
        <f t="shared" si="1178"/>
        <v>0</v>
      </c>
      <c r="IF243" s="162">
        <f t="shared" si="1178"/>
        <v>0</v>
      </c>
      <c r="IG243" s="162">
        <f t="shared" si="1178"/>
        <v>0</v>
      </c>
      <c r="IH243" s="162">
        <f t="shared" si="1178"/>
        <v>0</v>
      </c>
      <c r="II243" s="162">
        <f t="shared" si="1178"/>
        <v>0</v>
      </c>
      <c r="IJ243" s="162">
        <f t="shared" si="1178"/>
        <v>0</v>
      </c>
      <c r="IK243" s="162">
        <f t="shared" si="1178"/>
        <v>0</v>
      </c>
      <c r="IL243" s="162">
        <f t="shared" si="1178"/>
        <v>0</v>
      </c>
      <c r="IM243" s="162">
        <f t="shared" si="1178"/>
        <v>0</v>
      </c>
      <c r="IN243" s="162">
        <f t="shared" si="1178"/>
        <v>0</v>
      </c>
      <c r="IO243" s="162">
        <f t="shared" si="17"/>
        <v>0</v>
      </c>
      <c r="IP243" s="162">
        <f t="shared" si="23"/>
        <v>0</v>
      </c>
      <c r="IQ243" s="162">
        <f t="shared" ref="IQ243:KK243" si="1179">MAX((MIN(CZ243+IP243,$IO$7))-GT243,0)</f>
        <v>0</v>
      </c>
      <c r="IR243" s="162">
        <f t="shared" si="1179"/>
        <v>0</v>
      </c>
      <c r="IS243" s="162">
        <f t="shared" si="1179"/>
        <v>0</v>
      </c>
      <c r="IT243" s="162">
        <f t="shared" si="1179"/>
        <v>0</v>
      </c>
      <c r="IU243" s="162">
        <f t="shared" si="1179"/>
        <v>0</v>
      </c>
      <c r="IV243" s="162">
        <f t="shared" si="1179"/>
        <v>0</v>
      </c>
      <c r="IW243" s="162">
        <f t="shared" si="1179"/>
        <v>0</v>
      </c>
      <c r="IX243" s="162">
        <f t="shared" si="1179"/>
        <v>0</v>
      </c>
      <c r="IY243" s="162">
        <f t="shared" si="1179"/>
        <v>0</v>
      </c>
      <c r="IZ243" s="162">
        <f t="shared" si="1179"/>
        <v>0</v>
      </c>
      <c r="JA243" s="162">
        <f t="shared" si="1179"/>
        <v>0</v>
      </c>
      <c r="JB243" s="162">
        <f t="shared" si="1179"/>
        <v>0</v>
      </c>
      <c r="JC243" s="162">
        <f t="shared" si="1179"/>
        <v>0</v>
      </c>
      <c r="JD243" s="162">
        <f t="shared" si="1179"/>
        <v>0</v>
      </c>
      <c r="JE243" s="162">
        <f t="shared" si="1179"/>
        <v>0</v>
      </c>
      <c r="JF243" s="162">
        <f t="shared" si="1179"/>
        <v>0</v>
      </c>
      <c r="JG243" s="162">
        <f t="shared" si="1179"/>
        <v>0</v>
      </c>
      <c r="JH243" s="162">
        <f t="shared" si="1179"/>
        <v>0</v>
      </c>
      <c r="JI243" s="162">
        <f t="shared" si="1179"/>
        <v>0</v>
      </c>
      <c r="JJ243" s="162">
        <f t="shared" si="1179"/>
        <v>0</v>
      </c>
      <c r="JK243" s="162">
        <f t="shared" si="1179"/>
        <v>0</v>
      </c>
      <c r="JL243" s="162">
        <f t="shared" si="1179"/>
        <v>0</v>
      </c>
      <c r="JM243" s="162">
        <f t="shared" si="1179"/>
        <v>0</v>
      </c>
      <c r="JN243" s="162">
        <f t="shared" si="1179"/>
        <v>0</v>
      </c>
      <c r="JO243" s="162">
        <f t="shared" si="1179"/>
        <v>0</v>
      </c>
      <c r="JP243" s="162">
        <f t="shared" si="1179"/>
        <v>0</v>
      </c>
      <c r="JQ243" s="162">
        <f t="shared" si="1179"/>
        <v>0</v>
      </c>
      <c r="JR243" s="162">
        <f t="shared" si="1179"/>
        <v>0</v>
      </c>
      <c r="JS243" s="162">
        <f t="shared" si="1179"/>
        <v>0</v>
      </c>
      <c r="JT243" s="162">
        <f t="shared" si="1179"/>
        <v>0</v>
      </c>
      <c r="JU243" s="162">
        <f t="shared" si="1179"/>
        <v>0</v>
      </c>
      <c r="JV243" s="162">
        <f t="shared" si="1179"/>
        <v>0</v>
      </c>
      <c r="JW243" s="162">
        <f t="shared" si="1179"/>
        <v>0</v>
      </c>
      <c r="JX243" s="162">
        <f t="shared" si="1179"/>
        <v>0</v>
      </c>
      <c r="JY243" s="162">
        <f t="shared" si="1179"/>
        <v>0</v>
      </c>
      <c r="JZ243" s="162">
        <f t="shared" si="1179"/>
        <v>0</v>
      </c>
      <c r="KA243" s="162">
        <f t="shared" si="1179"/>
        <v>0</v>
      </c>
      <c r="KB243" s="162">
        <f t="shared" si="1179"/>
        <v>0</v>
      </c>
      <c r="KC243" s="162">
        <f t="shared" si="1179"/>
        <v>0</v>
      </c>
      <c r="KD243" s="162">
        <f t="shared" si="1179"/>
        <v>0</v>
      </c>
      <c r="KE243" s="162">
        <f t="shared" si="1179"/>
        <v>0</v>
      </c>
      <c r="KF243" s="162">
        <f t="shared" si="1179"/>
        <v>0</v>
      </c>
      <c r="KG243" s="162">
        <f t="shared" si="1179"/>
        <v>0</v>
      </c>
      <c r="KH243" s="162">
        <f t="shared" si="1179"/>
        <v>0</v>
      </c>
      <c r="KI243" s="162">
        <f t="shared" si="1179"/>
        <v>0</v>
      </c>
      <c r="KJ243" s="162">
        <f t="shared" si="1179"/>
        <v>0</v>
      </c>
      <c r="KK243" s="162">
        <f t="shared" si="1179"/>
        <v>0</v>
      </c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</row>
    <row r="244" ht="14.25" customHeight="1" spans="1:326" x14ac:dyDescent="0.25">
      <c r="A244" s="1">
        <v>8</v>
      </c>
      <c r="B244" s="1">
        <f t="shared" ref="B244:C244" si="1180">B243+1</f>
        <v>234</v>
      </c>
      <c r="C244" s="232">
        <f t="shared" si="1180"/>
        <v>43699</v>
      </c>
      <c r="D244" s="162">
        <f t="shared" si="9"/>
        <v>0</v>
      </c>
      <c r="E244" s="162">
        <f>(SUMIFS(Profile!$F$2:$F$17521,Profile!$B$2:$B$17521,$B244,Profile!$C$2:$C$17521,E$8))*$C$6</f>
        <v>0</v>
      </c>
      <c r="F244" s="162">
        <f>(SUMIFS(Profile!$F$2:$F$17521,Profile!$B$2:$B$17521,$B244,Profile!$C$2:$C$17521,F$8))*$C$6</f>
        <v>0</v>
      </c>
      <c r="G244" s="162">
        <f>(SUMIFS(Profile!$F$2:$F$17521,Profile!$B$2:$B$17521,$B244,Profile!$C$2:$C$17521,G$8))*$C$6</f>
        <v>0</v>
      </c>
      <c r="H244" s="162">
        <f>(SUMIFS(Profile!$F$2:$F$17521,Profile!$B$2:$B$17521,$B244,Profile!$C$2:$C$17521,H$8))*$C$6</f>
        <v>0</v>
      </c>
      <c r="I244" s="162">
        <f>(SUMIFS(Profile!$F$2:$F$17521,Profile!$B$2:$B$17521,$B244,Profile!$C$2:$C$17521,I$8))*$C$6</f>
        <v>0</v>
      </c>
      <c r="J244" s="162">
        <f>(SUMIFS(Profile!$F$2:$F$17521,Profile!$B$2:$B$17521,$B244,Profile!$C$2:$C$17521,J$8))*$C$6</f>
        <v>0</v>
      </c>
      <c r="K244" s="162">
        <f>(SUMIFS(Profile!$F$2:$F$17521,Profile!$B$2:$B$17521,$B244,Profile!$C$2:$C$17521,K$8))*$C$6</f>
        <v>0</v>
      </c>
      <c r="L244" s="162">
        <f>(SUMIFS(Profile!$F$2:$F$17521,Profile!$B$2:$B$17521,$B244,Profile!$C$2:$C$17521,L$8))*$C$6</f>
        <v>0</v>
      </c>
      <c r="M244" s="162">
        <f>(SUMIFS(Profile!$F$2:$F$17521,Profile!$B$2:$B$17521,$B244,Profile!$C$2:$C$17521,M$8))*$C$6</f>
        <v>0</v>
      </c>
      <c r="N244" s="162">
        <f>(SUMIFS(Profile!$F$2:$F$17521,Profile!$B$2:$B$17521,$B244,Profile!$C$2:$C$17521,N$8))*$C$6</f>
        <v>0</v>
      </c>
      <c r="O244" s="162">
        <f>(SUMIFS(Profile!$F$2:$F$17521,Profile!$B$2:$B$17521,$B244,Profile!$C$2:$C$17521,O$8))*$C$6</f>
        <v>0</v>
      </c>
      <c r="P244" s="162">
        <f>(SUMIFS(Profile!$F$2:$F$17521,Profile!$B$2:$B$17521,$B244,Profile!$C$2:$C$17521,P$8))*$C$6</f>
        <v>0</v>
      </c>
      <c r="Q244" s="162">
        <f>(SUMIFS(Profile!$F$2:$F$17521,Profile!$B$2:$B$17521,$B244,Profile!$C$2:$C$17521,Q$8))*$C$6</f>
        <v>0</v>
      </c>
      <c r="R244" s="162">
        <f>(SUMIFS(Profile!$F$2:$F$17521,Profile!$B$2:$B$17521,$B244,Profile!$C$2:$C$17521,R$8))*$C$6</f>
        <v>0</v>
      </c>
      <c r="S244" s="162">
        <f>(SUMIFS(Profile!$F$2:$F$17521,Profile!$B$2:$B$17521,$B244,Profile!$C$2:$C$17521,S$8))*$C$6</f>
        <v>0</v>
      </c>
      <c r="T244" s="162">
        <f>(SUMIFS(Profile!$F$2:$F$17521,Profile!$B$2:$B$17521,$B244,Profile!$C$2:$C$17521,T$8))*$C$6</f>
        <v>0</v>
      </c>
      <c r="U244" s="162">
        <f>(SUMIFS(Profile!$F$2:$F$17521,Profile!$B$2:$B$17521,$B244,Profile!$C$2:$C$17521,U$8))*$C$6</f>
        <v>0</v>
      </c>
      <c r="V244" s="162">
        <f>(SUMIFS(Profile!$F$2:$F$17521,Profile!$B$2:$B$17521,$B244,Profile!$C$2:$C$17521,V$8))*$C$6</f>
        <v>0</v>
      </c>
      <c r="W244" s="162">
        <f>(SUMIFS(Profile!$F$2:$F$17521,Profile!$B$2:$B$17521,$B244,Profile!$C$2:$C$17521,W$8))*$C$6</f>
        <v>0</v>
      </c>
      <c r="X244" s="162">
        <f>(SUMIFS(Profile!$F$2:$F$17521,Profile!$B$2:$B$17521,$B244,Profile!$C$2:$C$17521,X$8))*$C$6</f>
        <v>0</v>
      </c>
      <c r="Y244" s="162">
        <f>(SUMIFS(Profile!$F$2:$F$17521,Profile!$B$2:$B$17521,$B244,Profile!$C$2:$C$17521,Y$8))*$C$6</f>
        <v>0</v>
      </c>
      <c r="Z244" s="162">
        <f>(SUMIFS(Profile!$F$2:$F$17521,Profile!$B$2:$B$17521,$B244,Profile!$C$2:$C$17521,Z$8))*$C$6</f>
        <v>0</v>
      </c>
      <c r="AA244" s="162">
        <f>(SUMIFS(Profile!$F$2:$F$17521,Profile!$B$2:$B$17521,$B244,Profile!$C$2:$C$17521,AA$8))*$C$6</f>
        <v>0</v>
      </c>
      <c r="AB244" s="162">
        <f>(SUMIFS(Profile!$F$2:$F$17521,Profile!$B$2:$B$17521,$B244,Profile!$C$2:$C$17521,AB$8))*$C$6</f>
        <v>0</v>
      </c>
      <c r="AC244" s="162">
        <f>(SUMIFS(Profile!$F$2:$F$17521,Profile!$B$2:$B$17521,$B244,Profile!$C$2:$C$17521,AC$8))*$C$6</f>
        <v>0</v>
      </c>
      <c r="AD244" s="162">
        <f>(SUMIFS(Profile!$F$2:$F$17521,Profile!$B$2:$B$17521,$B244,Profile!$C$2:$C$17521,AD$8))*$C$6</f>
        <v>0</v>
      </c>
      <c r="AE244" s="162">
        <f>(SUMIFS(Profile!$F$2:$F$17521,Profile!$B$2:$B$17521,$B244,Profile!$C$2:$C$17521,AE$8))*$C$6</f>
        <v>0</v>
      </c>
      <c r="AF244" s="162">
        <f>(SUMIFS(Profile!$F$2:$F$17521,Profile!$B$2:$B$17521,$B244,Profile!$C$2:$C$17521,AF$8))*$C$6</f>
        <v>0</v>
      </c>
      <c r="AG244" s="162">
        <f>(SUMIFS(Profile!$F$2:$F$17521,Profile!$B$2:$B$17521,$B244,Profile!$C$2:$C$17521,AG$8))*$C$6</f>
        <v>0</v>
      </c>
      <c r="AH244" s="162">
        <f>(SUMIFS(Profile!$F$2:$F$17521,Profile!$B$2:$B$17521,$B244,Profile!$C$2:$C$17521,AH$8))*$C$6</f>
        <v>0</v>
      </c>
      <c r="AI244" s="162">
        <f>(SUMIFS(Profile!$F$2:$F$17521,Profile!$B$2:$B$17521,$B244,Profile!$C$2:$C$17521,AI$8))*$C$6</f>
        <v>0</v>
      </c>
      <c r="AJ244" s="162">
        <f>(SUMIFS(Profile!$F$2:$F$17521,Profile!$B$2:$B$17521,$B244,Profile!$C$2:$C$17521,AJ$8))*$C$6</f>
        <v>0</v>
      </c>
      <c r="AK244" s="162">
        <f>(SUMIFS(Profile!$F$2:$F$17521,Profile!$B$2:$B$17521,$B244,Profile!$C$2:$C$17521,AK$8))*$C$6</f>
        <v>0</v>
      </c>
      <c r="AL244" s="162">
        <f>(SUMIFS(Profile!$F$2:$F$17521,Profile!$B$2:$B$17521,$B244,Profile!$C$2:$C$17521,AL$8))*$C$6</f>
        <v>0</v>
      </c>
      <c r="AM244" s="162">
        <f>(SUMIFS(Profile!$F$2:$F$17521,Profile!$B$2:$B$17521,$B244,Profile!$C$2:$C$17521,AM$8))*$C$6</f>
        <v>0</v>
      </c>
      <c r="AN244" s="162">
        <f>(SUMIFS(Profile!$F$2:$F$17521,Profile!$B$2:$B$17521,$B244,Profile!$C$2:$C$17521,AN$8))*$C$6</f>
        <v>0</v>
      </c>
      <c r="AO244" s="162">
        <f>(SUMIFS(Profile!$F$2:$F$17521,Profile!$B$2:$B$17521,$B244,Profile!$C$2:$C$17521,AO$8))*$C$6</f>
        <v>0</v>
      </c>
      <c r="AP244" s="162">
        <f>(SUMIFS(Profile!$F$2:$F$17521,Profile!$B$2:$B$17521,$B244,Profile!$C$2:$C$17521,AP$8))*$C$6</f>
        <v>0</v>
      </c>
      <c r="AQ244" s="162">
        <f>(SUMIFS(Profile!$F$2:$F$17521,Profile!$B$2:$B$17521,$B244,Profile!$C$2:$C$17521,AQ$8))*$C$6</f>
        <v>0</v>
      </c>
      <c r="AR244" s="162">
        <f>(SUMIFS(Profile!$F$2:$F$17521,Profile!$B$2:$B$17521,$B244,Profile!$C$2:$C$17521,AR$8))*$C$6</f>
        <v>0</v>
      </c>
      <c r="AS244" s="162">
        <f>(SUMIFS(Profile!$F$2:$F$17521,Profile!$B$2:$B$17521,$B244,Profile!$C$2:$C$17521,AS$8))*$C$6</f>
        <v>0</v>
      </c>
      <c r="AT244" s="162">
        <f>(SUMIFS(Profile!$F$2:$F$17521,Profile!$B$2:$B$17521,$B244,Profile!$C$2:$C$17521,AT$8))*$C$6</f>
        <v>0</v>
      </c>
      <c r="AU244" s="162">
        <f>(SUMIFS(Profile!$F$2:$F$17521,Profile!$B$2:$B$17521,$B244,Profile!$C$2:$C$17521,AU$8))*$C$6</f>
        <v>0</v>
      </c>
      <c r="AV244" s="162">
        <f>(SUMIFS(Profile!$F$2:$F$17521,Profile!$B$2:$B$17521,$B244,Profile!$C$2:$C$17521,AV$8))*$C$6</f>
        <v>0</v>
      </c>
      <c r="AW244" s="162">
        <f>(SUMIFS(Profile!$F$2:$F$17521,Profile!$B$2:$B$17521,$B244,Profile!$C$2:$C$17521,AW$8))*$C$6</f>
        <v>0</v>
      </c>
      <c r="AX244" s="162">
        <f>(SUMIFS(Profile!$F$2:$F$17521,Profile!$B$2:$B$17521,$B244,Profile!$C$2:$C$17521,AX$8))*$C$6</f>
        <v>0</v>
      </c>
      <c r="AY244" s="162">
        <f>(SUMIFS(Profile!$F$2:$F$17521,Profile!$B$2:$B$17521,$B244,Profile!$C$2:$C$17521,AY$8))*$C$6</f>
        <v>0</v>
      </c>
      <c r="AZ244" s="162">
        <f>(SUMIFS(Profile!$F$2:$F$17521,Profile!$B$2:$B$17521,$B244,Profile!$C$2:$C$17521,AZ$8))*$C$6</f>
        <v>0</v>
      </c>
      <c r="BA244" s="162">
        <f t="shared" si="10"/>
        <v>0</v>
      </c>
      <c r="BB244" s="162">
        <f>(SUMIFS(Profile!$E$2:$E$17521,Profile!$B$2:$B$17521,$B244,Profile!$C$2:$C$17521,BB$8))*$C$9</f>
        <v>0</v>
      </c>
      <c r="BC244" s="162">
        <f>(SUMIFS(Profile!$E$2:$E$17521,Profile!$B$2:$B$17521,$B244,Profile!$C$2:$C$17521,BC$8))*$C$9</f>
        <v>0</v>
      </c>
      <c r="BD244" s="162">
        <f>(SUMIFS(Profile!$E$2:$E$17521,Profile!$B$2:$B$17521,$B244,Profile!$C$2:$C$17521,BD$8))*$C$9</f>
        <v>0</v>
      </c>
      <c r="BE244" s="162">
        <f>(SUMIFS(Profile!$E$2:$E$17521,Profile!$B$2:$B$17521,$B244,Profile!$C$2:$C$17521,BE$8))*$C$9</f>
        <v>0</v>
      </c>
      <c r="BF244" s="162">
        <f>(SUMIFS(Profile!$E$2:$E$17521,Profile!$B$2:$B$17521,$B244,Profile!$C$2:$C$17521,BF$8))*$C$9</f>
        <v>0</v>
      </c>
      <c r="BG244" s="162">
        <f>(SUMIFS(Profile!$E$2:$E$17521,Profile!$B$2:$B$17521,$B244,Profile!$C$2:$C$17521,BG$8))*$C$9</f>
        <v>0</v>
      </c>
      <c r="BH244" s="162">
        <f>(SUMIFS(Profile!$E$2:$E$17521,Profile!$B$2:$B$17521,$B244,Profile!$C$2:$C$17521,BH$8))*$C$9</f>
        <v>0</v>
      </c>
      <c r="BI244" s="162">
        <f>(SUMIFS(Profile!$E$2:$E$17521,Profile!$B$2:$B$17521,$B244,Profile!$C$2:$C$17521,BI$8))*$C$9</f>
        <v>0</v>
      </c>
      <c r="BJ244" s="162">
        <f>(SUMIFS(Profile!$E$2:$E$17521,Profile!$B$2:$B$17521,$B244,Profile!$C$2:$C$17521,BJ$8))*$C$9</f>
        <v>0</v>
      </c>
      <c r="BK244" s="162">
        <f>(SUMIFS(Profile!$E$2:$E$17521,Profile!$B$2:$B$17521,$B244,Profile!$C$2:$C$17521,BK$8))*$C$9</f>
        <v>0</v>
      </c>
      <c r="BL244" s="162">
        <f>(SUMIFS(Profile!$E$2:$E$17521,Profile!$B$2:$B$17521,$B244,Profile!$C$2:$C$17521,BL$8))*$C$9</f>
        <v>0</v>
      </c>
      <c r="BM244" s="162">
        <f>(SUMIFS(Profile!$E$2:$E$17521,Profile!$B$2:$B$17521,$B244,Profile!$C$2:$C$17521,BM$8))*$C$9</f>
        <v>0</v>
      </c>
      <c r="BN244" s="162">
        <f>(SUMIFS(Profile!$E$2:$E$17521,Profile!$B$2:$B$17521,$B244,Profile!$C$2:$C$17521,BN$8))*$C$9</f>
        <v>0</v>
      </c>
      <c r="BO244" s="162">
        <f>(SUMIFS(Profile!$E$2:$E$17521,Profile!$B$2:$B$17521,$B244,Profile!$C$2:$C$17521,BO$8))*$C$9</f>
        <v>0</v>
      </c>
      <c r="BP244" s="162">
        <f>(SUMIFS(Profile!$E$2:$E$17521,Profile!$B$2:$B$17521,$B244,Profile!$C$2:$C$17521,BP$8))*$C$9</f>
        <v>0</v>
      </c>
      <c r="BQ244" s="162">
        <f>(SUMIFS(Profile!$E$2:$E$17521,Profile!$B$2:$B$17521,$B244,Profile!$C$2:$C$17521,BQ$8))*$C$9</f>
        <v>0</v>
      </c>
      <c r="BR244" s="162">
        <f>(SUMIFS(Profile!$E$2:$E$17521,Profile!$B$2:$B$17521,$B244,Profile!$C$2:$C$17521,BR$8))*$C$9</f>
        <v>0</v>
      </c>
      <c r="BS244" s="162">
        <f>(SUMIFS(Profile!$E$2:$E$17521,Profile!$B$2:$B$17521,$B244,Profile!$C$2:$C$17521,BS$8))*$C$9</f>
        <v>0</v>
      </c>
      <c r="BT244" s="162">
        <f>(SUMIFS(Profile!$E$2:$E$17521,Profile!$B$2:$B$17521,$B244,Profile!$C$2:$C$17521,BT$8))*$C$9</f>
        <v>0</v>
      </c>
      <c r="BU244" s="162">
        <f>(SUMIFS(Profile!$E$2:$E$17521,Profile!$B$2:$B$17521,$B244,Profile!$C$2:$C$17521,BU$8))*$C$9</f>
        <v>0</v>
      </c>
      <c r="BV244" s="162">
        <f>(SUMIFS(Profile!$E$2:$E$17521,Profile!$B$2:$B$17521,$B244,Profile!$C$2:$C$17521,BV$8))*$C$9</f>
        <v>0</v>
      </c>
      <c r="BW244" s="162">
        <f>(SUMIFS(Profile!$E$2:$E$17521,Profile!$B$2:$B$17521,$B244,Profile!$C$2:$C$17521,BW$8))*$C$9</f>
        <v>0</v>
      </c>
      <c r="BX244" s="162">
        <f>(SUMIFS(Profile!$E$2:$E$17521,Profile!$B$2:$B$17521,$B244,Profile!$C$2:$C$17521,BX$8))*$C$9</f>
        <v>0</v>
      </c>
      <c r="BY244" s="162">
        <f>(SUMIFS(Profile!$E$2:$E$17521,Profile!$B$2:$B$17521,$B244,Profile!$C$2:$C$17521,BY$8))*$C$9</f>
        <v>0</v>
      </c>
      <c r="BZ244" s="162">
        <f>(SUMIFS(Profile!$E$2:$E$17521,Profile!$B$2:$B$17521,$B244,Profile!$C$2:$C$17521,BZ$8))*$C$9</f>
        <v>0</v>
      </c>
      <c r="CA244" s="162">
        <f>(SUMIFS(Profile!$E$2:$E$17521,Profile!$B$2:$B$17521,$B244,Profile!$C$2:$C$17521,CA$8))*$C$9</f>
        <v>0</v>
      </c>
      <c r="CB244" s="162">
        <f>(SUMIFS(Profile!$E$2:$E$17521,Profile!$B$2:$B$17521,$B244,Profile!$C$2:$C$17521,CB$8))*$C$9</f>
        <v>0</v>
      </c>
      <c r="CC244" s="162">
        <f>(SUMIFS(Profile!$E$2:$E$17521,Profile!$B$2:$B$17521,$B244,Profile!$C$2:$C$17521,CC$8))*$C$9</f>
        <v>0</v>
      </c>
      <c r="CD244" s="162">
        <f>(SUMIFS(Profile!$E$2:$E$17521,Profile!$B$2:$B$17521,$B244,Profile!$C$2:$C$17521,CD$8))*$C$9</f>
        <v>0</v>
      </c>
      <c r="CE244" s="162">
        <f>(SUMIFS(Profile!$E$2:$E$17521,Profile!$B$2:$B$17521,$B244,Profile!$C$2:$C$17521,CE$8))*$C$9</f>
        <v>0</v>
      </c>
      <c r="CF244" s="162">
        <f>(SUMIFS(Profile!$E$2:$E$17521,Profile!$B$2:$B$17521,$B244,Profile!$C$2:$C$17521,CF$8))*$C$9</f>
        <v>0</v>
      </c>
      <c r="CG244" s="162">
        <f>(SUMIFS(Profile!$E$2:$E$17521,Profile!$B$2:$B$17521,$B244,Profile!$C$2:$C$17521,CG$8))*$C$9</f>
        <v>0</v>
      </c>
      <c r="CH244" s="162">
        <f>(SUMIFS(Profile!$E$2:$E$17521,Profile!$B$2:$B$17521,$B244,Profile!$C$2:$C$17521,CH$8))*$C$9</f>
        <v>0</v>
      </c>
      <c r="CI244" s="162">
        <f>(SUMIFS(Profile!$E$2:$E$17521,Profile!$B$2:$B$17521,$B244,Profile!$C$2:$C$17521,CI$8))*$C$9</f>
        <v>0</v>
      </c>
      <c r="CJ244" s="162">
        <f>(SUMIFS(Profile!$E$2:$E$17521,Profile!$B$2:$B$17521,$B244,Profile!$C$2:$C$17521,CJ$8))*$C$9</f>
        <v>0</v>
      </c>
      <c r="CK244" s="162">
        <f>(SUMIFS(Profile!$E$2:$E$17521,Profile!$B$2:$B$17521,$B244,Profile!$C$2:$C$17521,CK$8))*$C$9</f>
        <v>0</v>
      </c>
      <c r="CL244" s="162">
        <f>(SUMIFS(Profile!$E$2:$E$17521,Profile!$B$2:$B$17521,$B244,Profile!$C$2:$C$17521,CL$8))*$C$9</f>
        <v>0</v>
      </c>
      <c r="CM244" s="162">
        <f>(SUMIFS(Profile!$E$2:$E$17521,Profile!$B$2:$B$17521,$B244,Profile!$C$2:$C$17521,CM$8))*$C$9</f>
        <v>0</v>
      </c>
      <c r="CN244" s="162">
        <f>(SUMIFS(Profile!$E$2:$E$17521,Profile!$B$2:$B$17521,$B244,Profile!$C$2:$C$17521,CN$8))*$C$9</f>
        <v>0</v>
      </c>
      <c r="CO244" s="162">
        <f>(SUMIFS(Profile!$E$2:$E$17521,Profile!$B$2:$B$17521,$B244,Profile!$C$2:$C$17521,CO$8))*$C$9</f>
        <v>0</v>
      </c>
      <c r="CP244" s="162">
        <f>(SUMIFS(Profile!$E$2:$E$17521,Profile!$B$2:$B$17521,$B244,Profile!$C$2:$C$17521,CP$8))*$C$9</f>
        <v>0</v>
      </c>
      <c r="CQ244" s="162">
        <f>(SUMIFS(Profile!$E$2:$E$17521,Profile!$B$2:$B$17521,$B244,Profile!$C$2:$C$17521,CQ$8))*$C$9</f>
        <v>0</v>
      </c>
      <c r="CR244" s="162">
        <f>(SUMIFS(Profile!$E$2:$E$17521,Profile!$B$2:$B$17521,$B244,Profile!$C$2:$C$17521,CR$8))*$C$9</f>
        <v>0</v>
      </c>
      <c r="CS244" s="162">
        <f>(SUMIFS(Profile!$E$2:$E$17521,Profile!$B$2:$B$17521,$B244,Profile!$C$2:$C$17521,CS$8))*$C$9</f>
        <v>0</v>
      </c>
      <c r="CT244" s="162">
        <f>(SUMIFS(Profile!$E$2:$E$17521,Profile!$B$2:$B$17521,$B244,Profile!$C$2:$C$17521,CT$8))*$C$9</f>
        <v>0</v>
      </c>
      <c r="CU244" s="162">
        <f>(SUMIFS(Profile!$E$2:$E$17521,Profile!$B$2:$B$17521,$B244,Profile!$C$2:$C$17521,CU$8))*$C$9</f>
        <v>0</v>
      </c>
      <c r="CV244" s="162">
        <f>(SUMIFS(Profile!$E$2:$E$17521,Profile!$B$2:$B$17521,$B244,Profile!$C$2:$C$17521,CV$8))*$C$9</f>
        <v>0</v>
      </c>
      <c r="CW244" s="162">
        <f>(SUMIFS(Profile!$E$2:$E$17521,Profile!$B$2:$B$17521,$B244,Profile!$C$2:$C$17521,CW$8))*$C$9</f>
        <v>0</v>
      </c>
      <c r="CX244" s="162">
        <f t="shared" si="11"/>
        <v>0</v>
      </c>
      <c r="CY244" s="162">
        <f t="shared" ref="CY244:ET244" si="1181">MAX(BB244-E244,0)</f>
        <v>0</v>
      </c>
      <c r="CZ244" s="162">
        <f t="shared" si="1181"/>
        <v>0</v>
      </c>
      <c r="DA244" s="162">
        <f t="shared" si="1181"/>
        <v>0</v>
      </c>
      <c r="DB244" s="162">
        <f t="shared" si="1181"/>
        <v>0</v>
      </c>
      <c r="DC244" s="162">
        <f t="shared" si="1181"/>
        <v>0</v>
      </c>
      <c r="DD244" s="162">
        <f t="shared" si="1181"/>
        <v>0</v>
      </c>
      <c r="DE244" s="162">
        <f t="shared" si="1181"/>
        <v>0</v>
      </c>
      <c r="DF244" s="162">
        <f t="shared" si="1181"/>
        <v>0</v>
      </c>
      <c r="DG244" s="162">
        <f t="shared" si="1181"/>
        <v>0</v>
      </c>
      <c r="DH244" s="162">
        <f t="shared" si="1181"/>
        <v>0</v>
      </c>
      <c r="DI244" s="162">
        <f t="shared" si="1181"/>
        <v>0</v>
      </c>
      <c r="DJ244" s="162">
        <f t="shared" si="1181"/>
        <v>0</v>
      </c>
      <c r="DK244" s="162">
        <f t="shared" si="1181"/>
        <v>0</v>
      </c>
      <c r="DL244" s="162">
        <f t="shared" si="1181"/>
        <v>0</v>
      </c>
      <c r="DM244" s="162">
        <f t="shared" si="1181"/>
        <v>0</v>
      </c>
      <c r="DN244" s="162">
        <f t="shared" si="1181"/>
        <v>0</v>
      </c>
      <c r="DO244" s="162">
        <f t="shared" si="1181"/>
        <v>0</v>
      </c>
      <c r="DP244" s="162">
        <f t="shared" si="1181"/>
        <v>0</v>
      </c>
      <c r="DQ244" s="162">
        <f t="shared" si="1181"/>
        <v>0</v>
      </c>
      <c r="DR244" s="162">
        <f t="shared" si="1181"/>
        <v>0</v>
      </c>
      <c r="DS244" s="162">
        <f t="shared" si="1181"/>
        <v>0</v>
      </c>
      <c r="DT244" s="162">
        <f t="shared" si="1181"/>
        <v>0</v>
      </c>
      <c r="DU244" s="162">
        <f t="shared" si="1181"/>
        <v>0</v>
      </c>
      <c r="DV244" s="162">
        <f t="shared" si="1181"/>
        <v>0</v>
      </c>
      <c r="DW244" s="162">
        <f t="shared" si="1181"/>
        <v>0</v>
      </c>
      <c r="DX244" s="162">
        <f t="shared" si="1181"/>
        <v>0</v>
      </c>
      <c r="DY244" s="162">
        <f t="shared" si="1181"/>
        <v>0</v>
      </c>
      <c r="DZ244" s="162">
        <f t="shared" si="1181"/>
        <v>0</v>
      </c>
      <c r="EA244" s="162">
        <f t="shared" si="1181"/>
        <v>0</v>
      </c>
      <c r="EB244" s="162">
        <f t="shared" si="1181"/>
        <v>0</v>
      </c>
      <c r="EC244" s="162">
        <f t="shared" si="1181"/>
        <v>0</v>
      </c>
      <c r="ED244" s="162">
        <f t="shared" si="1181"/>
        <v>0</v>
      </c>
      <c r="EE244" s="162">
        <f t="shared" si="1181"/>
        <v>0</v>
      </c>
      <c r="EF244" s="162">
        <f t="shared" si="1181"/>
        <v>0</v>
      </c>
      <c r="EG244" s="162">
        <f t="shared" si="1181"/>
        <v>0</v>
      </c>
      <c r="EH244" s="162">
        <f t="shared" si="1181"/>
        <v>0</v>
      </c>
      <c r="EI244" s="162">
        <f t="shared" si="1181"/>
        <v>0</v>
      </c>
      <c r="EJ244" s="162">
        <f t="shared" si="1181"/>
        <v>0</v>
      </c>
      <c r="EK244" s="162">
        <f t="shared" si="1181"/>
        <v>0</v>
      </c>
      <c r="EL244" s="162">
        <f t="shared" si="1181"/>
        <v>0</v>
      </c>
      <c r="EM244" s="162">
        <f t="shared" si="1181"/>
        <v>0</v>
      </c>
      <c r="EN244" s="162">
        <f t="shared" si="1181"/>
        <v>0</v>
      </c>
      <c r="EO244" s="162">
        <f t="shared" si="1181"/>
        <v>0</v>
      </c>
      <c r="EP244" s="162">
        <f t="shared" si="1181"/>
        <v>0</v>
      </c>
      <c r="EQ244" s="162">
        <f t="shared" si="1181"/>
        <v>0</v>
      </c>
      <c r="ER244" s="162">
        <f t="shared" si="1181"/>
        <v>0</v>
      </c>
      <c r="ES244" s="162">
        <f t="shared" si="1181"/>
        <v>0</v>
      </c>
      <c r="ET244" s="162">
        <f t="shared" si="1181"/>
        <v>0</v>
      </c>
      <c r="EU244" s="162">
        <f t="shared" si="13"/>
        <v>0</v>
      </c>
      <c r="EV244" s="162">
        <f t="shared" ref="EV244:GQ244" si="1182">BB244-CY244</f>
        <v>0</v>
      </c>
      <c r="EW244" s="162">
        <f t="shared" si="1182"/>
        <v>0</v>
      </c>
      <c r="EX244" s="162">
        <f t="shared" si="1182"/>
        <v>0</v>
      </c>
      <c r="EY244" s="162">
        <f t="shared" si="1182"/>
        <v>0</v>
      </c>
      <c r="EZ244" s="162">
        <f t="shared" si="1182"/>
        <v>0</v>
      </c>
      <c r="FA244" s="162">
        <f t="shared" si="1182"/>
        <v>0</v>
      </c>
      <c r="FB244" s="162">
        <f t="shared" si="1182"/>
        <v>0</v>
      </c>
      <c r="FC244" s="162">
        <f t="shared" si="1182"/>
        <v>0</v>
      </c>
      <c r="FD244" s="162">
        <f t="shared" si="1182"/>
        <v>0</v>
      </c>
      <c r="FE244" s="162">
        <f t="shared" si="1182"/>
        <v>0</v>
      </c>
      <c r="FF244" s="162">
        <f t="shared" si="1182"/>
        <v>0</v>
      </c>
      <c r="FG244" s="162">
        <f t="shared" si="1182"/>
        <v>0</v>
      </c>
      <c r="FH244" s="162">
        <f t="shared" si="1182"/>
        <v>0</v>
      </c>
      <c r="FI244" s="162">
        <f t="shared" si="1182"/>
        <v>0</v>
      </c>
      <c r="FJ244" s="162">
        <f t="shared" si="1182"/>
        <v>0</v>
      </c>
      <c r="FK244" s="162">
        <f t="shared" si="1182"/>
        <v>0</v>
      </c>
      <c r="FL244" s="162">
        <f t="shared" si="1182"/>
        <v>0</v>
      </c>
      <c r="FM244" s="162">
        <f t="shared" si="1182"/>
        <v>0</v>
      </c>
      <c r="FN244" s="162">
        <f t="shared" si="1182"/>
        <v>0</v>
      </c>
      <c r="FO244" s="162">
        <f t="shared" si="1182"/>
        <v>0</v>
      </c>
      <c r="FP244" s="162">
        <f t="shared" si="1182"/>
        <v>0</v>
      </c>
      <c r="FQ244" s="162">
        <f t="shared" si="1182"/>
        <v>0</v>
      </c>
      <c r="FR244" s="162">
        <f t="shared" si="1182"/>
        <v>0</v>
      </c>
      <c r="FS244" s="162">
        <f t="shared" si="1182"/>
        <v>0</v>
      </c>
      <c r="FT244" s="162">
        <f t="shared" si="1182"/>
        <v>0</v>
      </c>
      <c r="FU244" s="162">
        <f t="shared" si="1182"/>
        <v>0</v>
      </c>
      <c r="FV244" s="162">
        <f t="shared" si="1182"/>
        <v>0</v>
      </c>
      <c r="FW244" s="162">
        <f t="shared" si="1182"/>
        <v>0</v>
      </c>
      <c r="FX244" s="162">
        <f t="shared" si="1182"/>
        <v>0</v>
      </c>
      <c r="FY244" s="162">
        <f t="shared" si="1182"/>
        <v>0</v>
      </c>
      <c r="FZ244" s="162">
        <f t="shared" si="1182"/>
        <v>0</v>
      </c>
      <c r="GA244" s="162">
        <f t="shared" si="1182"/>
        <v>0</v>
      </c>
      <c r="GB244" s="162">
        <f t="shared" si="1182"/>
        <v>0</v>
      </c>
      <c r="GC244" s="162">
        <f t="shared" si="1182"/>
        <v>0</v>
      </c>
      <c r="GD244" s="162">
        <f t="shared" si="1182"/>
        <v>0</v>
      </c>
      <c r="GE244" s="162">
        <f t="shared" si="1182"/>
        <v>0</v>
      </c>
      <c r="GF244" s="162">
        <f t="shared" si="1182"/>
        <v>0</v>
      </c>
      <c r="GG244" s="162">
        <f t="shared" si="1182"/>
        <v>0</v>
      </c>
      <c r="GH244" s="162">
        <f t="shared" si="1182"/>
        <v>0</v>
      </c>
      <c r="GI244" s="162">
        <f t="shared" si="1182"/>
        <v>0</v>
      </c>
      <c r="GJ244" s="162">
        <f t="shared" si="1182"/>
        <v>0</v>
      </c>
      <c r="GK244" s="162">
        <f t="shared" si="1182"/>
        <v>0</v>
      </c>
      <c r="GL244" s="162">
        <f t="shared" si="1182"/>
        <v>0</v>
      </c>
      <c r="GM244" s="162">
        <f t="shared" si="1182"/>
        <v>0</v>
      </c>
      <c r="GN244" s="162">
        <f t="shared" si="1182"/>
        <v>0</v>
      </c>
      <c r="GO244" s="162">
        <f t="shared" si="1182"/>
        <v>0</v>
      </c>
      <c r="GP244" s="162">
        <f t="shared" si="1182"/>
        <v>0</v>
      </c>
      <c r="GQ244" s="162">
        <f t="shared" si="1182"/>
        <v>0</v>
      </c>
      <c r="GR244" s="162">
        <f t="shared" si="15"/>
        <v>0</v>
      </c>
      <c r="GS244" s="162">
        <f t="shared" ref="GS244:IN244" si="1183">E244-EV244</f>
        <v>0</v>
      </c>
      <c r="GT244" s="162">
        <f t="shared" si="1183"/>
        <v>0</v>
      </c>
      <c r="GU244" s="162">
        <f t="shared" si="1183"/>
        <v>0</v>
      </c>
      <c r="GV244" s="162">
        <f t="shared" si="1183"/>
        <v>0</v>
      </c>
      <c r="GW244" s="162">
        <f t="shared" si="1183"/>
        <v>0</v>
      </c>
      <c r="GX244" s="162">
        <f t="shared" si="1183"/>
        <v>0</v>
      </c>
      <c r="GY244" s="162">
        <f t="shared" si="1183"/>
        <v>0</v>
      </c>
      <c r="GZ244" s="162">
        <f t="shared" si="1183"/>
        <v>0</v>
      </c>
      <c r="HA244" s="162">
        <f t="shared" si="1183"/>
        <v>0</v>
      </c>
      <c r="HB244" s="162">
        <f t="shared" si="1183"/>
        <v>0</v>
      </c>
      <c r="HC244" s="162">
        <f t="shared" si="1183"/>
        <v>0</v>
      </c>
      <c r="HD244" s="162">
        <f t="shared" si="1183"/>
        <v>0</v>
      </c>
      <c r="HE244" s="162">
        <f t="shared" si="1183"/>
        <v>0</v>
      </c>
      <c r="HF244" s="162">
        <f t="shared" si="1183"/>
        <v>0</v>
      </c>
      <c r="HG244" s="162">
        <f t="shared" si="1183"/>
        <v>0</v>
      </c>
      <c r="HH244" s="162">
        <f t="shared" si="1183"/>
        <v>0</v>
      </c>
      <c r="HI244" s="162">
        <f t="shared" si="1183"/>
        <v>0</v>
      </c>
      <c r="HJ244" s="162">
        <f t="shared" si="1183"/>
        <v>0</v>
      </c>
      <c r="HK244" s="162">
        <f t="shared" si="1183"/>
        <v>0</v>
      </c>
      <c r="HL244" s="162">
        <f t="shared" si="1183"/>
        <v>0</v>
      </c>
      <c r="HM244" s="162">
        <f t="shared" si="1183"/>
        <v>0</v>
      </c>
      <c r="HN244" s="162">
        <f t="shared" si="1183"/>
        <v>0</v>
      </c>
      <c r="HO244" s="162">
        <f t="shared" si="1183"/>
        <v>0</v>
      </c>
      <c r="HP244" s="162">
        <f t="shared" si="1183"/>
        <v>0</v>
      </c>
      <c r="HQ244" s="162">
        <f t="shared" si="1183"/>
        <v>0</v>
      </c>
      <c r="HR244" s="162">
        <f t="shared" si="1183"/>
        <v>0</v>
      </c>
      <c r="HS244" s="162">
        <f t="shared" si="1183"/>
        <v>0</v>
      </c>
      <c r="HT244" s="162">
        <f t="shared" si="1183"/>
        <v>0</v>
      </c>
      <c r="HU244" s="162">
        <f t="shared" si="1183"/>
        <v>0</v>
      </c>
      <c r="HV244" s="162">
        <f t="shared" si="1183"/>
        <v>0</v>
      </c>
      <c r="HW244" s="162">
        <f t="shared" si="1183"/>
        <v>0</v>
      </c>
      <c r="HX244" s="162">
        <f t="shared" si="1183"/>
        <v>0</v>
      </c>
      <c r="HY244" s="162">
        <f t="shared" si="1183"/>
        <v>0</v>
      </c>
      <c r="HZ244" s="162">
        <f t="shared" si="1183"/>
        <v>0</v>
      </c>
      <c r="IA244" s="162">
        <f t="shared" si="1183"/>
        <v>0</v>
      </c>
      <c r="IB244" s="162">
        <f t="shared" si="1183"/>
        <v>0</v>
      </c>
      <c r="IC244" s="162">
        <f t="shared" si="1183"/>
        <v>0</v>
      </c>
      <c r="ID244" s="162">
        <f t="shared" si="1183"/>
        <v>0</v>
      </c>
      <c r="IE244" s="162">
        <f t="shared" si="1183"/>
        <v>0</v>
      </c>
      <c r="IF244" s="162">
        <f t="shared" si="1183"/>
        <v>0</v>
      </c>
      <c r="IG244" s="162">
        <f t="shared" si="1183"/>
        <v>0</v>
      </c>
      <c r="IH244" s="162">
        <f t="shared" si="1183"/>
        <v>0</v>
      </c>
      <c r="II244" s="162">
        <f t="shared" si="1183"/>
        <v>0</v>
      </c>
      <c r="IJ244" s="162">
        <f t="shared" si="1183"/>
        <v>0</v>
      </c>
      <c r="IK244" s="162">
        <f t="shared" si="1183"/>
        <v>0</v>
      </c>
      <c r="IL244" s="162">
        <f t="shared" si="1183"/>
        <v>0</v>
      </c>
      <c r="IM244" s="162">
        <f t="shared" si="1183"/>
        <v>0</v>
      </c>
      <c r="IN244" s="162">
        <f t="shared" si="1183"/>
        <v>0</v>
      </c>
      <c r="IO244" s="162">
        <f t="shared" si="17"/>
        <v>0</v>
      </c>
      <c r="IP244" s="162">
        <f t="shared" si="23"/>
        <v>0</v>
      </c>
      <c r="IQ244" s="162">
        <f t="shared" ref="IQ244:KK244" si="1184">MAX((MIN(CZ244+IP244,$IO$7))-GT244,0)</f>
        <v>0</v>
      </c>
      <c r="IR244" s="162">
        <f t="shared" si="1184"/>
        <v>0</v>
      </c>
      <c r="IS244" s="162">
        <f t="shared" si="1184"/>
        <v>0</v>
      </c>
      <c r="IT244" s="162">
        <f t="shared" si="1184"/>
        <v>0</v>
      </c>
      <c r="IU244" s="162">
        <f t="shared" si="1184"/>
        <v>0</v>
      </c>
      <c r="IV244" s="162">
        <f t="shared" si="1184"/>
        <v>0</v>
      </c>
      <c r="IW244" s="162">
        <f t="shared" si="1184"/>
        <v>0</v>
      </c>
      <c r="IX244" s="162">
        <f t="shared" si="1184"/>
        <v>0</v>
      </c>
      <c r="IY244" s="162">
        <f t="shared" si="1184"/>
        <v>0</v>
      </c>
      <c r="IZ244" s="162">
        <f t="shared" si="1184"/>
        <v>0</v>
      </c>
      <c r="JA244" s="162">
        <f t="shared" si="1184"/>
        <v>0</v>
      </c>
      <c r="JB244" s="162">
        <f t="shared" si="1184"/>
        <v>0</v>
      </c>
      <c r="JC244" s="162">
        <f t="shared" si="1184"/>
        <v>0</v>
      </c>
      <c r="JD244" s="162">
        <f t="shared" si="1184"/>
        <v>0</v>
      </c>
      <c r="JE244" s="162">
        <f t="shared" si="1184"/>
        <v>0</v>
      </c>
      <c r="JF244" s="162">
        <f t="shared" si="1184"/>
        <v>0</v>
      </c>
      <c r="JG244" s="162">
        <f t="shared" si="1184"/>
        <v>0</v>
      </c>
      <c r="JH244" s="162">
        <f t="shared" si="1184"/>
        <v>0</v>
      </c>
      <c r="JI244" s="162">
        <f t="shared" si="1184"/>
        <v>0</v>
      </c>
      <c r="JJ244" s="162">
        <f t="shared" si="1184"/>
        <v>0</v>
      </c>
      <c r="JK244" s="162">
        <f t="shared" si="1184"/>
        <v>0</v>
      </c>
      <c r="JL244" s="162">
        <f t="shared" si="1184"/>
        <v>0</v>
      </c>
      <c r="JM244" s="162">
        <f t="shared" si="1184"/>
        <v>0</v>
      </c>
      <c r="JN244" s="162">
        <f t="shared" si="1184"/>
        <v>0</v>
      </c>
      <c r="JO244" s="162">
        <f t="shared" si="1184"/>
        <v>0</v>
      </c>
      <c r="JP244" s="162">
        <f t="shared" si="1184"/>
        <v>0</v>
      </c>
      <c r="JQ244" s="162">
        <f t="shared" si="1184"/>
        <v>0</v>
      </c>
      <c r="JR244" s="162">
        <f t="shared" si="1184"/>
        <v>0</v>
      </c>
      <c r="JS244" s="162">
        <f t="shared" si="1184"/>
        <v>0</v>
      </c>
      <c r="JT244" s="162">
        <f t="shared" si="1184"/>
        <v>0</v>
      </c>
      <c r="JU244" s="162">
        <f t="shared" si="1184"/>
        <v>0</v>
      </c>
      <c r="JV244" s="162">
        <f t="shared" si="1184"/>
        <v>0</v>
      </c>
      <c r="JW244" s="162">
        <f t="shared" si="1184"/>
        <v>0</v>
      </c>
      <c r="JX244" s="162">
        <f t="shared" si="1184"/>
        <v>0</v>
      </c>
      <c r="JY244" s="162">
        <f t="shared" si="1184"/>
        <v>0</v>
      </c>
      <c r="JZ244" s="162">
        <f t="shared" si="1184"/>
        <v>0</v>
      </c>
      <c r="KA244" s="162">
        <f t="shared" si="1184"/>
        <v>0</v>
      </c>
      <c r="KB244" s="162">
        <f t="shared" si="1184"/>
        <v>0</v>
      </c>
      <c r="KC244" s="162">
        <f t="shared" si="1184"/>
        <v>0</v>
      </c>
      <c r="KD244" s="162">
        <f t="shared" si="1184"/>
        <v>0</v>
      </c>
      <c r="KE244" s="162">
        <f t="shared" si="1184"/>
        <v>0</v>
      </c>
      <c r="KF244" s="162">
        <f t="shared" si="1184"/>
        <v>0</v>
      </c>
      <c r="KG244" s="162">
        <f t="shared" si="1184"/>
        <v>0</v>
      </c>
      <c r="KH244" s="162">
        <f t="shared" si="1184"/>
        <v>0</v>
      </c>
      <c r="KI244" s="162">
        <f t="shared" si="1184"/>
        <v>0</v>
      </c>
      <c r="KJ244" s="162">
        <f t="shared" si="1184"/>
        <v>0</v>
      </c>
      <c r="KK244" s="162">
        <f t="shared" si="1184"/>
        <v>0</v>
      </c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</row>
    <row r="245" ht="14.25" customHeight="1" spans="1:326" x14ac:dyDescent="0.25">
      <c r="A245" s="1">
        <v>8</v>
      </c>
      <c r="B245" s="1">
        <f t="shared" ref="B245:C245" si="1185">B244+1</f>
        <v>235</v>
      </c>
      <c r="C245" s="232">
        <f t="shared" si="1185"/>
        <v>43700</v>
      </c>
      <c r="D245" s="162">
        <f t="shared" si="9"/>
        <v>0</v>
      </c>
      <c r="E245" s="162">
        <f>(SUMIFS(Profile!$F$2:$F$17521,Profile!$B$2:$B$17521,$B245,Profile!$C$2:$C$17521,E$8))*$C$6</f>
        <v>0</v>
      </c>
      <c r="F245" s="162">
        <f>(SUMIFS(Profile!$F$2:$F$17521,Profile!$B$2:$B$17521,$B245,Profile!$C$2:$C$17521,F$8))*$C$6</f>
        <v>0</v>
      </c>
      <c r="G245" s="162">
        <f>(SUMIFS(Profile!$F$2:$F$17521,Profile!$B$2:$B$17521,$B245,Profile!$C$2:$C$17521,G$8))*$C$6</f>
        <v>0</v>
      </c>
      <c r="H245" s="162">
        <f>(SUMIFS(Profile!$F$2:$F$17521,Profile!$B$2:$B$17521,$B245,Profile!$C$2:$C$17521,H$8))*$C$6</f>
        <v>0</v>
      </c>
      <c r="I245" s="162">
        <f>(SUMIFS(Profile!$F$2:$F$17521,Profile!$B$2:$B$17521,$B245,Profile!$C$2:$C$17521,I$8))*$C$6</f>
        <v>0</v>
      </c>
      <c r="J245" s="162">
        <f>(SUMIFS(Profile!$F$2:$F$17521,Profile!$B$2:$B$17521,$B245,Profile!$C$2:$C$17521,J$8))*$C$6</f>
        <v>0</v>
      </c>
      <c r="K245" s="162">
        <f>(SUMIFS(Profile!$F$2:$F$17521,Profile!$B$2:$B$17521,$B245,Profile!$C$2:$C$17521,K$8))*$C$6</f>
        <v>0</v>
      </c>
      <c r="L245" s="162">
        <f>(SUMIFS(Profile!$F$2:$F$17521,Profile!$B$2:$B$17521,$B245,Profile!$C$2:$C$17521,L$8))*$C$6</f>
        <v>0</v>
      </c>
      <c r="M245" s="162">
        <f>(SUMIFS(Profile!$F$2:$F$17521,Profile!$B$2:$B$17521,$B245,Profile!$C$2:$C$17521,M$8))*$C$6</f>
        <v>0</v>
      </c>
      <c r="N245" s="162">
        <f>(SUMIFS(Profile!$F$2:$F$17521,Profile!$B$2:$B$17521,$B245,Profile!$C$2:$C$17521,N$8))*$C$6</f>
        <v>0</v>
      </c>
      <c r="O245" s="162">
        <f>(SUMIFS(Profile!$F$2:$F$17521,Profile!$B$2:$B$17521,$B245,Profile!$C$2:$C$17521,O$8))*$C$6</f>
        <v>0</v>
      </c>
      <c r="P245" s="162">
        <f>(SUMIFS(Profile!$F$2:$F$17521,Profile!$B$2:$B$17521,$B245,Profile!$C$2:$C$17521,P$8))*$C$6</f>
        <v>0</v>
      </c>
      <c r="Q245" s="162">
        <f>(SUMIFS(Profile!$F$2:$F$17521,Profile!$B$2:$B$17521,$B245,Profile!$C$2:$C$17521,Q$8))*$C$6</f>
        <v>0</v>
      </c>
      <c r="R245" s="162">
        <f>(SUMIFS(Profile!$F$2:$F$17521,Profile!$B$2:$B$17521,$B245,Profile!$C$2:$C$17521,R$8))*$C$6</f>
        <v>0</v>
      </c>
      <c r="S245" s="162">
        <f>(SUMIFS(Profile!$F$2:$F$17521,Profile!$B$2:$B$17521,$B245,Profile!$C$2:$C$17521,S$8))*$C$6</f>
        <v>0</v>
      </c>
      <c r="T245" s="162">
        <f>(SUMIFS(Profile!$F$2:$F$17521,Profile!$B$2:$B$17521,$B245,Profile!$C$2:$C$17521,T$8))*$C$6</f>
        <v>0</v>
      </c>
      <c r="U245" s="162">
        <f>(SUMIFS(Profile!$F$2:$F$17521,Profile!$B$2:$B$17521,$B245,Profile!$C$2:$C$17521,U$8))*$C$6</f>
        <v>0</v>
      </c>
      <c r="V245" s="162">
        <f>(SUMIFS(Profile!$F$2:$F$17521,Profile!$B$2:$B$17521,$B245,Profile!$C$2:$C$17521,V$8))*$C$6</f>
        <v>0</v>
      </c>
      <c r="W245" s="162">
        <f>(SUMIFS(Profile!$F$2:$F$17521,Profile!$B$2:$B$17521,$B245,Profile!$C$2:$C$17521,W$8))*$C$6</f>
        <v>0</v>
      </c>
      <c r="X245" s="162">
        <f>(SUMIFS(Profile!$F$2:$F$17521,Profile!$B$2:$B$17521,$B245,Profile!$C$2:$C$17521,X$8))*$C$6</f>
        <v>0</v>
      </c>
      <c r="Y245" s="162">
        <f>(SUMIFS(Profile!$F$2:$F$17521,Profile!$B$2:$B$17521,$B245,Profile!$C$2:$C$17521,Y$8))*$C$6</f>
        <v>0</v>
      </c>
      <c r="Z245" s="162">
        <f>(SUMIFS(Profile!$F$2:$F$17521,Profile!$B$2:$B$17521,$B245,Profile!$C$2:$C$17521,Z$8))*$C$6</f>
        <v>0</v>
      </c>
      <c r="AA245" s="162">
        <f>(SUMIFS(Profile!$F$2:$F$17521,Profile!$B$2:$B$17521,$B245,Profile!$C$2:$C$17521,AA$8))*$C$6</f>
        <v>0</v>
      </c>
      <c r="AB245" s="162">
        <f>(SUMIFS(Profile!$F$2:$F$17521,Profile!$B$2:$B$17521,$B245,Profile!$C$2:$C$17521,AB$8))*$C$6</f>
        <v>0</v>
      </c>
      <c r="AC245" s="162">
        <f>(SUMIFS(Profile!$F$2:$F$17521,Profile!$B$2:$B$17521,$B245,Profile!$C$2:$C$17521,AC$8))*$C$6</f>
        <v>0</v>
      </c>
      <c r="AD245" s="162">
        <f>(SUMIFS(Profile!$F$2:$F$17521,Profile!$B$2:$B$17521,$B245,Profile!$C$2:$C$17521,AD$8))*$C$6</f>
        <v>0</v>
      </c>
      <c r="AE245" s="162">
        <f>(SUMIFS(Profile!$F$2:$F$17521,Profile!$B$2:$B$17521,$B245,Profile!$C$2:$C$17521,AE$8))*$C$6</f>
        <v>0</v>
      </c>
      <c r="AF245" s="162">
        <f>(SUMIFS(Profile!$F$2:$F$17521,Profile!$B$2:$B$17521,$B245,Profile!$C$2:$C$17521,AF$8))*$C$6</f>
        <v>0</v>
      </c>
      <c r="AG245" s="162">
        <f>(SUMIFS(Profile!$F$2:$F$17521,Profile!$B$2:$B$17521,$B245,Profile!$C$2:$C$17521,AG$8))*$C$6</f>
        <v>0</v>
      </c>
      <c r="AH245" s="162">
        <f>(SUMIFS(Profile!$F$2:$F$17521,Profile!$B$2:$B$17521,$B245,Profile!$C$2:$C$17521,AH$8))*$C$6</f>
        <v>0</v>
      </c>
      <c r="AI245" s="162">
        <f>(SUMIFS(Profile!$F$2:$F$17521,Profile!$B$2:$B$17521,$B245,Profile!$C$2:$C$17521,AI$8))*$C$6</f>
        <v>0</v>
      </c>
      <c r="AJ245" s="162">
        <f>(SUMIFS(Profile!$F$2:$F$17521,Profile!$B$2:$B$17521,$B245,Profile!$C$2:$C$17521,AJ$8))*$C$6</f>
        <v>0</v>
      </c>
      <c r="AK245" s="162">
        <f>(SUMIFS(Profile!$F$2:$F$17521,Profile!$B$2:$B$17521,$B245,Profile!$C$2:$C$17521,AK$8))*$C$6</f>
        <v>0</v>
      </c>
      <c r="AL245" s="162">
        <f>(SUMIFS(Profile!$F$2:$F$17521,Profile!$B$2:$B$17521,$B245,Profile!$C$2:$C$17521,AL$8))*$C$6</f>
        <v>0</v>
      </c>
      <c r="AM245" s="162">
        <f>(SUMIFS(Profile!$F$2:$F$17521,Profile!$B$2:$B$17521,$B245,Profile!$C$2:$C$17521,AM$8))*$C$6</f>
        <v>0</v>
      </c>
      <c r="AN245" s="162">
        <f>(SUMIFS(Profile!$F$2:$F$17521,Profile!$B$2:$B$17521,$B245,Profile!$C$2:$C$17521,AN$8))*$C$6</f>
        <v>0</v>
      </c>
      <c r="AO245" s="162">
        <f>(SUMIFS(Profile!$F$2:$F$17521,Profile!$B$2:$B$17521,$B245,Profile!$C$2:$C$17521,AO$8))*$C$6</f>
        <v>0</v>
      </c>
      <c r="AP245" s="162">
        <f>(SUMIFS(Profile!$F$2:$F$17521,Profile!$B$2:$B$17521,$B245,Profile!$C$2:$C$17521,AP$8))*$C$6</f>
        <v>0</v>
      </c>
      <c r="AQ245" s="162">
        <f>(SUMIFS(Profile!$F$2:$F$17521,Profile!$B$2:$B$17521,$B245,Profile!$C$2:$C$17521,AQ$8))*$C$6</f>
        <v>0</v>
      </c>
      <c r="AR245" s="162">
        <f>(SUMIFS(Profile!$F$2:$F$17521,Profile!$B$2:$B$17521,$B245,Profile!$C$2:$C$17521,AR$8))*$C$6</f>
        <v>0</v>
      </c>
      <c r="AS245" s="162">
        <f>(SUMIFS(Profile!$F$2:$F$17521,Profile!$B$2:$B$17521,$B245,Profile!$C$2:$C$17521,AS$8))*$C$6</f>
        <v>0</v>
      </c>
      <c r="AT245" s="162">
        <f>(SUMIFS(Profile!$F$2:$F$17521,Profile!$B$2:$B$17521,$B245,Profile!$C$2:$C$17521,AT$8))*$C$6</f>
        <v>0</v>
      </c>
      <c r="AU245" s="162">
        <f>(SUMIFS(Profile!$F$2:$F$17521,Profile!$B$2:$B$17521,$B245,Profile!$C$2:$C$17521,AU$8))*$C$6</f>
        <v>0</v>
      </c>
      <c r="AV245" s="162">
        <f>(SUMIFS(Profile!$F$2:$F$17521,Profile!$B$2:$B$17521,$B245,Profile!$C$2:$C$17521,AV$8))*$C$6</f>
        <v>0</v>
      </c>
      <c r="AW245" s="162">
        <f>(SUMIFS(Profile!$F$2:$F$17521,Profile!$B$2:$B$17521,$B245,Profile!$C$2:$C$17521,AW$8))*$C$6</f>
        <v>0</v>
      </c>
      <c r="AX245" s="162">
        <f>(SUMIFS(Profile!$F$2:$F$17521,Profile!$B$2:$B$17521,$B245,Profile!$C$2:$C$17521,AX$8))*$C$6</f>
        <v>0</v>
      </c>
      <c r="AY245" s="162">
        <f>(SUMIFS(Profile!$F$2:$F$17521,Profile!$B$2:$B$17521,$B245,Profile!$C$2:$C$17521,AY$8))*$C$6</f>
        <v>0</v>
      </c>
      <c r="AZ245" s="162">
        <f>(SUMIFS(Profile!$F$2:$F$17521,Profile!$B$2:$B$17521,$B245,Profile!$C$2:$C$17521,AZ$8))*$C$6</f>
        <v>0</v>
      </c>
      <c r="BA245" s="162">
        <f t="shared" si="10"/>
        <v>0</v>
      </c>
      <c r="BB245" s="162">
        <f>(SUMIFS(Profile!$E$2:$E$17521,Profile!$B$2:$B$17521,$B245,Profile!$C$2:$C$17521,BB$8))*$C$9</f>
        <v>0</v>
      </c>
      <c r="BC245" s="162">
        <f>(SUMIFS(Profile!$E$2:$E$17521,Profile!$B$2:$B$17521,$B245,Profile!$C$2:$C$17521,BC$8))*$C$9</f>
        <v>0</v>
      </c>
      <c r="BD245" s="162">
        <f>(SUMIFS(Profile!$E$2:$E$17521,Profile!$B$2:$B$17521,$B245,Profile!$C$2:$C$17521,BD$8))*$C$9</f>
        <v>0</v>
      </c>
      <c r="BE245" s="162">
        <f>(SUMIFS(Profile!$E$2:$E$17521,Profile!$B$2:$B$17521,$B245,Profile!$C$2:$C$17521,BE$8))*$C$9</f>
        <v>0</v>
      </c>
      <c r="BF245" s="162">
        <f>(SUMIFS(Profile!$E$2:$E$17521,Profile!$B$2:$B$17521,$B245,Profile!$C$2:$C$17521,BF$8))*$C$9</f>
        <v>0</v>
      </c>
      <c r="BG245" s="162">
        <f>(SUMIFS(Profile!$E$2:$E$17521,Profile!$B$2:$B$17521,$B245,Profile!$C$2:$C$17521,BG$8))*$C$9</f>
        <v>0</v>
      </c>
      <c r="BH245" s="162">
        <f>(SUMIFS(Profile!$E$2:$E$17521,Profile!$B$2:$B$17521,$B245,Profile!$C$2:$C$17521,BH$8))*$C$9</f>
        <v>0</v>
      </c>
      <c r="BI245" s="162">
        <f>(SUMIFS(Profile!$E$2:$E$17521,Profile!$B$2:$B$17521,$B245,Profile!$C$2:$C$17521,BI$8))*$C$9</f>
        <v>0</v>
      </c>
      <c r="BJ245" s="162">
        <f>(SUMIFS(Profile!$E$2:$E$17521,Profile!$B$2:$B$17521,$B245,Profile!$C$2:$C$17521,BJ$8))*$C$9</f>
        <v>0</v>
      </c>
      <c r="BK245" s="162">
        <f>(SUMIFS(Profile!$E$2:$E$17521,Profile!$B$2:$B$17521,$B245,Profile!$C$2:$C$17521,BK$8))*$C$9</f>
        <v>0</v>
      </c>
      <c r="BL245" s="162">
        <f>(SUMIFS(Profile!$E$2:$E$17521,Profile!$B$2:$B$17521,$B245,Profile!$C$2:$C$17521,BL$8))*$C$9</f>
        <v>0</v>
      </c>
      <c r="BM245" s="162">
        <f>(SUMIFS(Profile!$E$2:$E$17521,Profile!$B$2:$B$17521,$B245,Profile!$C$2:$C$17521,BM$8))*$C$9</f>
        <v>0</v>
      </c>
      <c r="BN245" s="162">
        <f>(SUMIFS(Profile!$E$2:$E$17521,Profile!$B$2:$B$17521,$B245,Profile!$C$2:$C$17521,BN$8))*$C$9</f>
        <v>0</v>
      </c>
      <c r="BO245" s="162">
        <f>(SUMIFS(Profile!$E$2:$E$17521,Profile!$B$2:$B$17521,$B245,Profile!$C$2:$C$17521,BO$8))*$C$9</f>
        <v>0</v>
      </c>
      <c r="BP245" s="162">
        <f>(SUMIFS(Profile!$E$2:$E$17521,Profile!$B$2:$B$17521,$B245,Profile!$C$2:$C$17521,BP$8))*$C$9</f>
        <v>0</v>
      </c>
      <c r="BQ245" s="162">
        <f>(SUMIFS(Profile!$E$2:$E$17521,Profile!$B$2:$B$17521,$B245,Profile!$C$2:$C$17521,BQ$8))*$C$9</f>
        <v>0</v>
      </c>
      <c r="BR245" s="162">
        <f>(SUMIFS(Profile!$E$2:$E$17521,Profile!$B$2:$B$17521,$B245,Profile!$C$2:$C$17521,BR$8))*$C$9</f>
        <v>0</v>
      </c>
      <c r="BS245" s="162">
        <f>(SUMIFS(Profile!$E$2:$E$17521,Profile!$B$2:$B$17521,$B245,Profile!$C$2:$C$17521,BS$8))*$C$9</f>
        <v>0</v>
      </c>
      <c r="BT245" s="162">
        <f>(SUMIFS(Profile!$E$2:$E$17521,Profile!$B$2:$B$17521,$B245,Profile!$C$2:$C$17521,BT$8))*$C$9</f>
        <v>0</v>
      </c>
      <c r="BU245" s="162">
        <f>(SUMIFS(Profile!$E$2:$E$17521,Profile!$B$2:$B$17521,$B245,Profile!$C$2:$C$17521,BU$8))*$C$9</f>
        <v>0</v>
      </c>
      <c r="BV245" s="162">
        <f>(SUMIFS(Profile!$E$2:$E$17521,Profile!$B$2:$B$17521,$B245,Profile!$C$2:$C$17521,BV$8))*$C$9</f>
        <v>0</v>
      </c>
      <c r="BW245" s="162">
        <f>(SUMIFS(Profile!$E$2:$E$17521,Profile!$B$2:$B$17521,$B245,Profile!$C$2:$C$17521,BW$8))*$C$9</f>
        <v>0</v>
      </c>
      <c r="BX245" s="162">
        <f>(SUMIFS(Profile!$E$2:$E$17521,Profile!$B$2:$B$17521,$B245,Profile!$C$2:$C$17521,BX$8))*$C$9</f>
        <v>0</v>
      </c>
      <c r="BY245" s="162">
        <f>(SUMIFS(Profile!$E$2:$E$17521,Profile!$B$2:$B$17521,$B245,Profile!$C$2:$C$17521,BY$8))*$C$9</f>
        <v>0</v>
      </c>
      <c r="BZ245" s="162">
        <f>(SUMIFS(Profile!$E$2:$E$17521,Profile!$B$2:$B$17521,$B245,Profile!$C$2:$C$17521,BZ$8))*$C$9</f>
        <v>0</v>
      </c>
      <c r="CA245" s="162">
        <f>(SUMIFS(Profile!$E$2:$E$17521,Profile!$B$2:$B$17521,$B245,Profile!$C$2:$C$17521,CA$8))*$C$9</f>
        <v>0</v>
      </c>
      <c r="CB245" s="162">
        <f>(SUMIFS(Profile!$E$2:$E$17521,Profile!$B$2:$B$17521,$B245,Profile!$C$2:$C$17521,CB$8))*$C$9</f>
        <v>0</v>
      </c>
      <c r="CC245" s="162">
        <f>(SUMIFS(Profile!$E$2:$E$17521,Profile!$B$2:$B$17521,$B245,Profile!$C$2:$C$17521,CC$8))*$C$9</f>
        <v>0</v>
      </c>
      <c r="CD245" s="162">
        <f>(SUMIFS(Profile!$E$2:$E$17521,Profile!$B$2:$B$17521,$B245,Profile!$C$2:$C$17521,CD$8))*$C$9</f>
        <v>0</v>
      </c>
      <c r="CE245" s="162">
        <f>(SUMIFS(Profile!$E$2:$E$17521,Profile!$B$2:$B$17521,$B245,Profile!$C$2:$C$17521,CE$8))*$C$9</f>
        <v>0</v>
      </c>
      <c r="CF245" s="162">
        <f>(SUMIFS(Profile!$E$2:$E$17521,Profile!$B$2:$B$17521,$B245,Profile!$C$2:$C$17521,CF$8))*$C$9</f>
        <v>0</v>
      </c>
      <c r="CG245" s="162">
        <f>(SUMIFS(Profile!$E$2:$E$17521,Profile!$B$2:$B$17521,$B245,Profile!$C$2:$C$17521,CG$8))*$C$9</f>
        <v>0</v>
      </c>
      <c r="CH245" s="162">
        <f>(SUMIFS(Profile!$E$2:$E$17521,Profile!$B$2:$B$17521,$B245,Profile!$C$2:$C$17521,CH$8))*$C$9</f>
        <v>0</v>
      </c>
      <c r="CI245" s="162">
        <f>(SUMIFS(Profile!$E$2:$E$17521,Profile!$B$2:$B$17521,$B245,Profile!$C$2:$C$17521,CI$8))*$C$9</f>
        <v>0</v>
      </c>
      <c r="CJ245" s="162">
        <f>(SUMIFS(Profile!$E$2:$E$17521,Profile!$B$2:$B$17521,$B245,Profile!$C$2:$C$17521,CJ$8))*$C$9</f>
        <v>0</v>
      </c>
      <c r="CK245" s="162">
        <f>(SUMIFS(Profile!$E$2:$E$17521,Profile!$B$2:$B$17521,$B245,Profile!$C$2:$C$17521,CK$8))*$C$9</f>
        <v>0</v>
      </c>
      <c r="CL245" s="162">
        <f>(SUMIFS(Profile!$E$2:$E$17521,Profile!$B$2:$B$17521,$B245,Profile!$C$2:$C$17521,CL$8))*$C$9</f>
        <v>0</v>
      </c>
      <c r="CM245" s="162">
        <f>(SUMIFS(Profile!$E$2:$E$17521,Profile!$B$2:$B$17521,$B245,Profile!$C$2:$C$17521,CM$8))*$C$9</f>
        <v>0</v>
      </c>
      <c r="CN245" s="162">
        <f>(SUMIFS(Profile!$E$2:$E$17521,Profile!$B$2:$B$17521,$B245,Profile!$C$2:$C$17521,CN$8))*$C$9</f>
        <v>0</v>
      </c>
      <c r="CO245" s="162">
        <f>(SUMIFS(Profile!$E$2:$E$17521,Profile!$B$2:$B$17521,$B245,Profile!$C$2:$C$17521,CO$8))*$C$9</f>
        <v>0</v>
      </c>
      <c r="CP245" s="162">
        <f>(SUMIFS(Profile!$E$2:$E$17521,Profile!$B$2:$B$17521,$B245,Profile!$C$2:$C$17521,CP$8))*$C$9</f>
        <v>0</v>
      </c>
      <c r="CQ245" s="162">
        <f>(SUMIFS(Profile!$E$2:$E$17521,Profile!$B$2:$B$17521,$B245,Profile!$C$2:$C$17521,CQ$8))*$C$9</f>
        <v>0</v>
      </c>
      <c r="CR245" s="162">
        <f>(SUMIFS(Profile!$E$2:$E$17521,Profile!$B$2:$B$17521,$B245,Profile!$C$2:$C$17521,CR$8))*$C$9</f>
        <v>0</v>
      </c>
      <c r="CS245" s="162">
        <f>(SUMIFS(Profile!$E$2:$E$17521,Profile!$B$2:$B$17521,$B245,Profile!$C$2:$C$17521,CS$8))*$C$9</f>
        <v>0</v>
      </c>
      <c r="CT245" s="162">
        <f>(SUMIFS(Profile!$E$2:$E$17521,Profile!$B$2:$B$17521,$B245,Profile!$C$2:$C$17521,CT$8))*$C$9</f>
        <v>0</v>
      </c>
      <c r="CU245" s="162">
        <f>(SUMIFS(Profile!$E$2:$E$17521,Profile!$B$2:$B$17521,$B245,Profile!$C$2:$C$17521,CU$8))*$C$9</f>
        <v>0</v>
      </c>
      <c r="CV245" s="162">
        <f>(SUMIFS(Profile!$E$2:$E$17521,Profile!$B$2:$B$17521,$B245,Profile!$C$2:$C$17521,CV$8))*$C$9</f>
        <v>0</v>
      </c>
      <c r="CW245" s="162">
        <f>(SUMIFS(Profile!$E$2:$E$17521,Profile!$B$2:$B$17521,$B245,Profile!$C$2:$C$17521,CW$8))*$C$9</f>
        <v>0</v>
      </c>
      <c r="CX245" s="162">
        <f t="shared" si="11"/>
        <v>0</v>
      </c>
      <c r="CY245" s="162">
        <f t="shared" ref="CY245:ET245" si="1186">MAX(BB245-E245,0)</f>
        <v>0</v>
      </c>
      <c r="CZ245" s="162">
        <f t="shared" si="1186"/>
        <v>0</v>
      </c>
      <c r="DA245" s="162">
        <f t="shared" si="1186"/>
        <v>0</v>
      </c>
      <c r="DB245" s="162">
        <f t="shared" si="1186"/>
        <v>0</v>
      </c>
      <c r="DC245" s="162">
        <f t="shared" si="1186"/>
        <v>0</v>
      </c>
      <c r="DD245" s="162">
        <f t="shared" si="1186"/>
        <v>0</v>
      </c>
      <c r="DE245" s="162">
        <f t="shared" si="1186"/>
        <v>0</v>
      </c>
      <c r="DF245" s="162">
        <f t="shared" si="1186"/>
        <v>0</v>
      </c>
      <c r="DG245" s="162">
        <f t="shared" si="1186"/>
        <v>0</v>
      </c>
      <c r="DH245" s="162">
        <f t="shared" si="1186"/>
        <v>0</v>
      </c>
      <c r="DI245" s="162">
        <f t="shared" si="1186"/>
        <v>0</v>
      </c>
      <c r="DJ245" s="162">
        <f t="shared" si="1186"/>
        <v>0</v>
      </c>
      <c r="DK245" s="162">
        <f t="shared" si="1186"/>
        <v>0</v>
      </c>
      <c r="DL245" s="162">
        <f t="shared" si="1186"/>
        <v>0</v>
      </c>
      <c r="DM245" s="162">
        <f t="shared" si="1186"/>
        <v>0</v>
      </c>
      <c r="DN245" s="162">
        <f t="shared" si="1186"/>
        <v>0</v>
      </c>
      <c r="DO245" s="162">
        <f t="shared" si="1186"/>
        <v>0</v>
      </c>
      <c r="DP245" s="162">
        <f t="shared" si="1186"/>
        <v>0</v>
      </c>
      <c r="DQ245" s="162">
        <f t="shared" si="1186"/>
        <v>0</v>
      </c>
      <c r="DR245" s="162">
        <f t="shared" si="1186"/>
        <v>0</v>
      </c>
      <c r="DS245" s="162">
        <f t="shared" si="1186"/>
        <v>0</v>
      </c>
      <c r="DT245" s="162">
        <f t="shared" si="1186"/>
        <v>0</v>
      </c>
      <c r="DU245" s="162">
        <f t="shared" si="1186"/>
        <v>0</v>
      </c>
      <c r="DV245" s="162">
        <f t="shared" si="1186"/>
        <v>0</v>
      </c>
      <c r="DW245" s="162">
        <f t="shared" si="1186"/>
        <v>0</v>
      </c>
      <c r="DX245" s="162">
        <f t="shared" si="1186"/>
        <v>0</v>
      </c>
      <c r="DY245" s="162">
        <f t="shared" si="1186"/>
        <v>0</v>
      </c>
      <c r="DZ245" s="162">
        <f t="shared" si="1186"/>
        <v>0</v>
      </c>
      <c r="EA245" s="162">
        <f t="shared" si="1186"/>
        <v>0</v>
      </c>
      <c r="EB245" s="162">
        <f t="shared" si="1186"/>
        <v>0</v>
      </c>
      <c r="EC245" s="162">
        <f t="shared" si="1186"/>
        <v>0</v>
      </c>
      <c r="ED245" s="162">
        <f t="shared" si="1186"/>
        <v>0</v>
      </c>
      <c r="EE245" s="162">
        <f t="shared" si="1186"/>
        <v>0</v>
      </c>
      <c r="EF245" s="162">
        <f t="shared" si="1186"/>
        <v>0</v>
      </c>
      <c r="EG245" s="162">
        <f t="shared" si="1186"/>
        <v>0</v>
      </c>
      <c r="EH245" s="162">
        <f t="shared" si="1186"/>
        <v>0</v>
      </c>
      <c r="EI245" s="162">
        <f t="shared" si="1186"/>
        <v>0</v>
      </c>
      <c r="EJ245" s="162">
        <f t="shared" si="1186"/>
        <v>0</v>
      </c>
      <c r="EK245" s="162">
        <f t="shared" si="1186"/>
        <v>0</v>
      </c>
      <c r="EL245" s="162">
        <f t="shared" si="1186"/>
        <v>0</v>
      </c>
      <c r="EM245" s="162">
        <f t="shared" si="1186"/>
        <v>0</v>
      </c>
      <c r="EN245" s="162">
        <f t="shared" si="1186"/>
        <v>0</v>
      </c>
      <c r="EO245" s="162">
        <f t="shared" si="1186"/>
        <v>0</v>
      </c>
      <c r="EP245" s="162">
        <f t="shared" si="1186"/>
        <v>0</v>
      </c>
      <c r="EQ245" s="162">
        <f t="shared" si="1186"/>
        <v>0</v>
      </c>
      <c r="ER245" s="162">
        <f t="shared" si="1186"/>
        <v>0</v>
      </c>
      <c r="ES245" s="162">
        <f t="shared" si="1186"/>
        <v>0</v>
      </c>
      <c r="ET245" s="162">
        <f t="shared" si="1186"/>
        <v>0</v>
      </c>
      <c r="EU245" s="162">
        <f t="shared" si="13"/>
        <v>0</v>
      </c>
      <c r="EV245" s="162">
        <f t="shared" ref="EV245:GQ245" si="1187">BB245-CY245</f>
        <v>0</v>
      </c>
      <c r="EW245" s="162">
        <f t="shared" si="1187"/>
        <v>0</v>
      </c>
      <c r="EX245" s="162">
        <f t="shared" si="1187"/>
        <v>0</v>
      </c>
      <c r="EY245" s="162">
        <f t="shared" si="1187"/>
        <v>0</v>
      </c>
      <c r="EZ245" s="162">
        <f t="shared" si="1187"/>
        <v>0</v>
      </c>
      <c r="FA245" s="162">
        <f t="shared" si="1187"/>
        <v>0</v>
      </c>
      <c r="FB245" s="162">
        <f t="shared" si="1187"/>
        <v>0</v>
      </c>
      <c r="FC245" s="162">
        <f t="shared" si="1187"/>
        <v>0</v>
      </c>
      <c r="FD245" s="162">
        <f t="shared" si="1187"/>
        <v>0</v>
      </c>
      <c r="FE245" s="162">
        <f t="shared" si="1187"/>
        <v>0</v>
      </c>
      <c r="FF245" s="162">
        <f t="shared" si="1187"/>
        <v>0</v>
      </c>
      <c r="FG245" s="162">
        <f t="shared" si="1187"/>
        <v>0</v>
      </c>
      <c r="FH245" s="162">
        <f t="shared" si="1187"/>
        <v>0</v>
      </c>
      <c r="FI245" s="162">
        <f t="shared" si="1187"/>
        <v>0</v>
      </c>
      <c r="FJ245" s="162">
        <f t="shared" si="1187"/>
        <v>0</v>
      </c>
      <c r="FK245" s="162">
        <f t="shared" si="1187"/>
        <v>0</v>
      </c>
      <c r="FL245" s="162">
        <f t="shared" si="1187"/>
        <v>0</v>
      </c>
      <c r="FM245" s="162">
        <f t="shared" si="1187"/>
        <v>0</v>
      </c>
      <c r="FN245" s="162">
        <f t="shared" si="1187"/>
        <v>0</v>
      </c>
      <c r="FO245" s="162">
        <f t="shared" si="1187"/>
        <v>0</v>
      </c>
      <c r="FP245" s="162">
        <f t="shared" si="1187"/>
        <v>0</v>
      </c>
      <c r="FQ245" s="162">
        <f t="shared" si="1187"/>
        <v>0</v>
      </c>
      <c r="FR245" s="162">
        <f t="shared" si="1187"/>
        <v>0</v>
      </c>
      <c r="FS245" s="162">
        <f t="shared" si="1187"/>
        <v>0</v>
      </c>
      <c r="FT245" s="162">
        <f t="shared" si="1187"/>
        <v>0</v>
      </c>
      <c r="FU245" s="162">
        <f t="shared" si="1187"/>
        <v>0</v>
      </c>
      <c r="FV245" s="162">
        <f t="shared" si="1187"/>
        <v>0</v>
      </c>
      <c r="FW245" s="162">
        <f t="shared" si="1187"/>
        <v>0</v>
      </c>
      <c r="FX245" s="162">
        <f t="shared" si="1187"/>
        <v>0</v>
      </c>
      <c r="FY245" s="162">
        <f t="shared" si="1187"/>
        <v>0</v>
      </c>
      <c r="FZ245" s="162">
        <f t="shared" si="1187"/>
        <v>0</v>
      </c>
      <c r="GA245" s="162">
        <f t="shared" si="1187"/>
        <v>0</v>
      </c>
      <c r="GB245" s="162">
        <f t="shared" si="1187"/>
        <v>0</v>
      </c>
      <c r="GC245" s="162">
        <f t="shared" si="1187"/>
        <v>0</v>
      </c>
      <c r="GD245" s="162">
        <f t="shared" si="1187"/>
        <v>0</v>
      </c>
      <c r="GE245" s="162">
        <f t="shared" si="1187"/>
        <v>0</v>
      </c>
      <c r="GF245" s="162">
        <f t="shared" si="1187"/>
        <v>0</v>
      </c>
      <c r="GG245" s="162">
        <f t="shared" si="1187"/>
        <v>0</v>
      </c>
      <c r="GH245" s="162">
        <f t="shared" si="1187"/>
        <v>0</v>
      </c>
      <c r="GI245" s="162">
        <f t="shared" si="1187"/>
        <v>0</v>
      </c>
      <c r="GJ245" s="162">
        <f t="shared" si="1187"/>
        <v>0</v>
      </c>
      <c r="GK245" s="162">
        <f t="shared" si="1187"/>
        <v>0</v>
      </c>
      <c r="GL245" s="162">
        <f t="shared" si="1187"/>
        <v>0</v>
      </c>
      <c r="GM245" s="162">
        <f t="shared" si="1187"/>
        <v>0</v>
      </c>
      <c r="GN245" s="162">
        <f t="shared" si="1187"/>
        <v>0</v>
      </c>
      <c r="GO245" s="162">
        <f t="shared" si="1187"/>
        <v>0</v>
      </c>
      <c r="GP245" s="162">
        <f t="shared" si="1187"/>
        <v>0</v>
      </c>
      <c r="GQ245" s="162">
        <f t="shared" si="1187"/>
        <v>0</v>
      </c>
      <c r="GR245" s="162">
        <f t="shared" si="15"/>
        <v>0</v>
      </c>
      <c r="GS245" s="162">
        <f t="shared" ref="GS245:IN245" si="1188">E245-EV245</f>
        <v>0</v>
      </c>
      <c r="GT245" s="162">
        <f t="shared" si="1188"/>
        <v>0</v>
      </c>
      <c r="GU245" s="162">
        <f t="shared" si="1188"/>
        <v>0</v>
      </c>
      <c r="GV245" s="162">
        <f t="shared" si="1188"/>
        <v>0</v>
      </c>
      <c r="GW245" s="162">
        <f t="shared" si="1188"/>
        <v>0</v>
      </c>
      <c r="GX245" s="162">
        <f t="shared" si="1188"/>
        <v>0</v>
      </c>
      <c r="GY245" s="162">
        <f t="shared" si="1188"/>
        <v>0</v>
      </c>
      <c r="GZ245" s="162">
        <f t="shared" si="1188"/>
        <v>0</v>
      </c>
      <c r="HA245" s="162">
        <f t="shared" si="1188"/>
        <v>0</v>
      </c>
      <c r="HB245" s="162">
        <f t="shared" si="1188"/>
        <v>0</v>
      </c>
      <c r="HC245" s="162">
        <f t="shared" si="1188"/>
        <v>0</v>
      </c>
      <c r="HD245" s="162">
        <f t="shared" si="1188"/>
        <v>0</v>
      </c>
      <c r="HE245" s="162">
        <f t="shared" si="1188"/>
        <v>0</v>
      </c>
      <c r="HF245" s="162">
        <f t="shared" si="1188"/>
        <v>0</v>
      </c>
      <c r="HG245" s="162">
        <f t="shared" si="1188"/>
        <v>0</v>
      </c>
      <c r="HH245" s="162">
        <f t="shared" si="1188"/>
        <v>0</v>
      </c>
      <c r="HI245" s="162">
        <f t="shared" si="1188"/>
        <v>0</v>
      </c>
      <c r="HJ245" s="162">
        <f t="shared" si="1188"/>
        <v>0</v>
      </c>
      <c r="HK245" s="162">
        <f t="shared" si="1188"/>
        <v>0</v>
      </c>
      <c r="HL245" s="162">
        <f t="shared" si="1188"/>
        <v>0</v>
      </c>
      <c r="HM245" s="162">
        <f t="shared" si="1188"/>
        <v>0</v>
      </c>
      <c r="HN245" s="162">
        <f t="shared" si="1188"/>
        <v>0</v>
      </c>
      <c r="HO245" s="162">
        <f t="shared" si="1188"/>
        <v>0</v>
      </c>
      <c r="HP245" s="162">
        <f t="shared" si="1188"/>
        <v>0</v>
      </c>
      <c r="HQ245" s="162">
        <f t="shared" si="1188"/>
        <v>0</v>
      </c>
      <c r="HR245" s="162">
        <f t="shared" si="1188"/>
        <v>0</v>
      </c>
      <c r="HS245" s="162">
        <f t="shared" si="1188"/>
        <v>0</v>
      </c>
      <c r="HT245" s="162">
        <f t="shared" si="1188"/>
        <v>0</v>
      </c>
      <c r="HU245" s="162">
        <f t="shared" si="1188"/>
        <v>0</v>
      </c>
      <c r="HV245" s="162">
        <f t="shared" si="1188"/>
        <v>0</v>
      </c>
      <c r="HW245" s="162">
        <f t="shared" si="1188"/>
        <v>0</v>
      </c>
      <c r="HX245" s="162">
        <f t="shared" si="1188"/>
        <v>0</v>
      </c>
      <c r="HY245" s="162">
        <f t="shared" si="1188"/>
        <v>0</v>
      </c>
      <c r="HZ245" s="162">
        <f t="shared" si="1188"/>
        <v>0</v>
      </c>
      <c r="IA245" s="162">
        <f t="shared" si="1188"/>
        <v>0</v>
      </c>
      <c r="IB245" s="162">
        <f t="shared" si="1188"/>
        <v>0</v>
      </c>
      <c r="IC245" s="162">
        <f t="shared" si="1188"/>
        <v>0</v>
      </c>
      <c r="ID245" s="162">
        <f t="shared" si="1188"/>
        <v>0</v>
      </c>
      <c r="IE245" s="162">
        <f t="shared" si="1188"/>
        <v>0</v>
      </c>
      <c r="IF245" s="162">
        <f t="shared" si="1188"/>
        <v>0</v>
      </c>
      <c r="IG245" s="162">
        <f t="shared" si="1188"/>
        <v>0</v>
      </c>
      <c r="IH245" s="162">
        <f t="shared" si="1188"/>
        <v>0</v>
      </c>
      <c r="II245" s="162">
        <f t="shared" si="1188"/>
        <v>0</v>
      </c>
      <c r="IJ245" s="162">
        <f t="shared" si="1188"/>
        <v>0</v>
      </c>
      <c r="IK245" s="162">
        <f t="shared" si="1188"/>
        <v>0</v>
      </c>
      <c r="IL245" s="162">
        <f t="shared" si="1188"/>
        <v>0</v>
      </c>
      <c r="IM245" s="162">
        <f t="shared" si="1188"/>
        <v>0</v>
      </c>
      <c r="IN245" s="162">
        <f t="shared" si="1188"/>
        <v>0</v>
      </c>
      <c r="IO245" s="162">
        <f t="shared" si="17"/>
        <v>0</v>
      </c>
      <c r="IP245" s="162">
        <f t="shared" si="23"/>
        <v>0</v>
      </c>
      <c r="IQ245" s="162">
        <f t="shared" ref="IQ245:KK245" si="1189">MAX((MIN(CZ245+IP245,$IO$7))-GT245,0)</f>
        <v>0</v>
      </c>
      <c r="IR245" s="162">
        <f t="shared" si="1189"/>
        <v>0</v>
      </c>
      <c r="IS245" s="162">
        <f t="shared" si="1189"/>
        <v>0</v>
      </c>
      <c r="IT245" s="162">
        <f t="shared" si="1189"/>
        <v>0</v>
      </c>
      <c r="IU245" s="162">
        <f t="shared" si="1189"/>
        <v>0</v>
      </c>
      <c r="IV245" s="162">
        <f t="shared" si="1189"/>
        <v>0</v>
      </c>
      <c r="IW245" s="162">
        <f t="shared" si="1189"/>
        <v>0</v>
      </c>
      <c r="IX245" s="162">
        <f t="shared" si="1189"/>
        <v>0</v>
      </c>
      <c r="IY245" s="162">
        <f t="shared" si="1189"/>
        <v>0</v>
      </c>
      <c r="IZ245" s="162">
        <f t="shared" si="1189"/>
        <v>0</v>
      </c>
      <c r="JA245" s="162">
        <f t="shared" si="1189"/>
        <v>0</v>
      </c>
      <c r="JB245" s="162">
        <f t="shared" si="1189"/>
        <v>0</v>
      </c>
      <c r="JC245" s="162">
        <f t="shared" si="1189"/>
        <v>0</v>
      </c>
      <c r="JD245" s="162">
        <f t="shared" si="1189"/>
        <v>0</v>
      </c>
      <c r="JE245" s="162">
        <f t="shared" si="1189"/>
        <v>0</v>
      </c>
      <c r="JF245" s="162">
        <f t="shared" si="1189"/>
        <v>0</v>
      </c>
      <c r="JG245" s="162">
        <f t="shared" si="1189"/>
        <v>0</v>
      </c>
      <c r="JH245" s="162">
        <f t="shared" si="1189"/>
        <v>0</v>
      </c>
      <c r="JI245" s="162">
        <f t="shared" si="1189"/>
        <v>0</v>
      </c>
      <c r="JJ245" s="162">
        <f t="shared" si="1189"/>
        <v>0</v>
      </c>
      <c r="JK245" s="162">
        <f t="shared" si="1189"/>
        <v>0</v>
      </c>
      <c r="JL245" s="162">
        <f t="shared" si="1189"/>
        <v>0</v>
      </c>
      <c r="JM245" s="162">
        <f t="shared" si="1189"/>
        <v>0</v>
      </c>
      <c r="JN245" s="162">
        <f t="shared" si="1189"/>
        <v>0</v>
      </c>
      <c r="JO245" s="162">
        <f t="shared" si="1189"/>
        <v>0</v>
      </c>
      <c r="JP245" s="162">
        <f t="shared" si="1189"/>
        <v>0</v>
      </c>
      <c r="JQ245" s="162">
        <f t="shared" si="1189"/>
        <v>0</v>
      </c>
      <c r="JR245" s="162">
        <f t="shared" si="1189"/>
        <v>0</v>
      </c>
      <c r="JS245" s="162">
        <f t="shared" si="1189"/>
        <v>0</v>
      </c>
      <c r="JT245" s="162">
        <f t="shared" si="1189"/>
        <v>0</v>
      </c>
      <c r="JU245" s="162">
        <f t="shared" si="1189"/>
        <v>0</v>
      </c>
      <c r="JV245" s="162">
        <f t="shared" si="1189"/>
        <v>0</v>
      </c>
      <c r="JW245" s="162">
        <f t="shared" si="1189"/>
        <v>0</v>
      </c>
      <c r="JX245" s="162">
        <f t="shared" si="1189"/>
        <v>0</v>
      </c>
      <c r="JY245" s="162">
        <f t="shared" si="1189"/>
        <v>0</v>
      </c>
      <c r="JZ245" s="162">
        <f t="shared" si="1189"/>
        <v>0</v>
      </c>
      <c r="KA245" s="162">
        <f t="shared" si="1189"/>
        <v>0</v>
      </c>
      <c r="KB245" s="162">
        <f t="shared" si="1189"/>
        <v>0</v>
      </c>
      <c r="KC245" s="162">
        <f t="shared" si="1189"/>
        <v>0</v>
      </c>
      <c r="KD245" s="162">
        <f t="shared" si="1189"/>
        <v>0</v>
      </c>
      <c r="KE245" s="162">
        <f t="shared" si="1189"/>
        <v>0</v>
      </c>
      <c r="KF245" s="162">
        <f t="shared" si="1189"/>
        <v>0</v>
      </c>
      <c r="KG245" s="162">
        <f t="shared" si="1189"/>
        <v>0</v>
      </c>
      <c r="KH245" s="162">
        <f t="shared" si="1189"/>
        <v>0</v>
      </c>
      <c r="KI245" s="162">
        <f t="shared" si="1189"/>
        <v>0</v>
      </c>
      <c r="KJ245" s="162">
        <f t="shared" si="1189"/>
        <v>0</v>
      </c>
      <c r="KK245" s="162">
        <f t="shared" si="1189"/>
        <v>0</v>
      </c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</row>
    <row r="246" ht="14.25" customHeight="1" spans="1:326" x14ac:dyDescent="0.25">
      <c r="A246" s="1">
        <v>8</v>
      </c>
      <c r="B246" s="1">
        <f t="shared" ref="B246:C246" si="1190">B245+1</f>
        <v>236</v>
      </c>
      <c r="C246" s="232">
        <f t="shared" si="1190"/>
        <v>43701</v>
      </c>
      <c r="D246" s="162">
        <f t="shared" si="9"/>
        <v>0</v>
      </c>
      <c r="E246" s="162">
        <f>(SUMIFS(Profile!$F$2:$F$17521,Profile!$B$2:$B$17521,$B246,Profile!$C$2:$C$17521,E$8))*$C$6</f>
        <v>0</v>
      </c>
      <c r="F246" s="162">
        <f>(SUMIFS(Profile!$F$2:$F$17521,Profile!$B$2:$B$17521,$B246,Profile!$C$2:$C$17521,F$8))*$C$6</f>
        <v>0</v>
      </c>
      <c r="G246" s="162">
        <f>(SUMIFS(Profile!$F$2:$F$17521,Profile!$B$2:$B$17521,$B246,Profile!$C$2:$C$17521,G$8))*$C$6</f>
        <v>0</v>
      </c>
      <c r="H246" s="162">
        <f>(SUMIFS(Profile!$F$2:$F$17521,Profile!$B$2:$B$17521,$B246,Profile!$C$2:$C$17521,H$8))*$C$6</f>
        <v>0</v>
      </c>
      <c r="I246" s="162">
        <f>(SUMIFS(Profile!$F$2:$F$17521,Profile!$B$2:$B$17521,$B246,Profile!$C$2:$C$17521,I$8))*$C$6</f>
        <v>0</v>
      </c>
      <c r="J246" s="162">
        <f>(SUMIFS(Profile!$F$2:$F$17521,Profile!$B$2:$B$17521,$B246,Profile!$C$2:$C$17521,J$8))*$C$6</f>
        <v>0</v>
      </c>
      <c r="K246" s="162">
        <f>(SUMIFS(Profile!$F$2:$F$17521,Profile!$B$2:$B$17521,$B246,Profile!$C$2:$C$17521,K$8))*$C$6</f>
        <v>0</v>
      </c>
      <c r="L246" s="162">
        <f>(SUMIFS(Profile!$F$2:$F$17521,Profile!$B$2:$B$17521,$B246,Profile!$C$2:$C$17521,L$8))*$C$6</f>
        <v>0</v>
      </c>
      <c r="M246" s="162">
        <f>(SUMIFS(Profile!$F$2:$F$17521,Profile!$B$2:$B$17521,$B246,Profile!$C$2:$C$17521,M$8))*$C$6</f>
        <v>0</v>
      </c>
      <c r="N246" s="162">
        <f>(SUMIFS(Profile!$F$2:$F$17521,Profile!$B$2:$B$17521,$B246,Profile!$C$2:$C$17521,N$8))*$C$6</f>
        <v>0</v>
      </c>
      <c r="O246" s="162">
        <f>(SUMIFS(Profile!$F$2:$F$17521,Profile!$B$2:$B$17521,$B246,Profile!$C$2:$C$17521,O$8))*$C$6</f>
        <v>0</v>
      </c>
      <c r="P246" s="162">
        <f>(SUMIFS(Profile!$F$2:$F$17521,Profile!$B$2:$B$17521,$B246,Profile!$C$2:$C$17521,P$8))*$C$6</f>
        <v>0</v>
      </c>
      <c r="Q246" s="162">
        <f>(SUMIFS(Profile!$F$2:$F$17521,Profile!$B$2:$B$17521,$B246,Profile!$C$2:$C$17521,Q$8))*$C$6</f>
        <v>0</v>
      </c>
      <c r="R246" s="162">
        <f>(SUMIFS(Profile!$F$2:$F$17521,Profile!$B$2:$B$17521,$B246,Profile!$C$2:$C$17521,R$8))*$C$6</f>
        <v>0</v>
      </c>
      <c r="S246" s="162">
        <f>(SUMIFS(Profile!$F$2:$F$17521,Profile!$B$2:$B$17521,$B246,Profile!$C$2:$C$17521,S$8))*$C$6</f>
        <v>0</v>
      </c>
      <c r="T246" s="162">
        <f>(SUMIFS(Profile!$F$2:$F$17521,Profile!$B$2:$B$17521,$B246,Profile!$C$2:$C$17521,T$8))*$C$6</f>
        <v>0</v>
      </c>
      <c r="U246" s="162">
        <f>(SUMIFS(Profile!$F$2:$F$17521,Profile!$B$2:$B$17521,$B246,Profile!$C$2:$C$17521,U$8))*$C$6</f>
        <v>0</v>
      </c>
      <c r="V246" s="162">
        <f>(SUMIFS(Profile!$F$2:$F$17521,Profile!$B$2:$B$17521,$B246,Profile!$C$2:$C$17521,V$8))*$C$6</f>
        <v>0</v>
      </c>
      <c r="W246" s="162">
        <f>(SUMIFS(Profile!$F$2:$F$17521,Profile!$B$2:$B$17521,$B246,Profile!$C$2:$C$17521,W$8))*$C$6</f>
        <v>0</v>
      </c>
      <c r="X246" s="162">
        <f>(SUMIFS(Profile!$F$2:$F$17521,Profile!$B$2:$B$17521,$B246,Profile!$C$2:$C$17521,X$8))*$C$6</f>
        <v>0</v>
      </c>
      <c r="Y246" s="162">
        <f>(SUMIFS(Profile!$F$2:$F$17521,Profile!$B$2:$B$17521,$B246,Profile!$C$2:$C$17521,Y$8))*$C$6</f>
        <v>0</v>
      </c>
      <c r="Z246" s="162">
        <f>(SUMIFS(Profile!$F$2:$F$17521,Profile!$B$2:$B$17521,$B246,Profile!$C$2:$C$17521,Z$8))*$C$6</f>
        <v>0</v>
      </c>
      <c r="AA246" s="162">
        <f>(SUMIFS(Profile!$F$2:$F$17521,Profile!$B$2:$B$17521,$B246,Profile!$C$2:$C$17521,AA$8))*$C$6</f>
        <v>0</v>
      </c>
      <c r="AB246" s="162">
        <f>(SUMIFS(Profile!$F$2:$F$17521,Profile!$B$2:$B$17521,$B246,Profile!$C$2:$C$17521,AB$8))*$C$6</f>
        <v>0</v>
      </c>
      <c r="AC246" s="162">
        <f>(SUMIFS(Profile!$F$2:$F$17521,Profile!$B$2:$B$17521,$B246,Profile!$C$2:$C$17521,AC$8))*$C$6</f>
        <v>0</v>
      </c>
      <c r="AD246" s="162">
        <f>(SUMIFS(Profile!$F$2:$F$17521,Profile!$B$2:$B$17521,$B246,Profile!$C$2:$C$17521,AD$8))*$C$6</f>
        <v>0</v>
      </c>
      <c r="AE246" s="162">
        <f>(SUMIFS(Profile!$F$2:$F$17521,Profile!$B$2:$B$17521,$B246,Profile!$C$2:$C$17521,AE$8))*$C$6</f>
        <v>0</v>
      </c>
      <c r="AF246" s="162">
        <f>(SUMIFS(Profile!$F$2:$F$17521,Profile!$B$2:$B$17521,$B246,Profile!$C$2:$C$17521,AF$8))*$C$6</f>
        <v>0</v>
      </c>
      <c r="AG246" s="162">
        <f>(SUMIFS(Profile!$F$2:$F$17521,Profile!$B$2:$B$17521,$B246,Profile!$C$2:$C$17521,AG$8))*$C$6</f>
        <v>0</v>
      </c>
      <c r="AH246" s="162">
        <f>(SUMIFS(Profile!$F$2:$F$17521,Profile!$B$2:$B$17521,$B246,Profile!$C$2:$C$17521,AH$8))*$C$6</f>
        <v>0</v>
      </c>
      <c r="AI246" s="162">
        <f>(SUMIFS(Profile!$F$2:$F$17521,Profile!$B$2:$B$17521,$B246,Profile!$C$2:$C$17521,AI$8))*$C$6</f>
        <v>0</v>
      </c>
      <c r="AJ246" s="162">
        <f>(SUMIFS(Profile!$F$2:$F$17521,Profile!$B$2:$B$17521,$B246,Profile!$C$2:$C$17521,AJ$8))*$C$6</f>
        <v>0</v>
      </c>
      <c r="AK246" s="162">
        <f>(SUMIFS(Profile!$F$2:$F$17521,Profile!$B$2:$B$17521,$B246,Profile!$C$2:$C$17521,AK$8))*$C$6</f>
        <v>0</v>
      </c>
      <c r="AL246" s="162">
        <f>(SUMIFS(Profile!$F$2:$F$17521,Profile!$B$2:$B$17521,$B246,Profile!$C$2:$C$17521,AL$8))*$C$6</f>
        <v>0</v>
      </c>
      <c r="AM246" s="162">
        <f>(SUMIFS(Profile!$F$2:$F$17521,Profile!$B$2:$B$17521,$B246,Profile!$C$2:$C$17521,AM$8))*$C$6</f>
        <v>0</v>
      </c>
      <c r="AN246" s="162">
        <f>(SUMIFS(Profile!$F$2:$F$17521,Profile!$B$2:$B$17521,$B246,Profile!$C$2:$C$17521,AN$8))*$C$6</f>
        <v>0</v>
      </c>
      <c r="AO246" s="162">
        <f>(SUMIFS(Profile!$F$2:$F$17521,Profile!$B$2:$B$17521,$B246,Profile!$C$2:$C$17521,AO$8))*$C$6</f>
        <v>0</v>
      </c>
      <c r="AP246" s="162">
        <f>(SUMIFS(Profile!$F$2:$F$17521,Profile!$B$2:$B$17521,$B246,Profile!$C$2:$C$17521,AP$8))*$C$6</f>
        <v>0</v>
      </c>
      <c r="AQ246" s="162">
        <f>(SUMIFS(Profile!$F$2:$F$17521,Profile!$B$2:$B$17521,$B246,Profile!$C$2:$C$17521,AQ$8))*$C$6</f>
        <v>0</v>
      </c>
      <c r="AR246" s="162">
        <f>(SUMIFS(Profile!$F$2:$F$17521,Profile!$B$2:$B$17521,$B246,Profile!$C$2:$C$17521,AR$8))*$C$6</f>
        <v>0</v>
      </c>
      <c r="AS246" s="162">
        <f>(SUMIFS(Profile!$F$2:$F$17521,Profile!$B$2:$B$17521,$B246,Profile!$C$2:$C$17521,AS$8))*$C$6</f>
        <v>0</v>
      </c>
      <c r="AT246" s="162">
        <f>(SUMIFS(Profile!$F$2:$F$17521,Profile!$B$2:$B$17521,$B246,Profile!$C$2:$C$17521,AT$8))*$C$6</f>
        <v>0</v>
      </c>
      <c r="AU246" s="162">
        <f>(SUMIFS(Profile!$F$2:$F$17521,Profile!$B$2:$B$17521,$B246,Profile!$C$2:$C$17521,AU$8))*$C$6</f>
        <v>0</v>
      </c>
      <c r="AV246" s="162">
        <f>(SUMIFS(Profile!$F$2:$F$17521,Profile!$B$2:$B$17521,$B246,Profile!$C$2:$C$17521,AV$8))*$C$6</f>
        <v>0</v>
      </c>
      <c r="AW246" s="162">
        <f>(SUMIFS(Profile!$F$2:$F$17521,Profile!$B$2:$B$17521,$B246,Profile!$C$2:$C$17521,AW$8))*$C$6</f>
        <v>0</v>
      </c>
      <c r="AX246" s="162">
        <f>(SUMIFS(Profile!$F$2:$F$17521,Profile!$B$2:$B$17521,$B246,Profile!$C$2:$C$17521,AX$8))*$C$6</f>
        <v>0</v>
      </c>
      <c r="AY246" s="162">
        <f>(SUMIFS(Profile!$F$2:$F$17521,Profile!$B$2:$B$17521,$B246,Profile!$C$2:$C$17521,AY$8))*$C$6</f>
        <v>0</v>
      </c>
      <c r="AZ246" s="162">
        <f>(SUMIFS(Profile!$F$2:$F$17521,Profile!$B$2:$B$17521,$B246,Profile!$C$2:$C$17521,AZ$8))*$C$6</f>
        <v>0</v>
      </c>
      <c r="BA246" s="162">
        <f t="shared" si="10"/>
        <v>0</v>
      </c>
      <c r="BB246" s="162">
        <f>(SUMIFS(Profile!$E$2:$E$17521,Profile!$B$2:$B$17521,$B246,Profile!$C$2:$C$17521,BB$8))*$C$9</f>
        <v>0</v>
      </c>
      <c r="BC246" s="162">
        <f>(SUMIFS(Profile!$E$2:$E$17521,Profile!$B$2:$B$17521,$B246,Profile!$C$2:$C$17521,BC$8))*$C$9</f>
        <v>0</v>
      </c>
      <c r="BD246" s="162">
        <f>(SUMIFS(Profile!$E$2:$E$17521,Profile!$B$2:$B$17521,$B246,Profile!$C$2:$C$17521,BD$8))*$C$9</f>
        <v>0</v>
      </c>
      <c r="BE246" s="162">
        <f>(SUMIFS(Profile!$E$2:$E$17521,Profile!$B$2:$B$17521,$B246,Profile!$C$2:$C$17521,BE$8))*$C$9</f>
        <v>0</v>
      </c>
      <c r="BF246" s="162">
        <f>(SUMIFS(Profile!$E$2:$E$17521,Profile!$B$2:$B$17521,$B246,Profile!$C$2:$C$17521,BF$8))*$C$9</f>
        <v>0</v>
      </c>
      <c r="BG246" s="162">
        <f>(SUMIFS(Profile!$E$2:$E$17521,Profile!$B$2:$B$17521,$B246,Profile!$C$2:$C$17521,BG$8))*$C$9</f>
        <v>0</v>
      </c>
      <c r="BH246" s="162">
        <f>(SUMIFS(Profile!$E$2:$E$17521,Profile!$B$2:$B$17521,$B246,Profile!$C$2:$C$17521,BH$8))*$C$9</f>
        <v>0</v>
      </c>
      <c r="BI246" s="162">
        <f>(SUMIFS(Profile!$E$2:$E$17521,Profile!$B$2:$B$17521,$B246,Profile!$C$2:$C$17521,BI$8))*$C$9</f>
        <v>0</v>
      </c>
      <c r="BJ246" s="162">
        <f>(SUMIFS(Profile!$E$2:$E$17521,Profile!$B$2:$B$17521,$B246,Profile!$C$2:$C$17521,BJ$8))*$C$9</f>
        <v>0</v>
      </c>
      <c r="BK246" s="162">
        <f>(SUMIFS(Profile!$E$2:$E$17521,Profile!$B$2:$B$17521,$B246,Profile!$C$2:$C$17521,BK$8))*$C$9</f>
        <v>0</v>
      </c>
      <c r="BL246" s="162">
        <f>(SUMIFS(Profile!$E$2:$E$17521,Profile!$B$2:$B$17521,$B246,Profile!$C$2:$C$17521,BL$8))*$C$9</f>
        <v>0</v>
      </c>
      <c r="BM246" s="162">
        <f>(SUMIFS(Profile!$E$2:$E$17521,Profile!$B$2:$B$17521,$B246,Profile!$C$2:$C$17521,BM$8))*$C$9</f>
        <v>0</v>
      </c>
      <c r="BN246" s="162">
        <f>(SUMIFS(Profile!$E$2:$E$17521,Profile!$B$2:$B$17521,$B246,Profile!$C$2:$C$17521,BN$8))*$C$9</f>
        <v>0</v>
      </c>
      <c r="BO246" s="162">
        <f>(SUMIFS(Profile!$E$2:$E$17521,Profile!$B$2:$B$17521,$B246,Profile!$C$2:$C$17521,BO$8))*$C$9</f>
        <v>0</v>
      </c>
      <c r="BP246" s="162">
        <f>(SUMIFS(Profile!$E$2:$E$17521,Profile!$B$2:$B$17521,$B246,Profile!$C$2:$C$17521,BP$8))*$C$9</f>
        <v>0</v>
      </c>
      <c r="BQ246" s="162">
        <f>(SUMIFS(Profile!$E$2:$E$17521,Profile!$B$2:$B$17521,$B246,Profile!$C$2:$C$17521,BQ$8))*$C$9</f>
        <v>0</v>
      </c>
      <c r="BR246" s="162">
        <f>(SUMIFS(Profile!$E$2:$E$17521,Profile!$B$2:$B$17521,$B246,Profile!$C$2:$C$17521,BR$8))*$C$9</f>
        <v>0</v>
      </c>
      <c r="BS246" s="162">
        <f>(SUMIFS(Profile!$E$2:$E$17521,Profile!$B$2:$B$17521,$B246,Profile!$C$2:$C$17521,BS$8))*$C$9</f>
        <v>0</v>
      </c>
      <c r="BT246" s="162">
        <f>(SUMIFS(Profile!$E$2:$E$17521,Profile!$B$2:$B$17521,$B246,Profile!$C$2:$C$17521,BT$8))*$C$9</f>
        <v>0</v>
      </c>
      <c r="BU246" s="162">
        <f>(SUMIFS(Profile!$E$2:$E$17521,Profile!$B$2:$B$17521,$B246,Profile!$C$2:$C$17521,BU$8))*$C$9</f>
        <v>0</v>
      </c>
      <c r="BV246" s="162">
        <f>(SUMIFS(Profile!$E$2:$E$17521,Profile!$B$2:$B$17521,$B246,Profile!$C$2:$C$17521,BV$8))*$C$9</f>
        <v>0</v>
      </c>
      <c r="BW246" s="162">
        <f>(SUMIFS(Profile!$E$2:$E$17521,Profile!$B$2:$B$17521,$B246,Profile!$C$2:$C$17521,BW$8))*$C$9</f>
        <v>0</v>
      </c>
      <c r="BX246" s="162">
        <f>(SUMIFS(Profile!$E$2:$E$17521,Profile!$B$2:$B$17521,$B246,Profile!$C$2:$C$17521,BX$8))*$C$9</f>
        <v>0</v>
      </c>
      <c r="BY246" s="162">
        <f>(SUMIFS(Profile!$E$2:$E$17521,Profile!$B$2:$B$17521,$B246,Profile!$C$2:$C$17521,BY$8))*$C$9</f>
        <v>0</v>
      </c>
      <c r="BZ246" s="162">
        <f>(SUMIFS(Profile!$E$2:$E$17521,Profile!$B$2:$B$17521,$B246,Profile!$C$2:$C$17521,BZ$8))*$C$9</f>
        <v>0</v>
      </c>
      <c r="CA246" s="162">
        <f>(SUMIFS(Profile!$E$2:$E$17521,Profile!$B$2:$B$17521,$B246,Profile!$C$2:$C$17521,CA$8))*$C$9</f>
        <v>0</v>
      </c>
      <c r="CB246" s="162">
        <f>(SUMIFS(Profile!$E$2:$E$17521,Profile!$B$2:$B$17521,$B246,Profile!$C$2:$C$17521,CB$8))*$C$9</f>
        <v>0</v>
      </c>
      <c r="CC246" s="162">
        <f>(SUMIFS(Profile!$E$2:$E$17521,Profile!$B$2:$B$17521,$B246,Profile!$C$2:$C$17521,CC$8))*$C$9</f>
        <v>0</v>
      </c>
      <c r="CD246" s="162">
        <f>(SUMIFS(Profile!$E$2:$E$17521,Profile!$B$2:$B$17521,$B246,Profile!$C$2:$C$17521,CD$8))*$C$9</f>
        <v>0</v>
      </c>
      <c r="CE246" s="162">
        <f>(SUMIFS(Profile!$E$2:$E$17521,Profile!$B$2:$B$17521,$B246,Profile!$C$2:$C$17521,CE$8))*$C$9</f>
        <v>0</v>
      </c>
      <c r="CF246" s="162">
        <f>(SUMIFS(Profile!$E$2:$E$17521,Profile!$B$2:$B$17521,$B246,Profile!$C$2:$C$17521,CF$8))*$C$9</f>
        <v>0</v>
      </c>
      <c r="CG246" s="162">
        <f>(SUMIFS(Profile!$E$2:$E$17521,Profile!$B$2:$B$17521,$B246,Profile!$C$2:$C$17521,CG$8))*$C$9</f>
        <v>0</v>
      </c>
      <c r="CH246" s="162">
        <f>(SUMIFS(Profile!$E$2:$E$17521,Profile!$B$2:$B$17521,$B246,Profile!$C$2:$C$17521,CH$8))*$C$9</f>
        <v>0</v>
      </c>
      <c r="CI246" s="162">
        <f>(SUMIFS(Profile!$E$2:$E$17521,Profile!$B$2:$B$17521,$B246,Profile!$C$2:$C$17521,CI$8))*$C$9</f>
        <v>0</v>
      </c>
      <c r="CJ246" s="162">
        <f>(SUMIFS(Profile!$E$2:$E$17521,Profile!$B$2:$B$17521,$B246,Profile!$C$2:$C$17521,CJ$8))*$C$9</f>
        <v>0</v>
      </c>
      <c r="CK246" s="162">
        <f>(SUMIFS(Profile!$E$2:$E$17521,Profile!$B$2:$B$17521,$B246,Profile!$C$2:$C$17521,CK$8))*$C$9</f>
        <v>0</v>
      </c>
      <c r="CL246" s="162">
        <f>(SUMIFS(Profile!$E$2:$E$17521,Profile!$B$2:$B$17521,$B246,Profile!$C$2:$C$17521,CL$8))*$C$9</f>
        <v>0</v>
      </c>
      <c r="CM246" s="162">
        <f>(SUMIFS(Profile!$E$2:$E$17521,Profile!$B$2:$B$17521,$B246,Profile!$C$2:$C$17521,CM$8))*$C$9</f>
        <v>0</v>
      </c>
      <c r="CN246" s="162">
        <f>(SUMIFS(Profile!$E$2:$E$17521,Profile!$B$2:$B$17521,$B246,Profile!$C$2:$C$17521,CN$8))*$C$9</f>
        <v>0</v>
      </c>
      <c r="CO246" s="162">
        <f>(SUMIFS(Profile!$E$2:$E$17521,Profile!$B$2:$B$17521,$B246,Profile!$C$2:$C$17521,CO$8))*$C$9</f>
        <v>0</v>
      </c>
      <c r="CP246" s="162">
        <f>(SUMIFS(Profile!$E$2:$E$17521,Profile!$B$2:$B$17521,$B246,Profile!$C$2:$C$17521,CP$8))*$C$9</f>
        <v>0</v>
      </c>
      <c r="CQ246" s="162">
        <f>(SUMIFS(Profile!$E$2:$E$17521,Profile!$B$2:$B$17521,$B246,Profile!$C$2:$C$17521,CQ$8))*$C$9</f>
        <v>0</v>
      </c>
      <c r="CR246" s="162">
        <f>(SUMIFS(Profile!$E$2:$E$17521,Profile!$B$2:$B$17521,$B246,Profile!$C$2:$C$17521,CR$8))*$C$9</f>
        <v>0</v>
      </c>
      <c r="CS246" s="162">
        <f>(SUMIFS(Profile!$E$2:$E$17521,Profile!$B$2:$B$17521,$B246,Profile!$C$2:$C$17521,CS$8))*$C$9</f>
        <v>0</v>
      </c>
      <c r="CT246" s="162">
        <f>(SUMIFS(Profile!$E$2:$E$17521,Profile!$B$2:$B$17521,$B246,Profile!$C$2:$C$17521,CT$8))*$C$9</f>
        <v>0</v>
      </c>
      <c r="CU246" s="162">
        <f>(SUMIFS(Profile!$E$2:$E$17521,Profile!$B$2:$B$17521,$B246,Profile!$C$2:$C$17521,CU$8))*$C$9</f>
        <v>0</v>
      </c>
      <c r="CV246" s="162">
        <f>(SUMIFS(Profile!$E$2:$E$17521,Profile!$B$2:$B$17521,$B246,Profile!$C$2:$C$17521,CV$8))*$C$9</f>
        <v>0</v>
      </c>
      <c r="CW246" s="162">
        <f>(SUMIFS(Profile!$E$2:$E$17521,Profile!$B$2:$B$17521,$B246,Profile!$C$2:$C$17521,CW$8))*$C$9</f>
        <v>0</v>
      </c>
      <c r="CX246" s="162">
        <f t="shared" si="11"/>
        <v>0</v>
      </c>
      <c r="CY246" s="162">
        <f t="shared" ref="CY246:ET246" si="1191">MAX(BB246-E246,0)</f>
        <v>0</v>
      </c>
      <c r="CZ246" s="162">
        <f t="shared" si="1191"/>
        <v>0</v>
      </c>
      <c r="DA246" s="162">
        <f t="shared" si="1191"/>
        <v>0</v>
      </c>
      <c r="DB246" s="162">
        <f t="shared" si="1191"/>
        <v>0</v>
      </c>
      <c r="DC246" s="162">
        <f t="shared" si="1191"/>
        <v>0</v>
      </c>
      <c r="DD246" s="162">
        <f t="shared" si="1191"/>
        <v>0</v>
      </c>
      <c r="DE246" s="162">
        <f t="shared" si="1191"/>
        <v>0</v>
      </c>
      <c r="DF246" s="162">
        <f t="shared" si="1191"/>
        <v>0</v>
      </c>
      <c r="DG246" s="162">
        <f t="shared" si="1191"/>
        <v>0</v>
      </c>
      <c r="DH246" s="162">
        <f t="shared" si="1191"/>
        <v>0</v>
      </c>
      <c r="DI246" s="162">
        <f t="shared" si="1191"/>
        <v>0</v>
      </c>
      <c r="DJ246" s="162">
        <f t="shared" si="1191"/>
        <v>0</v>
      </c>
      <c r="DK246" s="162">
        <f t="shared" si="1191"/>
        <v>0</v>
      </c>
      <c r="DL246" s="162">
        <f t="shared" si="1191"/>
        <v>0</v>
      </c>
      <c r="DM246" s="162">
        <f t="shared" si="1191"/>
        <v>0</v>
      </c>
      <c r="DN246" s="162">
        <f t="shared" si="1191"/>
        <v>0</v>
      </c>
      <c r="DO246" s="162">
        <f t="shared" si="1191"/>
        <v>0</v>
      </c>
      <c r="DP246" s="162">
        <f t="shared" si="1191"/>
        <v>0</v>
      </c>
      <c r="DQ246" s="162">
        <f t="shared" si="1191"/>
        <v>0</v>
      </c>
      <c r="DR246" s="162">
        <f t="shared" si="1191"/>
        <v>0</v>
      </c>
      <c r="DS246" s="162">
        <f t="shared" si="1191"/>
        <v>0</v>
      </c>
      <c r="DT246" s="162">
        <f t="shared" si="1191"/>
        <v>0</v>
      </c>
      <c r="DU246" s="162">
        <f t="shared" si="1191"/>
        <v>0</v>
      </c>
      <c r="DV246" s="162">
        <f t="shared" si="1191"/>
        <v>0</v>
      </c>
      <c r="DW246" s="162">
        <f t="shared" si="1191"/>
        <v>0</v>
      </c>
      <c r="DX246" s="162">
        <f t="shared" si="1191"/>
        <v>0</v>
      </c>
      <c r="DY246" s="162">
        <f t="shared" si="1191"/>
        <v>0</v>
      </c>
      <c r="DZ246" s="162">
        <f t="shared" si="1191"/>
        <v>0</v>
      </c>
      <c r="EA246" s="162">
        <f t="shared" si="1191"/>
        <v>0</v>
      </c>
      <c r="EB246" s="162">
        <f t="shared" si="1191"/>
        <v>0</v>
      </c>
      <c r="EC246" s="162">
        <f t="shared" si="1191"/>
        <v>0</v>
      </c>
      <c r="ED246" s="162">
        <f t="shared" si="1191"/>
        <v>0</v>
      </c>
      <c r="EE246" s="162">
        <f t="shared" si="1191"/>
        <v>0</v>
      </c>
      <c r="EF246" s="162">
        <f t="shared" si="1191"/>
        <v>0</v>
      </c>
      <c r="EG246" s="162">
        <f t="shared" si="1191"/>
        <v>0</v>
      </c>
      <c r="EH246" s="162">
        <f t="shared" si="1191"/>
        <v>0</v>
      </c>
      <c r="EI246" s="162">
        <f t="shared" si="1191"/>
        <v>0</v>
      </c>
      <c r="EJ246" s="162">
        <f t="shared" si="1191"/>
        <v>0</v>
      </c>
      <c r="EK246" s="162">
        <f t="shared" si="1191"/>
        <v>0</v>
      </c>
      <c r="EL246" s="162">
        <f t="shared" si="1191"/>
        <v>0</v>
      </c>
      <c r="EM246" s="162">
        <f t="shared" si="1191"/>
        <v>0</v>
      </c>
      <c r="EN246" s="162">
        <f t="shared" si="1191"/>
        <v>0</v>
      </c>
      <c r="EO246" s="162">
        <f t="shared" si="1191"/>
        <v>0</v>
      </c>
      <c r="EP246" s="162">
        <f t="shared" si="1191"/>
        <v>0</v>
      </c>
      <c r="EQ246" s="162">
        <f t="shared" si="1191"/>
        <v>0</v>
      </c>
      <c r="ER246" s="162">
        <f t="shared" si="1191"/>
        <v>0</v>
      </c>
      <c r="ES246" s="162">
        <f t="shared" si="1191"/>
        <v>0</v>
      </c>
      <c r="ET246" s="162">
        <f t="shared" si="1191"/>
        <v>0</v>
      </c>
      <c r="EU246" s="162">
        <f t="shared" si="13"/>
        <v>0</v>
      </c>
      <c r="EV246" s="162">
        <f t="shared" ref="EV246:GQ246" si="1192">BB246-CY246</f>
        <v>0</v>
      </c>
      <c r="EW246" s="162">
        <f t="shared" si="1192"/>
        <v>0</v>
      </c>
      <c r="EX246" s="162">
        <f t="shared" si="1192"/>
        <v>0</v>
      </c>
      <c r="EY246" s="162">
        <f t="shared" si="1192"/>
        <v>0</v>
      </c>
      <c r="EZ246" s="162">
        <f t="shared" si="1192"/>
        <v>0</v>
      </c>
      <c r="FA246" s="162">
        <f t="shared" si="1192"/>
        <v>0</v>
      </c>
      <c r="FB246" s="162">
        <f t="shared" si="1192"/>
        <v>0</v>
      </c>
      <c r="FC246" s="162">
        <f t="shared" si="1192"/>
        <v>0</v>
      </c>
      <c r="FD246" s="162">
        <f t="shared" si="1192"/>
        <v>0</v>
      </c>
      <c r="FE246" s="162">
        <f t="shared" si="1192"/>
        <v>0</v>
      </c>
      <c r="FF246" s="162">
        <f t="shared" si="1192"/>
        <v>0</v>
      </c>
      <c r="FG246" s="162">
        <f t="shared" si="1192"/>
        <v>0</v>
      </c>
      <c r="FH246" s="162">
        <f t="shared" si="1192"/>
        <v>0</v>
      </c>
      <c r="FI246" s="162">
        <f t="shared" si="1192"/>
        <v>0</v>
      </c>
      <c r="FJ246" s="162">
        <f t="shared" si="1192"/>
        <v>0</v>
      </c>
      <c r="FK246" s="162">
        <f t="shared" si="1192"/>
        <v>0</v>
      </c>
      <c r="FL246" s="162">
        <f t="shared" si="1192"/>
        <v>0</v>
      </c>
      <c r="FM246" s="162">
        <f t="shared" si="1192"/>
        <v>0</v>
      </c>
      <c r="FN246" s="162">
        <f t="shared" si="1192"/>
        <v>0</v>
      </c>
      <c r="FO246" s="162">
        <f t="shared" si="1192"/>
        <v>0</v>
      </c>
      <c r="FP246" s="162">
        <f t="shared" si="1192"/>
        <v>0</v>
      </c>
      <c r="FQ246" s="162">
        <f t="shared" si="1192"/>
        <v>0</v>
      </c>
      <c r="FR246" s="162">
        <f t="shared" si="1192"/>
        <v>0</v>
      </c>
      <c r="FS246" s="162">
        <f t="shared" si="1192"/>
        <v>0</v>
      </c>
      <c r="FT246" s="162">
        <f t="shared" si="1192"/>
        <v>0</v>
      </c>
      <c r="FU246" s="162">
        <f t="shared" si="1192"/>
        <v>0</v>
      </c>
      <c r="FV246" s="162">
        <f t="shared" si="1192"/>
        <v>0</v>
      </c>
      <c r="FW246" s="162">
        <f t="shared" si="1192"/>
        <v>0</v>
      </c>
      <c r="FX246" s="162">
        <f t="shared" si="1192"/>
        <v>0</v>
      </c>
      <c r="FY246" s="162">
        <f t="shared" si="1192"/>
        <v>0</v>
      </c>
      <c r="FZ246" s="162">
        <f t="shared" si="1192"/>
        <v>0</v>
      </c>
      <c r="GA246" s="162">
        <f t="shared" si="1192"/>
        <v>0</v>
      </c>
      <c r="GB246" s="162">
        <f t="shared" si="1192"/>
        <v>0</v>
      </c>
      <c r="GC246" s="162">
        <f t="shared" si="1192"/>
        <v>0</v>
      </c>
      <c r="GD246" s="162">
        <f t="shared" si="1192"/>
        <v>0</v>
      </c>
      <c r="GE246" s="162">
        <f t="shared" si="1192"/>
        <v>0</v>
      </c>
      <c r="GF246" s="162">
        <f t="shared" si="1192"/>
        <v>0</v>
      </c>
      <c r="GG246" s="162">
        <f t="shared" si="1192"/>
        <v>0</v>
      </c>
      <c r="GH246" s="162">
        <f t="shared" si="1192"/>
        <v>0</v>
      </c>
      <c r="GI246" s="162">
        <f t="shared" si="1192"/>
        <v>0</v>
      </c>
      <c r="GJ246" s="162">
        <f t="shared" si="1192"/>
        <v>0</v>
      </c>
      <c r="GK246" s="162">
        <f t="shared" si="1192"/>
        <v>0</v>
      </c>
      <c r="GL246" s="162">
        <f t="shared" si="1192"/>
        <v>0</v>
      </c>
      <c r="GM246" s="162">
        <f t="shared" si="1192"/>
        <v>0</v>
      </c>
      <c r="GN246" s="162">
        <f t="shared" si="1192"/>
        <v>0</v>
      </c>
      <c r="GO246" s="162">
        <f t="shared" si="1192"/>
        <v>0</v>
      </c>
      <c r="GP246" s="162">
        <f t="shared" si="1192"/>
        <v>0</v>
      </c>
      <c r="GQ246" s="162">
        <f t="shared" si="1192"/>
        <v>0</v>
      </c>
      <c r="GR246" s="162">
        <f t="shared" si="15"/>
        <v>0</v>
      </c>
      <c r="GS246" s="162">
        <f t="shared" ref="GS246:IN246" si="1193">E246-EV246</f>
        <v>0</v>
      </c>
      <c r="GT246" s="162">
        <f t="shared" si="1193"/>
        <v>0</v>
      </c>
      <c r="GU246" s="162">
        <f t="shared" si="1193"/>
        <v>0</v>
      </c>
      <c r="GV246" s="162">
        <f t="shared" si="1193"/>
        <v>0</v>
      </c>
      <c r="GW246" s="162">
        <f t="shared" si="1193"/>
        <v>0</v>
      </c>
      <c r="GX246" s="162">
        <f t="shared" si="1193"/>
        <v>0</v>
      </c>
      <c r="GY246" s="162">
        <f t="shared" si="1193"/>
        <v>0</v>
      </c>
      <c r="GZ246" s="162">
        <f t="shared" si="1193"/>
        <v>0</v>
      </c>
      <c r="HA246" s="162">
        <f t="shared" si="1193"/>
        <v>0</v>
      </c>
      <c r="HB246" s="162">
        <f t="shared" si="1193"/>
        <v>0</v>
      </c>
      <c r="HC246" s="162">
        <f t="shared" si="1193"/>
        <v>0</v>
      </c>
      <c r="HD246" s="162">
        <f t="shared" si="1193"/>
        <v>0</v>
      </c>
      <c r="HE246" s="162">
        <f t="shared" si="1193"/>
        <v>0</v>
      </c>
      <c r="HF246" s="162">
        <f t="shared" si="1193"/>
        <v>0</v>
      </c>
      <c r="HG246" s="162">
        <f t="shared" si="1193"/>
        <v>0</v>
      </c>
      <c r="HH246" s="162">
        <f t="shared" si="1193"/>
        <v>0</v>
      </c>
      <c r="HI246" s="162">
        <f t="shared" si="1193"/>
        <v>0</v>
      </c>
      <c r="HJ246" s="162">
        <f t="shared" si="1193"/>
        <v>0</v>
      </c>
      <c r="HK246" s="162">
        <f t="shared" si="1193"/>
        <v>0</v>
      </c>
      <c r="HL246" s="162">
        <f t="shared" si="1193"/>
        <v>0</v>
      </c>
      <c r="HM246" s="162">
        <f t="shared" si="1193"/>
        <v>0</v>
      </c>
      <c r="HN246" s="162">
        <f t="shared" si="1193"/>
        <v>0</v>
      </c>
      <c r="HO246" s="162">
        <f t="shared" si="1193"/>
        <v>0</v>
      </c>
      <c r="HP246" s="162">
        <f t="shared" si="1193"/>
        <v>0</v>
      </c>
      <c r="HQ246" s="162">
        <f t="shared" si="1193"/>
        <v>0</v>
      </c>
      <c r="HR246" s="162">
        <f t="shared" si="1193"/>
        <v>0</v>
      </c>
      <c r="HS246" s="162">
        <f t="shared" si="1193"/>
        <v>0</v>
      </c>
      <c r="HT246" s="162">
        <f t="shared" si="1193"/>
        <v>0</v>
      </c>
      <c r="HU246" s="162">
        <f t="shared" si="1193"/>
        <v>0</v>
      </c>
      <c r="HV246" s="162">
        <f t="shared" si="1193"/>
        <v>0</v>
      </c>
      <c r="HW246" s="162">
        <f t="shared" si="1193"/>
        <v>0</v>
      </c>
      <c r="HX246" s="162">
        <f t="shared" si="1193"/>
        <v>0</v>
      </c>
      <c r="HY246" s="162">
        <f t="shared" si="1193"/>
        <v>0</v>
      </c>
      <c r="HZ246" s="162">
        <f t="shared" si="1193"/>
        <v>0</v>
      </c>
      <c r="IA246" s="162">
        <f t="shared" si="1193"/>
        <v>0</v>
      </c>
      <c r="IB246" s="162">
        <f t="shared" si="1193"/>
        <v>0</v>
      </c>
      <c r="IC246" s="162">
        <f t="shared" si="1193"/>
        <v>0</v>
      </c>
      <c r="ID246" s="162">
        <f t="shared" si="1193"/>
        <v>0</v>
      </c>
      <c r="IE246" s="162">
        <f t="shared" si="1193"/>
        <v>0</v>
      </c>
      <c r="IF246" s="162">
        <f t="shared" si="1193"/>
        <v>0</v>
      </c>
      <c r="IG246" s="162">
        <f t="shared" si="1193"/>
        <v>0</v>
      </c>
      <c r="IH246" s="162">
        <f t="shared" si="1193"/>
        <v>0</v>
      </c>
      <c r="II246" s="162">
        <f t="shared" si="1193"/>
        <v>0</v>
      </c>
      <c r="IJ246" s="162">
        <f t="shared" si="1193"/>
        <v>0</v>
      </c>
      <c r="IK246" s="162">
        <f t="shared" si="1193"/>
        <v>0</v>
      </c>
      <c r="IL246" s="162">
        <f t="shared" si="1193"/>
        <v>0</v>
      </c>
      <c r="IM246" s="162">
        <f t="shared" si="1193"/>
        <v>0</v>
      </c>
      <c r="IN246" s="162">
        <f t="shared" si="1193"/>
        <v>0</v>
      </c>
      <c r="IO246" s="162">
        <f t="shared" si="17"/>
        <v>0</v>
      </c>
      <c r="IP246" s="162">
        <f t="shared" si="23"/>
        <v>0</v>
      </c>
      <c r="IQ246" s="162">
        <f t="shared" ref="IQ246:KK246" si="1194">MAX((MIN(CZ246+IP246,$IO$7))-GT246,0)</f>
        <v>0</v>
      </c>
      <c r="IR246" s="162">
        <f t="shared" si="1194"/>
        <v>0</v>
      </c>
      <c r="IS246" s="162">
        <f t="shared" si="1194"/>
        <v>0</v>
      </c>
      <c r="IT246" s="162">
        <f t="shared" si="1194"/>
        <v>0</v>
      </c>
      <c r="IU246" s="162">
        <f t="shared" si="1194"/>
        <v>0</v>
      </c>
      <c r="IV246" s="162">
        <f t="shared" si="1194"/>
        <v>0</v>
      </c>
      <c r="IW246" s="162">
        <f t="shared" si="1194"/>
        <v>0</v>
      </c>
      <c r="IX246" s="162">
        <f t="shared" si="1194"/>
        <v>0</v>
      </c>
      <c r="IY246" s="162">
        <f t="shared" si="1194"/>
        <v>0</v>
      </c>
      <c r="IZ246" s="162">
        <f t="shared" si="1194"/>
        <v>0</v>
      </c>
      <c r="JA246" s="162">
        <f t="shared" si="1194"/>
        <v>0</v>
      </c>
      <c r="JB246" s="162">
        <f t="shared" si="1194"/>
        <v>0</v>
      </c>
      <c r="JC246" s="162">
        <f t="shared" si="1194"/>
        <v>0</v>
      </c>
      <c r="JD246" s="162">
        <f t="shared" si="1194"/>
        <v>0</v>
      </c>
      <c r="JE246" s="162">
        <f t="shared" si="1194"/>
        <v>0</v>
      </c>
      <c r="JF246" s="162">
        <f t="shared" si="1194"/>
        <v>0</v>
      </c>
      <c r="JG246" s="162">
        <f t="shared" si="1194"/>
        <v>0</v>
      </c>
      <c r="JH246" s="162">
        <f t="shared" si="1194"/>
        <v>0</v>
      </c>
      <c r="JI246" s="162">
        <f t="shared" si="1194"/>
        <v>0</v>
      </c>
      <c r="JJ246" s="162">
        <f t="shared" si="1194"/>
        <v>0</v>
      </c>
      <c r="JK246" s="162">
        <f t="shared" si="1194"/>
        <v>0</v>
      </c>
      <c r="JL246" s="162">
        <f t="shared" si="1194"/>
        <v>0</v>
      </c>
      <c r="JM246" s="162">
        <f t="shared" si="1194"/>
        <v>0</v>
      </c>
      <c r="JN246" s="162">
        <f t="shared" si="1194"/>
        <v>0</v>
      </c>
      <c r="JO246" s="162">
        <f t="shared" si="1194"/>
        <v>0</v>
      </c>
      <c r="JP246" s="162">
        <f t="shared" si="1194"/>
        <v>0</v>
      </c>
      <c r="JQ246" s="162">
        <f t="shared" si="1194"/>
        <v>0</v>
      </c>
      <c r="JR246" s="162">
        <f t="shared" si="1194"/>
        <v>0</v>
      </c>
      <c r="JS246" s="162">
        <f t="shared" si="1194"/>
        <v>0</v>
      </c>
      <c r="JT246" s="162">
        <f t="shared" si="1194"/>
        <v>0</v>
      </c>
      <c r="JU246" s="162">
        <f t="shared" si="1194"/>
        <v>0</v>
      </c>
      <c r="JV246" s="162">
        <f t="shared" si="1194"/>
        <v>0</v>
      </c>
      <c r="JW246" s="162">
        <f t="shared" si="1194"/>
        <v>0</v>
      </c>
      <c r="JX246" s="162">
        <f t="shared" si="1194"/>
        <v>0</v>
      </c>
      <c r="JY246" s="162">
        <f t="shared" si="1194"/>
        <v>0</v>
      </c>
      <c r="JZ246" s="162">
        <f t="shared" si="1194"/>
        <v>0</v>
      </c>
      <c r="KA246" s="162">
        <f t="shared" si="1194"/>
        <v>0</v>
      </c>
      <c r="KB246" s="162">
        <f t="shared" si="1194"/>
        <v>0</v>
      </c>
      <c r="KC246" s="162">
        <f t="shared" si="1194"/>
        <v>0</v>
      </c>
      <c r="KD246" s="162">
        <f t="shared" si="1194"/>
        <v>0</v>
      </c>
      <c r="KE246" s="162">
        <f t="shared" si="1194"/>
        <v>0</v>
      </c>
      <c r="KF246" s="162">
        <f t="shared" si="1194"/>
        <v>0</v>
      </c>
      <c r="KG246" s="162">
        <f t="shared" si="1194"/>
        <v>0</v>
      </c>
      <c r="KH246" s="162">
        <f t="shared" si="1194"/>
        <v>0</v>
      </c>
      <c r="KI246" s="162">
        <f t="shared" si="1194"/>
        <v>0</v>
      </c>
      <c r="KJ246" s="162">
        <f t="shared" si="1194"/>
        <v>0</v>
      </c>
      <c r="KK246" s="162">
        <f t="shared" si="1194"/>
        <v>0</v>
      </c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</row>
    <row r="247" ht="14.25" customHeight="1" spans="1:326" x14ac:dyDescent="0.25">
      <c r="A247" s="1">
        <v>8</v>
      </c>
      <c r="B247" s="1">
        <f t="shared" ref="B247:C247" si="1195">B246+1</f>
        <v>237</v>
      </c>
      <c r="C247" s="232">
        <f t="shared" si="1195"/>
        <v>43702</v>
      </c>
      <c r="D247" s="162">
        <f t="shared" si="9"/>
        <v>0</v>
      </c>
      <c r="E247" s="162">
        <f>(SUMIFS(Profile!$F$2:$F$17521,Profile!$B$2:$B$17521,$B247,Profile!$C$2:$C$17521,E$8))*$C$6</f>
        <v>0</v>
      </c>
      <c r="F247" s="162">
        <f>(SUMIFS(Profile!$F$2:$F$17521,Profile!$B$2:$B$17521,$B247,Profile!$C$2:$C$17521,F$8))*$C$6</f>
        <v>0</v>
      </c>
      <c r="G247" s="162">
        <f>(SUMIFS(Profile!$F$2:$F$17521,Profile!$B$2:$B$17521,$B247,Profile!$C$2:$C$17521,G$8))*$C$6</f>
        <v>0</v>
      </c>
      <c r="H247" s="162">
        <f>(SUMIFS(Profile!$F$2:$F$17521,Profile!$B$2:$B$17521,$B247,Profile!$C$2:$C$17521,H$8))*$C$6</f>
        <v>0</v>
      </c>
      <c r="I247" s="162">
        <f>(SUMIFS(Profile!$F$2:$F$17521,Profile!$B$2:$B$17521,$B247,Profile!$C$2:$C$17521,I$8))*$C$6</f>
        <v>0</v>
      </c>
      <c r="J247" s="162">
        <f>(SUMIFS(Profile!$F$2:$F$17521,Profile!$B$2:$B$17521,$B247,Profile!$C$2:$C$17521,J$8))*$C$6</f>
        <v>0</v>
      </c>
      <c r="K247" s="162">
        <f>(SUMIFS(Profile!$F$2:$F$17521,Profile!$B$2:$B$17521,$B247,Profile!$C$2:$C$17521,K$8))*$C$6</f>
        <v>0</v>
      </c>
      <c r="L247" s="162">
        <f>(SUMIFS(Profile!$F$2:$F$17521,Profile!$B$2:$B$17521,$B247,Profile!$C$2:$C$17521,L$8))*$C$6</f>
        <v>0</v>
      </c>
      <c r="M247" s="162">
        <f>(SUMIFS(Profile!$F$2:$F$17521,Profile!$B$2:$B$17521,$B247,Profile!$C$2:$C$17521,M$8))*$C$6</f>
        <v>0</v>
      </c>
      <c r="N247" s="162">
        <f>(SUMIFS(Profile!$F$2:$F$17521,Profile!$B$2:$B$17521,$B247,Profile!$C$2:$C$17521,N$8))*$C$6</f>
        <v>0</v>
      </c>
      <c r="O247" s="162">
        <f>(SUMIFS(Profile!$F$2:$F$17521,Profile!$B$2:$B$17521,$B247,Profile!$C$2:$C$17521,O$8))*$C$6</f>
        <v>0</v>
      </c>
      <c r="P247" s="162">
        <f>(SUMIFS(Profile!$F$2:$F$17521,Profile!$B$2:$B$17521,$B247,Profile!$C$2:$C$17521,P$8))*$C$6</f>
        <v>0</v>
      </c>
      <c r="Q247" s="162">
        <f>(SUMIFS(Profile!$F$2:$F$17521,Profile!$B$2:$B$17521,$B247,Profile!$C$2:$C$17521,Q$8))*$C$6</f>
        <v>0</v>
      </c>
      <c r="R247" s="162">
        <f>(SUMIFS(Profile!$F$2:$F$17521,Profile!$B$2:$B$17521,$B247,Profile!$C$2:$C$17521,R$8))*$C$6</f>
        <v>0</v>
      </c>
      <c r="S247" s="162">
        <f>(SUMIFS(Profile!$F$2:$F$17521,Profile!$B$2:$B$17521,$B247,Profile!$C$2:$C$17521,S$8))*$C$6</f>
        <v>0</v>
      </c>
      <c r="T247" s="162">
        <f>(SUMIFS(Profile!$F$2:$F$17521,Profile!$B$2:$B$17521,$B247,Profile!$C$2:$C$17521,T$8))*$C$6</f>
        <v>0</v>
      </c>
      <c r="U247" s="162">
        <f>(SUMIFS(Profile!$F$2:$F$17521,Profile!$B$2:$B$17521,$B247,Profile!$C$2:$C$17521,U$8))*$C$6</f>
        <v>0</v>
      </c>
      <c r="V247" s="162">
        <f>(SUMIFS(Profile!$F$2:$F$17521,Profile!$B$2:$B$17521,$B247,Profile!$C$2:$C$17521,V$8))*$C$6</f>
        <v>0</v>
      </c>
      <c r="W247" s="162">
        <f>(SUMIFS(Profile!$F$2:$F$17521,Profile!$B$2:$B$17521,$B247,Profile!$C$2:$C$17521,W$8))*$C$6</f>
        <v>0</v>
      </c>
      <c r="X247" s="162">
        <f>(SUMIFS(Profile!$F$2:$F$17521,Profile!$B$2:$B$17521,$B247,Profile!$C$2:$C$17521,X$8))*$C$6</f>
        <v>0</v>
      </c>
      <c r="Y247" s="162">
        <f>(SUMIFS(Profile!$F$2:$F$17521,Profile!$B$2:$B$17521,$B247,Profile!$C$2:$C$17521,Y$8))*$C$6</f>
        <v>0</v>
      </c>
      <c r="Z247" s="162">
        <f>(SUMIFS(Profile!$F$2:$F$17521,Profile!$B$2:$B$17521,$B247,Profile!$C$2:$C$17521,Z$8))*$C$6</f>
        <v>0</v>
      </c>
      <c r="AA247" s="162">
        <f>(SUMIFS(Profile!$F$2:$F$17521,Profile!$B$2:$B$17521,$B247,Profile!$C$2:$C$17521,AA$8))*$C$6</f>
        <v>0</v>
      </c>
      <c r="AB247" s="162">
        <f>(SUMIFS(Profile!$F$2:$F$17521,Profile!$B$2:$B$17521,$B247,Profile!$C$2:$C$17521,AB$8))*$C$6</f>
        <v>0</v>
      </c>
      <c r="AC247" s="162">
        <f>(SUMIFS(Profile!$F$2:$F$17521,Profile!$B$2:$B$17521,$B247,Profile!$C$2:$C$17521,AC$8))*$C$6</f>
        <v>0</v>
      </c>
      <c r="AD247" s="162">
        <f>(SUMIFS(Profile!$F$2:$F$17521,Profile!$B$2:$B$17521,$B247,Profile!$C$2:$C$17521,AD$8))*$C$6</f>
        <v>0</v>
      </c>
      <c r="AE247" s="162">
        <f>(SUMIFS(Profile!$F$2:$F$17521,Profile!$B$2:$B$17521,$B247,Profile!$C$2:$C$17521,AE$8))*$C$6</f>
        <v>0</v>
      </c>
      <c r="AF247" s="162">
        <f>(SUMIFS(Profile!$F$2:$F$17521,Profile!$B$2:$B$17521,$B247,Profile!$C$2:$C$17521,AF$8))*$C$6</f>
        <v>0</v>
      </c>
      <c r="AG247" s="162">
        <f>(SUMIFS(Profile!$F$2:$F$17521,Profile!$B$2:$B$17521,$B247,Profile!$C$2:$C$17521,AG$8))*$C$6</f>
        <v>0</v>
      </c>
      <c r="AH247" s="162">
        <f>(SUMIFS(Profile!$F$2:$F$17521,Profile!$B$2:$B$17521,$B247,Profile!$C$2:$C$17521,AH$8))*$C$6</f>
        <v>0</v>
      </c>
      <c r="AI247" s="162">
        <f>(SUMIFS(Profile!$F$2:$F$17521,Profile!$B$2:$B$17521,$B247,Profile!$C$2:$C$17521,AI$8))*$C$6</f>
        <v>0</v>
      </c>
      <c r="AJ247" s="162">
        <f>(SUMIFS(Profile!$F$2:$F$17521,Profile!$B$2:$B$17521,$B247,Profile!$C$2:$C$17521,AJ$8))*$C$6</f>
        <v>0</v>
      </c>
      <c r="AK247" s="162">
        <f>(SUMIFS(Profile!$F$2:$F$17521,Profile!$B$2:$B$17521,$B247,Profile!$C$2:$C$17521,AK$8))*$C$6</f>
        <v>0</v>
      </c>
      <c r="AL247" s="162">
        <f>(SUMIFS(Profile!$F$2:$F$17521,Profile!$B$2:$B$17521,$B247,Profile!$C$2:$C$17521,AL$8))*$C$6</f>
        <v>0</v>
      </c>
      <c r="AM247" s="162">
        <f>(SUMIFS(Profile!$F$2:$F$17521,Profile!$B$2:$B$17521,$B247,Profile!$C$2:$C$17521,AM$8))*$C$6</f>
        <v>0</v>
      </c>
      <c r="AN247" s="162">
        <f>(SUMIFS(Profile!$F$2:$F$17521,Profile!$B$2:$B$17521,$B247,Profile!$C$2:$C$17521,AN$8))*$C$6</f>
        <v>0</v>
      </c>
      <c r="AO247" s="162">
        <f>(SUMIFS(Profile!$F$2:$F$17521,Profile!$B$2:$B$17521,$B247,Profile!$C$2:$C$17521,AO$8))*$C$6</f>
        <v>0</v>
      </c>
      <c r="AP247" s="162">
        <f>(SUMIFS(Profile!$F$2:$F$17521,Profile!$B$2:$B$17521,$B247,Profile!$C$2:$C$17521,AP$8))*$C$6</f>
        <v>0</v>
      </c>
      <c r="AQ247" s="162">
        <f>(SUMIFS(Profile!$F$2:$F$17521,Profile!$B$2:$B$17521,$B247,Profile!$C$2:$C$17521,AQ$8))*$C$6</f>
        <v>0</v>
      </c>
      <c r="AR247" s="162">
        <f>(SUMIFS(Profile!$F$2:$F$17521,Profile!$B$2:$B$17521,$B247,Profile!$C$2:$C$17521,AR$8))*$C$6</f>
        <v>0</v>
      </c>
      <c r="AS247" s="162">
        <f>(SUMIFS(Profile!$F$2:$F$17521,Profile!$B$2:$B$17521,$B247,Profile!$C$2:$C$17521,AS$8))*$C$6</f>
        <v>0</v>
      </c>
      <c r="AT247" s="162">
        <f>(SUMIFS(Profile!$F$2:$F$17521,Profile!$B$2:$B$17521,$B247,Profile!$C$2:$C$17521,AT$8))*$C$6</f>
        <v>0</v>
      </c>
      <c r="AU247" s="162">
        <f>(SUMIFS(Profile!$F$2:$F$17521,Profile!$B$2:$B$17521,$B247,Profile!$C$2:$C$17521,AU$8))*$C$6</f>
        <v>0</v>
      </c>
      <c r="AV247" s="162">
        <f>(SUMIFS(Profile!$F$2:$F$17521,Profile!$B$2:$B$17521,$B247,Profile!$C$2:$C$17521,AV$8))*$C$6</f>
        <v>0</v>
      </c>
      <c r="AW247" s="162">
        <f>(SUMIFS(Profile!$F$2:$F$17521,Profile!$B$2:$B$17521,$B247,Profile!$C$2:$C$17521,AW$8))*$C$6</f>
        <v>0</v>
      </c>
      <c r="AX247" s="162">
        <f>(SUMIFS(Profile!$F$2:$F$17521,Profile!$B$2:$B$17521,$B247,Profile!$C$2:$C$17521,AX$8))*$C$6</f>
        <v>0</v>
      </c>
      <c r="AY247" s="162">
        <f>(SUMIFS(Profile!$F$2:$F$17521,Profile!$B$2:$B$17521,$B247,Profile!$C$2:$C$17521,AY$8))*$C$6</f>
        <v>0</v>
      </c>
      <c r="AZ247" s="162">
        <f>(SUMIFS(Profile!$F$2:$F$17521,Profile!$B$2:$B$17521,$B247,Profile!$C$2:$C$17521,AZ$8))*$C$6</f>
        <v>0</v>
      </c>
      <c r="BA247" s="162">
        <f t="shared" si="10"/>
        <v>0</v>
      </c>
      <c r="BB247" s="162">
        <f>(SUMIFS(Profile!$E$2:$E$17521,Profile!$B$2:$B$17521,$B247,Profile!$C$2:$C$17521,BB$8))*$C$9</f>
        <v>0</v>
      </c>
      <c r="BC247" s="162">
        <f>(SUMIFS(Profile!$E$2:$E$17521,Profile!$B$2:$B$17521,$B247,Profile!$C$2:$C$17521,BC$8))*$C$9</f>
        <v>0</v>
      </c>
      <c r="BD247" s="162">
        <f>(SUMIFS(Profile!$E$2:$E$17521,Profile!$B$2:$B$17521,$B247,Profile!$C$2:$C$17521,BD$8))*$C$9</f>
        <v>0</v>
      </c>
      <c r="BE247" s="162">
        <f>(SUMIFS(Profile!$E$2:$E$17521,Profile!$B$2:$B$17521,$B247,Profile!$C$2:$C$17521,BE$8))*$C$9</f>
        <v>0</v>
      </c>
      <c r="BF247" s="162">
        <f>(SUMIFS(Profile!$E$2:$E$17521,Profile!$B$2:$B$17521,$B247,Profile!$C$2:$C$17521,BF$8))*$C$9</f>
        <v>0</v>
      </c>
      <c r="BG247" s="162">
        <f>(SUMIFS(Profile!$E$2:$E$17521,Profile!$B$2:$B$17521,$B247,Profile!$C$2:$C$17521,BG$8))*$C$9</f>
        <v>0</v>
      </c>
      <c r="BH247" s="162">
        <f>(SUMIFS(Profile!$E$2:$E$17521,Profile!$B$2:$B$17521,$B247,Profile!$C$2:$C$17521,BH$8))*$C$9</f>
        <v>0</v>
      </c>
      <c r="BI247" s="162">
        <f>(SUMIFS(Profile!$E$2:$E$17521,Profile!$B$2:$B$17521,$B247,Profile!$C$2:$C$17521,BI$8))*$C$9</f>
        <v>0</v>
      </c>
      <c r="BJ247" s="162">
        <f>(SUMIFS(Profile!$E$2:$E$17521,Profile!$B$2:$B$17521,$B247,Profile!$C$2:$C$17521,BJ$8))*$C$9</f>
        <v>0</v>
      </c>
      <c r="BK247" s="162">
        <f>(SUMIFS(Profile!$E$2:$E$17521,Profile!$B$2:$B$17521,$B247,Profile!$C$2:$C$17521,BK$8))*$C$9</f>
        <v>0</v>
      </c>
      <c r="BL247" s="162">
        <f>(SUMIFS(Profile!$E$2:$E$17521,Profile!$B$2:$B$17521,$B247,Profile!$C$2:$C$17521,BL$8))*$C$9</f>
        <v>0</v>
      </c>
      <c r="BM247" s="162">
        <f>(SUMIFS(Profile!$E$2:$E$17521,Profile!$B$2:$B$17521,$B247,Profile!$C$2:$C$17521,BM$8))*$C$9</f>
        <v>0</v>
      </c>
      <c r="BN247" s="162">
        <f>(SUMIFS(Profile!$E$2:$E$17521,Profile!$B$2:$B$17521,$B247,Profile!$C$2:$C$17521,BN$8))*$C$9</f>
        <v>0</v>
      </c>
      <c r="BO247" s="162">
        <f>(SUMIFS(Profile!$E$2:$E$17521,Profile!$B$2:$B$17521,$B247,Profile!$C$2:$C$17521,BO$8))*$C$9</f>
        <v>0</v>
      </c>
      <c r="BP247" s="162">
        <f>(SUMIFS(Profile!$E$2:$E$17521,Profile!$B$2:$B$17521,$B247,Profile!$C$2:$C$17521,BP$8))*$C$9</f>
        <v>0</v>
      </c>
      <c r="BQ247" s="162">
        <f>(SUMIFS(Profile!$E$2:$E$17521,Profile!$B$2:$B$17521,$B247,Profile!$C$2:$C$17521,BQ$8))*$C$9</f>
        <v>0</v>
      </c>
      <c r="BR247" s="162">
        <f>(SUMIFS(Profile!$E$2:$E$17521,Profile!$B$2:$B$17521,$B247,Profile!$C$2:$C$17521,BR$8))*$C$9</f>
        <v>0</v>
      </c>
      <c r="BS247" s="162">
        <f>(SUMIFS(Profile!$E$2:$E$17521,Profile!$B$2:$B$17521,$B247,Profile!$C$2:$C$17521,BS$8))*$C$9</f>
        <v>0</v>
      </c>
      <c r="BT247" s="162">
        <f>(SUMIFS(Profile!$E$2:$E$17521,Profile!$B$2:$B$17521,$B247,Profile!$C$2:$C$17521,BT$8))*$C$9</f>
        <v>0</v>
      </c>
      <c r="BU247" s="162">
        <f>(SUMIFS(Profile!$E$2:$E$17521,Profile!$B$2:$B$17521,$B247,Profile!$C$2:$C$17521,BU$8))*$C$9</f>
        <v>0</v>
      </c>
      <c r="BV247" s="162">
        <f>(SUMIFS(Profile!$E$2:$E$17521,Profile!$B$2:$B$17521,$B247,Profile!$C$2:$C$17521,BV$8))*$C$9</f>
        <v>0</v>
      </c>
      <c r="BW247" s="162">
        <f>(SUMIFS(Profile!$E$2:$E$17521,Profile!$B$2:$B$17521,$B247,Profile!$C$2:$C$17521,BW$8))*$C$9</f>
        <v>0</v>
      </c>
      <c r="BX247" s="162">
        <f>(SUMIFS(Profile!$E$2:$E$17521,Profile!$B$2:$B$17521,$B247,Profile!$C$2:$C$17521,BX$8))*$C$9</f>
        <v>0</v>
      </c>
      <c r="BY247" s="162">
        <f>(SUMIFS(Profile!$E$2:$E$17521,Profile!$B$2:$B$17521,$B247,Profile!$C$2:$C$17521,BY$8))*$C$9</f>
        <v>0</v>
      </c>
      <c r="BZ247" s="162">
        <f>(SUMIFS(Profile!$E$2:$E$17521,Profile!$B$2:$B$17521,$B247,Profile!$C$2:$C$17521,BZ$8))*$C$9</f>
        <v>0</v>
      </c>
      <c r="CA247" s="162">
        <f>(SUMIFS(Profile!$E$2:$E$17521,Profile!$B$2:$B$17521,$B247,Profile!$C$2:$C$17521,CA$8))*$C$9</f>
        <v>0</v>
      </c>
      <c r="CB247" s="162">
        <f>(SUMIFS(Profile!$E$2:$E$17521,Profile!$B$2:$B$17521,$B247,Profile!$C$2:$C$17521,CB$8))*$C$9</f>
        <v>0</v>
      </c>
      <c r="CC247" s="162">
        <f>(SUMIFS(Profile!$E$2:$E$17521,Profile!$B$2:$B$17521,$B247,Profile!$C$2:$C$17521,CC$8))*$C$9</f>
        <v>0</v>
      </c>
      <c r="CD247" s="162">
        <f>(SUMIFS(Profile!$E$2:$E$17521,Profile!$B$2:$B$17521,$B247,Profile!$C$2:$C$17521,CD$8))*$C$9</f>
        <v>0</v>
      </c>
      <c r="CE247" s="162">
        <f>(SUMIFS(Profile!$E$2:$E$17521,Profile!$B$2:$B$17521,$B247,Profile!$C$2:$C$17521,CE$8))*$C$9</f>
        <v>0</v>
      </c>
      <c r="CF247" s="162">
        <f>(SUMIFS(Profile!$E$2:$E$17521,Profile!$B$2:$B$17521,$B247,Profile!$C$2:$C$17521,CF$8))*$C$9</f>
        <v>0</v>
      </c>
      <c r="CG247" s="162">
        <f>(SUMIFS(Profile!$E$2:$E$17521,Profile!$B$2:$B$17521,$B247,Profile!$C$2:$C$17521,CG$8))*$C$9</f>
        <v>0</v>
      </c>
      <c r="CH247" s="162">
        <f>(SUMIFS(Profile!$E$2:$E$17521,Profile!$B$2:$B$17521,$B247,Profile!$C$2:$C$17521,CH$8))*$C$9</f>
        <v>0</v>
      </c>
      <c r="CI247" s="162">
        <f>(SUMIFS(Profile!$E$2:$E$17521,Profile!$B$2:$B$17521,$B247,Profile!$C$2:$C$17521,CI$8))*$C$9</f>
        <v>0</v>
      </c>
      <c r="CJ247" s="162">
        <f>(SUMIFS(Profile!$E$2:$E$17521,Profile!$B$2:$B$17521,$B247,Profile!$C$2:$C$17521,CJ$8))*$C$9</f>
        <v>0</v>
      </c>
      <c r="CK247" s="162">
        <f>(SUMIFS(Profile!$E$2:$E$17521,Profile!$B$2:$B$17521,$B247,Profile!$C$2:$C$17521,CK$8))*$C$9</f>
        <v>0</v>
      </c>
      <c r="CL247" s="162">
        <f>(SUMIFS(Profile!$E$2:$E$17521,Profile!$B$2:$B$17521,$B247,Profile!$C$2:$C$17521,CL$8))*$C$9</f>
        <v>0</v>
      </c>
      <c r="CM247" s="162">
        <f>(SUMIFS(Profile!$E$2:$E$17521,Profile!$B$2:$B$17521,$B247,Profile!$C$2:$C$17521,CM$8))*$C$9</f>
        <v>0</v>
      </c>
      <c r="CN247" s="162">
        <f>(SUMIFS(Profile!$E$2:$E$17521,Profile!$B$2:$B$17521,$B247,Profile!$C$2:$C$17521,CN$8))*$C$9</f>
        <v>0</v>
      </c>
      <c r="CO247" s="162">
        <f>(SUMIFS(Profile!$E$2:$E$17521,Profile!$B$2:$B$17521,$B247,Profile!$C$2:$C$17521,CO$8))*$C$9</f>
        <v>0</v>
      </c>
      <c r="CP247" s="162">
        <f>(SUMIFS(Profile!$E$2:$E$17521,Profile!$B$2:$B$17521,$B247,Profile!$C$2:$C$17521,CP$8))*$C$9</f>
        <v>0</v>
      </c>
      <c r="CQ247" s="162">
        <f>(SUMIFS(Profile!$E$2:$E$17521,Profile!$B$2:$B$17521,$B247,Profile!$C$2:$C$17521,CQ$8))*$C$9</f>
        <v>0</v>
      </c>
      <c r="CR247" s="162">
        <f>(SUMIFS(Profile!$E$2:$E$17521,Profile!$B$2:$B$17521,$B247,Profile!$C$2:$C$17521,CR$8))*$C$9</f>
        <v>0</v>
      </c>
      <c r="CS247" s="162">
        <f>(SUMIFS(Profile!$E$2:$E$17521,Profile!$B$2:$B$17521,$B247,Profile!$C$2:$C$17521,CS$8))*$C$9</f>
        <v>0</v>
      </c>
      <c r="CT247" s="162">
        <f>(SUMIFS(Profile!$E$2:$E$17521,Profile!$B$2:$B$17521,$B247,Profile!$C$2:$C$17521,CT$8))*$C$9</f>
        <v>0</v>
      </c>
      <c r="CU247" s="162">
        <f>(SUMIFS(Profile!$E$2:$E$17521,Profile!$B$2:$B$17521,$B247,Profile!$C$2:$C$17521,CU$8))*$C$9</f>
        <v>0</v>
      </c>
      <c r="CV247" s="162">
        <f>(SUMIFS(Profile!$E$2:$E$17521,Profile!$B$2:$B$17521,$B247,Profile!$C$2:$C$17521,CV$8))*$C$9</f>
        <v>0</v>
      </c>
      <c r="CW247" s="162">
        <f>(SUMIFS(Profile!$E$2:$E$17521,Profile!$B$2:$B$17521,$B247,Profile!$C$2:$C$17521,CW$8))*$C$9</f>
        <v>0</v>
      </c>
      <c r="CX247" s="162">
        <f t="shared" si="11"/>
        <v>0</v>
      </c>
      <c r="CY247" s="162">
        <f t="shared" ref="CY247:ET247" si="1196">MAX(BB247-E247,0)</f>
        <v>0</v>
      </c>
      <c r="CZ247" s="162">
        <f t="shared" si="1196"/>
        <v>0</v>
      </c>
      <c r="DA247" s="162">
        <f t="shared" si="1196"/>
        <v>0</v>
      </c>
      <c r="DB247" s="162">
        <f t="shared" si="1196"/>
        <v>0</v>
      </c>
      <c r="DC247" s="162">
        <f t="shared" si="1196"/>
        <v>0</v>
      </c>
      <c r="DD247" s="162">
        <f t="shared" si="1196"/>
        <v>0</v>
      </c>
      <c r="DE247" s="162">
        <f t="shared" si="1196"/>
        <v>0</v>
      </c>
      <c r="DF247" s="162">
        <f t="shared" si="1196"/>
        <v>0</v>
      </c>
      <c r="DG247" s="162">
        <f t="shared" si="1196"/>
        <v>0</v>
      </c>
      <c r="DH247" s="162">
        <f t="shared" si="1196"/>
        <v>0</v>
      </c>
      <c r="DI247" s="162">
        <f t="shared" si="1196"/>
        <v>0</v>
      </c>
      <c r="DJ247" s="162">
        <f t="shared" si="1196"/>
        <v>0</v>
      </c>
      <c r="DK247" s="162">
        <f t="shared" si="1196"/>
        <v>0</v>
      </c>
      <c r="DL247" s="162">
        <f t="shared" si="1196"/>
        <v>0</v>
      </c>
      <c r="DM247" s="162">
        <f t="shared" si="1196"/>
        <v>0</v>
      </c>
      <c r="DN247" s="162">
        <f t="shared" si="1196"/>
        <v>0</v>
      </c>
      <c r="DO247" s="162">
        <f t="shared" si="1196"/>
        <v>0</v>
      </c>
      <c r="DP247" s="162">
        <f t="shared" si="1196"/>
        <v>0</v>
      </c>
      <c r="DQ247" s="162">
        <f t="shared" si="1196"/>
        <v>0</v>
      </c>
      <c r="DR247" s="162">
        <f t="shared" si="1196"/>
        <v>0</v>
      </c>
      <c r="DS247" s="162">
        <f t="shared" si="1196"/>
        <v>0</v>
      </c>
      <c r="DT247" s="162">
        <f t="shared" si="1196"/>
        <v>0</v>
      </c>
      <c r="DU247" s="162">
        <f t="shared" si="1196"/>
        <v>0</v>
      </c>
      <c r="DV247" s="162">
        <f t="shared" si="1196"/>
        <v>0</v>
      </c>
      <c r="DW247" s="162">
        <f t="shared" si="1196"/>
        <v>0</v>
      </c>
      <c r="DX247" s="162">
        <f t="shared" si="1196"/>
        <v>0</v>
      </c>
      <c r="DY247" s="162">
        <f t="shared" si="1196"/>
        <v>0</v>
      </c>
      <c r="DZ247" s="162">
        <f t="shared" si="1196"/>
        <v>0</v>
      </c>
      <c r="EA247" s="162">
        <f t="shared" si="1196"/>
        <v>0</v>
      </c>
      <c r="EB247" s="162">
        <f t="shared" si="1196"/>
        <v>0</v>
      </c>
      <c r="EC247" s="162">
        <f t="shared" si="1196"/>
        <v>0</v>
      </c>
      <c r="ED247" s="162">
        <f t="shared" si="1196"/>
        <v>0</v>
      </c>
      <c r="EE247" s="162">
        <f t="shared" si="1196"/>
        <v>0</v>
      </c>
      <c r="EF247" s="162">
        <f t="shared" si="1196"/>
        <v>0</v>
      </c>
      <c r="EG247" s="162">
        <f t="shared" si="1196"/>
        <v>0</v>
      </c>
      <c r="EH247" s="162">
        <f t="shared" si="1196"/>
        <v>0</v>
      </c>
      <c r="EI247" s="162">
        <f t="shared" si="1196"/>
        <v>0</v>
      </c>
      <c r="EJ247" s="162">
        <f t="shared" si="1196"/>
        <v>0</v>
      </c>
      <c r="EK247" s="162">
        <f t="shared" si="1196"/>
        <v>0</v>
      </c>
      <c r="EL247" s="162">
        <f t="shared" si="1196"/>
        <v>0</v>
      </c>
      <c r="EM247" s="162">
        <f t="shared" si="1196"/>
        <v>0</v>
      </c>
      <c r="EN247" s="162">
        <f t="shared" si="1196"/>
        <v>0</v>
      </c>
      <c r="EO247" s="162">
        <f t="shared" si="1196"/>
        <v>0</v>
      </c>
      <c r="EP247" s="162">
        <f t="shared" si="1196"/>
        <v>0</v>
      </c>
      <c r="EQ247" s="162">
        <f t="shared" si="1196"/>
        <v>0</v>
      </c>
      <c r="ER247" s="162">
        <f t="shared" si="1196"/>
        <v>0</v>
      </c>
      <c r="ES247" s="162">
        <f t="shared" si="1196"/>
        <v>0</v>
      </c>
      <c r="ET247" s="162">
        <f t="shared" si="1196"/>
        <v>0</v>
      </c>
      <c r="EU247" s="162">
        <f t="shared" si="13"/>
        <v>0</v>
      </c>
      <c r="EV247" s="162">
        <f t="shared" ref="EV247:GQ247" si="1197">BB247-CY247</f>
        <v>0</v>
      </c>
      <c r="EW247" s="162">
        <f t="shared" si="1197"/>
        <v>0</v>
      </c>
      <c r="EX247" s="162">
        <f t="shared" si="1197"/>
        <v>0</v>
      </c>
      <c r="EY247" s="162">
        <f t="shared" si="1197"/>
        <v>0</v>
      </c>
      <c r="EZ247" s="162">
        <f t="shared" si="1197"/>
        <v>0</v>
      </c>
      <c r="FA247" s="162">
        <f t="shared" si="1197"/>
        <v>0</v>
      </c>
      <c r="FB247" s="162">
        <f t="shared" si="1197"/>
        <v>0</v>
      </c>
      <c r="FC247" s="162">
        <f t="shared" si="1197"/>
        <v>0</v>
      </c>
      <c r="FD247" s="162">
        <f t="shared" si="1197"/>
        <v>0</v>
      </c>
      <c r="FE247" s="162">
        <f t="shared" si="1197"/>
        <v>0</v>
      </c>
      <c r="FF247" s="162">
        <f t="shared" si="1197"/>
        <v>0</v>
      </c>
      <c r="FG247" s="162">
        <f t="shared" si="1197"/>
        <v>0</v>
      </c>
      <c r="FH247" s="162">
        <f t="shared" si="1197"/>
        <v>0</v>
      </c>
      <c r="FI247" s="162">
        <f t="shared" si="1197"/>
        <v>0</v>
      </c>
      <c r="FJ247" s="162">
        <f t="shared" si="1197"/>
        <v>0</v>
      </c>
      <c r="FK247" s="162">
        <f t="shared" si="1197"/>
        <v>0</v>
      </c>
      <c r="FL247" s="162">
        <f t="shared" si="1197"/>
        <v>0</v>
      </c>
      <c r="FM247" s="162">
        <f t="shared" si="1197"/>
        <v>0</v>
      </c>
      <c r="FN247" s="162">
        <f t="shared" si="1197"/>
        <v>0</v>
      </c>
      <c r="FO247" s="162">
        <f t="shared" si="1197"/>
        <v>0</v>
      </c>
      <c r="FP247" s="162">
        <f t="shared" si="1197"/>
        <v>0</v>
      </c>
      <c r="FQ247" s="162">
        <f t="shared" si="1197"/>
        <v>0</v>
      </c>
      <c r="FR247" s="162">
        <f t="shared" si="1197"/>
        <v>0</v>
      </c>
      <c r="FS247" s="162">
        <f t="shared" si="1197"/>
        <v>0</v>
      </c>
      <c r="FT247" s="162">
        <f t="shared" si="1197"/>
        <v>0</v>
      </c>
      <c r="FU247" s="162">
        <f t="shared" si="1197"/>
        <v>0</v>
      </c>
      <c r="FV247" s="162">
        <f t="shared" si="1197"/>
        <v>0</v>
      </c>
      <c r="FW247" s="162">
        <f t="shared" si="1197"/>
        <v>0</v>
      </c>
      <c r="FX247" s="162">
        <f t="shared" si="1197"/>
        <v>0</v>
      </c>
      <c r="FY247" s="162">
        <f t="shared" si="1197"/>
        <v>0</v>
      </c>
      <c r="FZ247" s="162">
        <f t="shared" si="1197"/>
        <v>0</v>
      </c>
      <c r="GA247" s="162">
        <f t="shared" si="1197"/>
        <v>0</v>
      </c>
      <c r="GB247" s="162">
        <f t="shared" si="1197"/>
        <v>0</v>
      </c>
      <c r="GC247" s="162">
        <f t="shared" si="1197"/>
        <v>0</v>
      </c>
      <c r="GD247" s="162">
        <f t="shared" si="1197"/>
        <v>0</v>
      </c>
      <c r="GE247" s="162">
        <f t="shared" si="1197"/>
        <v>0</v>
      </c>
      <c r="GF247" s="162">
        <f t="shared" si="1197"/>
        <v>0</v>
      </c>
      <c r="GG247" s="162">
        <f t="shared" si="1197"/>
        <v>0</v>
      </c>
      <c r="GH247" s="162">
        <f t="shared" si="1197"/>
        <v>0</v>
      </c>
      <c r="GI247" s="162">
        <f t="shared" si="1197"/>
        <v>0</v>
      </c>
      <c r="GJ247" s="162">
        <f t="shared" si="1197"/>
        <v>0</v>
      </c>
      <c r="GK247" s="162">
        <f t="shared" si="1197"/>
        <v>0</v>
      </c>
      <c r="GL247" s="162">
        <f t="shared" si="1197"/>
        <v>0</v>
      </c>
      <c r="GM247" s="162">
        <f t="shared" si="1197"/>
        <v>0</v>
      </c>
      <c r="GN247" s="162">
        <f t="shared" si="1197"/>
        <v>0</v>
      </c>
      <c r="GO247" s="162">
        <f t="shared" si="1197"/>
        <v>0</v>
      </c>
      <c r="GP247" s="162">
        <f t="shared" si="1197"/>
        <v>0</v>
      </c>
      <c r="GQ247" s="162">
        <f t="shared" si="1197"/>
        <v>0</v>
      </c>
      <c r="GR247" s="162">
        <f t="shared" si="15"/>
        <v>0</v>
      </c>
      <c r="GS247" s="162">
        <f t="shared" ref="GS247:IN247" si="1198">E247-EV247</f>
        <v>0</v>
      </c>
      <c r="GT247" s="162">
        <f t="shared" si="1198"/>
        <v>0</v>
      </c>
      <c r="GU247" s="162">
        <f t="shared" si="1198"/>
        <v>0</v>
      </c>
      <c r="GV247" s="162">
        <f t="shared" si="1198"/>
        <v>0</v>
      </c>
      <c r="GW247" s="162">
        <f t="shared" si="1198"/>
        <v>0</v>
      </c>
      <c r="GX247" s="162">
        <f t="shared" si="1198"/>
        <v>0</v>
      </c>
      <c r="GY247" s="162">
        <f t="shared" si="1198"/>
        <v>0</v>
      </c>
      <c r="GZ247" s="162">
        <f t="shared" si="1198"/>
        <v>0</v>
      </c>
      <c r="HA247" s="162">
        <f t="shared" si="1198"/>
        <v>0</v>
      </c>
      <c r="HB247" s="162">
        <f t="shared" si="1198"/>
        <v>0</v>
      </c>
      <c r="HC247" s="162">
        <f t="shared" si="1198"/>
        <v>0</v>
      </c>
      <c r="HD247" s="162">
        <f t="shared" si="1198"/>
        <v>0</v>
      </c>
      <c r="HE247" s="162">
        <f t="shared" si="1198"/>
        <v>0</v>
      </c>
      <c r="HF247" s="162">
        <f t="shared" si="1198"/>
        <v>0</v>
      </c>
      <c r="HG247" s="162">
        <f t="shared" si="1198"/>
        <v>0</v>
      </c>
      <c r="HH247" s="162">
        <f t="shared" si="1198"/>
        <v>0</v>
      </c>
      <c r="HI247" s="162">
        <f t="shared" si="1198"/>
        <v>0</v>
      </c>
      <c r="HJ247" s="162">
        <f t="shared" si="1198"/>
        <v>0</v>
      </c>
      <c r="HK247" s="162">
        <f t="shared" si="1198"/>
        <v>0</v>
      </c>
      <c r="HL247" s="162">
        <f t="shared" si="1198"/>
        <v>0</v>
      </c>
      <c r="HM247" s="162">
        <f t="shared" si="1198"/>
        <v>0</v>
      </c>
      <c r="HN247" s="162">
        <f t="shared" si="1198"/>
        <v>0</v>
      </c>
      <c r="HO247" s="162">
        <f t="shared" si="1198"/>
        <v>0</v>
      </c>
      <c r="HP247" s="162">
        <f t="shared" si="1198"/>
        <v>0</v>
      </c>
      <c r="HQ247" s="162">
        <f t="shared" si="1198"/>
        <v>0</v>
      </c>
      <c r="HR247" s="162">
        <f t="shared" si="1198"/>
        <v>0</v>
      </c>
      <c r="HS247" s="162">
        <f t="shared" si="1198"/>
        <v>0</v>
      </c>
      <c r="HT247" s="162">
        <f t="shared" si="1198"/>
        <v>0</v>
      </c>
      <c r="HU247" s="162">
        <f t="shared" si="1198"/>
        <v>0</v>
      </c>
      <c r="HV247" s="162">
        <f t="shared" si="1198"/>
        <v>0</v>
      </c>
      <c r="HW247" s="162">
        <f t="shared" si="1198"/>
        <v>0</v>
      </c>
      <c r="HX247" s="162">
        <f t="shared" si="1198"/>
        <v>0</v>
      </c>
      <c r="HY247" s="162">
        <f t="shared" si="1198"/>
        <v>0</v>
      </c>
      <c r="HZ247" s="162">
        <f t="shared" si="1198"/>
        <v>0</v>
      </c>
      <c r="IA247" s="162">
        <f t="shared" si="1198"/>
        <v>0</v>
      </c>
      <c r="IB247" s="162">
        <f t="shared" si="1198"/>
        <v>0</v>
      </c>
      <c r="IC247" s="162">
        <f t="shared" si="1198"/>
        <v>0</v>
      </c>
      <c r="ID247" s="162">
        <f t="shared" si="1198"/>
        <v>0</v>
      </c>
      <c r="IE247" s="162">
        <f t="shared" si="1198"/>
        <v>0</v>
      </c>
      <c r="IF247" s="162">
        <f t="shared" si="1198"/>
        <v>0</v>
      </c>
      <c r="IG247" s="162">
        <f t="shared" si="1198"/>
        <v>0</v>
      </c>
      <c r="IH247" s="162">
        <f t="shared" si="1198"/>
        <v>0</v>
      </c>
      <c r="II247" s="162">
        <f t="shared" si="1198"/>
        <v>0</v>
      </c>
      <c r="IJ247" s="162">
        <f t="shared" si="1198"/>
        <v>0</v>
      </c>
      <c r="IK247" s="162">
        <f t="shared" si="1198"/>
        <v>0</v>
      </c>
      <c r="IL247" s="162">
        <f t="shared" si="1198"/>
        <v>0</v>
      </c>
      <c r="IM247" s="162">
        <f t="shared" si="1198"/>
        <v>0</v>
      </c>
      <c r="IN247" s="162">
        <f t="shared" si="1198"/>
        <v>0</v>
      </c>
      <c r="IO247" s="162">
        <f t="shared" si="17"/>
        <v>0</v>
      </c>
      <c r="IP247" s="162">
        <f t="shared" si="23"/>
        <v>0</v>
      </c>
      <c r="IQ247" s="162">
        <f t="shared" ref="IQ247:KK247" si="1199">MAX((MIN(CZ247+IP247,$IO$7))-GT247,0)</f>
        <v>0</v>
      </c>
      <c r="IR247" s="162">
        <f t="shared" si="1199"/>
        <v>0</v>
      </c>
      <c r="IS247" s="162">
        <f t="shared" si="1199"/>
        <v>0</v>
      </c>
      <c r="IT247" s="162">
        <f t="shared" si="1199"/>
        <v>0</v>
      </c>
      <c r="IU247" s="162">
        <f t="shared" si="1199"/>
        <v>0</v>
      </c>
      <c r="IV247" s="162">
        <f t="shared" si="1199"/>
        <v>0</v>
      </c>
      <c r="IW247" s="162">
        <f t="shared" si="1199"/>
        <v>0</v>
      </c>
      <c r="IX247" s="162">
        <f t="shared" si="1199"/>
        <v>0</v>
      </c>
      <c r="IY247" s="162">
        <f t="shared" si="1199"/>
        <v>0</v>
      </c>
      <c r="IZ247" s="162">
        <f t="shared" si="1199"/>
        <v>0</v>
      </c>
      <c r="JA247" s="162">
        <f t="shared" si="1199"/>
        <v>0</v>
      </c>
      <c r="JB247" s="162">
        <f t="shared" si="1199"/>
        <v>0</v>
      </c>
      <c r="JC247" s="162">
        <f t="shared" si="1199"/>
        <v>0</v>
      </c>
      <c r="JD247" s="162">
        <f t="shared" si="1199"/>
        <v>0</v>
      </c>
      <c r="JE247" s="162">
        <f t="shared" si="1199"/>
        <v>0</v>
      </c>
      <c r="JF247" s="162">
        <f t="shared" si="1199"/>
        <v>0</v>
      </c>
      <c r="JG247" s="162">
        <f t="shared" si="1199"/>
        <v>0</v>
      </c>
      <c r="JH247" s="162">
        <f t="shared" si="1199"/>
        <v>0</v>
      </c>
      <c r="JI247" s="162">
        <f t="shared" si="1199"/>
        <v>0</v>
      </c>
      <c r="JJ247" s="162">
        <f t="shared" si="1199"/>
        <v>0</v>
      </c>
      <c r="JK247" s="162">
        <f t="shared" si="1199"/>
        <v>0</v>
      </c>
      <c r="JL247" s="162">
        <f t="shared" si="1199"/>
        <v>0</v>
      </c>
      <c r="JM247" s="162">
        <f t="shared" si="1199"/>
        <v>0</v>
      </c>
      <c r="JN247" s="162">
        <f t="shared" si="1199"/>
        <v>0</v>
      </c>
      <c r="JO247" s="162">
        <f t="shared" si="1199"/>
        <v>0</v>
      </c>
      <c r="JP247" s="162">
        <f t="shared" si="1199"/>
        <v>0</v>
      </c>
      <c r="JQ247" s="162">
        <f t="shared" si="1199"/>
        <v>0</v>
      </c>
      <c r="JR247" s="162">
        <f t="shared" si="1199"/>
        <v>0</v>
      </c>
      <c r="JS247" s="162">
        <f t="shared" si="1199"/>
        <v>0</v>
      </c>
      <c r="JT247" s="162">
        <f t="shared" si="1199"/>
        <v>0</v>
      </c>
      <c r="JU247" s="162">
        <f t="shared" si="1199"/>
        <v>0</v>
      </c>
      <c r="JV247" s="162">
        <f t="shared" si="1199"/>
        <v>0</v>
      </c>
      <c r="JW247" s="162">
        <f t="shared" si="1199"/>
        <v>0</v>
      </c>
      <c r="JX247" s="162">
        <f t="shared" si="1199"/>
        <v>0</v>
      </c>
      <c r="JY247" s="162">
        <f t="shared" si="1199"/>
        <v>0</v>
      </c>
      <c r="JZ247" s="162">
        <f t="shared" si="1199"/>
        <v>0</v>
      </c>
      <c r="KA247" s="162">
        <f t="shared" si="1199"/>
        <v>0</v>
      </c>
      <c r="KB247" s="162">
        <f t="shared" si="1199"/>
        <v>0</v>
      </c>
      <c r="KC247" s="162">
        <f t="shared" si="1199"/>
        <v>0</v>
      </c>
      <c r="KD247" s="162">
        <f t="shared" si="1199"/>
        <v>0</v>
      </c>
      <c r="KE247" s="162">
        <f t="shared" si="1199"/>
        <v>0</v>
      </c>
      <c r="KF247" s="162">
        <f t="shared" si="1199"/>
        <v>0</v>
      </c>
      <c r="KG247" s="162">
        <f t="shared" si="1199"/>
        <v>0</v>
      </c>
      <c r="KH247" s="162">
        <f t="shared" si="1199"/>
        <v>0</v>
      </c>
      <c r="KI247" s="162">
        <f t="shared" si="1199"/>
        <v>0</v>
      </c>
      <c r="KJ247" s="162">
        <f t="shared" si="1199"/>
        <v>0</v>
      </c>
      <c r="KK247" s="162">
        <f t="shared" si="1199"/>
        <v>0</v>
      </c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</row>
    <row r="248" ht="14.25" customHeight="1" spans="1:326" x14ac:dyDescent="0.25">
      <c r="A248" s="1">
        <v>8</v>
      </c>
      <c r="B248" s="1">
        <f t="shared" ref="B248:C248" si="1200">B247+1</f>
        <v>238</v>
      </c>
      <c r="C248" s="232">
        <f t="shared" si="1200"/>
        <v>43703</v>
      </c>
      <c r="D248" s="162">
        <f t="shared" si="9"/>
        <v>0</v>
      </c>
      <c r="E248" s="162">
        <f>(SUMIFS(Profile!$F$2:$F$17521,Profile!$B$2:$B$17521,$B248,Profile!$C$2:$C$17521,E$8))*$C$6</f>
        <v>0</v>
      </c>
      <c r="F248" s="162">
        <f>(SUMIFS(Profile!$F$2:$F$17521,Profile!$B$2:$B$17521,$B248,Profile!$C$2:$C$17521,F$8))*$C$6</f>
        <v>0</v>
      </c>
      <c r="G248" s="162">
        <f>(SUMIFS(Profile!$F$2:$F$17521,Profile!$B$2:$B$17521,$B248,Profile!$C$2:$C$17521,G$8))*$C$6</f>
        <v>0</v>
      </c>
      <c r="H248" s="162">
        <f>(SUMIFS(Profile!$F$2:$F$17521,Profile!$B$2:$B$17521,$B248,Profile!$C$2:$C$17521,H$8))*$C$6</f>
        <v>0</v>
      </c>
      <c r="I248" s="162">
        <f>(SUMIFS(Profile!$F$2:$F$17521,Profile!$B$2:$B$17521,$B248,Profile!$C$2:$C$17521,I$8))*$C$6</f>
        <v>0</v>
      </c>
      <c r="J248" s="162">
        <f>(SUMIFS(Profile!$F$2:$F$17521,Profile!$B$2:$B$17521,$B248,Profile!$C$2:$C$17521,J$8))*$C$6</f>
        <v>0</v>
      </c>
      <c r="K248" s="162">
        <f>(SUMIFS(Profile!$F$2:$F$17521,Profile!$B$2:$B$17521,$B248,Profile!$C$2:$C$17521,K$8))*$C$6</f>
        <v>0</v>
      </c>
      <c r="L248" s="162">
        <f>(SUMIFS(Profile!$F$2:$F$17521,Profile!$B$2:$B$17521,$B248,Profile!$C$2:$C$17521,L$8))*$C$6</f>
        <v>0</v>
      </c>
      <c r="M248" s="162">
        <f>(SUMIFS(Profile!$F$2:$F$17521,Profile!$B$2:$B$17521,$B248,Profile!$C$2:$C$17521,M$8))*$C$6</f>
        <v>0</v>
      </c>
      <c r="N248" s="162">
        <f>(SUMIFS(Profile!$F$2:$F$17521,Profile!$B$2:$B$17521,$B248,Profile!$C$2:$C$17521,N$8))*$C$6</f>
        <v>0</v>
      </c>
      <c r="O248" s="162">
        <f>(SUMIFS(Profile!$F$2:$F$17521,Profile!$B$2:$B$17521,$B248,Profile!$C$2:$C$17521,O$8))*$C$6</f>
        <v>0</v>
      </c>
      <c r="P248" s="162">
        <f>(SUMIFS(Profile!$F$2:$F$17521,Profile!$B$2:$B$17521,$B248,Profile!$C$2:$C$17521,P$8))*$C$6</f>
        <v>0</v>
      </c>
      <c r="Q248" s="162">
        <f>(SUMIFS(Profile!$F$2:$F$17521,Profile!$B$2:$B$17521,$B248,Profile!$C$2:$C$17521,Q$8))*$C$6</f>
        <v>0</v>
      </c>
      <c r="R248" s="162">
        <f>(SUMIFS(Profile!$F$2:$F$17521,Profile!$B$2:$B$17521,$B248,Profile!$C$2:$C$17521,R$8))*$C$6</f>
        <v>0</v>
      </c>
      <c r="S248" s="162">
        <f>(SUMIFS(Profile!$F$2:$F$17521,Profile!$B$2:$B$17521,$B248,Profile!$C$2:$C$17521,S$8))*$C$6</f>
        <v>0</v>
      </c>
      <c r="T248" s="162">
        <f>(SUMIFS(Profile!$F$2:$F$17521,Profile!$B$2:$B$17521,$B248,Profile!$C$2:$C$17521,T$8))*$C$6</f>
        <v>0</v>
      </c>
      <c r="U248" s="162">
        <f>(SUMIFS(Profile!$F$2:$F$17521,Profile!$B$2:$B$17521,$B248,Profile!$C$2:$C$17521,U$8))*$C$6</f>
        <v>0</v>
      </c>
      <c r="V248" s="162">
        <f>(SUMIFS(Profile!$F$2:$F$17521,Profile!$B$2:$B$17521,$B248,Profile!$C$2:$C$17521,V$8))*$C$6</f>
        <v>0</v>
      </c>
      <c r="W248" s="162">
        <f>(SUMIFS(Profile!$F$2:$F$17521,Profile!$B$2:$B$17521,$B248,Profile!$C$2:$C$17521,W$8))*$C$6</f>
        <v>0</v>
      </c>
      <c r="X248" s="162">
        <f>(SUMIFS(Profile!$F$2:$F$17521,Profile!$B$2:$B$17521,$B248,Profile!$C$2:$C$17521,X$8))*$C$6</f>
        <v>0</v>
      </c>
      <c r="Y248" s="162">
        <f>(SUMIFS(Profile!$F$2:$F$17521,Profile!$B$2:$B$17521,$B248,Profile!$C$2:$C$17521,Y$8))*$C$6</f>
        <v>0</v>
      </c>
      <c r="Z248" s="162">
        <f>(SUMIFS(Profile!$F$2:$F$17521,Profile!$B$2:$B$17521,$B248,Profile!$C$2:$C$17521,Z$8))*$C$6</f>
        <v>0</v>
      </c>
      <c r="AA248" s="162">
        <f>(SUMIFS(Profile!$F$2:$F$17521,Profile!$B$2:$B$17521,$B248,Profile!$C$2:$C$17521,AA$8))*$C$6</f>
        <v>0</v>
      </c>
      <c r="AB248" s="162">
        <f>(SUMIFS(Profile!$F$2:$F$17521,Profile!$B$2:$B$17521,$B248,Profile!$C$2:$C$17521,AB$8))*$C$6</f>
        <v>0</v>
      </c>
      <c r="AC248" s="162">
        <f>(SUMIFS(Profile!$F$2:$F$17521,Profile!$B$2:$B$17521,$B248,Profile!$C$2:$C$17521,AC$8))*$C$6</f>
        <v>0</v>
      </c>
      <c r="AD248" s="162">
        <f>(SUMIFS(Profile!$F$2:$F$17521,Profile!$B$2:$B$17521,$B248,Profile!$C$2:$C$17521,AD$8))*$C$6</f>
        <v>0</v>
      </c>
      <c r="AE248" s="162">
        <f>(SUMIFS(Profile!$F$2:$F$17521,Profile!$B$2:$B$17521,$B248,Profile!$C$2:$C$17521,AE$8))*$C$6</f>
        <v>0</v>
      </c>
      <c r="AF248" s="162">
        <f>(SUMIFS(Profile!$F$2:$F$17521,Profile!$B$2:$B$17521,$B248,Profile!$C$2:$C$17521,AF$8))*$C$6</f>
        <v>0</v>
      </c>
      <c r="AG248" s="162">
        <f>(SUMIFS(Profile!$F$2:$F$17521,Profile!$B$2:$B$17521,$B248,Profile!$C$2:$C$17521,AG$8))*$C$6</f>
        <v>0</v>
      </c>
      <c r="AH248" s="162">
        <f>(SUMIFS(Profile!$F$2:$F$17521,Profile!$B$2:$B$17521,$B248,Profile!$C$2:$C$17521,AH$8))*$C$6</f>
        <v>0</v>
      </c>
      <c r="AI248" s="162">
        <f>(SUMIFS(Profile!$F$2:$F$17521,Profile!$B$2:$B$17521,$B248,Profile!$C$2:$C$17521,AI$8))*$C$6</f>
        <v>0</v>
      </c>
      <c r="AJ248" s="162">
        <f>(SUMIFS(Profile!$F$2:$F$17521,Profile!$B$2:$B$17521,$B248,Profile!$C$2:$C$17521,AJ$8))*$C$6</f>
        <v>0</v>
      </c>
      <c r="AK248" s="162">
        <f>(SUMIFS(Profile!$F$2:$F$17521,Profile!$B$2:$B$17521,$B248,Profile!$C$2:$C$17521,AK$8))*$C$6</f>
        <v>0</v>
      </c>
      <c r="AL248" s="162">
        <f>(SUMIFS(Profile!$F$2:$F$17521,Profile!$B$2:$B$17521,$B248,Profile!$C$2:$C$17521,AL$8))*$C$6</f>
        <v>0</v>
      </c>
      <c r="AM248" s="162">
        <f>(SUMIFS(Profile!$F$2:$F$17521,Profile!$B$2:$B$17521,$B248,Profile!$C$2:$C$17521,AM$8))*$C$6</f>
        <v>0</v>
      </c>
      <c r="AN248" s="162">
        <f>(SUMIFS(Profile!$F$2:$F$17521,Profile!$B$2:$B$17521,$B248,Profile!$C$2:$C$17521,AN$8))*$C$6</f>
        <v>0</v>
      </c>
      <c r="AO248" s="162">
        <f>(SUMIFS(Profile!$F$2:$F$17521,Profile!$B$2:$B$17521,$B248,Profile!$C$2:$C$17521,AO$8))*$C$6</f>
        <v>0</v>
      </c>
      <c r="AP248" s="162">
        <f>(SUMIFS(Profile!$F$2:$F$17521,Profile!$B$2:$B$17521,$B248,Profile!$C$2:$C$17521,AP$8))*$C$6</f>
        <v>0</v>
      </c>
      <c r="AQ248" s="162">
        <f>(SUMIFS(Profile!$F$2:$F$17521,Profile!$B$2:$B$17521,$B248,Profile!$C$2:$C$17521,AQ$8))*$C$6</f>
        <v>0</v>
      </c>
      <c r="AR248" s="162">
        <f>(SUMIFS(Profile!$F$2:$F$17521,Profile!$B$2:$B$17521,$B248,Profile!$C$2:$C$17521,AR$8))*$C$6</f>
        <v>0</v>
      </c>
      <c r="AS248" s="162">
        <f>(SUMIFS(Profile!$F$2:$F$17521,Profile!$B$2:$B$17521,$B248,Profile!$C$2:$C$17521,AS$8))*$C$6</f>
        <v>0</v>
      </c>
      <c r="AT248" s="162">
        <f>(SUMIFS(Profile!$F$2:$F$17521,Profile!$B$2:$B$17521,$B248,Profile!$C$2:$C$17521,AT$8))*$C$6</f>
        <v>0</v>
      </c>
      <c r="AU248" s="162">
        <f>(SUMIFS(Profile!$F$2:$F$17521,Profile!$B$2:$B$17521,$B248,Profile!$C$2:$C$17521,AU$8))*$C$6</f>
        <v>0</v>
      </c>
      <c r="AV248" s="162">
        <f>(SUMIFS(Profile!$F$2:$F$17521,Profile!$B$2:$B$17521,$B248,Profile!$C$2:$C$17521,AV$8))*$C$6</f>
        <v>0</v>
      </c>
      <c r="AW248" s="162">
        <f>(SUMIFS(Profile!$F$2:$F$17521,Profile!$B$2:$B$17521,$B248,Profile!$C$2:$C$17521,AW$8))*$C$6</f>
        <v>0</v>
      </c>
      <c r="AX248" s="162">
        <f>(SUMIFS(Profile!$F$2:$F$17521,Profile!$B$2:$B$17521,$B248,Profile!$C$2:$C$17521,AX$8))*$C$6</f>
        <v>0</v>
      </c>
      <c r="AY248" s="162">
        <f>(SUMIFS(Profile!$F$2:$F$17521,Profile!$B$2:$B$17521,$B248,Profile!$C$2:$C$17521,AY$8))*$C$6</f>
        <v>0</v>
      </c>
      <c r="AZ248" s="162">
        <f>(SUMIFS(Profile!$F$2:$F$17521,Profile!$B$2:$B$17521,$B248,Profile!$C$2:$C$17521,AZ$8))*$C$6</f>
        <v>0</v>
      </c>
      <c r="BA248" s="162">
        <f t="shared" si="10"/>
        <v>0</v>
      </c>
      <c r="BB248" s="162">
        <f>(SUMIFS(Profile!$E$2:$E$17521,Profile!$B$2:$B$17521,$B248,Profile!$C$2:$C$17521,BB$8))*$C$9</f>
        <v>0</v>
      </c>
      <c r="BC248" s="162">
        <f>(SUMIFS(Profile!$E$2:$E$17521,Profile!$B$2:$B$17521,$B248,Profile!$C$2:$C$17521,BC$8))*$C$9</f>
        <v>0</v>
      </c>
      <c r="BD248" s="162">
        <f>(SUMIFS(Profile!$E$2:$E$17521,Profile!$B$2:$B$17521,$B248,Profile!$C$2:$C$17521,BD$8))*$C$9</f>
        <v>0</v>
      </c>
      <c r="BE248" s="162">
        <f>(SUMIFS(Profile!$E$2:$E$17521,Profile!$B$2:$B$17521,$B248,Profile!$C$2:$C$17521,BE$8))*$C$9</f>
        <v>0</v>
      </c>
      <c r="BF248" s="162">
        <f>(SUMIFS(Profile!$E$2:$E$17521,Profile!$B$2:$B$17521,$B248,Profile!$C$2:$C$17521,BF$8))*$C$9</f>
        <v>0</v>
      </c>
      <c r="BG248" s="162">
        <f>(SUMIFS(Profile!$E$2:$E$17521,Profile!$B$2:$B$17521,$B248,Profile!$C$2:$C$17521,BG$8))*$C$9</f>
        <v>0</v>
      </c>
      <c r="BH248" s="162">
        <f>(SUMIFS(Profile!$E$2:$E$17521,Profile!$B$2:$B$17521,$B248,Profile!$C$2:$C$17521,BH$8))*$C$9</f>
        <v>0</v>
      </c>
      <c r="BI248" s="162">
        <f>(SUMIFS(Profile!$E$2:$E$17521,Profile!$B$2:$B$17521,$B248,Profile!$C$2:$C$17521,BI$8))*$C$9</f>
        <v>0</v>
      </c>
      <c r="BJ248" s="162">
        <f>(SUMIFS(Profile!$E$2:$E$17521,Profile!$B$2:$B$17521,$B248,Profile!$C$2:$C$17521,BJ$8))*$C$9</f>
        <v>0</v>
      </c>
      <c r="BK248" s="162">
        <f>(SUMIFS(Profile!$E$2:$E$17521,Profile!$B$2:$B$17521,$B248,Profile!$C$2:$C$17521,BK$8))*$C$9</f>
        <v>0</v>
      </c>
      <c r="BL248" s="162">
        <f>(SUMIFS(Profile!$E$2:$E$17521,Profile!$B$2:$B$17521,$B248,Profile!$C$2:$C$17521,BL$8))*$C$9</f>
        <v>0</v>
      </c>
      <c r="BM248" s="162">
        <f>(SUMIFS(Profile!$E$2:$E$17521,Profile!$B$2:$B$17521,$B248,Profile!$C$2:$C$17521,BM$8))*$C$9</f>
        <v>0</v>
      </c>
      <c r="BN248" s="162">
        <f>(SUMIFS(Profile!$E$2:$E$17521,Profile!$B$2:$B$17521,$B248,Profile!$C$2:$C$17521,BN$8))*$C$9</f>
        <v>0</v>
      </c>
      <c r="BO248" s="162">
        <f>(SUMIFS(Profile!$E$2:$E$17521,Profile!$B$2:$B$17521,$B248,Profile!$C$2:$C$17521,BO$8))*$C$9</f>
        <v>0</v>
      </c>
      <c r="BP248" s="162">
        <f>(SUMIFS(Profile!$E$2:$E$17521,Profile!$B$2:$B$17521,$B248,Profile!$C$2:$C$17521,BP$8))*$C$9</f>
        <v>0</v>
      </c>
      <c r="BQ248" s="162">
        <f>(SUMIFS(Profile!$E$2:$E$17521,Profile!$B$2:$B$17521,$B248,Profile!$C$2:$C$17521,BQ$8))*$C$9</f>
        <v>0</v>
      </c>
      <c r="BR248" s="162">
        <f>(SUMIFS(Profile!$E$2:$E$17521,Profile!$B$2:$B$17521,$B248,Profile!$C$2:$C$17521,BR$8))*$C$9</f>
        <v>0</v>
      </c>
      <c r="BS248" s="162">
        <f>(SUMIFS(Profile!$E$2:$E$17521,Profile!$B$2:$B$17521,$B248,Profile!$C$2:$C$17521,BS$8))*$C$9</f>
        <v>0</v>
      </c>
      <c r="BT248" s="162">
        <f>(SUMIFS(Profile!$E$2:$E$17521,Profile!$B$2:$B$17521,$B248,Profile!$C$2:$C$17521,BT$8))*$C$9</f>
        <v>0</v>
      </c>
      <c r="BU248" s="162">
        <f>(SUMIFS(Profile!$E$2:$E$17521,Profile!$B$2:$B$17521,$B248,Profile!$C$2:$C$17521,BU$8))*$C$9</f>
        <v>0</v>
      </c>
      <c r="BV248" s="162">
        <f>(SUMIFS(Profile!$E$2:$E$17521,Profile!$B$2:$B$17521,$B248,Profile!$C$2:$C$17521,BV$8))*$C$9</f>
        <v>0</v>
      </c>
      <c r="BW248" s="162">
        <f>(SUMIFS(Profile!$E$2:$E$17521,Profile!$B$2:$B$17521,$B248,Profile!$C$2:$C$17521,BW$8))*$C$9</f>
        <v>0</v>
      </c>
      <c r="BX248" s="162">
        <f>(SUMIFS(Profile!$E$2:$E$17521,Profile!$B$2:$B$17521,$B248,Profile!$C$2:$C$17521,BX$8))*$C$9</f>
        <v>0</v>
      </c>
      <c r="BY248" s="162">
        <f>(SUMIFS(Profile!$E$2:$E$17521,Profile!$B$2:$B$17521,$B248,Profile!$C$2:$C$17521,BY$8))*$C$9</f>
        <v>0</v>
      </c>
      <c r="BZ248" s="162">
        <f>(SUMIFS(Profile!$E$2:$E$17521,Profile!$B$2:$B$17521,$B248,Profile!$C$2:$C$17521,BZ$8))*$C$9</f>
        <v>0</v>
      </c>
      <c r="CA248" s="162">
        <f>(SUMIFS(Profile!$E$2:$E$17521,Profile!$B$2:$B$17521,$B248,Profile!$C$2:$C$17521,CA$8))*$C$9</f>
        <v>0</v>
      </c>
      <c r="CB248" s="162">
        <f>(SUMIFS(Profile!$E$2:$E$17521,Profile!$B$2:$B$17521,$B248,Profile!$C$2:$C$17521,CB$8))*$C$9</f>
        <v>0</v>
      </c>
      <c r="CC248" s="162">
        <f>(SUMIFS(Profile!$E$2:$E$17521,Profile!$B$2:$B$17521,$B248,Profile!$C$2:$C$17521,CC$8))*$C$9</f>
        <v>0</v>
      </c>
      <c r="CD248" s="162">
        <f>(SUMIFS(Profile!$E$2:$E$17521,Profile!$B$2:$B$17521,$B248,Profile!$C$2:$C$17521,CD$8))*$C$9</f>
        <v>0</v>
      </c>
      <c r="CE248" s="162">
        <f>(SUMIFS(Profile!$E$2:$E$17521,Profile!$B$2:$B$17521,$B248,Profile!$C$2:$C$17521,CE$8))*$C$9</f>
        <v>0</v>
      </c>
      <c r="CF248" s="162">
        <f>(SUMIFS(Profile!$E$2:$E$17521,Profile!$B$2:$B$17521,$B248,Profile!$C$2:$C$17521,CF$8))*$C$9</f>
        <v>0</v>
      </c>
      <c r="CG248" s="162">
        <f>(SUMIFS(Profile!$E$2:$E$17521,Profile!$B$2:$B$17521,$B248,Profile!$C$2:$C$17521,CG$8))*$C$9</f>
        <v>0</v>
      </c>
      <c r="CH248" s="162">
        <f>(SUMIFS(Profile!$E$2:$E$17521,Profile!$B$2:$B$17521,$B248,Profile!$C$2:$C$17521,CH$8))*$C$9</f>
        <v>0</v>
      </c>
      <c r="CI248" s="162">
        <f>(SUMIFS(Profile!$E$2:$E$17521,Profile!$B$2:$B$17521,$B248,Profile!$C$2:$C$17521,CI$8))*$C$9</f>
        <v>0</v>
      </c>
      <c r="CJ248" s="162">
        <f>(SUMIFS(Profile!$E$2:$E$17521,Profile!$B$2:$B$17521,$B248,Profile!$C$2:$C$17521,CJ$8))*$C$9</f>
        <v>0</v>
      </c>
      <c r="CK248" s="162">
        <f>(SUMIFS(Profile!$E$2:$E$17521,Profile!$B$2:$B$17521,$B248,Profile!$C$2:$C$17521,CK$8))*$C$9</f>
        <v>0</v>
      </c>
      <c r="CL248" s="162">
        <f>(SUMIFS(Profile!$E$2:$E$17521,Profile!$B$2:$B$17521,$B248,Profile!$C$2:$C$17521,CL$8))*$C$9</f>
        <v>0</v>
      </c>
      <c r="CM248" s="162">
        <f>(SUMIFS(Profile!$E$2:$E$17521,Profile!$B$2:$B$17521,$B248,Profile!$C$2:$C$17521,CM$8))*$C$9</f>
        <v>0</v>
      </c>
      <c r="CN248" s="162">
        <f>(SUMIFS(Profile!$E$2:$E$17521,Profile!$B$2:$B$17521,$B248,Profile!$C$2:$C$17521,CN$8))*$C$9</f>
        <v>0</v>
      </c>
      <c r="CO248" s="162">
        <f>(SUMIFS(Profile!$E$2:$E$17521,Profile!$B$2:$B$17521,$B248,Profile!$C$2:$C$17521,CO$8))*$C$9</f>
        <v>0</v>
      </c>
      <c r="CP248" s="162">
        <f>(SUMIFS(Profile!$E$2:$E$17521,Profile!$B$2:$B$17521,$B248,Profile!$C$2:$C$17521,CP$8))*$C$9</f>
        <v>0</v>
      </c>
      <c r="CQ248" s="162">
        <f>(SUMIFS(Profile!$E$2:$E$17521,Profile!$B$2:$B$17521,$B248,Profile!$C$2:$C$17521,CQ$8))*$C$9</f>
        <v>0</v>
      </c>
      <c r="CR248" s="162">
        <f>(SUMIFS(Profile!$E$2:$E$17521,Profile!$B$2:$B$17521,$B248,Profile!$C$2:$C$17521,CR$8))*$C$9</f>
        <v>0</v>
      </c>
      <c r="CS248" s="162">
        <f>(SUMIFS(Profile!$E$2:$E$17521,Profile!$B$2:$B$17521,$B248,Profile!$C$2:$C$17521,CS$8))*$C$9</f>
        <v>0</v>
      </c>
      <c r="CT248" s="162">
        <f>(SUMIFS(Profile!$E$2:$E$17521,Profile!$B$2:$B$17521,$B248,Profile!$C$2:$C$17521,CT$8))*$C$9</f>
        <v>0</v>
      </c>
      <c r="CU248" s="162">
        <f>(SUMIFS(Profile!$E$2:$E$17521,Profile!$B$2:$B$17521,$B248,Profile!$C$2:$C$17521,CU$8))*$C$9</f>
        <v>0</v>
      </c>
      <c r="CV248" s="162">
        <f>(SUMIFS(Profile!$E$2:$E$17521,Profile!$B$2:$B$17521,$B248,Profile!$C$2:$C$17521,CV$8))*$C$9</f>
        <v>0</v>
      </c>
      <c r="CW248" s="162">
        <f>(SUMIFS(Profile!$E$2:$E$17521,Profile!$B$2:$B$17521,$B248,Profile!$C$2:$C$17521,CW$8))*$C$9</f>
        <v>0</v>
      </c>
      <c r="CX248" s="162">
        <f t="shared" si="11"/>
        <v>0</v>
      </c>
      <c r="CY248" s="162">
        <f t="shared" ref="CY248:ET248" si="1201">MAX(BB248-E248,0)</f>
        <v>0</v>
      </c>
      <c r="CZ248" s="162">
        <f t="shared" si="1201"/>
        <v>0</v>
      </c>
      <c r="DA248" s="162">
        <f t="shared" si="1201"/>
        <v>0</v>
      </c>
      <c r="DB248" s="162">
        <f t="shared" si="1201"/>
        <v>0</v>
      </c>
      <c r="DC248" s="162">
        <f t="shared" si="1201"/>
        <v>0</v>
      </c>
      <c r="DD248" s="162">
        <f t="shared" si="1201"/>
        <v>0</v>
      </c>
      <c r="DE248" s="162">
        <f t="shared" si="1201"/>
        <v>0</v>
      </c>
      <c r="DF248" s="162">
        <f t="shared" si="1201"/>
        <v>0</v>
      </c>
      <c r="DG248" s="162">
        <f t="shared" si="1201"/>
        <v>0</v>
      </c>
      <c r="DH248" s="162">
        <f t="shared" si="1201"/>
        <v>0</v>
      </c>
      <c r="DI248" s="162">
        <f t="shared" si="1201"/>
        <v>0</v>
      </c>
      <c r="DJ248" s="162">
        <f t="shared" si="1201"/>
        <v>0</v>
      </c>
      <c r="DK248" s="162">
        <f t="shared" si="1201"/>
        <v>0</v>
      </c>
      <c r="DL248" s="162">
        <f t="shared" si="1201"/>
        <v>0</v>
      </c>
      <c r="DM248" s="162">
        <f t="shared" si="1201"/>
        <v>0</v>
      </c>
      <c r="DN248" s="162">
        <f t="shared" si="1201"/>
        <v>0</v>
      </c>
      <c r="DO248" s="162">
        <f t="shared" si="1201"/>
        <v>0</v>
      </c>
      <c r="DP248" s="162">
        <f t="shared" si="1201"/>
        <v>0</v>
      </c>
      <c r="DQ248" s="162">
        <f t="shared" si="1201"/>
        <v>0</v>
      </c>
      <c r="DR248" s="162">
        <f t="shared" si="1201"/>
        <v>0</v>
      </c>
      <c r="DS248" s="162">
        <f t="shared" si="1201"/>
        <v>0</v>
      </c>
      <c r="DT248" s="162">
        <f t="shared" si="1201"/>
        <v>0</v>
      </c>
      <c r="DU248" s="162">
        <f t="shared" si="1201"/>
        <v>0</v>
      </c>
      <c r="DV248" s="162">
        <f t="shared" si="1201"/>
        <v>0</v>
      </c>
      <c r="DW248" s="162">
        <f t="shared" si="1201"/>
        <v>0</v>
      </c>
      <c r="DX248" s="162">
        <f t="shared" si="1201"/>
        <v>0</v>
      </c>
      <c r="DY248" s="162">
        <f t="shared" si="1201"/>
        <v>0</v>
      </c>
      <c r="DZ248" s="162">
        <f t="shared" si="1201"/>
        <v>0</v>
      </c>
      <c r="EA248" s="162">
        <f t="shared" si="1201"/>
        <v>0</v>
      </c>
      <c r="EB248" s="162">
        <f t="shared" si="1201"/>
        <v>0</v>
      </c>
      <c r="EC248" s="162">
        <f t="shared" si="1201"/>
        <v>0</v>
      </c>
      <c r="ED248" s="162">
        <f t="shared" si="1201"/>
        <v>0</v>
      </c>
      <c r="EE248" s="162">
        <f t="shared" si="1201"/>
        <v>0</v>
      </c>
      <c r="EF248" s="162">
        <f t="shared" si="1201"/>
        <v>0</v>
      </c>
      <c r="EG248" s="162">
        <f t="shared" si="1201"/>
        <v>0</v>
      </c>
      <c r="EH248" s="162">
        <f t="shared" si="1201"/>
        <v>0</v>
      </c>
      <c r="EI248" s="162">
        <f t="shared" si="1201"/>
        <v>0</v>
      </c>
      <c r="EJ248" s="162">
        <f t="shared" si="1201"/>
        <v>0</v>
      </c>
      <c r="EK248" s="162">
        <f t="shared" si="1201"/>
        <v>0</v>
      </c>
      <c r="EL248" s="162">
        <f t="shared" si="1201"/>
        <v>0</v>
      </c>
      <c r="EM248" s="162">
        <f t="shared" si="1201"/>
        <v>0</v>
      </c>
      <c r="EN248" s="162">
        <f t="shared" si="1201"/>
        <v>0</v>
      </c>
      <c r="EO248" s="162">
        <f t="shared" si="1201"/>
        <v>0</v>
      </c>
      <c r="EP248" s="162">
        <f t="shared" si="1201"/>
        <v>0</v>
      </c>
      <c r="EQ248" s="162">
        <f t="shared" si="1201"/>
        <v>0</v>
      </c>
      <c r="ER248" s="162">
        <f t="shared" si="1201"/>
        <v>0</v>
      </c>
      <c r="ES248" s="162">
        <f t="shared" si="1201"/>
        <v>0</v>
      </c>
      <c r="ET248" s="162">
        <f t="shared" si="1201"/>
        <v>0</v>
      </c>
      <c r="EU248" s="162">
        <f t="shared" si="13"/>
        <v>0</v>
      </c>
      <c r="EV248" s="162">
        <f t="shared" ref="EV248:GQ248" si="1202">BB248-CY248</f>
        <v>0</v>
      </c>
      <c r="EW248" s="162">
        <f t="shared" si="1202"/>
        <v>0</v>
      </c>
      <c r="EX248" s="162">
        <f t="shared" si="1202"/>
        <v>0</v>
      </c>
      <c r="EY248" s="162">
        <f t="shared" si="1202"/>
        <v>0</v>
      </c>
      <c r="EZ248" s="162">
        <f t="shared" si="1202"/>
        <v>0</v>
      </c>
      <c r="FA248" s="162">
        <f t="shared" si="1202"/>
        <v>0</v>
      </c>
      <c r="FB248" s="162">
        <f t="shared" si="1202"/>
        <v>0</v>
      </c>
      <c r="FC248" s="162">
        <f t="shared" si="1202"/>
        <v>0</v>
      </c>
      <c r="FD248" s="162">
        <f t="shared" si="1202"/>
        <v>0</v>
      </c>
      <c r="FE248" s="162">
        <f t="shared" si="1202"/>
        <v>0</v>
      </c>
      <c r="FF248" s="162">
        <f t="shared" si="1202"/>
        <v>0</v>
      </c>
      <c r="FG248" s="162">
        <f t="shared" si="1202"/>
        <v>0</v>
      </c>
      <c r="FH248" s="162">
        <f t="shared" si="1202"/>
        <v>0</v>
      </c>
      <c r="FI248" s="162">
        <f t="shared" si="1202"/>
        <v>0</v>
      </c>
      <c r="FJ248" s="162">
        <f t="shared" si="1202"/>
        <v>0</v>
      </c>
      <c r="FK248" s="162">
        <f t="shared" si="1202"/>
        <v>0</v>
      </c>
      <c r="FL248" s="162">
        <f t="shared" si="1202"/>
        <v>0</v>
      </c>
      <c r="FM248" s="162">
        <f t="shared" si="1202"/>
        <v>0</v>
      </c>
      <c r="FN248" s="162">
        <f t="shared" si="1202"/>
        <v>0</v>
      </c>
      <c r="FO248" s="162">
        <f t="shared" si="1202"/>
        <v>0</v>
      </c>
      <c r="FP248" s="162">
        <f t="shared" si="1202"/>
        <v>0</v>
      </c>
      <c r="FQ248" s="162">
        <f t="shared" si="1202"/>
        <v>0</v>
      </c>
      <c r="FR248" s="162">
        <f t="shared" si="1202"/>
        <v>0</v>
      </c>
      <c r="FS248" s="162">
        <f t="shared" si="1202"/>
        <v>0</v>
      </c>
      <c r="FT248" s="162">
        <f t="shared" si="1202"/>
        <v>0</v>
      </c>
      <c r="FU248" s="162">
        <f t="shared" si="1202"/>
        <v>0</v>
      </c>
      <c r="FV248" s="162">
        <f t="shared" si="1202"/>
        <v>0</v>
      </c>
      <c r="FW248" s="162">
        <f t="shared" si="1202"/>
        <v>0</v>
      </c>
      <c r="FX248" s="162">
        <f t="shared" si="1202"/>
        <v>0</v>
      </c>
      <c r="FY248" s="162">
        <f t="shared" si="1202"/>
        <v>0</v>
      </c>
      <c r="FZ248" s="162">
        <f t="shared" si="1202"/>
        <v>0</v>
      </c>
      <c r="GA248" s="162">
        <f t="shared" si="1202"/>
        <v>0</v>
      </c>
      <c r="GB248" s="162">
        <f t="shared" si="1202"/>
        <v>0</v>
      </c>
      <c r="GC248" s="162">
        <f t="shared" si="1202"/>
        <v>0</v>
      </c>
      <c r="GD248" s="162">
        <f t="shared" si="1202"/>
        <v>0</v>
      </c>
      <c r="GE248" s="162">
        <f t="shared" si="1202"/>
        <v>0</v>
      </c>
      <c r="GF248" s="162">
        <f t="shared" si="1202"/>
        <v>0</v>
      </c>
      <c r="GG248" s="162">
        <f t="shared" si="1202"/>
        <v>0</v>
      </c>
      <c r="GH248" s="162">
        <f t="shared" si="1202"/>
        <v>0</v>
      </c>
      <c r="GI248" s="162">
        <f t="shared" si="1202"/>
        <v>0</v>
      </c>
      <c r="GJ248" s="162">
        <f t="shared" si="1202"/>
        <v>0</v>
      </c>
      <c r="GK248" s="162">
        <f t="shared" si="1202"/>
        <v>0</v>
      </c>
      <c r="GL248" s="162">
        <f t="shared" si="1202"/>
        <v>0</v>
      </c>
      <c r="GM248" s="162">
        <f t="shared" si="1202"/>
        <v>0</v>
      </c>
      <c r="GN248" s="162">
        <f t="shared" si="1202"/>
        <v>0</v>
      </c>
      <c r="GO248" s="162">
        <f t="shared" si="1202"/>
        <v>0</v>
      </c>
      <c r="GP248" s="162">
        <f t="shared" si="1202"/>
        <v>0</v>
      </c>
      <c r="GQ248" s="162">
        <f t="shared" si="1202"/>
        <v>0</v>
      </c>
      <c r="GR248" s="162">
        <f t="shared" si="15"/>
        <v>0</v>
      </c>
      <c r="GS248" s="162">
        <f t="shared" ref="GS248:IN248" si="1203">E248-EV248</f>
        <v>0</v>
      </c>
      <c r="GT248" s="162">
        <f t="shared" si="1203"/>
        <v>0</v>
      </c>
      <c r="GU248" s="162">
        <f t="shared" si="1203"/>
        <v>0</v>
      </c>
      <c r="GV248" s="162">
        <f t="shared" si="1203"/>
        <v>0</v>
      </c>
      <c r="GW248" s="162">
        <f t="shared" si="1203"/>
        <v>0</v>
      </c>
      <c r="GX248" s="162">
        <f t="shared" si="1203"/>
        <v>0</v>
      </c>
      <c r="GY248" s="162">
        <f t="shared" si="1203"/>
        <v>0</v>
      </c>
      <c r="GZ248" s="162">
        <f t="shared" si="1203"/>
        <v>0</v>
      </c>
      <c r="HA248" s="162">
        <f t="shared" si="1203"/>
        <v>0</v>
      </c>
      <c r="HB248" s="162">
        <f t="shared" si="1203"/>
        <v>0</v>
      </c>
      <c r="HC248" s="162">
        <f t="shared" si="1203"/>
        <v>0</v>
      </c>
      <c r="HD248" s="162">
        <f t="shared" si="1203"/>
        <v>0</v>
      </c>
      <c r="HE248" s="162">
        <f t="shared" si="1203"/>
        <v>0</v>
      </c>
      <c r="HF248" s="162">
        <f t="shared" si="1203"/>
        <v>0</v>
      </c>
      <c r="HG248" s="162">
        <f t="shared" si="1203"/>
        <v>0</v>
      </c>
      <c r="HH248" s="162">
        <f t="shared" si="1203"/>
        <v>0</v>
      </c>
      <c r="HI248" s="162">
        <f t="shared" si="1203"/>
        <v>0</v>
      </c>
      <c r="HJ248" s="162">
        <f t="shared" si="1203"/>
        <v>0</v>
      </c>
      <c r="HK248" s="162">
        <f t="shared" si="1203"/>
        <v>0</v>
      </c>
      <c r="HL248" s="162">
        <f t="shared" si="1203"/>
        <v>0</v>
      </c>
      <c r="HM248" s="162">
        <f t="shared" si="1203"/>
        <v>0</v>
      </c>
      <c r="HN248" s="162">
        <f t="shared" si="1203"/>
        <v>0</v>
      </c>
      <c r="HO248" s="162">
        <f t="shared" si="1203"/>
        <v>0</v>
      </c>
      <c r="HP248" s="162">
        <f t="shared" si="1203"/>
        <v>0</v>
      </c>
      <c r="HQ248" s="162">
        <f t="shared" si="1203"/>
        <v>0</v>
      </c>
      <c r="HR248" s="162">
        <f t="shared" si="1203"/>
        <v>0</v>
      </c>
      <c r="HS248" s="162">
        <f t="shared" si="1203"/>
        <v>0</v>
      </c>
      <c r="HT248" s="162">
        <f t="shared" si="1203"/>
        <v>0</v>
      </c>
      <c r="HU248" s="162">
        <f t="shared" si="1203"/>
        <v>0</v>
      </c>
      <c r="HV248" s="162">
        <f t="shared" si="1203"/>
        <v>0</v>
      </c>
      <c r="HW248" s="162">
        <f t="shared" si="1203"/>
        <v>0</v>
      </c>
      <c r="HX248" s="162">
        <f t="shared" si="1203"/>
        <v>0</v>
      </c>
      <c r="HY248" s="162">
        <f t="shared" si="1203"/>
        <v>0</v>
      </c>
      <c r="HZ248" s="162">
        <f t="shared" si="1203"/>
        <v>0</v>
      </c>
      <c r="IA248" s="162">
        <f t="shared" si="1203"/>
        <v>0</v>
      </c>
      <c r="IB248" s="162">
        <f t="shared" si="1203"/>
        <v>0</v>
      </c>
      <c r="IC248" s="162">
        <f t="shared" si="1203"/>
        <v>0</v>
      </c>
      <c r="ID248" s="162">
        <f t="shared" si="1203"/>
        <v>0</v>
      </c>
      <c r="IE248" s="162">
        <f t="shared" si="1203"/>
        <v>0</v>
      </c>
      <c r="IF248" s="162">
        <f t="shared" si="1203"/>
        <v>0</v>
      </c>
      <c r="IG248" s="162">
        <f t="shared" si="1203"/>
        <v>0</v>
      </c>
      <c r="IH248" s="162">
        <f t="shared" si="1203"/>
        <v>0</v>
      </c>
      <c r="II248" s="162">
        <f t="shared" si="1203"/>
        <v>0</v>
      </c>
      <c r="IJ248" s="162">
        <f t="shared" si="1203"/>
        <v>0</v>
      </c>
      <c r="IK248" s="162">
        <f t="shared" si="1203"/>
        <v>0</v>
      </c>
      <c r="IL248" s="162">
        <f t="shared" si="1203"/>
        <v>0</v>
      </c>
      <c r="IM248" s="162">
        <f t="shared" si="1203"/>
        <v>0</v>
      </c>
      <c r="IN248" s="162">
        <f t="shared" si="1203"/>
        <v>0</v>
      </c>
      <c r="IO248" s="162">
        <f t="shared" si="17"/>
        <v>0</v>
      </c>
      <c r="IP248" s="162">
        <f t="shared" si="23"/>
        <v>0</v>
      </c>
      <c r="IQ248" s="162">
        <f t="shared" ref="IQ248:KK248" si="1204">MAX((MIN(CZ248+IP248,$IO$7))-GT248,0)</f>
        <v>0</v>
      </c>
      <c r="IR248" s="162">
        <f t="shared" si="1204"/>
        <v>0</v>
      </c>
      <c r="IS248" s="162">
        <f t="shared" si="1204"/>
        <v>0</v>
      </c>
      <c r="IT248" s="162">
        <f t="shared" si="1204"/>
        <v>0</v>
      </c>
      <c r="IU248" s="162">
        <f t="shared" si="1204"/>
        <v>0</v>
      </c>
      <c r="IV248" s="162">
        <f t="shared" si="1204"/>
        <v>0</v>
      </c>
      <c r="IW248" s="162">
        <f t="shared" si="1204"/>
        <v>0</v>
      </c>
      <c r="IX248" s="162">
        <f t="shared" si="1204"/>
        <v>0</v>
      </c>
      <c r="IY248" s="162">
        <f t="shared" si="1204"/>
        <v>0</v>
      </c>
      <c r="IZ248" s="162">
        <f t="shared" si="1204"/>
        <v>0</v>
      </c>
      <c r="JA248" s="162">
        <f t="shared" si="1204"/>
        <v>0</v>
      </c>
      <c r="JB248" s="162">
        <f t="shared" si="1204"/>
        <v>0</v>
      </c>
      <c r="JC248" s="162">
        <f t="shared" si="1204"/>
        <v>0</v>
      </c>
      <c r="JD248" s="162">
        <f t="shared" si="1204"/>
        <v>0</v>
      </c>
      <c r="JE248" s="162">
        <f t="shared" si="1204"/>
        <v>0</v>
      </c>
      <c r="JF248" s="162">
        <f t="shared" si="1204"/>
        <v>0</v>
      </c>
      <c r="JG248" s="162">
        <f t="shared" si="1204"/>
        <v>0</v>
      </c>
      <c r="JH248" s="162">
        <f t="shared" si="1204"/>
        <v>0</v>
      </c>
      <c r="JI248" s="162">
        <f t="shared" si="1204"/>
        <v>0</v>
      </c>
      <c r="JJ248" s="162">
        <f t="shared" si="1204"/>
        <v>0</v>
      </c>
      <c r="JK248" s="162">
        <f t="shared" si="1204"/>
        <v>0</v>
      </c>
      <c r="JL248" s="162">
        <f t="shared" si="1204"/>
        <v>0</v>
      </c>
      <c r="JM248" s="162">
        <f t="shared" si="1204"/>
        <v>0</v>
      </c>
      <c r="JN248" s="162">
        <f t="shared" si="1204"/>
        <v>0</v>
      </c>
      <c r="JO248" s="162">
        <f t="shared" si="1204"/>
        <v>0</v>
      </c>
      <c r="JP248" s="162">
        <f t="shared" si="1204"/>
        <v>0</v>
      </c>
      <c r="JQ248" s="162">
        <f t="shared" si="1204"/>
        <v>0</v>
      </c>
      <c r="JR248" s="162">
        <f t="shared" si="1204"/>
        <v>0</v>
      </c>
      <c r="JS248" s="162">
        <f t="shared" si="1204"/>
        <v>0</v>
      </c>
      <c r="JT248" s="162">
        <f t="shared" si="1204"/>
        <v>0</v>
      </c>
      <c r="JU248" s="162">
        <f t="shared" si="1204"/>
        <v>0</v>
      </c>
      <c r="JV248" s="162">
        <f t="shared" si="1204"/>
        <v>0</v>
      </c>
      <c r="JW248" s="162">
        <f t="shared" si="1204"/>
        <v>0</v>
      </c>
      <c r="JX248" s="162">
        <f t="shared" si="1204"/>
        <v>0</v>
      </c>
      <c r="JY248" s="162">
        <f t="shared" si="1204"/>
        <v>0</v>
      </c>
      <c r="JZ248" s="162">
        <f t="shared" si="1204"/>
        <v>0</v>
      </c>
      <c r="KA248" s="162">
        <f t="shared" si="1204"/>
        <v>0</v>
      </c>
      <c r="KB248" s="162">
        <f t="shared" si="1204"/>
        <v>0</v>
      </c>
      <c r="KC248" s="162">
        <f t="shared" si="1204"/>
        <v>0</v>
      </c>
      <c r="KD248" s="162">
        <f t="shared" si="1204"/>
        <v>0</v>
      </c>
      <c r="KE248" s="162">
        <f t="shared" si="1204"/>
        <v>0</v>
      </c>
      <c r="KF248" s="162">
        <f t="shared" si="1204"/>
        <v>0</v>
      </c>
      <c r="KG248" s="162">
        <f t="shared" si="1204"/>
        <v>0</v>
      </c>
      <c r="KH248" s="162">
        <f t="shared" si="1204"/>
        <v>0</v>
      </c>
      <c r="KI248" s="162">
        <f t="shared" si="1204"/>
        <v>0</v>
      </c>
      <c r="KJ248" s="162">
        <f t="shared" si="1204"/>
        <v>0</v>
      </c>
      <c r="KK248" s="162">
        <f t="shared" si="1204"/>
        <v>0</v>
      </c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</row>
    <row r="249" ht="14.25" customHeight="1" spans="1:326" x14ac:dyDescent="0.25">
      <c r="A249" s="1">
        <v>8</v>
      </c>
      <c r="B249" s="1">
        <f t="shared" ref="B249:C249" si="1205">B248+1</f>
        <v>239</v>
      </c>
      <c r="C249" s="232">
        <f t="shared" si="1205"/>
        <v>43704</v>
      </c>
      <c r="D249" s="162">
        <f t="shared" si="9"/>
        <v>0</v>
      </c>
      <c r="E249" s="162">
        <f>(SUMIFS(Profile!$F$2:$F$17521,Profile!$B$2:$B$17521,$B249,Profile!$C$2:$C$17521,E$8))*$C$6</f>
        <v>0</v>
      </c>
      <c r="F249" s="162">
        <f>(SUMIFS(Profile!$F$2:$F$17521,Profile!$B$2:$B$17521,$B249,Profile!$C$2:$C$17521,F$8))*$C$6</f>
        <v>0</v>
      </c>
      <c r="G249" s="162">
        <f>(SUMIFS(Profile!$F$2:$F$17521,Profile!$B$2:$B$17521,$B249,Profile!$C$2:$C$17521,G$8))*$C$6</f>
        <v>0</v>
      </c>
      <c r="H249" s="162">
        <f>(SUMIFS(Profile!$F$2:$F$17521,Profile!$B$2:$B$17521,$B249,Profile!$C$2:$C$17521,H$8))*$C$6</f>
        <v>0</v>
      </c>
      <c r="I249" s="162">
        <f>(SUMIFS(Profile!$F$2:$F$17521,Profile!$B$2:$B$17521,$B249,Profile!$C$2:$C$17521,I$8))*$C$6</f>
        <v>0</v>
      </c>
      <c r="J249" s="162">
        <f>(SUMIFS(Profile!$F$2:$F$17521,Profile!$B$2:$B$17521,$B249,Profile!$C$2:$C$17521,J$8))*$C$6</f>
        <v>0</v>
      </c>
      <c r="K249" s="162">
        <f>(SUMIFS(Profile!$F$2:$F$17521,Profile!$B$2:$B$17521,$B249,Profile!$C$2:$C$17521,K$8))*$C$6</f>
        <v>0</v>
      </c>
      <c r="L249" s="162">
        <f>(SUMIFS(Profile!$F$2:$F$17521,Profile!$B$2:$B$17521,$B249,Profile!$C$2:$C$17521,L$8))*$C$6</f>
        <v>0</v>
      </c>
      <c r="M249" s="162">
        <f>(SUMIFS(Profile!$F$2:$F$17521,Profile!$B$2:$B$17521,$B249,Profile!$C$2:$C$17521,M$8))*$C$6</f>
        <v>0</v>
      </c>
      <c r="N249" s="162">
        <f>(SUMIFS(Profile!$F$2:$F$17521,Profile!$B$2:$B$17521,$B249,Profile!$C$2:$C$17521,N$8))*$C$6</f>
        <v>0</v>
      </c>
      <c r="O249" s="162">
        <f>(SUMIFS(Profile!$F$2:$F$17521,Profile!$B$2:$B$17521,$B249,Profile!$C$2:$C$17521,O$8))*$C$6</f>
        <v>0</v>
      </c>
      <c r="P249" s="162">
        <f>(SUMIFS(Profile!$F$2:$F$17521,Profile!$B$2:$B$17521,$B249,Profile!$C$2:$C$17521,P$8))*$C$6</f>
        <v>0</v>
      </c>
      <c r="Q249" s="162">
        <f>(SUMIFS(Profile!$F$2:$F$17521,Profile!$B$2:$B$17521,$B249,Profile!$C$2:$C$17521,Q$8))*$C$6</f>
        <v>0</v>
      </c>
      <c r="R249" s="162">
        <f>(SUMIFS(Profile!$F$2:$F$17521,Profile!$B$2:$B$17521,$B249,Profile!$C$2:$C$17521,R$8))*$C$6</f>
        <v>0</v>
      </c>
      <c r="S249" s="162">
        <f>(SUMIFS(Profile!$F$2:$F$17521,Profile!$B$2:$B$17521,$B249,Profile!$C$2:$C$17521,S$8))*$C$6</f>
        <v>0</v>
      </c>
      <c r="T249" s="162">
        <f>(SUMIFS(Profile!$F$2:$F$17521,Profile!$B$2:$B$17521,$B249,Profile!$C$2:$C$17521,T$8))*$C$6</f>
        <v>0</v>
      </c>
      <c r="U249" s="162">
        <f>(SUMIFS(Profile!$F$2:$F$17521,Profile!$B$2:$B$17521,$B249,Profile!$C$2:$C$17521,U$8))*$C$6</f>
        <v>0</v>
      </c>
      <c r="V249" s="162">
        <f>(SUMIFS(Profile!$F$2:$F$17521,Profile!$B$2:$B$17521,$B249,Profile!$C$2:$C$17521,V$8))*$C$6</f>
        <v>0</v>
      </c>
      <c r="W249" s="162">
        <f>(SUMIFS(Profile!$F$2:$F$17521,Profile!$B$2:$B$17521,$B249,Profile!$C$2:$C$17521,W$8))*$C$6</f>
        <v>0</v>
      </c>
      <c r="X249" s="162">
        <f>(SUMIFS(Profile!$F$2:$F$17521,Profile!$B$2:$B$17521,$B249,Profile!$C$2:$C$17521,X$8))*$C$6</f>
        <v>0</v>
      </c>
      <c r="Y249" s="162">
        <f>(SUMIFS(Profile!$F$2:$F$17521,Profile!$B$2:$B$17521,$B249,Profile!$C$2:$C$17521,Y$8))*$C$6</f>
        <v>0</v>
      </c>
      <c r="Z249" s="162">
        <f>(SUMIFS(Profile!$F$2:$F$17521,Profile!$B$2:$B$17521,$B249,Profile!$C$2:$C$17521,Z$8))*$C$6</f>
        <v>0</v>
      </c>
      <c r="AA249" s="162">
        <f>(SUMIFS(Profile!$F$2:$F$17521,Profile!$B$2:$B$17521,$B249,Profile!$C$2:$C$17521,AA$8))*$C$6</f>
        <v>0</v>
      </c>
      <c r="AB249" s="162">
        <f>(SUMIFS(Profile!$F$2:$F$17521,Profile!$B$2:$B$17521,$B249,Profile!$C$2:$C$17521,AB$8))*$C$6</f>
        <v>0</v>
      </c>
      <c r="AC249" s="162">
        <f>(SUMIFS(Profile!$F$2:$F$17521,Profile!$B$2:$B$17521,$B249,Profile!$C$2:$C$17521,AC$8))*$C$6</f>
        <v>0</v>
      </c>
      <c r="AD249" s="162">
        <f>(SUMIFS(Profile!$F$2:$F$17521,Profile!$B$2:$B$17521,$B249,Profile!$C$2:$C$17521,AD$8))*$C$6</f>
        <v>0</v>
      </c>
      <c r="AE249" s="162">
        <f>(SUMIFS(Profile!$F$2:$F$17521,Profile!$B$2:$B$17521,$B249,Profile!$C$2:$C$17521,AE$8))*$C$6</f>
        <v>0</v>
      </c>
      <c r="AF249" s="162">
        <f>(SUMIFS(Profile!$F$2:$F$17521,Profile!$B$2:$B$17521,$B249,Profile!$C$2:$C$17521,AF$8))*$C$6</f>
        <v>0</v>
      </c>
      <c r="AG249" s="162">
        <f>(SUMIFS(Profile!$F$2:$F$17521,Profile!$B$2:$B$17521,$B249,Profile!$C$2:$C$17521,AG$8))*$C$6</f>
        <v>0</v>
      </c>
      <c r="AH249" s="162">
        <f>(SUMIFS(Profile!$F$2:$F$17521,Profile!$B$2:$B$17521,$B249,Profile!$C$2:$C$17521,AH$8))*$C$6</f>
        <v>0</v>
      </c>
      <c r="AI249" s="162">
        <f>(SUMIFS(Profile!$F$2:$F$17521,Profile!$B$2:$B$17521,$B249,Profile!$C$2:$C$17521,AI$8))*$C$6</f>
        <v>0</v>
      </c>
      <c r="AJ249" s="162">
        <f>(SUMIFS(Profile!$F$2:$F$17521,Profile!$B$2:$B$17521,$B249,Profile!$C$2:$C$17521,AJ$8))*$C$6</f>
        <v>0</v>
      </c>
      <c r="AK249" s="162">
        <f>(SUMIFS(Profile!$F$2:$F$17521,Profile!$B$2:$B$17521,$B249,Profile!$C$2:$C$17521,AK$8))*$C$6</f>
        <v>0</v>
      </c>
      <c r="AL249" s="162">
        <f>(SUMIFS(Profile!$F$2:$F$17521,Profile!$B$2:$B$17521,$B249,Profile!$C$2:$C$17521,AL$8))*$C$6</f>
        <v>0</v>
      </c>
      <c r="AM249" s="162">
        <f>(SUMIFS(Profile!$F$2:$F$17521,Profile!$B$2:$B$17521,$B249,Profile!$C$2:$C$17521,AM$8))*$C$6</f>
        <v>0</v>
      </c>
      <c r="AN249" s="162">
        <f>(SUMIFS(Profile!$F$2:$F$17521,Profile!$B$2:$B$17521,$B249,Profile!$C$2:$C$17521,AN$8))*$C$6</f>
        <v>0</v>
      </c>
      <c r="AO249" s="162">
        <f>(SUMIFS(Profile!$F$2:$F$17521,Profile!$B$2:$B$17521,$B249,Profile!$C$2:$C$17521,AO$8))*$C$6</f>
        <v>0</v>
      </c>
      <c r="AP249" s="162">
        <f>(SUMIFS(Profile!$F$2:$F$17521,Profile!$B$2:$B$17521,$B249,Profile!$C$2:$C$17521,AP$8))*$C$6</f>
        <v>0</v>
      </c>
      <c r="AQ249" s="162">
        <f>(SUMIFS(Profile!$F$2:$F$17521,Profile!$B$2:$B$17521,$B249,Profile!$C$2:$C$17521,AQ$8))*$C$6</f>
        <v>0</v>
      </c>
      <c r="AR249" s="162">
        <f>(SUMIFS(Profile!$F$2:$F$17521,Profile!$B$2:$B$17521,$B249,Profile!$C$2:$C$17521,AR$8))*$C$6</f>
        <v>0</v>
      </c>
      <c r="AS249" s="162">
        <f>(SUMIFS(Profile!$F$2:$F$17521,Profile!$B$2:$B$17521,$B249,Profile!$C$2:$C$17521,AS$8))*$C$6</f>
        <v>0</v>
      </c>
      <c r="AT249" s="162">
        <f>(SUMIFS(Profile!$F$2:$F$17521,Profile!$B$2:$B$17521,$B249,Profile!$C$2:$C$17521,AT$8))*$C$6</f>
        <v>0</v>
      </c>
      <c r="AU249" s="162">
        <f>(SUMIFS(Profile!$F$2:$F$17521,Profile!$B$2:$B$17521,$B249,Profile!$C$2:$C$17521,AU$8))*$C$6</f>
        <v>0</v>
      </c>
      <c r="AV249" s="162">
        <f>(SUMIFS(Profile!$F$2:$F$17521,Profile!$B$2:$B$17521,$B249,Profile!$C$2:$C$17521,AV$8))*$C$6</f>
        <v>0</v>
      </c>
      <c r="AW249" s="162">
        <f>(SUMIFS(Profile!$F$2:$F$17521,Profile!$B$2:$B$17521,$B249,Profile!$C$2:$C$17521,AW$8))*$C$6</f>
        <v>0</v>
      </c>
      <c r="AX249" s="162">
        <f>(SUMIFS(Profile!$F$2:$F$17521,Profile!$B$2:$B$17521,$B249,Profile!$C$2:$C$17521,AX$8))*$C$6</f>
        <v>0</v>
      </c>
      <c r="AY249" s="162">
        <f>(SUMIFS(Profile!$F$2:$F$17521,Profile!$B$2:$B$17521,$B249,Profile!$C$2:$C$17521,AY$8))*$C$6</f>
        <v>0</v>
      </c>
      <c r="AZ249" s="162">
        <f>(SUMIFS(Profile!$F$2:$F$17521,Profile!$B$2:$B$17521,$B249,Profile!$C$2:$C$17521,AZ$8))*$C$6</f>
        <v>0</v>
      </c>
      <c r="BA249" s="162">
        <f t="shared" si="10"/>
        <v>0</v>
      </c>
      <c r="BB249" s="162">
        <f>(SUMIFS(Profile!$E$2:$E$17521,Profile!$B$2:$B$17521,$B249,Profile!$C$2:$C$17521,BB$8))*$C$9</f>
        <v>0</v>
      </c>
      <c r="BC249" s="162">
        <f>(SUMIFS(Profile!$E$2:$E$17521,Profile!$B$2:$B$17521,$B249,Profile!$C$2:$C$17521,BC$8))*$C$9</f>
        <v>0</v>
      </c>
      <c r="BD249" s="162">
        <f>(SUMIFS(Profile!$E$2:$E$17521,Profile!$B$2:$B$17521,$B249,Profile!$C$2:$C$17521,BD$8))*$C$9</f>
        <v>0</v>
      </c>
      <c r="BE249" s="162">
        <f>(SUMIFS(Profile!$E$2:$E$17521,Profile!$B$2:$B$17521,$B249,Profile!$C$2:$C$17521,BE$8))*$C$9</f>
        <v>0</v>
      </c>
      <c r="BF249" s="162">
        <f>(SUMIFS(Profile!$E$2:$E$17521,Profile!$B$2:$B$17521,$B249,Profile!$C$2:$C$17521,BF$8))*$C$9</f>
        <v>0</v>
      </c>
      <c r="BG249" s="162">
        <f>(SUMIFS(Profile!$E$2:$E$17521,Profile!$B$2:$B$17521,$B249,Profile!$C$2:$C$17521,BG$8))*$C$9</f>
        <v>0</v>
      </c>
      <c r="BH249" s="162">
        <f>(SUMIFS(Profile!$E$2:$E$17521,Profile!$B$2:$B$17521,$B249,Profile!$C$2:$C$17521,BH$8))*$C$9</f>
        <v>0</v>
      </c>
      <c r="BI249" s="162">
        <f>(SUMIFS(Profile!$E$2:$E$17521,Profile!$B$2:$B$17521,$B249,Profile!$C$2:$C$17521,BI$8))*$C$9</f>
        <v>0</v>
      </c>
      <c r="BJ249" s="162">
        <f>(SUMIFS(Profile!$E$2:$E$17521,Profile!$B$2:$B$17521,$B249,Profile!$C$2:$C$17521,BJ$8))*$C$9</f>
        <v>0</v>
      </c>
      <c r="BK249" s="162">
        <f>(SUMIFS(Profile!$E$2:$E$17521,Profile!$B$2:$B$17521,$B249,Profile!$C$2:$C$17521,BK$8))*$C$9</f>
        <v>0</v>
      </c>
      <c r="BL249" s="162">
        <f>(SUMIFS(Profile!$E$2:$E$17521,Profile!$B$2:$B$17521,$B249,Profile!$C$2:$C$17521,BL$8))*$C$9</f>
        <v>0</v>
      </c>
      <c r="BM249" s="162">
        <f>(SUMIFS(Profile!$E$2:$E$17521,Profile!$B$2:$B$17521,$B249,Profile!$C$2:$C$17521,BM$8))*$C$9</f>
        <v>0</v>
      </c>
      <c r="BN249" s="162">
        <f>(SUMIFS(Profile!$E$2:$E$17521,Profile!$B$2:$B$17521,$B249,Profile!$C$2:$C$17521,BN$8))*$C$9</f>
        <v>0</v>
      </c>
      <c r="BO249" s="162">
        <f>(SUMIFS(Profile!$E$2:$E$17521,Profile!$B$2:$B$17521,$B249,Profile!$C$2:$C$17521,BO$8))*$C$9</f>
        <v>0</v>
      </c>
      <c r="BP249" s="162">
        <f>(SUMIFS(Profile!$E$2:$E$17521,Profile!$B$2:$B$17521,$B249,Profile!$C$2:$C$17521,BP$8))*$C$9</f>
        <v>0</v>
      </c>
      <c r="BQ249" s="162">
        <f>(SUMIFS(Profile!$E$2:$E$17521,Profile!$B$2:$B$17521,$B249,Profile!$C$2:$C$17521,BQ$8))*$C$9</f>
        <v>0</v>
      </c>
      <c r="BR249" s="162">
        <f>(SUMIFS(Profile!$E$2:$E$17521,Profile!$B$2:$B$17521,$B249,Profile!$C$2:$C$17521,BR$8))*$C$9</f>
        <v>0</v>
      </c>
      <c r="BS249" s="162">
        <f>(SUMIFS(Profile!$E$2:$E$17521,Profile!$B$2:$B$17521,$B249,Profile!$C$2:$C$17521,BS$8))*$C$9</f>
        <v>0</v>
      </c>
      <c r="BT249" s="162">
        <f>(SUMIFS(Profile!$E$2:$E$17521,Profile!$B$2:$B$17521,$B249,Profile!$C$2:$C$17521,BT$8))*$C$9</f>
        <v>0</v>
      </c>
      <c r="BU249" s="162">
        <f>(SUMIFS(Profile!$E$2:$E$17521,Profile!$B$2:$B$17521,$B249,Profile!$C$2:$C$17521,BU$8))*$C$9</f>
        <v>0</v>
      </c>
      <c r="BV249" s="162">
        <f>(SUMIFS(Profile!$E$2:$E$17521,Profile!$B$2:$B$17521,$B249,Profile!$C$2:$C$17521,BV$8))*$C$9</f>
        <v>0</v>
      </c>
      <c r="BW249" s="162">
        <f>(SUMIFS(Profile!$E$2:$E$17521,Profile!$B$2:$B$17521,$B249,Profile!$C$2:$C$17521,BW$8))*$C$9</f>
        <v>0</v>
      </c>
      <c r="BX249" s="162">
        <f>(SUMIFS(Profile!$E$2:$E$17521,Profile!$B$2:$B$17521,$B249,Profile!$C$2:$C$17521,BX$8))*$C$9</f>
        <v>0</v>
      </c>
      <c r="BY249" s="162">
        <f>(SUMIFS(Profile!$E$2:$E$17521,Profile!$B$2:$B$17521,$B249,Profile!$C$2:$C$17521,BY$8))*$C$9</f>
        <v>0</v>
      </c>
      <c r="BZ249" s="162">
        <f>(SUMIFS(Profile!$E$2:$E$17521,Profile!$B$2:$B$17521,$B249,Profile!$C$2:$C$17521,BZ$8))*$C$9</f>
        <v>0</v>
      </c>
      <c r="CA249" s="162">
        <f>(SUMIFS(Profile!$E$2:$E$17521,Profile!$B$2:$B$17521,$B249,Profile!$C$2:$C$17521,CA$8))*$C$9</f>
        <v>0</v>
      </c>
      <c r="CB249" s="162">
        <f>(SUMIFS(Profile!$E$2:$E$17521,Profile!$B$2:$B$17521,$B249,Profile!$C$2:$C$17521,CB$8))*$C$9</f>
        <v>0</v>
      </c>
      <c r="CC249" s="162">
        <f>(SUMIFS(Profile!$E$2:$E$17521,Profile!$B$2:$B$17521,$B249,Profile!$C$2:$C$17521,CC$8))*$C$9</f>
        <v>0</v>
      </c>
      <c r="CD249" s="162">
        <f>(SUMIFS(Profile!$E$2:$E$17521,Profile!$B$2:$B$17521,$B249,Profile!$C$2:$C$17521,CD$8))*$C$9</f>
        <v>0</v>
      </c>
      <c r="CE249" s="162">
        <f>(SUMIFS(Profile!$E$2:$E$17521,Profile!$B$2:$B$17521,$B249,Profile!$C$2:$C$17521,CE$8))*$C$9</f>
        <v>0</v>
      </c>
      <c r="CF249" s="162">
        <f>(SUMIFS(Profile!$E$2:$E$17521,Profile!$B$2:$B$17521,$B249,Profile!$C$2:$C$17521,CF$8))*$C$9</f>
        <v>0</v>
      </c>
      <c r="CG249" s="162">
        <f>(SUMIFS(Profile!$E$2:$E$17521,Profile!$B$2:$B$17521,$B249,Profile!$C$2:$C$17521,CG$8))*$C$9</f>
        <v>0</v>
      </c>
      <c r="CH249" s="162">
        <f>(SUMIFS(Profile!$E$2:$E$17521,Profile!$B$2:$B$17521,$B249,Profile!$C$2:$C$17521,CH$8))*$C$9</f>
        <v>0</v>
      </c>
      <c r="CI249" s="162">
        <f>(SUMIFS(Profile!$E$2:$E$17521,Profile!$B$2:$B$17521,$B249,Profile!$C$2:$C$17521,CI$8))*$C$9</f>
        <v>0</v>
      </c>
      <c r="CJ249" s="162">
        <f>(SUMIFS(Profile!$E$2:$E$17521,Profile!$B$2:$B$17521,$B249,Profile!$C$2:$C$17521,CJ$8))*$C$9</f>
        <v>0</v>
      </c>
      <c r="CK249" s="162">
        <f>(SUMIFS(Profile!$E$2:$E$17521,Profile!$B$2:$B$17521,$B249,Profile!$C$2:$C$17521,CK$8))*$C$9</f>
        <v>0</v>
      </c>
      <c r="CL249" s="162">
        <f>(SUMIFS(Profile!$E$2:$E$17521,Profile!$B$2:$B$17521,$B249,Profile!$C$2:$C$17521,CL$8))*$C$9</f>
        <v>0</v>
      </c>
      <c r="CM249" s="162">
        <f>(SUMIFS(Profile!$E$2:$E$17521,Profile!$B$2:$B$17521,$B249,Profile!$C$2:$C$17521,CM$8))*$C$9</f>
        <v>0</v>
      </c>
      <c r="CN249" s="162">
        <f>(SUMIFS(Profile!$E$2:$E$17521,Profile!$B$2:$B$17521,$B249,Profile!$C$2:$C$17521,CN$8))*$C$9</f>
        <v>0</v>
      </c>
      <c r="CO249" s="162">
        <f>(SUMIFS(Profile!$E$2:$E$17521,Profile!$B$2:$B$17521,$B249,Profile!$C$2:$C$17521,CO$8))*$C$9</f>
        <v>0</v>
      </c>
      <c r="CP249" s="162">
        <f>(SUMIFS(Profile!$E$2:$E$17521,Profile!$B$2:$B$17521,$B249,Profile!$C$2:$C$17521,CP$8))*$C$9</f>
        <v>0</v>
      </c>
      <c r="CQ249" s="162">
        <f>(SUMIFS(Profile!$E$2:$E$17521,Profile!$B$2:$B$17521,$B249,Profile!$C$2:$C$17521,CQ$8))*$C$9</f>
        <v>0</v>
      </c>
      <c r="CR249" s="162">
        <f>(SUMIFS(Profile!$E$2:$E$17521,Profile!$B$2:$B$17521,$B249,Profile!$C$2:$C$17521,CR$8))*$C$9</f>
        <v>0</v>
      </c>
      <c r="CS249" s="162">
        <f>(SUMIFS(Profile!$E$2:$E$17521,Profile!$B$2:$B$17521,$B249,Profile!$C$2:$C$17521,CS$8))*$C$9</f>
        <v>0</v>
      </c>
      <c r="CT249" s="162">
        <f>(SUMIFS(Profile!$E$2:$E$17521,Profile!$B$2:$B$17521,$B249,Profile!$C$2:$C$17521,CT$8))*$C$9</f>
        <v>0</v>
      </c>
      <c r="CU249" s="162">
        <f>(SUMIFS(Profile!$E$2:$E$17521,Profile!$B$2:$B$17521,$B249,Profile!$C$2:$C$17521,CU$8))*$C$9</f>
        <v>0</v>
      </c>
      <c r="CV249" s="162">
        <f>(SUMIFS(Profile!$E$2:$E$17521,Profile!$B$2:$B$17521,$B249,Profile!$C$2:$C$17521,CV$8))*$C$9</f>
        <v>0</v>
      </c>
      <c r="CW249" s="162">
        <f>(SUMIFS(Profile!$E$2:$E$17521,Profile!$B$2:$B$17521,$B249,Profile!$C$2:$C$17521,CW$8))*$C$9</f>
        <v>0</v>
      </c>
      <c r="CX249" s="162">
        <f t="shared" si="11"/>
        <v>0</v>
      </c>
      <c r="CY249" s="162">
        <f t="shared" ref="CY249:ET249" si="1206">MAX(BB249-E249,0)</f>
        <v>0</v>
      </c>
      <c r="CZ249" s="162">
        <f t="shared" si="1206"/>
        <v>0</v>
      </c>
      <c r="DA249" s="162">
        <f t="shared" si="1206"/>
        <v>0</v>
      </c>
      <c r="DB249" s="162">
        <f t="shared" si="1206"/>
        <v>0</v>
      </c>
      <c r="DC249" s="162">
        <f t="shared" si="1206"/>
        <v>0</v>
      </c>
      <c r="DD249" s="162">
        <f t="shared" si="1206"/>
        <v>0</v>
      </c>
      <c r="DE249" s="162">
        <f t="shared" si="1206"/>
        <v>0</v>
      </c>
      <c r="DF249" s="162">
        <f t="shared" si="1206"/>
        <v>0</v>
      </c>
      <c r="DG249" s="162">
        <f t="shared" si="1206"/>
        <v>0</v>
      </c>
      <c r="DH249" s="162">
        <f t="shared" si="1206"/>
        <v>0</v>
      </c>
      <c r="DI249" s="162">
        <f t="shared" si="1206"/>
        <v>0</v>
      </c>
      <c r="DJ249" s="162">
        <f t="shared" si="1206"/>
        <v>0</v>
      </c>
      <c r="DK249" s="162">
        <f t="shared" si="1206"/>
        <v>0</v>
      </c>
      <c r="DL249" s="162">
        <f t="shared" si="1206"/>
        <v>0</v>
      </c>
      <c r="DM249" s="162">
        <f t="shared" si="1206"/>
        <v>0</v>
      </c>
      <c r="DN249" s="162">
        <f t="shared" si="1206"/>
        <v>0</v>
      </c>
      <c r="DO249" s="162">
        <f t="shared" si="1206"/>
        <v>0</v>
      </c>
      <c r="DP249" s="162">
        <f t="shared" si="1206"/>
        <v>0</v>
      </c>
      <c r="DQ249" s="162">
        <f t="shared" si="1206"/>
        <v>0</v>
      </c>
      <c r="DR249" s="162">
        <f t="shared" si="1206"/>
        <v>0</v>
      </c>
      <c r="DS249" s="162">
        <f t="shared" si="1206"/>
        <v>0</v>
      </c>
      <c r="DT249" s="162">
        <f t="shared" si="1206"/>
        <v>0</v>
      </c>
      <c r="DU249" s="162">
        <f t="shared" si="1206"/>
        <v>0</v>
      </c>
      <c r="DV249" s="162">
        <f t="shared" si="1206"/>
        <v>0</v>
      </c>
      <c r="DW249" s="162">
        <f t="shared" si="1206"/>
        <v>0</v>
      </c>
      <c r="DX249" s="162">
        <f t="shared" si="1206"/>
        <v>0</v>
      </c>
      <c r="DY249" s="162">
        <f t="shared" si="1206"/>
        <v>0</v>
      </c>
      <c r="DZ249" s="162">
        <f t="shared" si="1206"/>
        <v>0</v>
      </c>
      <c r="EA249" s="162">
        <f t="shared" si="1206"/>
        <v>0</v>
      </c>
      <c r="EB249" s="162">
        <f t="shared" si="1206"/>
        <v>0</v>
      </c>
      <c r="EC249" s="162">
        <f t="shared" si="1206"/>
        <v>0</v>
      </c>
      <c r="ED249" s="162">
        <f t="shared" si="1206"/>
        <v>0</v>
      </c>
      <c r="EE249" s="162">
        <f t="shared" si="1206"/>
        <v>0</v>
      </c>
      <c r="EF249" s="162">
        <f t="shared" si="1206"/>
        <v>0</v>
      </c>
      <c r="EG249" s="162">
        <f t="shared" si="1206"/>
        <v>0</v>
      </c>
      <c r="EH249" s="162">
        <f t="shared" si="1206"/>
        <v>0</v>
      </c>
      <c r="EI249" s="162">
        <f t="shared" si="1206"/>
        <v>0</v>
      </c>
      <c r="EJ249" s="162">
        <f t="shared" si="1206"/>
        <v>0</v>
      </c>
      <c r="EK249" s="162">
        <f t="shared" si="1206"/>
        <v>0</v>
      </c>
      <c r="EL249" s="162">
        <f t="shared" si="1206"/>
        <v>0</v>
      </c>
      <c r="EM249" s="162">
        <f t="shared" si="1206"/>
        <v>0</v>
      </c>
      <c r="EN249" s="162">
        <f t="shared" si="1206"/>
        <v>0</v>
      </c>
      <c r="EO249" s="162">
        <f t="shared" si="1206"/>
        <v>0</v>
      </c>
      <c r="EP249" s="162">
        <f t="shared" si="1206"/>
        <v>0</v>
      </c>
      <c r="EQ249" s="162">
        <f t="shared" si="1206"/>
        <v>0</v>
      </c>
      <c r="ER249" s="162">
        <f t="shared" si="1206"/>
        <v>0</v>
      </c>
      <c r="ES249" s="162">
        <f t="shared" si="1206"/>
        <v>0</v>
      </c>
      <c r="ET249" s="162">
        <f t="shared" si="1206"/>
        <v>0</v>
      </c>
      <c r="EU249" s="162">
        <f t="shared" si="13"/>
        <v>0</v>
      </c>
      <c r="EV249" s="162">
        <f t="shared" ref="EV249:GQ249" si="1207">BB249-CY249</f>
        <v>0</v>
      </c>
      <c r="EW249" s="162">
        <f t="shared" si="1207"/>
        <v>0</v>
      </c>
      <c r="EX249" s="162">
        <f t="shared" si="1207"/>
        <v>0</v>
      </c>
      <c r="EY249" s="162">
        <f t="shared" si="1207"/>
        <v>0</v>
      </c>
      <c r="EZ249" s="162">
        <f t="shared" si="1207"/>
        <v>0</v>
      </c>
      <c r="FA249" s="162">
        <f t="shared" si="1207"/>
        <v>0</v>
      </c>
      <c r="FB249" s="162">
        <f t="shared" si="1207"/>
        <v>0</v>
      </c>
      <c r="FC249" s="162">
        <f t="shared" si="1207"/>
        <v>0</v>
      </c>
      <c r="FD249" s="162">
        <f t="shared" si="1207"/>
        <v>0</v>
      </c>
      <c r="FE249" s="162">
        <f t="shared" si="1207"/>
        <v>0</v>
      </c>
      <c r="FF249" s="162">
        <f t="shared" si="1207"/>
        <v>0</v>
      </c>
      <c r="FG249" s="162">
        <f t="shared" si="1207"/>
        <v>0</v>
      </c>
      <c r="FH249" s="162">
        <f t="shared" si="1207"/>
        <v>0</v>
      </c>
      <c r="FI249" s="162">
        <f t="shared" si="1207"/>
        <v>0</v>
      </c>
      <c r="FJ249" s="162">
        <f t="shared" si="1207"/>
        <v>0</v>
      </c>
      <c r="FK249" s="162">
        <f t="shared" si="1207"/>
        <v>0</v>
      </c>
      <c r="FL249" s="162">
        <f t="shared" si="1207"/>
        <v>0</v>
      </c>
      <c r="FM249" s="162">
        <f t="shared" si="1207"/>
        <v>0</v>
      </c>
      <c r="FN249" s="162">
        <f t="shared" si="1207"/>
        <v>0</v>
      </c>
      <c r="FO249" s="162">
        <f t="shared" si="1207"/>
        <v>0</v>
      </c>
      <c r="FP249" s="162">
        <f t="shared" si="1207"/>
        <v>0</v>
      </c>
      <c r="FQ249" s="162">
        <f t="shared" si="1207"/>
        <v>0</v>
      </c>
      <c r="FR249" s="162">
        <f t="shared" si="1207"/>
        <v>0</v>
      </c>
      <c r="FS249" s="162">
        <f t="shared" si="1207"/>
        <v>0</v>
      </c>
      <c r="FT249" s="162">
        <f t="shared" si="1207"/>
        <v>0</v>
      </c>
      <c r="FU249" s="162">
        <f t="shared" si="1207"/>
        <v>0</v>
      </c>
      <c r="FV249" s="162">
        <f t="shared" si="1207"/>
        <v>0</v>
      </c>
      <c r="FW249" s="162">
        <f t="shared" si="1207"/>
        <v>0</v>
      </c>
      <c r="FX249" s="162">
        <f t="shared" si="1207"/>
        <v>0</v>
      </c>
      <c r="FY249" s="162">
        <f t="shared" si="1207"/>
        <v>0</v>
      </c>
      <c r="FZ249" s="162">
        <f t="shared" si="1207"/>
        <v>0</v>
      </c>
      <c r="GA249" s="162">
        <f t="shared" si="1207"/>
        <v>0</v>
      </c>
      <c r="GB249" s="162">
        <f t="shared" si="1207"/>
        <v>0</v>
      </c>
      <c r="GC249" s="162">
        <f t="shared" si="1207"/>
        <v>0</v>
      </c>
      <c r="GD249" s="162">
        <f t="shared" si="1207"/>
        <v>0</v>
      </c>
      <c r="GE249" s="162">
        <f t="shared" si="1207"/>
        <v>0</v>
      </c>
      <c r="GF249" s="162">
        <f t="shared" si="1207"/>
        <v>0</v>
      </c>
      <c r="GG249" s="162">
        <f t="shared" si="1207"/>
        <v>0</v>
      </c>
      <c r="GH249" s="162">
        <f t="shared" si="1207"/>
        <v>0</v>
      </c>
      <c r="GI249" s="162">
        <f t="shared" si="1207"/>
        <v>0</v>
      </c>
      <c r="GJ249" s="162">
        <f t="shared" si="1207"/>
        <v>0</v>
      </c>
      <c r="GK249" s="162">
        <f t="shared" si="1207"/>
        <v>0</v>
      </c>
      <c r="GL249" s="162">
        <f t="shared" si="1207"/>
        <v>0</v>
      </c>
      <c r="GM249" s="162">
        <f t="shared" si="1207"/>
        <v>0</v>
      </c>
      <c r="GN249" s="162">
        <f t="shared" si="1207"/>
        <v>0</v>
      </c>
      <c r="GO249" s="162">
        <f t="shared" si="1207"/>
        <v>0</v>
      </c>
      <c r="GP249" s="162">
        <f t="shared" si="1207"/>
        <v>0</v>
      </c>
      <c r="GQ249" s="162">
        <f t="shared" si="1207"/>
        <v>0</v>
      </c>
      <c r="GR249" s="162">
        <f t="shared" si="15"/>
        <v>0</v>
      </c>
      <c r="GS249" s="162">
        <f t="shared" ref="GS249:IN249" si="1208">E249-EV249</f>
        <v>0</v>
      </c>
      <c r="GT249" s="162">
        <f t="shared" si="1208"/>
        <v>0</v>
      </c>
      <c r="GU249" s="162">
        <f t="shared" si="1208"/>
        <v>0</v>
      </c>
      <c r="GV249" s="162">
        <f t="shared" si="1208"/>
        <v>0</v>
      </c>
      <c r="GW249" s="162">
        <f t="shared" si="1208"/>
        <v>0</v>
      </c>
      <c r="GX249" s="162">
        <f t="shared" si="1208"/>
        <v>0</v>
      </c>
      <c r="GY249" s="162">
        <f t="shared" si="1208"/>
        <v>0</v>
      </c>
      <c r="GZ249" s="162">
        <f t="shared" si="1208"/>
        <v>0</v>
      </c>
      <c r="HA249" s="162">
        <f t="shared" si="1208"/>
        <v>0</v>
      </c>
      <c r="HB249" s="162">
        <f t="shared" si="1208"/>
        <v>0</v>
      </c>
      <c r="HC249" s="162">
        <f t="shared" si="1208"/>
        <v>0</v>
      </c>
      <c r="HD249" s="162">
        <f t="shared" si="1208"/>
        <v>0</v>
      </c>
      <c r="HE249" s="162">
        <f t="shared" si="1208"/>
        <v>0</v>
      </c>
      <c r="HF249" s="162">
        <f t="shared" si="1208"/>
        <v>0</v>
      </c>
      <c r="HG249" s="162">
        <f t="shared" si="1208"/>
        <v>0</v>
      </c>
      <c r="HH249" s="162">
        <f t="shared" si="1208"/>
        <v>0</v>
      </c>
      <c r="HI249" s="162">
        <f t="shared" si="1208"/>
        <v>0</v>
      </c>
      <c r="HJ249" s="162">
        <f t="shared" si="1208"/>
        <v>0</v>
      </c>
      <c r="HK249" s="162">
        <f t="shared" si="1208"/>
        <v>0</v>
      </c>
      <c r="HL249" s="162">
        <f t="shared" si="1208"/>
        <v>0</v>
      </c>
      <c r="HM249" s="162">
        <f t="shared" si="1208"/>
        <v>0</v>
      </c>
      <c r="HN249" s="162">
        <f t="shared" si="1208"/>
        <v>0</v>
      </c>
      <c r="HO249" s="162">
        <f t="shared" si="1208"/>
        <v>0</v>
      </c>
      <c r="HP249" s="162">
        <f t="shared" si="1208"/>
        <v>0</v>
      </c>
      <c r="HQ249" s="162">
        <f t="shared" si="1208"/>
        <v>0</v>
      </c>
      <c r="HR249" s="162">
        <f t="shared" si="1208"/>
        <v>0</v>
      </c>
      <c r="HS249" s="162">
        <f t="shared" si="1208"/>
        <v>0</v>
      </c>
      <c r="HT249" s="162">
        <f t="shared" si="1208"/>
        <v>0</v>
      </c>
      <c r="HU249" s="162">
        <f t="shared" si="1208"/>
        <v>0</v>
      </c>
      <c r="HV249" s="162">
        <f t="shared" si="1208"/>
        <v>0</v>
      </c>
      <c r="HW249" s="162">
        <f t="shared" si="1208"/>
        <v>0</v>
      </c>
      <c r="HX249" s="162">
        <f t="shared" si="1208"/>
        <v>0</v>
      </c>
      <c r="HY249" s="162">
        <f t="shared" si="1208"/>
        <v>0</v>
      </c>
      <c r="HZ249" s="162">
        <f t="shared" si="1208"/>
        <v>0</v>
      </c>
      <c r="IA249" s="162">
        <f t="shared" si="1208"/>
        <v>0</v>
      </c>
      <c r="IB249" s="162">
        <f t="shared" si="1208"/>
        <v>0</v>
      </c>
      <c r="IC249" s="162">
        <f t="shared" si="1208"/>
        <v>0</v>
      </c>
      <c r="ID249" s="162">
        <f t="shared" si="1208"/>
        <v>0</v>
      </c>
      <c r="IE249" s="162">
        <f t="shared" si="1208"/>
        <v>0</v>
      </c>
      <c r="IF249" s="162">
        <f t="shared" si="1208"/>
        <v>0</v>
      </c>
      <c r="IG249" s="162">
        <f t="shared" si="1208"/>
        <v>0</v>
      </c>
      <c r="IH249" s="162">
        <f t="shared" si="1208"/>
        <v>0</v>
      </c>
      <c r="II249" s="162">
        <f t="shared" si="1208"/>
        <v>0</v>
      </c>
      <c r="IJ249" s="162">
        <f t="shared" si="1208"/>
        <v>0</v>
      </c>
      <c r="IK249" s="162">
        <f t="shared" si="1208"/>
        <v>0</v>
      </c>
      <c r="IL249" s="162">
        <f t="shared" si="1208"/>
        <v>0</v>
      </c>
      <c r="IM249" s="162">
        <f t="shared" si="1208"/>
        <v>0</v>
      </c>
      <c r="IN249" s="162">
        <f t="shared" si="1208"/>
        <v>0</v>
      </c>
      <c r="IO249" s="162">
        <f t="shared" si="17"/>
        <v>0</v>
      </c>
      <c r="IP249" s="162">
        <f t="shared" si="23"/>
        <v>0</v>
      </c>
      <c r="IQ249" s="162">
        <f t="shared" ref="IQ249:KK249" si="1209">MAX((MIN(CZ249+IP249,$IO$7))-GT249,0)</f>
        <v>0</v>
      </c>
      <c r="IR249" s="162">
        <f t="shared" si="1209"/>
        <v>0</v>
      </c>
      <c r="IS249" s="162">
        <f t="shared" si="1209"/>
        <v>0</v>
      </c>
      <c r="IT249" s="162">
        <f t="shared" si="1209"/>
        <v>0</v>
      </c>
      <c r="IU249" s="162">
        <f t="shared" si="1209"/>
        <v>0</v>
      </c>
      <c r="IV249" s="162">
        <f t="shared" si="1209"/>
        <v>0</v>
      </c>
      <c r="IW249" s="162">
        <f t="shared" si="1209"/>
        <v>0</v>
      </c>
      <c r="IX249" s="162">
        <f t="shared" si="1209"/>
        <v>0</v>
      </c>
      <c r="IY249" s="162">
        <f t="shared" si="1209"/>
        <v>0</v>
      </c>
      <c r="IZ249" s="162">
        <f t="shared" si="1209"/>
        <v>0</v>
      </c>
      <c r="JA249" s="162">
        <f t="shared" si="1209"/>
        <v>0</v>
      </c>
      <c r="JB249" s="162">
        <f t="shared" si="1209"/>
        <v>0</v>
      </c>
      <c r="JC249" s="162">
        <f t="shared" si="1209"/>
        <v>0</v>
      </c>
      <c r="JD249" s="162">
        <f t="shared" si="1209"/>
        <v>0</v>
      </c>
      <c r="JE249" s="162">
        <f t="shared" si="1209"/>
        <v>0</v>
      </c>
      <c r="JF249" s="162">
        <f t="shared" si="1209"/>
        <v>0</v>
      </c>
      <c r="JG249" s="162">
        <f t="shared" si="1209"/>
        <v>0</v>
      </c>
      <c r="JH249" s="162">
        <f t="shared" si="1209"/>
        <v>0</v>
      </c>
      <c r="JI249" s="162">
        <f t="shared" si="1209"/>
        <v>0</v>
      </c>
      <c r="JJ249" s="162">
        <f t="shared" si="1209"/>
        <v>0</v>
      </c>
      <c r="JK249" s="162">
        <f t="shared" si="1209"/>
        <v>0</v>
      </c>
      <c r="JL249" s="162">
        <f t="shared" si="1209"/>
        <v>0</v>
      </c>
      <c r="JM249" s="162">
        <f t="shared" si="1209"/>
        <v>0</v>
      </c>
      <c r="JN249" s="162">
        <f t="shared" si="1209"/>
        <v>0</v>
      </c>
      <c r="JO249" s="162">
        <f t="shared" si="1209"/>
        <v>0</v>
      </c>
      <c r="JP249" s="162">
        <f t="shared" si="1209"/>
        <v>0</v>
      </c>
      <c r="JQ249" s="162">
        <f t="shared" si="1209"/>
        <v>0</v>
      </c>
      <c r="JR249" s="162">
        <f t="shared" si="1209"/>
        <v>0</v>
      </c>
      <c r="JS249" s="162">
        <f t="shared" si="1209"/>
        <v>0</v>
      </c>
      <c r="JT249" s="162">
        <f t="shared" si="1209"/>
        <v>0</v>
      </c>
      <c r="JU249" s="162">
        <f t="shared" si="1209"/>
        <v>0</v>
      </c>
      <c r="JV249" s="162">
        <f t="shared" si="1209"/>
        <v>0</v>
      </c>
      <c r="JW249" s="162">
        <f t="shared" si="1209"/>
        <v>0</v>
      </c>
      <c r="JX249" s="162">
        <f t="shared" si="1209"/>
        <v>0</v>
      </c>
      <c r="JY249" s="162">
        <f t="shared" si="1209"/>
        <v>0</v>
      </c>
      <c r="JZ249" s="162">
        <f t="shared" si="1209"/>
        <v>0</v>
      </c>
      <c r="KA249" s="162">
        <f t="shared" si="1209"/>
        <v>0</v>
      </c>
      <c r="KB249" s="162">
        <f t="shared" si="1209"/>
        <v>0</v>
      </c>
      <c r="KC249" s="162">
        <f t="shared" si="1209"/>
        <v>0</v>
      </c>
      <c r="KD249" s="162">
        <f t="shared" si="1209"/>
        <v>0</v>
      </c>
      <c r="KE249" s="162">
        <f t="shared" si="1209"/>
        <v>0</v>
      </c>
      <c r="KF249" s="162">
        <f t="shared" si="1209"/>
        <v>0</v>
      </c>
      <c r="KG249" s="162">
        <f t="shared" si="1209"/>
        <v>0</v>
      </c>
      <c r="KH249" s="162">
        <f t="shared" si="1209"/>
        <v>0</v>
      </c>
      <c r="KI249" s="162">
        <f t="shared" si="1209"/>
        <v>0</v>
      </c>
      <c r="KJ249" s="162">
        <f t="shared" si="1209"/>
        <v>0</v>
      </c>
      <c r="KK249" s="162">
        <f t="shared" si="1209"/>
        <v>0</v>
      </c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</row>
    <row r="250" ht="14.25" customHeight="1" spans="1:326" x14ac:dyDescent="0.25">
      <c r="A250" s="1">
        <v>8</v>
      </c>
      <c r="B250" s="1">
        <f t="shared" ref="B250:C250" si="1210">B249+1</f>
        <v>240</v>
      </c>
      <c r="C250" s="232">
        <f t="shared" si="1210"/>
        <v>43705</v>
      </c>
      <c r="D250" s="162">
        <f t="shared" si="9"/>
        <v>0</v>
      </c>
      <c r="E250" s="162">
        <f>(SUMIFS(Profile!$F$2:$F$17521,Profile!$B$2:$B$17521,$B250,Profile!$C$2:$C$17521,E$8))*$C$6</f>
        <v>0</v>
      </c>
      <c r="F250" s="162">
        <f>(SUMIFS(Profile!$F$2:$F$17521,Profile!$B$2:$B$17521,$B250,Profile!$C$2:$C$17521,F$8))*$C$6</f>
        <v>0</v>
      </c>
      <c r="G250" s="162">
        <f>(SUMIFS(Profile!$F$2:$F$17521,Profile!$B$2:$B$17521,$B250,Profile!$C$2:$C$17521,G$8))*$C$6</f>
        <v>0</v>
      </c>
      <c r="H250" s="162">
        <f>(SUMIFS(Profile!$F$2:$F$17521,Profile!$B$2:$B$17521,$B250,Profile!$C$2:$C$17521,H$8))*$C$6</f>
        <v>0</v>
      </c>
      <c r="I250" s="162">
        <f>(SUMIFS(Profile!$F$2:$F$17521,Profile!$B$2:$B$17521,$B250,Profile!$C$2:$C$17521,I$8))*$C$6</f>
        <v>0</v>
      </c>
      <c r="J250" s="162">
        <f>(SUMIFS(Profile!$F$2:$F$17521,Profile!$B$2:$B$17521,$B250,Profile!$C$2:$C$17521,J$8))*$C$6</f>
        <v>0</v>
      </c>
      <c r="K250" s="162">
        <f>(SUMIFS(Profile!$F$2:$F$17521,Profile!$B$2:$B$17521,$B250,Profile!$C$2:$C$17521,K$8))*$C$6</f>
        <v>0</v>
      </c>
      <c r="L250" s="162">
        <f>(SUMIFS(Profile!$F$2:$F$17521,Profile!$B$2:$B$17521,$B250,Profile!$C$2:$C$17521,L$8))*$C$6</f>
        <v>0</v>
      </c>
      <c r="M250" s="162">
        <f>(SUMIFS(Profile!$F$2:$F$17521,Profile!$B$2:$B$17521,$B250,Profile!$C$2:$C$17521,M$8))*$C$6</f>
        <v>0</v>
      </c>
      <c r="N250" s="162">
        <f>(SUMIFS(Profile!$F$2:$F$17521,Profile!$B$2:$B$17521,$B250,Profile!$C$2:$C$17521,N$8))*$C$6</f>
        <v>0</v>
      </c>
      <c r="O250" s="162">
        <f>(SUMIFS(Profile!$F$2:$F$17521,Profile!$B$2:$B$17521,$B250,Profile!$C$2:$C$17521,O$8))*$C$6</f>
        <v>0</v>
      </c>
      <c r="P250" s="162">
        <f>(SUMIFS(Profile!$F$2:$F$17521,Profile!$B$2:$B$17521,$B250,Profile!$C$2:$C$17521,P$8))*$C$6</f>
        <v>0</v>
      </c>
      <c r="Q250" s="162">
        <f>(SUMIFS(Profile!$F$2:$F$17521,Profile!$B$2:$B$17521,$B250,Profile!$C$2:$C$17521,Q$8))*$C$6</f>
        <v>0</v>
      </c>
      <c r="R250" s="162">
        <f>(SUMIFS(Profile!$F$2:$F$17521,Profile!$B$2:$B$17521,$B250,Profile!$C$2:$C$17521,R$8))*$C$6</f>
        <v>0</v>
      </c>
      <c r="S250" s="162">
        <f>(SUMIFS(Profile!$F$2:$F$17521,Profile!$B$2:$B$17521,$B250,Profile!$C$2:$C$17521,S$8))*$C$6</f>
        <v>0</v>
      </c>
      <c r="T250" s="162">
        <f>(SUMIFS(Profile!$F$2:$F$17521,Profile!$B$2:$B$17521,$B250,Profile!$C$2:$C$17521,T$8))*$C$6</f>
        <v>0</v>
      </c>
      <c r="U250" s="162">
        <f>(SUMIFS(Profile!$F$2:$F$17521,Profile!$B$2:$B$17521,$B250,Profile!$C$2:$C$17521,U$8))*$C$6</f>
        <v>0</v>
      </c>
      <c r="V250" s="162">
        <f>(SUMIFS(Profile!$F$2:$F$17521,Profile!$B$2:$B$17521,$B250,Profile!$C$2:$C$17521,V$8))*$C$6</f>
        <v>0</v>
      </c>
      <c r="W250" s="162">
        <f>(SUMIFS(Profile!$F$2:$F$17521,Profile!$B$2:$B$17521,$B250,Profile!$C$2:$C$17521,W$8))*$C$6</f>
        <v>0</v>
      </c>
      <c r="X250" s="162">
        <f>(SUMIFS(Profile!$F$2:$F$17521,Profile!$B$2:$B$17521,$B250,Profile!$C$2:$C$17521,X$8))*$C$6</f>
        <v>0</v>
      </c>
      <c r="Y250" s="162">
        <f>(SUMIFS(Profile!$F$2:$F$17521,Profile!$B$2:$B$17521,$B250,Profile!$C$2:$C$17521,Y$8))*$C$6</f>
        <v>0</v>
      </c>
      <c r="Z250" s="162">
        <f>(SUMIFS(Profile!$F$2:$F$17521,Profile!$B$2:$B$17521,$B250,Profile!$C$2:$C$17521,Z$8))*$C$6</f>
        <v>0</v>
      </c>
      <c r="AA250" s="162">
        <f>(SUMIFS(Profile!$F$2:$F$17521,Profile!$B$2:$B$17521,$B250,Profile!$C$2:$C$17521,AA$8))*$C$6</f>
        <v>0</v>
      </c>
      <c r="AB250" s="162">
        <f>(SUMIFS(Profile!$F$2:$F$17521,Profile!$B$2:$B$17521,$B250,Profile!$C$2:$C$17521,AB$8))*$C$6</f>
        <v>0</v>
      </c>
      <c r="AC250" s="162">
        <f>(SUMIFS(Profile!$F$2:$F$17521,Profile!$B$2:$B$17521,$B250,Profile!$C$2:$C$17521,AC$8))*$C$6</f>
        <v>0</v>
      </c>
      <c r="AD250" s="162">
        <f>(SUMIFS(Profile!$F$2:$F$17521,Profile!$B$2:$B$17521,$B250,Profile!$C$2:$C$17521,AD$8))*$C$6</f>
        <v>0</v>
      </c>
      <c r="AE250" s="162">
        <f>(SUMIFS(Profile!$F$2:$F$17521,Profile!$B$2:$B$17521,$B250,Profile!$C$2:$C$17521,AE$8))*$C$6</f>
        <v>0</v>
      </c>
      <c r="AF250" s="162">
        <f>(SUMIFS(Profile!$F$2:$F$17521,Profile!$B$2:$B$17521,$B250,Profile!$C$2:$C$17521,AF$8))*$C$6</f>
        <v>0</v>
      </c>
      <c r="AG250" s="162">
        <f>(SUMIFS(Profile!$F$2:$F$17521,Profile!$B$2:$B$17521,$B250,Profile!$C$2:$C$17521,AG$8))*$C$6</f>
        <v>0</v>
      </c>
      <c r="AH250" s="162">
        <f>(SUMIFS(Profile!$F$2:$F$17521,Profile!$B$2:$B$17521,$B250,Profile!$C$2:$C$17521,AH$8))*$C$6</f>
        <v>0</v>
      </c>
      <c r="AI250" s="162">
        <f>(SUMIFS(Profile!$F$2:$F$17521,Profile!$B$2:$B$17521,$B250,Profile!$C$2:$C$17521,AI$8))*$C$6</f>
        <v>0</v>
      </c>
      <c r="AJ250" s="162">
        <f>(SUMIFS(Profile!$F$2:$F$17521,Profile!$B$2:$B$17521,$B250,Profile!$C$2:$C$17521,AJ$8))*$C$6</f>
        <v>0</v>
      </c>
      <c r="AK250" s="162">
        <f>(SUMIFS(Profile!$F$2:$F$17521,Profile!$B$2:$B$17521,$B250,Profile!$C$2:$C$17521,AK$8))*$C$6</f>
        <v>0</v>
      </c>
      <c r="AL250" s="162">
        <f>(SUMIFS(Profile!$F$2:$F$17521,Profile!$B$2:$B$17521,$B250,Profile!$C$2:$C$17521,AL$8))*$C$6</f>
        <v>0</v>
      </c>
      <c r="AM250" s="162">
        <f>(SUMIFS(Profile!$F$2:$F$17521,Profile!$B$2:$B$17521,$B250,Profile!$C$2:$C$17521,AM$8))*$C$6</f>
        <v>0</v>
      </c>
      <c r="AN250" s="162">
        <f>(SUMIFS(Profile!$F$2:$F$17521,Profile!$B$2:$B$17521,$B250,Profile!$C$2:$C$17521,AN$8))*$C$6</f>
        <v>0</v>
      </c>
      <c r="AO250" s="162">
        <f>(SUMIFS(Profile!$F$2:$F$17521,Profile!$B$2:$B$17521,$B250,Profile!$C$2:$C$17521,AO$8))*$C$6</f>
        <v>0</v>
      </c>
      <c r="AP250" s="162">
        <f>(SUMIFS(Profile!$F$2:$F$17521,Profile!$B$2:$B$17521,$B250,Profile!$C$2:$C$17521,AP$8))*$C$6</f>
        <v>0</v>
      </c>
      <c r="AQ250" s="162">
        <f>(SUMIFS(Profile!$F$2:$F$17521,Profile!$B$2:$B$17521,$B250,Profile!$C$2:$C$17521,AQ$8))*$C$6</f>
        <v>0</v>
      </c>
      <c r="AR250" s="162">
        <f>(SUMIFS(Profile!$F$2:$F$17521,Profile!$B$2:$B$17521,$B250,Profile!$C$2:$C$17521,AR$8))*$C$6</f>
        <v>0</v>
      </c>
      <c r="AS250" s="162">
        <f>(SUMIFS(Profile!$F$2:$F$17521,Profile!$B$2:$B$17521,$B250,Profile!$C$2:$C$17521,AS$8))*$C$6</f>
        <v>0</v>
      </c>
      <c r="AT250" s="162">
        <f>(SUMIFS(Profile!$F$2:$F$17521,Profile!$B$2:$B$17521,$B250,Profile!$C$2:$C$17521,AT$8))*$C$6</f>
        <v>0</v>
      </c>
      <c r="AU250" s="162">
        <f>(SUMIFS(Profile!$F$2:$F$17521,Profile!$B$2:$B$17521,$B250,Profile!$C$2:$C$17521,AU$8))*$C$6</f>
        <v>0</v>
      </c>
      <c r="AV250" s="162">
        <f>(SUMIFS(Profile!$F$2:$F$17521,Profile!$B$2:$B$17521,$B250,Profile!$C$2:$C$17521,AV$8))*$C$6</f>
        <v>0</v>
      </c>
      <c r="AW250" s="162">
        <f>(SUMIFS(Profile!$F$2:$F$17521,Profile!$B$2:$B$17521,$B250,Profile!$C$2:$C$17521,AW$8))*$C$6</f>
        <v>0</v>
      </c>
      <c r="AX250" s="162">
        <f>(SUMIFS(Profile!$F$2:$F$17521,Profile!$B$2:$B$17521,$B250,Profile!$C$2:$C$17521,AX$8))*$C$6</f>
        <v>0</v>
      </c>
      <c r="AY250" s="162">
        <f>(SUMIFS(Profile!$F$2:$F$17521,Profile!$B$2:$B$17521,$B250,Profile!$C$2:$C$17521,AY$8))*$C$6</f>
        <v>0</v>
      </c>
      <c r="AZ250" s="162">
        <f>(SUMIFS(Profile!$F$2:$F$17521,Profile!$B$2:$B$17521,$B250,Profile!$C$2:$C$17521,AZ$8))*$C$6</f>
        <v>0</v>
      </c>
      <c r="BA250" s="162">
        <f t="shared" si="10"/>
        <v>0</v>
      </c>
      <c r="BB250" s="162">
        <f>(SUMIFS(Profile!$E$2:$E$17521,Profile!$B$2:$B$17521,$B250,Profile!$C$2:$C$17521,BB$8))*$C$9</f>
        <v>0</v>
      </c>
      <c r="BC250" s="162">
        <f>(SUMIFS(Profile!$E$2:$E$17521,Profile!$B$2:$B$17521,$B250,Profile!$C$2:$C$17521,BC$8))*$C$9</f>
        <v>0</v>
      </c>
      <c r="BD250" s="162">
        <f>(SUMIFS(Profile!$E$2:$E$17521,Profile!$B$2:$B$17521,$B250,Profile!$C$2:$C$17521,BD$8))*$C$9</f>
        <v>0</v>
      </c>
      <c r="BE250" s="162">
        <f>(SUMIFS(Profile!$E$2:$E$17521,Profile!$B$2:$B$17521,$B250,Profile!$C$2:$C$17521,BE$8))*$C$9</f>
        <v>0</v>
      </c>
      <c r="BF250" s="162">
        <f>(SUMIFS(Profile!$E$2:$E$17521,Profile!$B$2:$B$17521,$B250,Profile!$C$2:$C$17521,BF$8))*$C$9</f>
        <v>0</v>
      </c>
      <c r="BG250" s="162">
        <f>(SUMIFS(Profile!$E$2:$E$17521,Profile!$B$2:$B$17521,$B250,Profile!$C$2:$C$17521,BG$8))*$C$9</f>
        <v>0</v>
      </c>
      <c r="BH250" s="162">
        <f>(SUMIFS(Profile!$E$2:$E$17521,Profile!$B$2:$B$17521,$B250,Profile!$C$2:$C$17521,BH$8))*$C$9</f>
        <v>0</v>
      </c>
      <c r="BI250" s="162">
        <f>(SUMIFS(Profile!$E$2:$E$17521,Profile!$B$2:$B$17521,$B250,Profile!$C$2:$C$17521,BI$8))*$C$9</f>
        <v>0</v>
      </c>
      <c r="BJ250" s="162">
        <f>(SUMIFS(Profile!$E$2:$E$17521,Profile!$B$2:$B$17521,$B250,Profile!$C$2:$C$17521,BJ$8))*$C$9</f>
        <v>0</v>
      </c>
      <c r="BK250" s="162">
        <f>(SUMIFS(Profile!$E$2:$E$17521,Profile!$B$2:$B$17521,$B250,Profile!$C$2:$C$17521,BK$8))*$C$9</f>
        <v>0</v>
      </c>
      <c r="BL250" s="162">
        <f>(SUMIFS(Profile!$E$2:$E$17521,Profile!$B$2:$B$17521,$B250,Profile!$C$2:$C$17521,BL$8))*$C$9</f>
        <v>0</v>
      </c>
      <c r="BM250" s="162">
        <f>(SUMIFS(Profile!$E$2:$E$17521,Profile!$B$2:$B$17521,$B250,Profile!$C$2:$C$17521,BM$8))*$C$9</f>
        <v>0</v>
      </c>
      <c r="BN250" s="162">
        <f>(SUMIFS(Profile!$E$2:$E$17521,Profile!$B$2:$B$17521,$B250,Profile!$C$2:$C$17521,BN$8))*$C$9</f>
        <v>0</v>
      </c>
      <c r="BO250" s="162">
        <f>(SUMIFS(Profile!$E$2:$E$17521,Profile!$B$2:$B$17521,$B250,Profile!$C$2:$C$17521,BO$8))*$C$9</f>
        <v>0</v>
      </c>
      <c r="BP250" s="162">
        <f>(SUMIFS(Profile!$E$2:$E$17521,Profile!$B$2:$B$17521,$B250,Profile!$C$2:$C$17521,BP$8))*$C$9</f>
        <v>0</v>
      </c>
      <c r="BQ250" s="162">
        <f>(SUMIFS(Profile!$E$2:$E$17521,Profile!$B$2:$B$17521,$B250,Profile!$C$2:$C$17521,BQ$8))*$C$9</f>
        <v>0</v>
      </c>
      <c r="BR250" s="162">
        <f>(SUMIFS(Profile!$E$2:$E$17521,Profile!$B$2:$B$17521,$B250,Profile!$C$2:$C$17521,BR$8))*$C$9</f>
        <v>0</v>
      </c>
      <c r="BS250" s="162">
        <f>(SUMIFS(Profile!$E$2:$E$17521,Profile!$B$2:$B$17521,$B250,Profile!$C$2:$C$17521,BS$8))*$C$9</f>
        <v>0</v>
      </c>
      <c r="BT250" s="162">
        <f>(SUMIFS(Profile!$E$2:$E$17521,Profile!$B$2:$B$17521,$B250,Profile!$C$2:$C$17521,BT$8))*$C$9</f>
        <v>0</v>
      </c>
      <c r="BU250" s="162">
        <f>(SUMIFS(Profile!$E$2:$E$17521,Profile!$B$2:$B$17521,$B250,Profile!$C$2:$C$17521,BU$8))*$C$9</f>
        <v>0</v>
      </c>
      <c r="BV250" s="162">
        <f>(SUMIFS(Profile!$E$2:$E$17521,Profile!$B$2:$B$17521,$B250,Profile!$C$2:$C$17521,BV$8))*$C$9</f>
        <v>0</v>
      </c>
      <c r="BW250" s="162">
        <f>(SUMIFS(Profile!$E$2:$E$17521,Profile!$B$2:$B$17521,$B250,Profile!$C$2:$C$17521,BW$8))*$C$9</f>
        <v>0</v>
      </c>
      <c r="BX250" s="162">
        <f>(SUMIFS(Profile!$E$2:$E$17521,Profile!$B$2:$B$17521,$B250,Profile!$C$2:$C$17521,BX$8))*$C$9</f>
        <v>0</v>
      </c>
      <c r="BY250" s="162">
        <f>(SUMIFS(Profile!$E$2:$E$17521,Profile!$B$2:$B$17521,$B250,Profile!$C$2:$C$17521,BY$8))*$C$9</f>
        <v>0</v>
      </c>
      <c r="BZ250" s="162">
        <f>(SUMIFS(Profile!$E$2:$E$17521,Profile!$B$2:$B$17521,$B250,Profile!$C$2:$C$17521,BZ$8))*$C$9</f>
        <v>0</v>
      </c>
      <c r="CA250" s="162">
        <f>(SUMIFS(Profile!$E$2:$E$17521,Profile!$B$2:$B$17521,$B250,Profile!$C$2:$C$17521,CA$8))*$C$9</f>
        <v>0</v>
      </c>
      <c r="CB250" s="162">
        <f>(SUMIFS(Profile!$E$2:$E$17521,Profile!$B$2:$B$17521,$B250,Profile!$C$2:$C$17521,CB$8))*$C$9</f>
        <v>0</v>
      </c>
      <c r="CC250" s="162">
        <f>(SUMIFS(Profile!$E$2:$E$17521,Profile!$B$2:$B$17521,$B250,Profile!$C$2:$C$17521,CC$8))*$C$9</f>
        <v>0</v>
      </c>
      <c r="CD250" s="162">
        <f>(SUMIFS(Profile!$E$2:$E$17521,Profile!$B$2:$B$17521,$B250,Profile!$C$2:$C$17521,CD$8))*$C$9</f>
        <v>0</v>
      </c>
      <c r="CE250" s="162">
        <f>(SUMIFS(Profile!$E$2:$E$17521,Profile!$B$2:$B$17521,$B250,Profile!$C$2:$C$17521,CE$8))*$C$9</f>
        <v>0</v>
      </c>
      <c r="CF250" s="162">
        <f>(SUMIFS(Profile!$E$2:$E$17521,Profile!$B$2:$B$17521,$B250,Profile!$C$2:$C$17521,CF$8))*$C$9</f>
        <v>0</v>
      </c>
      <c r="CG250" s="162">
        <f>(SUMIFS(Profile!$E$2:$E$17521,Profile!$B$2:$B$17521,$B250,Profile!$C$2:$C$17521,CG$8))*$C$9</f>
        <v>0</v>
      </c>
      <c r="CH250" s="162">
        <f>(SUMIFS(Profile!$E$2:$E$17521,Profile!$B$2:$B$17521,$B250,Profile!$C$2:$C$17521,CH$8))*$C$9</f>
        <v>0</v>
      </c>
      <c r="CI250" s="162">
        <f>(SUMIFS(Profile!$E$2:$E$17521,Profile!$B$2:$B$17521,$B250,Profile!$C$2:$C$17521,CI$8))*$C$9</f>
        <v>0</v>
      </c>
      <c r="CJ250" s="162">
        <f>(SUMIFS(Profile!$E$2:$E$17521,Profile!$B$2:$B$17521,$B250,Profile!$C$2:$C$17521,CJ$8))*$C$9</f>
        <v>0</v>
      </c>
      <c r="CK250" s="162">
        <f>(SUMIFS(Profile!$E$2:$E$17521,Profile!$B$2:$B$17521,$B250,Profile!$C$2:$C$17521,CK$8))*$C$9</f>
        <v>0</v>
      </c>
      <c r="CL250" s="162">
        <f>(SUMIFS(Profile!$E$2:$E$17521,Profile!$B$2:$B$17521,$B250,Profile!$C$2:$C$17521,CL$8))*$C$9</f>
        <v>0</v>
      </c>
      <c r="CM250" s="162">
        <f>(SUMIFS(Profile!$E$2:$E$17521,Profile!$B$2:$B$17521,$B250,Profile!$C$2:$C$17521,CM$8))*$C$9</f>
        <v>0</v>
      </c>
      <c r="CN250" s="162">
        <f>(SUMIFS(Profile!$E$2:$E$17521,Profile!$B$2:$B$17521,$B250,Profile!$C$2:$C$17521,CN$8))*$C$9</f>
        <v>0</v>
      </c>
      <c r="CO250" s="162">
        <f>(SUMIFS(Profile!$E$2:$E$17521,Profile!$B$2:$B$17521,$B250,Profile!$C$2:$C$17521,CO$8))*$C$9</f>
        <v>0</v>
      </c>
      <c r="CP250" s="162">
        <f>(SUMIFS(Profile!$E$2:$E$17521,Profile!$B$2:$B$17521,$B250,Profile!$C$2:$C$17521,CP$8))*$C$9</f>
        <v>0</v>
      </c>
      <c r="CQ250" s="162">
        <f>(SUMIFS(Profile!$E$2:$E$17521,Profile!$B$2:$B$17521,$B250,Profile!$C$2:$C$17521,CQ$8))*$C$9</f>
        <v>0</v>
      </c>
      <c r="CR250" s="162">
        <f>(SUMIFS(Profile!$E$2:$E$17521,Profile!$B$2:$B$17521,$B250,Profile!$C$2:$C$17521,CR$8))*$C$9</f>
        <v>0</v>
      </c>
      <c r="CS250" s="162">
        <f>(SUMIFS(Profile!$E$2:$E$17521,Profile!$B$2:$B$17521,$B250,Profile!$C$2:$C$17521,CS$8))*$C$9</f>
        <v>0</v>
      </c>
      <c r="CT250" s="162">
        <f>(SUMIFS(Profile!$E$2:$E$17521,Profile!$B$2:$B$17521,$B250,Profile!$C$2:$C$17521,CT$8))*$C$9</f>
        <v>0</v>
      </c>
      <c r="CU250" s="162">
        <f>(SUMIFS(Profile!$E$2:$E$17521,Profile!$B$2:$B$17521,$B250,Profile!$C$2:$C$17521,CU$8))*$C$9</f>
        <v>0</v>
      </c>
      <c r="CV250" s="162">
        <f>(SUMIFS(Profile!$E$2:$E$17521,Profile!$B$2:$B$17521,$B250,Profile!$C$2:$C$17521,CV$8))*$C$9</f>
        <v>0</v>
      </c>
      <c r="CW250" s="162">
        <f>(SUMIFS(Profile!$E$2:$E$17521,Profile!$B$2:$B$17521,$B250,Profile!$C$2:$C$17521,CW$8))*$C$9</f>
        <v>0</v>
      </c>
      <c r="CX250" s="162">
        <f t="shared" si="11"/>
        <v>0</v>
      </c>
      <c r="CY250" s="162">
        <f t="shared" ref="CY250:ET250" si="1211">MAX(BB250-E250,0)</f>
        <v>0</v>
      </c>
      <c r="CZ250" s="162">
        <f t="shared" si="1211"/>
        <v>0</v>
      </c>
      <c r="DA250" s="162">
        <f t="shared" si="1211"/>
        <v>0</v>
      </c>
      <c r="DB250" s="162">
        <f t="shared" si="1211"/>
        <v>0</v>
      </c>
      <c r="DC250" s="162">
        <f t="shared" si="1211"/>
        <v>0</v>
      </c>
      <c r="DD250" s="162">
        <f t="shared" si="1211"/>
        <v>0</v>
      </c>
      <c r="DE250" s="162">
        <f t="shared" si="1211"/>
        <v>0</v>
      </c>
      <c r="DF250" s="162">
        <f t="shared" si="1211"/>
        <v>0</v>
      </c>
      <c r="DG250" s="162">
        <f t="shared" si="1211"/>
        <v>0</v>
      </c>
      <c r="DH250" s="162">
        <f t="shared" si="1211"/>
        <v>0</v>
      </c>
      <c r="DI250" s="162">
        <f t="shared" si="1211"/>
        <v>0</v>
      </c>
      <c r="DJ250" s="162">
        <f t="shared" si="1211"/>
        <v>0</v>
      </c>
      <c r="DK250" s="162">
        <f t="shared" si="1211"/>
        <v>0</v>
      </c>
      <c r="DL250" s="162">
        <f t="shared" si="1211"/>
        <v>0</v>
      </c>
      <c r="DM250" s="162">
        <f t="shared" si="1211"/>
        <v>0</v>
      </c>
      <c r="DN250" s="162">
        <f t="shared" si="1211"/>
        <v>0</v>
      </c>
      <c r="DO250" s="162">
        <f t="shared" si="1211"/>
        <v>0</v>
      </c>
      <c r="DP250" s="162">
        <f t="shared" si="1211"/>
        <v>0</v>
      </c>
      <c r="DQ250" s="162">
        <f t="shared" si="1211"/>
        <v>0</v>
      </c>
      <c r="DR250" s="162">
        <f t="shared" si="1211"/>
        <v>0</v>
      </c>
      <c r="DS250" s="162">
        <f t="shared" si="1211"/>
        <v>0</v>
      </c>
      <c r="DT250" s="162">
        <f t="shared" si="1211"/>
        <v>0</v>
      </c>
      <c r="DU250" s="162">
        <f t="shared" si="1211"/>
        <v>0</v>
      </c>
      <c r="DV250" s="162">
        <f t="shared" si="1211"/>
        <v>0</v>
      </c>
      <c r="DW250" s="162">
        <f t="shared" si="1211"/>
        <v>0</v>
      </c>
      <c r="DX250" s="162">
        <f t="shared" si="1211"/>
        <v>0</v>
      </c>
      <c r="DY250" s="162">
        <f t="shared" si="1211"/>
        <v>0</v>
      </c>
      <c r="DZ250" s="162">
        <f t="shared" si="1211"/>
        <v>0</v>
      </c>
      <c r="EA250" s="162">
        <f t="shared" si="1211"/>
        <v>0</v>
      </c>
      <c r="EB250" s="162">
        <f t="shared" si="1211"/>
        <v>0</v>
      </c>
      <c r="EC250" s="162">
        <f t="shared" si="1211"/>
        <v>0</v>
      </c>
      <c r="ED250" s="162">
        <f t="shared" si="1211"/>
        <v>0</v>
      </c>
      <c r="EE250" s="162">
        <f t="shared" si="1211"/>
        <v>0</v>
      </c>
      <c r="EF250" s="162">
        <f t="shared" si="1211"/>
        <v>0</v>
      </c>
      <c r="EG250" s="162">
        <f t="shared" si="1211"/>
        <v>0</v>
      </c>
      <c r="EH250" s="162">
        <f t="shared" si="1211"/>
        <v>0</v>
      </c>
      <c r="EI250" s="162">
        <f t="shared" si="1211"/>
        <v>0</v>
      </c>
      <c r="EJ250" s="162">
        <f t="shared" si="1211"/>
        <v>0</v>
      </c>
      <c r="EK250" s="162">
        <f t="shared" si="1211"/>
        <v>0</v>
      </c>
      <c r="EL250" s="162">
        <f t="shared" si="1211"/>
        <v>0</v>
      </c>
      <c r="EM250" s="162">
        <f t="shared" si="1211"/>
        <v>0</v>
      </c>
      <c r="EN250" s="162">
        <f t="shared" si="1211"/>
        <v>0</v>
      </c>
      <c r="EO250" s="162">
        <f t="shared" si="1211"/>
        <v>0</v>
      </c>
      <c r="EP250" s="162">
        <f t="shared" si="1211"/>
        <v>0</v>
      </c>
      <c r="EQ250" s="162">
        <f t="shared" si="1211"/>
        <v>0</v>
      </c>
      <c r="ER250" s="162">
        <f t="shared" si="1211"/>
        <v>0</v>
      </c>
      <c r="ES250" s="162">
        <f t="shared" si="1211"/>
        <v>0</v>
      </c>
      <c r="ET250" s="162">
        <f t="shared" si="1211"/>
        <v>0</v>
      </c>
      <c r="EU250" s="162">
        <f t="shared" si="13"/>
        <v>0</v>
      </c>
      <c r="EV250" s="162">
        <f t="shared" ref="EV250:GQ250" si="1212">BB250-CY250</f>
        <v>0</v>
      </c>
      <c r="EW250" s="162">
        <f t="shared" si="1212"/>
        <v>0</v>
      </c>
      <c r="EX250" s="162">
        <f t="shared" si="1212"/>
        <v>0</v>
      </c>
      <c r="EY250" s="162">
        <f t="shared" si="1212"/>
        <v>0</v>
      </c>
      <c r="EZ250" s="162">
        <f t="shared" si="1212"/>
        <v>0</v>
      </c>
      <c r="FA250" s="162">
        <f t="shared" si="1212"/>
        <v>0</v>
      </c>
      <c r="FB250" s="162">
        <f t="shared" si="1212"/>
        <v>0</v>
      </c>
      <c r="FC250" s="162">
        <f t="shared" si="1212"/>
        <v>0</v>
      </c>
      <c r="FD250" s="162">
        <f t="shared" si="1212"/>
        <v>0</v>
      </c>
      <c r="FE250" s="162">
        <f t="shared" si="1212"/>
        <v>0</v>
      </c>
      <c r="FF250" s="162">
        <f t="shared" si="1212"/>
        <v>0</v>
      </c>
      <c r="FG250" s="162">
        <f t="shared" si="1212"/>
        <v>0</v>
      </c>
      <c r="FH250" s="162">
        <f t="shared" si="1212"/>
        <v>0</v>
      </c>
      <c r="FI250" s="162">
        <f t="shared" si="1212"/>
        <v>0</v>
      </c>
      <c r="FJ250" s="162">
        <f t="shared" si="1212"/>
        <v>0</v>
      </c>
      <c r="FK250" s="162">
        <f t="shared" si="1212"/>
        <v>0</v>
      </c>
      <c r="FL250" s="162">
        <f t="shared" si="1212"/>
        <v>0</v>
      </c>
      <c r="FM250" s="162">
        <f t="shared" si="1212"/>
        <v>0</v>
      </c>
      <c r="FN250" s="162">
        <f t="shared" si="1212"/>
        <v>0</v>
      </c>
      <c r="FO250" s="162">
        <f t="shared" si="1212"/>
        <v>0</v>
      </c>
      <c r="FP250" s="162">
        <f t="shared" si="1212"/>
        <v>0</v>
      </c>
      <c r="FQ250" s="162">
        <f t="shared" si="1212"/>
        <v>0</v>
      </c>
      <c r="FR250" s="162">
        <f t="shared" si="1212"/>
        <v>0</v>
      </c>
      <c r="FS250" s="162">
        <f t="shared" si="1212"/>
        <v>0</v>
      </c>
      <c r="FT250" s="162">
        <f t="shared" si="1212"/>
        <v>0</v>
      </c>
      <c r="FU250" s="162">
        <f t="shared" si="1212"/>
        <v>0</v>
      </c>
      <c r="FV250" s="162">
        <f t="shared" si="1212"/>
        <v>0</v>
      </c>
      <c r="FW250" s="162">
        <f t="shared" si="1212"/>
        <v>0</v>
      </c>
      <c r="FX250" s="162">
        <f t="shared" si="1212"/>
        <v>0</v>
      </c>
      <c r="FY250" s="162">
        <f t="shared" si="1212"/>
        <v>0</v>
      </c>
      <c r="FZ250" s="162">
        <f t="shared" si="1212"/>
        <v>0</v>
      </c>
      <c r="GA250" s="162">
        <f t="shared" si="1212"/>
        <v>0</v>
      </c>
      <c r="GB250" s="162">
        <f t="shared" si="1212"/>
        <v>0</v>
      </c>
      <c r="GC250" s="162">
        <f t="shared" si="1212"/>
        <v>0</v>
      </c>
      <c r="GD250" s="162">
        <f t="shared" si="1212"/>
        <v>0</v>
      </c>
      <c r="GE250" s="162">
        <f t="shared" si="1212"/>
        <v>0</v>
      </c>
      <c r="GF250" s="162">
        <f t="shared" si="1212"/>
        <v>0</v>
      </c>
      <c r="GG250" s="162">
        <f t="shared" si="1212"/>
        <v>0</v>
      </c>
      <c r="GH250" s="162">
        <f t="shared" si="1212"/>
        <v>0</v>
      </c>
      <c r="GI250" s="162">
        <f t="shared" si="1212"/>
        <v>0</v>
      </c>
      <c r="GJ250" s="162">
        <f t="shared" si="1212"/>
        <v>0</v>
      </c>
      <c r="GK250" s="162">
        <f t="shared" si="1212"/>
        <v>0</v>
      </c>
      <c r="GL250" s="162">
        <f t="shared" si="1212"/>
        <v>0</v>
      </c>
      <c r="GM250" s="162">
        <f t="shared" si="1212"/>
        <v>0</v>
      </c>
      <c r="GN250" s="162">
        <f t="shared" si="1212"/>
        <v>0</v>
      </c>
      <c r="GO250" s="162">
        <f t="shared" si="1212"/>
        <v>0</v>
      </c>
      <c r="GP250" s="162">
        <f t="shared" si="1212"/>
        <v>0</v>
      </c>
      <c r="GQ250" s="162">
        <f t="shared" si="1212"/>
        <v>0</v>
      </c>
      <c r="GR250" s="162">
        <f t="shared" si="15"/>
        <v>0</v>
      </c>
      <c r="GS250" s="162">
        <f t="shared" ref="GS250:IN250" si="1213">E250-EV250</f>
        <v>0</v>
      </c>
      <c r="GT250" s="162">
        <f t="shared" si="1213"/>
        <v>0</v>
      </c>
      <c r="GU250" s="162">
        <f t="shared" si="1213"/>
        <v>0</v>
      </c>
      <c r="GV250" s="162">
        <f t="shared" si="1213"/>
        <v>0</v>
      </c>
      <c r="GW250" s="162">
        <f t="shared" si="1213"/>
        <v>0</v>
      </c>
      <c r="GX250" s="162">
        <f t="shared" si="1213"/>
        <v>0</v>
      </c>
      <c r="GY250" s="162">
        <f t="shared" si="1213"/>
        <v>0</v>
      </c>
      <c r="GZ250" s="162">
        <f t="shared" si="1213"/>
        <v>0</v>
      </c>
      <c r="HA250" s="162">
        <f t="shared" si="1213"/>
        <v>0</v>
      </c>
      <c r="HB250" s="162">
        <f t="shared" si="1213"/>
        <v>0</v>
      </c>
      <c r="HC250" s="162">
        <f t="shared" si="1213"/>
        <v>0</v>
      </c>
      <c r="HD250" s="162">
        <f t="shared" si="1213"/>
        <v>0</v>
      </c>
      <c r="HE250" s="162">
        <f t="shared" si="1213"/>
        <v>0</v>
      </c>
      <c r="HF250" s="162">
        <f t="shared" si="1213"/>
        <v>0</v>
      </c>
      <c r="HG250" s="162">
        <f t="shared" si="1213"/>
        <v>0</v>
      </c>
      <c r="HH250" s="162">
        <f t="shared" si="1213"/>
        <v>0</v>
      </c>
      <c r="HI250" s="162">
        <f t="shared" si="1213"/>
        <v>0</v>
      </c>
      <c r="HJ250" s="162">
        <f t="shared" si="1213"/>
        <v>0</v>
      </c>
      <c r="HK250" s="162">
        <f t="shared" si="1213"/>
        <v>0</v>
      </c>
      <c r="HL250" s="162">
        <f t="shared" si="1213"/>
        <v>0</v>
      </c>
      <c r="HM250" s="162">
        <f t="shared" si="1213"/>
        <v>0</v>
      </c>
      <c r="HN250" s="162">
        <f t="shared" si="1213"/>
        <v>0</v>
      </c>
      <c r="HO250" s="162">
        <f t="shared" si="1213"/>
        <v>0</v>
      </c>
      <c r="HP250" s="162">
        <f t="shared" si="1213"/>
        <v>0</v>
      </c>
      <c r="HQ250" s="162">
        <f t="shared" si="1213"/>
        <v>0</v>
      </c>
      <c r="HR250" s="162">
        <f t="shared" si="1213"/>
        <v>0</v>
      </c>
      <c r="HS250" s="162">
        <f t="shared" si="1213"/>
        <v>0</v>
      </c>
      <c r="HT250" s="162">
        <f t="shared" si="1213"/>
        <v>0</v>
      </c>
      <c r="HU250" s="162">
        <f t="shared" si="1213"/>
        <v>0</v>
      </c>
      <c r="HV250" s="162">
        <f t="shared" si="1213"/>
        <v>0</v>
      </c>
      <c r="HW250" s="162">
        <f t="shared" si="1213"/>
        <v>0</v>
      </c>
      <c r="HX250" s="162">
        <f t="shared" si="1213"/>
        <v>0</v>
      </c>
      <c r="HY250" s="162">
        <f t="shared" si="1213"/>
        <v>0</v>
      </c>
      <c r="HZ250" s="162">
        <f t="shared" si="1213"/>
        <v>0</v>
      </c>
      <c r="IA250" s="162">
        <f t="shared" si="1213"/>
        <v>0</v>
      </c>
      <c r="IB250" s="162">
        <f t="shared" si="1213"/>
        <v>0</v>
      </c>
      <c r="IC250" s="162">
        <f t="shared" si="1213"/>
        <v>0</v>
      </c>
      <c r="ID250" s="162">
        <f t="shared" si="1213"/>
        <v>0</v>
      </c>
      <c r="IE250" s="162">
        <f t="shared" si="1213"/>
        <v>0</v>
      </c>
      <c r="IF250" s="162">
        <f t="shared" si="1213"/>
        <v>0</v>
      </c>
      <c r="IG250" s="162">
        <f t="shared" si="1213"/>
        <v>0</v>
      </c>
      <c r="IH250" s="162">
        <f t="shared" si="1213"/>
        <v>0</v>
      </c>
      <c r="II250" s="162">
        <f t="shared" si="1213"/>
        <v>0</v>
      </c>
      <c r="IJ250" s="162">
        <f t="shared" si="1213"/>
        <v>0</v>
      </c>
      <c r="IK250" s="162">
        <f t="shared" si="1213"/>
        <v>0</v>
      </c>
      <c r="IL250" s="162">
        <f t="shared" si="1213"/>
        <v>0</v>
      </c>
      <c r="IM250" s="162">
        <f t="shared" si="1213"/>
        <v>0</v>
      </c>
      <c r="IN250" s="162">
        <f t="shared" si="1213"/>
        <v>0</v>
      </c>
      <c r="IO250" s="162">
        <f t="shared" si="17"/>
        <v>0</v>
      </c>
      <c r="IP250" s="162">
        <f t="shared" si="23"/>
        <v>0</v>
      </c>
      <c r="IQ250" s="162">
        <f t="shared" ref="IQ250:KK250" si="1214">MAX((MIN(CZ250+IP250,$IO$7))-GT250,0)</f>
        <v>0</v>
      </c>
      <c r="IR250" s="162">
        <f t="shared" si="1214"/>
        <v>0</v>
      </c>
      <c r="IS250" s="162">
        <f t="shared" si="1214"/>
        <v>0</v>
      </c>
      <c r="IT250" s="162">
        <f t="shared" si="1214"/>
        <v>0</v>
      </c>
      <c r="IU250" s="162">
        <f t="shared" si="1214"/>
        <v>0</v>
      </c>
      <c r="IV250" s="162">
        <f t="shared" si="1214"/>
        <v>0</v>
      </c>
      <c r="IW250" s="162">
        <f t="shared" si="1214"/>
        <v>0</v>
      </c>
      <c r="IX250" s="162">
        <f t="shared" si="1214"/>
        <v>0</v>
      </c>
      <c r="IY250" s="162">
        <f t="shared" si="1214"/>
        <v>0</v>
      </c>
      <c r="IZ250" s="162">
        <f t="shared" si="1214"/>
        <v>0</v>
      </c>
      <c r="JA250" s="162">
        <f t="shared" si="1214"/>
        <v>0</v>
      </c>
      <c r="JB250" s="162">
        <f t="shared" si="1214"/>
        <v>0</v>
      </c>
      <c r="JC250" s="162">
        <f t="shared" si="1214"/>
        <v>0</v>
      </c>
      <c r="JD250" s="162">
        <f t="shared" si="1214"/>
        <v>0</v>
      </c>
      <c r="JE250" s="162">
        <f t="shared" si="1214"/>
        <v>0</v>
      </c>
      <c r="JF250" s="162">
        <f t="shared" si="1214"/>
        <v>0</v>
      </c>
      <c r="JG250" s="162">
        <f t="shared" si="1214"/>
        <v>0</v>
      </c>
      <c r="JH250" s="162">
        <f t="shared" si="1214"/>
        <v>0</v>
      </c>
      <c r="JI250" s="162">
        <f t="shared" si="1214"/>
        <v>0</v>
      </c>
      <c r="JJ250" s="162">
        <f t="shared" si="1214"/>
        <v>0</v>
      </c>
      <c r="JK250" s="162">
        <f t="shared" si="1214"/>
        <v>0</v>
      </c>
      <c r="JL250" s="162">
        <f t="shared" si="1214"/>
        <v>0</v>
      </c>
      <c r="JM250" s="162">
        <f t="shared" si="1214"/>
        <v>0</v>
      </c>
      <c r="JN250" s="162">
        <f t="shared" si="1214"/>
        <v>0</v>
      </c>
      <c r="JO250" s="162">
        <f t="shared" si="1214"/>
        <v>0</v>
      </c>
      <c r="JP250" s="162">
        <f t="shared" si="1214"/>
        <v>0</v>
      </c>
      <c r="JQ250" s="162">
        <f t="shared" si="1214"/>
        <v>0</v>
      </c>
      <c r="JR250" s="162">
        <f t="shared" si="1214"/>
        <v>0</v>
      </c>
      <c r="JS250" s="162">
        <f t="shared" si="1214"/>
        <v>0</v>
      </c>
      <c r="JT250" s="162">
        <f t="shared" si="1214"/>
        <v>0</v>
      </c>
      <c r="JU250" s="162">
        <f t="shared" si="1214"/>
        <v>0</v>
      </c>
      <c r="JV250" s="162">
        <f t="shared" si="1214"/>
        <v>0</v>
      </c>
      <c r="JW250" s="162">
        <f t="shared" si="1214"/>
        <v>0</v>
      </c>
      <c r="JX250" s="162">
        <f t="shared" si="1214"/>
        <v>0</v>
      </c>
      <c r="JY250" s="162">
        <f t="shared" si="1214"/>
        <v>0</v>
      </c>
      <c r="JZ250" s="162">
        <f t="shared" si="1214"/>
        <v>0</v>
      </c>
      <c r="KA250" s="162">
        <f t="shared" si="1214"/>
        <v>0</v>
      </c>
      <c r="KB250" s="162">
        <f t="shared" si="1214"/>
        <v>0</v>
      </c>
      <c r="KC250" s="162">
        <f t="shared" si="1214"/>
        <v>0</v>
      </c>
      <c r="KD250" s="162">
        <f t="shared" si="1214"/>
        <v>0</v>
      </c>
      <c r="KE250" s="162">
        <f t="shared" si="1214"/>
        <v>0</v>
      </c>
      <c r="KF250" s="162">
        <f t="shared" si="1214"/>
        <v>0</v>
      </c>
      <c r="KG250" s="162">
        <f t="shared" si="1214"/>
        <v>0</v>
      </c>
      <c r="KH250" s="162">
        <f t="shared" si="1214"/>
        <v>0</v>
      </c>
      <c r="KI250" s="162">
        <f t="shared" si="1214"/>
        <v>0</v>
      </c>
      <c r="KJ250" s="162">
        <f t="shared" si="1214"/>
        <v>0</v>
      </c>
      <c r="KK250" s="162">
        <f t="shared" si="1214"/>
        <v>0</v>
      </c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</row>
    <row r="251" ht="14.25" customHeight="1" spans="1:326" x14ac:dyDescent="0.25">
      <c r="A251" s="1">
        <v>8</v>
      </c>
      <c r="B251" s="1">
        <f t="shared" ref="B251:C251" si="1215">B250+1</f>
        <v>241</v>
      </c>
      <c r="C251" s="232">
        <f t="shared" si="1215"/>
        <v>43706</v>
      </c>
      <c r="D251" s="162">
        <f t="shared" si="9"/>
        <v>0</v>
      </c>
      <c r="E251" s="162">
        <f>(SUMIFS(Profile!$F$2:$F$17521,Profile!$B$2:$B$17521,$B251,Profile!$C$2:$C$17521,E$8))*$C$6</f>
        <v>0</v>
      </c>
      <c r="F251" s="162">
        <f>(SUMIFS(Profile!$F$2:$F$17521,Profile!$B$2:$B$17521,$B251,Profile!$C$2:$C$17521,F$8))*$C$6</f>
        <v>0</v>
      </c>
      <c r="G251" s="162">
        <f>(SUMIFS(Profile!$F$2:$F$17521,Profile!$B$2:$B$17521,$B251,Profile!$C$2:$C$17521,G$8))*$C$6</f>
        <v>0</v>
      </c>
      <c r="H251" s="162">
        <f>(SUMIFS(Profile!$F$2:$F$17521,Profile!$B$2:$B$17521,$B251,Profile!$C$2:$C$17521,H$8))*$C$6</f>
        <v>0</v>
      </c>
      <c r="I251" s="162">
        <f>(SUMIFS(Profile!$F$2:$F$17521,Profile!$B$2:$B$17521,$B251,Profile!$C$2:$C$17521,I$8))*$C$6</f>
        <v>0</v>
      </c>
      <c r="J251" s="162">
        <f>(SUMIFS(Profile!$F$2:$F$17521,Profile!$B$2:$B$17521,$B251,Profile!$C$2:$C$17521,J$8))*$C$6</f>
        <v>0</v>
      </c>
      <c r="K251" s="162">
        <f>(SUMIFS(Profile!$F$2:$F$17521,Profile!$B$2:$B$17521,$B251,Profile!$C$2:$C$17521,K$8))*$C$6</f>
        <v>0</v>
      </c>
      <c r="L251" s="162">
        <f>(SUMIFS(Profile!$F$2:$F$17521,Profile!$B$2:$B$17521,$B251,Profile!$C$2:$C$17521,L$8))*$C$6</f>
        <v>0</v>
      </c>
      <c r="M251" s="162">
        <f>(SUMIFS(Profile!$F$2:$F$17521,Profile!$B$2:$B$17521,$B251,Profile!$C$2:$C$17521,M$8))*$C$6</f>
        <v>0</v>
      </c>
      <c r="N251" s="162">
        <f>(SUMIFS(Profile!$F$2:$F$17521,Profile!$B$2:$B$17521,$B251,Profile!$C$2:$C$17521,N$8))*$C$6</f>
        <v>0</v>
      </c>
      <c r="O251" s="162">
        <f>(SUMIFS(Profile!$F$2:$F$17521,Profile!$B$2:$B$17521,$B251,Profile!$C$2:$C$17521,O$8))*$C$6</f>
        <v>0</v>
      </c>
      <c r="P251" s="162">
        <f>(SUMIFS(Profile!$F$2:$F$17521,Profile!$B$2:$B$17521,$B251,Profile!$C$2:$C$17521,P$8))*$C$6</f>
        <v>0</v>
      </c>
      <c r="Q251" s="162">
        <f>(SUMIFS(Profile!$F$2:$F$17521,Profile!$B$2:$B$17521,$B251,Profile!$C$2:$C$17521,Q$8))*$C$6</f>
        <v>0</v>
      </c>
      <c r="R251" s="162">
        <f>(SUMIFS(Profile!$F$2:$F$17521,Profile!$B$2:$B$17521,$B251,Profile!$C$2:$C$17521,R$8))*$C$6</f>
        <v>0</v>
      </c>
      <c r="S251" s="162">
        <f>(SUMIFS(Profile!$F$2:$F$17521,Profile!$B$2:$B$17521,$B251,Profile!$C$2:$C$17521,S$8))*$C$6</f>
        <v>0</v>
      </c>
      <c r="T251" s="162">
        <f>(SUMIFS(Profile!$F$2:$F$17521,Profile!$B$2:$B$17521,$B251,Profile!$C$2:$C$17521,T$8))*$C$6</f>
        <v>0</v>
      </c>
      <c r="U251" s="162">
        <f>(SUMIFS(Profile!$F$2:$F$17521,Profile!$B$2:$B$17521,$B251,Profile!$C$2:$C$17521,U$8))*$C$6</f>
        <v>0</v>
      </c>
      <c r="V251" s="162">
        <f>(SUMIFS(Profile!$F$2:$F$17521,Profile!$B$2:$B$17521,$B251,Profile!$C$2:$C$17521,V$8))*$C$6</f>
        <v>0</v>
      </c>
      <c r="W251" s="162">
        <f>(SUMIFS(Profile!$F$2:$F$17521,Profile!$B$2:$B$17521,$B251,Profile!$C$2:$C$17521,W$8))*$C$6</f>
        <v>0</v>
      </c>
      <c r="X251" s="162">
        <f>(SUMIFS(Profile!$F$2:$F$17521,Profile!$B$2:$B$17521,$B251,Profile!$C$2:$C$17521,X$8))*$C$6</f>
        <v>0</v>
      </c>
      <c r="Y251" s="162">
        <f>(SUMIFS(Profile!$F$2:$F$17521,Profile!$B$2:$B$17521,$B251,Profile!$C$2:$C$17521,Y$8))*$C$6</f>
        <v>0</v>
      </c>
      <c r="Z251" s="162">
        <f>(SUMIFS(Profile!$F$2:$F$17521,Profile!$B$2:$B$17521,$B251,Profile!$C$2:$C$17521,Z$8))*$C$6</f>
        <v>0</v>
      </c>
      <c r="AA251" s="162">
        <f>(SUMIFS(Profile!$F$2:$F$17521,Profile!$B$2:$B$17521,$B251,Profile!$C$2:$C$17521,AA$8))*$C$6</f>
        <v>0</v>
      </c>
      <c r="AB251" s="162">
        <f>(SUMIFS(Profile!$F$2:$F$17521,Profile!$B$2:$B$17521,$B251,Profile!$C$2:$C$17521,AB$8))*$C$6</f>
        <v>0</v>
      </c>
      <c r="AC251" s="162">
        <f>(SUMIFS(Profile!$F$2:$F$17521,Profile!$B$2:$B$17521,$B251,Profile!$C$2:$C$17521,AC$8))*$C$6</f>
        <v>0</v>
      </c>
      <c r="AD251" s="162">
        <f>(SUMIFS(Profile!$F$2:$F$17521,Profile!$B$2:$B$17521,$B251,Profile!$C$2:$C$17521,AD$8))*$C$6</f>
        <v>0</v>
      </c>
      <c r="AE251" s="162">
        <f>(SUMIFS(Profile!$F$2:$F$17521,Profile!$B$2:$B$17521,$B251,Profile!$C$2:$C$17521,AE$8))*$C$6</f>
        <v>0</v>
      </c>
      <c r="AF251" s="162">
        <f>(SUMIFS(Profile!$F$2:$F$17521,Profile!$B$2:$B$17521,$B251,Profile!$C$2:$C$17521,AF$8))*$C$6</f>
        <v>0</v>
      </c>
      <c r="AG251" s="162">
        <f>(SUMIFS(Profile!$F$2:$F$17521,Profile!$B$2:$B$17521,$B251,Profile!$C$2:$C$17521,AG$8))*$C$6</f>
        <v>0</v>
      </c>
      <c r="AH251" s="162">
        <f>(SUMIFS(Profile!$F$2:$F$17521,Profile!$B$2:$B$17521,$B251,Profile!$C$2:$C$17521,AH$8))*$C$6</f>
        <v>0</v>
      </c>
      <c r="AI251" s="162">
        <f>(SUMIFS(Profile!$F$2:$F$17521,Profile!$B$2:$B$17521,$B251,Profile!$C$2:$C$17521,AI$8))*$C$6</f>
        <v>0</v>
      </c>
      <c r="AJ251" s="162">
        <f>(SUMIFS(Profile!$F$2:$F$17521,Profile!$B$2:$B$17521,$B251,Profile!$C$2:$C$17521,AJ$8))*$C$6</f>
        <v>0</v>
      </c>
      <c r="AK251" s="162">
        <f>(SUMIFS(Profile!$F$2:$F$17521,Profile!$B$2:$B$17521,$B251,Profile!$C$2:$C$17521,AK$8))*$C$6</f>
        <v>0</v>
      </c>
      <c r="AL251" s="162">
        <f>(SUMIFS(Profile!$F$2:$F$17521,Profile!$B$2:$B$17521,$B251,Profile!$C$2:$C$17521,AL$8))*$C$6</f>
        <v>0</v>
      </c>
      <c r="AM251" s="162">
        <f>(SUMIFS(Profile!$F$2:$F$17521,Profile!$B$2:$B$17521,$B251,Profile!$C$2:$C$17521,AM$8))*$C$6</f>
        <v>0</v>
      </c>
      <c r="AN251" s="162">
        <f>(SUMIFS(Profile!$F$2:$F$17521,Profile!$B$2:$B$17521,$B251,Profile!$C$2:$C$17521,AN$8))*$C$6</f>
        <v>0</v>
      </c>
      <c r="AO251" s="162">
        <f>(SUMIFS(Profile!$F$2:$F$17521,Profile!$B$2:$B$17521,$B251,Profile!$C$2:$C$17521,AO$8))*$C$6</f>
        <v>0</v>
      </c>
      <c r="AP251" s="162">
        <f>(SUMIFS(Profile!$F$2:$F$17521,Profile!$B$2:$B$17521,$B251,Profile!$C$2:$C$17521,AP$8))*$C$6</f>
        <v>0</v>
      </c>
      <c r="AQ251" s="162">
        <f>(SUMIFS(Profile!$F$2:$F$17521,Profile!$B$2:$B$17521,$B251,Profile!$C$2:$C$17521,AQ$8))*$C$6</f>
        <v>0</v>
      </c>
      <c r="AR251" s="162">
        <f>(SUMIFS(Profile!$F$2:$F$17521,Profile!$B$2:$B$17521,$B251,Profile!$C$2:$C$17521,AR$8))*$C$6</f>
        <v>0</v>
      </c>
      <c r="AS251" s="162">
        <f>(SUMIFS(Profile!$F$2:$F$17521,Profile!$B$2:$B$17521,$B251,Profile!$C$2:$C$17521,AS$8))*$C$6</f>
        <v>0</v>
      </c>
      <c r="AT251" s="162">
        <f>(SUMIFS(Profile!$F$2:$F$17521,Profile!$B$2:$B$17521,$B251,Profile!$C$2:$C$17521,AT$8))*$C$6</f>
        <v>0</v>
      </c>
      <c r="AU251" s="162">
        <f>(SUMIFS(Profile!$F$2:$F$17521,Profile!$B$2:$B$17521,$B251,Profile!$C$2:$C$17521,AU$8))*$C$6</f>
        <v>0</v>
      </c>
      <c r="AV251" s="162">
        <f>(SUMIFS(Profile!$F$2:$F$17521,Profile!$B$2:$B$17521,$B251,Profile!$C$2:$C$17521,AV$8))*$C$6</f>
        <v>0</v>
      </c>
      <c r="AW251" s="162">
        <f>(SUMIFS(Profile!$F$2:$F$17521,Profile!$B$2:$B$17521,$B251,Profile!$C$2:$C$17521,AW$8))*$C$6</f>
        <v>0</v>
      </c>
      <c r="AX251" s="162">
        <f>(SUMIFS(Profile!$F$2:$F$17521,Profile!$B$2:$B$17521,$B251,Profile!$C$2:$C$17521,AX$8))*$C$6</f>
        <v>0</v>
      </c>
      <c r="AY251" s="162">
        <f>(SUMIFS(Profile!$F$2:$F$17521,Profile!$B$2:$B$17521,$B251,Profile!$C$2:$C$17521,AY$8))*$C$6</f>
        <v>0</v>
      </c>
      <c r="AZ251" s="162">
        <f>(SUMIFS(Profile!$F$2:$F$17521,Profile!$B$2:$B$17521,$B251,Profile!$C$2:$C$17521,AZ$8))*$C$6</f>
        <v>0</v>
      </c>
      <c r="BA251" s="162">
        <f t="shared" si="10"/>
        <v>0</v>
      </c>
      <c r="BB251" s="162">
        <f>(SUMIFS(Profile!$E$2:$E$17521,Profile!$B$2:$B$17521,$B251,Profile!$C$2:$C$17521,BB$8))*$C$9</f>
        <v>0</v>
      </c>
      <c r="BC251" s="162">
        <f>(SUMIFS(Profile!$E$2:$E$17521,Profile!$B$2:$B$17521,$B251,Profile!$C$2:$C$17521,BC$8))*$C$9</f>
        <v>0</v>
      </c>
      <c r="BD251" s="162">
        <f>(SUMIFS(Profile!$E$2:$E$17521,Profile!$B$2:$B$17521,$B251,Profile!$C$2:$C$17521,BD$8))*$C$9</f>
        <v>0</v>
      </c>
      <c r="BE251" s="162">
        <f>(SUMIFS(Profile!$E$2:$E$17521,Profile!$B$2:$B$17521,$B251,Profile!$C$2:$C$17521,BE$8))*$C$9</f>
        <v>0</v>
      </c>
      <c r="BF251" s="162">
        <f>(SUMIFS(Profile!$E$2:$E$17521,Profile!$B$2:$B$17521,$B251,Profile!$C$2:$C$17521,BF$8))*$C$9</f>
        <v>0</v>
      </c>
      <c r="BG251" s="162">
        <f>(SUMIFS(Profile!$E$2:$E$17521,Profile!$B$2:$B$17521,$B251,Profile!$C$2:$C$17521,BG$8))*$C$9</f>
        <v>0</v>
      </c>
      <c r="BH251" s="162">
        <f>(SUMIFS(Profile!$E$2:$E$17521,Profile!$B$2:$B$17521,$B251,Profile!$C$2:$C$17521,BH$8))*$C$9</f>
        <v>0</v>
      </c>
      <c r="BI251" s="162">
        <f>(SUMIFS(Profile!$E$2:$E$17521,Profile!$B$2:$B$17521,$B251,Profile!$C$2:$C$17521,BI$8))*$C$9</f>
        <v>0</v>
      </c>
      <c r="BJ251" s="162">
        <f>(SUMIFS(Profile!$E$2:$E$17521,Profile!$B$2:$B$17521,$B251,Profile!$C$2:$C$17521,BJ$8))*$C$9</f>
        <v>0</v>
      </c>
      <c r="BK251" s="162">
        <f>(SUMIFS(Profile!$E$2:$E$17521,Profile!$B$2:$B$17521,$B251,Profile!$C$2:$C$17521,BK$8))*$C$9</f>
        <v>0</v>
      </c>
      <c r="BL251" s="162">
        <f>(SUMIFS(Profile!$E$2:$E$17521,Profile!$B$2:$B$17521,$B251,Profile!$C$2:$C$17521,BL$8))*$C$9</f>
        <v>0</v>
      </c>
      <c r="BM251" s="162">
        <f>(SUMIFS(Profile!$E$2:$E$17521,Profile!$B$2:$B$17521,$B251,Profile!$C$2:$C$17521,BM$8))*$C$9</f>
        <v>0</v>
      </c>
      <c r="BN251" s="162">
        <f>(SUMIFS(Profile!$E$2:$E$17521,Profile!$B$2:$B$17521,$B251,Profile!$C$2:$C$17521,BN$8))*$C$9</f>
        <v>0</v>
      </c>
      <c r="BO251" s="162">
        <f>(SUMIFS(Profile!$E$2:$E$17521,Profile!$B$2:$B$17521,$B251,Profile!$C$2:$C$17521,BO$8))*$C$9</f>
        <v>0</v>
      </c>
      <c r="BP251" s="162">
        <f>(SUMIFS(Profile!$E$2:$E$17521,Profile!$B$2:$B$17521,$B251,Profile!$C$2:$C$17521,BP$8))*$C$9</f>
        <v>0</v>
      </c>
      <c r="BQ251" s="162">
        <f>(SUMIFS(Profile!$E$2:$E$17521,Profile!$B$2:$B$17521,$B251,Profile!$C$2:$C$17521,BQ$8))*$C$9</f>
        <v>0</v>
      </c>
      <c r="BR251" s="162">
        <f>(SUMIFS(Profile!$E$2:$E$17521,Profile!$B$2:$B$17521,$B251,Profile!$C$2:$C$17521,BR$8))*$C$9</f>
        <v>0</v>
      </c>
      <c r="BS251" s="162">
        <f>(SUMIFS(Profile!$E$2:$E$17521,Profile!$B$2:$B$17521,$B251,Profile!$C$2:$C$17521,BS$8))*$C$9</f>
        <v>0</v>
      </c>
      <c r="BT251" s="162">
        <f>(SUMIFS(Profile!$E$2:$E$17521,Profile!$B$2:$B$17521,$B251,Profile!$C$2:$C$17521,BT$8))*$C$9</f>
        <v>0</v>
      </c>
      <c r="BU251" s="162">
        <f>(SUMIFS(Profile!$E$2:$E$17521,Profile!$B$2:$B$17521,$B251,Profile!$C$2:$C$17521,BU$8))*$C$9</f>
        <v>0</v>
      </c>
      <c r="BV251" s="162">
        <f>(SUMIFS(Profile!$E$2:$E$17521,Profile!$B$2:$B$17521,$B251,Profile!$C$2:$C$17521,BV$8))*$C$9</f>
        <v>0</v>
      </c>
      <c r="BW251" s="162">
        <f>(SUMIFS(Profile!$E$2:$E$17521,Profile!$B$2:$B$17521,$B251,Profile!$C$2:$C$17521,BW$8))*$C$9</f>
        <v>0</v>
      </c>
      <c r="BX251" s="162">
        <f>(SUMIFS(Profile!$E$2:$E$17521,Profile!$B$2:$B$17521,$B251,Profile!$C$2:$C$17521,BX$8))*$C$9</f>
        <v>0</v>
      </c>
      <c r="BY251" s="162">
        <f>(SUMIFS(Profile!$E$2:$E$17521,Profile!$B$2:$B$17521,$B251,Profile!$C$2:$C$17521,BY$8))*$C$9</f>
        <v>0</v>
      </c>
      <c r="BZ251" s="162">
        <f>(SUMIFS(Profile!$E$2:$E$17521,Profile!$B$2:$B$17521,$B251,Profile!$C$2:$C$17521,BZ$8))*$C$9</f>
        <v>0</v>
      </c>
      <c r="CA251" s="162">
        <f>(SUMIFS(Profile!$E$2:$E$17521,Profile!$B$2:$B$17521,$B251,Profile!$C$2:$C$17521,CA$8))*$C$9</f>
        <v>0</v>
      </c>
      <c r="CB251" s="162">
        <f>(SUMIFS(Profile!$E$2:$E$17521,Profile!$B$2:$B$17521,$B251,Profile!$C$2:$C$17521,CB$8))*$C$9</f>
        <v>0</v>
      </c>
      <c r="CC251" s="162">
        <f>(SUMIFS(Profile!$E$2:$E$17521,Profile!$B$2:$B$17521,$B251,Profile!$C$2:$C$17521,CC$8))*$C$9</f>
        <v>0</v>
      </c>
      <c r="CD251" s="162">
        <f>(SUMIFS(Profile!$E$2:$E$17521,Profile!$B$2:$B$17521,$B251,Profile!$C$2:$C$17521,CD$8))*$C$9</f>
        <v>0</v>
      </c>
      <c r="CE251" s="162">
        <f>(SUMIFS(Profile!$E$2:$E$17521,Profile!$B$2:$B$17521,$B251,Profile!$C$2:$C$17521,CE$8))*$C$9</f>
        <v>0</v>
      </c>
      <c r="CF251" s="162">
        <f>(SUMIFS(Profile!$E$2:$E$17521,Profile!$B$2:$B$17521,$B251,Profile!$C$2:$C$17521,CF$8))*$C$9</f>
        <v>0</v>
      </c>
      <c r="CG251" s="162">
        <f>(SUMIFS(Profile!$E$2:$E$17521,Profile!$B$2:$B$17521,$B251,Profile!$C$2:$C$17521,CG$8))*$C$9</f>
        <v>0</v>
      </c>
      <c r="CH251" s="162">
        <f>(SUMIFS(Profile!$E$2:$E$17521,Profile!$B$2:$B$17521,$B251,Profile!$C$2:$C$17521,CH$8))*$C$9</f>
        <v>0</v>
      </c>
      <c r="CI251" s="162">
        <f>(SUMIFS(Profile!$E$2:$E$17521,Profile!$B$2:$B$17521,$B251,Profile!$C$2:$C$17521,CI$8))*$C$9</f>
        <v>0</v>
      </c>
      <c r="CJ251" s="162">
        <f>(SUMIFS(Profile!$E$2:$E$17521,Profile!$B$2:$B$17521,$B251,Profile!$C$2:$C$17521,CJ$8))*$C$9</f>
        <v>0</v>
      </c>
      <c r="CK251" s="162">
        <f>(SUMIFS(Profile!$E$2:$E$17521,Profile!$B$2:$B$17521,$B251,Profile!$C$2:$C$17521,CK$8))*$C$9</f>
        <v>0</v>
      </c>
      <c r="CL251" s="162">
        <f>(SUMIFS(Profile!$E$2:$E$17521,Profile!$B$2:$B$17521,$B251,Profile!$C$2:$C$17521,CL$8))*$C$9</f>
        <v>0</v>
      </c>
      <c r="CM251" s="162">
        <f>(SUMIFS(Profile!$E$2:$E$17521,Profile!$B$2:$B$17521,$B251,Profile!$C$2:$C$17521,CM$8))*$C$9</f>
        <v>0</v>
      </c>
      <c r="CN251" s="162">
        <f>(SUMIFS(Profile!$E$2:$E$17521,Profile!$B$2:$B$17521,$B251,Profile!$C$2:$C$17521,CN$8))*$C$9</f>
        <v>0</v>
      </c>
      <c r="CO251" s="162">
        <f>(SUMIFS(Profile!$E$2:$E$17521,Profile!$B$2:$B$17521,$B251,Profile!$C$2:$C$17521,CO$8))*$C$9</f>
        <v>0</v>
      </c>
      <c r="CP251" s="162">
        <f>(SUMIFS(Profile!$E$2:$E$17521,Profile!$B$2:$B$17521,$B251,Profile!$C$2:$C$17521,CP$8))*$C$9</f>
        <v>0</v>
      </c>
      <c r="CQ251" s="162">
        <f>(SUMIFS(Profile!$E$2:$E$17521,Profile!$B$2:$B$17521,$B251,Profile!$C$2:$C$17521,CQ$8))*$C$9</f>
        <v>0</v>
      </c>
      <c r="CR251" s="162">
        <f>(SUMIFS(Profile!$E$2:$E$17521,Profile!$B$2:$B$17521,$B251,Profile!$C$2:$C$17521,CR$8))*$C$9</f>
        <v>0</v>
      </c>
      <c r="CS251" s="162">
        <f>(SUMIFS(Profile!$E$2:$E$17521,Profile!$B$2:$B$17521,$B251,Profile!$C$2:$C$17521,CS$8))*$C$9</f>
        <v>0</v>
      </c>
      <c r="CT251" s="162">
        <f>(SUMIFS(Profile!$E$2:$E$17521,Profile!$B$2:$B$17521,$B251,Profile!$C$2:$C$17521,CT$8))*$C$9</f>
        <v>0</v>
      </c>
      <c r="CU251" s="162">
        <f>(SUMIFS(Profile!$E$2:$E$17521,Profile!$B$2:$B$17521,$B251,Profile!$C$2:$C$17521,CU$8))*$C$9</f>
        <v>0</v>
      </c>
      <c r="CV251" s="162">
        <f>(SUMIFS(Profile!$E$2:$E$17521,Profile!$B$2:$B$17521,$B251,Profile!$C$2:$C$17521,CV$8))*$C$9</f>
        <v>0</v>
      </c>
      <c r="CW251" s="162">
        <f>(SUMIFS(Profile!$E$2:$E$17521,Profile!$B$2:$B$17521,$B251,Profile!$C$2:$C$17521,CW$8))*$C$9</f>
        <v>0</v>
      </c>
      <c r="CX251" s="162">
        <f t="shared" si="11"/>
        <v>0</v>
      </c>
      <c r="CY251" s="162">
        <f t="shared" ref="CY251:ET251" si="1216">MAX(BB251-E251,0)</f>
        <v>0</v>
      </c>
      <c r="CZ251" s="162">
        <f t="shared" si="1216"/>
        <v>0</v>
      </c>
      <c r="DA251" s="162">
        <f t="shared" si="1216"/>
        <v>0</v>
      </c>
      <c r="DB251" s="162">
        <f t="shared" si="1216"/>
        <v>0</v>
      </c>
      <c r="DC251" s="162">
        <f t="shared" si="1216"/>
        <v>0</v>
      </c>
      <c r="DD251" s="162">
        <f t="shared" si="1216"/>
        <v>0</v>
      </c>
      <c r="DE251" s="162">
        <f t="shared" si="1216"/>
        <v>0</v>
      </c>
      <c r="DF251" s="162">
        <f t="shared" si="1216"/>
        <v>0</v>
      </c>
      <c r="DG251" s="162">
        <f t="shared" si="1216"/>
        <v>0</v>
      </c>
      <c r="DH251" s="162">
        <f t="shared" si="1216"/>
        <v>0</v>
      </c>
      <c r="DI251" s="162">
        <f t="shared" si="1216"/>
        <v>0</v>
      </c>
      <c r="DJ251" s="162">
        <f t="shared" si="1216"/>
        <v>0</v>
      </c>
      <c r="DK251" s="162">
        <f t="shared" si="1216"/>
        <v>0</v>
      </c>
      <c r="DL251" s="162">
        <f t="shared" si="1216"/>
        <v>0</v>
      </c>
      <c r="DM251" s="162">
        <f t="shared" si="1216"/>
        <v>0</v>
      </c>
      <c r="DN251" s="162">
        <f t="shared" si="1216"/>
        <v>0</v>
      </c>
      <c r="DO251" s="162">
        <f t="shared" si="1216"/>
        <v>0</v>
      </c>
      <c r="DP251" s="162">
        <f t="shared" si="1216"/>
        <v>0</v>
      </c>
      <c r="DQ251" s="162">
        <f t="shared" si="1216"/>
        <v>0</v>
      </c>
      <c r="DR251" s="162">
        <f t="shared" si="1216"/>
        <v>0</v>
      </c>
      <c r="DS251" s="162">
        <f t="shared" si="1216"/>
        <v>0</v>
      </c>
      <c r="DT251" s="162">
        <f t="shared" si="1216"/>
        <v>0</v>
      </c>
      <c r="DU251" s="162">
        <f t="shared" si="1216"/>
        <v>0</v>
      </c>
      <c r="DV251" s="162">
        <f t="shared" si="1216"/>
        <v>0</v>
      </c>
      <c r="DW251" s="162">
        <f t="shared" si="1216"/>
        <v>0</v>
      </c>
      <c r="DX251" s="162">
        <f t="shared" si="1216"/>
        <v>0</v>
      </c>
      <c r="DY251" s="162">
        <f t="shared" si="1216"/>
        <v>0</v>
      </c>
      <c r="DZ251" s="162">
        <f t="shared" si="1216"/>
        <v>0</v>
      </c>
      <c r="EA251" s="162">
        <f t="shared" si="1216"/>
        <v>0</v>
      </c>
      <c r="EB251" s="162">
        <f t="shared" si="1216"/>
        <v>0</v>
      </c>
      <c r="EC251" s="162">
        <f t="shared" si="1216"/>
        <v>0</v>
      </c>
      <c r="ED251" s="162">
        <f t="shared" si="1216"/>
        <v>0</v>
      </c>
      <c r="EE251" s="162">
        <f t="shared" si="1216"/>
        <v>0</v>
      </c>
      <c r="EF251" s="162">
        <f t="shared" si="1216"/>
        <v>0</v>
      </c>
      <c r="EG251" s="162">
        <f t="shared" si="1216"/>
        <v>0</v>
      </c>
      <c r="EH251" s="162">
        <f t="shared" si="1216"/>
        <v>0</v>
      </c>
      <c r="EI251" s="162">
        <f t="shared" si="1216"/>
        <v>0</v>
      </c>
      <c r="EJ251" s="162">
        <f t="shared" si="1216"/>
        <v>0</v>
      </c>
      <c r="EK251" s="162">
        <f t="shared" si="1216"/>
        <v>0</v>
      </c>
      <c r="EL251" s="162">
        <f t="shared" si="1216"/>
        <v>0</v>
      </c>
      <c r="EM251" s="162">
        <f t="shared" si="1216"/>
        <v>0</v>
      </c>
      <c r="EN251" s="162">
        <f t="shared" si="1216"/>
        <v>0</v>
      </c>
      <c r="EO251" s="162">
        <f t="shared" si="1216"/>
        <v>0</v>
      </c>
      <c r="EP251" s="162">
        <f t="shared" si="1216"/>
        <v>0</v>
      </c>
      <c r="EQ251" s="162">
        <f t="shared" si="1216"/>
        <v>0</v>
      </c>
      <c r="ER251" s="162">
        <f t="shared" si="1216"/>
        <v>0</v>
      </c>
      <c r="ES251" s="162">
        <f t="shared" si="1216"/>
        <v>0</v>
      </c>
      <c r="ET251" s="162">
        <f t="shared" si="1216"/>
        <v>0</v>
      </c>
      <c r="EU251" s="162">
        <f t="shared" si="13"/>
        <v>0</v>
      </c>
      <c r="EV251" s="162">
        <f t="shared" ref="EV251:GQ251" si="1217">BB251-CY251</f>
        <v>0</v>
      </c>
      <c r="EW251" s="162">
        <f t="shared" si="1217"/>
        <v>0</v>
      </c>
      <c r="EX251" s="162">
        <f t="shared" si="1217"/>
        <v>0</v>
      </c>
      <c r="EY251" s="162">
        <f t="shared" si="1217"/>
        <v>0</v>
      </c>
      <c r="EZ251" s="162">
        <f t="shared" si="1217"/>
        <v>0</v>
      </c>
      <c r="FA251" s="162">
        <f t="shared" si="1217"/>
        <v>0</v>
      </c>
      <c r="FB251" s="162">
        <f t="shared" si="1217"/>
        <v>0</v>
      </c>
      <c r="FC251" s="162">
        <f t="shared" si="1217"/>
        <v>0</v>
      </c>
      <c r="FD251" s="162">
        <f t="shared" si="1217"/>
        <v>0</v>
      </c>
      <c r="FE251" s="162">
        <f t="shared" si="1217"/>
        <v>0</v>
      </c>
      <c r="FF251" s="162">
        <f t="shared" si="1217"/>
        <v>0</v>
      </c>
      <c r="FG251" s="162">
        <f t="shared" si="1217"/>
        <v>0</v>
      </c>
      <c r="FH251" s="162">
        <f t="shared" si="1217"/>
        <v>0</v>
      </c>
      <c r="FI251" s="162">
        <f t="shared" si="1217"/>
        <v>0</v>
      </c>
      <c r="FJ251" s="162">
        <f t="shared" si="1217"/>
        <v>0</v>
      </c>
      <c r="FK251" s="162">
        <f t="shared" si="1217"/>
        <v>0</v>
      </c>
      <c r="FL251" s="162">
        <f t="shared" si="1217"/>
        <v>0</v>
      </c>
      <c r="FM251" s="162">
        <f t="shared" si="1217"/>
        <v>0</v>
      </c>
      <c r="FN251" s="162">
        <f t="shared" si="1217"/>
        <v>0</v>
      </c>
      <c r="FO251" s="162">
        <f t="shared" si="1217"/>
        <v>0</v>
      </c>
      <c r="FP251" s="162">
        <f t="shared" si="1217"/>
        <v>0</v>
      </c>
      <c r="FQ251" s="162">
        <f t="shared" si="1217"/>
        <v>0</v>
      </c>
      <c r="FR251" s="162">
        <f t="shared" si="1217"/>
        <v>0</v>
      </c>
      <c r="FS251" s="162">
        <f t="shared" si="1217"/>
        <v>0</v>
      </c>
      <c r="FT251" s="162">
        <f t="shared" si="1217"/>
        <v>0</v>
      </c>
      <c r="FU251" s="162">
        <f t="shared" si="1217"/>
        <v>0</v>
      </c>
      <c r="FV251" s="162">
        <f t="shared" si="1217"/>
        <v>0</v>
      </c>
      <c r="FW251" s="162">
        <f t="shared" si="1217"/>
        <v>0</v>
      </c>
      <c r="FX251" s="162">
        <f t="shared" si="1217"/>
        <v>0</v>
      </c>
      <c r="FY251" s="162">
        <f t="shared" si="1217"/>
        <v>0</v>
      </c>
      <c r="FZ251" s="162">
        <f t="shared" si="1217"/>
        <v>0</v>
      </c>
      <c r="GA251" s="162">
        <f t="shared" si="1217"/>
        <v>0</v>
      </c>
      <c r="GB251" s="162">
        <f t="shared" si="1217"/>
        <v>0</v>
      </c>
      <c r="GC251" s="162">
        <f t="shared" si="1217"/>
        <v>0</v>
      </c>
      <c r="GD251" s="162">
        <f t="shared" si="1217"/>
        <v>0</v>
      </c>
      <c r="GE251" s="162">
        <f t="shared" si="1217"/>
        <v>0</v>
      </c>
      <c r="GF251" s="162">
        <f t="shared" si="1217"/>
        <v>0</v>
      </c>
      <c r="GG251" s="162">
        <f t="shared" si="1217"/>
        <v>0</v>
      </c>
      <c r="GH251" s="162">
        <f t="shared" si="1217"/>
        <v>0</v>
      </c>
      <c r="GI251" s="162">
        <f t="shared" si="1217"/>
        <v>0</v>
      </c>
      <c r="GJ251" s="162">
        <f t="shared" si="1217"/>
        <v>0</v>
      </c>
      <c r="GK251" s="162">
        <f t="shared" si="1217"/>
        <v>0</v>
      </c>
      <c r="GL251" s="162">
        <f t="shared" si="1217"/>
        <v>0</v>
      </c>
      <c r="GM251" s="162">
        <f t="shared" si="1217"/>
        <v>0</v>
      </c>
      <c r="GN251" s="162">
        <f t="shared" si="1217"/>
        <v>0</v>
      </c>
      <c r="GO251" s="162">
        <f t="shared" si="1217"/>
        <v>0</v>
      </c>
      <c r="GP251" s="162">
        <f t="shared" si="1217"/>
        <v>0</v>
      </c>
      <c r="GQ251" s="162">
        <f t="shared" si="1217"/>
        <v>0</v>
      </c>
      <c r="GR251" s="162">
        <f t="shared" si="15"/>
        <v>0</v>
      </c>
      <c r="GS251" s="162">
        <f t="shared" ref="GS251:IN251" si="1218">E251-EV251</f>
        <v>0</v>
      </c>
      <c r="GT251" s="162">
        <f t="shared" si="1218"/>
        <v>0</v>
      </c>
      <c r="GU251" s="162">
        <f t="shared" si="1218"/>
        <v>0</v>
      </c>
      <c r="GV251" s="162">
        <f t="shared" si="1218"/>
        <v>0</v>
      </c>
      <c r="GW251" s="162">
        <f t="shared" si="1218"/>
        <v>0</v>
      </c>
      <c r="GX251" s="162">
        <f t="shared" si="1218"/>
        <v>0</v>
      </c>
      <c r="GY251" s="162">
        <f t="shared" si="1218"/>
        <v>0</v>
      </c>
      <c r="GZ251" s="162">
        <f t="shared" si="1218"/>
        <v>0</v>
      </c>
      <c r="HA251" s="162">
        <f t="shared" si="1218"/>
        <v>0</v>
      </c>
      <c r="HB251" s="162">
        <f t="shared" si="1218"/>
        <v>0</v>
      </c>
      <c r="HC251" s="162">
        <f t="shared" si="1218"/>
        <v>0</v>
      </c>
      <c r="HD251" s="162">
        <f t="shared" si="1218"/>
        <v>0</v>
      </c>
      <c r="HE251" s="162">
        <f t="shared" si="1218"/>
        <v>0</v>
      </c>
      <c r="HF251" s="162">
        <f t="shared" si="1218"/>
        <v>0</v>
      </c>
      <c r="HG251" s="162">
        <f t="shared" si="1218"/>
        <v>0</v>
      </c>
      <c r="HH251" s="162">
        <f t="shared" si="1218"/>
        <v>0</v>
      </c>
      <c r="HI251" s="162">
        <f t="shared" si="1218"/>
        <v>0</v>
      </c>
      <c r="HJ251" s="162">
        <f t="shared" si="1218"/>
        <v>0</v>
      </c>
      <c r="HK251" s="162">
        <f t="shared" si="1218"/>
        <v>0</v>
      </c>
      <c r="HL251" s="162">
        <f t="shared" si="1218"/>
        <v>0</v>
      </c>
      <c r="HM251" s="162">
        <f t="shared" si="1218"/>
        <v>0</v>
      </c>
      <c r="HN251" s="162">
        <f t="shared" si="1218"/>
        <v>0</v>
      </c>
      <c r="HO251" s="162">
        <f t="shared" si="1218"/>
        <v>0</v>
      </c>
      <c r="HP251" s="162">
        <f t="shared" si="1218"/>
        <v>0</v>
      </c>
      <c r="HQ251" s="162">
        <f t="shared" si="1218"/>
        <v>0</v>
      </c>
      <c r="HR251" s="162">
        <f t="shared" si="1218"/>
        <v>0</v>
      </c>
      <c r="HS251" s="162">
        <f t="shared" si="1218"/>
        <v>0</v>
      </c>
      <c r="HT251" s="162">
        <f t="shared" si="1218"/>
        <v>0</v>
      </c>
      <c r="HU251" s="162">
        <f t="shared" si="1218"/>
        <v>0</v>
      </c>
      <c r="HV251" s="162">
        <f t="shared" si="1218"/>
        <v>0</v>
      </c>
      <c r="HW251" s="162">
        <f t="shared" si="1218"/>
        <v>0</v>
      </c>
      <c r="HX251" s="162">
        <f t="shared" si="1218"/>
        <v>0</v>
      </c>
      <c r="HY251" s="162">
        <f t="shared" si="1218"/>
        <v>0</v>
      </c>
      <c r="HZ251" s="162">
        <f t="shared" si="1218"/>
        <v>0</v>
      </c>
      <c r="IA251" s="162">
        <f t="shared" si="1218"/>
        <v>0</v>
      </c>
      <c r="IB251" s="162">
        <f t="shared" si="1218"/>
        <v>0</v>
      </c>
      <c r="IC251" s="162">
        <f t="shared" si="1218"/>
        <v>0</v>
      </c>
      <c r="ID251" s="162">
        <f t="shared" si="1218"/>
        <v>0</v>
      </c>
      <c r="IE251" s="162">
        <f t="shared" si="1218"/>
        <v>0</v>
      </c>
      <c r="IF251" s="162">
        <f t="shared" si="1218"/>
        <v>0</v>
      </c>
      <c r="IG251" s="162">
        <f t="shared" si="1218"/>
        <v>0</v>
      </c>
      <c r="IH251" s="162">
        <f t="shared" si="1218"/>
        <v>0</v>
      </c>
      <c r="II251" s="162">
        <f t="shared" si="1218"/>
        <v>0</v>
      </c>
      <c r="IJ251" s="162">
        <f t="shared" si="1218"/>
        <v>0</v>
      </c>
      <c r="IK251" s="162">
        <f t="shared" si="1218"/>
        <v>0</v>
      </c>
      <c r="IL251" s="162">
        <f t="shared" si="1218"/>
        <v>0</v>
      </c>
      <c r="IM251" s="162">
        <f t="shared" si="1218"/>
        <v>0</v>
      </c>
      <c r="IN251" s="162">
        <f t="shared" si="1218"/>
        <v>0</v>
      </c>
      <c r="IO251" s="162">
        <f t="shared" si="17"/>
        <v>0</v>
      </c>
      <c r="IP251" s="162">
        <f t="shared" si="23"/>
        <v>0</v>
      </c>
      <c r="IQ251" s="162">
        <f t="shared" ref="IQ251:KK251" si="1219">MAX((MIN(CZ251+IP251,$IO$7))-GT251,0)</f>
        <v>0</v>
      </c>
      <c r="IR251" s="162">
        <f t="shared" si="1219"/>
        <v>0</v>
      </c>
      <c r="IS251" s="162">
        <f t="shared" si="1219"/>
        <v>0</v>
      </c>
      <c r="IT251" s="162">
        <f t="shared" si="1219"/>
        <v>0</v>
      </c>
      <c r="IU251" s="162">
        <f t="shared" si="1219"/>
        <v>0</v>
      </c>
      <c r="IV251" s="162">
        <f t="shared" si="1219"/>
        <v>0</v>
      </c>
      <c r="IW251" s="162">
        <f t="shared" si="1219"/>
        <v>0</v>
      </c>
      <c r="IX251" s="162">
        <f t="shared" si="1219"/>
        <v>0</v>
      </c>
      <c r="IY251" s="162">
        <f t="shared" si="1219"/>
        <v>0</v>
      </c>
      <c r="IZ251" s="162">
        <f t="shared" si="1219"/>
        <v>0</v>
      </c>
      <c r="JA251" s="162">
        <f t="shared" si="1219"/>
        <v>0</v>
      </c>
      <c r="JB251" s="162">
        <f t="shared" si="1219"/>
        <v>0</v>
      </c>
      <c r="JC251" s="162">
        <f t="shared" si="1219"/>
        <v>0</v>
      </c>
      <c r="JD251" s="162">
        <f t="shared" si="1219"/>
        <v>0</v>
      </c>
      <c r="JE251" s="162">
        <f t="shared" si="1219"/>
        <v>0</v>
      </c>
      <c r="JF251" s="162">
        <f t="shared" si="1219"/>
        <v>0</v>
      </c>
      <c r="JG251" s="162">
        <f t="shared" si="1219"/>
        <v>0</v>
      </c>
      <c r="JH251" s="162">
        <f t="shared" si="1219"/>
        <v>0</v>
      </c>
      <c r="JI251" s="162">
        <f t="shared" si="1219"/>
        <v>0</v>
      </c>
      <c r="JJ251" s="162">
        <f t="shared" si="1219"/>
        <v>0</v>
      </c>
      <c r="JK251" s="162">
        <f t="shared" si="1219"/>
        <v>0</v>
      </c>
      <c r="JL251" s="162">
        <f t="shared" si="1219"/>
        <v>0</v>
      </c>
      <c r="JM251" s="162">
        <f t="shared" si="1219"/>
        <v>0</v>
      </c>
      <c r="JN251" s="162">
        <f t="shared" si="1219"/>
        <v>0</v>
      </c>
      <c r="JO251" s="162">
        <f t="shared" si="1219"/>
        <v>0</v>
      </c>
      <c r="JP251" s="162">
        <f t="shared" si="1219"/>
        <v>0</v>
      </c>
      <c r="JQ251" s="162">
        <f t="shared" si="1219"/>
        <v>0</v>
      </c>
      <c r="JR251" s="162">
        <f t="shared" si="1219"/>
        <v>0</v>
      </c>
      <c r="JS251" s="162">
        <f t="shared" si="1219"/>
        <v>0</v>
      </c>
      <c r="JT251" s="162">
        <f t="shared" si="1219"/>
        <v>0</v>
      </c>
      <c r="JU251" s="162">
        <f t="shared" si="1219"/>
        <v>0</v>
      </c>
      <c r="JV251" s="162">
        <f t="shared" si="1219"/>
        <v>0</v>
      </c>
      <c r="JW251" s="162">
        <f t="shared" si="1219"/>
        <v>0</v>
      </c>
      <c r="JX251" s="162">
        <f t="shared" si="1219"/>
        <v>0</v>
      </c>
      <c r="JY251" s="162">
        <f t="shared" si="1219"/>
        <v>0</v>
      </c>
      <c r="JZ251" s="162">
        <f t="shared" si="1219"/>
        <v>0</v>
      </c>
      <c r="KA251" s="162">
        <f t="shared" si="1219"/>
        <v>0</v>
      </c>
      <c r="KB251" s="162">
        <f t="shared" si="1219"/>
        <v>0</v>
      </c>
      <c r="KC251" s="162">
        <f t="shared" si="1219"/>
        <v>0</v>
      </c>
      <c r="KD251" s="162">
        <f t="shared" si="1219"/>
        <v>0</v>
      </c>
      <c r="KE251" s="162">
        <f t="shared" si="1219"/>
        <v>0</v>
      </c>
      <c r="KF251" s="162">
        <f t="shared" si="1219"/>
        <v>0</v>
      </c>
      <c r="KG251" s="162">
        <f t="shared" si="1219"/>
        <v>0</v>
      </c>
      <c r="KH251" s="162">
        <f t="shared" si="1219"/>
        <v>0</v>
      </c>
      <c r="KI251" s="162">
        <f t="shared" si="1219"/>
        <v>0</v>
      </c>
      <c r="KJ251" s="162">
        <f t="shared" si="1219"/>
        <v>0</v>
      </c>
      <c r="KK251" s="162">
        <f t="shared" si="1219"/>
        <v>0</v>
      </c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</row>
    <row r="252" ht="14.25" customHeight="1" spans="1:326" x14ac:dyDescent="0.25">
      <c r="A252" s="1">
        <v>8</v>
      </c>
      <c r="B252" s="1">
        <f t="shared" ref="B252:C252" si="1220">B251+1</f>
        <v>242</v>
      </c>
      <c r="C252" s="232">
        <f t="shared" si="1220"/>
        <v>43707</v>
      </c>
      <c r="D252" s="162">
        <f t="shared" si="9"/>
        <v>0</v>
      </c>
      <c r="E252" s="162">
        <f>(SUMIFS(Profile!$F$2:$F$17521,Profile!$B$2:$B$17521,$B252,Profile!$C$2:$C$17521,E$8))*$C$6</f>
        <v>0</v>
      </c>
      <c r="F252" s="162">
        <f>(SUMIFS(Profile!$F$2:$F$17521,Profile!$B$2:$B$17521,$B252,Profile!$C$2:$C$17521,F$8))*$C$6</f>
        <v>0</v>
      </c>
      <c r="G252" s="162">
        <f>(SUMIFS(Profile!$F$2:$F$17521,Profile!$B$2:$B$17521,$B252,Profile!$C$2:$C$17521,G$8))*$C$6</f>
        <v>0</v>
      </c>
      <c r="H252" s="162">
        <f>(SUMIFS(Profile!$F$2:$F$17521,Profile!$B$2:$B$17521,$B252,Profile!$C$2:$C$17521,H$8))*$C$6</f>
        <v>0</v>
      </c>
      <c r="I252" s="162">
        <f>(SUMIFS(Profile!$F$2:$F$17521,Profile!$B$2:$B$17521,$B252,Profile!$C$2:$C$17521,I$8))*$C$6</f>
        <v>0</v>
      </c>
      <c r="J252" s="162">
        <f>(SUMIFS(Profile!$F$2:$F$17521,Profile!$B$2:$B$17521,$B252,Profile!$C$2:$C$17521,J$8))*$C$6</f>
        <v>0</v>
      </c>
      <c r="K252" s="162">
        <f>(SUMIFS(Profile!$F$2:$F$17521,Profile!$B$2:$B$17521,$B252,Profile!$C$2:$C$17521,K$8))*$C$6</f>
        <v>0</v>
      </c>
      <c r="L252" s="162">
        <f>(SUMIFS(Profile!$F$2:$F$17521,Profile!$B$2:$B$17521,$B252,Profile!$C$2:$C$17521,L$8))*$C$6</f>
        <v>0</v>
      </c>
      <c r="M252" s="162">
        <f>(SUMIFS(Profile!$F$2:$F$17521,Profile!$B$2:$B$17521,$B252,Profile!$C$2:$C$17521,M$8))*$C$6</f>
        <v>0</v>
      </c>
      <c r="N252" s="162">
        <f>(SUMIFS(Profile!$F$2:$F$17521,Profile!$B$2:$B$17521,$B252,Profile!$C$2:$C$17521,N$8))*$C$6</f>
        <v>0</v>
      </c>
      <c r="O252" s="162">
        <f>(SUMIFS(Profile!$F$2:$F$17521,Profile!$B$2:$B$17521,$B252,Profile!$C$2:$C$17521,O$8))*$C$6</f>
        <v>0</v>
      </c>
      <c r="P252" s="162">
        <f>(SUMIFS(Profile!$F$2:$F$17521,Profile!$B$2:$B$17521,$B252,Profile!$C$2:$C$17521,P$8))*$C$6</f>
        <v>0</v>
      </c>
      <c r="Q252" s="162">
        <f>(SUMIFS(Profile!$F$2:$F$17521,Profile!$B$2:$B$17521,$B252,Profile!$C$2:$C$17521,Q$8))*$C$6</f>
        <v>0</v>
      </c>
      <c r="R252" s="162">
        <f>(SUMIFS(Profile!$F$2:$F$17521,Profile!$B$2:$B$17521,$B252,Profile!$C$2:$C$17521,R$8))*$C$6</f>
        <v>0</v>
      </c>
      <c r="S252" s="162">
        <f>(SUMIFS(Profile!$F$2:$F$17521,Profile!$B$2:$B$17521,$B252,Profile!$C$2:$C$17521,S$8))*$C$6</f>
        <v>0</v>
      </c>
      <c r="T252" s="162">
        <f>(SUMIFS(Profile!$F$2:$F$17521,Profile!$B$2:$B$17521,$B252,Profile!$C$2:$C$17521,T$8))*$C$6</f>
        <v>0</v>
      </c>
      <c r="U252" s="162">
        <f>(SUMIFS(Profile!$F$2:$F$17521,Profile!$B$2:$B$17521,$B252,Profile!$C$2:$C$17521,U$8))*$C$6</f>
        <v>0</v>
      </c>
      <c r="V252" s="162">
        <f>(SUMIFS(Profile!$F$2:$F$17521,Profile!$B$2:$B$17521,$B252,Profile!$C$2:$C$17521,V$8))*$C$6</f>
        <v>0</v>
      </c>
      <c r="W252" s="162">
        <f>(SUMIFS(Profile!$F$2:$F$17521,Profile!$B$2:$B$17521,$B252,Profile!$C$2:$C$17521,W$8))*$C$6</f>
        <v>0</v>
      </c>
      <c r="X252" s="162">
        <f>(SUMIFS(Profile!$F$2:$F$17521,Profile!$B$2:$B$17521,$B252,Profile!$C$2:$C$17521,X$8))*$C$6</f>
        <v>0</v>
      </c>
      <c r="Y252" s="162">
        <f>(SUMIFS(Profile!$F$2:$F$17521,Profile!$B$2:$B$17521,$B252,Profile!$C$2:$C$17521,Y$8))*$C$6</f>
        <v>0</v>
      </c>
      <c r="Z252" s="162">
        <f>(SUMIFS(Profile!$F$2:$F$17521,Profile!$B$2:$B$17521,$B252,Profile!$C$2:$C$17521,Z$8))*$C$6</f>
        <v>0</v>
      </c>
      <c r="AA252" s="162">
        <f>(SUMIFS(Profile!$F$2:$F$17521,Profile!$B$2:$B$17521,$B252,Profile!$C$2:$C$17521,AA$8))*$C$6</f>
        <v>0</v>
      </c>
      <c r="AB252" s="162">
        <f>(SUMIFS(Profile!$F$2:$F$17521,Profile!$B$2:$B$17521,$B252,Profile!$C$2:$C$17521,AB$8))*$C$6</f>
        <v>0</v>
      </c>
      <c r="AC252" s="162">
        <f>(SUMIFS(Profile!$F$2:$F$17521,Profile!$B$2:$B$17521,$B252,Profile!$C$2:$C$17521,AC$8))*$C$6</f>
        <v>0</v>
      </c>
      <c r="AD252" s="162">
        <f>(SUMIFS(Profile!$F$2:$F$17521,Profile!$B$2:$B$17521,$B252,Profile!$C$2:$C$17521,AD$8))*$C$6</f>
        <v>0</v>
      </c>
      <c r="AE252" s="162">
        <f>(SUMIFS(Profile!$F$2:$F$17521,Profile!$B$2:$B$17521,$B252,Profile!$C$2:$C$17521,AE$8))*$C$6</f>
        <v>0</v>
      </c>
      <c r="AF252" s="162">
        <f>(SUMIFS(Profile!$F$2:$F$17521,Profile!$B$2:$B$17521,$B252,Profile!$C$2:$C$17521,AF$8))*$C$6</f>
        <v>0</v>
      </c>
      <c r="AG252" s="162">
        <f>(SUMIFS(Profile!$F$2:$F$17521,Profile!$B$2:$B$17521,$B252,Profile!$C$2:$C$17521,AG$8))*$C$6</f>
        <v>0</v>
      </c>
      <c r="AH252" s="162">
        <f>(SUMIFS(Profile!$F$2:$F$17521,Profile!$B$2:$B$17521,$B252,Profile!$C$2:$C$17521,AH$8))*$C$6</f>
        <v>0</v>
      </c>
      <c r="AI252" s="162">
        <f>(SUMIFS(Profile!$F$2:$F$17521,Profile!$B$2:$B$17521,$B252,Profile!$C$2:$C$17521,AI$8))*$C$6</f>
        <v>0</v>
      </c>
      <c r="AJ252" s="162">
        <f>(SUMIFS(Profile!$F$2:$F$17521,Profile!$B$2:$B$17521,$B252,Profile!$C$2:$C$17521,AJ$8))*$C$6</f>
        <v>0</v>
      </c>
      <c r="AK252" s="162">
        <f>(SUMIFS(Profile!$F$2:$F$17521,Profile!$B$2:$B$17521,$B252,Profile!$C$2:$C$17521,AK$8))*$C$6</f>
        <v>0</v>
      </c>
      <c r="AL252" s="162">
        <f>(SUMIFS(Profile!$F$2:$F$17521,Profile!$B$2:$B$17521,$B252,Profile!$C$2:$C$17521,AL$8))*$C$6</f>
        <v>0</v>
      </c>
      <c r="AM252" s="162">
        <f>(SUMIFS(Profile!$F$2:$F$17521,Profile!$B$2:$B$17521,$B252,Profile!$C$2:$C$17521,AM$8))*$C$6</f>
        <v>0</v>
      </c>
      <c r="AN252" s="162">
        <f>(SUMIFS(Profile!$F$2:$F$17521,Profile!$B$2:$B$17521,$B252,Profile!$C$2:$C$17521,AN$8))*$C$6</f>
        <v>0</v>
      </c>
      <c r="AO252" s="162">
        <f>(SUMIFS(Profile!$F$2:$F$17521,Profile!$B$2:$B$17521,$B252,Profile!$C$2:$C$17521,AO$8))*$C$6</f>
        <v>0</v>
      </c>
      <c r="AP252" s="162">
        <f>(SUMIFS(Profile!$F$2:$F$17521,Profile!$B$2:$B$17521,$B252,Profile!$C$2:$C$17521,AP$8))*$C$6</f>
        <v>0</v>
      </c>
      <c r="AQ252" s="162">
        <f>(SUMIFS(Profile!$F$2:$F$17521,Profile!$B$2:$B$17521,$B252,Profile!$C$2:$C$17521,AQ$8))*$C$6</f>
        <v>0</v>
      </c>
      <c r="AR252" s="162">
        <f>(SUMIFS(Profile!$F$2:$F$17521,Profile!$B$2:$B$17521,$B252,Profile!$C$2:$C$17521,AR$8))*$C$6</f>
        <v>0</v>
      </c>
      <c r="AS252" s="162">
        <f>(SUMIFS(Profile!$F$2:$F$17521,Profile!$B$2:$B$17521,$B252,Profile!$C$2:$C$17521,AS$8))*$C$6</f>
        <v>0</v>
      </c>
      <c r="AT252" s="162">
        <f>(SUMIFS(Profile!$F$2:$F$17521,Profile!$B$2:$B$17521,$B252,Profile!$C$2:$C$17521,AT$8))*$C$6</f>
        <v>0</v>
      </c>
      <c r="AU252" s="162">
        <f>(SUMIFS(Profile!$F$2:$F$17521,Profile!$B$2:$B$17521,$B252,Profile!$C$2:$C$17521,AU$8))*$C$6</f>
        <v>0</v>
      </c>
      <c r="AV252" s="162">
        <f>(SUMIFS(Profile!$F$2:$F$17521,Profile!$B$2:$B$17521,$B252,Profile!$C$2:$C$17521,AV$8))*$C$6</f>
        <v>0</v>
      </c>
      <c r="AW252" s="162">
        <f>(SUMIFS(Profile!$F$2:$F$17521,Profile!$B$2:$B$17521,$B252,Profile!$C$2:$C$17521,AW$8))*$C$6</f>
        <v>0</v>
      </c>
      <c r="AX252" s="162">
        <f>(SUMIFS(Profile!$F$2:$F$17521,Profile!$B$2:$B$17521,$B252,Profile!$C$2:$C$17521,AX$8))*$C$6</f>
        <v>0</v>
      </c>
      <c r="AY252" s="162">
        <f>(SUMIFS(Profile!$F$2:$F$17521,Profile!$B$2:$B$17521,$B252,Profile!$C$2:$C$17521,AY$8))*$C$6</f>
        <v>0</v>
      </c>
      <c r="AZ252" s="162">
        <f>(SUMIFS(Profile!$F$2:$F$17521,Profile!$B$2:$B$17521,$B252,Profile!$C$2:$C$17521,AZ$8))*$C$6</f>
        <v>0</v>
      </c>
      <c r="BA252" s="162">
        <f t="shared" si="10"/>
        <v>0</v>
      </c>
      <c r="BB252" s="162">
        <f>(SUMIFS(Profile!$E$2:$E$17521,Profile!$B$2:$B$17521,$B252,Profile!$C$2:$C$17521,BB$8))*$C$9</f>
        <v>0</v>
      </c>
      <c r="BC252" s="162">
        <f>(SUMIFS(Profile!$E$2:$E$17521,Profile!$B$2:$B$17521,$B252,Profile!$C$2:$C$17521,BC$8))*$C$9</f>
        <v>0</v>
      </c>
      <c r="BD252" s="162">
        <f>(SUMIFS(Profile!$E$2:$E$17521,Profile!$B$2:$B$17521,$B252,Profile!$C$2:$C$17521,BD$8))*$C$9</f>
        <v>0</v>
      </c>
      <c r="BE252" s="162">
        <f>(SUMIFS(Profile!$E$2:$E$17521,Profile!$B$2:$B$17521,$B252,Profile!$C$2:$C$17521,BE$8))*$C$9</f>
        <v>0</v>
      </c>
      <c r="BF252" s="162">
        <f>(SUMIFS(Profile!$E$2:$E$17521,Profile!$B$2:$B$17521,$B252,Profile!$C$2:$C$17521,BF$8))*$C$9</f>
        <v>0</v>
      </c>
      <c r="BG252" s="162">
        <f>(SUMIFS(Profile!$E$2:$E$17521,Profile!$B$2:$B$17521,$B252,Profile!$C$2:$C$17521,BG$8))*$C$9</f>
        <v>0</v>
      </c>
      <c r="BH252" s="162">
        <f>(SUMIFS(Profile!$E$2:$E$17521,Profile!$B$2:$B$17521,$B252,Profile!$C$2:$C$17521,BH$8))*$C$9</f>
        <v>0</v>
      </c>
      <c r="BI252" s="162">
        <f>(SUMIFS(Profile!$E$2:$E$17521,Profile!$B$2:$B$17521,$B252,Profile!$C$2:$C$17521,BI$8))*$C$9</f>
        <v>0</v>
      </c>
      <c r="BJ252" s="162">
        <f>(SUMIFS(Profile!$E$2:$E$17521,Profile!$B$2:$B$17521,$B252,Profile!$C$2:$C$17521,BJ$8))*$C$9</f>
        <v>0</v>
      </c>
      <c r="BK252" s="162">
        <f>(SUMIFS(Profile!$E$2:$E$17521,Profile!$B$2:$B$17521,$B252,Profile!$C$2:$C$17521,BK$8))*$C$9</f>
        <v>0</v>
      </c>
      <c r="BL252" s="162">
        <f>(SUMIFS(Profile!$E$2:$E$17521,Profile!$B$2:$B$17521,$B252,Profile!$C$2:$C$17521,BL$8))*$C$9</f>
        <v>0</v>
      </c>
      <c r="BM252" s="162">
        <f>(SUMIFS(Profile!$E$2:$E$17521,Profile!$B$2:$B$17521,$B252,Profile!$C$2:$C$17521,BM$8))*$C$9</f>
        <v>0</v>
      </c>
      <c r="BN252" s="162">
        <f>(SUMIFS(Profile!$E$2:$E$17521,Profile!$B$2:$B$17521,$B252,Profile!$C$2:$C$17521,BN$8))*$C$9</f>
        <v>0</v>
      </c>
      <c r="BO252" s="162">
        <f>(SUMIFS(Profile!$E$2:$E$17521,Profile!$B$2:$B$17521,$B252,Profile!$C$2:$C$17521,BO$8))*$C$9</f>
        <v>0</v>
      </c>
      <c r="BP252" s="162">
        <f>(SUMIFS(Profile!$E$2:$E$17521,Profile!$B$2:$B$17521,$B252,Profile!$C$2:$C$17521,BP$8))*$C$9</f>
        <v>0</v>
      </c>
      <c r="BQ252" s="162">
        <f>(SUMIFS(Profile!$E$2:$E$17521,Profile!$B$2:$B$17521,$B252,Profile!$C$2:$C$17521,BQ$8))*$C$9</f>
        <v>0</v>
      </c>
      <c r="BR252" s="162">
        <f>(SUMIFS(Profile!$E$2:$E$17521,Profile!$B$2:$B$17521,$B252,Profile!$C$2:$C$17521,BR$8))*$C$9</f>
        <v>0</v>
      </c>
      <c r="BS252" s="162">
        <f>(SUMIFS(Profile!$E$2:$E$17521,Profile!$B$2:$B$17521,$B252,Profile!$C$2:$C$17521,BS$8))*$C$9</f>
        <v>0</v>
      </c>
      <c r="BT252" s="162">
        <f>(SUMIFS(Profile!$E$2:$E$17521,Profile!$B$2:$B$17521,$B252,Profile!$C$2:$C$17521,BT$8))*$C$9</f>
        <v>0</v>
      </c>
      <c r="BU252" s="162">
        <f>(SUMIFS(Profile!$E$2:$E$17521,Profile!$B$2:$B$17521,$B252,Profile!$C$2:$C$17521,BU$8))*$C$9</f>
        <v>0</v>
      </c>
      <c r="BV252" s="162">
        <f>(SUMIFS(Profile!$E$2:$E$17521,Profile!$B$2:$B$17521,$B252,Profile!$C$2:$C$17521,BV$8))*$C$9</f>
        <v>0</v>
      </c>
      <c r="BW252" s="162">
        <f>(SUMIFS(Profile!$E$2:$E$17521,Profile!$B$2:$B$17521,$B252,Profile!$C$2:$C$17521,BW$8))*$C$9</f>
        <v>0</v>
      </c>
      <c r="BX252" s="162">
        <f>(SUMIFS(Profile!$E$2:$E$17521,Profile!$B$2:$B$17521,$B252,Profile!$C$2:$C$17521,BX$8))*$C$9</f>
        <v>0</v>
      </c>
      <c r="BY252" s="162">
        <f>(SUMIFS(Profile!$E$2:$E$17521,Profile!$B$2:$B$17521,$B252,Profile!$C$2:$C$17521,BY$8))*$C$9</f>
        <v>0</v>
      </c>
      <c r="BZ252" s="162">
        <f>(SUMIFS(Profile!$E$2:$E$17521,Profile!$B$2:$B$17521,$B252,Profile!$C$2:$C$17521,BZ$8))*$C$9</f>
        <v>0</v>
      </c>
      <c r="CA252" s="162">
        <f>(SUMIFS(Profile!$E$2:$E$17521,Profile!$B$2:$B$17521,$B252,Profile!$C$2:$C$17521,CA$8))*$C$9</f>
        <v>0</v>
      </c>
      <c r="CB252" s="162">
        <f>(SUMIFS(Profile!$E$2:$E$17521,Profile!$B$2:$B$17521,$B252,Profile!$C$2:$C$17521,CB$8))*$C$9</f>
        <v>0</v>
      </c>
      <c r="CC252" s="162">
        <f>(SUMIFS(Profile!$E$2:$E$17521,Profile!$B$2:$B$17521,$B252,Profile!$C$2:$C$17521,CC$8))*$C$9</f>
        <v>0</v>
      </c>
      <c r="CD252" s="162">
        <f>(SUMIFS(Profile!$E$2:$E$17521,Profile!$B$2:$B$17521,$B252,Profile!$C$2:$C$17521,CD$8))*$C$9</f>
        <v>0</v>
      </c>
      <c r="CE252" s="162">
        <f>(SUMIFS(Profile!$E$2:$E$17521,Profile!$B$2:$B$17521,$B252,Profile!$C$2:$C$17521,CE$8))*$C$9</f>
        <v>0</v>
      </c>
      <c r="CF252" s="162">
        <f>(SUMIFS(Profile!$E$2:$E$17521,Profile!$B$2:$B$17521,$B252,Profile!$C$2:$C$17521,CF$8))*$C$9</f>
        <v>0</v>
      </c>
      <c r="CG252" s="162">
        <f>(SUMIFS(Profile!$E$2:$E$17521,Profile!$B$2:$B$17521,$B252,Profile!$C$2:$C$17521,CG$8))*$C$9</f>
        <v>0</v>
      </c>
      <c r="CH252" s="162">
        <f>(SUMIFS(Profile!$E$2:$E$17521,Profile!$B$2:$B$17521,$B252,Profile!$C$2:$C$17521,CH$8))*$C$9</f>
        <v>0</v>
      </c>
      <c r="CI252" s="162">
        <f>(SUMIFS(Profile!$E$2:$E$17521,Profile!$B$2:$B$17521,$B252,Profile!$C$2:$C$17521,CI$8))*$C$9</f>
        <v>0</v>
      </c>
      <c r="CJ252" s="162">
        <f>(SUMIFS(Profile!$E$2:$E$17521,Profile!$B$2:$B$17521,$B252,Profile!$C$2:$C$17521,CJ$8))*$C$9</f>
        <v>0</v>
      </c>
      <c r="CK252" s="162">
        <f>(SUMIFS(Profile!$E$2:$E$17521,Profile!$B$2:$B$17521,$B252,Profile!$C$2:$C$17521,CK$8))*$C$9</f>
        <v>0</v>
      </c>
      <c r="CL252" s="162">
        <f>(SUMIFS(Profile!$E$2:$E$17521,Profile!$B$2:$B$17521,$B252,Profile!$C$2:$C$17521,CL$8))*$C$9</f>
        <v>0</v>
      </c>
      <c r="CM252" s="162">
        <f>(SUMIFS(Profile!$E$2:$E$17521,Profile!$B$2:$B$17521,$B252,Profile!$C$2:$C$17521,CM$8))*$C$9</f>
        <v>0</v>
      </c>
      <c r="CN252" s="162">
        <f>(SUMIFS(Profile!$E$2:$E$17521,Profile!$B$2:$B$17521,$B252,Profile!$C$2:$C$17521,CN$8))*$C$9</f>
        <v>0</v>
      </c>
      <c r="CO252" s="162">
        <f>(SUMIFS(Profile!$E$2:$E$17521,Profile!$B$2:$B$17521,$B252,Profile!$C$2:$C$17521,CO$8))*$C$9</f>
        <v>0</v>
      </c>
      <c r="CP252" s="162">
        <f>(SUMIFS(Profile!$E$2:$E$17521,Profile!$B$2:$B$17521,$B252,Profile!$C$2:$C$17521,CP$8))*$C$9</f>
        <v>0</v>
      </c>
      <c r="CQ252" s="162">
        <f>(SUMIFS(Profile!$E$2:$E$17521,Profile!$B$2:$B$17521,$B252,Profile!$C$2:$C$17521,CQ$8))*$C$9</f>
        <v>0</v>
      </c>
      <c r="CR252" s="162">
        <f>(SUMIFS(Profile!$E$2:$E$17521,Profile!$B$2:$B$17521,$B252,Profile!$C$2:$C$17521,CR$8))*$C$9</f>
        <v>0</v>
      </c>
      <c r="CS252" s="162">
        <f>(SUMIFS(Profile!$E$2:$E$17521,Profile!$B$2:$B$17521,$B252,Profile!$C$2:$C$17521,CS$8))*$C$9</f>
        <v>0</v>
      </c>
      <c r="CT252" s="162">
        <f>(SUMIFS(Profile!$E$2:$E$17521,Profile!$B$2:$B$17521,$B252,Profile!$C$2:$C$17521,CT$8))*$C$9</f>
        <v>0</v>
      </c>
      <c r="CU252" s="162">
        <f>(SUMIFS(Profile!$E$2:$E$17521,Profile!$B$2:$B$17521,$B252,Profile!$C$2:$C$17521,CU$8))*$C$9</f>
        <v>0</v>
      </c>
      <c r="CV252" s="162">
        <f>(SUMIFS(Profile!$E$2:$E$17521,Profile!$B$2:$B$17521,$B252,Profile!$C$2:$C$17521,CV$8))*$C$9</f>
        <v>0</v>
      </c>
      <c r="CW252" s="162">
        <f>(SUMIFS(Profile!$E$2:$E$17521,Profile!$B$2:$B$17521,$B252,Profile!$C$2:$C$17521,CW$8))*$C$9</f>
        <v>0</v>
      </c>
      <c r="CX252" s="162">
        <f t="shared" si="11"/>
        <v>0</v>
      </c>
      <c r="CY252" s="162">
        <f t="shared" ref="CY252:ET252" si="1221">MAX(BB252-E252,0)</f>
        <v>0</v>
      </c>
      <c r="CZ252" s="162">
        <f t="shared" si="1221"/>
        <v>0</v>
      </c>
      <c r="DA252" s="162">
        <f t="shared" si="1221"/>
        <v>0</v>
      </c>
      <c r="DB252" s="162">
        <f t="shared" si="1221"/>
        <v>0</v>
      </c>
      <c r="DC252" s="162">
        <f t="shared" si="1221"/>
        <v>0</v>
      </c>
      <c r="DD252" s="162">
        <f t="shared" si="1221"/>
        <v>0</v>
      </c>
      <c r="DE252" s="162">
        <f t="shared" si="1221"/>
        <v>0</v>
      </c>
      <c r="DF252" s="162">
        <f t="shared" si="1221"/>
        <v>0</v>
      </c>
      <c r="DG252" s="162">
        <f t="shared" si="1221"/>
        <v>0</v>
      </c>
      <c r="DH252" s="162">
        <f t="shared" si="1221"/>
        <v>0</v>
      </c>
      <c r="DI252" s="162">
        <f t="shared" si="1221"/>
        <v>0</v>
      </c>
      <c r="DJ252" s="162">
        <f t="shared" si="1221"/>
        <v>0</v>
      </c>
      <c r="DK252" s="162">
        <f t="shared" si="1221"/>
        <v>0</v>
      </c>
      <c r="DL252" s="162">
        <f t="shared" si="1221"/>
        <v>0</v>
      </c>
      <c r="DM252" s="162">
        <f t="shared" si="1221"/>
        <v>0</v>
      </c>
      <c r="DN252" s="162">
        <f t="shared" si="1221"/>
        <v>0</v>
      </c>
      <c r="DO252" s="162">
        <f t="shared" si="1221"/>
        <v>0</v>
      </c>
      <c r="DP252" s="162">
        <f t="shared" si="1221"/>
        <v>0</v>
      </c>
      <c r="DQ252" s="162">
        <f t="shared" si="1221"/>
        <v>0</v>
      </c>
      <c r="DR252" s="162">
        <f t="shared" si="1221"/>
        <v>0</v>
      </c>
      <c r="DS252" s="162">
        <f t="shared" si="1221"/>
        <v>0</v>
      </c>
      <c r="DT252" s="162">
        <f t="shared" si="1221"/>
        <v>0</v>
      </c>
      <c r="DU252" s="162">
        <f t="shared" si="1221"/>
        <v>0</v>
      </c>
      <c r="DV252" s="162">
        <f t="shared" si="1221"/>
        <v>0</v>
      </c>
      <c r="DW252" s="162">
        <f t="shared" si="1221"/>
        <v>0</v>
      </c>
      <c r="DX252" s="162">
        <f t="shared" si="1221"/>
        <v>0</v>
      </c>
      <c r="DY252" s="162">
        <f t="shared" si="1221"/>
        <v>0</v>
      </c>
      <c r="DZ252" s="162">
        <f t="shared" si="1221"/>
        <v>0</v>
      </c>
      <c r="EA252" s="162">
        <f t="shared" si="1221"/>
        <v>0</v>
      </c>
      <c r="EB252" s="162">
        <f t="shared" si="1221"/>
        <v>0</v>
      </c>
      <c r="EC252" s="162">
        <f t="shared" si="1221"/>
        <v>0</v>
      </c>
      <c r="ED252" s="162">
        <f t="shared" si="1221"/>
        <v>0</v>
      </c>
      <c r="EE252" s="162">
        <f t="shared" si="1221"/>
        <v>0</v>
      </c>
      <c r="EF252" s="162">
        <f t="shared" si="1221"/>
        <v>0</v>
      </c>
      <c r="EG252" s="162">
        <f t="shared" si="1221"/>
        <v>0</v>
      </c>
      <c r="EH252" s="162">
        <f t="shared" si="1221"/>
        <v>0</v>
      </c>
      <c r="EI252" s="162">
        <f t="shared" si="1221"/>
        <v>0</v>
      </c>
      <c r="EJ252" s="162">
        <f t="shared" si="1221"/>
        <v>0</v>
      </c>
      <c r="EK252" s="162">
        <f t="shared" si="1221"/>
        <v>0</v>
      </c>
      <c r="EL252" s="162">
        <f t="shared" si="1221"/>
        <v>0</v>
      </c>
      <c r="EM252" s="162">
        <f t="shared" si="1221"/>
        <v>0</v>
      </c>
      <c r="EN252" s="162">
        <f t="shared" si="1221"/>
        <v>0</v>
      </c>
      <c r="EO252" s="162">
        <f t="shared" si="1221"/>
        <v>0</v>
      </c>
      <c r="EP252" s="162">
        <f t="shared" si="1221"/>
        <v>0</v>
      </c>
      <c r="EQ252" s="162">
        <f t="shared" si="1221"/>
        <v>0</v>
      </c>
      <c r="ER252" s="162">
        <f t="shared" si="1221"/>
        <v>0</v>
      </c>
      <c r="ES252" s="162">
        <f t="shared" si="1221"/>
        <v>0</v>
      </c>
      <c r="ET252" s="162">
        <f t="shared" si="1221"/>
        <v>0</v>
      </c>
      <c r="EU252" s="162">
        <f t="shared" si="13"/>
        <v>0</v>
      </c>
      <c r="EV252" s="162">
        <f t="shared" ref="EV252:GQ252" si="1222">BB252-CY252</f>
        <v>0</v>
      </c>
      <c r="EW252" s="162">
        <f t="shared" si="1222"/>
        <v>0</v>
      </c>
      <c r="EX252" s="162">
        <f t="shared" si="1222"/>
        <v>0</v>
      </c>
      <c r="EY252" s="162">
        <f t="shared" si="1222"/>
        <v>0</v>
      </c>
      <c r="EZ252" s="162">
        <f t="shared" si="1222"/>
        <v>0</v>
      </c>
      <c r="FA252" s="162">
        <f t="shared" si="1222"/>
        <v>0</v>
      </c>
      <c r="FB252" s="162">
        <f t="shared" si="1222"/>
        <v>0</v>
      </c>
      <c r="FC252" s="162">
        <f t="shared" si="1222"/>
        <v>0</v>
      </c>
      <c r="FD252" s="162">
        <f t="shared" si="1222"/>
        <v>0</v>
      </c>
      <c r="FE252" s="162">
        <f t="shared" si="1222"/>
        <v>0</v>
      </c>
      <c r="FF252" s="162">
        <f t="shared" si="1222"/>
        <v>0</v>
      </c>
      <c r="FG252" s="162">
        <f t="shared" si="1222"/>
        <v>0</v>
      </c>
      <c r="FH252" s="162">
        <f t="shared" si="1222"/>
        <v>0</v>
      </c>
      <c r="FI252" s="162">
        <f t="shared" si="1222"/>
        <v>0</v>
      </c>
      <c r="FJ252" s="162">
        <f t="shared" si="1222"/>
        <v>0</v>
      </c>
      <c r="FK252" s="162">
        <f t="shared" si="1222"/>
        <v>0</v>
      </c>
      <c r="FL252" s="162">
        <f t="shared" si="1222"/>
        <v>0</v>
      </c>
      <c r="FM252" s="162">
        <f t="shared" si="1222"/>
        <v>0</v>
      </c>
      <c r="FN252" s="162">
        <f t="shared" si="1222"/>
        <v>0</v>
      </c>
      <c r="FO252" s="162">
        <f t="shared" si="1222"/>
        <v>0</v>
      </c>
      <c r="FP252" s="162">
        <f t="shared" si="1222"/>
        <v>0</v>
      </c>
      <c r="FQ252" s="162">
        <f t="shared" si="1222"/>
        <v>0</v>
      </c>
      <c r="FR252" s="162">
        <f t="shared" si="1222"/>
        <v>0</v>
      </c>
      <c r="FS252" s="162">
        <f t="shared" si="1222"/>
        <v>0</v>
      </c>
      <c r="FT252" s="162">
        <f t="shared" si="1222"/>
        <v>0</v>
      </c>
      <c r="FU252" s="162">
        <f t="shared" si="1222"/>
        <v>0</v>
      </c>
      <c r="FV252" s="162">
        <f t="shared" si="1222"/>
        <v>0</v>
      </c>
      <c r="FW252" s="162">
        <f t="shared" si="1222"/>
        <v>0</v>
      </c>
      <c r="FX252" s="162">
        <f t="shared" si="1222"/>
        <v>0</v>
      </c>
      <c r="FY252" s="162">
        <f t="shared" si="1222"/>
        <v>0</v>
      </c>
      <c r="FZ252" s="162">
        <f t="shared" si="1222"/>
        <v>0</v>
      </c>
      <c r="GA252" s="162">
        <f t="shared" si="1222"/>
        <v>0</v>
      </c>
      <c r="GB252" s="162">
        <f t="shared" si="1222"/>
        <v>0</v>
      </c>
      <c r="GC252" s="162">
        <f t="shared" si="1222"/>
        <v>0</v>
      </c>
      <c r="GD252" s="162">
        <f t="shared" si="1222"/>
        <v>0</v>
      </c>
      <c r="GE252" s="162">
        <f t="shared" si="1222"/>
        <v>0</v>
      </c>
      <c r="GF252" s="162">
        <f t="shared" si="1222"/>
        <v>0</v>
      </c>
      <c r="GG252" s="162">
        <f t="shared" si="1222"/>
        <v>0</v>
      </c>
      <c r="GH252" s="162">
        <f t="shared" si="1222"/>
        <v>0</v>
      </c>
      <c r="GI252" s="162">
        <f t="shared" si="1222"/>
        <v>0</v>
      </c>
      <c r="GJ252" s="162">
        <f t="shared" si="1222"/>
        <v>0</v>
      </c>
      <c r="GK252" s="162">
        <f t="shared" si="1222"/>
        <v>0</v>
      </c>
      <c r="GL252" s="162">
        <f t="shared" si="1222"/>
        <v>0</v>
      </c>
      <c r="GM252" s="162">
        <f t="shared" si="1222"/>
        <v>0</v>
      </c>
      <c r="GN252" s="162">
        <f t="shared" si="1222"/>
        <v>0</v>
      </c>
      <c r="GO252" s="162">
        <f t="shared" si="1222"/>
        <v>0</v>
      </c>
      <c r="GP252" s="162">
        <f t="shared" si="1222"/>
        <v>0</v>
      </c>
      <c r="GQ252" s="162">
        <f t="shared" si="1222"/>
        <v>0</v>
      </c>
      <c r="GR252" s="162">
        <f t="shared" si="15"/>
        <v>0</v>
      </c>
      <c r="GS252" s="162">
        <f t="shared" ref="GS252:IN252" si="1223">E252-EV252</f>
        <v>0</v>
      </c>
      <c r="GT252" s="162">
        <f t="shared" si="1223"/>
        <v>0</v>
      </c>
      <c r="GU252" s="162">
        <f t="shared" si="1223"/>
        <v>0</v>
      </c>
      <c r="GV252" s="162">
        <f t="shared" si="1223"/>
        <v>0</v>
      </c>
      <c r="GW252" s="162">
        <f t="shared" si="1223"/>
        <v>0</v>
      </c>
      <c r="GX252" s="162">
        <f t="shared" si="1223"/>
        <v>0</v>
      </c>
      <c r="GY252" s="162">
        <f t="shared" si="1223"/>
        <v>0</v>
      </c>
      <c r="GZ252" s="162">
        <f t="shared" si="1223"/>
        <v>0</v>
      </c>
      <c r="HA252" s="162">
        <f t="shared" si="1223"/>
        <v>0</v>
      </c>
      <c r="HB252" s="162">
        <f t="shared" si="1223"/>
        <v>0</v>
      </c>
      <c r="HC252" s="162">
        <f t="shared" si="1223"/>
        <v>0</v>
      </c>
      <c r="HD252" s="162">
        <f t="shared" si="1223"/>
        <v>0</v>
      </c>
      <c r="HE252" s="162">
        <f t="shared" si="1223"/>
        <v>0</v>
      </c>
      <c r="HF252" s="162">
        <f t="shared" si="1223"/>
        <v>0</v>
      </c>
      <c r="HG252" s="162">
        <f t="shared" si="1223"/>
        <v>0</v>
      </c>
      <c r="HH252" s="162">
        <f t="shared" si="1223"/>
        <v>0</v>
      </c>
      <c r="HI252" s="162">
        <f t="shared" si="1223"/>
        <v>0</v>
      </c>
      <c r="HJ252" s="162">
        <f t="shared" si="1223"/>
        <v>0</v>
      </c>
      <c r="HK252" s="162">
        <f t="shared" si="1223"/>
        <v>0</v>
      </c>
      <c r="HL252" s="162">
        <f t="shared" si="1223"/>
        <v>0</v>
      </c>
      <c r="HM252" s="162">
        <f t="shared" si="1223"/>
        <v>0</v>
      </c>
      <c r="HN252" s="162">
        <f t="shared" si="1223"/>
        <v>0</v>
      </c>
      <c r="HO252" s="162">
        <f t="shared" si="1223"/>
        <v>0</v>
      </c>
      <c r="HP252" s="162">
        <f t="shared" si="1223"/>
        <v>0</v>
      </c>
      <c r="HQ252" s="162">
        <f t="shared" si="1223"/>
        <v>0</v>
      </c>
      <c r="HR252" s="162">
        <f t="shared" si="1223"/>
        <v>0</v>
      </c>
      <c r="HS252" s="162">
        <f t="shared" si="1223"/>
        <v>0</v>
      </c>
      <c r="HT252" s="162">
        <f t="shared" si="1223"/>
        <v>0</v>
      </c>
      <c r="HU252" s="162">
        <f t="shared" si="1223"/>
        <v>0</v>
      </c>
      <c r="HV252" s="162">
        <f t="shared" si="1223"/>
        <v>0</v>
      </c>
      <c r="HW252" s="162">
        <f t="shared" si="1223"/>
        <v>0</v>
      </c>
      <c r="HX252" s="162">
        <f t="shared" si="1223"/>
        <v>0</v>
      </c>
      <c r="HY252" s="162">
        <f t="shared" si="1223"/>
        <v>0</v>
      </c>
      <c r="HZ252" s="162">
        <f t="shared" si="1223"/>
        <v>0</v>
      </c>
      <c r="IA252" s="162">
        <f t="shared" si="1223"/>
        <v>0</v>
      </c>
      <c r="IB252" s="162">
        <f t="shared" si="1223"/>
        <v>0</v>
      </c>
      <c r="IC252" s="162">
        <f t="shared" si="1223"/>
        <v>0</v>
      </c>
      <c r="ID252" s="162">
        <f t="shared" si="1223"/>
        <v>0</v>
      </c>
      <c r="IE252" s="162">
        <f t="shared" si="1223"/>
        <v>0</v>
      </c>
      <c r="IF252" s="162">
        <f t="shared" si="1223"/>
        <v>0</v>
      </c>
      <c r="IG252" s="162">
        <f t="shared" si="1223"/>
        <v>0</v>
      </c>
      <c r="IH252" s="162">
        <f t="shared" si="1223"/>
        <v>0</v>
      </c>
      <c r="II252" s="162">
        <f t="shared" si="1223"/>
        <v>0</v>
      </c>
      <c r="IJ252" s="162">
        <f t="shared" si="1223"/>
        <v>0</v>
      </c>
      <c r="IK252" s="162">
        <f t="shared" si="1223"/>
        <v>0</v>
      </c>
      <c r="IL252" s="162">
        <f t="shared" si="1223"/>
        <v>0</v>
      </c>
      <c r="IM252" s="162">
        <f t="shared" si="1223"/>
        <v>0</v>
      </c>
      <c r="IN252" s="162">
        <f t="shared" si="1223"/>
        <v>0</v>
      </c>
      <c r="IO252" s="162">
        <f t="shared" si="17"/>
        <v>0</v>
      </c>
      <c r="IP252" s="162">
        <f t="shared" si="23"/>
        <v>0</v>
      </c>
      <c r="IQ252" s="162">
        <f t="shared" ref="IQ252:KK252" si="1224">MAX((MIN(CZ252+IP252,$IO$7))-GT252,0)</f>
        <v>0</v>
      </c>
      <c r="IR252" s="162">
        <f t="shared" si="1224"/>
        <v>0</v>
      </c>
      <c r="IS252" s="162">
        <f t="shared" si="1224"/>
        <v>0</v>
      </c>
      <c r="IT252" s="162">
        <f t="shared" si="1224"/>
        <v>0</v>
      </c>
      <c r="IU252" s="162">
        <f t="shared" si="1224"/>
        <v>0</v>
      </c>
      <c r="IV252" s="162">
        <f t="shared" si="1224"/>
        <v>0</v>
      </c>
      <c r="IW252" s="162">
        <f t="shared" si="1224"/>
        <v>0</v>
      </c>
      <c r="IX252" s="162">
        <f t="shared" si="1224"/>
        <v>0</v>
      </c>
      <c r="IY252" s="162">
        <f t="shared" si="1224"/>
        <v>0</v>
      </c>
      <c r="IZ252" s="162">
        <f t="shared" si="1224"/>
        <v>0</v>
      </c>
      <c r="JA252" s="162">
        <f t="shared" si="1224"/>
        <v>0</v>
      </c>
      <c r="JB252" s="162">
        <f t="shared" si="1224"/>
        <v>0</v>
      </c>
      <c r="JC252" s="162">
        <f t="shared" si="1224"/>
        <v>0</v>
      </c>
      <c r="JD252" s="162">
        <f t="shared" si="1224"/>
        <v>0</v>
      </c>
      <c r="JE252" s="162">
        <f t="shared" si="1224"/>
        <v>0</v>
      </c>
      <c r="JF252" s="162">
        <f t="shared" si="1224"/>
        <v>0</v>
      </c>
      <c r="JG252" s="162">
        <f t="shared" si="1224"/>
        <v>0</v>
      </c>
      <c r="JH252" s="162">
        <f t="shared" si="1224"/>
        <v>0</v>
      </c>
      <c r="JI252" s="162">
        <f t="shared" si="1224"/>
        <v>0</v>
      </c>
      <c r="JJ252" s="162">
        <f t="shared" si="1224"/>
        <v>0</v>
      </c>
      <c r="JK252" s="162">
        <f t="shared" si="1224"/>
        <v>0</v>
      </c>
      <c r="JL252" s="162">
        <f t="shared" si="1224"/>
        <v>0</v>
      </c>
      <c r="JM252" s="162">
        <f t="shared" si="1224"/>
        <v>0</v>
      </c>
      <c r="JN252" s="162">
        <f t="shared" si="1224"/>
        <v>0</v>
      </c>
      <c r="JO252" s="162">
        <f t="shared" si="1224"/>
        <v>0</v>
      </c>
      <c r="JP252" s="162">
        <f t="shared" si="1224"/>
        <v>0</v>
      </c>
      <c r="JQ252" s="162">
        <f t="shared" si="1224"/>
        <v>0</v>
      </c>
      <c r="JR252" s="162">
        <f t="shared" si="1224"/>
        <v>0</v>
      </c>
      <c r="JS252" s="162">
        <f t="shared" si="1224"/>
        <v>0</v>
      </c>
      <c r="JT252" s="162">
        <f t="shared" si="1224"/>
        <v>0</v>
      </c>
      <c r="JU252" s="162">
        <f t="shared" si="1224"/>
        <v>0</v>
      </c>
      <c r="JV252" s="162">
        <f t="shared" si="1224"/>
        <v>0</v>
      </c>
      <c r="JW252" s="162">
        <f t="shared" si="1224"/>
        <v>0</v>
      </c>
      <c r="JX252" s="162">
        <f t="shared" si="1224"/>
        <v>0</v>
      </c>
      <c r="JY252" s="162">
        <f t="shared" si="1224"/>
        <v>0</v>
      </c>
      <c r="JZ252" s="162">
        <f t="shared" si="1224"/>
        <v>0</v>
      </c>
      <c r="KA252" s="162">
        <f t="shared" si="1224"/>
        <v>0</v>
      </c>
      <c r="KB252" s="162">
        <f t="shared" si="1224"/>
        <v>0</v>
      </c>
      <c r="KC252" s="162">
        <f t="shared" si="1224"/>
        <v>0</v>
      </c>
      <c r="KD252" s="162">
        <f t="shared" si="1224"/>
        <v>0</v>
      </c>
      <c r="KE252" s="162">
        <f t="shared" si="1224"/>
        <v>0</v>
      </c>
      <c r="KF252" s="162">
        <f t="shared" si="1224"/>
        <v>0</v>
      </c>
      <c r="KG252" s="162">
        <f t="shared" si="1224"/>
        <v>0</v>
      </c>
      <c r="KH252" s="162">
        <f t="shared" si="1224"/>
        <v>0</v>
      </c>
      <c r="KI252" s="162">
        <f t="shared" si="1224"/>
        <v>0</v>
      </c>
      <c r="KJ252" s="162">
        <f t="shared" si="1224"/>
        <v>0</v>
      </c>
      <c r="KK252" s="162">
        <f t="shared" si="1224"/>
        <v>0</v>
      </c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</row>
    <row r="253" ht="14.25" customHeight="1" spans="1:326" x14ac:dyDescent="0.25">
      <c r="A253" s="1">
        <v>8</v>
      </c>
      <c r="B253" s="1">
        <f t="shared" ref="B253:C253" si="1225">B252+1</f>
        <v>243</v>
      </c>
      <c r="C253" s="232">
        <f t="shared" si="1225"/>
        <v>43708</v>
      </c>
      <c r="D253" s="162">
        <f t="shared" si="9"/>
        <v>0</v>
      </c>
      <c r="E253" s="162">
        <f>(SUMIFS(Profile!$F$2:$F$17521,Profile!$B$2:$B$17521,$B253,Profile!$C$2:$C$17521,E$8))*$C$6</f>
        <v>0</v>
      </c>
      <c r="F253" s="162">
        <f>(SUMIFS(Profile!$F$2:$F$17521,Profile!$B$2:$B$17521,$B253,Profile!$C$2:$C$17521,F$8))*$C$6</f>
        <v>0</v>
      </c>
      <c r="G253" s="162">
        <f>(SUMIFS(Profile!$F$2:$F$17521,Profile!$B$2:$B$17521,$B253,Profile!$C$2:$C$17521,G$8))*$C$6</f>
        <v>0</v>
      </c>
      <c r="H253" s="162">
        <f>(SUMIFS(Profile!$F$2:$F$17521,Profile!$B$2:$B$17521,$B253,Profile!$C$2:$C$17521,H$8))*$C$6</f>
        <v>0</v>
      </c>
      <c r="I253" s="162">
        <f>(SUMIFS(Profile!$F$2:$F$17521,Profile!$B$2:$B$17521,$B253,Profile!$C$2:$C$17521,I$8))*$C$6</f>
        <v>0</v>
      </c>
      <c r="J253" s="162">
        <f>(SUMIFS(Profile!$F$2:$F$17521,Profile!$B$2:$B$17521,$B253,Profile!$C$2:$C$17521,J$8))*$C$6</f>
        <v>0</v>
      </c>
      <c r="K253" s="162">
        <f>(SUMIFS(Profile!$F$2:$F$17521,Profile!$B$2:$B$17521,$B253,Profile!$C$2:$C$17521,K$8))*$C$6</f>
        <v>0</v>
      </c>
      <c r="L253" s="162">
        <f>(SUMIFS(Profile!$F$2:$F$17521,Profile!$B$2:$B$17521,$B253,Profile!$C$2:$C$17521,L$8))*$C$6</f>
        <v>0</v>
      </c>
      <c r="M253" s="162">
        <f>(SUMIFS(Profile!$F$2:$F$17521,Profile!$B$2:$B$17521,$B253,Profile!$C$2:$C$17521,M$8))*$C$6</f>
        <v>0</v>
      </c>
      <c r="N253" s="162">
        <f>(SUMIFS(Profile!$F$2:$F$17521,Profile!$B$2:$B$17521,$B253,Profile!$C$2:$C$17521,N$8))*$C$6</f>
        <v>0</v>
      </c>
      <c r="O253" s="162">
        <f>(SUMIFS(Profile!$F$2:$F$17521,Profile!$B$2:$B$17521,$B253,Profile!$C$2:$C$17521,O$8))*$C$6</f>
        <v>0</v>
      </c>
      <c r="P253" s="162">
        <f>(SUMIFS(Profile!$F$2:$F$17521,Profile!$B$2:$B$17521,$B253,Profile!$C$2:$C$17521,P$8))*$C$6</f>
        <v>0</v>
      </c>
      <c r="Q253" s="162">
        <f>(SUMIFS(Profile!$F$2:$F$17521,Profile!$B$2:$B$17521,$B253,Profile!$C$2:$C$17521,Q$8))*$C$6</f>
        <v>0</v>
      </c>
      <c r="R253" s="162">
        <f>(SUMIFS(Profile!$F$2:$F$17521,Profile!$B$2:$B$17521,$B253,Profile!$C$2:$C$17521,R$8))*$C$6</f>
        <v>0</v>
      </c>
      <c r="S253" s="162">
        <f>(SUMIFS(Profile!$F$2:$F$17521,Profile!$B$2:$B$17521,$B253,Profile!$C$2:$C$17521,S$8))*$C$6</f>
        <v>0</v>
      </c>
      <c r="T253" s="162">
        <f>(SUMIFS(Profile!$F$2:$F$17521,Profile!$B$2:$B$17521,$B253,Profile!$C$2:$C$17521,T$8))*$C$6</f>
        <v>0</v>
      </c>
      <c r="U253" s="162">
        <f>(SUMIFS(Profile!$F$2:$F$17521,Profile!$B$2:$B$17521,$B253,Profile!$C$2:$C$17521,U$8))*$C$6</f>
        <v>0</v>
      </c>
      <c r="V253" s="162">
        <f>(SUMIFS(Profile!$F$2:$F$17521,Profile!$B$2:$B$17521,$B253,Profile!$C$2:$C$17521,V$8))*$C$6</f>
        <v>0</v>
      </c>
      <c r="W253" s="162">
        <f>(SUMIFS(Profile!$F$2:$F$17521,Profile!$B$2:$B$17521,$B253,Profile!$C$2:$C$17521,W$8))*$C$6</f>
        <v>0</v>
      </c>
      <c r="X253" s="162">
        <f>(SUMIFS(Profile!$F$2:$F$17521,Profile!$B$2:$B$17521,$B253,Profile!$C$2:$C$17521,X$8))*$C$6</f>
        <v>0</v>
      </c>
      <c r="Y253" s="162">
        <f>(SUMIFS(Profile!$F$2:$F$17521,Profile!$B$2:$B$17521,$B253,Profile!$C$2:$C$17521,Y$8))*$C$6</f>
        <v>0</v>
      </c>
      <c r="Z253" s="162">
        <f>(SUMIFS(Profile!$F$2:$F$17521,Profile!$B$2:$B$17521,$B253,Profile!$C$2:$C$17521,Z$8))*$C$6</f>
        <v>0</v>
      </c>
      <c r="AA253" s="162">
        <f>(SUMIFS(Profile!$F$2:$F$17521,Profile!$B$2:$B$17521,$B253,Profile!$C$2:$C$17521,AA$8))*$C$6</f>
        <v>0</v>
      </c>
      <c r="AB253" s="162">
        <f>(SUMIFS(Profile!$F$2:$F$17521,Profile!$B$2:$B$17521,$B253,Profile!$C$2:$C$17521,AB$8))*$C$6</f>
        <v>0</v>
      </c>
      <c r="AC253" s="162">
        <f>(SUMIFS(Profile!$F$2:$F$17521,Profile!$B$2:$B$17521,$B253,Profile!$C$2:$C$17521,AC$8))*$C$6</f>
        <v>0</v>
      </c>
      <c r="AD253" s="162">
        <f>(SUMIFS(Profile!$F$2:$F$17521,Profile!$B$2:$B$17521,$B253,Profile!$C$2:$C$17521,AD$8))*$C$6</f>
        <v>0</v>
      </c>
      <c r="AE253" s="162">
        <f>(SUMIFS(Profile!$F$2:$F$17521,Profile!$B$2:$B$17521,$B253,Profile!$C$2:$C$17521,AE$8))*$C$6</f>
        <v>0</v>
      </c>
      <c r="AF253" s="162">
        <f>(SUMIFS(Profile!$F$2:$F$17521,Profile!$B$2:$B$17521,$B253,Profile!$C$2:$C$17521,AF$8))*$C$6</f>
        <v>0</v>
      </c>
      <c r="AG253" s="162">
        <f>(SUMIFS(Profile!$F$2:$F$17521,Profile!$B$2:$B$17521,$B253,Profile!$C$2:$C$17521,AG$8))*$C$6</f>
        <v>0</v>
      </c>
      <c r="AH253" s="162">
        <f>(SUMIFS(Profile!$F$2:$F$17521,Profile!$B$2:$B$17521,$B253,Profile!$C$2:$C$17521,AH$8))*$C$6</f>
        <v>0</v>
      </c>
      <c r="AI253" s="162">
        <f>(SUMIFS(Profile!$F$2:$F$17521,Profile!$B$2:$B$17521,$B253,Profile!$C$2:$C$17521,AI$8))*$C$6</f>
        <v>0</v>
      </c>
      <c r="AJ253" s="162">
        <f>(SUMIFS(Profile!$F$2:$F$17521,Profile!$B$2:$B$17521,$B253,Profile!$C$2:$C$17521,AJ$8))*$C$6</f>
        <v>0</v>
      </c>
      <c r="AK253" s="162">
        <f>(SUMIFS(Profile!$F$2:$F$17521,Profile!$B$2:$B$17521,$B253,Profile!$C$2:$C$17521,AK$8))*$C$6</f>
        <v>0</v>
      </c>
      <c r="AL253" s="162">
        <f>(SUMIFS(Profile!$F$2:$F$17521,Profile!$B$2:$B$17521,$B253,Profile!$C$2:$C$17521,AL$8))*$C$6</f>
        <v>0</v>
      </c>
      <c r="AM253" s="162">
        <f>(SUMIFS(Profile!$F$2:$F$17521,Profile!$B$2:$B$17521,$B253,Profile!$C$2:$C$17521,AM$8))*$C$6</f>
        <v>0</v>
      </c>
      <c r="AN253" s="162">
        <f>(SUMIFS(Profile!$F$2:$F$17521,Profile!$B$2:$B$17521,$B253,Profile!$C$2:$C$17521,AN$8))*$C$6</f>
        <v>0</v>
      </c>
      <c r="AO253" s="162">
        <f>(SUMIFS(Profile!$F$2:$F$17521,Profile!$B$2:$B$17521,$B253,Profile!$C$2:$C$17521,AO$8))*$C$6</f>
        <v>0</v>
      </c>
      <c r="AP253" s="162">
        <f>(SUMIFS(Profile!$F$2:$F$17521,Profile!$B$2:$B$17521,$B253,Profile!$C$2:$C$17521,AP$8))*$C$6</f>
        <v>0</v>
      </c>
      <c r="AQ253" s="162">
        <f>(SUMIFS(Profile!$F$2:$F$17521,Profile!$B$2:$B$17521,$B253,Profile!$C$2:$C$17521,AQ$8))*$C$6</f>
        <v>0</v>
      </c>
      <c r="AR253" s="162">
        <f>(SUMIFS(Profile!$F$2:$F$17521,Profile!$B$2:$B$17521,$B253,Profile!$C$2:$C$17521,AR$8))*$C$6</f>
        <v>0</v>
      </c>
      <c r="AS253" s="162">
        <f>(SUMIFS(Profile!$F$2:$F$17521,Profile!$B$2:$B$17521,$B253,Profile!$C$2:$C$17521,AS$8))*$C$6</f>
        <v>0</v>
      </c>
      <c r="AT253" s="162">
        <f>(SUMIFS(Profile!$F$2:$F$17521,Profile!$B$2:$B$17521,$B253,Profile!$C$2:$C$17521,AT$8))*$C$6</f>
        <v>0</v>
      </c>
      <c r="AU253" s="162">
        <f>(SUMIFS(Profile!$F$2:$F$17521,Profile!$B$2:$B$17521,$B253,Profile!$C$2:$C$17521,AU$8))*$C$6</f>
        <v>0</v>
      </c>
      <c r="AV253" s="162">
        <f>(SUMIFS(Profile!$F$2:$F$17521,Profile!$B$2:$B$17521,$B253,Profile!$C$2:$C$17521,AV$8))*$C$6</f>
        <v>0</v>
      </c>
      <c r="AW253" s="162">
        <f>(SUMIFS(Profile!$F$2:$F$17521,Profile!$B$2:$B$17521,$B253,Profile!$C$2:$C$17521,AW$8))*$C$6</f>
        <v>0</v>
      </c>
      <c r="AX253" s="162">
        <f>(SUMIFS(Profile!$F$2:$F$17521,Profile!$B$2:$B$17521,$B253,Profile!$C$2:$C$17521,AX$8))*$C$6</f>
        <v>0</v>
      </c>
      <c r="AY253" s="162">
        <f>(SUMIFS(Profile!$F$2:$F$17521,Profile!$B$2:$B$17521,$B253,Profile!$C$2:$C$17521,AY$8))*$C$6</f>
        <v>0</v>
      </c>
      <c r="AZ253" s="162">
        <f>(SUMIFS(Profile!$F$2:$F$17521,Profile!$B$2:$B$17521,$B253,Profile!$C$2:$C$17521,AZ$8))*$C$6</f>
        <v>0</v>
      </c>
      <c r="BA253" s="162">
        <f t="shared" si="10"/>
        <v>0</v>
      </c>
      <c r="BB253" s="162">
        <f>(SUMIFS(Profile!$E$2:$E$17521,Profile!$B$2:$B$17521,$B253,Profile!$C$2:$C$17521,BB$8))*$C$9</f>
        <v>0</v>
      </c>
      <c r="BC253" s="162">
        <f>(SUMIFS(Profile!$E$2:$E$17521,Profile!$B$2:$B$17521,$B253,Profile!$C$2:$C$17521,BC$8))*$C$9</f>
        <v>0</v>
      </c>
      <c r="BD253" s="162">
        <f>(SUMIFS(Profile!$E$2:$E$17521,Profile!$B$2:$B$17521,$B253,Profile!$C$2:$C$17521,BD$8))*$C$9</f>
        <v>0</v>
      </c>
      <c r="BE253" s="162">
        <f>(SUMIFS(Profile!$E$2:$E$17521,Profile!$B$2:$B$17521,$B253,Profile!$C$2:$C$17521,BE$8))*$C$9</f>
        <v>0</v>
      </c>
      <c r="BF253" s="162">
        <f>(SUMIFS(Profile!$E$2:$E$17521,Profile!$B$2:$B$17521,$B253,Profile!$C$2:$C$17521,BF$8))*$C$9</f>
        <v>0</v>
      </c>
      <c r="BG253" s="162">
        <f>(SUMIFS(Profile!$E$2:$E$17521,Profile!$B$2:$B$17521,$B253,Profile!$C$2:$C$17521,BG$8))*$C$9</f>
        <v>0</v>
      </c>
      <c r="BH253" s="162">
        <f>(SUMIFS(Profile!$E$2:$E$17521,Profile!$B$2:$B$17521,$B253,Profile!$C$2:$C$17521,BH$8))*$C$9</f>
        <v>0</v>
      </c>
      <c r="BI253" s="162">
        <f>(SUMIFS(Profile!$E$2:$E$17521,Profile!$B$2:$B$17521,$B253,Profile!$C$2:$C$17521,BI$8))*$C$9</f>
        <v>0</v>
      </c>
      <c r="BJ253" s="162">
        <f>(SUMIFS(Profile!$E$2:$E$17521,Profile!$B$2:$B$17521,$B253,Profile!$C$2:$C$17521,BJ$8))*$C$9</f>
        <v>0</v>
      </c>
      <c r="BK253" s="162">
        <f>(SUMIFS(Profile!$E$2:$E$17521,Profile!$B$2:$B$17521,$B253,Profile!$C$2:$C$17521,BK$8))*$C$9</f>
        <v>0</v>
      </c>
      <c r="BL253" s="162">
        <f>(SUMIFS(Profile!$E$2:$E$17521,Profile!$B$2:$B$17521,$B253,Profile!$C$2:$C$17521,BL$8))*$C$9</f>
        <v>0</v>
      </c>
      <c r="BM253" s="162">
        <f>(SUMIFS(Profile!$E$2:$E$17521,Profile!$B$2:$B$17521,$B253,Profile!$C$2:$C$17521,BM$8))*$C$9</f>
        <v>0</v>
      </c>
      <c r="BN253" s="162">
        <f>(SUMIFS(Profile!$E$2:$E$17521,Profile!$B$2:$B$17521,$B253,Profile!$C$2:$C$17521,BN$8))*$C$9</f>
        <v>0</v>
      </c>
      <c r="BO253" s="162">
        <f>(SUMIFS(Profile!$E$2:$E$17521,Profile!$B$2:$B$17521,$B253,Profile!$C$2:$C$17521,BO$8))*$C$9</f>
        <v>0</v>
      </c>
      <c r="BP253" s="162">
        <f>(SUMIFS(Profile!$E$2:$E$17521,Profile!$B$2:$B$17521,$B253,Profile!$C$2:$C$17521,BP$8))*$C$9</f>
        <v>0</v>
      </c>
      <c r="BQ253" s="162">
        <f>(SUMIFS(Profile!$E$2:$E$17521,Profile!$B$2:$B$17521,$B253,Profile!$C$2:$C$17521,BQ$8))*$C$9</f>
        <v>0</v>
      </c>
      <c r="BR253" s="162">
        <f>(SUMIFS(Profile!$E$2:$E$17521,Profile!$B$2:$B$17521,$B253,Profile!$C$2:$C$17521,BR$8))*$C$9</f>
        <v>0</v>
      </c>
      <c r="BS253" s="162">
        <f>(SUMIFS(Profile!$E$2:$E$17521,Profile!$B$2:$B$17521,$B253,Profile!$C$2:$C$17521,BS$8))*$C$9</f>
        <v>0</v>
      </c>
      <c r="BT253" s="162">
        <f>(SUMIFS(Profile!$E$2:$E$17521,Profile!$B$2:$B$17521,$B253,Profile!$C$2:$C$17521,BT$8))*$C$9</f>
        <v>0</v>
      </c>
      <c r="BU253" s="162">
        <f>(SUMIFS(Profile!$E$2:$E$17521,Profile!$B$2:$B$17521,$B253,Profile!$C$2:$C$17521,BU$8))*$C$9</f>
        <v>0</v>
      </c>
      <c r="BV253" s="162">
        <f>(SUMIFS(Profile!$E$2:$E$17521,Profile!$B$2:$B$17521,$B253,Profile!$C$2:$C$17521,BV$8))*$C$9</f>
        <v>0</v>
      </c>
      <c r="BW253" s="162">
        <f>(SUMIFS(Profile!$E$2:$E$17521,Profile!$B$2:$B$17521,$B253,Profile!$C$2:$C$17521,BW$8))*$C$9</f>
        <v>0</v>
      </c>
      <c r="BX253" s="162">
        <f>(SUMIFS(Profile!$E$2:$E$17521,Profile!$B$2:$B$17521,$B253,Profile!$C$2:$C$17521,BX$8))*$C$9</f>
        <v>0</v>
      </c>
      <c r="BY253" s="162">
        <f>(SUMIFS(Profile!$E$2:$E$17521,Profile!$B$2:$B$17521,$B253,Profile!$C$2:$C$17521,BY$8))*$C$9</f>
        <v>0</v>
      </c>
      <c r="BZ253" s="162">
        <f>(SUMIFS(Profile!$E$2:$E$17521,Profile!$B$2:$B$17521,$B253,Profile!$C$2:$C$17521,BZ$8))*$C$9</f>
        <v>0</v>
      </c>
      <c r="CA253" s="162">
        <f>(SUMIFS(Profile!$E$2:$E$17521,Profile!$B$2:$B$17521,$B253,Profile!$C$2:$C$17521,CA$8))*$C$9</f>
        <v>0</v>
      </c>
      <c r="CB253" s="162">
        <f>(SUMIFS(Profile!$E$2:$E$17521,Profile!$B$2:$B$17521,$B253,Profile!$C$2:$C$17521,CB$8))*$C$9</f>
        <v>0</v>
      </c>
      <c r="CC253" s="162">
        <f>(SUMIFS(Profile!$E$2:$E$17521,Profile!$B$2:$B$17521,$B253,Profile!$C$2:$C$17521,CC$8))*$C$9</f>
        <v>0</v>
      </c>
      <c r="CD253" s="162">
        <f>(SUMIFS(Profile!$E$2:$E$17521,Profile!$B$2:$B$17521,$B253,Profile!$C$2:$C$17521,CD$8))*$C$9</f>
        <v>0</v>
      </c>
      <c r="CE253" s="162">
        <f>(SUMIFS(Profile!$E$2:$E$17521,Profile!$B$2:$B$17521,$B253,Profile!$C$2:$C$17521,CE$8))*$C$9</f>
        <v>0</v>
      </c>
      <c r="CF253" s="162">
        <f>(SUMIFS(Profile!$E$2:$E$17521,Profile!$B$2:$B$17521,$B253,Profile!$C$2:$C$17521,CF$8))*$C$9</f>
        <v>0</v>
      </c>
      <c r="CG253" s="162">
        <f>(SUMIFS(Profile!$E$2:$E$17521,Profile!$B$2:$B$17521,$B253,Profile!$C$2:$C$17521,CG$8))*$C$9</f>
        <v>0</v>
      </c>
      <c r="CH253" s="162">
        <f>(SUMIFS(Profile!$E$2:$E$17521,Profile!$B$2:$B$17521,$B253,Profile!$C$2:$C$17521,CH$8))*$C$9</f>
        <v>0</v>
      </c>
      <c r="CI253" s="162">
        <f>(SUMIFS(Profile!$E$2:$E$17521,Profile!$B$2:$B$17521,$B253,Profile!$C$2:$C$17521,CI$8))*$C$9</f>
        <v>0</v>
      </c>
      <c r="CJ253" s="162">
        <f>(SUMIFS(Profile!$E$2:$E$17521,Profile!$B$2:$B$17521,$B253,Profile!$C$2:$C$17521,CJ$8))*$C$9</f>
        <v>0</v>
      </c>
      <c r="CK253" s="162">
        <f>(SUMIFS(Profile!$E$2:$E$17521,Profile!$B$2:$B$17521,$B253,Profile!$C$2:$C$17521,CK$8))*$C$9</f>
        <v>0</v>
      </c>
      <c r="CL253" s="162">
        <f>(SUMIFS(Profile!$E$2:$E$17521,Profile!$B$2:$B$17521,$B253,Profile!$C$2:$C$17521,CL$8))*$C$9</f>
        <v>0</v>
      </c>
      <c r="CM253" s="162">
        <f>(SUMIFS(Profile!$E$2:$E$17521,Profile!$B$2:$B$17521,$B253,Profile!$C$2:$C$17521,CM$8))*$C$9</f>
        <v>0</v>
      </c>
      <c r="CN253" s="162">
        <f>(SUMIFS(Profile!$E$2:$E$17521,Profile!$B$2:$B$17521,$B253,Profile!$C$2:$C$17521,CN$8))*$C$9</f>
        <v>0</v>
      </c>
      <c r="CO253" s="162">
        <f>(SUMIFS(Profile!$E$2:$E$17521,Profile!$B$2:$B$17521,$B253,Profile!$C$2:$C$17521,CO$8))*$C$9</f>
        <v>0</v>
      </c>
      <c r="CP253" s="162">
        <f>(SUMIFS(Profile!$E$2:$E$17521,Profile!$B$2:$B$17521,$B253,Profile!$C$2:$C$17521,CP$8))*$C$9</f>
        <v>0</v>
      </c>
      <c r="CQ253" s="162">
        <f>(SUMIFS(Profile!$E$2:$E$17521,Profile!$B$2:$B$17521,$B253,Profile!$C$2:$C$17521,CQ$8))*$C$9</f>
        <v>0</v>
      </c>
      <c r="CR253" s="162">
        <f>(SUMIFS(Profile!$E$2:$E$17521,Profile!$B$2:$B$17521,$B253,Profile!$C$2:$C$17521,CR$8))*$C$9</f>
        <v>0</v>
      </c>
      <c r="CS253" s="162">
        <f>(SUMIFS(Profile!$E$2:$E$17521,Profile!$B$2:$B$17521,$B253,Profile!$C$2:$C$17521,CS$8))*$C$9</f>
        <v>0</v>
      </c>
      <c r="CT253" s="162">
        <f>(SUMIFS(Profile!$E$2:$E$17521,Profile!$B$2:$B$17521,$B253,Profile!$C$2:$C$17521,CT$8))*$C$9</f>
        <v>0</v>
      </c>
      <c r="CU253" s="162">
        <f>(SUMIFS(Profile!$E$2:$E$17521,Profile!$B$2:$B$17521,$B253,Profile!$C$2:$C$17521,CU$8))*$C$9</f>
        <v>0</v>
      </c>
      <c r="CV253" s="162">
        <f>(SUMIFS(Profile!$E$2:$E$17521,Profile!$B$2:$B$17521,$B253,Profile!$C$2:$C$17521,CV$8))*$C$9</f>
        <v>0</v>
      </c>
      <c r="CW253" s="162">
        <f>(SUMIFS(Profile!$E$2:$E$17521,Profile!$B$2:$B$17521,$B253,Profile!$C$2:$C$17521,CW$8))*$C$9</f>
        <v>0</v>
      </c>
      <c r="CX253" s="162">
        <f t="shared" si="11"/>
        <v>0</v>
      </c>
      <c r="CY253" s="162">
        <f t="shared" ref="CY253:ET253" si="1226">MAX(BB253-E253,0)</f>
        <v>0</v>
      </c>
      <c r="CZ253" s="162">
        <f t="shared" si="1226"/>
        <v>0</v>
      </c>
      <c r="DA253" s="162">
        <f t="shared" si="1226"/>
        <v>0</v>
      </c>
      <c r="DB253" s="162">
        <f t="shared" si="1226"/>
        <v>0</v>
      </c>
      <c r="DC253" s="162">
        <f t="shared" si="1226"/>
        <v>0</v>
      </c>
      <c r="DD253" s="162">
        <f t="shared" si="1226"/>
        <v>0</v>
      </c>
      <c r="DE253" s="162">
        <f t="shared" si="1226"/>
        <v>0</v>
      </c>
      <c r="DF253" s="162">
        <f t="shared" si="1226"/>
        <v>0</v>
      </c>
      <c r="DG253" s="162">
        <f t="shared" si="1226"/>
        <v>0</v>
      </c>
      <c r="DH253" s="162">
        <f t="shared" si="1226"/>
        <v>0</v>
      </c>
      <c r="DI253" s="162">
        <f t="shared" si="1226"/>
        <v>0</v>
      </c>
      <c r="DJ253" s="162">
        <f t="shared" si="1226"/>
        <v>0</v>
      </c>
      <c r="DK253" s="162">
        <f t="shared" si="1226"/>
        <v>0</v>
      </c>
      <c r="DL253" s="162">
        <f t="shared" si="1226"/>
        <v>0</v>
      </c>
      <c r="DM253" s="162">
        <f t="shared" si="1226"/>
        <v>0</v>
      </c>
      <c r="DN253" s="162">
        <f t="shared" si="1226"/>
        <v>0</v>
      </c>
      <c r="DO253" s="162">
        <f t="shared" si="1226"/>
        <v>0</v>
      </c>
      <c r="DP253" s="162">
        <f t="shared" si="1226"/>
        <v>0</v>
      </c>
      <c r="DQ253" s="162">
        <f t="shared" si="1226"/>
        <v>0</v>
      </c>
      <c r="DR253" s="162">
        <f t="shared" si="1226"/>
        <v>0</v>
      </c>
      <c r="DS253" s="162">
        <f t="shared" si="1226"/>
        <v>0</v>
      </c>
      <c r="DT253" s="162">
        <f t="shared" si="1226"/>
        <v>0</v>
      </c>
      <c r="DU253" s="162">
        <f t="shared" si="1226"/>
        <v>0</v>
      </c>
      <c r="DV253" s="162">
        <f t="shared" si="1226"/>
        <v>0</v>
      </c>
      <c r="DW253" s="162">
        <f t="shared" si="1226"/>
        <v>0</v>
      </c>
      <c r="DX253" s="162">
        <f t="shared" si="1226"/>
        <v>0</v>
      </c>
      <c r="DY253" s="162">
        <f t="shared" si="1226"/>
        <v>0</v>
      </c>
      <c r="DZ253" s="162">
        <f t="shared" si="1226"/>
        <v>0</v>
      </c>
      <c r="EA253" s="162">
        <f t="shared" si="1226"/>
        <v>0</v>
      </c>
      <c r="EB253" s="162">
        <f t="shared" si="1226"/>
        <v>0</v>
      </c>
      <c r="EC253" s="162">
        <f t="shared" si="1226"/>
        <v>0</v>
      </c>
      <c r="ED253" s="162">
        <f t="shared" si="1226"/>
        <v>0</v>
      </c>
      <c r="EE253" s="162">
        <f t="shared" si="1226"/>
        <v>0</v>
      </c>
      <c r="EF253" s="162">
        <f t="shared" si="1226"/>
        <v>0</v>
      </c>
      <c r="EG253" s="162">
        <f t="shared" si="1226"/>
        <v>0</v>
      </c>
      <c r="EH253" s="162">
        <f t="shared" si="1226"/>
        <v>0</v>
      </c>
      <c r="EI253" s="162">
        <f t="shared" si="1226"/>
        <v>0</v>
      </c>
      <c r="EJ253" s="162">
        <f t="shared" si="1226"/>
        <v>0</v>
      </c>
      <c r="EK253" s="162">
        <f t="shared" si="1226"/>
        <v>0</v>
      </c>
      <c r="EL253" s="162">
        <f t="shared" si="1226"/>
        <v>0</v>
      </c>
      <c r="EM253" s="162">
        <f t="shared" si="1226"/>
        <v>0</v>
      </c>
      <c r="EN253" s="162">
        <f t="shared" si="1226"/>
        <v>0</v>
      </c>
      <c r="EO253" s="162">
        <f t="shared" si="1226"/>
        <v>0</v>
      </c>
      <c r="EP253" s="162">
        <f t="shared" si="1226"/>
        <v>0</v>
      </c>
      <c r="EQ253" s="162">
        <f t="shared" si="1226"/>
        <v>0</v>
      </c>
      <c r="ER253" s="162">
        <f t="shared" si="1226"/>
        <v>0</v>
      </c>
      <c r="ES253" s="162">
        <f t="shared" si="1226"/>
        <v>0</v>
      </c>
      <c r="ET253" s="162">
        <f t="shared" si="1226"/>
        <v>0</v>
      </c>
      <c r="EU253" s="162">
        <f t="shared" si="13"/>
        <v>0</v>
      </c>
      <c r="EV253" s="162">
        <f t="shared" ref="EV253:GQ253" si="1227">BB253-CY253</f>
        <v>0</v>
      </c>
      <c r="EW253" s="162">
        <f t="shared" si="1227"/>
        <v>0</v>
      </c>
      <c r="EX253" s="162">
        <f t="shared" si="1227"/>
        <v>0</v>
      </c>
      <c r="EY253" s="162">
        <f t="shared" si="1227"/>
        <v>0</v>
      </c>
      <c r="EZ253" s="162">
        <f t="shared" si="1227"/>
        <v>0</v>
      </c>
      <c r="FA253" s="162">
        <f t="shared" si="1227"/>
        <v>0</v>
      </c>
      <c r="FB253" s="162">
        <f t="shared" si="1227"/>
        <v>0</v>
      </c>
      <c r="FC253" s="162">
        <f t="shared" si="1227"/>
        <v>0</v>
      </c>
      <c r="FD253" s="162">
        <f t="shared" si="1227"/>
        <v>0</v>
      </c>
      <c r="FE253" s="162">
        <f t="shared" si="1227"/>
        <v>0</v>
      </c>
      <c r="FF253" s="162">
        <f t="shared" si="1227"/>
        <v>0</v>
      </c>
      <c r="FG253" s="162">
        <f t="shared" si="1227"/>
        <v>0</v>
      </c>
      <c r="FH253" s="162">
        <f t="shared" si="1227"/>
        <v>0</v>
      </c>
      <c r="FI253" s="162">
        <f t="shared" si="1227"/>
        <v>0</v>
      </c>
      <c r="FJ253" s="162">
        <f t="shared" si="1227"/>
        <v>0</v>
      </c>
      <c r="FK253" s="162">
        <f t="shared" si="1227"/>
        <v>0</v>
      </c>
      <c r="FL253" s="162">
        <f t="shared" si="1227"/>
        <v>0</v>
      </c>
      <c r="FM253" s="162">
        <f t="shared" si="1227"/>
        <v>0</v>
      </c>
      <c r="FN253" s="162">
        <f t="shared" si="1227"/>
        <v>0</v>
      </c>
      <c r="FO253" s="162">
        <f t="shared" si="1227"/>
        <v>0</v>
      </c>
      <c r="FP253" s="162">
        <f t="shared" si="1227"/>
        <v>0</v>
      </c>
      <c r="FQ253" s="162">
        <f t="shared" si="1227"/>
        <v>0</v>
      </c>
      <c r="FR253" s="162">
        <f t="shared" si="1227"/>
        <v>0</v>
      </c>
      <c r="FS253" s="162">
        <f t="shared" si="1227"/>
        <v>0</v>
      </c>
      <c r="FT253" s="162">
        <f t="shared" si="1227"/>
        <v>0</v>
      </c>
      <c r="FU253" s="162">
        <f t="shared" si="1227"/>
        <v>0</v>
      </c>
      <c r="FV253" s="162">
        <f t="shared" si="1227"/>
        <v>0</v>
      </c>
      <c r="FW253" s="162">
        <f t="shared" si="1227"/>
        <v>0</v>
      </c>
      <c r="FX253" s="162">
        <f t="shared" si="1227"/>
        <v>0</v>
      </c>
      <c r="FY253" s="162">
        <f t="shared" si="1227"/>
        <v>0</v>
      </c>
      <c r="FZ253" s="162">
        <f t="shared" si="1227"/>
        <v>0</v>
      </c>
      <c r="GA253" s="162">
        <f t="shared" si="1227"/>
        <v>0</v>
      </c>
      <c r="GB253" s="162">
        <f t="shared" si="1227"/>
        <v>0</v>
      </c>
      <c r="GC253" s="162">
        <f t="shared" si="1227"/>
        <v>0</v>
      </c>
      <c r="GD253" s="162">
        <f t="shared" si="1227"/>
        <v>0</v>
      </c>
      <c r="GE253" s="162">
        <f t="shared" si="1227"/>
        <v>0</v>
      </c>
      <c r="GF253" s="162">
        <f t="shared" si="1227"/>
        <v>0</v>
      </c>
      <c r="GG253" s="162">
        <f t="shared" si="1227"/>
        <v>0</v>
      </c>
      <c r="GH253" s="162">
        <f t="shared" si="1227"/>
        <v>0</v>
      </c>
      <c r="GI253" s="162">
        <f t="shared" si="1227"/>
        <v>0</v>
      </c>
      <c r="GJ253" s="162">
        <f t="shared" si="1227"/>
        <v>0</v>
      </c>
      <c r="GK253" s="162">
        <f t="shared" si="1227"/>
        <v>0</v>
      </c>
      <c r="GL253" s="162">
        <f t="shared" si="1227"/>
        <v>0</v>
      </c>
      <c r="GM253" s="162">
        <f t="shared" si="1227"/>
        <v>0</v>
      </c>
      <c r="GN253" s="162">
        <f t="shared" si="1227"/>
        <v>0</v>
      </c>
      <c r="GO253" s="162">
        <f t="shared" si="1227"/>
        <v>0</v>
      </c>
      <c r="GP253" s="162">
        <f t="shared" si="1227"/>
        <v>0</v>
      </c>
      <c r="GQ253" s="162">
        <f t="shared" si="1227"/>
        <v>0</v>
      </c>
      <c r="GR253" s="162">
        <f t="shared" si="15"/>
        <v>0</v>
      </c>
      <c r="GS253" s="162">
        <f t="shared" ref="GS253:IN253" si="1228">E253-EV253</f>
        <v>0</v>
      </c>
      <c r="GT253" s="162">
        <f t="shared" si="1228"/>
        <v>0</v>
      </c>
      <c r="GU253" s="162">
        <f t="shared" si="1228"/>
        <v>0</v>
      </c>
      <c r="GV253" s="162">
        <f t="shared" si="1228"/>
        <v>0</v>
      </c>
      <c r="GW253" s="162">
        <f t="shared" si="1228"/>
        <v>0</v>
      </c>
      <c r="GX253" s="162">
        <f t="shared" si="1228"/>
        <v>0</v>
      </c>
      <c r="GY253" s="162">
        <f t="shared" si="1228"/>
        <v>0</v>
      </c>
      <c r="GZ253" s="162">
        <f t="shared" si="1228"/>
        <v>0</v>
      </c>
      <c r="HA253" s="162">
        <f t="shared" si="1228"/>
        <v>0</v>
      </c>
      <c r="HB253" s="162">
        <f t="shared" si="1228"/>
        <v>0</v>
      </c>
      <c r="HC253" s="162">
        <f t="shared" si="1228"/>
        <v>0</v>
      </c>
      <c r="HD253" s="162">
        <f t="shared" si="1228"/>
        <v>0</v>
      </c>
      <c r="HE253" s="162">
        <f t="shared" si="1228"/>
        <v>0</v>
      </c>
      <c r="HF253" s="162">
        <f t="shared" si="1228"/>
        <v>0</v>
      </c>
      <c r="HG253" s="162">
        <f t="shared" si="1228"/>
        <v>0</v>
      </c>
      <c r="HH253" s="162">
        <f t="shared" si="1228"/>
        <v>0</v>
      </c>
      <c r="HI253" s="162">
        <f t="shared" si="1228"/>
        <v>0</v>
      </c>
      <c r="HJ253" s="162">
        <f t="shared" si="1228"/>
        <v>0</v>
      </c>
      <c r="HK253" s="162">
        <f t="shared" si="1228"/>
        <v>0</v>
      </c>
      <c r="HL253" s="162">
        <f t="shared" si="1228"/>
        <v>0</v>
      </c>
      <c r="HM253" s="162">
        <f t="shared" si="1228"/>
        <v>0</v>
      </c>
      <c r="HN253" s="162">
        <f t="shared" si="1228"/>
        <v>0</v>
      </c>
      <c r="HO253" s="162">
        <f t="shared" si="1228"/>
        <v>0</v>
      </c>
      <c r="HP253" s="162">
        <f t="shared" si="1228"/>
        <v>0</v>
      </c>
      <c r="HQ253" s="162">
        <f t="shared" si="1228"/>
        <v>0</v>
      </c>
      <c r="HR253" s="162">
        <f t="shared" si="1228"/>
        <v>0</v>
      </c>
      <c r="HS253" s="162">
        <f t="shared" si="1228"/>
        <v>0</v>
      </c>
      <c r="HT253" s="162">
        <f t="shared" si="1228"/>
        <v>0</v>
      </c>
      <c r="HU253" s="162">
        <f t="shared" si="1228"/>
        <v>0</v>
      </c>
      <c r="HV253" s="162">
        <f t="shared" si="1228"/>
        <v>0</v>
      </c>
      <c r="HW253" s="162">
        <f t="shared" si="1228"/>
        <v>0</v>
      </c>
      <c r="HX253" s="162">
        <f t="shared" si="1228"/>
        <v>0</v>
      </c>
      <c r="HY253" s="162">
        <f t="shared" si="1228"/>
        <v>0</v>
      </c>
      <c r="HZ253" s="162">
        <f t="shared" si="1228"/>
        <v>0</v>
      </c>
      <c r="IA253" s="162">
        <f t="shared" si="1228"/>
        <v>0</v>
      </c>
      <c r="IB253" s="162">
        <f t="shared" si="1228"/>
        <v>0</v>
      </c>
      <c r="IC253" s="162">
        <f t="shared" si="1228"/>
        <v>0</v>
      </c>
      <c r="ID253" s="162">
        <f t="shared" si="1228"/>
        <v>0</v>
      </c>
      <c r="IE253" s="162">
        <f t="shared" si="1228"/>
        <v>0</v>
      </c>
      <c r="IF253" s="162">
        <f t="shared" si="1228"/>
        <v>0</v>
      </c>
      <c r="IG253" s="162">
        <f t="shared" si="1228"/>
        <v>0</v>
      </c>
      <c r="IH253" s="162">
        <f t="shared" si="1228"/>
        <v>0</v>
      </c>
      <c r="II253" s="162">
        <f t="shared" si="1228"/>
        <v>0</v>
      </c>
      <c r="IJ253" s="162">
        <f t="shared" si="1228"/>
        <v>0</v>
      </c>
      <c r="IK253" s="162">
        <f t="shared" si="1228"/>
        <v>0</v>
      </c>
      <c r="IL253" s="162">
        <f t="shared" si="1228"/>
        <v>0</v>
      </c>
      <c r="IM253" s="162">
        <f t="shared" si="1228"/>
        <v>0</v>
      </c>
      <c r="IN253" s="162">
        <f t="shared" si="1228"/>
        <v>0</v>
      </c>
      <c r="IO253" s="162">
        <f t="shared" si="17"/>
        <v>0</v>
      </c>
      <c r="IP253" s="162">
        <f t="shared" si="23"/>
        <v>0</v>
      </c>
      <c r="IQ253" s="162">
        <f t="shared" ref="IQ253:KK253" si="1229">MAX((MIN(CZ253+IP253,$IO$7))-GT253,0)</f>
        <v>0</v>
      </c>
      <c r="IR253" s="162">
        <f t="shared" si="1229"/>
        <v>0</v>
      </c>
      <c r="IS253" s="162">
        <f t="shared" si="1229"/>
        <v>0</v>
      </c>
      <c r="IT253" s="162">
        <f t="shared" si="1229"/>
        <v>0</v>
      </c>
      <c r="IU253" s="162">
        <f t="shared" si="1229"/>
        <v>0</v>
      </c>
      <c r="IV253" s="162">
        <f t="shared" si="1229"/>
        <v>0</v>
      </c>
      <c r="IW253" s="162">
        <f t="shared" si="1229"/>
        <v>0</v>
      </c>
      <c r="IX253" s="162">
        <f t="shared" si="1229"/>
        <v>0</v>
      </c>
      <c r="IY253" s="162">
        <f t="shared" si="1229"/>
        <v>0</v>
      </c>
      <c r="IZ253" s="162">
        <f t="shared" si="1229"/>
        <v>0</v>
      </c>
      <c r="JA253" s="162">
        <f t="shared" si="1229"/>
        <v>0</v>
      </c>
      <c r="JB253" s="162">
        <f t="shared" si="1229"/>
        <v>0</v>
      </c>
      <c r="JC253" s="162">
        <f t="shared" si="1229"/>
        <v>0</v>
      </c>
      <c r="JD253" s="162">
        <f t="shared" si="1229"/>
        <v>0</v>
      </c>
      <c r="JE253" s="162">
        <f t="shared" si="1229"/>
        <v>0</v>
      </c>
      <c r="JF253" s="162">
        <f t="shared" si="1229"/>
        <v>0</v>
      </c>
      <c r="JG253" s="162">
        <f t="shared" si="1229"/>
        <v>0</v>
      </c>
      <c r="JH253" s="162">
        <f t="shared" si="1229"/>
        <v>0</v>
      </c>
      <c r="JI253" s="162">
        <f t="shared" si="1229"/>
        <v>0</v>
      </c>
      <c r="JJ253" s="162">
        <f t="shared" si="1229"/>
        <v>0</v>
      </c>
      <c r="JK253" s="162">
        <f t="shared" si="1229"/>
        <v>0</v>
      </c>
      <c r="JL253" s="162">
        <f t="shared" si="1229"/>
        <v>0</v>
      </c>
      <c r="JM253" s="162">
        <f t="shared" si="1229"/>
        <v>0</v>
      </c>
      <c r="JN253" s="162">
        <f t="shared" si="1229"/>
        <v>0</v>
      </c>
      <c r="JO253" s="162">
        <f t="shared" si="1229"/>
        <v>0</v>
      </c>
      <c r="JP253" s="162">
        <f t="shared" si="1229"/>
        <v>0</v>
      </c>
      <c r="JQ253" s="162">
        <f t="shared" si="1229"/>
        <v>0</v>
      </c>
      <c r="JR253" s="162">
        <f t="shared" si="1229"/>
        <v>0</v>
      </c>
      <c r="JS253" s="162">
        <f t="shared" si="1229"/>
        <v>0</v>
      </c>
      <c r="JT253" s="162">
        <f t="shared" si="1229"/>
        <v>0</v>
      </c>
      <c r="JU253" s="162">
        <f t="shared" si="1229"/>
        <v>0</v>
      </c>
      <c r="JV253" s="162">
        <f t="shared" si="1229"/>
        <v>0</v>
      </c>
      <c r="JW253" s="162">
        <f t="shared" si="1229"/>
        <v>0</v>
      </c>
      <c r="JX253" s="162">
        <f t="shared" si="1229"/>
        <v>0</v>
      </c>
      <c r="JY253" s="162">
        <f t="shared" si="1229"/>
        <v>0</v>
      </c>
      <c r="JZ253" s="162">
        <f t="shared" si="1229"/>
        <v>0</v>
      </c>
      <c r="KA253" s="162">
        <f t="shared" si="1229"/>
        <v>0</v>
      </c>
      <c r="KB253" s="162">
        <f t="shared" si="1229"/>
        <v>0</v>
      </c>
      <c r="KC253" s="162">
        <f t="shared" si="1229"/>
        <v>0</v>
      </c>
      <c r="KD253" s="162">
        <f t="shared" si="1229"/>
        <v>0</v>
      </c>
      <c r="KE253" s="162">
        <f t="shared" si="1229"/>
        <v>0</v>
      </c>
      <c r="KF253" s="162">
        <f t="shared" si="1229"/>
        <v>0</v>
      </c>
      <c r="KG253" s="162">
        <f t="shared" si="1229"/>
        <v>0</v>
      </c>
      <c r="KH253" s="162">
        <f t="shared" si="1229"/>
        <v>0</v>
      </c>
      <c r="KI253" s="162">
        <f t="shared" si="1229"/>
        <v>0</v>
      </c>
      <c r="KJ253" s="162">
        <f t="shared" si="1229"/>
        <v>0</v>
      </c>
      <c r="KK253" s="162">
        <f t="shared" si="1229"/>
        <v>0</v>
      </c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</row>
    <row r="254" ht="14.25" customHeight="1" spans="1:326" x14ac:dyDescent="0.25">
      <c r="A254" s="1">
        <v>9</v>
      </c>
      <c r="B254" s="1">
        <f t="shared" ref="B254:C254" si="1230">B253+1</f>
        <v>244</v>
      </c>
      <c r="C254" s="232">
        <f t="shared" si="1230"/>
        <v>43709</v>
      </c>
      <c r="D254" s="162">
        <f t="shared" si="9"/>
        <v>0</v>
      </c>
      <c r="E254" s="162">
        <f>(SUMIFS(Profile!$F$2:$F$17521,Profile!$B$2:$B$17521,$B254,Profile!$C$2:$C$17521,E$8))*$C$6</f>
        <v>0</v>
      </c>
      <c r="F254" s="162">
        <f>(SUMIFS(Profile!$F$2:$F$17521,Profile!$B$2:$B$17521,$B254,Profile!$C$2:$C$17521,F$8))*$C$6</f>
        <v>0</v>
      </c>
      <c r="G254" s="162">
        <f>(SUMIFS(Profile!$F$2:$F$17521,Profile!$B$2:$B$17521,$B254,Profile!$C$2:$C$17521,G$8))*$C$6</f>
        <v>0</v>
      </c>
      <c r="H254" s="162">
        <f>(SUMIFS(Profile!$F$2:$F$17521,Profile!$B$2:$B$17521,$B254,Profile!$C$2:$C$17521,H$8))*$C$6</f>
        <v>0</v>
      </c>
      <c r="I254" s="162">
        <f>(SUMIFS(Profile!$F$2:$F$17521,Profile!$B$2:$B$17521,$B254,Profile!$C$2:$C$17521,I$8))*$C$6</f>
        <v>0</v>
      </c>
      <c r="J254" s="162">
        <f>(SUMIFS(Profile!$F$2:$F$17521,Profile!$B$2:$B$17521,$B254,Profile!$C$2:$C$17521,J$8))*$C$6</f>
        <v>0</v>
      </c>
      <c r="K254" s="162">
        <f>(SUMIFS(Profile!$F$2:$F$17521,Profile!$B$2:$B$17521,$B254,Profile!$C$2:$C$17521,K$8))*$C$6</f>
        <v>0</v>
      </c>
      <c r="L254" s="162">
        <f>(SUMIFS(Profile!$F$2:$F$17521,Profile!$B$2:$B$17521,$B254,Profile!$C$2:$C$17521,L$8))*$C$6</f>
        <v>0</v>
      </c>
      <c r="M254" s="162">
        <f>(SUMIFS(Profile!$F$2:$F$17521,Profile!$B$2:$B$17521,$B254,Profile!$C$2:$C$17521,M$8))*$C$6</f>
        <v>0</v>
      </c>
      <c r="N254" s="162">
        <f>(SUMIFS(Profile!$F$2:$F$17521,Profile!$B$2:$B$17521,$B254,Profile!$C$2:$C$17521,N$8))*$C$6</f>
        <v>0</v>
      </c>
      <c r="O254" s="162">
        <f>(SUMIFS(Profile!$F$2:$F$17521,Profile!$B$2:$B$17521,$B254,Profile!$C$2:$C$17521,O$8))*$C$6</f>
        <v>0</v>
      </c>
      <c r="P254" s="162">
        <f>(SUMIFS(Profile!$F$2:$F$17521,Profile!$B$2:$B$17521,$B254,Profile!$C$2:$C$17521,P$8))*$C$6</f>
        <v>0</v>
      </c>
      <c r="Q254" s="162">
        <f>(SUMIFS(Profile!$F$2:$F$17521,Profile!$B$2:$B$17521,$B254,Profile!$C$2:$C$17521,Q$8))*$C$6</f>
        <v>0</v>
      </c>
      <c r="R254" s="162">
        <f>(SUMIFS(Profile!$F$2:$F$17521,Profile!$B$2:$B$17521,$B254,Profile!$C$2:$C$17521,R$8))*$C$6</f>
        <v>0</v>
      </c>
      <c r="S254" s="162">
        <f>(SUMIFS(Profile!$F$2:$F$17521,Profile!$B$2:$B$17521,$B254,Profile!$C$2:$C$17521,S$8))*$C$6</f>
        <v>0</v>
      </c>
      <c r="T254" s="162">
        <f>(SUMIFS(Profile!$F$2:$F$17521,Profile!$B$2:$B$17521,$B254,Profile!$C$2:$C$17521,T$8))*$C$6</f>
        <v>0</v>
      </c>
      <c r="U254" s="162">
        <f>(SUMIFS(Profile!$F$2:$F$17521,Profile!$B$2:$B$17521,$B254,Profile!$C$2:$C$17521,U$8))*$C$6</f>
        <v>0</v>
      </c>
      <c r="V254" s="162">
        <f>(SUMIFS(Profile!$F$2:$F$17521,Profile!$B$2:$B$17521,$B254,Profile!$C$2:$C$17521,V$8))*$C$6</f>
        <v>0</v>
      </c>
      <c r="W254" s="162">
        <f>(SUMIFS(Profile!$F$2:$F$17521,Profile!$B$2:$B$17521,$B254,Profile!$C$2:$C$17521,W$8))*$C$6</f>
        <v>0</v>
      </c>
      <c r="X254" s="162">
        <f>(SUMIFS(Profile!$F$2:$F$17521,Profile!$B$2:$B$17521,$B254,Profile!$C$2:$C$17521,X$8))*$C$6</f>
        <v>0</v>
      </c>
      <c r="Y254" s="162">
        <f>(SUMIFS(Profile!$F$2:$F$17521,Profile!$B$2:$B$17521,$B254,Profile!$C$2:$C$17521,Y$8))*$C$6</f>
        <v>0</v>
      </c>
      <c r="Z254" s="162">
        <f>(SUMIFS(Profile!$F$2:$F$17521,Profile!$B$2:$B$17521,$B254,Profile!$C$2:$C$17521,Z$8))*$C$6</f>
        <v>0</v>
      </c>
      <c r="AA254" s="162">
        <f>(SUMIFS(Profile!$F$2:$F$17521,Profile!$B$2:$B$17521,$B254,Profile!$C$2:$C$17521,AA$8))*$C$6</f>
        <v>0</v>
      </c>
      <c r="AB254" s="162">
        <f>(SUMIFS(Profile!$F$2:$F$17521,Profile!$B$2:$B$17521,$B254,Profile!$C$2:$C$17521,AB$8))*$C$6</f>
        <v>0</v>
      </c>
      <c r="AC254" s="162">
        <f>(SUMIFS(Profile!$F$2:$F$17521,Profile!$B$2:$B$17521,$B254,Profile!$C$2:$C$17521,AC$8))*$C$6</f>
        <v>0</v>
      </c>
      <c r="AD254" s="162">
        <f>(SUMIFS(Profile!$F$2:$F$17521,Profile!$B$2:$B$17521,$B254,Profile!$C$2:$C$17521,AD$8))*$C$6</f>
        <v>0</v>
      </c>
      <c r="AE254" s="162">
        <f>(SUMIFS(Profile!$F$2:$F$17521,Profile!$B$2:$B$17521,$B254,Profile!$C$2:$C$17521,AE$8))*$C$6</f>
        <v>0</v>
      </c>
      <c r="AF254" s="162">
        <f>(SUMIFS(Profile!$F$2:$F$17521,Profile!$B$2:$B$17521,$B254,Profile!$C$2:$C$17521,AF$8))*$C$6</f>
        <v>0</v>
      </c>
      <c r="AG254" s="162">
        <f>(SUMIFS(Profile!$F$2:$F$17521,Profile!$B$2:$B$17521,$B254,Profile!$C$2:$C$17521,AG$8))*$C$6</f>
        <v>0</v>
      </c>
      <c r="AH254" s="162">
        <f>(SUMIFS(Profile!$F$2:$F$17521,Profile!$B$2:$B$17521,$B254,Profile!$C$2:$C$17521,AH$8))*$C$6</f>
        <v>0</v>
      </c>
      <c r="AI254" s="162">
        <f>(SUMIFS(Profile!$F$2:$F$17521,Profile!$B$2:$B$17521,$B254,Profile!$C$2:$C$17521,AI$8))*$C$6</f>
        <v>0</v>
      </c>
      <c r="AJ254" s="162">
        <f>(SUMIFS(Profile!$F$2:$F$17521,Profile!$B$2:$B$17521,$B254,Profile!$C$2:$C$17521,AJ$8))*$C$6</f>
        <v>0</v>
      </c>
      <c r="AK254" s="162">
        <f>(SUMIFS(Profile!$F$2:$F$17521,Profile!$B$2:$B$17521,$B254,Profile!$C$2:$C$17521,AK$8))*$C$6</f>
        <v>0</v>
      </c>
      <c r="AL254" s="162">
        <f>(SUMIFS(Profile!$F$2:$F$17521,Profile!$B$2:$B$17521,$B254,Profile!$C$2:$C$17521,AL$8))*$C$6</f>
        <v>0</v>
      </c>
      <c r="AM254" s="162">
        <f>(SUMIFS(Profile!$F$2:$F$17521,Profile!$B$2:$B$17521,$B254,Profile!$C$2:$C$17521,AM$8))*$C$6</f>
        <v>0</v>
      </c>
      <c r="AN254" s="162">
        <f>(SUMIFS(Profile!$F$2:$F$17521,Profile!$B$2:$B$17521,$B254,Profile!$C$2:$C$17521,AN$8))*$C$6</f>
        <v>0</v>
      </c>
      <c r="AO254" s="162">
        <f>(SUMIFS(Profile!$F$2:$F$17521,Profile!$B$2:$B$17521,$B254,Profile!$C$2:$C$17521,AO$8))*$C$6</f>
        <v>0</v>
      </c>
      <c r="AP254" s="162">
        <f>(SUMIFS(Profile!$F$2:$F$17521,Profile!$B$2:$B$17521,$B254,Profile!$C$2:$C$17521,AP$8))*$C$6</f>
        <v>0</v>
      </c>
      <c r="AQ254" s="162">
        <f>(SUMIFS(Profile!$F$2:$F$17521,Profile!$B$2:$B$17521,$B254,Profile!$C$2:$C$17521,AQ$8))*$C$6</f>
        <v>0</v>
      </c>
      <c r="AR254" s="162">
        <f>(SUMIFS(Profile!$F$2:$F$17521,Profile!$B$2:$B$17521,$B254,Profile!$C$2:$C$17521,AR$8))*$C$6</f>
        <v>0</v>
      </c>
      <c r="AS254" s="162">
        <f>(SUMIFS(Profile!$F$2:$F$17521,Profile!$B$2:$B$17521,$B254,Profile!$C$2:$C$17521,AS$8))*$C$6</f>
        <v>0</v>
      </c>
      <c r="AT254" s="162">
        <f>(SUMIFS(Profile!$F$2:$F$17521,Profile!$B$2:$B$17521,$B254,Profile!$C$2:$C$17521,AT$8))*$C$6</f>
        <v>0</v>
      </c>
      <c r="AU254" s="162">
        <f>(SUMIFS(Profile!$F$2:$F$17521,Profile!$B$2:$B$17521,$B254,Profile!$C$2:$C$17521,AU$8))*$C$6</f>
        <v>0</v>
      </c>
      <c r="AV254" s="162">
        <f>(SUMIFS(Profile!$F$2:$F$17521,Profile!$B$2:$B$17521,$B254,Profile!$C$2:$C$17521,AV$8))*$C$6</f>
        <v>0</v>
      </c>
      <c r="AW254" s="162">
        <f>(SUMIFS(Profile!$F$2:$F$17521,Profile!$B$2:$B$17521,$B254,Profile!$C$2:$C$17521,AW$8))*$C$6</f>
        <v>0</v>
      </c>
      <c r="AX254" s="162">
        <f>(SUMIFS(Profile!$F$2:$F$17521,Profile!$B$2:$B$17521,$B254,Profile!$C$2:$C$17521,AX$8))*$C$6</f>
        <v>0</v>
      </c>
      <c r="AY254" s="162">
        <f>(SUMIFS(Profile!$F$2:$F$17521,Profile!$B$2:$B$17521,$B254,Profile!$C$2:$C$17521,AY$8))*$C$6</f>
        <v>0</v>
      </c>
      <c r="AZ254" s="162">
        <f>(SUMIFS(Profile!$F$2:$F$17521,Profile!$B$2:$B$17521,$B254,Profile!$C$2:$C$17521,AZ$8))*$C$6</f>
        <v>0</v>
      </c>
      <c r="BA254" s="162">
        <f t="shared" si="10"/>
        <v>0</v>
      </c>
      <c r="BB254" s="162">
        <f>(SUMIFS(Profile!$E$2:$E$17521,Profile!$B$2:$B$17521,$B254,Profile!$C$2:$C$17521,BB$8))*$C$9</f>
        <v>0</v>
      </c>
      <c r="BC254" s="162">
        <f>(SUMIFS(Profile!$E$2:$E$17521,Profile!$B$2:$B$17521,$B254,Profile!$C$2:$C$17521,BC$8))*$C$9</f>
        <v>0</v>
      </c>
      <c r="BD254" s="162">
        <f>(SUMIFS(Profile!$E$2:$E$17521,Profile!$B$2:$B$17521,$B254,Profile!$C$2:$C$17521,BD$8))*$C$9</f>
        <v>0</v>
      </c>
      <c r="BE254" s="162">
        <f>(SUMIFS(Profile!$E$2:$E$17521,Profile!$B$2:$B$17521,$B254,Profile!$C$2:$C$17521,BE$8))*$C$9</f>
        <v>0</v>
      </c>
      <c r="BF254" s="162">
        <f>(SUMIFS(Profile!$E$2:$E$17521,Profile!$B$2:$B$17521,$B254,Profile!$C$2:$C$17521,BF$8))*$C$9</f>
        <v>0</v>
      </c>
      <c r="BG254" s="162">
        <f>(SUMIFS(Profile!$E$2:$E$17521,Profile!$B$2:$B$17521,$B254,Profile!$C$2:$C$17521,BG$8))*$C$9</f>
        <v>0</v>
      </c>
      <c r="BH254" s="162">
        <f>(SUMIFS(Profile!$E$2:$E$17521,Profile!$B$2:$B$17521,$B254,Profile!$C$2:$C$17521,BH$8))*$C$9</f>
        <v>0</v>
      </c>
      <c r="BI254" s="162">
        <f>(SUMIFS(Profile!$E$2:$E$17521,Profile!$B$2:$B$17521,$B254,Profile!$C$2:$C$17521,BI$8))*$C$9</f>
        <v>0</v>
      </c>
      <c r="BJ254" s="162">
        <f>(SUMIFS(Profile!$E$2:$E$17521,Profile!$B$2:$B$17521,$B254,Profile!$C$2:$C$17521,BJ$8))*$C$9</f>
        <v>0</v>
      </c>
      <c r="BK254" s="162">
        <f>(SUMIFS(Profile!$E$2:$E$17521,Profile!$B$2:$B$17521,$B254,Profile!$C$2:$C$17521,BK$8))*$C$9</f>
        <v>0</v>
      </c>
      <c r="BL254" s="162">
        <f>(SUMIFS(Profile!$E$2:$E$17521,Profile!$B$2:$B$17521,$B254,Profile!$C$2:$C$17521,BL$8))*$C$9</f>
        <v>0</v>
      </c>
      <c r="BM254" s="162">
        <f>(SUMIFS(Profile!$E$2:$E$17521,Profile!$B$2:$B$17521,$B254,Profile!$C$2:$C$17521,BM$8))*$C$9</f>
        <v>0</v>
      </c>
      <c r="BN254" s="162">
        <f>(SUMIFS(Profile!$E$2:$E$17521,Profile!$B$2:$B$17521,$B254,Profile!$C$2:$C$17521,BN$8))*$C$9</f>
        <v>0</v>
      </c>
      <c r="BO254" s="162">
        <f>(SUMIFS(Profile!$E$2:$E$17521,Profile!$B$2:$B$17521,$B254,Profile!$C$2:$C$17521,BO$8))*$C$9</f>
        <v>0</v>
      </c>
      <c r="BP254" s="162">
        <f>(SUMIFS(Profile!$E$2:$E$17521,Profile!$B$2:$B$17521,$B254,Profile!$C$2:$C$17521,BP$8))*$C$9</f>
        <v>0</v>
      </c>
      <c r="BQ254" s="162">
        <f>(SUMIFS(Profile!$E$2:$E$17521,Profile!$B$2:$B$17521,$B254,Profile!$C$2:$C$17521,BQ$8))*$C$9</f>
        <v>0</v>
      </c>
      <c r="BR254" s="162">
        <f>(SUMIFS(Profile!$E$2:$E$17521,Profile!$B$2:$B$17521,$B254,Profile!$C$2:$C$17521,BR$8))*$C$9</f>
        <v>0</v>
      </c>
      <c r="BS254" s="162">
        <f>(SUMIFS(Profile!$E$2:$E$17521,Profile!$B$2:$B$17521,$B254,Profile!$C$2:$C$17521,BS$8))*$C$9</f>
        <v>0</v>
      </c>
      <c r="BT254" s="162">
        <f>(SUMIFS(Profile!$E$2:$E$17521,Profile!$B$2:$B$17521,$B254,Profile!$C$2:$C$17521,BT$8))*$C$9</f>
        <v>0</v>
      </c>
      <c r="BU254" s="162">
        <f>(SUMIFS(Profile!$E$2:$E$17521,Profile!$B$2:$B$17521,$B254,Profile!$C$2:$C$17521,BU$8))*$C$9</f>
        <v>0</v>
      </c>
      <c r="BV254" s="162">
        <f>(SUMIFS(Profile!$E$2:$E$17521,Profile!$B$2:$B$17521,$B254,Profile!$C$2:$C$17521,BV$8))*$C$9</f>
        <v>0</v>
      </c>
      <c r="BW254" s="162">
        <f>(SUMIFS(Profile!$E$2:$E$17521,Profile!$B$2:$B$17521,$B254,Profile!$C$2:$C$17521,BW$8))*$C$9</f>
        <v>0</v>
      </c>
      <c r="BX254" s="162">
        <f>(SUMIFS(Profile!$E$2:$E$17521,Profile!$B$2:$B$17521,$B254,Profile!$C$2:$C$17521,BX$8))*$C$9</f>
        <v>0</v>
      </c>
      <c r="BY254" s="162">
        <f>(SUMIFS(Profile!$E$2:$E$17521,Profile!$B$2:$B$17521,$B254,Profile!$C$2:$C$17521,BY$8))*$C$9</f>
        <v>0</v>
      </c>
      <c r="BZ254" s="162">
        <f>(SUMIFS(Profile!$E$2:$E$17521,Profile!$B$2:$B$17521,$B254,Profile!$C$2:$C$17521,BZ$8))*$C$9</f>
        <v>0</v>
      </c>
      <c r="CA254" s="162">
        <f>(SUMIFS(Profile!$E$2:$E$17521,Profile!$B$2:$B$17521,$B254,Profile!$C$2:$C$17521,CA$8))*$C$9</f>
        <v>0</v>
      </c>
      <c r="CB254" s="162">
        <f>(SUMIFS(Profile!$E$2:$E$17521,Profile!$B$2:$B$17521,$B254,Profile!$C$2:$C$17521,CB$8))*$C$9</f>
        <v>0</v>
      </c>
      <c r="CC254" s="162">
        <f>(SUMIFS(Profile!$E$2:$E$17521,Profile!$B$2:$B$17521,$B254,Profile!$C$2:$C$17521,CC$8))*$C$9</f>
        <v>0</v>
      </c>
      <c r="CD254" s="162">
        <f>(SUMIFS(Profile!$E$2:$E$17521,Profile!$B$2:$B$17521,$B254,Profile!$C$2:$C$17521,CD$8))*$C$9</f>
        <v>0</v>
      </c>
      <c r="CE254" s="162">
        <f>(SUMIFS(Profile!$E$2:$E$17521,Profile!$B$2:$B$17521,$B254,Profile!$C$2:$C$17521,CE$8))*$C$9</f>
        <v>0</v>
      </c>
      <c r="CF254" s="162">
        <f>(SUMIFS(Profile!$E$2:$E$17521,Profile!$B$2:$B$17521,$B254,Profile!$C$2:$C$17521,CF$8))*$C$9</f>
        <v>0</v>
      </c>
      <c r="CG254" s="162">
        <f>(SUMIFS(Profile!$E$2:$E$17521,Profile!$B$2:$B$17521,$B254,Profile!$C$2:$C$17521,CG$8))*$C$9</f>
        <v>0</v>
      </c>
      <c r="CH254" s="162">
        <f>(SUMIFS(Profile!$E$2:$E$17521,Profile!$B$2:$B$17521,$B254,Profile!$C$2:$C$17521,CH$8))*$C$9</f>
        <v>0</v>
      </c>
      <c r="CI254" s="162">
        <f>(SUMIFS(Profile!$E$2:$E$17521,Profile!$B$2:$B$17521,$B254,Profile!$C$2:$C$17521,CI$8))*$C$9</f>
        <v>0</v>
      </c>
      <c r="CJ254" s="162">
        <f>(SUMIFS(Profile!$E$2:$E$17521,Profile!$B$2:$B$17521,$B254,Profile!$C$2:$C$17521,CJ$8))*$C$9</f>
        <v>0</v>
      </c>
      <c r="CK254" s="162">
        <f>(SUMIFS(Profile!$E$2:$E$17521,Profile!$B$2:$B$17521,$B254,Profile!$C$2:$C$17521,CK$8))*$C$9</f>
        <v>0</v>
      </c>
      <c r="CL254" s="162">
        <f>(SUMIFS(Profile!$E$2:$E$17521,Profile!$B$2:$B$17521,$B254,Profile!$C$2:$C$17521,CL$8))*$C$9</f>
        <v>0</v>
      </c>
      <c r="CM254" s="162">
        <f>(SUMIFS(Profile!$E$2:$E$17521,Profile!$B$2:$B$17521,$B254,Profile!$C$2:$C$17521,CM$8))*$C$9</f>
        <v>0</v>
      </c>
      <c r="CN254" s="162">
        <f>(SUMIFS(Profile!$E$2:$E$17521,Profile!$B$2:$B$17521,$B254,Profile!$C$2:$C$17521,CN$8))*$C$9</f>
        <v>0</v>
      </c>
      <c r="CO254" s="162">
        <f>(SUMIFS(Profile!$E$2:$E$17521,Profile!$B$2:$B$17521,$B254,Profile!$C$2:$C$17521,CO$8))*$C$9</f>
        <v>0</v>
      </c>
      <c r="CP254" s="162">
        <f>(SUMIFS(Profile!$E$2:$E$17521,Profile!$B$2:$B$17521,$B254,Profile!$C$2:$C$17521,CP$8))*$C$9</f>
        <v>0</v>
      </c>
      <c r="CQ254" s="162">
        <f>(SUMIFS(Profile!$E$2:$E$17521,Profile!$B$2:$B$17521,$B254,Profile!$C$2:$C$17521,CQ$8))*$C$9</f>
        <v>0</v>
      </c>
      <c r="CR254" s="162">
        <f>(SUMIFS(Profile!$E$2:$E$17521,Profile!$B$2:$B$17521,$B254,Profile!$C$2:$C$17521,CR$8))*$C$9</f>
        <v>0</v>
      </c>
      <c r="CS254" s="162">
        <f>(SUMIFS(Profile!$E$2:$E$17521,Profile!$B$2:$B$17521,$B254,Profile!$C$2:$C$17521,CS$8))*$C$9</f>
        <v>0</v>
      </c>
      <c r="CT254" s="162">
        <f>(SUMIFS(Profile!$E$2:$E$17521,Profile!$B$2:$B$17521,$B254,Profile!$C$2:$C$17521,CT$8))*$C$9</f>
        <v>0</v>
      </c>
      <c r="CU254" s="162">
        <f>(SUMIFS(Profile!$E$2:$E$17521,Profile!$B$2:$B$17521,$B254,Profile!$C$2:$C$17521,CU$8))*$C$9</f>
        <v>0</v>
      </c>
      <c r="CV254" s="162">
        <f>(SUMIFS(Profile!$E$2:$E$17521,Profile!$B$2:$B$17521,$B254,Profile!$C$2:$C$17521,CV$8))*$C$9</f>
        <v>0</v>
      </c>
      <c r="CW254" s="162">
        <f>(SUMIFS(Profile!$E$2:$E$17521,Profile!$B$2:$B$17521,$B254,Profile!$C$2:$C$17521,CW$8))*$C$9</f>
        <v>0</v>
      </c>
      <c r="CX254" s="162">
        <f t="shared" si="11"/>
        <v>0</v>
      </c>
      <c r="CY254" s="162">
        <f t="shared" ref="CY254:ET254" si="1231">MAX(BB254-E254,0)</f>
        <v>0</v>
      </c>
      <c r="CZ254" s="162">
        <f t="shared" si="1231"/>
        <v>0</v>
      </c>
      <c r="DA254" s="162">
        <f t="shared" si="1231"/>
        <v>0</v>
      </c>
      <c r="DB254" s="162">
        <f t="shared" si="1231"/>
        <v>0</v>
      </c>
      <c r="DC254" s="162">
        <f t="shared" si="1231"/>
        <v>0</v>
      </c>
      <c r="DD254" s="162">
        <f t="shared" si="1231"/>
        <v>0</v>
      </c>
      <c r="DE254" s="162">
        <f t="shared" si="1231"/>
        <v>0</v>
      </c>
      <c r="DF254" s="162">
        <f t="shared" si="1231"/>
        <v>0</v>
      </c>
      <c r="DG254" s="162">
        <f t="shared" si="1231"/>
        <v>0</v>
      </c>
      <c r="DH254" s="162">
        <f t="shared" si="1231"/>
        <v>0</v>
      </c>
      <c r="DI254" s="162">
        <f t="shared" si="1231"/>
        <v>0</v>
      </c>
      <c r="DJ254" s="162">
        <f t="shared" si="1231"/>
        <v>0</v>
      </c>
      <c r="DK254" s="162">
        <f t="shared" si="1231"/>
        <v>0</v>
      </c>
      <c r="DL254" s="162">
        <f t="shared" si="1231"/>
        <v>0</v>
      </c>
      <c r="DM254" s="162">
        <f t="shared" si="1231"/>
        <v>0</v>
      </c>
      <c r="DN254" s="162">
        <f t="shared" si="1231"/>
        <v>0</v>
      </c>
      <c r="DO254" s="162">
        <f t="shared" si="1231"/>
        <v>0</v>
      </c>
      <c r="DP254" s="162">
        <f t="shared" si="1231"/>
        <v>0</v>
      </c>
      <c r="DQ254" s="162">
        <f t="shared" si="1231"/>
        <v>0</v>
      </c>
      <c r="DR254" s="162">
        <f t="shared" si="1231"/>
        <v>0</v>
      </c>
      <c r="DS254" s="162">
        <f t="shared" si="1231"/>
        <v>0</v>
      </c>
      <c r="DT254" s="162">
        <f t="shared" si="1231"/>
        <v>0</v>
      </c>
      <c r="DU254" s="162">
        <f t="shared" si="1231"/>
        <v>0</v>
      </c>
      <c r="DV254" s="162">
        <f t="shared" si="1231"/>
        <v>0</v>
      </c>
      <c r="DW254" s="162">
        <f t="shared" si="1231"/>
        <v>0</v>
      </c>
      <c r="DX254" s="162">
        <f t="shared" si="1231"/>
        <v>0</v>
      </c>
      <c r="DY254" s="162">
        <f t="shared" si="1231"/>
        <v>0</v>
      </c>
      <c r="DZ254" s="162">
        <f t="shared" si="1231"/>
        <v>0</v>
      </c>
      <c r="EA254" s="162">
        <f t="shared" si="1231"/>
        <v>0</v>
      </c>
      <c r="EB254" s="162">
        <f t="shared" si="1231"/>
        <v>0</v>
      </c>
      <c r="EC254" s="162">
        <f t="shared" si="1231"/>
        <v>0</v>
      </c>
      <c r="ED254" s="162">
        <f t="shared" si="1231"/>
        <v>0</v>
      </c>
      <c r="EE254" s="162">
        <f t="shared" si="1231"/>
        <v>0</v>
      </c>
      <c r="EF254" s="162">
        <f t="shared" si="1231"/>
        <v>0</v>
      </c>
      <c r="EG254" s="162">
        <f t="shared" si="1231"/>
        <v>0</v>
      </c>
      <c r="EH254" s="162">
        <f t="shared" si="1231"/>
        <v>0</v>
      </c>
      <c r="EI254" s="162">
        <f t="shared" si="1231"/>
        <v>0</v>
      </c>
      <c r="EJ254" s="162">
        <f t="shared" si="1231"/>
        <v>0</v>
      </c>
      <c r="EK254" s="162">
        <f t="shared" si="1231"/>
        <v>0</v>
      </c>
      <c r="EL254" s="162">
        <f t="shared" si="1231"/>
        <v>0</v>
      </c>
      <c r="EM254" s="162">
        <f t="shared" si="1231"/>
        <v>0</v>
      </c>
      <c r="EN254" s="162">
        <f t="shared" si="1231"/>
        <v>0</v>
      </c>
      <c r="EO254" s="162">
        <f t="shared" si="1231"/>
        <v>0</v>
      </c>
      <c r="EP254" s="162">
        <f t="shared" si="1231"/>
        <v>0</v>
      </c>
      <c r="EQ254" s="162">
        <f t="shared" si="1231"/>
        <v>0</v>
      </c>
      <c r="ER254" s="162">
        <f t="shared" si="1231"/>
        <v>0</v>
      </c>
      <c r="ES254" s="162">
        <f t="shared" si="1231"/>
        <v>0</v>
      </c>
      <c r="ET254" s="162">
        <f t="shared" si="1231"/>
        <v>0</v>
      </c>
      <c r="EU254" s="162">
        <f t="shared" si="13"/>
        <v>0</v>
      </c>
      <c r="EV254" s="162">
        <f t="shared" ref="EV254:GQ254" si="1232">BB254-CY254</f>
        <v>0</v>
      </c>
      <c r="EW254" s="162">
        <f t="shared" si="1232"/>
        <v>0</v>
      </c>
      <c r="EX254" s="162">
        <f t="shared" si="1232"/>
        <v>0</v>
      </c>
      <c r="EY254" s="162">
        <f t="shared" si="1232"/>
        <v>0</v>
      </c>
      <c r="EZ254" s="162">
        <f t="shared" si="1232"/>
        <v>0</v>
      </c>
      <c r="FA254" s="162">
        <f t="shared" si="1232"/>
        <v>0</v>
      </c>
      <c r="FB254" s="162">
        <f t="shared" si="1232"/>
        <v>0</v>
      </c>
      <c r="FC254" s="162">
        <f t="shared" si="1232"/>
        <v>0</v>
      </c>
      <c r="FD254" s="162">
        <f t="shared" si="1232"/>
        <v>0</v>
      </c>
      <c r="FE254" s="162">
        <f t="shared" si="1232"/>
        <v>0</v>
      </c>
      <c r="FF254" s="162">
        <f t="shared" si="1232"/>
        <v>0</v>
      </c>
      <c r="FG254" s="162">
        <f t="shared" si="1232"/>
        <v>0</v>
      </c>
      <c r="FH254" s="162">
        <f t="shared" si="1232"/>
        <v>0</v>
      </c>
      <c r="FI254" s="162">
        <f t="shared" si="1232"/>
        <v>0</v>
      </c>
      <c r="FJ254" s="162">
        <f t="shared" si="1232"/>
        <v>0</v>
      </c>
      <c r="FK254" s="162">
        <f t="shared" si="1232"/>
        <v>0</v>
      </c>
      <c r="FL254" s="162">
        <f t="shared" si="1232"/>
        <v>0</v>
      </c>
      <c r="FM254" s="162">
        <f t="shared" si="1232"/>
        <v>0</v>
      </c>
      <c r="FN254" s="162">
        <f t="shared" si="1232"/>
        <v>0</v>
      </c>
      <c r="FO254" s="162">
        <f t="shared" si="1232"/>
        <v>0</v>
      </c>
      <c r="FP254" s="162">
        <f t="shared" si="1232"/>
        <v>0</v>
      </c>
      <c r="FQ254" s="162">
        <f t="shared" si="1232"/>
        <v>0</v>
      </c>
      <c r="FR254" s="162">
        <f t="shared" si="1232"/>
        <v>0</v>
      </c>
      <c r="FS254" s="162">
        <f t="shared" si="1232"/>
        <v>0</v>
      </c>
      <c r="FT254" s="162">
        <f t="shared" si="1232"/>
        <v>0</v>
      </c>
      <c r="FU254" s="162">
        <f t="shared" si="1232"/>
        <v>0</v>
      </c>
      <c r="FV254" s="162">
        <f t="shared" si="1232"/>
        <v>0</v>
      </c>
      <c r="FW254" s="162">
        <f t="shared" si="1232"/>
        <v>0</v>
      </c>
      <c r="FX254" s="162">
        <f t="shared" si="1232"/>
        <v>0</v>
      </c>
      <c r="FY254" s="162">
        <f t="shared" si="1232"/>
        <v>0</v>
      </c>
      <c r="FZ254" s="162">
        <f t="shared" si="1232"/>
        <v>0</v>
      </c>
      <c r="GA254" s="162">
        <f t="shared" si="1232"/>
        <v>0</v>
      </c>
      <c r="GB254" s="162">
        <f t="shared" si="1232"/>
        <v>0</v>
      </c>
      <c r="GC254" s="162">
        <f t="shared" si="1232"/>
        <v>0</v>
      </c>
      <c r="GD254" s="162">
        <f t="shared" si="1232"/>
        <v>0</v>
      </c>
      <c r="GE254" s="162">
        <f t="shared" si="1232"/>
        <v>0</v>
      </c>
      <c r="GF254" s="162">
        <f t="shared" si="1232"/>
        <v>0</v>
      </c>
      <c r="GG254" s="162">
        <f t="shared" si="1232"/>
        <v>0</v>
      </c>
      <c r="GH254" s="162">
        <f t="shared" si="1232"/>
        <v>0</v>
      </c>
      <c r="GI254" s="162">
        <f t="shared" si="1232"/>
        <v>0</v>
      </c>
      <c r="GJ254" s="162">
        <f t="shared" si="1232"/>
        <v>0</v>
      </c>
      <c r="GK254" s="162">
        <f t="shared" si="1232"/>
        <v>0</v>
      </c>
      <c r="GL254" s="162">
        <f t="shared" si="1232"/>
        <v>0</v>
      </c>
      <c r="GM254" s="162">
        <f t="shared" si="1232"/>
        <v>0</v>
      </c>
      <c r="GN254" s="162">
        <f t="shared" si="1232"/>
        <v>0</v>
      </c>
      <c r="GO254" s="162">
        <f t="shared" si="1232"/>
        <v>0</v>
      </c>
      <c r="GP254" s="162">
        <f t="shared" si="1232"/>
        <v>0</v>
      </c>
      <c r="GQ254" s="162">
        <f t="shared" si="1232"/>
        <v>0</v>
      </c>
      <c r="GR254" s="162">
        <f t="shared" si="15"/>
        <v>0</v>
      </c>
      <c r="GS254" s="162">
        <f t="shared" ref="GS254:IN254" si="1233">E254-EV254</f>
        <v>0</v>
      </c>
      <c r="GT254" s="162">
        <f t="shared" si="1233"/>
        <v>0</v>
      </c>
      <c r="GU254" s="162">
        <f t="shared" si="1233"/>
        <v>0</v>
      </c>
      <c r="GV254" s="162">
        <f t="shared" si="1233"/>
        <v>0</v>
      </c>
      <c r="GW254" s="162">
        <f t="shared" si="1233"/>
        <v>0</v>
      </c>
      <c r="GX254" s="162">
        <f t="shared" si="1233"/>
        <v>0</v>
      </c>
      <c r="GY254" s="162">
        <f t="shared" si="1233"/>
        <v>0</v>
      </c>
      <c r="GZ254" s="162">
        <f t="shared" si="1233"/>
        <v>0</v>
      </c>
      <c r="HA254" s="162">
        <f t="shared" si="1233"/>
        <v>0</v>
      </c>
      <c r="HB254" s="162">
        <f t="shared" si="1233"/>
        <v>0</v>
      </c>
      <c r="HC254" s="162">
        <f t="shared" si="1233"/>
        <v>0</v>
      </c>
      <c r="HD254" s="162">
        <f t="shared" si="1233"/>
        <v>0</v>
      </c>
      <c r="HE254" s="162">
        <f t="shared" si="1233"/>
        <v>0</v>
      </c>
      <c r="HF254" s="162">
        <f t="shared" si="1233"/>
        <v>0</v>
      </c>
      <c r="HG254" s="162">
        <f t="shared" si="1233"/>
        <v>0</v>
      </c>
      <c r="HH254" s="162">
        <f t="shared" si="1233"/>
        <v>0</v>
      </c>
      <c r="HI254" s="162">
        <f t="shared" si="1233"/>
        <v>0</v>
      </c>
      <c r="HJ254" s="162">
        <f t="shared" si="1233"/>
        <v>0</v>
      </c>
      <c r="HK254" s="162">
        <f t="shared" si="1233"/>
        <v>0</v>
      </c>
      <c r="HL254" s="162">
        <f t="shared" si="1233"/>
        <v>0</v>
      </c>
      <c r="HM254" s="162">
        <f t="shared" si="1233"/>
        <v>0</v>
      </c>
      <c r="HN254" s="162">
        <f t="shared" si="1233"/>
        <v>0</v>
      </c>
      <c r="HO254" s="162">
        <f t="shared" si="1233"/>
        <v>0</v>
      </c>
      <c r="HP254" s="162">
        <f t="shared" si="1233"/>
        <v>0</v>
      </c>
      <c r="HQ254" s="162">
        <f t="shared" si="1233"/>
        <v>0</v>
      </c>
      <c r="HR254" s="162">
        <f t="shared" si="1233"/>
        <v>0</v>
      </c>
      <c r="HS254" s="162">
        <f t="shared" si="1233"/>
        <v>0</v>
      </c>
      <c r="HT254" s="162">
        <f t="shared" si="1233"/>
        <v>0</v>
      </c>
      <c r="HU254" s="162">
        <f t="shared" si="1233"/>
        <v>0</v>
      </c>
      <c r="HV254" s="162">
        <f t="shared" si="1233"/>
        <v>0</v>
      </c>
      <c r="HW254" s="162">
        <f t="shared" si="1233"/>
        <v>0</v>
      </c>
      <c r="HX254" s="162">
        <f t="shared" si="1233"/>
        <v>0</v>
      </c>
      <c r="HY254" s="162">
        <f t="shared" si="1233"/>
        <v>0</v>
      </c>
      <c r="HZ254" s="162">
        <f t="shared" si="1233"/>
        <v>0</v>
      </c>
      <c r="IA254" s="162">
        <f t="shared" si="1233"/>
        <v>0</v>
      </c>
      <c r="IB254" s="162">
        <f t="shared" si="1233"/>
        <v>0</v>
      </c>
      <c r="IC254" s="162">
        <f t="shared" si="1233"/>
        <v>0</v>
      </c>
      <c r="ID254" s="162">
        <f t="shared" si="1233"/>
        <v>0</v>
      </c>
      <c r="IE254" s="162">
        <f t="shared" si="1233"/>
        <v>0</v>
      </c>
      <c r="IF254" s="162">
        <f t="shared" si="1233"/>
        <v>0</v>
      </c>
      <c r="IG254" s="162">
        <f t="shared" si="1233"/>
        <v>0</v>
      </c>
      <c r="IH254" s="162">
        <f t="shared" si="1233"/>
        <v>0</v>
      </c>
      <c r="II254" s="162">
        <f t="shared" si="1233"/>
        <v>0</v>
      </c>
      <c r="IJ254" s="162">
        <f t="shared" si="1233"/>
        <v>0</v>
      </c>
      <c r="IK254" s="162">
        <f t="shared" si="1233"/>
        <v>0</v>
      </c>
      <c r="IL254" s="162">
        <f t="shared" si="1233"/>
        <v>0</v>
      </c>
      <c r="IM254" s="162">
        <f t="shared" si="1233"/>
        <v>0</v>
      </c>
      <c r="IN254" s="162">
        <f t="shared" si="1233"/>
        <v>0</v>
      </c>
      <c r="IO254" s="162">
        <f t="shared" si="17"/>
        <v>0</v>
      </c>
      <c r="IP254" s="162">
        <f t="shared" si="23"/>
        <v>0</v>
      </c>
      <c r="IQ254" s="162">
        <f t="shared" ref="IQ254:KK254" si="1234">MAX((MIN(CZ254+IP254,$IO$7))-GT254,0)</f>
        <v>0</v>
      </c>
      <c r="IR254" s="162">
        <f t="shared" si="1234"/>
        <v>0</v>
      </c>
      <c r="IS254" s="162">
        <f t="shared" si="1234"/>
        <v>0</v>
      </c>
      <c r="IT254" s="162">
        <f t="shared" si="1234"/>
        <v>0</v>
      </c>
      <c r="IU254" s="162">
        <f t="shared" si="1234"/>
        <v>0</v>
      </c>
      <c r="IV254" s="162">
        <f t="shared" si="1234"/>
        <v>0</v>
      </c>
      <c r="IW254" s="162">
        <f t="shared" si="1234"/>
        <v>0</v>
      </c>
      <c r="IX254" s="162">
        <f t="shared" si="1234"/>
        <v>0</v>
      </c>
      <c r="IY254" s="162">
        <f t="shared" si="1234"/>
        <v>0</v>
      </c>
      <c r="IZ254" s="162">
        <f t="shared" si="1234"/>
        <v>0</v>
      </c>
      <c r="JA254" s="162">
        <f t="shared" si="1234"/>
        <v>0</v>
      </c>
      <c r="JB254" s="162">
        <f t="shared" si="1234"/>
        <v>0</v>
      </c>
      <c r="JC254" s="162">
        <f t="shared" si="1234"/>
        <v>0</v>
      </c>
      <c r="JD254" s="162">
        <f t="shared" si="1234"/>
        <v>0</v>
      </c>
      <c r="JE254" s="162">
        <f t="shared" si="1234"/>
        <v>0</v>
      </c>
      <c r="JF254" s="162">
        <f t="shared" si="1234"/>
        <v>0</v>
      </c>
      <c r="JG254" s="162">
        <f t="shared" si="1234"/>
        <v>0</v>
      </c>
      <c r="JH254" s="162">
        <f t="shared" si="1234"/>
        <v>0</v>
      </c>
      <c r="JI254" s="162">
        <f t="shared" si="1234"/>
        <v>0</v>
      </c>
      <c r="JJ254" s="162">
        <f t="shared" si="1234"/>
        <v>0</v>
      </c>
      <c r="JK254" s="162">
        <f t="shared" si="1234"/>
        <v>0</v>
      </c>
      <c r="JL254" s="162">
        <f t="shared" si="1234"/>
        <v>0</v>
      </c>
      <c r="JM254" s="162">
        <f t="shared" si="1234"/>
        <v>0</v>
      </c>
      <c r="JN254" s="162">
        <f t="shared" si="1234"/>
        <v>0</v>
      </c>
      <c r="JO254" s="162">
        <f t="shared" si="1234"/>
        <v>0</v>
      </c>
      <c r="JP254" s="162">
        <f t="shared" si="1234"/>
        <v>0</v>
      </c>
      <c r="JQ254" s="162">
        <f t="shared" si="1234"/>
        <v>0</v>
      </c>
      <c r="JR254" s="162">
        <f t="shared" si="1234"/>
        <v>0</v>
      </c>
      <c r="JS254" s="162">
        <f t="shared" si="1234"/>
        <v>0</v>
      </c>
      <c r="JT254" s="162">
        <f t="shared" si="1234"/>
        <v>0</v>
      </c>
      <c r="JU254" s="162">
        <f t="shared" si="1234"/>
        <v>0</v>
      </c>
      <c r="JV254" s="162">
        <f t="shared" si="1234"/>
        <v>0</v>
      </c>
      <c r="JW254" s="162">
        <f t="shared" si="1234"/>
        <v>0</v>
      </c>
      <c r="JX254" s="162">
        <f t="shared" si="1234"/>
        <v>0</v>
      </c>
      <c r="JY254" s="162">
        <f t="shared" si="1234"/>
        <v>0</v>
      </c>
      <c r="JZ254" s="162">
        <f t="shared" si="1234"/>
        <v>0</v>
      </c>
      <c r="KA254" s="162">
        <f t="shared" si="1234"/>
        <v>0</v>
      </c>
      <c r="KB254" s="162">
        <f t="shared" si="1234"/>
        <v>0</v>
      </c>
      <c r="KC254" s="162">
        <f t="shared" si="1234"/>
        <v>0</v>
      </c>
      <c r="KD254" s="162">
        <f t="shared" si="1234"/>
        <v>0</v>
      </c>
      <c r="KE254" s="162">
        <f t="shared" si="1234"/>
        <v>0</v>
      </c>
      <c r="KF254" s="162">
        <f t="shared" si="1234"/>
        <v>0</v>
      </c>
      <c r="KG254" s="162">
        <f t="shared" si="1234"/>
        <v>0</v>
      </c>
      <c r="KH254" s="162">
        <f t="shared" si="1234"/>
        <v>0</v>
      </c>
      <c r="KI254" s="162">
        <f t="shared" si="1234"/>
        <v>0</v>
      </c>
      <c r="KJ254" s="162">
        <f t="shared" si="1234"/>
        <v>0</v>
      </c>
      <c r="KK254" s="162">
        <f t="shared" si="1234"/>
        <v>0</v>
      </c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</row>
    <row r="255" ht="14.25" customHeight="1" spans="1:326" x14ac:dyDescent="0.25">
      <c r="A255" s="1">
        <v>9</v>
      </c>
      <c r="B255" s="1">
        <f t="shared" ref="B255:C255" si="1235">B254+1</f>
        <v>245</v>
      </c>
      <c r="C255" s="232">
        <f t="shared" si="1235"/>
        <v>43710</v>
      </c>
      <c r="D255" s="162">
        <f t="shared" si="9"/>
        <v>0</v>
      </c>
      <c r="E255" s="162">
        <f>(SUMIFS(Profile!$F$2:$F$17521,Profile!$B$2:$B$17521,$B255,Profile!$C$2:$C$17521,E$8))*$C$6</f>
        <v>0</v>
      </c>
      <c r="F255" s="162">
        <f>(SUMIFS(Profile!$F$2:$F$17521,Profile!$B$2:$B$17521,$B255,Profile!$C$2:$C$17521,F$8))*$C$6</f>
        <v>0</v>
      </c>
      <c r="G255" s="162">
        <f>(SUMIFS(Profile!$F$2:$F$17521,Profile!$B$2:$B$17521,$B255,Profile!$C$2:$C$17521,G$8))*$C$6</f>
        <v>0</v>
      </c>
      <c r="H255" s="162">
        <f>(SUMIFS(Profile!$F$2:$F$17521,Profile!$B$2:$B$17521,$B255,Profile!$C$2:$C$17521,H$8))*$C$6</f>
        <v>0</v>
      </c>
      <c r="I255" s="162">
        <f>(SUMIFS(Profile!$F$2:$F$17521,Profile!$B$2:$B$17521,$B255,Profile!$C$2:$C$17521,I$8))*$C$6</f>
        <v>0</v>
      </c>
      <c r="J255" s="162">
        <f>(SUMIFS(Profile!$F$2:$F$17521,Profile!$B$2:$B$17521,$B255,Profile!$C$2:$C$17521,J$8))*$C$6</f>
        <v>0</v>
      </c>
      <c r="K255" s="162">
        <f>(SUMIFS(Profile!$F$2:$F$17521,Profile!$B$2:$B$17521,$B255,Profile!$C$2:$C$17521,K$8))*$C$6</f>
        <v>0</v>
      </c>
      <c r="L255" s="162">
        <f>(SUMIFS(Profile!$F$2:$F$17521,Profile!$B$2:$B$17521,$B255,Profile!$C$2:$C$17521,L$8))*$C$6</f>
        <v>0</v>
      </c>
      <c r="M255" s="162">
        <f>(SUMIFS(Profile!$F$2:$F$17521,Profile!$B$2:$B$17521,$B255,Profile!$C$2:$C$17521,M$8))*$C$6</f>
        <v>0</v>
      </c>
      <c r="N255" s="162">
        <f>(SUMIFS(Profile!$F$2:$F$17521,Profile!$B$2:$B$17521,$B255,Profile!$C$2:$C$17521,N$8))*$C$6</f>
        <v>0</v>
      </c>
      <c r="O255" s="162">
        <f>(SUMIFS(Profile!$F$2:$F$17521,Profile!$B$2:$B$17521,$B255,Profile!$C$2:$C$17521,O$8))*$C$6</f>
        <v>0</v>
      </c>
      <c r="P255" s="162">
        <f>(SUMIFS(Profile!$F$2:$F$17521,Profile!$B$2:$B$17521,$B255,Profile!$C$2:$C$17521,P$8))*$C$6</f>
        <v>0</v>
      </c>
      <c r="Q255" s="162">
        <f>(SUMIFS(Profile!$F$2:$F$17521,Profile!$B$2:$B$17521,$B255,Profile!$C$2:$C$17521,Q$8))*$C$6</f>
        <v>0</v>
      </c>
      <c r="R255" s="162">
        <f>(SUMIFS(Profile!$F$2:$F$17521,Profile!$B$2:$B$17521,$B255,Profile!$C$2:$C$17521,R$8))*$C$6</f>
        <v>0</v>
      </c>
      <c r="S255" s="162">
        <f>(SUMIFS(Profile!$F$2:$F$17521,Profile!$B$2:$B$17521,$B255,Profile!$C$2:$C$17521,S$8))*$C$6</f>
        <v>0</v>
      </c>
      <c r="T255" s="162">
        <f>(SUMIFS(Profile!$F$2:$F$17521,Profile!$B$2:$B$17521,$B255,Profile!$C$2:$C$17521,T$8))*$C$6</f>
        <v>0</v>
      </c>
      <c r="U255" s="162">
        <f>(SUMIFS(Profile!$F$2:$F$17521,Profile!$B$2:$B$17521,$B255,Profile!$C$2:$C$17521,U$8))*$C$6</f>
        <v>0</v>
      </c>
      <c r="V255" s="162">
        <f>(SUMIFS(Profile!$F$2:$F$17521,Profile!$B$2:$B$17521,$B255,Profile!$C$2:$C$17521,V$8))*$C$6</f>
        <v>0</v>
      </c>
      <c r="W255" s="162">
        <f>(SUMIFS(Profile!$F$2:$F$17521,Profile!$B$2:$B$17521,$B255,Profile!$C$2:$C$17521,W$8))*$C$6</f>
        <v>0</v>
      </c>
      <c r="X255" s="162">
        <f>(SUMIFS(Profile!$F$2:$F$17521,Profile!$B$2:$B$17521,$B255,Profile!$C$2:$C$17521,X$8))*$C$6</f>
        <v>0</v>
      </c>
      <c r="Y255" s="162">
        <f>(SUMIFS(Profile!$F$2:$F$17521,Profile!$B$2:$B$17521,$B255,Profile!$C$2:$C$17521,Y$8))*$C$6</f>
        <v>0</v>
      </c>
      <c r="Z255" s="162">
        <f>(SUMIFS(Profile!$F$2:$F$17521,Profile!$B$2:$B$17521,$B255,Profile!$C$2:$C$17521,Z$8))*$C$6</f>
        <v>0</v>
      </c>
      <c r="AA255" s="162">
        <f>(SUMIFS(Profile!$F$2:$F$17521,Profile!$B$2:$B$17521,$B255,Profile!$C$2:$C$17521,AA$8))*$C$6</f>
        <v>0</v>
      </c>
      <c r="AB255" s="162">
        <f>(SUMIFS(Profile!$F$2:$F$17521,Profile!$B$2:$B$17521,$B255,Profile!$C$2:$C$17521,AB$8))*$C$6</f>
        <v>0</v>
      </c>
      <c r="AC255" s="162">
        <f>(SUMIFS(Profile!$F$2:$F$17521,Profile!$B$2:$B$17521,$B255,Profile!$C$2:$C$17521,AC$8))*$C$6</f>
        <v>0</v>
      </c>
      <c r="AD255" s="162">
        <f>(SUMIFS(Profile!$F$2:$F$17521,Profile!$B$2:$B$17521,$B255,Profile!$C$2:$C$17521,AD$8))*$C$6</f>
        <v>0</v>
      </c>
      <c r="AE255" s="162">
        <f>(SUMIFS(Profile!$F$2:$F$17521,Profile!$B$2:$B$17521,$B255,Profile!$C$2:$C$17521,AE$8))*$C$6</f>
        <v>0</v>
      </c>
      <c r="AF255" s="162">
        <f>(SUMIFS(Profile!$F$2:$F$17521,Profile!$B$2:$B$17521,$B255,Profile!$C$2:$C$17521,AF$8))*$C$6</f>
        <v>0</v>
      </c>
      <c r="AG255" s="162">
        <f>(SUMIFS(Profile!$F$2:$F$17521,Profile!$B$2:$B$17521,$B255,Profile!$C$2:$C$17521,AG$8))*$C$6</f>
        <v>0</v>
      </c>
      <c r="AH255" s="162">
        <f>(SUMIFS(Profile!$F$2:$F$17521,Profile!$B$2:$B$17521,$B255,Profile!$C$2:$C$17521,AH$8))*$C$6</f>
        <v>0</v>
      </c>
      <c r="AI255" s="162">
        <f>(SUMIFS(Profile!$F$2:$F$17521,Profile!$B$2:$B$17521,$B255,Profile!$C$2:$C$17521,AI$8))*$C$6</f>
        <v>0</v>
      </c>
      <c r="AJ255" s="162">
        <f>(SUMIFS(Profile!$F$2:$F$17521,Profile!$B$2:$B$17521,$B255,Profile!$C$2:$C$17521,AJ$8))*$C$6</f>
        <v>0</v>
      </c>
      <c r="AK255" s="162">
        <f>(SUMIFS(Profile!$F$2:$F$17521,Profile!$B$2:$B$17521,$B255,Profile!$C$2:$C$17521,AK$8))*$C$6</f>
        <v>0</v>
      </c>
      <c r="AL255" s="162">
        <f>(SUMIFS(Profile!$F$2:$F$17521,Profile!$B$2:$B$17521,$B255,Profile!$C$2:$C$17521,AL$8))*$C$6</f>
        <v>0</v>
      </c>
      <c r="AM255" s="162">
        <f>(SUMIFS(Profile!$F$2:$F$17521,Profile!$B$2:$B$17521,$B255,Profile!$C$2:$C$17521,AM$8))*$C$6</f>
        <v>0</v>
      </c>
      <c r="AN255" s="162">
        <f>(SUMIFS(Profile!$F$2:$F$17521,Profile!$B$2:$B$17521,$B255,Profile!$C$2:$C$17521,AN$8))*$C$6</f>
        <v>0</v>
      </c>
      <c r="AO255" s="162">
        <f>(SUMIFS(Profile!$F$2:$F$17521,Profile!$B$2:$B$17521,$B255,Profile!$C$2:$C$17521,AO$8))*$C$6</f>
        <v>0</v>
      </c>
      <c r="AP255" s="162">
        <f>(SUMIFS(Profile!$F$2:$F$17521,Profile!$B$2:$B$17521,$B255,Profile!$C$2:$C$17521,AP$8))*$C$6</f>
        <v>0</v>
      </c>
      <c r="AQ255" s="162">
        <f>(SUMIFS(Profile!$F$2:$F$17521,Profile!$B$2:$B$17521,$B255,Profile!$C$2:$C$17521,AQ$8))*$C$6</f>
        <v>0</v>
      </c>
      <c r="AR255" s="162">
        <f>(SUMIFS(Profile!$F$2:$F$17521,Profile!$B$2:$B$17521,$B255,Profile!$C$2:$C$17521,AR$8))*$C$6</f>
        <v>0</v>
      </c>
      <c r="AS255" s="162">
        <f>(SUMIFS(Profile!$F$2:$F$17521,Profile!$B$2:$B$17521,$B255,Profile!$C$2:$C$17521,AS$8))*$C$6</f>
        <v>0</v>
      </c>
      <c r="AT255" s="162">
        <f>(SUMIFS(Profile!$F$2:$F$17521,Profile!$B$2:$B$17521,$B255,Profile!$C$2:$C$17521,AT$8))*$C$6</f>
        <v>0</v>
      </c>
      <c r="AU255" s="162">
        <f>(SUMIFS(Profile!$F$2:$F$17521,Profile!$B$2:$B$17521,$B255,Profile!$C$2:$C$17521,AU$8))*$C$6</f>
        <v>0</v>
      </c>
      <c r="AV255" s="162">
        <f>(SUMIFS(Profile!$F$2:$F$17521,Profile!$B$2:$B$17521,$B255,Profile!$C$2:$C$17521,AV$8))*$C$6</f>
        <v>0</v>
      </c>
      <c r="AW255" s="162">
        <f>(SUMIFS(Profile!$F$2:$F$17521,Profile!$B$2:$B$17521,$B255,Profile!$C$2:$C$17521,AW$8))*$C$6</f>
        <v>0</v>
      </c>
      <c r="AX255" s="162">
        <f>(SUMIFS(Profile!$F$2:$F$17521,Profile!$B$2:$B$17521,$B255,Profile!$C$2:$C$17521,AX$8))*$C$6</f>
        <v>0</v>
      </c>
      <c r="AY255" s="162">
        <f>(SUMIFS(Profile!$F$2:$F$17521,Profile!$B$2:$B$17521,$B255,Profile!$C$2:$C$17521,AY$8))*$C$6</f>
        <v>0</v>
      </c>
      <c r="AZ255" s="162">
        <f>(SUMIFS(Profile!$F$2:$F$17521,Profile!$B$2:$B$17521,$B255,Profile!$C$2:$C$17521,AZ$8))*$C$6</f>
        <v>0</v>
      </c>
      <c r="BA255" s="162">
        <f t="shared" si="10"/>
        <v>0</v>
      </c>
      <c r="BB255" s="162">
        <f>(SUMIFS(Profile!$E$2:$E$17521,Profile!$B$2:$B$17521,$B255,Profile!$C$2:$C$17521,BB$8))*$C$9</f>
        <v>0</v>
      </c>
      <c r="BC255" s="162">
        <f>(SUMIFS(Profile!$E$2:$E$17521,Profile!$B$2:$B$17521,$B255,Profile!$C$2:$C$17521,BC$8))*$C$9</f>
        <v>0</v>
      </c>
      <c r="BD255" s="162">
        <f>(SUMIFS(Profile!$E$2:$E$17521,Profile!$B$2:$B$17521,$B255,Profile!$C$2:$C$17521,BD$8))*$C$9</f>
        <v>0</v>
      </c>
      <c r="BE255" s="162">
        <f>(SUMIFS(Profile!$E$2:$E$17521,Profile!$B$2:$B$17521,$B255,Profile!$C$2:$C$17521,BE$8))*$C$9</f>
        <v>0</v>
      </c>
      <c r="BF255" s="162">
        <f>(SUMIFS(Profile!$E$2:$E$17521,Profile!$B$2:$B$17521,$B255,Profile!$C$2:$C$17521,BF$8))*$C$9</f>
        <v>0</v>
      </c>
      <c r="BG255" s="162">
        <f>(SUMIFS(Profile!$E$2:$E$17521,Profile!$B$2:$B$17521,$B255,Profile!$C$2:$C$17521,BG$8))*$C$9</f>
        <v>0</v>
      </c>
      <c r="BH255" s="162">
        <f>(SUMIFS(Profile!$E$2:$E$17521,Profile!$B$2:$B$17521,$B255,Profile!$C$2:$C$17521,BH$8))*$C$9</f>
        <v>0</v>
      </c>
      <c r="BI255" s="162">
        <f>(SUMIFS(Profile!$E$2:$E$17521,Profile!$B$2:$B$17521,$B255,Profile!$C$2:$C$17521,BI$8))*$C$9</f>
        <v>0</v>
      </c>
      <c r="BJ255" s="162">
        <f>(SUMIFS(Profile!$E$2:$E$17521,Profile!$B$2:$B$17521,$B255,Profile!$C$2:$C$17521,BJ$8))*$C$9</f>
        <v>0</v>
      </c>
      <c r="BK255" s="162">
        <f>(SUMIFS(Profile!$E$2:$E$17521,Profile!$B$2:$B$17521,$B255,Profile!$C$2:$C$17521,BK$8))*$C$9</f>
        <v>0</v>
      </c>
      <c r="BL255" s="162">
        <f>(SUMIFS(Profile!$E$2:$E$17521,Profile!$B$2:$B$17521,$B255,Profile!$C$2:$C$17521,BL$8))*$C$9</f>
        <v>0</v>
      </c>
      <c r="BM255" s="162">
        <f>(SUMIFS(Profile!$E$2:$E$17521,Profile!$B$2:$B$17521,$B255,Profile!$C$2:$C$17521,BM$8))*$C$9</f>
        <v>0</v>
      </c>
      <c r="BN255" s="162">
        <f>(SUMIFS(Profile!$E$2:$E$17521,Profile!$B$2:$B$17521,$B255,Profile!$C$2:$C$17521,BN$8))*$C$9</f>
        <v>0</v>
      </c>
      <c r="BO255" s="162">
        <f>(SUMIFS(Profile!$E$2:$E$17521,Profile!$B$2:$B$17521,$B255,Profile!$C$2:$C$17521,BO$8))*$C$9</f>
        <v>0</v>
      </c>
      <c r="BP255" s="162">
        <f>(SUMIFS(Profile!$E$2:$E$17521,Profile!$B$2:$B$17521,$B255,Profile!$C$2:$C$17521,BP$8))*$C$9</f>
        <v>0</v>
      </c>
      <c r="BQ255" s="162">
        <f>(SUMIFS(Profile!$E$2:$E$17521,Profile!$B$2:$B$17521,$B255,Profile!$C$2:$C$17521,BQ$8))*$C$9</f>
        <v>0</v>
      </c>
      <c r="BR255" s="162">
        <f>(SUMIFS(Profile!$E$2:$E$17521,Profile!$B$2:$B$17521,$B255,Profile!$C$2:$C$17521,BR$8))*$C$9</f>
        <v>0</v>
      </c>
      <c r="BS255" s="162">
        <f>(SUMIFS(Profile!$E$2:$E$17521,Profile!$B$2:$B$17521,$B255,Profile!$C$2:$C$17521,BS$8))*$C$9</f>
        <v>0</v>
      </c>
      <c r="BT255" s="162">
        <f>(SUMIFS(Profile!$E$2:$E$17521,Profile!$B$2:$B$17521,$B255,Profile!$C$2:$C$17521,BT$8))*$C$9</f>
        <v>0</v>
      </c>
      <c r="BU255" s="162">
        <f>(SUMIFS(Profile!$E$2:$E$17521,Profile!$B$2:$B$17521,$B255,Profile!$C$2:$C$17521,BU$8))*$C$9</f>
        <v>0</v>
      </c>
      <c r="BV255" s="162">
        <f>(SUMIFS(Profile!$E$2:$E$17521,Profile!$B$2:$B$17521,$B255,Profile!$C$2:$C$17521,BV$8))*$C$9</f>
        <v>0</v>
      </c>
      <c r="BW255" s="162">
        <f>(SUMIFS(Profile!$E$2:$E$17521,Profile!$B$2:$B$17521,$B255,Profile!$C$2:$C$17521,BW$8))*$C$9</f>
        <v>0</v>
      </c>
      <c r="BX255" s="162">
        <f>(SUMIFS(Profile!$E$2:$E$17521,Profile!$B$2:$B$17521,$B255,Profile!$C$2:$C$17521,BX$8))*$C$9</f>
        <v>0</v>
      </c>
      <c r="BY255" s="162">
        <f>(SUMIFS(Profile!$E$2:$E$17521,Profile!$B$2:$B$17521,$B255,Profile!$C$2:$C$17521,BY$8))*$C$9</f>
        <v>0</v>
      </c>
      <c r="BZ255" s="162">
        <f>(SUMIFS(Profile!$E$2:$E$17521,Profile!$B$2:$B$17521,$B255,Profile!$C$2:$C$17521,BZ$8))*$C$9</f>
        <v>0</v>
      </c>
      <c r="CA255" s="162">
        <f>(SUMIFS(Profile!$E$2:$E$17521,Profile!$B$2:$B$17521,$B255,Profile!$C$2:$C$17521,CA$8))*$C$9</f>
        <v>0</v>
      </c>
      <c r="CB255" s="162">
        <f>(SUMIFS(Profile!$E$2:$E$17521,Profile!$B$2:$B$17521,$B255,Profile!$C$2:$C$17521,CB$8))*$C$9</f>
        <v>0</v>
      </c>
      <c r="CC255" s="162">
        <f>(SUMIFS(Profile!$E$2:$E$17521,Profile!$B$2:$B$17521,$B255,Profile!$C$2:$C$17521,CC$8))*$C$9</f>
        <v>0</v>
      </c>
      <c r="CD255" s="162">
        <f>(SUMIFS(Profile!$E$2:$E$17521,Profile!$B$2:$B$17521,$B255,Profile!$C$2:$C$17521,CD$8))*$C$9</f>
        <v>0</v>
      </c>
      <c r="CE255" s="162">
        <f>(SUMIFS(Profile!$E$2:$E$17521,Profile!$B$2:$B$17521,$B255,Profile!$C$2:$C$17521,CE$8))*$C$9</f>
        <v>0</v>
      </c>
      <c r="CF255" s="162">
        <f>(SUMIFS(Profile!$E$2:$E$17521,Profile!$B$2:$B$17521,$B255,Profile!$C$2:$C$17521,CF$8))*$C$9</f>
        <v>0</v>
      </c>
      <c r="CG255" s="162">
        <f>(SUMIFS(Profile!$E$2:$E$17521,Profile!$B$2:$B$17521,$B255,Profile!$C$2:$C$17521,CG$8))*$C$9</f>
        <v>0</v>
      </c>
      <c r="CH255" s="162">
        <f>(SUMIFS(Profile!$E$2:$E$17521,Profile!$B$2:$B$17521,$B255,Profile!$C$2:$C$17521,CH$8))*$C$9</f>
        <v>0</v>
      </c>
      <c r="CI255" s="162">
        <f>(SUMIFS(Profile!$E$2:$E$17521,Profile!$B$2:$B$17521,$B255,Profile!$C$2:$C$17521,CI$8))*$C$9</f>
        <v>0</v>
      </c>
      <c r="CJ255" s="162">
        <f>(SUMIFS(Profile!$E$2:$E$17521,Profile!$B$2:$B$17521,$B255,Profile!$C$2:$C$17521,CJ$8))*$C$9</f>
        <v>0</v>
      </c>
      <c r="CK255" s="162">
        <f>(SUMIFS(Profile!$E$2:$E$17521,Profile!$B$2:$B$17521,$B255,Profile!$C$2:$C$17521,CK$8))*$C$9</f>
        <v>0</v>
      </c>
      <c r="CL255" s="162">
        <f>(SUMIFS(Profile!$E$2:$E$17521,Profile!$B$2:$B$17521,$B255,Profile!$C$2:$C$17521,CL$8))*$C$9</f>
        <v>0</v>
      </c>
      <c r="CM255" s="162">
        <f>(SUMIFS(Profile!$E$2:$E$17521,Profile!$B$2:$B$17521,$B255,Profile!$C$2:$C$17521,CM$8))*$C$9</f>
        <v>0</v>
      </c>
      <c r="CN255" s="162">
        <f>(SUMIFS(Profile!$E$2:$E$17521,Profile!$B$2:$B$17521,$B255,Profile!$C$2:$C$17521,CN$8))*$C$9</f>
        <v>0</v>
      </c>
      <c r="CO255" s="162">
        <f>(SUMIFS(Profile!$E$2:$E$17521,Profile!$B$2:$B$17521,$B255,Profile!$C$2:$C$17521,CO$8))*$C$9</f>
        <v>0</v>
      </c>
      <c r="CP255" s="162">
        <f>(SUMIFS(Profile!$E$2:$E$17521,Profile!$B$2:$B$17521,$B255,Profile!$C$2:$C$17521,CP$8))*$C$9</f>
        <v>0</v>
      </c>
      <c r="CQ255" s="162">
        <f>(SUMIFS(Profile!$E$2:$E$17521,Profile!$B$2:$B$17521,$B255,Profile!$C$2:$C$17521,CQ$8))*$C$9</f>
        <v>0</v>
      </c>
      <c r="CR255" s="162">
        <f>(SUMIFS(Profile!$E$2:$E$17521,Profile!$B$2:$B$17521,$B255,Profile!$C$2:$C$17521,CR$8))*$C$9</f>
        <v>0</v>
      </c>
      <c r="CS255" s="162">
        <f>(SUMIFS(Profile!$E$2:$E$17521,Profile!$B$2:$B$17521,$B255,Profile!$C$2:$C$17521,CS$8))*$C$9</f>
        <v>0</v>
      </c>
      <c r="CT255" s="162">
        <f>(SUMIFS(Profile!$E$2:$E$17521,Profile!$B$2:$B$17521,$B255,Profile!$C$2:$C$17521,CT$8))*$C$9</f>
        <v>0</v>
      </c>
      <c r="CU255" s="162">
        <f>(SUMIFS(Profile!$E$2:$E$17521,Profile!$B$2:$B$17521,$B255,Profile!$C$2:$C$17521,CU$8))*$C$9</f>
        <v>0</v>
      </c>
      <c r="CV255" s="162">
        <f>(SUMIFS(Profile!$E$2:$E$17521,Profile!$B$2:$B$17521,$B255,Profile!$C$2:$C$17521,CV$8))*$C$9</f>
        <v>0</v>
      </c>
      <c r="CW255" s="162">
        <f>(SUMIFS(Profile!$E$2:$E$17521,Profile!$B$2:$B$17521,$B255,Profile!$C$2:$C$17521,CW$8))*$C$9</f>
        <v>0</v>
      </c>
      <c r="CX255" s="162">
        <f t="shared" si="11"/>
        <v>0</v>
      </c>
      <c r="CY255" s="162">
        <f t="shared" ref="CY255:ET255" si="1236">MAX(BB255-E255,0)</f>
        <v>0</v>
      </c>
      <c r="CZ255" s="162">
        <f t="shared" si="1236"/>
        <v>0</v>
      </c>
      <c r="DA255" s="162">
        <f t="shared" si="1236"/>
        <v>0</v>
      </c>
      <c r="DB255" s="162">
        <f t="shared" si="1236"/>
        <v>0</v>
      </c>
      <c r="DC255" s="162">
        <f t="shared" si="1236"/>
        <v>0</v>
      </c>
      <c r="DD255" s="162">
        <f t="shared" si="1236"/>
        <v>0</v>
      </c>
      <c r="DE255" s="162">
        <f t="shared" si="1236"/>
        <v>0</v>
      </c>
      <c r="DF255" s="162">
        <f t="shared" si="1236"/>
        <v>0</v>
      </c>
      <c r="DG255" s="162">
        <f t="shared" si="1236"/>
        <v>0</v>
      </c>
      <c r="DH255" s="162">
        <f t="shared" si="1236"/>
        <v>0</v>
      </c>
      <c r="DI255" s="162">
        <f t="shared" si="1236"/>
        <v>0</v>
      </c>
      <c r="DJ255" s="162">
        <f t="shared" si="1236"/>
        <v>0</v>
      </c>
      <c r="DK255" s="162">
        <f t="shared" si="1236"/>
        <v>0</v>
      </c>
      <c r="DL255" s="162">
        <f t="shared" si="1236"/>
        <v>0</v>
      </c>
      <c r="DM255" s="162">
        <f t="shared" si="1236"/>
        <v>0</v>
      </c>
      <c r="DN255" s="162">
        <f t="shared" si="1236"/>
        <v>0</v>
      </c>
      <c r="DO255" s="162">
        <f t="shared" si="1236"/>
        <v>0</v>
      </c>
      <c r="DP255" s="162">
        <f t="shared" si="1236"/>
        <v>0</v>
      </c>
      <c r="DQ255" s="162">
        <f t="shared" si="1236"/>
        <v>0</v>
      </c>
      <c r="DR255" s="162">
        <f t="shared" si="1236"/>
        <v>0</v>
      </c>
      <c r="DS255" s="162">
        <f t="shared" si="1236"/>
        <v>0</v>
      </c>
      <c r="DT255" s="162">
        <f t="shared" si="1236"/>
        <v>0</v>
      </c>
      <c r="DU255" s="162">
        <f t="shared" si="1236"/>
        <v>0</v>
      </c>
      <c r="DV255" s="162">
        <f t="shared" si="1236"/>
        <v>0</v>
      </c>
      <c r="DW255" s="162">
        <f t="shared" si="1236"/>
        <v>0</v>
      </c>
      <c r="DX255" s="162">
        <f t="shared" si="1236"/>
        <v>0</v>
      </c>
      <c r="DY255" s="162">
        <f t="shared" si="1236"/>
        <v>0</v>
      </c>
      <c r="DZ255" s="162">
        <f t="shared" si="1236"/>
        <v>0</v>
      </c>
      <c r="EA255" s="162">
        <f t="shared" si="1236"/>
        <v>0</v>
      </c>
      <c r="EB255" s="162">
        <f t="shared" si="1236"/>
        <v>0</v>
      </c>
      <c r="EC255" s="162">
        <f t="shared" si="1236"/>
        <v>0</v>
      </c>
      <c r="ED255" s="162">
        <f t="shared" si="1236"/>
        <v>0</v>
      </c>
      <c r="EE255" s="162">
        <f t="shared" si="1236"/>
        <v>0</v>
      </c>
      <c r="EF255" s="162">
        <f t="shared" si="1236"/>
        <v>0</v>
      </c>
      <c r="EG255" s="162">
        <f t="shared" si="1236"/>
        <v>0</v>
      </c>
      <c r="EH255" s="162">
        <f t="shared" si="1236"/>
        <v>0</v>
      </c>
      <c r="EI255" s="162">
        <f t="shared" si="1236"/>
        <v>0</v>
      </c>
      <c r="EJ255" s="162">
        <f t="shared" si="1236"/>
        <v>0</v>
      </c>
      <c r="EK255" s="162">
        <f t="shared" si="1236"/>
        <v>0</v>
      </c>
      <c r="EL255" s="162">
        <f t="shared" si="1236"/>
        <v>0</v>
      </c>
      <c r="EM255" s="162">
        <f t="shared" si="1236"/>
        <v>0</v>
      </c>
      <c r="EN255" s="162">
        <f t="shared" si="1236"/>
        <v>0</v>
      </c>
      <c r="EO255" s="162">
        <f t="shared" si="1236"/>
        <v>0</v>
      </c>
      <c r="EP255" s="162">
        <f t="shared" si="1236"/>
        <v>0</v>
      </c>
      <c r="EQ255" s="162">
        <f t="shared" si="1236"/>
        <v>0</v>
      </c>
      <c r="ER255" s="162">
        <f t="shared" si="1236"/>
        <v>0</v>
      </c>
      <c r="ES255" s="162">
        <f t="shared" si="1236"/>
        <v>0</v>
      </c>
      <c r="ET255" s="162">
        <f t="shared" si="1236"/>
        <v>0</v>
      </c>
      <c r="EU255" s="162">
        <f t="shared" si="13"/>
        <v>0</v>
      </c>
      <c r="EV255" s="162">
        <f t="shared" ref="EV255:GQ255" si="1237">BB255-CY255</f>
        <v>0</v>
      </c>
      <c r="EW255" s="162">
        <f t="shared" si="1237"/>
        <v>0</v>
      </c>
      <c r="EX255" s="162">
        <f t="shared" si="1237"/>
        <v>0</v>
      </c>
      <c r="EY255" s="162">
        <f t="shared" si="1237"/>
        <v>0</v>
      </c>
      <c r="EZ255" s="162">
        <f t="shared" si="1237"/>
        <v>0</v>
      </c>
      <c r="FA255" s="162">
        <f t="shared" si="1237"/>
        <v>0</v>
      </c>
      <c r="FB255" s="162">
        <f t="shared" si="1237"/>
        <v>0</v>
      </c>
      <c r="FC255" s="162">
        <f t="shared" si="1237"/>
        <v>0</v>
      </c>
      <c r="FD255" s="162">
        <f t="shared" si="1237"/>
        <v>0</v>
      </c>
      <c r="FE255" s="162">
        <f t="shared" si="1237"/>
        <v>0</v>
      </c>
      <c r="FF255" s="162">
        <f t="shared" si="1237"/>
        <v>0</v>
      </c>
      <c r="FG255" s="162">
        <f t="shared" si="1237"/>
        <v>0</v>
      </c>
      <c r="FH255" s="162">
        <f t="shared" si="1237"/>
        <v>0</v>
      </c>
      <c r="FI255" s="162">
        <f t="shared" si="1237"/>
        <v>0</v>
      </c>
      <c r="FJ255" s="162">
        <f t="shared" si="1237"/>
        <v>0</v>
      </c>
      <c r="FK255" s="162">
        <f t="shared" si="1237"/>
        <v>0</v>
      </c>
      <c r="FL255" s="162">
        <f t="shared" si="1237"/>
        <v>0</v>
      </c>
      <c r="FM255" s="162">
        <f t="shared" si="1237"/>
        <v>0</v>
      </c>
      <c r="FN255" s="162">
        <f t="shared" si="1237"/>
        <v>0</v>
      </c>
      <c r="FO255" s="162">
        <f t="shared" si="1237"/>
        <v>0</v>
      </c>
      <c r="FP255" s="162">
        <f t="shared" si="1237"/>
        <v>0</v>
      </c>
      <c r="FQ255" s="162">
        <f t="shared" si="1237"/>
        <v>0</v>
      </c>
      <c r="FR255" s="162">
        <f t="shared" si="1237"/>
        <v>0</v>
      </c>
      <c r="FS255" s="162">
        <f t="shared" si="1237"/>
        <v>0</v>
      </c>
      <c r="FT255" s="162">
        <f t="shared" si="1237"/>
        <v>0</v>
      </c>
      <c r="FU255" s="162">
        <f t="shared" si="1237"/>
        <v>0</v>
      </c>
      <c r="FV255" s="162">
        <f t="shared" si="1237"/>
        <v>0</v>
      </c>
      <c r="FW255" s="162">
        <f t="shared" si="1237"/>
        <v>0</v>
      </c>
      <c r="FX255" s="162">
        <f t="shared" si="1237"/>
        <v>0</v>
      </c>
      <c r="FY255" s="162">
        <f t="shared" si="1237"/>
        <v>0</v>
      </c>
      <c r="FZ255" s="162">
        <f t="shared" si="1237"/>
        <v>0</v>
      </c>
      <c r="GA255" s="162">
        <f t="shared" si="1237"/>
        <v>0</v>
      </c>
      <c r="GB255" s="162">
        <f t="shared" si="1237"/>
        <v>0</v>
      </c>
      <c r="GC255" s="162">
        <f t="shared" si="1237"/>
        <v>0</v>
      </c>
      <c r="GD255" s="162">
        <f t="shared" si="1237"/>
        <v>0</v>
      </c>
      <c r="GE255" s="162">
        <f t="shared" si="1237"/>
        <v>0</v>
      </c>
      <c r="GF255" s="162">
        <f t="shared" si="1237"/>
        <v>0</v>
      </c>
      <c r="GG255" s="162">
        <f t="shared" si="1237"/>
        <v>0</v>
      </c>
      <c r="GH255" s="162">
        <f t="shared" si="1237"/>
        <v>0</v>
      </c>
      <c r="GI255" s="162">
        <f t="shared" si="1237"/>
        <v>0</v>
      </c>
      <c r="GJ255" s="162">
        <f t="shared" si="1237"/>
        <v>0</v>
      </c>
      <c r="GK255" s="162">
        <f t="shared" si="1237"/>
        <v>0</v>
      </c>
      <c r="GL255" s="162">
        <f t="shared" si="1237"/>
        <v>0</v>
      </c>
      <c r="GM255" s="162">
        <f t="shared" si="1237"/>
        <v>0</v>
      </c>
      <c r="GN255" s="162">
        <f t="shared" si="1237"/>
        <v>0</v>
      </c>
      <c r="GO255" s="162">
        <f t="shared" si="1237"/>
        <v>0</v>
      </c>
      <c r="GP255" s="162">
        <f t="shared" si="1237"/>
        <v>0</v>
      </c>
      <c r="GQ255" s="162">
        <f t="shared" si="1237"/>
        <v>0</v>
      </c>
      <c r="GR255" s="162">
        <f t="shared" si="15"/>
        <v>0</v>
      </c>
      <c r="GS255" s="162">
        <f t="shared" ref="GS255:IN255" si="1238">E255-EV255</f>
        <v>0</v>
      </c>
      <c r="GT255" s="162">
        <f t="shared" si="1238"/>
        <v>0</v>
      </c>
      <c r="GU255" s="162">
        <f t="shared" si="1238"/>
        <v>0</v>
      </c>
      <c r="GV255" s="162">
        <f t="shared" si="1238"/>
        <v>0</v>
      </c>
      <c r="GW255" s="162">
        <f t="shared" si="1238"/>
        <v>0</v>
      </c>
      <c r="GX255" s="162">
        <f t="shared" si="1238"/>
        <v>0</v>
      </c>
      <c r="GY255" s="162">
        <f t="shared" si="1238"/>
        <v>0</v>
      </c>
      <c r="GZ255" s="162">
        <f t="shared" si="1238"/>
        <v>0</v>
      </c>
      <c r="HA255" s="162">
        <f t="shared" si="1238"/>
        <v>0</v>
      </c>
      <c r="HB255" s="162">
        <f t="shared" si="1238"/>
        <v>0</v>
      </c>
      <c r="HC255" s="162">
        <f t="shared" si="1238"/>
        <v>0</v>
      </c>
      <c r="HD255" s="162">
        <f t="shared" si="1238"/>
        <v>0</v>
      </c>
      <c r="HE255" s="162">
        <f t="shared" si="1238"/>
        <v>0</v>
      </c>
      <c r="HF255" s="162">
        <f t="shared" si="1238"/>
        <v>0</v>
      </c>
      <c r="HG255" s="162">
        <f t="shared" si="1238"/>
        <v>0</v>
      </c>
      <c r="HH255" s="162">
        <f t="shared" si="1238"/>
        <v>0</v>
      </c>
      <c r="HI255" s="162">
        <f t="shared" si="1238"/>
        <v>0</v>
      </c>
      <c r="HJ255" s="162">
        <f t="shared" si="1238"/>
        <v>0</v>
      </c>
      <c r="HK255" s="162">
        <f t="shared" si="1238"/>
        <v>0</v>
      </c>
      <c r="HL255" s="162">
        <f t="shared" si="1238"/>
        <v>0</v>
      </c>
      <c r="HM255" s="162">
        <f t="shared" si="1238"/>
        <v>0</v>
      </c>
      <c r="HN255" s="162">
        <f t="shared" si="1238"/>
        <v>0</v>
      </c>
      <c r="HO255" s="162">
        <f t="shared" si="1238"/>
        <v>0</v>
      </c>
      <c r="HP255" s="162">
        <f t="shared" si="1238"/>
        <v>0</v>
      </c>
      <c r="HQ255" s="162">
        <f t="shared" si="1238"/>
        <v>0</v>
      </c>
      <c r="HR255" s="162">
        <f t="shared" si="1238"/>
        <v>0</v>
      </c>
      <c r="HS255" s="162">
        <f t="shared" si="1238"/>
        <v>0</v>
      </c>
      <c r="HT255" s="162">
        <f t="shared" si="1238"/>
        <v>0</v>
      </c>
      <c r="HU255" s="162">
        <f t="shared" si="1238"/>
        <v>0</v>
      </c>
      <c r="HV255" s="162">
        <f t="shared" si="1238"/>
        <v>0</v>
      </c>
      <c r="HW255" s="162">
        <f t="shared" si="1238"/>
        <v>0</v>
      </c>
      <c r="HX255" s="162">
        <f t="shared" si="1238"/>
        <v>0</v>
      </c>
      <c r="HY255" s="162">
        <f t="shared" si="1238"/>
        <v>0</v>
      </c>
      <c r="HZ255" s="162">
        <f t="shared" si="1238"/>
        <v>0</v>
      </c>
      <c r="IA255" s="162">
        <f t="shared" si="1238"/>
        <v>0</v>
      </c>
      <c r="IB255" s="162">
        <f t="shared" si="1238"/>
        <v>0</v>
      </c>
      <c r="IC255" s="162">
        <f t="shared" si="1238"/>
        <v>0</v>
      </c>
      <c r="ID255" s="162">
        <f t="shared" si="1238"/>
        <v>0</v>
      </c>
      <c r="IE255" s="162">
        <f t="shared" si="1238"/>
        <v>0</v>
      </c>
      <c r="IF255" s="162">
        <f t="shared" si="1238"/>
        <v>0</v>
      </c>
      <c r="IG255" s="162">
        <f t="shared" si="1238"/>
        <v>0</v>
      </c>
      <c r="IH255" s="162">
        <f t="shared" si="1238"/>
        <v>0</v>
      </c>
      <c r="II255" s="162">
        <f t="shared" si="1238"/>
        <v>0</v>
      </c>
      <c r="IJ255" s="162">
        <f t="shared" si="1238"/>
        <v>0</v>
      </c>
      <c r="IK255" s="162">
        <f t="shared" si="1238"/>
        <v>0</v>
      </c>
      <c r="IL255" s="162">
        <f t="shared" si="1238"/>
        <v>0</v>
      </c>
      <c r="IM255" s="162">
        <f t="shared" si="1238"/>
        <v>0</v>
      </c>
      <c r="IN255" s="162">
        <f t="shared" si="1238"/>
        <v>0</v>
      </c>
      <c r="IO255" s="162">
        <f t="shared" si="17"/>
        <v>0</v>
      </c>
      <c r="IP255" s="162">
        <f t="shared" si="23"/>
        <v>0</v>
      </c>
      <c r="IQ255" s="162">
        <f t="shared" ref="IQ255:KK255" si="1239">MAX((MIN(CZ255+IP255,$IO$7))-GT255,0)</f>
        <v>0</v>
      </c>
      <c r="IR255" s="162">
        <f t="shared" si="1239"/>
        <v>0</v>
      </c>
      <c r="IS255" s="162">
        <f t="shared" si="1239"/>
        <v>0</v>
      </c>
      <c r="IT255" s="162">
        <f t="shared" si="1239"/>
        <v>0</v>
      </c>
      <c r="IU255" s="162">
        <f t="shared" si="1239"/>
        <v>0</v>
      </c>
      <c r="IV255" s="162">
        <f t="shared" si="1239"/>
        <v>0</v>
      </c>
      <c r="IW255" s="162">
        <f t="shared" si="1239"/>
        <v>0</v>
      </c>
      <c r="IX255" s="162">
        <f t="shared" si="1239"/>
        <v>0</v>
      </c>
      <c r="IY255" s="162">
        <f t="shared" si="1239"/>
        <v>0</v>
      </c>
      <c r="IZ255" s="162">
        <f t="shared" si="1239"/>
        <v>0</v>
      </c>
      <c r="JA255" s="162">
        <f t="shared" si="1239"/>
        <v>0</v>
      </c>
      <c r="JB255" s="162">
        <f t="shared" si="1239"/>
        <v>0</v>
      </c>
      <c r="JC255" s="162">
        <f t="shared" si="1239"/>
        <v>0</v>
      </c>
      <c r="JD255" s="162">
        <f t="shared" si="1239"/>
        <v>0</v>
      </c>
      <c r="JE255" s="162">
        <f t="shared" si="1239"/>
        <v>0</v>
      </c>
      <c r="JF255" s="162">
        <f t="shared" si="1239"/>
        <v>0</v>
      </c>
      <c r="JG255" s="162">
        <f t="shared" si="1239"/>
        <v>0</v>
      </c>
      <c r="JH255" s="162">
        <f t="shared" si="1239"/>
        <v>0</v>
      </c>
      <c r="JI255" s="162">
        <f t="shared" si="1239"/>
        <v>0</v>
      </c>
      <c r="JJ255" s="162">
        <f t="shared" si="1239"/>
        <v>0</v>
      </c>
      <c r="JK255" s="162">
        <f t="shared" si="1239"/>
        <v>0</v>
      </c>
      <c r="JL255" s="162">
        <f t="shared" si="1239"/>
        <v>0</v>
      </c>
      <c r="JM255" s="162">
        <f t="shared" si="1239"/>
        <v>0</v>
      </c>
      <c r="JN255" s="162">
        <f t="shared" si="1239"/>
        <v>0</v>
      </c>
      <c r="JO255" s="162">
        <f t="shared" si="1239"/>
        <v>0</v>
      </c>
      <c r="JP255" s="162">
        <f t="shared" si="1239"/>
        <v>0</v>
      </c>
      <c r="JQ255" s="162">
        <f t="shared" si="1239"/>
        <v>0</v>
      </c>
      <c r="JR255" s="162">
        <f t="shared" si="1239"/>
        <v>0</v>
      </c>
      <c r="JS255" s="162">
        <f t="shared" si="1239"/>
        <v>0</v>
      </c>
      <c r="JT255" s="162">
        <f t="shared" si="1239"/>
        <v>0</v>
      </c>
      <c r="JU255" s="162">
        <f t="shared" si="1239"/>
        <v>0</v>
      </c>
      <c r="JV255" s="162">
        <f t="shared" si="1239"/>
        <v>0</v>
      </c>
      <c r="JW255" s="162">
        <f t="shared" si="1239"/>
        <v>0</v>
      </c>
      <c r="JX255" s="162">
        <f t="shared" si="1239"/>
        <v>0</v>
      </c>
      <c r="JY255" s="162">
        <f t="shared" si="1239"/>
        <v>0</v>
      </c>
      <c r="JZ255" s="162">
        <f t="shared" si="1239"/>
        <v>0</v>
      </c>
      <c r="KA255" s="162">
        <f t="shared" si="1239"/>
        <v>0</v>
      </c>
      <c r="KB255" s="162">
        <f t="shared" si="1239"/>
        <v>0</v>
      </c>
      <c r="KC255" s="162">
        <f t="shared" si="1239"/>
        <v>0</v>
      </c>
      <c r="KD255" s="162">
        <f t="shared" si="1239"/>
        <v>0</v>
      </c>
      <c r="KE255" s="162">
        <f t="shared" si="1239"/>
        <v>0</v>
      </c>
      <c r="KF255" s="162">
        <f t="shared" si="1239"/>
        <v>0</v>
      </c>
      <c r="KG255" s="162">
        <f t="shared" si="1239"/>
        <v>0</v>
      </c>
      <c r="KH255" s="162">
        <f t="shared" si="1239"/>
        <v>0</v>
      </c>
      <c r="KI255" s="162">
        <f t="shared" si="1239"/>
        <v>0</v>
      </c>
      <c r="KJ255" s="162">
        <f t="shared" si="1239"/>
        <v>0</v>
      </c>
      <c r="KK255" s="162">
        <f t="shared" si="1239"/>
        <v>0</v>
      </c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</row>
    <row r="256" ht="14.25" customHeight="1" spans="1:326" x14ac:dyDescent="0.25">
      <c r="A256" s="1">
        <v>9</v>
      </c>
      <c r="B256" s="1">
        <f t="shared" ref="B256:C256" si="1240">B255+1</f>
        <v>246</v>
      </c>
      <c r="C256" s="232">
        <f t="shared" si="1240"/>
        <v>43711</v>
      </c>
      <c r="D256" s="162">
        <f t="shared" si="9"/>
        <v>0</v>
      </c>
      <c r="E256" s="162">
        <f>(SUMIFS(Profile!$F$2:$F$17521,Profile!$B$2:$B$17521,$B256,Profile!$C$2:$C$17521,E$8))*$C$6</f>
        <v>0</v>
      </c>
      <c r="F256" s="162">
        <f>(SUMIFS(Profile!$F$2:$F$17521,Profile!$B$2:$B$17521,$B256,Profile!$C$2:$C$17521,F$8))*$C$6</f>
        <v>0</v>
      </c>
      <c r="G256" s="162">
        <f>(SUMIFS(Profile!$F$2:$F$17521,Profile!$B$2:$B$17521,$B256,Profile!$C$2:$C$17521,G$8))*$C$6</f>
        <v>0</v>
      </c>
      <c r="H256" s="162">
        <f>(SUMIFS(Profile!$F$2:$F$17521,Profile!$B$2:$B$17521,$B256,Profile!$C$2:$C$17521,H$8))*$C$6</f>
        <v>0</v>
      </c>
      <c r="I256" s="162">
        <f>(SUMIFS(Profile!$F$2:$F$17521,Profile!$B$2:$B$17521,$B256,Profile!$C$2:$C$17521,I$8))*$C$6</f>
        <v>0</v>
      </c>
      <c r="J256" s="162">
        <f>(SUMIFS(Profile!$F$2:$F$17521,Profile!$B$2:$B$17521,$B256,Profile!$C$2:$C$17521,J$8))*$C$6</f>
        <v>0</v>
      </c>
      <c r="K256" s="162">
        <f>(SUMIFS(Profile!$F$2:$F$17521,Profile!$B$2:$B$17521,$B256,Profile!$C$2:$C$17521,K$8))*$C$6</f>
        <v>0</v>
      </c>
      <c r="L256" s="162">
        <f>(SUMIFS(Profile!$F$2:$F$17521,Profile!$B$2:$B$17521,$B256,Profile!$C$2:$C$17521,L$8))*$C$6</f>
        <v>0</v>
      </c>
      <c r="M256" s="162">
        <f>(SUMIFS(Profile!$F$2:$F$17521,Profile!$B$2:$B$17521,$B256,Profile!$C$2:$C$17521,M$8))*$C$6</f>
        <v>0</v>
      </c>
      <c r="N256" s="162">
        <f>(SUMIFS(Profile!$F$2:$F$17521,Profile!$B$2:$B$17521,$B256,Profile!$C$2:$C$17521,N$8))*$C$6</f>
        <v>0</v>
      </c>
      <c r="O256" s="162">
        <f>(SUMIFS(Profile!$F$2:$F$17521,Profile!$B$2:$B$17521,$B256,Profile!$C$2:$C$17521,O$8))*$C$6</f>
        <v>0</v>
      </c>
      <c r="P256" s="162">
        <f>(SUMIFS(Profile!$F$2:$F$17521,Profile!$B$2:$B$17521,$B256,Profile!$C$2:$C$17521,P$8))*$C$6</f>
        <v>0</v>
      </c>
      <c r="Q256" s="162">
        <f>(SUMIFS(Profile!$F$2:$F$17521,Profile!$B$2:$B$17521,$B256,Profile!$C$2:$C$17521,Q$8))*$C$6</f>
        <v>0</v>
      </c>
      <c r="R256" s="162">
        <f>(SUMIFS(Profile!$F$2:$F$17521,Profile!$B$2:$B$17521,$B256,Profile!$C$2:$C$17521,R$8))*$C$6</f>
        <v>0</v>
      </c>
      <c r="S256" s="162">
        <f>(SUMIFS(Profile!$F$2:$F$17521,Profile!$B$2:$B$17521,$B256,Profile!$C$2:$C$17521,S$8))*$C$6</f>
        <v>0</v>
      </c>
      <c r="T256" s="162">
        <f>(SUMIFS(Profile!$F$2:$F$17521,Profile!$B$2:$B$17521,$B256,Profile!$C$2:$C$17521,T$8))*$C$6</f>
        <v>0</v>
      </c>
      <c r="U256" s="162">
        <f>(SUMIFS(Profile!$F$2:$F$17521,Profile!$B$2:$B$17521,$B256,Profile!$C$2:$C$17521,U$8))*$C$6</f>
        <v>0</v>
      </c>
      <c r="V256" s="162">
        <f>(SUMIFS(Profile!$F$2:$F$17521,Profile!$B$2:$B$17521,$B256,Profile!$C$2:$C$17521,V$8))*$C$6</f>
        <v>0</v>
      </c>
      <c r="W256" s="162">
        <f>(SUMIFS(Profile!$F$2:$F$17521,Profile!$B$2:$B$17521,$B256,Profile!$C$2:$C$17521,W$8))*$C$6</f>
        <v>0</v>
      </c>
      <c r="X256" s="162">
        <f>(SUMIFS(Profile!$F$2:$F$17521,Profile!$B$2:$B$17521,$B256,Profile!$C$2:$C$17521,X$8))*$C$6</f>
        <v>0</v>
      </c>
      <c r="Y256" s="162">
        <f>(SUMIFS(Profile!$F$2:$F$17521,Profile!$B$2:$B$17521,$B256,Profile!$C$2:$C$17521,Y$8))*$C$6</f>
        <v>0</v>
      </c>
      <c r="Z256" s="162">
        <f>(SUMIFS(Profile!$F$2:$F$17521,Profile!$B$2:$B$17521,$B256,Profile!$C$2:$C$17521,Z$8))*$C$6</f>
        <v>0</v>
      </c>
      <c r="AA256" s="162">
        <f>(SUMIFS(Profile!$F$2:$F$17521,Profile!$B$2:$B$17521,$B256,Profile!$C$2:$C$17521,AA$8))*$C$6</f>
        <v>0</v>
      </c>
      <c r="AB256" s="162">
        <f>(SUMIFS(Profile!$F$2:$F$17521,Profile!$B$2:$B$17521,$B256,Profile!$C$2:$C$17521,AB$8))*$C$6</f>
        <v>0</v>
      </c>
      <c r="AC256" s="162">
        <f>(SUMIFS(Profile!$F$2:$F$17521,Profile!$B$2:$B$17521,$B256,Profile!$C$2:$C$17521,AC$8))*$C$6</f>
        <v>0</v>
      </c>
      <c r="AD256" s="162">
        <f>(SUMIFS(Profile!$F$2:$F$17521,Profile!$B$2:$B$17521,$B256,Profile!$C$2:$C$17521,AD$8))*$C$6</f>
        <v>0</v>
      </c>
      <c r="AE256" s="162">
        <f>(SUMIFS(Profile!$F$2:$F$17521,Profile!$B$2:$B$17521,$B256,Profile!$C$2:$C$17521,AE$8))*$C$6</f>
        <v>0</v>
      </c>
      <c r="AF256" s="162">
        <f>(SUMIFS(Profile!$F$2:$F$17521,Profile!$B$2:$B$17521,$B256,Profile!$C$2:$C$17521,AF$8))*$C$6</f>
        <v>0</v>
      </c>
      <c r="AG256" s="162">
        <f>(SUMIFS(Profile!$F$2:$F$17521,Profile!$B$2:$B$17521,$B256,Profile!$C$2:$C$17521,AG$8))*$C$6</f>
        <v>0</v>
      </c>
      <c r="AH256" s="162">
        <f>(SUMIFS(Profile!$F$2:$F$17521,Profile!$B$2:$B$17521,$B256,Profile!$C$2:$C$17521,AH$8))*$C$6</f>
        <v>0</v>
      </c>
      <c r="AI256" s="162">
        <f>(SUMIFS(Profile!$F$2:$F$17521,Profile!$B$2:$B$17521,$B256,Profile!$C$2:$C$17521,AI$8))*$C$6</f>
        <v>0</v>
      </c>
      <c r="AJ256" s="162">
        <f>(SUMIFS(Profile!$F$2:$F$17521,Profile!$B$2:$B$17521,$B256,Profile!$C$2:$C$17521,AJ$8))*$C$6</f>
        <v>0</v>
      </c>
      <c r="AK256" s="162">
        <f>(SUMIFS(Profile!$F$2:$F$17521,Profile!$B$2:$B$17521,$B256,Profile!$C$2:$C$17521,AK$8))*$C$6</f>
        <v>0</v>
      </c>
      <c r="AL256" s="162">
        <f>(SUMIFS(Profile!$F$2:$F$17521,Profile!$B$2:$B$17521,$B256,Profile!$C$2:$C$17521,AL$8))*$C$6</f>
        <v>0</v>
      </c>
      <c r="AM256" s="162">
        <f>(SUMIFS(Profile!$F$2:$F$17521,Profile!$B$2:$B$17521,$B256,Profile!$C$2:$C$17521,AM$8))*$C$6</f>
        <v>0</v>
      </c>
      <c r="AN256" s="162">
        <f>(SUMIFS(Profile!$F$2:$F$17521,Profile!$B$2:$B$17521,$B256,Profile!$C$2:$C$17521,AN$8))*$C$6</f>
        <v>0</v>
      </c>
      <c r="AO256" s="162">
        <f>(SUMIFS(Profile!$F$2:$F$17521,Profile!$B$2:$B$17521,$B256,Profile!$C$2:$C$17521,AO$8))*$C$6</f>
        <v>0</v>
      </c>
      <c r="AP256" s="162">
        <f>(SUMIFS(Profile!$F$2:$F$17521,Profile!$B$2:$B$17521,$B256,Profile!$C$2:$C$17521,AP$8))*$C$6</f>
        <v>0</v>
      </c>
      <c r="AQ256" s="162">
        <f>(SUMIFS(Profile!$F$2:$F$17521,Profile!$B$2:$B$17521,$B256,Profile!$C$2:$C$17521,AQ$8))*$C$6</f>
        <v>0</v>
      </c>
      <c r="AR256" s="162">
        <f>(SUMIFS(Profile!$F$2:$F$17521,Profile!$B$2:$B$17521,$B256,Profile!$C$2:$C$17521,AR$8))*$C$6</f>
        <v>0</v>
      </c>
      <c r="AS256" s="162">
        <f>(SUMIFS(Profile!$F$2:$F$17521,Profile!$B$2:$B$17521,$B256,Profile!$C$2:$C$17521,AS$8))*$C$6</f>
        <v>0</v>
      </c>
      <c r="AT256" s="162">
        <f>(SUMIFS(Profile!$F$2:$F$17521,Profile!$B$2:$B$17521,$B256,Profile!$C$2:$C$17521,AT$8))*$C$6</f>
        <v>0</v>
      </c>
      <c r="AU256" s="162">
        <f>(SUMIFS(Profile!$F$2:$F$17521,Profile!$B$2:$B$17521,$B256,Profile!$C$2:$C$17521,AU$8))*$C$6</f>
        <v>0</v>
      </c>
      <c r="AV256" s="162">
        <f>(SUMIFS(Profile!$F$2:$F$17521,Profile!$B$2:$B$17521,$B256,Profile!$C$2:$C$17521,AV$8))*$C$6</f>
        <v>0</v>
      </c>
      <c r="AW256" s="162">
        <f>(SUMIFS(Profile!$F$2:$F$17521,Profile!$B$2:$B$17521,$B256,Profile!$C$2:$C$17521,AW$8))*$C$6</f>
        <v>0</v>
      </c>
      <c r="AX256" s="162">
        <f>(SUMIFS(Profile!$F$2:$F$17521,Profile!$B$2:$B$17521,$B256,Profile!$C$2:$C$17521,AX$8))*$C$6</f>
        <v>0</v>
      </c>
      <c r="AY256" s="162">
        <f>(SUMIFS(Profile!$F$2:$F$17521,Profile!$B$2:$B$17521,$B256,Profile!$C$2:$C$17521,AY$8))*$C$6</f>
        <v>0</v>
      </c>
      <c r="AZ256" s="162">
        <f>(SUMIFS(Profile!$F$2:$F$17521,Profile!$B$2:$B$17521,$B256,Profile!$C$2:$C$17521,AZ$8))*$C$6</f>
        <v>0</v>
      </c>
      <c r="BA256" s="162">
        <f t="shared" si="10"/>
        <v>0</v>
      </c>
      <c r="BB256" s="162">
        <f>(SUMIFS(Profile!$E$2:$E$17521,Profile!$B$2:$B$17521,$B256,Profile!$C$2:$C$17521,BB$8))*$C$9</f>
        <v>0</v>
      </c>
      <c r="BC256" s="162">
        <f>(SUMIFS(Profile!$E$2:$E$17521,Profile!$B$2:$B$17521,$B256,Profile!$C$2:$C$17521,BC$8))*$C$9</f>
        <v>0</v>
      </c>
      <c r="BD256" s="162">
        <f>(SUMIFS(Profile!$E$2:$E$17521,Profile!$B$2:$B$17521,$B256,Profile!$C$2:$C$17521,BD$8))*$C$9</f>
        <v>0</v>
      </c>
      <c r="BE256" s="162">
        <f>(SUMIFS(Profile!$E$2:$E$17521,Profile!$B$2:$B$17521,$B256,Profile!$C$2:$C$17521,BE$8))*$C$9</f>
        <v>0</v>
      </c>
      <c r="BF256" s="162">
        <f>(SUMIFS(Profile!$E$2:$E$17521,Profile!$B$2:$B$17521,$B256,Profile!$C$2:$C$17521,BF$8))*$C$9</f>
        <v>0</v>
      </c>
      <c r="BG256" s="162">
        <f>(SUMIFS(Profile!$E$2:$E$17521,Profile!$B$2:$B$17521,$B256,Profile!$C$2:$C$17521,BG$8))*$C$9</f>
        <v>0</v>
      </c>
      <c r="BH256" s="162">
        <f>(SUMIFS(Profile!$E$2:$E$17521,Profile!$B$2:$B$17521,$B256,Profile!$C$2:$C$17521,BH$8))*$C$9</f>
        <v>0</v>
      </c>
      <c r="BI256" s="162">
        <f>(SUMIFS(Profile!$E$2:$E$17521,Profile!$B$2:$B$17521,$B256,Profile!$C$2:$C$17521,BI$8))*$C$9</f>
        <v>0</v>
      </c>
      <c r="BJ256" s="162">
        <f>(SUMIFS(Profile!$E$2:$E$17521,Profile!$B$2:$B$17521,$B256,Profile!$C$2:$C$17521,BJ$8))*$C$9</f>
        <v>0</v>
      </c>
      <c r="BK256" s="162">
        <f>(SUMIFS(Profile!$E$2:$E$17521,Profile!$B$2:$B$17521,$B256,Profile!$C$2:$C$17521,BK$8))*$C$9</f>
        <v>0</v>
      </c>
      <c r="BL256" s="162">
        <f>(SUMIFS(Profile!$E$2:$E$17521,Profile!$B$2:$B$17521,$B256,Profile!$C$2:$C$17521,BL$8))*$C$9</f>
        <v>0</v>
      </c>
      <c r="BM256" s="162">
        <f>(SUMIFS(Profile!$E$2:$E$17521,Profile!$B$2:$B$17521,$B256,Profile!$C$2:$C$17521,BM$8))*$C$9</f>
        <v>0</v>
      </c>
      <c r="BN256" s="162">
        <f>(SUMIFS(Profile!$E$2:$E$17521,Profile!$B$2:$B$17521,$B256,Profile!$C$2:$C$17521,BN$8))*$C$9</f>
        <v>0</v>
      </c>
      <c r="BO256" s="162">
        <f>(SUMIFS(Profile!$E$2:$E$17521,Profile!$B$2:$B$17521,$B256,Profile!$C$2:$C$17521,BO$8))*$C$9</f>
        <v>0</v>
      </c>
      <c r="BP256" s="162">
        <f>(SUMIFS(Profile!$E$2:$E$17521,Profile!$B$2:$B$17521,$B256,Profile!$C$2:$C$17521,BP$8))*$C$9</f>
        <v>0</v>
      </c>
      <c r="BQ256" s="162">
        <f>(SUMIFS(Profile!$E$2:$E$17521,Profile!$B$2:$B$17521,$B256,Profile!$C$2:$C$17521,BQ$8))*$C$9</f>
        <v>0</v>
      </c>
      <c r="BR256" s="162">
        <f>(SUMIFS(Profile!$E$2:$E$17521,Profile!$B$2:$B$17521,$B256,Profile!$C$2:$C$17521,BR$8))*$C$9</f>
        <v>0</v>
      </c>
      <c r="BS256" s="162">
        <f>(SUMIFS(Profile!$E$2:$E$17521,Profile!$B$2:$B$17521,$B256,Profile!$C$2:$C$17521,BS$8))*$C$9</f>
        <v>0</v>
      </c>
      <c r="BT256" s="162">
        <f>(SUMIFS(Profile!$E$2:$E$17521,Profile!$B$2:$B$17521,$B256,Profile!$C$2:$C$17521,BT$8))*$C$9</f>
        <v>0</v>
      </c>
      <c r="BU256" s="162">
        <f>(SUMIFS(Profile!$E$2:$E$17521,Profile!$B$2:$B$17521,$B256,Profile!$C$2:$C$17521,BU$8))*$C$9</f>
        <v>0</v>
      </c>
      <c r="BV256" s="162">
        <f>(SUMIFS(Profile!$E$2:$E$17521,Profile!$B$2:$B$17521,$B256,Profile!$C$2:$C$17521,BV$8))*$C$9</f>
        <v>0</v>
      </c>
      <c r="BW256" s="162">
        <f>(SUMIFS(Profile!$E$2:$E$17521,Profile!$B$2:$B$17521,$B256,Profile!$C$2:$C$17521,BW$8))*$C$9</f>
        <v>0</v>
      </c>
      <c r="BX256" s="162">
        <f>(SUMIFS(Profile!$E$2:$E$17521,Profile!$B$2:$B$17521,$B256,Profile!$C$2:$C$17521,BX$8))*$C$9</f>
        <v>0</v>
      </c>
      <c r="BY256" s="162">
        <f>(SUMIFS(Profile!$E$2:$E$17521,Profile!$B$2:$B$17521,$B256,Profile!$C$2:$C$17521,BY$8))*$C$9</f>
        <v>0</v>
      </c>
      <c r="BZ256" s="162">
        <f>(SUMIFS(Profile!$E$2:$E$17521,Profile!$B$2:$B$17521,$B256,Profile!$C$2:$C$17521,BZ$8))*$C$9</f>
        <v>0</v>
      </c>
      <c r="CA256" s="162">
        <f>(SUMIFS(Profile!$E$2:$E$17521,Profile!$B$2:$B$17521,$B256,Profile!$C$2:$C$17521,CA$8))*$C$9</f>
        <v>0</v>
      </c>
      <c r="CB256" s="162">
        <f>(SUMIFS(Profile!$E$2:$E$17521,Profile!$B$2:$B$17521,$B256,Profile!$C$2:$C$17521,CB$8))*$C$9</f>
        <v>0</v>
      </c>
      <c r="CC256" s="162">
        <f>(SUMIFS(Profile!$E$2:$E$17521,Profile!$B$2:$B$17521,$B256,Profile!$C$2:$C$17521,CC$8))*$C$9</f>
        <v>0</v>
      </c>
      <c r="CD256" s="162">
        <f>(SUMIFS(Profile!$E$2:$E$17521,Profile!$B$2:$B$17521,$B256,Profile!$C$2:$C$17521,CD$8))*$C$9</f>
        <v>0</v>
      </c>
      <c r="CE256" s="162">
        <f>(SUMIFS(Profile!$E$2:$E$17521,Profile!$B$2:$B$17521,$B256,Profile!$C$2:$C$17521,CE$8))*$C$9</f>
        <v>0</v>
      </c>
      <c r="CF256" s="162">
        <f>(SUMIFS(Profile!$E$2:$E$17521,Profile!$B$2:$B$17521,$B256,Profile!$C$2:$C$17521,CF$8))*$C$9</f>
        <v>0</v>
      </c>
      <c r="CG256" s="162">
        <f>(SUMIFS(Profile!$E$2:$E$17521,Profile!$B$2:$B$17521,$B256,Profile!$C$2:$C$17521,CG$8))*$C$9</f>
        <v>0</v>
      </c>
      <c r="CH256" s="162">
        <f>(SUMIFS(Profile!$E$2:$E$17521,Profile!$B$2:$B$17521,$B256,Profile!$C$2:$C$17521,CH$8))*$C$9</f>
        <v>0</v>
      </c>
      <c r="CI256" s="162">
        <f>(SUMIFS(Profile!$E$2:$E$17521,Profile!$B$2:$B$17521,$B256,Profile!$C$2:$C$17521,CI$8))*$C$9</f>
        <v>0</v>
      </c>
      <c r="CJ256" s="162">
        <f>(SUMIFS(Profile!$E$2:$E$17521,Profile!$B$2:$B$17521,$B256,Profile!$C$2:$C$17521,CJ$8))*$C$9</f>
        <v>0</v>
      </c>
      <c r="CK256" s="162">
        <f>(SUMIFS(Profile!$E$2:$E$17521,Profile!$B$2:$B$17521,$B256,Profile!$C$2:$C$17521,CK$8))*$C$9</f>
        <v>0</v>
      </c>
      <c r="CL256" s="162">
        <f>(SUMIFS(Profile!$E$2:$E$17521,Profile!$B$2:$B$17521,$B256,Profile!$C$2:$C$17521,CL$8))*$C$9</f>
        <v>0</v>
      </c>
      <c r="CM256" s="162">
        <f>(SUMIFS(Profile!$E$2:$E$17521,Profile!$B$2:$B$17521,$B256,Profile!$C$2:$C$17521,CM$8))*$C$9</f>
        <v>0</v>
      </c>
      <c r="CN256" s="162">
        <f>(SUMIFS(Profile!$E$2:$E$17521,Profile!$B$2:$B$17521,$B256,Profile!$C$2:$C$17521,CN$8))*$C$9</f>
        <v>0</v>
      </c>
      <c r="CO256" s="162">
        <f>(SUMIFS(Profile!$E$2:$E$17521,Profile!$B$2:$B$17521,$B256,Profile!$C$2:$C$17521,CO$8))*$C$9</f>
        <v>0</v>
      </c>
      <c r="CP256" s="162">
        <f>(SUMIFS(Profile!$E$2:$E$17521,Profile!$B$2:$B$17521,$B256,Profile!$C$2:$C$17521,CP$8))*$C$9</f>
        <v>0</v>
      </c>
      <c r="CQ256" s="162">
        <f>(SUMIFS(Profile!$E$2:$E$17521,Profile!$B$2:$B$17521,$B256,Profile!$C$2:$C$17521,CQ$8))*$C$9</f>
        <v>0</v>
      </c>
      <c r="CR256" s="162">
        <f>(SUMIFS(Profile!$E$2:$E$17521,Profile!$B$2:$B$17521,$B256,Profile!$C$2:$C$17521,CR$8))*$C$9</f>
        <v>0</v>
      </c>
      <c r="CS256" s="162">
        <f>(SUMIFS(Profile!$E$2:$E$17521,Profile!$B$2:$B$17521,$B256,Profile!$C$2:$C$17521,CS$8))*$C$9</f>
        <v>0</v>
      </c>
      <c r="CT256" s="162">
        <f>(SUMIFS(Profile!$E$2:$E$17521,Profile!$B$2:$B$17521,$B256,Profile!$C$2:$C$17521,CT$8))*$C$9</f>
        <v>0</v>
      </c>
      <c r="CU256" s="162">
        <f>(SUMIFS(Profile!$E$2:$E$17521,Profile!$B$2:$B$17521,$B256,Profile!$C$2:$C$17521,CU$8))*$C$9</f>
        <v>0</v>
      </c>
      <c r="CV256" s="162">
        <f>(SUMIFS(Profile!$E$2:$E$17521,Profile!$B$2:$B$17521,$B256,Profile!$C$2:$C$17521,CV$8))*$C$9</f>
        <v>0</v>
      </c>
      <c r="CW256" s="162">
        <f>(SUMIFS(Profile!$E$2:$E$17521,Profile!$B$2:$B$17521,$B256,Profile!$C$2:$C$17521,CW$8))*$C$9</f>
        <v>0</v>
      </c>
      <c r="CX256" s="162">
        <f t="shared" si="11"/>
        <v>0</v>
      </c>
      <c r="CY256" s="162">
        <f t="shared" ref="CY256:ET256" si="1241">MAX(BB256-E256,0)</f>
        <v>0</v>
      </c>
      <c r="CZ256" s="162">
        <f t="shared" si="1241"/>
        <v>0</v>
      </c>
      <c r="DA256" s="162">
        <f t="shared" si="1241"/>
        <v>0</v>
      </c>
      <c r="DB256" s="162">
        <f t="shared" si="1241"/>
        <v>0</v>
      </c>
      <c r="DC256" s="162">
        <f t="shared" si="1241"/>
        <v>0</v>
      </c>
      <c r="DD256" s="162">
        <f t="shared" si="1241"/>
        <v>0</v>
      </c>
      <c r="DE256" s="162">
        <f t="shared" si="1241"/>
        <v>0</v>
      </c>
      <c r="DF256" s="162">
        <f t="shared" si="1241"/>
        <v>0</v>
      </c>
      <c r="DG256" s="162">
        <f t="shared" si="1241"/>
        <v>0</v>
      </c>
      <c r="DH256" s="162">
        <f t="shared" si="1241"/>
        <v>0</v>
      </c>
      <c r="DI256" s="162">
        <f t="shared" si="1241"/>
        <v>0</v>
      </c>
      <c r="DJ256" s="162">
        <f t="shared" si="1241"/>
        <v>0</v>
      </c>
      <c r="DK256" s="162">
        <f t="shared" si="1241"/>
        <v>0</v>
      </c>
      <c r="DL256" s="162">
        <f t="shared" si="1241"/>
        <v>0</v>
      </c>
      <c r="DM256" s="162">
        <f t="shared" si="1241"/>
        <v>0</v>
      </c>
      <c r="DN256" s="162">
        <f t="shared" si="1241"/>
        <v>0</v>
      </c>
      <c r="DO256" s="162">
        <f t="shared" si="1241"/>
        <v>0</v>
      </c>
      <c r="DP256" s="162">
        <f t="shared" si="1241"/>
        <v>0</v>
      </c>
      <c r="DQ256" s="162">
        <f t="shared" si="1241"/>
        <v>0</v>
      </c>
      <c r="DR256" s="162">
        <f t="shared" si="1241"/>
        <v>0</v>
      </c>
      <c r="DS256" s="162">
        <f t="shared" si="1241"/>
        <v>0</v>
      </c>
      <c r="DT256" s="162">
        <f t="shared" si="1241"/>
        <v>0</v>
      </c>
      <c r="DU256" s="162">
        <f t="shared" si="1241"/>
        <v>0</v>
      </c>
      <c r="DV256" s="162">
        <f t="shared" si="1241"/>
        <v>0</v>
      </c>
      <c r="DW256" s="162">
        <f t="shared" si="1241"/>
        <v>0</v>
      </c>
      <c r="DX256" s="162">
        <f t="shared" si="1241"/>
        <v>0</v>
      </c>
      <c r="DY256" s="162">
        <f t="shared" si="1241"/>
        <v>0</v>
      </c>
      <c r="DZ256" s="162">
        <f t="shared" si="1241"/>
        <v>0</v>
      </c>
      <c r="EA256" s="162">
        <f t="shared" si="1241"/>
        <v>0</v>
      </c>
      <c r="EB256" s="162">
        <f t="shared" si="1241"/>
        <v>0</v>
      </c>
      <c r="EC256" s="162">
        <f t="shared" si="1241"/>
        <v>0</v>
      </c>
      <c r="ED256" s="162">
        <f t="shared" si="1241"/>
        <v>0</v>
      </c>
      <c r="EE256" s="162">
        <f t="shared" si="1241"/>
        <v>0</v>
      </c>
      <c r="EF256" s="162">
        <f t="shared" si="1241"/>
        <v>0</v>
      </c>
      <c r="EG256" s="162">
        <f t="shared" si="1241"/>
        <v>0</v>
      </c>
      <c r="EH256" s="162">
        <f t="shared" si="1241"/>
        <v>0</v>
      </c>
      <c r="EI256" s="162">
        <f t="shared" si="1241"/>
        <v>0</v>
      </c>
      <c r="EJ256" s="162">
        <f t="shared" si="1241"/>
        <v>0</v>
      </c>
      <c r="EK256" s="162">
        <f t="shared" si="1241"/>
        <v>0</v>
      </c>
      <c r="EL256" s="162">
        <f t="shared" si="1241"/>
        <v>0</v>
      </c>
      <c r="EM256" s="162">
        <f t="shared" si="1241"/>
        <v>0</v>
      </c>
      <c r="EN256" s="162">
        <f t="shared" si="1241"/>
        <v>0</v>
      </c>
      <c r="EO256" s="162">
        <f t="shared" si="1241"/>
        <v>0</v>
      </c>
      <c r="EP256" s="162">
        <f t="shared" si="1241"/>
        <v>0</v>
      </c>
      <c r="EQ256" s="162">
        <f t="shared" si="1241"/>
        <v>0</v>
      </c>
      <c r="ER256" s="162">
        <f t="shared" si="1241"/>
        <v>0</v>
      </c>
      <c r="ES256" s="162">
        <f t="shared" si="1241"/>
        <v>0</v>
      </c>
      <c r="ET256" s="162">
        <f t="shared" si="1241"/>
        <v>0</v>
      </c>
      <c r="EU256" s="162">
        <f t="shared" si="13"/>
        <v>0</v>
      </c>
      <c r="EV256" s="162">
        <f t="shared" ref="EV256:GQ256" si="1242">BB256-CY256</f>
        <v>0</v>
      </c>
      <c r="EW256" s="162">
        <f t="shared" si="1242"/>
        <v>0</v>
      </c>
      <c r="EX256" s="162">
        <f t="shared" si="1242"/>
        <v>0</v>
      </c>
      <c r="EY256" s="162">
        <f t="shared" si="1242"/>
        <v>0</v>
      </c>
      <c r="EZ256" s="162">
        <f t="shared" si="1242"/>
        <v>0</v>
      </c>
      <c r="FA256" s="162">
        <f t="shared" si="1242"/>
        <v>0</v>
      </c>
      <c r="FB256" s="162">
        <f t="shared" si="1242"/>
        <v>0</v>
      </c>
      <c r="FC256" s="162">
        <f t="shared" si="1242"/>
        <v>0</v>
      </c>
      <c r="FD256" s="162">
        <f t="shared" si="1242"/>
        <v>0</v>
      </c>
      <c r="FE256" s="162">
        <f t="shared" si="1242"/>
        <v>0</v>
      </c>
      <c r="FF256" s="162">
        <f t="shared" si="1242"/>
        <v>0</v>
      </c>
      <c r="FG256" s="162">
        <f t="shared" si="1242"/>
        <v>0</v>
      </c>
      <c r="FH256" s="162">
        <f t="shared" si="1242"/>
        <v>0</v>
      </c>
      <c r="FI256" s="162">
        <f t="shared" si="1242"/>
        <v>0</v>
      </c>
      <c r="FJ256" s="162">
        <f t="shared" si="1242"/>
        <v>0</v>
      </c>
      <c r="FK256" s="162">
        <f t="shared" si="1242"/>
        <v>0</v>
      </c>
      <c r="FL256" s="162">
        <f t="shared" si="1242"/>
        <v>0</v>
      </c>
      <c r="FM256" s="162">
        <f t="shared" si="1242"/>
        <v>0</v>
      </c>
      <c r="FN256" s="162">
        <f t="shared" si="1242"/>
        <v>0</v>
      </c>
      <c r="FO256" s="162">
        <f t="shared" si="1242"/>
        <v>0</v>
      </c>
      <c r="FP256" s="162">
        <f t="shared" si="1242"/>
        <v>0</v>
      </c>
      <c r="FQ256" s="162">
        <f t="shared" si="1242"/>
        <v>0</v>
      </c>
      <c r="FR256" s="162">
        <f t="shared" si="1242"/>
        <v>0</v>
      </c>
      <c r="FS256" s="162">
        <f t="shared" si="1242"/>
        <v>0</v>
      </c>
      <c r="FT256" s="162">
        <f t="shared" si="1242"/>
        <v>0</v>
      </c>
      <c r="FU256" s="162">
        <f t="shared" si="1242"/>
        <v>0</v>
      </c>
      <c r="FV256" s="162">
        <f t="shared" si="1242"/>
        <v>0</v>
      </c>
      <c r="FW256" s="162">
        <f t="shared" si="1242"/>
        <v>0</v>
      </c>
      <c r="FX256" s="162">
        <f t="shared" si="1242"/>
        <v>0</v>
      </c>
      <c r="FY256" s="162">
        <f t="shared" si="1242"/>
        <v>0</v>
      </c>
      <c r="FZ256" s="162">
        <f t="shared" si="1242"/>
        <v>0</v>
      </c>
      <c r="GA256" s="162">
        <f t="shared" si="1242"/>
        <v>0</v>
      </c>
      <c r="GB256" s="162">
        <f t="shared" si="1242"/>
        <v>0</v>
      </c>
      <c r="GC256" s="162">
        <f t="shared" si="1242"/>
        <v>0</v>
      </c>
      <c r="GD256" s="162">
        <f t="shared" si="1242"/>
        <v>0</v>
      </c>
      <c r="GE256" s="162">
        <f t="shared" si="1242"/>
        <v>0</v>
      </c>
      <c r="GF256" s="162">
        <f t="shared" si="1242"/>
        <v>0</v>
      </c>
      <c r="GG256" s="162">
        <f t="shared" si="1242"/>
        <v>0</v>
      </c>
      <c r="GH256" s="162">
        <f t="shared" si="1242"/>
        <v>0</v>
      </c>
      <c r="GI256" s="162">
        <f t="shared" si="1242"/>
        <v>0</v>
      </c>
      <c r="GJ256" s="162">
        <f t="shared" si="1242"/>
        <v>0</v>
      </c>
      <c r="GK256" s="162">
        <f t="shared" si="1242"/>
        <v>0</v>
      </c>
      <c r="GL256" s="162">
        <f t="shared" si="1242"/>
        <v>0</v>
      </c>
      <c r="GM256" s="162">
        <f t="shared" si="1242"/>
        <v>0</v>
      </c>
      <c r="GN256" s="162">
        <f t="shared" si="1242"/>
        <v>0</v>
      </c>
      <c r="GO256" s="162">
        <f t="shared" si="1242"/>
        <v>0</v>
      </c>
      <c r="GP256" s="162">
        <f t="shared" si="1242"/>
        <v>0</v>
      </c>
      <c r="GQ256" s="162">
        <f t="shared" si="1242"/>
        <v>0</v>
      </c>
      <c r="GR256" s="162">
        <f t="shared" si="15"/>
        <v>0</v>
      </c>
      <c r="GS256" s="162">
        <f t="shared" ref="GS256:IN256" si="1243">E256-EV256</f>
        <v>0</v>
      </c>
      <c r="GT256" s="162">
        <f t="shared" si="1243"/>
        <v>0</v>
      </c>
      <c r="GU256" s="162">
        <f t="shared" si="1243"/>
        <v>0</v>
      </c>
      <c r="GV256" s="162">
        <f t="shared" si="1243"/>
        <v>0</v>
      </c>
      <c r="GW256" s="162">
        <f t="shared" si="1243"/>
        <v>0</v>
      </c>
      <c r="GX256" s="162">
        <f t="shared" si="1243"/>
        <v>0</v>
      </c>
      <c r="GY256" s="162">
        <f t="shared" si="1243"/>
        <v>0</v>
      </c>
      <c r="GZ256" s="162">
        <f t="shared" si="1243"/>
        <v>0</v>
      </c>
      <c r="HA256" s="162">
        <f t="shared" si="1243"/>
        <v>0</v>
      </c>
      <c r="HB256" s="162">
        <f t="shared" si="1243"/>
        <v>0</v>
      </c>
      <c r="HC256" s="162">
        <f t="shared" si="1243"/>
        <v>0</v>
      </c>
      <c r="HD256" s="162">
        <f t="shared" si="1243"/>
        <v>0</v>
      </c>
      <c r="HE256" s="162">
        <f t="shared" si="1243"/>
        <v>0</v>
      </c>
      <c r="HF256" s="162">
        <f t="shared" si="1243"/>
        <v>0</v>
      </c>
      <c r="HG256" s="162">
        <f t="shared" si="1243"/>
        <v>0</v>
      </c>
      <c r="HH256" s="162">
        <f t="shared" si="1243"/>
        <v>0</v>
      </c>
      <c r="HI256" s="162">
        <f t="shared" si="1243"/>
        <v>0</v>
      </c>
      <c r="HJ256" s="162">
        <f t="shared" si="1243"/>
        <v>0</v>
      </c>
      <c r="HK256" s="162">
        <f t="shared" si="1243"/>
        <v>0</v>
      </c>
      <c r="HL256" s="162">
        <f t="shared" si="1243"/>
        <v>0</v>
      </c>
      <c r="HM256" s="162">
        <f t="shared" si="1243"/>
        <v>0</v>
      </c>
      <c r="HN256" s="162">
        <f t="shared" si="1243"/>
        <v>0</v>
      </c>
      <c r="HO256" s="162">
        <f t="shared" si="1243"/>
        <v>0</v>
      </c>
      <c r="HP256" s="162">
        <f t="shared" si="1243"/>
        <v>0</v>
      </c>
      <c r="HQ256" s="162">
        <f t="shared" si="1243"/>
        <v>0</v>
      </c>
      <c r="HR256" s="162">
        <f t="shared" si="1243"/>
        <v>0</v>
      </c>
      <c r="HS256" s="162">
        <f t="shared" si="1243"/>
        <v>0</v>
      </c>
      <c r="HT256" s="162">
        <f t="shared" si="1243"/>
        <v>0</v>
      </c>
      <c r="HU256" s="162">
        <f t="shared" si="1243"/>
        <v>0</v>
      </c>
      <c r="HV256" s="162">
        <f t="shared" si="1243"/>
        <v>0</v>
      </c>
      <c r="HW256" s="162">
        <f t="shared" si="1243"/>
        <v>0</v>
      </c>
      <c r="HX256" s="162">
        <f t="shared" si="1243"/>
        <v>0</v>
      </c>
      <c r="HY256" s="162">
        <f t="shared" si="1243"/>
        <v>0</v>
      </c>
      <c r="HZ256" s="162">
        <f t="shared" si="1243"/>
        <v>0</v>
      </c>
      <c r="IA256" s="162">
        <f t="shared" si="1243"/>
        <v>0</v>
      </c>
      <c r="IB256" s="162">
        <f t="shared" si="1243"/>
        <v>0</v>
      </c>
      <c r="IC256" s="162">
        <f t="shared" si="1243"/>
        <v>0</v>
      </c>
      <c r="ID256" s="162">
        <f t="shared" si="1243"/>
        <v>0</v>
      </c>
      <c r="IE256" s="162">
        <f t="shared" si="1243"/>
        <v>0</v>
      </c>
      <c r="IF256" s="162">
        <f t="shared" si="1243"/>
        <v>0</v>
      </c>
      <c r="IG256" s="162">
        <f t="shared" si="1243"/>
        <v>0</v>
      </c>
      <c r="IH256" s="162">
        <f t="shared" si="1243"/>
        <v>0</v>
      </c>
      <c r="II256" s="162">
        <f t="shared" si="1243"/>
        <v>0</v>
      </c>
      <c r="IJ256" s="162">
        <f t="shared" si="1243"/>
        <v>0</v>
      </c>
      <c r="IK256" s="162">
        <f t="shared" si="1243"/>
        <v>0</v>
      </c>
      <c r="IL256" s="162">
        <f t="shared" si="1243"/>
        <v>0</v>
      </c>
      <c r="IM256" s="162">
        <f t="shared" si="1243"/>
        <v>0</v>
      </c>
      <c r="IN256" s="162">
        <f t="shared" si="1243"/>
        <v>0</v>
      </c>
      <c r="IO256" s="162">
        <f t="shared" si="17"/>
        <v>0</v>
      </c>
      <c r="IP256" s="162">
        <f t="shared" si="23"/>
        <v>0</v>
      </c>
      <c r="IQ256" s="162">
        <f t="shared" ref="IQ256:KK256" si="1244">MAX((MIN(CZ256+IP256,$IO$7))-GT256,0)</f>
        <v>0</v>
      </c>
      <c r="IR256" s="162">
        <f t="shared" si="1244"/>
        <v>0</v>
      </c>
      <c r="IS256" s="162">
        <f t="shared" si="1244"/>
        <v>0</v>
      </c>
      <c r="IT256" s="162">
        <f t="shared" si="1244"/>
        <v>0</v>
      </c>
      <c r="IU256" s="162">
        <f t="shared" si="1244"/>
        <v>0</v>
      </c>
      <c r="IV256" s="162">
        <f t="shared" si="1244"/>
        <v>0</v>
      </c>
      <c r="IW256" s="162">
        <f t="shared" si="1244"/>
        <v>0</v>
      </c>
      <c r="IX256" s="162">
        <f t="shared" si="1244"/>
        <v>0</v>
      </c>
      <c r="IY256" s="162">
        <f t="shared" si="1244"/>
        <v>0</v>
      </c>
      <c r="IZ256" s="162">
        <f t="shared" si="1244"/>
        <v>0</v>
      </c>
      <c r="JA256" s="162">
        <f t="shared" si="1244"/>
        <v>0</v>
      </c>
      <c r="JB256" s="162">
        <f t="shared" si="1244"/>
        <v>0</v>
      </c>
      <c r="JC256" s="162">
        <f t="shared" si="1244"/>
        <v>0</v>
      </c>
      <c r="JD256" s="162">
        <f t="shared" si="1244"/>
        <v>0</v>
      </c>
      <c r="JE256" s="162">
        <f t="shared" si="1244"/>
        <v>0</v>
      </c>
      <c r="JF256" s="162">
        <f t="shared" si="1244"/>
        <v>0</v>
      </c>
      <c r="JG256" s="162">
        <f t="shared" si="1244"/>
        <v>0</v>
      </c>
      <c r="JH256" s="162">
        <f t="shared" si="1244"/>
        <v>0</v>
      </c>
      <c r="JI256" s="162">
        <f t="shared" si="1244"/>
        <v>0</v>
      </c>
      <c r="JJ256" s="162">
        <f t="shared" si="1244"/>
        <v>0</v>
      </c>
      <c r="JK256" s="162">
        <f t="shared" si="1244"/>
        <v>0</v>
      </c>
      <c r="JL256" s="162">
        <f t="shared" si="1244"/>
        <v>0</v>
      </c>
      <c r="JM256" s="162">
        <f t="shared" si="1244"/>
        <v>0</v>
      </c>
      <c r="JN256" s="162">
        <f t="shared" si="1244"/>
        <v>0</v>
      </c>
      <c r="JO256" s="162">
        <f t="shared" si="1244"/>
        <v>0</v>
      </c>
      <c r="JP256" s="162">
        <f t="shared" si="1244"/>
        <v>0</v>
      </c>
      <c r="JQ256" s="162">
        <f t="shared" si="1244"/>
        <v>0</v>
      </c>
      <c r="JR256" s="162">
        <f t="shared" si="1244"/>
        <v>0</v>
      </c>
      <c r="JS256" s="162">
        <f t="shared" si="1244"/>
        <v>0</v>
      </c>
      <c r="JT256" s="162">
        <f t="shared" si="1244"/>
        <v>0</v>
      </c>
      <c r="JU256" s="162">
        <f t="shared" si="1244"/>
        <v>0</v>
      </c>
      <c r="JV256" s="162">
        <f t="shared" si="1244"/>
        <v>0</v>
      </c>
      <c r="JW256" s="162">
        <f t="shared" si="1244"/>
        <v>0</v>
      </c>
      <c r="JX256" s="162">
        <f t="shared" si="1244"/>
        <v>0</v>
      </c>
      <c r="JY256" s="162">
        <f t="shared" si="1244"/>
        <v>0</v>
      </c>
      <c r="JZ256" s="162">
        <f t="shared" si="1244"/>
        <v>0</v>
      </c>
      <c r="KA256" s="162">
        <f t="shared" si="1244"/>
        <v>0</v>
      </c>
      <c r="KB256" s="162">
        <f t="shared" si="1244"/>
        <v>0</v>
      </c>
      <c r="KC256" s="162">
        <f t="shared" si="1244"/>
        <v>0</v>
      </c>
      <c r="KD256" s="162">
        <f t="shared" si="1244"/>
        <v>0</v>
      </c>
      <c r="KE256" s="162">
        <f t="shared" si="1244"/>
        <v>0</v>
      </c>
      <c r="KF256" s="162">
        <f t="shared" si="1244"/>
        <v>0</v>
      </c>
      <c r="KG256" s="162">
        <f t="shared" si="1244"/>
        <v>0</v>
      </c>
      <c r="KH256" s="162">
        <f t="shared" si="1244"/>
        <v>0</v>
      </c>
      <c r="KI256" s="162">
        <f t="shared" si="1244"/>
        <v>0</v>
      </c>
      <c r="KJ256" s="162">
        <f t="shared" si="1244"/>
        <v>0</v>
      </c>
      <c r="KK256" s="162">
        <f t="shared" si="1244"/>
        <v>0</v>
      </c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</row>
    <row r="257" ht="14.25" customHeight="1" spans="1:326" x14ac:dyDescent="0.25">
      <c r="A257" s="1">
        <v>9</v>
      </c>
      <c r="B257" s="1">
        <f t="shared" ref="B257:C257" si="1245">B256+1</f>
        <v>247</v>
      </c>
      <c r="C257" s="232">
        <f t="shared" si="1245"/>
        <v>43712</v>
      </c>
      <c r="D257" s="162">
        <f t="shared" si="9"/>
        <v>0</v>
      </c>
      <c r="E257" s="162">
        <f>(SUMIFS(Profile!$F$2:$F$17521,Profile!$B$2:$B$17521,$B257,Profile!$C$2:$C$17521,E$8))*$C$6</f>
        <v>0</v>
      </c>
      <c r="F257" s="162">
        <f>(SUMIFS(Profile!$F$2:$F$17521,Profile!$B$2:$B$17521,$B257,Profile!$C$2:$C$17521,F$8))*$C$6</f>
        <v>0</v>
      </c>
      <c r="G257" s="162">
        <f>(SUMIFS(Profile!$F$2:$F$17521,Profile!$B$2:$B$17521,$B257,Profile!$C$2:$C$17521,G$8))*$C$6</f>
        <v>0</v>
      </c>
      <c r="H257" s="162">
        <f>(SUMIFS(Profile!$F$2:$F$17521,Profile!$B$2:$B$17521,$B257,Profile!$C$2:$C$17521,H$8))*$C$6</f>
        <v>0</v>
      </c>
      <c r="I257" s="162">
        <f>(SUMIFS(Profile!$F$2:$F$17521,Profile!$B$2:$B$17521,$B257,Profile!$C$2:$C$17521,I$8))*$C$6</f>
        <v>0</v>
      </c>
      <c r="J257" s="162">
        <f>(SUMIFS(Profile!$F$2:$F$17521,Profile!$B$2:$B$17521,$B257,Profile!$C$2:$C$17521,J$8))*$C$6</f>
        <v>0</v>
      </c>
      <c r="K257" s="162">
        <f>(SUMIFS(Profile!$F$2:$F$17521,Profile!$B$2:$B$17521,$B257,Profile!$C$2:$C$17521,K$8))*$C$6</f>
        <v>0</v>
      </c>
      <c r="L257" s="162">
        <f>(SUMIFS(Profile!$F$2:$F$17521,Profile!$B$2:$B$17521,$B257,Profile!$C$2:$C$17521,L$8))*$C$6</f>
        <v>0</v>
      </c>
      <c r="M257" s="162">
        <f>(SUMIFS(Profile!$F$2:$F$17521,Profile!$B$2:$B$17521,$B257,Profile!$C$2:$C$17521,M$8))*$C$6</f>
        <v>0</v>
      </c>
      <c r="N257" s="162">
        <f>(SUMIFS(Profile!$F$2:$F$17521,Profile!$B$2:$B$17521,$B257,Profile!$C$2:$C$17521,N$8))*$C$6</f>
        <v>0</v>
      </c>
      <c r="O257" s="162">
        <f>(SUMIFS(Profile!$F$2:$F$17521,Profile!$B$2:$B$17521,$B257,Profile!$C$2:$C$17521,O$8))*$C$6</f>
        <v>0</v>
      </c>
      <c r="P257" s="162">
        <f>(SUMIFS(Profile!$F$2:$F$17521,Profile!$B$2:$B$17521,$B257,Profile!$C$2:$C$17521,P$8))*$C$6</f>
        <v>0</v>
      </c>
      <c r="Q257" s="162">
        <f>(SUMIFS(Profile!$F$2:$F$17521,Profile!$B$2:$B$17521,$B257,Profile!$C$2:$C$17521,Q$8))*$C$6</f>
        <v>0</v>
      </c>
      <c r="R257" s="162">
        <f>(SUMIFS(Profile!$F$2:$F$17521,Profile!$B$2:$B$17521,$B257,Profile!$C$2:$C$17521,R$8))*$C$6</f>
        <v>0</v>
      </c>
      <c r="S257" s="162">
        <f>(SUMIFS(Profile!$F$2:$F$17521,Profile!$B$2:$B$17521,$B257,Profile!$C$2:$C$17521,S$8))*$C$6</f>
        <v>0</v>
      </c>
      <c r="T257" s="162">
        <f>(SUMIFS(Profile!$F$2:$F$17521,Profile!$B$2:$B$17521,$B257,Profile!$C$2:$C$17521,T$8))*$C$6</f>
        <v>0</v>
      </c>
      <c r="U257" s="162">
        <f>(SUMIFS(Profile!$F$2:$F$17521,Profile!$B$2:$B$17521,$B257,Profile!$C$2:$C$17521,U$8))*$C$6</f>
        <v>0</v>
      </c>
      <c r="V257" s="162">
        <f>(SUMIFS(Profile!$F$2:$F$17521,Profile!$B$2:$B$17521,$B257,Profile!$C$2:$C$17521,V$8))*$C$6</f>
        <v>0</v>
      </c>
      <c r="W257" s="162">
        <f>(SUMIFS(Profile!$F$2:$F$17521,Profile!$B$2:$B$17521,$B257,Profile!$C$2:$C$17521,W$8))*$C$6</f>
        <v>0</v>
      </c>
      <c r="X257" s="162">
        <f>(SUMIFS(Profile!$F$2:$F$17521,Profile!$B$2:$B$17521,$B257,Profile!$C$2:$C$17521,X$8))*$C$6</f>
        <v>0</v>
      </c>
      <c r="Y257" s="162">
        <f>(SUMIFS(Profile!$F$2:$F$17521,Profile!$B$2:$B$17521,$B257,Profile!$C$2:$C$17521,Y$8))*$C$6</f>
        <v>0</v>
      </c>
      <c r="Z257" s="162">
        <f>(SUMIFS(Profile!$F$2:$F$17521,Profile!$B$2:$B$17521,$B257,Profile!$C$2:$C$17521,Z$8))*$C$6</f>
        <v>0</v>
      </c>
      <c r="AA257" s="162">
        <f>(SUMIFS(Profile!$F$2:$F$17521,Profile!$B$2:$B$17521,$B257,Profile!$C$2:$C$17521,AA$8))*$C$6</f>
        <v>0</v>
      </c>
      <c r="AB257" s="162">
        <f>(SUMIFS(Profile!$F$2:$F$17521,Profile!$B$2:$B$17521,$B257,Profile!$C$2:$C$17521,AB$8))*$C$6</f>
        <v>0</v>
      </c>
      <c r="AC257" s="162">
        <f>(SUMIFS(Profile!$F$2:$F$17521,Profile!$B$2:$B$17521,$B257,Profile!$C$2:$C$17521,AC$8))*$C$6</f>
        <v>0</v>
      </c>
      <c r="AD257" s="162">
        <f>(SUMIFS(Profile!$F$2:$F$17521,Profile!$B$2:$B$17521,$B257,Profile!$C$2:$C$17521,AD$8))*$C$6</f>
        <v>0</v>
      </c>
      <c r="AE257" s="162">
        <f>(SUMIFS(Profile!$F$2:$F$17521,Profile!$B$2:$B$17521,$B257,Profile!$C$2:$C$17521,AE$8))*$C$6</f>
        <v>0</v>
      </c>
      <c r="AF257" s="162">
        <f>(SUMIFS(Profile!$F$2:$F$17521,Profile!$B$2:$B$17521,$B257,Profile!$C$2:$C$17521,AF$8))*$C$6</f>
        <v>0</v>
      </c>
      <c r="AG257" s="162">
        <f>(SUMIFS(Profile!$F$2:$F$17521,Profile!$B$2:$B$17521,$B257,Profile!$C$2:$C$17521,AG$8))*$C$6</f>
        <v>0</v>
      </c>
      <c r="AH257" s="162">
        <f>(SUMIFS(Profile!$F$2:$F$17521,Profile!$B$2:$B$17521,$B257,Profile!$C$2:$C$17521,AH$8))*$C$6</f>
        <v>0</v>
      </c>
      <c r="AI257" s="162">
        <f>(SUMIFS(Profile!$F$2:$F$17521,Profile!$B$2:$B$17521,$B257,Profile!$C$2:$C$17521,AI$8))*$C$6</f>
        <v>0</v>
      </c>
      <c r="AJ257" s="162">
        <f>(SUMIFS(Profile!$F$2:$F$17521,Profile!$B$2:$B$17521,$B257,Profile!$C$2:$C$17521,AJ$8))*$C$6</f>
        <v>0</v>
      </c>
      <c r="AK257" s="162">
        <f>(SUMIFS(Profile!$F$2:$F$17521,Profile!$B$2:$B$17521,$B257,Profile!$C$2:$C$17521,AK$8))*$C$6</f>
        <v>0</v>
      </c>
      <c r="AL257" s="162">
        <f>(SUMIFS(Profile!$F$2:$F$17521,Profile!$B$2:$B$17521,$B257,Profile!$C$2:$C$17521,AL$8))*$C$6</f>
        <v>0</v>
      </c>
      <c r="AM257" s="162">
        <f>(SUMIFS(Profile!$F$2:$F$17521,Profile!$B$2:$B$17521,$B257,Profile!$C$2:$C$17521,AM$8))*$C$6</f>
        <v>0</v>
      </c>
      <c r="AN257" s="162">
        <f>(SUMIFS(Profile!$F$2:$F$17521,Profile!$B$2:$B$17521,$B257,Profile!$C$2:$C$17521,AN$8))*$C$6</f>
        <v>0</v>
      </c>
      <c r="AO257" s="162">
        <f>(SUMIFS(Profile!$F$2:$F$17521,Profile!$B$2:$B$17521,$B257,Profile!$C$2:$C$17521,AO$8))*$C$6</f>
        <v>0</v>
      </c>
      <c r="AP257" s="162">
        <f>(SUMIFS(Profile!$F$2:$F$17521,Profile!$B$2:$B$17521,$B257,Profile!$C$2:$C$17521,AP$8))*$C$6</f>
        <v>0</v>
      </c>
      <c r="AQ257" s="162">
        <f>(SUMIFS(Profile!$F$2:$F$17521,Profile!$B$2:$B$17521,$B257,Profile!$C$2:$C$17521,AQ$8))*$C$6</f>
        <v>0</v>
      </c>
      <c r="AR257" s="162">
        <f>(SUMIFS(Profile!$F$2:$F$17521,Profile!$B$2:$B$17521,$B257,Profile!$C$2:$C$17521,AR$8))*$C$6</f>
        <v>0</v>
      </c>
      <c r="AS257" s="162">
        <f>(SUMIFS(Profile!$F$2:$F$17521,Profile!$B$2:$B$17521,$B257,Profile!$C$2:$C$17521,AS$8))*$C$6</f>
        <v>0</v>
      </c>
      <c r="AT257" s="162">
        <f>(SUMIFS(Profile!$F$2:$F$17521,Profile!$B$2:$B$17521,$B257,Profile!$C$2:$C$17521,AT$8))*$C$6</f>
        <v>0</v>
      </c>
      <c r="AU257" s="162">
        <f>(SUMIFS(Profile!$F$2:$F$17521,Profile!$B$2:$B$17521,$B257,Profile!$C$2:$C$17521,AU$8))*$C$6</f>
        <v>0</v>
      </c>
      <c r="AV257" s="162">
        <f>(SUMIFS(Profile!$F$2:$F$17521,Profile!$B$2:$B$17521,$B257,Profile!$C$2:$C$17521,AV$8))*$C$6</f>
        <v>0</v>
      </c>
      <c r="AW257" s="162">
        <f>(SUMIFS(Profile!$F$2:$F$17521,Profile!$B$2:$B$17521,$B257,Profile!$C$2:$C$17521,AW$8))*$C$6</f>
        <v>0</v>
      </c>
      <c r="AX257" s="162">
        <f>(SUMIFS(Profile!$F$2:$F$17521,Profile!$B$2:$B$17521,$B257,Profile!$C$2:$C$17521,AX$8))*$C$6</f>
        <v>0</v>
      </c>
      <c r="AY257" s="162">
        <f>(SUMIFS(Profile!$F$2:$F$17521,Profile!$B$2:$B$17521,$B257,Profile!$C$2:$C$17521,AY$8))*$C$6</f>
        <v>0</v>
      </c>
      <c r="AZ257" s="162">
        <f>(SUMIFS(Profile!$F$2:$F$17521,Profile!$B$2:$B$17521,$B257,Profile!$C$2:$C$17521,AZ$8))*$C$6</f>
        <v>0</v>
      </c>
      <c r="BA257" s="162">
        <f t="shared" si="10"/>
        <v>0</v>
      </c>
      <c r="BB257" s="162">
        <f>(SUMIFS(Profile!$E$2:$E$17521,Profile!$B$2:$B$17521,$B257,Profile!$C$2:$C$17521,BB$8))*$C$9</f>
        <v>0</v>
      </c>
      <c r="BC257" s="162">
        <f>(SUMIFS(Profile!$E$2:$E$17521,Profile!$B$2:$B$17521,$B257,Profile!$C$2:$C$17521,BC$8))*$C$9</f>
        <v>0</v>
      </c>
      <c r="BD257" s="162">
        <f>(SUMIFS(Profile!$E$2:$E$17521,Profile!$B$2:$B$17521,$B257,Profile!$C$2:$C$17521,BD$8))*$C$9</f>
        <v>0</v>
      </c>
      <c r="BE257" s="162">
        <f>(SUMIFS(Profile!$E$2:$E$17521,Profile!$B$2:$B$17521,$B257,Profile!$C$2:$C$17521,BE$8))*$C$9</f>
        <v>0</v>
      </c>
      <c r="BF257" s="162">
        <f>(SUMIFS(Profile!$E$2:$E$17521,Profile!$B$2:$B$17521,$B257,Profile!$C$2:$C$17521,BF$8))*$C$9</f>
        <v>0</v>
      </c>
      <c r="BG257" s="162">
        <f>(SUMIFS(Profile!$E$2:$E$17521,Profile!$B$2:$B$17521,$B257,Profile!$C$2:$C$17521,BG$8))*$C$9</f>
        <v>0</v>
      </c>
      <c r="BH257" s="162">
        <f>(SUMIFS(Profile!$E$2:$E$17521,Profile!$B$2:$B$17521,$B257,Profile!$C$2:$C$17521,BH$8))*$C$9</f>
        <v>0</v>
      </c>
      <c r="BI257" s="162">
        <f>(SUMIFS(Profile!$E$2:$E$17521,Profile!$B$2:$B$17521,$B257,Profile!$C$2:$C$17521,BI$8))*$C$9</f>
        <v>0</v>
      </c>
      <c r="BJ257" s="162">
        <f>(SUMIFS(Profile!$E$2:$E$17521,Profile!$B$2:$B$17521,$B257,Profile!$C$2:$C$17521,BJ$8))*$C$9</f>
        <v>0</v>
      </c>
      <c r="BK257" s="162">
        <f>(SUMIFS(Profile!$E$2:$E$17521,Profile!$B$2:$B$17521,$B257,Profile!$C$2:$C$17521,BK$8))*$C$9</f>
        <v>0</v>
      </c>
      <c r="BL257" s="162">
        <f>(SUMIFS(Profile!$E$2:$E$17521,Profile!$B$2:$B$17521,$B257,Profile!$C$2:$C$17521,BL$8))*$C$9</f>
        <v>0</v>
      </c>
      <c r="BM257" s="162">
        <f>(SUMIFS(Profile!$E$2:$E$17521,Profile!$B$2:$B$17521,$B257,Profile!$C$2:$C$17521,BM$8))*$C$9</f>
        <v>0</v>
      </c>
      <c r="BN257" s="162">
        <f>(SUMIFS(Profile!$E$2:$E$17521,Profile!$B$2:$B$17521,$B257,Profile!$C$2:$C$17521,BN$8))*$C$9</f>
        <v>0</v>
      </c>
      <c r="BO257" s="162">
        <f>(SUMIFS(Profile!$E$2:$E$17521,Profile!$B$2:$B$17521,$B257,Profile!$C$2:$C$17521,BO$8))*$C$9</f>
        <v>0</v>
      </c>
      <c r="BP257" s="162">
        <f>(SUMIFS(Profile!$E$2:$E$17521,Profile!$B$2:$B$17521,$B257,Profile!$C$2:$C$17521,BP$8))*$C$9</f>
        <v>0</v>
      </c>
      <c r="BQ257" s="162">
        <f>(SUMIFS(Profile!$E$2:$E$17521,Profile!$B$2:$B$17521,$B257,Profile!$C$2:$C$17521,BQ$8))*$C$9</f>
        <v>0</v>
      </c>
      <c r="BR257" s="162">
        <f>(SUMIFS(Profile!$E$2:$E$17521,Profile!$B$2:$B$17521,$B257,Profile!$C$2:$C$17521,BR$8))*$C$9</f>
        <v>0</v>
      </c>
      <c r="BS257" s="162">
        <f>(SUMIFS(Profile!$E$2:$E$17521,Profile!$B$2:$B$17521,$B257,Profile!$C$2:$C$17521,BS$8))*$C$9</f>
        <v>0</v>
      </c>
      <c r="BT257" s="162">
        <f>(SUMIFS(Profile!$E$2:$E$17521,Profile!$B$2:$B$17521,$B257,Profile!$C$2:$C$17521,BT$8))*$C$9</f>
        <v>0</v>
      </c>
      <c r="BU257" s="162">
        <f>(SUMIFS(Profile!$E$2:$E$17521,Profile!$B$2:$B$17521,$B257,Profile!$C$2:$C$17521,BU$8))*$C$9</f>
        <v>0</v>
      </c>
      <c r="BV257" s="162">
        <f>(SUMIFS(Profile!$E$2:$E$17521,Profile!$B$2:$B$17521,$B257,Profile!$C$2:$C$17521,BV$8))*$C$9</f>
        <v>0</v>
      </c>
      <c r="BW257" s="162">
        <f>(SUMIFS(Profile!$E$2:$E$17521,Profile!$B$2:$B$17521,$B257,Profile!$C$2:$C$17521,BW$8))*$C$9</f>
        <v>0</v>
      </c>
      <c r="BX257" s="162">
        <f>(SUMIFS(Profile!$E$2:$E$17521,Profile!$B$2:$B$17521,$B257,Profile!$C$2:$C$17521,BX$8))*$C$9</f>
        <v>0</v>
      </c>
      <c r="BY257" s="162">
        <f>(SUMIFS(Profile!$E$2:$E$17521,Profile!$B$2:$B$17521,$B257,Profile!$C$2:$C$17521,BY$8))*$C$9</f>
        <v>0</v>
      </c>
      <c r="BZ257" s="162">
        <f>(SUMIFS(Profile!$E$2:$E$17521,Profile!$B$2:$B$17521,$B257,Profile!$C$2:$C$17521,BZ$8))*$C$9</f>
        <v>0</v>
      </c>
      <c r="CA257" s="162">
        <f>(SUMIFS(Profile!$E$2:$E$17521,Profile!$B$2:$B$17521,$B257,Profile!$C$2:$C$17521,CA$8))*$C$9</f>
        <v>0</v>
      </c>
      <c r="CB257" s="162">
        <f>(SUMIFS(Profile!$E$2:$E$17521,Profile!$B$2:$B$17521,$B257,Profile!$C$2:$C$17521,CB$8))*$C$9</f>
        <v>0</v>
      </c>
      <c r="CC257" s="162">
        <f>(SUMIFS(Profile!$E$2:$E$17521,Profile!$B$2:$B$17521,$B257,Profile!$C$2:$C$17521,CC$8))*$C$9</f>
        <v>0</v>
      </c>
      <c r="CD257" s="162">
        <f>(SUMIFS(Profile!$E$2:$E$17521,Profile!$B$2:$B$17521,$B257,Profile!$C$2:$C$17521,CD$8))*$C$9</f>
        <v>0</v>
      </c>
      <c r="CE257" s="162">
        <f>(SUMIFS(Profile!$E$2:$E$17521,Profile!$B$2:$B$17521,$B257,Profile!$C$2:$C$17521,CE$8))*$C$9</f>
        <v>0</v>
      </c>
      <c r="CF257" s="162">
        <f>(SUMIFS(Profile!$E$2:$E$17521,Profile!$B$2:$B$17521,$B257,Profile!$C$2:$C$17521,CF$8))*$C$9</f>
        <v>0</v>
      </c>
      <c r="CG257" s="162">
        <f>(SUMIFS(Profile!$E$2:$E$17521,Profile!$B$2:$B$17521,$B257,Profile!$C$2:$C$17521,CG$8))*$C$9</f>
        <v>0</v>
      </c>
      <c r="CH257" s="162">
        <f>(SUMIFS(Profile!$E$2:$E$17521,Profile!$B$2:$B$17521,$B257,Profile!$C$2:$C$17521,CH$8))*$C$9</f>
        <v>0</v>
      </c>
      <c r="CI257" s="162">
        <f>(SUMIFS(Profile!$E$2:$E$17521,Profile!$B$2:$B$17521,$B257,Profile!$C$2:$C$17521,CI$8))*$C$9</f>
        <v>0</v>
      </c>
      <c r="CJ257" s="162">
        <f>(SUMIFS(Profile!$E$2:$E$17521,Profile!$B$2:$B$17521,$B257,Profile!$C$2:$C$17521,CJ$8))*$C$9</f>
        <v>0</v>
      </c>
      <c r="CK257" s="162">
        <f>(SUMIFS(Profile!$E$2:$E$17521,Profile!$B$2:$B$17521,$B257,Profile!$C$2:$C$17521,CK$8))*$C$9</f>
        <v>0</v>
      </c>
      <c r="CL257" s="162">
        <f>(SUMIFS(Profile!$E$2:$E$17521,Profile!$B$2:$B$17521,$B257,Profile!$C$2:$C$17521,CL$8))*$C$9</f>
        <v>0</v>
      </c>
      <c r="CM257" s="162">
        <f>(SUMIFS(Profile!$E$2:$E$17521,Profile!$B$2:$B$17521,$B257,Profile!$C$2:$C$17521,CM$8))*$C$9</f>
        <v>0</v>
      </c>
      <c r="CN257" s="162">
        <f>(SUMIFS(Profile!$E$2:$E$17521,Profile!$B$2:$B$17521,$B257,Profile!$C$2:$C$17521,CN$8))*$C$9</f>
        <v>0</v>
      </c>
      <c r="CO257" s="162">
        <f>(SUMIFS(Profile!$E$2:$E$17521,Profile!$B$2:$B$17521,$B257,Profile!$C$2:$C$17521,CO$8))*$C$9</f>
        <v>0</v>
      </c>
      <c r="CP257" s="162">
        <f>(SUMIFS(Profile!$E$2:$E$17521,Profile!$B$2:$B$17521,$B257,Profile!$C$2:$C$17521,CP$8))*$C$9</f>
        <v>0</v>
      </c>
      <c r="CQ257" s="162">
        <f>(SUMIFS(Profile!$E$2:$E$17521,Profile!$B$2:$B$17521,$B257,Profile!$C$2:$C$17521,CQ$8))*$C$9</f>
        <v>0</v>
      </c>
      <c r="CR257" s="162">
        <f>(SUMIFS(Profile!$E$2:$E$17521,Profile!$B$2:$B$17521,$B257,Profile!$C$2:$C$17521,CR$8))*$C$9</f>
        <v>0</v>
      </c>
      <c r="CS257" s="162">
        <f>(SUMIFS(Profile!$E$2:$E$17521,Profile!$B$2:$B$17521,$B257,Profile!$C$2:$C$17521,CS$8))*$C$9</f>
        <v>0</v>
      </c>
      <c r="CT257" s="162">
        <f>(SUMIFS(Profile!$E$2:$E$17521,Profile!$B$2:$B$17521,$B257,Profile!$C$2:$C$17521,CT$8))*$C$9</f>
        <v>0</v>
      </c>
      <c r="CU257" s="162">
        <f>(SUMIFS(Profile!$E$2:$E$17521,Profile!$B$2:$B$17521,$B257,Profile!$C$2:$C$17521,CU$8))*$C$9</f>
        <v>0</v>
      </c>
      <c r="CV257" s="162">
        <f>(SUMIFS(Profile!$E$2:$E$17521,Profile!$B$2:$B$17521,$B257,Profile!$C$2:$C$17521,CV$8))*$C$9</f>
        <v>0</v>
      </c>
      <c r="CW257" s="162">
        <f>(SUMIFS(Profile!$E$2:$E$17521,Profile!$B$2:$B$17521,$B257,Profile!$C$2:$C$17521,CW$8))*$C$9</f>
        <v>0</v>
      </c>
      <c r="CX257" s="162">
        <f t="shared" si="11"/>
        <v>0</v>
      </c>
      <c r="CY257" s="162">
        <f t="shared" ref="CY257:ET257" si="1246">MAX(BB257-E257,0)</f>
        <v>0</v>
      </c>
      <c r="CZ257" s="162">
        <f t="shared" si="1246"/>
        <v>0</v>
      </c>
      <c r="DA257" s="162">
        <f t="shared" si="1246"/>
        <v>0</v>
      </c>
      <c r="DB257" s="162">
        <f t="shared" si="1246"/>
        <v>0</v>
      </c>
      <c r="DC257" s="162">
        <f t="shared" si="1246"/>
        <v>0</v>
      </c>
      <c r="DD257" s="162">
        <f t="shared" si="1246"/>
        <v>0</v>
      </c>
      <c r="DE257" s="162">
        <f t="shared" si="1246"/>
        <v>0</v>
      </c>
      <c r="DF257" s="162">
        <f t="shared" si="1246"/>
        <v>0</v>
      </c>
      <c r="DG257" s="162">
        <f t="shared" si="1246"/>
        <v>0</v>
      </c>
      <c r="DH257" s="162">
        <f t="shared" si="1246"/>
        <v>0</v>
      </c>
      <c r="DI257" s="162">
        <f t="shared" si="1246"/>
        <v>0</v>
      </c>
      <c r="DJ257" s="162">
        <f t="shared" si="1246"/>
        <v>0</v>
      </c>
      <c r="DK257" s="162">
        <f t="shared" si="1246"/>
        <v>0</v>
      </c>
      <c r="DL257" s="162">
        <f t="shared" si="1246"/>
        <v>0</v>
      </c>
      <c r="DM257" s="162">
        <f t="shared" si="1246"/>
        <v>0</v>
      </c>
      <c r="DN257" s="162">
        <f t="shared" si="1246"/>
        <v>0</v>
      </c>
      <c r="DO257" s="162">
        <f t="shared" si="1246"/>
        <v>0</v>
      </c>
      <c r="DP257" s="162">
        <f t="shared" si="1246"/>
        <v>0</v>
      </c>
      <c r="DQ257" s="162">
        <f t="shared" si="1246"/>
        <v>0</v>
      </c>
      <c r="DR257" s="162">
        <f t="shared" si="1246"/>
        <v>0</v>
      </c>
      <c r="DS257" s="162">
        <f t="shared" si="1246"/>
        <v>0</v>
      </c>
      <c r="DT257" s="162">
        <f t="shared" si="1246"/>
        <v>0</v>
      </c>
      <c r="DU257" s="162">
        <f t="shared" si="1246"/>
        <v>0</v>
      </c>
      <c r="DV257" s="162">
        <f t="shared" si="1246"/>
        <v>0</v>
      </c>
      <c r="DW257" s="162">
        <f t="shared" si="1246"/>
        <v>0</v>
      </c>
      <c r="DX257" s="162">
        <f t="shared" si="1246"/>
        <v>0</v>
      </c>
      <c r="DY257" s="162">
        <f t="shared" si="1246"/>
        <v>0</v>
      </c>
      <c r="DZ257" s="162">
        <f t="shared" si="1246"/>
        <v>0</v>
      </c>
      <c r="EA257" s="162">
        <f t="shared" si="1246"/>
        <v>0</v>
      </c>
      <c r="EB257" s="162">
        <f t="shared" si="1246"/>
        <v>0</v>
      </c>
      <c r="EC257" s="162">
        <f t="shared" si="1246"/>
        <v>0</v>
      </c>
      <c r="ED257" s="162">
        <f t="shared" si="1246"/>
        <v>0</v>
      </c>
      <c r="EE257" s="162">
        <f t="shared" si="1246"/>
        <v>0</v>
      </c>
      <c r="EF257" s="162">
        <f t="shared" si="1246"/>
        <v>0</v>
      </c>
      <c r="EG257" s="162">
        <f t="shared" si="1246"/>
        <v>0</v>
      </c>
      <c r="EH257" s="162">
        <f t="shared" si="1246"/>
        <v>0</v>
      </c>
      <c r="EI257" s="162">
        <f t="shared" si="1246"/>
        <v>0</v>
      </c>
      <c r="EJ257" s="162">
        <f t="shared" si="1246"/>
        <v>0</v>
      </c>
      <c r="EK257" s="162">
        <f t="shared" si="1246"/>
        <v>0</v>
      </c>
      <c r="EL257" s="162">
        <f t="shared" si="1246"/>
        <v>0</v>
      </c>
      <c r="EM257" s="162">
        <f t="shared" si="1246"/>
        <v>0</v>
      </c>
      <c r="EN257" s="162">
        <f t="shared" si="1246"/>
        <v>0</v>
      </c>
      <c r="EO257" s="162">
        <f t="shared" si="1246"/>
        <v>0</v>
      </c>
      <c r="EP257" s="162">
        <f t="shared" si="1246"/>
        <v>0</v>
      </c>
      <c r="EQ257" s="162">
        <f t="shared" si="1246"/>
        <v>0</v>
      </c>
      <c r="ER257" s="162">
        <f t="shared" si="1246"/>
        <v>0</v>
      </c>
      <c r="ES257" s="162">
        <f t="shared" si="1246"/>
        <v>0</v>
      </c>
      <c r="ET257" s="162">
        <f t="shared" si="1246"/>
        <v>0</v>
      </c>
      <c r="EU257" s="162">
        <f t="shared" si="13"/>
        <v>0</v>
      </c>
      <c r="EV257" s="162">
        <f t="shared" ref="EV257:GQ257" si="1247">BB257-CY257</f>
        <v>0</v>
      </c>
      <c r="EW257" s="162">
        <f t="shared" si="1247"/>
        <v>0</v>
      </c>
      <c r="EX257" s="162">
        <f t="shared" si="1247"/>
        <v>0</v>
      </c>
      <c r="EY257" s="162">
        <f t="shared" si="1247"/>
        <v>0</v>
      </c>
      <c r="EZ257" s="162">
        <f t="shared" si="1247"/>
        <v>0</v>
      </c>
      <c r="FA257" s="162">
        <f t="shared" si="1247"/>
        <v>0</v>
      </c>
      <c r="FB257" s="162">
        <f t="shared" si="1247"/>
        <v>0</v>
      </c>
      <c r="FC257" s="162">
        <f t="shared" si="1247"/>
        <v>0</v>
      </c>
      <c r="FD257" s="162">
        <f t="shared" si="1247"/>
        <v>0</v>
      </c>
      <c r="FE257" s="162">
        <f t="shared" si="1247"/>
        <v>0</v>
      </c>
      <c r="FF257" s="162">
        <f t="shared" si="1247"/>
        <v>0</v>
      </c>
      <c r="FG257" s="162">
        <f t="shared" si="1247"/>
        <v>0</v>
      </c>
      <c r="FH257" s="162">
        <f t="shared" si="1247"/>
        <v>0</v>
      </c>
      <c r="FI257" s="162">
        <f t="shared" si="1247"/>
        <v>0</v>
      </c>
      <c r="FJ257" s="162">
        <f t="shared" si="1247"/>
        <v>0</v>
      </c>
      <c r="FK257" s="162">
        <f t="shared" si="1247"/>
        <v>0</v>
      </c>
      <c r="FL257" s="162">
        <f t="shared" si="1247"/>
        <v>0</v>
      </c>
      <c r="FM257" s="162">
        <f t="shared" si="1247"/>
        <v>0</v>
      </c>
      <c r="FN257" s="162">
        <f t="shared" si="1247"/>
        <v>0</v>
      </c>
      <c r="FO257" s="162">
        <f t="shared" si="1247"/>
        <v>0</v>
      </c>
      <c r="FP257" s="162">
        <f t="shared" si="1247"/>
        <v>0</v>
      </c>
      <c r="FQ257" s="162">
        <f t="shared" si="1247"/>
        <v>0</v>
      </c>
      <c r="FR257" s="162">
        <f t="shared" si="1247"/>
        <v>0</v>
      </c>
      <c r="FS257" s="162">
        <f t="shared" si="1247"/>
        <v>0</v>
      </c>
      <c r="FT257" s="162">
        <f t="shared" si="1247"/>
        <v>0</v>
      </c>
      <c r="FU257" s="162">
        <f t="shared" si="1247"/>
        <v>0</v>
      </c>
      <c r="FV257" s="162">
        <f t="shared" si="1247"/>
        <v>0</v>
      </c>
      <c r="FW257" s="162">
        <f t="shared" si="1247"/>
        <v>0</v>
      </c>
      <c r="FX257" s="162">
        <f t="shared" si="1247"/>
        <v>0</v>
      </c>
      <c r="FY257" s="162">
        <f t="shared" si="1247"/>
        <v>0</v>
      </c>
      <c r="FZ257" s="162">
        <f t="shared" si="1247"/>
        <v>0</v>
      </c>
      <c r="GA257" s="162">
        <f t="shared" si="1247"/>
        <v>0</v>
      </c>
      <c r="GB257" s="162">
        <f t="shared" si="1247"/>
        <v>0</v>
      </c>
      <c r="GC257" s="162">
        <f t="shared" si="1247"/>
        <v>0</v>
      </c>
      <c r="GD257" s="162">
        <f t="shared" si="1247"/>
        <v>0</v>
      </c>
      <c r="GE257" s="162">
        <f t="shared" si="1247"/>
        <v>0</v>
      </c>
      <c r="GF257" s="162">
        <f t="shared" si="1247"/>
        <v>0</v>
      </c>
      <c r="GG257" s="162">
        <f t="shared" si="1247"/>
        <v>0</v>
      </c>
      <c r="GH257" s="162">
        <f t="shared" si="1247"/>
        <v>0</v>
      </c>
      <c r="GI257" s="162">
        <f t="shared" si="1247"/>
        <v>0</v>
      </c>
      <c r="GJ257" s="162">
        <f t="shared" si="1247"/>
        <v>0</v>
      </c>
      <c r="GK257" s="162">
        <f t="shared" si="1247"/>
        <v>0</v>
      </c>
      <c r="GL257" s="162">
        <f t="shared" si="1247"/>
        <v>0</v>
      </c>
      <c r="GM257" s="162">
        <f t="shared" si="1247"/>
        <v>0</v>
      </c>
      <c r="GN257" s="162">
        <f t="shared" si="1247"/>
        <v>0</v>
      </c>
      <c r="GO257" s="162">
        <f t="shared" si="1247"/>
        <v>0</v>
      </c>
      <c r="GP257" s="162">
        <f t="shared" si="1247"/>
        <v>0</v>
      </c>
      <c r="GQ257" s="162">
        <f t="shared" si="1247"/>
        <v>0</v>
      </c>
      <c r="GR257" s="162">
        <f t="shared" si="15"/>
        <v>0</v>
      </c>
      <c r="GS257" s="162">
        <f t="shared" ref="GS257:IN257" si="1248">E257-EV257</f>
        <v>0</v>
      </c>
      <c r="GT257" s="162">
        <f t="shared" si="1248"/>
        <v>0</v>
      </c>
      <c r="GU257" s="162">
        <f t="shared" si="1248"/>
        <v>0</v>
      </c>
      <c r="GV257" s="162">
        <f t="shared" si="1248"/>
        <v>0</v>
      </c>
      <c r="GW257" s="162">
        <f t="shared" si="1248"/>
        <v>0</v>
      </c>
      <c r="GX257" s="162">
        <f t="shared" si="1248"/>
        <v>0</v>
      </c>
      <c r="GY257" s="162">
        <f t="shared" si="1248"/>
        <v>0</v>
      </c>
      <c r="GZ257" s="162">
        <f t="shared" si="1248"/>
        <v>0</v>
      </c>
      <c r="HA257" s="162">
        <f t="shared" si="1248"/>
        <v>0</v>
      </c>
      <c r="HB257" s="162">
        <f t="shared" si="1248"/>
        <v>0</v>
      </c>
      <c r="HC257" s="162">
        <f t="shared" si="1248"/>
        <v>0</v>
      </c>
      <c r="HD257" s="162">
        <f t="shared" si="1248"/>
        <v>0</v>
      </c>
      <c r="HE257" s="162">
        <f t="shared" si="1248"/>
        <v>0</v>
      </c>
      <c r="HF257" s="162">
        <f t="shared" si="1248"/>
        <v>0</v>
      </c>
      <c r="HG257" s="162">
        <f t="shared" si="1248"/>
        <v>0</v>
      </c>
      <c r="HH257" s="162">
        <f t="shared" si="1248"/>
        <v>0</v>
      </c>
      <c r="HI257" s="162">
        <f t="shared" si="1248"/>
        <v>0</v>
      </c>
      <c r="HJ257" s="162">
        <f t="shared" si="1248"/>
        <v>0</v>
      </c>
      <c r="HK257" s="162">
        <f t="shared" si="1248"/>
        <v>0</v>
      </c>
      <c r="HL257" s="162">
        <f t="shared" si="1248"/>
        <v>0</v>
      </c>
      <c r="HM257" s="162">
        <f t="shared" si="1248"/>
        <v>0</v>
      </c>
      <c r="HN257" s="162">
        <f t="shared" si="1248"/>
        <v>0</v>
      </c>
      <c r="HO257" s="162">
        <f t="shared" si="1248"/>
        <v>0</v>
      </c>
      <c r="HP257" s="162">
        <f t="shared" si="1248"/>
        <v>0</v>
      </c>
      <c r="HQ257" s="162">
        <f t="shared" si="1248"/>
        <v>0</v>
      </c>
      <c r="HR257" s="162">
        <f t="shared" si="1248"/>
        <v>0</v>
      </c>
      <c r="HS257" s="162">
        <f t="shared" si="1248"/>
        <v>0</v>
      </c>
      <c r="HT257" s="162">
        <f t="shared" si="1248"/>
        <v>0</v>
      </c>
      <c r="HU257" s="162">
        <f t="shared" si="1248"/>
        <v>0</v>
      </c>
      <c r="HV257" s="162">
        <f t="shared" si="1248"/>
        <v>0</v>
      </c>
      <c r="HW257" s="162">
        <f t="shared" si="1248"/>
        <v>0</v>
      </c>
      <c r="HX257" s="162">
        <f t="shared" si="1248"/>
        <v>0</v>
      </c>
      <c r="HY257" s="162">
        <f t="shared" si="1248"/>
        <v>0</v>
      </c>
      <c r="HZ257" s="162">
        <f t="shared" si="1248"/>
        <v>0</v>
      </c>
      <c r="IA257" s="162">
        <f t="shared" si="1248"/>
        <v>0</v>
      </c>
      <c r="IB257" s="162">
        <f t="shared" si="1248"/>
        <v>0</v>
      </c>
      <c r="IC257" s="162">
        <f t="shared" si="1248"/>
        <v>0</v>
      </c>
      <c r="ID257" s="162">
        <f t="shared" si="1248"/>
        <v>0</v>
      </c>
      <c r="IE257" s="162">
        <f t="shared" si="1248"/>
        <v>0</v>
      </c>
      <c r="IF257" s="162">
        <f t="shared" si="1248"/>
        <v>0</v>
      </c>
      <c r="IG257" s="162">
        <f t="shared" si="1248"/>
        <v>0</v>
      </c>
      <c r="IH257" s="162">
        <f t="shared" si="1248"/>
        <v>0</v>
      </c>
      <c r="II257" s="162">
        <f t="shared" si="1248"/>
        <v>0</v>
      </c>
      <c r="IJ257" s="162">
        <f t="shared" si="1248"/>
        <v>0</v>
      </c>
      <c r="IK257" s="162">
        <f t="shared" si="1248"/>
        <v>0</v>
      </c>
      <c r="IL257" s="162">
        <f t="shared" si="1248"/>
        <v>0</v>
      </c>
      <c r="IM257" s="162">
        <f t="shared" si="1248"/>
        <v>0</v>
      </c>
      <c r="IN257" s="162">
        <f t="shared" si="1248"/>
        <v>0</v>
      </c>
      <c r="IO257" s="162">
        <f t="shared" si="17"/>
        <v>0</v>
      </c>
      <c r="IP257" s="162">
        <f t="shared" si="23"/>
        <v>0</v>
      </c>
      <c r="IQ257" s="162">
        <f t="shared" ref="IQ257:KK257" si="1249">MAX((MIN(CZ257+IP257,$IO$7))-GT257,0)</f>
        <v>0</v>
      </c>
      <c r="IR257" s="162">
        <f t="shared" si="1249"/>
        <v>0</v>
      </c>
      <c r="IS257" s="162">
        <f t="shared" si="1249"/>
        <v>0</v>
      </c>
      <c r="IT257" s="162">
        <f t="shared" si="1249"/>
        <v>0</v>
      </c>
      <c r="IU257" s="162">
        <f t="shared" si="1249"/>
        <v>0</v>
      </c>
      <c r="IV257" s="162">
        <f t="shared" si="1249"/>
        <v>0</v>
      </c>
      <c r="IW257" s="162">
        <f t="shared" si="1249"/>
        <v>0</v>
      </c>
      <c r="IX257" s="162">
        <f t="shared" si="1249"/>
        <v>0</v>
      </c>
      <c r="IY257" s="162">
        <f t="shared" si="1249"/>
        <v>0</v>
      </c>
      <c r="IZ257" s="162">
        <f t="shared" si="1249"/>
        <v>0</v>
      </c>
      <c r="JA257" s="162">
        <f t="shared" si="1249"/>
        <v>0</v>
      </c>
      <c r="JB257" s="162">
        <f t="shared" si="1249"/>
        <v>0</v>
      </c>
      <c r="JC257" s="162">
        <f t="shared" si="1249"/>
        <v>0</v>
      </c>
      <c r="JD257" s="162">
        <f t="shared" si="1249"/>
        <v>0</v>
      </c>
      <c r="JE257" s="162">
        <f t="shared" si="1249"/>
        <v>0</v>
      </c>
      <c r="JF257" s="162">
        <f t="shared" si="1249"/>
        <v>0</v>
      </c>
      <c r="JG257" s="162">
        <f t="shared" si="1249"/>
        <v>0</v>
      </c>
      <c r="JH257" s="162">
        <f t="shared" si="1249"/>
        <v>0</v>
      </c>
      <c r="JI257" s="162">
        <f t="shared" si="1249"/>
        <v>0</v>
      </c>
      <c r="JJ257" s="162">
        <f t="shared" si="1249"/>
        <v>0</v>
      </c>
      <c r="JK257" s="162">
        <f t="shared" si="1249"/>
        <v>0</v>
      </c>
      <c r="JL257" s="162">
        <f t="shared" si="1249"/>
        <v>0</v>
      </c>
      <c r="JM257" s="162">
        <f t="shared" si="1249"/>
        <v>0</v>
      </c>
      <c r="JN257" s="162">
        <f t="shared" si="1249"/>
        <v>0</v>
      </c>
      <c r="JO257" s="162">
        <f t="shared" si="1249"/>
        <v>0</v>
      </c>
      <c r="JP257" s="162">
        <f t="shared" si="1249"/>
        <v>0</v>
      </c>
      <c r="JQ257" s="162">
        <f t="shared" si="1249"/>
        <v>0</v>
      </c>
      <c r="JR257" s="162">
        <f t="shared" si="1249"/>
        <v>0</v>
      </c>
      <c r="JS257" s="162">
        <f t="shared" si="1249"/>
        <v>0</v>
      </c>
      <c r="JT257" s="162">
        <f t="shared" si="1249"/>
        <v>0</v>
      </c>
      <c r="JU257" s="162">
        <f t="shared" si="1249"/>
        <v>0</v>
      </c>
      <c r="JV257" s="162">
        <f t="shared" si="1249"/>
        <v>0</v>
      </c>
      <c r="JW257" s="162">
        <f t="shared" si="1249"/>
        <v>0</v>
      </c>
      <c r="JX257" s="162">
        <f t="shared" si="1249"/>
        <v>0</v>
      </c>
      <c r="JY257" s="162">
        <f t="shared" si="1249"/>
        <v>0</v>
      </c>
      <c r="JZ257" s="162">
        <f t="shared" si="1249"/>
        <v>0</v>
      </c>
      <c r="KA257" s="162">
        <f t="shared" si="1249"/>
        <v>0</v>
      </c>
      <c r="KB257" s="162">
        <f t="shared" si="1249"/>
        <v>0</v>
      </c>
      <c r="KC257" s="162">
        <f t="shared" si="1249"/>
        <v>0</v>
      </c>
      <c r="KD257" s="162">
        <f t="shared" si="1249"/>
        <v>0</v>
      </c>
      <c r="KE257" s="162">
        <f t="shared" si="1249"/>
        <v>0</v>
      </c>
      <c r="KF257" s="162">
        <f t="shared" si="1249"/>
        <v>0</v>
      </c>
      <c r="KG257" s="162">
        <f t="shared" si="1249"/>
        <v>0</v>
      </c>
      <c r="KH257" s="162">
        <f t="shared" si="1249"/>
        <v>0</v>
      </c>
      <c r="KI257" s="162">
        <f t="shared" si="1249"/>
        <v>0</v>
      </c>
      <c r="KJ257" s="162">
        <f t="shared" si="1249"/>
        <v>0</v>
      </c>
      <c r="KK257" s="162">
        <f t="shared" si="1249"/>
        <v>0</v>
      </c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</row>
    <row r="258" ht="14.25" customHeight="1" spans="1:326" x14ac:dyDescent="0.25">
      <c r="A258" s="1">
        <v>9</v>
      </c>
      <c r="B258" s="1">
        <f t="shared" ref="B258:C258" si="1250">B257+1</f>
        <v>248</v>
      </c>
      <c r="C258" s="232">
        <f t="shared" si="1250"/>
        <v>43713</v>
      </c>
      <c r="D258" s="162">
        <f t="shared" si="9"/>
        <v>0</v>
      </c>
      <c r="E258" s="162">
        <f>(SUMIFS(Profile!$F$2:$F$17521,Profile!$B$2:$B$17521,$B258,Profile!$C$2:$C$17521,E$8))*$C$6</f>
        <v>0</v>
      </c>
      <c r="F258" s="162">
        <f>(SUMIFS(Profile!$F$2:$F$17521,Profile!$B$2:$B$17521,$B258,Profile!$C$2:$C$17521,F$8))*$C$6</f>
        <v>0</v>
      </c>
      <c r="G258" s="162">
        <f>(SUMIFS(Profile!$F$2:$F$17521,Profile!$B$2:$B$17521,$B258,Profile!$C$2:$C$17521,G$8))*$C$6</f>
        <v>0</v>
      </c>
      <c r="H258" s="162">
        <f>(SUMIFS(Profile!$F$2:$F$17521,Profile!$B$2:$B$17521,$B258,Profile!$C$2:$C$17521,H$8))*$C$6</f>
        <v>0</v>
      </c>
      <c r="I258" s="162">
        <f>(SUMIFS(Profile!$F$2:$F$17521,Profile!$B$2:$B$17521,$B258,Profile!$C$2:$C$17521,I$8))*$C$6</f>
        <v>0</v>
      </c>
      <c r="J258" s="162">
        <f>(SUMIFS(Profile!$F$2:$F$17521,Profile!$B$2:$B$17521,$B258,Profile!$C$2:$C$17521,J$8))*$C$6</f>
        <v>0</v>
      </c>
      <c r="K258" s="162">
        <f>(SUMIFS(Profile!$F$2:$F$17521,Profile!$B$2:$B$17521,$B258,Profile!$C$2:$C$17521,K$8))*$C$6</f>
        <v>0</v>
      </c>
      <c r="L258" s="162">
        <f>(SUMIFS(Profile!$F$2:$F$17521,Profile!$B$2:$B$17521,$B258,Profile!$C$2:$C$17521,L$8))*$C$6</f>
        <v>0</v>
      </c>
      <c r="M258" s="162">
        <f>(SUMIFS(Profile!$F$2:$F$17521,Profile!$B$2:$B$17521,$B258,Profile!$C$2:$C$17521,M$8))*$C$6</f>
        <v>0</v>
      </c>
      <c r="N258" s="162">
        <f>(SUMIFS(Profile!$F$2:$F$17521,Profile!$B$2:$B$17521,$B258,Profile!$C$2:$C$17521,N$8))*$C$6</f>
        <v>0</v>
      </c>
      <c r="O258" s="162">
        <f>(SUMIFS(Profile!$F$2:$F$17521,Profile!$B$2:$B$17521,$B258,Profile!$C$2:$C$17521,O$8))*$C$6</f>
        <v>0</v>
      </c>
      <c r="P258" s="162">
        <f>(SUMIFS(Profile!$F$2:$F$17521,Profile!$B$2:$B$17521,$B258,Profile!$C$2:$C$17521,P$8))*$C$6</f>
        <v>0</v>
      </c>
      <c r="Q258" s="162">
        <f>(SUMIFS(Profile!$F$2:$F$17521,Profile!$B$2:$B$17521,$B258,Profile!$C$2:$C$17521,Q$8))*$C$6</f>
        <v>0</v>
      </c>
      <c r="R258" s="162">
        <f>(SUMIFS(Profile!$F$2:$F$17521,Profile!$B$2:$B$17521,$B258,Profile!$C$2:$C$17521,R$8))*$C$6</f>
        <v>0</v>
      </c>
      <c r="S258" s="162">
        <f>(SUMIFS(Profile!$F$2:$F$17521,Profile!$B$2:$B$17521,$B258,Profile!$C$2:$C$17521,S$8))*$C$6</f>
        <v>0</v>
      </c>
      <c r="T258" s="162">
        <f>(SUMIFS(Profile!$F$2:$F$17521,Profile!$B$2:$B$17521,$B258,Profile!$C$2:$C$17521,T$8))*$C$6</f>
        <v>0</v>
      </c>
      <c r="U258" s="162">
        <f>(SUMIFS(Profile!$F$2:$F$17521,Profile!$B$2:$B$17521,$B258,Profile!$C$2:$C$17521,U$8))*$C$6</f>
        <v>0</v>
      </c>
      <c r="V258" s="162">
        <f>(SUMIFS(Profile!$F$2:$F$17521,Profile!$B$2:$B$17521,$B258,Profile!$C$2:$C$17521,V$8))*$C$6</f>
        <v>0</v>
      </c>
      <c r="W258" s="162">
        <f>(SUMIFS(Profile!$F$2:$F$17521,Profile!$B$2:$B$17521,$B258,Profile!$C$2:$C$17521,W$8))*$C$6</f>
        <v>0</v>
      </c>
      <c r="X258" s="162">
        <f>(SUMIFS(Profile!$F$2:$F$17521,Profile!$B$2:$B$17521,$B258,Profile!$C$2:$C$17521,X$8))*$C$6</f>
        <v>0</v>
      </c>
      <c r="Y258" s="162">
        <f>(SUMIFS(Profile!$F$2:$F$17521,Profile!$B$2:$B$17521,$B258,Profile!$C$2:$C$17521,Y$8))*$C$6</f>
        <v>0</v>
      </c>
      <c r="Z258" s="162">
        <f>(SUMIFS(Profile!$F$2:$F$17521,Profile!$B$2:$B$17521,$B258,Profile!$C$2:$C$17521,Z$8))*$C$6</f>
        <v>0</v>
      </c>
      <c r="AA258" s="162">
        <f>(SUMIFS(Profile!$F$2:$F$17521,Profile!$B$2:$B$17521,$B258,Profile!$C$2:$C$17521,AA$8))*$C$6</f>
        <v>0</v>
      </c>
      <c r="AB258" s="162">
        <f>(SUMIFS(Profile!$F$2:$F$17521,Profile!$B$2:$B$17521,$B258,Profile!$C$2:$C$17521,AB$8))*$C$6</f>
        <v>0</v>
      </c>
      <c r="AC258" s="162">
        <f>(SUMIFS(Profile!$F$2:$F$17521,Profile!$B$2:$B$17521,$B258,Profile!$C$2:$C$17521,AC$8))*$C$6</f>
        <v>0</v>
      </c>
      <c r="AD258" s="162">
        <f>(SUMIFS(Profile!$F$2:$F$17521,Profile!$B$2:$B$17521,$B258,Profile!$C$2:$C$17521,AD$8))*$C$6</f>
        <v>0</v>
      </c>
      <c r="AE258" s="162">
        <f>(SUMIFS(Profile!$F$2:$F$17521,Profile!$B$2:$B$17521,$B258,Profile!$C$2:$C$17521,AE$8))*$C$6</f>
        <v>0</v>
      </c>
      <c r="AF258" s="162">
        <f>(SUMIFS(Profile!$F$2:$F$17521,Profile!$B$2:$B$17521,$B258,Profile!$C$2:$C$17521,AF$8))*$C$6</f>
        <v>0</v>
      </c>
      <c r="AG258" s="162">
        <f>(SUMIFS(Profile!$F$2:$F$17521,Profile!$B$2:$B$17521,$B258,Profile!$C$2:$C$17521,AG$8))*$C$6</f>
        <v>0</v>
      </c>
      <c r="AH258" s="162">
        <f>(SUMIFS(Profile!$F$2:$F$17521,Profile!$B$2:$B$17521,$B258,Profile!$C$2:$C$17521,AH$8))*$C$6</f>
        <v>0</v>
      </c>
      <c r="AI258" s="162">
        <f>(SUMIFS(Profile!$F$2:$F$17521,Profile!$B$2:$B$17521,$B258,Profile!$C$2:$C$17521,AI$8))*$C$6</f>
        <v>0</v>
      </c>
      <c r="AJ258" s="162">
        <f>(SUMIFS(Profile!$F$2:$F$17521,Profile!$B$2:$B$17521,$B258,Profile!$C$2:$C$17521,AJ$8))*$C$6</f>
        <v>0</v>
      </c>
      <c r="AK258" s="162">
        <f>(SUMIFS(Profile!$F$2:$F$17521,Profile!$B$2:$B$17521,$B258,Profile!$C$2:$C$17521,AK$8))*$C$6</f>
        <v>0</v>
      </c>
      <c r="AL258" s="162">
        <f>(SUMIFS(Profile!$F$2:$F$17521,Profile!$B$2:$B$17521,$B258,Profile!$C$2:$C$17521,AL$8))*$C$6</f>
        <v>0</v>
      </c>
      <c r="AM258" s="162">
        <f>(SUMIFS(Profile!$F$2:$F$17521,Profile!$B$2:$B$17521,$B258,Profile!$C$2:$C$17521,AM$8))*$C$6</f>
        <v>0</v>
      </c>
      <c r="AN258" s="162">
        <f>(SUMIFS(Profile!$F$2:$F$17521,Profile!$B$2:$B$17521,$B258,Profile!$C$2:$C$17521,AN$8))*$C$6</f>
        <v>0</v>
      </c>
      <c r="AO258" s="162">
        <f>(SUMIFS(Profile!$F$2:$F$17521,Profile!$B$2:$B$17521,$B258,Profile!$C$2:$C$17521,AO$8))*$C$6</f>
        <v>0</v>
      </c>
      <c r="AP258" s="162">
        <f>(SUMIFS(Profile!$F$2:$F$17521,Profile!$B$2:$B$17521,$B258,Profile!$C$2:$C$17521,AP$8))*$C$6</f>
        <v>0</v>
      </c>
      <c r="AQ258" s="162">
        <f>(SUMIFS(Profile!$F$2:$F$17521,Profile!$B$2:$B$17521,$B258,Profile!$C$2:$C$17521,AQ$8))*$C$6</f>
        <v>0</v>
      </c>
      <c r="AR258" s="162">
        <f>(SUMIFS(Profile!$F$2:$F$17521,Profile!$B$2:$B$17521,$B258,Profile!$C$2:$C$17521,AR$8))*$C$6</f>
        <v>0</v>
      </c>
      <c r="AS258" s="162">
        <f>(SUMIFS(Profile!$F$2:$F$17521,Profile!$B$2:$B$17521,$B258,Profile!$C$2:$C$17521,AS$8))*$C$6</f>
        <v>0</v>
      </c>
      <c r="AT258" s="162">
        <f>(SUMIFS(Profile!$F$2:$F$17521,Profile!$B$2:$B$17521,$B258,Profile!$C$2:$C$17521,AT$8))*$C$6</f>
        <v>0</v>
      </c>
      <c r="AU258" s="162">
        <f>(SUMIFS(Profile!$F$2:$F$17521,Profile!$B$2:$B$17521,$B258,Profile!$C$2:$C$17521,AU$8))*$C$6</f>
        <v>0</v>
      </c>
      <c r="AV258" s="162">
        <f>(SUMIFS(Profile!$F$2:$F$17521,Profile!$B$2:$B$17521,$B258,Profile!$C$2:$C$17521,AV$8))*$C$6</f>
        <v>0</v>
      </c>
      <c r="AW258" s="162">
        <f>(SUMIFS(Profile!$F$2:$F$17521,Profile!$B$2:$B$17521,$B258,Profile!$C$2:$C$17521,AW$8))*$C$6</f>
        <v>0</v>
      </c>
      <c r="AX258" s="162">
        <f>(SUMIFS(Profile!$F$2:$F$17521,Profile!$B$2:$B$17521,$B258,Profile!$C$2:$C$17521,AX$8))*$C$6</f>
        <v>0</v>
      </c>
      <c r="AY258" s="162">
        <f>(SUMIFS(Profile!$F$2:$F$17521,Profile!$B$2:$B$17521,$B258,Profile!$C$2:$C$17521,AY$8))*$C$6</f>
        <v>0</v>
      </c>
      <c r="AZ258" s="162">
        <f>(SUMIFS(Profile!$F$2:$F$17521,Profile!$B$2:$B$17521,$B258,Profile!$C$2:$C$17521,AZ$8))*$C$6</f>
        <v>0</v>
      </c>
      <c r="BA258" s="162">
        <f t="shared" si="10"/>
        <v>0</v>
      </c>
      <c r="BB258" s="162">
        <f>(SUMIFS(Profile!$E$2:$E$17521,Profile!$B$2:$B$17521,$B258,Profile!$C$2:$C$17521,BB$8))*$C$9</f>
        <v>0</v>
      </c>
      <c r="BC258" s="162">
        <f>(SUMIFS(Profile!$E$2:$E$17521,Profile!$B$2:$B$17521,$B258,Profile!$C$2:$C$17521,BC$8))*$C$9</f>
        <v>0</v>
      </c>
      <c r="BD258" s="162">
        <f>(SUMIFS(Profile!$E$2:$E$17521,Profile!$B$2:$B$17521,$B258,Profile!$C$2:$C$17521,BD$8))*$C$9</f>
        <v>0</v>
      </c>
      <c r="BE258" s="162">
        <f>(SUMIFS(Profile!$E$2:$E$17521,Profile!$B$2:$B$17521,$B258,Profile!$C$2:$C$17521,BE$8))*$C$9</f>
        <v>0</v>
      </c>
      <c r="BF258" s="162">
        <f>(SUMIFS(Profile!$E$2:$E$17521,Profile!$B$2:$B$17521,$B258,Profile!$C$2:$C$17521,BF$8))*$C$9</f>
        <v>0</v>
      </c>
      <c r="BG258" s="162">
        <f>(SUMIFS(Profile!$E$2:$E$17521,Profile!$B$2:$B$17521,$B258,Profile!$C$2:$C$17521,BG$8))*$C$9</f>
        <v>0</v>
      </c>
      <c r="BH258" s="162">
        <f>(SUMIFS(Profile!$E$2:$E$17521,Profile!$B$2:$B$17521,$B258,Profile!$C$2:$C$17521,BH$8))*$C$9</f>
        <v>0</v>
      </c>
      <c r="BI258" s="162">
        <f>(SUMIFS(Profile!$E$2:$E$17521,Profile!$B$2:$B$17521,$B258,Profile!$C$2:$C$17521,BI$8))*$C$9</f>
        <v>0</v>
      </c>
      <c r="BJ258" s="162">
        <f>(SUMIFS(Profile!$E$2:$E$17521,Profile!$B$2:$B$17521,$B258,Profile!$C$2:$C$17521,BJ$8))*$C$9</f>
        <v>0</v>
      </c>
      <c r="BK258" s="162">
        <f>(SUMIFS(Profile!$E$2:$E$17521,Profile!$B$2:$B$17521,$B258,Profile!$C$2:$C$17521,BK$8))*$C$9</f>
        <v>0</v>
      </c>
      <c r="BL258" s="162">
        <f>(SUMIFS(Profile!$E$2:$E$17521,Profile!$B$2:$B$17521,$B258,Profile!$C$2:$C$17521,BL$8))*$C$9</f>
        <v>0</v>
      </c>
      <c r="BM258" s="162">
        <f>(SUMIFS(Profile!$E$2:$E$17521,Profile!$B$2:$B$17521,$B258,Profile!$C$2:$C$17521,BM$8))*$C$9</f>
        <v>0</v>
      </c>
      <c r="BN258" s="162">
        <f>(SUMIFS(Profile!$E$2:$E$17521,Profile!$B$2:$B$17521,$B258,Profile!$C$2:$C$17521,BN$8))*$C$9</f>
        <v>0</v>
      </c>
      <c r="BO258" s="162">
        <f>(SUMIFS(Profile!$E$2:$E$17521,Profile!$B$2:$B$17521,$B258,Profile!$C$2:$C$17521,BO$8))*$C$9</f>
        <v>0</v>
      </c>
      <c r="BP258" s="162">
        <f>(SUMIFS(Profile!$E$2:$E$17521,Profile!$B$2:$B$17521,$B258,Profile!$C$2:$C$17521,BP$8))*$C$9</f>
        <v>0</v>
      </c>
      <c r="BQ258" s="162">
        <f>(SUMIFS(Profile!$E$2:$E$17521,Profile!$B$2:$B$17521,$B258,Profile!$C$2:$C$17521,BQ$8))*$C$9</f>
        <v>0</v>
      </c>
      <c r="BR258" s="162">
        <f>(SUMIFS(Profile!$E$2:$E$17521,Profile!$B$2:$B$17521,$B258,Profile!$C$2:$C$17521,BR$8))*$C$9</f>
        <v>0</v>
      </c>
      <c r="BS258" s="162">
        <f>(SUMIFS(Profile!$E$2:$E$17521,Profile!$B$2:$B$17521,$B258,Profile!$C$2:$C$17521,BS$8))*$C$9</f>
        <v>0</v>
      </c>
      <c r="BT258" s="162">
        <f>(SUMIFS(Profile!$E$2:$E$17521,Profile!$B$2:$B$17521,$B258,Profile!$C$2:$C$17521,BT$8))*$C$9</f>
        <v>0</v>
      </c>
      <c r="BU258" s="162">
        <f>(SUMIFS(Profile!$E$2:$E$17521,Profile!$B$2:$B$17521,$B258,Profile!$C$2:$C$17521,BU$8))*$C$9</f>
        <v>0</v>
      </c>
      <c r="BV258" s="162">
        <f>(SUMIFS(Profile!$E$2:$E$17521,Profile!$B$2:$B$17521,$B258,Profile!$C$2:$C$17521,BV$8))*$C$9</f>
        <v>0</v>
      </c>
      <c r="BW258" s="162">
        <f>(SUMIFS(Profile!$E$2:$E$17521,Profile!$B$2:$B$17521,$B258,Profile!$C$2:$C$17521,BW$8))*$C$9</f>
        <v>0</v>
      </c>
      <c r="BX258" s="162">
        <f>(SUMIFS(Profile!$E$2:$E$17521,Profile!$B$2:$B$17521,$B258,Profile!$C$2:$C$17521,BX$8))*$C$9</f>
        <v>0</v>
      </c>
      <c r="BY258" s="162">
        <f>(SUMIFS(Profile!$E$2:$E$17521,Profile!$B$2:$B$17521,$B258,Profile!$C$2:$C$17521,BY$8))*$C$9</f>
        <v>0</v>
      </c>
      <c r="BZ258" s="162">
        <f>(SUMIFS(Profile!$E$2:$E$17521,Profile!$B$2:$B$17521,$B258,Profile!$C$2:$C$17521,BZ$8))*$C$9</f>
        <v>0</v>
      </c>
      <c r="CA258" s="162">
        <f>(SUMIFS(Profile!$E$2:$E$17521,Profile!$B$2:$B$17521,$B258,Profile!$C$2:$C$17521,CA$8))*$C$9</f>
        <v>0</v>
      </c>
      <c r="CB258" s="162">
        <f>(SUMIFS(Profile!$E$2:$E$17521,Profile!$B$2:$B$17521,$B258,Profile!$C$2:$C$17521,CB$8))*$C$9</f>
        <v>0</v>
      </c>
      <c r="CC258" s="162">
        <f>(SUMIFS(Profile!$E$2:$E$17521,Profile!$B$2:$B$17521,$B258,Profile!$C$2:$C$17521,CC$8))*$C$9</f>
        <v>0</v>
      </c>
      <c r="CD258" s="162">
        <f>(SUMIFS(Profile!$E$2:$E$17521,Profile!$B$2:$B$17521,$B258,Profile!$C$2:$C$17521,CD$8))*$C$9</f>
        <v>0</v>
      </c>
      <c r="CE258" s="162">
        <f>(SUMIFS(Profile!$E$2:$E$17521,Profile!$B$2:$B$17521,$B258,Profile!$C$2:$C$17521,CE$8))*$C$9</f>
        <v>0</v>
      </c>
      <c r="CF258" s="162">
        <f>(SUMIFS(Profile!$E$2:$E$17521,Profile!$B$2:$B$17521,$B258,Profile!$C$2:$C$17521,CF$8))*$C$9</f>
        <v>0</v>
      </c>
      <c r="CG258" s="162">
        <f>(SUMIFS(Profile!$E$2:$E$17521,Profile!$B$2:$B$17521,$B258,Profile!$C$2:$C$17521,CG$8))*$C$9</f>
        <v>0</v>
      </c>
      <c r="CH258" s="162">
        <f>(SUMIFS(Profile!$E$2:$E$17521,Profile!$B$2:$B$17521,$B258,Profile!$C$2:$C$17521,CH$8))*$C$9</f>
        <v>0</v>
      </c>
      <c r="CI258" s="162">
        <f>(SUMIFS(Profile!$E$2:$E$17521,Profile!$B$2:$B$17521,$B258,Profile!$C$2:$C$17521,CI$8))*$C$9</f>
        <v>0</v>
      </c>
      <c r="CJ258" s="162">
        <f>(SUMIFS(Profile!$E$2:$E$17521,Profile!$B$2:$B$17521,$B258,Profile!$C$2:$C$17521,CJ$8))*$C$9</f>
        <v>0</v>
      </c>
      <c r="CK258" s="162">
        <f>(SUMIFS(Profile!$E$2:$E$17521,Profile!$B$2:$B$17521,$B258,Profile!$C$2:$C$17521,CK$8))*$C$9</f>
        <v>0</v>
      </c>
      <c r="CL258" s="162">
        <f>(SUMIFS(Profile!$E$2:$E$17521,Profile!$B$2:$B$17521,$B258,Profile!$C$2:$C$17521,CL$8))*$C$9</f>
        <v>0</v>
      </c>
      <c r="CM258" s="162">
        <f>(SUMIFS(Profile!$E$2:$E$17521,Profile!$B$2:$B$17521,$B258,Profile!$C$2:$C$17521,CM$8))*$C$9</f>
        <v>0</v>
      </c>
      <c r="CN258" s="162">
        <f>(SUMIFS(Profile!$E$2:$E$17521,Profile!$B$2:$B$17521,$B258,Profile!$C$2:$C$17521,CN$8))*$C$9</f>
        <v>0</v>
      </c>
      <c r="CO258" s="162">
        <f>(SUMIFS(Profile!$E$2:$E$17521,Profile!$B$2:$B$17521,$B258,Profile!$C$2:$C$17521,CO$8))*$C$9</f>
        <v>0</v>
      </c>
      <c r="CP258" s="162">
        <f>(SUMIFS(Profile!$E$2:$E$17521,Profile!$B$2:$B$17521,$B258,Profile!$C$2:$C$17521,CP$8))*$C$9</f>
        <v>0</v>
      </c>
      <c r="CQ258" s="162">
        <f>(SUMIFS(Profile!$E$2:$E$17521,Profile!$B$2:$B$17521,$B258,Profile!$C$2:$C$17521,CQ$8))*$C$9</f>
        <v>0</v>
      </c>
      <c r="CR258" s="162">
        <f>(SUMIFS(Profile!$E$2:$E$17521,Profile!$B$2:$B$17521,$B258,Profile!$C$2:$C$17521,CR$8))*$C$9</f>
        <v>0</v>
      </c>
      <c r="CS258" s="162">
        <f>(SUMIFS(Profile!$E$2:$E$17521,Profile!$B$2:$B$17521,$B258,Profile!$C$2:$C$17521,CS$8))*$C$9</f>
        <v>0</v>
      </c>
      <c r="CT258" s="162">
        <f>(SUMIFS(Profile!$E$2:$E$17521,Profile!$B$2:$B$17521,$B258,Profile!$C$2:$C$17521,CT$8))*$C$9</f>
        <v>0</v>
      </c>
      <c r="CU258" s="162">
        <f>(SUMIFS(Profile!$E$2:$E$17521,Profile!$B$2:$B$17521,$B258,Profile!$C$2:$C$17521,CU$8))*$C$9</f>
        <v>0</v>
      </c>
      <c r="CV258" s="162">
        <f>(SUMIFS(Profile!$E$2:$E$17521,Profile!$B$2:$B$17521,$B258,Profile!$C$2:$C$17521,CV$8))*$C$9</f>
        <v>0</v>
      </c>
      <c r="CW258" s="162">
        <f>(SUMIFS(Profile!$E$2:$E$17521,Profile!$B$2:$B$17521,$B258,Profile!$C$2:$C$17521,CW$8))*$C$9</f>
        <v>0</v>
      </c>
      <c r="CX258" s="162">
        <f t="shared" si="11"/>
        <v>0</v>
      </c>
      <c r="CY258" s="162">
        <f t="shared" ref="CY258:ET258" si="1251">MAX(BB258-E258,0)</f>
        <v>0</v>
      </c>
      <c r="CZ258" s="162">
        <f t="shared" si="1251"/>
        <v>0</v>
      </c>
      <c r="DA258" s="162">
        <f t="shared" si="1251"/>
        <v>0</v>
      </c>
      <c r="DB258" s="162">
        <f t="shared" si="1251"/>
        <v>0</v>
      </c>
      <c r="DC258" s="162">
        <f t="shared" si="1251"/>
        <v>0</v>
      </c>
      <c r="DD258" s="162">
        <f t="shared" si="1251"/>
        <v>0</v>
      </c>
      <c r="DE258" s="162">
        <f t="shared" si="1251"/>
        <v>0</v>
      </c>
      <c r="DF258" s="162">
        <f t="shared" si="1251"/>
        <v>0</v>
      </c>
      <c r="DG258" s="162">
        <f t="shared" si="1251"/>
        <v>0</v>
      </c>
      <c r="DH258" s="162">
        <f t="shared" si="1251"/>
        <v>0</v>
      </c>
      <c r="DI258" s="162">
        <f t="shared" si="1251"/>
        <v>0</v>
      </c>
      <c r="DJ258" s="162">
        <f t="shared" si="1251"/>
        <v>0</v>
      </c>
      <c r="DK258" s="162">
        <f t="shared" si="1251"/>
        <v>0</v>
      </c>
      <c r="DL258" s="162">
        <f t="shared" si="1251"/>
        <v>0</v>
      </c>
      <c r="DM258" s="162">
        <f t="shared" si="1251"/>
        <v>0</v>
      </c>
      <c r="DN258" s="162">
        <f t="shared" si="1251"/>
        <v>0</v>
      </c>
      <c r="DO258" s="162">
        <f t="shared" si="1251"/>
        <v>0</v>
      </c>
      <c r="DP258" s="162">
        <f t="shared" si="1251"/>
        <v>0</v>
      </c>
      <c r="DQ258" s="162">
        <f t="shared" si="1251"/>
        <v>0</v>
      </c>
      <c r="DR258" s="162">
        <f t="shared" si="1251"/>
        <v>0</v>
      </c>
      <c r="DS258" s="162">
        <f t="shared" si="1251"/>
        <v>0</v>
      </c>
      <c r="DT258" s="162">
        <f t="shared" si="1251"/>
        <v>0</v>
      </c>
      <c r="DU258" s="162">
        <f t="shared" si="1251"/>
        <v>0</v>
      </c>
      <c r="DV258" s="162">
        <f t="shared" si="1251"/>
        <v>0</v>
      </c>
      <c r="DW258" s="162">
        <f t="shared" si="1251"/>
        <v>0</v>
      </c>
      <c r="DX258" s="162">
        <f t="shared" si="1251"/>
        <v>0</v>
      </c>
      <c r="DY258" s="162">
        <f t="shared" si="1251"/>
        <v>0</v>
      </c>
      <c r="DZ258" s="162">
        <f t="shared" si="1251"/>
        <v>0</v>
      </c>
      <c r="EA258" s="162">
        <f t="shared" si="1251"/>
        <v>0</v>
      </c>
      <c r="EB258" s="162">
        <f t="shared" si="1251"/>
        <v>0</v>
      </c>
      <c r="EC258" s="162">
        <f t="shared" si="1251"/>
        <v>0</v>
      </c>
      <c r="ED258" s="162">
        <f t="shared" si="1251"/>
        <v>0</v>
      </c>
      <c r="EE258" s="162">
        <f t="shared" si="1251"/>
        <v>0</v>
      </c>
      <c r="EF258" s="162">
        <f t="shared" si="1251"/>
        <v>0</v>
      </c>
      <c r="EG258" s="162">
        <f t="shared" si="1251"/>
        <v>0</v>
      </c>
      <c r="EH258" s="162">
        <f t="shared" si="1251"/>
        <v>0</v>
      </c>
      <c r="EI258" s="162">
        <f t="shared" si="1251"/>
        <v>0</v>
      </c>
      <c r="EJ258" s="162">
        <f t="shared" si="1251"/>
        <v>0</v>
      </c>
      <c r="EK258" s="162">
        <f t="shared" si="1251"/>
        <v>0</v>
      </c>
      <c r="EL258" s="162">
        <f t="shared" si="1251"/>
        <v>0</v>
      </c>
      <c r="EM258" s="162">
        <f t="shared" si="1251"/>
        <v>0</v>
      </c>
      <c r="EN258" s="162">
        <f t="shared" si="1251"/>
        <v>0</v>
      </c>
      <c r="EO258" s="162">
        <f t="shared" si="1251"/>
        <v>0</v>
      </c>
      <c r="EP258" s="162">
        <f t="shared" si="1251"/>
        <v>0</v>
      </c>
      <c r="EQ258" s="162">
        <f t="shared" si="1251"/>
        <v>0</v>
      </c>
      <c r="ER258" s="162">
        <f t="shared" si="1251"/>
        <v>0</v>
      </c>
      <c r="ES258" s="162">
        <f t="shared" si="1251"/>
        <v>0</v>
      </c>
      <c r="ET258" s="162">
        <f t="shared" si="1251"/>
        <v>0</v>
      </c>
      <c r="EU258" s="162">
        <f t="shared" si="13"/>
        <v>0</v>
      </c>
      <c r="EV258" s="162">
        <f t="shared" ref="EV258:GQ258" si="1252">BB258-CY258</f>
        <v>0</v>
      </c>
      <c r="EW258" s="162">
        <f t="shared" si="1252"/>
        <v>0</v>
      </c>
      <c r="EX258" s="162">
        <f t="shared" si="1252"/>
        <v>0</v>
      </c>
      <c r="EY258" s="162">
        <f t="shared" si="1252"/>
        <v>0</v>
      </c>
      <c r="EZ258" s="162">
        <f t="shared" si="1252"/>
        <v>0</v>
      </c>
      <c r="FA258" s="162">
        <f t="shared" si="1252"/>
        <v>0</v>
      </c>
      <c r="FB258" s="162">
        <f t="shared" si="1252"/>
        <v>0</v>
      </c>
      <c r="FC258" s="162">
        <f t="shared" si="1252"/>
        <v>0</v>
      </c>
      <c r="FD258" s="162">
        <f t="shared" si="1252"/>
        <v>0</v>
      </c>
      <c r="FE258" s="162">
        <f t="shared" si="1252"/>
        <v>0</v>
      </c>
      <c r="FF258" s="162">
        <f t="shared" si="1252"/>
        <v>0</v>
      </c>
      <c r="FG258" s="162">
        <f t="shared" si="1252"/>
        <v>0</v>
      </c>
      <c r="FH258" s="162">
        <f t="shared" si="1252"/>
        <v>0</v>
      </c>
      <c r="FI258" s="162">
        <f t="shared" si="1252"/>
        <v>0</v>
      </c>
      <c r="FJ258" s="162">
        <f t="shared" si="1252"/>
        <v>0</v>
      </c>
      <c r="FK258" s="162">
        <f t="shared" si="1252"/>
        <v>0</v>
      </c>
      <c r="FL258" s="162">
        <f t="shared" si="1252"/>
        <v>0</v>
      </c>
      <c r="FM258" s="162">
        <f t="shared" si="1252"/>
        <v>0</v>
      </c>
      <c r="FN258" s="162">
        <f t="shared" si="1252"/>
        <v>0</v>
      </c>
      <c r="FO258" s="162">
        <f t="shared" si="1252"/>
        <v>0</v>
      </c>
      <c r="FP258" s="162">
        <f t="shared" si="1252"/>
        <v>0</v>
      </c>
      <c r="FQ258" s="162">
        <f t="shared" si="1252"/>
        <v>0</v>
      </c>
      <c r="FR258" s="162">
        <f t="shared" si="1252"/>
        <v>0</v>
      </c>
      <c r="FS258" s="162">
        <f t="shared" si="1252"/>
        <v>0</v>
      </c>
      <c r="FT258" s="162">
        <f t="shared" si="1252"/>
        <v>0</v>
      </c>
      <c r="FU258" s="162">
        <f t="shared" si="1252"/>
        <v>0</v>
      </c>
      <c r="FV258" s="162">
        <f t="shared" si="1252"/>
        <v>0</v>
      </c>
      <c r="FW258" s="162">
        <f t="shared" si="1252"/>
        <v>0</v>
      </c>
      <c r="FX258" s="162">
        <f t="shared" si="1252"/>
        <v>0</v>
      </c>
      <c r="FY258" s="162">
        <f t="shared" si="1252"/>
        <v>0</v>
      </c>
      <c r="FZ258" s="162">
        <f t="shared" si="1252"/>
        <v>0</v>
      </c>
      <c r="GA258" s="162">
        <f t="shared" si="1252"/>
        <v>0</v>
      </c>
      <c r="GB258" s="162">
        <f t="shared" si="1252"/>
        <v>0</v>
      </c>
      <c r="GC258" s="162">
        <f t="shared" si="1252"/>
        <v>0</v>
      </c>
      <c r="GD258" s="162">
        <f t="shared" si="1252"/>
        <v>0</v>
      </c>
      <c r="GE258" s="162">
        <f t="shared" si="1252"/>
        <v>0</v>
      </c>
      <c r="GF258" s="162">
        <f t="shared" si="1252"/>
        <v>0</v>
      </c>
      <c r="GG258" s="162">
        <f t="shared" si="1252"/>
        <v>0</v>
      </c>
      <c r="GH258" s="162">
        <f t="shared" si="1252"/>
        <v>0</v>
      </c>
      <c r="GI258" s="162">
        <f t="shared" si="1252"/>
        <v>0</v>
      </c>
      <c r="GJ258" s="162">
        <f t="shared" si="1252"/>
        <v>0</v>
      </c>
      <c r="GK258" s="162">
        <f t="shared" si="1252"/>
        <v>0</v>
      </c>
      <c r="GL258" s="162">
        <f t="shared" si="1252"/>
        <v>0</v>
      </c>
      <c r="GM258" s="162">
        <f t="shared" si="1252"/>
        <v>0</v>
      </c>
      <c r="GN258" s="162">
        <f t="shared" si="1252"/>
        <v>0</v>
      </c>
      <c r="GO258" s="162">
        <f t="shared" si="1252"/>
        <v>0</v>
      </c>
      <c r="GP258" s="162">
        <f t="shared" si="1252"/>
        <v>0</v>
      </c>
      <c r="GQ258" s="162">
        <f t="shared" si="1252"/>
        <v>0</v>
      </c>
      <c r="GR258" s="162">
        <f t="shared" si="15"/>
        <v>0</v>
      </c>
      <c r="GS258" s="162">
        <f t="shared" ref="GS258:IN258" si="1253">E258-EV258</f>
        <v>0</v>
      </c>
      <c r="GT258" s="162">
        <f t="shared" si="1253"/>
        <v>0</v>
      </c>
      <c r="GU258" s="162">
        <f t="shared" si="1253"/>
        <v>0</v>
      </c>
      <c r="GV258" s="162">
        <f t="shared" si="1253"/>
        <v>0</v>
      </c>
      <c r="GW258" s="162">
        <f t="shared" si="1253"/>
        <v>0</v>
      </c>
      <c r="GX258" s="162">
        <f t="shared" si="1253"/>
        <v>0</v>
      </c>
      <c r="GY258" s="162">
        <f t="shared" si="1253"/>
        <v>0</v>
      </c>
      <c r="GZ258" s="162">
        <f t="shared" si="1253"/>
        <v>0</v>
      </c>
      <c r="HA258" s="162">
        <f t="shared" si="1253"/>
        <v>0</v>
      </c>
      <c r="HB258" s="162">
        <f t="shared" si="1253"/>
        <v>0</v>
      </c>
      <c r="HC258" s="162">
        <f t="shared" si="1253"/>
        <v>0</v>
      </c>
      <c r="HD258" s="162">
        <f t="shared" si="1253"/>
        <v>0</v>
      </c>
      <c r="HE258" s="162">
        <f t="shared" si="1253"/>
        <v>0</v>
      </c>
      <c r="HF258" s="162">
        <f t="shared" si="1253"/>
        <v>0</v>
      </c>
      <c r="HG258" s="162">
        <f t="shared" si="1253"/>
        <v>0</v>
      </c>
      <c r="HH258" s="162">
        <f t="shared" si="1253"/>
        <v>0</v>
      </c>
      <c r="HI258" s="162">
        <f t="shared" si="1253"/>
        <v>0</v>
      </c>
      <c r="HJ258" s="162">
        <f t="shared" si="1253"/>
        <v>0</v>
      </c>
      <c r="HK258" s="162">
        <f t="shared" si="1253"/>
        <v>0</v>
      </c>
      <c r="HL258" s="162">
        <f t="shared" si="1253"/>
        <v>0</v>
      </c>
      <c r="HM258" s="162">
        <f t="shared" si="1253"/>
        <v>0</v>
      </c>
      <c r="HN258" s="162">
        <f t="shared" si="1253"/>
        <v>0</v>
      </c>
      <c r="HO258" s="162">
        <f t="shared" si="1253"/>
        <v>0</v>
      </c>
      <c r="HP258" s="162">
        <f t="shared" si="1253"/>
        <v>0</v>
      </c>
      <c r="HQ258" s="162">
        <f t="shared" si="1253"/>
        <v>0</v>
      </c>
      <c r="HR258" s="162">
        <f t="shared" si="1253"/>
        <v>0</v>
      </c>
      <c r="HS258" s="162">
        <f t="shared" si="1253"/>
        <v>0</v>
      </c>
      <c r="HT258" s="162">
        <f t="shared" si="1253"/>
        <v>0</v>
      </c>
      <c r="HU258" s="162">
        <f t="shared" si="1253"/>
        <v>0</v>
      </c>
      <c r="HV258" s="162">
        <f t="shared" si="1253"/>
        <v>0</v>
      </c>
      <c r="HW258" s="162">
        <f t="shared" si="1253"/>
        <v>0</v>
      </c>
      <c r="HX258" s="162">
        <f t="shared" si="1253"/>
        <v>0</v>
      </c>
      <c r="HY258" s="162">
        <f t="shared" si="1253"/>
        <v>0</v>
      </c>
      <c r="HZ258" s="162">
        <f t="shared" si="1253"/>
        <v>0</v>
      </c>
      <c r="IA258" s="162">
        <f t="shared" si="1253"/>
        <v>0</v>
      </c>
      <c r="IB258" s="162">
        <f t="shared" si="1253"/>
        <v>0</v>
      </c>
      <c r="IC258" s="162">
        <f t="shared" si="1253"/>
        <v>0</v>
      </c>
      <c r="ID258" s="162">
        <f t="shared" si="1253"/>
        <v>0</v>
      </c>
      <c r="IE258" s="162">
        <f t="shared" si="1253"/>
        <v>0</v>
      </c>
      <c r="IF258" s="162">
        <f t="shared" si="1253"/>
        <v>0</v>
      </c>
      <c r="IG258" s="162">
        <f t="shared" si="1253"/>
        <v>0</v>
      </c>
      <c r="IH258" s="162">
        <f t="shared" si="1253"/>
        <v>0</v>
      </c>
      <c r="II258" s="162">
        <f t="shared" si="1253"/>
        <v>0</v>
      </c>
      <c r="IJ258" s="162">
        <f t="shared" si="1253"/>
        <v>0</v>
      </c>
      <c r="IK258" s="162">
        <f t="shared" si="1253"/>
        <v>0</v>
      </c>
      <c r="IL258" s="162">
        <f t="shared" si="1253"/>
        <v>0</v>
      </c>
      <c r="IM258" s="162">
        <f t="shared" si="1253"/>
        <v>0</v>
      </c>
      <c r="IN258" s="162">
        <f t="shared" si="1253"/>
        <v>0</v>
      </c>
      <c r="IO258" s="162">
        <f t="shared" si="17"/>
        <v>0</v>
      </c>
      <c r="IP258" s="162">
        <f t="shared" si="23"/>
        <v>0</v>
      </c>
      <c r="IQ258" s="162">
        <f t="shared" ref="IQ258:KK258" si="1254">MAX((MIN(CZ258+IP258,$IO$7))-GT258,0)</f>
        <v>0</v>
      </c>
      <c r="IR258" s="162">
        <f t="shared" si="1254"/>
        <v>0</v>
      </c>
      <c r="IS258" s="162">
        <f t="shared" si="1254"/>
        <v>0</v>
      </c>
      <c r="IT258" s="162">
        <f t="shared" si="1254"/>
        <v>0</v>
      </c>
      <c r="IU258" s="162">
        <f t="shared" si="1254"/>
        <v>0</v>
      </c>
      <c r="IV258" s="162">
        <f t="shared" si="1254"/>
        <v>0</v>
      </c>
      <c r="IW258" s="162">
        <f t="shared" si="1254"/>
        <v>0</v>
      </c>
      <c r="IX258" s="162">
        <f t="shared" si="1254"/>
        <v>0</v>
      </c>
      <c r="IY258" s="162">
        <f t="shared" si="1254"/>
        <v>0</v>
      </c>
      <c r="IZ258" s="162">
        <f t="shared" si="1254"/>
        <v>0</v>
      </c>
      <c r="JA258" s="162">
        <f t="shared" si="1254"/>
        <v>0</v>
      </c>
      <c r="JB258" s="162">
        <f t="shared" si="1254"/>
        <v>0</v>
      </c>
      <c r="JC258" s="162">
        <f t="shared" si="1254"/>
        <v>0</v>
      </c>
      <c r="JD258" s="162">
        <f t="shared" si="1254"/>
        <v>0</v>
      </c>
      <c r="JE258" s="162">
        <f t="shared" si="1254"/>
        <v>0</v>
      </c>
      <c r="JF258" s="162">
        <f t="shared" si="1254"/>
        <v>0</v>
      </c>
      <c r="JG258" s="162">
        <f t="shared" si="1254"/>
        <v>0</v>
      </c>
      <c r="JH258" s="162">
        <f t="shared" si="1254"/>
        <v>0</v>
      </c>
      <c r="JI258" s="162">
        <f t="shared" si="1254"/>
        <v>0</v>
      </c>
      <c r="JJ258" s="162">
        <f t="shared" si="1254"/>
        <v>0</v>
      </c>
      <c r="JK258" s="162">
        <f t="shared" si="1254"/>
        <v>0</v>
      </c>
      <c r="JL258" s="162">
        <f t="shared" si="1254"/>
        <v>0</v>
      </c>
      <c r="JM258" s="162">
        <f t="shared" si="1254"/>
        <v>0</v>
      </c>
      <c r="JN258" s="162">
        <f t="shared" si="1254"/>
        <v>0</v>
      </c>
      <c r="JO258" s="162">
        <f t="shared" si="1254"/>
        <v>0</v>
      </c>
      <c r="JP258" s="162">
        <f t="shared" si="1254"/>
        <v>0</v>
      </c>
      <c r="JQ258" s="162">
        <f t="shared" si="1254"/>
        <v>0</v>
      </c>
      <c r="JR258" s="162">
        <f t="shared" si="1254"/>
        <v>0</v>
      </c>
      <c r="JS258" s="162">
        <f t="shared" si="1254"/>
        <v>0</v>
      </c>
      <c r="JT258" s="162">
        <f t="shared" si="1254"/>
        <v>0</v>
      </c>
      <c r="JU258" s="162">
        <f t="shared" si="1254"/>
        <v>0</v>
      </c>
      <c r="JV258" s="162">
        <f t="shared" si="1254"/>
        <v>0</v>
      </c>
      <c r="JW258" s="162">
        <f t="shared" si="1254"/>
        <v>0</v>
      </c>
      <c r="JX258" s="162">
        <f t="shared" si="1254"/>
        <v>0</v>
      </c>
      <c r="JY258" s="162">
        <f t="shared" si="1254"/>
        <v>0</v>
      </c>
      <c r="JZ258" s="162">
        <f t="shared" si="1254"/>
        <v>0</v>
      </c>
      <c r="KA258" s="162">
        <f t="shared" si="1254"/>
        <v>0</v>
      </c>
      <c r="KB258" s="162">
        <f t="shared" si="1254"/>
        <v>0</v>
      </c>
      <c r="KC258" s="162">
        <f t="shared" si="1254"/>
        <v>0</v>
      </c>
      <c r="KD258" s="162">
        <f t="shared" si="1254"/>
        <v>0</v>
      </c>
      <c r="KE258" s="162">
        <f t="shared" si="1254"/>
        <v>0</v>
      </c>
      <c r="KF258" s="162">
        <f t="shared" si="1254"/>
        <v>0</v>
      </c>
      <c r="KG258" s="162">
        <f t="shared" si="1254"/>
        <v>0</v>
      </c>
      <c r="KH258" s="162">
        <f t="shared" si="1254"/>
        <v>0</v>
      </c>
      <c r="KI258" s="162">
        <f t="shared" si="1254"/>
        <v>0</v>
      </c>
      <c r="KJ258" s="162">
        <f t="shared" si="1254"/>
        <v>0</v>
      </c>
      <c r="KK258" s="162">
        <f t="shared" si="1254"/>
        <v>0</v>
      </c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</row>
    <row r="259" ht="14.25" customHeight="1" spans="1:326" x14ac:dyDescent="0.25">
      <c r="A259" s="1">
        <v>9</v>
      </c>
      <c r="B259" s="1">
        <f t="shared" ref="B259:C259" si="1255">B258+1</f>
        <v>249</v>
      </c>
      <c r="C259" s="232">
        <f t="shared" si="1255"/>
        <v>43714</v>
      </c>
      <c r="D259" s="162">
        <f t="shared" si="9"/>
        <v>0</v>
      </c>
      <c r="E259" s="162">
        <f>(SUMIFS(Profile!$F$2:$F$17521,Profile!$B$2:$B$17521,$B259,Profile!$C$2:$C$17521,E$8))*$C$6</f>
        <v>0</v>
      </c>
      <c r="F259" s="162">
        <f>(SUMIFS(Profile!$F$2:$F$17521,Profile!$B$2:$B$17521,$B259,Profile!$C$2:$C$17521,F$8))*$C$6</f>
        <v>0</v>
      </c>
      <c r="G259" s="162">
        <f>(SUMIFS(Profile!$F$2:$F$17521,Profile!$B$2:$B$17521,$B259,Profile!$C$2:$C$17521,G$8))*$C$6</f>
        <v>0</v>
      </c>
      <c r="H259" s="162">
        <f>(SUMIFS(Profile!$F$2:$F$17521,Profile!$B$2:$B$17521,$B259,Profile!$C$2:$C$17521,H$8))*$C$6</f>
        <v>0</v>
      </c>
      <c r="I259" s="162">
        <f>(SUMIFS(Profile!$F$2:$F$17521,Profile!$B$2:$B$17521,$B259,Profile!$C$2:$C$17521,I$8))*$C$6</f>
        <v>0</v>
      </c>
      <c r="J259" s="162">
        <f>(SUMIFS(Profile!$F$2:$F$17521,Profile!$B$2:$B$17521,$B259,Profile!$C$2:$C$17521,J$8))*$C$6</f>
        <v>0</v>
      </c>
      <c r="K259" s="162">
        <f>(SUMIFS(Profile!$F$2:$F$17521,Profile!$B$2:$B$17521,$B259,Profile!$C$2:$C$17521,K$8))*$C$6</f>
        <v>0</v>
      </c>
      <c r="L259" s="162">
        <f>(SUMIFS(Profile!$F$2:$F$17521,Profile!$B$2:$B$17521,$B259,Profile!$C$2:$C$17521,L$8))*$C$6</f>
        <v>0</v>
      </c>
      <c r="M259" s="162">
        <f>(SUMIFS(Profile!$F$2:$F$17521,Profile!$B$2:$B$17521,$B259,Profile!$C$2:$C$17521,M$8))*$C$6</f>
        <v>0</v>
      </c>
      <c r="N259" s="162">
        <f>(SUMIFS(Profile!$F$2:$F$17521,Profile!$B$2:$B$17521,$B259,Profile!$C$2:$C$17521,N$8))*$C$6</f>
        <v>0</v>
      </c>
      <c r="O259" s="162">
        <f>(SUMIFS(Profile!$F$2:$F$17521,Profile!$B$2:$B$17521,$B259,Profile!$C$2:$C$17521,O$8))*$C$6</f>
        <v>0</v>
      </c>
      <c r="P259" s="162">
        <f>(SUMIFS(Profile!$F$2:$F$17521,Profile!$B$2:$B$17521,$B259,Profile!$C$2:$C$17521,P$8))*$C$6</f>
        <v>0</v>
      </c>
      <c r="Q259" s="162">
        <f>(SUMIFS(Profile!$F$2:$F$17521,Profile!$B$2:$B$17521,$B259,Profile!$C$2:$C$17521,Q$8))*$C$6</f>
        <v>0</v>
      </c>
      <c r="R259" s="162">
        <f>(SUMIFS(Profile!$F$2:$F$17521,Profile!$B$2:$B$17521,$B259,Profile!$C$2:$C$17521,R$8))*$C$6</f>
        <v>0</v>
      </c>
      <c r="S259" s="162">
        <f>(SUMIFS(Profile!$F$2:$F$17521,Profile!$B$2:$B$17521,$B259,Profile!$C$2:$C$17521,S$8))*$C$6</f>
        <v>0</v>
      </c>
      <c r="T259" s="162">
        <f>(SUMIFS(Profile!$F$2:$F$17521,Profile!$B$2:$B$17521,$B259,Profile!$C$2:$C$17521,T$8))*$C$6</f>
        <v>0</v>
      </c>
      <c r="U259" s="162">
        <f>(SUMIFS(Profile!$F$2:$F$17521,Profile!$B$2:$B$17521,$B259,Profile!$C$2:$C$17521,U$8))*$C$6</f>
        <v>0</v>
      </c>
      <c r="V259" s="162">
        <f>(SUMIFS(Profile!$F$2:$F$17521,Profile!$B$2:$B$17521,$B259,Profile!$C$2:$C$17521,V$8))*$C$6</f>
        <v>0</v>
      </c>
      <c r="W259" s="162">
        <f>(SUMIFS(Profile!$F$2:$F$17521,Profile!$B$2:$B$17521,$B259,Profile!$C$2:$C$17521,W$8))*$C$6</f>
        <v>0</v>
      </c>
      <c r="X259" s="162">
        <f>(SUMIFS(Profile!$F$2:$F$17521,Profile!$B$2:$B$17521,$B259,Profile!$C$2:$C$17521,X$8))*$C$6</f>
        <v>0</v>
      </c>
      <c r="Y259" s="162">
        <f>(SUMIFS(Profile!$F$2:$F$17521,Profile!$B$2:$B$17521,$B259,Profile!$C$2:$C$17521,Y$8))*$C$6</f>
        <v>0</v>
      </c>
      <c r="Z259" s="162">
        <f>(SUMIFS(Profile!$F$2:$F$17521,Profile!$B$2:$B$17521,$B259,Profile!$C$2:$C$17521,Z$8))*$C$6</f>
        <v>0</v>
      </c>
      <c r="AA259" s="162">
        <f>(SUMIFS(Profile!$F$2:$F$17521,Profile!$B$2:$B$17521,$B259,Profile!$C$2:$C$17521,AA$8))*$C$6</f>
        <v>0</v>
      </c>
      <c r="AB259" s="162">
        <f>(SUMIFS(Profile!$F$2:$F$17521,Profile!$B$2:$B$17521,$B259,Profile!$C$2:$C$17521,AB$8))*$C$6</f>
        <v>0</v>
      </c>
      <c r="AC259" s="162">
        <f>(SUMIFS(Profile!$F$2:$F$17521,Profile!$B$2:$B$17521,$B259,Profile!$C$2:$C$17521,AC$8))*$C$6</f>
        <v>0</v>
      </c>
      <c r="AD259" s="162">
        <f>(SUMIFS(Profile!$F$2:$F$17521,Profile!$B$2:$B$17521,$B259,Profile!$C$2:$C$17521,AD$8))*$C$6</f>
        <v>0</v>
      </c>
      <c r="AE259" s="162">
        <f>(SUMIFS(Profile!$F$2:$F$17521,Profile!$B$2:$B$17521,$B259,Profile!$C$2:$C$17521,AE$8))*$C$6</f>
        <v>0</v>
      </c>
      <c r="AF259" s="162">
        <f>(SUMIFS(Profile!$F$2:$F$17521,Profile!$B$2:$B$17521,$B259,Profile!$C$2:$C$17521,AF$8))*$C$6</f>
        <v>0</v>
      </c>
      <c r="AG259" s="162">
        <f>(SUMIFS(Profile!$F$2:$F$17521,Profile!$B$2:$B$17521,$B259,Profile!$C$2:$C$17521,AG$8))*$C$6</f>
        <v>0</v>
      </c>
      <c r="AH259" s="162">
        <f>(SUMIFS(Profile!$F$2:$F$17521,Profile!$B$2:$B$17521,$B259,Profile!$C$2:$C$17521,AH$8))*$C$6</f>
        <v>0</v>
      </c>
      <c r="AI259" s="162">
        <f>(SUMIFS(Profile!$F$2:$F$17521,Profile!$B$2:$B$17521,$B259,Profile!$C$2:$C$17521,AI$8))*$C$6</f>
        <v>0</v>
      </c>
      <c r="AJ259" s="162">
        <f>(SUMIFS(Profile!$F$2:$F$17521,Profile!$B$2:$B$17521,$B259,Profile!$C$2:$C$17521,AJ$8))*$C$6</f>
        <v>0</v>
      </c>
      <c r="AK259" s="162">
        <f>(SUMIFS(Profile!$F$2:$F$17521,Profile!$B$2:$B$17521,$B259,Profile!$C$2:$C$17521,AK$8))*$C$6</f>
        <v>0</v>
      </c>
      <c r="AL259" s="162">
        <f>(SUMIFS(Profile!$F$2:$F$17521,Profile!$B$2:$B$17521,$B259,Profile!$C$2:$C$17521,AL$8))*$C$6</f>
        <v>0</v>
      </c>
      <c r="AM259" s="162">
        <f>(SUMIFS(Profile!$F$2:$F$17521,Profile!$B$2:$B$17521,$B259,Profile!$C$2:$C$17521,AM$8))*$C$6</f>
        <v>0</v>
      </c>
      <c r="AN259" s="162">
        <f>(SUMIFS(Profile!$F$2:$F$17521,Profile!$B$2:$B$17521,$B259,Profile!$C$2:$C$17521,AN$8))*$C$6</f>
        <v>0</v>
      </c>
      <c r="AO259" s="162">
        <f>(SUMIFS(Profile!$F$2:$F$17521,Profile!$B$2:$B$17521,$B259,Profile!$C$2:$C$17521,AO$8))*$C$6</f>
        <v>0</v>
      </c>
      <c r="AP259" s="162">
        <f>(SUMIFS(Profile!$F$2:$F$17521,Profile!$B$2:$B$17521,$B259,Profile!$C$2:$C$17521,AP$8))*$C$6</f>
        <v>0</v>
      </c>
      <c r="AQ259" s="162">
        <f>(SUMIFS(Profile!$F$2:$F$17521,Profile!$B$2:$B$17521,$B259,Profile!$C$2:$C$17521,AQ$8))*$C$6</f>
        <v>0</v>
      </c>
      <c r="AR259" s="162">
        <f>(SUMIFS(Profile!$F$2:$F$17521,Profile!$B$2:$B$17521,$B259,Profile!$C$2:$C$17521,AR$8))*$C$6</f>
        <v>0</v>
      </c>
      <c r="AS259" s="162">
        <f>(SUMIFS(Profile!$F$2:$F$17521,Profile!$B$2:$B$17521,$B259,Profile!$C$2:$C$17521,AS$8))*$C$6</f>
        <v>0</v>
      </c>
      <c r="AT259" s="162">
        <f>(SUMIFS(Profile!$F$2:$F$17521,Profile!$B$2:$B$17521,$B259,Profile!$C$2:$C$17521,AT$8))*$C$6</f>
        <v>0</v>
      </c>
      <c r="AU259" s="162">
        <f>(SUMIFS(Profile!$F$2:$F$17521,Profile!$B$2:$B$17521,$B259,Profile!$C$2:$C$17521,AU$8))*$C$6</f>
        <v>0</v>
      </c>
      <c r="AV259" s="162">
        <f>(SUMIFS(Profile!$F$2:$F$17521,Profile!$B$2:$B$17521,$B259,Profile!$C$2:$C$17521,AV$8))*$C$6</f>
        <v>0</v>
      </c>
      <c r="AW259" s="162">
        <f>(SUMIFS(Profile!$F$2:$F$17521,Profile!$B$2:$B$17521,$B259,Profile!$C$2:$C$17521,AW$8))*$C$6</f>
        <v>0</v>
      </c>
      <c r="AX259" s="162">
        <f>(SUMIFS(Profile!$F$2:$F$17521,Profile!$B$2:$B$17521,$B259,Profile!$C$2:$C$17521,AX$8))*$C$6</f>
        <v>0</v>
      </c>
      <c r="AY259" s="162">
        <f>(SUMIFS(Profile!$F$2:$F$17521,Profile!$B$2:$B$17521,$B259,Profile!$C$2:$C$17521,AY$8))*$C$6</f>
        <v>0</v>
      </c>
      <c r="AZ259" s="162">
        <f>(SUMIFS(Profile!$F$2:$F$17521,Profile!$B$2:$B$17521,$B259,Profile!$C$2:$C$17521,AZ$8))*$C$6</f>
        <v>0</v>
      </c>
      <c r="BA259" s="162">
        <f t="shared" si="10"/>
        <v>0</v>
      </c>
      <c r="BB259" s="162">
        <f>(SUMIFS(Profile!$E$2:$E$17521,Profile!$B$2:$B$17521,$B259,Profile!$C$2:$C$17521,BB$8))*$C$9</f>
        <v>0</v>
      </c>
      <c r="BC259" s="162">
        <f>(SUMIFS(Profile!$E$2:$E$17521,Profile!$B$2:$B$17521,$B259,Profile!$C$2:$C$17521,BC$8))*$C$9</f>
        <v>0</v>
      </c>
      <c r="BD259" s="162">
        <f>(SUMIFS(Profile!$E$2:$E$17521,Profile!$B$2:$B$17521,$B259,Profile!$C$2:$C$17521,BD$8))*$C$9</f>
        <v>0</v>
      </c>
      <c r="BE259" s="162">
        <f>(SUMIFS(Profile!$E$2:$E$17521,Profile!$B$2:$B$17521,$B259,Profile!$C$2:$C$17521,BE$8))*$C$9</f>
        <v>0</v>
      </c>
      <c r="BF259" s="162">
        <f>(SUMIFS(Profile!$E$2:$E$17521,Profile!$B$2:$B$17521,$B259,Profile!$C$2:$C$17521,BF$8))*$C$9</f>
        <v>0</v>
      </c>
      <c r="BG259" s="162">
        <f>(SUMIFS(Profile!$E$2:$E$17521,Profile!$B$2:$B$17521,$B259,Profile!$C$2:$C$17521,BG$8))*$C$9</f>
        <v>0</v>
      </c>
      <c r="BH259" s="162">
        <f>(SUMIFS(Profile!$E$2:$E$17521,Profile!$B$2:$B$17521,$B259,Profile!$C$2:$C$17521,BH$8))*$C$9</f>
        <v>0</v>
      </c>
      <c r="BI259" s="162">
        <f>(SUMIFS(Profile!$E$2:$E$17521,Profile!$B$2:$B$17521,$B259,Profile!$C$2:$C$17521,BI$8))*$C$9</f>
        <v>0</v>
      </c>
      <c r="BJ259" s="162">
        <f>(SUMIFS(Profile!$E$2:$E$17521,Profile!$B$2:$B$17521,$B259,Profile!$C$2:$C$17521,BJ$8))*$C$9</f>
        <v>0</v>
      </c>
      <c r="BK259" s="162">
        <f>(SUMIFS(Profile!$E$2:$E$17521,Profile!$B$2:$B$17521,$B259,Profile!$C$2:$C$17521,BK$8))*$C$9</f>
        <v>0</v>
      </c>
      <c r="BL259" s="162">
        <f>(SUMIFS(Profile!$E$2:$E$17521,Profile!$B$2:$B$17521,$B259,Profile!$C$2:$C$17521,BL$8))*$C$9</f>
        <v>0</v>
      </c>
      <c r="BM259" s="162">
        <f>(SUMIFS(Profile!$E$2:$E$17521,Profile!$B$2:$B$17521,$B259,Profile!$C$2:$C$17521,BM$8))*$C$9</f>
        <v>0</v>
      </c>
      <c r="BN259" s="162">
        <f>(SUMIFS(Profile!$E$2:$E$17521,Profile!$B$2:$B$17521,$B259,Profile!$C$2:$C$17521,BN$8))*$C$9</f>
        <v>0</v>
      </c>
      <c r="BO259" s="162">
        <f>(SUMIFS(Profile!$E$2:$E$17521,Profile!$B$2:$B$17521,$B259,Profile!$C$2:$C$17521,BO$8))*$C$9</f>
        <v>0</v>
      </c>
      <c r="BP259" s="162">
        <f>(SUMIFS(Profile!$E$2:$E$17521,Profile!$B$2:$B$17521,$B259,Profile!$C$2:$C$17521,BP$8))*$C$9</f>
        <v>0</v>
      </c>
      <c r="BQ259" s="162">
        <f>(SUMIFS(Profile!$E$2:$E$17521,Profile!$B$2:$B$17521,$B259,Profile!$C$2:$C$17521,BQ$8))*$C$9</f>
        <v>0</v>
      </c>
      <c r="BR259" s="162">
        <f>(SUMIFS(Profile!$E$2:$E$17521,Profile!$B$2:$B$17521,$B259,Profile!$C$2:$C$17521,BR$8))*$C$9</f>
        <v>0</v>
      </c>
      <c r="BS259" s="162">
        <f>(SUMIFS(Profile!$E$2:$E$17521,Profile!$B$2:$B$17521,$B259,Profile!$C$2:$C$17521,BS$8))*$C$9</f>
        <v>0</v>
      </c>
      <c r="BT259" s="162">
        <f>(SUMIFS(Profile!$E$2:$E$17521,Profile!$B$2:$B$17521,$B259,Profile!$C$2:$C$17521,BT$8))*$C$9</f>
        <v>0</v>
      </c>
      <c r="BU259" s="162">
        <f>(SUMIFS(Profile!$E$2:$E$17521,Profile!$B$2:$B$17521,$B259,Profile!$C$2:$C$17521,BU$8))*$C$9</f>
        <v>0</v>
      </c>
      <c r="BV259" s="162">
        <f>(SUMIFS(Profile!$E$2:$E$17521,Profile!$B$2:$B$17521,$B259,Profile!$C$2:$C$17521,BV$8))*$C$9</f>
        <v>0</v>
      </c>
      <c r="BW259" s="162">
        <f>(SUMIFS(Profile!$E$2:$E$17521,Profile!$B$2:$B$17521,$B259,Profile!$C$2:$C$17521,BW$8))*$C$9</f>
        <v>0</v>
      </c>
      <c r="BX259" s="162">
        <f>(SUMIFS(Profile!$E$2:$E$17521,Profile!$B$2:$B$17521,$B259,Profile!$C$2:$C$17521,BX$8))*$C$9</f>
        <v>0</v>
      </c>
      <c r="BY259" s="162">
        <f>(SUMIFS(Profile!$E$2:$E$17521,Profile!$B$2:$B$17521,$B259,Profile!$C$2:$C$17521,BY$8))*$C$9</f>
        <v>0</v>
      </c>
      <c r="BZ259" s="162">
        <f>(SUMIFS(Profile!$E$2:$E$17521,Profile!$B$2:$B$17521,$B259,Profile!$C$2:$C$17521,BZ$8))*$C$9</f>
        <v>0</v>
      </c>
      <c r="CA259" s="162">
        <f>(SUMIFS(Profile!$E$2:$E$17521,Profile!$B$2:$B$17521,$B259,Profile!$C$2:$C$17521,CA$8))*$C$9</f>
        <v>0</v>
      </c>
      <c r="CB259" s="162">
        <f>(SUMIFS(Profile!$E$2:$E$17521,Profile!$B$2:$B$17521,$B259,Profile!$C$2:$C$17521,CB$8))*$C$9</f>
        <v>0</v>
      </c>
      <c r="CC259" s="162">
        <f>(SUMIFS(Profile!$E$2:$E$17521,Profile!$B$2:$B$17521,$B259,Profile!$C$2:$C$17521,CC$8))*$C$9</f>
        <v>0</v>
      </c>
      <c r="CD259" s="162">
        <f>(SUMIFS(Profile!$E$2:$E$17521,Profile!$B$2:$B$17521,$B259,Profile!$C$2:$C$17521,CD$8))*$C$9</f>
        <v>0</v>
      </c>
      <c r="CE259" s="162">
        <f>(SUMIFS(Profile!$E$2:$E$17521,Profile!$B$2:$B$17521,$B259,Profile!$C$2:$C$17521,CE$8))*$C$9</f>
        <v>0</v>
      </c>
      <c r="CF259" s="162">
        <f>(SUMIFS(Profile!$E$2:$E$17521,Profile!$B$2:$B$17521,$B259,Profile!$C$2:$C$17521,CF$8))*$C$9</f>
        <v>0</v>
      </c>
      <c r="CG259" s="162">
        <f>(SUMIFS(Profile!$E$2:$E$17521,Profile!$B$2:$B$17521,$B259,Profile!$C$2:$C$17521,CG$8))*$C$9</f>
        <v>0</v>
      </c>
      <c r="CH259" s="162">
        <f>(SUMIFS(Profile!$E$2:$E$17521,Profile!$B$2:$B$17521,$B259,Profile!$C$2:$C$17521,CH$8))*$C$9</f>
        <v>0</v>
      </c>
      <c r="CI259" s="162">
        <f>(SUMIFS(Profile!$E$2:$E$17521,Profile!$B$2:$B$17521,$B259,Profile!$C$2:$C$17521,CI$8))*$C$9</f>
        <v>0</v>
      </c>
      <c r="CJ259" s="162">
        <f>(SUMIFS(Profile!$E$2:$E$17521,Profile!$B$2:$B$17521,$B259,Profile!$C$2:$C$17521,CJ$8))*$C$9</f>
        <v>0</v>
      </c>
      <c r="CK259" s="162">
        <f>(SUMIFS(Profile!$E$2:$E$17521,Profile!$B$2:$B$17521,$B259,Profile!$C$2:$C$17521,CK$8))*$C$9</f>
        <v>0</v>
      </c>
      <c r="CL259" s="162">
        <f>(SUMIFS(Profile!$E$2:$E$17521,Profile!$B$2:$B$17521,$B259,Profile!$C$2:$C$17521,CL$8))*$C$9</f>
        <v>0</v>
      </c>
      <c r="CM259" s="162">
        <f>(SUMIFS(Profile!$E$2:$E$17521,Profile!$B$2:$B$17521,$B259,Profile!$C$2:$C$17521,CM$8))*$C$9</f>
        <v>0</v>
      </c>
      <c r="CN259" s="162">
        <f>(SUMIFS(Profile!$E$2:$E$17521,Profile!$B$2:$B$17521,$B259,Profile!$C$2:$C$17521,CN$8))*$C$9</f>
        <v>0</v>
      </c>
      <c r="CO259" s="162">
        <f>(SUMIFS(Profile!$E$2:$E$17521,Profile!$B$2:$B$17521,$B259,Profile!$C$2:$C$17521,CO$8))*$C$9</f>
        <v>0</v>
      </c>
      <c r="CP259" s="162">
        <f>(SUMIFS(Profile!$E$2:$E$17521,Profile!$B$2:$B$17521,$B259,Profile!$C$2:$C$17521,CP$8))*$C$9</f>
        <v>0</v>
      </c>
      <c r="CQ259" s="162">
        <f>(SUMIFS(Profile!$E$2:$E$17521,Profile!$B$2:$B$17521,$B259,Profile!$C$2:$C$17521,CQ$8))*$C$9</f>
        <v>0</v>
      </c>
      <c r="CR259" s="162">
        <f>(SUMIFS(Profile!$E$2:$E$17521,Profile!$B$2:$B$17521,$B259,Profile!$C$2:$C$17521,CR$8))*$C$9</f>
        <v>0</v>
      </c>
      <c r="CS259" s="162">
        <f>(SUMIFS(Profile!$E$2:$E$17521,Profile!$B$2:$B$17521,$B259,Profile!$C$2:$C$17521,CS$8))*$C$9</f>
        <v>0</v>
      </c>
      <c r="CT259" s="162">
        <f>(SUMIFS(Profile!$E$2:$E$17521,Profile!$B$2:$B$17521,$B259,Profile!$C$2:$C$17521,CT$8))*$C$9</f>
        <v>0</v>
      </c>
      <c r="CU259" s="162">
        <f>(SUMIFS(Profile!$E$2:$E$17521,Profile!$B$2:$B$17521,$B259,Profile!$C$2:$C$17521,CU$8))*$C$9</f>
        <v>0</v>
      </c>
      <c r="CV259" s="162">
        <f>(SUMIFS(Profile!$E$2:$E$17521,Profile!$B$2:$B$17521,$B259,Profile!$C$2:$C$17521,CV$8))*$C$9</f>
        <v>0</v>
      </c>
      <c r="CW259" s="162">
        <f>(SUMIFS(Profile!$E$2:$E$17521,Profile!$B$2:$B$17521,$B259,Profile!$C$2:$C$17521,CW$8))*$C$9</f>
        <v>0</v>
      </c>
      <c r="CX259" s="162">
        <f t="shared" si="11"/>
        <v>0</v>
      </c>
      <c r="CY259" s="162">
        <f t="shared" ref="CY259:ET259" si="1256">MAX(BB259-E259,0)</f>
        <v>0</v>
      </c>
      <c r="CZ259" s="162">
        <f t="shared" si="1256"/>
        <v>0</v>
      </c>
      <c r="DA259" s="162">
        <f t="shared" si="1256"/>
        <v>0</v>
      </c>
      <c r="DB259" s="162">
        <f t="shared" si="1256"/>
        <v>0</v>
      </c>
      <c r="DC259" s="162">
        <f t="shared" si="1256"/>
        <v>0</v>
      </c>
      <c r="DD259" s="162">
        <f t="shared" si="1256"/>
        <v>0</v>
      </c>
      <c r="DE259" s="162">
        <f t="shared" si="1256"/>
        <v>0</v>
      </c>
      <c r="DF259" s="162">
        <f t="shared" si="1256"/>
        <v>0</v>
      </c>
      <c r="DG259" s="162">
        <f t="shared" si="1256"/>
        <v>0</v>
      </c>
      <c r="DH259" s="162">
        <f t="shared" si="1256"/>
        <v>0</v>
      </c>
      <c r="DI259" s="162">
        <f t="shared" si="1256"/>
        <v>0</v>
      </c>
      <c r="DJ259" s="162">
        <f t="shared" si="1256"/>
        <v>0</v>
      </c>
      <c r="DK259" s="162">
        <f t="shared" si="1256"/>
        <v>0</v>
      </c>
      <c r="DL259" s="162">
        <f t="shared" si="1256"/>
        <v>0</v>
      </c>
      <c r="DM259" s="162">
        <f t="shared" si="1256"/>
        <v>0</v>
      </c>
      <c r="DN259" s="162">
        <f t="shared" si="1256"/>
        <v>0</v>
      </c>
      <c r="DO259" s="162">
        <f t="shared" si="1256"/>
        <v>0</v>
      </c>
      <c r="DP259" s="162">
        <f t="shared" si="1256"/>
        <v>0</v>
      </c>
      <c r="DQ259" s="162">
        <f t="shared" si="1256"/>
        <v>0</v>
      </c>
      <c r="DR259" s="162">
        <f t="shared" si="1256"/>
        <v>0</v>
      </c>
      <c r="DS259" s="162">
        <f t="shared" si="1256"/>
        <v>0</v>
      </c>
      <c r="DT259" s="162">
        <f t="shared" si="1256"/>
        <v>0</v>
      </c>
      <c r="DU259" s="162">
        <f t="shared" si="1256"/>
        <v>0</v>
      </c>
      <c r="DV259" s="162">
        <f t="shared" si="1256"/>
        <v>0</v>
      </c>
      <c r="DW259" s="162">
        <f t="shared" si="1256"/>
        <v>0</v>
      </c>
      <c r="DX259" s="162">
        <f t="shared" si="1256"/>
        <v>0</v>
      </c>
      <c r="DY259" s="162">
        <f t="shared" si="1256"/>
        <v>0</v>
      </c>
      <c r="DZ259" s="162">
        <f t="shared" si="1256"/>
        <v>0</v>
      </c>
      <c r="EA259" s="162">
        <f t="shared" si="1256"/>
        <v>0</v>
      </c>
      <c r="EB259" s="162">
        <f t="shared" si="1256"/>
        <v>0</v>
      </c>
      <c r="EC259" s="162">
        <f t="shared" si="1256"/>
        <v>0</v>
      </c>
      <c r="ED259" s="162">
        <f t="shared" si="1256"/>
        <v>0</v>
      </c>
      <c r="EE259" s="162">
        <f t="shared" si="1256"/>
        <v>0</v>
      </c>
      <c r="EF259" s="162">
        <f t="shared" si="1256"/>
        <v>0</v>
      </c>
      <c r="EG259" s="162">
        <f t="shared" si="1256"/>
        <v>0</v>
      </c>
      <c r="EH259" s="162">
        <f t="shared" si="1256"/>
        <v>0</v>
      </c>
      <c r="EI259" s="162">
        <f t="shared" si="1256"/>
        <v>0</v>
      </c>
      <c r="EJ259" s="162">
        <f t="shared" si="1256"/>
        <v>0</v>
      </c>
      <c r="EK259" s="162">
        <f t="shared" si="1256"/>
        <v>0</v>
      </c>
      <c r="EL259" s="162">
        <f t="shared" si="1256"/>
        <v>0</v>
      </c>
      <c r="EM259" s="162">
        <f t="shared" si="1256"/>
        <v>0</v>
      </c>
      <c r="EN259" s="162">
        <f t="shared" si="1256"/>
        <v>0</v>
      </c>
      <c r="EO259" s="162">
        <f t="shared" si="1256"/>
        <v>0</v>
      </c>
      <c r="EP259" s="162">
        <f t="shared" si="1256"/>
        <v>0</v>
      </c>
      <c r="EQ259" s="162">
        <f t="shared" si="1256"/>
        <v>0</v>
      </c>
      <c r="ER259" s="162">
        <f t="shared" si="1256"/>
        <v>0</v>
      </c>
      <c r="ES259" s="162">
        <f t="shared" si="1256"/>
        <v>0</v>
      </c>
      <c r="ET259" s="162">
        <f t="shared" si="1256"/>
        <v>0</v>
      </c>
      <c r="EU259" s="162">
        <f t="shared" si="13"/>
        <v>0</v>
      </c>
      <c r="EV259" s="162">
        <f t="shared" ref="EV259:GQ259" si="1257">BB259-CY259</f>
        <v>0</v>
      </c>
      <c r="EW259" s="162">
        <f t="shared" si="1257"/>
        <v>0</v>
      </c>
      <c r="EX259" s="162">
        <f t="shared" si="1257"/>
        <v>0</v>
      </c>
      <c r="EY259" s="162">
        <f t="shared" si="1257"/>
        <v>0</v>
      </c>
      <c r="EZ259" s="162">
        <f t="shared" si="1257"/>
        <v>0</v>
      </c>
      <c r="FA259" s="162">
        <f t="shared" si="1257"/>
        <v>0</v>
      </c>
      <c r="FB259" s="162">
        <f t="shared" si="1257"/>
        <v>0</v>
      </c>
      <c r="FC259" s="162">
        <f t="shared" si="1257"/>
        <v>0</v>
      </c>
      <c r="FD259" s="162">
        <f t="shared" si="1257"/>
        <v>0</v>
      </c>
      <c r="FE259" s="162">
        <f t="shared" si="1257"/>
        <v>0</v>
      </c>
      <c r="FF259" s="162">
        <f t="shared" si="1257"/>
        <v>0</v>
      </c>
      <c r="FG259" s="162">
        <f t="shared" si="1257"/>
        <v>0</v>
      </c>
      <c r="FH259" s="162">
        <f t="shared" si="1257"/>
        <v>0</v>
      </c>
      <c r="FI259" s="162">
        <f t="shared" si="1257"/>
        <v>0</v>
      </c>
      <c r="FJ259" s="162">
        <f t="shared" si="1257"/>
        <v>0</v>
      </c>
      <c r="FK259" s="162">
        <f t="shared" si="1257"/>
        <v>0</v>
      </c>
      <c r="FL259" s="162">
        <f t="shared" si="1257"/>
        <v>0</v>
      </c>
      <c r="FM259" s="162">
        <f t="shared" si="1257"/>
        <v>0</v>
      </c>
      <c r="FN259" s="162">
        <f t="shared" si="1257"/>
        <v>0</v>
      </c>
      <c r="FO259" s="162">
        <f t="shared" si="1257"/>
        <v>0</v>
      </c>
      <c r="FP259" s="162">
        <f t="shared" si="1257"/>
        <v>0</v>
      </c>
      <c r="FQ259" s="162">
        <f t="shared" si="1257"/>
        <v>0</v>
      </c>
      <c r="FR259" s="162">
        <f t="shared" si="1257"/>
        <v>0</v>
      </c>
      <c r="FS259" s="162">
        <f t="shared" si="1257"/>
        <v>0</v>
      </c>
      <c r="FT259" s="162">
        <f t="shared" si="1257"/>
        <v>0</v>
      </c>
      <c r="FU259" s="162">
        <f t="shared" si="1257"/>
        <v>0</v>
      </c>
      <c r="FV259" s="162">
        <f t="shared" si="1257"/>
        <v>0</v>
      </c>
      <c r="FW259" s="162">
        <f t="shared" si="1257"/>
        <v>0</v>
      </c>
      <c r="FX259" s="162">
        <f t="shared" si="1257"/>
        <v>0</v>
      </c>
      <c r="FY259" s="162">
        <f t="shared" si="1257"/>
        <v>0</v>
      </c>
      <c r="FZ259" s="162">
        <f t="shared" si="1257"/>
        <v>0</v>
      </c>
      <c r="GA259" s="162">
        <f t="shared" si="1257"/>
        <v>0</v>
      </c>
      <c r="GB259" s="162">
        <f t="shared" si="1257"/>
        <v>0</v>
      </c>
      <c r="GC259" s="162">
        <f t="shared" si="1257"/>
        <v>0</v>
      </c>
      <c r="GD259" s="162">
        <f t="shared" si="1257"/>
        <v>0</v>
      </c>
      <c r="GE259" s="162">
        <f t="shared" si="1257"/>
        <v>0</v>
      </c>
      <c r="GF259" s="162">
        <f t="shared" si="1257"/>
        <v>0</v>
      </c>
      <c r="GG259" s="162">
        <f t="shared" si="1257"/>
        <v>0</v>
      </c>
      <c r="GH259" s="162">
        <f t="shared" si="1257"/>
        <v>0</v>
      </c>
      <c r="GI259" s="162">
        <f t="shared" si="1257"/>
        <v>0</v>
      </c>
      <c r="GJ259" s="162">
        <f t="shared" si="1257"/>
        <v>0</v>
      </c>
      <c r="GK259" s="162">
        <f t="shared" si="1257"/>
        <v>0</v>
      </c>
      <c r="GL259" s="162">
        <f t="shared" si="1257"/>
        <v>0</v>
      </c>
      <c r="GM259" s="162">
        <f t="shared" si="1257"/>
        <v>0</v>
      </c>
      <c r="GN259" s="162">
        <f t="shared" si="1257"/>
        <v>0</v>
      </c>
      <c r="GO259" s="162">
        <f t="shared" si="1257"/>
        <v>0</v>
      </c>
      <c r="GP259" s="162">
        <f t="shared" si="1257"/>
        <v>0</v>
      </c>
      <c r="GQ259" s="162">
        <f t="shared" si="1257"/>
        <v>0</v>
      </c>
      <c r="GR259" s="162">
        <f t="shared" si="15"/>
        <v>0</v>
      </c>
      <c r="GS259" s="162">
        <f t="shared" ref="GS259:IN259" si="1258">E259-EV259</f>
        <v>0</v>
      </c>
      <c r="GT259" s="162">
        <f t="shared" si="1258"/>
        <v>0</v>
      </c>
      <c r="GU259" s="162">
        <f t="shared" si="1258"/>
        <v>0</v>
      </c>
      <c r="GV259" s="162">
        <f t="shared" si="1258"/>
        <v>0</v>
      </c>
      <c r="GW259" s="162">
        <f t="shared" si="1258"/>
        <v>0</v>
      </c>
      <c r="GX259" s="162">
        <f t="shared" si="1258"/>
        <v>0</v>
      </c>
      <c r="GY259" s="162">
        <f t="shared" si="1258"/>
        <v>0</v>
      </c>
      <c r="GZ259" s="162">
        <f t="shared" si="1258"/>
        <v>0</v>
      </c>
      <c r="HA259" s="162">
        <f t="shared" si="1258"/>
        <v>0</v>
      </c>
      <c r="HB259" s="162">
        <f t="shared" si="1258"/>
        <v>0</v>
      </c>
      <c r="HC259" s="162">
        <f t="shared" si="1258"/>
        <v>0</v>
      </c>
      <c r="HD259" s="162">
        <f t="shared" si="1258"/>
        <v>0</v>
      </c>
      <c r="HE259" s="162">
        <f t="shared" si="1258"/>
        <v>0</v>
      </c>
      <c r="HF259" s="162">
        <f t="shared" si="1258"/>
        <v>0</v>
      </c>
      <c r="HG259" s="162">
        <f t="shared" si="1258"/>
        <v>0</v>
      </c>
      <c r="HH259" s="162">
        <f t="shared" si="1258"/>
        <v>0</v>
      </c>
      <c r="HI259" s="162">
        <f t="shared" si="1258"/>
        <v>0</v>
      </c>
      <c r="HJ259" s="162">
        <f t="shared" si="1258"/>
        <v>0</v>
      </c>
      <c r="HK259" s="162">
        <f t="shared" si="1258"/>
        <v>0</v>
      </c>
      <c r="HL259" s="162">
        <f t="shared" si="1258"/>
        <v>0</v>
      </c>
      <c r="HM259" s="162">
        <f t="shared" si="1258"/>
        <v>0</v>
      </c>
      <c r="HN259" s="162">
        <f t="shared" si="1258"/>
        <v>0</v>
      </c>
      <c r="HO259" s="162">
        <f t="shared" si="1258"/>
        <v>0</v>
      </c>
      <c r="HP259" s="162">
        <f t="shared" si="1258"/>
        <v>0</v>
      </c>
      <c r="HQ259" s="162">
        <f t="shared" si="1258"/>
        <v>0</v>
      </c>
      <c r="HR259" s="162">
        <f t="shared" si="1258"/>
        <v>0</v>
      </c>
      <c r="HS259" s="162">
        <f t="shared" si="1258"/>
        <v>0</v>
      </c>
      <c r="HT259" s="162">
        <f t="shared" si="1258"/>
        <v>0</v>
      </c>
      <c r="HU259" s="162">
        <f t="shared" si="1258"/>
        <v>0</v>
      </c>
      <c r="HV259" s="162">
        <f t="shared" si="1258"/>
        <v>0</v>
      </c>
      <c r="HW259" s="162">
        <f t="shared" si="1258"/>
        <v>0</v>
      </c>
      <c r="HX259" s="162">
        <f t="shared" si="1258"/>
        <v>0</v>
      </c>
      <c r="HY259" s="162">
        <f t="shared" si="1258"/>
        <v>0</v>
      </c>
      <c r="HZ259" s="162">
        <f t="shared" si="1258"/>
        <v>0</v>
      </c>
      <c r="IA259" s="162">
        <f t="shared" si="1258"/>
        <v>0</v>
      </c>
      <c r="IB259" s="162">
        <f t="shared" si="1258"/>
        <v>0</v>
      </c>
      <c r="IC259" s="162">
        <f t="shared" si="1258"/>
        <v>0</v>
      </c>
      <c r="ID259" s="162">
        <f t="shared" si="1258"/>
        <v>0</v>
      </c>
      <c r="IE259" s="162">
        <f t="shared" si="1258"/>
        <v>0</v>
      </c>
      <c r="IF259" s="162">
        <f t="shared" si="1258"/>
        <v>0</v>
      </c>
      <c r="IG259" s="162">
        <f t="shared" si="1258"/>
        <v>0</v>
      </c>
      <c r="IH259" s="162">
        <f t="shared" si="1258"/>
        <v>0</v>
      </c>
      <c r="II259" s="162">
        <f t="shared" si="1258"/>
        <v>0</v>
      </c>
      <c r="IJ259" s="162">
        <f t="shared" si="1258"/>
        <v>0</v>
      </c>
      <c r="IK259" s="162">
        <f t="shared" si="1258"/>
        <v>0</v>
      </c>
      <c r="IL259" s="162">
        <f t="shared" si="1258"/>
        <v>0</v>
      </c>
      <c r="IM259" s="162">
        <f t="shared" si="1258"/>
        <v>0</v>
      </c>
      <c r="IN259" s="162">
        <f t="shared" si="1258"/>
        <v>0</v>
      </c>
      <c r="IO259" s="162">
        <f t="shared" si="17"/>
        <v>0</v>
      </c>
      <c r="IP259" s="162">
        <f t="shared" si="23"/>
        <v>0</v>
      </c>
      <c r="IQ259" s="162">
        <f t="shared" ref="IQ259:KK259" si="1259">MAX((MIN(CZ259+IP259,$IO$7))-GT259,0)</f>
        <v>0</v>
      </c>
      <c r="IR259" s="162">
        <f t="shared" si="1259"/>
        <v>0</v>
      </c>
      <c r="IS259" s="162">
        <f t="shared" si="1259"/>
        <v>0</v>
      </c>
      <c r="IT259" s="162">
        <f t="shared" si="1259"/>
        <v>0</v>
      </c>
      <c r="IU259" s="162">
        <f t="shared" si="1259"/>
        <v>0</v>
      </c>
      <c r="IV259" s="162">
        <f t="shared" si="1259"/>
        <v>0</v>
      </c>
      <c r="IW259" s="162">
        <f t="shared" si="1259"/>
        <v>0</v>
      </c>
      <c r="IX259" s="162">
        <f t="shared" si="1259"/>
        <v>0</v>
      </c>
      <c r="IY259" s="162">
        <f t="shared" si="1259"/>
        <v>0</v>
      </c>
      <c r="IZ259" s="162">
        <f t="shared" si="1259"/>
        <v>0</v>
      </c>
      <c r="JA259" s="162">
        <f t="shared" si="1259"/>
        <v>0</v>
      </c>
      <c r="JB259" s="162">
        <f t="shared" si="1259"/>
        <v>0</v>
      </c>
      <c r="JC259" s="162">
        <f t="shared" si="1259"/>
        <v>0</v>
      </c>
      <c r="JD259" s="162">
        <f t="shared" si="1259"/>
        <v>0</v>
      </c>
      <c r="JE259" s="162">
        <f t="shared" si="1259"/>
        <v>0</v>
      </c>
      <c r="JF259" s="162">
        <f t="shared" si="1259"/>
        <v>0</v>
      </c>
      <c r="JG259" s="162">
        <f t="shared" si="1259"/>
        <v>0</v>
      </c>
      <c r="JH259" s="162">
        <f t="shared" si="1259"/>
        <v>0</v>
      </c>
      <c r="JI259" s="162">
        <f t="shared" si="1259"/>
        <v>0</v>
      </c>
      <c r="JJ259" s="162">
        <f t="shared" si="1259"/>
        <v>0</v>
      </c>
      <c r="JK259" s="162">
        <f t="shared" si="1259"/>
        <v>0</v>
      </c>
      <c r="JL259" s="162">
        <f t="shared" si="1259"/>
        <v>0</v>
      </c>
      <c r="JM259" s="162">
        <f t="shared" si="1259"/>
        <v>0</v>
      </c>
      <c r="JN259" s="162">
        <f t="shared" si="1259"/>
        <v>0</v>
      </c>
      <c r="JO259" s="162">
        <f t="shared" si="1259"/>
        <v>0</v>
      </c>
      <c r="JP259" s="162">
        <f t="shared" si="1259"/>
        <v>0</v>
      </c>
      <c r="JQ259" s="162">
        <f t="shared" si="1259"/>
        <v>0</v>
      </c>
      <c r="JR259" s="162">
        <f t="shared" si="1259"/>
        <v>0</v>
      </c>
      <c r="JS259" s="162">
        <f t="shared" si="1259"/>
        <v>0</v>
      </c>
      <c r="JT259" s="162">
        <f t="shared" si="1259"/>
        <v>0</v>
      </c>
      <c r="JU259" s="162">
        <f t="shared" si="1259"/>
        <v>0</v>
      </c>
      <c r="JV259" s="162">
        <f t="shared" si="1259"/>
        <v>0</v>
      </c>
      <c r="JW259" s="162">
        <f t="shared" si="1259"/>
        <v>0</v>
      </c>
      <c r="JX259" s="162">
        <f t="shared" si="1259"/>
        <v>0</v>
      </c>
      <c r="JY259" s="162">
        <f t="shared" si="1259"/>
        <v>0</v>
      </c>
      <c r="JZ259" s="162">
        <f t="shared" si="1259"/>
        <v>0</v>
      </c>
      <c r="KA259" s="162">
        <f t="shared" si="1259"/>
        <v>0</v>
      </c>
      <c r="KB259" s="162">
        <f t="shared" si="1259"/>
        <v>0</v>
      </c>
      <c r="KC259" s="162">
        <f t="shared" si="1259"/>
        <v>0</v>
      </c>
      <c r="KD259" s="162">
        <f t="shared" si="1259"/>
        <v>0</v>
      </c>
      <c r="KE259" s="162">
        <f t="shared" si="1259"/>
        <v>0</v>
      </c>
      <c r="KF259" s="162">
        <f t="shared" si="1259"/>
        <v>0</v>
      </c>
      <c r="KG259" s="162">
        <f t="shared" si="1259"/>
        <v>0</v>
      </c>
      <c r="KH259" s="162">
        <f t="shared" si="1259"/>
        <v>0</v>
      </c>
      <c r="KI259" s="162">
        <f t="shared" si="1259"/>
        <v>0</v>
      </c>
      <c r="KJ259" s="162">
        <f t="shared" si="1259"/>
        <v>0</v>
      </c>
      <c r="KK259" s="162">
        <f t="shared" si="1259"/>
        <v>0</v>
      </c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</row>
    <row r="260" ht="14.25" customHeight="1" spans="1:326" x14ac:dyDescent="0.25">
      <c r="A260" s="1">
        <v>9</v>
      </c>
      <c r="B260" s="1">
        <f t="shared" ref="B260:C260" si="1260">B259+1</f>
        <v>250</v>
      </c>
      <c r="C260" s="232">
        <f t="shared" si="1260"/>
        <v>43715</v>
      </c>
      <c r="D260" s="162">
        <f t="shared" si="9"/>
        <v>0</v>
      </c>
      <c r="E260" s="162">
        <f>(SUMIFS(Profile!$F$2:$F$17521,Profile!$B$2:$B$17521,$B260,Profile!$C$2:$C$17521,E$8))*$C$6</f>
        <v>0</v>
      </c>
      <c r="F260" s="162">
        <f>(SUMIFS(Profile!$F$2:$F$17521,Profile!$B$2:$B$17521,$B260,Profile!$C$2:$C$17521,F$8))*$C$6</f>
        <v>0</v>
      </c>
      <c r="G260" s="162">
        <f>(SUMIFS(Profile!$F$2:$F$17521,Profile!$B$2:$B$17521,$B260,Profile!$C$2:$C$17521,G$8))*$C$6</f>
        <v>0</v>
      </c>
      <c r="H260" s="162">
        <f>(SUMIFS(Profile!$F$2:$F$17521,Profile!$B$2:$B$17521,$B260,Profile!$C$2:$C$17521,H$8))*$C$6</f>
        <v>0</v>
      </c>
      <c r="I260" s="162">
        <f>(SUMIFS(Profile!$F$2:$F$17521,Profile!$B$2:$B$17521,$B260,Profile!$C$2:$C$17521,I$8))*$C$6</f>
        <v>0</v>
      </c>
      <c r="J260" s="162">
        <f>(SUMIFS(Profile!$F$2:$F$17521,Profile!$B$2:$B$17521,$B260,Profile!$C$2:$C$17521,J$8))*$C$6</f>
        <v>0</v>
      </c>
      <c r="K260" s="162">
        <f>(SUMIFS(Profile!$F$2:$F$17521,Profile!$B$2:$B$17521,$B260,Profile!$C$2:$C$17521,K$8))*$C$6</f>
        <v>0</v>
      </c>
      <c r="L260" s="162">
        <f>(SUMIFS(Profile!$F$2:$F$17521,Profile!$B$2:$B$17521,$B260,Profile!$C$2:$C$17521,L$8))*$C$6</f>
        <v>0</v>
      </c>
      <c r="M260" s="162">
        <f>(SUMIFS(Profile!$F$2:$F$17521,Profile!$B$2:$B$17521,$B260,Profile!$C$2:$C$17521,M$8))*$C$6</f>
        <v>0</v>
      </c>
      <c r="N260" s="162">
        <f>(SUMIFS(Profile!$F$2:$F$17521,Profile!$B$2:$B$17521,$B260,Profile!$C$2:$C$17521,N$8))*$C$6</f>
        <v>0</v>
      </c>
      <c r="O260" s="162">
        <f>(SUMIFS(Profile!$F$2:$F$17521,Profile!$B$2:$B$17521,$B260,Profile!$C$2:$C$17521,O$8))*$C$6</f>
        <v>0</v>
      </c>
      <c r="P260" s="162">
        <f>(SUMIFS(Profile!$F$2:$F$17521,Profile!$B$2:$B$17521,$B260,Profile!$C$2:$C$17521,P$8))*$C$6</f>
        <v>0</v>
      </c>
      <c r="Q260" s="162">
        <f>(SUMIFS(Profile!$F$2:$F$17521,Profile!$B$2:$B$17521,$B260,Profile!$C$2:$C$17521,Q$8))*$C$6</f>
        <v>0</v>
      </c>
      <c r="R260" s="162">
        <f>(SUMIFS(Profile!$F$2:$F$17521,Profile!$B$2:$B$17521,$B260,Profile!$C$2:$C$17521,R$8))*$C$6</f>
        <v>0</v>
      </c>
      <c r="S260" s="162">
        <f>(SUMIFS(Profile!$F$2:$F$17521,Profile!$B$2:$B$17521,$B260,Profile!$C$2:$C$17521,S$8))*$C$6</f>
        <v>0</v>
      </c>
      <c r="T260" s="162">
        <f>(SUMIFS(Profile!$F$2:$F$17521,Profile!$B$2:$B$17521,$B260,Profile!$C$2:$C$17521,T$8))*$C$6</f>
        <v>0</v>
      </c>
      <c r="U260" s="162">
        <f>(SUMIFS(Profile!$F$2:$F$17521,Profile!$B$2:$B$17521,$B260,Profile!$C$2:$C$17521,U$8))*$C$6</f>
        <v>0</v>
      </c>
      <c r="V260" s="162">
        <f>(SUMIFS(Profile!$F$2:$F$17521,Profile!$B$2:$B$17521,$B260,Profile!$C$2:$C$17521,V$8))*$C$6</f>
        <v>0</v>
      </c>
      <c r="W260" s="162">
        <f>(SUMIFS(Profile!$F$2:$F$17521,Profile!$B$2:$B$17521,$B260,Profile!$C$2:$C$17521,W$8))*$C$6</f>
        <v>0</v>
      </c>
      <c r="X260" s="162">
        <f>(SUMIFS(Profile!$F$2:$F$17521,Profile!$B$2:$B$17521,$B260,Profile!$C$2:$C$17521,X$8))*$C$6</f>
        <v>0</v>
      </c>
      <c r="Y260" s="162">
        <f>(SUMIFS(Profile!$F$2:$F$17521,Profile!$B$2:$B$17521,$B260,Profile!$C$2:$C$17521,Y$8))*$C$6</f>
        <v>0</v>
      </c>
      <c r="Z260" s="162">
        <f>(SUMIFS(Profile!$F$2:$F$17521,Profile!$B$2:$B$17521,$B260,Profile!$C$2:$C$17521,Z$8))*$C$6</f>
        <v>0</v>
      </c>
      <c r="AA260" s="162">
        <f>(SUMIFS(Profile!$F$2:$F$17521,Profile!$B$2:$B$17521,$B260,Profile!$C$2:$C$17521,AA$8))*$C$6</f>
        <v>0</v>
      </c>
      <c r="AB260" s="162">
        <f>(SUMIFS(Profile!$F$2:$F$17521,Profile!$B$2:$B$17521,$B260,Profile!$C$2:$C$17521,AB$8))*$C$6</f>
        <v>0</v>
      </c>
      <c r="AC260" s="162">
        <f>(SUMIFS(Profile!$F$2:$F$17521,Profile!$B$2:$B$17521,$B260,Profile!$C$2:$C$17521,AC$8))*$C$6</f>
        <v>0</v>
      </c>
      <c r="AD260" s="162">
        <f>(SUMIFS(Profile!$F$2:$F$17521,Profile!$B$2:$B$17521,$B260,Profile!$C$2:$C$17521,AD$8))*$C$6</f>
        <v>0</v>
      </c>
      <c r="AE260" s="162">
        <f>(SUMIFS(Profile!$F$2:$F$17521,Profile!$B$2:$B$17521,$B260,Profile!$C$2:$C$17521,AE$8))*$C$6</f>
        <v>0</v>
      </c>
      <c r="AF260" s="162">
        <f>(SUMIFS(Profile!$F$2:$F$17521,Profile!$B$2:$B$17521,$B260,Profile!$C$2:$C$17521,AF$8))*$C$6</f>
        <v>0</v>
      </c>
      <c r="AG260" s="162">
        <f>(SUMIFS(Profile!$F$2:$F$17521,Profile!$B$2:$B$17521,$B260,Profile!$C$2:$C$17521,AG$8))*$C$6</f>
        <v>0</v>
      </c>
      <c r="AH260" s="162">
        <f>(SUMIFS(Profile!$F$2:$F$17521,Profile!$B$2:$B$17521,$B260,Profile!$C$2:$C$17521,AH$8))*$C$6</f>
        <v>0</v>
      </c>
      <c r="AI260" s="162">
        <f>(SUMIFS(Profile!$F$2:$F$17521,Profile!$B$2:$B$17521,$B260,Profile!$C$2:$C$17521,AI$8))*$C$6</f>
        <v>0</v>
      </c>
      <c r="AJ260" s="162">
        <f>(SUMIFS(Profile!$F$2:$F$17521,Profile!$B$2:$B$17521,$B260,Profile!$C$2:$C$17521,AJ$8))*$C$6</f>
        <v>0</v>
      </c>
      <c r="AK260" s="162">
        <f>(SUMIFS(Profile!$F$2:$F$17521,Profile!$B$2:$B$17521,$B260,Profile!$C$2:$C$17521,AK$8))*$C$6</f>
        <v>0</v>
      </c>
      <c r="AL260" s="162">
        <f>(SUMIFS(Profile!$F$2:$F$17521,Profile!$B$2:$B$17521,$B260,Profile!$C$2:$C$17521,AL$8))*$C$6</f>
        <v>0</v>
      </c>
      <c r="AM260" s="162">
        <f>(SUMIFS(Profile!$F$2:$F$17521,Profile!$B$2:$B$17521,$B260,Profile!$C$2:$C$17521,AM$8))*$C$6</f>
        <v>0</v>
      </c>
      <c r="AN260" s="162">
        <f>(SUMIFS(Profile!$F$2:$F$17521,Profile!$B$2:$B$17521,$B260,Profile!$C$2:$C$17521,AN$8))*$C$6</f>
        <v>0</v>
      </c>
      <c r="AO260" s="162">
        <f>(SUMIFS(Profile!$F$2:$F$17521,Profile!$B$2:$B$17521,$B260,Profile!$C$2:$C$17521,AO$8))*$C$6</f>
        <v>0</v>
      </c>
      <c r="AP260" s="162">
        <f>(SUMIFS(Profile!$F$2:$F$17521,Profile!$B$2:$B$17521,$B260,Profile!$C$2:$C$17521,AP$8))*$C$6</f>
        <v>0</v>
      </c>
      <c r="AQ260" s="162">
        <f>(SUMIFS(Profile!$F$2:$F$17521,Profile!$B$2:$B$17521,$B260,Profile!$C$2:$C$17521,AQ$8))*$C$6</f>
        <v>0</v>
      </c>
      <c r="AR260" s="162">
        <f>(SUMIFS(Profile!$F$2:$F$17521,Profile!$B$2:$B$17521,$B260,Profile!$C$2:$C$17521,AR$8))*$C$6</f>
        <v>0</v>
      </c>
      <c r="AS260" s="162">
        <f>(SUMIFS(Profile!$F$2:$F$17521,Profile!$B$2:$B$17521,$B260,Profile!$C$2:$C$17521,AS$8))*$C$6</f>
        <v>0</v>
      </c>
      <c r="AT260" s="162">
        <f>(SUMIFS(Profile!$F$2:$F$17521,Profile!$B$2:$B$17521,$B260,Profile!$C$2:$C$17521,AT$8))*$C$6</f>
        <v>0</v>
      </c>
      <c r="AU260" s="162">
        <f>(SUMIFS(Profile!$F$2:$F$17521,Profile!$B$2:$B$17521,$B260,Profile!$C$2:$C$17521,AU$8))*$C$6</f>
        <v>0</v>
      </c>
      <c r="AV260" s="162">
        <f>(SUMIFS(Profile!$F$2:$F$17521,Profile!$B$2:$B$17521,$B260,Profile!$C$2:$C$17521,AV$8))*$C$6</f>
        <v>0</v>
      </c>
      <c r="AW260" s="162">
        <f>(SUMIFS(Profile!$F$2:$F$17521,Profile!$B$2:$B$17521,$B260,Profile!$C$2:$C$17521,AW$8))*$C$6</f>
        <v>0</v>
      </c>
      <c r="AX260" s="162">
        <f>(SUMIFS(Profile!$F$2:$F$17521,Profile!$B$2:$B$17521,$B260,Profile!$C$2:$C$17521,AX$8))*$C$6</f>
        <v>0</v>
      </c>
      <c r="AY260" s="162">
        <f>(SUMIFS(Profile!$F$2:$F$17521,Profile!$B$2:$B$17521,$B260,Profile!$C$2:$C$17521,AY$8))*$C$6</f>
        <v>0</v>
      </c>
      <c r="AZ260" s="162">
        <f>(SUMIFS(Profile!$F$2:$F$17521,Profile!$B$2:$B$17521,$B260,Profile!$C$2:$C$17521,AZ$8))*$C$6</f>
        <v>0</v>
      </c>
      <c r="BA260" s="162">
        <f t="shared" si="10"/>
        <v>0</v>
      </c>
      <c r="BB260" s="162">
        <f>(SUMIFS(Profile!$E$2:$E$17521,Profile!$B$2:$B$17521,$B260,Profile!$C$2:$C$17521,BB$8))*$C$9</f>
        <v>0</v>
      </c>
      <c r="BC260" s="162">
        <f>(SUMIFS(Profile!$E$2:$E$17521,Profile!$B$2:$B$17521,$B260,Profile!$C$2:$C$17521,BC$8))*$C$9</f>
        <v>0</v>
      </c>
      <c r="BD260" s="162">
        <f>(SUMIFS(Profile!$E$2:$E$17521,Profile!$B$2:$B$17521,$B260,Profile!$C$2:$C$17521,BD$8))*$C$9</f>
        <v>0</v>
      </c>
      <c r="BE260" s="162">
        <f>(SUMIFS(Profile!$E$2:$E$17521,Profile!$B$2:$B$17521,$B260,Profile!$C$2:$C$17521,BE$8))*$C$9</f>
        <v>0</v>
      </c>
      <c r="BF260" s="162">
        <f>(SUMIFS(Profile!$E$2:$E$17521,Profile!$B$2:$B$17521,$B260,Profile!$C$2:$C$17521,BF$8))*$C$9</f>
        <v>0</v>
      </c>
      <c r="BG260" s="162">
        <f>(SUMIFS(Profile!$E$2:$E$17521,Profile!$B$2:$B$17521,$B260,Profile!$C$2:$C$17521,BG$8))*$C$9</f>
        <v>0</v>
      </c>
      <c r="BH260" s="162">
        <f>(SUMIFS(Profile!$E$2:$E$17521,Profile!$B$2:$B$17521,$B260,Profile!$C$2:$C$17521,BH$8))*$C$9</f>
        <v>0</v>
      </c>
      <c r="BI260" s="162">
        <f>(SUMIFS(Profile!$E$2:$E$17521,Profile!$B$2:$B$17521,$B260,Profile!$C$2:$C$17521,BI$8))*$C$9</f>
        <v>0</v>
      </c>
      <c r="BJ260" s="162">
        <f>(SUMIFS(Profile!$E$2:$E$17521,Profile!$B$2:$B$17521,$B260,Profile!$C$2:$C$17521,BJ$8))*$C$9</f>
        <v>0</v>
      </c>
      <c r="BK260" s="162">
        <f>(SUMIFS(Profile!$E$2:$E$17521,Profile!$B$2:$B$17521,$B260,Profile!$C$2:$C$17521,BK$8))*$C$9</f>
        <v>0</v>
      </c>
      <c r="BL260" s="162">
        <f>(SUMIFS(Profile!$E$2:$E$17521,Profile!$B$2:$B$17521,$B260,Profile!$C$2:$C$17521,BL$8))*$C$9</f>
        <v>0</v>
      </c>
      <c r="BM260" s="162">
        <f>(SUMIFS(Profile!$E$2:$E$17521,Profile!$B$2:$B$17521,$B260,Profile!$C$2:$C$17521,BM$8))*$C$9</f>
        <v>0</v>
      </c>
      <c r="BN260" s="162">
        <f>(SUMIFS(Profile!$E$2:$E$17521,Profile!$B$2:$B$17521,$B260,Profile!$C$2:$C$17521,BN$8))*$C$9</f>
        <v>0</v>
      </c>
      <c r="BO260" s="162">
        <f>(SUMIFS(Profile!$E$2:$E$17521,Profile!$B$2:$B$17521,$B260,Profile!$C$2:$C$17521,BO$8))*$C$9</f>
        <v>0</v>
      </c>
      <c r="BP260" s="162">
        <f>(SUMIFS(Profile!$E$2:$E$17521,Profile!$B$2:$B$17521,$B260,Profile!$C$2:$C$17521,BP$8))*$C$9</f>
        <v>0</v>
      </c>
      <c r="BQ260" s="162">
        <f>(SUMIFS(Profile!$E$2:$E$17521,Profile!$B$2:$B$17521,$B260,Profile!$C$2:$C$17521,BQ$8))*$C$9</f>
        <v>0</v>
      </c>
      <c r="BR260" s="162">
        <f>(SUMIFS(Profile!$E$2:$E$17521,Profile!$B$2:$B$17521,$B260,Profile!$C$2:$C$17521,BR$8))*$C$9</f>
        <v>0</v>
      </c>
      <c r="BS260" s="162">
        <f>(SUMIFS(Profile!$E$2:$E$17521,Profile!$B$2:$B$17521,$B260,Profile!$C$2:$C$17521,BS$8))*$C$9</f>
        <v>0</v>
      </c>
      <c r="BT260" s="162">
        <f>(SUMIFS(Profile!$E$2:$E$17521,Profile!$B$2:$B$17521,$B260,Profile!$C$2:$C$17521,BT$8))*$C$9</f>
        <v>0</v>
      </c>
      <c r="BU260" s="162">
        <f>(SUMIFS(Profile!$E$2:$E$17521,Profile!$B$2:$B$17521,$B260,Profile!$C$2:$C$17521,BU$8))*$C$9</f>
        <v>0</v>
      </c>
      <c r="BV260" s="162">
        <f>(SUMIFS(Profile!$E$2:$E$17521,Profile!$B$2:$B$17521,$B260,Profile!$C$2:$C$17521,BV$8))*$C$9</f>
        <v>0</v>
      </c>
      <c r="BW260" s="162">
        <f>(SUMIFS(Profile!$E$2:$E$17521,Profile!$B$2:$B$17521,$B260,Profile!$C$2:$C$17521,BW$8))*$C$9</f>
        <v>0</v>
      </c>
      <c r="BX260" s="162">
        <f>(SUMIFS(Profile!$E$2:$E$17521,Profile!$B$2:$B$17521,$B260,Profile!$C$2:$C$17521,BX$8))*$C$9</f>
        <v>0</v>
      </c>
      <c r="BY260" s="162">
        <f>(SUMIFS(Profile!$E$2:$E$17521,Profile!$B$2:$B$17521,$B260,Profile!$C$2:$C$17521,BY$8))*$C$9</f>
        <v>0</v>
      </c>
      <c r="BZ260" s="162">
        <f>(SUMIFS(Profile!$E$2:$E$17521,Profile!$B$2:$B$17521,$B260,Profile!$C$2:$C$17521,BZ$8))*$C$9</f>
        <v>0</v>
      </c>
      <c r="CA260" s="162">
        <f>(SUMIFS(Profile!$E$2:$E$17521,Profile!$B$2:$B$17521,$B260,Profile!$C$2:$C$17521,CA$8))*$C$9</f>
        <v>0</v>
      </c>
      <c r="CB260" s="162">
        <f>(SUMIFS(Profile!$E$2:$E$17521,Profile!$B$2:$B$17521,$B260,Profile!$C$2:$C$17521,CB$8))*$C$9</f>
        <v>0</v>
      </c>
      <c r="CC260" s="162">
        <f>(SUMIFS(Profile!$E$2:$E$17521,Profile!$B$2:$B$17521,$B260,Profile!$C$2:$C$17521,CC$8))*$C$9</f>
        <v>0</v>
      </c>
      <c r="CD260" s="162">
        <f>(SUMIFS(Profile!$E$2:$E$17521,Profile!$B$2:$B$17521,$B260,Profile!$C$2:$C$17521,CD$8))*$C$9</f>
        <v>0</v>
      </c>
      <c r="CE260" s="162">
        <f>(SUMIFS(Profile!$E$2:$E$17521,Profile!$B$2:$B$17521,$B260,Profile!$C$2:$C$17521,CE$8))*$C$9</f>
        <v>0</v>
      </c>
      <c r="CF260" s="162">
        <f>(SUMIFS(Profile!$E$2:$E$17521,Profile!$B$2:$B$17521,$B260,Profile!$C$2:$C$17521,CF$8))*$C$9</f>
        <v>0</v>
      </c>
      <c r="CG260" s="162">
        <f>(SUMIFS(Profile!$E$2:$E$17521,Profile!$B$2:$B$17521,$B260,Profile!$C$2:$C$17521,CG$8))*$C$9</f>
        <v>0</v>
      </c>
      <c r="CH260" s="162">
        <f>(SUMIFS(Profile!$E$2:$E$17521,Profile!$B$2:$B$17521,$B260,Profile!$C$2:$C$17521,CH$8))*$C$9</f>
        <v>0</v>
      </c>
      <c r="CI260" s="162">
        <f>(SUMIFS(Profile!$E$2:$E$17521,Profile!$B$2:$B$17521,$B260,Profile!$C$2:$C$17521,CI$8))*$C$9</f>
        <v>0</v>
      </c>
      <c r="CJ260" s="162">
        <f>(SUMIFS(Profile!$E$2:$E$17521,Profile!$B$2:$B$17521,$B260,Profile!$C$2:$C$17521,CJ$8))*$C$9</f>
        <v>0</v>
      </c>
      <c r="CK260" s="162">
        <f>(SUMIFS(Profile!$E$2:$E$17521,Profile!$B$2:$B$17521,$B260,Profile!$C$2:$C$17521,CK$8))*$C$9</f>
        <v>0</v>
      </c>
      <c r="CL260" s="162">
        <f>(SUMIFS(Profile!$E$2:$E$17521,Profile!$B$2:$B$17521,$B260,Profile!$C$2:$C$17521,CL$8))*$C$9</f>
        <v>0</v>
      </c>
      <c r="CM260" s="162">
        <f>(SUMIFS(Profile!$E$2:$E$17521,Profile!$B$2:$B$17521,$B260,Profile!$C$2:$C$17521,CM$8))*$C$9</f>
        <v>0</v>
      </c>
      <c r="CN260" s="162">
        <f>(SUMIFS(Profile!$E$2:$E$17521,Profile!$B$2:$B$17521,$B260,Profile!$C$2:$C$17521,CN$8))*$C$9</f>
        <v>0</v>
      </c>
      <c r="CO260" s="162">
        <f>(SUMIFS(Profile!$E$2:$E$17521,Profile!$B$2:$B$17521,$B260,Profile!$C$2:$C$17521,CO$8))*$C$9</f>
        <v>0</v>
      </c>
      <c r="CP260" s="162">
        <f>(SUMIFS(Profile!$E$2:$E$17521,Profile!$B$2:$B$17521,$B260,Profile!$C$2:$C$17521,CP$8))*$C$9</f>
        <v>0</v>
      </c>
      <c r="CQ260" s="162">
        <f>(SUMIFS(Profile!$E$2:$E$17521,Profile!$B$2:$B$17521,$B260,Profile!$C$2:$C$17521,CQ$8))*$C$9</f>
        <v>0</v>
      </c>
      <c r="CR260" s="162">
        <f>(SUMIFS(Profile!$E$2:$E$17521,Profile!$B$2:$B$17521,$B260,Profile!$C$2:$C$17521,CR$8))*$C$9</f>
        <v>0</v>
      </c>
      <c r="CS260" s="162">
        <f>(SUMIFS(Profile!$E$2:$E$17521,Profile!$B$2:$B$17521,$B260,Profile!$C$2:$C$17521,CS$8))*$C$9</f>
        <v>0</v>
      </c>
      <c r="CT260" s="162">
        <f>(SUMIFS(Profile!$E$2:$E$17521,Profile!$B$2:$B$17521,$B260,Profile!$C$2:$C$17521,CT$8))*$C$9</f>
        <v>0</v>
      </c>
      <c r="CU260" s="162">
        <f>(SUMIFS(Profile!$E$2:$E$17521,Profile!$B$2:$B$17521,$B260,Profile!$C$2:$C$17521,CU$8))*$C$9</f>
        <v>0</v>
      </c>
      <c r="CV260" s="162">
        <f>(SUMIFS(Profile!$E$2:$E$17521,Profile!$B$2:$B$17521,$B260,Profile!$C$2:$C$17521,CV$8))*$C$9</f>
        <v>0</v>
      </c>
      <c r="CW260" s="162">
        <f>(SUMIFS(Profile!$E$2:$E$17521,Profile!$B$2:$B$17521,$B260,Profile!$C$2:$C$17521,CW$8))*$C$9</f>
        <v>0</v>
      </c>
      <c r="CX260" s="162">
        <f t="shared" si="11"/>
        <v>0</v>
      </c>
      <c r="CY260" s="162">
        <f t="shared" ref="CY260:ET260" si="1261">MAX(BB260-E260,0)</f>
        <v>0</v>
      </c>
      <c r="CZ260" s="162">
        <f t="shared" si="1261"/>
        <v>0</v>
      </c>
      <c r="DA260" s="162">
        <f t="shared" si="1261"/>
        <v>0</v>
      </c>
      <c r="DB260" s="162">
        <f t="shared" si="1261"/>
        <v>0</v>
      </c>
      <c r="DC260" s="162">
        <f t="shared" si="1261"/>
        <v>0</v>
      </c>
      <c r="DD260" s="162">
        <f t="shared" si="1261"/>
        <v>0</v>
      </c>
      <c r="DE260" s="162">
        <f t="shared" si="1261"/>
        <v>0</v>
      </c>
      <c r="DF260" s="162">
        <f t="shared" si="1261"/>
        <v>0</v>
      </c>
      <c r="DG260" s="162">
        <f t="shared" si="1261"/>
        <v>0</v>
      </c>
      <c r="DH260" s="162">
        <f t="shared" si="1261"/>
        <v>0</v>
      </c>
      <c r="DI260" s="162">
        <f t="shared" si="1261"/>
        <v>0</v>
      </c>
      <c r="DJ260" s="162">
        <f t="shared" si="1261"/>
        <v>0</v>
      </c>
      <c r="DK260" s="162">
        <f t="shared" si="1261"/>
        <v>0</v>
      </c>
      <c r="DL260" s="162">
        <f t="shared" si="1261"/>
        <v>0</v>
      </c>
      <c r="DM260" s="162">
        <f t="shared" si="1261"/>
        <v>0</v>
      </c>
      <c r="DN260" s="162">
        <f t="shared" si="1261"/>
        <v>0</v>
      </c>
      <c r="DO260" s="162">
        <f t="shared" si="1261"/>
        <v>0</v>
      </c>
      <c r="DP260" s="162">
        <f t="shared" si="1261"/>
        <v>0</v>
      </c>
      <c r="DQ260" s="162">
        <f t="shared" si="1261"/>
        <v>0</v>
      </c>
      <c r="DR260" s="162">
        <f t="shared" si="1261"/>
        <v>0</v>
      </c>
      <c r="DS260" s="162">
        <f t="shared" si="1261"/>
        <v>0</v>
      </c>
      <c r="DT260" s="162">
        <f t="shared" si="1261"/>
        <v>0</v>
      </c>
      <c r="DU260" s="162">
        <f t="shared" si="1261"/>
        <v>0</v>
      </c>
      <c r="DV260" s="162">
        <f t="shared" si="1261"/>
        <v>0</v>
      </c>
      <c r="DW260" s="162">
        <f t="shared" si="1261"/>
        <v>0</v>
      </c>
      <c r="DX260" s="162">
        <f t="shared" si="1261"/>
        <v>0</v>
      </c>
      <c r="DY260" s="162">
        <f t="shared" si="1261"/>
        <v>0</v>
      </c>
      <c r="DZ260" s="162">
        <f t="shared" si="1261"/>
        <v>0</v>
      </c>
      <c r="EA260" s="162">
        <f t="shared" si="1261"/>
        <v>0</v>
      </c>
      <c r="EB260" s="162">
        <f t="shared" si="1261"/>
        <v>0</v>
      </c>
      <c r="EC260" s="162">
        <f t="shared" si="1261"/>
        <v>0</v>
      </c>
      <c r="ED260" s="162">
        <f t="shared" si="1261"/>
        <v>0</v>
      </c>
      <c r="EE260" s="162">
        <f t="shared" si="1261"/>
        <v>0</v>
      </c>
      <c r="EF260" s="162">
        <f t="shared" si="1261"/>
        <v>0</v>
      </c>
      <c r="EG260" s="162">
        <f t="shared" si="1261"/>
        <v>0</v>
      </c>
      <c r="EH260" s="162">
        <f t="shared" si="1261"/>
        <v>0</v>
      </c>
      <c r="EI260" s="162">
        <f t="shared" si="1261"/>
        <v>0</v>
      </c>
      <c r="EJ260" s="162">
        <f t="shared" si="1261"/>
        <v>0</v>
      </c>
      <c r="EK260" s="162">
        <f t="shared" si="1261"/>
        <v>0</v>
      </c>
      <c r="EL260" s="162">
        <f t="shared" si="1261"/>
        <v>0</v>
      </c>
      <c r="EM260" s="162">
        <f t="shared" si="1261"/>
        <v>0</v>
      </c>
      <c r="EN260" s="162">
        <f t="shared" si="1261"/>
        <v>0</v>
      </c>
      <c r="EO260" s="162">
        <f t="shared" si="1261"/>
        <v>0</v>
      </c>
      <c r="EP260" s="162">
        <f t="shared" si="1261"/>
        <v>0</v>
      </c>
      <c r="EQ260" s="162">
        <f t="shared" si="1261"/>
        <v>0</v>
      </c>
      <c r="ER260" s="162">
        <f t="shared" si="1261"/>
        <v>0</v>
      </c>
      <c r="ES260" s="162">
        <f t="shared" si="1261"/>
        <v>0</v>
      </c>
      <c r="ET260" s="162">
        <f t="shared" si="1261"/>
        <v>0</v>
      </c>
      <c r="EU260" s="162">
        <f t="shared" si="13"/>
        <v>0</v>
      </c>
      <c r="EV260" s="162">
        <f t="shared" ref="EV260:GQ260" si="1262">BB260-CY260</f>
        <v>0</v>
      </c>
      <c r="EW260" s="162">
        <f t="shared" si="1262"/>
        <v>0</v>
      </c>
      <c r="EX260" s="162">
        <f t="shared" si="1262"/>
        <v>0</v>
      </c>
      <c r="EY260" s="162">
        <f t="shared" si="1262"/>
        <v>0</v>
      </c>
      <c r="EZ260" s="162">
        <f t="shared" si="1262"/>
        <v>0</v>
      </c>
      <c r="FA260" s="162">
        <f t="shared" si="1262"/>
        <v>0</v>
      </c>
      <c r="FB260" s="162">
        <f t="shared" si="1262"/>
        <v>0</v>
      </c>
      <c r="FC260" s="162">
        <f t="shared" si="1262"/>
        <v>0</v>
      </c>
      <c r="FD260" s="162">
        <f t="shared" si="1262"/>
        <v>0</v>
      </c>
      <c r="FE260" s="162">
        <f t="shared" si="1262"/>
        <v>0</v>
      </c>
      <c r="FF260" s="162">
        <f t="shared" si="1262"/>
        <v>0</v>
      </c>
      <c r="FG260" s="162">
        <f t="shared" si="1262"/>
        <v>0</v>
      </c>
      <c r="FH260" s="162">
        <f t="shared" si="1262"/>
        <v>0</v>
      </c>
      <c r="FI260" s="162">
        <f t="shared" si="1262"/>
        <v>0</v>
      </c>
      <c r="FJ260" s="162">
        <f t="shared" si="1262"/>
        <v>0</v>
      </c>
      <c r="FK260" s="162">
        <f t="shared" si="1262"/>
        <v>0</v>
      </c>
      <c r="FL260" s="162">
        <f t="shared" si="1262"/>
        <v>0</v>
      </c>
      <c r="FM260" s="162">
        <f t="shared" si="1262"/>
        <v>0</v>
      </c>
      <c r="FN260" s="162">
        <f t="shared" si="1262"/>
        <v>0</v>
      </c>
      <c r="FO260" s="162">
        <f t="shared" si="1262"/>
        <v>0</v>
      </c>
      <c r="FP260" s="162">
        <f t="shared" si="1262"/>
        <v>0</v>
      </c>
      <c r="FQ260" s="162">
        <f t="shared" si="1262"/>
        <v>0</v>
      </c>
      <c r="FR260" s="162">
        <f t="shared" si="1262"/>
        <v>0</v>
      </c>
      <c r="FS260" s="162">
        <f t="shared" si="1262"/>
        <v>0</v>
      </c>
      <c r="FT260" s="162">
        <f t="shared" si="1262"/>
        <v>0</v>
      </c>
      <c r="FU260" s="162">
        <f t="shared" si="1262"/>
        <v>0</v>
      </c>
      <c r="FV260" s="162">
        <f t="shared" si="1262"/>
        <v>0</v>
      </c>
      <c r="FW260" s="162">
        <f t="shared" si="1262"/>
        <v>0</v>
      </c>
      <c r="FX260" s="162">
        <f t="shared" si="1262"/>
        <v>0</v>
      </c>
      <c r="FY260" s="162">
        <f t="shared" si="1262"/>
        <v>0</v>
      </c>
      <c r="FZ260" s="162">
        <f t="shared" si="1262"/>
        <v>0</v>
      </c>
      <c r="GA260" s="162">
        <f t="shared" si="1262"/>
        <v>0</v>
      </c>
      <c r="GB260" s="162">
        <f t="shared" si="1262"/>
        <v>0</v>
      </c>
      <c r="GC260" s="162">
        <f t="shared" si="1262"/>
        <v>0</v>
      </c>
      <c r="GD260" s="162">
        <f t="shared" si="1262"/>
        <v>0</v>
      </c>
      <c r="GE260" s="162">
        <f t="shared" si="1262"/>
        <v>0</v>
      </c>
      <c r="GF260" s="162">
        <f t="shared" si="1262"/>
        <v>0</v>
      </c>
      <c r="GG260" s="162">
        <f t="shared" si="1262"/>
        <v>0</v>
      </c>
      <c r="GH260" s="162">
        <f t="shared" si="1262"/>
        <v>0</v>
      </c>
      <c r="GI260" s="162">
        <f t="shared" si="1262"/>
        <v>0</v>
      </c>
      <c r="GJ260" s="162">
        <f t="shared" si="1262"/>
        <v>0</v>
      </c>
      <c r="GK260" s="162">
        <f t="shared" si="1262"/>
        <v>0</v>
      </c>
      <c r="GL260" s="162">
        <f t="shared" si="1262"/>
        <v>0</v>
      </c>
      <c r="GM260" s="162">
        <f t="shared" si="1262"/>
        <v>0</v>
      </c>
      <c r="GN260" s="162">
        <f t="shared" si="1262"/>
        <v>0</v>
      </c>
      <c r="GO260" s="162">
        <f t="shared" si="1262"/>
        <v>0</v>
      </c>
      <c r="GP260" s="162">
        <f t="shared" si="1262"/>
        <v>0</v>
      </c>
      <c r="GQ260" s="162">
        <f t="shared" si="1262"/>
        <v>0</v>
      </c>
      <c r="GR260" s="162">
        <f t="shared" si="15"/>
        <v>0</v>
      </c>
      <c r="GS260" s="162">
        <f t="shared" ref="GS260:IN260" si="1263">E260-EV260</f>
        <v>0</v>
      </c>
      <c r="GT260" s="162">
        <f t="shared" si="1263"/>
        <v>0</v>
      </c>
      <c r="GU260" s="162">
        <f t="shared" si="1263"/>
        <v>0</v>
      </c>
      <c r="GV260" s="162">
        <f t="shared" si="1263"/>
        <v>0</v>
      </c>
      <c r="GW260" s="162">
        <f t="shared" si="1263"/>
        <v>0</v>
      </c>
      <c r="GX260" s="162">
        <f t="shared" si="1263"/>
        <v>0</v>
      </c>
      <c r="GY260" s="162">
        <f t="shared" si="1263"/>
        <v>0</v>
      </c>
      <c r="GZ260" s="162">
        <f t="shared" si="1263"/>
        <v>0</v>
      </c>
      <c r="HA260" s="162">
        <f t="shared" si="1263"/>
        <v>0</v>
      </c>
      <c r="HB260" s="162">
        <f t="shared" si="1263"/>
        <v>0</v>
      </c>
      <c r="HC260" s="162">
        <f t="shared" si="1263"/>
        <v>0</v>
      </c>
      <c r="HD260" s="162">
        <f t="shared" si="1263"/>
        <v>0</v>
      </c>
      <c r="HE260" s="162">
        <f t="shared" si="1263"/>
        <v>0</v>
      </c>
      <c r="HF260" s="162">
        <f t="shared" si="1263"/>
        <v>0</v>
      </c>
      <c r="HG260" s="162">
        <f t="shared" si="1263"/>
        <v>0</v>
      </c>
      <c r="HH260" s="162">
        <f t="shared" si="1263"/>
        <v>0</v>
      </c>
      <c r="HI260" s="162">
        <f t="shared" si="1263"/>
        <v>0</v>
      </c>
      <c r="HJ260" s="162">
        <f t="shared" si="1263"/>
        <v>0</v>
      </c>
      <c r="HK260" s="162">
        <f t="shared" si="1263"/>
        <v>0</v>
      </c>
      <c r="HL260" s="162">
        <f t="shared" si="1263"/>
        <v>0</v>
      </c>
      <c r="HM260" s="162">
        <f t="shared" si="1263"/>
        <v>0</v>
      </c>
      <c r="HN260" s="162">
        <f t="shared" si="1263"/>
        <v>0</v>
      </c>
      <c r="HO260" s="162">
        <f t="shared" si="1263"/>
        <v>0</v>
      </c>
      <c r="HP260" s="162">
        <f t="shared" si="1263"/>
        <v>0</v>
      </c>
      <c r="HQ260" s="162">
        <f t="shared" si="1263"/>
        <v>0</v>
      </c>
      <c r="HR260" s="162">
        <f t="shared" si="1263"/>
        <v>0</v>
      </c>
      <c r="HS260" s="162">
        <f t="shared" si="1263"/>
        <v>0</v>
      </c>
      <c r="HT260" s="162">
        <f t="shared" si="1263"/>
        <v>0</v>
      </c>
      <c r="HU260" s="162">
        <f t="shared" si="1263"/>
        <v>0</v>
      </c>
      <c r="HV260" s="162">
        <f t="shared" si="1263"/>
        <v>0</v>
      </c>
      <c r="HW260" s="162">
        <f t="shared" si="1263"/>
        <v>0</v>
      </c>
      <c r="HX260" s="162">
        <f t="shared" si="1263"/>
        <v>0</v>
      </c>
      <c r="HY260" s="162">
        <f t="shared" si="1263"/>
        <v>0</v>
      </c>
      <c r="HZ260" s="162">
        <f t="shared" si="1263"/>
        <v>0</v>
      </c>
      <c r="IA260" s="162">
        <f t="shared" si="1263"/>
        <v>0</v>
      </c>
      <c r="IB260" s="162">
        <f t="shared" si="1263"/>
        <v>0</v>
      </c>
      <c r="IC260" s="162">
        <f t="shared" si="1263"/>
        <v>0</v>
      </c>
      <c r="ID260" s="162">
        <f t="shared" si="1263"/>
        <v>0</v>
      </c>
      <c r="IE260" s="162">
        <f t="shared" si="1263"/>
        <v>0</v>
      </c>
      <c r="IF260" s="162">
        <f t="shared" si="1263"/>
        <v>0</v>
      </c>
      <c r="IG260" s="162">
        <f t="shared" si="1263"/>
        <v>0</v>
      </c>
      <c r="IH260" s="162">
        <f t="shared" si="1263"/>
        <v>0</v>
      </c>
      <c r="II260" s="162">
        <f t="shared" si="1263"/>
        <v>0</v>
      </c>
      <c r="IJ260" s="162">
        <f t="shared" si="1263"/>
        <v>0</v>
      </c>
      <c r="IK260" s="162">
        <f t="shared" si="1263"/>
        <v>0</v>
      </c>
      <c r="IL260" s="162">
        <f t="shared" si="1263"/>
        <v>0</v>
      </c>
      <c r="IM260" s="162">
        <f t="shared" si="1263"/>
        <v>0</v>
      </c>
      <c r="IN260" s="162">
        <f t="shared" si="1263"/>
        <v>0</v>
      </c>
      <c r="IO260" s="162">
        <f t="shared" si="17"/>
        <v>0</v>
      </c>
      <c r="IP260" s="162">
        <f t="shared" si="23"/>
        <v>0</v>
      </c>
      <c r="IQ260" s="162">
        <f t="shared" ref="IQ260:KK260" si="1264">MAX((MIN(CZ260+IP260,$IO$7))-GT260,0)</f>
        <v>0</v>
      </c>
      <c r="IR260" s="162">
        <f t="shared" si="1264"/>
        <v>0</v>
      </c>
      <c r="IS260" s="162">
        <f t="shared" si="1264"/>
        <v>0</v>
      </c>
      <c r="IT260" s="162">
        <f t="shared" si="1264"/>
        <v>0</v>
      </c>
      <c r="IU260" s="162">
        <f t="shared" si="1264"/>
        <v>0</v>
      </c>
      <c r="IV260" s="162">
        <f t="shared" si="1264"/>
        <v>0</v>
      </c>
      <c r="IW260" s="162">
        <f t="shared" si="1264"/>
        <v>0</v>
      </c>
      <c r="IX260" s="162">
        <f t="shared" si="1264"/>
        <v>0</v>
      </c>
      <c r="IY260" s="162">
        <f t="shared" si="1264"/>
        <v>0</v>
      </c>
      <c r="IZ260" s="162">
        <f t="shared" si="1264"/>
        <v>0</v>
      </c>
      <c r="JA260" s="162">
        <f t="shared" si="1264"/>
        <v>0</v>
      </c>
      <c r="JB260" s="162">
        <f t="shared" si="1264"/>
        <v>0</v>
      </c>
      <c r="JC260" s="162">
        <f t="shared" si="1264"/>
        <v>0</v>
      </c>
      <c r="JD260" s="162">
        <f t="shared" si="1264"/>
        <v>0</v>
      </c>
      <c r="JE260" s="162">
        <f t="shared" si="1264"/>
        <v>0</v>
      </c>
      <c r="JF260" s="162">
        <f t="shared" si="1264"/>
        <v>0</v>
      </c>
      <c r="JG260" s="162">
        <f t="shared" si="1264"/>
        <v>0</v>
      </c>
      <c r="JH260" s="162">
        <f t="shared" si="1264"/>
        <v>0</v>
      </c>
      <c r="JI260" s="162">
        <f t="shared" si="1264"/>
        <v>0</v>
      </c>
      <c r="JJ260" s="162">
        <f t="shared" si="1264"/>
        <v>0</v>
      </c>
      <c r="JK260" s="162">
        <f t="shared" si="1264"/>
        <v>0</v>
      </c>
      <c r="JL260" s="162">
        <f t="shared" si="1264"/>
        <v>0</v>
      </c>
      <c r="JM260" s="162">
        <f t="shared" si="1264"/>
        <v>0</v>
      </c>
      <c r="JN260" s="162">
        <f t="shared" si="1264"/>
        <v>0</v>
      </c>
      <c r="JO260" s="162">
        <f t="shared" si="1264"/>
        <v>0</v>
      </c>
      <c r="JP260" s="162">
        <f t="shared" si="1264"/>
        <v>0</v>
      </c>
      <c r="JQ260" s="162">
        <f t="shared" si="1264"/>
        <v>0</v>
      </c>
      <c r="JR260" s="162">
        <f t="shared" si="1264"/>
        <v>0</v>
      </c>
      <c r="JS260" s="162">
        <f t="shared" si="1264"/>
        <v>0</v>
      </c>
      <c r="JT260" s="162">
        <f t="shared" si="1264"/>
        <v>0</v>
      </c>
      <c r="JU260" s="162">
        <f t="shared" si="1264"/>
        <v>0</v>
      </c>
      <c r="JV260" s="162">
        <f t="shared" si="1264"/>
        <v>0</v>
      </c>
      <c r="JW260" s="162">
        <f t="shared" si="1264"/>
        <v>0</v>
      </c>
      <c r="JX260" s="162">
        <f t="shared" si="1264"/>
        <v>0</v>
      </c>
      <c r="JY260" s="162">
        <f t="shared" si="1264"/>
        <v>0</v>
      </c>
      <c r="JZ260" s="162">
        <f t="shared" si="1264"/>
        <v>0</v>
      </c>
      <c r="KA260" s="162">
        <f t="shared" si="1264"/>
        <v>0</v>
      </c>
      <c r="KB260" s="162">
        <f t="shared" si="1264"/>
        <v>0</v>
      </c>
      <c r="KC260" s="162">
        <f t="shared" si="1264"/>
        <v>0</v>
      </c>
      <c r="KD260" s="162">
        <f t="shared" si="1264"/>
        <v>0</v>
      </c>
      <c r="KE260" s="162">
        <f t="shared" si="1264"/>
        <v>0</v>
      </c>
      <c r="KF260" s="162">
        <f t="shared" si="1264"/>
        <v>0</v>
      </c>
      <c r="KG260" s="162">
        <f t="shared" si="1264"/>
        <v>0</v>
      </c>
      <c r="KH260" s="162">
        <f t="shared" si="1264"/>
        <v>0</v>
      </c>
      <c r="KI260" s="162">
        <f t="shared" si="1264"/>
        <v>0</v>
      </c>
      <c r="KJ260" s="162">
        <f t="shared" si="1264"/>
        <v>0</v>
      </c>
      <c r="KK260" s="162">
        <f t="shared" si="1264"/>
        <v>0</v>
      </c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</row>
    <row r="261" ht="14.25" customHeight="1" spans="1:326" x14ac:dyDescent="0.25">
      <c r="A261" s="1">
        <v>9</v>
      </c>
      <c r="B261" s="1">
        <f t="shared" ref="B261:C261" si="1265">B260+1</f>
        <v>251</v>
      </c>
      <c r="C261" s="232">
        <f t="shared" si="1265"/>
        <v>43716</v>
      </c>
      <c r="D261" s="162">
        <f t="shared" si="9"/>
        <v>0</v>
      </c>
      <c r="E261" s="162">
        <f>(SUMIFS(Profile!$F$2:$F$17521,Profile!$B$2:$B$17521,$B261,Profile!$C$2:$C$17521,E$8))*$C$6</f>
        <v>0</v>
      </c>
      <c r="F261" s="162">
        <f>(SUMIFS(Profile!$F$2:$F$17521,Profile!$B$2:$B$17521,$B261,Profile!$C$2:$C$17521,F$8))*$C$6</f>
        <v>0</v>
      </c>
      <c r="G261" s="162">
        <f>(SUMIFS(Profile!$F$2:$F$17521,Profile!$B$2:$B$17521,$B261,Profile!$C$2:$C$17521,G$8))*$C$6</f>
        <v>0</v>
      </c>
      <c r="H261" s="162">
        <f>(SUMIFS(Profile!$F$2:$F$17521,Profile!$B$2:$B$17521,$B261,Profile!$C$2:$C$17521,H$8))*$C$6</f>
        <v>0</v>
      </c>
      <c r="I261" s="162">
        <f>(SUMIFS(Profile!$F$2:$F$17521,Profile!$B$2:$B$17521,$B261,Profile!$C$2:$C$17521,I$8))*$C$6</f>
        <v>0</v>
      </c>
      <c r="J261" s="162">
        <f>(SUMIFS(Profile!$F$2:$F$17521,Profile!$B$2:$B$17521,$B261,Profile!$C$2:$C$17521,J$8))*$C$6</f>
        <v>0</v>
      </c>
      <c r="K261" s="162">
        <f>(SUMIFS(Profile!$F$2:$F$17521,Profile!$B$2:$B$17521,$B261,Profile!$C$2:$C$17521,K$8))*$C$6</f>
        <v>0</v>
      </c>
      <c r="L261" s="162">
        <f>(SUMIFS(Profile!$F$2:$F$17521,Profile!$B$2:$B$17521,$B261,Profile!$C$2:$C$17521,L$8))*$C$6</f>
        <v>0</v>
      </c>
      <c r="M261" s="162">
        <f>(SUMIFS(Profile!$F$2:$F$17521,Profile!$B$2:$B$17521,$B261,Profile!$C$2:$C$17521,M$8))*$C$6</f>
        <v>0</v>
      </c>
      <c r="N261" s="162">
        <f>(SUMIFS(Profile!$F$2:$F$17521,Profile!$B$2:$B$17521,$B261,Profile!$C$2:$C$17521,N$8))*$C$6</f>
        <v>0</v>
      </c>
      <c r="O261" s="162">
        <f>(SUMIFS(Profile!$F$2:$F$17521,Profile!$B$2:$B$17521,$B261,Profile!$C$2:$C$17521,O$8))*$C$6</f>
        <v>0</v>
      </c>
      <c r="P261" s="162">
        <f>(SUMIFS(Profile!$F$2:$F$17521,Profile!$B$2:$B$17521,$B261,Profile!$C$2:$C$17521,P$8))*$C$6</f>
        <v>0</v>
      </c>
      <c r="Q261" s="162">
        <f>(SUMIFS(Profile!$F$2:$F$17521,Profile!$B$2:$B$17521,$B261,Profile!$C$2:$C$17521,Q$8))*$C$6</f>
        <v>0</v>
      </c>
      <c r="R261" s="162">
        <f>(SUMIFS(Profile!$F$2:$F$17521,Profile!$B$2:$B$17521,$B261,Profile!$C$2:$C$17521,R$8))*$C$6</f>
        <v>0</v>
      </c>
      <c r="S261" s="162">
        <f>(SUMIFS(Profile!$F$2:$F$17521,Profile!$B$2:$B$17521,$B261,Profile!$C$2:$C$17521,S$8))*$C$6</f>
        <v>0</v>
      </c>
      <c r="T261" s="162">
        <f>(SUMIFS(Profile!$F$2:$F$17521,Profile!$B$2:$B$17521,$B261,Profile!$C$2:$C$17521,T$8))*$C$6</f>
        <v>0</v>
      </c>
      <c r="U261" s="162">
        <f>(SUMIFS(Profile!$F$2:$F$17521,Profile!$B$2:$B$17521,$B261,Profile!$C$2:$C$17521,U$8))*$C$6</f>
        <v>0</v>
      </c>
      <c r="V261" s="162">
        <f>(SUMIFS(Profile!$F$2:$F$17521,Profile!$B$2:$B$17521,$B261,Profile!$C$2:$C$17521,V$8))*$C$6</f>
        <v>0</v>
      </c>
      <c r="W261" s="162">
        <f>(SUMIFS(Profile!$F$2:$F$17521,Profile!$B$2:$B$17521,$B261,Profile!$C$2:$C$17521,W$8))*$C$6</f>
        <v>0</v>
      </c>
      <c r="X261" s="162">
        <f>(SUMIFS(Profile!$F$2:$F$17521,Profile!$B$2:$B$17521,$B261,Profile!$C$2:$C$17521,X$8))*$C$6</f>
        <v>0</v>
      </c>
      <c r="Y261" s="162">
        <f>(SUMIFS(Profile!$F$2:$F$17521,Profile!$B$2:$B$17521,$B261,Profile!$C$2:$C$17521,Y$8))*$C$6</f>
        <v>0</v>
      </c>
      <c r="Z261" s="162">
        <f>(SUMIFS(Profile!$F$2:$F$17521,Profile!$B$2:$B$17521,$B261,Profile!$C$2:$C$17521,Z$8))*$C$6</f>
        <v>0</v>
      </c>
      <c r="AA261" s="162">
        <f>(SUMIFS(Profile!$F$2:$F$17521,Profile!$B$2:$B$17521,$B261,Profile!$C$2:$C$17521,AA$8))*$C$6</f>
        <v>0</v>
      </c>
      <c r="AB261" s="162">
        <f>(SUMIFS(Profile!$F$2:$F$17521,Profile!$B$2:$B$17521,$B261,Profile!$C$2:$C$17521,AB$8))*$C$6</f>
        <v>0</v>
      </c>
      <c r="AC261" s="162">
        <f>(SUMIFS(Profile!$F$2:$F$17521,Profile!$B$2:$B$17521,$B261,Profile!$C$2:$C$17521,AC$8))*$C$6</f>
        <v>0</v>
      </c>
      <c r="AD261" s="162">
        <f>(SUMIFS(Profile!$F$2:$F$17521,Profile!$B$2:$B$17521,$B261,Profile!$C$2:$C$17521,AD$8))*$C$6</f>
        <v>0</v>
      </c>
      <c r="AE261" s="162">
        <f>(SUMIFS(Profile!$F$2:$F$17521,Profile!$B$2:$B$17521,$B261,Profile!$C$2:$C$17521,AE$8))*$C$6</f>
        <v>0</v>
      </c>
      <c r="AF261" s="162">
        <f>(SUMIFS(Profile!$F$2:$F$17521,Profile!$B$2:$B$17521,$B261,Profile!$C$2:$C$17521,AF$8))*$C$6</f>
        <v>0</v>
      </c>
      <c r="AG261" s="162">
        <f>(SUMIFS(Profile!$F$2:$F$17521,Profile!$B$2:$B$17521,$B261,Profile!$C$2:$C$17521,AG$8))*$C$6</f>
        <v>0</v>
      </c>
      <c r="AH261" s="162">
        <f>(SUMIFS(Profile!$F$2:$F$17521,Profile!$B$2:$B$17521,$B261,Profile!$C$2:$C$17521,AH$8))*$C$6</f>
        <v>0</v>
      </c>
      <c r="AI261" s="162">
        <f>(SUMIFS(Profile!$F$2:$F$17521,Profile!$B$2:$B$17521,$B261,Profile!$C$2:$C$17521,AI$8))*$C$6</f>
        <v>0</v>
      </c>
      <c r="AJ261" s="162">
        <f>(SUMIFS(Profile!$F$2:$F$17521,Profile!$B$2:$B$17521,$B261,Profile!$C$2:$C$17521,AJ$8))*$C$6</f>
        <v>0</v>
      </c>
      <c r="AK261" s="162">
        <f>(SUMIFS(Profile!$F$2:$F$17521,Profile!$B$2:$B$17521,$B261,Profile!$C$2:$C$17521,AK$8))*$C$6</f>
        <v>0</v>
      </c>
      <c r="AL261" s="162">
        <f>(SUMIFS(Profile!$F$2:$F$17521,Profile!$B$2:$B$17521,$B261,Profile!$C$2:$C$17521,AL$8))*$C$6</f>
        <v>0</v>
      </c>
      <c r="AM261" s="162">
        <f>(SUMIFS(Profile!$F$2:$F$17521,Profile!$B$2:$B$17521,$B261,Profile!$C$2:$C$17521,AM$8))*$C$6</f>
        <v>0</v>
      </c>
      <c r="AN261" s="162">
        <f>(SUMIFS(Profile!$F$2:$F$17521,Profile!$B$2:$B$17521,$B261,Profile!$C$2:$C$17521,AN$8))*$C$6</f>
        <v>0</v>
      </c>
      <c r="AO261" s="162">
        <f>(SUMIFS(Profile!$F$2:$F$17521,Profile!$B$2:$B$17521,$B261,Profile!$C$2:$C$17521,AO$8))*$C$6</f>
        <v>0</v>
      </c>
      <c r="AP261" s="162">
        <f>(SUMIFS(Profile!$F$2:$F$17521,Profile!$B$2:$B$17521,$B261,Profile!$C$2:$C$17521,AP$8))*$C$6</f>
        <v>0</v>
      </c>
      <c r="AQ261" s="162">
        <f>(SUMIFS(Profile!$F$2:$F$17521,Profile!$B$2:$B$17521,$B261,Profile!$C$2:$C$17521,AQ$8))*$C$6</f>
        <v>0</v>
      </c>
      <c r="AR261" s="162">
        <f>(SUMIFS(Profile!$F$2:$F$17521,Profile!$B$2:$B$17521,$B261,Profile!$C$2:$C$17521,AR$8))*$C$6</f>
        <v>0</v>
      </c>
      <c r="AS261" s="162">
        <f>(SUMIFS(Profile!$F$2:$F$17521,Profile!$B$2:$B$17521,$B261,Profile!$C$2:$C$17521,AS$8))*$C$6</f>
        <v>0</v>
      </c>
      <c r="AT261" s="162">
        <f>(SUMIFS(Profile!$F$2:$F$17521,Profile!$B$2:$B$17521,$B261,Profile!$C$2:$C$17521,AT$8))*$C$6</f>
        <v>0</v>
      </c>
      <c r="AU261" s="162">
        <f>(SUMIFS(Profile!$F$2:$F$17521,Profile!$B$2:$B$17521,$B261,Profile!$C$2:$C$17521,AU$8))*$C$6</f>
        <v>0</v>
      </c>
      <c r="AV261" s="162">
        <f>(SUMIFS(Profile!$F$2:$F$17521,Profile!$B$2:$B$17521,$B261,Profile!$C$2:$C$17521,AV$8))*$C$6</f>
        <v>0</v>
      </c>
      <c r="AW261" s="162">
        <f>(SUMIFS(Profile!$F$2:$F$17521,Profile!$B$2:$B$17521,$B261,Profile!$C$2:$C$17521,AW$8))*$C$6</f>
        <v>0</v>
      </c>
      <c r="AX261" s="162">
        <f>(SUMIFS(Profile!$F$2:$F$17521,Profile!$B$2:$B$17521,$B261,Profile!$C$2:$C$17521,AX$8))*$C$6</f>
        <v>0</v>
      </c>
      <c r="AY261" s="162">
        <f>(SUMIFS(Profile!$F$2:$F$17521,Profile!$B$2:$B$17521,$B261,Profile!$C$2:$C$17521,AY$8))*$C$6</f>
        <v>0</v>
      </c>
      <c r="AZ261" s="162">
        <f>(SUMIFS(Profile!$F$2:$F$17521,Profile!$B$2:$B$17521,$B261,Profile!$C$2:$C$17521,AZ$8))*$C$6</f>
        <v>0</v>
      </c>
      <c r="BA261" s="162">
        <f t="shared" si="10"/>
        <v>0</v>
      </c>
      <c r="BB261" s="162">
        <f>(SUMIFS(Profile!$E$2:$E$17521,Profile!$B$2:$B$17521,$B261,Profile!$C$2:$C$17521,BB$8))*$C$9</f>
        <v>0</v>
      </c>
      <c r="BC261" s="162">
        <f>(SUMIFS(Profile!$E$2:$E$17521,Profile!$B$2:$B$17521,$B261,Profile!$C$2:$C$17521,BC$8))*$C$9</f>
        <v>0</v>
      </c>
      <c r="BD261" s="162">
        <f>(SUMIFS(Profile!$E$2:$E$17521,Profile!$B$2:$B$17521,$B261,Profile!$C$2:$C$17521,BD$8))*$C$9</f>
        <v>0</v>
      </c>
      <c r="BE261" s="162">
        <f>(SUMIFS(Profile!$E$2:$E$17521,Profile!$B$2:$B$17521,$B261,Profile!$C$2:$C$17521,BE$8))*$C$9</f>
        <v>0</v>
      </c>
      <c r="BF261" s="162">
        <f>(SUMIFS(Profile!$E$2:$E$17521,Profile!$B$2:$B$17521,$B261,Profile!$C$2:$C$17521,BF$8))*$C$9</f>
        <v>0</v>
      </c>
      <c r="BG261" s="162">
        <f>(SUMIFS(Profile!$E$2:$E$17521,Profile!$B$2:$B$17521,$B261,Profile!$C$2:$C$17521,BG$8))*$C$9</f>
        <v>0</v>
      </c>
      <c r="BH261" s="162">
        <f>(SUMIFS(Profile!$E$2:$E$17521,Profile!$B$2:$B$17521,$B261,Profile!$C$2:$C$17521,BH$8))*$C$9</f>
        <v>0</v>
      </c>
      <c r="BI261" s="162">
        <f>(SUMIFS(Profile!$E$2:$E$17521,Profile!$B$2:$B$17521,$B261,Profile!$C$2:$C$17521,BI$8))*$C$9</f>
        <v>0</v>
      </c>
      <c r="BJ261" s="162">
        <f>(SUMIFS(Profile!$E$2:$E$17521,Profile!$B$2:$B$17521,$B261,Profile!$C$2:$C$17521,BJ$8))*$C$9</f>
        <v>0</v>
      </c>
      <c r="BK261" s="162">
        <f>(SUMIFS(Profile!$E$2:$E$17521,Profile!$B$2:$B$17521,$B261,Profile!$C$2:$C$17521,BK$8))*$C$9</f>
        <v>0</v>
      </c>
      <c r="BL261" s="162">
        <f>(SUMIFS(Profile!$E$2:$E$17521,Profile!$B$2:$B$17521,$B261,Profile!$C$2:$C$17521,BL$8))*$C$9</f>
        <v>0</v>
      </c>
      <c r="BM261" s="162">
        <f>(SUMIFS(Profile!$E$2:$E$17521,Profile!$B$2:$B$17521,$B261,Profile!$C$2:$C$17521,BM$8))*$C$9</f>
        <v>0</v>
      </c>
      <c r="BN261" s="162">
        <f>(SUMIFS(Profile!$E$2:$E$17521,Profile!$B$2:$B$17521,$B261,Profile!$C$2:$C$17521,BN$8))*$C$9</f>
        <v>0</v>
      </c>
      <c r="BO261" s="162">
        <f>(SUMIFS(Profile!$E$2:$E$17521,Profile!$B$2:$B$17521,$B261,Profile!$C$2:$C$17521,BO$8))*$C$9</f>
        <v>0</v>
      </c>
      <c r="BP261" s="162">
        <f>(SUMIFS(Profile!$E$2:$E$17521,Profile!$B$2:$B$17521,$B261,Profile!$C$2:$C$17521,BP$8))*$C$9</f>
        <v>0</v>
      </c>
      <c r="BQ261" s="162">
        <f>(SUMIFS(Profile!$E$2:$E$17521,Profile!$B$2:$B$17521,$B261,Profile!$C$2:$C$17521,BQ$8))*$C$9</f>
        <v>0</v>
      </c>
      <c r="BR261" s="162">
        <f>(SUMIFS(Profile!$E$2:$E$17521,Profile!$B$2:$B$17521,$B261,Profile!$C$2:$C$17521,BR$8))*$C$9</f>
        <v>0</v>
      </c>
      <c r="BS261" s="162">
        <f>(SUMIFS(Profile!$E$2:$E$17521,Profile!$B$2:$B$17521,$B261,Profile!$C$2:$C$17521,BS$8))*$C$9</f>
        <v>0</v>
      </c>
      <c r="BT261" s="162">
        <f>(SUMIFS(Profile!$E$2:$E$17521,Profile!$B$2:$B$17521,$B261,Profile!$C$2:$C$17521,BT$8))*$C$9</f>
        <v>0</v>
      </c>
      <c r="BU261" s="162">
        <f>(SUMIFS(Profile!$E$2:$E$17521,Profile!$B$2:$B$17521,$B261,Profile!$C$2:$C$17521,BU$8))*$C$9</f>
        <v>0</v>
      </c>
      <c r="BV261" s="162">
        <f>(SUMIFS(Profile!$E$2:$E$17521,Profile!$B$2:$B$17521,$B261,Profile!$C$2:$C$17521,BV$8))*$C$9</f>
        <v>0</v>
      </c>
      <c r="BW261" s="162">
        <f>(SUMIFS(Profile!$E$2:$E$17521,Profile!$B$2:$B$17521,$B261,Profile!$C$2:$C$17521,BW$8))*$C$9</f>
        <v>0</v>
      </c>
      <c r="BX261" s="162">
        <f>(SUMIFS(Profile!$E$2:$E$17521,Profile!$B$2:$B$17521,$B261,Profile!$C$2:$C$17521,BX$8))*$C$9</f>
        <v>0</v>
      </c>
      <c r="BY261" s="162">
        <f>(SUMIFS(Profile!$E$2:$E$17521,Profile!$B$2:$B$17521,$B261,Profile!$C$2:$C$17521,BY$8))*$C$9</f>
        <v>0</v>
      </c>
      <c r="BZ261" s="162">
        <f>(SUMIFS(Profile!$E$2:$E$17521,Profile!$B$2:$B$17521,$B261,Profile!$C$2:$C$17521,BZ$8))*$C$9</f>
        <v>0</v>
      </c>
      <c r="CA261" s="162">
        <f>(SUMIFS(Profile!$E$2:$E$17521,Profile!$B$2:$B$17521,$B261,Profile!$C$2:$C$17521,CA$8))*$C$9</f>
        <v>0</v>
      </c>
      <c r="CB261" s="162">
        <f>(SUMIFS(Profile!$E$2:$E$17521,Profile!$B$2:$B$17521,$B261,Profile!$C$2:$C$17521,CB$8))*$C$9</f>
        <v>0</v>
      </c>
      <c r="CC261" s="162">
        <f>(SUMIFS(Profile!$E$2:$E$17521,Profile!$B$2:$B$17521,$B261,Profile!$C$2:$C$17521,CC$8))*$C$9</f>
        <v>0</v>
      </c>
      <c r="CD261" s="162">
        <f>(SUMIFS(Profile!$E$2:$E$17521,Profile!$B$2:$B$17521,$B261,Profile!$C$2:$C$17521,CD$8))*$C$9</f>
        <v>0</v>
      </c>
      <c r="CE261" s="162">
        <f>(SUMIFS(Profile!$E$2:$E$17521,Profile!$B$2:$B$17521,$B261,Profile!$C$2:$C$17521,CE$8))*$C$9</f>
        <v>0</v>
      </c>
      <c r="CF261" s="162">
        <f>(SUMIFS(Profile!$E$2:$E$17521,Profile!$B$2:$B$17521,$B261,Profile!$C$2:$C$17521,CF$8))*$C$9</f>
        <v>0</v>
      </c>
      <c r="CG261" s="162">
        <f>(SUMIFS(Profile!$E$2:$E$17521,Profile!$B$2:$B$17521,$B261,Profile!$C$2:$C$17521,CG$8))*$C$9</f>
        <v>0</v>
      </c>
      <c r="CH261" s="162">
        <f>(SUMIFS(Profile!$E$2:$E$17521,Profile!$B$2:$B$17521,$B261,Profile!$C$2:$C$17521,CH$8))*$C$9</f>
        <v>0</v>
      </c>
      <c r="CI261" s="162">
        <f>(SUMIFS(Profile!$E$2:$E$17521,Profile!$B$2:$B$17521,$B261,Profile!$C$2:$C$17521,CI$8))*$C$9</f>
        <v>0</v>
      </c>
      <c r="CJ261" s="162">
        <f>(SUMIFS(Profile!$E$2:$E$17521,Profile!$B$2:$B$17521,$B261,Profile!$C$2:$C$17521,CJ$8))*$C$9</f>
        <v>0</v>
      </c>
      <c r="CK261" s="162">
        <f>(SUMIFS(Profile!$E$2:$E$17521,Profile!$B$2:$B$17521,$B261,Profile!$C$2:$C$17521,CK$8))*$C$9</f>
        <v>0</v>
      </c>
      <c r="CL261" s="162">
        <f>(SUMIFS(Profile!$E$2:$E$17521,Profile!$B$2:$B$17521,$B261,Profile!$C$2:$C$17521,CL$8))*$C$9</f>
        <v>0</v>
      </c>
      <c r="CM261" s="162">
        <f>(SUMIFS(Profile!$E$2:$E$17521,Profile!$B$2:$B$17521,$B261,Profile!$C$2:$C$17521,CM$8))*$C$9</f>
        <v>0</v>
      </c>
      <c r="CN261" s="162">
        <f>(SUMIFS(Profile!$E$2:$E$17521,Profile!$B$2:$B$17521,$B261,Profile!$C$2:$C$17521,CN$8))*$C$9</f>
        <v>0</v>
      </c>
      <c r="CO261" s="162">
        <f>(SUMIFS(Profile!$E$2:$E$17521,Profile!$B$2:$B$17521,$B261,Profile!$C$2:$C$17521,CO$8))*$C$9</f>
        <v>0</v>
      </c>
      <c r="CP261" s="162">
        <f>(SUMIFS(Profile!$E$2:$E$17521,Profile!$B$2:$B$17521,$B261,Profile!$C$2:$C$17521,CP$8))*$C$9</f>
        <v>0</v>
      </c>
      <c r="CQ261" s="162">
        <f>(SUMIFS(Profile!$E$2:$E$17521,Profile!$B$2:$B$17521,$B261,Profile!$C$2:$C$17521,CQ$8))*$C$9</f>
        <v>0</v>
      </c>
      <c r="CR261" s="162">
        <f>(SUMIFS(Profile!$E$2:$E$17521,Profile!$B$2:$B$17521,$B261,Profile!$C$2:$C$17521,CR$8))*$C$9</f>
        <v>0</v>
      </c>
      <c r="CS261" s="162">
        <f>(SUMIFS(Profile!$E$2:$E$17521,Profile!$B$2:$B$17521,$B261,Profile!$C$2:$C$17521,CS$8))*$C$9</f>
        <v>0</v>
      </c>
      <c r="CT261" s="162">
        <f>(SUMIFS(Profile!$E$2:$E$17521,Profile!$B$2:$B$17521,$B261,Profile!$C$2:$C$17521,CT$8))*$C$9</f>
        <v>0</v>
      </c>
      <c r="CU261" s="162">
        <f>(SUMIFS(Profile!$E$2:$E$17521,Profile!$B$2:$B$17521,$B261,Profile!$C$2:$C$17521,CU$8))*$C$9</f>
        <v>0</v>
      </c>
      <c r="CV261" s="162">
        <f>(SUMIFS(Profile!$E$2:$E$17521,Profile!$B$2:$B$17521,$B261,Profile!$C$2:$C$17521,CV$8))*$C$9</f>
        <v>0</v>
      </c>
      <c r="CW261" s="162">
        <f>(SUMIFS(Profile!$E$2:$E$17521,Profile!$B$2:$B$17521,$B261,Profile!$C$2:$C$17521,CW$8))*$C$9</f>
        <v>0</v>
      </c>
      <c r="CX261" s="162">
        <f t="shared" si="11"/>
        <v>0</v>
      </c>
      <c r="CY261" s="162">
        <f t="shared" ref="CY261:ET261" si="1266">MAX(BB261-E261,0)</f>
        <v>0</v>
      </c>
      <c r="CZ261" s="162">
        <f t="shared" si="1266"/>
        <v>0</v>
      </c>
      <c r="DA261" s="162">
        <f t="shared" si="1266"/>
        <v>0</v>
      </c>
      <c r="DB261" s="162">
        <f t="shared" si="1266"/>
        <v>0</v>
      </c>
      <c r="DC261" s="162">
        <f t="shared" si="1266"/>
        <v>0</v>
      </c>
      <c r="DD261" s="162">
        <f t="shared" si="1266"/>
        <v>0</v>
      </c>
      <c r="DE261" s="162">
        <f t="shared" si="1266"/>
        <v>0</v>
      </c>
      <c r="DF261" s="162">
        <f t="shared" si="1266"/>
        <v>0</v>
      </c>
      <c r="DG261" s="162">
        <f t="shared" si="1266"/>
        <v>0</v>
      </c>
      <c r="DH261" s="162">
        <f t="shared" si="1266"/>
        <v>0</v>
      </c>
      <c r="DI261" s="162">
        <f t="shared" si="1266"/>
        <v>0</v>
      </c>
      <c r="DJ261" s="162">
        <f t="shared" si="1266"/>
        <v>0</v>
      </c>
      <c r="DK261" s="162">
        <f t="shared" si="1266"/>
        <v>0</v>
      </c>
      <c r="DL261" s="162">
        <f t="shared" si="1266"/>
        <v>0</v>
      </c>
      <c r="DM261" s="162">
        <f t="shared" si="1266"/>
        <v>0</v>
      </c>
      <c r="DN261" s="162">
        <f t="shared" si="1266"/>
        <v>0</v>
      </c>
      <c r="DO261" s="162">
        <f t="shared" si="1266"/>
        <v>0</v>
      </c>
      <c r="DP261" s="162">
        <f t="shared" si="1266"/>
        <v>0</v>
      </c>
      <c r="DQ261" s="162">
        <f t="shared" si="1266"/>
        <v>0</v>
      </c>
      <c r="DR261" s="162">
        <f t="shared" si="1266"/>
        <v>0</v>
      </c>
      <c r="DS261" s="162">
        <f t="shared" si="1266"/>
        <v>0</v>
      </c>
      <c r="DT261" s="162">
        <f t="shared" si="1266"/>
        <v>0</v>
      </c>
      <c r="DU261" s="162">
        <f t="shared" si="1266"/>
        <v>0</v>
      </c>
      <c r="DV261" s="162">
        <f t="shared" si="1266"/>
        <v>0</v>
      </c>
      <c r="DW261" s="162">
        <f t="shared" si="1266"/>
        <v>0</v>
      </c>
      <c r="DX261" s="162">
        <f t="shared" si="1266"/>
        <v>0</v>
      </c>
      <c r="DY261" s="162">
        <f t="shared" si="1266"/>
        <v>0</v>
      </c>
      <c r="DZ261" s="162">
        <f t="shared" si="1266"/>
        <v>0</v>
      </c>
      <c r="EA261" s="162">
        <f t="shared" si="1266"/>
        <v>0</v>
      </c>
      <c r="EB261" s="162">
        <f t="shared" si="1266"/>
        <v>0</v>
      </c>
      <c r="EC261" s="162">
        <f t="shared" si="1266"/>
        <v>0</v>
      </c>
      <c r="ED261" s="162">
        <f t="shared" si="1266"/>
        <v>0</v>
      </c>
      <c r="EE261" s="162">
        <f t="shared" si="1266"/>
        <v>0</v>
      </c>
      <c r="EF261" s="162">
        <f t="shared" si="1266"/>
        <v>0</v>
      </c>
      <c r="EG261" s="162">
        <f t="shared" si="1266"/>
        <v>0</v>
      </c>
      <c r="EH261" s="162">
        <f t="shared" si="1266"/>
        <v>0</v>
      </c>
      <c r="EI261" s="162">
        <f t="shared" si="1266"/>
        <v>0</v>
      </c>
      <c r="EJ261" s="162">
        <f t="shared" si="1266"/>
        <v>0</v>
      </c>
      <c r="EK261" s="162">
        <f t="shared" si="1266"/>
        <v>0</v>
      </c>
      <c r="EL261" s="162">
        <f t="shared" si="1266"/>
        <v>0</v>
      </c>
      <c r="EM261" s="162">
        <f t="shared" si="1266"/>
        <v>0</v>
      </c>
      <c r="EN261" s="162">
        <f t="shared" si="1266"/>
        <v>0</v>
      </c>
      <c r="EO261" s="162">
        <f t="shared" si="1266"/>
        <v>0</v>
      </c>
      <c r="EP261" s="162">
        <f t="shared" si="1266"/>
        <v>0</v>
      </c>
      <c r="EQ261" s="162">
        <f t="shared" si="1266"/>
        <v>0</v>
      </c>
      <c r="ER261" s="162">
        <f t="shared" si="1266"/>
        <v>0</v>
      </c>
      <c r="ES261" s="162">
        <f t="shared" si="1266"/>
        <v>0</v>
      </c>
      <c r="ET261" s="162">
        <f t="shared" si="1266"/>
        <v>0</v>
      </c>
      <c r="EU261" s="162">
        <f t="shared" si="13"/>
        <v>0</v>
      </c>
      <c r="EV261" s="162">
        <f t="shared" ref="EV261:GQ261" si="1267">BB261-CY261</f>
        <v>0</v>
      </c>
      <c r="EW261" s="162">
        <f t="shared" si="1267"/>
        <v>0</v>
      </c>
      <c r="EX261" s="162">
        <f t="shared" si="1267"/>
        <v>0</v>
      </c>
      <c r="EY261" s="162">
        <f t="shared" si="1267"/>
        <v>0</v>
      </c>
      <c r="EZ261" s="162">
        <f t="shared" si="1267"/>
        <v>0</v>
      </c>
      <c r="FA261" s="162">
        <f t="shared" si="1267"/>
        <v>0</v>
      </c>
      <c r="FB261" s="162">
        <f t="shared" si="1267"/>
        <v>0</v>
      </c>
      <c r="FC261" s="162">
        <f t="shared" si="1267"/>
        <v>0</v>
      </c>
      <c r="FD261" s="162">
        <f t="shared" si="1267"/>
        <v>0</v>
      </c>
      <c r="FE261" s="162">
        <f t="shared" si="1267"/>
        <v>0</v>
      </c>
      <c r="FF261" s="162">
        <f t="shared" si="1267"/>
        <v>0</v>
      </c>
      <c r="FG261" s="162">
        <f t="shared" si="1267"/>
        <v>0</v>
      </c>
      <c r="FH261" s="162">
        <f t="shared" si="1267"/>
        <v>0</v>
      </c>
      <c r="FI261" s="162">
        <f t="shared" si="1267"/>
        <v>0</v>
      </c>
      <c r="FJ261" s="162">
        <f t="shared" si="1267"/>
        <v>0</v>
      </c>
      <c r="FK261" s="162">
        <f t="shared" si="1267"/>
        <v>0</v>
      </c>
      <c r="FL261" s="162">
        <f t="shared" si="1267"/>
        <v>0</v>
      </c>
      <c r="FM261" s="162">
        <f t="shared" si="1267"/>
        <v>0</v>
      </c>
      <c r="FN261" s="162">
        <f t="shared" si="1267"/>
        <v>0</v>
      </c>
      <c r="FO261" s="162">
        <f t="shared" si="1267"/>
        <v>0</v>
      </c>
      <c r="FP261" s="162">
        <f t="shared" si="1267"/>
        <v>0</v>
      </c>
      <c r="FQ261" s="162">
        <f t="shared" si="1267"/>
        <v>0</v>
      </c>
      <c r="FR261" s="162">
        <f t="shared" si="1267"/>
        <v>0</v>
      </c>
      <c r="FS261" s="162">
        <f t="shared" si="1267"/>
        <v>0</v>
      </c>
      <c r="FT261" s="162">
        <f t="shared" si="1267"/>
        <v>0</v>
      </c>
      <c r="FU261" s="162">
        <f t="shared" si="1267"/>
        <v>0</v>
      </c>
      <c r="FV261" s="162">
        <f t="shared" si="1267"/>
        <v>0</v>
      </c>
      <c r="FW261" s="162">
        <f t="shared" si="1267"/>
        <v>0</v>
      </c>
      <c r="FX261" s="162">
        <f t="shared" si="1267"/>
        <v>0</v>
      </c>
      <c r="FY261" s="162">
        <f t="shared" si="1267"/>
        <v>0</v>
      </c>
      <c r="FZ261" s="162">
        <f t="shared" si="1267"/>
        <v>0</v>
      </c>
      <c r="GA261" s="162">
        <f t="shared" si="1267"/>
        <v>0</v>
      </c>
      <c r="GB261" s="162">
        <f t="shared" si="1267"/>
        <v>0</v>
      </c>
      <c r="GC261" s="162">
        <f t="shared" si="1267"/>
        <v>0</v>
      </c>
      <c r="GD261" s="162">
        <f t="shared" si="1267"/>
        <v>0</v>
      </c>
      <c r="GE261" s="162">
        <f t="shared" si="1267"/>
        <v>0</v>
      </c>
      <c r="GF261" s="162">
        <f t="shared" si="1267"/>
        <v>0</v>
      </c>
      <c r="GG261" s="162">
        <f t="shared" si="1267"/>
        <v>0</v>
      </c>
      <c r="GH261" s="162">
        <f t="shared" si="1267"/>
        <v>0</v>
      </c>
      <c r="GI261" s="162">
        <f t="shared" si="1267"/>
        <v>0</v>
      </c>
      <c r="GJ261" s="162">
        <f t="shared" si="1267"/>
        <v>0</v>
      </c>
      <c r="GK261" s="162">
        <f t="shared" si="1267"/>
        <v>0</v>
      </c>
      <c r="GL261" s="162">
        <f t="shared" si="1267"/>
        <v>0</v>
      </c>
      <c r="GM261" s="162">
        <f t="shared" si="1267"/>
        <v>0</v>
      </c>
      <c r="GN261" s="162">
        <f t="shared" si="1267"/>
        <v>0</v>
      </c>
      <c r="GO261" s="162">
        <f t="shared" si="1267"/>
        <v>0</v>
      </c>
      <c r="GP261" s="162">
        <f t="shared" si="1267"/>
        <v>0</v>
      </c>
      <c r="GQ261" s="162">
        <f t="shared" si="1267"/>
        <v>0</v>
      </c>
      <c r="GR261" s="162">
        <f t="shared" si="15"/>
        <v>0</v>
      </c>
      <c r="GS261" s="162">
        <f t="shared" ref="GS261:IN261" si="1268">E261-EV261</f>
        <v>0</v>
      </c>
      <c r="GT261" s="162">
        <f t="shared" si="1268"/>
        <v>0</v>
      </c>
      <c r="GU261" s="162">
        <f t="shared" si="1268"/>
        <v>0</v>
      </c>
      <c r="GV261" s="162">
        <f t="shared" si="1268"/>
        <v>0</v>
      </c>
      <c r="GW261" s="162">
        <f t="shared" si="1268"/>
        <v>0</v>
      </c>
      <c r="GX261" s="162">
        <f t="shared" si="1268"/>
        <v>0</v>
      </c>
      <c r="GY261" s="162">
        <f t="shared" si="1268"/>
        <v>0</v>
      </c>
      <c r="GZ261" s="162">
        <f t="shared" si="1268"/>
        <v>0</v>
      </c>
      <c r="HA261" s="162">
        <f t="shared" si="1268"/>
        <v>0</v>
      </c>
      <c r="HB261" s="162">
        <f t="shared" si="1268"/>
        <v>0</v>
      </c>
      <c r="HC261" s="162">
        <f t="shared" si="1268"/>
        <v>0</v>
      </c>
      <c r="HD261" s="162">
        <f t="shared" si="1268"/>
        <v>0</v>
      </c>
      <c r="HE261" s="162">
        <f t="shared" si="1268"/>
        <v>0</v>
      </c>
      <c r="HF261" s="162">
        <f t="shared" si="1268"/>
        <v>0</v>
      </c>
      <c r="HG261" s="162">
        <f t="shared" si="1268"/>
        <v>0</v>
      </c>
      <c r="HH261" s="162">
        <f t="shared" si="1268"/>
        <v>0</v>
      </c>
      <c r="HI261" s="162">
        <f t="shared" si="1268"/>
        <v>0</v>
      </c>
      <c r="HJ261" s="162">
        <f t="shared" si="1268"/>
        <v>0</v>
      </c>
      <c r="HK261" s="162">
        <f t="shared" si="1268"/>
        <v>0</v>
      </c>
      <c r="HL261" s="162">
        <f t="shared" si="1268"/>
        <v>0</v>
      </c>
      <c r="HM261" s="162">
        <f t="shared" si="1268"/>
        <v>0</v>
      </c>
      <c r="HN261" s="162">
        <f t="shared" si="1268"/>
        <v>0</v>
      </c>
      <c r="HO261" s="162">
        <f t="shared" si="1268"/>
        <v>0</v>
      </c>
      <c r="HP261" s="162">
        <f t="shared" si="1268"/>
        <v>0</v>
      </c>
      <c r="HQ261" s="162">
        <f t="shared" si="1268"/>
        <v>0</v>
      </c>
      <c r="HR261" s="162">
        <f t="shared" si="1268"/>
        <v>0</v>
      </c>
      <c r="HS261" s="162">
        <f t="shared" si="1268"/>
        <v>0</v>
      </c>
      <c r="HT261" s="162">
        <f t="shared" si="1268"/>
        <v>0</v>
      </c>
      <c r="HU261" s="162">
        <f t="shared" si="1268"/>
        <v>0</v>
      </c>
      <c r="HV261" s="162">
        <f t="shared" si="1268"/>
        <v>0</v>
      </c>
      <c r="HW261" s="162">
        <f t="shared" si="1268"/>
        <v>0</v>
      </c>
      <c r="HX261" s="162">
        <f t="shared" si="1268"/>
        <v>0</v>
      </c>
      <c r="HY261" s="162">
        <f t="shared" si="1268"/>
        <v>0</v>
      </c>
      <c r="HZ261" s="162">
        <f t="shared" si="1268"/>
        <v>0</v>
      </c>
      <c r="IA261" s="162">
        <f t="shared" si="1268"/>
        <v>0</v>
      </c>
      <c r="IB261" s="162">
        <f t="shared" si="1268"/>
        <v>0</v>
      </c>
      <c r="IC261" s="162">
        <f t="shared" si="1268"/>
        <v>0</v>
      </c>
      <c r="ID261" s="162">
        <f t="shared" si="1268"/>
        <v>0</v>
      </c>
      <c r="IE261" s="162">
        <f t="shared" si="1268"/>
        <v>0</v>
      </c>
      <c r="IF261" s="162">
        <f t="shared" si="1268"/>
        <v>0</v>
      </c>
      <c r="IG261" s="162">
        <f t="shared" si="1268"/>
        <v>0</v>
      </c>
      <c r="IH261" s="162">
        <f t="shared" si="1268"/>
        <v>0</v>
      </c>
      <c r="II261" s="162">
        <f t="shared" si="1268"/>
        <v>0</v>
      </c>
      <c r="IJ261" s="162">
        <f t="shared" si="1268"/>
        <v>0</v>
      </c>
      <c r="IK261" s="162">
        <f t="shared" si="1268"/>
        <v>0</v>
      </c>
      <c r="IL261" s="162">
        <f t="shared" si="1268"/>
        <v>0</v>
      </c>
      <c r="IM261" s="162">
        <f t="shared" si="1268"/>
        <v>0</v>
      </c>
      <c r="IN261" s="162">
        <f t="shared" si="1268"/>
        <v>0</v>
      </c>
      <c r="IO261" s="162">
        <f t="shared" si="17"/>
        <v>0</v>
      </c>
      <c r="IP261" s="162">
        <f t="shared" si="23"/>
        <v>0</v>
      </c>
      <c r="IQ261" s="162">
        <f t="shared" ref="IQ261:KK261" si="1269">MAX((MIN(CZ261+IP261,$IO$7))-GT261,0)</f>
        <v>0</v>
      </c>
      <c r="IR261" s="162">
        <f t="shared" si="1269"/>
        <v>0</v>
      </c>
      <c r="IS261" s="162">
        <f t="shared" si="1269"/>
        <v>0</v>
      </c>
      <c r="IT261" s="162">
        <f t="shared" si="1269"/>
        <v>0</v>
      </c>
      <c r="IU261" s="162">
        <f t="shared" si="1269"/>
        <v>0</v>
      </c>
      <c r="IV261" s="162">
        <f t="shared" si="1269"/>
        <v>0</v>
      </c>
      <c r="IW261" s="162">
        <f t="shared" si="1269"/>
        <v>0</v>
      </c>
      <c r="IX261" s="162">
        <f t="shared" si="1269"/>
        <v>0</v>
      </c>
      <c r="IY261" s="162">
        <f t="shared" si="1269"/>
        <v>0</v>
      </c>
      <c r="IZ261" s="162">
        <f t="shared" si="1269"/>
        <v>0</v>
      </c>
      <c r="JA261" s="162">
        <f t="shared" si="1269"/>
        <v>0</v>
      </c>
      <c r="JB261" s="162">
        <f t="shared" si="1269"/>
        <v>0</v>
      </c>
      <c r="JC261" s="162">
        <f t="shared" si="1269"/>
        <v>0</v>
      </c>
      <c r="JD261" s="162">
        <f t="shared" si="1269"/>
        <v>0</v>
      </c>
      <c r="JE261" s="162">
        <f t="shared" si="1269"/>
        <v>0</v>
      </c>
      <c r="JF261" s="162">
        <f t="shared" si="1269"/>
        <v>0</v>
      </c>
      <c r="JG261" s="162">
        <f t="shared" si="1269"/>
        <v>0</v>
      </c>
      <c r="JH261" s="162">
        <f t="shared" si="1269"/>
        <v>0</v>
      </c>
      <c r="JI261" s="162">
        <f t="shared" si="1269"/>
        <v>0</v>
      </c>
      <c r="JJ261" s="162">
        <f t="shared" si="1269"/>
        <v>0</v>
      </c>
      <c r="JK261" s="162">
        <f t="shared" si="1269"/>
        <v>0</v>
      </c>
      <c r="JL261" s="162">
        <f t="shared" si="1269"/>
        <v>0</v>
      </c>
      <c r="JM261" s="162">
        <f t="shared" si="1269"/>
        <v>0</v>
      </c>
      <c r="JN261" s="162">
        <f t="shared" si="1269"/>
        <v>0</v>
      </c>
      <c r="JO261" s="162">
        <f t="shared" si="1269"/>
        <v>0</v>
      </c>
      <c r="JP261" s="162">
        <f t="shared" si="1269"/>
        <v>0</v>
      </c>
      <c r="JQ261" s="162">
        <f t="shared" si="1269"/>
        <v>0</v>
      </c>
      <c r="JR261" s="162">
        <f t="shared" si="1269"/>
        <v>0</v>
      </c>
      <c r="JS261" s="162">
        <f t="shared" si="1269"/>
        <v>0</v>
      </c>
      <c r="JT261" s="162">
        <f t="shared" si="1269"/>
        <v>0</v>
      </c>
      <c r="JU261" s="162">
        <f t="shared" si="1269"/>
        <v>0</v>
      </c>
      <c r="JV261" s="162">
        <f t="shared" si="1269"/>
        <v>0</v>
      </c>
      <c r="JW261" s="162">
        <f t="shared" si="1269"/>
        <v>0</v>
      </c>
      <c r="JX261" s="162">
        <f t="shared" si="1269"/>
        <v>0</v>
      </c>
      <c r="JY261" s="162">
        <f t="shared" si="1269"/>
        <v>0</v>
      </c>
      <c r="JZ261" s="162">
        <f t="shared" si="1269"/>
        <v>0</v>
      </c>
      <c r="KA261" s="162">
        <f t="shared" si="1269"/>
        <v>0</v>
      </c>
      <c r="KB261" s="162">
        <f t="shared" si="1269"/>
        <v>0</v>
      </c>
      <c r="KC261" s="162">
        <f t="shared" si="1269"/>
        <v>0</v>
      </c>
      <c r="KD261" s="162">
        <f t="shared" si="1269"/>
        <v>0</v>
      </c>
      <c r="KE261" s="162">
        <f t="shared" si="1269"/>
        <v>0</v>
      </c>
      <c r="KF261" s="162">
        <f t="shared" si="1269"/>
        <v>0</v>
      </c>
      <c r="KG261" s="162">
        <f t="shared" si="1269"/>
        <v>0</v>
      </c>
      <c r="KH261" s="162">
        <f t="shared" si="1269"/>
        <v>0</v>
      </c>
      <c r="KI261" s="162">
        <f t="shared" si="1269"/>
        <v>0</v>
      </c>
      <c r="KJ261" s="162">
        <f t="shared" si="1269"/>
        <v>0</v>
      </c>
      <c r="KK261" s="162">
        <f t="shared" si="1269"/>
        <v>0</v>
      </c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</row>
    <row r="262" ht="14.25" customHeight="1" spans="1:326" x14ac:dyDescent="0.25">
      <c r="A262" s="1">
        <v>9</v>
      </c>
      <c r="B262" s="1">
        <f t="shared" ref="B262:C262" si="1270">B261+1</f>
        <v>252</v>
      </c>
      <c r="C262" s="232">
        <f t="shared" si="1270"/>
        <v>43717</v>
      </c>
      <c r="D262" s="162">
        <f t="shared" si="9"/>
        <v>0</v>
      </c>
      <c r="E262" s="162">
        <f>(SUMIFS(Profile!$F$2:$F$17521,Profile!$B$2:$B$17521,$B262,Profile!$C$2:$C$17521,E$8))*$C$6</f>
        <v>0</v>
      </c>
      <c r="F262" s="162">
        <f>(SUMIFS(Profile!$F$2:$F$17521,Profile!$B$2:$B$17521,$B262,Profile!$C$2:$C$17521,F$8))*$C$6</f>
        <v>0</v>
      </c>
      <c r="G262" s="162">
        <f>(SUMIFS(Profile!$F$2:$F$17521,Profile!$B$2:$B$17521,$B262,Profile!$C$2:$C$17521,G$8))*$C$6</f>
        <v>0</v>
      </c>
      <c r="H262" s="162">
        <f>(SUMIFS(Profile!$F$2:$F$17521,Profile!$B$2:$B$17521,$B262,Profile!$C$2:$C$17521,H$8))*$C$6</f>
        <v>0</v>
      </c>
      <c r="I262" s="162">
        <f>(SUMIFS(Profile!$F$2:$F$17521,Profile!$B$2:$B$17521,$B262,Profile!$C$2:$C$17521,I$8))*$C$6</f>
        <v>0</v>
      </c>
      <c r="J262" s="162">
        <f>(SUMIFS(Profile!$F$2:$F$17521,Profile!$B$2:$B$17521,$B262,Profile!$C$2:$C$17521,J$8))*$C$6</f>
        <v>0</v>
      </c>
      <c r="K262" s="162">
        <f>(SUMIFS(Profile!$F$2:$F$17521,Profile!$B$2:$B$17521,$B262,Profile!$C$2:$C$17521,K$8))*$C$6</f>
        <v>0</v>
      </c>
      <c r="L262" s="162">
        <f>(SUMIFS(Profile!$F$2:$F$17521,Profile!$B$2:$B$17521,$B262,Profile!$C$2:$C$17521,L$8))*$C$6</f>
        <v>0</v>
      </c>
      <c r="M262" s="162">
        <f>(SUMIFS(Profile!$F$2:$F$17521,Profile!$B$2:$B$17521,$B262,Profile!$C$2:$C$17521,M$8))*$C$6</f>
        <v>0</v>
      </c>
      <c r="N262" s="162">
        <f>(SUMIFS(Profile!$F$2:$F$17521,Profile!$B$2:$B$17521,$B262,Profile!$C$2:$C$17521,N$8))*$C$6</f>
        <v>0</v>
      </c>
      <c r="O262" s="162">
        <f>(SUMIFS(Profile!$F$2:$F$17521,Profile!$B$2:$B$17521,$B262,Profile!$C$2:$C$17521,O$8))*$C$6</f>
        <v>0</v>
      </c>
      <c r="P262" s="162">
        <f>(SUMIFS(Profile!$F$2:$F$17521,Profile!$B$2:$B$17521,$B262,Profile!$C$2:$C$17521,P$8))*$C$6</f>
        <v>0</v>
      </c>
      <c r="Q262" s="162">
        <f>(SUMIFS(Profile!$F$2:$F$17521,Profile!$B$2:$B$17521,$B262,Profile!$C$2:$C$17521,Q$8))*$C$6</f>
        <v>0</v>
      </c>
      <c r="R262" s="162">
        <f>(SUMIFS(Profile!$F$2:$F$17521,Profile!$B$2:$B$17521,$B262,Profile!$C$2:$C$17521,R$8))*$C$6</f>
        <v>0</v>
      </c>
      <c r="S262" s="162">
        <f>(SUMIFS(Profile!$F$2:$F$17521,Profile!$B$2:$B$17521,$B262,Profile!$C$2:$C$17521,S$8))*$C$6</f>
        <v>0</v>
      </c>
      <c r="T262" s="162">
        <f>(SUMIFS(Profile!$F$2:$F$17521,Profile!$B$2:$B$17521,$B262,Profile!$C$2:$C$17521,T$8))*$C$6</f>
        <v>0</v>
      </c>
      <c r="U262" s="162">
        <f>(SUMIFS(Profile!$F$2:$F$17521,Profile!$B$2:$B$17521,$B262,Profile!$C$2:$C$17521,U$8))*$C$6</f>
        <v>0</v>
      </c>
      <c r="V262" s="162">
        <f>(SUMIFS(Profile!$F$2:$F$17521,Profile!$B$2:$B$17521,$B262,Profile!$C$2:$C$17521,V$8))*$C$6</f>
        <v>0</v>
      </c>
      <c r="W262" s="162">
        <f>(SUMIFS(Profile!$F$2:$F$17521,Profile!$B$2:$B$17521,$B262,Profile!$C$2:$C$17521,W$8))*$C$6</f>
        <v>0</v>
      </c>
      <c r="X262" s="162">
        <f>(SUMIFS(Profile!$F$2:$F$17521,Profile!$B$2:$B$17521,$B262,Profile!$C$2:$C$17521,X$8))*$C$6</f>
        <v>0</v>
      </c>
      <c r="Y262" s="162">
        <f>(SUMIFS(Profile!$F$2:$F$17521,Profile!$B$2:$B$17521,$B262,Profile!$C$2:$C$17521,Y$8))*$C$6</f>
        <v>0</v>
      </c>
      <c r="Z262" s="162">
        <f>(SUMIFS(Profile!$F$2:$F$17521,Profile!$B$2:$B$17521,$B262,Profile!$C$2:$C$17521,Z$8))*$C$6</f>
        <v>0</v>
      </c>
      <c r="AA262" s="162">
        <f>(SUMIFS(Profile!$F$2:$F$17521,Profile!$B$2:$B$17521,$B262,Profile!$C$2:$C$17521,AA$8))*$C$6</f>
        <v>0</v>
      </c>
      <c r="AB262" s="162">
        <f>(SUMIFS(Profile!$F$2:$F$17521,Profile!$B$2:$B$17521,$B262,Profile!$C$2:$C$17521,AB$8))*$C$6</f>
        <v>0</v>
      </c>
      <c r="AC262" s="162">
        <f>(SUMIFS(Profile!$F$2:$F$17521,Profile!$B$2:$B$17521,$B262,Profile!$C$2:$C$17521,AC$8))*$C$6</f>
        <v>0</v>
      </c>
      <c r="AD262" s="162">
        <f>(SUMIFS(Profile!$F$2:$F$17521,Profile!$B$2:$B$17521,$B262,Profile!$C$2:$C$17521,AD$8))*$C$6</f>
        <v>0</v>
      </c>
      <c r="AE262" s="162">
        <f>(SUMIFS(Profile!$F$2:$F$17521,Profile!$B$2:$B$17521,$B262,Profile!$C$2:$C$17521,AE$8))*$C$6</f>
        <v>0</v>
      </c>
      <c r="AF262" s="162">
        <f>(SUMIFS(Profile!$F$2:$F$17521,Profile!$B$2:$B$17521,$B262,Profile!$C$2:$C$17521,AF$8))*$C$6</f>
        <v>0</v>
      </c>
      <c r="AG262" s="162">
        <f>(SUMIFS(Profile!$F$2:$F$17521,Profile!$B$2:$B$17521,$B262,Profile!$C$2:$C$17521,AG$8))*$C$6</f>
        <v>0</v>
      </c>
      <c r="AH262" s="162">
        <f>(SUMIFS(Profile!$F$2:$F$17521,Profile!$B$2:$B$17521,$B262,Profile!$C$2:$C$17521,AH$8))*$C$6</f>
        <v>0</v>
      </c>
      <c r="AI262" s="162">
        <f>(SUMIFS(Profile!$F$2:$F$17521,Profile!$B$2:$B$17521,$B262,Profile!$C$2:$C$17521,AI$8))*$C$6</f>
        <v>0</v>
      </c>
      <c r="AJ262" s="162">
        <f>(SUMIFS(Profile!$F$2:$F$17521,Profile!$B$2:$B$17521,$B262,Profile!$C$2:$C$17521,AJ$8))*$C$6</f>
        <v>0</v>
      </c>
      <c r="AK262" s="162">
        <f>(SUMIFS(Profile!$F$2:$F$17521,Profile!$B$2:$B$17521,$B262,Profile!$C$2:$C$17521,AK$8))*$C$6</f>
        <v>0</v>
      </c>
      <c r="AL262" s="162">
        <f>(SUMIFS(Profile!$F$2:$F$17521,Profile!$B$2:$B$17521,$B262,Profile!$C$2:$C$17521,AL$8))*$C$6</f>
        <v>0</v>
      </c>
      <c r="AM262" s="162">
        <f>(SUMIFS(Profile!$F$2:$F$17521,Profile!$B$2:$B$17521,$B262,Profile!$C$2:$C$17521,AM$8))*$C$6</f>
        <v>0</v>
      </c>
      <c r="AN262" s="162">
        <f>(SUMIFS(Profile!$F$2:$F$17521,Profile!$B$2:$B$17521,$B262,Profile!$C$2:$C$17521,AN$8))*$C$6</f>
        <v>0</v>
      </c>
      <c r="AO262" s="162">
        <f>(SUMIFS(Profile!$F$2:$F$17521,Profile!$B$2:$B$17521,$B262,Profile!$C$2:$C$17521,AO$8))*$C$6</f>
        <v>0</v>
      </c>
      <c r="AP262" s="162">
        <f>(SUMIFS(Profile!$F$2:$F$17521,Profile!$B$2:$B$17521,$B262,Profile!$C$2:$C$17521,AP$8))*$C$6</f>
        <v>0</v>
      </c>
      <c r="AQ262" s="162">
        <f>(SUMIFS(Profile!$F$2:$F$17521,Profile!$B$2:$B$17521,$B262,Profile!$C$2:$C$17521,AQ$8))*$C$6</f>
        <v>0</v>
      </c>
      <c r="AR262" s="162">
        <f>(SUMIFS(Profile!$F$2:$F$17521,Profile!$B$2:$B$17521,$B262,Profile!$C$2:$C$17521,AR$8))*$C$6</f>
        <v>0</v>
      </c>
      <c r="AS262" s="162">
        <f>(SUMIFS(Profile!$F$2:$F$17521,Profile!$B$2:$B$17521,$B262,Profile!$C$2:$C$17521,AS$8))*$C$6</f>
        <v>0</v>
      </c>
      <c r="AT262" s="162">
        <f>(SUMIFS(Profile!$F$2:$F$17521,Profile!$B$2:$B$17521,$B262,Profile!$C$2:$C$17521,AT$8))*$C$6</f>
        <v>0</v>
      </c>
      <c r="AU262" s="162">
        <f>(SUMIFS(Profile!$F$2:$F$17521,Profile!$B$2:$B$17521,$B262,Profile!$C$2:$C$17521,AU$8))*$C$6</f>
        <v>0</v>
      </c>
      <c r="AV262" s="162">
        <f>(SUMIFS(Profile!$F$2:$F$17521,Profile!$B$2:$B$17521,$B262,Profile!$C$2:$C$17521,AV$8))*$C$6</f>
        <v>0</v>
      </c>
      <c r="AW262" s="162">
        <f>(SUMIFS(Profile!$F$2:$F$17521,Profile!$B$2:$B$17521,$B262,Profile!$C$2:$C$17521,AW$8))*$C$6</f>
        <v>0</v>
      </c>
      <c r="AX262" s="162">
        <f>(SUMIFS(Profile!$F$2:$F$17521,Profile!$B$2:$B$17521,$B262,Profile!$C$2:$C$17521,AX$8))*$C$6</f>
        <v>0</v>
      </c>
      <c r="AY262" s="162">
        <f>(SUMIFS(Profile!$F$2:$F$17521,Profile!$B$2:$B$17521,$B262,Profile!$C$2:$C$17521,AY$8))*$C$6</f>
        <v>0</v>
      </c>
      <c r="AZ262" s="162">
        <f>(SUMIFS(Profile!$F$2:$F$17521,Profile!$B$2:$B$17521,$B262,Profile!$C$2:$C$17521,AZ$8))*$C$6</f>
        <v>0</v>
      </c>
      <c r="BA262" s="162">
        <f t="shared" si="10"/>
        <v>0</v>
      </c>
      <c r="BB262" s="162">
        <f>(SUMIFS(Profile!$E$2:$E$17521,Profile!$B$2:$B$17521,$B262,Profile!$C$2:$C$17521,BB$8))*$C$9</f>
        <v>0</v>
      </c>
      <c r="BC262" s="162">
        <f>(SUMIFS(Profile!$E$2:$E$17521,Profile!$B$2:$B$17521,$B262,Profile!$C$2:$C$17521,BC$8))*$C$9</f>
        <v>0</v>
      </c>
      <c r="BD262" s="162">
        <f>(SUMIFS(Profile!$E$2:$E$17521,Profile!$B$2:$B$17521,$B262,Profile!$C$2:$C$17521,BD$8))*$C$9</f>
        <v>0</v>
      </c>
      <c r="BE262" s="162">
        <f>(SUMIFS(Profile!$E$2:$E$17521,Profile!$B$2:$B$17521,$B262,Profile!$C$2:$C$17521,BE$8))*$C$9</f>
        <v>0</v>
      </c>
      <c r="BF262" s="162">
        <f>(SUMIFS(Profile!$E$2:$E$17521,Profile!$B$2:$B$17521,$B262,Profile!$C$2:$C$17521,BF$8))*$C$9</f>
        <v>0</v>
      </c>
      <c r="BG262" s="162">
        <f>(SUMIFS(Profile!$E$2:$E$17521,Profile!$B$2:$B$17521,$B262,Profile!$C$2:$C$17521,BG$8))*$C$9</f>
        <v>0</v>
      </c>
      <c r="BH262" s="162">
        <f>(SUMIFS(Profile!$E$2:$E$17521,Profile!$B$2:$B$17521,$B262,Profile!$C$2:$C$17521,BH$8))*$C$9</f>
        <v>0</v>
      </c>
      <c r="BI262" s="162">
        <f>(SUMIFS(Profile!$E$2:$E$17521,Profile!$B$2:$B$17521,$B262,Profile!$C$2:$C$17521,BI$8))*$C$9</f>
        <v>0</v>
      </c>
      <c r="BJ262" s="162">
        <f>(SUMIFS(Profile!$E$2:$E$17521,Profile!$B$2:$B$17521,$B262,Profile!$C$2:$C$17521,BJ$8))*$C$9</f>
        <v>0</v>
      </c>
      <c r="BK262" s="162">
        <f>(SUMIFS(Profile!$E$2:$E$17521,Profile!$B$2:$B$17521,$B262,Profile!$C$2:$C$17521,BK$8))*$C$9</f>
        <v>0</v>
      </c>
      <c r="BL262" s="162">
        <f>(SUMIFS(Profile!$E$2:$E$17521,Profile!$B$2:$B$17521,$B262,Profile!$C$2:$C$17521,BL$8))*$C$9</f>
        <v>0</v>
      </c>
      <c r="BM262" s="162">
        <f>(SUMIFS(Profile!$E$2:$E$17521,Profile!$B$2:$B$17521,$B262,Profile!$C$2:$C$17521,BM$8))*$C$9</f>
        <v>0</v>
      </c>
      <c r="BN262" s="162">
        <f>(SUMIFS(Profile!$E$2:$E$17521,Profile!$B$2:$B$17521,$B262,Profile!$C$2:$C$17521,BN$8))*$C$9</f>
        <v>0</v>
      </c>
      <c r="BO262" s="162">
        <f>(SUMIFS(Profile!$E$2:$E$17521,Profile!$B$2:$B$17521,$B262,Profile!$C$2:$C$17521,BO$8))*$C$9</f>
        <v>0</v>
      </c>
      <c r="BP262" s="162">
        <f>(SUMIFS(Profile!$E$2:$E$17521,Profile!$B$2:$B$17521,$B262,Profile!$C$2:$C$17521,BP$8))*$C$9</f>
        <v>0</v>
      </c>
      <c r="BQ262" s="162">
        <f>(SUMIFS(Profile!$E$2:$E$17521,Profile!$B$2:$B$17521,$B262,Profile!$C$2:$C$17521,BQ$8))*$C$9</f>
        <v>0</v>
      </c>
      <c r="BR262" s="162">
        <f>(SUMIFS(Profile!$E$2:$E$17521,Profile!$B$2:$B$17521,$B262,Profile!$C$2:$C$17521,BR$8))*$C$9</f>
        <v>0</v>
      </c>
      <c r="BS262" s="162">
        <f>(SUMIFS(Profile!$E$2:$E$17521,Profile!$B$2:$B$17521,$B262,Profile!$C$2:$C$17521,BS$8))*$C$9</f>
        <v>0</v>
      </c>
      <c r="BT262" s="162">
        <f>(SUMIFS(Profile!$E$2:$E$17521,Profile!$B$2:$B$17521,$B262,Profile!$C$2:$C$17521,BT$8))*$C$9</f>
        <v>0</v>
      </c>
      <c r="BU262" s="162">
        <f>(SUMIFS(Profile!$E$2:$E$17521,Profile!$B$2:$B$17521,$B262,Profile!$C$2:$C$17521,BU$8))*$C$9</f>
        <v>0</v>
      </c>
      <c r="BV262" s="162">
        <f>(SUMIFS(Profile!$E$2:$E$17521,Profile!$B$2:$B$17521,$B262,Profile!$C$2:$C$17521,BV$8))*$C$9</f>
        <v>0</v>
      </c>
      <c r="BW262" s="162">
        <f>(SUMIFS(Profile!$E$2:$E$17521,Profile!$B$2:$B$17521,$B262,Profile!$C$2:$C$17521,BW$8))*$C$9</f>
        <v>0</v>
      </c>
      <c r="BX262" s="162">
        <f>(SUMIFS(Profile!$E$2:$E$17521,Profile!$B$2:$B$17521,$B262,Profile!$C$2:$C$17521,BX$8))*$C$9</f>
        <v>0</v>
      </c>
      <c r="BY262" s="162">
        <f>(SUMIFS(Profile!$E$2:$E$17521,Profile!$B$2:$B$17521,$B262,Profile!$C$2:$C$17521,BY$8))*$C$9</f>
        <v>0</v>
      </c>
      <c r="BZ262" s="162">
        <f>(SUMIFS(Profile!$E$2:$E$17521,Profile!$B$2:$B$17521,$B262,Profile!$C$2:$C$17521,BZ$8))*$C$9</f>
        <v>0</v>
      </c>
      <c r="CA262" s="162">
        <f>(SUMIFS(Profile!$E$2:$E$17521,Profile!$B$2:$B$17521,$B262,Profile!$C$2:$C$17521,CA$8))*$C$9</f>
        <v>0</v>
      </c>
      <c r="CB262" s="162">
        <f>(SUMIFS(Profile!$E$2:$E$17521,Profile!$B$2:$B$17521,$B262,Profile!$C$2:$C$17521,CB$8))*$C$9</f>
        <v>0</v>
      </c>
      <c r="CC262" s="162">
        <f>(SUMIFS(Profile!$E$2:$E$17521,Profile!$B$2:$B$17521,$B262,Profile!$C$2:$C$17521,CC$8))*$C$9</f>
        <v>0</v>
      </c>
      <c r="CD262" s="162">
        <f>(SUMIFS(Profile!$E$2:$E$17521,Profile!$B$2:$B$17521,$B262,Profile!$C$2:$C$17521,CD$8))*$C$9</f>
        <v>0</v>
      </c>
      <c r="CE262" s="162">
        <f>(SUMIFS(Profile!$E$2:$E$17521,Profile!$B$2:$B$17521,$B262,Profile!$C$2:$C$17521,CE$8))*$C$9</f>
        <v>0</v>
      </c>
      <c r="CF262" s="162">
        <f>(SUMIFS(Profile!$E$2:$E$17521,Profile!$B$2:$B$17521,$B262,Profile!$C$2:$C$17521,CF$8))*$C$9</f>
        <v>0</v>
      </c>
      <c r="CG262" s="162">
        <f>(SUMIFS(Profile!$E$2:$E$17521,Profile!$B$2:$B$17521,$B262,Profile!$C$2:$C$17521,CG$8))*$C$9</f>
        <v>0</v>
      </c>
      <c r="CH262" s="162">
        <f>(SUMIFS(Profile!$E$2:$E$17521,Profile!$B$2:$B$17521,$B262,Profile!$C$2:$C$17521,CH$8))*$C$9</f>
        <v>0</v>
      </c>
      <c r="CI262" s="162">
        <f>(SUMIFS(Profile!$E$2:$E$17521,Profile!$B$2:$B$17521,$B262,Profile!$C$2:$C$17521,CI$8))*$C$9</f>
        <v>0</v>
      </c>
      <c r="CJ262" s="162">
        <f>(SUMIFS(Profile!$E$2:$E$17521,Profile!$B$2:$B$17521,$B262,Profile!$C$2:$C$17521,CJ$8))*$C$9</f>
        <v>0</v>
      </c>
      <c r="CK262" s="162">
        <f>(SUMIFS(Profile!$E$2:$E$17521,Profile!$B$2:$B$17521,$B262,Profile!$C$2:$C$17521,CK$8))*$C$9</f>
        <v>0</v>
      </c>
      <c r="CL262" s="162">
        <f>(SUMIFS(Profile!$E$2:$E$17521,Profile!$B$2:$B$17521,$B262,Profile!$C$2:$C$17521,CL$8))*$C$9</f>
        <v>0</v>
      </c>
      <c r="CM262" s="162">
        <f>(SUMIFS(Profile!$E$2:$E$17521,Profile!$B$2:$B$17521,$B262,Profile!$C$2:$C$17521,CM$8))*$C$9</f>
        <v>0</v>
      </c>
      <c r="CN262" s="162">
        <f>(SUMIFS(Profile!$E$2:$E$17521,Profile!$B$2:$B$17521,$B262,Profile!$C$2:$C$17521,CN$8))*$C$9</f>
        <v>0</v>
      </c>
      <c r="CO262" s="162">
        <f>(SUMIFS(Profile!$E$2:$E$17521,Profile!$B$2:$B$17521,$B262,Profile!$C$2:$C$17521,CO$8))*$C$9</f>
        <v>0</v>
      </c>
      <c r="CP262" s="162">
        <f>(SUMIFS(Profile!$E$2:$E$17521,Profile!$B$2:$B$17521,$B262,Profile!$C$2:$C$17521,CP$8))*$C$9</f>
        <v>0</v>
      </c>
      <c r="CQ262" s="162">
        <f>(SUMIFS(Profile!$E$2:$E$17521,Profile!$B$2:$B$17521,$B262,Profile!$C$2:$C$17521,CQ$8))*$C$9</f>
        <v>0</v>
      </c>
      <c r="CR262" s="162">
        <f>(SUMIFS(Profile!$E$2:$E$17521,Profile!$B$2:$B$17521,$B262,Profile!$C$2:$C$17521,CR$8))*$C$9</f>
        <v>0</v>
      </c>
      <c r="CS262" s="162">
        <f>(SUMIFS(Profile!$E$2:$E$17521,Profile!$B$2:$B$17521,$B262,Profile!$C$2:$C$17521,CS$8))*$C$9</f>
        <v>0</v>
      </c>
      <c r="CT262" s="162">
        <f>(SUMIFS(Profile!$E$2:$E$17521,Profile!$B$2:$B$17521,$B262,Profile!$C$2:$C$17521,CT$8))*$C$9</f>
        <v>0</v>
      </c>
      <c r="CU262" s="162">
        <f>(SUMIFS(Profile!$E$2:$E$17521,Profile!$B$2:$B$17521,$B262,Profile!$C$2:$C$17521,CU$8))*$C$9</f>
        <v>0</v>
      </c>
      <c r="CV262" s="162">
        <f>(SUMIFS(Profile!$E$2:$E$17521,Profile!$B$2:$B$17521,$B262,Profile!$C$2:$C$17521,CV$8))*$C$9</f>
        <v>0</v>
      </c>
      <c r="CW262" s="162">
        <f>(SUMIFS(Profile!$E$2:$E$17521,Profile!$B$2:$B$17521,$B262,Profile!$C$2:$C$17521,CW$8))*$C$9</f>
        <v>0</v>
      </c>
      <c r="CX262" s="162">
        <f t="shared" si="11"/>
        <v>0</v>
      </c>
      <c r="CY262" s="162">
        <f t="shared" ref="CY262:ET262" si="1271">MAX(BB262-E262,0)</f>
        <v>0</v>
      </c>
      <c r="CZ262" s="162">
        <f t="shared" si="1271"/>
        <v>0</v>
      </c>
      <c r="DA262" s="162">
        <f t="shared" si="1271"/>
        <v>0</v>
      </c>
      <c r="DB262" s="162">
        <f t="shared" si="1271"/>
        <v>0</v>
      </c>
      <c r="DC262" s="162">
        <f t="shared" si="1271"/>
        <v>0</v>
      </c>
      <c r="DD262" s="162">
        <f t="shared" si="1271"/>
        <v>0</v>
      </c>
      <c r="DE262" s="162">
        <f t="shared" si="1271"/>
        <v>0</v>
      </c>
      <c r="DF262" s="162">
        <f t="shared" si="1271"/>
        <v>0</v>
      </c>
      <c r="DG262" s="162">
        <f t="shared" si="1271"/>
        <v>0</v>
      </c>
      <c r="DH262" s="162">
        <f t="shared" si="1271"/>
        <v>0</v>
      </c>
      <c r="DI262" s="162">
        <f t="shared" si="1271"/>
        <v>0</v>
      </c>
      <c r="DJ262" s="162">
        <f t="shared" si="1271"/>
        <v>0</v>
      </c>
      <c r="DK262" s="162">
        <f t="shared" si="1271"/>
        <v>0</v>
      </c>
      <c r="DL262" s="162">
        <f t="shared" si="1271"/>
        <v>0</v>
      </c>
      <c r="DM262" s="162">
        <f t="shared" si="1271"/>
        <v>0</v>
      </c>
      <c r="DN262" s="162">
        <f t="shared" si="1271"/>
        <v>0</v>
      </c>
      <c r="DO262" s="162">
        <f t="shared" si="1271"/>
        <v>0</v>
      </c>
      <c r="DP262" s="162">
        <f t="shared" si="1271"/>
        <v>0</v>
      </c>
      <c r="DQ262" s="162">
        <f t="shared" si="1271"/>
        <v>0</v>
      </c>
      <c r="DR262" s="162">
        <f t="shared" si="1271"/>
        <v>0</v>
      </c>
      <c r="DS262" s="162">
        <f t="shared" si="1271"/>
        <v>0</v>
      </c>
      <c r="DT262" s="162">
        <f t="shared" si="1271"/>
        <v>0</v>
      </c>
      <c r="DU262" s="162">
        <f t="shared" si="1271"/>
        <v>0</v>
      </c>
      <c r="DV262" s="162">
        <f t="shared" si="1271"/>
        <v>0</v>
      </c>
      <c r="DW262" s="162">
        <f t="shared" si="1271"/>
        <v>0</v>
      </c>
      <c r="DX262" s="162">
        <f t="shared" si="1271"/>
        <v>0</v>
      </c>
      <c r="DY262" s="162">
        <f t="shared" si="1271"/>
        <v>0</v>
      </c>
      <c r="DZ262" s="162">
        <f t="shared" si="1271"/>
        <v>0</v>
      </c>
      <c r="EA262" s="162">
        <f t="shared" si="1271"/>
        <v>0</v>
      </c>
      <c r="EB262" s="162">
        <f t="shared" si="1271"/>
        <v>0</v>
      </c>
      <c r="EC262" s="162">
        <f t="shared" si="1271"/>
        <v>0</v>
      </c>
      <c r="ED262" s="162">
        <f t="shared" si="1271"/>
        <v>0</v>
      </c>
      <c r="EE262" s="162">
        <f t="shared" si="1271"/>
        <v>0</v>
      </c>
      <c r="EF262" s="162">
        <f t="shared" si="1271"/>
        <v>0</v>
      </c>
      <c r="EG262" s="162">
        <f t="shared" si="1271"/>
        <v>0</v>
      </c>
      <c r="EH262" s="162">
        <f t="shared" si="1271"/>
        <v>0</v>
      </c>
      <c r="EI262" s="162">
        <f t="shared" si="1271"/>
        <v>0</v>
      </c>
      <c r="EJ262" s="162">
        <f t="shared" si="1271"/>
        <v>0</v>
      </c>
      <c r="EK262" s="162">
        <f t="shared" si="1271"/>
        <v>0</v>
      </c>
      <c r="EL262" s="162">
        <f t="shared" si="1271"/>
        <v>0</v>
      </c>
      <c r="EM262" s="162">
        <f t="shared" si="1271"/>
        <v>0</v>
      </c>
      <c r="EN262" s="162">
        <f t="shared" si="1271"/>
        <v>0</v>
      </c>
      <c r="EO262" s="162">
        <f t="shared" si="1271"/>
        <v>0</v>
      </c>
      <c r="EP262" s="162">
        <f t="shared" si="1271"/>
        <v>0</v>
      </c>
      <c r="EQ262" s="162">
        <f t="shared" si="1271"/>
        <v>0</v>
      </c>
      <c r="ER262" s="162">
        <f t="shared" si="1271"/>
        <v>0</v>
      </c>
      <c r="ES262" s="162">
        <f t="shared" si="1271"/>
        <v>0</v>
      </c>
      <c r="ET262" s="162">
        <f t="shared" si="1271"/>
        <v>0</v>
      </c>
      <c r="EU262" s="162">
        <f t="shared" si="13"/>
        <v>0</v>
      </c>
      <c r="EV262" s="162">
        <f t="shared" ref="EV262:GQ262" si="1272">BB262-CY262</f>
        <v>0</v>
      </c>
      <c r="EW262" s="162">
        <f t="shared" si="1272"/>
        <v>0</v>
      </c>
      <c r="EX262" s="162">
        <f t="shared" si="1272"/>
        <v>0</v>
      </c>
      <c r="EY262" s="162">
        <f t="shared" si="1272"/>
        <v>0</v>
      </c>
      <c r="EZ262" s="162">
        <f t="shared" si="1272"/>
        <v>0</v>
      </c>
      <c r="FA262" s="162">
        <f t="shared" si="1272"/>
        <v>0</v>
      </c>
      <c r="FB262" s="162">
        <f t="shared" si="1272"/>
        <v>0</v>
      </c>
      <c r="FC262" s="162">
        <f t="shared" si="1272"/>
        <v>0</v>
      </c>
      <c r="FD262" s="162">
        <f t="shared" si="1272"/>
        <v>0</v>
      </c>
      <c r="FE262" s="162">
        <f t="shared" si="1272"/>
        <v>0</v>
      </c>
      <c r="FF262" s="162">
        <f t="shared" si="1272"/>
        <v>0</v>
      </c>
      <c r="FG262" s="162">
        <f t="shared" si="1272"/>
        <v>0</v>
      </c>
      <c r="FH262" s="162">
        <f t="shared" si="1272"/>
        <v>0</v>
      </c>
      <c r="FI262" s="162">
        <f t="shared" si="1272"/>
        <v>0</v>
      </c>
      <c r="FJ262" s="162">
        <f t="shared" si="1272"/>
        <v>0</v>
      </c>
      <c r="FK262" s="162">
        <f t="shared" si="1272"/>
        <v>0</v>
      </c>
      <c r="FL262" s="162">
        <f t="shared" si="1272"/>
        <v>0</v>
      </c>
      <c r="FM262" s="162">
        <f t="shared" si="1272"/>
        <v>0</v>
      </c>
      <c r="FN262" s="162">
        <f t="shared" si="1272"/>
        <v>0</v>
      </c>
      <c r="FO262" s="162">
        <f t="shared" si="1272"/>
        <v>0</v>
      </c>
      <c r="FP262" s="162">
        <f t="shared" si="1272"/>
        <v>0</v>
      </c>
      <c r="FQ262" s="162">
        <f t="shared" si="1272"/>
        <v>0</v>
      </c>
      <c r="FR262" s="162">
        <f t="shared" si="1272"/>
        <v>0</v>
      </c>
      <c r="FS262" s="162">
        <f t="shared" si="1272"/>
        <v>0</v>
      </c>
      <c r="FT262" s="162">
        <f t="shared" si="1272"/>
        <v>0</v>
      </c>
      <c r="FU262" s="162">
        <f t="shared" si="1272"/>
        <v>0</v>
      </c>
      <c r="FV262" s="162">
        <f t="shared" si="1272"/>
        <v>0</v>
      </c>
      <c r="FW262" s="162">
        <f t="shared" si="1272"/>
        <v>0</v>
      </c>
      <c r="FX262" s="162">
        <f t="shared" si="1272"/>
        <v>0</v>
      </c>
      <c r="FY262" s="162">
        <f t="shared" si="1272"/>
        <v>0</v>
      </c>
      <c r="FZ262" s="162">
        <f t="shared" si="1272"/>
        <v>0</v>
      </c>
      <c r="GA262" s="162">
        <f t="shared" si="1272"/>
        <v>0</v>
      </c>
      <c r="GB262" s="162">
        <f t="shared" si="1272"/>
        <v>0</v>
      </c>
      <c r="GC262" s="162">
        <f t="shared" si="1272"/>
        <v>0</v>
      </c>
      <c r="GD262" s="162">
        <f t="shared" si="1272"/>
        <v>0</v>
      </c>
      <c r="GE262" s="162">
        <f t="shared" si="1272"/>
        <v>0</v>
      </c>
      <c r="GF262" s="162">
        <f t="shared" si="1272"/>
        <v>0</v>
      </c>
      <c r="GG262" s="162">
        <f t="shared" si="1272"/>
        <v>0</v>
      </c>
      <c r="GH262" s="162">
        <f t="shared" si="1272"/>
        <v>0</v>
      </c>
      <c r="GI262" s="162">
        <f t="shared" si="1272"/>
        <v>0</v>
      </c>
      <c r="GJ262" s="162">
        <f t="shared" si="1272"/>
        <v>0</v>
      </c>
      <c r="GK262" s="162">
        <f t="shared" si="1272"/>
        <v>0</v>
      </c>
      <c r="GL262" s="162">
        <f t="shared" si="1272"/>
        <v>0</v>
      </c>
      <c r="GM262" s="162">
        <f t="shared" si="1272"/>
        <v>0</v>
      </c>
      <c r="GN262" s="162">
        <f t="shared" si="1272"/>
        <v>0</v>
      </c>
      <c r="GO262" s="162">
        <f t="shared" si="1272"/>
        <v>0</v>
      </c>
      <c r="GP262" s="162">
        <f t="shared" si="1272"/>
        <v>0</v>
      </c>
      <c r="GQ262" s="162">
        <f t="shared" si="1272"/>
        <v>0</v>
      </c>
      <c r="GR262" s="162">
        <f t="shared" si="15"/>
        <v>0</v>
      </c>
      <c r="GS262" s="162">
        <f t="shared" ref="GS262:IN262" si="1273">E262-EV262</f>
        <v>0</v>
      </c>
      <c r="GT262" s="162">
        <f t="shared" si="1273"/>
        <v>0</v>
      </c>
      <c r="GU262" s="162">
        <f t="shared" si="1273"/>
        <v>0</v>
      </c>
      <c r="GV262" s="162">
        <f t="shared" si="1273"/>
        <v>0</v>
      </c>
      <c r="GW262" s="162">
        <f t="shared" si="1273"/>
        <v>0</v>
      </c>
      <c r="GX262" s="162">
        <f t="shared" si="1273"/>
        <v>0</v>
      </c>
      <c r="GY262" s="162">
        <f t="shared" si="1273"/>
        <v>0</v>
      </c>
      <c r="GZ262" s="162">
        <f t="shared" si="1273"/>
        <v>0</v>
      </c>
      <c r="HA262" s="162">
        <f t="shared" si="1273"/>
        <v>0</v>
      </c>
      <c r="HB262" s="162">
        <f t="shared" si="1273"/>
        <v>0</v>
      </c>
      <c r="HC262" s="162">
        <f t="shared" si="1273"/>
        <v>0</v>
      </c>
      <c r="HD262" s="162">
        <f t="shared" si="1273"/>
        <v>0</v>
      </c>
      <c r="HE262" s="162">
        <f t="shared" si="1273"/>
        <v>0</v>
      </c>
      <c r="HF262" s="162">
        <f t="shared" si="1273"/>
        <v>0</v>
      </c>
      <c r="HG262" s="162">
        <f t="shared" si="1273"/>
        <v>0</v>
      </c>
      <c r="HH262" s="162">
        <f t="shared" si="1273"/>
        <v>0</v>
      </c>
      <c r="HI262" s="162">
        <f t="shared" si="1273"/>
        <v>0</v>
      </c>
      <c r="HJ262" s="162">
        <f t="shared" si="1273"/>
        <v>0</v>
      </c>
      <c r="HK262" s="162">
        <f t="shared" si="1273"/>
        <v>0</v>
      </c>
      <c r="HL262" s="162">
        <f t="shared" si="1273"/>
        <v>0</v>
      </c>
      <c r="HM262" s="162">
        <f t="shared" si="1273"/>
        <v>0</v>
      </c>
      <c r="HN262" s="162">
        <f t="shared" si="1273"/>
        <v>0</v>
      </c>
      <c r="HO262" s="162">
        <f t="shared" si="1273"/>
        <v>0</v>
      </c>
      <c r="HP262" s="162">
        <f t="shared" si="1273"/>
        <v>0</v>
      </c>
      <c r="HQ262" s="162">
        <f t="shared" si="1273"/>
        <v>0</v>
      </c>
      <c r="HR262" s="162">
        <f t="shared" si="1273"/>
        <v>0</v>
      </c>
      <c r="HS262" s="162">
        <f t="shared" si="1273"/>
        <v>0</v>
      </c>
      <c r="HT262" s="162">
        <f t="shared" si="1273"/>
        <v>0</v>
      </c>
      <c r="HU262" s="162">
        <f t="shared" si="1273"/>
        <v>0</v>
      </c>
      <c r="HV262" s="162">
        <f t="shared" si="1273"/>
        <v>0</v>
      </c>
      <c r="HW262" s="162">
        <f t="shared" si="1273"/>
        <v>0</v>
      </c>
      <c r="HX262" s="162">
        <f t="shared" si="1273"/>
        <v>0</v>
      </c>
      <c r="HY262" s="162">
        <f t="shared" si="1273"/>
        <v>0</v>
      </c>
      <c r="HZ262" s="162">
        <f t="shared" si="1273"/>
        <v>0</v>
      </c>
      <c r="IA262" s="162">
        <f t="shared" si="1273"/>
        <v>0</v>
      </c>
      <c r="IB262" s="162">
        <f t="shared" si="1273"/>
        <v>0</v>
      </c>
      <c r="IC262" s="162">
        <f t="shared" si="1273"/>
        <v>0</v>
      </c>
      <c r="ID262" s="162">
        <f t="shared" si="1273"/>
        <v>0</v>
      </c>
      <c r="IE262" s="162">
        <f t="shared" si="1273"/>
        <v>0</v>
      </c>
      <c r="IF262" s="162">
        <f t="shared" si="1273"/>
        <v>0</v>
      </c>
      <c r="IG262" s="162">
        <f t="shared" si="1273"/>
        <v>0</v>
      </c>
      <c r="IH262" s="162">
        <f t="shared" si="1273"/>
        <v>0</v>
      </c>
      <c r="II262" s="162">
        <f t="shared" si="1273"/>
        <v>0</v>
      </c>
      <c r="IJ262" s="162">
        <f t="shared" si="1273"/>
        <v>0</v>
      </c>
      <c r="IK262" s="162">
        <f t="shared" si="1273"/>
        <v>0</v>
      </c>
      <c r="IL262" s="162">
        <f t="shared" si="1273"/>
        <v>0</v>
      </c>
      <c r="IM262" s="162">
        <f t="shared" si="1273"/>
        <v>0</v>
      </c>
      <c r="IN262" s="162">
        <f t="shared" si="1273"/>
        <v>0</v>
      </c>
      <c r="IO262" s="162">
        <f t="shared" si="17"/>
        <v>0</v>
      </c>
      <c r="IP262" s="162">
        <f t="shared" si="23"/>
        <v>0</v>
      </c>
      <c r="IQ262" s="162">
        <f t="shared" ref="IQ262:KK262" si="1274">MAX((MIN(CZ262+IP262,$IO$7))-GT262,0)</f>
        <v>0</v>
      </c>
      <c r="IR262" s="162">
        <f t="shared" si="1274"/>
        <v>0</v>
      </c>
      <c r="IS262" s="162">
        <f t="shared" si="1274"/>
        <v>0</v>
      </c>
      <c r="IT262" s="162">
        <f t="shared" si="1274"/>
        <v>0</v>
      </c>
      <c r="IU262" s="162">
        <f t="shared" si="1274"/>
        <v>0</v>
      </c>
      <c r="IV262" s="162">
        <f t="shared" si="1274"/>
        <v>0</v>
      </c>
      <c r="IW262" s="162">
        <f t="shared" si="1274"/>
        <v>0</v>
      </c>
      <c r="IX262" s="162">
        <f t="shared" si="1274"/>
        <v>0</v>
      </c>
      <c r="IY262" s="162">
        <f t="shared" si="1274"/>
        <v>0</v>
      </c>
      <c r="IZ262" s="162">
        <f t="shared" si="1274"/>
        <v>0</v>
      </c>
      <c r="JA262" s="162">
        <f t="shared" si="1274"/>
        <v>0</v>
      </c>
      <c r="JB262" s="162">
        <f t="shared" si="1274"/>
        <v>0</v>
      </c>
      <c r="JC262" s="162">
        <f t="shared" si="1274"/>
        <v>0</v>
      </c>
      <c r="JD262" s="162">
        <f t="shared" si="1274"/>
        <v>0</v>
      </c>
      <c r="JE262" s="162">
        <f t="shared" si="1274"/>
        <v>0</v>
      </c>
      <c r="JF262" s="162">
        <f t="shared" si="1274"/>
        <v>0</v>
      </c>
      <c r="JG262" s="162">
        <f t="shared" si="1274"/>
        <v>0</v>
      </c>
      <c r="JH262" s="162">
        <f t="shared" si="1274"/>
        <v>0</v>
      </c>
      <c r="JI262" s="162">
        <f t="shared" si="1274"/>
        <v>0</v>
      </c>
      <c r="JJ262" s="162">
        <f t="shared" si="1274"/>
        <v>0</v>
      </c>
      <c r="JK262" s="162">
        <f t="shared" si="1274"/>
        <v>0</v>
      </c>
      <c r="JL262" s="162">
        <f t="shared" si="1274"/>
        <v>0</v>
      </c>
      <c r="JM262" s="162">
        <f t="shared" si="1274"/>
        <v>0</v>
      </c>
      <c r="JN262" s="162">
        <f t="shared" si="1274"/>
        <v>0</v>
      </c>
      <c r="JO262" s="162">
        <f t="shared" si="1274"/>
        <v>0</v>
      </c>
      <c r="JP262" s="162">
        <f t="shared" si="1274"/>
        <v>0</v>
      </c>
      <c r="JQ262" s="162">
        <f t="shared" si="1274"/>
        <v>0</v>
      </c>
      <c r="JR262" s="162">
        <f t="shared" si="1274"/>
        <v>0</v>
      </c>
      <c r="JS262" s="162">
        <f t="shared" si="1274"/>
        <v>0</v>
      </c>
      <c r="JT262" s="162">
        <f t="shared" si="1274"/>
        <v>0</v>
      </c>
      <c r="JU262" s="162">
        <f t="shared" si="1274"/>
        <v>0</v>
      </c>
      <c r="JV262" s="162">
        <f t="shared" si="1274"/>
        <v>0</v>
      </c>
      <c r="JW262" s="162">
        <f t="shared" si="1274"/>
        <v>0</v>
      </c>
      <c r="JX262" s="162">
        <f t="shared" si="1274"/>
        <v>0</v>
      </c>
      <c r="JY262" s="162">
        <f t="shared" si="1274"/>
        <v>0</v>
      </c>
      <c r="JZ262" s="162">
        <f t="shared" si="1274"/>
        <v>0</v>
      </c>
      <c r="KA262" s="162">
        <f t="shared" si="1274"/>
        <v>0</v>
      </c>
      <c r="KB262" s="162">
        <f t="shared" si="1274"/>
        <v>0</v>
      </c>
      <c r="KC262" s="162">
        <f t="shared" si="1274"/>
        <v>0</v>
      </c>
      <c r="KD262" s="162">
        <f t="shared" si="1274"/>
        <v>0</v>
      </c>
      <c r="KE262" s="162">
        <f t="shared" si="1274"/>
        <v>0</v>
      </c>
      <c r="KF262" s="162">
        <f t="shared" si="1274"/>
        <v>0</v>
      </c>
      <c r="KG262" s="162">
        <f t="shared" si="1274"/>
        <v>0</v>
      </c>
      <c r="KH262" s="162">
        <f t="shared" si="1274"/>
        <v>0</v>
      </c>
      <c r="KI262" s="162">
        <f t="shared" si="1274"/>
        <v>0</v>
      </c>
      <c r="KJ262" s="162">
        <f t="shared" si="1274"/>
        <v>0</v>
      </c>
      <c r="KK262" s="162">
        <f t="shared" si="1274"/>
        <v>0</v>
      </c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</row>
    <row r="263" ht="14.25" customHeight="1" spans="1:326" x14ac:dyDescent="0.25">
      <c r="A263" s="1">
        <v>9</v>
      </c>
      <c r="B263" s="1">
        <f t="shared" ref="B263:C263" si="1275">B262+1</f>
        <v>253</v>
      </c>
      <c r="C263" s="232">
        <f t="shared" si="1275"/>
        <v>43718</v>
      </c>
      <c r="D263" s="162">
        <f t="shared" si="9"/>
        <v>0</v>
      </c>
      <c r="E263" s="162">
        <f>(SUMIFS(Profile!$F$2:$F$17521,Profile!$B$2:$B$17521,$B263,Profile!$C$2:$C$17521,E$8))*$C$6</f>
        <v>0</v>
      </c>
      <c r="F263" s="162">
        <f>(SUMIFS(Profile!$F$2:$F$17521,Profile!$B$2:$B$17521,$B263,Profile!$C$2:$C$17521,F$8))*$C$6</f>
        <v>0</v>
      </c>
      <c r="G263" s="162">
        <f>(SUMIFS(Profile!$F$2:$F$17521,Profile!$B$2:$B$17521,$B263,Profile!$C$2:$C$17521,G$8))*$C$6</f>
        <v>0</v>
      </c>
      <c r="H263" s="162">
        <f>(SUMIFS(Profile!$F$2:$F$17521,Profile!$B$2:$B$17521,$B263,Profile!$C$2:$C$17521,H$8))*$C$6</f>
        <v>0</v>
      </c>
      <c r="I263" s="162">
        <f>(SUMIFS(Profile!$F$2:$F$17521,Profile!$B$2:$B$17521,$B263,Profile!$C$2:$C$17521,I$8))*$C$6</f>
        <v>0</v>
      </c>
      <c r="J263" s="162">
        <f>(SUMIFS(Profile!$F$2:$F$17521,Profile!$B$2:$B$17521,$B263,Profile!$C$2:$C$17521,J$8))*$C$6</f>
        <v>0</v>
      </c>
      <c r="K263" s="162">
        <f>(SUMIFS(Profile!$F$2:$F$17521,Profile!$B$2:$B$17521,$B263,Profile!$C$2:$C$17521,K$8))*$C$6</f>
        <v>0</v>
      </c>
      <c r="L263" s="162">
        <f>(SUMIFS(Profile!$F$2:$F$17521,Profile!$B$2:$B$17521,$B263,Profile!$C$2:$C$17521,L$8))*$C$6</f>
        <v>0</v>
      </c>
      <c r="M263" s="162">
        <f>(SUMIFS(Profile!$F$2:$F$17521,Profile!$B$2:$B$17521,$B263,Profile!$C$2:$C$17521,M$8))*$C$6</f>
        <v>0</v>
      </c>
      <c r="N263" s="162">
        <f>(SUMIFS(Profile!$F$2:$F$17521,Profile!$B$2:$B$17521,$B263,Profile!$C$2:$C$17521,N$8))*$C$6</f>
        <v>0</v>
      </c>
      <c r="O263" s="162">
        <f>(SUMIFS(Profile!$F$2:$F$17521,Profile!$B$2:$B$17521,$B263,Profile!$C$2:$C$17521,O$8))*$C$6</f>
        <v>0</v>
      </c>
      <c r="P263" s="162">
        <f>(SUMIFS(Profile!$F$2:$F$17521,Profile!$B$2:$B$17521,$B263,Profile!$C$2:$C$17521,P$8))*$C$6</f>
        <v>0</v>
      </c>
      <c r="Q263" s="162">
        <f>(SUMIFS(Profile!$F$2:$F$17521,Profile!$B$2:$B$17521,$B263,Profile!$C$2:$C$17521,Q$8))*$C$6</f>
        <v>0</v>
      </c>
      <c r="R263" s="162">
        <f>(SUMIFS(Profile!$F$2:$F$17521,Profile!$B$2:$B$17521,$B263,Profile!$C$2:$C$17521,R$8))*$C$6</f>
        <v>0</v>
      </c>
      <c r="S263" s="162">
        <f>(SUMIFS(Profile!$F$2:$F$17521,Profile!$B$2:$B$17521,$B263,Profile!$C$2:$C$17521,S$8))*$C$6</f>
        <v>0</v>
      </c>
      <c r="T263" s="162">
        <f>(SUMIFS(Profile!$F$2:$F$17521,Profile!$B$2:$B$17521,$B263,Profile!$C$2:$C$17521,T$8))*$C$6</f>
        <v>0</v>
      </c>
      <c r="U263" s="162">
        <f>(SUMIFS(Profile!$F$2:$F$17521,Profile!$B$2:$B$17521,$B263,Profile!$C$2:$C$17521,U$8))*$C$6</f>
        <v>0</v>
      </c>
      <c r="V263" s="162">
        <f>(SUMIFS(Profile!$F$2:$F$17521,Profile!$B$2:$B$17521,$B263,Profile!$C$2:$C$17521,V$8))*$C$6</f>
        <v>0</v>
      </c>
      <c r="W263" s="162">
        <f>(SUMIFS(Profile!$F$2:$F$17521,Profile!$B$2:$B$17521,$B263,Profile!$C$2:$C$17521,W$8))*$C$6</f>
        <v>0</v>
      </c>
      <c r="X263" s="162">
        <f>(SUMIFS(Profile!$F$2:$F$17521,Profile!$B$2:$B$17521,$B263,Profile!$C$2:$C$17521,X$8))*$C$6</f>
        <v>0</v>
      </c>
      <c r="Y263" s="162">
        <f>(SUMIFS(Profile!$F$2:$F$17521,Profile!$B$2:$B$17521,$B263,Profile!$C$2:$C$17521,Y$8))*$C$6</f>
        <v>0</v>
      </c>
      <c r="Z263" s="162">
        <f>(SUMIFS(Profile!$F$2:$F$17521,Profile!$B$2:$B$17521,$B263,Profile!$C$2:$C$17521,Z$8))*$C$6</f>
        <v>0</v>
      </c>
      <c r="AA263" s="162">
        <f>(SUMIFS(Profile!$F$2:$F$17521,Profile!$B$2:$B$17521,$B263,Profile!$C$2:$C$17521,AA$8))*$C$6</f>
        <v>0</v>
      </c>
      <c r="AB263" s="162">
        <f>(SUMIFS(Profile!$F$2:$F$17521,Profile!$B$2:$B$17521,$B263,Profile!$C$2:$C$17521,AB$8))*$C$6</f>
        <v>0</v>
      </c>
      <c r="AC263" s="162">
        <f>(SUMIFS(Profile!$F$2:$F$17521,Profile!$B$2:$B$17521,$B263,Profile!$C$2:$C$17521,AC$8))*$C$6</f>
        <v>0</v>
      </c>
      <c r="AD263" s="162">
        <f>(SUMIFS(Profile!$F$2:$F$17521,Profile!$B$2:$B$17521,$B263,Profile!$C$2:$C$17521,AD$8))*$C$6</f>
        <v>0</v>
      </c>
      <c r="AE263" s="162">
        <f>(SUMIFS(Profile!$F$2:$F$17521,Profile!$B$2:$B$17521,$B263,Profile!$C$2:$C$17521,AE$8))*$C$6</f>
        <v>0</v>
      </c>
      <c r="AF263" s="162">
        <f>(SUMIFS(Profile!$F$2:$F$17521,Profile!$B$2:$B$17521,$B263,Profile!$C$2:$C$17521,AF$8))*$C$6</f>
        <v>0</v>
      </c>
      <c r="AG263" s="162">
        <f>(SUMIFS(Profile!$F$2:$F$17521,Profile!$B$2:$B$17521,$B263,Profile!$C$2:$C$17521,AG$8))*$C$6</f>
        <v>0</v>
      </c>
      <c r="AH263" s="162">
        <f>(SUMIFS(Profile!$F$2:$F$17521,Profile!$B$2:$B$17521,$B263,Profile!$C$2:$C$17521,AH$8))*$C$6</f>
        <v>0</v>
      </c>
      <c r="AI263" s="162">
        <f>(SUMIFS(Profile!$F$2:$F$17521,Profile!$B$2:$B$17521,$B263,Profile!$C$2:$C$17521,AI$8))*$C$6</f>
        <v>0</v>
      </c>
      <c r="AJ263" s="162">
        <f>(SUMIFS(Profile!$F$2:$F$17521,Profile!$B$2:$B$17521,$B263,Profile!$C$2:$C$17521,AJ$8))*$C$6</f>
        <v>0</v>
      </c>
      <c r="AK263" s="162">
        <f>(SUMIFS(Profile!$F$2:$F$17521,Profile!$B$2:$B$17521,$B263,Profile!$C$2:$C$17521,AK$8))*$C$6</f>
        <v>0</v>
      </c>
      <c r="AL263" s="162">
        <f>(SUMIFS(Profile!$F$2:$F$17521,Profile!$B$2:$B$17521,$B263,Profile!$C$2:$C$17521,AL$8))*$C$6</f>
        <v>0</v>
      </c>
      <c r="AM263" s="162">
        <f>(SUMIFS(Profile!$F$2:$F$17521,Profile!$B$2:$B$17521,$B263,Profile!$C$2:$C$17521,AM$8))*$C$6</f>
        <v>0</v>
      </c>
      <c r="AN263" s="162">
        <f>(SUMIFS(Profile!$F$2:$F$17521,Profile!$B$2:$B$17521,$B263,Profile!$C$2:$C$17521,AN$8))*$C$6</f>
        <v>0</v>
      </c>
      <c r="AO263" s="162">
        <f>(SUMIFS(Profile!$F$2:$F$17521,Profile!$B$2:$B$17521,$B263,Profile!$C$2:$C$17521,AO$8))*$C$6</f>
        <v>0</v>
      </c>
      <c r="AP263" s="162">
        <f>(SUMIFS(Profile!$F$2:$F$17521,Profile!$B$2:$B$17521,$B263,Profile!$C$2:$C$17521,AP$8))*$C$6</f>
        <v>0</v>
      </c>
      <c r="AQ263" s="162">
        <f>(SUMIFS(Profile!$F$2:$F$17521,Profile!$B$2:$B$17521,$B263,Profile!$C$2:$C$17521,AQ$8))*$C$6</f>
        <v>0</v>
      </c>
      <c r="AR263" s="162">
        <f>(SUMIFS(Profile!$F$2:$F$17521,Profile!$B$2:$B$17521,$B263,Profile!$C$2:$C$17521,AR$8))*$C$6</f>
        <v>0</v>
      </c>
      <c r="AS263" s="162">
        <f>(SUMIFS(Profile!$F$2:$F$17521,Profile!$B$2:$B$17521,$B263,Profile!$C$2:$C$17521,AS$8))*$C$6</f>
        <v>0</v>
      </c>
      <c r="AT263" s="162">
        <f>(SUMIFS(Profile!$F$2:$F$17521,Profile!$B$2:$B$17521,$B263,Profile!$C$2:$C$17521,AT$8))*$C$6</f>
        <v>0</v>
      </c>
      <c r="AU263" s="162">
        <f>(SUMIFS(Profile!$F$2:$F$17521,Profile!$B$2:$B$17521,$B263,Profile!$C$2:$C$17521,AU$8))*$C$6</f>
        <v>0</v>
      </c>
      <c r="AV263" s="162">
        <f>(SUMIFS(Profile!$F$2:$F$17521,Profile!$B$2:$B$17521,$B263,Profile!$C$2:$C$17521,AV$8))*$C$6</f>
        <v>0</v>
      </c>
      <c r="AW263" s="162">
        <f>(SUMIFS(Profile!$F$2:$F$17521,Profile!$B$2:$B$17521,$B263,Profile!$C$2:$C$17521,AW$8))*$C$6</f>
        <v>0</v>
      </c>
      <c r="AX263" s="162">
        <f>(SUMIFS(Profile!$F$2:$F$17521,Profile!$B$2:$B$17521,$B263,Profile!$C$2:$C$17521,AX$8))*$C$6</f>
        <v>0</v>
      </c>
      <c r="AY263" s="162">
        <f>(SUMIFS(Profile!$F$2:$F$17521,Profile!$B$2:$B$17521,$B263,Profile!$C$2:$C$17521,AY$8))*$C$6</f>
        <v>0</v>
      </c>
      <c r="AZ263" s="162">
        <f>(SUMIFS(Profile!$F$2:$F$17521,Profile!$B$2:$B$17521,$B263,Profile!$C$2:$C$17521,AZ$8))*$C$6</f>
        <v>0</v>
      </c>
      <c r="BA263" s="162">
        <f t="shared" si="10"/>
        <v>0</v>
      </c>
      <c r="BB263" s="162">
        <f>(SUMIFS(Profile!$E$2:$E$17521,Profile!$B$2:$B$17521,$B263,Profile!$C$2:$C$17521,BB$8))*$C$9</f>
        <v>0</v>
      </c>
      <c r="BC263" s="162">
        <f>(SUMIFS(Profile!$E$2:$E$17521,Profile!$B$2:$B$17521,$B263,Profile!$C$2:$C$17521,BC$8))*$C$9</f>
        <v>0</v>
      </c>
      <c r="BD263" s="162">
        <f>(SUMIFS(Profile!$E$2:$E$17521,Profile!$B$2:$B$17521,$B263,Profile!$C$2:$C$17521,BD$8))*$C$9</f>
        <v>0</v>
      </c>
      <c r="BE263" s="162">
        <f>(SUMIFS(Profile!$E$2:$E$17521,Profile!$B$2:$B$17521,$B263,Profile!$C$2:$C$17521,BE$8))*$C$9</f>
        <v>0</v>
      </c>
      <c r="BF263" s="162">
        <f>(SUMIFS(Profile!$E$2:$E$17521,Profile!$B$2:$B$17521,$B263,Profile!$C$2:$C$17521,BF$8))*$C$9</f>
        <v>0</v>
      </c>
      <c r="BG263" s="162">
        <f>(SUMIFS(Profile!$E$2:$E$17521,Profile!$B$2:$B$17521,$B263,Profile!$C$2:$C$17521,BG$8))*$C$9</f>
        <v>0</v>
      </c>
      <c r="BH263" s="162">
        <f>(SUMIFS(Profile!$E$2:$E$17521,Profile!$B$2:$B$17521,$B263,Profile!$C$2:$C$17521,BH$8))*$C$9</f>
        <v>0</v>
      </c>
      <c r="BI263" s="162">
        <f>(SUMIFS(Profile!$E$2:$E$17521,Profile!$B$2:$B$17521,$B263,Profile!$C$2:$C$17521,BI$8))*$C$9</f>
        <v>0</v>
      </c>
      <c r="BJ263" s="162">
        <f>(SUMIFS(Profile!$E$2:$E$17521,Profile!$B$2:$B$17521,$B263,Profile!$C$2:$C$17521,BJ$8))*$C$9</f>
        <v>0</v>
      </c>
      <c r="BK263" s="162">
        <f>(SUMIFS(Profile!$E$2:$E$17521,Profile!$B$2:$B$17521,$B263,Profile!$C$2:$C$17521,BK$8))*$C$9</f>
        <v>0</v>
      </c>
      <c r="BL263" s="162">
        <f>(SUMIFS(Profile!$E$2:$E$17521,Profile!$B$2:$B$17521,$B263,Profile!$C$2:$C$17521,BL$8))*$C$9</f>
        <v>0</v>
      </c>
      <c r="BM263" s="162">
        <f>(SUMIFS(Profile!$E$2:$E$17521,Profile!$B$2:$B$17521,$B263,Profile!$C$2:$C$17521,BM$8))*$C$9</f>
        <v>0</v>
      </c>
      <c r="BN263" s="162">
        <f>(SUMIFS(Profile!$E$2:$E$17521,Profile!$B$2:$B$17521,$B263,Profile!$C$2:$C$17521,BN$8))*$C$9</f>
        <v>0</v>
      </c>
      <c r="BO263" s="162">
        <f>(SUMIFS(Profile!$E$2:$E$17521,Profile!$B$2:$B$17521,$B263,Profile!$C$2:$C$17521,BO$8))*$C$9</f>
        <v>0</v>
      </c>
      <c r="BP263" s="162">
        <f>(SUMIFS(Profile!$E$2:$E$17521,Profile!$B$2:$B$17521,$B263,Profile!$C$2:$C$17521,BP$8))*$C$9</f>
        <v>0</v>
      </c>
      <c r="BQ263" s="162">
        <f>(SUMIFS(Profile!$E$2:$E$17521,Profile!$B$2:$B$17521,$B263,Profile!$C$2:$C$17521,BQ$8))*$C$9</f>
        <v>0</v>
      </c>
      <c r="BR263" s="162">
        <f>(SUMIFS(Profile!$E$2:$E$17521,Profile!$B$2:$B$17521,$B263,Profile!$C$2:$C$17521,BR$8))*$C$9</f>
        <v>0</v>
      </c>
      <c r="BS263" s="162">
        <f>(SUMIFS(Profile!$E$2:$E$17521,Profile!$B$2:$B$17521,$B263,Profile!$C$2:$C$17521,BS$8))*$C$9</f>
        <v>0</v>
      </c>
      <c r="BT263" s="162">
        <f>(SUMIFS(Profile!$E$2:$E$17521,Profile!$B$2:$B$17521,$B263,Profile!$C$2:$C$17521,BT$8))*$C$9</f>
        <v>0</v>
      </c>
      <c r="BU263" s="162">
        <f>(SUMIFS(Profile!$E$2:$E$17521,Profile!$B$2:$B$17521,$B263,Profile!$C$2:$C$17521,BU$8))*$C$9</f>
        <v>0</v>
      </c>
      <c r="BV263" s="162">
        <f>(SUMIFS(Profile!$E$2:$E$17521,Profile!$B$2:$B$17521,$B263,Profile!$C$2:$C$17521,BV$8))*$C$9</f>
        <v>0</v>
      </c>
      <c r="BW263" s="162">
        <f>(SUMIFS(Profile!$E$2:$E$17521,Profile!$B$2:$B$17521,$B263,Profile!$C$2:$C$17521,BW$8))*$C$9</f>
        <v>0</v>
      </c>
      <c r="BX263" s="162">
        <f>(SUMIFS(Profile!$E$2:$E$17521,Profile!$B$2:$B$17521,$B263,Profile!$C$2:$C$17521,BX$8))*$C$9</f>
        <v>0</v>
      </c>
      <c r="BY263" s="162">
        <f>(SUMIFS(Profile!$E$2:$E$17521,Profile!$B$2:$B$17521,$B263,Profile!$C$2:$C$17521,BY$8))*$C$9</f>
        <v>0</v>
      </c>
      <c r="BZ263" s="162">
        <f>(SUMIFS(Profile!$E$2:$E$17521,Profile!$B$2:$B$17521,$B263,Profile!$C$2:$C$17521,BZ$8))*$C$9</f>
        <v>0</v>
      </c>
      <c r="CA263" s="162">
        <f>(SUMIFS(Profile!$E$2:$E$17521,Profile!$B$2:$B$17521,$B263,Profile!$C$2:$C$17521,CA$8))*$C$9</f>
        <v>0</v>
      </c>
      <c r="CB263" s="162">
        <f>(SUMIFS(Profile!$E$2:$E$17521,Profile!$B$2:$B$17521,$B263,Profile!$C$2:$C$17521,CB$8))*$C$9</f>
        <v>0</v>
      </c>
      <c r="CC263" s="162">
        <f>(SUMIFS(Profile!$E$2:$E$17521,Profile!$B$2:$B$17521,$B263,Profile!$C$2:$C$17521,CC$8))*$C$9</f>
        <v>0</v>
      </c>
      <c r="CD263" s="162">
        <f>(SUMIFS(Profile!$E$2:$E$17521,Profile!$B$2:$B$17521,$B263,Profile!$C$2:$C$17521,CD$8))*$C$9</f>
        <v>0</v>
      </c>
      <c r="CE263" s="162">
        <f>(SUMIFS(Profile!$E$2:$E$17521,Profile!$B$2:$B$17521,$B263,Profile!$C$2:$C$17521,CE$8))*$C$9</f>
        <v>0</v>
      </c>
      <c r="CF263" s="162">
        <f>(SUMIFS(Profile!$E$2:$E$17521,Profile!$B$2:$B$17521,$B263,Profile!$C$2:$C$17521,CF$8))*$C$9</f>
        <v>0</v>
      </c>
      <c r="CG263" s="162">
        <f>(SUMIFS(Profile!$E$2:$E$17521,Profile!$B$2:$B$17521,$B263,Profile!$C$2:$C$17521,CG$8))*$C$9</f>
        <v>0</v>
      </c>
      <c r="CH263" s="162">
        <f>(SUMIFS(Profile!$E$2:$E$17521,Profile!$B$2:$B$17521,$B263,Profile!$C$2:$C$17521,CH$8))*$C$9</f>
        <v>0</v>
      </c>
      <c r="CI263" s="162">
        <f>(SUMIFS(Profile!$E$2:$E$17521,Profile!$B$2:$B$17521,$B263,Profile!$C$2:$C$17521,CI$8))*$C$9</f>
        <v>0</v>
      </c>
      <c r="CJ263" s="162">
        <f>(SUMIFS(Profile!$E$2:$E$17521,Profile!$B$2:$B$17521,$B263,Profile!$C$2:$C$17521,CJ$8))*$C$9</f>
        <v>0</v>
      </c>
      <c r="CK263" s="162">
        <f>(SUMIFS(Profile!$E$2:$E$17521,Profile!$B$2:$B$17521,$B263,Profile!$C$2:$C$17521,CK$8))*$C$9</f>
        <v>0</v>
      </c>
      <c r="CL263" s="162">
        <f>(SUMIFS(Profile!$E$2:$E$17521,Profile!$B$2:$B$17521,$B263,Profile!$C$2:$C$17521,CL$8))*$C$9</f>
        <v>0</v>
      </c>
      <c r="CM263" s="162">
        <f>(SUMIFS(Profile!$E$2:$E$17521,Profile!$B$2:$B$17521,$B263,Profile!$C$2:$C$17521,CM$8))*$C$9</f>
        <v>0</v>
      </c>
      <c r="CN263" s="162">
        <f>(SUMIFS(Profile!$E$2:$E$17521,Profile!$B$2:$B$17521,$B263,Profile!$C$2:$C$17521,CN$8))*$C$9</f>
        <v>0</v>
      </c>
      <c r="CO263" s="162">
        <f>(SUMIFS(Profile!$E$2:$E$17521,Profile!$B$2:$B$17521,$B263,Profile!$C$2:$C$17521,CO$8))*$C$9</f>
        <v>0</v>
      </c>
      <c r="CP263" s="162">
        <f>(SUMIFS(Profile!$E$2:$E$17521,Profile!$B$2:$B$17521,$B263,Profile!$C$2:$C$17521,CP$8))*$C$9</f>
        <v>0</v>
      </c>
      <c r="CQ263" s="162">
        <f>(SUMIFS(Profile!$E$2:$E$17521,Profile!$B$2:$B$17521,$B263,Profile!$C$2:$C$17521,CQ$8))*$C$9</f>
        <v>0</v>
      </c>
      <c r="CR263" s="162">
        <f>(SUMIFS(Profile!$E$2:$E$17521,Profile!$B$2:$B$17521,$B263,Profile!$C$2:$C$17521,CR$8))*$C$9</f>
        <v>0</v>
      </c>
      <c r="CS263" s="162">
        <f>(SUMIFS(Profile!$E$2:$E$17521,Profile!$B$2:$B$17521,$B263,Profile!$C$2:$C$17521,CS$8))*$C$9</f>
        <v>0</v>
      </c>
      <c r="CT263" s="162">
        <f>(SUMIFS(Profile!$E$2:$E$17521,Profile!$B$2:$B$17521,$B263,Profile!$C$2:$C$17521,CT$8))*$C$9</f>
        <v>0</v>
      </c>
      <c r="CU263" s="162">
        <f>(SUMIFS(Profile!$E$2:$E$17521,Profile!$B$2:$B$17521,$B263,Profile!$C$2:$C$17521,CU$8))*$C$9</f>
        <v>0</v>
      </c>
      <c r="CV263" s="162">
        <f>(SUMIFS(Profile!$E$2:$E$17521,Profile!$B$2:$B$17521,$B263,Profile!$C$2:$C$17521,CV$8))*$C$9</f>
        <v>0</v>
      </c>
      <c r="CW263" s="162">
        <f>(SUMIFS(Profile!$E$2:$E$17521,Profile!$B$2:$B$17521,$B263,Profile!$C$2:$C$17521,CW$8))*$C$9</f>
        <v>0</v>
      </c>
      <c r="CX263" s="162">
        <f t="shared" si="11"/>
        <v>0</v>
      </c>
      <c r="CY263" s="162">
        <f t="shared" ref="CY263:ET263" si="1276">MAX(BB263-E263,0)</f>
        <v>0</v>
      </c>
      <c r="CZ263" s="162">
        <f t="shared" si="1276"/>
        <v>0</v>
      </c>
      <c r="DA263" s="162">
        <f t="shared" si="1276"/>
        <v>0</v>
      </c>
      <c r="DB263" s="162">
        <f t="shared" si="1276"/>
        <v>0</v>
      </c>
      <c r="DC263" s="162">
        <f t="shared" si="1276"/>
        <v>0</v>
      </c>
      <c r="DD263" s="162">
        <f t="shared" si="1276"/>
        <v>0</v>
      </c>
      <c r="DE263" s="162">
        <f t="shared" si="1276"/>
        <v>0</v>
      </c>
      <c r="DF263" s="162">
        <f t="shared" si="1276"/>
        <v>0</v>
      </c>
      <c r="DG263" s="162">
        <f t="shared" si="1276"/>
        <v>0</v>
      </c>
      <c r="DH263" s="162">
        <f t="shared" si="1276"/>
        <v>0</v>
      </c>
      <c r="DI263" s="162">
        <f t="shared" si="1276"/>
        <v>0</v>
      </c>
      <c r="DJ263" s="162">
        <f t="shared" si="1276"/>
        <v>0</v>
      </c>
      <c r="DK263" s="162">
        <f t="shared" si="1276"/>
        <v>0</v>
      </c>
      <c r="DL263" s="162">
        <f t="shared" si="1276"/>
        <v>0</v>
      </c>
      <c r="DM263" s="162">
        <f t="shared" si="1276"/>
        <v>0</v>
      </c>
      <c r="DN263" s="162">
        <f t="shared" si="1276"/>
        <v>0</v>
      </c>
      <c r="DO263" s="162">
        <f t="shared" si="1276"/>
        <v>0</v>
      </c>
      <c r="DP263" s="162">
        <f t="shared" si="1276"/>
        <v>0</v>
      </c>
      <c r="DQ263" s="162">
        <f t="shared" si="1276"/>
        <v>0</v>
      </c>
      <c r="DR263" s="162">
        <f t="shared" si="1276"/>
        <v>0</v>
      </c>
      <c r="DS263" s="162">
        <f t="shared" si="1276"/>
        <v>0</v>
      </c>
      <c r="DT263" s="162">
        <f t="shared" si="1276"/>
        <v>0</v>
      </c>
      <c r="DU263" s="162">
        <f t="shared" si="1276"/>
        <v>0</v>
      </c>
      <c r="DV263" s="162">
        <f t="shared" si="1276"/>
        <v>0</v>
      </c>
      <c r="DW263" s="162">
        <f t="shared" si="1276"/>
        <v>0</v>
      </c>
      <c r="DX263" s="162">
        <f t="shared" si="1276"/>
        <v>0</v>
      </c>
      <c r="DY263" s="162">
        <f t="shared" si="1276"/>
        <v>0</v>
      </c>
      <c r="DZ263" s="162">
        <f t="shared" si="1276"/>
        <v>0</v>
      </c>
      <c r="EA263" s="162">
        <f t="shared" si="1276"/>
        <v>0</v>
      </c>
      <c r="EB263" s="162">
        <f t="shared" si="1276"/>
        <v>0</v>
      </c>
      <c r="EC263" s="162">
        <f t="shared" si="1276"/>
        <v>0</v>
      </c>
      <c r="ED263" s="162">
        <f t="shared" si="1276"/>
        <v>0</v>
      </c>
      <c r="EE263" s="162">
        <f t="shared" si="1276"/>
        <v>0</v>
      </c>
      <c r="EF263" s="162">
        <f t="shared" si="1276"/>
        <v>0</v>
      </c>
      <c r="EG263" s="162">
        <f t="shared" si="1276"/>
        <v>0</v>
      </c>
      <c r="EH263" s="162">
        <f t="shared" si="1276"/>
        <v>0</v>
      </c>
      <c r="EI263" s="162">
        <f t="shared" si="1276"/>
        <v>0</v>
      </c>
      <c r="EJ263" s="162">
        <f t="shared" si="1276"/>
        <v>0</v>
      </c>
      <c r="EK263" s="162">
        <f t="shared" si="1276"/>
        <v>0</v>
      </c>
      <c r="EL263" s="162">
        <f t="shared" si="1276"/>
        <v>0</v>
      </c>
      <c r="EM263" s="162">
        <f t="shared" si="1276"/>
        <v>0</v>
      </c>
      <c r="EN263" s="162">
        <f t="shared" si="1276"/>
        <v>0</v>
      </c>
      <c r="EO263" s="162">
        <f t="shared" si="1276"/>
        <v>0</v>
      </c>
      <c r="EP263" s="162">
        <f t="shared" si="1276"/>
        <v>0</v>
      </c>
      <c r="EQ263" s="162">
        <f t="shared" si="1276"/>
        <v>0</v>
      </c>
      <c r="ER263" s="162">
        <f t="shared" si="1276"/>
        <v>0</v>
      </c>
      <c r="ES263" s="162">
        <f t="shared" si="1276"/>
        <v>0</v>
      </c>
      <c r="ET263" s="162">
        <f t="shared" si="1276"/>
        <v>0</v>
      </c>
      <c r="EU263" s="162">
        <f t="shared" si="13"/>
        <v>0</v>
      </c>
      <c r="EV263" s="162">
        <f t="shared" ref="EV263:GQ263" si="1277">BB263-CY263</f>
        <v>0</v>
      </c>
      <c r="EW263" s="162">
        <f t="shared" si="1277"/>
        <v>0</v>
      </c>
      <c r="EX263" s="162">
        <f t="shared" si="1277"/>
        <v>0</v>
      </c>
      <c r="EY263" s="162">
        <f t="shared" si="1277"/>
        <v>0</v>
      </c>
      <c r="EZ263" s="162">
        <f t="shared" si="1277"/>
        <v>0</v>
      </c>
      <c r="FA263" s="162">
        <f t="shared" si="1277"/>
        <v>0</v>
      </c>
      <c r="FB263" s="162">
        <f t="shared" si="1277"/>
        <v>0</v>
      </c>
      <c r="FC263" s="162">
        <f t="shared" si="1277"/>
        <v>0</v>
      </c>
      <c r="FD263" s="162">
        <f t="shared" si="1277"/>
        <v>0</v>
      </c>
      <c r="FE263" s="162">
        <f t="shared" si="1277"/>
        <v>0</v>
      </c>
      <c r="FF263" s="162">
        <f t="shared" si="1277"/>
        <v>0</v>
      </c>
      <c r="FG263" s="162">
        <f t="shared" si="1277"/>
        <v>0</v>
      </c>
      <c r="FH263" s="162">
        <f t="shared" si="1277"/>
        <v>0</v>
      </c>
      <c r="FI263" s="162">
        <f t="shared" si="1277"/>
        <v>0</v>
      </c>
      <c r="FJ263" s="162">
        <f t="shared" si="1277"/>
        <v>0</v>
      </c>
      <c r="FK263" s="162">
        <f t="shared" si="1277"/>
        <v>0</v>
      </c>
      <c r="FL263" s="162">
        <f t="shared" si="1277"/>
        <v>0</v>
      </c>
      <c r="FM263" s="162">
        <f t="shared" si="1277"/>
        <v>0</v>
      </c>
      <c r="FN263" s="162">
        <f t="shared" si="1277"/>
        <v>0</v>
      </c>
      <c r="FO263" s="162">
        <f t="shared" si="1277"/>
        <v>0</v>
      </c>
      <c r="FP263" s="162">
        <f t="shared" si="1277"/>
        <v>0</v>
      </c>
      <c r="FQ263" s="162">
        <f t="shared" si="1277"/>
        <v>0</v>
      </c>
      <c r="FR263" s="162">
        <f t="shared" si="1277"/>
        <v>0</v>
      </c>
      <c r="FS263" s="162">
        <f t="shared" si="1277"/>
        <v>0</v>
      </c>
      <c r="FT263" s="162">
        <f t="shared" si="1277"/>
        <v>0</v>
      </c>
      <c r="FU263" s="162">
        <f t="shared" si="1277"/>
        <v>0</v>
      </c>
      <c r="FV263" s="162">
        <f t="shared" si="1277"/>
        <v>0</v>
      </c>
      <c r="FW263" s="162">
        <f t="shared" si="1277"/>
        <v>0</v>
      </c>
      <c r="FX263" s="162">
        <f t="shared" si="1277"/>
        <v>0</v>
      </c>
      <c r="FY263" s="162">
        <f t="shared" si="1277"/>
        <v>0</v>
      </c>
      <c r="FZ263" s="162">
        <f t="shared" si="1277"/>
        <v>0</v>
      </c>
      <c r="GA263" s="162">
        <f t="shared" si="1277"/>
        <v>0</v>
      </c>
      <c r="GB263" s="162">
        <f t="shared" si="1277"/>
        <v>0</v>
      </c>
      <c r="GC263" s="162">
        <f t="shared" si="1277"/>
        <v>0</v>
      </c>
      <c r="GD263" s="162">
        <f t="shared" si="1277"/>
        <v>0</v>
      </c>
      <c r="GE263" s="162">
        <f t="shared" si="1277"/>
        <v>0</v>
      </c>
      <c r="GF263" s="162">
        <f t="shared" si="1277"/>
        <v>0</v>
      </c>
      <c r="GG263" s="162">
        <f t="shared" si="1277"/>
        <v>0</v>
      </c>
      <c r="GH263" s="162">
        <f t="shared" si="1277"/>
        <v>0</v>
      </c>
      <c r="GI263" s="162">
        <f t="shared" si="1277"/>
        <v>0</v>
      </c>
      <c r="GJ263" s="162">
        <f t="shared" si="1277"/>
        <v>0</v>
      </c>
      <c r="GK263" s="162">
        <f t="shared" si="1277"/>
        <v>0</v>
      </c>
      <c r="GL263" s="162">
        <f t="shared" si="1277"/>
        <v>0</v>
      </c>
      <c r="GM263" s="162">
        <f t="shared" si="1277"/>
        <v>0</v>
      </c>
      <c r="GN263" s="162">
        <f t="shared" si="1277"/>
        <v>0</v>
      </c>
      <c r="GO263" s="162">
        <f t="shared" si="1277"/>
        <v>0</v>
      </c>
      <c r="GP263" s="162">
        <f t="shared" si="1277"/>
        <v>0</v>
      </c>
      <c r="GQ263" s="162">
        <f t="shared" si="1277"/>
        <v>0</v>
      </c>
      <c r="GR263" s="162">
        <f t="shared" si="15"/>
        <v>0</v>
      </c>
      <c r="GS263" s="162">
        <f t="shared" ref="GS263:IN263" si="1278">E263-EV263</f>
        <v>0</v>
      </c>
      <c r="GT263" s="162">
        <f t="shared" si="1278"/>
        <v>0</v>
      </c>
      <c r="GU263" s="162">
        <f t="shared" si="1278"/>
        <v>0</v>
      </c>
      <c r="GV263" s="162">
        <f t="shared" si="1278"/>
        <v>0</v>
      </c>
      <c r="GW263" s="162">
        <f t="shared" si="1278"/>
        <v>0</v>
      </c>
      <c r="GX263" s="162">
        <f t="shared" si="1278"/>
        <v>0</v>
      </c>
      <c r="GY263" s="162">
        <f t="shared" si="1278"/>
        <v>0</v>
      </c>
      <c r="GZ263" s="162">
        <f t="shared" si="1278"/>
        <v>0</v>
      </c>
      <c r="HA263" s="162">
        <f t="shared" si="1278"/>
        <v>0</v>
      </c>
      <c r="HB263" s="162">
        <f t="shared" si="1278"/>
        <v>0</v>
      </c>
      <c r="HC263" s="162">
        <f t="shared" si="1278"/>
        <v>0</v>
      </c>
      <c r="HD263" s="162">
        <f t="shared" si="1278"/>
        <v>0</v>
      </c>
      <c r="HE263" s="162">
        <f t="shared" si="1278"/>
        <v>0</v>
      </c>
      <c r="HF263" s="162">
        <f t="shared" si="1278"/>
        <v>0</v>
      </c>
      <c r="HG263" s="162">
        <f t="shared" si="1278"/>
        <v>0</v>
      </c>
      <c r="HH263" s="162">
        <f t="shared" si="1278"/>
        <v>0</v>
      </c>
      <c r="HI263" s="162">
        <f t="shared" si="1278"/>
        <v>0</v>
      </c>
      <c r="HJ263" s="162">
        <f t="shared" si="1278"/>
        <v>0</v>
      </c>
      <c r="HK263" s="162">
        <f t="shared" si="1278"/>
        <v>0</v>
      </c>
      <c r="HL263" s="162">
        <f t="shared" si="1278"/>
        <v>0</v>
      </c>
      <c r="HM263" s="162">
        <f t="shared" si="1278"/>
        <v>0</v>
      </c>
      <c r="HN263" s="162">
        <f t="shared" si="1278"/>
        <v>0</v>
      </c>
      <c r="HO263" s="162">
        <f t="shared" si="1278"/>
        <v>0</v>
      </c>
      <c r="HP263" s="162">
        <f t="shared" si="1278"/>
        <v>0</v>
      </c>
      <c r="HQ263" s="162">
        <f t="shared" si="1278"/>
        <v>0</v>
      </c>
      <c r="HR263" s="162">
        <f t="shared" si="1278"/>
        <v>0</v>
      </c>
      <c r="HS263" s="162">
        <f t="shared" si="1278"/>
        <v>0</v>
      </c>
      <c r="HT263" s="162">
        <f t="shared" si="1278"/>
        <v>0</v>
      </c>
      <c r="HU263" s="162">
        <f t="shared" si="1278"/>
        <v>0</v>
      </c>
      <c r="HV263" s="162">
        <f t="shared" si="1278"/>
        <v>0</v>
      </c>
      <c r="HW263" s="162">
        <f t="shared" si="1278"/>
        <v>0</v>
      </c>
      <c r="HX263" s="162">
        <f t="shared" si="1278"/>
        <v>0</v>
      </c>
      <c r="HY263" s="162">
        <f t="shared" si="1278"/>
        <v>0</v>
      </c>
      <c r="HZ263" s="162">
        <f t="shared" si="1278"/>
        <v>0</v>
      </c>
      <c r="IA263" s="162">
        <f t="shared" si="1278"/>
        <v>0</v>
      </c>
      <c r="IB263" s="162">
        <f t="shared" si="1278"/>
        <v>0</v>
      </c>
      <c r="IC263" s="162">
        <f t="shared" si="1278"/>
        <v>0</v>
      </c>
      <c r="ID263" s="162">
        <f t="shared" si="1278"/>
        <v>0</v>
      </c>
      <c r="IE263" s="162">
        <f t="shared" si="1278"/>
        <v>0</v>
      </c>
      <c r="IF263" s="162">
        <f t="shared" si="1278"/>
        <v>0</v>
      </c>
      <c r="IG263" s="162">
        <f t="shared" si="1278"/>
        <v>0</v>
      </c>
      <c r="IH263" s="162">
        <f t="shared" si="1278"/>
        <v>0</v>
      </c>
      <c r="II263" s="162">
        <f t="shared" si="1278"/>
        <v>0</v>
      </c>
      <c r="IJ263" s="162">
        <f t="shared" si="1278"/>
        <v>0</v>
      </c>
      <c r="IK263" s="162">
        <f t="shared" si="1278"/>
        <v>0</v>
      </c>
      <c r="IL263" s="162">
        <f t="shared" si="1278"/>
        <v>0</v>
      </c>
      <c r="IM263" s="162">
        <f t="shared" si="1278"/>
        <v>0</v>
      </c>
      <c r="IN263" s="162">
        <f t="shared" si="1278"/>
        <v>0</v>
      </c>
      <c r="IO263" s="162">
        <f t="shared" si="17"/>
        <v>0</v>
      </c>
      <c r="IP263" s="162">
        <f t="shared" si="23"/>
        <v>0</v>
      </c>
      <c r="IQ263" s="162">
        <f t="shared" ref="IQ263:KK263" si="1279">MAX((MIN(CZ263+IP263,$IO$7))-GT263,0)</f>
        <v>0</v>
      </c>
      <c r="IR263" s="162">
        <f t="shared" si="1279"/>
        <v>0</v>
      </c>
      <c r="IS263" s="162">
        <f t="shared" si="1279"/>
        <v>0</v>
      </c>
      <c r="IT263" s="162">
        <f t="shared" si="1279"/>
        <v>0</v>
      </c>
      <c r="IU263" s="162">
        <f t="shared" si="1279"/>
        <v>0</v>
      </c>
      <c r="IV263" s="162">
        <f t="shared" si="1279"/>
        <v>0</v>
      </c>
      <c r="IW263" s="162">
        <f t="shared" si="1279"/>
        <v>0</v>
      </c>
      <c r="IX263" s="162">
        <f t="shared" si="1279"/>
        <v>0</v>
      </c>
      <c r="IY263" s="162">
        <f t="shared" si="1279"/>
        <v>0</v>
      </c>
      <c r="IZ263" s="162">
        <f t="shared" si="1279"/>
        <v>0</v>
      </c>
      <c r="JA263" s="162">
        <f t="shared" si="1279"/>
        <v>0</v>
      </c>
      <c r="JB263" s="162">
        <f t="shared" si="1279"/>
        <v>0</v>
      </c>
      <c r="JC263" s="162">
        <f t="shared" si="1279"/>
        <v>0</v>
      </c>
      <c r="JD263" s="162">
        <f t="shared" si="1279"/>
        <v>0</v>
      </c>
      <c r="JE263" s="162">
        <f t="shared" si="1279"/>
        <v>0</v>
      </c>
      <c r="JF263" s="162">
        <f t="shared" si="1279"/>
        <v>0</v>
      </c>
      <c r="JG263" s="162">
        <f t="shared" si="1279"/>
        <v>0</v>
      </c>
      <c r="JH263" s="162">
        <f t="shared" si="1279"/>
        <v>0</v>
      </c>
      <c r="JI263" s="162">
        <f t="shared" si="1279"/>
        <v>0</v>
      </c>
      <c r="JJ263" s="162">
        <f t="shared" si="1279"/>
        <v>0</v>
      </c>
      <c r="JK263" s="162">
        <f t="shared" si="1279"/>
        <v>0</v>
      </c>
      <c r="JL263" s="162">
        <f t="shared" si="1279"/>
        <v>0</v>
      </c>
      <c r="JM263" s="162">
        <f t="shared" si="1279"/>
        <v>0</v>
      </c>
      <c r="JN263" s="162">
        <f t="shared" si="1279"/>
        <v>0</v>
      </c>
      <c r="JO263" s="162">
        <f t="shared" si="1279"/>
        <v>0</v>
      </c>
      <c r="JP263" s="162">
        <f t="shared" si="1279"/>
        <v>0</v>
      </c>
      <c r="JQ263" s="162">
        <f t="shared" si="1279"/>
        <v>0</v>
      </c>
      <c r="JR263" s="162">
        <f t="shared" si="1279"/>
        <v>0</v>
      </c>
      <c r="JS263" s="162">
        <f t="shared" si="1279"/>
        <v>0</v>
      </c>
      <c r="JT263" s="162">
        <f t="shared" si="1279"/>
        <v>0</v>
      </c>
      <c r="JU263" s="162">
        <f t="shared" si="1279"/>
        <v>0</v>
      </c>
      <c r="JV263" s="162">
        <f t="shared" si="1279"/>
        <v>0</v>
      </c>
      <c r="JW263" s="162">
        <f t="shared" si="1279"/>
        <v>0</v>
      </c>
      <c r="JX263" s="162">
        <f t="shared" si="1279"/>
        <v>0</v>
      </c>
      <c r="JY263" s="162">
        <f t="shared" si="1279"/>
        <v>0</v>
      </c>
      <c r="JZ263" s="162">
        <f t="shared" si="1279"/>
        <v>0</v>
      </c>
      <c r="KA263" s="162">
        <f t="shared" si="1279"/>
        <v>0</v>
      </c>
      <c r="KB263" s="162">
        <f t="shared" si="1279"/>
        <v>0</v>
      </c>
      <c r="KC263" s="162">
        <f t="shared" si="1279"/>
        <v>0</v>
      </c>
      <c r="KD263" s="162">
        <f t="shared" si="1279"/>
        <v>0</v>
      </c>
      <c r="KE263" s="162">
        <f t="shared" si="1279"/>
        <v>0</v>
      </c>
      <c r="KF263" s="162">
        <f t="shared" si="1279"/>
        <v>0</v>
      </c>
      <c r="KG263" s="162">
        <f t="shared" si="1279"/>
        <v>0</v>
      </c>
      <c r="KH263" s="162">
        <f t="shared" si="1279"/>
        <v>0</v>
      </c>
      <c r="KI263" s="162">
        <f t="shared" si="1279"/>
        <v>0</v>
      </c>
      <c r="KJ263" s="162">
        <f t="shared" si="1279"/>
        <v>0</v>
      </c>
      <c r="KK263" s="162">
        <f t="shared" si="1279"/>
        <v>0</v>
      </c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</row>
    <row r="264" ht="14.25" customHeight="1" spans="1:326" x14ac:dyDescent="0.25">
      <c r="A264" s="1">
        <v>9</v>
      </c>
      <c r="B264" s="1">
        <f t="shared" ref="B264:C264" si="1280">B263+1</f>
        <v>254</v>
      </c>
      <c r="C264" s="232">
        <f t="shared" si="1280"/>
        <v>43719</v>
      </c>
      <c r="D264" s="162">
        <f t="shared" si="9"/>
        <v>0</v>
      </c>
      <c r="E264" s="162">
        <f>(SUMIFS(Profile!$F$2:$F$17521,Profile!$B$2:$B$17521,$B264,Profile!$C$2:$C$17521,E$8))*$C$6</f>
        <v>0</v>
      </c>
      <c r="F264" s="162">
        <f>(SUMIFS(Profile!$F$2:$F$17521,Profile!$B$2:$B$17521,$B264,Profile!$C$2:$C$17521,F$8))*$C$6</f>
        <v>0</v>
      </c>
      <c r="G264" s="162">
        <f>(SUMIFS(Profile!$F$2:$F$17521,Profile!$B$2:$B$17521,$B264,Profile!$C$2:$C$17521,G$8))*$C$6</f>
        <v>0</v>
      </c>
      <c r="H264" s="162">
        <f>(SUMIFS(Profile!$F$2:$F$17521,Profile!$B$2:$B$17521,$B264,Profile!$C$2:$C$17521,H$8))*$C$6</f>
        <v>0</v>
      </c>
      <c r="I264" s="162">
        <f>(SUMIFS(Profile!$F$2:$F$17521,Profile!$B$2:$B$17521,$B264,Profile!$C$2:$C$17521,I$8))*$C$6</f>
        <v>0</v>
      </c>
      <c r="J264" s="162">
        <f>(SUMIFS(Profile!$F$2:$F$17521,Profile!$B$2:$B$17521,$B264,Profile!$C$2:$C$17521,J$8))*$C$6</f>
        <v>0</v>
      </c>
      <c r="K264" s="162">
        <f>(SUMIFS(Profile!$F$2:$F$17521,Profile!$B$2:$B$17521,$B264,Profile!$C$2:$C$17521,K$8))*$C$6</f>
        <v>0</v>
      </c>
      <c r="L264" s="162">
        <f>(SUMIFS(Profile!$F$2:$F$17521,Profile!$B$2:$B$17521,$B264,Profile!$C$2:$C$17521,L$8))*$C$6</f>
        <v>0</v>
      </c>
      <c r="M264" s="162">
        <f>(SUMIFS(Profile!$F$2:$F$17521,Profile!$B$2:$B$17521,$B264,Profile!$C$2:$C$17521,M$8))*$C$6</f>
        <v>0</v>
      </c>
      <c r="N264" s="162">
        <f>(SUMIFS(Profile!$F$2:$F$17521,Profile!$B$2:$B$17521,$B264,Profile!$C$2:$C$17521,N$8))*$C$6</f>
        <v>0</v>
      </c>
      <c r="O264" s="162">
        <f>(SUMIFS(Profile!$F$2:$F$17521,Profile!$B$2:$B$17521,$B264,Profile!$C$2:$C$17521,O$8))*$C$6</f>
        <v>0</v>
      </c>
      <c r="P264" s="162">
        <f>(SUMIFS(Profile!$F$2:$F$17521,Profile!$B$2:$B$17521,$B264,Profile!$C$2:$C$17521,P$8))*$C$6</f>
        <v>0</v>
      </c>
      <c r="Q264" s="162">
        <f>(SUMIFS(Profile!$F$2:$F$17521,Profile!$B$2:$B$17521,$B264,Profile!$C$2:$C$17521,Q$8))*$C$6</f>
        <v>0</v>
      </c>
      <c r="R264" s="162">
        <f>(SUMIFS(Profile!$F$2:$F$17521,Profile!$B$2:$B$17521,$B264,Profile!$C$2:$C$17521,R$8))*$C$6</f>
        <v>0</v>
      </c>
      <c r="S264" s="162">
        <f>(SUMIFS(Profile!$F$2:$F$17521,Profile!$B$2:$B$17521,$B264,Profile!$C$2:$C$17521,S$8))*$C$6</f>
        <v>0</v>
      </c>
      <c r="T264" s="162">
        <f>(SUMIFS(Profile!$F$2:$F$17521,Profile!$B$2:$B$17521,$B264,Profile!$C$2:$C$17521,T$8))*$C$6</f>
        <v>0</v>
      </c>
      <c r="U264" s="162">
        <f>(SUMIFS(Profile!$F$2:$F$17521,Profile!$B$2:$B$17521,$B264,Profile!$C$2:$C$17521,U$8))*$C$6</f>
        <v>0</v>
      </c>
      <c r="V264" s="162">
        <f>(SUMIFS(Profile!$F$2:$F$17521,Profile!$B$2:$B$17521,$B264,Profile!$C$2:$C$17521,V$8))*$C$6</f>
        <v>0</v>
      </c>
      <c r="W264" s="162">
        <f>(SUMIFS(Profile!$F$2:$F$17521,Profile!$B$2:$B$17521,$B264,Profile!$C$2:$C$17521,W$8))*$C$6</f>
        <v>0</v>
      </c>
      <c r="X264" s="162">
        <f>(SUMIFS(Profile!$F$2:$F$17521,Profile!$B$2:$B$17521,$B264,Profile!$C$2:$C$17521,X$8))*$C$6</f>
        <v>0</v>
      </c>
      <c r="Y264" s="162">
        <f>(SUMIFS(Profile!$F$2:$F$17521,Profile!$B$2:$B$17521,$B264,Profile!$C$2:$C$17521,Y$8))*$C$6</f>
        <v>0</v>
      </c>
      <c r="Z264" s="162">
        <f>(SUMIFS(Profile!$F$2:$F$17521,Profile!$B$2:$B$17521,$B264,Profile!$C$2:$C$17521,Z$8))*$C$6</f>
        <v>0</v>
      </c>
      <c r="AA264" s="162">
        <f>(SUMIFS(Profile!$F$2:$F$17521,Profile!$B$2:$B$17521,$B264,Profile!$C$2:$C$17521,AA$8))*$C$6</f>
        <v>0</v>
      </c>
      <c r="AB264" s="162">
        <f>(SUMIFS(Profile!$F$2:$F$17521,Profile!$B$2:$B$17521,$B264,Profile!$C$2:$C$17521,AB$8))*$C$6</f>
        <v>0</v>
      </c>
      <c r="AC264" s="162">
        <f>(SUMIFS(Profile!$F$2:$F$17521,Profile!$B$2:$B$17521,$B264,Profile!$C$2:$C$17521,AC$8))*$C$6</f>
        <v>0</v>
      </c>
      <c r="AD264" s="162">
        <f>(SUMIFS(Profile!$F$2:$F$17521,Profile!$B$2:$B$17521,$B264,Profile!$C$2:$C$17521,AD$8))*$C$6</f>
        <v>0</v>
      </c>
      <c r="AE264" s="162">
        <f>(SUMIFS(Profile!$F$2:$F$17521,Profile!$B$2:$B$17521,$B264,Profile!$C$2:$C$17521,AE$8))*$C$6</f>
        <v>0</v>
      </c>
      <c r="AF264" s="162">
        <f>(SUMIFS(Profile!$F$2:$F$17521,Profile!$B$2:$B$17521,$B264,Profile!$C$2:$C$17521,AF$8))*$C$6</f>
        <v>0</v>
      </c>
      <c r="AG264" s="162">
        <f>(SUMIFS(Profile!$F$2:$F$17521,Profile!$B$2:$B$17521,$B264,Profile!$C$2:$C$17521,AG$8))*$C$6</f>
        <v>0</v>
      </c>
      <c r="AH264" s="162">
        <f>(SUMIFS(Profile!$F$2:$F$17521,Profile!$B$2:$B$17521,$B264,Profile!$C$2:$C$17521,AH$8))*$C$6</f>
        <v>0</v>
      </c>
      <c r="AI264" s="162">
        <f>(SUMIFS(Profile!$F$2:$F$17521,Profile!$B$2:$B$17521,$B264,Profile!$C$2:$C$17521,AI$8))*$C$6</f>
        <v>0</v>
      </c>
      <c r="AJ264" s="162">
        <f>(SUMIFS(Profile!$F$2:$F$17521,Profile!$B$2:$B$17521,$B264,Profile!$C$2:$C$17521,AJ$8))*$C$6</f>
        <v>0</v>
      </c>
      <c r="AK264" s="162">
        <f>(SUMIFS(Profile!$F$2:$F$17521,Profile!$B$2:$B$17521,$B264,Profile!$C$2:$C$17521,AK$8))*$C$6</f>
        <v>0</v>
      </c>
      <c r="AL264" s="162">
        <f>(SUMIFS(Profile!$F$2:$F$17521,Profile!$B$2:$B$17521,$B264,Profile!$C$2:$C$17521,AL$8))*$C$6</f>
        <v>0</v>
      </c>
      <c r="AM264" s="162">
        <f>(SUMIFS(Profile!$F$2:$F$17521,Profile!$B$2:$B$17521,$B264,Profile!$C$2:$C$17521,AM$8))*$C$6</f>
        <v>0</v>
      </c>
      <c r="AN264" s="162">
        <f>(SUMIFS(Profile!$F$2:$F$17521,Profile!$B$2:$B$17521,$B264,Profile!$C$2:$C$17521,AN$8))*$C$6</f>
        <v>0</v>
      </c>
      <c r="AO264" s="162">
        <f>(SUMIFS(Profile!$F$2:$F$17521,Profile!$B$2:$B$17521,$B264,Profile!$C$2:$C$17521,AO$8))*$C$6</f>
        <v>0</v>
      </c>
      <c r="AP264" s="162">
        <f>(SUMIFS(Profile!$F$2:$F$17521,Profile!$B$2:$B$17521,$B264,Profile!$C$2:$C$17521,AP$8))*$C$6</f>
        <v>0</v>
      </c>
      <c r="AQ264" s="162">
        <f>(SUMIFS(Profile!$F$2:$F$17521,Profile!$B$2:$B$17521,$B264,Profile!$C$2:$C$17521,AQ$8))*$C$6</f>
        <v>0</v>
      </c>
      <c r="AR264" s="162">
        <f>(SUMIFS(Profile!$F$2:$F$17521,Profile!$B$2:$B$17521,$B264,Profile!$C$2:$C$17521,AR$8))*$C$6</f>
        <v>0</v>
      </c>
      <c r="AS264" s="162">
        <f>(SUMIFS(Profile!$F$2:$F$17521,Profile!$B$2:$B$17521,$B264,Profile!$C$2:$C$17521,AS$8))*$C$6</f>
        <v>0</v>
      </c>
      <c r="AT264" s="162">
        <f>(SUMIFS(Profile!$F$2:$F$17521,Profile!$B$2:$B$17521,$B264,Profile!$C$2:$C$17521,AT$8))*$C$6</f>
        <v>0</v>
      </c>
      <c r="AU264" s="162">
        <f>(SUMIFS(Profile!$F$2:$F$17521,Profile!$B$2:$B$17521,$B264,Profile!$C$2:$C$17521,AU$8))*$C$6</f>
        <v>0</v>
      </c>
      <c r="AV264" s="162">
        <f>(SUMIFS(Profile!$F$2:$F$17521,Profile!$B$2:$B$17521,$B264,Profile!$C$2:$C$17521,AV$8))*$C$6</f>
        <v>0</v>
      </c>
      <c r="AW264" s="162">
        <f>(SUMIFS(Profile!$F$2:$F$17521,Profile!$B$2:$B$17521,$B264,Profile!$C$2:$C$17521,AW$8))*$C$6</f>
        <v>0</v>
      </c>
      <c r="AX264" s="162">
        <f>(SUMIFS(Profile!$F$2:$F$17521,Profile!$B$2:$B$17521,$B264,Profile!$C$2:$C$17521,AX$8))*$C$6</f>
        <v>0</v>
      </c>
      <c r="AY264" s="162">
        <f>(SUMIFS(Profile!$F$2:$F$17521,Profile!$B$2:$B$17521,$B264,Profile!$C$2:$C$17521,AY$8))*$C$6</f>
        <v>0</v>
      </c>
      <c r="AZ264" s="162">
        <f>(SUMIFS(Profile!$F$2:$F$17521,Profile!$B$2:$B$17521,$B264,Profile!$C$2:$C$17521,AZ$8))*$C$6</f>
        <v>0</v>
      </c>
      <c r="BA264" s="162">
        <f t="shared" si="10"/>
        <v>0</v>
      </c>
      <c r="BB264" s="162">
        <f>(SUMIFS(Profile!$E$2:$E$17521,Profile!$B$2:$B$17521,$B264,Profile!$C$2:$C$17521,BB$8))*$C$9</f>
        <v>0</v>
      </c>
      <c r="BC264" s="162">
        <f>(SUMIFS(Profile!$E$2:$E$17521,Profile!$B$2:$B$17521,$B264,Profile!$C$2:$C$17521,BC$8))*$C$9</f>
        <v>0</v>
      </c>
      <c r="BD264" s="162">
        <f>(SUMIFS(Profile!$E$2:$E$17521,Profile!$B$2:$B$17521,$B264,Profile!$C$2:$C$17521,BD$8))*$C$9</f>
        <v>0</v>
      </c>
      <c r="BE264" s="162">
        <f>(SUMIFS(Profile!$E$2:$E$17521,Profile!$B$2:$B$17521,$B264,Profile!$C$2:$C$17521,BE$8))*$C$9</f>
        <v>0</v>
      </c>
      <c r="BF264" s="162">
        <f>(SUMIFS(Profile!$E$2:$E$17521,Profile!$B$2:$B$17521,$B264,Profile!$C$2:$C$17521,BF$8))*$C$9</f>
        <v>0</v>
      </c>
      <c r="BG264" s="162">
        <f>(SUMIFS(Profile!$E$2:$E$17521,Profile!$B$2:$B$17521,$B264,Profile!$C$2:$C$17521,BG$8))*$C$9</f>
        <v>0</v>
      </c>
      <c r="BH264" s="162">
        <f>(SUMIFS(Profile!$E$2:$E$17521,Profile!$B$2:$B$17521,$B264,Profile!$C$2:$C$17521,BH$8))*$C$9</f>
        <v>0</v>
      </c>
      <c r="BI264" s="162">
        <f>(SUMIFS(Profile!$E$2:$E$17521,Profile!$B$2:$B$17521,$B264,Profile!$C$2:$C$17521,BI$8))*$C$9</f>
        <v>0</v>
      </c>
      <c r="BJ264" s="162">
        <f>(SUMIFS(Profile!$E$2:$E$17521,Profile!$B$2:$B$17521,$B264,Profile!$C$2:$C$17521,BJ$8))*$C$9</f>
        <v>0</v>
      </c>
      <c r="BK264" s="162">
        <f>(SUMIFS(Profile!$E$2:$E$17521,Profile!$B$2:$B$17521,$B264,Profile!$C$2:$C$17521,BK$8))*$C$9</f>
        <v>0</v>
      </c>
      <c r="BL264" s="162">
        <f>(SUMIFS(Profile!$E$2:$E$17521,Profile!$B$2:$B$17521,$B264,Profile!$C$2:$C$17521,BL$8))*$C$9</f>
        <v>0</v>
      </c>
      <c r="BM264" s="162">
        <f>(SUMIFS(Profile!$E$2:$E$17521,Profile!$B$2:$B$17521,$B264,Profile!$C$2:$C$17521,BM$8))*$C$9</f>
        <v>0</v>
      </c>
      <c r="BN264" s="162">
        <f>(SUMIFS(Profile!$E$2:$E$17521,Profile!$B$2:$B$17521,$B264,Profile!$C$2:$C$17521,BN$8))*$C$9</f>
        <v>0</v>
      </c>
      <c r="BO264" s="162">
        <f>(SUMIFS(Profile!$E$2:$E$17521,Profile!$B$2:$B$17521,$B264,Profile!$C$2:$C$17521,BO$8))*$C$9</f>
        <v>0</v>
      </c>
      <c r="BP264" s="162">
        <f>(SUMIFS(Profile!$E$2:$E$17521,Profile!$B$2:$B$17521,$B264,Profile!$C$2:$C$17521,BP$8))*$C$9</f>
        <v>0</v>
      </c>
      <c r="BQ264" s="162">
        <f>(SUMIFS(Profile!$E$2:$E$17521,Profile!$B$2:$B$17521,$B264,Profile!$C$2:$C$17521,BQ$8))*$C$9</f>
        <v>0</v>
      </c>
      <c r="BR264" s="162">
        <f>(SUMIFS(Profile!$E$2:$E$17521,Profile!$B$2:$B$17521,$B264,Profile!$C$2:$C$17521,BR$8))*$C$9</f>
        <v>0</v>
      </c>
      <c r="BS264" s="162">
        <f>(SUMIFS(Profile!$E$2:$E$17521,Profile!$B$2:$B$17521,$B264,Profile!$C$2:$C$17521,BS$8))*$C$9</f>
        <v>0</v>
      </c>
      <c r="BT264" s="162">
        <f>(SUMIFS(Profile!$E$2:$E$17521,Profile!$B$2:$B$17521,$B264,Profile!$C$2:$C$17521,BT$8))*$C$9</f>
        <v>0</v>
      </c>
      <c r="BU264" s="162">
        <f>(SUMIFS(Profile!$E$2:$E$17521,Profile!$B$2:$B$17521,$B264,Profile!$C$2:$C$17521,BU$8))*$C$9</f>
        <v>0</v>
      </c>
      <c r="BV264" s="162">
        <f>(SUMIFS(Profile!$E$2:$E$17521,Profile!$B$2:$B$17521,$B264,Profile!$C$2:$C$17521,BV$8))*$C$9</f>
        <v>0</v>
      </c>
      <c r="BW264" s="162">
        <f>(SUMIFS(Profile!$E$2:$E$17521,Profile!$B$2:$B$17521,$B264,Profile!$C$2:$C$17521,BW$8))*$C$9</f>
        <v>0</v>
      </c>
      <c r="BX264" s="162">
        <f>(SUMIFS(Profile!$E$2:$E$17521,Profile!$B$2:$B$17521,$B264,Profile!$C$2:$C$17521,BX$8))*$C$9</f>
        <v>0</v>
      </c>
      <c r="BY264" s="162">
        <f>(SUMIFS(Profile!$E$2:$E$17521,Profile!$B$2:$B$17521,$B264,Profile!$C$2:$C$17521,BY$8))*$C$9</f>
        <v>0</v>
      </c>
      <c r="BZ264" s="162">
        <f>(SUMIFS(Profile!$E$2:$E$17521,Profile!$B$2:$B$17521,$B264,Profile!$C$2:$C$17521,BZ$8))*$C$9</f>
        <v>0</v>
      </c>
      <c r="CA264" s="162">
        <f>(SUMIFS(Profile!$E$2:$E$17521,Profile!$B$2:$B$17521,$B264,Profile!$C$2:$C$17521,CA$8))*$C$9</f>
        <v>0</v>
      </c>
      <c r="CB264" s="162">
        <f>(SUMIFS(Profile!$E$2:$E$17521,Profile!$B$2:$B$17521,$B264,Profile!$C$2:$C$17521,CB$8))*$C$9</f>
        <v>0</v>
      </c>
      <c r="CC264" s="162">
        <f>(SUMIFS(Profile!$E$2:$E$17521,Profile!$B$2:$B$17521,$B264,Profile!$C$2:$C$17521,CC$8))*$C$9</f>
        <v>0</v>
      </c>
      <c r="CD264" s="162">
        <f>(SUMIFS(Profile!$E$2:$E$17521,Profile!$B$2:$B$17521,$B264,Profile!$C$2:$C$17521,CD$8))*$C$9</f>
        <v>0</v>
      </c>
      <c r="CE264" s="162">
        <f>(SUMIFS(Profile!$E$2:$E$17521,Profile!$B$2:$B$17521,$B264,Profile!$C$2:$C$17521,CE$8))*$C$9</f>
        <v>0</v>
      </c>
      <c r="CF264" s="162">
        <f>(SUMIFS(Profile!$E$2:$E$17521,Profile!$B$2:$B$17521,$B264,Profile!$C$2:$C$17521,CF$8))*$C$9</f>
        <v>0</v>
      </c>
      <c r="CG264" s="162">
        <f>(SUMIFS(Profile!$E$2:$E$17521,Profile!$B$2:$B$17521,$B264,Profile!$C$2:$C$17521,CG$8))*$C$9</f>
        <v>0</v>
      </c>
      <c r="CH264" s="162">
        <f>(SUMIFS(Profile!$E$2:$E$17521,Profile!$B$2:$B$17521,$B264,Profile!$C$2:$C$17521,CH$8))*$C$9</f>
        <v>0</v>
      </c>
      <c r="CI264" s="162">
        <f>(SUMIFS(Profile!$E$2:$E$17521,Profile!$B$2:$B$17521,$B264,Profile!$C$2:$C$17521,CI$8))*$C$9</f>
        <v>0</v>
      </c>
      <c r="CJ264" s="162">
        <f>(SUMIFS(Profile!$E$2:$E$17521,Profile!$B$2:$B$17521,$B264,Profile!$C$2:$C$17521,CJ$8))*$C$9</f>
        <v>0</v>
      </c>
      <c r="CK264" s="162">
        <f>(SUMIFS(Profile!$E$2:$E$17521,Profile!$B$2:$B$17521,$B264,Profile!$C$2:$C$17521,CK$8))*$C$9</f>
        <v>0</v>
      </c>
      <c r="CL264" s="162">
        <f>(SUMIFS(Profile!$E$2:$E$17521,Profile!$B$2:$B$17521,$B264,Profile!$C$2:$C$17521,CL$8))*$C$9</f>
        <v>0</v>
      </c>
      <c r="CM264" s="162">
        <f>(SUMIFS(Profile!$E$2:$E$17521,Profile!$B$2:$B$17521,$B264,Profile!$C$2:$C$17521,CM$8))*$C$9</f>
        <v>0</v>
      </c>
      <c r="CN264" s="162">
        <f>(SUMIFS(Profile!$E$2:$E$17521,Profile!$B$2:$B$17521,$B264,Profile!$C$2:$C$17521,CN$8))*$C$9</f>
        <v>0</v>
      </c>
      <c r="CO264" s="162">
        <f>(SUMIFS(Profile!$E$2:$E$17521,Profile!$B$2:$B$17521,$B264,Profile!$C$2:$C$17521,CO$8))*$C$9</f>
        <v>0</v>
      </c>
      <c r="CP264" s="162">
        <f>(SUMIFS(Profile!$E$2:$E$17521,Profile!$B$2:$B$17521,$B264,Profile!$C$2:$C$17521,CP$8))*$C$9</f>
        <v>0</v>
      </c>
      <c r="CQ264" s="162">
        <f>(SUMIFS(Profile!$E$2:$E$17521,Profile!$B$2:$B$17521,$B264,Profile!$C$2:$C$17521,CQ$8))*$C$9</f>
        <v>0</v>
      </c>
      <c r="CR264" s="162">
        <f>(SUMIFS(Profile!$E$2:$E$17521,Profile!$B$2:$B$17521,$B264,Profile!$C$2:$C$17521,CR$8))*$C$9</f>
        <v>0</v>
      </c>
      <c r="CS264" s="162">
        <f>(SUMIFS(Profile!$E$2:$E$17521,Profile!$B$2:$B$17521,$B264,Profile!$C$2:$C$17521,CS$8))*$C$9</f>
        <v>0</v>
      </c>
      <c r="CT264" s="162">
        <f>(SUMIFS(Profile!$E$2:$E$17521,Profile!$B$2:$B$17521,$B264,Profile!$C$2:$C$17521,CT$8))*$C$9</f>
        <v>0</v>
      </c>
      <c r="CU264" s="162">
        <f>(SUMIFS(Profile!$E$2:$E$17521,Profile!$B$2:$B$17521,$B264,Profile!$C$2:$C$17521,CU$8))*$C$9</f>
        <v>0</v>
      </c>
      <c r="CV264" s="162">
        <f>(SUMIFS(Profile!$E$2:$E$17521,Profile!$B$2:$B$17521,$B264,Profile!$C$2:$C$17521,CV$8))*$C$9</f>
        <v>0</v>
      </c>
      <c r="CW264" s="162">
        <f>(SUMIFS(Profile!$E$2:$E$17521,Profile!$B$2:$B$17521,$B264,Profile!$C$2:$C$17521,CW$8))*$C$9</f>
        <v>0</v>
      </c>
      <c r="CX264" s="162">
        <f t="shared" si="11"/>
        <v>0</v>
      </c>
      <c r="CY264" s="162">
        <f t="shared" ref="CY264:ET264" si="1281">MAX(BB264-E264,0)</f>
        <v>0</v>
      </c>
      <c r="CZ264" s="162">
        <f t="shared" si="1281"/>
        <v>0</v>
      </c>
      <c r="DA264" s="162">
        <f t="shared" si="1281"/>
        <v>0</v>
      </c>
      <c r="DB264" s="162">
        <f t="shared" si="1281"/>
        <v>0</v>
      </c>
      <c r="DC264" s="162">
        <f t="shared" si="1281"/>
        <v>0</v>
      </c>
      <c r="DD264" s="162">
        <f t="shared" si="1281"/>
        <v>0</v>
      </c>
      <c r="DE264" s="162">
        <f t="shared" si="1281"/>
        <v>0</v>
      </c>
      <c r="DF264" s="162">
        <f t="shared" si="1281"/>
        <v>0</v>
      </c>
      <c r="DG264" s="162">
        <f t="shared" si="1281"/>
        <v>0</v>
      </c>
      <c r="DH264" s="162">
        <f t="shared" si="1281"/>
        <v>0</v>
      </c>
      <c r="DI264" s="162">
        <f t="shared" si="1281"/>
        <v>0</v>
      </c>
      <c r="DJ264" s="162">
        <f t="shared" si="1281"/>
        <v>0</v>
      </c>
      <c r="DK264" s="162">
        <f t="shared" si="1281"/>
        <v>0</v>
      </c>
      <c r="DL264" s="162">
        <f t="shared" si="1281"/>
        <v>0</v>
      </c>
      <c r="DM264" s="162">
        <f t="shared" si="1281"/>
        <v>0</v>
      </c>
      <c r="DN264" s="162">
        <f t="shared" si="1281"/>
        <v>0</v>
      </c>
      <c r="DO264" s="162">
        <f t="shared" si="1281"/>
        <v>0</v>
      </c>
      <c r="DP264" s="162">
        <f t="shared" si="1281"/>
        <v>0</v>
      </c>
      <c r="DQ264" s="162">
        <f t="shared" si="1281"/>
        <v>0</v>
      </c>
      <c r="DR264" s="162">
        <f t="shared" si="1281"/>
        <v>0</v>
      </c>
      <c r="DS264" s="162">
        <f t="shared" si="1281"/>
        <v>0</v>
      </c>
      <c r="DT264" s="162">
        <f t="shared" si="1281"/>
        <v>0</v>
      </c>
      <c r="DU264" s="162">
        <f t="shared" si="1281"/>
        <v>0</v>
      </c>
      <c r="DV264" s="162">
        <f t="shared" si="1281"/>
        <v>0</v>
      </c>
      <c r="DW264" s="162">
        <f t="shared" si="1281"/>
        <v>0</v>
      </c>
      <c r="DX264" s="162">
        <f t="shared" si="1281"/>
        <v>0</v>
      </c>
      <c r="DY264" s="162">
        <f t="shared" si="1281"/>
        <v>0</v>
      </c>
      <c r="DZ264" s="162">
        <f t="shared" si="1281"/>
        <v>0</v>
      </c>
      <c r="EA264" s="162">
        <f t="shared" si="1281"/>
        <v>0</v>
      </c>
      <c r="EB264" s="162">
        <f t="shared" si="1281"/>
        <v>0</v>
      </c>
      <c r="EC264" s="162">
        <f t="shared" si="1281"/>
        <v>0</v>
      </c>
      <c r="ED264" s="162">
        <f t="shared" si="1281"/>
        <v>0</v>
      </c>
      <c r="EE264" s="162">
        <f t="shared" si="1281"/>
        <v>0</v>
      </c>
      <c r="EF264" s="162">
        <f t="shared" si="1281"/>
        <v>0</v>
      </c>
      <c r="EG264" s="162">
        <f t="shared" si="1281"/>
        <v>0</v>
      </c>
      <c r="EH264" s="162">
        <f t="shared" si="1281"/>
        <v>0</v>
      </c>
      <c r="EI264" s="162">
        <f t="shared" si="1281"/>
        <v>0</v>
      </c>
      <c r="EJ264" s="162">
        <f t="shared" si="1281"/>
        <v>0</v>
      </c>
      <c r="EK264" s="162">
        <f t="shared" si="1281"/>
        <v>0</v>
      </c>
      <c r="EL264" s="162">
        <f t="shared" si="1281"/>
        <v>0</v>
      </c>
      <c r="EM264" s="162">
        <f t="shared" si="1281"/>
        <v>0</v>
      </c>
      <c r="EN264" s="162">
        <f t="shared" si="1281"/>
        <v>0</v>
      </c>
      <c r="EO264" s="162">
        <f t="shared" si="1281"/>
        <v>0</v>
      </c>
      <c r="EP264" s="162">
        <f t="shared" si="1281"/>
        <v>0</v>
      </c>
      <c r="EQ264" s="162">
        <f t="shared" si="1281"/>
        <v>0</v>
      </c>
      <c r="ER264" s="162">
        <f t="shared" si="1281"/>
        <v>0</v>
      </c>
      <c r="ES264" s="162">
        <f t="shared" si="1281"/>
        <v>0</v>
      </c>
      <c r="ET264" s="162">
        <f t="shared" si="1281"/>
        <v>0</v>
      </c>
      <c r="EU264" s="162">
        <f t="shared" si="13"/>
        <v>0</v>
      </c>
      <c r="EV264" s="162">
        <f t="shared" ref="EV264:GQ264" si="1282">BB264-CY264</f>
        <v>0</v>
      </c>
      <c r="EW264" s="162">
        <f t="shared" si="1282"/>
        <v>0</v>
      </c>
      <c r="EX264" s="162">
        <f t="shared" si="1282"/>
        <v>0</v>
      </c>
      <c r="EY264" s="162">
        <f t="shared" si="1282"/>
        <v>0</v>
      </c>
      <c r="EZ264" s="162">
        <f t="shared" si="1282"/>
        <v>0</v>
      </c>
      <c r="FA264" s="162">
        <f t="shared" si="1282"/>
        <v>0</v>
      </c>
      <c r="FB264" s="162">
        <f t="shared" si="1282"/>
        <v>0</v>
      </c>
      <c r="FC264" s="162">
        <f t="shared" si="1282"/>
        <v>0</v>
      </c>
      <c r="FD264" s="162">
        <f t="shared" si="1282"/>
        <v>0</v>
      </c>
      <c r="FE264" s="162">
        <f t="shared" si="1282"/>
        <v>0</v>
      </c>
      <c r="FF264" s="162">
        <f t="shared" si="1282"/>
        <v>0</v>
      </c>
      <c r="FG264" s="162">
        <f t="shared" si="1282"/>
        <v>0</v>
      </c>
      <c r="FH264" s="162">
        <f t="shared" si="1282"/>
        <v>0</v>
      </c>
      <c r="FI264" s="162">
        <f t="shared" si="1282"/>
        <v>0</v>
      </c>
      <c r="FJ264" s="162">
        <f t="shared" si="1282"/>
        <v>0</v>
      </c>
      <c r="FK264" s="162">
        <f t="shared" si="1282"/>
        <v>0</v>
      </c>
      <c r="FL264" s="162">
        <f t="shared" si="1282"/>
        <v>0</v>
      </c>
      <c r="FM264" s="162">
        <f t="shared" si="1282"/>
        <v>0</v>
      </c>
      <c r="FN264" s="162">
        <f t="shared" si="1282"/>
        <v>0</v>
      </c>
      <c r="FO264" s="162">
        <f t="shared" si="1282"/>
        <v>0</v>
      </c>
      <c r="FP264" s="162">
        <f t="shared" si="1282"/>
        <v>0</v>
      </c>
      <c r="FQ264" s="162">
        <f t="shared" si="1282"/>
        <v>0</v>
      </c>
      <c r="FR264" s="162">
        <f t="shared" si="1282"/>
        <v>0</v>
      </c>
      <c r="FS264" s="162">
        <f t="shared" si="1282"/>
        <v>0</v>
      </c>
      <c r="FT264" s="162">
        <f t="shared" si="1282"/>
        <v>0</v>
      </c>
      <c r="FU264" s="162">
        <f t="shared" si="1282"/>
        <v>0</v>
      </c>
      <c r="FV264" s="162">
        <f t="shared" si="1282"/>
        <v>0</v>
      </c>
      <c r="FW264" s="162">
        <f t="shared" si="1282"/>
        <v>0</v>
      </c>
      <c r="FX264" s="162">
        <f t="shared" si="1282"/>
        <v>0</v>
      </c>
      <c r="FY264" s="162">
        <f t="shared" si="1282"/>
        <v>0</v>
      </c>
      <c r="FZ264" s="162">
        <f t="shared" si="1282"/>
        <v>0</v>
      </c>
      <c r="GA264" s="162">
        <f t="shared" si="1282"/>
        <v>0</v>
      </c>
      <c r="GB264" s="162">
        <f t="shared" si="1282"/>
        <v>0</v>
      </c>
      <c r="GC264" s="162">
        <f t="shared" si="1282"/>
        <v>0</v>
      </c>
      <c r="GD264" s="162">
        <f t="shared" si="1282"/>
        <v>0</v>
      </c>
      <c r="GE264" s="162">
        <f t="shared" si="1282"/>
        <v>0</v>
      </c>
      <c r="GF264" s="162">
        <f t="shared" si="1282"/>
        <v>0</v>
      </c>
      <c r="GG264" s="162">
        <f t="shared" si="1282"/>
        <v>0</v>
      </c>
      <c r="GH264" s="162">
        <f t="shared" si="1282"/>
        <v>0</v>
      </c>
      <c r="GI264" s="162">
        <f t="shared" si="1282"/>
        <v>0</v>
      </c>
      <c r="GJ264" s="162">
        <f t="shared" si="1282"/>
        <v>0</v>
      </c>
      <c r="GK264" s="162">
        <f t="shared" si="1282"/>
        <v>0</v>
      </c>
      <c r="GL264" s="162">
        <f t="shared" si="1282"/>
        <v>0</v>
      </c>
      <c r="GM264" s="162">
        <f t="shared" si="1282"/>
        <v>0</v>
      </c>
      <c r="GN264" s="162">
        <f t="shared" si="1282"/>
        <v>0</v>
      </c>
      <c r="GO264" s="162">
        <f t="shared" si="1282"/>
        <v>0</v>
      </c>
      <c r="GP264" s="162">
        <f t="shared" si="1282"/>
        <v>0</v>
      </c>
      <c r="GQ264" s="162">
        <f t="shared" si="1282"/>
        <v>0</v>
      </c>
      <c r="GR264" s="162">
        <f t="shared" si="15"/>
        <v>0</v>
      </c>
      <c r="GS264" s="162">
        <f t="shared" ref="GS264:IN264" si="1283">E264-EV264</f>
        <v>0</v>
      </c>
      <c r="GT264" s="162">
        <f t="shared" si="1283"/>
        <v>0</v>
      </c>
      <c r="GU264" s="162">
        <f t="shared" si="1283"/>
        <v>0</v>
      </c>
      <c r="GV264" s="162">
        <f t="shared" si="1283"/>
        <v>0</v>
      </c>
      <c r="GW264" s="162">
        <f t="shared" si="1283"/>
        <v>0</v>
      </c>
      <c r="GX264" s="162">
        <f t="shared" si="1283"/>
        <v>0</v>
      </c>
      <c r="GY264" s="162">
        <f t="shared" si="1283"/>
        <v>0</v>
      </c>
      <c r="GZ264" s="162">
        <f t="shared" si="1283"/>
        <v>0</v>
      </c>
      <c r="HA264" s="162">
        <f t="shared" si="1283"/>
        <v>0</v>
      </c>
      <c r="HB264" s="162">
        <f t="shared" si="1283"/>
        <v>0</v>
      </c>
      <c r="HC264" s="162">
        <f t="shared" si="1283"/>
        <v>0</v>
      </c>
      <c r="HD264" s="162">
        <f t="shared" si="1283"/>
        <v>0</v>
      </c>
      <c r="HE264" s="162">
        <f t="shared" si="1283"/>
        <v>0</v>
      </c>
      <c r="HF264" s="162">
        <f t="shared" si="1283"/>
        <v>0</v>
      </c>
      <c r="HG264" s="162">
        <f t="shared" si="1283"/>
        <v>0</v>
      </c>
      <c r="HH264" s="162">
        <f t="shared" si="1283"/>
        <v>0</v>
      </c>
      <c r="HI264" s="162">
        <f t="shared" si="1283"/>
        <v>0</v>
      </c>
      <c r="HJ264" s="162">
        <f t="shared" si="1283"/>
        <v>0</v>
      </c>
      <c r="HK264" s="162">
        <f t="shared" si="1283"/>
        <v>0</v>
      </c>
      <c r="HL264" s="162">
        <f t="shared" si="1283"/>
        <v>0</v>
      </c>
      <c r="HM264" s="162">
        <f t="shared" si="1283"/>
        <v>0</v>
      </c>
      <c r="HN264" s="162">
        <f t="shared" si="1283"/>
        <v>0</v>
      </c>
      <c r="HO264" s="162">
        <f t="shared" si="1283"/>
        <v>0</v>
      </c>
      <c r="HP264" s="162">
        <f t="shared" si="1283"/>
        <v>0</v>
      </c>
      <c r="HQ264" s="162">
        <f t="shared" si="1283"/>
        <v>0</v>
      </c>
      <c r="HR264" s="162">
        <f t="shared" si="1283"/>
        <v>0</v>
      </c>
      <c r="HS264" s="162">
        <f t="shared" si="1283"/>
        <v>0</v>
      </c>
      <c r="HT264" s="162">
        <f t="shared" si="1283"/>
        <v>0</v>
      </c>
      <c r="HU264" s="162">
        <f t="shared" si="1283"/>
        <v>0</v>
      </c>
      <c r="HV264" s="162">
        <f t="shared" si="1283"/>
        <v>0</v>
      </c>
      <c r="HW264" s="162">
        <f t="shared" si="1283"/>
        <v>0</v>
      </c>
      <c r="HX264" s="162">
        <f t="shared" si="1283"/>
        <v>0</v>
      </c>
      <c r="HY264" s="162">
        <f t="shared" si="1283"/>
        <v>0</v>
      </c>
      <c r="HZ264" s="162">
        <f t="shared" si="1283"/>
        <v>0</v>
      </c>
      <c r="IA264" s="162">
        <f t="shared" si="1283"/>
        <v>0</v>
      </c>
      <c r="IB264" s="162">
        <f t="shared" si="1283"/>
        <v>0</v>
      </c>
      <c r="IC264" s="162">
        <f t="shared" si="1283"/>
        <v>0</v>
      </c>
      <c r="ID264" s="162">
        <f t="shared" si="1283"/>
        <v>0</v>
      </c>
      <c r="IE264" s="162">
        <f t="shared" si="1283"/>
        <v>0</v>
      </c>
      <c r="IF264" s="162">
        <f t="shared" si="1283"/>
        <v>0</v>
      </c>
      <c r="IG264" s="162">
        <f t="shared" si="1283"/>
        <v>0</v>
      </c>
      <c r="IH264" s="162">
        <f t="shared" si="1283"/>
        <v>0</v>
      </c>
      <c r="II264" s="162">
        <f t="shared" si="1283"/>
        <v>0</v>
      </c>
      <c r="IJ264" s="162">
        <f t="shared" si="1283"/>
        <v>0</v>
      </c>
      <c r="IK264" s="162">
        <f t="shared" si="1283"/>
        <v>0</v>
      </c>
      <c r="IL264" s="162">
        <f t="shared" si="1283"/>
        <v>0</v>
      </c>
      <c r="IM264" s="162">
        <f t="shared" si="1283"/>
        <v>0</v>
      </c>
      <c r="IN264" s="162">
        <f t="shared" si="1283"/>
        <v>0</v>
      </c>
      <c r="IO264" s="162">
        <f t="shared" si="17"/>
        <v>0</v>
      </c>
      <c r="IP264" s="162">
        <f t="shared" si="23"/>
        <v>0</v>
      </c>
      <c r="IQ264" s="162">
        <f t="shared" ref="IQ264:KK264" si="1284">MAX((MIN(CZ264+IP264,$IO$7))-GT264,0)</f>
        <v>0</v>
      </c>
      <c r="IR264" s="162">
        <f t="shared" si="1284"/>
        <v>0</v>
      </c>
      <c r="IS264" s="162">
        <f t="shared" si="1284"/>
        <v>0</v>
      </c>
      <c r="IT264" s="162">
        <f t="shared" si="1284"/>
        <v>0</v>
      </c>
      <c r="IU264" s="162">
        <f t="shared" si="1284"/>
        <v>0</v>
      </c>
      <c r="IV264" s="162">
        <f t="shared" si="1284"/>
        <v>0</v>
      </c>
      <c r="IW264" s="162">
        <f t="shared" si="1284"/>
        <v>0</v>
      </c>
      <c r="IX264" s="162">
        <f t="shared" si="1284"/>
        <v>0</v>
      </c>
      <c r="IY264" s="162">
        <f t="shared" si="1284"/>
        <v>0</v>
      </c>
      <c r="IZ264" s="162">
        <f t="shared" si="1284"/>
        <v>0</v>
      </c>
      <c r="JA264" s="162">
        <f t="shared" si="1284"/>
        <v>0</v>
      </c>
      <c r="JB264" s="162">
        <f t="shared" si="1284"/>
        <v>0</v>
      </c>
      <c r="JC264" s="162">
        <f t="shared" si="1284"/>
        <v>0</v>
      </c>
      <c r="JD264" s="162">
        <f t="shared" si="1284"/>
        <v>0</v>
      </c>
      <c r="JE264" s="162">
        <f t="shared" si="1284"/>
        <v>0</v>
      </c>
      <c r="JF264" s="162">
        <f t="shared" si="1284"/>
        <v>0</v>
      </c>
      <c r="JG264" s="162">
        <f t="shared" si="1284"/>
        <v>0</v>
      </c>
      <c r="JH264" s="162">
        <f t="shared" si="1284"/>
        <v>0</v>
      </c>
      <c r="JI264" s="162">
        <f t="shared" si="1284"/>
        <v>0</v>
      </c>
      <c r="JJ264" s="162">
        <f t="shared" si="1284"/>
        <v>0</v>
      </c>
      <c r="JK264" s="162">
        <f t="shared" si="1284"/>
        <v>0</v>
      </c>
      <c r="JL264" s="162">
        <f t="shared" si="1284"/>
        <v>0</v>
      </c>
      <c r="JM264" s="162">
        <f t="shared" si="1284"/>
        <v>0</v>
      </c>
      <c r="JN264" s="162">
        <f t="shared" si="1284"/>
        <v>0</v>
      </c>
      <c r="JO264" s="162">
        <f t="shared" si="1284"/>
        <v>0</v>
      </c>
      <c r="JP264" s="162">
        <f t="shared" si="1284"/>
        <v>0</v>
      </c>
      <c r="JQ264" s="162">
        <f t="shared" si="1284"/>
        <v>0</v>
      </c>
      <c r="JR264" s="162">
        <f t="shared" si="1284"/>
        <v>0</v>
      </c>
      <c r="JS264" s="162">
        <f t="shared" si="1284"/>
        <v>0</v>
      </c>
      <c r="JT264" s="162">
        <f t="shared" si="1284"/>
        <v>0</v>
      </c>
      <c r="JU264" s="162">
        <f t="shared" si="1284"/>
        <v>0</v>
      </c>
      <c r="JV264" s="162">
        <f t="shared" si="1284"/>
        <v>0</v>
      </c>
      <c r="JW264" s="162">
        <f t="shared" si="1284"/>
        <v>0</v>
      </c>
      <c r="JX264" s="162">
        <f t="shared" si="1284"/>
        <v>0</v>
      </c>
      <c r="JY264" s="162">
        <f t="shared" si="1284"/>
        <v>0</v>
      </c>
      <c r="JZ264" s="162">
        <f t="shared" si="1284"/>
        <v>0</v>
      </c>
      <c r="KA264" s="162">
        <f t="shared" si="1284"/>
        <v>0</v>
      </c>
      <c r="KB264" s="162">
        <f t="shared" si="1284"/>
        <v>0</v>
      </c>
      <c r="KC264" s="162">
        <f t="shared" si="1284"/>
        <v>0</v>
      </c>
      <c r="KD264" s="162">
        <f t="shared" si="1284"/>
        <v>0</v>
      </c>
      <c r="KE264" s="162">
        <f t="shared" si="1284"/>
        <v>0</v>
      </c>
      <c r="KF264" s="162">
        <f t="shared" si="1284"/>
        <v>0</v>
      </c>
      <c r="KG264" s="162">
        <f t="shared" si="1284"/>
        <v>0</v>
      </c>
      <c r="KH264" s="162">
        <f t="shared" si="1284"/>
        <v>0</v>
      </c>
      <c r="KI264" s="162">
        <f t="shared" si="1284"/>
        <v>0</v>
      </c>
      <c r="KJ264" s="162">
        <f t="shared" si="1284"/>
        <v>0</v>
      </c>
      <c r="KK264" s="162">
        <f t="shared" si="1284"/>
        <v>0</v>
      </c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</row>
    <row r="265" ht="14.25" customHeight="1" spans="1:326" x14ac:dyDescent="0.25">
      <c r="A265" s="1">
        <v>9</v>
      </c>
      <c r="B265" s="1">
        <f t="shared" ref="B265:C265" si="1285">B264+1</f>
        <v>255</v>
      </c>
      <c r="C265" s="232">
        <f t="shared" si="1285"/>
        <v>43720</v>
      </c>
      <c r="D265" s="162">
        <f t="shared" si="9"/>
        <v>0</v>
      </c>
      <c r="E265" s="162">
        <f>(SUMIFS(Profile!$F$2:$F$17521,Profile!$B$2:$B$17521,$B265,Profile!$C$2:$C$17521,E$8))*$C$6</f>
        <v>0</v>
      </c>
      <c r="F265" s="162">
        <f>(SUMIFS(Profile!$F$2:$F$17521,Profile!$B$2:$B$17521,$B265,Profile!$C$2:$C$17521,F$8))*$C$6</f>
        <v>0</v>
      </c>
      <c r="G265" s="162">
        <f>(SUMIFS(Profile!$F$2:$F$17521,Profile!$B$2:$B$17521,$B265,Profile!$C$2:$C$17521,G$8))*$C$6</f>
        <v>0</v>
      </c>
      <c r="H265" s="162">
        <f>(SUMIFS(Profile!$F$2:$F$17521,Profile!$B$2:$B$17521,$B265,Profile!$C$2:$C$17521,H$8))*$C$6</f>
        <v>0</v>
      </c>
      <c r="I265" s="162">
        <f>(SUMIFS(Profile!$F$2:$F$17521,Profile!$B$2:$B$17521,$B265,Profile!$C$2:$C$17521,I$8))*$C$6</f>
        <v>0</v>
      </c>
      <c r="J265" s="162">
        <f>(SUMIFS(Profile!$F$2:$F$17521,Profile!$B$2:$B$17521,$B265,Profile!$C$2:$C$17521,J$8))*$C$6</f>
        <v>0</v>
      </c>
      <c r="K265" s="162">
        <f>(SUMIFS(Profile!$F$2:$F$17521,Profile!$B$2:$B$17521,$B265,Profile!$C$2:$C$17521,K$8))*$C$6</f>
        <v>0</v>
      </c>
      <c r="L265" s="162">
        <f>(SUMIFS(Profile!$F$2:$F$17521,Profile!$B$2:$B$17521,$B265,Profile!$C$2:$C$17521,L$8))*$C$6</f>
        <v>0</v>
      </c>
      <c r="M265" s="162">
        <f>(SUMIFS(Profile!$F$2:$F$17521,Profile!$B$2:$B$17521,$B265,Profile!$C$2:$C$17521,M$8))*$C$6</f>
        <v>0</v>
      </c>
      <c r="N265" s="162">
        <f>(SUMIFS(Profile!$F$2:$F$17521,Profile!$B$2:$B$17521,$B265,Profile!$C$2:$C$17521,N$8))*$C$6</f>
        <v>0</v>
      </c>
      <c r="O265" s="162">
        <f>(SUMIFS(Profile!$F$2:$F$17521,Profile!$B$2:$B$17521,$B265,Profile!$C$2:$C$17521,O$8))*$C$6</f>
        <v>0</v>
      </c>
      <c r="P265" s="162">
        <f>(SUMIFS(Profile!$F$2:$F$17521,Profile!$B$2:$B$17521,$B265,Profile!$C$2:$C$17521,P$8))*$C$6</f>
        <v>0</v>
      </c>
      <c r="Q265" s="162">
        <f>(SUMIFS(Profile!$F$2:$F$17521,Profile!$B$2:$B$17521,$B265,Profile!$C$2:$C$17521,Q$8))*$C$6</f>
        <v>0</v>
      </c>
      <c r="R265" s="162">
        <f>(SUMIFS(Profile!$F$2:$F$17521,Profile!$B$2:$B$17521,$B265,Profile!$C$2:$C$17521,R$8))*$C$6</f>
        <v>0</v>
      </c>
      <c r="S265" s="162">
        <f>(SUMIFS(Profile!$F$2:$F$17521,Profile!$B$2:$B$17521,$B265,Profile!$C$2:$C$17521,S$8))*$C$6</f>
        <v>0</v>
      </c>
      <c r="T265" s="162">
        <f>(SUMIFS(Profile!$F$2:$F$17521,Profile!$B$2:$B$17521,$B265,Profile!$C$2:$C$17521,T$8))*$C$6</f>
        <v>0</v>
      </c>
      <c r="U265" s="162">
        <f>(SUMIFS(Profile!$F$2:$F$17521,Profile!$B$2:$B$17521,$B265,Profile!$C$2:$C$17521,U$8))*$C$6</f>
        <v>0</v>
      </c>
      <c r="V265" s="162">
        <f>(SUMIFS(Profile!$F$2:$F$17521,Profile!$B$2:$B$17521,$B265,Profile!$C$2:$C$17521,V$8))*$C$6</f>
        <v>0</v>
      </c>
      <c r="W265" s="162">
        <f>(SUMIFS(Profile!$F$2:$F$17521,Profile!$B$2:$B$17521,$B265,Profile!$C$2:$C$17521,W$8))*$C$6</f>
        <v>0</v>
      </c>
      <c r="X265" s="162">
        <f>(SUMIFS(Profile!$F$2:$F$17521,Profile!$B$2:$B$17521,$B265,Profile!$C$2:$C$17521,X$8))*$C$6</f>
        <v>0</v>
      </c>
      <c r="Y265" s="162">
        <f>(SUMIFS(Profile!$F$2:$F$17521,Profile!$B$2:$B$17521,$B265,Profile!$C$2:$C$17521,Y$8))*$C$6</f>
        <v>0</v>
      </c>
      <c r="Z265" s="162">
        <f>(SUMIFS(Profile!$F$2:$F$17521,Profile!$B$2:$B$17521,$B265,Profile!$C$2:$C$17521,Z$8))*$C$6</f>
        <v>0</v>
      </c>
      <c r="AA265" s="162">
        <f>(SUMIFS(Profile!$F$2:$F$17521,Profile!$B$2:$B$17521,$B265,Profile!$C$2:$C$17521,AA$8))*$C$6</f>
        <v>0</v>
      </c>
      <c r="AB265" s="162">
        <f>(SUMIFS(Profile!$F$2:$F$17521,Profile!$B$2:$B$17521,$B265,Profile!$C$2:$C$17521,AB$8))*$C$6</f>
        <v>0</v>
      </c>
      <c r="AC265" s="162">
        <f>(SUMIFS(Profile!$F$2:$F$17521,Profile!$B$2:$B$17521,$B265,Profile!$C$2:$C$17521,AC$8))*$C$6</f>
        <v>0</v>
      </c>
      <c r="AD265" s="162">
        <f>(SUMIFS(Profile!$F$2:$F$17521,Profile!$B$2:$B$17521,$B265,Profile!$C$2:$C$17521,AD$8))*$C$6</f>
        <v>0</v>
      </c>
      <c r="AE265" s="162">
        <f>(SUMIFS(Profile!$F$2:$F$17521,Profile!$B$2:$B$17521,$B265,Profile!$C$2:$C$17521,AE$8))*$C$6</f>
        <v>0</v>
      </c>
      <c r="AF265" s="162">
        <f>(SUMIFS(Profile!$F$2:$F$17521,Profile!$B$2:$B$17521,$B265,Profile!$C$2:$C$17521,AF$8))*$C$6</f>
        <v>0</v>
      </c>
      <c r="AG265" s="162">
        <f>(SUMIFS(Profile!$F$2:$F$17521,Profile!$B$2:$B$17521,$B265,Profile!$C$2:$C$17521,AG$8))*$C$6</f>
        <v>0</v>
      </c>
      <c r="AH265" s="162">
        <f>(SUMIFS(Profile!$F$2:$F$17521,Profile!$B$2:$B$17521,$B265,Profile!$C$2:$C$17521,AH$8))*$C$6</f>
        <v>0</v>
      </c>
      <c r="AI265" s="162">
        <f>(SUMIFS(Profile!$F$2:$F$17521,Profile!$B$2:$B$17521,$B265,Profile!$C$2:$C$17521,AI$8))*$C$6</f>
        <v>0</v>
      </c>
      <c r="AJ265" s="162">
        <f>(SUMIFS(Profile!$F$2:$F$17521,Profile!$B$2:$B$17521,$B265,Profile!$C$2:$C$17521,AJ$8))*$C$6</f>
        <v>0</v>
      </c>
      <c r="AK265" s="162">
        <f>(SUMIFS(Profile!$F$2:$F$17521,Profile!$B$2:$B$17521,$B265,Profile!$C$2:$C$17521,AK$8))*$C$6</f>
        <v>0</v>
      </c>
      <c r="AL265" s="162">
        <f>(SUMIFS(Profile!$F$2:$F$17521,Profile!$B$2:$B$17521,$B265,Profile!$C$2:$C$17521,AL$8))*$C$6</f>
        <v>0</v>
      </c>
      <c r="AM265" s="162">
        <f>(SUMIFS(Profile!$F$2:$F$17521,Profile!$B$2:$B$17521,$B265,Profile!$C$2:$C$17521,AM$8))*$C$6</f>
        <v>0</v>
      </c>
      <c r="AN265" s="162">
        <f>(SUMIFS(Profile!$F$2:$F$17521,Profile!$B$2:$B$17521,$B265,Profile!$C$2:$C$17521,AN$8))*$C$6</f>
        <v>0</v>
      </c>
      <c r="AO265" s="162">
        <f>(SUMIFS(Profile!$F$2:$F$17521,Profile!$B$2:$B$17521,$B265,Profile!$C$2:$C$17521,AO$8))*$C$6</f>
        <v>0</v>
      </c>
      <c r="AP265" s="162">
        <f>(SUMIFS(Profile!$F$2:$F$17521,Profile!$B$2:$B$17521,$B265,Profile!$C$2:$C$17521,AP$8))*$C$6</f>
        <v>0</v>
      </c>
      <c r="AQ265" s="162">
        <f>(SUMIFS(Profile!$F$2:$F$17521,Profile!$B$2:$B$17521,$B265,Profile!$C$2:$C$17521,AQ$8))*$C$6</f>
        <v>0</v>
      </c>
      <c r="AR265" s="162">
        <f>(SUMIFS(Profile!$F$2:$F$17521,Profile!$B$2:$B$17521,$B265,Profile!$C$2:$C$17521,AR$8))*$C$6</f>
        <v>0</v>
      </c>
      <c r="AS265" s="162">
        <f>(SUMIFS(Profile!$F$2:$F$17521,Profile!$B$2:$B$17521,$B265,Profile!$C$2:$C$17521,AS$8))*$C$6</f>
        <v>0</v>
      </c>
      <c r="AT265" s="162">
        <f>(SUMIFS(Profile!$F$2:$F$17521,Profile!$B$2:$B$17521,$B265,Profile!$C$2:$C$17521,AT$8))*$C$6</f>
        <v>0</v>
      </c>
      <c r="AU265" s="162">
        <f>(SUMIFS(Profile!$F$2:$F$17521,Profile!$B$2:$B$17521,$B265,Profile!$C$2:$C$17521,AU$8))*$C$6</f>
        <v>0</v>
      </c>
      <c r="AV265" s="162">
        <f>(SUMIFS(Profile!$F$2:$F$17521,Profile!$B$2:$B$17521,$B265,Profile!$C$2:$C$17521,AV$8))*$C$6</f>
        <v>0</v>
      </c>
      <c r="AW265" s="162">
        <f>(SUMIFS(Profile!$F$2:$F$17521,Profile!$B$2:$B$17521,$B265,Profile!$C$2:$C$17521,AW$8))*$C$6</f>
        <v>0</v>
      </c>
      <c r="AX265" s="162">
        <f>(SUMIFS(Profile!$F$2:$F$17521,Profile!$B$2:$B$17521,$B265,Profile!$C$2:$C$17521,AX$8))*$C$6</f>
        <v>0</v>
      </c>
      <c r="AY265" s="162">
        <f>(SUMIFS(Profile!$F$2:$F$17521,Profile!$B$2:$B$17521,$B265,Profile!$C$2:$C$17521,AY$8))*$C$6</f>
        <v>0</v>
      </c>
      <c r="AZ265" s="162">
        <f>(SUMIFS(Profile!$F$2:$F$17521,Profile!$B$2:$B$17521,$B265,Profile!$C$2:$C$17521,AZ$8))*$C$6</f>
        <v>0</v>
      </c>
      <c r="BA265" s="162">
        <f t="shared" si="10"/>
        <v>0</v>
      </c>
      <c r="BB265" s="162">
        <f>(SUMIFS(Profile!$E$2:$E$17521,Profile!$B$2:$B$17521,$B265,Profile!$C$2:$C$17521,BB$8))*$C$9</f>
        <v>0</v>
      </c>
      <c r="BC265" s="162">
        <f>(SUMIFS(Profile!$E$2:$E$17521,Profile!$B$2:$B$17521,$B265,Profile!$C$2:$C$17521,BC$8))*$C$9</f>
        <v>0</v>
      </c>
      <c r="BD265" s="162">
        <f>(SUMIFS(Profile!$E$2:$E$17521,Profile!$B$2:$B$17521,$B265,Profile!$C$2:$C$17521,BD$8))*$C$9</f>
        <v>0</v>
      </c>
      <c r="BE265" s="162">
        <f>(SUMIFS(Profile!$E$2:$E$17521,Profile!$B$2:$B$17521,$B265,Profile!$C$2:$C$17521,BE$8))*$C$9</f>
        <v>0</v>
      </c>
      <c r="BF265" s="162">
        <f>(SUMIFS(Profile!$E$2:$E$17521,Profile!$B$2:$B$17521,$B265,Profile!$C$2:$C$17521,BF$8))*$C$9</f>
        <v>0</v>
      </c>
      <c r="BG265" s="162">
        <f>(SUMIFS(Profile!$E$2:$E$17521,Profile!$B$2:$B$17521,$B265,Profile!$C$2:$C$17521,BG$8))*$C$9</f>
        <v>0</v>
      </c>
      <c r="BH265" s="162">
        <f>(SUMIFS(Profile!$E$2:$E$17521,Profile!$B$2:$B$17521,$B265,Profile!$C$2:$C$17521,BH$8))*$C$9</f>
        <v>0</v>
      </c>
      <c r="BI265" s="162">
        <f>(SUMIFS(Profile!$E$2:$E$17521,Profile!$B$2:$B$17521,$B265,Profile!$C$2:$C$17521,BI$8))*$C$9</f>
        <v>0</v>
      </c>
      <c r="BJ265" s="162">
        <f>(SUMIFS(Profile!$E$2:$E$17521,Profile!$B$2:$B$17521,$B265,Profile!$C$2:$C$17521,BJ$8))*$C$9</f>
        <v>0</v>
      </c>
      <c r="BK265" s="162">
        <f>(SUMIFS(Profile!$E$2:$E$17521,Profile!$B$2:$B$17521,$B265,Profile!$C$2:$C$17521,BK$8))*$C$9</f>
        <v>0</v>
      </c>
      <c r="BL265" s="162">
        <f>(SUMIFS(Profile!$E$2:$E$17521,Profile!$B$2:$B$17521,$B265,Profile!$C$2:$C$17521,BL$8))*$C$9</f>
        <v>0</v>
      </c>
      <c r="BM265" s="162">
        <f>(SUMIFS(Profile!$E$2:$E$17521,Profile!$B$2:$B$17521,$B265,Profile!$C$2:$C$17521,BM$8))*$C$9</f>
        <v>0</v>
      </c>
      <c r="BN265" s="162">
        <f>(SUMIFS(Profile!$E$2:$E$17521,Profile!$B$2:$B$17521,$B265,Profile!$C$2:$C$17521,BN$8))*$C$9</f>
        <v>0</v>
      </c>
      <c r="BO265" s="162">
        <f>(SUMIFS(Profile!$E$2:$E$17521,Profile!$B$2:$B$17521,$B265,Profile!$C$2:$C$17521,BO$8))*$C$9</f>
        <v>0</v>
      </c>
      <c r="BP265" s="162">
        <f>(SUMIFS(Profile!$E$2:$E$17521,Profile!$B$2:$B$17521,$B265,Profile!$C$2:$C$17521,BP$8))*$C$9</f>
        <v>0</v>
      </c>
      <c r="BQ265" s="162">
        <f>(SUMIFS(Profile!$E$2:$E$17521,Profile!$B$2:$B$17521,$B265,Profile!$C$2:$C$17521,BQ$8))*$C$9</f>
        <v>0</v>
      </c>
      <c r="BR265" s="162">
        <f>(SUMIFS(Profile!$E$2:$E$17521,Profile!$B$2:$B$17521,$B265,Profile!$C$2:$C$17521,BR$8))*$C$9</f>
        <v>0</v>
      </c>
      <c r="BS265" s="162">
        <f>(SUMIFS(Profile!$E$2:$E$17521,Profile!$B$2:$B$17521,$B265,Profile!$C$2:$C$17521,BS$8))*$C$9</f>
        <v>0</v>
      </c>
      <c r="BT265" s="162">
        <f>(SUMIFS(Profile!$E$2:$E$17521,Profile!$B$2:$B$17521,$B265,Profile!$C$2:$C$17521,BT$8))*$C$9</f>
        <v>0</v>
      </c>
      <c r="BU265" s="162">
        <f>(SUMIFS(Profile!$E$2:$E$17521,Profile!$B$2:$B$17521,$B265,Profile!$C$2:$C$17521,BU$8))*$C$9</f>
        <v>0</v>
      </c>
      <c r="BV265" s="162">
        <f>(SUMIFS(Profile!$E$2:$E$17521,Profile!$B$2:$B$17521,$B265,Profile!$C$2:$C$17521,BV$8))*$C$9</f>
        <v>0</v>
      </c>
      <c r="BW265" s="162">
        <f>(SUMIFS(Profile!$E$2:$E$17521,Profile!$B$2:$B$17521,$B265,Profile!$C$2:$C$17521,BW$8))*$C$9</f>
        <v>0</v>
      </c>
      <c r="BX265" s="162">
        <f>(SUMIFS(Profile!$E$2:$E$17521,Profile!$B$2:$B$17521,$B265,Profile!$C$2:$C$17521,BX$8))*$C$9</f>
        <v>0</v>
      </c>
      <c r="BY265" s="162">
        <f>(SUMIFS(Profile!$E$2:$E$17521,Profile!$B$2:$B$17521,$B265,Profile!$C$2:$C$17521,BY$8))*$C$9</f>
        <v>0</v>
      </c>
      <c r="BZ265" s="162">
        <f>(SUMIFS(Profile!$E$2:$E$17521,Profile!$B$2:$B$17521,$B265,Profile!$C$2:$C$17521,BZ$8))*$C$9</f>
        <v>0</v>
      </c>
      <c r="CA265" s="162">
        <f>(SUMIFS(Profile!$E$2:$E$17521,Profile!$B$2:$B$17521,$B265,Profile!$C$2:$C$17521,CA$8))*$C$9</f>
        <v>0</v>
      </c>
      <c r="CB265" s="162">
        <f>(SUMIFS(Profile!$E$2:$E$17521,Profile!$B$2:$B$17521,$B265,Profile!$C$2:$C$17521,CB$8))*$C$9</f>
        <v>0</v>
      </c>
      <c r="CC265" s="162">
        <f>(SUMIFS(Profile!$E$2:$E$17521,Profile!$B$2:$B$17521,$B265,Profile!$C$2:$C$17521,CC$8))*$C$9</f>
        <v>0</v>
      </c>
      <c r="CD265" s="162">
        <f>(SUMIFS(Profile!$E$2:$E$17521,Profile!$B$2:$B$17521,$B265,Profile!$C$2:$C$17521,CD$8))*$C$9</f>
        <v>0</v>
      </c>
      <c r="CE265" s="162">
        <f>(SUMIFS(Profile!$E$2:$E$17521,Profile!$B$2:$B$17521,$B265,Profile!$C$2:$C$17521,CE$8))*$C$9</f>
        <v>0</v>
      </c>
      <c r="CF265" s="162">
        <f>(SUMIFS(Profile!$E$2:$E$17521,Profile!$B$2:$B$17521,$B265,Profile!$C$2:$C$17521,CF$8))*$C$9</f>
        <v>0</v>
      </c>
      <c r="CG265" s="162">
        <f>(SUMIFS(Profile!$E$2:$E$17521,Profile!$B$2:$B$17521,$B265,Profile!$C$2:$C$17521,CG$8))*$C$9</f>
        <v>0</v>
      </c>
      <c r="CH265" s="162">
        <f>(SUMIFS(Profile!$E$2:$E$17521,Profile!$B$2:$B$17521,$B265,Profile!$C$2:$C$17521,CH$8))*$C$9</f>
        <v>0</v>
      </c>
      <c r="CI265" s="162">
        <f>(SUMIFS(Profile!$E$2:$E$17521,Profile!$B$2:$B$17521,$B265,Profile!$C$2:$C$17521,CI$8))*$C$9</f>
        <v>0</v>
      </c>
      <c r="CJ265" s="162">
        <f>(SUMIFS(Profile!$E$2:$E$17521,Profile!$B$2:$B$17521,$B265,Profile!$C$2:$C$17521,CJ$8))*$C$9</f>
        <v>0</v>
      </c>
      <c r="CK265" s="162">
        <f>(SUMIFS(Profile!$E$2:$E$17521,Profile!$B$2:$B$17521,$B265,Profile!$C$2:$C$17521,CK$8))*$C$9</f>
        <v>0</v>
      </c>
      <c r="CL265" s="162">
        <f>(SUMIFS(Profile!$E$2:$E$17521,Profile!$B$2:$B$17521,$B265,Profile!$C$2:$C$17521,CL$8))*$C$9</f>
        <v>0</v>
      </c>
      <c r="CM265" s="162">
        <f>(SUMIFS(Profile!$E$2:$E$17521,Profile!$B$2:$B$17521,$B265,Profile!$C$2:$C$17521,CM$8))*$C$9</f>
        <v>0</v>
      </c>
      <c r="CN265" s="162">
        <f>(SUMIFS(Profile!$E$2:$E$17521,Profile!$B$2:$B$17521,$B265,Profile!$C$2:$C$17521,CN$8))*$C$9</f>
        <v>0</v>
      </c>
      <c r="CO265" s="162">
        <f>(SUMIFS(Profile!$E$2:$E$17521,Profile!$B$2:$B$17521,$B265,Profile!$C$2:$C$17521,CO$8))*$C$9</f>
        <v>0</v>
      </c>
      <c r="CP265" s="162">
        <f>(SUMIFS(Profile!$E$2:$E$17521,Profile!$B$2:$B$17521,$B265,Profile!$C$2:$C$17521,CP$8))*$C$9</f>
        <v>0</v>
      </c>
      <c r="CQ265" s="162">
        <f>(SUMIFS(Profile!$E$2:$E$17521,Profile!$B$2:$B$17521,$B265,Profile!$C$2:$C$17521,CQ$8))*$C$9</f>
        <v>0</v>
      </c>
      <c r="CR265" s="162">
        <f>(SUMIFS(Profile!$E$2:$E$17521,Profile!$B$2:$B$17521,$B265,Profile!$C$2:$C$17521,CR$8))*$C$9</f>
        <v>0</v>
      </c>
      <c r="CS265" s="162">
        <f>(SUMIFS(Profile!$E$2:$E$17521,Profile!$B$2:$B$17521,$B265,Profile!$C$2:$C$17521,CS$8))*$C$9</f>
        <v>0</v>
      </c>
      <c r="CT265" s="162">
        <f>(SUMIFS(Profile!$E$2:$E$17521,Profile!$B$2:$B$17521,$B265,Profile!$C$2:$C$17521,CT$8))*$C$9</f>
        <v>0</v>
      </c>
      <c r="CU265" s="162">
        <f>(SUMIFS(Profile!$E$2:$E$17521,Profile!$B$2:$B$17521,$B265,Profile!$C$2:$C$17521,CU$8))*$C$9</f>
        <v>0</v>
      </c>
      <c r="CV265" s="162">
        <f>(SUMIFS(Profile!$E$2:$E$17521,Profile!$B$2:$B$17521,$B265,Profile!$C$2:$C$17521,CV$8))*$C$9</f>
        <v>0</v>
      </c>
      <c r="CW265" s="162">
        <f>(SUMIFS(Profile!$E$2:$E$17521,Profile!$B$2:$B$17521,$B265,Profile!$C$2:$C$17521,CW$8))*$C$9</f>
        <v>0</v>
      </c>
      <c r="CX265" s="162">
        <f t="shared" si="11"/>
        <v>0</v>
      </c>
      <c r="CY265" s="162">
        <f t="shared" ref="CY265:ET265" si="1286">MAX(BB265-E265,0)</f>
        <v>0</v>
      </c>
      <c r="CZ265" s="162">
        <f t="shared" si="1286"/>
        <v>0</v>
      </c>
      <c r="DA265" s="162">
        <f t="shared" si="1286"/>
        <v>0</v>
      </c>
      <c r="DB265" s="162">
        <f t="shared" si="1286"/>
        <v>0</v>
      </c>
      <c r="DC265" s="162">
        <f t="shared" si="1286"/>
        <v>0</v>
      </c>
      <c r="DD265" s="162">
        <f t="shared" si="1286"/>
        <v>0</v>
      </c>
      <c r="DE265" s="162">
        <f t="shared" si="1286"/>
        <v>0</v>
      </c>
      <c r="DF265" s="162">
        <f t="shared" si="1286"/>
        <v>0</v>
      </c>
      <c r="DG265" s="162">
        <f t="shared" si="1286"/>
        <v>0</v>
      </c>
      <c r="DH265" s="162">
        <f t="shared" si="1286"/>
        <v>0</v>
      </c>
      <c r="DI265" s="162">
        <f t="shared" si="1286"/>
        <v>0</v>
      </c>
      <c r="DJ265" s="162">
        <f t="shared" si="1286"/>
        <v>0</v>
      </c>
      <c r="DK265" s="162">
        <f t="shared" si="1286"/>
        <v>0</v>
      </c>
      <c r="DL265" s="162">
        <f t="shared" si="1286"/>
        <v>0</v>
      </c>
      <c r="DM265" s="162">
        <f t="shared" si="1286"/>
        <v>0</v>
      </c>
      <c r="DN265" s="162">
        <f t="shared" si="1286"/>
        <v>0</v>
      </c>
      <c r="DO265" s="162">
        <f t="shared" si="1286"/>
        <v>0</v>
      </c>
      <c r="DP265" s="162">
        <f t="shared" si="1286"/>
        <v>0</v>
      </c>
      <c r="DQ265" s="162">
        <f t="shared" si="1286"/>
        <v>0</v>
      </c>
      <c r="DR265" s="162">
        <f t="shared" si="1286"/>
        <v>0</v>
      </c>
      <c r="DS265" s="162">
        <f t="shared" si="1286"/>
        <v>0</v>
      </c>
      <c r="DT265" s="162">
        <f t="shared" si="1286"/>
        <v>0</v>
      </c>
      <c r="DU265" s="162">
        <f t="shared" si="1286"/>
        <v>0</v>
      </c>
      <c r="DV265" s="162">
        <f t="shared" si="1286"/>
        <v>0</v>
      </c>
      <c r="DW265" s="162">
        <f t="shared" si="1286"/>
        <v>0</v>
      </c>
      <c r="DX265" s="162">
        <f t="shared" si="1286"/>
        <v>0</v>
      </c>
      <c r="DY265" s="162">
        <f t="shared" si="1286"/>
        <v>0</v>
      </c>
      <c r="DZ265" s="162">
        <f t="shared" si="1286"/>
        <v>0</v>
      </c>
      <c r="EA265" s="162">
        <f t="shared" si="1286"/>
        <v>0</v>
      </c>
      <c r="EB265" s="162">
        <f t="shared" si="1286"/>
        <v>0</v>
      </c>
      <c r="EC265" s="162">
        <f t="shared" si="1286"/>
        <v>0</v>
      </c>
      <c r="ED265" s="162">
        <f t="shared" si="1286"/>
        <v>0</v>
      </c>
      <c r="EE265" s="162">
        <f t="shared" si="1286"/>
        <v>0</v>
      </c>
      <c r="EF265" s="162">
        <f t="shared" si="1286"/>
        <v>0</v>
      </c>
      <c r="EG265" s="162">
        <f t="shared" si="1286"/>
        <v>0</v>
      </c>
      <c r="EH265" s="162">
        <f t="shared" si="1286"/>
        <v>0</v>
      </c>
      <c r="EI265" s="162">
        <f t="shared" si="1286"/>
        <v>0</v>
      </c>
      <c r="EJ265" s="162">
        <f t="shared" si="1286"/>
        <v>0</v>
      </c>
      <c r="EK265" s="162">
        <f t="shared" si="1286"/>
        <v>0</v>
      </c>
      <c r="EL265" s="162">
        <f t="shared" si="1286"/>
        <v>0</v>
      </c>
      <c r="EM265" s="162">
        <f t="shared" si="1286"/>
        <v>0</v>
      </c>
      <c r="EN265" s="162">
        <f t="shared" si="1286"/>
        <v>0</v>
      </c>
      <c r="EO265" s="162">
        <f t="shared" si="1286"/>
        <v>0</v>
      </c>
      <c r="EP265" s="162">
        <f t="shared" si="1286"/>
        <v>0</v>
      </c>
      <c r="EQ265" s="162">
        <f t="shared" si="1286"/>
        <v>0</v>
      </c>
      <c r="ER265" s="162">
        <f t="shared" si="1286"/>
        <v>0</v>
      </c>
      <c r="ES265" s="162">
        <f t="shared" si="1286"/>
        <v>0</v>
      </c>
      <c r="ET265" s="162">
        <f t="shared" si="1286"/>
        <v>0</v>
      </c>
      <c r="EU265" s="162">
        <f t="shared" si="13"/>
        <v>0</v>
      </c>
      <c r="EV265" s="162">
        <f t="shared" ref="EV265:GQ265" si="1287">BB265-CY265</f>
        <v>0</v>
      </c>
      <c r="EW265" s="162">
        <f t="shared" si="1287"/>
        <v>0</v>
      </c>
      <c r="EX265" s="162">
        <f t="shared" si="1287"/>
        <v>0</v>
      </c>
      <c r="EY265" s="162">
        <f t="shared" si="1287"/>
        <v>0</v>
      </c>
      <c r="EZ265" s="162">
        <f t="shared" si="1287"/>
        <v>0</v>
      </c>
      <c r="FA265" s="162">
        <f t="shared" si="1287"/>
        <v>0</v>
      </c>
      <c r="FB265" s="162">
        <f t="shared" si="1287"/>
        <v>0</v>
      </c>
      <c r="FC265" s="162">
        <f t="shared" si="1287"/>
        <v>0</v>
      </c>
      <c r="FD265" s="162">
        <f t="shared" si="1287"/>
        <v>0</v>
      </c>
      <c r="FE265" s="162">
        <f t="shared" si="1287"/>
        <v>0</v>
      </c>
      <c r="FF265" s="162">
        <f t="shared" si="1287"/>
        <v>0</v>
      </c>
      <c r="FG265" s="162">
        <f t="shared" si="1287"/>
        <v>0</v>
      </c>
      <c r="FH265" s="162">
        <f t="shared" si="1287"/>
        <v>0</v>
      </c>
      <c r="FI265" s="162">
        <f t="shared" si="1287"/>
        <v>0</v>
      </c>
      <c r="FJ265" s="162">
        <f t="shared" si="1287"/>
        <v>0</v>
      </c>
      <c r="FK265" s="162">
        <f t="shared" si="1287"/>
        <v>0</v>
      </c>
      <c r="FL265" s="162">
        <f t="shared" si="1287"/>
        <v>0</v>
      </c>
      <c r="FM265" s="162">
        <f t="shared" si="1287"/>
        <v>0</v>
      </c>
      <c r="FN265" s="162">
        <f t="shared" si="1287"/>
        <v>0</v>
      </c>
      <c r="FO265" s="162">
        <f t="shared" si="1287"/>
        <v>0</v>
      </c>
      <c r="FP265" s="162">
        <f t="shared" si="1287"/>
        <v>0</v>
      </c>
      <c r="FQ265" s="162">
        <f t="shared" si="1287"/>
        <v>0</v>
      </c>
      <c r="FR265" s="162">
        <f t="shared" si="1287"/>
        <v>0</v>
      </c>
      <c r="FS265" s="162">
        <f t="shared" si="1287"/>
        <v>0</v>
      </c>
      <c r="FT265" s="162">
        <f t="shared" si="1287"/>
        <v>0</v>
      </c>
      <c r="FU265" s="162">
        <f t="shared" si="1287"/>
        <v>0</v>
      </c>
      <c r="FV265" s="162">
        <f t="shared" si="1287"/>
        <v>0</v>
      </c>
      <c r="FW265" s="162">
        <f t="shared" si="1287"/>
        <v>0</v>
      </c>
      <c r="FX265" s="162">
        <f t="shared" si="1287"/>
        <v>0</v>
      </c>
      <c r="FY265" s="162">
        <f t="shared" si="1287"/>
        <v>0</v>
      </c>
      <c r="FZ265" s="162">
        <f t="shared" si="1287"/>
        <v>0</v>
      </c>
      <c r="GA265" s="162">
        <f t="shared" si="1287"/>
        <v>0</v>
      </c>
      <c r="GB265" s="162">
        <f t="shared" si="1287"/>
        <v>0</v>
      </c>
      <c r="GC265" s="162">
        <f t="shared" si="1287"/>
        <v>0</v>
      </c>
      <c r="GD265" s="162">
        <f t="shared" si="1287"/>
        <v>0</v>
      </c>
      <c r="GE265" s="162">
        <f t="shared" si="1287"/>
        <v>0</v>
      </c>
      <c r="GF265" s="162">
        <f t="shared" si="1287"/>
        <v>0</v>
      </c>
      <c r="GG265" s="162">
        <f t="shared" si="1287"/>
        <v>0</v>
      </c>
      <c r="GH265" s="162">
        <f t="shared" si="1287"/>
        <v>0</v>
      </c>
      <c r="GI265" s="162">
        <f t="shared" si="1287"/>
        <v>0</v>
      </c>
      <c r="GJ265" s="162">
        <f t="shared" si="1287"/>
        <v>0</v>
      </c>
      <c r="GK265" s="162">
        <f t="shared" si="1287"/>
        <v>0</v>
      </c>
      <c r="GL265" s="162">
        <f t="shared" si="1287"/>
        <v>0</v>
      </c>
      <c r="GM265" s="162">
        <f t="shared" si="1287"/>
        <v>0</v>
      </c>
      <c r="GN265" s="162">
        <f t="shared" si="1287"/>
        <v>0</v>
      </c>
      <c r="GO265" s="162">
        <f t="shared" si="1287"/>
        <v>0</v>
      </c>
      <c r="GP265" s="162">
        <f t="shared" si="1287"/>
        <v>0</v>
      </c>
      <c r="GQ265" s="162">
        <f t="shared" si="1287"/>
        <v>0</v>
      </c>
      <c r="GR265" s="162">
        <f t="shared" si="15"/>
        <v>0</v>
      </c>
      <c r="GS265" s="162">
        <f t="shared" ref="GS265:IN265" si="1288">E265-EV265</f>
        <v>0</v>
      </c>
      <c r="GT265" s="162">
        <f t="shared" si="1288"/>
        <v>0</v>
      </c>
      <c r="GU265" s="162">
        <f t="shared" si="1288"/>
        <v>0</v>
      </c>
      <c r="GV265" s="162">
        <f t="shared" si="1288"/>
        <v>0</v>
      </c>
      <c r="GW265" s="162">
        <f t="shared" si="1288"/>
        <v>0</v>
      </c>
      <c r="GX265" s="162">
        <f t="shared" si="1288"/>
        <v>0</v>
      </c>
      <c r="GY265" s="162">
        <f t="shared" si="1288"/>
        <v>0</v>
      </c>
      <c r="GZ265" s="162">
        <f t="shared" si="1288"/>
        <v>0</v>
      </c>
      <c r="HA265" s="162">
        <f t="shared" si="1288"/>
        <v>0</v>
      </c>
      <c r="HB265" s="162">
        <f t="shared" si="1288"/>
        <v>0</v>
      </c>
      <c r="HC265" s="162">
        <f t="shared" si="1288"/>
        <v>0</v>
      </c>
      <c r="HD265" s="162">
        <f t="shared" si="1288"/>
        <v>0</v>
      </c>
      <c r="HE265" s="162">
        <f t="shared" si="1288"/>
        <v>0</v>
      </c>
      <c r="HF265" s="162">
        <f t="shared" si="1288"/>
        <v>0</v>
      </c>
      <c r="HG265" s="162">
        <f t="shared" si="1288"/>
        <v>0</v>
      </c>
      <c r="HH265" s="162">
        <f t="shared" si="1288"/>
        <v>0</v>
      </c>
      <c r="HI265" s="162">
        <f t="shared" si="1288"/>
        <v>0</v>
      </c>
      <c r="HJ265" s="162">
        <f t="shared" si="1288"/>
        <v>0</v>
      </c>
      <c r="HK265" s="162">
        <f t="shared" si="1288"/>
        <v>0</v>
      </c>
      <c r="HL265" s="162">
        <f t="shared" si="1288"/>
        <v>0</v>
      </c>
      <c r="HM265" s="162">
        <f t="shared" si="1288"/>
        <v>0</v>
      </c>
      <c r="HN265" s="162">
        <f t="shared" si="1288"/>
        <v>0</v>
      </c>
      <c r="HO265" s="162">
        <f t="shared" si="1288"/>
        <v>0</v>
      </c>
      <c r="HP265" s="162">
        <f t="shared" si="1288"/>
        <v>0</v>
      </c>
      <c r="HQ265" s="162">
        <f t="shared" si="1288"/>
        <v>0</v>
      </c>
      <c r="HR265" s="162">
        <f t="shared" si="1288"/>
        <v>0</v>
      </c>
      <c r="HS265" s="162">
        <f t="shared" si="1288"/>
        <v>0</v>
      </c>
      <c r="HT265" s="162">
        <f t="shared" si="1288"/>
        <v>0</v>
      </c>
      <c r="HU265" s="162">
        <f t="shared" si="1288"/>
        <v>0</v>
      </c>
      <c r="HV265" s="162">
        <f t="shared" si="1288"/>
        <v>0</v>
      </c>
      <c r="HW265" s="162">
        <f t="shared" si="1288"/>
        <v>0</v>
      </c>
      <c r="HX265" s="162">
        <f t="shared" si="1288"/>
        <v>0</v>
      </c>
      <c r="HY265" s="162">
        <f t="shared" si="1288"/>
        <v>0</v>
      </c>
      <c r="HZ265" s="162">
        <f t="shared" si="1288"/>
        <v>0</v>
      </c>
      <c r="IA265" s="162">
        <f t="shared" si="1288"/>
        <v>0</v>
      </c>
      <c r="IB265" s="162">
        <f t="shared" si="1288"/>
        <v>0</v>
      </c>
      <c r="IC265" s="162">
        <f t="shared" si="1288"/>
        <v>0</v>
      </c>
      <c r="ID265" s="162">
        <f t="shared" si="1288"/>
        <v>0</v>
      </c>
      <c r="IE265" s="162">
        <f t="shared" si="1288"/>
        <v>0</v>
      </c>
      <c r="IF265" s="162">
        <f t="shared" si="1288"/>
        <v>0</v>
      </c>
      <c r="IG265" s="162">
        <f t="shared" si="1288"/>
        <v>0</v>
      </c>
      <c r="IH265" s="162">
        <f t="shared" si="1288"/>
        <v>0</v>
      </c>
      <c r="II265" s="162">
        <f t="shared" si="1288"/>
        <v>0</v>
      </c>
      <c r="IJ265" s="162">
        <f t="shared" si="1288"/>
        <v>0</v>
      </c>
      <c r="IK265" s="162">
        <f t="shared" si="1288"/>
        <v>0</v>
      </c>
      <c r="IL265" s="162">
        <f t="shared" si="1288"/>
        <v>0</v>
      </c>
      <c r="IM265" s="162">
        <f t="shared" si="1288"/>
        <v>0</v>
      </c>
      <c r="IN265" s="162">
        <f t="shared" si="1288"/>
        <v>0</v>
      </c>
      <c r="IO265" s="162">
        <f t="shared" si="17"/>
        <v>0</v>
      </c>
      <c r="IP265" s="162">
        <f t="shared" si="23"/>
        <v>0</v>
      </c>
      <c r="IQ265" s="162">
        <f t="shared" ref="IQ265:KK265" si="1289">MAX((MIN(CZ265+IP265,$IO$7))-GT265,0)</f>
        <v>0</v>
      </c>
      <c r="IR265" s="162">
        <f t="shared" si="1289"/>
        <v>0</v>
      </c>
      <c r="IS265" s="162">
        <f t="shared" si="1289"/>
        <v>0</v>
      </c>
      <c r="IT265" s="162">
        <f t="shared" si="1289"/>
        <v>0</v>
      </c>
      <c r="IU265" s="162">
        <f t="shared" si="1289"/>
        <v>0</v>
      </c>
      <c r="IV265" s="162">
        <f t="shared" si="1289"/>
        <v>0</v>
      </c>
      <c r="IW265" s="162">
        <f t="shared" si="1289"/>
        <v>0</v>
      </c>
      <c r="IX265" s="162">
        <f t="shared" si="1289"/>
        <v>0</v>
      </c>
      <c r="IY265" s="162">
        <f t="shared" si="1289"/>
        <v>0</v>
      </c>
      <c r="IZ265" s="162">
        <f t="shared" si="1289"/>
        <v>0</v>
      </c>
      <c r="JA265" s="162">
        <f t="shared" si="1289"/>
        <v>0</v>
      </c>
      <c r="JB265" s="162">
        <f t="shared" si="1289"/>
        <v>0</v>
      </c>
      <c r="JC265" s="162">
        <f t="shared" si="1289"/>
        <v>0</v>
      </c>
      <c r="JD265" s="162">
        <f t="shared" si="1289"/>
        <v>0</v>
      </c>
      <c r="JE265" s="162">
        <f t="shared" si="1289"/>
        <v>0</v>
      </c>
      <c r="JF265" s="162">
        <f t="shared" si="1289"/>
        <v>0</v>
      </c>
      <c r="JG265" s="162">
        <f t="shared" si="1289"/>
        <v>0</v>
      </c>
      <c r="JH265" s="162">
        <f t="shared" si="1289"/>
        <v>0</v>
      </c>
      <c r="JI265" s="162">
        <f t="shared" si="1289"/>
        <v>0</v>
      </c>
      <c r="JJ265" s="162">
        <f t="shared" si="1289"/>
        <v>0</v>
      </c>
      <c r="JK265" s="162">
        <f t="shared" si="1289"/>
        <v>0</v>
      </c>
      <c r="JL265" s="162">
        <f t="shared" si="1289"/>
        <v>0</v>
      </c>
      <c r="JM265" s="162">
        <f t="shared" si="1289"/>
        <v>0</v>
      </c>
      <c r="JN265" s="162">
        <f t="shared" si="1289"/>
        <v>0</v>
      </c>
      <c r="JO265" s="162">
        <f t="shared" si="1289"/>
        <v>0</v>
      </c>
      <c r="JP265" s="162">
        <f t="shared" si="1289"/>
        <v>0</v>
      </c>
      <c r="JQ265" s="162">
        <f t="shared" si="1289"/>
        <v>0</v>
      </c>
      <c r="JR265" s="162">
        <f t="shared" si="1289"/>
        <v>0</v>
      </c>
      <c r="JS265" s="162">
        <f t="shared" si="1289"/>
        <v>0</v>
      </c>
      <c r="JT265" s="162">
        <f t="shared" si="1289"/>
        <v>0</v>
      </c>
      <c r="JU265" s="162">
        <f t="shared" si="1289"/>
        <v>0</v>
      </c>
      <c r="JV265" s="162">
        <f t="shared" si="1289"/>
        <v>0</v>
      </c>
      <c r="JW265" s="162">
        <f t="shared" si="1289"/>
        <v>0</v>
      </c>
      <c r="JX265" s="162">
        <f t="shared" si="1289"/>
        <v>0</v>
      </c>
      <c r="JY265" s="162">
        <f t="shared" si="1289"/>
        <v>0</v>
      </c>
      <c r="JZ265" s="162">
        <f t="shared" si="1289"/>
        <v>0</v>
      </c>
      <c r="KA265" s="162">
        <f t="shared" si="1289"/>
        <v>0</v>
      </c>
      <c r="KB265" s="162">
        <f t="shared" si="1289"/>
        <v>0</v>
      </c>
      <c r="KC265" s="162">
        <f t="shared" si="1289"/>
        <v>0</v>
      </c>
      <c r="KD265" s="162">
        <f t="shared" si="1289"/>
        <v>0</v>
      </c>
      <c r="KE265" s="162">
        <f t="shared" si="1289"/>
        <v>0</v>
      </c>
      <c r="KF265" s="162">
        <f t="shared" si="1289"/>
        <v>0</v>
      </c>
      <c r="KG265" s="162">
        <f t="shared" si="1289"/>
        <v>0</v>
      </c>
      <c r="KH265" s="162">
        <f t="shared" si="1289"/>
        <v>0</v>
      </c>
      <c r="KI265" s="162">
        <f t="shared" si="1289"/>
        <v>0</v>
      </c>
      <c r="KJ265" s="162">
        <f t="shared" si="1289"/>
        <v>0</v>
      </c>
      <c r="KK265" s="162">
        <f t="shared" si="1289"/>
        <v>0</v>
      </c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</row>
    <row r="266" ht="14.25" customHeight="1" spans="1:326" x14ac:dyDescent="0.25">
      <c r="A266" s="1">
        <v>9</v>
      </c>
      <c r="B266" s="1">
        <f t="shared" ref="B266:C266" si="1290">B265+1</f>
        <v>256</v>
      </c>
      <c r="C266" s="232">
        <f t="shared" si="1290"/>
        <v>43721</v>
      </c>
      <c r="D266" s="162">
        <f t="shared" si="9"/>
        <v>0</v>
      </c>
      <c r="E266" s="162">
        <f>(SUMIFS(Profile!$F$2:$F$17521,Profile!$B$2:$B$17521,$B266,Profile!$C$2:$C$17521,E$8))*$C$6</f>
        <v>0</v>
      </c>
      <c r="F266" s="162">
        <f>(SUMIFS(Profile!$F$2:$F$17521,Profile!$B$2:$B$17521,$B266,Profile!$C$2:$C$17521,F$8))*$C$6</f>
        <v>0</v>
      </c>
      <c r="G266" s="162">
        <f>(SUMIFS(Profile!$F$2:$F$17521,Profile!$B$2:$B$17521,$B266,Profile!$C$2:$C$17521,G$8))*$C$6</f>
        <v>0</v>
      </c>
      <c r="H266" s="162">
        <f>(SUMIFS(Profile!$F$2:$F$17521,Profile!$B$2:$B$17521,$B266,Profile!$C$2:$C$17521,H$8))*$C$6</f>
        <v>0</v>
      </c>
      <c r="I266" s="162">
        <f>(SUMIFS(Profile!$F$2:$F$17521,Profile!$B$2:$B$17521,$B266,Profile!$C$2:$C$17521,I$8))*$C$6</f>
        <v>0</v>
      </c>
      <c r="J266" s="162">
        <f>(SUMIFS(Profile!$F$2:$F$17521,Profile!$B$2:$B$17521,$B266,Profile!$C$2:$C$17521,J$8))*$C$6</f>
        <v>0</v>
      </c>
      <c r="K266" s="162">
        <f>(SUMIFS(Profile!$F$2:$F$17521,Profile!$B$2:$B$17521,$B266,Profile!$C$2:$C$17521,K$8))*$C$6</f>
        <v>0</v>
      </c>
      <c r="L266" s="162">
        <f>(SUMIFS(Profile!$F$2:$F$17521,Profile!$B$2:$B$17521,$B266,Profile!$C$2:$C$17521,L$8))*$C$6</f>
        <v>0</v>
      </c>
      <c r="M266" s="162">
        <f>(SUMIFS(Profile!$F$2:$F$17521,Profile!$B$2:$B$17521,$B266,Profile!$C$2:$C$17521,M$8))*$C$6</f>
        <v>0</v>
      </c>
      <c r="N266" s="162">
        <f>(SUMIFS(Profile!$F$2:$F$17521,Profile!$B$2:$B$17521,$B266,Profile!$C$2:$C$17521,N$8))*$C$6</f>
        <v>0</v>
      </c>
      <c r="O266" s="162">
        <f>(SUMIFS(Profile!$F$2:$F$17521,Profile!$B$2:$B$17521,$B266,Profile!$C$2:$C$17521,O$8))*$C$6</f>
        <v>0</v>
      </c>
      <c r="P266" s="162">
        <f>(SUMIFS(Profile!$F$2:$F$17521,Profile!$B$2:$B$17521,$B266,Profile!$C$2:$C$17521,P$8))*$C$6</f>
        <v>0</v>
      </c>
      <c r="Q266" s="162">
        <f>(SUMIFS(Profile!$F$2:$F$17521,Profile!$B$2:$B$17521,$B266,Profile!$C$2:$C$17521,Q$8))*$C$6</f>
        <v>0</v>
      </c>
      <c r="R266" s="162">
        <f>(SUMIFS(Profile!$F$2:$F$17521,Profile!$B$2:$B$17521,$B266,Profile!$C$2:$C$17521,R$8))*$C$6</f>
        <v>0</v>
      </c>
      <c r="S266" s="162">
        <f>(SUMIFS(Profile!$F$2:$F$17521,Profile!$B$2:$B$17521,$B266,Profile!$C$2:$C$17521,S$8))*$C$6</f>
        <v>0</v>
      </c>
      <c r="T266" s="162">
        <f>(SUMIFS(Profile!$F$2:$F$17521,Profile!$B$2:$B$17521,$B266,Profile!$C$2:$C$17521,T$8))*$C$6</f>
        <v>0</v>
      </c>
      <c r="U266" s="162">
        <f>(SUMIFS(Profile!$F$2:$F$17521,Profile!$B$2:$B$17521,$B266,Profile!$C$2:$C$17521,U$8))*$C$6</f>
        <v>0</v>
      </c>
      <c r="V266" s="162">
        <f>(SUMIFS(Profile!$F$2:$F$17521,Profile!$B$2:$B$17521,$B266,Profile!$C$2:$C$17521,V$8))*$C$6</f>
        <v>0</v>
      </c>
      <c r="W266" s="162">
        <f>(SUMIFS(Profile!$F$2:$F$17521,Profile!$B$2:$B$17521,$B266,Profile!$C$2:$C$17521,W$8))*$C$6</f>
        <v>0</v>
      </c>
      <c r="X266" s="162">
        <f>(SUMIFS(Profile!$F$2:$F$17521,Profile!$B$2:$B$17521,$B266,Profile!$C$2:$C$17521,X$8))*$C$6</f>
        <v>0</v>
      </c>
      <c r="Y266" s="162">
        <f>(SUMIFS(Profile!$F$2:$F$17521,Profile!$B$2:$B$17521,$B266,Profile!$C$2:$C$17521,Y$8))*$C$6</f>
        <v>0</v>
      </c>
      <c r="Z266" s="162">
        <f>(SUMIFS(Profile!$F$2:$F$17521,Profile!$B$2:$B$17521,$B266,Profile!$C$2:$C$17521,Z$8))*$C$6</f>
        <v>0</v>
      </c>
      <c r="AA266" s="162">
        <f>(SUMIFS(Profile!$F$2:$F$17521,Profile!$B$2:$B$17521,$B266,Profile!$C$2:$C$17521,AA$8))*$C$6</f>
        <v>0</v>
      </c>
      <c r="AB266" s="162">
        <f>(SUMIFS(Profile!$F$2:$F$17521,Profile!$B$2:$B$17521,$B266,Profile!$C$2:$C$17521,AB$8))*$C$6</f>
        <v>0</v>
      </c>
      <c r="AC266" s="162">
        <f>(SUMIFS(Profile!$F$2:$F$17521,Profile!$B$2:$B$17521,$B266,Profile!$C$2:$C$17521,AC$8))*$C$6</f>
        <v>0</v>
      </c>
      <c r="AD266" s="162">
        <f>(SUMIFS(Profile!$F$2:$F$17521,Profile!$B$2:$B$17521,$B266,Profile!$C$2:$C$17521,AD$8))*$C$6</f>
        <v>0</v>
      </c>
      <c r="AE266" s="162">
        <f>(SUMIFS(Profile!$F$2:$F$17521,Profile!$B$2:$B$17521,$B266,Profile!$C$2:$C$17521,AE$8))*$C$6</f>
        <v>0</v>
      </c>
      <c r="AF266" s="162">
        <f>(SUMIFS(Profile!$F$2:$F$17521,Profile!$B$2:$B$17521,$B266,Profile!$C$2:$C$17521,AF$8))*$C$6</f>
        <v>0</v>
      </c>
      <c r="AG266" s="162">
        <f>(SUMIFS(Profile!$F$2:$F$17521,Profile!$B$2:$B$17521,$B266,Profile!$C$2:$C$17521,AG$8))*$C$6</f>
        <v>0</v>
      </c>
      <c r="AH266" s="162">
        <f>(SUMIFS(Profile!$F$2:$F$17521,Profile!$B$2:$B$17521,$B266,Profile!$C$2:$C$17521,AH$8))*$C$6</f>
        <v>0</v>
      </c>
      <c r="AI266" s="162">
        <f>(SUMIFS(Profile!$F$2:$F$17521,Profile!$B$2:$B$17521,$B266,Profile!$C$2:$C$17521,AI$8))*$C$6</f>
        <v>0</v>
      </c>
      <c r="AJ266" s="162">
        <f>(SUMIFS(Profile!$F$2:$F$17521,Profile!$B$2:$B$17521,$B266,Profile!$C$2:$C$17521,AJ$8))*$C$6</f>
        <v>0</v>
      </c>
      <c r="AK266" s="162">
        <f>(SUMIFS(Profile!$F$2:$F$17521,Profile!$B$2:$B$17521,$B266,Profile!$C$2:$C$17521,AK$8))*$C$6</f>
        <v>0</v>
      </c>
      <c r="AL266" s="162">
        <f>(SUMIFS(Profile!$F$2:$F$17521,Profile!$B$2:$B$17521,$B266,Profile!$C$2:$C$17521,AL$8))*$C$6</f>
        <v>0</v>
      </c>
      <c r="AM266" s="162">
        <f>(SUMIFS(Profile!$F$2:$F$17521,Profile!$B$2:$B$17521,$B266,Profile!$C$2:$C$17521,AM$8))*$C$6</f>
        <v>0</v>
      </c>
      <c r="AN266" s="162">
        <f>(SUMIFS(Profile!$F$2:$F$17521,Profile!$B$2:$B$17521,$B266,Profile!$C$2:$C$17521,AN$8))*$C$6</f>
        <v>0</v>
      </c>
      <c r="AO266" s="162">
        <f>(SUMIFS(Profile!$F$2:$F$17521,Profile!$B$2:$B$17521,$B266,Profile!$C$2:$C$17521,AO$8))*$C$6</f>
        <v>0</v>
      </c>
      <c r="AP266" s="162">
        <f>(SUMIFS(Profile!$F$2:$F$17521,Profile!$B$2:$B$17521,$B266,Profile!$C$2:$C$17521,AP$8))*$C$6</f>
        <v>0</v>
      </c>
      <c r="AQ266" s="162">
        <f>(SUMIFS(Profile!$F$2:$F$17521,Profile!$B$2:$B$17521,$B266,Profile!$C$2:$C$17521,AQ$8))*$C$6</f>
        <v>0</v>
      </c>
      <c r="AR266" s="162">
        <f>(SUMIFS(Profile!$F$2:$F$17521,Profile!$B$2:$B$17521,$B266,Profile!$C$2:$C$17521,AR$8))*$C$6</f>
        <v>0</v>
      </c>
      <c r="AS266" s="162">
        <f>(SUMIFS(Profile!$F$2:$F$17521,Profile!$B$2:$B$17521,$B266,Profile!$C$2:$C$17521,AS$8))*$C$6</f>
        <v>0</v>
      </c>
      <c r="AT266" s="162">
        <f>(SUMIFS(Profile!$F$2:$F$17521,Profile!$B$2:$B$17521,$B266,Profile!$C$2:$C$17521,AT$8))*$C$6</f>
        <v>0</v>
      </c>
      <c r="AU266" s="162">
        <f>(SUMIFS(Profile!$F$2:$F$17521,Profile!$B$2:$B$17521,$B266,Profile!$C$2:$C$17521,AU$8))*$C$6</f>
        <v>0</v>
      </c>
      <c r="AV266" s="162">
        <f>(SUMIFS(Profile!$F$2:$F$17521,Profile!$B$2:$B$17521,$B266,Profile!$C$2:$C$17521,AV$8))*$C$6</f>
        <v>0</v>
      </c>
      <c r="AW266" s="162">
        <f>(SUMIFS(Profile!$F$2:$F$17521,Profile!$B$2:$B$17521,$B266,Profile!$C$2:$C$17521,AW$8))*$C$6</f>
        <v>0</v>
      </c>
      <c r="AX266" s="162">
        <f>(SUMIFS(Profile!$F$2:$F$17521,Profile!$B$2:$B$17521,$B266,Profile!$C$2:$C$17521,AX$8))*$C$6</f>
        <v>0</v>
      </c>
      <c r="AY266" s="162">
        <f>(SUMIFS(Profile!$F$2:$F$17521,Profile!$B$2:$B$17521,$B266,Profile!$C$2:$C$17521,AY$8))*$C$6</f>
        <v>0</v>
      </c>
      <c r="AZ266" s="162">
        <f>(SUMIFS(Profile!$F$2:$F$17521,Profile!$B$2:$B$17521,$B266,Profile!$C$2:$C$17521,AZ$8))*$C$6</f>
        <v>0</v>
      </c>
      <c r="BA266" s="162">
        <f t="shared" si="10"/>
        <v>0</v>
      </c>
      <c r="BB266" s="162">
        <f>(SUMIFS(Profile!$E$2:$E$17521,Profile!$B$2:$B$17521,$B266,Profile!$C$2:$C$17521,BB$8))*$C$9</f>
        <v>0</v>
      </c>
      <c r="BC266" s="162">
        <f>(SUMIFS(Profile!$E$2:$E$17521,Profile!$B$2:$B$17521,$B266,Profile!$C$2:$C$17521,BC$8))*$C$9</f>
        <v>0</v>
      </c>
      <c r="BD266" s="162">
        <f>(SUMIFS(Profile!$E$2:$E$17521,Profile!$B$2:$B$17521,$B266,Profile!$C$2:$C$17521,BD$8))*$C$9</f>
        <v>0</v>
      </c>
      <c r="BE266" s="162">
        <f>(SUMIFS(Profile!$E$2:$E$17521,Profile!$B$2:$B$17521,$B266,Profile!$C$2:$C$17521,BE$8))*$C$9</f>
        <v>0</v>
      </c>
      <c r="BF266" s="162">
        <f>(SUMIFS(Profile!$E$2:$E$17521,Profile!$B$2:$B$17521,$B266,Profile!$C$2:$C$17521,BF$8))*$C$9</f>
        <v>0</v>
      </c>
      <c r="BG266" s="162">
        <f>(SUMIFS(Profile!$E$2:$E$17521,Profile!$B$2:$B$17521,$B266,Profile!$C$2:$C$17521,BG$8))*$C$9</f>
        <v>0</v>
      </c>
      <c r="BH266" s="162">
        <f>(SUMIFS(Profile!$E$2:$E$17521,Profile!$B$2:$B$17521,$B266,Profile!$C$2:$C$17521,BH$8))*$C$9</f>
        <v>0</v>
      </c>
      <c r="BI266" s="162">
        <f>(SUMIFS(Profile!$E$2:$E$17521,Profile!$B$2:$B$17521,$B266,Profile!$C$2:$C$17521,BI$8))*$C$9</f>
        <v>0</v>
      </c>
      <c r="BJ266" s="162">
        <f>(SUMIFS(Profile!$E$2:$E$17521,Profile!$B$2:$B$17521,$B266,Profile!$C$2:$C$17521,BJ$8))*$C$9</f>
        <v>0</v>
      </c>
      <c r="BK266" s="162">
        <f>(SUMIFS(Profile!$E$2:$E$17521,Profile!$B$2:$B$17521,$B266,Profile!$C$2:$C$17521,BK$8))*$C$9</f>
        <v>0</v>
      </c>
      <c r="BL266" s="162">
        <f>(SUMIFS(Profile!$E$2:$E$17521,Profile!$B$2:$B$17521,$B266,Profile!$C$2:$C$17521,BL$8))*$C$9</f>
        <v>0</v>
      </c>
      <c r="BM266" s="162">
        <f>(SUMIFS(Profile!$E$2:$E$17521,Profile!$B$2:$B$17521,$B266,Profile!$C$2:$C$17521,BM$8))*$C$9</f>
        <v>0</v>
      </c>
      <c r="BN266" s="162">
        <f>(SUMIFS(Profile!$E$2:$E$17521,Profile!$B$2:$B$17521,$B266,Profile!$C$2:$C$17521,BN$8))*$C$9</f>
        <v>0</v>
      </c>
      <c r="BO266" s="162">
        <f>(SUMIFS(Profile!$E$2:$E$17521,Profile!$B$2:$B$17521,$B266,Profile!$C$2:$C$17521,BO$8))*$C$9</f>
        <v>0</v>
      </c>
      <c r="BP266" s="162">
        <f>(SUMIFS(Profile!$E$2:$E$17521,Profile!$B$2:$B$17521,$B266,Profile!$C$2:$C$17521,BP$8))*$C$9</f>
        <v>0</v>
      </c>
      <c r="BQ266" s="162">
        <f>(SUMIFS(Profile!$E$2:$E$17521,Profile!$B$2:$B$17521,$B266,Profile!$C$2:$C$17521,BQ$8))*$C$9</f>
        <v>0</v>
      </c>
      <c r="BR266" s="162">
        <f>(SUMIFS(Profile!$E$2:$E$17521,Profile!$B$2:$B$17521,$B266,Profile!$C$2:$C$17521,BR$8))*$C$9</f>
        <v>0</v>
      </c>
      <c r="BS266" s="162">
        <f>(SUMIFS(Profile!$E$2:$E$17521,Profile!$B$2:$B$17521,$B266,Profile!$C$2:$C$17521,BS$8))*$C$9</f>
        <v>0</v>
      </c>
      <c r="BT266" s="162">
        <f>(SUMIFS(Profile!$E$2:$E$17521,Profile!$B$2:$B$17521,$B266,Profile!$C$2:$C$17521,BT$8))*$C$9</f>
        <v>0</v>
      </c>
      <c r="BU266" s="162">
        <f>(SUMIFS(Profile!$E$2:$E$17521,Profile!$B$2:$B$17521,$B266,Profile!$C$2:$C$17521,BU$8))*$C$9</f>
        <v>0</v>
      </c>
      <c r="BV266" s="162">
        <f>(SUMIFS(Profile!$E$2:$E$17521,Profile!$B$2:$B$17521,$B266,Profile!$C$2:$C$17521,BV$8))*$C$9</f>
        <v>0</v>
      </c>
      <c r="BW266" s="162">
        <f>(SUMIFS(Profile!$E$2:$E$17521,Profile!$B$2:$B$17521,$B266,Profile!$C$2:$C$17521,BW$8))*$C$9</f>
        <v>0</v>
      </c>
      <c r="BX266" s="162">
        <f>(SUMIFS(Profile!$E$2:$E$17521,Profile!$B$2:$B$17521,$B266,Profile!$C$2:$C$17521,BX$8))*$C$9</f>
        <v>0</v>
      </c>
      <c r="BY266" s="162">
        <f>(SUMIFS(Profile!$E$2:$E$17521,Profile!$B$2:$B$17521,$B266,Profile!$C$2:$C$17521,BY$8))*$C$9</f>
        <v>0</v>
      </c>
      <c r="BZ266" s="162">
        <f>(SUMIFS(Profile!$E$2:$E$17521,Profile!$B$2:$B$17521,$B266,Profile!$C$2:$C$17521,BZ$8))*$C$9</f>
        <v>0</v>
      </c>
      <c r="CA266" s="162">
        <f>(SUMIFS(Profile!$E$2:$E$17521,Profile!$B$2:$B$17521,$B266,Profile!$C$2:$C$17521,CA$8))*$C$9</f>
        <v>0</v>
      </c>
      <c r="CB266" s="162">
        <f>(SUMIFS(Profile!$E$2:$E$17521,Profile!$B$2:$B$17521,$B266,Profile!$C$2:$C$17521,CB$8))*$C$9</f>
        <v>0</v>
      </c>
      <c r="CC266" s="162">
        <f>(SUMIFS(Profile!$E$2:$E$17521,Profile!$B$2:$B$17521,$B266,Profile!$C$2:$C$17521,CC$8))*$C$9</f>
        <v>0</v>
      </c>
      <c r="CD266" s="162">
        <f>(SUMIFS(Profile!$E$2:$E$17521,Profile!$B$2:$B$17521,$B266,Profile!$C$2:$C$17521,CD$8))*$C$9</f>
        <v>0</v>
      </c>
      <c r="CE266" s="162">
        <f>(SUMIFS(Profile!$E$2:$E$17521,Profile!$B$2:$B$17521,$B266,Profile!$C$2:$C$17521,CE$8))*$C$9</f>
        <v>0</v>
      </c>
      <c r="CF266" s="162">
        <f>(SUMIFS(Profile!$E$2:$E$17521,Profile!$B$2:$B$17521,$B266,Profile!$C$2:$C$17521,CF$8))*$C$9</f>
        <v>0</v>
      </c>
      <c r="CG266" s="162">
        <f>(SUMIFS(Profile!$E$2:$E$17521,Profile!$B$2:$B$17521,$B266,Profile!$C$2:$C$17521,CG$8))*$C$9</f>
        <v>0</v>
      </c>
      <c r="CH266" s="162">
        <f>(SUMIFS(Profile!$E$2:$E$17521,Profile!$B$2:$B$17521,$B266,Profile!$C$2:$C$17521,CH$8))*$C$9</f>
        <v>0</v>
      </c>
      <c r="CI266" s="162">
        <f>(SUMIFS(Profile!$E$2:$E$17521,Profile!$B$2:$B$17521,$B266,Profile!$C$2:$C$17521,CI$8))*$C$9</f>
        <v>0</v>
      </c>
      <c r="CJ266" s="162">
        <f>(SUMIFS(Profile!$E$2:$E$17521,Profile!$B$2:$B$17521,$B266,Profile!$C$2:$C$17521,CJ$8))*$C$9</f>
        <v>0</v>
      </c>
      <c r="CK266" s="162">
        <f>(SUMIFS(Profile!$E$2:$E$17521,Profile!$B$2:$B$17521,$B266,Profile!$C$2:$C$17521,CK$8))*$C$9</f>
        <v>0</v>
      </c>
      <c r="CL266" s="162">
        <f>(SUMIFS(Profile!$E$2:$E$17521,Profile!$B$2:$B$17521,$B266,Profile!$C$2:$C$17521,CL$8))*$C$9</f>
        <v>0</v>
      </c>
      <c r="CM266" s="162">
        <f>(SUMIFS(Profile!$E$2:$E$17521,Profile!$B$2:$B$17521,$B266,Profile!$C$2:$C$17521,CM$8))*$C$9</f>
        <v>0</v>
      </c>
      <c r="CN266" s="162">
        <f>(SUMIFS(Profile!$E$2:$E$17521,Profile!$B$2:$B$17521,$B266,Profile!$C$2:$C$17521,CN$8))*$C$9</f>
        <v>0</v>
      </c>
      <c r="CO266" s="162">
        <f>(SUMIFS(Profile!$E$2:$E$17521,Profile!$B$2:$B$17521,$B266,Profile!$C$2:$C$17521,CO$8))*$C$9</f>
        <v>0</v>
      </c>
      <c r="CP266" s="162">
        <f>(SUMIFS(Profile!$E$2:$E$17521,Profile!$B$2:$B$17521,$B266,Profile!$C$2:$C$17521,CP$8))*$C$9</f>
        <v>0</v>
      </c>
      <c r="CQ266" s="162">
        <f>(SUMIFS(Profile!$E$2:$E$17521,Profile!$B$2:$B$17521,$B266,Profile!$C$2:$C$17521,CQ$8))*$C$9</f>
        <v>0</v>
      </c>
      <c r="CR266" s="162">
        <f>(SUMIFS(Profile!$E$2:$E$17521,Profile!$B$2:$B$17521,$B266,Profile!$C$2:$C$17521,CR$8))*$C$9</f>
        <v>0</v>
      </c>
      <c r="CS266" s="162">
        <f>(SUMIFS(Profile!$E$2:$E$17521,Profile!$B$2:$B$17521,$B266,Profile!$C$2:$C$17521,CS$8))*$C$9</f>
        <v>0</v>
      </c>
      <c r="CT266" s="162">
        <f>(SUMIFS(Profile!$E$2:$E$17521,Profile!$B$2:$B$17521,$B266,Profile!$C$2:$C$17521,CT$8))*$C$9</f>
        <v>0</v>
      </c>
      <c r="CU266" s="162">
        <f>(SUMIFS(Profile!$E$2:$E$17521,Profile!$B$2:$B$17521,$B266,Profile!$C$2:$C$17521,CU$8))*$C$9</f>
        <v>0</v>
      </c>
      <c r="CV266" s="162">
        <f>(SUMIFS(Profile!$E$2:$E$17521,Profile!$B$2:$B$17521,$B266,Profile!$C$2:$C$17521,CV$8))*$C$9</f>
        <v>0</v>
      </c>
      <c r="CW266" s="162">
        <f>(SUMIFS(Profile!$E$2:$E$17521,Profile!$B$2:$B$17521,$B266,Profile!$C$2:$C$17521,CW$8))*$C$9</f>
        <v>0</v>
      </c>
      <c r="CX266" s="162">
        <f t="shared" si="11"/>
        <v>0</v>
      </c>
      <c r="CY266" s="162">
        <f t="shared" ref="CY266:ET266" si="1291">MAX(BB266-E266,0)</f>
        <v>0</v>
      </c>
      <c r="CZ266" s="162">
        <f t="shared" si="1291"/>
        <v>0</v>
      </c>
      <c r="DA266" s="162">
        <f t="shared" si="1291"/>
        <v>0</v>
      </c>
      <c r="DB266" s="162">
        <f t="shared" si="1291"/>
        <v>0</v>
      </c>
      <c r="DC266" s="162">
        <f t="shared" si="1291"/>
        <v>0</v>
      </c>
      <c r="DD266" s="162">
        <f t="shared" si="1291"/>
        <v>0</v>
      </c>
      <c r="DE266" s="162">
        <f t="shared" si="1291"/>
        <v>0</v>
      </c>
      <c r="DF266" s="162">
        <f t="shared" si="1291"/>
        <v>0</v>
      </c>
      <c r="DG266" s="162">
        <f t="shared" si="1291"/>
        <v>0</v>
      </c>
      <c r="DH266" s="162">
        <f t="shared" si="1291"/>
        <v>0</v>
      </c>
      <c r="DI266" s="162">
        <f t="shared" si="1291"/>
        <v>0</v>
      </c>
      <c r="DJ266" s="162">
        <f t="shared" si="1291"/>
        <v>0</v>
      </c>
      <c r="DK266" s="162">
        <f t="shared" si="1291"/>
        <v>0</v>
      </c>
      <c r="DL266" s="162">
        <f t="shared" si="1291"/>
        <v>0</v>
      </c>
      <c r="DM266" s="162">
        <f t="shared" si="1291"/>
        <v>0</v>
      </c>
      <c r="DN266" s="162">
        <f t="shared" si="1291"/>
        <v>0</v>
      </c>
      <c r="DO266" s="162">
        <f t="shared" si="1291"/>
        <v>0</v>
      </c>
      <c r="DP266" s="162">
        <f t="shared" si="1291"/>
        <v>0</v>
      </c>
      <c r="DQ266" s="162">
        <f t="shared" si="1291"/>
        <v>0</v>
      </c>
      <c r="DR266" s="162">
        <f t="shared" si="1291"/>
        <v>0</v>
      </c>
      <c r="DS266" s="162">
        <f t="shared" si="1291"/>
        <v>0</v>
      </c>
      <c r="DT266" s="162">
        <f t="shared" si="1291"/>
        <v>0</v>
      </c>
      <c r="DU266" s="162">
        <f t="shared" si="1291"/>
        <v>0</v>
      </c>
      <c r="DV266" s="162">
        <f t="shared" si="1291"/>
        <v>0</v>
      </c>
      <c r="DW266" s="162">
        <f t="shared" si="1291"/>
        <v>0</v>
      </c>
      <c r="DX266" s="162">
        <f t="shared" si="1291"/>
        <v>0</v>
      </c>
      <c r="DY266" s="162">
        <f t="shared" si="1291"/>
        <v>0</v>
      </c>
      <c r="DZ266" s="162">
        <f t="shared" si="1291"/>
        <v>0</v>
      </c>
      <c r="EA266" s="162">
        <f t="shared" si="1291"/>
        <v>0</v>
      </c>
      <c r="EB266" s="162">
        <f t="shared" si="1291"/>
        <v>0</v>
      </c>
      <c r="EC266" s="162">
        <f t="shared" si="1291"/>
        <v>0</v>
      </c>
      <c r="ED266" s="162">
        <f t="shared" si="1291"/>
        <v>0</v>
      </c>
      <c r="EE266" s="162">
        <f t="shared" si="1291"/>
        <v>0</v>
      </c>
      <c r="EF266" s="162">
        <f t="shared" si="1291"/>
        <v>0</v>
      </c>
      <c r="EG266" s="162">
        <f t="shared" si="1291"/>
        <v>0</v>
      </c>
      <c r="EH266" s="162">
        <f t="shared" si="1291"/>
        <v>0</v>
      </c>
      <c r="EI266" s="162">
        <f t="shared" si="1291"/>
        <v>0</v>
      </c>
      <c r="EJ266" s="162">
        <f t="shared" si="1291"/>
        <v>0</v>
      </c>
      <c r="EK266" s="162">
        <f t="shared" si="1291"/>
        <v>0</v>
      </c>
      <c r="EL266" s="162">
        <f t="shared" si="1291"/>
        <v>0</v>
      </c>
      <c r="EM266" s="162">
        <f t="shared" si="1291"/>
        <v>0</v>
      </c>
      <c r="EN266" s="162">
        <f t="shared" si="1291"/>
        <v>0</v>
      </c>
      <c r="EO266" s="162">
        <f t="shared" si="1291"/>
        <v>0</v>
      </c>
      <c r="EP266" s="162">
        <f t="shared" si="1291"/>
        <v>0</v>
      </c>
      <c r="EQ266" s="162">
        <f t="shared" si="1291"/>
        <v>0</v>
      </c>
      <c r="ER266" s="162">
        <f t="shared" si="1291"/>
        <v>0</v>
      </c>
      <c r="ES266" s="162">
        <f t="shared" si="1291"/>
        <v>0</v>
      </c>
      <c r="ET266" s="162">
        <f t="shared" si="1291"/>
        <v>0</v>
      </c>
      <c r="EU266" s="162">
        <f t="shared" si="13"/>
        <v>0</v>
      </c>
      <c r="EV266" s="162">
        <f t="shared" ref="EV266:GQ266" si="1292">BB266-CY266</f>
        <v>0</v>
      </c>
      <c r="EW266" s="162">
        <f t="shared" si="1292"/>
        <v>0</v>
      </c>
      <c r="EX266" s="162">
        <f t="shared" si="1292"/>
        <v>0</v>
      </c>
      <c r="EY266" s="162">
        <f t="shared" si="1292"/>
        <v>0</v>
      </c>
      <c r="EZ266" s="162">
        <f t="shared" si="1292"/>
        <v>0</v>
      </c>
      <c r="FA266" s="162">
        <f t="shared" si="1292"/>
        <v>0</v>
      </c>
      <c r="FB266" s="162">
        <f t="shared" si="1292"/>
        <v>0</v>
      </c>
      <c r="FC266" s="162">
        <f t="shared" si="1292"/>
        <v>0</v>
      </c>
      <c r="FD266" s="162">
        <f t="shared" si="1292"/>
        <v>0</v>
      </c>
      <c r="FE266" s="162">
        <f t="shared" si="1292"/>
        <v>0</v>
      </c>
      <c r="FF266" s="162">
        <f t="shared" si="1292"/>
        <v>0</v>
      </c>
      <c r="FG266" s="162">
        <f t="shared" si="1292"/>
        <v>0</v>
      </c>
      <c r="FH266" s="162">
        <f t="shared" si="1292"/>
        <v>0</v>
      </c>
      <c r="FI266" s="162">
        <f t="shared" si="1292"/>
        <v>0</v>
      </c>
      <c r="FJ266" s="162">
        <f t="shared" si="1292"/>
        <v>0</v>
      </c>
      <c r="FK266" s="162">
        <f t="shared" si="1292"/>
        <v>0</v>
      </c>
      <c r="FL266" s="162">
        <f t="shared" si="1292"/>
        <v>0</v>
      </c>
      <c r="FM266" s="162">
        <f t="shared" si="1292"/>
        <v>0</v>
      </c>
      <c r="FN266" s="162">
        <f t="shared" si="1292"/>
        <v>0</v>
      </c>
      <c r="FO266" s="162">
        <f t="shared" si="1292"/>
        <v>0</v>
      </c>
      <c r="FP266" s="162">
        <f t="shared" si="1292"/>
        <v>0</v>
      </c>
      <c r="FQ266" s="162">
        <f t="shared" si="1292"/>
        <v>0</v>
      </c>
      <c r="FR266" s="162">
        <f t="shared" si="1292"/>
        <v>0</v>
      </c>
      <c r="FS266" s="162">
        <f t="shared" si="1292"/>
        <v>0</v>
      </c>
      <c r="FT266" s="162">
        <f t="shared" si="1292"/>
        <v>0</v>
      </c>
      <c r="FU266" s="162">
        <f t="shared" si="1292"/>
        <v>0</v>
      </c>
      <c r="FV266" s="162">
        <f t="shared" si="1292"/>
        <v>0</v>
      </c>
      <c r="FW266" s="162">
        <f t="shared" si="1292"/>
        <v>0</v>
      </c>
      <c r="FX266" s="162">
        <f t="shared" si="1292"/>
        <v>0</v>
      </c>
      <c r="FY266" s="162">
        <f t="shared" si="1292"/>
        <v>0</v>
      </c>
      <c r="FZ266" s="162">
        <f t="shared" si="1292"/>
        <v>0</v>
      </c>
      <c r="GA266" s="162">
        <f t="shared" si="1292"/>
        <v>0</v>
      </c>
      <c r="GB266" s="162">
        <f t="shared" si="1292"/>
        <v>0</v>
      </c>
      <c r="GC266" s="162">
        <f t="shared" si="1292"/>
        <v>0</v>
      </c>
      <c r="GD266" s="162">
        <f t="shared" si="1292"/>
        <v>0</v>
      </c>
      <c r="GE266" s="162">
        <f t="shared" si="1292"/>
        <v>0</v>
      </c>
      <c r="GF266" s="162">
        <f t="shared" si="1292"/>
        <v>0</v>
      </c>
      <c r="GG266" s="162">
        <f t="shared" si="1292"/>
        <v>0</v>
      </c>
      <c r="GH266" s="162">
        <f t="shared" si="1292"/>
        <v>0</v>
      </c>
      <c r="GI266" s="162">
        <f t="shared" si="1292"/>
        <v>0</v>
      </c>
      <c r="GJ266" s="162">
        <f t="shared" si="1292"/>
        <v>0</v>
      </c>
      <c r="GK266" s="162">
        <f t="shared" si="1292"/>
        <v>0</v>
      </c>
      <c r="GL266" s="162">
        <f t="shared" si="1292"/>
        <v>0</v>
      </c>
      <c r="GM266" s="162">
        <f t="shared" si="1292"/>
        <v>0</v>
      </c>
      <c r="GN266" s="162">
        <f t="shared" si="1292"/>
        <v>0</v>
      </c>
      <c r="GO266" s="162">
        <f t="shared" si="1292"/>
        <v>0</v>
      </c>
      <c r="GP266" s="162">
        <f t="shared" si="1292"/>
        <v>0</v>
      </c>
      <c r="GQ266" s="162">
        <f t="shared" si="1292"/>
        <v>0</v>
      </c>
      <c r="GR266" s="162">
        <f t="shared" si="15"/>
        <v>0</v>
      </c>
      <c r="GS266" s="162">
        <f t="shared" ref="GS266:IN266" si="1293">E266-EV266</f>
        <v>0</v>
      </c>
      <c r="GT266" s="162">
        <f t="shared" si="1293"/>
        <v>0</v>
      </c>
      <c r="GU266" s="162">
        <f t="shared" si="1293"/>
        <v>0</v>
      </c>
      <c r="GV266" s="162">
        <f t="shared" si="1293"/>
        <v>0</v>
      </c>
      <c r="GW266" s="162">
        <f t="shared" si="1293"/>
        <v>0</v>
      </c>
      <c r="GX266" s="162">
        <f t="shared" si="1293"/>
        <v>0</v>
      </c>
      <c r="GY266" s="162">
        <f t="shared" si="1293"/>
        <v>0</v>
      </c>
      <c r="GZ266" s="162">
        <f t="shared" si="1293"/>
        <v>0</v>
      </c>
      <c r="HA266" s="162">
        <f t="shared" si="1293"/>
        <v>0</v>
      </c>
      <c r="HB266" s="162">
        <f t="shared" si="1293"/>
        <v>0</v>
      </c>
      <c r="HC266" s="162">
        <f t="shared" si="1293"/>
        <v>0</v>
      </c>
      <c r="HD266" s="162">
        <f t="shared" si="1293"/>
        <v>0</v>
      </c>
      <c r="HE266" s="162">
        <f t="shared" si="1293"/>
        <v>0</v>
      </c>
      <c r="HF266" s="162">
        <f t="shared" si="1293"/>
        <v>0</v>
      </c>
      <c r="HG266" s="162">
        <f t="shared" si="1293"/>
        <v>0</v>
      </c>
      <c r="HH266" s="162">
        <f t="shared" si="1293"/>
        <v>0</v>
      </c>
      <c r="HI266" s="162">
        <f t="shared" si="1293"/>
        <v>0</v>
      </c>
      <c r="HJ266" s="162">
        <f t="shared" si="1293"/>
        <v>0</v>
      </c>
      <c r="HK266" s="162">
        <f t="shared" si="1293"/>
        <v>0</v>
      </c>
      <c r="HL266" s="162">
        <f t="shared" si="1293"/>
        <v>0</v>
      </c>
      <c r="HM266" s="162">
        <f t="shared" si="1293"/>
        <v>0</v>
      </c>
      <c r="HN266" s="162">
        <f t="shared" si="1293"/>
        <v>0</v>
      </c>
      <c r="HO266" s="162">
        <f t="shared" si="1293"/>
        <v>0</v>
      </c>
      <c r="HP266" s="162">
        <f t="shared" si="1293"/>
        <v>0</v>
      </c>
      <c r="HQ266" s="162">
        <f t="shared" si="1293"/>
        <v>0</v>
      </c>
      <c r="HR266" s="162">
        <f t="shared" si="1293"/>
        <v>0</v>
      </c>
      <c r="HS266" s="162">
        <f t="shared" si="1293"/>
        <v>0</v>
      </c>
      <c r="HT266" s="162">
        <f t="shared" si="1293"/>
        <v>0</v>
      </c>
      <c r="HU266" s="162">
        <f t="shared" si="1293"/>
        <v>0</v>
      </c>
      <c r="HV266" s="162">
        <f t="shared" si="1293"/>
        <v>0</v>
      </c>
      <c r="HW266" s="162">
        <f t="shared" si="1293"/>
        <v>0</v>
      </c>
      <c r="HX266" s="162">
        <f t="shared" si="1293"/>
        <v>0</v>
      </c>
      <c r="HY266" s="162">
        <f t="shared" si="1293"/>
        <v>0</v>
      </c>
      <c r="HZ266" s="162">
        <f t="shared" si="1293"/>
        <v>0</v>
      </c>
      <c r="IA266" s="162">
        <f t="shared" si="1293"/>
        <v>0</v>
      </c>
      <c r="IB266" s="162">
        <f t="shared" si="1293"/>
        <v>0</v>
      </c>
      <c r="IC266" s="162">
        <f t="shared" si="1293"/>
        <v>0</v>
      </c>
      <c r="ID266" s="162">
        <f t="shared" si="1293"/>
        <v>0</v>
      </c>
      <c r="IE266" s="162">
        <f t="shared" si="1293"/>
        <v>0</v>
      </c>
      <c r="IF266" s="162">
        <f t="shared" si="1293"/>
        <v>0</v>
      </c>
      <c r="IG266" s="162">
        <f t="shared" si="1293"/>
        <v>0</v>
      </c>
      <c r="IH266" s="162">
        <f t="shared" si="1293"/>
        <v>0</v>
      </c>
      <c r="II266" s="162">
        <f t="shared" si="1293"/>
        <v>0</v>
      </c>
      <c r="IJ266" s="162">
        <f t="shared" si="1293"/>
        <v>0</v>
      </c>
      <c r="IK266" s="162">
        <f t="shared" si="1293"/>
        <v>0</v>
      </c>
      <c r="IL266" s="162">
        <f t="shared" si="1293"/>
        <v>0</v>
      </c>
      <c r="IM266" s="162">
        <f t="shared" si="1293"/>
        <v>0</v>
      </c>
      <c r="IN266" s="162">
        <f t="shared" si="1293"/>
        <v>0</v>
      </c>
      <c r="IO266" s="162">
        <f t="shared" si="17"/>
        <v>0</v>
      </c>
      <c r="IP266" s="162">
        <f t="shared" si="23"/>
        <v>0</v>
      </c>
      <c r="IQ266" s="162">
        <f t="shared" ref="IQ266:KK266" si="1294">MAX((MIN(CZ266+IP266,$IO$7))-GT266,0)</f>
        <v>0</v>
      </c>
      <c r="IR266" s="162">
        <f t="shared" si="1294"/>
        <v>0</v>
      </c>
      <c r="IS266" s="162">
        <f t="shared" si="1294"/>
        <v>0</v>
      </c>
      <c r="IT266" s="162">
        <f t="shared" si="1294"/>
        <v>0</v>
      </c>
      <c r="IU266" s="162">
        <f t="shared" si="1294"/>
        <v>0</v>
      </c>
      <c r="IV266" s="162">
        <f t="shared" si="1294"/>
        <v>0</v>
      </c>
      <c r="IW266" s="162">
        <f t="shared" si="1294"/>
        <v>0</v>
      </c>
      <c r="IX266" s="162">
        <f t="shared" si="1294"/>
        <v>0</v>
      </c>
      <c r="IY266" s="162">
        <f t="shared" si="1294"/>
        <v>0</v>
      </c>
      <c r="IZ266" s="162">
        <f t="shared" si="1294"/>
        <v>0</v>
      </c>
      <c r="JA266" s="162">
        <f t="shared" si="1294"/>
        <v>0</v>
      </c>
      <c r="JB266" s="162">
        <f t="shared" si="1294"/>
        <v>0</v>
      </c>
      <c r="JC266" s="162">
        <f t="shared" si="1294"/>
        <v>0</v>
      </c>
      <c r="JD266" s="162">
        <f t="shared" si="1294"/>
        <v>0</v>
      </c>
      <c r="JE266" s="162">
        <f t="shared" si="1294"/>
        <v>0</v>
      </c>
      <c r="JF266" s="162">
        <f t="shared" si="1294"/>
        <v>0</v>
      </c>
      <c r="JG266" s="162">
        <f t="shared" si="1294"/>
        <v>0</v>
      </c>
      <c r="JH266" s="162">
        <f t="shared" si="1294"/>
        <v>0</v>
      </c>
      <c r="JI266" s="162">
        <f t="shared" si="1294"/>
        <v>0</v>
      </c>
      <c r="JJ266" s="162">
        <f t="shared" si="1294"/>
        <v>0</v>
      </c>
      <c r="JK266" s="162">
        <f t="shared" si="1294"/>
        <v>0</v>
      </c>
      <c r="JL266" s="162">
        <f t="shared" si="1294"/>
        <v>0</v>
      </c>
      <c r="JM266" s="162">
        <f t="shared" si="1294"/>
        <v>0</v>
      </c>
      <c r="JN266" s="162">
        <f t="shared" si="1294"/>
        <v>0</v>
      </c>
      <c r="JO266" s="162">
        <f t="shared" si="1294"/>
        <v>0</v>
      </c>
      <c r="JP266" s="162">
        <f t="shared" si="1294"/>
        <v>0</v>
      </c>
      <c r="JQ266" s="162">
        <f t="shared" si="1294"/>
        <v>0</v>
      </c>
      <c r="JR266" s="162">
        <f t="shared" si="1294"/>
        <v>0</v>
      </c>
      <c r="JS266" s="162">
        <f t="shared" si="1294"/>
        <v>0</v>
      </c>
      <c r="JT266" s="162">
        <f t="shared" si="1294"/>
        <v>0</v>
      </c>
      <c r="JU266" s="162">
        <f t="shared" si="1294"/>
        <v>0</v>
      </c>
      <c r="JV266" s="162">
        <f t="shared" si="1294"/>
        <v>0</v>
      </c>
      <c r="JW266" s="162">
        <f t="shared" si="1294"/>
        <v>0</v>
      </c>
      <c r="JX266" s="162">
        <f t="shared" si="1294"/>
        <v>0</v>
      </c>
      <c r="JY266" s="162">
        <f t="shared" si="1294"/>
        <v>0</v>
      </c>
      <c r="JZ266" s="162">
        <f t="shared" si="1294"/>
        <v>0</v>
      </c>
      <c r="KA266" s="162">
        <f t="shared" si="1294"/>
        <v>0</v>
      </c>
      <c r="KB266" s="162">
        <f t="shared" si="1294"/>
        <v>0</v>
      </c>
      <c r="KC266" s="162">
        <f t="shared" si="1294"/>
        <v>0</v>
      </c>
      <c r="KD266" s="162">
        <f t="shared" si="1294"/>
        <v>0</v>
      </c>
      <c r="KE266" s="162">
        <f t="shared" si="1294"/>
        <v>0</v>
      </c>
      <c r="KF266" s="162">
        <f t="shared" si="1294"/>
        <v>0</v>
      </c>
      <c r="KG266" s="162">
        <f t="shared" si="1294"/>
        <v>0</v>
      </c>
      <c r="KH266" s="162">
        <f t="shared" si="1294"/>
        <v>0</v>
      </c>
      <c r="KI266" s="162">
        <f t="shared" si="1294"/>
        <v>0</v>
      </c>
      <c r="KJ266" s="162">
        <f t="shared" si="1294"/>
        <v>0</v>
      </c>
      <c r="KK266" s="162">
        <f t="shared" si="1294"/>
        <v>0</v>
      </c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</row>
    <row r="267" ht="14.25" customHeight="1" spans="1:326" x14ac:dyDescent="0.25">
      <c r="A267" s="1">
        <v>9</v>
      </c>
      <c r="B267" s="1">
        <f t="shared" ref="B267:C267" si="1295">B266+1</f>
        <v>257</v>
      </c>
      <c r="C267" s="232">
        <f t="shared" si="1295"/>
        <v>43722</v>
      </c>
      <c r="D267" s="162">
        <f t="shared" si="9"/>
        <v>0</v>
      </c>
      <c r="E267" s="162">
        <f>(SUMIFS(Profile!$F$2:$F$17521,Profile!$B$2:$B$17521,$B267,Profile!$C$2:$C$17521,E$8))*$C$6</f>
        <v>0</v>
      </c>
      <c r="F267" s="162">
        <f>(SUMIFS(Profile!$F$2:$F$17521,Profile!$B$2:$B$17521,$B267,Profile!$C$2:$C$17521,F$8))*$C$6</f>
        <v>0</v>
      </c>
      <c r="G267" s="162">
        <f>(SUMIFS(Profile!$F$2:$F$17521,Profile!$B$2:$B$17521,$B267,Profile!$C$2:$C$17521,G$8))*$C$6</f>
        <v>0</v>
      </c>
      <c r="H267" s="162">
        <f>(SUMIFS(Profile!$F$2:$F$17521,Profile!$B$2:$B$17521,$B267,Profile!$C$2:$C$17521,H$8))*$C$6</f>
        <v>0</v>
      </c>
      <c r="I267" s="162">
        <f>(SUMIFS(Profile!$F$2:$F$17521,Profile!$B$2:$B$17521,$B267,Profile!$C$2:$C$17521,I$8))*$C$6</f>
        <v>0</v>
      </c>
      <c r="J267" s="162">
        <f>(SUMIFS(Profile!$F$2:$F$17521,Profile!$B$2:$B$17521,$B267,Profile!$C$2:$C$17521,J$8))*$C$6</f>
        <v>0</v>
      </c>
      <c r="K267" s="162">
        <f>(SUMIFS(Profile!$F$2:$F$17521,Profile!$B$2:$B$17521,$B267,Profile!$C$2:$C$17521,K$8))*$C$6</f>
        <v>0</v>
      </c>
      <c r="L267" s="162">
        <f>(SUMIFS(Profile!$F$2:$F$17521,Profile!$B$2:$B$17521,$B267,Profile!$C$2:$C$17521,L$8))*$C$6</f>
        <v>0</v>
      </c>
      <c r="M267" s="162">
        <f>(SUMIFS(Profile!$F$2:$F$17521,Profile!$B$2:$B$17521,$B267,Profile!$C$2:$C$17521,M$8))*$C$6</f>
        <v>0</v>
      </c>
      <c r="N267" s="162">
        <f>(SUMIFS(Profile!$F$2:$F$17521,Profile!$B$2:$B$17521,$B267,Profile!$C$2:$C$17521,N$8))*$C$6</f>
        <v>0</v>
      </c>
      <c r="O267" s="162">
        <f>(SUMIFS(Profile!$F$2:$F$17521,Profile!$B$2:$B$17521,$B267,Profile!$C$2:$C$17521,O$8))*$C$6</f>
        <v>0</v>
      </c>
      <c r="P267" s="162">
        <f>(SUMIFS(Profile!$F$2:$F$17521,Profile!$B$2:$B$17521,$B267,Profile!$C$2:$C$17521,P$8))*$C$6</f>
        <v>0</v>
      </c>
      <c r="Q267" s="162">
        <f>(SUMIFS(Profile!$F$2:$F$17521,Profile!$B$2:$B$17521,$B267,Profile!$C$2:$C$17521,Q$8))*$C$6</f>
        <v>0</v>
      </c>
      <c r="R267" s="162">
        <f>(SUMIFS(Profile!$F$2:$F$17521,Profile!$B$2:$B$17521,$B267,Profile!$C$2:$C$17521,R$8))*$C$6</f>
        <v>0</v>
      </c>
      <c r="S267" s="162">
        <f>(SUMIFS(Profile!$F$2:$F$17521,Profile!$B$2:$B$17521,$B267,Profile!$C$2:$C$17521,S$8))*$C$6</f>
        <v>0</v>
      </c>
      <c r="T267" s="162">
        <f>(SUMIFS(Profile!$F$2:$F$17521,Profile!$B$2:$B$17521,$B267,Profile!$C$2:$C$17521,T$8))*$C$6</f>
        <v>0</v>
      </c>
      <c r="U267" s="162">
        <f>(SUMIFS(Profile!$F$2:$F$17521,Profile!$B$2:$B$17521,$B267,Profile!$C$2:$C$17521,U$8))*$C$6</f>
        <v>0</v>
      </c>
      <c r="V267" s="162">
        <f>(SUMIFS(Profile!$F$2:$F$17521,Profile!$B$2:$B$17521,$B267,Profile!$C$2:$C$17521,V$8))*$C$6</f>
        <v>0</v>
      </c>
      <c r="W267" s="162">
        <f>(SUMIFS(Profile!$F$2:$F$17521,Profile!$B$2:$B$17521,$B267,Profile!$C$2:$C$17521,W$8))*$C$6</f>
        <v>0</v>
      </c>
      <c r="X267" s="162">
        <f>(SUMIFS(Profile!$F$2:$F$17521,Profile!$B$2:$B$17521,$B267,Profile!$C$2:$C$17521,X$8))*$C$6</f>
        <v>0</v>
      </c>
      <c r="Y267" s="162">
        <f>(SUMIFS(Profile!$F$2:$F$17521,Profile!$B$2:$B$17521,$B267,Profile!$C$2:$C$17521,Y$8))*$C$6</f>
        <v>0</v>
      </c>
      <c r="Z267" s="162">
        <f>(SUMIFS(Profile!$F$2:$F$17521,Profile!$B$2:$B$17521,$B267,Profile!$C$2:$C$17521,Z$8))*$C$6</f>
        <v>0</v>
      </c>
      <c r="AA267" s="162">
        <f>(SUMIFS(Profile!$F$2:$F$17521,Profile!$B$2:$B$17521,$B267,Profile!$C$2:$C$17521,AA$8))*$C$6</f>
        <v>0</v>
      </c>
      <c r="AB267" s="162">
        <f>(SUMIFS(Profile!$F$2:$F$17521,Profile!$B$2:$B$17521,$B267,Profile!$C$2:$C$17521,AB$8))*$C$6</f>
        <v>0</v>
      </c>
      <c r="AC267" s="162">
        <f>(SUMIFS(Profile!$F$2:$F$17521,Profile!$B$2:$B$17521,$B267,Profile!$C$2:$C$17521,AC$8))*$C$6</f>
        <v>0</v>
      </c>
      <c r="AD267" s="162">
        <f>(SUMIFS(Profile!$F$2:$F$17521,Profile!$B$2:$B$17521,$B267,Profile!$C$2:$C$17521,AD$8))*$C$6</f>
        <v>0</v>
      </c>
      <c r="AE267" s="162">
        <f>(SUMIFS(Profile!$F$2:$F$17521,Profile!$B$2:$B$17521,$B267,Profile!$C$2:$C$17521,AE$8))*$C$6</f>
        <v>0</v>
      </c>
      <c r="AF267" s="162">
        <f>(SUMIFS(Profile!$F$2:$F$17521,Profile!$B$2:$B$17521,$B267,Profile!$C$2:$C$17521,AF$8))*$C$6</f>
        <v>0</v>
      </c>
      <c r="AG267" s="162">
        <f>(SUMIFS(Profile!$F$2:$F$17521,Profile!$B$2:$B$17521,$B267,Profile!$C$2:$C$17521,AG$8))*$C$6</f>
        <v>0</v>
      </c>
      <c r="AH267" s="162">
        <f>(SUMIFS(Profile!$F$2:$F$17521,Profile!$B$2:$B$17521,$B267,Profile!$C$2:$C$17521,AH$8))*$C$6</f>
        <v>0</v>
      </c>
      <c r="AI267" s="162">
        <f>(SUMIFS(Profile!$F$2:$F$17521,Profile!$B$2:$B$17521,$B267,Profile!$C$2:$C$17521,AI$8))*$C$6</f>
        <v>0</v>
      </c>
      <c r="AJ267" s="162">
        <f>(SUMIFS(Profile!$F$2:$F$17521,Profile!$B$2:$B$17521,$B267,Profile!$C$2:$C$17521,AJ$8))*$C$6</f>
        <v>0</v>
      </c>
      <c r="AK267" s="162">
        <f>(SUMIFS(Profile!$F$2:$F$17521,Profile!$B$2:$B$17521,$B267,Profile!$C$2:$C$17521,AK$8))*$C$6</f>
        <v>0</v>
      </c>
      <c r="AL267" s="162">
        <f>(SUMIFS(Profile!$F$2:$F$17521,Profile!$B$2:$B$17521,$B267,Profile!$C$2:$C$17521,AL$8))*$C$6</f>
        <v>0</v>
      </c>
      <c r="AM267" s="162">
        <f>(SUMIFS(Profile!$F$2:$F$17521,Profile!$B$2:$B$17521,$B267,Profile!$C$2:$C$17521,AM$8))*$C$6</f>
        <v>0</v>
      </c>
      <c r="AN267" s="162">
        <f>(SUMIFS(Profile!$F$2:$F$17521,Profile!$B$2:$B$17521,$B267,Profile!$C$2:$C$17521,AN$8))*$C$6</f>
        <v>0</v>
      </c>
      <c r="AO267" s="162">
        <f>(SUMIFS(Profile!$F$2:$F$17521,Profile!$B$2:$B$17521,$B267,Profile!$C$2:$C$17521,AO$8))*$C$6</f>
        <v>0</v>
      </c>
      <c r="AP267" s="162">
        <f>(SUMIFS(Profile!$F$2:$F$17521,Profile!$B$2:$B$17521,$B267,Profile!$C$2:$C$17521,AP$8))*$C$6</f>
        <v>0</v>
      </c>
      <c r="AQ267" s="162">
        <f>(SUMIFS(Profile!$F$2:$F$17521,Profile!$B$2:$B$17521,$B267,Profile!$C$2:$C$17521,AQ$8))*$C$6</f>
        <v>0</v>
      </c>
      <c r="AR267" s="162">
        <f>(SUMIFS(Profile!$F$2:$F$17521,Profile!$B$2:$B$17521,$B267,Profile!$C$2:$C$17521,AR$8))*$C$6</f>
        <v>0</v>
      </c>
      <c r="AS267" s="162">
        <f>(SUMIFS(Profile!$F$2:$F$17521,Profile!$B$2:$B$17521,$B267,Profile!$C$2:$C$17521,AS$8))*$C$6</f>
        <v>0</v>
      </c>
      <c r="AT267" s="162">
        <f>(SUMIFS(Profile!$F$2:$F$17521,Profile!$B$2:$B$17521,$B267,Profile!$C$2:$C$17521,AT$8))*$C$6</f>
        <v>0</v>
      </c>
      <c r="AU267" s="162">
        <f>(SUMIFS(Profile!$F$2:$F$17521,Profile!$B$2:$B$17521,$B267,Profile!$C$2:$C$17521,AU$8))*$C$6</f>
        <v>0</v>
      </c>
      <c r="AV267" s="162">
        <f>(SUMIFS(Profile!$F$2:$F$17521,Profile!$B$2:$B$17521,$B267,Profile!$C$2:$C$17521,AV$8))*$C$6</f>
        <v>0</v>
      </c>
      <c r="AW267" s="162">
        <f>(SUMIFS(Profile!$F$2:$F$17521,Profile!$B$2:$B$17521,$B267,Profile!$C$2:$C$17521,AW$8))*$C$6</f>
        <v>0</v>
      </c>
      <c r="AX267" s="162">
        <f>(SUMIFS(Profile!$F$2:$F$17521,Profile!$B$2:$B$17521,$B267,Profile!$C$2:$C$17521,AX$8))*$C$6</f>
        <v>0</v>
      </c>
      <c r="AY267" s="162">
        <f>(SUMIFS(Profile!$F$2:$F$17521,Profile!$B$2:$B$17521,$B267,Profile!$C$2:$C$17521,AY$8))*$C$6</f>
        <v>0</v>
      </c>
      <c r="AZ267" s="162">
        <f>(SUMIFS(Profile!$F$2:$F$17521,Profile!$B$2:$B$17521,$B267,Profile!$C$2:$C$17521,AZ$8))*$C$6</f>
        <v>0</v>
      </c>
      <c r="BA267" s="162">
        <f t="shared" si="10"/>
        <v>0</v>
      </c>
      <c r="BB267" s="162">
        <f>(SUMIFS(Profile!$E$2:$E$17521,Profile!$B$2:$B$17521,$B267,Profile!$C$2:$C$17521,BB$8))*$C$9</f>
        <v>0</v>
      </c>
      <c r="BC267" s="162">
        <f>(SUMIFS(Profile!$E$2:$E$17521,Profile!$B$2:$B$17521,$B267,Profile!$C$2:$C$17521,BC$8))*$C$9</f>
        <v>0</v>
      </c>
      <c r="BD267" s="162">
        <f>(SUMIFS(Profile!$E$2:$E$17521,Profile!$B$2:$B$17521,$B267,Profile!$C$2:$C$17521,BD$8))*$C$9</f>
        <v>0</v>
      </c>
      <c r="BE267" s="162">
        <f>(SUMIFS(Profile!$E$2:$E$17521,Profile!$B$2:$B$17521,$B267,Profile!$C$2:$C$17521,BE$8))*$C$9</f>
        <v>0</v>
      </c>
      <c r="BF267" s="162">
        <f>(SUMIFS(Profile!$E$2:$E$17521,Profile!$B$2:$B$17521,$B267,Profile!$C$2:$C$17521,BF$8))*$C$9</f>
        <v>0</v>
      </c>
      <c r="BG267" s="162">
        <f>(SUMIFS(Profile!$E$2:$E$17521,Profile!$B$2:$B$17521,$B267,Profile!$C$2:$C$17521,BG$8))*$C$9</f>
        <v>0</v>
      </c>
      <c r="BH267" s="162">
        <f>(SUMIFS(Profile!$E$2:$E$17521,Profile!$B$2:$B$17521,$B267,Profile!$C$2:$C$17521,BH$8))*$C$9</f>
        <v>0</v>
      </c>
      <c r="BI267" s="162">
        <f>(SUMIFS(Profile!$E$2:$E$17521,Profile!$B$2:$B$17521,$B267,Profile!$C$2:$C$17521,BI$8))*$C$9</f>
        <v>0</v>
      </c>
      <c r="BJ267" s="162">
        <f>(SUMIFS(Profile!$E$2:$E$17521,Profile!$B$2:$B$17521,$B267,Profile!$C$2:$C$17521,BJ$8))*$C$9</f>
        <v>0</v>
      </c>
      <c r="BK267" s="162">
        <f>(SUMIFS(Profile!$E$2:$E$17521,Profile!$B$2:$B$17521,$B267,Profile!$C$2:$C$17521,BK$8))*$C$9</f>
        <v>0</v>
      </c>
      <c r="BL267" s="162">
        <f>(SUMIFS(Profile!$E$2:$E$17521,Profile!$B$2:$B$17521,$B267,Profile!$C$2:$C$17521,BL$8))*$C$9</f>
        <v>0</v>
      </c>
      <c r="BM267" s="162">
        <f>(SUMIFS(Profile!$E$2:$E$17521,Profile!$B$2:$B$17521,$B267,Profile!$C$2:$C$17521,BM$8))*$C$9</f>
        <v>0</v>
      </c>
      <c r="BN267" s="162">
        <f>(SUMIFS(Profile!$E$2:$E$17521,Profile!$B$2:$B$17521,$B267,Profile!$C$2:$C$17521,BN$8))*$C$9</f>
        <v>0</v>
      </c>
      <c r="BO267" s="162">
        <f>(SUMIFS(Profile!$E$2:$E$17521,Profile!$B$2:$B$17521,$B267,Profile!$C$2:$C$17521,BO$8))*$C$9</f>
        <v>0</v>
      </c>
      <c r="BP267" s="162">
        <f>(SUMIFS(Profile!$E$2:$E$17521,Profile!$B$2:$B$17521,$B267,Profile!$C$2:$C$17521,BP$8))*$C$9</f>
        <v>0</v>
      </c>
      <c r="BQ267" s="162">
        <f>(SUMIFS(Profile!$E$2:$E$17521,Profile!$B$2:$B$17521,$B267,Profile!$C$2:$C$17521,BQ$8))*$C$9</f>
        <v>0</v>
      </c>
      <c r="BR267" s="162">
        <f>(SUMIFS(Profile!$E$2:$E$17521,Profile!$B$2:$B$17521,$B267,Profile!$C$2:$C$17521,BR$8))*$C$9</f>
        <v>0</v>
      </c>
      <c r="BS267" s="162">
        <f>(SUMIFS(Profile!$E$2:$E$17521,Profile!$B$2:$B$17521,$B267,Profile!$C$2:$C$17521,BS$8))*$C$9</f>
        <v>0</v>
      </c>
      <c r="BT267" s="162">
        <f>(SUMIFS(Profile!$E$2:$E$17521,Profile!$B$2:$B$17521,$B267,Profile!$C$2:$C$17521,BT$8))*$C$9</f>
        <v>0</v>
      </c>
      <c r="BU267" s="162">
        <f>(SUMIFS(Profile!$E$2:$E$17521,Profile!$B$2:$B$17521,$B267,Profile!$C$2:$C$17521,BU$8))*$C$9</f>
        <v>0</v>
      </c>
      <c r="BV267" s="162">
        <f>(SUMIFS(Profile!$E$2:$E$17521,Profile!$B$2:$B$17521,$B267,Profile!$C$2:$C$17521,BV$8))*$C$9</f>
        <v>0</v>
      </c>
      <c r="BW267" s="162">
        <f>(SUMIFS(Profile!$E$2:$E$17521,Profile!$B$2:$B$17521,$B267,Profile!$C$2:$C$17521,BW$8))*$C$9</f>
        <v>0</v>
      </c>
      <c r="BX267" s="162">
        <f>(SUMIFS(Profile!$E$2:$E$17521,Profile!$B$2:$B$17521,$B267,Profile!$C$2:$C$17521,BX$8))*$C$9</f>
        <v>0</v>
      </c>
      <c r="BY267" s="162">
        <f>(SUMIFS(Profile!$E$2:$E$17521,Profile!$B$2:$B$17521,$B267,Profile!$C$2:$C$17521,BY$8))*$C$9</f>
        <v>0</v>
      </c>
      <c r="BZ267" s="162">
        <f>(SUMIFS(Profile!$E$2:$E$17521,Profile!$B$2:$B$17521,$B267,Profile!$C$2:$C$17521,BZ$8))*$C$9</f>
        <v>0</v>
      </c>
      <c r="CA267" s="162">
        <f>(SUMIFS(Profile!$E$2:$E$17521,Profile!$B$2:$B$17521,$B267,Profile!$C$2:$C$17521,CA$8))*$C$9</f>
        <v>0</v>
      </c>
      <c r="CB267" s="162">
        <f>(SUMIFS(Profile!$E$2:$E$17521,Profile!$B$2:$B$17521,$B267,Profile!$C$2:$C$17521,CB$8))*$C$9</f>
        <v>0</v>
      </c>
      <c r="CC267" s="162">
        <f>(SUMIFS(Profile!$E$2:$E$17521,Profile!$B$2:$B$17521,$B267,Profile!$C$2:$C$17521,CC$8))*$C$9</f>
        <v>0</v>
      </c>
      <c r="CD267" s="162">
        <f>(SUMIFS(Profile!$E$2:$E$17521,Profile!$B$2:$B$17521,$B267,Profile!$C$2:$C$17521,CD$8))*$C$9</f>
        <v>0</v>
      </c>
      <c r="CE267" s="162">
        <f>(SUMIFS(Profile!$E$2:$E$17521,Profile!$B$2:$B$17521,$B267,Profile!$C$2:$C$17521,CE$8))*$C$9</f>
        <v>0</v>
      </c>
      <c r="CF267" s="162">
        <f>(SUMIFS(Profile!$E$2:$E$17521,Profile!$B$2:$B$17521,$B267,Profile!$C$2:$C$17521,CF$8))*$C$9</f>
        <v>0</v>
      </c>
      <c r="CG267" s="162">
        <f>(SUMIFS(Profile!$E$2:$E$17521,Profile!$B$2:$B$17521,$B267,Profile!$C$2:$C$17521,CG$8))*$C$9</f>
        <v>0</v>
      </c>
      <c r="CH267" s="162">
        <f>(SUMIFS(Profile!$E$2:$E$17521,Profile!$B$2:$B$17521,$B267,Profile!$C$2:$C$17521,CH$8))*$C$9</f>
        <v>0</v>
      </c>
      <c r="CI267" s="162">
        <f>(SUMIFS(Profile!$E$2:$E$17521,Profile!$B$2:$B$17521,$B267,Profile!$C$2:$C$17521,CI$8))*$C$9</f>
        <v>0</v>
      </c>
      <c r="CJ267" s="162">
        <f>(SUMIFS(Profile!$E$2:$E$17521,Profile!$B$2:$B$17521,$B267,Profile!$C$2:$C$17521,CJ$8))*$C$9</f>
        <v>0</v>
      </c>
      <c r="CK267" s="162">
        <f>(SUMIFS(Profile!$E$2:$E$17521,Profile!$B$2:$B$17521,$B267,Profile!$C$2:$C$17521,CK$8))*$C$9</f>
        <v>0</v>
      </c>
      <c r="CL267" s="162">
        <f>(SUMIFS(Profile!$E$2:$E$17521,Profile!$B$2:$B$17521,$B267,Profile!$C$2:$C$17521,CL$8))*$C$9</f>
        <v>0</v>
      </c>
      <c r="CM267" s="162">
        <f>(SUMIFS(Profile!$E$2:$E$17521,Profile!$B$2:$B$17521,$B267,Profile!$C$2:$C$17521,CM$8))*$C$9</f>
        <v>0</v>
      </c>
      <c r="CN267" s="162">
        <f>(SUMIFS(Profile!$E$2:$E$17521,Profile!$B$2:$B$17521,$B267,Profile!$C$2:$C$17521,CN$8))*$C$9</f>
        <v>0</v>
      </c>
      <c r="CO267" s="162">
        <f>(SUMIFS(Profile!$E$2:$E$17521,Profile!$B$2:$B$17521,$B267,Profile!$C$2:$C$17521,CO$8))*$C$9</f>
        <v>0</v>
      </c>
      <c r="CP267" s="162">
        <f>(SUMIFS(Profile!$E$2:$E$17521,Profile!$B$2:$B$17521,$B267,Profile!$C$2:$C$17521,CP$8))*$C$9</f>
        <v>0</v>
      </c>
      <c r="CQ267" s="162">
        <f>(SUMIFS(Profile!$E$2:$E$17521,Profile!$B$2:$B$17521,$B267,Profile!$C$2:$C$17521,CQ$8))*$C$9</f>
        <v>0</v>
      </c>
      <c r="CR267" s="162">
        <f>(SUMIFS(Profile!$E$2:$E$17521,Profile!$B$2:$B$17521,$B267,Profile!$C$2:$C$17521,CR$8))*$C$9</f>
        <v>0</v>
      </c>
      <c r="CS267" s="162">
        <f>(SUMIFS(Profile!$E$2:$E$17521,Profile!$B$2:$B$17521,$B267,Profile!$C$2:$C$17521,CS$8))*$C$9</f>
        <v>0</v>
      </c>
      <c r="CT267" s="162">
        <f>(SUMIFS(Profile!$E$2:$E$17521,Profile!$B$2:$B$17521,$B267,Profile!$C$2:$C$17521,CT$8))*$C$9</f>
        <v>0</v>
      </c>
      <c r="CU267" s="162">
        <f>(SUMIFS(Profile!$E$2:$E$17521,Profile!$B$2:$B$17521,$B267,Profile!$C$2:$C$17521,CU$8))*$C$9</f>
        <v>0</v>
      </c>
      <c r="CV267" s="162">
        <f>(SUMIFS(Profile!$E$2:$E$17521,Profile!$B$2:$B$17521,$B267,Profile!$C$2:$C$17521,CV$8))*$C$9</f>
        <v>0</v>
      </c>
      <c r="CW267" s="162">
        <f>(SUMIFS(Profile!$E$2:$E$17521,Profile!$B$2:$B$17521,$B267,Profile!$C$2:$C$17521,CW$8))*$C$9</f>
        <v>0</v>
      </c>
      <c r="CX267" s="162">
        <f t="shared" si="11"/>
        <v>0</v>
      </c>
      <c r="CY267" s="162">
        <f t="shared" ref="CY267:ET267" si="1296">MAX(BB267-E267,0)</f>
        <v>0</v>
      </c>
      <c r="CZ267" s="162">
        <f t="shared" si="1296"/>
        <v>0</v>
      </c>
      <c r="DA267" s="162">
        <f t="shared" si="1296"/>
        <v>0</v>
      </c>
      <c r="DB267" s="162">
        <f t="shared" si="1296"/>
        <v>0</v>
      </c>
      <c r="DC267" s="162">
        <f t="shared" si="1296"/>
        <v>0</v>
      </c>
      <c r="DD267" s="162">
        <f t="shared" si="1296"/>
        <v>0</v>
      </c>
      <c r="DE267" s="162">
        <f t="shared" si="1296"/>
        <v>0</v>
      </c>
      <c r="DF267" s="162">
        <f t="shared" si="1296"/>
        <v>0</v>
      </c>
      <c r="DG267" s="162">
        <f t="shared" si="1296"/>
        <v>0</v>
      </c>
      <c r="DH267" s="162">
        <f t="shared" si="1296"/>
        <v>0</v>
      </c>
      <c r="DI267" s="162">
        <f t="shared" si="1296"/>
        <v>0</v>
      </c>
      <c r="DJ267" s="162">
        <f t="shared" si="1296"/>
        <v>0</v>
      </c>
      <c r="DK267" s="162">
        <f t="shared" si="1296"/>
        <v>0</v>
      </c>
      <c r="DL267" s="162">
        <f t="shared" si="1296"/>
        <v>0</v>
      </c>
      <c r="DM267" s="162">
        <f t="shared" si="1296"/>
        <v>0</v>
      </c>
      <c r="DN267" s="162">
        <f t="shared" si="1296"/>
        <v>0</v>
      </c>
      <c r="DO267" s="162">
        <f t="shared" si="1296"/>
        <v>0</v>
      </c>
      <c r="DP267" s="162">
        <f t="shared" si="1296"/>
        <v>0</v>
      </c>
      <c r="DQ267" s="162">
        <f t="shared" si="1296"/>
        <v>0</v>
      </c>
      <c r="DR267" s="162">
        <f t="shared" si="1296"/>
        <v>0</v>
      </c>
      <c r="DS267" s="162">
        <f t="shared" si="1296"/>
        <v>0</v>
      </c>
      <c r="DT267" s="162">
        <f t="shared" si="1296"/>
        <v>0</v>
      </c>
      <c r="DU267" s="162">
        <f t="shared" si="1296"/>
        <v>0</v>
      </c>
      <c r="DV267" s="162">
        <f t="shared" si="1296"/>
        <v>0</v>
      </c>
      <c r="DW267" s="162">
        <f t="shared" si="1296"/>
        <v>0</v>
      </c>
      <c r="DX267" s="162">
        <f t="shared" si="1296"/>
        <v>0</v>
      </c>
      <c r="DY267" s="162">
        <f t="shared" si="1296"/>
        <v>0</v>
      </c>
      <c r="DZ267" s="162">
        <f t="shared" si="1296"/>
        <v>0</v>
      </c>
      <c r="EA267" s="162">
        <f t="shared" si="1296"/>
        <v>0</v>
      </c>
      <c r="EB267" s="162">
        <f t="shared" si="1296"/>
        <v>0</v>
      </c>
      <c r="EC267" s="162">
        <f t="shared" si="1296"/>
        <v>0</v>
      </c>
      <c r="ED267" s="162">
        <f t="shared" si="1296"/>
        <v>0</v>
      </c>
      <c r="EE267" s="162">
        <f t="shared" si="1296"/>
        <v>0</v>
      </c>
      <c r="EF267" s="162">
        <f t="shared" si="1296"/>
        <v>0</v>
      </c>
      <c r="EG267" s="162">
        <f t="shared" si="1296"/>
        <v>0</v>
      </c>
      <c r="EH267" s="162">
        <f t="shared" si="1296"/>
        <v>0</v>
      </c>
      <c r="EI267" s="162">
        <f t="shared" si="1296"/>
        <v>0</v>
      </c>
      <c r="EJ267" s="162">
        <f t="shared" si="1296"/>
        <v>0</v>
      </c>
      <c r="EK267" s="162">
        <f t="shared" si="1296"/>
        <v>0</v>
      </c>
      <c r="EL267" s="162">
        <f t="shared" si="1296"/>
        <v>0</v>
      </c>
      <c r="EM267" s="162">
        <f t="shared" si="1296"/>
        <v>0</v>
      </c>
      <c r="EN267" s="162">
        <f t="shared" si="1296"/>
        <v>0</v>
      </c>
      <c r="EO267" s="162">
        <f t="shared" si="1296"/>
        <v>0</v>
      </c>
      <c r="EP267" s="162">
        <f t="shared" si="1296"/>
        <v>0</v>
      </c>
      <c r="EQ267" s="162">
        <f t="shared" si="1296"/>
        <v>0</v>
      </c>
      <c r="ER267" s="162">
        <f t="shared" si="1296"/>
        <v>0</v>
      </c>
      <c r="ES267" s="162">
        <f t="shared" si="1296"/>
        <v>0</v>
      </c>
      <c r="ET267" s="162">
        <f t="shared" si="1296"/>
        <v>0</v>
      </c>
      <c r="EU267" s="162">
        <f t="shared" si="13"/>
        <v>0</v>
      </c>
      <c r="EV267" s="162">
        <f t="shared" ref="EV267:GQ267" si="1297">BB267-CY267</f>
        <v>0</v>
      </c>
      <c r="EW267" s="162">
        <f t="shared" si="1297"/>
        <v>0</v>
      </c>
      <c r="EX267" s="162">
        <f t="shared" si="1297"/>
        <v>0</v>
      </c>
      <c r="EY267" s="162">
        <f t="shared" si="1297"/>
        <v>0</v>
      </c>
      <c r="EZ267" s="162">
        <f t="shared" si="1297"/>
        <v>0</v>
      </c>
      <c r="FA267" s="162">
        <f t="shared" si="1297"/>
        <v>0</v>
      </c>
      <c r="FB267" s="162">
        <f t="shared" si="1297"/>
        <v>0</v>
      </c>
      <c r="FC267" s="162">
        <f t="shared" si="1297"/>
        <v>0</v>
      </c>
      <c r="FD267" s="162">
        <f t="shared" si="1297"/>
        <v>0</v>
      </c>
      <c r="FE267" s="162">
        <f t="shared" si="1297"/>
        <v>0</v>
      </c>
      <c r="FF267" s="162">
        <f t="shared" si="1297"/>
        <v>0</v>
      </c>
      <c r="FG267" s="162">
        <f t="shared" si="1297"/>
        <v>0</v>
      </c>
      <c r="FH267" s="162">
        <f t="shared" si="1297"/>
        <v>0</v>
      </c>
      <c r="FI267" s="162">
        <f t="shared" si="1297"/>
        <v>0</v>
      </c>
      <c r="FJ267" s="162">
        <f t="shared" si="1297"/>
        <v>0</v>
      </c>
      <c r="FK267" s="162">
        <f t="shared" si="1297"/>
        <v>0</v>
      </c>
      <c r="FL267" s="162">
        <f t="shared" si="1297"/>
        <v>0</v>
      </c>
      <c r="FM267" s="162">
        <f t="shared" si="1297"/>
        <v>0</v>
      </c>
      <c r="FN267" s="162">
        <f t="shared" si="1297"/>
        <v>0</v>
      </c>
      <c r="FO267" s="162">
        <f t="shared" si="1297"/>
        <v>0</v>
      </c>
      <c r="FP267" s="162">
        <f t="shared" si="1297"/>
        <v>0</v>
      </c>
      <c r="FQ267" s="162">
        <f t="shared" si="1297"/>
        <v>0</v>
      </c>
      <c r="FR267" s="162">
        <f t="shared" si="1297"/>
        <v>0</v>
      </c>
      <c r="FS267" s="162">
        <f t="shared" si="1297"/>
        <v>0</v>
      </c>
      <c r="FT267" s="162">
        <f t="shared" si="1297"/>
        <v>0</v>
      </c>
      <c r="FU267" s="162">
        <f t="shared" si="1297"/>
        <v>0</v>
      </c>
      <c r="FV267" s="162">
        <f t="shared" si="1297"/>
        <v>0</v>
      </c>
      <c r="FW267" s="162">
        <f t="shared" si="1297"/>
        <v>0</v>
      </c>
      <c r="FX267" s="162">
        <f t="shared" si="1297"/>
        <v>0</v>
      </c>
      <c r="FY267" s="162">
        <f t="shared" si="1297"/>
        <v>0</v>
      </c>
      <c r="FZ267" s="162">
        <f t="shared" si="1297"/>
        <v>0</v>
      </c>
      <c r="GA267" s="162">
        <f t="shared" si="1297"/>
        <v>0</v>
      </c>
      <c r="GB267" s="162">
        <f t="shared" si="1297"/>
        <v>0</v>
      </c>
      <c r="GC267" s="162">
        <f t="shared" si="1297"/>
        <v>0</v>
      </c>
      <c r="GD267" s="162">
        <f t="shared" si="1297"/>
        <v>0</v>
      </c>
      <c r="GE267" s="162">
        <f t="shared" si="1297"/>
        <v>0</v>
      </c>
      <c r="GF267" s="162">
        <f t="shared" si="1297"/>
        <v>0</v>
      </c>
      <c r="GG267" s="162">
        <f t="shared" si="1297"/>
        <v>0</v>
      </c>
      <c r="GH267" s="162">
        <f t="shared" si="1297"/>
        <v>0</v>
      </c>
      <c r="GI267" s="162">
        <f t="shared" si="1297"/>
        <v>0</v>
      </c>
      <c r="GJ267" s="162">
        <f t="shared" si="1297"/>
        <v>0</v>
      </c>
      <c r="GK267" s="162">
        <f t="shared" si="1297"/>
        <v>0</v>
      </c>
      <c r="GL267" s="162">
        <f t="shared" si="1297"/>
        <v>0</v>
      </c>
      <c r="GM267" s="162">
        <f t="shared" si="1297"/>
        <v>0</v>
      </c>
      <c r="GN267" s="162">
        <f t="shared" si="1297"/>
        <v>0</v>
      </c>
      <c r="GO267" s="162">
        <f t="shared" si="1297"/>
        <v>0</v>
      </c>
      <c r="GP267" s="162">
        <f t="shared" si="1297"/>
        <v>0</v>
      </c>
      <c r="GQ267" s="162">
        <f t="shared" si="1297"/>
        <v>0</v>
      </c>
      <c r="GR267" s="162">
        <f t="shared" si="15"/>
        <v>0</v>
      </c>
      <c r="GS267" s="162">
        <f t="shared" ref="GS267:IN267" si="1298">E267-EV267</f>
        <v>0</v>
      </c>
      <c r="GT267" s="162">
        <f t="shared" si="1298"/>
        <v>0</v>
      </c>
      <c r="GU267" s="162">
        <f t="shared" si="1298"/>
        <v>0</v>
      </c>
      <c r="GV267" s="162">
        <f t="shared" si="1298"/>
        <v>0</v>
      </c>
      <c r="GW267" s="162">
        <f t="shared" si="1298"/>
        <v>0</v>
      </c>
      <c r="GX267" s="162">
        <f t="shared" si="1298"/>
        <v>0</v>
      </c>
      <c r="GY267" s="162">
        <f t="shared" si="1298"/>
        <v>0</v>
      </c>
      <c r="GZ267" s="162">
        <f t="shared" si="1298"/>
        <v>0</v>
      </c>
      <c r="HA267" s="162">
        <f t="shared" si="1298"/>
        <v>0</v>
      </c>
      <c r="HB267" s="162">
        <f t="shared" si="1298"/>
        <v>0</v>
      </c>
      <c r="HC267" s="162">
        <f t="shared" si="1298"/>
        <v>0</v>
      </c>
      <c r="HD267" s="162">
        <f t="shared" si="1298"/>
        <v>0</v>
      </c>
      <c r="HE267" s="162">
        <f t="shared" si="1298"/>
        <v>0</v>
      </c>
      <c r="HF267" s="162">
        <f t="shared" si="1298"/>
        <v>0</v>
      </c>
      <c r="HG267" s="162">
        <f t="shared" si="1298"/>
        <v>0</v>
      </c>
      <c r="HH267" s="162">
        <f t="shared" si="1298"/>
        <v>0</v>
      </c>
      <c r="HI267" s="162">
        <f t="shared" si="1298"/>
        <v>0</v>
      </c>
      <c r="HJ267" s="162">
        <f t="shared" si="1298"/>
        <v>0</v>
      </c>
      <c r="HK267" s="162">
        <f t="shared" si="1298"/>
        <v>0</v>
      </c>
      <c r="HL267" s="162">
        <f t="shared" si="1298"/>
        <v>0</v>
      </c>
      <c r="HM267" s="162">
        <f t="shared" si="1298"/>
        <v>0</v>
      </c>
      <c r="HN267" s="162">
        <f t="shared" si="1298"/>
        <v>0</v>
      </c>
      <c r="HO267" s="162">
        <f t="shared" si="1298"/>
        <v>0</v>
      </c>
      <c r="HP267" s="162">
        <f t="shared" si="1298"/>
        <v>0</v>
      </c>
      <c r="HQ267" s="162">
        <f t="shared" si="1298"/>
        <v>0</v>
      </c>
      <c r="HR267" s="162">
        <f t="shared" si="1298"/>
        <v>0</v>
      </c>
      <c r="HS267" s="162">
        <f t="shared" si="1298"/>
        <v>0</v>
      </c>
      <c r="HT267" s="162">
        <f t="shared" si="1298"/>
        <v>0</v>
      </c>
      <c r="HU267" s="162">
        <f t="shared" si="1298"/>
        <v>0</v>
      </c>
      <c r="HV267" s="162">
        <f t="shared" si="1298"/>
        <v>0</v>
      </c>
      <c r="HW267" s="162">
        <f t="shared" si="1298"/>
        <v>0</v>
      </c>
      <c r="HX267" s="162">
        <f t="shared" si="1298"/>
        <v>0</v>
      </c>
      <c r="HY267" s="162">
        <f t="shared" si="1298"/>
        <v>0</v>
      </c>
      <c r="HZ267" s="162">
        <f t="shared" si="1298"/>
        <v>0</v>
      </c>
      <c r="IA267" s="162">
        <f t="shared" si="1298"/>
        <v>0</v>
      </c>
      <c r="IB267" s="162">
        <f t="shared" si="1298"/>
        <v>0</v>
      </c>
      <c r="IC267" s="162">
        <f t="shared" si="1298"/>
        <v>0</v>
      </c>
      <c r="ID267" s="162">
        <f t="shared" si="1298"/>
        <v>0</v>
      </c>
      <c r="IE267" s="162">
        <f t="shared" si="1298"/>
        <v>0</v>
      </c>
      <c r="IF267" s="162">
        <f t="shared" si="1298"/>
        <v>0</v>
      </c>
      <c r="IG267" s="162">
        <f t="shared" si="1298"/>
        <v>0</v>
      </c>
      <c r="IH267" s="162">
        <f t="shared" si="1298"/>
        <v>0</v>
      </c>
      <c r="II267" s="162">
        <f t="shared" si="1298"/>
        <v>0</v>
      </c>
      <c r="IJ267" s="162">
        <f t="shared" si="1298"/>
        <v>0</v>
      </c>
      <c r="IK267" s="162">
        <f t="shared" si="1298"/>
        <v>0</v>
      </c>
      <c r="IL267" s="162">
        <f t="shared" si="1298"/>
        <v>0</v>
      </c>
      <c r="IM267" s="162">
        <f t="shared" si="1298"/>
        <v>0</v>
      </c>
      <c r="IN267" s="162">
        <f t="shared" si="1298"/>
        <v>0</v>
      </c>
      <c r="IO267" s="162">
        <f t="shared" si="17"/>
        <v>0</v>
      </c>
      <c r="IP267" s="162">
        <f t="shared" si="23"/>
        <v>0</v>
      </c>
      <c r="IQ267" s="162">
        <f t="shared" ref="IQ267:KK267" si="1299">MAX((MIN(CZ267+IP267,$IO$7))-GT267,0)</f>
        <v>0</v>
      </c>
      <c r="IR267" s="162">
        <f t="shared" si="1299"/>
        <v>0</v>
      </c>
      <c r="IS267" s="162">
        <f t="shared" si="1299"/>
        <v>0</v>
      </c>
      <c r="IT267" s="162">
        <f t="shared" si="1299"/>
        <v>0</v>
      </c>
      <c r="IU267" s="162">
        <f t="shared" si="1299"/>
        <v>0</v>
      </c>
      <c r="IV267" s="162">
        <f t="shared" si="1299"/>
        <v>0</v>
      </c>
      <c r="IW267" s="162">
        <f t="shared" si="1299"/>
        <v>0</v>
      </c>
      <c r="IX267" s="162">
        <f t="shared" si="1299"/>
        <v>0</v>
      </c>
      <c r="IY267" s="162">
        <f t="shared" si="1299"/>
        <v>0</v>
      </c>
      <c r="IZ267" s="162">
        <f t="shared" si="1299"/>
        <v>0</v>
      </c>
      <c r="JA267" s="162">
        <f t="shared" si="1299"/>
        <v>0</v>
      </c>
      <c r="JB267" s="162">
        <f t="shared" si="1299"/>
        <v>0</v>
      </c>
      <c r="JC267" s="162">
        <f t="shared" si="1299"/>
        <v>0</v>
      </c>
      <c r="JD267" s="162">
        <f t="shared" si="1299"/>
        <v>0</v>
      </c>
      <c r="JE267" s="162">
        <f t="shared" si="1299"/>
        <v>0</v>
      </c>
      <c r="JF267" s="162">
        <f t="shared" si="1299"/>
        <v>0</v>
      </c>
      <c r="JG267" s="162">
        <f t="shared" si="1299"/>
        <v>0</v>
      </c>
      <c r="JH267" s="162">
        <f t="shared" si="1299"/>
        <v>0</v>
      </c>
      <c r="JI267" s="162">
        <f t="shared" si="1299"/>
        <v>0</v>
      </c>
      <c r="JJ267" s="162">
        <f t="shared" si="1299"/>
        <v>0</v>
      </c>
      <c r="JK267" s="162">
        <f t="shared" si="1299"/>
        <v>0</v>
      </c>
      <c r="JL267" s="162">
        <f t="shared" si="1299"/>
        <v>0</v>
      </c>
      <c r="JM267" s="162">
        <f t="shared" si="1299"/>
        <v>0</v>
      </c>
      <c r="JN267" s="162">
        <f t="shared" si="1299"/>
        <v>0</v>
      </c>
      <c r="JO267" s="162">
        <f t="shared" si="1299"/>
        <v>0</v>
      </c>
      <c r="JP267" s="162">
        <f t="shared" si="1299"/>
        <v>0</v>
      </c>
      <c r="JQ267" s="162">
        <f t="shared" si="1299"/>
        <v>0</v>
      </c>
      <c r="JR267" s="162">
        <f t="shared" si="1299"/>
        <v>0</v>
      </c>
      <c r="JS267" s="162">
        <f t="shared" si="1299"/>
        <v>0</v>
      </c>
      <c r="JT267" s="162">
        <f t="shared" si="1299"/>
        <v>0</v>
      </c>
      <c r="JU267" s="162">
        <f t="shared" si="1299"/>
        <v>0</v>
      </c>
      <c r="JV267" s="162">
        <f t="shared" si="1299"/>
        <v>0</v>
      </c>
      <c r="JW267" s="162">
        <f t="shared" si="1299"/>
        <v>0</v>
      </c>
      <c r="JX267" s="162">
        <f t="shared" si="1299"/>
        <v>0</v>
      </c>
      <c r="JY267" s="162">
        <f t="shared" si="1299"/>
        <v>0</v>
      </c>
      <c r="JZ267" s="162">
        <f t="shared" si="1299"/>
        <v>0</v>
      </c>
      <c r="KA267" s="162">
        <f t="shared" si="1299"/>
        <v>0</v>
      </c>
      <c r="KB267" s="162">
        <f t="shared" si="1299"/>
        <v>0</v>
      </c>
      <c r="KC267" s="162">
        <f t="shared" si="1299"/>
        <v>0</v>
      </c>
      <c r="KD267" s="162">
        <f t="shared" si="1299"/>
        <v>0</v>
      </c>
      <c r="KE267" s="162">
        <f t="shared" si="1299"/>
        <v>0</v>
      </c>
      <c r="KF267" s="162">
        <f t="shared" si="1299"/>
        <v>0</v>
      </c>
      <c r="KG267" s="162">
        <f t="shared" si="1299"/>
        <v>0</v>
      </c>
      <c r="KH267" s="162">
        <f t="shared" si="1299"/>
        <v>0</v>
      </c>
      <c r="KI267" s="162">
        <f t="shared" si="1299"/>
        <v>0</v>
      </c>
      <c r="KJ267" s="162">
        <f t="shared" si="1299"/>
        <v>0</v>
      </c>
      <c r="KK267" s="162">
        <f t="shared" si="1299"/>
        <v>0</v>
      </c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</row>
    <row r="268" ht="14.25" customHeight="1" spans="1:326" x14ac:dyDescent="0.25">
      <c r="A268" s="1">
        <v>9</v>
      </c>
      <c r="B268" s="1">
        <f t="shared" ref="B268:C268" si="1300">B267+1</f>
        <v>258</v>
      </c>
      <c r="C268" s="232">
        <f t="shared" si="1300"/>
        <v>43723</v>
      </c>
      <c r="D268" s="162">
        <f t="shared" si="9"/>
        <v>0</v>
      </c>
      <c r="E268" s="162">
        <f>(SUMIFS(Profile!$F$2:$F$17521,Profile!$B$2:$B$17521,$B268,Profile!$C$2:$C$17521,E$8))*$C$6</f>
        <v>0</v>
      </c>
      <c r="F268" s="162">
        <f>(SUMIFS(Profile!$F$2:$F$17521,Profile!$B$2:$B$17521,$B268,Profile!$C$2:$C$17521,F$8))*$C$6</f>
        <v>0</v>
      </c>
      <c r="G268" s="162">
        <f>(SUMIFS(Profile!$F$2:$F$17521,Profile!$B$2:$B$17521,$B268,Profile!$C$2:$C$17521,G$8))*$C$6</f>
        <v>0</v>
      </c>
      <c r="H268" s="162">
        <f>(SUMIFS(Profile!$F$2:$F$17521,Profile!$B$2:$B$17521,$B268,Profile!$C$2:$C$17521,H$8))*$C$6</f>
        <v>0</v>
      </c>
      <c r="I268" s="162">
        <f>(SUMIFS(Profile!$F$2:$F$17521,Profile!$B$2:$B$17521,$B268,Profile!$C$2:$C$17521,I$8))*$C$6</f>
        <v>0</v>
      </c>
      <c r="J268" s="162">
        <f>(SUMIFS(Profile!$F$2:$F$17521,Profile!$B$2:$B$17521,$B268,Profile!$C$2:$C$17521,J$8))*$C$6</f>
        <v>0</v>
      </c>
      <c r="K268" s="162">
        <f>(SUMIFS(Profile!$F$2:$F$17521,Profile!$B$2:$B$17521,$B268,Profile!$C$2:$C$17521,K$8))*$C$6</f>
        <v>0</v>
      </c>
      <c r="L268" s="162">
        <f>(SUMIFS(Profile!$F$2:$F$17521,Profile!$B$2:$B$17521,$B268,Profile!$C$2:$C$17521,L$8))*$C$6</f>
        <v>0</v>
      </c>
      <c r="M268" s="162">
        <f>(SUMIFS(Profile!$F$2:$F$17521,Profile!$B$2:$B$17521,$B268,Profile!$C$2:$C$17521,M$8))*$C$6</f>
        <v>0</v>
      </c>
      <c r="N268" s="162">
        <f>(SUMIFS(Profile!$F$2:$F$17521,Profile!$B$2:$B$17521,$B268,Profile!$C$2:$C$17521,N$8))*$C$6</f>
        <v>0</v>
      </c>
      <c r="O268" s="162">
        <f>(SUMIFS(Profile!$F$2:$F$17521,Profile!$B$2:$B$17521,$B268,Profile!$C$2:$C$17521,O$8))*$C$6</f>
        <v>0</v>
      </c>
      <c r="P268" s="162">
        <f>(SUMIFS(Profile!$F$2:$F$17521,Profile!$B$2:$B$17521,$B268,Profile!$C$2:$C$17521,P$8))*$C$6</f>
        <v>0</v>
      </c>
      <c r="Q268" s="162">
        <f>(SUMIFS(Profile!$F$2:$F$17521,Profile!$B$2:$B$17521,$B268,Profile!$C$2:$C$17521,Q$8))*$C$6</f>
        <v>0</v>
      </c>
      <c r="R268" s="162">
        <f>(SUMIFS(Profile!$F$2:$F$17521,Profile!$B$2:$B$17521,$B268,Profile!$C$2:$C$17521,R$8))*$C$6</f>
        <v>0</v>
      </c>
      <c r="S268" s="162">
        <f>(SUMIFS(Profile!$F$2:$F$17521,Profile!$B$2:$B$17521,$B268,Profile!$C$2:$C$17521,S$8))*$C$6</f>
        <v>0</v>
      </c>
      <c r="T268" s="162">
        <f>(SUMIFS(Profile!$F$2:$F$17521,Profile!$B$2:$B$17521,$B268,Profile!$C$2:$C$17521,T$8))*$C$6</f>
        <v>0</v>
      </c>
      <c r="U268" s="162">
        <f>(SUMIFS(Profile!$F$2:$F$17521,Profile!$B$2:$B$17521,$B268,Profile!$C$2:$C$17521,U$8))*$C$6</f>
        <v>0</v>
      </c>
      <c r="V268" s="162">
        <f>(SUMIFS(Profile!$F$2:$F$17521,Profile!$B$2:$B$17521,$B268,Profile!$C$2:$C$17521,V$8))*$C$6</f>
        <v>0</v>
      </c>
      <c r="W268" s="162">
        <f>(SUMIFS(Profile!$F$2:$F$17521,Profile!$B$2:$B$17521,$B268,Profile!$C$2:$C$17521,W$8))*$C$6</f>
        <v>0</v>
      </c>
      <c r="X268" s="162">
        <f>(SUMIFS(Profile!$F$2:$F$17521,Profile!$B$2:$B$17521,$B268,Profile!$C$2:$C$17521,X$8))*$C$6</f>
        <v>0</v>
      </c>
      <c r="Y268" s="162">
        <f>(SUMIFS(Profile!$F$2:$F$17521,Profile!$B$2:$B$17521,$B268,Profile!$C$2:$C$17521,Y$8))*$C$6</f>
        <v>0</v>
      </c>
      <c r="Z268" s="162">
        <f>(SUMIFS(Profile!$F$2:$F$17521,Profile!$B$2:$B$17521,$B268,Profile!$C$2:$C$17521,Z$8))*$C$6</f>
        <v>0</v>
      </c>
      <c r="AA268" s="162">
        <f>(SUMIFS(Profile!$F$2:$F$17521,Profile!$B$2:$B$17521,$B268,Profile!$C$2:$C$17521,AA$8))*$C$6</f>
        <v>0</v>
      </c>
      <c r="AB268" s="162">
        <f>(SUMIFS(Profile!$F$2:$F$17521,Profile!$B$2:$B$17521,$B268,Profile!$C$2:$C$17521,AB$8))*$C$6</f>
        <v>0</v>
      </c>
      <c r="AC268" s="162">
        <f>(SUMIFS(Profile!$F$2:$F$17521,Profile!$B$2:$B$17521,$B268,Profile!$C$2:$C$17521,AC$8))*$C$6</f>
        <v>0</v>
      </c>
      <c r="AD268" s="162">
        <f>(SUMIFS(Profile!$F$2:$F$17521,Profile!$B$2:$B$17521,$B268,Profile!$C$2:$C$17521,AD$8))*$C$6</f>
        <v>0</v>
      </c>
      <c r="AE268" s="162">
        <f>(SUMIFS(Profile!$F$2:$F$17521,Profile!$B$2:$B$17521,$B268,Profile!$C$2:$C$17521,AE$8))*$C$6</f>
        <v>0</v>
      </c>
      <c r="AF268" s="162">
        <f>(SUMIFS(Profile!$F$2:$F$17521,Profile!$B$2:$B$17521,$B268,Profile!$C$2:$C$17521,AF$8))*$C$6</f>
        <v>0</v>
      </c>
      <c r="AG268" s="162">
        <f>(SUMIFS(Profile!$F$2:$F$17521,Profile!$B$2:$B$17521,$B268,Profile!$C$2:$C$17521,AG$8))*$C$6</f>
        <v>0</v>
      </c>
      <c r="AH268" s="162">
        <f>(SUMIFS(Profile!$F$2:$F$17521,Profile!$B$2:$B$17521,$B268,Profile!$C$2:$C$17521,AH$8))*$C$6</f>
        <v>0</v>
      </c>
      <c r="AI268" s="162">
        <f>(SUMIFS(Profile!$F$2:$F$17521,Profile!$B$2:$B$17521,$B268,Profile!$C$2:$C$17521,AI$8))*$C$6</f>
        <v>0</v>
      </c>
      <c r="AJ268" s="162">
        <f>(SUMIFS(Profile!$F$2:$F$17521,Profile!$B$2:$B$17521,$B268,Profile!$C$2:$C$17521,AJ$8))*$C$6</f>
        <v>0</v>
      </c>
      <c r="AK268" s="162">
        <f>(SUMIFS(Profile!$F$2:$F$17521,Profile!$B$2:$B$17521,$B268,Profile!$C$2:$C$17521,AK$8))*$C$6</f>
        <v>0</v>
      </c>
      <c r="AL268" s="162">
        <f>(SUMIFS(Profile!$F$2:$F$17521,Profile!$B$2:$B$17521,$B268,Profile!$C$2:$C$17521,AL$8))*$C$6</f>
        <v>0</v>
      </c>
      <c r="AM268" s="162">
        <f>(SUMIFS(Profile!$F$2:$F$17521,Profile!$B$2:$B$17521,$B268,Profile!$C$2:$C$17521,AM$8))*$C$6</f>
        <v>0</v>
      </c>
      <c r="AN268" s="162">
        <f>(SUMIFS(Profile!$F$2:$F$17521,Profile!$B$2:$B$17521,$B268,Profile!$C$2:$C$17521,AN$8))*$C$6</f>
        <v>0</v>
      </c>
      <c r="AO268" s="162">
        <f>(SUMIFS(Profile!$F$2:$F$17521,Profile!$B$2:$B$17521,$B268,Profile!$C$2:$C$17521,AO$8))*$C$6</f>
        <v>0</v>
      </c>
      <c r="AP268" s="162">
        <f>(SUMIFS(Profile!$F$2:$F$17521,Profile!$B$2:$B$17521,$B268,Profile!$C$2:$C$17521,AP$8))*$C$6</f>
        <v>0</v>
      </c>
      <c r="AQ268" s="162">
        <f>(SUMIFS(Profile!$F$2:$F$17521,Profile!$B$2:$B$17521,$B268,Profile!$C$2:$C$17521,AQ$8))*$C$6</f>
        <v>0</v>
      </c>
      <c r="AR268" s="162">
        <f>(SUMIFS(Profile!$F$2:$F$17521,Profile!$B$2:$B$17521,$B268,Profile!$C$2:$C$17521,AR$8))*$C$6</f>
        <v>0</v>
      </c>
      <c r="AS268" s="162">
        <f>(SUMIFS(Profile!$F$2:$F$17521,Profile!$B$2:$B$17521,$B268,Profile!$C$2:$C$17521,AS$8))*$C$6</f>
        <v>0</v>
      </c>
      <c r="AT268" s="162">
        <f>(SUMIFS(Profile!$F$2:$F$17521,Profile!$B$2:$B$17521,$B268,Profile!$C$2:$C$17521,AT$8))*$C$6</f>
        <v>0</v>
      </c>
      <c r="AU268" s="162">
        <f>(SUMIFS(Profile!$F$2:$F$17521,Profile!$B$2:$B$17521,$B268,Profile!$C$2:$C$17521,AU$8))*$C$6</f>
        <v>0</v>
      </c>
      <c r="AV268" s="162">
        <f>(SUMIFS(Profile!$F$2:$F$17521,Profile!$B$2:$B$17521,$B268,Profile!$C$2:$C$17521,AV$8))*$C$6</f>
        <v>0</v>
      </c>
      <c r="AW268" s="162">
        <f>(SUMIFS(Profile!$F$2:$F$17521,Profile!$B$2:$B$17521,$B268,Profile!$C$2:$C$17521,AW$8))*$C$6</f>
        <v>0</v>
      </c>
      <c r="AX268" s="162">
        <f>(SUMIFS(Profile!$F$2:$F$17521,Profile!$B$2:$B$17521,$B268,Profile!$C$2:$C$17521,AX$8))*$C$6</f>
        <v>0</v>
      </c>
      <c r="AY268" s="162">
        <f>(SUMIFS(Profile!$F$2:$F$17521,Profile!$B$2:$B$17521,$B268,Profile!$C$2:$C$17521,AY$8))*$C$6</f>
        <v>0</v>
      </c>
      <c r="AZ268" s="162">
        <f>(SUMIFS(Profile!$F$2:$F$17521,Profile!$B$2:$B$17521,$B268,Profile!$C$2:$C$17521,AZ$8))*$C$6</f>
        <v>0</v>
      </c>
      <c r="BA268" s="162">
        <f t="shared" si="10"/>
        <v>0</v>
      </c>
      <c r="BB268" s="162">
        <f>(SUMIFS(Profile!$E$2:$E$17521,Profile!$B$2:$B$17521,$B268,Profile!$C$2:$C$17521,BB$8))*$C$9</f>
        <v>0</v>
      </c>
      <c r="BC268" s="162">
        <f>(SUMIFS(Profile!$E$2:$E$17521,Profile!$B$2:$B$17521,$B268,Profile!$C$2:$C$17521,BC$8))*$C$9</f>
        <v>0</v>
      </c>
      <c r="BD268" s="162">
        <f>(SUMIFS(Profile!$E$2:$E$17521,Profile!$B$2:$B$17521,$B268,Profile!$C$2:$C$17521,BD$8))*$C$9</f>
        <v>0</v>
      </c>
      <c r="BE268" s="162">
        <f>(SUMIFS(Profile!$E$2:$E$17521,Profile!$B$2:$B$17521,$B268,Profile!$C$2:$C$17521,BE$8))*$C$9</f>
        <v>0</v>
      </c>
      <c r="BF268" s="162">
        <f>(SUMIFS(Profile!$E$2:$E$17521,Profile!$B$2:$B$17521,$B268,Profile!$C$2:$C$17521,BF$8))*$C$9</f>
        <v>0</v>
      </c>
      <c r="BG268" s="162">
        <f>(SUMIFS(Profile!$E$2:$E$17521,Profile!$B$2:$B$17521,$B268,Profile!$C$2:$C$17521,BG$8))*$C$9</f>
        <v>0</v>
      </c>
      <c r="BH268" s="162">
        <f>(SUMIFS(Profile!$E$2:$E$17521,Profile!$B$2:$B$17521,$B268,Profile!$C$2:$C$17521,BH$8))*$C$9</f>
        <v>0</v>
      </c>
      <c r="BI268" s="162">
        <f>(SUMIFS(Profile!$E$2:$E$17521,Profile!$B$2:$B$17521,$B268,Profile!$C$2:$C$17521,BI$8))*$C$9</f>
        <v>0</v>
      </c>
      <c r="BJ268" s="162">
        <f>(SUMIFS(Profile!$E$2:$E$17521,Profile!$B$2:$B$17521,$B268,Profile!$C$2:$C$17521,BJ$8))*$C$9</f>
        <v>0</v>
      </c>
      <c r="BK268" s="162">
        <f>(SUMIFS(Profile!$E$2:$E$17521,Profile!$B$2:$B$17521,$B268,Profile!$C$2:$C$17521,BK$8))*$C$9</f>
        <v>0</v>
      </c>
      <c r="BL268" s="162">
        <f>(SUMIFS(Profile!$E$2:$E$17521,Profile!$B$2:$B$17521,$B268,Profile!$C$2:$C$17521,BL$8))*$C$9</f>
        <v>0</v>
      </c>
      <c r="BM268" s="162">
        <f>(SUMIFS(Profile!$E$2:$E$17521,Profile!$B$2:$B$17521,$B268,Profile!$C$2:$C$17521,BM$8))*$C$9</f>
        <v>0</v>
      </c>
      <c r="BN268" s="162">
        <f>(SUMIFS(Profile!$E$2:$E$17521,Profile!$B$2:$B$17521,$B268,Profile!$C$2:$C$17521,BN$8))*$C$9</f>
        <v>0</v>
      </c>
      <c r="BO268" s="162">
        <f>(SUMIFS(Profile!$E$2:$E$17521,Profile!$B$2:$B$17521,$B268,Profile!$C$2:$C$17521,BO$8))*$C$9</f>
        <v>0</v>
      </c>
      <c r="BP268" s="162">
        <f>(SUMIFS(Profile!$E$2:$E$17521,Profile!$B$2:$B$17521,$B268,Profile!$C$2:$C$17521,BP$8))*$C$9</f>
        <v>0</v>
      </c>
      <c r="BQ268" s="162">
        <f>(SUMIFS(Profile!$E$2:$E$17521,Profile!$B$2:$B$17521,$B268,Profile!$C$2:$C$17521,BQ$8))*$C$9</f>
        <v>0</v>
      </c>
      <c r="BR268" s="162">
        <f>(SUMIFS(Profile!$E$2:$E$17521,Profile!$B$2:$B$17521,$B268,Profile!$C$2:$C$17521,BR$8))*$C$9</f>
        <v>0</v>
      </c>
      <c r="BS268" s="162">
        <f>(SUMIFS(Profile!$E$2:$E$17521,Profile!$B$2:$B$17521,$B268,Profile!$C$2:$C$17521,BS$8))*$C$9</f>
        <v>0</v>
      </c>
      <c r="BT268" s="162">
        <f>(SUMIFS(Profile!$E$2:$E$17521,Profile!$B$2:$B$17521,$B268,Profile!$C$2:$C$17521,BT$8))*$C$9</f>
        <v>0</v>
      </c>
      <c r="BU268" s="162">
        <f>(SUMIFS(Profile!$E$2:$E$17521,Profile!$B$2:$B$17521,$B268,Profile!$C$2:$C$17521,BU$8))*$C$9</f>
        <v>0</v>
      </c>
      <c r="BV268" s="162">
        <f>(SUMIFS(Profile!$E$2:$E$17521,Profile!$B$2:$B$17521,$B268,Profile!$C$2:$C$17521,BV$8))*$C$9</f>
        <v>0</v>
      </c>
      <c r="BW268" s="162">
        <f>(SUMIFS(Profile!$E$2:$E$17521,Profile!$B$2:$B$17521,$B268,Profile!$C$2:$C$17521,BW$8))*$C$9</f>
        <v>0</v>
      </c>
      <c r="BX268" s="162">
        <f>(SUMIFS(Profile!$E$2:$E$17521,Profile!$B$2:$B$17521,$B268,Profile!$C$2:$C$17521,BX$8))*$C$9</f>
        <v>0</v>
      </c>
      <c r="BY268" s="162">
        <f>(SUMIFS(Profile!$E$2:$E$17521,Profile!$B$2:$B$17521,$B268,Profile!$C$2:$C$17521,BY$8))*$C$9</f>
        <v>0</v>
      </c>
      <c r="BZ268" s="162">
        <f>(SUMIFS(Profile!$E$2:$E$17521,Profile!$B$2:$B$17521,$B268,Profile!$C$2:$C$17521,BZ$8))*$C$9</f>
        <v>0</v>
      </c>
      <c r="CA268" s="162">
        <f>(SUMIFS(Profile!$E$2:$E$17521,Profile!$B$2:$B$17521,$B268,Profile!$C$2:$C$17521,CA$8))*$C$9</f>
        <v>0</v>
      </c>
      <c r="CB268" s="162">
        <f>(SUMIFS(Profile!$E$2:$E$17521,Profile!$B$2:$B$17521,$B268,Profile!$C$2:$C$17521,CB$8))*$C$9</f>
        <v>0</v>
      </c>
      <c r="CC268" s="162">
        <f>(SUMIFS(Profile!$E$2:$E$17521,Profile!$B$2:$B$17521,$B268,Profile!$C$2:$C$17521,CC$8))*$C$9</f>
        <v>0</v>
      </c>
      <c r="CD268" s="162">
        <f>(SUMIFS(Profile!$E$2:$E$17521,Profile!$B$2:$B$17521,$B268,Profile!$C$2:$C$17521,CD$8))*$C$9</f>
        <v>0</v>
      </c>
      <c r="CE268" s="162">
        <f>(SUMIFS(Profile!$E$2:$E$17521,Profile!$B$2:$B$17521,$B268,Profile!$C$2:$C$17521,CE$8))*$C$9</f>
        <v>0</v>
      </c>
      <c r="CF268" s="162">
        <f>(SUMIFS(Profile!$E$2:$E$17521,Profile!$B$2:$B$17521,$B268,Profile!$C$2:$C$17521,CF$8))*$C$9</f>
        <v>0</v>
      </c>
      <c r="CG268" s="162">
        <f>(SUMIFS(Profile!$E$2:$E$17521,Profile!$B$2:$B$17521,$B268,Profile!$C$2:$C$17521,CG$8))*$C$9</f>
        <v>0</v>
      </c>
      <c r="CH268" s="162">
        <f>(SUMIFS(Profile!$E$2:$E$17521,Profile!$B$2:$B$17521,$B268,Profile!$C$2:$C$17521,CH$8))*$C$9</f>
        <v>0</v>
      </c>
      <c r="CI268" s="162">
        <f>(SUMIFS(Profile!$E$2:$E$17521,Profile!$B$2:$B$17521,$B268,Profile!$C$2:$C$17521,CI$8))*$C$9</f>
        <v>0</v>
      </c>
      <c r="CJ268" s="162">
        <f>(SUMIFS(Profile!$E$2:$E$17521,Profile!$B$2:$B$17521,$B268,Profile!$C$2:$C$17521,CJ$8))*$C$9</f>
        <v>0</v>
      </c>
      <c r="CK268" s="162">
        <f>(SUMIFS(Profile!$E$2:$E$17521,Profile!$B$2:$B$17521,$B268,Profile!$C$2:$C$17521,CK$8))*$C$9</f>
        <v>0</v>
      </c>
      <c r="CL268" s="162">
        <f>(SUMIFS(Profile!$E$2:$E$17521,Profile!$B$2:$B$17521,$B268,Profile!$C$2:$C$17521,CL$8))*$C$9</f>
        <v>0</v>
      </c>
      <c r="CM268" s="162">
        <f>(SUMIFS(Profile!$E$2:$E$17521,Profile!$B$2:$B$17521,$B268,Profile!$C$2:$C$17521,CM$8))*$C$9</f>
        <v>0</v>
      </c>
      <c r="CN268" s="162">
        <f>(SUMIFS(Profile!$E$2:$E$17521,Profile!$B$2:$B$17521,$B268,Profile!$C$2:$C$17521,CN$8))*$C$9</f>
        <v>0</v>
      </c>
      <c r="CO268" s="162">
        <f>(SUMIFS(Profile!$E$2:$E$17521,Profile!$B$2:$B$17521,$B268,Profile!$C$2:$C$17521,CO$8))*$C$9</f>
        <v>0</v>
      </c>
      <c r="CP268" s="162">
        <f>(SUMIFS(Profile!$E$2:$E$17521,Profile!$B$2:$B$17521,$B268,Profile!$C$2:$C$17521,CP$8))*$C$9</f>
        <v>0</v>
      </c>
      <c r="CQ268" s="162">
        <f>(SUMIFS(Profile!$E$2:$E$17521,Profile!$B$2:$B$17521,$B268,Profile!$C$2:$C$17521,CQ$8))*$C$9</f>
        <v>0</v>
      </c>
      <c r="CR268" s="162">
        <f>(SUMIFS(Profile!$E$2:$E$17521,Profile!$B$2:$B$17521,$B268,Profile!$C$2:$C$17521,CR$8))*$C$9</f>
        <v>0</v>
      </c>
      <c r="CS268" s="162">
        <f>(SUMIFS(Profile!$E$2:$E$17521,Profile!$B$2:$B$17521,$B268,Profile!$C$2:$C$17521,CS$8))*$C$9</f>
        <v>0</v>
      </c>
      <c r="CT268" s="162">
        <f>(SUMIFS(Profile!$E$2:$E$17521,Profile!$B$2:$B$17521,$B268,Profile!$C$2:$C$17521,CT$8))*$C$9</f>
        <v>0</v>
      </c>
      <c r="CU268" s="162">
        <f>(SUMIFS(Profile!$E$2:$E$17521,Profile!$B$2:$B$17521,$B268,Profile!$C$2:$C$17521,CU$8))*$C$9</f>
        <v>0</v>
      </c>
      <c r="CV268" s="162">
        <f>(SUMIFS(Profile!$E$2:$E$17521,Profile!$B$2:$B$17521,$B268,Profile!$C$2:$C$17521,CV$8))*$C$9</f>
        <v>0</v>
      </c>
      <c r="CW268" s="162">
        <f>(SUMIFS(Profile!$E$2:$E$17521,Profile!$B$2:$B$17521,$B268,Profile!$C$2:$C$17521,CW$8))*$C$9</f>
        <v>0</v>
      </c>
      <c r="CX268" s="162">
        <f t="shared" si="11"/>
        <v>0</v>
      </c>
      <c r="CY268" s="162">
        <f t="shared" ref="CY268:ET268" si="1301">MAX(BB268-E268,0)</f>
        <v>0</v>
      </c>
      <c r="CZ268" s="162">
        <f t="shared" si="1301"/>
        <v>0</v>
      </c>
      <c r="DA268" s="162">
        <f t="shared" si="1301"/>
        <v>0</v>
      </c>
      <c r="DB268" s="162">
        <f t="shared" si="1301"/>
        <v>0</v>
      </c>
      <c r="DC268" s="162">
        <f t="shared" si="1301"/>
        <v>0</v>
      </c>
      <c r="DD268" s="162">
        <f t="shared" si="1301"/>
        <v>0</v>
      </c>
      <c r="DE268" s="162">
        <f t="shared" si="1301"/>
        <v>0</v>
      </c>
      <c r="DF268" s="162">
        <f t="shared" si="1301"/>
        <v>0</v>
      </c>
      <c r="DG268" s="162">
        <f t="shared" si="1301"/>
        <v>0</v>
      </c>
      <c r="DH268" s="162">
        <f t="shared" si="1301"/>
        <v>0</v>
      </c>
      <c r="DI268" s="162">
        <f t="shared" si="1301"/>
        <v>0</v>
      </c>
      <c r="DJ268" s="162">
        <f t="shared" si="1301"/>
        <v>0</v>
      </c>
      <c r="DK268" s="162">
        <f t="shared" si="1301"/>
        <v>0</v>
      </c>
      <c r="DL268" s="162">
        <f t="shared" si="1301"/>
        <v>0</v>
      </c>
      <c r="DM268" s="162">
        <f t="shared" si="1301"/>
        <v>0</v>
      </c>
      <c r="DN268" s="162">
        <f t="shared" si="1301"/>
        <v>0</v>
      </c>
      <c r="DO268" s="162">
        <f t="shared" si="1301"/>
        <v>0</v>
      </c>
      <c r="DP268" s="162">
        <f t="shared" si="1301"/>
        <v>0</v>
      </c>
      <c r="DQ268" s="162">
        <f t="shared" si="1301"/>
        <v>0</v>
      </c>
      <c r="DR268" s="162">
        <f t="shared" si="1301"/>
        <v>0</v>
      </c>
      <c r="DS268" s="162">
        <f t="shared" si="1301"/>
        <v>0</v>
      </c>
      <c r="DT268" s="162">
        <f t="shared" si="1301"/>
        <v>0</v>
      </c>
      <c r="DU268" s="162">
        <f t="shared" si="1301"/>
        <v>0</v>
      </c>
      <c r="DV268" s="162">
        <f t="shared" si="1301"/>
        <v>0</v>
      </c>
      <c r="DW268" s="162">
        <f t="shared" si="1301"/>
        <v>0</v>
      </c>
      <c r="DX268" s="162">
        <f t="shared" si="1301"/>
        <v>0</v>
      </c>
      <c r="DY268" s="162">
        <f t="shared" si="1301"/>
        <v>0</v>
      </c>
      <c r="DZ268" s="162">
        <f t="shared" si="1301"/>
        <v>0</v>
      </c>
      <c r="EA268" s="162">
        <f t="shared" si="1301"/>
        <v>0</v>
      </c>
      <c r="EB268" s="162">
        <f t="shared" si="1301"/>
        <v>0</v>
      </c>
      <c r="EC268" s="162">
        <f t="shared" si="1301"/>
        <v>0</v>
      </c>
      <c r="ED268" s="162">
        <f t="shared" si="1301"/>
        <v>0</v>
      </c>
      <c r="EE268" s="162">
        <f t="shared" si="1301"/>
        <v>0</v>
      </c>
      <c r="EF268" s="162">
        <f t="shared" si="1301"/>
        <v>0</v>
      </c>
      <c r="EG268" s="162">
        <f t="shared" si="1301"/>
        <v>0</v>
      </c>
      <c r="EH268" s="162">
        <f t="shared" si="1301"/>
        <v>0</v>
      </c>
      <c r="EI268" s="162">
        <f t="shared" si="1301"/>
        <v>0</v>
      </c>
      <c r="EJ268" s="162">
        <f t="shared" si="1301"/>
        <v>0</v>
      </c>
      <c r="EK268" s="162">
        <f t="shared" si="1301"/>
        <v>0</v>
      </c>
      <c r="EL268" s="162">
        <f t="shared" si="1301"/>
        <v>0</v>
      </c>
      <c r="EM268" s="162">
        <f t="shared" si="1301"/>
        <v>0</v>
      </c>
      <c r="EN268" s="162">
        <f t="shared" si="1301"/>
        <v>0</v>
      </c>
      <c r="EO268" s="162">
        <f t="shared" si="1301"/>
        <v>0</v>
      </c>
      <c r="EP268" s="162">
        <f t="shared" si="1301"/>
        <v>0</v>
      </c>
      <c r="EQ268" s="162">
        <f t="shared" si="1301"/>
        <v>0</v>
      </c>
      <c r="ER268" s="162">
        <f t="shared" si="1301"/>
        <v>0</v>
      </c>
      <c r="ES268" s="162">
        <f t="shared" si="1301"/>
        <v>0</v>
      </c>
      <c r="ET268" s="162">
        <f t="shared" si="1301"/>
        <v>0</v>
      </c>
      <c r="EU268" s="162">
        <f t="shared" si="13"/>
        <v>0</v>
      </c>
      <c r="EV268" s="162">
        <f t="shared" ref="EV268:GQ268" si="1302">BB268-CY268</f>
        <v>0</v>
      </c>
      <c r="EW268" s="162">
        <f t="shared" si="1302"/>
        <v>0</v>
      </c>
      <c r="EX268" s="162">
        <f t="shared" si="1302"/>
        <v>0</v>
      </c>
      <c r="EY268" s="162">
        <f t="shared" si="1302"/>
        <v>0</v>
      </c>
      <c r="EZ268" s="162">
        <f t="shared" si="1302"/>
        <v>0</v>
      </c>
      <c r="FA268" s="162">
        <f t="shared" si="1302"/>
        <v>0</v>
      </c>
      <c r="FB268" s="162">
        <f t="shared" si="1302"/>
        <v>0</v>
      </c>
      <c r="FC268" s="162">
        <f t="shared" si="1302"/>
        <v>0</v>
      </c>
      <c r="FD268" s="162">
        <f t="shared" si="1302"/>
        <v>0</v>
      </c>
      <c r="FE268" s="162">
        <f t="shared" si="1302"/>
        <v>0</v>
      </c>
      <c r="FF268" s="162">
        <f t="shared" si="1302"/>
        <v>0</v>
      </c>
      <c r="FG268" s="162">
        <f t="shared" si="1302"/>
        <v>0</v>
      </c>
      <c r="FH268" s="162">
        <f t="shared" si="1302"/>
        <v>0</v>
      </c>
      <c r="FI268" s="162">
        <f t="shared" si="1302"/>
        <v>0</v>
      </c>
      <c r="FJ268" s="162">
        <f t="shared" si="1302"/>
        <v>0</v>
      </c>
      <c r="FK268" s="162">
        <f t="shared" si="1302"/>
        <v>0</v>
      </c>
      <c r="FL268" s="162">
        <f t="shared" si="1302"/>
        <v>0</v>
      </c>
      <c r="FM268" s="162">
        <f t="shared" si="1302"/>
        <v>0</v>
      </c>
      <c r="FN268" s="162">
        <f t="shared" si="1302"/>
        <v>0</v>
      </c>
      <c r="FO268" s="162">
        <f t="shared" si="1302"/>
        <v>0</v>
      </c>
      <c r="FP268" s="162">
        <f t="shared" si="1302"/>
        <v>0</v>
      </c>
      <c r="FQ268" s="162">
        <f t="shared" si="1302"/>
        <v>0</v>
      </c>
      <c r="FR268" s="162">
        <f t="shared" si="1302"/>
        <v>0</v>
      </c>
      <c r="FS268" s="162">
        <f t="shared" si="1302"/>
        <v>0</v>
      </c>
      <c r="FT268" s="162">
        <f t="shared" si="1302"/>
        <v>0</v>
      </c>
      <c r="FU268" s="162">
        <f t="shared" si="1302"/>
        <v>0</v>
      </c>
      <c r="FV268" s="162">
        <f t="shared" si="1302"/>
        <v>0</v>
      </c>
      <c r="FW268" s="162">
        <f t="shared" si="1302"/>
        <v>0</v>
      </c>
      <c r="FX268" s="162">
        <f t="shared" si="1302"/>
        <v>0</v>
      </c>
      <c r="FY268" s="162">
        <f t="shared" si="1302"/>
        <v>0</v>
      </c>
      <c r="FZ268" s="162">
        <f t="shared" si="1302"/>
        <v>0</v>
      </c>
      <c r="GA268" s="162">
        <f t="shared" si="1302"/>
        <v>0</v>
      </c>
      <c r="GB268" s="162">
        <f t="shared" si="1302"/>
        <v>0</v>
      </c>
      <c r="GC268" s="162">
        <f t="shared" si="1302"/>
        <v>0</v>
      </c>
      <c r="GD268" s="162">
        <f t="shared" si="1302"/>
        <v>0</v>
      </c>
      <c r="GE268" s="162">
        <f t="shared" si="1302"/>
        <v>0</v>
      </c>
      <c r="GF268" s="162">
        <f t="shared" si="1302"/>
        <v>0</v>
      </c>
      <c r="GG268" s="162">
        <f t="shared" si="1302"/>
        <v>0</v>
      </c>
      <c r="GH268" s="162">
        <f t="shared" si="1302"/>
        <v>0</v>
      </c>
      <c r="GI268" s="162">
        <f t="shared" si="1302"/>
        <v>0</v>
      </c>
      <c r="GJ268" s="162">
        <f t="shared" si="1302"/>
        <v>0</v>
      </c>
      <c r="GK268" s="162">
        <f t="shared" si="1302"/>
        <v>0</v>
      </c>
      <c r="GL268" s="162">
        <f t="shared" si="1302"/>
        <v>0</v>
      </c>
      <c r="GM268" s="162">
        <f t="shared" si="1302"/>
        <v>0</v>
      </c>
      <c r="GN268" s="162">
        <f t="shared" si="1302"/>
        <v>0</v>
      </c>
      <c r="GO268" s="162">
        <f t="shared" si="1302"/>
        <v>0</v>
      </c>
      <c r="GP268" s="162">
        <f t="shared" si="1302"/>
        <v>0</v>
      </c>
      <c r="GQ268" s="162">
        <f t="shared" si="1302"/>
        <v>0</v>
      </c>
      <c r="GR268" s="162">
        <f t="shared" si="15"/>
        <v>0</v>
      </c>
      <c r="GS268" s="162">
        <f t="shared" ref="GS268:IN268" si="1303">E268-EV268</f>
        <v>0</v>
      </c>
      <c r="GT268" s="162">
        <f t="shared" si="1303"/>
        <v>0</v>
      </c>
      <c r="GU268" s="162">
        <f t="shared" si="1303"/>
        <v>0</v>
      </c>
      <c r="GV268" s="162">
        <f t="shared" si="1303"/>
        <v>0</v>
      </c>
      <c r="GW268" s="162">
        <f t="shared" si="1303"/>
        <v>0</v>
      </c>
      <c r="GX268" s="162">
        <f t="shared" si="1303"/>
        <v>0</v>
      </c>
      <c r="GY268" s="162">
        <f t="shared" si="1303"/>
        <v>0</v>
      </c>
      <c r="GZ268" s="162">
        <f t="shared" si="1303"/>
        <v>0</v>
      </c>
      <c r="HA268" s="162">
        <f t="shared" si="1303"/>
        <v>0</v>
      </c>
      <c r="HB268" s="162">
        <f t="shared" si="1303"/>
        <v>0</v>
      </c>
      <c r="HC268" s="162">
        <f t="shared" si="1303"/>
        <v>0</v>
      </c>
      <c r="HD268" s="162">
        <f t="shared" si="1303"/>
        <v>0</v>
      </c>
      <c r="HE268" s="162">
        <f t="shared" si="1303"/>
        <v>0</v>
      </c>
      <c r="HF268" s="162">
        <f t="shared" si="1303"/>
        <v>0</v>
      </c>
      <c r="HG268" s="162">
        <f t="shared" si="1303"/>
        <v>0</v>
      </c>
      <c r="HH268" s="162">
        <f t="shared" si="1303"/>
        <v>0</v>
      </c>
      <c r="HI268" s="162">
        <f t="shared" si="1303"/>
        <v>0</v>
      </c>
      <c r="HJ268" s="162">
        <f t="shared" si="1303"/>
        <v>0</v>
      </c>
      <c r="HK268" s="162">
        <f t="shared" si="1303"/>
        <v>0</v>
      </c>
      <c r="HL268" s="162">
        <f t="shared" si="1303"/>
        <v>0</v>
      </c>
      <c r="HM268" s="162">
        <f t="shared" si="1303"/>
        <v>0</v>
      </c>
      <c r="HN268" s="162">
        <f t="shared" si="1303"/>
        <v>0</v>
      </c>
      <c r="HO268" s="162">
        <f t="shared" si="1303"/>
        <v>0</v>
      </c>
      <c r="HP268" s="162">
        <f t="shared" si="1303"/>
        <v>0</v>
      </c>
      <c r="HQ268" s="162">
        <f t="shared" si="1303"/>
        <v>0</v>
      </c>
      <c r="HR268" s="162">
        <f t="shared" si="1303"/>
        <v>0</v>
      </c>
      <c r="HS268" s="162">
        <f t="shared" si="1303"/>
        <v>0</v>
      </c>
      <c r="HT268" s="162">
        <f t="shared" si="1303"/>
        <v>0</v>
      </c>
      <c r="HU268" s="162">
        <f t="shared" si="1303"/>
        <v>0</v>
      </c>
      <c r="HV268" s="162">
        <f t="shared" si="1303"/>
        <v>0</v>
      </c>
      <c r="HW268" s="162">
        <f t="shared" si="1303"/>
        <v>0</v>
      </c>
      <c r="HX268" s="162">
        <f t="shared" si="1303"/>
        <v>0</v>
      </c>
      <c r="HY268" s="162">
        <f t="shared" si="1303"/>
        <v>0</v>
      </c>
      <c r="HZ268" s="162">
        <f t="shared" si="1303"/>
        <v>0</v>
      </c>
      <c r="IA268" s="162">
        <f t="shared" si="1303"/>
        <v>0</v>
      </c>
      <c r="IB268" s="162">
        <f t="shared" si="1303"/>
        <v>0</v>
      </c>
      <c r="IC268" s="162">
        <f t="shared" si="1303"/>
        <v>0</v>
      </c>
      <c r="ID268" s="162">
        <f t="shared" si="1303"/>
        <v>0</v>
      </c>
      <c r="IE268" s="162">
        <f t="shared" si="1303"/>
        <v>0</v>
      </c>
      <c r="IF268" s="162">
        <f t="shared" si="1303"/>
        <v>0</v>
      </c>
      <c r="IG268" s="162">
        <f t="shared" si="1303"/>
        <v>0</v>
      </c>
      <c r="IH268" s="162">
        <f t="shared" si="1303"/>
        <v>0</v>
      </c>
      <c r="II268" s="162">
        <f t="shared" si="1303"/>
        <v>0</v>
      </c>
      <c r="IJ268" s="162">
        <f t="shared" si="1303"/>
        <v>0</v>
      </c>
      <c r="IK268" s="162">
        <f t="shared" si="1303"/>
        <v>0</v>
      </c>
      <c r="IL268" s="162">
        <f t="shared" si="1303"/>
        <v>0</v>
      </c>
      <c r="IM268" s="162">
        <f t="shared" si="1303"/>
        <v>0</v>
      </c>
      <c r="IN268" s="162">
        <f t="shared" si="1303"/>
        <v>0</v>
      </c>
      <c r="IO268" s="162">
        <f t="shared" si="17"/>
        <v>0</v>
      </c>
      <c r="IP268" s="162">
        <f t="shared" si="23"/>
        <v>0</v>
      </c>
      <c r="IQ268" s="162">
        <f t="shared" ref="IQ268:KK268" si="1304">MAX((MIN(CZ268+IP268,$IO$7))-GT268,0)</f>
        <v>0</v>
      </c>
      <c r="IR268" s="162">
        <f t="shared" si="1304"/>
        <v>0</v>
      </c>
      <c r="IS268" s="162">
        <f t="shared" si="1304"/>
        <v>0</v>
      </c>
      <c r="IT268" s="162">
        <f t="shared" si="1304"/>
        <v>0</v>
      </c>
      <c r="IU268" s="162">
        <f t="shared" si="1304"/>
        <v>0</v>
      </c>
      <c r="IV268" s="162">
        <f t="shared" si="1304"/>
        <v>0</v>
      </c>
      <c r="IW268" s="162">
        <f t="shared" si="1304"/>
        <v>0</v>
      </c>
      <c r="IX268" s="162">
        <f t="shared" si="1304"/>
        <v>0</v>
      </c>
      <c r="IY268" s="162">
        <f t="shared" si="1304"/>
        <v>0</v>
      </c>
      <c r="IZ268" s="162">
        <f t="shared" si="1304"/>
        <v>0</v>
      </c>
      <c r="JA268" s="162">
        <f t="shared" si="1304"/>
        <v>0</v>
      </c>
      <c r="JB268" s="162">
        <f t="shared" si="1304"/>
        <v>0</v>
      </c>
      <c r="JC268" s="162">
        <f t="shared" si="1304"/>
        <v>0</v>
      </c>
      <c r="JD268" s="162">
        <f t="shared" si="1304"/>
        <v>0</v>
      </c>
      <c r="JE268" s="162">
        <f t="shared" si="1304"/>
        <v>0</v>
      </c>
      <c r="JF268" s="162">
        <f t="shared" si="1304"/>
        <v>0</v>
      </c>
      <c r="JG268" s="162">
        <f t="shared" si="1304"/>
        <v>0</v>
      </c>
      <c r="JH268" s="162">
        <f t="shared" si="1304"/>
        <v>0</v>
      </c>
      <c r="JI268" s="162">
        <f t="shared" si="1304"/>
        <v>0</v>
      </c>
      <c r="JJ268" s="162">
        <f t="shared" si="1304"/>
        <v>0</v>
      </c>
      <c r="JK268" s="162">
        <f t="shared" si="1304"/>
        <v>0</v>
      </c>
      <c r="JL268" s="162">
        <f t="shared" si="1304"/>
        <v>0</v>
      </c>
      <c r="JM268" s="162">
        <f t="shared" si="1304"/>
        <v>0</v>
      </c>
      <c r="JN268" s="162">
        <f t="shared" si="1304"/>
        <v>0</v>
      </c>
      <c r="JO268" s="162">
        <f t="shared" si="1304"/>
        <v>0</v>
      </c>
      <c r="JP268" s="162">
        <f t="shared" si="1304"/>
        <v>0</v>
      </c>
      <c r="JQ268" s="162">
        <f t="shared" si="1304"/>
        <v>0</v>
      </c>
      <c r="JR268" s="162">
        <f t="shared" si="1304"/>
        <v>0</v>
      </c>
      <c r="JS268" s="162">
        <f t="shared" si="1304"/>
        <v>0</v>
      </c>
      <c r="JT268" s="162">
        <f t="shared" si="1304"/>
        <v>0</v>
      </c>
      <c r="JU268" s="162">
        <f t="shared" si="1304"/>
        <v>0</v>
      </c>
      <c r="JV268" s="162">
        <f t="shared" si="1304"/>
        <v>0</v>
      </c>
      <c r="JW268" s="162">
        <f t="shared" si="1304"/>
        <v>0</v>
      </c>
      <c r="JX268" s="162">
        <f t="shared" si="1304"/>
        <v>0</v>
      </c>
      <c r="JY268" s="162">
        <f t="shared" si="1304"/>
        <v>0</v>
      </c>
      <c r="JZ268" s="162">
        <f t="shared" si="1304"/>
        <v>0</v>
      </c>
      <c r="KA268" s="162">
        <f t="shared" si="1304"/>
        <v>0</v>
      </c>
      <c r="KB268" s="162">
        <f t="shared" si="1304"/>
        <v>0</v>
      </c>
      <c r="KC268" s="162">
        <f t="shared" si="1304"/>
        <v>0</v>
      </c>
      <c r="KD268" s="162">
        <f t="shared" si="1304"/>
        <v>0</v>
      </c>
      <c r="KE268" s="162">
        <f t="shared" si="1304"/>
        <v>0</v>
      </c>
      <c r="KF268" s="162">
        <f t="shared" si="1304"/>
        <v>0</v>
      </c>
      <c r="KG268" s="162">
        <f t="shared" si="1304"/>
        <v>0</v>
      </c>
      <c r="KH268" s="162">
        <f t="shared" si="1304"/>
        <v>0</v>
      </c>
      <c r="KI268" s="162">
        <f t="shared" si="1304"/>
        <v>0</v>
      </c>
      <c r="KJ268" s="162">
        <f t="shared" si="1304"/>
        <v>0</v>
      </c>
      <c r="KK268" s="162">
        <f t="shared" si="1304"/>
        <v>0</v>
      </c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</row>
    <row r="269" ht="14.25" customHeight="1" spans="1:326" x14ac:dyDescent="0.25">
      <c r="A269" s="1">
        <v>9</v>
      </c>
      <c r="B269" s="1">
        <f t="shared" ref="B269:C269" si="1305">B268+1</f>
        <v>259</v>
      </c>
      <c r="C269" s="232">
        <f t="shared" si="1305"/>
        <v>43724</v>
      </c>
      <c r="D269" s="162">
        <f t="shared" si="9"/>
        <v>0</v>
      </c>
      <c r="E269" s="162">
        <f>(SUMIFS(Profile!$F$2:$F$17521,Profile!$B$2:$B$17521,$B269,Profile!$C$2:$C$17521,E$8))*$C$6</f>
        <v>0</v>
      </c>
      <c r="F269" s="162">
        <f>(SUMIFS(Profile!$F$2:$F$17521,Profile!$B$2:$B$17521,$B269,Profile!$C$2:$C$17521,F$8))*$C$6</f>
        <v>0</v>
      </c>
      <c r="G269" s="162">
        <f>(SUMIFS(Profile!$F$2:$F$17521,Profile!$B$2:$B$17521,$B269,Profile!$C$2:$C$17521,G$8))*$C$6</f>
        <v>0</v>
      </c>
      <c r="H269" s="162">
        <f>(SUMIFS(Profile!$F$2:$F$17521,Profile!$B$2:$B$17521,$B269,Profile!$C$2:$C$17521,H$8))*$C$6</f>
        <v>0</v>
      </c>
      <c r="I269" s="162">
        <f>(SUMIFS(Profile!$F$2:$F$17521,Profile!$B$2:$B$17521,$B269,Profile!$C$2:$C$17521,I$8))*$C$6</f>
        <v>0</v>
      </c>
      <c r="J269" s="162">
        <f>(SUMIFS(Profile!$F$2:$F$17521,Profile!$B$2:$B$17521,$B269,Profile!$C$2:$C$17521,J$8))*$C$6</f>
        <v>0</v>
      </c>
      <c r="K269" s="162">
        <f>(SUMIFS(Profile!$F$2:$F$17521,Profile!$B$2:$B$17521,$B269,Profile!$C$2:$C$17521,K$8))*$C$6</f>
        <v>0</v>
      </c>
      <c r="L269" s="162">
        <f>(SUMIFS(Profile!$F$2:$F$17521,Profile!$B$2:$B$17521,$B269,Profile!$C$2:$C$17521,L$8))*$C$6</f>
        <v>0</v>
      </c>
      <c r="M269" s="162">
        <f>(SUMIFS(Profile!$F$2:$F$17521,Profile!$B$2:$B$17521,$B269,Profile!$C$2:$C$17521,M$8))*$C$6</f>
        <v>0</v>
      </c>
      <c r="N269" s="162">
        <f>(SUMIFS(Profile!$F$2:$F$17521,Profile!$B$2:$B$17521,$B269,Profile!$C$2:$C$17521,N$8))*$C$6</f>
        <v>0</v>
      </c>
      <c r="O269" s="162">
        <f>(SUMIFS(Profile!$F$2:$F$17521,Profile!$B$2:$B$17521,$B269,Profile!$C$2:$C$17521,O$8))*$C$6</f>
        <v>0</v>
      </c>
      <c r="P269" s="162">
        <f>(SUMIFS(Profile!$F$2:$F$17521,Profile!$B$2:$B$17521,$B269,Profile!$C$2:$C$17521,P$8))*$C$6</f>
        <v>0</v>
      </c>
      <c r="Q269" s="162">
        <f>(SUMIFS(Profile!$F$2:$F$17521,Profile!$B$2:$B$17521,$B269,Profile!$C$2:$C$17521,Q$8))*$C$6</f>
        <v>0</v>
      </c>
      <c r="R269" s="162">
        <f>(SUMIFS(Profile!$F$2:$F$17521,Profile!$B$2:$B$17521,$B269,Profile!$C$2:$C$17521,R$8))*$C$6</f>
        <v>0</v>
      </c>
      <c r="S269" s="162">
        <f>(SUMIFS(Profile!$F$2:$F$17521,Profile!$B$2:$B$17521,$B269,Profile!$C$2:$C$17521,S$8))*$C$6</f>
        <v>0</v>
      </c>
      <c r="T269" s="162">
        <f>(SUMIFS(Profile!$F$2:$F$17521,Profile!$B$2:$B$17521,$B269,Profile!$C$2:$C$17521,T$8))*$C$6</f>
        <v>0</v>
      </c>
      <c r="U269" s="162">
        <f>(SUMIFS(Profile!$F$2:$F$17521,Profile!$B$2:$B$17521,$B269,Profile!$C$2:$C$17521,U$8))*$C$6</f>
        <v>0</v>
      </c>
      <c r="V269" s="162">
        <f>(SUMIFS(Profile!$F$2:$F$17521,Profile!$B$2:$B$17521,$B269,Profile!$C$2:$C$17521,V$8))*$C$6</f>
        <v>0</v>
      </c>
      <c r="W269" s="162">
        <f>(SUMIFS(Profile!$F$2:$F$17521,Profile!$B$2:$B$17521,$B269,Profile!$C$2:$C$17521,W$8))*$C$6</f>
        <v>0</v>
      </c>
      <c r="X269" s="162">
        <f>(SUMIFS(Profile!$F$2:$F$17521,Profile!$B$2:$B$17521,$B269,Profile!$C$2:$C$17521,X$8))*$C$6</f>
        <v>0</v>
      </c>
      <c r="Y269" s="162">
        <f>(SUMIFS(Profile!$F$2:$F$17521,Profile!$B$2:$B$17521,$B269,Profile!$C$2:$C$17521,Y$8))*$C$6</f>
        <v>0</v>
      </c>
      <c r="Z269" s="162">
        <f>(SUMIFS(Profile!$F$2:$F$17521,Profile!$B$2:$B$17521,$B269,Profile!$C$2:$C$17521,Z$8))*$C$6</f>
        <v>0</v>
      </c>
      <c r="AA269" s="162">
        <f>(SUMIFS(Profile!$F$2:$F$17521,Profile!$B$2:$B$17521,$B269,Profile!$C$2:$C$17521,AA$8))*$C$6</f>
        <v>0</v>
      </c>
      <c r="AB269" s="162">
        <f>(SUMIFS(Profile!$F$2:$F$17521,Profile!$B$2:$B$17521,$B269,Profile!$C$2:$C$17521,AB$8))*$C$6</f>
        <v>0</v>
      </c>
      <c r="AC269" s="162">
        <f>(SUMIFS(Profile!$F$2:$F$17521,Profile!$B$2:$B$17521,$B269,Profile!$C$2:$C$17521,AC$8))*$C$6</f>
        <v>0</v>
      </c>
      <c r="AD269" s="162">
        <f>(SUMIFS(Profile!$F$2:$F$17521,Profile!$B$2:$B$17521,$B269,Profile!$C$2:$C$17521,AD$8))*$C$6</f>
        <v>0</v>
      </c>
      <c r="AE269" s="162">
        <f>(SUMIFS(Profile!$F$2:$F$17521,Profile!$B$2:$B$17521,$B269,Profile!$C$2:$C$17521,AE$8))*$C$6</f>
        <v>0</v>
      </c>
      <c r="AF269" s="162">
        <f>(SUMIFS(Profile!$F$2:$F$17521,Profile!$B$2:$B$17521,$B269,Profile!$C$2:$C$17521,AF$8))*$C$6</f>
        <v>0</v>
      </c>
      <c r="AG269" s="162">
        <f>(SUMIFS(Profile!$F$2:$F$17521,Profile!$B$2:$B$17521,$B269,Profile!$C$2:$C$17521,AG$8))*$C$6</f>
        <v>0</v>
      </c>
      <c r="AH269" s="162">
        <f>(SUMIFS(Profile!$F$2:$F$17521,Profile!$B$2:$B$17521,$B269,Profile!$C$2:$C$17521,AH$8))*$C$6</f>
        <v>0</v>
      </c>
      <c r="AI269" s="162">
        <f>(SUMIFS(Profile!$F$2:$F$17521,Profile!$B$2:$B$17521,$B269,Profile!$C$2:$C$17521,AI$8))*$C$6</f>
        <v>0</v>
      </c>
      <c r="AJ269" s="162">
        <f>(SUMIFS(Profile!$F$2:$F$17521,Profile!$B$2:$B$17521,$B269,Profile!$C$2:$C$17521,AJ$8))*$C$6</f>
        <v>0</v>
      </c>
      <c r="AK269" s="162">
        <f>(SUMIFS(Profile!$F$2:$F$17521,Profile!$B$2:$B$17521,$B269,Profile!$C$2:$C$17521,AK$8))*$C$6</f>
        <v>0</v>
      </c>
      <c r="AL269" s="162">
        <f>(SUMIFS(Profile!$F$2:$F$17521,Profile!$B$2:$B$17521,$B269,Profile!$C$2:$C$17521,AL$8))*$C$6</f>
        <v>0</v>
      </c>
      <c r="AM269" s="162">
        <f>(SUMIFS(Profile!$F$2:$F$17521,Profile!$B$2:$B$17521,$B269,Profile!$C$2:$C$17521,AM$8))*$C$6</f>
        <v>0</v>
      </c>
      <c r="AN269" s="162">
        <f>(SUMIFS(Profile!$F$2:$F$17521,Profile!$B$2:$B$17521,$B269,Profile!$C$2:$C$17521,AN$8))*$C$6</f>
        <v>0</v>
      </c>
      <c r="AO269" s="162">
        <f>(SUMIFS(Profile!$F$2:$F$17521,Profile!$B$2:$B$17521,$B269,Profile!$C$2:$C$17521,AO$8))*$C$6</f>
        <v>0</v>
      </c>
      <c r="AP269" s="162">
        <f>(SUMIFS(Profile!$F$2:$F$17521,Profile!$B$2:$B$17521,$B269,Profile!$C$2:$C$17521,AP$8))*$C$6</f>
        <v>0</v>
      </c>
      <c r="AQ269" s="162">
        <f>(SUMIFS(Profile!$F$2:$F$17521,Profile!$B$2:$B$17521,$B269,Profile!$C$2:$C$17521,AQ$8))*$C$6</f>
        <v>0</v>
      </c>
      <c r="AR269" s="162">
        <f>(SUMIFS(Profile!$F$2:$F$17521,Profile!$B$2:$B$17521,$B269,Profile!$C$2:$C$17521,AR$8))*$C$6</f>
        <v>0</v>
      </c>
      <c r="AS269" s="162">
        <f>(SUMIFS(Profile!$F$2:$F$17521,Profile!$B$2:$B$17521,$B269,Profile!$C$2:$C$17521,AS$8))*$C$6</f>
        <v>0</v>
      </c>
      <c r="AT269" s="162">
        <f>(SUMIFS(Profile!$F$2:$F$17521,Profile!$B$2:$B$17521,$B269,Profile!$C$2:$C$17521,AT$8))*$C$6</f>
        <v>0</v>
      </c>
      <c r="AU269" s="162">
        <f>(SUMIFS(Profile!$F$2:$F$17521,Profile!$B$2:$B$17521,$B269,Profile!$C$2:$C$17521,AU$8))*$C$6</f>
        <v>0</v>
      </c>
      <c r="AV269" s="162">
        <f>(SUMIFS(Profile!$F$2:$F$17521,Profile!$B$2:$B$17521,$B269,Profile!$C$2:$C$17521,AV$8))*$C$6</f>
        <v>0</v>
      </c>
      <c r="AW269" s="162">
        <f>(SUMIFS(Profile!$F$2:$F$17521,Profile!$B$2:$B$17521,$B269,Profile!$C$2:$C$17521,AW$8))*$C$6</f>
        <v>0</v>
      </c>
      <c r="AX269" s="162">
        <f>(SUMIFS(Profile!$F$2:$F$17521,Profile!$B$2:$B$17521,$B269,Profile!$C$2:$C$17521,AX$8))*$C$6</f>
        <v>0</v>
      </c>
      <c r="AY269" s="162">
        <f>(SUMIFS(Profile!$F$2:$F$17521,Profile!$B$2:$B$17521,$B269,Profile!$C$2:$C$17521,AY$8))*$C$6</f>
        <v>0</v>
      </c>
      <c r="AZ269" s="162">
        <f>(SUMIFS(Profile!$F$2:$F$17521,Profile!$B$2:$B$17521,$B269,Profile!$C$2:$C$17521,AZ$8))*$C$6</f>
        <v>0</v>
      </c>
      <c r="BA269" s="162">
        <f t="shared" si="10"/>
        <v>0</v>
      </c>
      <c r="BB269" s="162">
        <f>(SUMIFS(Profile!$E$2:$E$17521,Profile!$B$2:$B$17521,$B269,Profile!$C$2:$C$17521,BB$8))*$C$9</f>
        <v>0</v>
      </c>
      <c r="BC269" s="162">
        <f>(SUMIFS(Profile!$E$2:$E$17521,Profile!$B$2:$B$17521,$B269,Profile!$C$2:$C$17521,BC$8))*$C$9</f>
        <v>0</v>
      </c>
      <c r="BD269" s="162">
        <f>(SUMIFS(Profile!$E$2:$E$17521,Profile!$B$2:$B$17521,$B269,Profile!$C$2:$C$17521,BD$8))*$C$9</f>
        <v>0</v>
      </c>
      <c r="BE269" s="162">
        <f>(SUMIFS(Profile!$E$2:$E$17521,Profile!$B$2:$B$17521,$B269,Profile!$C$2:$C$17521,BE$8))*$C$9</f>
        <v>0</v>
      </c>
      <c r="BF269" s="162">
        <f>(SUMIFS(Profile!$E$2:$E$17521,Profile!$B$2:$B$17521,$B269,Profile!$C$2:$C$17521,BF$8))*$C$9</f>
        <v>0</v>
      </c>
      <c r="BG269" s="162">
        <f>(SUMIFS(Profile!$E$2:$E$17521,Profile!$B$2:$B$17521,$B269,Profile!$C$2:$C$17521,BG$8))*$C$9</f>
        <v>0</v>
      </c>
      <c r="BH269" s="162">
        <f>(SUMIFS(Profile!$E$2:$E$17521,Profile!$B$2:$B$17521,$B269,Profile!$C$2:$C$17521,BH$8))*$C$9</f>
        <v>0</v>
      </c>
      <c r="BI269" s="162">
        <f>(SUMIFS(Profile!$E$2:$E$17521,Profile!$B$2:$B$17521,$B269,Profile!$C$2:$C$17521,BI$8))*$C$9</f>
        <v>0</v>
      </c>
      <c r="BJ269" s="162">
        <f>(SUMIFS(Profile!$E$2:$E$17521,Profile!$B$2:$B$17521,$B269,Profile!$C$2:$C$17521,BJ$8))*$C$9</f>
        <v>0</v>
      </c>
      <c r="BK269" s="162">
        <f>(SUMIFS(Profile!$E$2:$E$17521,Profile!$B$2:$B$17521,$B269,Profile!$C$2:$C$17521,BK$8))*$C$9</f>
        <v>0</v>
      </c>
      <c r="BL269" s="162">
        <f>(SUMIFS(Profile!$E$2:$E$17521,Profile!$B$2:$B$17521,$B269,Profile!$C$2:$C$17521,BL$8))*$C$9</f>
        <v>0</v>
      </c>
      <c r="BM269" s="162">
        <f>(SUMIFS(Profile!$E$2:$E$17521,Profile!$B$2:$B$17521,$B269,Profile!$C$2:$C$17521,BM$8))*$C$9</f>
        <v>0</v>
      </c>
      <c r="BN269" s="162">
        <f>(SUMIFS(Profile!$E$2:$E$17521,Profile!$B$2:$B$17521,$B269,Profile!$C$2:$C$17521,BN$8))*$C$9</f>
        <v>0</v>
      </c>
      <c r="BO269" s="162">
        <f>(SUMIFS(Profile!$E$2:$E$17521,Profile!$B$2:$B$17521,$B269,Profile!$C$2:$C$17521,BO$8))*$C$9</f>
        <v>0</v>
      </c>
      <c r="BP269" s="162">
        <f>(SUMIFS(Profile!$E$2:$E$17521,Profile!$B$2:$B$17521,$B269,Profile!$C$2:$C$17521,BP$8))*$C$9</f>
        <v>0</v>
      </c>
      <c r="BQ269" s="162">
        <f>(SUMIFS(Profile!$E$2:$E$17521,Profile!$B$2:$B$17521,$B269,Profile!$C$2:$C$17521,BQ$8))*$C$9</f>
        <v>0</v>
      </c>
      <c r="BR269" s="162">
        <f>(SUMIFS(Profile!$E$2:$E$17521,Profile!$B$2:$B$17521,$B269,Profile!$C$2:$C$17521,BR$8))*$C$9</f>
        <v>0</v>
      </c>
      <c r="BS269" s="162">
        <f>(SUMIFS(Profile!$E$2:$E$17521,Profile!$B$2:$B$17521,$B269,Profile!$C$2:$C$17521,BS$8))*$C$9</f>
        <v>0</v>
      </c>
      <c r="BT269" s="162">
        <f>(SUMIFS(Profile!$E$2:$E$17521,Profile!$B$2:$B$17521,$B269,Profile!$C$2:$C$17521,BT$8))*$C$9</f>
        <v>0</v>
      </c>
      <c r="BU269" s="162">
        <f>(SUMIFS(Profile!$E$2:$E$17521,Profile!$B$2:$B$17521,$B269,Profile!$C$2:$C$17521,BU$8))*$C$9</f>
        <v>0</v>
      </c>
      <c r="BV269" s="162">
        <f>(SUMIFS(Profile!$E$2:$E$17521,Profile!$B$2:$B$17521,$B269,Profile!$C$2:$C$17521,BV$8))*$C$9</f>
        <v>0</v>
      </c>
      <c r="BW269" s="162">
        <f>(SUMIFS(Profile!$E$2:$E$17521,Profile!$B$2:$B$17521,$B269,Profile!$C$2:$C$17521,BW$8))*$C$9</f>
        <v>0</v>
      </c>
      <c r="BX269" s="162">
        <f>(SUMIFS(Profile!$E$2:$E$17521,Profile!$B$2:$B$17521,$B269,Profile!$C$2:$C$17521,BX$8))*$C$9</f>
        <v>0</v>
      </c>
      <c r="BY269" s="162">
        <f>(SUMIFS(Profile!$E$2:$E$17521,Profile!$B$2:$B$17521,$B269,Profile!$C$2:$C$17521,BY$8))*$C$9</f>
        <v>0</v>
      </c>
      <c r="BZ269" s="162">
        <f>(SUMIFS(Profile!$E$2:$E$17521,Profile!$B$2:$B$17521,$B269,Profile!$C$2:$C$17521,BZ$8))*$C$9</f>
        <v>0</v>
      </c>
      <c r="CA269" s="162">
        <f>(SUMIFS(Profile!$E$2:$E$17521,Profile!$B$2:$B$17521,$B269,Profile!$C$2:$C$17521,CA$8))*$C$9</f>
        <v>0</v>
      </c>
      <c r="CB269" s="162">
        <f>(SUMIFS(Profile!$E$2:$E$17521,Profile!$B$2:$B$17521,$B269,Profile!$C$2:$C$17521,CB$8))*$C$9</f>
        <v>0</v>
      </c>
      <c r="CC269" s="162">
        <f>(SUMIFS(Profile!$E$2:$E$17521,Profile!$B$2:$B$17521,$B269,Profile!$C$2:$C$17521,CC$8))*$C$9</f>
        <v>0</v>
      </c>
      <c r="CD269" s="162">
        <f>(SUMIFS(Profile!$E$2:$E$17521,Profile!$B$2:$B$17521,$B269,Profile!$C$2:$C$17521,CD$8))*$C$9</f>
        <v>0</v>
      </c>
      <c r="CE269" s="162">
        <f>(SUMIFS(Profile!$E$2:$E$17521,Profile!$B$2:$B$17521,$B269,Profile!$C$2:$C$17521,CE$8))*$C$9</f>
        <v>0</v>
      </c>
      <c r="CF269" s="162">
        <f>(SUMIFS(Profile!$E$2:$E$17521,Profile!$B$2:$B$17521,$B269,Profile!$C$2:$C$17521,CF$8))*$C$9</f>
        <v>0</v>
      </c>
      <c r="CG269" s="162">
        <f>(SUMIFS(Profile!$E$2:$E$17521,Profile!$B$2:$B$17521,$B269,Profile!$C$2:$C$17521,CG$8))*$C$9</f>
        <v>0</v>
      </c>
      <c r="CH269" s="162">
        <f>(SUMIFS(Profile!$E$2:$E$17521,Profile!$B$2:$B$17521,$B269,Profile!$C$2:$C$17521,CH$8))*$C$9</f>
        <v>0</v>
      </c>
      <c r="CI269" s="162">
        <f>(SUMIFS(Profile!$E$2:$E$17521,Profile!$B$2:$B$17521,$B269,Profile!$C$2:$C$17521,CI$8))*$C$9</f>
        <v>0</v>
      </c>
      <c r="CJ269" s="162">
        <f>(SUMIFS(Profile!$E$2:$E$17521,Profile!$B$2:$B$17521,$B269,Profile!$C$2:$C$17521,CJ$8))*$C$9</f>
        <v>0</v>
      </c>
      <c r="CK269" s="162">
        <f>(SUMIFS(Profile!$E$2:$E$17521,Profile!$B$2:$B$17521,$B269,Profile!$C$2:$C$17521,CK$8))*$C$9</f>
        <v>0</v>
      </c>
      <c r="CL269" s="162">
        <f>(SUMIFS(Profile!$E$2:$E$17521,Profile!$B$2:$B$17521,$B269,Profile!$C$2:$C$17521,CL$8))*$C$9</f>
        <v>0</v>
      </c>
      <c r="CM269" s="162">
        <f>(SUMIFS(Profile!$E$2:$E$17521,Profile!$B$2:$B$17521,$B269,Profile!$C$2:$C$17521,CM$8))*$C$9</f>
        <v>0</v>
      </c>
      <c r="CN269" s="162">
        <f>(SUMIFS(Profile!$E$2:$E$17521,Profile!$B$2:$B$17521,$B269,Profile!$C$2:$C$17521,CN$8))*$C$9</f>
        <v>0</v>
      </c>
      <c r="CO269" s="162">
        <f>(SUMIFS(Profile!$E$2:$E$17521,Profile!$B$2:$B$17521,$B269,Profile!$C$2:$C$17521,CO$8))*$C$9</f>
        <v>0</v>
      </c>
      <c r="CP269" s="162">
        <f>(SUMIFS(Profile!$E$2:$E$17521,Profile!$B$2:$B$17521,$B269,Profile!$C$2:$C$17521,CP$8))*$C$9</f>
        <v>0</v>
      </c>
      <c r="CQ269" s="162">
        <f>(SUMIFS(Profile!$E$2:$E$17521,Profile!$B$2:$B$17521,$B269,Profile!$C$2:$C$17521,CQ$8))*$C$9</f>
        <v>0</v>
      </c>
      <c r="CR269" s="162">
        <f>(SUMIFS(Profile!$E$2:$E$17521,Profile!$B$2:$B$17521,$B269,Profile!$C$2:$C$17521,CR$8))*$C$9</f>
        <v>0</v>
      </c>
      <c r="CS269" s="162">
        <f>(SUMIFS(Profile!$E$2:$E$17521,Profile!$B$2:$B$17521,$B269,Profile!$C$2:$C$17521,CS$8))*$C$9</f>
        <v>0</v>
      </c>
      <c r="CT269" s="162">
        <f>(SUMIFS(Profile!$E$2:$E$17521,Profile!$B$2:$B$17521,$B269,Profile!$C$2:$C$17521,CT$8))*$C$9</f>
        <v>0</v>
      </c>
      <c r="CU269" s="162">
        <f>(SUMIFS(Profile!$E$2:$E$17521,Profile!$B$2:$B$17521,$B269,Profile!$C$2:$C$17521,CU$8))*$C$9</f>
        <v>0</v>
      </c>
      <c r="CV269" s="162">
        <f>(SUMIFS(Profile!$E$2:$E$17521,Profile!$B$2:$B$17521,$B269,Profile!$C$2:$C$17521,CV$8))*$C$9</f>
        <v>0</v>
      </c>
      <c r="CW269" s="162">
        <f>(SUMIFS(Profile!$E$2:$E$17521,Profile!$B$2:$B$17521,$B269,Profile!$C$2:$C$17521,CW$8))*$C$9</f>
        <v>0</v>
      </c>
      <c r="CX269" s="162">
        <f t="shared" si="11"/>
        <v>0</v>
      </c>
      <c r="CY269" s="162">
        <f t="shared" ref="CY269:ET269" si="1306">MAX(BB269-E269,0)</f>
        <v>0</v>
      </c>
      <c r="CZ269" s="162">
        <f t="shared" si="1306"/>
        <v>0</v>
      </c>
      <c r="DA269" s="162">
        <f t="shared" si="1306"/>
        <v>0</v>
      </c>
      <c r="DB269" s="162">
        <f t="shared" si="1306"/>
        <v>0</v>
      </c>
      <c r="DC269" s="162">
        <f t="shared" si="1306"/>
        <v>0</v>
      </c>
      <c r="DD269" s="162">
        <f t="shared" si="1306"/>
        <v>0</v>
      </c>
      <c r="DE269" s="162">
        <f t="shared" si="1306"/>
        <v>0</v>
      </c>
      <c r="DF269" s="162">
        <f t="shared" si="1306"/>
        <v>0</v>
      </c>
      <c r="DG269" s="162">
        <f t="shared" si="1306"/>
        <v>0</v>
      </c>
      <c r="DH269" s="162">
        <f t="shared" si="1306"/>
        <v>0</v>
      </c>
      <c r="DI269" s="162">
        <f t="shared" si="1306"/>
        <v>0</v>
      </c>
      <c r="DJ269" s="162">
        <f t="shared" si="1306"/>
        <v>0</v>
      </c>
      <c r="DK269" s="162">
        <f t="shared" si="1306"/>
        <v>0</v>
      </c>
      <c r="DL269" s="162">
        <f t="shared" si="1306"/>
        <v>0</v>
      </c>
      <c r="DM269" s="162">
        <f t="shared" si="1306"/>
        <v>0</v>
      </c>
      <c r="DN269" s="162">
        <f t="shared" si="1306"/>
        <v>0</v>
      </c>
      <c r="DO269" s="162">
        <f t="shared" si="1306"/>
        <v>0</v>
      </c>
      <c r="DP269" s="162">
        <f t="shared" si="1306"/>
        <v>0</v>
      </c>
      <c r="DQ269" s="162">
        <f t="shared" si="1306"/>
        <v>0</v>
      </c>
      <c r="DR269" s="162">
        <f t="shared" si="1306"/>
        <v>0</v>
      </c>
      <c r="DS269" s="162">
        <f t="shared" si="1306"/>
        <v>0</v>
      </c>
      <c r="DT269" s="162">
        <f t="shared" si="1306"/>
        <v>0</v>
      </c>
      <c r="DU269" s="162">
        <f t="shared" si="1306"/>
        <v>0</v>
      </c>
      <c r="DV269" s="162">
        <f t="shared" si="1306"/>
        <v>0</v>
      </c>
      <c r="DW269" s="162">
        <f t="shared" si="1306"/>
        <v>0</v>
      </c>
      <c r="DX269" s="162">
        <f t="shared" si="1306"/>
        <v>0</v>
      </c>
      <c r="DY269" s="162">
        <f t="shared" si="1306"/>
        <v>0</v>
      </c>
      <c r="DZ269" s="162">
        <f t="shared" si="1306"/>
        <v>0</v>
      </c>
      <c r="EA269" s="162">
        <f t="shared" si="1306"/>
        <v>0</v>
      </c>
      <c r="EB269" s="162">
        <f t="shared" si="1306"/>
        <v>0</v>
      </c>
      <c r="EC269" s="162">
        <f t="shared" si="1306"/>
        <v>0</v>
      </c>
      <c r="ED269" s="162">
        <f t="shared" si="1306"/>
        <v>0</v>
      </c>
      <c r="EE269" s="162">
        <f t="shared" si="1306"/>
        <v>0</v>
      </c>
      <c r="EF269" s="162">
        <f t="shared" si="1306"/>
        <v>0</v>
      </c>
      <c r="EG269" s="162">
        <f t="shared" si="1306"/>
        <v>0</v>
      </c>
      <c r="EH269" s="162">
        <f t="shared" si="1306"/>
        <v>0</v>
      </c>
      <c r="EI269" s="162">
        <f t="shared" si="1306"/>
        <v>0</v>
      </c>
      <c r="EJ269" s="162">
        <f t="shared" si="1306"/>
        <v>0</v>
      </c>
      <c r="EK269" s="162">
        <f t="shared" si="1306"/>
        <v>0</v>
      </c>
      <c r="EL269" s="162">
        <f t="shared" si="1306"/>
        <v>0</v>
      </c>
      <c r="EM269" s="162">
        <f t="shared" si="1306"/>
        <v>0</v>
      </c>
      <c r="EN269" s="162">
        <f t="shared" si="1306"/>
        <v>0</v>
      </c>
      <c r="EO269" s="162">
        <f t="shared" si="1306"/>
        <v>0</v>
      </c>
      <c r="EP269" s="162">
        <f t="shared" si="1306"/>
        <v>0</v>
      </c>
      <c r="EQ269" s="162">
        <f t="shared" si="1306"/>
        <v>0</v>
      </c>
      <c r="ER269" s="162">
        <f t="shared" si="1306"/>
        <v>0</v>
      </c>
      <c r="ES269" s="162">
        <f t="shared" si="1306"/>
        <v>0</v>
      </c>
      <c r="ET269" s="162">
        <f t="shared" si="1306"/>
        <v>0</v>
      </c>
      <c r="EU269" s="162">
        <f t="shared" si="13"/>
        <v>0</v>
      </c>
      <c r="EV269" s="162">
        <f t="shared" ref="EV269:GQ269" si="1307">BB269-CY269</f>
        <v>0</v>
      </c>
      <c r="EW269" s="162">
        <f t="shared" si="1307"/>
        <v>0</v>
      </c>
      <c r="EX269" s="162">
        <f t="shared" si="1307"/>
        <v>0</v>
      </c>
      <c r="EY269" s="162">
        <f t="shared" si="1307"/>
        <v>0</v>
      </c>
      <c r="EZ269" s="162">
        <f t="shared" si="1307"/>
        <v>0</v>
      </c>
      <c r="FA269" s="162">
        <f t="shared" si="1307"/>
        <v>0</v>
      </c>
      <c r="FB269" s="162">
        <f t="shared" si="1307"/>
        <v>0</v>
      </c>
      <c r="FC269" s="162">
        <f t="shared" si="1307"/>
        <v>0</v>
      </c>
      <c r="FD269" s="162">
        <f t="shared" si="1307"/>
        <v>0</v>
      </c>
      <c r="FE269" s="162">
        <f t="shared" si="1307"/>
        <v>0</v>
      </c>
      <c r="FF269" s="162">
        <f t="shared" si="1307"/>
        <v>0</v>
      </c>
      <c r="FG269" s="162">
        <f t="shared" si="1307"/>
        <v>0</v>
      </c>
      <c r="FH269" s="162">
        <f t="shared" si="1307"/>
        <v>0</v>
      </c>
      <c r="FI269" s="162">
        <f t="shared" si="1307"/>
        <v>0</v>
      </c>
      <c r="FJ269" s="162">
        <f t="shared" si="1307"/>
        <v>0</v>
      </c>
      <c r="FK269" s="162">
        <f t="shared" si="1307"/>
        <v>0</v>
      </c>
      <c r="FL269" s="162">
        <f t="shared" si="1307"/>
        <v>0</v>
      </c>
      <c r="FM269" s="162">
        <f t="shared" si="1307"/>
        <v>0</v>
      </c>
      <c r="FN269" s="162">
        <f t="shared" si="1307"/>
        <v>0</v>
      </c>
      <c r="FO269" s="162">
        <f t="shared" si="1307"/>
        <v>0</v>
      </c>
      <c r="FP269" s="162">
        <f t="shared" si="1307"/>
        <v>0</v>
      </c>
      <c r="FQ269" s="162">
        <f t="shared" si="1307"/>
        <v>0</v>
      </c>
      <c r="FR269" s="162">
        <f t="shared" si="1307"/>
        <v>0</v>
      </c>
      <c r="FS269" s="162">
        <f t="shared" si="1307"/>
        <v>0</v>
      </c>
      <c r="FT269" s="162">
        <f t="shared" si="1307"/>
        <v>0</v>
      </c>
      <c r="FU269" s="162">
        <f t="shared" si="1307"/>
        <v>0</v>
      </c>
      <c r="FV269" s="162">
        <f t="shared" si="1307"/>
        <v>0</v>
      </c>
      <c r="FW269" s="162">
        <f t="shared" si="1307"/>
        <v>0</v>
      </c>
      <c r="FX269" s="162">
        <f t="shared" si="1307"/>
        <v>0</v>
      </c>
      <c r="FY269" s="162">
        <f t="shared" si="1307"/>
        <v>0</v>
      </c>
      <c r="FZ269" s="162">
        <f t="shared" si="1307"/>
        <v>0</v>
      </c>
      <c r="GA269" s="162">
        <f t="shared" si="1307"/>
        <v>0</v>
      </c>
      <c r="GB269" s="162">
        <f t="shared" si="1307"/>
        <v>0</v>
      </c>
      <c r="GC269" s="162">
        <f t="shared" si="1307"/>
        <v>0</v>
      </c>
      <c r="GD269" s="162">
        <f t="shared" si="1307"/>
        <v>0</v>
      </c>
      <c r="GE269" s="162">
        <f t="shared" si="1307"/>
        <v>0</v>
      </c>
      <c r="GF269" s="162">
        <f t="shared" si="1307"/>
        <v>0</v>
      </c>
      <c r="GG269" s="162">
        <f t="shared" si="1307"/>
        <v>0</v>
      </c>
      <c r="GH269" s="162">
        <f t="shared" si="1307"/>
        <v>0</v>
      </c>
      <c r="GI269" s="162">
        <f t="shared" si="1307"/>
        <v>0</v>
      </c>
      <c r="GJ269" s="162">
        <f t="shared" si="1307"/>
        <v>0</v>
      </c>
      <c r="GK269" s="162">
        <f t="shared" si="1307"/>
        <v>0</v>
      </c>
      <c r="GL269" s="162">
        <f t="shared" si="1307"/>
        <v>0</v>
      </c>
      <c r="GM269" s="162">
        <f t="shared" si="1307"/>
        <v>0</v>
      </c>
      <c r="GN269" s="162">
        <f t="shared" si="1307"/>
        <v>0</v>
      </c>
      <c r="GO269" s="162">
        <f t="shared" si="1307"/>
        <v>0</v>
      </c>
      <c r="GP269" s="162">
        <f t="shared" si="1307"/>
        <v>0</v>
      </c>
      <c r="GQ269" s="162">
        <f t="shared" si="1307"/>
        <v>0</v>
      </c>
      <c r="GR269" s="162">
        <f t="shared" si="15"/>
        <v>0</v>
      </c>
      <c r="GS269" s="162">
        <f t="shared" ref="GS269:IN269" si="1308">E269-EV269</f>
        <v>0</v>
      </c>
      <c r="GT269" s="162">
        <f t="shared" si="1308"/>
        <v>0</v>
      </c>
      <c r="GU269" s="162">
        <f t="shared" si="1308"/>
        <v>0</v>
      </c>
      <c r="GV269" s="162">
        <f t="shared" si="1308"/>
        <v>0</v>
      </c>
      <c r="GW269" s="162">
        <f t="shared" si="1308"/>
        <v>0</v>
      </c>
      <c r="GX269" s="162">
        <f t="shared" si="1308"/>
        <v>0</v>
      </c>
      <c r="GY269" s="162">
        <f t="shared" si="1308"/>
        <v>0</v>
      </c>
      <c r="GZ269" s="162">
        <f t="shared" si="1308"/>
        <v>0</v>
      </c>
      <c r="HA269" s="162">
        <f t="shared" si="1308"/>
        <v>0</v>
      </c>
      <c r="HB269" s="162">
        <f t="shared" si="1308"/>
        <v>0</v>
      </c>
      <c r="HC269" s="162">
        <f t="shared" si="1308"/>
        <v>0</v>
      </c>
      <c r="HD269" s="162">
        <f t="shared" si="1308"/>
        <v>0</v>
      </c>
      <c r="HE269" s="162">
        <f t="shared" si="1308"/>
        <v>0</v>
      </c>
      <c r="HF269" s="162">
        <f t="shared" si="1308"/>
        <v>0</v>
      </c>
      <c r="HG269" s="162">
        <f t="shared" si="1308"/>
        <v>0</v>
      </c>
      <c r="HH269" s="162">
        <f t="shared" si="1308"/>
        <v>0</v>
      </c>
      <c r="HI269" s="162">
        <f t="shared" si="1308"/>
        <v>0</v>
      </c>
      <c r="HJ269" s="162">
        <f t="shared" si="1308"/>
        <v>0</v>
      </c>
      <c r="HK269" s="162">
        <f t="shared" si="1308"/>
        <v>0</v>
      </c>
      <c r="HL269" s="162">
        <f t="shared" si="1308"/>
        <v>0</v>
      </c>
      <c r="HM269" s="162">
        <f t="shared" si="1308"/>
        <v>0</v>
      </c>
      <c r="HN269" s="162">
        <f t="shared" si="1308"/>
        <v>0</v>
      </c>
      <c r="HO269" s="162">
        <f t="shared" si="1308"/>
        <v>0</v>
      </c>
      <c r="HP269" s="162">
        <f t="shared" si="1308"/>
        <v>0</v>
      </c>
      <c r="HQ269" s="162">
        <f t="shared" si="1308"/>
        <v>0</v>
      </c>
      <c r="HR269" s="162">
        <f t="shared" si="1308"/>
        <v>0</v>
      </c>
      <c r="HS269" s="162">
        <f t="shared" si="1308"/>
        <v>0</v>
      </c>
      <c r="HT269" s="162">
        <f t="shared" si="1308"/>
        <v>0</v>
      </c>
      <c r="HU269" s="162">
        <f t="shared" si="1308"/>
        <v>0</v>
      </c>
      <c r="HV269" s="162">
        <f t="shared" si="1308"/>
        <v>0</v>
      </c>
      <c r="HW269" s="162">
        <f t="shared" si="1308"/>
        <v>0</v>
      </c>
      <c r="HX269" s="162">
        <f t="shared" si="1308"/>
        <v>0</v>
      </c>
      <c r="HY269" s="162">
        <f t="shared" si="1308"/>
        <v>0</v>
      </c>
      <c r="HZ269" s="162">
        <f t="shared" si="1308"/>
        <v>0</v>
      </c>
      <c r="IA269" s="162">
        <f t="shared" si="1308"/>
        <v>0</v>
      </c>
      <c r="IB269" s="162">
        <f t="shared" si="1308"/>
        <v>0</v>
      </c>
      <c r="IC269" s="162">
        <f t="shared" si="1308"/>
        <v>0</v>
      </c>
      <c r="ID269" s="162">
        <f t="shared" si="1308"/>
        <v>0</v>
      </c>
      <c r="IE269" s="162">
        <f t="shared" si="1308"/>
        <v>0</v>
      </c>
      <c r="IF269" s="162">
        <f t="shared" si="1308"/>
        <v>0</v>
      </c>
      <c r="IG269" s="162">
        <f t="shared" si="1308"/>
        <v>0</v>
      </c>
      <c r="IH269" s="162">
        <f t="shared" si="1308"/>
        <v>0</v>
      </c>
      <c r="II269" s="162">
        <f t="shared" si="1308"/>
        <v>0</v>
      </c>
      <c r="IJ269" s="162">
        <f t="shared" si="1308"/>
        <v>0</v>
      </c>
      <c r="IK269" s="162">
        <f t="shared" si="1308"/>
        <v>0</v>
      </c>
      <c r="IL269" s="162">
        <f t="shared" si="1308"/>
        <v>0</v>
      </c>
      <c r="IM269" s="162">
        <f t="shared" si="1308"/>
        <v>0</v>
      </c>
      <c r="IN269" s="162">
        <f t="shared" si="1308"/>
        <v>0</v>
      </c>
      <c r="IO269" s="162">
        <f t="shared" si="17"/>
        <v>0</v>
      </c>
      <c r="IP269" s="162">
        <f t="shared" si="23"/>
        <v>0</v>
      </c>
      <c r="IQ269" s="162">
        <f t="shared" ref="IQ269:KK269" si="1309">MAX((MIN(CZ269+IP269,$IO$7))-GT269,0)</f>
        <v>0</v>
      </c>
      <c r="IR269" s="162">
        <f t="shared" si="1309"/>
        <v>0</v>
      </c>
      <c r="IS269" s="162">
        <f t="shared" si="1309"/>
        <v>0</v>
      </c>
      <c r="IT269" s="162">
        <f t="shared" si="1309"/>
        <v>0</v>
      </c>
      <c r="IU269" s="162">
        <f t="shared" si="1309"/>
        <v>0</v>
      </c>
      <c r="IV269" s="162">
        <f t="shared" si="1309"/>
        <v>0</v>
      </c>
      <c r="IW269" s="162">
        <f t="shared" si="1309"/>
        <v>0</v>
      </c>
      <c r="IX269" s="162">
        <f t="shared" si="1309"/>
        <v>0</v>
      </c>
      <c r="IY269" s="162">
        <f t="shared" si="1309"/>
        <v>0</v>
      </c>
      <c r="IZ269" s="162">
        <f t="shared" si="1309"/>
        <v>0</v>
      </c>
      <c r="JA269" s="162">
        <f t="shared" si="1309"/>
        <v>0</v>
      </c>
      <c r="JB269" s="162">
        <f t="shared" si="1309"/>
        <v>0</v>
      </c>
      <c r="JC269" s="162">
        <f t="shared" si="1309"/>
        <v>0</v>
      </c>
      <c r="JD269" s="162">
        <f t="shared" si="1309"/>
        <v>0</v>
      </c>
      <c r="JE269" s="162">
        <f t="shared" si="1309"/>
        <v>0</v>
      </c>
      <c r="JF269" s="162">
        <f t="shared" si="1309"/>
        <v>0</v>
      </c>
      <c r="JG269" s="162">
        <f t="shared" si="1309"/>
        <v>0</v>
      </c>
      <c r="JH269" s="162">
        <f t="shared" si="1309"/>
        <v>0</v>
      </c>
      <c r="JI269" s="162">
        <f t="shared" si="1309"/>
        <v>0</v>
      </c>
      <c r="JJ269" s="162">
        <f t="shared" si="1309"/>
        <v>0</v>
      </c>
      <c r="JK269" s="162">
        <f t="shared" si="1309"/>
        <v>0</v>
      </c>
      <c r="JL269" s="162">
        <f t="shared" si="1309"/>
        <v>0</v>
      </c>
      <c r="JM269" s="162">
        <f t="shared" si="1309"/>
        <v>0</v>
      </c>
      <c r="JN269" s="162">
        <f t="shared" si="1309"/>
        <v>0</v>
      </c>
      <c r="JO269" s="162">
        <f t="shared" si="1309"/>
        <v>0</v>
      </c>
      <c r="JP269" s="162">
        <f t="shared" si="1309"/>
        <v>0</v>
      </c>
      <c r="JQ269" s="162">
        <f t="shared" si="1309"/>
        <v>0</v>
      </c>
      <c r="JR269" s="162">
        <f t="shared" si="1309"/>
        <v>0</v>
      </c>
      <c r="JS269" s="162">
        <f t="shared" si="1309"/>
        <v>0</v>
      </c>
      <c r="JT269" s="162">
        <f t="shared" si="1309"/>
        <v>0</v>
      </c>
      <c r="JU269" s="162">
        <f t="shared" si="1309"/>
        <v>0</v>
      </c>
      <c r="JV269" s="162">
        <f t="shared" si="1309"/>
        <v>0</v>
      </c>
      <c r="JW269" s="162">
        <f t="shared" si="1309"/>
        <v>0</v>
      </c>
      <c r="JX269" s="162">
        <f t="shared" si="1309"/>
        <v>0</v>
      </c>
      <c r="JY269" s="162">
        <f t="shared" si="1309"/>
        <v>0</v>
      </c>
      <c r="JZ269" s="162">
        <f t="shared" si="1309"/>
        <v>0</v>
      </c>
      <c r="KA269" s="162">
        <f t="shared" si="1309"/>
        <v>0</v>
      </c>
      <c r="KB269" s="162">
        <f t="shared" si="1309"/>
        <v>0</v>
      </c>
      <c r="KC269" s="162">
        <f t="shared" si="1309"/>
        <v>0</v>
      </c>
      <c r="KD269" s="162">
        <f t="shared" si="1309"/>
        <v>0</v>
      </c>
      <c r="KE269" s="162">
        <f t="shared" si="1309"/>
        <v>0</v>
      </c>
      <c r="KF269" s="162">
        <f t="shared" si="1309"/>
        <v>0</v>
      </c>
      <c r="KG269" s="162">
        <f t="shared" si="1309"/>
        <v>0</v>
      </c>
      <c r="KH269" s="162">
        <f t="shared" si="1309"/>
        <v>0</v>
      </c>
      <c r="KI269" s="162">
        <f t="shared" si="1309"/>
        <v>0</v>
      </c>
      <c r="KJ269" s="162">
        <f t="shared" si="1309"/>
        <v>0</v>
      </c>
      <c r="KK269" s="162">
        <f t="shared" si="1309"/>
        <v>0</v>
      </c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</row>
    <row r="270" ht="14.25" customHeight="1" spans="1:326" x14ac:dyDescent="0.25">
      <c r="A270" s="1">
        <v>9</v>
      </c>
      <c r="B270" s="1">
        <f t="shared" ref="B270:C270" si="1310">B269+1</f>
        <v>260</v>
      </c>
      <c r="C270" s="232">
        <f t="shared" si="1310"/>
        <v>43725</v>
      </c>
      <c r="D270" s="162">
        <f t="shared" si="9"/>
        <v>0</v>
      </c>
      <c r="E270" s="162">
        <f>(SUMIFS(Profile!$F$2:$F$17521,Profile!$B$2:$B$17521,$B270,Profile!$C$2:$C$17521,E$8))*$C$6</f>
        <v>0</v>
      </c>
      <c r="F270" s="162">
        <f>(SUMIFS(Profile!$F$2:$F$17521,Profile!$B$2:$B$17521,$B270,Profile!$C$2:$C$17521,F$8))*$C$6</f>
        <v>0</v>
      </c>
      <c r="G270" s="162">
        <f>(SUMIFS(Profile!$F$2:$F$17521,Profile!$B$2:$B$17521,$B270,Profile!$C$2:$C$17521,G$8))*$C$6</f>
        <v>0</v>
      </c>
      <c r="H270" s="162">
        <f>(SUMIFS(Profile!$F$2:$F$17521,Profile!$B$2:$B$17521,$B270,Profile!$C$2:$C$17521,H$8))*$C$6</f>
        <v>0</v>
      </c>
      <c r="I270" s="162">
        <f>(SUMIFS(Profile!$F$2:$F$17521,Profile!$B$2:$B$17521,$B270,Profile!$C$2:$C$17521,I$8))*$C$6</f>
        <v>0</v>
      </c>
      <c r="J270" s="162">
        <f>(SUMIFS(Profile!$F$2:$F$17521,Profile!$B$2:$B$17521,$B270,Profile!$C$2:$C$17521,J$8))*$C$6</f>
        <v>0</v>
      </c>
      <c r="K270" s="162">
        <f>(SUMIFS(Profile!$F$2:$F$17521,Profile!$B$2:$B$17521,$B270,Profile!$C$2:$C$17521,K$8))*$C$6</f>
        <v>0</v>
      </c>
      <c r="L270" s="162">
        <f>(SUMIFS(Profile!$F$2:$F$17521,Profile!$B$2:$B$17521,$B270,Profile!$C$2:$C$17521,L$8))*$C$6</f>
        <v>0</v>
      </c>
      <c r="M270" s="162">
        <f>(SUMIFS(Profile!$F$2:$F$17521,Profile!$B$2:$B$17521,$B270,Profile!$C$2:$C$17521,M$8))*$C$6</f>
        <v>0</v>
      </c>
      <c r="N270" s="162">
        <f>(SUMIFS(Profile!$F$2:$F$17521,Profile!$B$2:$B$17521,$B270,Profile!$C$2:$C$17521,N$8))*$C$6</f>
        <v>0</v>
      </c>
      <c r="O270" s="162">
        <f>(SUMIFS(Profile!$F$2:$F$17521,Profile!$B$2:$B$17521,$B270,Profile!$C$2:$C$17521,O$8))*$C$6</f>
        <v>0</v>
      </c>
      <c r="P270" s="162">
        <f>(SUMIFS(Profile!$F$2:$F$17521,Profile!$B$2:$B$17521,$B270,Profile!$C$2:$C$17521,P$8))*$C$6</f>
        <v>0</v>
      </c>
      <c r="Q270" s="162">
        <f>(SUMIFS(Profile!$F$2:$F$17521,Profile!$B$2:$B$17521,$B270,Profile!$C$2:$C$17521,Q$8))*$C$6</f>
        <v>0</v>
      </c>
      <c r="R270" s="162">
        <f>(SUMIFS(Profile!$F$2:$F$17521,Profile!$B$2:$B$17521,$B270,Profile!$C$2:$C$17521,R$8))*$C$6</f>
        <v>0</v>
      </c>
      <c r="S270" s="162">
        <f>(SUMIFS(Profile!$F$2:$F$17521,Profile!$B$2:$B$17521,$B270,Profile!$C$2:$C$17521,S$8))*$C$6</f>
        <v>0</v>
      </c>
      <c r="T270" s="162">
        <f>(SUMIFS(Profile!$F$2:$F$17521,Profile!$B$2:$B$17521,$B270,Profile!$C$2:$C$17521,T$8))*$C$6</f>
        <v>0</v>
      </c>
      <c r="U270" s="162">
        <f>(SUMIFS(Profile!$F$2:$F$17521,Profile!$B$2:$B$17521,$B270,Profile!$C$2:$C$17521,U$8))*$C$6</f>
        <v>0</v>
      </c>
      <c r="V270" s="162">
        <f>(SUMIFS(Profile!$F$2:$F$17521,Profile!$B$2:$B$17521,$B270,Profile!$C$2:$C$17521,V$8))*$C$6</f>
        <v>0</v>
      </c>
      <c r="W270" s="162">
        <f>(SUMIFS(Profile!$F$2:$F$17521,Profile!$B$2:$B$17521,$B270,Profile!$C$2:$C$17521,W$8))*$C$6</f>
        <v>0</v>
      </c>
      <c r="X270" s="162">
        <f>(SUMIFS(Profile!$F$2:$F$17521,Profile!$B$2:$B$17521,$B270,Profile!$C$2:$C$17521,X$8))*$C$6</f>
        <v>0</v>
      </c>
      <c r="Y270" s="162">
        <f>(SUMIFS(Profile!$F$2:$F$17521,Profile!$B$2:$B$17521,$B270,Profile!$C$2:$C$17521,Y$8))*$C$6</f>
        <v>0</v>
      </c>
      <c r="Z270" s="162">
        <f>(SUMIFS(Profile!$F$2:$F$17521,Profile!$B$2:$B$17521,$B270,Profile!$C$2:$C$17521,Z$8))*$C$6</f>
        <v>0</v>
      </c>
      <c r="AA270" s="162">
        <f>(SUMIFS(Profile!$F$2:$F$17521,Profile!$B$2:$B$17521,$B270,Profile!$C$2:$C$17521,AA$8))*$C$6</f>
        <v>0</v>
      </c>
      <c r="AB270" s="162">
        <f>(SUMIFS(Profile!$F$2:$F$17521,Profile!$B$2:$B$17521,$B270,Profile!$C$2:$C$17521,AB$8))*$C$6</f>
        <v>0</v>
      </c>
      <c r="AC270" s="162">
        <f>(SUMIFS(Profile!$F$2:$F$17521,Profile!$B$2:$B$17521,$B270,Profile!$C$2:$C$17521,AC$8))*$C$6</f>
        <v>0</v>
      </c>
      <c r="AD270" s="162">
        <f>(SUMIFS(Profile!$F$2:$F$17521,Profile!$B$2:$B$17521,$B270,Profile!$C$2:$C$17521,AD$8))*$C$6</f>
        <v>0</v>
      </c>
      <c r="AE270" s="162">
        <f>(SUMIFS(Profile!$F$2:$F$17521,Profile!$B$2:$B$17521,$B270,Profile!$C$2:$C$17521,AE$8))*$C$6</f>
        <v>0</v>
      </c>
      <c r="AF270" s="162">
        <f>(SUMIFS(Profile!$F$2:$F$17521,Profile!$B$2:$B$17521,$B270,Profile!$C$2:$C$17521,AF$8))*$C$6</f>
        <v>0</v>
      </c>
      <c r="AG270" s="162">
        <f>(SUMIFS(Profile!$F$2:$F$17521,Profile!$B$2:$B$17521,$B270,Profile!$C$2:$C$17521,AG$8))*$C$6</f>
        <v>0</v>
      </c>
      <c r="AH270" s="162">
        <f>(SUMIFS(Profile!$F$2:$F$17521,Profile!$B$2:$B$17521,$B270,Profile!$C$2:$C$17521,AH$8))*$C$6</f>
        <v>0</v>
      </c>
      <c r="AI270" s="162">
        <f>(SUMIFS(Profile!$F$2:$F$17521,Profile!$B$2:$B$17521,$B270,Profile!$C$2:$C$17521,AI$8))*$C$6</f>
        <v>0</v>
      </c>
      <c r="AJ270" s="162">
        <f>(SUMIFS(Profile!$F$2:$F$17521,Profile!$B$2:$B$17521,$B270,Profile!$C$2:$C$17521,AJ$8))*$C$6</f>
        <v>0</v>
      </c>
      <c r="AK270" s="162">
        <f>(SUMIFS(Profile!$F$2:$F$17521,Profile!$B$2:$B$17521,$B270,Profile!$C$2:$C$17521,AK$8))*$C$6</f>
        <v>0</v>
      </c>
      <c r="AL270" s="162">
        <f>(SUMIFS(Profile!$F$2:$F$17521,Profile!$B$2:$B$17521,$B270,Profile!$C$2:$C$17521,AL$8))*$C$6</f>
        <v>0</v>
      </c>
      <c r="AM270" s="162">
        <f>(SUMIFS(Profile!$F$2:$F$17521,Profile!$B$2:$B$17521,$B270,Profile!$C$2:$C$17521,AM$8))*$C$6</f>
        <v>0</v>
      </c>
      <c r="AN270" s="162">
        <f>(SUMIFS(Profile!$F$2:$F$17521,Profile!$B$2:$B$17521,$B270,Profile!$C$2:$C$17521,AN$8))*$C$6</f>
        <v>0</v>
      </c>
      <c r="AO270" s="162">
        <f>(SUMIFS(Profile!$F$2:$F$17521,Profile!$B$2:$B$17521,$B270,Profile!$C$2:$C$17521,AO$8))*$C$6</f>
        <v>0</v>
      </c>
      <c r="AP270" s="162">
        <f>(SUMIFS(Profile!$F$2:$F$17521,Profile!$B$2:$B$17521,$B270,Profile!$C$2:$C$17521,AP$8))*$C$6</f>
        <v>0</v>
      </c>
      <c r="AQ270" s="162">
        <f>(SUMIFS(Profile!$F$2:$F$17521,Profile!$B$2:$B$17521,$B270,Profile!$C$2:$C$17521,AQ$8))*$C$6</f>
        <v>0</v>
      </c>
      <c r="AR270" s="162">
        <f>(SUMIFS(Profile!$F$2:$F$17521,Profile!$B$2:$B$17521,$B270,Profile!$C$2:$C$17521,AR$8))*$C$6</f>
        <v>0</v>
      </c>
      <c r="AS270" s="162">
        <f>(SUMIFS(Profile!$F$2:$F$17521,Profile!$B$2:$B$17521,$B270,Profile!$C$2:$C$17521,AS$8))*$C$6</f>
        <v>0</v>
      </c>
      <c r="AT270" s="162">
        <f>(SUMIFS(Profile!$F$2:$F$17521,Profile!$B$2:$B$17521,$B270,Profile!$C$2:$C$17521,AT$8))*$C$6</f>
        <v>0</v>
      </c>
      <c r="AU270" s="162">
        <f>(SUMIFS(Profile!$F$2:$F$17521,Profile!$B$2:$B$17521,$B270,Profile!$C$2:$C$17521,AU$8))*$C$6</f>
        <v>0</v>
      </c>
      <c r="AV270" s="162">
        <f>(SUMIFS(Profile!$F$2:$F$17521,Profile!$B$2:$B$17521,$B270,Profile!$C$2:$C$17521,AV$8))*$C$6</f>
        <v>0</v>
      </c>
      <c r="AW270" s="162">
        <f>(SUMIFS(Profile!$F$2:$F$17521,Profile!$B$2:$B$17521,$B270,Profile!$C$2:$C$17521,AW$8))*$C$6</f>
        <v>0</v>
      </c>
      <c r="AX270" s="162">
        <f>(SUMIFS(Profile!$F$2:$F$17521,Profile!$B$2:$B$17521,$B270,Profile!$C$2:$C$17521,AX$8))*$C$6</f>
        <v>0</v>
      </c>
      <c r="AY270" s="162">
        <f>(SUMIFS(Profile!$F$2:$F$17521,Profile!$B$2:$B$17521,$B270,Profile!$C$2:$C$17521,AY$8))*$C$6</f>
        <v>0</v>
      </c>
      <c r="AZ270" s="162">
        <f>(SUMIFS(Profile!$F$2:$F$17521,Profile!$B$2:$B$17521,$B270,Profile!$C$2:$C$17521,AZ$8))*$C$6</f>
        <v>0</v>
      </c>
      <c r="BA270" s="162">
        <f t="shared" si="10"/>
        <v>0</v>
      </c>
      <c r="BB270" s="162">
        <f>(SUMIFS(Profile!$E$2:$E$17521,Profile!$B$2:$B$17521,$B270,Profile!$C$2:$C$17521,BB$8))*$C$9</f>
        <v>0</v>
      </c>
      <c r="BC270" s="162">
        <f>(SUMIFS(Profile!$E$2:$E$17521,Profile!$B$2:$B$17521,$B270,Profile!$C$2:$C$17521,BC$8))*$C$9</f>
        <v>0</v>
      </c>
      <c r="BD270" s="162">
        <f>(SUMIFS(Profile!$E$2:$E$17521,Profile!$B$2:$B$17521,$B270,Profile!$C$2:$C$17521,BD$8))*$C$9</f>
        <v>0</v>
      </c>
      <c r="BE270" s="162">
        <f>(SUMIFS(Profile!$E$2:$E$17521,Profile!$B$2:$B$17521,$B270,Profile!$C$2:$C$17521,BE$8))*$C$9</f>
        <v>0</v>
      </c>
      <c r="BF270" s="162">
        <f>(SUMIFS(Profile!$E$2:$E$17521,Profile!$B$2:$B$17521,$B270,Profile!$C$2:$C$17521,BF$8))*$C$9</f>
        <v>0</v>
      </c>
      <c r="BG270" s="162">
        <f>(SUMIFS(Profile!$E$2:$E$17521,Profile!$B$2:$B$17521,$B270,Profile!$C$2:$C$17521,BG$8))*$C$9</f>
        <v>0</v>
      </c>
      <c r="BH270" s="162">
        <f>(SUMIFS(Profile!$E$2:$E$17521,Profile!$B$2:$B$17521,$B270,Profile!$C$2:$C$17521,BH$8))*$C$9</f>
        <v>0</v>
      </c>
      <c r="BI270" s="162">
        <f>(SUMIFS(Profile!$E$2:$E$17521,Profile!$B$2:$B$17521,$B270,Profile!$C$2:$C$17521,BI$8))*$C$9</f>
        <v>0</v>
      </c>
      <c r="BJ270" s="162">
        <f>(SUMIFS(Profile!$E$2:$E$17521,Profile!$B$2:$B$17521,$B270,Profile!$C$2:$C$17521,BJ$8))*$C$9</f>
        <v>0</v>
      </c>
      <c r="BK270" s="162">
        <f>(SUMIFS(Profile!$E$2:$E$17521,Profile!$B$2:$B$17521,$B270,Profile!$C$2:$C$17521,BK$8))*$C$9</f>
        <v>0</v>
      </c>
      <c r="BL270" s="162">
        <f>(SUMIFS(Profile!$E$2:$E$17521,Profile!$B$2:$B$17521,$B270,Profile!$C$2:$C$17521,BL$8))*$C$9</f>
        <v>0</v>
      </c>
      <c r="BM270" s="162">
        <f>(SUMIFS(Profile!$E$2:$E$17521,Profile!$B$2:$B$17521,$B270,Profile!$C$2:$C$17521,BM$8))*$C$9</f>
        <v>0</v>
      </c>
      <c r="BN270" s="162">
        <f>(SUMIFS(Profile!$E$2:$E$17521,Profile!$B$2:$B$17521,$B270,Profile!$C$2:$C$17521,BN$8))*$C$9</f>
        <v>0</v>
      </c>
      <c r="BO270" s="162">
        <f>(SUMIFS(Profile!$E$2:$E$17521,Profile!$B$2:$B$17521,$B270,Profile!$C$2:$C$17521,BO$8))*$C$9</f>
        <v>0</v>
      </c>
      <c r="BP270" s="162">
        <f>(SUMIFS(Profile!$E$2:$E$17521,Profile!$B$2:$B$17521,$B270,Profile!$C$2:$C$17521,BP$8))*$C$9</f>
        <v>0</v>
      </c>
      <c r="BQ270" s="162">
        <f>(SUMIFS(Profile!$E$2:$E$17521,Profile!$B$2:$B$17521,$B270,Profile!$C$2:$C$17521,BQ$8))*$C$9</f>
        <v>0</v>
      </c>
      <c r="BR270" s="162">
        <f>(SUMIFS(Profile!$E$2:$E$17521,Profile!$B$2:$B$17521,$B270,Profile!$C$2:$C$17521,BR$8))*$C$9</f>
        <v>0</v>
      </c>
      <c r="BS270" s="162">
        <f>(SUMIFS(Profile!$E$2:$E$17521,Profile!$B$2:$B$17521,$B270,Profile!$C$2:$C$17521,BS$8))*$C$9</f>
        <v>0</v>
      </c>
      <c r="BT270" s="162">
        <f>(SUMIFS(Profile!$E$2:$E$17521,Profile!$B$2:$B$17521,$B270,Profile!$C$2:$C$17521,BT$8))*$C$9</f>
        <v>0</v>
      </c>
      <c r="BU270" s="162">
        <f>(SUMIFS(Profile!$E$2:$E$17521,Profile!$B$2:$B$17521,$B270,Profile!$C$2:$C$17521,BU$8))*$C$9</f>
        <v>0</v>
      </c>
      <c r="BV270" s="162">
        <f>(SUMIFS(Profile!$E$2:$E$17521,Profile!$B$2:$B$17521,$B270,Profile!$C$2:$C$17521,BV$8))*$C$9</f>
        <v>0</v>
      </c>
      <c r="BW270" s="162">
        <f>(SUMIFS(Profile!$E$2:$E$17521,Profile!$B$2:$B$17521,$B270,Profile!$C$2:$C$17521,BW$8))*$C$9</f>
        <v>0</v>
      </c>
      <c r="BX270" s="162">
        <f>(SUMIFS(Profile!$E$2:$E$17521,Profile!$B$2:$B$17521,$B270,Profile!$C$2:$C$17521,BX$8))*$C$9</f>
        <v>0</v>
      </c>
      <c r="BY270" s="162">
        <f>(SUMIFS(Profile!$E$2:$E$17521,Profile!$B$2:$B$17521,$B270,Profile!$C$2:$C$17521,BY$8))*$C$9</f>
        <v>0</v>
      </c>
      <c r="BZ270" s="162">
        <f>(SUMIFS(Profile!$E$2:$E$17521,Profile!$B$2:$B$17521,$B270,Profile!$C$2:$C$17521,BZ$8))*$C$9</f>
        <v>0</v>
      </c>
      <c r="CA270" s="162">
        <f>(SUMIFS(Profile!$E$2:$E$17521,Profile!$B$2:$B$17521,$B270,Profile!$C$2:$C$17521,CA$8))*$C$9</f>
        <v>0</v>
      </c>
      <c r="CB270" s="162">
        <f>(SUMIFS(Profile!$E$2:$E$17521,Profile!$B$2:$B$17521,$B270,Profile!$C$2:$C$17521,CB$8))*$C$9</f>
        <v>0</v>
      </c>
      <c r="CC270" s="162">
        <f>(SUMIFS(Profile!$E$2:$E$17521,Profile!$B$2:$B$17521,$B270,Profile!$C$2:$C$17521,CC$8))*$C$9</f>
        <v>0</v>
      </c>
      <c r="CD270" s="162">
        <f>(SUMIFS(Profile!$E$2:$E$17521,Profile!$B$2:$B$17521,$B270,Profile!$C$2:$C$17521,CD$8))*$C$9</f>
        <v>0</v>
      </c>
      <c r="CE270" s="162">
        <f>(SUMIFS(Profile!$E$2:$E$17521,Profile!$B$2:$B$17521,$B270,Profile!$C$2:$C$17521,CE$8))*$C$9</f>
        <v>0</v>
      </c>
      <c r="CF270" s="162">
        <f>(SUMIFS(Profile!$E$2:$E$17521,Profile!$B$2:$B$17521,$B270,Profile!$C$2:$C$17521,CF$8))*$C$9</f>
        <v>0</v>
      </c>
      <c r="CG270" s="162">
        <f>(SUMIFS(Profile!$E$2:$E$17521,Profile!$B$2:$B$17521,$B270,Profile!$C$2:$C$17521,CG$8))*$C$9</f>
        <v>0</v>
      </c>
      <c r="CH270" s="162">
        <f>(SUMIFS(Profile!$E$2:$E$17521,Profile!$B$2:$B$17521,$B270,Profile!$C$2:$C$17521,CH$8))*$C$9</f>
        <v>0</v>
      </c>
      <c r="CI270" s="162">
        <f>(SUMIFS(Profile!$E$2:$E$17521,Profile!$B$2:$B$17521,$B270,Profile!$C$2:$C$17521,CI$8))*$C$9</f>
        <v>0</v>
      </c>
      <c r="CJ270" s="162">
        <f>(SUMIFS(Profile!$E$2:$E$17521,Profile!$B$2:$B$17521,$B270,Profile!$C$2:$C$17521,CJ$8))*$C$9</f>
        <v>0</v>
      </c>
      <c r="CK270" s="162">
        <f>(SUMIFS(Profile!$E$2:$E$17521,Profile!$B$2:$B$17521,$B270,Profile!$C$2:$C$17521,CK$8))*$C$9</f>
        <v>0</v>
      </c>
      <c r="CL270" s="162">
        <f>(SUMIFS(Profile!$E$2:$E$17521,Profile!$B$2:$B$17521,$B270,Profile!$C$2:$C$17521,CL$8))*$C$9</f>
        <v>0</v>
      </c>
      <c r="CM270" s="162">
        <f>(SUMIFS(Profile!$E$2:$E$17521,Profile!$B$2:$B$17521,$B270,Profile!$C$2:$C$17521,CM$8))*$C$9</f>
        <v>0</v>
      </c>
      <c r="CN270" s="162">
        <f>(SUMIFS(Profile!$E$2:$E$17521,Profile!$B$2:$B$17521,$B270,Profile!$C$2:$C$17521,CN$8))*$C$9</f>
        <v>0</v>
      </c>
      <c r="CO270" s="162">
        <f>(SUMIFS(Profile!$E$2:$E$17521,Profile!$B$2:$B$17521,$B270,Profile!$C$2:$C$17521,CO$8))*$C$9</f>
        <v>0</v>
      </c>
      <c r="CP270" s="162">
        <f>(SUMIFS(Profile!$E$2:$E$17521,Profile!$B$2:$B$17521,$B270,Profile!$C$2:$C$17521,CP$8))*$C$9</f>
        <v>0</v>
      </c>
      <c r="CQ270" s="162">
        <f>(SUMIFS(Profile!$E$2:$E$17521,Profile!$B$2:$B$17521,$B270,Profile!$C$2:$C$17521,CQ$8))*$C$9</f>
        <v>0</v>
      </c>
      <c r="CR270" s="162">
        <f>(SUMIFS(Profile!$E$2:$E$17521,Profile!$B$2:$B$17521,$B270,Profile!$C$2:$C$17521,CR$8))*$C$9</f>
        <v>0</v>
      </c>
      <c r="CS270" s="162">
        <f>(SUMIFS(Profile!$E$2:$E$17521,Profile!$B$2:$B$17521,$B270,Profile!$C$2:$C$17521,CS$8))*$C$9</f>
        <v>0</v>
      </c>
      <c r="CT270" s="162">
        <f>(SUMIFS(Profile!$E$2:$E$17521,Profile!$B$2:$B$17521,$B270,Profile!$C$2:$C$17521,CT$8))*$C$9</f>
        <v>0</v>
      </c>
      <c r="CU270" s="162">
        <f>(SUMIFS(Profile!$E$2:$E$17521,Profile!$B$2:$B$17521,$B270,Profile!$C$2:$C$17521,CU$8))*$C$9</f>
        <v>0</v>
      </c>
      <c r="CV270" s="162">
        <f>(SUMIFS(Profile!$E$2:$E$17521,Profile!$B$2:$B$17521,$B270,Profile!$C$2:$C$17521,CV$8))*$C$9</f>
        <v>0</v>
      </c>
      <c r="CW270" s="162">
        <f>(SUMIFS(Profile!$E$2:$E$17521,Profile!$B$2:$B$17521,$B270,Profile!$C$2:$C$17521,CW$8))*$C$9</f>
        <v>0</v>
      </c>
      <c r="CX270" s="162">
        <f t="shared" si="11"/>
        <v>0</v>
      </c>
      <c r="CY270" s="162">
        <f t="shared" ref="CY270:ET270" si="1311">MAX(BB270-E270,0)</f>
        <v>0</v>
      </c>
      <c r="CZ270" s="162">
        <f t="shared" si="1311"/>
        <v>0</v>
      </c>
      <c r="DA270" s="162">
        <f t="shared" si="1311"/>
        <v>0</v>
      </c>
      <c r="DB270" s="162">
        <f t="shared" si="1311"/>
        <v>0</v>
      </c>
      <c r="DC270" s="162">
        <f t="shared" si="1311"/>
        <v>0</v>
      </c>
      <c r="DD270" s="162">
        <f t="shared" si="1311"/>
        <v>0</v>
      </c>
      <c r="DE270" s="162">
        <f t="shared" si="1311"/>
        <v>0</v>
      </c>
      <c r="DF270" s="162">
        <f t="shared" si="1311"/>
        <v>0</v>
      </c>
      <c r="DG270" s="162">
        <f t="shared" si="1311"/>
        <v>0</v>
      </c>
      <c r="DH270" s="162">
        <f t="shared" si="1311"/>
        <v>0</v>
      </c>
      <c r="DI270" s="162">
        <f t="shared" si="1311"/>
        <v>0</v>
      </c>
      <c r="DJ270" s="162">
        <f t="shared" si="1311"/>
        <v>0</v>
      </c>
      <c r="DK270" s="162">
        <f t="shared" si="1311"/>
        <v>0</v>
      </c>
      <c r="DL270" s="162">
        <f t="shared" si="1311"/>
        <v>0</v>
      </c>
      <c r="DM270" s="162">
        <f t="shared" si="1311"/>
        <v>0</v>
      </c>
      <c r="DN270" s="162">
        <f t="shared" si="1311"/>
        <v>0</v>
      </c>
      <c r="DO270" s="162">
        <f t="shared" si="1311"/>
        <v>0</v>
      </c>
      <c r="DP270" s="162">
        <f t="shared" si="1311"/>
        <v>0</v>
      </c>
      <c r="DQ270" s="162">
        <f t="shared" si="1311"/>
        <v>0</v>
      </c>
      <c r="DR270" s="162">
        <f t="shared" si="1311"/>
        <v>0</v>
      </c>
      <c r="DS270" s="162">
        <f t="shared" si="1311"/>
        <v>0</v>
      </c>
      <c r="DT270" s="162">
        <f t="shared" si="1311"/>
        <v>0</v>
      </c>
      <c r="DU270" s="162">
        <f t="shared" si="1311"/>
        <v>0</v>
      </c>
      <c r="DV270" s="162">
        <f t="shared" si="1311"/>
        <v>0</v>
      </c>
      <c r="DW270" s="162">
        <f t="shared" si="1311"/>
        <v>0</v>
      </c>
      <c r="DX270" s="162">
        <f t="shared" si="1311"/>
        <v>0</v>
      </c>
      <c r="DY270" s="162">
        <f t="shared" si="1311"/>
        <v>0</v>
      </c>
      <c r="DZ270" s="162">
        <f t="shared" si="1311"/>
        <v>0</v>
      </c>
      <c r="EA270" s="162">
        <f t="shared" si="1311"/>
        <v>0</v>
      </c>
      <c r="EB270" s="162">
        <f t="shared" si="1311"/>
        <v>0</v>
      </c>
      <c r="EC270" s="162">
        <f t="shared" si="1311"/>
        <v>0</v>
      </c>
      <c r="ED270" s="162">
        <f t="shared" si="1311"/>
        <v>0</v>
      </c>
      <c r="EE270" s="162">
        <f t="shared" si="1311"/>
        <v>0</v>
      </c>
      <c r="EF270" s="162">
        <f t="shared" si="1311"/>
        <v>0</v>
      </c>
      <c r="EG270" s="162">
        <f t="shared" si="1311"/>
        <v>0</v>
      </c>
      <c r="EH270" s="162">
        <f t="shared" si="1311"/>
        <v>0</v>
      </c>
      <c r="EI270" s="162">
        <f t="shared" si="1311"/>
        <v>0</v>
      </c>
      <c r="EJ270" s="162">
        <f t="shared" si="1311"/>
        <v>0</v>
      </c>
      <c r="EK270" s="162">
        <f t="shared" si="1311"/>
        <v>0</v>
      </c>
      <c r="EL270" s="162">
        <f t="shared" si="1311"/>
        <v>0</v>
      </c>
      <c r="EM270" s="162">
        <f t="shared" si="1311"/>
        <v>0</v>
      </c>
      <c r="EN270" s="162">
        <f t="shared" si="1311"/>
        <v>0</v>
      </c>
      <c r="EO270" s="162">
        <f t="shared" si="1311"/>
        <v>0</v>
      </c>
      <c r="EP270" s="162">
        <f t="shared" si="1311"/>
        <v>0</v>
      </c>
      <c r="EQ270" s="162">
        <f t="shared" si="1311"/>
        <v>0</v>
      </c>
      <c r="ER270" s="162">
        <f t="shared" si="1311"/>
        <v>0</v>
      </c>
      <c r="ES270" s="162">
        <f t="shared" si="1311"/>
        <v>0</v>
      </c>
      <c r="ET270" s="162">
        <f t="shared" si="1311"/>
        <v>0</v>
      </c>
      <c r="EU270" s="162">
        <f t="shared" si="13"/>
        <v>0</v>
      </c>
      <c r="EV270" s="162">
        <f t="shared" ref="EV270:GQ270" si="1312">BB270-CY270</f>
        <v>0</v>
      </c>
      <c r="EW270" s="162">
        <f t="shared" si="1312"/>
        <v>0</v>
      </c>
      <c r="EX270" s="162">
        <f t="shared" si="1312"/>
        <v>0</v>
      </c>
      <c r="EY270" s="162">
        <f t="shared" si="1312"/>
        <v>0</v>
      </c>
      <c r="EZ270" s="162">
        <f t="shared" si="1312"/>
        <v>0</v>
      </c>
      <c r="FA270" s="162">
        <f t="shared" si="1312"/>
        <v>0</v>
      </c>
      <c r="FB270" s="162">
        <f t="shared" si="1312"/>
        <v>0</v>
      </c>
      <c r="FC270" s="162">
        <f t="shared" si="1312"/>
        <v>0</v>
      </c>
      <c r="FD270" s="162">
        <f t="shared" si="1312"/>
        <v>0</v>
      </c>
      <c r="FE270" s="162">
        <f t="shared" si="1312"/>
        <v>0</v>
      </c>
      <c r="FF270" s="162">
        <f t="shared" si="1312"/>
        <v>0</v>
      </c>
      <c r="FG270" s="162">
        <f t="shared" si="1312"/>
        <v>0</v>
      </c>
      <c r="FH270" s="162">
        <f t="shared" si="1312"/>
        <v>0</v>
      </c>
      <c r="FI270" s="162">
        <f t="shared" si="1312"/>
        <v>0</v>
      </c>
      <c r="FJ270" s="162">
        <f t="shared" si="1312"/>
        <v>0</v>
      </c>
      <c r="FK270" s="162">
        <f t="shared" si="1312"/>
        <v>0</v>
      </c>
      <c r="FL270" s="162">
        <f t="shared" si="1312"/>
        <v>0</v>
      </c>
      <c r="FM270" s="162">
        <f t="shared" si="1312"/>
        <v>0</v>
      </c>
      <c r="FN270" s="162">
        <f t="shared" si="1312"/>
        <v>0</v>
      </c>
      <c r="FO270" s="162">
        <f t="shared" si="1312"/>
        <v>0</v>
      </c>
      <c r="FP270" s="162">
        <f t="shared" si="1312"/>
        <v>0</v>
      </c>
      <c r="FQ270" s="162">
        <f t="shared" si="1312"/>
        <v>0</v>
      </c>
      <c r="FR270" s="162">
        <f t="shared" si="1312"/>
        <v>0</v>
      </c>
      <c r="FS270" s="162">
        <f t="shared" si="1312"/>
        <v>0</v>
      </c>
      <c r="FT270" s="162">
        <f t="shared" si="1312"/>
        <v>0</v>
      </c>
      <c r="FU270" s="162">
        <f t="shared" si="1312"/>
        <v>0</v>
      </c>
      <c r="FV270" s="162">
        <f t="shared" si="1312"/>
        <v>0</v>
      </c>
      <c r="FW270" s="162">
        <f t="shared" si="1312"/>
        <v>0</v>
      </c>
      <c r="FX270" s="162">
        <f t="shared" si="1312"/>
        <v>0</v>
      </c>
      <c r="FY270" s="162">
        <f t="shared" si="1312"/>
        <v>0</v>
      </c>
      <c r="FZ270" s="162">
        <f t="shared" si="1312"/>
        <v>0</v>
      </c>
      <c r="GA270" s="162">
        <f t="shared" si="1312"/>
        <v>0</v>
      </c>
      <c r="GB270" s="162">
        <f t="shared" si="1312"/>
        <v>0</v>
      </c>
      <c r="GC270" s="162">
        <f t="shared" si="1312"/>
        <v>0</v>
      </c>
      <c r="GD270" s="162">
        <f t="shared" si="1312"/>
        <v>0</v>
      </c>
      <c r="GE270" s="162">
        <f t="shared" si="1312"/>
        <v>0</v>
      </c>
      <c r="GF270" s="162">
        <f t="shared" si="1312"/>
        <v>0</v>
      </c>
      <c r="GG270" s="162">
        <f t="shared" si="1312"/>
        <v>0</v>
      </c>
      <c r="GH270" s="162">
        <f t="shared" si="1312"/>
        <v>0</v>
      </c>
      <c r="GI270" s="162">
        <f t="shared" si="1312"/>
        <v>0</v>
      </c>
      <c r="GJ270" s="162">
        <f t="shared" si="1312"/>
        <v>0</v>
      </c>
      <c r="GK270" s="162">
        <f t="shared" si="1312"/>
        <v>0</v>
      </c>
      <c r="GL270" s="162">
        <f t="shared" si="1312"/>
        <v>0</v>
      </c>
      <c r="GM270" s="162">
        <f t="shared" si="1312"/>
        <v>0</v>
      </c>
      <c r="GN270" s="162">
        <f t="shared" si="1312"/>
        <v>0</v>
      </c>
      <c r="GO270" s="162">
        <f t="shared" si="1312"/>
        <v>0</v>
      </c>
      <c r="GP270" s="162">
        <f t="shared" si="1312"/>
        <v>0</v>
      </c>
      <c r="GQ270" s="162">
        <f t="shared" si="1312"/>
        <v>0</v>
      </c>
      <c r="GR270" s="162">
        <f t="shared" si="15"/>
        <v>0</v>
      </c>
      <c r="GS270" s="162">
        <f t="shared" ref="GS270:IN270" si="1313">E270-EV270</f>
        <v>0</v>
      </c>
      <c r="GT270" s="162">
        <f t="shared" si="1313"/>
        <v>0</v>
      </c>
      <c r="GU270" s="162">
        <f t="shared" si="1313"/>
        <v>0</v>
      </c>
      <c r="GV270" s="162">
        <f t="shared" si="1313"/>
        <v>0</v>
      </c>
      <c r="GW270" s="162">
        <f t="shared" si="1313"/>
        <v>0</v>
      </c>
      <c r="GX270" s="162">
        <f t="shared" si="1313"/>
        <v>0</v>
      </c>
      <c r="GY270" s="162">
        <f t="shared" si="1313"/>
        <v>0</v>
      </c>
      <c r="GZ270" s="162">
        <f t="shared" si="1313"/>
        <v>0</v>
      </c>
      <c r="HA270" s="162">
        <f t="shared" si="1313"/>
        <v>0</v>
      </c>
      <c r="HB270" s="162">
        <f t="shared" si="1313"/>
        <v>0</v>
      </c>
      <c r="HC270" s="162">
        <f t="shared" si="1313"/>
        <v>0</v>
      </c>
      <c r="HD270" s="162">
        <f t="shared" si="1313"/>
        <v>0</v>
      </c>
      <c r="HE270" s="162">
        <f t="shared" si="1313"/>
        <v>0</v>
      </c>
      <c r="HF270" s="162">
        <f t="shared" si="1313"/>
        <v>0</v>
      </c>
      <c r="HG270" s="162">
        <f t="shared" si="1313"/>
        <v>0</v>
      </c>
      <c r="HH270" s="162">
        <f t="shared" si="1313"/>
        <v>0</v>
      </c>
      <c r="HI270" s="162">
        <f t="shared" si="1313"/>
        <v>0</v>
      </c>
      <c r="HJ270" s="162">
        <f t="shared" si="1313"/>
        <v>0</v>
      </c>
      <c r="HK270" s="162">
        <f t="shared" si="1313"/>
        <v>0</v>
      </c>
      <c r="HL270" s="162">
        <f t="shared" si="1313"/>
        <v>0</v>
      </c>
      <c r="HM270" s="162">
        <f t="shared" si="1313"/>
        <v>0</v>
      </c>
      <c r="HN270" s="162">
        <f t="shared" si="1313"/>
        <v>0</v>
      </c>
      <c r="HO270" s="162">
        <f t="shared" si="1313"/>
        <v>0</v>
      </c>
      <c r="HP270" s="162">
        <f t="shared" si="1313"/>
        <v>0</v>
      </c>
      <c r="HQ270" s="162">
        <f t="shared" si="1313"/>
        <v>0</v>
      </c>
      <c r="HR270" s="162">
        <f t="shared" si="1313"/>
        <v>0</v>
      </c>
      <c r="HS270" s="162">
        <f t="shared" si="1313"/>
        <v>0</v>
      </c>
      <c r="HT270" s="162">
        <f t="shared" si="1313"/>
        <v>0</v>
      </c>
      <c r="HU270" s="162">
        <f t="shared" si="1313"/>
        <v>0</v>
      </c>
      <c r="HV270" s="162">
        <f t="shared" si="1313"/>
        <v>0</v>
      </c>
      <c r="HW270" s="162">
        <f t="shared" si="1313"/>
        <v>0</v>
      </c>
      <c r="HX270" s="162">
        <f t="shared" si="1313"/>
        <v>0</v>
      </c>
      <c r="HY270" s="162">
        <f t="shared" si="1313"/>
        <v>0</v>
      </c>
      <c r="HZ270" s="162">
        <f t="shared" si="1313"/>
        <v>0</v>
      </c>
      <c r="IA270" s="162">
        <f t="shared" si="1313"/>
        <v>0</v>
      </c>
      <c r="IB270" s="162">
        <f t="shared" si="1313"/>
        <v>0</v>
      </c>
      <c r="IC270" s="162">
        <f t="shared" si="1313"/>
        <v>0</v>
      </c>
      <c r="ID270" s="162">
        <f t="shared" si="1313"/>
        <v>0</v>
      </c>
      <c r="IE270" s="162">
        <f t="shared" si="1313"/>
        <v>0</v>
      </c>
      <c r="IF270" s="162">
        <f t="shared" si="1313"/>
        <v>0</v>
      </c>
      <c r="IG270" s="162">
        <f t="shared" si="1313"/>
        <v>0</v>
      </c>
      <c r="IH270" s="162">
        <f t="shared" si="1313"/>
        <v>0</v>
      </c>
      <c r="II270" s="162">
        <f t="shared" si="1313"/>
        <v>0</v>
      </c>
      <c r="IJ270" s="162">
        <f t="shared" si="1313"/>
        <v>0</v>
      </c>
      <c r="IK270" s="162">
        <f t="shared" si="1313"/>
        <v>0</v>
      </c>
      <c r="IL270" s="162">
        <f t="shared" si="1313"/>
        <v>0</v>
      </c>
      <c r="IM270" s="162">
        <f t="shared" si="1313"/>
        <v>0</v>
      </c>
      <c r="IN270" s="162">
        <f t="shared" si="1313"/>
        <v>0</v>
      </c>
      <c r="IO270" s="162">
        <f t="shared" si="17"/>
        <v>0</v>
      </c>
      <c r="IP270" s="162">
        <f t="shared" si="23"/>
        <v>0</v>
      </c>
      <c r="IQ270" s="162">
        <f t="shared" ref="IQ270:KK270" si="1314">MAX((MIN(CZ270+IP270,$IO$7))-GT270,0)</f>
        <v>0</v>
      </c>
      <c r="IR270" s="162">
        <f t="shared" si="1314"/>
        <v>0</v>
      </c>
      <c r="IS270" s="162">
        <f t="shared" si="1314"/>
        <v>0</v>
      </c>
      <c r="IT270" s="162">
        <f t="shared" si="1314"/>
        <v>0</v>
      </c>
      <c r="IU270" s="162">
        <f t="shared" si="1314"/>
        <v>0</v>
      </c>
      <c r="IV270" s="162">
        <f t="shared" si="1314"/>
        <v>0</v>
      </c>
      <c r="IW270" s="162">
        <f t="shared" si="1314"/>
        <v>0</v>
      </c>
      <c r="IX270" s="162">
        <f t="shared" si="1314"/>
        <v>0</v>
      </c>
      <c r="IY270" s="162">
        <f t="shared" si="1314"/>
        <v>0</v>
      </c>
      <c r="IZ270" s="162">
        <f t="shared" si="1314"/>
        <v>0</v>
      </c>
      <c r="JA270" s="162">
        <f t="shared" si="1314"/>
        <v>0</v>
      </c>
      <c r="JB270" s="162">
        <f t="shared" si="1314"/>
        <v>0</v>
      </c>
      <c r="JC270" s="162">
        <f t="shared" si="1314"/>
        <v>0</v>
      </c>
      <c r="JD270" s="162">
        <f t="shared" si="1314"/>
        <v>0</v>
      </c>
      <c r="JE270" s="162">
        <f t="shared" si="1314"/>
        <v>0</v>
      </c>
      <c r="JF270" s="162">
        <f t="shared" si="1314"/>
        <v>0</v>
      </c>
      <c r="JG270" s="162">
        <f t="shared" si="1314"/>
        <v>0</v>
      </c>
      <c r="JH270" s="162">
        <f t="shared" si="1314"/>
        <v>0</v>
      </c>
      <c r="JI270" s="162">
        <f t="shared" si="1314"/>
        <v>0</v>
      </c>
      <c r="JJ270" s="162">
        <f t="shared" si="1314"/>
        <v>0</v>
      </c>
      <c r="JK270" s="162">
        <f t="shared" si="1314"/>
        <v>0</v>
      </c>
      <c r="JL270" s="162">
        <f t="shared" si="1314"/>
        <v>0</v>
      </c>
      <c r="JM270" s="162">
        <f t="shared" si="1314"/>
        <v>0</v>
      </c>
      <c r="JN270" s="162">
        <f t="shared" si="1314"/>
        <v>0</v>
      </c>
      <c r="JO270" s="162">
        <f t="shared" si="1314"/>
        <v>0</v>
      </c>
      <c r="JP270" s="162">
        <f t="shared" si="1314"/>
        <v>0</v>
      </c>
      <c r="JQ270" s="162">
        <f t="shared" si="1314"/>
        <v>0</v>
      </c>
      <c r="JR270" s="162">
        <f t="shared" si="1314"/>
        <v>0</v>
      </c>
      <c r="JS270" s="162">
        <f t="shared" si="1314"/>
        <v>0</v>
      </c>
      <c r="JT270" s="162">
        <f t="shared" si="1314"/>
        <v>0</v>
      </c>
      <c r="JU270" s="162">
        <f t="shared" si="1314"/>
        <v>0</v>
      </c>
      <c r="JV270" s="162">
        <f t="shared" si="1314"/>
        <v>0</v>
      </c>
      <c r="JW270" s="162">
        <f t="shared" si="1314"/>
        <v>0</v>
      </c>
      <c r="JX270" s="162">
        <f t="shared" si="1314"/>
        <v>0</v>
      </c>
      <c r="JY270" s="162">
        <f t="shared" si="1314"/>
        <v>0</v>
      </c>
      <c r="JZ270" s="162">
        <f t="shared" si="1314"/>
        <v>0</v>
      </c>
      <c r="KA270" s="162">
        <f t="shared" si="1314"/>
        <v>0</v>
      </c>
      <c r="KB270" s="162">
        <f t="shared" si="1314"/>
        <v>0</v>
      </c>
      <c r="KC270" s="162">
        <f t="shared" si="1314"/>
        <v>0</v>
      </c>
      <c r="KD270" s="162">
        <f t="shared" si="1314"/>
        <v>0</v>
      </c>
      <c r="KE270" s="162">
        <f t="shared" si="1314"/>
        <v>0</v>
      </c>
      <c r="KF270" s="162">
        <f t="shared" si="1314"/>
        <v>0</v>
      </c>
      <c r="KG270" s="162">
        <f t="shared" si="1314"/>
        <v>0</v>
      </c>
      <c r="KH270" s="162">
        <f t="shared" si="1314"/>
        <v>0</v>
      </c>
      <c r="KI270" s="162">
        <f t="shared" si="1314"/>
        <v>0</v>
      </c>
      <c r="KJ270" s="162">
        <f t="shared" si="1314"/>
        <v>0</v>
      </c>
      <c r="KK270" s="162">
        <f t="shared" si="1314"/>
        <v>0</v>
      </c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</row>
    <row r="271" ht="14.25" customHeight="1" spans="1:326" x14ac:dyDescent="0.25">
      <c r="A271" s="1">
        <v>9</v>
      </c>
      <c r="B271" s="1">
        <f t="shared" ref="B271:C271" si="1315">B270+1</f>
        <v>261</v>
      </c>
      <c r="C271" s="232">
        <f t="shared" si="1315"/>
        <v>43726</v>
      </c>
      <c r="D271" s="162">
        <f t="shared" si="9"/>
        <v>0</v>
      </c>
      <c r="E271" s="162">
        <f>(SUMIFS(Profile!$F$2:$F$17521,Profile!$B$2:$B$17521,$B271,Profile!$C$2:$C$17521,E$8))*$C$6</f>
        <v>0</v>
      </c>
      <c r="F271" s="162">
        <f>(SUMIFS(Profile!$F$2:$F$17521,Profile!$B$2:$B$17521,$B271,Profile!$C$2:$C$17521,F$8))*$C$6</f>
        <v>0</v>
      </c>
      <c r="G271" s="162">
        <f>(SUMIFS(Profile!$F$2:$F$17521,Profile!$B$2:$B$17521,$B271,Profile!$C$2:$C$17521,G$8))*$C$6</f>
        <v>0</v>
      </c>
      <c r="H271" s="162">
        <f>(SUMIFS(Profile!$F$2:$F$17521,Profile!$B$2:$B$17521,$B271,Profile!$C$2:$C$17521,H$8))*$C$6</f>
        <v>0</v>
      </c>
      <c r="I271" s="162">
        <f>(SUMIFS(Profile!$F$2:$F$17521,Profile!$B$2:$B$17521,$B271,Profile!$C$2:$C$17521,I$8))*$C$6</f>
        <v>0</v>
      </c>
      <c r="J271" s="162">
        <f>(SUMIFS(Profile!$F$2:$F$17521,Profile!$B$2:$B$17521,$B271,Profile!$C$2:$C$17521,J$8))*$C$6</f>
        <v>0</v>
      </c>
      <c r="K271" s="162">
        <f>(SUMIFS(Profile!$F$2:$F$17521,Profile!$B$2:$B$17521,$B271,Profile!$C$2:$C$17521,K$8))*$C$6</f>
        <v>0</v>
      </c>
      <c r="L271" s="162">
        <f>(SUMIFS(Profile!$F$2:$F$17521,Profile!$B$2:$B$17521,$B271,Profile!$C$2:$C$17521,L$8))*$C$6</f>
        <v>0</v>
      </c>
      <c r="M271" s="162">
        <f>(SUMIFS(Profile!$F$2:$F$17521,Profile!$B$2:$B$17521,$B271,Profile!$C$2:$C$17521,M$8))*$C$6</f>
        <v>0</v>
      </c>
      <c r="N271" s="162">
        <f>(SUMIFS(Profile!$F$2:$F$17521,Profile!$B$2:$B$17521,$B271,Profile!$C$2:$C$17521,N$8))*$C$6</f>
        <v>0</v>
      </c>
      <c r="O271" s="162">
        <f>(SUMIFS(Profile!$F$2:$F$17521,Profile!$B$2:$B$17521,$B271,Profile!$C$2:$C$17521,O$8))*$C$6</f>
        <v>0</v>
      </c>
      <c r="P271" s="162">
        <f>(SUMIFS(Profile!$F$2:$F$17521,Profile!$B$2:$B$17521,$B271,Profile!$C$2:$C$17521,P$8))*$C$6</f>
        <v>0</v>
      </c>
      <c r="Q271" s="162">
        <f>(SUMIFS(Profile!$F$2:$F$17521,Profile!$B$2:$B$17521,$B271,Profile!$C$2:$C$17521,Q$8))*$C$6</f>
        <v>0</v>
      </c>
      <c r="R271" s="162">
        <f>(SUMIFS(Profile!$F$2:$F$17521,Profile!$B$2:$B$17521,$B271,Profile!$C$2:$C$17521,R$8))*$C$6</f>
        <v>0</v>
      </c>
      <c r="S271" s="162">
        <f>(SUMIFS(Profile!$F$2:$F$17521,Profile!$B$2:$B$17521,$B271,Profile!$C$2:$C$17521,S$8))*$C$6</f>
        <v>0</v>
      </c>
      <c r="T271" s="162">
        <f>(SUMIFS(Profile!$F$2:$F$17521,Profile!$B$2:$B$17521,$B271,Profile!$C$2:$C$17521,T$8))*$C$6</f>
        <v>0</v>
      </c>
      <c r="U271" s="162">
        <f>(SUMIFS(Profile!$F$2:$F$17521,Profile!$B$2:$B$17521,$B271,Profile!$C$2:$C$17521,U$8))*$C$6</f>
        <v>0</v>
      </c>
      <c r="V271" s="162">
        <f>(SUMIFS(Profile!$F$2:$F$17521,Profile!$B$2:$B$17521,$B271,Profile!$C$2:$C$17521,V$8))*$C$6</f>
        <v>0</v>
      </c>
      <c r="W271" s="162">
        <f>(SUMIFS(Profile!$F$2:$F$17521,Profile!$B$2:$B$17521,$B271,Profile!$C$2:$C$17521,W$8))*$C$6</f>
        <v>0</v>
      </c>
      <c r="X271" s="162">
        <f>(SUMIFS(Profile!$F$2:$F$17521,Profile!$B$2:$B$17521,$B271,Profile!$C$2:$C$17521,X$8))*$C$6</f>
        <v>0</v>
      </c>
      <c r="Y271" s="162">
        <f>(SUMIFS(Profile!$F$2:$F$17521,Profile!$B$2:$B$17521,$B271,Profile!$C$2:$C$17521,Y$8))*$C$6</f>
        <v>0</v>
      </c>
      <c r="Z271" s="162">
        <f>(SUMIFS(Profile!$F$2:$F$17521,Profile!$B$2:$B$17521,$B271,Profile!$C$2:$C$17521,Z$8))*$C$6</f>
        <v>0</v>
      </c>
      <c r="AA271" s="162">
        <f>(SUMIFS(Profile!$F$2:$F$17521,Profile!$B$2:$B$17521,$B271,Profile!$C$2:$C$17521,AA$8))*$C$6</f>
        <v>0</v>
      </c>
      <c r="AB271" s="162">
        <f>(SUMIFS(Profile!$F$2:$F$17521,Profile!$B$2:$B$17521,$B271,Profile!$C$2:$C$17521,AB$8))*$C$6</f>
        <v>0</v>
      </c>
      <c r="AC271" s="162">
        <f>(SUMIFS(Profile!$F$2:$F$17521,Profile!$B$2:$B$17521,$B271,Profile!$C$2:$C$17521,AC$8))*$C$6</f>
        <v>0</v>
      </c>
      <c r="AD271" s="162">
        <f>(SUMIFS(Profile!$F$2:$F$17521,Profile!$B$2:$B$17521,$B271,Profile!$C$2:$C$17521,AD$8))*$C$6</f>
        <v>0</v>
      </c>
      <c r="AE271" s="162">
        <f>(SUMIFS(Profile!$F$2:$F$17521,Profile!$B$2:$B$17521,$B271,Profile!$C$2:$C$17521,AE$8))*$C$6</f>
        <v>0</v>
      </c>
      <c r="AF271" s="162">
        <f>(SUMIFS(Profile!$F$2:$F$17521,Profile!$B$2:$B$17521,$B271,Profile!$C$2:$C$17521,AF$8))*$C$6</f>
        <v>0</v>
      </c>
      <c r="AG271" s="162">
        <f>(SUMIFS(Profile!$F$2:$F$17521,Profile!$B$2:$B$17521,$B271,Profile!$C$2:$C$17521,AG$8))*$C$6</f>
        <v>0</v>
      </c>
      <c r="AH271" s="162">
        <f>(SUMIFS(Profile!$F$2:$F$17521,Profile!$B$2:$B$17521,$B271,Profile!$C$2:$C$17521,AH$8))*$C$6</f>
        <v>0</v>
      </c>
      <c r="AI271" s="162">
        <f>(SUMIFS(Profile!$F$2:$F$17521,Profile!$B$2:$B$17521,$B271,Profile!$C$2:$C$17521,AI$8))*$C$6</f>
        <v>0</v>
      </c>
      <c r="AJ271" s="162">
        <f>(SUMIFS(Profile!$F$2:$F$17521,Profile!$B$2:$B$17521,$B271,Profile!$C$2:$C$17521,AJ$8))*$C$6</f>
        <v>0</v>
      </c>
      <c r="AK271" s="162">
        <f>(SUMIFS(Profile!$F$2:$F$17521,Profile!$B$2:$B$17521,$B271,Profile!$C$2:$C$17521,AK$8))*$C$6</f>
        <v>0</v>
      </c>
      <c r="AL271" s="162">
        <f>(SUMIFS(Profile!$F$2:$F$17521,Profile!$B$2:$B$17521,$B271,Profile!$C$2:$C$17521,AL$8))*$C$6</f>
        <v>0</v>
      </c>
      <c r="AM271" s="162">
        <f>(SUMIFS(Profile!$F$2:$F$17521,Profile!$B$2:$B$17521,$B271,Profile!$C$2:$C$17521,AM$8))*$C$6</f>
        <v>0</v>
      </c>
      <c r="AN271" s="162">
        <f>(SUMIFS(Profile!$F$2:$F$17521,Profile!$B$2:$B$17521,$B271,Profile!$C$2:$C$17521,AN$8))*$C$6</f>
        <v>0</v>
      </c>
      <c r="AO271" s="162">
        <f>(SUMIFS(Profile!$F$2:$F$17521,Profile!$B$2:$B$17521,$B271,Profile!$C$2:$C$17521,AO$8))*$C$6</f>
        <v>0</v>
      </c>
      <c r="AP271" s="162">
        <f>(SUMIFS(Profile!$F$2:$F$17521,Profile!$B$2:$B$17521,$B271,Profile!$C$2:$C$17521,AP$8))*$C$6</f>
        <v>0</v>
      </c>
      <c r="AQ271" s="162">
        <f>(SUMIFS(Profile!$F$2:$F$17521,Profile!$B$2:$B$17521,$B271,Profile!$C$2:$C$17521,AQ$8))*$C$6</f>
        <v>0</v>
      </c>
      <c r="AR271" s="162">
        <f>(SUMIFS(Profile!$F$2:$F$17521,Profile!$B$2:$B$17521,$B271,Profile!$C$2:$C$17521,AR$8))*$C$6</f>
        <v>0</v>
      </c>
      <c r="AS271" s="162">
        <f>(SUMIFS(Profile!$F$2:$F$17521,Profile!$B$2:$B$17521,$B271,Profile!$C$2:$C$17521,AS$8))*$C$6</f>
        <v>0</v>
      </c>
      <c r="AT271" s="162">
        <f>(SUMIFS(Profile!$F$2:$F$17521,Profile!$B$2:$B$17521,$B271,Profile!$C$2:$C$17521,AT$8))*$C$6</f>
        <v>0</v>
      </c>
      <c r="AU271" s="162">
        <f>(SUMIFS(Profile!$F$2:$F$17521,Profile!$B$2:$B$17521,$B271,Profile!$C$2:$C$17521,AU$8))*$C$6</f>
        <v>0</v>
      </c>
      <c r="AV271" s="162">
        <f>(SUMIFS(Profile!$F$2:$F$17521,Profile!$B$2:$B$17521,$B271,Profile!$C$2:$C$17521,AV$8))*$C$6</f>
        <v>0</v>
      </c>
      <c r="AW271" s="162">
        <f>(SUMIFS(Profile!$F$2:$F$17521,Profile!$B$2:$B$17521,$B271,Profile!$C$2:$C$17521,AW$8))*$C$6</f>
        <v>0</v>
      </c>
      <c r="AX271" s="162">
        <f>(SUMIFS(Profile!$F$2:$F$17521,Profile!$B$2:$B$17521,$B271,Profile!$C$2:$C$17521,AX$8))*$C$6</f>
        <v>0</v>
      </c>
      <c r="AY271" s="162">
        <f>(SUMIFS(Profile!$F$2:$F$17521,Profile!$B$2:$B$17521,$B271,Profile!$C$2:$C$17521,AY$8))*$C$6</f>
        <v>0</v>
      </c>
      <c r="AZ271" s="162">
        <f>(SUMIFS(Profile!$F$2:$F$17521,Profile!$B$2:$B$17521,$B271,Profile!$C$2:$C$17521,AZ$8))*$C$6</f>
        <v>0</v>
      </c>
      <c r="BA271" s="162">
        <f t="shared" si="10"/>
        <v>0</v>
      </c>
      <c r="BB271" s="162">
        <f>(SUMIFS(Profile!$E$2:$E$17521,Profile!$B$2:$B$17521,$B271,Profile!$C$2:$C$17521,BB$8))*$C$9</f>
        <v>0</v>
      </c>
      <c r="BC271" s="162">
        <f>(SUMIFS(Profile!$E$2:$E$17521,Profile!$B$2:$B$17521,$B271,Profile!$C$2:$C$17521,BC$8))*$C$9</f>
        <v>0</v>
      </c>
      <c r="BD271" s="162">
        <f>(SUMIFS(Profile!$E$2:$E$17521,Profile!$B$2:$B$17521,$B271,Profile!$C$2:$C$17521,BD$8))*$C$9</f>
        <v>0</v>
      </c>
      <c r="BE271" s="162">
        <f>(SUMIFS(Profile!$E$2:$E$17521,Profile!$B$2:$B$17521,$B271,Profile!$C$2:$C$17521,BE$8))*$C$9</f>
        <v>0</v>
      </c>
      <c r="BF271" s="162">
        <f>(SUMIFS(Profile!$E$2:$E$17521,Profile!$B$2:$B$17521,$B271,Profile!$C$2:$C$17521,BF$8))*$C$9</f>
        <v>0</v>
      </c>
      <c r="BG271" s="162">
        <f>(SUMIFS(Profile!$E$2:$E$17521,Profile!$B$2:$B$17521,$B271,Profile!$C$2:$C$17521,BG$8))*$C$9</f>
        <v>0</v>
      </c>
      <c r="BH271" s="162">
        <f>(SUMIFS(Profile!$E$2:$E$17521,Profile!$B$2:$B$17521,$B271,Profile!$C$2:$C$17521,BH$8))*$C$9</f>
        <v>0</v>
      </c>
      <c r="BI271" s="162">
        <f>(SUMIFS(Profile!$E$2:$E$17521,Profile!$B$2:$B$17521,$B271,Profile!$C$2:$C$17521,BI$8))*$C$9</f>
        <v>0</v>
      </c>
      <c r="BJ271" s="162">
        <f>(SUMIFS(Profile!$E$2:$E$17521,Profile!$B$2:$B$17521,$B271,Profile!$C$2:$C$17521,BJ$8))*$C$9</f>
        <v>0</v>
      </c>
      <c r="BK271" s="162">
        <f>(SUMIFS(Profile!$E$2:$E$17521,Profile!$B$2:$B$17521,$B271,Profile!$C$2:$C$17521,BK$8))*$C$9</f>
        <v>0</v>
      </c>
      <c r="BL271" s="162">
        <f>(SUMIFS(Profile!$E$2:$E$17521,Profile!$B$2:$B$17521,$B271,Profile!$C$2:$C$17521,BL$8))*$C$9</f>
        <v>0</v>
      </c>
      <c r="BM271" s="162">
        <f>(SUMIFS(Profile!$E$2:$E$17521,Profile!$B$2:$B$17521,$B271,Profile!$C$2:$C$17521,BM$8))*$C$9</f>
        <v>0</v>
      </c>
      <c r="BN271" s="162">
        <f>(SUMIFS(Profile!$E$2:$E$17521,Profile!$B$2:$B$17521,$B271,Profile!$C$2:$C$17521,BN$8))*$C$9</f>
        <v>0</v>
      </c>
      <c r="BO271" s="162">
        <f>(SUMIFS(Profile!$E$2:$E$17521,Profile!$B$2:$B$17521,$B271,Profile!$C$2:$C$17521,BO$8))*$C$9</f>
        <v>0</v>
      </c>
      <c r="BP271" s="162">
        <f>(SUMIFS(Profile!$E$2:$E$17521,Profile!$B$2:$B$17521,$B271,Profile!$C$2:$C$17521,BP$8))*$C$9</f>
        <v>0</v>
      </c>
      <c r="BQ271" s="162">
        <f>(SUMIFS(Profile!$E$2:$E$17521,Profile!$B$2:$B$17521,$B271,Profile!$C$2:$C$17521,BQ$8))*$C$9</f>
        <v>0</v>
      </c>
      <c r="BR271" s="162">
        <f>(SUMIFS(Profile!$E$2:$E$17521,Profile!$B$2:$B$17521,$B271,Profile!$C$2:$C$17521,BR$8))*$C$9</f>
        <v>0</v>
      </c>
      <c r="BS271" s="162">
        <f>(SUMIFS(Profile!$E$2:$E$17521,Profile!$B$2:$B$17521,$B271,Profile!$C$2:$C$17521,BS$8))*$C$9</f>
        <v>0</v>
      </c>
      <c r="BT271" s="162">
        <f>(SUMIFS(Profile!$E$2:$E$17521,Profile!$B$2:$B$17521,$B271,Profile!$C$2:$C$17521,BT$8))*$C$9</f>
        <v>0</v>
      </c>
      <c r="BU271" s="162">
        <f>(SUMIFS(Profile!$E$2:$E$17521,Profile!$B$2:$B$17521,$B271,Profile!$C$2:$C$17521,BU$8))*$C$9</f>
        <v>0</v>
      </c>
      <c r="BV271" s="162">
        <f>(SUMIFS(Profile!$E$2:$E$17521,Profile!$B$2:$B$17521,$B271,Profile!$C$2:$C$17521,BV$8))*$C$9</f>
        <v>0</v>
      </c>
      <c r="BW271" s="162">
        <f>(SUMIFS(Profile!$E$2:$E$17521,Profile!$B$2:$B$17521,$B271,Profile!$C$2:$C$17521,BW$8))*$C$9</f>
        <v>0</v>
      </c>
      <c r="BX271" s="162">
        <f>(SUMIFS(Profile!$E$2:$E$17521,Profile!$B$2:$B$17521,$B271,Profile!$C$2:$C$17521,BX$8))*$C$9</f>
        <v>0</v>
      </c>
      <c r="BY271" s="162">
        <f>(SUMIFS(Profile!$E$2:$E$17521,Profile!$B$2:$B$17521,$B271,Profile!$C$2:$C$17521,BY$8))*$C$9</f>
        <v>0</v>
      </c>
      <c r="BZ271" s="162">
        <f>(SUMIFS(Profile!$E$2:$E$17521,Profile!$B$2:$B$17521,$B271,Profile!$C$2:$C$17521,BZ$8))*$C$9</f>
        <v>0</v>
      </c>
      <c r="CA271" s="162">
        <f>(SUMIFS(Profile!$E$2:$E$17521,Profile!$B$2:$B$17521,$B271,Profile!$C$2:$C$17521,CA$8))*$C$9</f>
        <v>0</v>
      </c>
      <c r="CB271" s="162">
        <f>(SUMIFS(Profile!$E$2:$E$17521,Profile!$B$2:$B$17521,$B271,Profile!$C$2:$C$17521,CB$8))*$C$9</f>
        <v>0</v>
      </c>
      <c r="CC271" s="162">
        <f>(SUMIFS(Profile!$E$2:$E$17521,Profile!$B$2:$B$17521,$B271,Profile!$C$2:$C$17521,CC$8))*$C$9</f>
        <v>0</v>
      </c>
      <c r="CD271" s="162">
        <f>(SUMIFS(Profile!$E$2:$E$17521,Profile!$B$2:$B$17521,$B271,Profile!$C$2:$C$17521,CD$8))*$C$9</f>
        <v>0</v>
      </c>
      <c r="CE271" s="162">
        <f>(SUMIFS(Profile!$E$2:$E$17521,Profile!$B$2:$B$17521,$B271,Profile!$C$2:$C$17521,CE$8))*$C$9</f>
        <v>0</v>
      </c>
      <c r="CF271" s="162">
        <f>(SUMIFS(Profile!$E$2:$E$17521,Profile!$B$2:$B$17521,$B271,Profile!$C$2:$C$17521,CF$8))*$C$9</f>
        <v>0</v>
      </c>
      <c r="CG271" s="162">
        <f>(SUMIFS(Profile!$E$2:$E$17521,Profile!$B$2:$B$17521,$B271,Profile!$C$2:$C$17521,CG$8))*$C$9</f>
        <v>0</v>
      </c>
      <c r="CH271" s="162">
        <f>(SUMIFS(Profile!$E$2:$E$17521,Profile!$B$2:$B$17521,$B271,Profile!$C$2:$C$17521,CH$8))*$C$9</f>
        <v>0</v>
      </c>
      <c r="CI271" s="162">
        <f>(SUMIFS(Profile!$E$2:$E$17521,Profile!$B$2:$B$17521,$B271,Profile!$C$2:$C$17521,CI$8))*$C$9</f>
        <v>0</v>
      </c>
      <c r="CJ271" s="162">
        <f>(SUMIFS(Profile!$E$2:$E$17521,Profile!$B$2:$B$17521,$B271,Profile!$C$2:$C$17521,CJ$8))*$C$9</f>
        <v>0</v>
      </c>
      <c r="CK271" s="162">
        <f>(SUMIFS(Profile!$E$2:$E$17521,Profile!$B$2:$B$17521,$B271,Profile!$C$2:$C$17521,CK$8))*$C$9</f>
        <v>0</v>
      </c>
      <c r="CL271" s="162">
        <f>(SUMIFS(Profile!$E$2:$E$17521,Profile!$B$2:$B$17521,$B271,Profile!$C$2:$C$17521,CL$8))*$C$9</f>
        <v>0</v>
      </c>
      <c r="CM271" s="162">
        <f>(SUMIFS(Profile!$E$2:$E$17521,Profile!$B$2:$B$17521,$B271,Profile!$C$2:$C$17521,CM$8))*$C$9</f>
        <v>0</v>
      </c>
      <c r="CN271" s="162">
        <f>(SUMIFS(Profile!$E$2:$E$17521,Profile!$B$2:$B$17521,$B271,Profile!$C$2:$C$17521,CN$8))*$C$9</f>
        <v>0</v>
      </c>
      <c r="CO271" s="162">
        <f>(SUMIFS(Profile!$E$2:$E$17521,Profile!$B$2:$B$17521,$B271,Profile!$C$2:$C$17521,CO$8))*$C$9</f>
        <v>0</v>
      </c>
      <c r="CP271" s="162">
        <f>(SUMIFS(Profile!$E$2:$E$17521,Profile!$B$2:$B$17521,$B271,Profile!$C$2:$C$17521,CP$8))*$C$9</f>
        <v>0</v>
      </c>
      <c r="CQ271" s="162">
        <f>(SUMIFS(Profile!$E$2:$E$17521,Profile!$B$2:$B$17521,$B271,Profile!$C$2:$C$17521,CQ$8))*$C$9</f>
        <v>0</v>
      </c>
      <c r="CR271" s="162">
        <f>(SUMIFS(Profile!$E$2:$E$17521,Profile!$B$2:$B$17521,$B271,Profile!$C$2:$C$17521,CR$8))*$C$9</f>
        <v>0</v>
      </c>
      <c r="CS271" s="162">
        <f>(SUMIFS(Profile!$E$2:$E$17521,Profile!$B$2:$B$17521,$B271,Profile!$C$2:$C$17521,CS$8))*$C$9</f>
        <v>0</v>
      </c>
      <c r="CT271" s="162">
        <f>(SUMIFS(Profile!$E$2:$E$17521,Profile!$B$2:$B$17521,$B271,Profile!$C$2:$C$17521,CT$8))*$C$9</f>
        <v>0</v>
      </c>
      <c r="CU271" s="162">
        <f>(SUMIFS(Profile!$E$2:$E$17521,Profile!$B$2:$B$17521,$B271,Profile!$C$2:$C$17521,CU$8))*$C$9</f>
        <v>0</v>
      </c>
      <c r="CV271" s="162">
        <f>(SUMIFS(Profile!$E$2:$E$17521,Profile!$B$2:$B$17521,$B271,Profile!$C$2:$C$17521,CV$8))*$C$9</f>
        <v>0</v>
      </c>
      <c r="CW271" s="162">
        <f>(SUMIFS(Profile!$E$2:$E$17521,Profile!$B$2:$B$17521,$B271,Profile!$C$2:$C$17521,CW$8))*$C$9</f>
        <v>0</v>
      </c>
      <c r="CX271" s="162">
        <f t="shared" si="11"/>
        <v>0</v>
      </c>
      <c r="CY271" s="162">
        <f t="shared" ref="CY271:ET271" si="1316">MAX(BB271-E271,0)</f>
        <v>0</v>
      </c>
      <c r="CZ271" s="162">
        <f t="shared" si="1316"/>
        <v>0</v>
      </c>
      <c r="DA271" s="162">
        <f t="shared" si="1316"/>
        <v>0</v>
      </c>
      <c r="DB271" s="162">
        <f t="shared" si="1316"/>
        <v>0</v>
      </c>
      <c r="DC271" s="162">
        <f t="shared" si="1316"/>
        <v>0</v>
      </c>
      <c r="DD271" s="162">
        <f t="shared" si="1316"/>
        <v>0</v>
      </c>
      <c r="DE271" s="162">
        <f t="shared" si="1316"/>
        <v>0</v>
      </c>
      <c r="DF271" s="162">
        <f t="shared" si="1316"/>
        <v>0</v>
      </c>
      <c r="DG271" s="162">
        <f t="shared" si="1316"/>
        <v>0</v>
      </c>
      <c r="DH271" s="162">
        <f t="shared" si="1316"/>
        <v>0</v>
      </c>
      <c r="DI271" s="162">
        <f t="shared" si="1316"/>
        <v>0</v>
      </c>
      <c r="DJ271" s="162">
        <f t="shared" si="1316"/>
        <v>0</v>
      </c>
      <c r="DK271" s="162">
        <f t="shared" si="1316"/>
        <v>0</v>
      </c>
      <c r="DL271" s="162">
        <f t="shared" si="1316"/>
        <v>0</v>
      </c>
      <c r="DM271" s="162">
        <f t="shared" si="1316"/>
        <v>0</v>
      </c>
      <c r="DN271" s="162">
        <f t="shared" si="1316"/>
        <v>0</v>
      </c>
      <c r="DO271" s="162">
        <f t="shared" si="1316"/>
        <v>0</v>
      </c>
      <c r="DP271" s="162">
        <f t="shared" si="1316"/>
        <v>0</v>
      </c>
      <c r="DQ271" s="162">
        <f t="shared" si="1316"/>
        <v>0</v>
      </c>
      <c r="DR271" s="162">
        <f t="shared" si="1316"/>
        <v>0</v>
      </c>
      <c r="DS271" s="162">
        <f t="shared" si="1316"/>
        <v>0</v>
      </c>
      <c r="DT271" s="162">
        <f t="shared" si="1316"/>
        <v>0</v>
      </c>
      <c r="DU271" s="162">
        <f t="shared" si="1316"/>
        <v>0</v>
      </c>
      <c r="DV271" s="162">
        <f t="shared" si="1316"/>
        <v>0</v>
      </c>
      <c r="DW271" s="162">
        <f t="shared" si="1316"/>
        <v>0</v>
      </c>
      <c r="DX271" s="162">
        <f t="shared" si="1316"/>
        <v>0</v>
      </c>
      <c r="DY271" s="162">
        <f t="shared" si="1316"/>
        <v>0</v>
      </c>
      <c r="DZ271" s="162">
        <f t="shared" si="1316"/>
        <v>0</v>
      </c>
      <c r="EA271" s="162">
        <f t="shared" si="1316"/>
        <v>0</v>
      </c>
      <c r="EB271" s="162">
        <f t="shared" si="1316"/>
        <v>0</v>
      </c>
      <c r="EC271" s="162">
        <f t="shared" si="1316"/>
        <v>0</v>
      </c>
      <c r="ED271" s="162">
        <f t="shared" si="1316"/>
        <v>0</v>
      </c>
      <c r="EE271" s="162">
        <f t="shared" si="1316"/>
        <v>0</v>
      </c>
      <c r="EF271" s="162">
        <f t="shared" si="1316"/>
        <v>0</v>
      </c>
      <c r="EG271" s="162">
        <f t="shared" si="1316"/>
        <v>0</v>
      </c>
      <c r="EH271" s="162">
        <f t="shared" si="1316"/>
        <v>0</v>
      </c>
      <c r="EI271" s="162">
        <f t="shared" si="1316"/>
        <v>0</v>
      </c>
      <c r="EJ271" s="162">
        <f t="shared" si="1316"/>
        <v>0</v>
      </c>
      <c r="EK271" s="162">
        <f t="shared" si="1316"/>
        <v>0</v>
      </c>
      <c r="EL271" s="162">
        <f t="shared" si="1316"/>
        <v>0</v>
      </c>
      <c r="EM271" s="162">
        <f t="shared" si="1316"/>
        <v>0</v>
      </c>
      <c r="EN271" s="162">
        <f t="shared" si="1316"/>
        <v>0</v>
      </c>
      <c r="EO271" s="162">
        <f t="shared" si="1316"/>
        <v>0</v>
      </c>
      <c r="EP271" s="162">
        <f t="shared" si="1316"/>
        <v>0</v>
      </c>
      <c r="EQ271" s="162">
        <f t="shared" si="1316"/>
        <v>0</v>
      </c>
      <c r="ER271" s="162">
        <f t="shared" si="1316"/>
        <v>0</v>
      </c>
      <c r="ES271" s="162">
        <f t="shared" si="1316"/>
        <v>0</v>
      </c>
      <c r="ET271" s="162">
        <f t="shared" si="1316"/>
        <v>0</v>
      </c>
      <c r="EU271" s="162">
        <f t="shared" si="13"/>
        <v>0</v>
      </c>
      <c r="EV271" s="162">
        <f t="shared" ref="EV271:GQ271" si="1317">BB271-CY271</f>
        <v>0</v>
      </c>
      <c r="EW271" s="162">
        <f t="shared" si="1317"/>
        <v>0</v>
      </c>
      <c r="EX271" s="162">
        <f t="shared" si="1317"/>
        <v>0</v>
      </c>
      <c r="EY271" s="162">
        <f t="shared" si="1317"/>
        <v>0</v>
      </c>
      <c r="EZ271" s="162">
        <f t="shared" si="1317"/>
        <v>0</v>
      </c>
      <c r="FA271" s="162">
        <f t="shared" si="1317"/>
        <v>0</v>
      </c>
      <c r="FB271" s="162">
        <f t="shared" si="1317"/>
        <v>0</v>
      </c>
      <c r="FC271" s="162">
        <f t="shared" si="1317"/>
        <v>0</v>
      </c>
      <c r="FD271" s="162">
        <f t="shared" si="1317"/>
        <v>0</v>
      </c>
      <c r="FE271" s="162">
        <f t="shared" si="1317"/>
        <v>0</v>
      </c>
      <c r="FF271" s="162">
        <f t="shared" si="1317"/>
        <v>0</v>
      </c>
      <c r="FG271" s="162">
        <f t="shared" si="1317"/>
        <v>0</v>
      </c>
      <c r="FH271" s="162">
        <f t="shared" si="1317"/>
        <v>0</v>
      </c>
      <c r="FI271" s="162">
        <f t="shared" si="1317"/>
        <v>0</v>
      </c>
      <c r="FJ271" s="162">
        <f t="shared" si="1317"/>
        <v>0</v>
      </c>
      <c r="FK271" s="162">
        <f t="shared" si="1317"/>
        <v>0</v>
      </c>
      <c r="FL271" s="162">
        <f t="shared" si="1317"/>
        <v>0</v>
      </c>
      <c r="FM271" s="162">
        <f t="shared" si="1317"/>
        <v>0</v>
      </c>
      <c r="FN271" s="162">
        <f t="shared" si="1317"/>
        <v>0</v>
      </c>
      <c r="FO271" s="162">
        <f t="shared" si="1317"/>
        <v>0</v>
      </c>
      <c r="FP271" s="162">
        <f t="shared" si="1317"/>
        <v>0</v>
      </c>
      <c r="FQ271" s="162">
        <f t="shared" si="1317"/>
        <v>0</v>
      </c>
      <c r="FR271" s="162">
        <f t="shared" si="1317"/>
        <v>0</v>
      </c>
      <c r="FS271" s="162">
        <f t="shared" si="1317"/>
        <v>0</v>
      </c>
      <c r="FT271" s="162">
        <f t="shared" si="1317"/>
        <v>0</v>
      </c>
      <c r="FU271" s="162">
        <f t="shared" si="1317"/>
        <v>0</v>
      </c>
      <c r="FV271" s="162">
        <f t="shared" si="1317"/>
        <v>0</v>
      </c>
      <c r="FW271" s="162">
        <f t="shared" si="1317"/>
        <v>0</v>
      </c>
      <c r="FX271" s="162">
        <f t="shared" si="1317"/>
        <v>0</v>
      </c>
      <c r="FY271" s="162">
        <f t="shared" si="1317"/>
        <v>0</v>
      </c>
      <c r="FZ271" s="162">
        <f t="shared" si="1317"/>
        <v>0</v>
      </c>
      <c r="GA271" s="162">
        <f t="shared" si="1317"/>
        <v>0</v>
      </c>
      <c r="GB271" s="162">
        <f t="shared" si="1317"/>
        <v>0</v>
      </c>
      <c r="GC271" s="162">
        <f t="shared" si="1317"/>
        <v>0</v>
      </c>
      <c r="GD271" s="162">
        <f t="shared" si="1317"/>
        <v>0</v>
      </c>
      <c r="GE271" s="162">
        <f t="shared" si="1317"/>
        <v>0</v>
      </c>
      <c r="GF271" s="162">
        <f t="shared" si="1317"/>
        <v>0</v>
      </c>
      <c r="GG271" s="162">
        <f t="shared" si="1317"/>
        <v>0</v>
      </c>
      <c r="GH271" s="162">
        <f t="shared" si="1317"/>
        <v>0</v>
      </c>
      <c r="GI271" s="162">
        <f t="shared" si="1317"/>
        <v>0</v>
      </c>
      <c r="GJ271" s="162">
        <f t="shared" si="1317"/>
        <v>0</v>
      </c>
      <c r="GK271" s="162">
        <f t="shared" si="1317"/>
        <v>0</v>
      </c>
      <c r="GL271" s="162">
        <f t="shared" si="1317"/>
        <v>0</v>
      </c>
      <c r="GM271" s="162">
        <f t="shared" si="1317"/>
        <v>0</v>
      </c>
      <c r="GN271" s="162">
        <f t="shared" si="1317"/>
        <v>0</v>
      </c>
      <c r="GO271" s="162">
        <f t="shared" si="1317"/>
        <v>0</v>
      </c>
      <c r="GP271" s="162">
        <f t="shared" si="1317"/>
        <v>0</v>
      </c>
      <c r="GQ271" s="162">
        <f t="shared" si="1317"/>
        <v>0</v>
      </c>
      <c r="GR271" s="162">
        <f t="shared" si="15"/>
        <v>0</v>
      </c>
      <c r="GS271" s="162">
        <f t="shared" ref="GS271:IN271" si="1318">E271-EV271</f>
        <v>0</v>
      </c>
      <c r="GT271" s="162">
        <f t="shared" si="1318"/>
        <v>0</v>
      </c>
      <c r="GU271" s="162">
        <f t="shared" si="1318"/>
        <v>0</v>
      </c>
      <c r="GV271" s="162">
        <f t="shared" si="1318"/>
        <v>0</v>
      </c>
      <c r="GW271" s="162">
        <f t="shared" si="1318"/>
        <v>0</v>
      </c>
      <c r="GX271" s="162">
        <f t="shared" si="1318"/>
        <v>0</v>
      </c>
      <c r="GY271" s="162">
        <f t="shared" si="1318"/>
        <v>0</v>
      </c>
      <c r="GZ271" s="162">
        <f t="shared" si="1318"/>
        <v>0</v>
      </c>
      <c r="HA271" s="162">
        <f t="shared" si="1318"/>
        <v>0</v>
      </c>
      <c r="HB271" s="162">
        <f t="shared" si="1318"/>
        <v>0</v>
      </c>
      <c r="HC271" s="162">
        <f t="shared" si="1318"/>
        <v>0</v>
      </c>
      <c r="HD271" s="162">
        <f t="shared" si="1318"/>
        <v>0</v>
      </c>
      <c r="HE271" s="162">
        <f t="shared" si="1318"/>
        <v>0</v>
      </c>
      <c r="HF271" s="162">
        <f t="shared" si="1318"/>
        <v>0</v>
      </c>
      <c r="HG271" s="162">
        <f t="shared" si="1318"/>
        <v>0</v>
      </c>
      <c r="HH271" s="162">
        <f t="shared" si="1318"/>
        <v>0</v>
      </c>
      <c r="HI271" s="162">
        <f t="shared" si="1318"/>
        <v>0</v>
      </c>
      <c r="HJ271" s="162">
        <f t="shared" si="1318"/>
        <v>0</v>
      </c>
      <c r="HK271" s="162">
        <f t="shared" si="1318"/>
        <v>0</v>
      </c>
      <c r="HL271" s="162">
        <f t="shared" si="1318"/>
        <v>0</v>
      </c>
      <c r="HM271" s="162">
        <f t="shared" si="1318"/>
        <v>0</v>
      </c>
      <c r="HN271" s="162">
        <f t="shared" si="1318"/>
        <v>0</v>
      </c>
      <c r="HO271" s="162">
        <f t="shared" si="1318"/>
        <v>0</v>
      </c>
      <c r="HP271" s="162">
        <f t="shared" si="1318"/>
        <v>0</v>
      </c>
      <c r="HQ271" s="162">
        <f t="shared" si="1318"/>
        <v>0</v>
      </c>
      <c r="HR271" s="162">
        <f t="shared" si="1318"/>
        <v>0</v>
      </c>
      <c r="HS271" s="162">
        <f t="shared" si="1318"/>
        <v>0</v>
      </c>
      <c r="HT271" s="162">
        <f t="shared" si="1318"/>
        <v>0</v>
      </c>
      <c r="HU271" s="162">
        <f t="shared" si="1318"/>
        <v>0</v>
      </c>
      <c r="HV271" s="162">
        <f t="shared" si="1318"/>
        <v>0</v>
      </c>
      <c r="HW271" s="162">
        <f t="shared" si="1318"/>
        <v>0</v>
      </c>
      <c r="HX271" s="162">
        <f t="shared" si="1318"/>
        <v>0</v>
      </c>
      <c r="HY271" s="162">
        <f t="shared" si="1318"/>
        <v>0</v>
      </c>
      <c r="HZ271" s="162">
        <f t="shared" si="1318"/>
        <v>0</v>
      </c>
      <c r="IA271" s="162">
        <f t="shared" si="1318"/>
        <v>0</v>
      </c>
      <c r="IB271" s="162">
        <f t="shared" si="1318"/>
        <v>0</v>
      </c>
      <c r="IC271" s="162">
        <f t="shared" si="1318"/>
        <v>0</v>
      </c>
      <c r="ID271" s="162">
        <f t="shared" si="1318"/>
        <v>0</v>
      </c>
      <c r="IE271" s="162">
        <f t="shared" si="1318"/>
        <v>0</v>
      </c>
      <c r="IF271" s="162">
        <f t="shared" si="1318"/>
        <v>0</v>
      </c>
      <c r="IG271" s="162">
        <f t="shared" si="1318"/>
        <v>0</v>
      </c>
      <c r="IH271" s="162">
        <f t="shared" si="1318"/>
        <v>0</v>
      </c>
      <c r="II271" s="162">
        <f t="shared" si="1318"/>
        <v>0</v>
      </c>
      <c r="IJ271" s="162">
        <f t="shared" si="1318"/>
        <v>0</v>
      </c>
      <c r="IK271" s="162">
        <f t="shared" si="1318"/>
        <v>0</v>
      </c>
      <c r="IL271" s="162">
        <f t="shared" si="1318"/>
        <v>0</v>
      </c>
      <c r="IM271" s="162">
        <f t="shared" si="1318"/>
        <v>0</v>
      </c>
      <c r="IN271" s="162">
        <f t="shared" si="1318"/>
        <v>0</v>
      </c>
      <c r="IO271" s="162">
        <f t="shared" si="17"/>
        <v>0</v>
      </c>
      <c r="IP271" s="162">
        <f t="shared" si="23"/>
        <v>0</v>
      </c>
      <c r="IQ271" s="162">
        <f t="shared" ref="IQ271:KK271" si="1319">MAX((MIN(CZ271+IP271,$IO$7))-GT271,0)</f>
        <v>0</v>
      </c>
      <c r="IR271" s="162">
        <f t="shared" si="1319"/>
        <v>0</v>
      </c>
      <c r="IS271" s="162">
        <f t="shared" si="1319"/>
        <v>0</v>
      </c>
      <c r="IT271" s="162">
        <f t="shared" si="1319"/>
        <v>0</v>
      </c>
      <c r="IU271" s="162">
        <f t="shared" si="1319"/>
        <v>0</v>
      </c>
      <c r="IV271" s="162">
        <f t="shared" si="1319"/>
        <v>0</v>
      </c>
      <c r="IW271" s="162">
        <f t="shared" si="1319"/>
        <v>0</v>
      </c>
      <c r="IX271" s="162">
        <f t="shared" si="1319"/>
        <v>0</v>
      </c>
      <c r="IY271" s="162">
        <f t="shared" si="1319"/>
        <v>0</v>
      </c>
      <c r="IZ271" s="162">
        <f t="shared" si="1319"/>
        <v>0</v>
      </c>
      <c r="JA271" s="162">
        <f t="shared" si="1319"/>
        <v>0</v>
      </c>
      <c r="JB271" s="162">
        <f t="shared" si="1319"/>
        <v>0</v>
      </c>
      <c r="JC271" s="162">
        <f t="shared" si="1319"/>
        <v>0</v>
      </c>
      <c r="JD271" s="162">
        <f t="shared" si="1319"/>
        <v>0</v>
      </c>
      <c r="JE271" s="162">
        <f t="shared" si="1319"/>
        <v>0</v>
      </c>
      <c r="JF271" s="162">
        <f t="shared" si="1319"/>
        <v>0</v>
      </c>
      <c r="JG271" s="162">
        <f t="shared" si="1319"/>
        <v>0</v>
      </c>
      <c r="JH271" s="162">
        <f t="shared" si="1319"/>
        <v>0</v>
      </c>
      <c r="JI271" s="162">
        <f t="shared" si="1319"/>
        <v>0</v>
      </c>
      <c r="JJ271" s="162">
        <f t="shared" si="1319"/>
        <v>0</v>
      </c>
      <c r="JK271" s="162">
        <f t="shared" si="1319"/>
        <v>0</v>
      </c>
      <c r="JL271" s="162">
        <f t="shared" si="1319"/>
        <v>0</v>
      </c>
      <c r="JM271" s="162">
        <f t="shared" si="1319"/>
        <v>0</v>
      </c>
      <c r="JN271" s="162">
        <f t="shared" si="1319"/>
        <v>0</v>
      </c>
      <c r="JO271" s="162">
        <f t="shared" si="1319"/>
        <v>0</v>
      </c>
      <c r="JP271" s="162">
        <f t="shared" si="1319"/>
        <v>0</v>
      </c>
      <c r="JQ271" s="162">
        <f t="shared" si="1319"/>
        <v>0</v>
      </c>
      <c r="JR271" s="162">
        <f t="shared" si="1319"/>
        <v>0</v>
      </c>
      <c r="JS271" s="162">
        <f t="shared" si="1319"/>
        <v>0</v>
      </c>
      <c r="JT271" s="162">
        <f t="shared" si="1319"/>
        <v>0</v>
      </c>
      <c r="JU271" s="162">
        <f t="shared" si="1319"/>
        <v>0</v>
      </c>
      <c r="JV271" s="162">
        <f t="shared" si="1319"/>
        <v>0</v>
      </c>
      <c r="JW271" s="162">
        <f t="shared" si="1319"/>
        <v>0</v>
      </c>
      <c r="JX271" s="162">
        <f t="shared" si="1319"/>
        <v>0</v>
      </c>
      <c r="JY271" s="162">
        <f t="shared" si="1319"/>
        <v>0</v>
      </c>
      <c r="JZ271" s="162">
        <f t="shared" si="1319"/>
        <v>0</v>
      </c>
      <c r="KA271" s="162">
        <f t="shared" si="1319"/>
        <v>0</v>
      </c>
      <c r="KB271" s="162">
        <f t="shared" si="1319"/>
        <v>0</v>
      </c>
      <c r="KC271" s="162">
        <f t="shared" si="1319"/>
        <v>0</v>
      </c>
      <c r="KD271" s="162">
        <f t="shared" si="1319"/>
        <v>0</v>
      </c>
      <c r="KE271" s="162">
        <f t="shared" si="1319"/>
        <v>0</v>
      </c>
      <c r="KF271" s="162">
        <f t="shared" si="1319"/>
        <v>0</v>
      </c>
      <c r="KG271" s="162">
        <f t="shared" si="1319"/>
        <v>0</v>
      </c>
      <c r="KH271" s="162">
        <f t="shared" si="1319"/>
        <v>0</v>
      </c>
      <c r="KI271" s="162">
        <f t="shared" si="1319"/>
        <v>0</v>
      </c>
      <c r="KJ271" s="162">
        <f t="shared" si="1319"/>
        <v>0</v>
      </c>
      <c r="KK271" s="162">
        <f t="shared" si="1319"/>
        <v>0</v>
      </c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</row>
    <row r="272" ht="14.25" customHeight="1" spans="1:326" x14ac:dyDescent="0.25">
      <c r="A272" s="1">
        <v>9</v>
      </c>
      <c r="B272" s="1">
        <f t="shared" ref="B272:C272" si="1320">B271+1</f>
        <v>262</v>
      </c>
      <c r="C272" s="232">
        <f t="shared" si="1320"/>
        <v>43727</v>
      </c>
      <c r="D272" s="162">
        <f t="shared" si="9"/>
        <v>0</v>
      </c>
      <c r="E272" s="162">
        <f>(SUMIFS(Profile!$F$2:$F$17521,Profile!$B$2:$B$17521,$B272,Profile!$C$2:$C$17521,E$8))*$C$6</f>
        <v>0</v>
      </c>
      <c r="F272" s="162">
        <f>(SUMIFS(Profile!$F$2:$F$17521,Profile!$B$2:$B$17521,$B272,Profile!$C$2:$C$17521,F$8))*$C$6</f>
        <v>0</v>
      </c>
      <c r="G272" s="162">
        <f>(SUMIFS(Profile!$F$2:$F$17521,Profile!$B$2:$B$17521,$B272,Profile!$C$2:$C$17521,G$8))*$C$6</f>
        <v>0</v>
      </c>
      <c r="H272" s="162">
        <f>(SUMIFS(Profile!$F$2:$F$17521,Profile!$B$2:$B$17521,$B272,Profile!$C$2:$C$17521,H$8))*$C$6</f>
        <v>0</v>
      </c>
      <c r="I272" s="162">
        <f>(SUMIFS(Profile!$F$2:$F$17521,Profile!$B$2:$B$17521,$B272,Profile!$C$2:$C$17521,I$8))*$C$6</f>
        <v>0</v>
      </c>
      <c r="J272" s="162">
        <f>(SUMIFS(Profile!$F$2:$F$17521,Profile!$B$2:$B$17521,$B272,Profile!$C$2:$C$17521,J$8))*$C$6</f>
        <v>0</v>
      </c>
      <c r="K272" s="162">
        <f>(SUMIFS(Profile!$F$2:$F$17521,Profile!$B$2:$B$17521,$B272,Profile!$C$2:$C$17521,K$8))*$C$6</f>
        <v>0</v>
      </c>
      <c r="L272" s="162">
        <f>(SUMIFS(Profile!$F$2:$F$17521,Profile!$B$2:$B$17521,$B272,Profile!$C$2:$C$17521,L$8))*$C$6</f>
        <v>0</v>
      </c>
      <c r="M272" s="162">
        <f>(SUMIFS(Profile!$F$2:$F$17521,Profile!$B$2:$B$17521,$B272,Profile!$C$2:$C$17521,M$8))*$C$6</f>
        <v>0</v>
      </c>
      <c r="N272" s="162">
        <f>(SUMIFS(Profile!$F$2:$F$17521,Profile!$B$2:$B$17521,$B272,Profile!$C$2:$C$17521,N$8))*$C$6</f>
        <v>0</v>
      </c>
      <c r="O272" s="162">
        <f>(SUMIFS(Profile!$F$2:$F$17521,Profile!$B$2:$B$17521,$B272,Profile!$C$2:$C$17521,O$8))*$C$6</f>
        <v>0</v>
      </c>
      <c r="P272" s="162">
        <f>(SUMIFS(Profile!$F$2:$F$17521,Profile!$B$2:$B$17521,$B272,Profile!$C$2:$C$17521,P$8))*$C$6</f>
        <v>0</v>
      </c>
      <c r="Q272" s="162">
        <f>(SUMIFS(Profile!$F$2:$F$17521,Profile!$B$2:$B$17521,$B272,Profile!$C$2:$C$17521,Q$8))*$C$6</f>
        <v>0</v>
      </c>
      <c r="R272" s="162">
        <f>(SUMIFS(Profile!$F$2:$F$17521,Profile!$B$2:$B$17521,$B272,Profile!$C$2:$C$17521,R$8))*$C$6</f>
        <v>0</v>
      </c>
      <c r="S272" s="162">
        <f>(SUMIFS(Profile!$F$2:$F$17521,Profile!$B$2:$B$17521,$B272,Profile!$C$2:$C$17521,S$8))*$C$6</f>
        <v>0</v>
      </c>
      <c r="T272" s="162">
        <f>(SUMIFS(Profile!$F$2:$F$17521,Profile!$B$2:$B$17521,$B272,Profile!$C$2:$C$17521,T$8))*$C$6</f>
        <v>0</v>
      </c>
      <c r="U272" s="162">
        <f>(SUMIFS(Profile!$F$2:$F$17521,Profile!$B$2:$B$17521,$B272,Profile!$C$2:$C$17521,U$8))*$C$6</f>
        <v>0</v>
      </c>
      <c r="V272" s="162">
        <f>(SUMIFS(Profile!$F$2:$F$17521,Profile!$B$2:$B$17521,$B272,Profile!$C$2:$C$17521,V$8))*$C$6</f>
        <v>0</v>
      </c>
      <c r="W272" s="162">
        <f>(SUMIFS(Profile!$F$2:$F$17521,Profile!$B$2:$B$17521,$B272,Profile!$C$2:$C$17521,W$8))*$C$6</f>
        <v>0</v>
      </c>
      <c r="X272" s="162">
        <f>(SUMIFS(Profile!$F$2:$F$17521,Profile!$B$2:$B$17521,$B272,Profile!$C$2:$C$17521,X$8))*$C$6</f>
        <v>0</v>
      </c>
      <c r="Y272" s="162">
        <f>(SUMIFS(Profile!$F$2:$F$17521,Profile!$B$2:$B$17521,$B272,Profile!$C$2:$C$17521,Y$8))*$C$6</f>
        <v>0</v>
      </c>
      <c r="Z272" s="162">
        <f>(SUMIFS(Profile!$F$2:$F$17521,Profile!$B$2:$B$17521,$B272,Profile!$C$2:$C$17521,Z$8))*$C$6</f>
        <v>0</v>
      </c>
      <c r="AA272" s="162">
        <f>(SUMIFS(Profile!$F$2:$F$17521,Profile!$B$2:$B$17521,$B272,Profile!$C$2:$C$17521,AA$8))*$C$6</f>
        <v>0</v>
      </c>
      <c r="AB272" s="162">
        <f>(SUMIFS(Profile!$F$2:$F$17521,Profile!$B$2:$B$17521,$B272,Profile!$C$2:$C$17521,AB$8))*$C$6</f>
        <v>0</v>
      </c>
      <c r="AC272" s="162">
        <f>(SUMIFS(Profile!$F$2:$F$17521,Profile!$B$2:$B$17521,$B272,Profile!$C$2:$C$17521,AC$8))*$C$6</f>
        <v>0</v>
      </c>
      <c r="AD272" s="162">
        <f>(SUMIFS(Profile!$F$2:$F$17521,Profile!$B$2:$B$17521,$B272,Profile!$C$2:$C$17521,AD$8))*$C$6</f>
        <v>0</v>
      </c>
      <c r="AE272" s="162">
        <f>(SUMIFS(Profile!$F$2:$F$17521,Profile!$B$2:$B$17521,$B272,Profile!$C$2:$C$17521,AE$8))*$C$6</f>
        <v>0</v>
      </c>
      <c r="AF272" s="162">
        <f>(SUMIFS(Profile!$F$2:$F$17521,Profile!$B$2:$B$17521,$B272,Profile!$C$2:$C$17521,AF$8))*$C$6</f>
        <v>0</v>
      </c>
      <c r="AG272" s="162">
        <f>(SUMIFS(Profile!$F$2:$F$17521,Profile!$B$2:$B$17521,$B272,Profile!$C$2:$C$17521,AG$8))*$C$6</f>
        <v>0</v>
      </c>
      <c r="AH272" s="162">
        <f>(SUMIFS(Profile!$F$2:$F$17521,Profile!$B$2:$B$17521,$B272,Profile!$C$2:$C$17521,AH$8))*$C$6</f>
        <v>0</v>
      </c>
      <c r="AI272" s="162">
        <f>(SUMIFS(Profile!$F$2:$F$17521,Profile!$B$2:$B$17521,$B272,Profile!$C$2:$C$17521,AI$8))*$C$6</f>
        <v>0</v>
      </c>
      <c r="AJ272" s="162">
        <f>(SUMIFS(Profile!$F$2:$F$17521,Profile!$B$2:$B$17521,$B272,Profile!$C$2:$C$17521,AJ$8))*$C$6</f>
        <v>0</v>
      </c>
      <c r="AK272" s="162">
        <f>(SUMIFS(Profile!$F$2:$F$17521,Profile!$B$2:$B$17521,$B272,Profile!$C$2:$C$17521,AK$8))*$C$6</f>
        <v>0</v>
      </c>
      <c r="AL272" s="162">
        <f>(SUMIFS(Profile!$F$2:$F$17521,Profile!$B$2:$B$17521,$B272,Profile!$C$2:$C$17521,AL$8))*$C$6</f>
        <v>0</v>
      </c>
      <c r="AM272" s="162">
        <f>(SUMIFS(Profile!$F$2:$F$17521,Profile!$B$2:$B$17521,$B272,Profile!$C$2:$C$17521,AM$8))*$C$6</f>
        <v>0</v>
      </c>
      <c r="AN272" s="162">
        <f>(SUMIFS(Profile!$F$2:$F$17521,Profile!$B$2:$B$17521,$B272,Profile!$C$2:$C$17521,AN$8))*$C$6</f>
        <v>0</v>
      </c>
      <c r="AO272" s="162">
        <f>(SUMIFS(Profile!$F$2:$F$17521,Profile!$B$2:$B$17521,$B272,Profile!$C$2:$C$17521,AO$8))*$C$6</f>
        <v>0</v>
      </c>
      <c r="AP272" s="162">
        <f>(SUMIFS(Profile!$F$2:$F$17521,Profile!$B$2:$B$17521,$B272,Profile!$C$2:$C$17521,AP$8))*$C$6</f>
        <v>0</v>
      </c>
      <c r="AQ272" s="162">
        <f>(SUMIFS(Profile!$F$2:$F$17521,Profile!$B$2:$B$17521,$B272,Profile!$C$2:$C$17521,AQ$8))*$C$6</f>
        <v>0</v>
      </c>
      <c r="AR272" s="162">
        <f>(SUMIFS(Profile!$F$2:$F$17521,Profile!$B$2:$B$17521,$B272,Profile!$C$2:$C$17521,AR$8))*$C$6</f>
        <v>0</v>
      </c>
      <c r="AS272" s="162">
        <f>(SUMIFS(Profile!$F$2:$F$17521,Profile!$B$2:$B$17521,$B272,Profile!$C$2:$C$17521,AS$8))*$C$6</f>
        <v>0</v>
      </c>
      <c r="AT272" s="162">
        <f>(SUMIFS(Profile!$F$2:$F$17521,Profile!$B$2:$B$17521,$B272,Profile!$C$2:$C$17521,AT$8))*$C$6</f>
        <v>0</v>
      </c>
      <c r="AU272" s="162">
        <f>(SUMIFS(Profile!$F$2:$F$17521,Profile!$B$2:$B$17521,$B272,Profile!$C$2:$C$17521,AU$8))*$C$6</f>
        <v>0</v>
      </c>
      <c r="AV272" s="162">
        <f>(SUMIFS(Profile!$F$2:$F$17521,Profile!$B$2:$B$17521,$B272,Profile!$C$2:$C$17521,AV$8))*$C$6</f>
        <v>0</v>
      </c>
      <c r="AW272" s="162">
        <f>(SUMIFS(Profile!$F$2:$F$17521,Profile!$B$2:$B$17521,$B272,Profile!$C$2:$C$17521,AW$8))*$C$6</f>
        <v>0</v>
      </c>
      <c r="AX272" s="162">
        <f>(SUMIFS(Profile!$F$2:$F$17521,Profile!$B$2:$B$17521,$B272,Profile!$C$2:$C$17521,AX$8))*$C$6</f>
        <v>0</v>
      </c>
      <c r="AY272" s="162">
        <f>(SUMIFS(Profile!$F$2:$F$17521,Profile!$B$2:$B$17521,$B272,Profile!$C$2:$C$17521,AY$8))*$C$6</f>
        <v>0</v>
      </c>
      <c r="AZ272" s="162">
        <f>(SUMIFS(Profile!$F$2:$F$17521,Profile!$B$2:$B$17521,$B272,Profile!$C$2:$C$17521,AZ$8))*$C$6</f>
        <v>0</v>
      </c>
      <c r="BA272" s="162">
        <f t="shared" si="10"/>
        <v>0</v>
      </c>
      <c r="BB272" s="162">
        <f>(SUMIFS(Profile!$E$2:$E$17521,Profile!$B$2:$B$17521,$B272,Profile!$C$2:$C$17521,BB$8))*$C$9</f>
        <v>0</v>
      </c>
      <c r="BC272" s="162">
        <f>(SUMIFS(Profile!$E$2:$E$17521,Profile!$B$2:$B$17521,$B272,Profile!$C$2:$C$17521,BC$8))*$C$9</f>
        <v>0</v>
      </c>
      <c r="BD272" s="162">
        <f>(SUMIFS(Profile!$E$2:$E$17521,Profile!$B$2:$B$17521,$B272,Profile!$C$2:$C$17521,BD$8))*$C$9</f>
        <v>0</v>
      </c>
      <c r="BE272" s="162">
        <f>(SUMIFS(Profile!$E$2:$E$17521,Profile!$B$2:$B$17521,$B272,Profile!$C$2:$C$17521,BE$8))*$C$9</f>
        <v>0</v>
      </c>
      <c r="BF272" s="162">
        <f>(SUMIFS(Profile!$E$2:$E$17521,Profile!$B$2:$B$17521,$B272,Profile!$C$2:$C$17521,BF$8))*$C$9</f>
        <v>0</v>
      </c>
      <c r="BG272" s="162">
        <f>(SUMIFS(Profile!$E$2:$E$17521,Profile!$B$2:$B$17521,$B272,Profile!$C$2:$C$17521,BG$8))*$C$9</f>
        <v>0</v>
      </c>
      <c r="BH272" s="162">
        <f>(SUMIFS(Profile!$E$2:$E$17521,Profile!$B$2:$B$17521,$B272,Profile!$C$2:$C$17521,BH$8))*$C$9</f>
        <v>0</v>
      </c>
      <c r="BI272" s="162">
        <f>(SUMIFS(Profile!$E$2:$E$17521,Profile!$B$2:$B$17521,$B272,Profile!$C$2:$C$17521,BI$8))*$C$9</f>
        <v>0</v>
      </c>
      <c r="BJ272" s="162">
        <f>(SUMIFS(Profile!$E$2:$E$17521,Profile!$B$2:$B$17521,$B272,Profile!$C$2:$C$17521,BJ$8))*$C$9</f>
        <v>0</v>
      </c>
      <c r="BK272" s="162">
        <f>(SUMIFS(Profile!$E$2:$E$17521,Profile!$B$2:$B$17521,$B272,Profile!$C$2:$C$17521,BK$8))*$C$9</f>
        <v>0</v>
      </c>
      <c r="BL272" s="162">
        <f>(SUMIFS(Profile!$E$2:$E$17521,Profile!$B$2:$B$17521,$B272,Profile!$C$2:$C$17521,BL$8))*$C$9</f>
        <v>0</v>
      </c>
      <c r="BM272" s="162">
        <f>(SUMIFS(Profile!$E$2:$E$17521,Profile!$B$2:$B$17521,$B272,Profile!$C$2:$C$17521,BM$8))*$C$9</f>
        <v>0</v>
      </c>
      <c r="BN272" s="162">
        <f>(SUMIFS(Profile!$E$2:$E$17521,Profile!$B$2:$B$17521,$B272,Profile!$C$2:$C$17521,BN$8))*$C$9</f>
        <v>0</v>
      </c>
      <c r="BO272" s="162">
        <f>(SUMIFS(Profile!$E$2:$E$17521,Profile!$B$2:$B$17521,$B272,Profile!$C$2:$C$17521,BO$8))*$C$9</f>
        <v>0</v>
      </c>
      <c r="BP272" s="162">
        <f>(SUMIFS(Profile!$E$2:$E$17521,Profile!$B$2:$B$17521,$B272,Profile!$C$2:$C$17521,BP$8))*$C$9</f>
        <v>0</v>
      </c>
      <c r="BQ272" s="162">
        <f>(SUMIFS(Profile!$E$2:$E$17521,Profile!$B$2:$B$17521,$B272,Profile!$C$2:$C$17521,BQ$8))*$C$9</f>
        <v>0</v>
      </c>
      <c r="BR272" s="162">
        <f>(SUMIFS(Profile!$E$2:$E$17521,Profile!$B$2:$B$17521,$B272,Profile!$C$2:$C$17521,BR$8))*$C$9</f>
        <v>0</v>
      </c>
      <c r="BS272" s="162">
        <f>(SUMIFS(Profile!$E$2:$E$17521,Profile!$B$2:$B$17521,$B272,Profile!$C$2:$C$17521,BS$8))*$C$9</f>
        <v>0</v>
      </c>
      <c r="BT272" s="162">
        <f>(SUMIFS(Profile!$E$2:$E$17521,Profile!$B$2:$B$17521,$B272,Profile!$C$2:$C$17521,BT$8))*$C$9</f>
        <v>0</v>
      </c>
      <c r="BU272" s="162">
        <f>(SUMIFS(Profile!$E$2:$E$17521,Profile!$B$2:$B$17521,$B272,Profile!$C$2:$C$17521,BU$8))*$C$9</f>
        <v>0</v>
      </c>
      <c r="BV272" s="162">
        <f>(SUMIFS(Profile!$E$2:$E$17521,Profile!$B$2:$B$17521,$B272,Profile!$C$2:$C$17521,BV$8))*$C$9</f>
        <v>0</v>
      </c>
      <c r="BW272" s="162">
        <f>(SUMIFS(Profile!$E$2:$E$17521,Profile!$B$2:$B$17521,$B272,Profile!$C$2:$C$17521,BW$8))*$C$9</f>
        <v>0</v>
      </c>
      <c r="BX272" s="162">
        <f>(SUMIFS(Profile!$E$2:$E$17521,Profile!$B$2:$B$17521,$B272,Profile!$C$2:$C$17521,BX$8))*$C$9</f>
        <v>0</v>
      </c>
      <c r="BY272" s="162">
        <f>(SUMIFS(Profile!$E$2:$E$17521,Profile!$B$2:$B$17521,$B272,Profile!$C$2:$C$17521,BY$8))*$C$9</f>
        <v>0</v>
      </c>
      <c r="BZ272" s="162">
        <f>(SUMIFS(Profile!$E$2:$E$17521,Profile!$B$2:$B$17521,$B272,Profile!$C$2:$C$17521,BZ$8))*$C$9</f>
        <v>0</v>
      </c>
      <c r="CA272" s="162">
        <f>(SUMIFS(Profile!$E$2:$E$17521,Profile!$B$2:$B$17521,$B272,Profile!$C$2:$C$17521,CA$8))*$C$9</f>
        <v>0</v>
      </c>
      <c r="CB272" s="162">
        <f>(SUMIFS(Profile!$E$2:$E$17521,Profile!$B$2:$B$17521,$B272,Profile!$C$2:$C$17521,CB$8))*$C$9</f>
        <v>0</v>
      </c>
      <c r="CC272" s="162">
        <f>(SUMIFS(Profile!$E$2:$E$17521,Profile!$B$2:$B$17521,$B272,Profile!$C$2:$C$17521,CC$8))*$C$9</f>
        <v>0</v>
      </c>
      <c r="CD272" s="162">
        <f>(SUMIFS(Profile!$E$2:$E$17521,Profile!$B$2:$B$17521,$B272,Profile!$C$2:$C$17521,CD$8))*$C$9</f>
        <v>0</v>
      </c>
      <c r="CE272" s="162">
        <f>(SUMIFS(Profile!$E$2:$E$17521,Profile!$B$2:$B$17521,$B272,Profile!$C$2:$C$17521,CE$8))*$C$9</f>
        <v>0</v>
      </c>
      <c r="CF272" s="162">
        <f>(SUMIFS(Profile!$E$2:$E$17521,Profile!$B$2:$B$17521,$B272,Profile!$C$2:$C$17521,CF$8))*$C$9</f>
        <v>0</v>
      </c>
      <c r="CG272" s="162">
        <f>(SUMIFS(Profile!$E$2:$E$17521,Profile!$B$2:$B$17521,$B272,Profile!$C$2:$C$17521,CG$8))*$C$9</f>
        <v>0</v>
      </c>
      <c r="CH272" s="162">
        <f>(SUMIFS(Profile!$E$2:$E$17521,Profile!$B$2:$B$17521,$B272,Profile!$C$2:$C$17521,CH$8))*$C$9</f>
        <v>0</v>
      </c>
      <c r="CI272" s="162">
        <f>(SUMIFS(Profile!$E$2:$E$17521,Profile!$B$2:$B$17521,$B272,Profile!$C$2:$C$17521,CI$8))*$C$9</f>
        <v>0</v>
      </c>
      <c r="CJ272" s="162">
        <f>(SUMIFS(Profile!$E$2:$E$17521,Profile!$B$2:$B$17521,$B272,Profile!$C$2:$C$17521,CJ$8))*$C$9</f>
        <v>0</v>
      </c>
      <c r="CK272" s="162">
        <f>(SUMIFS(Profile!$E$2:$E$17521,Profile!$B$2:$B$17521,$B272,Profile!$C$2:$C$17521,CK$8))*$C$9</f>
        <v>0</v>
      </c>
      <c r="CL272" s="162">
        <f>(SUMIFS(Profile!$E$2:$E$17521,Profile!$B$2:$B$17521,$B272,Profile!$C$2:$C$17521,CL$8))*$C$9</f>
        <v>0</v>
      </c>
      <c r="CM272" s="162">
        <f>(SUMIFS(Profile!$E$2:$E$17521,Profile!$B$2:$B$17521,$B272,Profile!$C$2:$C$17521,CM$8))*$C$9</f>
        <v>0</v>
      </c>
      <c r="CN272" s="162">
        <f>(SUMIFS(Profile!$E$2:$E$17521,Profile!$B$2:$B$17521,$B272,Profile!$C$2:$C$17521,CN$8))*$C$9</f>
        <v>0</v>
      </c>
      <c r="CO272" s="162">
        <f>(SUMIFS(Profile!$E$2:$E$17521,Profile!$B$2:$B$17521,$B272,Profile!$C$2:$C$17521,CO$8))*$C$9</f>
        <v>0</v>
      </c>
      <c r="CP272" s="162">
        <f>(SUMIFS(Profile!$E$2:$E$17521,Profile!$B$2:$B$17521,$B272,Profile!$C$2:$C$17521,CP$8))*$C$9</f>
        <v>0</v>
      </c>
      <c r="CQ272" s="162">
        <f>(SUMIFS(Profile!$E$2:$E$17521,Profile!$B$2:$B$17521,$B272,Profile!$C$2:$C$17521,CQ$8))*$C$9</f>
        <v>0</v>
      </c>
      <c r="CR272" s="162">
        <f>(SUMIFS(Profile!$E$2:$E$17521,Profile!$B$2:$B$17521,$B272,Profile!$C$2:$C$17521,CR$8))*$C$9</f>
        <v>0</v>
      </c>
      <c r="CS272" s="162">
        <f>(SUMIFS(Profile!$E$2:$E$17521,Profile!$B$2:$B$17521,$B272,Profile!$C$2:$C$17521,CS$8))*$C$9</f>
        <v>0</v>
      </c>
      <c r="CT272" s="162">
        <f>(SUMIFS(Profile!$E$2:$E$17521,Profile!$B$2:$B$17521,$B272,Profile!$C$2:$C$17521,CT$8))*$C$9</f>
        <v>0</v>
      </c>
      <c r="CU272" s="162">
        <f>(SUMIFS(Profile!$E$2:$E$17521,Profile!$B$2:$B$17521,$B272,Profile!$C$2:$C$17521,CU$8))*$C$9</f>
        <v>0</v>
      </c>
      <c r="CV272" s="162">
        <f>(SUMIFS(Profile!$E$2:$E$17521,Profile!$B$2:$B$17521,$B272,Profile!$C$2:$C$17521,CV$8))*$C$9</f>
        <v>0</v>
      </c>
      <c r="CW272" s="162">
        <f>(SUMIFS(Profile!$E$2:$E$17521,Profile!$B$2:$B$17521,$B272,Profile!$C$2:$C$17521,CW$8))*$C$9</f>
        <v>0</v>
      </c>
      <c r="CX272" s="162">
        <f t="shared" si="11"/>
        <v>0</v>
      </c>
      <c r="CY272" s="162">
        <f t="shared" ref="CY272:ET272" si="1321">MAX(BB272-E272,0)</f>
        <v>0</v>
      </c>
      <c r="CZ272" s="162">
        <f t="shared" si="1321"/>
        <v>0</v>
      </c>
      <c r="DA272" s="162">
        <f t="shared" si="1321"/>
        <v>0</v>
      </c>
      <c r="DB272" s="162">
        <f t="shared" si="1321"/>
        <v>0</v>
      </c>
      <c r="DC272" s="162">
        <f t="shared" si="1321"/>
        <v>0</v>
      </c>
      <c r="DD272" s="162">
        <f t="shared" si="1321"/>
        <v>0</v>
      </c>
      <c r="DE272" s="162">
        <f t="shared" si="1321"/>
        <v>0</v>
      </c>
      <c r="DF272" s="162">
        <f t="shared" si="1321"/>
        <v>0</v>
      </c>
      <c r="DG272" s="162">
        <f t="shared" si="1321"/>
        <v>0</v>
      </c>
      <c r="DH272" s="162">
        <f t="shared" si="1321"/>
        <v>0</v>
      </c>
      <c r="DI272" s="162">
        <f t="shared" si="1321"/>
        <v>0</v>
      </c>
      <c r="DJ272" s="162">
        <f t="shared" si="1321"/>
        <v>0</v>
      </c>
      <c r="DK272" s="162">
        <f t="shared" si="1321"/>
        <v>0</v>
      </c>
      <c r="DL272" s="162">
        <f t="shared" si="1321"/>
        <v>0</v>
      </c>
      <c r="DM272" s="162">
        <f t="shared" si="1321"/>
        <v>0</v>
      </c>
      <c r="DN272" s="162">
        <f t="shared" si="1321"/>
        <v>0</v>
      </c>
      <c r="DO272" s="162">
        <f t="shared" si="1321"/>
        <v>0</v>
      </c>
      <c r="DP272" s="162">
        <f t="shared" si="1321"/>
        <v>0</v>
      </c>
      <c r="DQ272" s="162">
        <f t="shared" si="1321"/>
        <v>0</v>
      </c>
      <c r="DR272" s="162">
        <f t="shared" si="1321"/>
        <v>0</v>
      </c>
      <c r="DS272" s="162">
        <f t="shared" si="1321"/>
        <v>0</v>
      </c>
      <c r="DT272" s="162">
        <f t="shared" si="1321"/>
        <v>0</v>
      </c>
      <c r="DU272" s="162">
        <f t="shared" si="1321"/>
        <v>0</v>
      </c>
      <c r="DV272" s="162">
        <f t="shared" si="1321"/>
        <v>0</v>
      </c>
      <c r="DW272" s="162">
        <f t="shared" si="1321"/>
        <v>0</v>
      </c>
      <c r="DX272" s="162">
        <f t="shared" si="1321"/>
        <v>0</v>
      </c>
      <c r="DY272" s="162">
        <f t="shared" si="1321"/>
        <v>0</v>
      </c>
      <c r="DZ272" s="162">
        <f t="shared" si="1321"/>
        <v>0</v>
      </c>
      <c r="EA272" s="162">
        <f t="shared" si="1321"/>
        <v>0</v>
      </c>
      <c r="EB272" s="162">
        <f t="shared" si="1321"/>
        <v>0</v>
      </c>
      <c r="EC272" s="162">
        <f t="shared" si="1321"/>
        <v>0</v>
      </c>
      <c r="ED272" s="162">
        <f t="shared" si="1321"/>
        <v>0</v>
      </c>
      <c r="EE272" s="162">
        <f t="shared" si="1321"/>
        <v>0</v>
      </c>
      <c r="EF272" s="162">
        <f t="shared" si="1321"/>
        <v>0</v>
      </c>
      <c r="EG272" s="162">
        <f t="shared" si="1321"/>
        <v>0</v>
      </c>
      <c r="EH272" s="162">
        <f t="shared" si="1321"/>
        <v>0</v>
      </c>
      <c r="EI272" s="162">
        <f t="shared" si="1321"/>
        <v>0</v>
      </c>
      <c r="EJ272" s="162">
        <f t="shared" si="1321"/>
        <v>0</v>
      </c>
      <c r="EK272" s="162">
        <f t="shared" si="1321"/>
        <v>0</v>
      </c>
      <c r="EL272" s="162">
        <f t="shared" si="1321"/>
        <v>0</v>
      </c>
      <c r="EM272" s="162">
        <f t="shared" si="1321"/>
        <v>0</v>
      </c>
      <c r="EN272" s="162">
        <f t="shared" si="1321"/>
        <v>0</v>
      </c>
      <c r="EO272" s="162">
        <f t="shared" si="1321"/>
        <v>0</v>
      </c>
      <c r="EP272" s="162">
        <f t="shared" si="1321"/>
        <v>0</v>
      </c>
      <c r="EQ272" s="162">
        <f t="shared" si="1321"/>
        <v>0</v>
      </c>
      <c r="ER272" s="162">
        <f t="shared" si="1321"/>
        <v>0</v>
      </c>
      <c r="ES272" s="162">
        <f t="shared" si="1321"/>
        <v>0</v>
      </c>
      <c r="ET272" s="162">
        <f t="shared" si="1321"/>
        <v>0</v>
      </c>
      <c r="EU272" s="162">
        <f t="shared" si="13"/>
        <v>0</v>
      </c>
      <c r="EV272" s="162">
        <f t="shared" ref="EV272:GQ272" si="1322">BB272-CY272</f>
        <v>0</v>
      </c>
      <c r="EW272" s="162">
        <f t="shared" si="1322"/>
        <v>0</v>
      </c>
      <c r="EX272" s="162">
        <f t="shared" si="1322"/>
        <v>0</v>
      </c>
      <c r="EY272" s="162">
        <f t="shared" si="1322"/>
        <v>0</v>
      </c>
      <c r="EZ272" s="162">
        <f t="shared" si="1322"/>
        <v>0</v>
      </c>
      <c r="FA272" s="162">
        <f t="shared" si="1322"/>
        <v>0</v>
      </c>
      <c r="FB272" s="162">
        <f t="shared" si="1322"/>
        <v>0</v>
      </c>
      <c r="FC272" s="162">
        <f t="shared" si="1322"/>
        <v>0</v>
      </c>
      <c r="FD272" s="162">
        <f t="shared" si="1322"/>
        <v>0</v>
      </c>
      <c r="FE272" s="162">
        <f t="shared" si="1322"/>
        <v>0</v>
      </c>
      <c r="FF272" s="162">
        <f t="shared" si="1322"/>
        <v>0</v>
      </c>
      <c r="FG272" s="162">
        <f t="shared" si="1322"/>
        <v>0</v>
      </c>
      <c r="FH272" s="162">
        <f t="shared" si="1322"/>
        <v>0</v>
      </c>
      <c r="FI272" s="162">
        <f t="shared" si="1322"/>
        <v>0</v>
      </c>
      <c r="FJ272" s="162">
        <f t="shared" si="1322"/>
        <v>0</v>
      </c>
      <c r="FK272" s="162">
        <f t="shared" si="1322"/>
        <v>0</v>
      </c>
      <c r="FL272" s="162">
        <f t="shared" si="1322"/>
        <v>0</v>
      </c>
      <c r="FM272" s="162">
        <f t="shared" si="1322"/>
        <v>0</v>
      </c>
      <c r="FN272" s="162">
        <f t="shared" si="1322"/>
        <v>0</v>
      </c>
      <c r="FO272" s="162">
        <f t="shared" si="1322"/>
        <v>0</v>
      </c>
      <c r="FP272" s="162">
        <f t="shared" si="1322"/>
        <v>0</v>
      </c>
      <c r="FQ272" s="162">
        <f t="shared" si="1322"/>
        <v>0</v>
      </c>
      <c r="FR272" s="162">
        <f t="shared" si="1322"/>
        <v>0</v>
      </c>
      <c r="FS272" s="162">
        <f t="shared" si="1322"/>
        <v>0</v>
      </c>
      <c r="FT272" s="162">
        <f t="shared" si="1322"/>
        <v>0</v>
      </c>
      <c r="FU272" s="162">
        <f t="shared" si="1322"/>
        <v>0</v>
      </c>
      <c r="FV272" s="162">
        <f t="shared" si="1322"/>
        <v>0</v>
      </c>
      <c r="FW272" s="162">
        <f t="shared" si="1322"/>
        <v>0</v>
      </c>
      <c r="FX272" s="162">
        <f t="shared" si="1322"/>
        <v>0</v>
      </c>
      <c r="FY272" s="162">
        <f t="shared" si="1322"/>
        <v>0</v>
      </c>
      <c r="FZ272" s="162">
        <f t="shared" si="1322"/>
        <v>0</v>
      </c>
      <c r="GA272" s="162">
        <f t="shared" si="1322"/>
        <v>0</v>
      </c>
      <c r="GB272" s="162">
        <f t="shared" si="1322"/>
        <v>0</v>
      </c>
      <c r="GC272" s="162">
        <f t="shared" si="1322"/>
        <v>0</v>
      </c>
      <c r="GD272" s="162">
        <f t="shared" si="1322"/>
        <v>0</v>
      </c>
      <c r="GE272" s="162">
        <f t="shared" si="1322"/>
        <v>0</v>
      </c>
      <c r="GF272" s="162">
        <f t="shared" si="1322"/>
        <v>0</v>
      </c>
      <c r="GG272" s="162">
        <f t="shared" si="1322"/>
        <v>0</v>
      </c>
      <c r="GH272" s="162">
        <f t="shared" si="1322"/>
        <v>0</v>
      </c>
      <c r="GI272" s="162">
        <f t="shared" si="1322"/>
        <v>0</v>
      </c>
      <c r="GJ272" s="162">
        <f t="shared" si="1322"/>
        <v>0</v>
      </c>
      <c r="GK272" s="162">
        <f t="shared" si="1322"/>
        <v>0</v>
      </c>
      <c r="GL272" s="162">
        <f t="shared" si="1322"/>
        <v>0</v>
      </c>
      <c r="GM272" s="162">
        <f t="shared" si="1322"/>
        <v>0</v>
      </c>
      <c r="GN272" s="162">
        <f t="shared" si="1322"/>
        <v>0</v>
      </c>
      <c r="GO272" s="162">
        <f t="shared" si="1322"/>
        <v>0</v>
      </c>
      <c r="GP272" s="162">
        <f t="shared" si="1322"/>
        <v>0</v>
      </c>
      <c r="GQ272" s="162">
        <f t="shared" si="1322"/>
        <v>0</v>
      </c>
      <c r="GR272" s="162">
        <f t="shared" si="15"/>
        <v>0</v>
      </c>
      <c r="GS272" s="162">
        <f t="shared" ref="GS272:IN272" si="1323">E272-EV272</f>
        <v>0</v>
      </c>
      <c r="GT272" s="162">
        <f t="shared" si="1323"/>
        <v>0</v>
      </c>
      <c r="GU272" s="162">
        <f t="shared" si="1323"/>
        <v>0</v>
      </c>
      <c r="GV272" s="162">
        <f t="shared" si="1323"/>
        <v>0</v>
      </c>
      <c r="GW272" s="162">
        <f t="shared" si="1323"/>
        <v>0</v>
      </c>
      <c r="GX272" s="162">
        <f t="shared" si="1323"/>
        <v>0</v>
      </c>
      <c r="GY272" s="162">
        <f t="shared" si="1323"/>
        <v>0</v>
      </c>
      <c r="GZ272" s="162">
        <f t="shared" si="1323"/>
        <v>0</v>
      </c>
      <c r="HA272" s="162">
        <f t="shared" si="1323"/>
        <v>0</v>
      </c>
      <c r="HB272" s="162">
        <f t="shared" si="1323"/>
        <v>0</v>
      </c>
      <c r="HC272" s="162">
        <f t="shared" si="1323"/>
        <v>0</v>
      </c>
      <c r="HD272" s="162">
        <f t="shared" si="1323"/>
        <v>0</v>
      </c>
      <c r="HE272" s="162">
        <f t="shared" si="1323"/>
        <v>0</v>
      </c>
      <c r="HF272" s="162">
        <f t="shared" si="1323"/>
        <v>0</v>
      </c>
      <c r="HG272" s="162">
        <f t="shared" si="1323"/>
        <v>0</v>
      </c>
      <c r="HH272" s="162">
        <f t="shared" si="1323"/>
        <v>0</v>
      </c>
      <c r="HI272" s="162">
        <f t="shared" si="1323"/>
        <v>0</v>
      </c>
      <c r="HJ272" s="162">
        <f t="shared" si="1323"/>
        <v>0</v>
      </c>
      <c r="HK272" s="162">
        <f t="shared" si="1323"/>
        <v>0</v>
      </c>
      <c r="HL272" s="162">
        <f t="shared" si="1323"/>
        <v>0</v>
      </c>
      <c r="HM272" s="162">
        <f t="shared" si="1323"/>
        <v>0</v>
      </c>
      <c r="HN272" s="162">
        <f t="shared" si="1323"/>
        <v>0</v>
      </c>
      <c r="HO272" s="162">
        <f t="shared" si="1323"/>
        <v>0</v>
      </c>
      <c r="HP272" s="162">
        <f t="shared" si="1323"/>
        <v>0</v>
      </c>
      <c r="HQ272" s="162">
        <f t="shared" si="1323"/>
        <v>0</v>
      </c>
      <c r="HR272" s="162">
        <f t="shared" si="1323"/>
        <v>0</v>
      </c>
      <c r="HS272" s="162">
        <f t="shared" si="1323"/>
        <v>0</v>
      </c>
      <c r="HT272" s="162">
        <f t="shared" si="1323"/>
        <v>0</v>
      </c>
      <c r="HU272" s="162">
        <f t="shared" si="1323"/>
        <v>0</v>
      </c>
      <c r="HV272" s="162">
        <f t="shared" si="1323"/>
        <v>0</v>
      </c>
      <c r="HW272" s="162">
        <f t="shared" si="1323"/>
        <v>0</v>
      </c>
      <c r="HX272" s="162">
        <f t="shared" si="1323"/>
        <v>0</v>
      </c>
      <c r="HY272" s="162">
        <f t="shared" si="1323"/>
        <v>0</v>
      </c>
      <c r="HZ272" s="162">
        <f t="shared" si="1323"/>
        <v>0</v>
      </c>
      <c r="IA272" s="162">
        <f t="shared" si="1323"/>
        <v>0</v>
      </c>
      <c r="IB272" s="162">
        <f t="shared" si="1323"/>
        <v>0</v>
      </c>
      <c r="IC272" s="162">
        <f t="shared" si="1323"/>
        <v>0</v>
      </c>
      <c r="ID272" s="162">
        <f t="shared" si="1323"/>
        <v>0</v>
      </c>
      <c r="IE272" s="162">
        <f t="shared" si="1323"/>
        <v>0</v>
      </c>
      <c r="IF272" s="162">
        <f t="shared" si="1323"/>
        <v>0</v>
      </c>
      <c r="IG272" s="162">
        <f t="shared" si="1323"/>
        <v>0</v>
      </c>
      <c r="IH272" s="162">
        <f t="shared" si="1323"/>
        <v>0</v>
      </c>
      <c r="II272" s="162">
        <f t="shared" si="1323"/>
        <v>0</v>
      </c>
      <c r="IJ272" s="162">
        <f t="shared" si="1323"/>
        <v>0</v>
      </c>
      <c r="IK272" s="162">
        <f t="shared" si="1323"/>
        <v>0</v>
      </c>
      <c r="IL272" s="162">
        <f t="shared" si="1323"/>
        <v>0</v>
      </c>
      <c r="IM272" s="162">
        <f t="shared" si="1323"/>
        <v>0</v>
      </c>
      <c r="IN272" s="162">
        <f t="shared" si="1323"/>
        <v>0</v>
      </c>
      <c r="IO272" s="162">
        <f t="shared" si="17"/>
        <v>0</v>
      </c>
      <c r="IP272" s="162">
        <f t="shared" si="23"/>
        <v>0</v>
      </c>
      <c r="IQ272" s="162">
        <f t="shared" ref="IQ272:KK272" si="1324">MAX((MIN(CZ272+IP272,$IO$7))-GT272,0)</f>
        <v>0</v>
      </c>
      <c r="IR272" s="162">
        <f t="shared" si="1324"/>
        <v>0</v>
      </c>
      <c r="IS272" s="162">
        <f t="shared" si="1324"/>
        <v>0</v>
      </c>
      <c r="IT272" s="162">
        <f t="shared" si="1324"/>
        <v>0</v>
      </c>
      <c r="IU272" s="162">
        <f t="shared" si="1324"/>
        <v>0</v>
      </c>
      <c r="IV272" s="162">
        <f t="shared" si="1324"/>
        <v>0</v>
      </c>
      <c r="IW272" s="162">
        <f t="shared" si="1324"/>
        <v>0</v>
      </c>
      <c r="IX272" s="162">
        <f t="shared" si="1324"/>
        <v>0</v>
      </c>
      <c r="IY272" s="162">
        <f t="shared" si="1324"/>
        <v>0</v>
      </c>
      <c r="IZ272" s="162">
        <f t="shared" si="1324"/>
        <v>0</v>
      </c>
      <c r="JA272" s="162">
        <f t="shared" si="1324"/>
        <v>0</v>
      </c>
      <c r="JB272" s="162">
        <f t="shared" si="1324"/>
        <v>0</v>
      </c>
      <c r="JC272" s="162">
        <f t="shared" si="1324"/>
        <v>0</v>
      </c>
      <c r="JD272" s="162">
        <f t="shared" si="1324"/>
        <v>0</v>
      </c>
      <c r="JE272" s="162">
        <f t="shared" si="1324"/>
        <v>0</v>
      </c>
      <c r="JF272" s="162">
        <f t="shared" si="1324"/>
        <v>0</v>
      </c>
      <c r="JG272" s="162">
        <f t="shared" si="1324"/>
        <v>0</v>
      </c>
      <c r="JH272" s="162">
        <f t="shared" si="1324"/>
        <v>0</v>
      </c>
      <c r="JI272" s="162">
        <f t="shared" si="1324"/>
        <v>0</v>
      </c>
      <c r="JJ272" s="162">
        <f t="shared" si="1324"/>
        <v>0</v>
      </c>
      <c r="JK272" s="162">
        <f t="shared" si="1324"/>
        <v>0</v>
      </c>
      <c r="JL272" s="162">
        <f t="shared" si="1324"/>
        <v>0</v>
      </c>
      <c r="JM272" s="162">
        <f t="shared" si="1324"/>
        <v>0</v>
      </c>
      <c r="JN272" s="162">
        <f t="shared" si="1324"/>
        <v>0</v>
      </c>
      <c r="JO272" s="162">
        <f t="shared" si="1324"/>
        <v>0</v>
      </c>
      <c r="JP272" s="162">
        <f t="shared" si="1324"/>
        <v>0</v>
      </c>
      <c r="JQ272" s="162">
        <f t="shared" si="1324"/>
        <v>0</v>
      </c>
      <c r="JR272" s="162">
        <f t="shared" si="1324"/>
        <v>0</v>
      </c>
      <c r="JS272" s="162">
        <f t="shared" si="1324"/>
        <v>0</v>
      </c>
      <c r="JT272" s="162">
        <f t="shared" si="1324"/>
        <v>0</v>
      </c>
      <c r="JU272" s="162">
        <f t="shared" si="1324"/>
        <v>0</v>
      </c>
      <c r="JV272" s="162">
        <f t="shared" si="1324"/>
        <v>0</v>
      </c>
      <c r="JW272" s="162">
        <f t="shared" si="1324"/>
        <v>0</v>
      </c>
      <c r="JX272" s="162">
        <f t="shared" si="1324"/>
        <v>0</v>
      </c>
      <c r="JY272" s="162">
        <f t="shared" si="1324"/>
        <v>0</v>
      </c>
      <c r="JZ272" s="162">
        <f t="shared" si="1324"/>
        <v>0</v>
      </c>
      <c r="KA272" s="162">
        <f t="shared" si="1324"/>
        <v>0</v>
      </c>
      <c r="KB272" s="162">
        <f t="shared" si="1324"/>
        <v>0</v>
      </c>
      <c r="KC272" s="162">
        <f t="shared" si="1324"/>
        <v>0</v>
      </c>
      <c r="KD272" s="162">
        <f t="shared" si="1324"/>
        <v>0</v>
      </c>
      <c r="KE272" s="162">
        <f t="shared" si="1324"/>
        <v>0</v>
      </c>
      <c r="KF272" s="162">
        <f t="shared" si="1324"/>
        <v>0</v>
      </c>
      <c r="KG272" s="162">
        <f t="shared" si="1324"/>
        <v>0</v>
      </c>
      <c r="KH272" s="162">
        <f t="shared" si="1324"/>
        <v>0</v>
      </c>
      <c r="KI272" s="162">
        <f t="shared" si="1324"/>
        <v>0</v>
      </c>
      <c r="KJ272" s="162">
        <f t="shared" si="1324"/>
        <v>0</v>
      </c>
      <c r="KK272" s="162">
        <f t="shared" si="1324"/>
        <v>0</v>
      </c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</row>
    <row r="273" ht="14.25" customHeight="1" spans="1:326" x14ac:dyDescent="0.25">
      <c r="A273" s="1">
        <v>9</v>
      </c>
      <c r="B273" s="1">
        <f t="shared" ref="B273:C273" si="1325">B272+1</f>
        <v>263</v>
      </c>
      <c r="C273" s="232">
        <f t="shared" si="1325"/>
        <v>43728</v>
      </c>
      <c r="D273" s="162">
        <f t="shared" si="9"/>
        <v>0</v>
      </c>
      <c r="E273" s="162">
        <f>(SUMIFS(Profile!$F$2:$F$17521,Profile!$B$2:$B$17521,$B273,Profile!$C$2:$C$17521,E$8))*$C$6</f>
        <v>0</v>
      </c>
      <c r="F273" s="162">
        <f>(SUMIFS(Profile!$F$2:$F$17521,Profile!$B$2:$B$17521,$B273,Profile!$C$2:$C$17521,F$8))*$C$6</f>
        <v>0</v>
      </c>
      <c r="G273" s="162">
        <f>(SUMIFS(Profile!$F$2:$F$17521,Profile!$B$2:$B$17521,$B273,Profile!$C$2:$C$17521,G$8))*$C$6</f>
        <v>0</v>
      </c>
      <c r="H273" s="162">
        <f>(SUMIFS(Profile!$F$2:$F$17521,Profile!$B$2:$B$17521,$B273,Profile!$C$2:$C$17521,H$8))*$C$6</f>
        <v>0</v>
      </c>
      <c r="I273" s="162">
        <f>(SUMIFS(Profile!$F$2:$F$17521,Profile!$B$2:$B$17521,$B273,Profile!$C$2:$C$17521,I$8))*$C$6</f>
        <v>0</v>
      </c>
      <c r="J273" s="162">
        <f>(SUMIFS(Profile!$F$2:$F$17521,Profile!$B$2:$B$17521,$B273,Profile!$C$2:$C$17521,J$8))*$C$6</f>
        <v>0</v>
      </c>
      <c r="K273" s="162">
        <f>(SUMIFS(Profile!$F$2:$F$17521,Profile!$B$2:$B$17521,$B273,Profile!$C$2:$C$17521,K$8))*$C$6</f>
        <v>0</v>
      </c>
      <c r="L273" s="162">
        <f>(SUMIFS(Profile!$F$2:$F$17521,Profile!$B$2:$B$17521,$B273,Profile!$C$2:$C$17521,L$8))*$C$6</f>
        <v>0</v>
      </c>
      <c r="M273" s="162">
        <f>(SUMIFS(Profile!$F$2:$F$17521,Profile!$B$2:$B$17521,$B273,Profile!$C$2:$C$17521,M$8))*$C$6</f>
        <v>0</v>
      </c>
      <c r="N273" s="162">
        <f>(SUMIFS(Profile!$F$2:$F$17521,Profile!$B$2:$B$17521,$B273,Profile!$C$2:$C$17521,N$8))*$C$6</f>
        <v>0</v>
      </c>
      <c r="O273" s="162">
        <f>(SUMIFS(Profile!$F$2:$F$17521,Profile!$B$2:$B$17521,$B273,Profile!$C$2:$C$17521,O$8))*$C$6</f>
        <v>0</v>
      </c>
      <c r="P273" s="162">
        <f>(SUMIFS(Profile!$F$2:$F$17521,Profile!$B$2:$B$17521,$B273,Profile!$C$2:$C$17521,P$8))*$C$6</f>
        <v>0</v>
      </c>
      <c r="Q273" s="162">
        <f>(SUMIFS(Profile!$F$2:$F$17521,Profile!$B$2:$B$17521,$B273,Profile!$C$2:$C$17521,Q$8))*$C$6</f>
        <v>0</v>
      </c>
      <c r="R273" s="162">
        <f>(SUMIFS(Profile!$F$2:$F$17521,Profile!$B$2:$B$17521,$B273,Profile!$C$2:$C$17521,R$8))*$C$6</f>
        <v>0</v>
      </c>
      <c r="S273" s="162">
        <f>(SUMIFS(Profile!$F$2:$F$17521,Profile!$B$2:$B$17521,$B273,Profile!$C$2:$C$17521,S$8))*$C$6</f>
        <v>0</v>
      </c>
      <c r="T273" s="162">
        <f>(SUMIFS(Profile!$F$2:$F$17521,Profile!$B$2:$B$17521,$B273,Profile!$C$2:$C$17521,T$8))*$C$6</f>
        <v>0</v>
      </c>
      <c r="U273" s="162">
        <f>(SUMIFS(Profile!$F$2:$F$17521,Profile!$B$2:$B$17521,$B273,Profile!$C$2:$C$17521,U$8))*$C$6</f>
        <v>0</v>
      </c>
      <c r="V273" s="162">
        <f>(SUMIFS(Profile!$F$2:$F$17521,Profile!$B$2:$B$17521,$B273,Profile!$C$2:$C$17521,V$8))*$C$6</f>
        <v>0</v>
      </c>
      <c r="W273" s="162">
        <f>(SUMIFS(Profile!$F$2:$F$17521,Profile!$B$2:$B$17521,$B273,Profile!$C$2:$C$17521,W$8))*$C$6</f>
        <v>0</v>
      </c>
      <c r="X273" s="162">
        <f>(SUMIFS(Profile!$F$2:$F$17521,Profile!$B$2:$B$17521,$B273,Profile!$C$2:$C$17521,X$8))*$C$6</f>
        <v>0</v>
      </c>
      <c r="Y273" s="162">
        <f>(SUMIFS(Profile!$F$2:$F$17521,Profile!$B$2:$B$17521,$B273,Profile!$C$2:$C$17521,Y$8))*$C$6</f>
        <v>0</v>
      </c>
      <c r="Z273" s="162">
        <f>(SUMIFS(Profile!$F$2:$F$17521,Profile!$B$2:$B$17521,$B273,Profile!$C$2:$C$17521,Z$8))*$C$6</f>
        <v>0</v>
      </c>
      <c r="AA273" s="162">
        <f>(SUMIFS(Profile!$F$2:$F$17521,Profile!$B$2:$B$17521,$B273,Profile!$C$2:$C$17521,AA$8))*$C$6</f>
        <v>0</v>
      </c>
      <c r="AB273" s="162">
        <f>(SUMIFS(Profile!$F$2:$F$17521,Profile!$B$2:$B$17521,$B273,Profile!$C$2:$C$17521,AB$8))*$C$6</f>
        <v>0</v>
      </c>
      <c r="AC273" s="162">
        <f>(SUMIFS(Profile!$F$2:$F$17521,Profile!$B$2:$B$17521,$B273,Profile!$C$2:$C$17521,AC$8))*$C$6</f>
        <v>0</v>
      </c>
      <c r="AD273" s="162">
        <f>(SUMIFS(Profile!$F$2:$F$17521,Profile!$B$2:$B$17521,$B273,Profile!$C$2:$C$17521,AD$8))*$C$6</f>
        <v>0</v>
      </c>
      <c r="AE273" s="162">
        <f>(SUMIFS(Profile!$F$2:$F$17521,Profile!$B$2:$B$17521,$B273,Profile!$C$2:$C$17521,AE$8))*$C$6</f>
        <v>0</v>
      </c>
      <c r="AF273" s="162">
        <f>(SUMIFS(Profile!$F$2:$F$17521,Profile!$B$2:$B$17521,$B273,Profile!$C$2:$C$17521,AF$8))*$C$6</f>
        <v>0</v>
      </c>
      <c r="AG273" s="162">
        <f>(SUMIFS(Profile!$F$2:$F$17521,Profile!$B$2:$B$17521,$B273,Profile!$C$2:$C$17521,AG$8))*$C$6</f>
        <v>0</v>
      </c>
      <c r="AH273" s="162">
        <f>(SUMIFS(Profile!$F$2:$F$17521,Profile!$B$2:$B$17521,$B273,Profile!$C$2:$C$17521,AH$8))*$C$6</f>
        <v>0</v>
      </c>
      <c r="AI273" s="162">
        <f>(SUMIFS(Profile!$F$2:$F$17521,Profile!$B$2:$B$17521,$B273,Profile!$C$2:$C$17521,AI$8))*$C$6</f>
        <v>0</v>
      </c>
      <c r="AJ273" s="162">
        <f>(SUMIFS(Profile!$F$2:$F$17521,Profile!$B$2:$B$17521,$B273,Profile!$C$2:$C$17521,AJ$8))*$C$6</f>
        <v>0</v>
      </c>
      <c r="AK273" s="162">
        <f>(SUMIFS(Profile!$F$2:$F$17521,Profile!$B$2:$B$17521,$B273,Profile!$C$2:$C$17521,AK$8))*$C$6</f>
        <v>0</v>
      </c>
      <c r="AL273" s="162">
        <f>(SUMIFS(Profile!$F$2:$F$17521,Profile!$B$2:$B$17521,$B273,Profile!$C$2:$C$17521,AL$8))*$C$6</f>
        <v>0</v>
      </c>
      <c r="AM273" s="162">
        <f>(SUMIFS(Profile!$F$2:$F$17521,Profile!$B$2:$B$17521,$B273,Profile!$C$2:$C$17521,AM$8))*$C$6</f>
        <v>0</v>
      </c>
      <c r="AN273" s="162">
        <f>(SUMIFS(Profile!$F$2:$F$17521,Profile!$B$2:$B$17521,$B273,Profile!$C$2:$C$17521,AN$8))*$C$6</f>
        <v>0</v>
      </c>
      <c r="AO273" s="162">
        <f>(SUMIFS(Profile!$F$2:$F$17521,Profile!$B$2:$B$17521,$B273,Profile!$C$2:$C$17521,AO$8))*$C$6</f>
        <v>0</v>
      </c>
      <c r="AP273" s="162">
        <f>(SUMIFS(Profile!$F$2:$F$17521,Profile!$B$2:$B$17521,$B273,Profile!$C$2:$C$17521,AP$8))*$C$6</f>
        <v>0</v>
      </c>
      <c r="AQ273" s="162">
        <f>(SUMIFS(Profile!$F$2:$F$17521,Profile!$B$2:$B$17521,$B273,Profile!$C$2:$C$17521,AQ$8))*$C$6</f>
        <v>0</v>
      </c>
      <c r="AR273" s="162">
        <f>(SUMIFS(Profile!$F$2:$F$17521,Profile!$B$2:$B$17521,$B273,Profile!$C$2:$C$17521,AR$8))*$C$6</f>
        <v>0</v>
      </c>
      <c r="AS273" s="162">
        <f>(SUMIFS(Profile!$F$2:$F$17521,Profile!$B$2:$B$17521,$B273,Profile!$C$2:$C$17521,AS$8))*$C$6</f>
        <v>0</v>
      </c>
      <c r="AT273" s="162">
        <f>(SUMIFS(Profile!$F$2:$F$17521,Profile!$B$2:$B$17521,$B273,Profile!$C$2:$C$17521,AT$8))*$C$6</f>
        <v>0</v>
      </c>
      <c r="AU273" s="162">
        <f>(SUMIFS(Profile!$F$2:$F$17521,Profile!$B$2:$B$17521,$B273,Profile!$C$2:$C$17521,AU$8))*$C$6</f>
        <v>0</v>
      </c>
      <c r="AV273" s="162">
        <f>(SUMIFS(Profile!$F$2:$F$17521,Profile!$B$2:$B$17521,$B273,Profile!$C$2:$C$17521,AV$8))*$C$6</f>
        <v>0</v>
      </c>
      <c r="AW273" s="162">
        <f>(SUMIFS(Profile!$F$2:$F$17521,Profile!$B$2:$B$17521,$B273,Profile!$C$2:$C$17521,AW$8))*$C$6</f>
        <v>0</v>
      </c>
      <c r="AX273" s="162">
        <f>(SUMIFS(Profile!$F$2:$F$17521,Profile!$B$2:$B$17521,$B273,Profile!$C$2:$C$17521,AX$8))*$C$6</f>
        <v>0</v>
      </c>
      <c r="AY273" s="162">
        <f>(SUMIFS(Profile!$F$2:$F$17521,Profile!$B$2:$B$17521,$B273,Profile!$C$2:$C$17521,AY$8))*$C$6</f>
        <v>0</v>
      </c>
      <c r="AZ273" s="162">
        <f>(SUMIFS(Profile!$F$2:$F$17521,Profile!$B$2:$B$17521,$B273,Profile!$C$2:$C$17521,AZ$8))*$C$6</f>
        <v>0</v>
      </c>
      <c r="BA273" s="162">
        <f t="shared" si="10"/>
        <v>0</v>
      </c>
      <c r="BB273" s="162">
        <f>(SUMIFS(Profile!$E$2:$E$17521,Profile!$B$2:$B$17521,$B273,Profile!$C$2:$C$17521,BB$8))*$C$9</f>
        <v>0</v>
      </c>
      <c r="BC273" s="162">
        <f>(SUMIFS(Profile!$E$2:$E$17521,Profile!$B$2:$B$17521,$B273,Profile!$C$2:$C$17521,BC$8))*$C$9</f>
        <v>0</v>
      </c>
      <c r="BD273" s="162">
        <f>(SUMIFS(Profile!$E$2:$E$17521,Profile!$B$2:$B$17521,$B273,Profile!$C$2:$C$17521,BD$8))*$C$9</f>
        <v>0</v>
      </c>
      <c r="BE273" s="162">
        <f>(SUMIFS(Profile!$E$2:$E$17521,Profile!$B$2:$B$17521,$B273,Profile!$C$2:$C$17521,BE$8))*$C$9</f>
        <v>0</v>
      </c>
      <c r="BF273" s="162">
        <f>(SUMIFS(Profile!$E$2:$E$17521,Profile!$B$2:$B$17521,$B273,Profile!$C$2:$C$17521,BF$8))*$C$9</f>
        <v>0</v>
      </c>
      <c r="BG273" s="162">
        <f>(SUMIFS(Profile!$E$2:$E$17521,Profile!$B$2:$B$17521,$B273,Profile!$C$2:$C$17521,BG$8))*$C$9</f>
        <v>0</v>
      </c>
      <c r="BH273" s="162">
        <f>(SUMIFS(Profile!$E$2:$E$17521,Profile!$B$2:$B$17521,$B273,Profile!$C$2:$C$17521,BH$8))*$C$9</f>
        <v>0</v>
      </c>
      <c r="BI273" s="162">
        <f>(SUMIFS(Profile!$E$2:$E$17521,Profile!$B$2:$B$17521,$B273,Profile!$C$2:$C$17521,BI$8))*$C$9</f>
        <v>0</v>
      </c>
      <c r="BJ273" s="162">
        <f>(SUMIFS(Profile!$E$2:$E$17521,Profile!$B$2:$B$17521,$B273,Profile!$C$2:$C$17521,BJ$8))*$C$9</f>
        <v>0</v>
      </c>
      <c r="BK273" s="162">
        <f>(SUMIFS(Profile!$E$2:$E$17521,Profile!$B$2:$B$17521,$B273,Profile!$C$2:$C$17521,BK$8))*$C$9</f>
        <v>0</v>
      </c>
      <c r="BL273" s="162">
        <f>(SUMIFS(Profile!$E$2:$E$17521,Profile!$B$2:$B$17521,$B273,Profile!$C$2:$C$17521,BL$8))*$C$9</f>
        <v>0</v>
      </c>
      <c r="BM273" s="162">
        <f>(SUMIFS(Profile!$E$2:$E$17521,Profile!$B$2:$B$17521,$B273,Profile!$C$2:$C$17521,BM$8))*$C$9</f>
        <v>0</v>
      </c>
      <c r="BN273" s="162">
        <f>(SUMIFS(Profile!$E$2:$E$17521,Profile!$B$2:$B$17521,$B273,Profile!$C$2:$C$17521,BN$8))*$C$9</f>
        <v>0</v>
      </c>
      <c r="BO273" s="162">
        <f>(SUMIFS(Profile!$E$2:$E$17521,Profile!$B$2:$B$17521,$B273,Profile!$C$2:$C$17521,BO$8))*$C$9</f>
        <v>0</v>
      </c>
      <c r="BP273" s="162">
        <f>(SUMIFS(Profile!$E$2:$E$17521,Profile!$B$2:$B$17521,$B273,Profile!$C$2:$C$17521,BP$8))*$C$9</f>
        <v>0</v>
      </c>
      <c r="BQ273" s="162">
        <f>(SUMIFS(Profile!$E$2:$E$17521,Profile!$B$2:$B$17521,$B273,Profile!$C$2:$C$17521,BQ$8))*$C$9</f>
        <v>0</v>
      </c>
      <c r="BR273" s="162">
        <f>(SUMIFS(Profile!$E$2:$E$17521,Profile!$B$2:$B$17521,$B273,Profile!$C$2:$C$17521,BR$8))*$C$9</f>
        <v>0</v>
      </c>
      <c r="BS273" s="162">
        <f>(SUMIFS(Profile!$E$2:$E$17521,Profile!$B$2:$B$17521,$B273,Profile!$C$2:$C$17521,BS$8))*$C$9</f>
        <v>0</v>
      </c>
      <c r="BT273" s="162">
        <f>(SUMIFS(Profile!$E$2:$E$17521,Profile!$B$2:$B$17521,$B273,Profile!$C$2:$C$17521,BT$8))*$C$9</f>
        <v>0</v>
      </c>
      <c r="BU273" s="162">
        <f>(SUMIFS(Profile!$E$2:$E$17521,Profile!$B$2:$B$17521,$B273,Profile!$C$2:$C$17521,BU$8))*$C$9</f>
        <v>0</v>
      </c>
      <c r="BV273" s="162">
        <f>(SUMIFS(Profile!$E$2:$E$17521,Profile!$B$2:$B$17521,$B273,Profile!$C$2:$C$17521,BV$8))*$C$9</f>
        <v>0</v>
      </c>
      <c r="BW273" s="162">
        <f>(SUMIFS(Profile!$E$2:$E$17521,Profile!$B$2:$B$17521,$B273,Profile!$C$2:$C$17521,BW$8))*$C$9</f>
        <v>0</v>
      </c>
      <c r="BX273" s="162">
        <f>(SUMIFS(Profile!$E$2:$E$17521,Profile!$B$2:$B$17521,$B273,Profile!$C$2:$C$17521,BX$8))*$C$9</f>
        <v>0</v>
      </c>
      <c r="BY273" s="162">
        <f>(SUMIFS(Profile!$E$2:$E$17521,Profile!$B$2:$B$17521,$B273,Profile!$C$2:$C$17521,BY$8))*$C$9</f>
        <v>0</v>
      </c>
      <c r="BZ273" s="162">
        <f>(SUMIFS(Profile!$E$2:$E$17521,Profile!$B$2:$B$17521,$B273,Profile!$C$2:$C$17521,BZ$8))*$C$9</f>
        <v>0</v>
      </c>
      <c r="CA273" s="162">
        <f>(SUMIFS(Profile!$E$2:$E$17521,Profile!$B$2:$B$17521,$B273,Profile!$C$2:$C$17521,CA$8))*$C$9</f>
        <v>0</v>
      </c>
      <c r="CB273" s="162">
        <f>(SUMIFS(Profile!$E$2:$E$17521,Profile!$B$2:$B$17521,$B273,Profile!$C$2:$C$17521,CB$8))*$C$9</f>
        <v>0</v>
      </c>
      <c r="CC273" s="162">
        <f>(SUMIFS(Profile!$E$2:$E$17521,Profile!$B$2:$B$17521,$B273,Profile!$C$2:$C$17521,CC$8))*$C$9</f>
        <v>0</v>
      </c>
      <c r="CD273" s="162">
        <f>(SUMIFS(Profile!$E$2:$E$17521,Profile!$B$2:$B$17521,$B273,Profile!$C$2:$C$17521,CD$8))*$C$9</f>
        <v>0</v>
      </c>
      <c r="CE273" s="162">
        <f>(SUMIFS(Profile!$E$2:$E$17521,Profile!$B$2:$B$17521,$B273,Profile!$C$2:$C$17521,CE$8))*$C$9</f>
        <v>0</v>
      </c>
      <c r="CF273" s="162">
        <f>(SUMIFS(Profile!$E$2:$E$17521,Profile!$B$2:$B$17521,$B273,Profile!$C$2:$C$17521,CF$8))*$C$9</f>
        <v>0</v>
      </c>
      <c r="CG273" s="162">
        <f>(SUMIFS(Profile!$E$2:$E$17521,Profile!$B$2:$B$17521,$B273,Profile!$C$2:$C$17521,CG$8))*$C$9</f>
        <v>0</v>
      </c>
      <c r="CH273" s="162">
        <f>(SUMIFS(Profile!$E$2:$E$17521,Profile!$B$2:$B$17521,$B273,Profile!$C$2:$C$17521,CH$8))*$C$9</f>
        <v>0</v>
      </c>
      <c r="CI273" s="162">
        <f>(SUMIFS(Profile!$E$2:$E$17521,Profile!$B$2:$B$17521,$B273,Profile!$C$2:$C$17521,CI$8))*$C$9</f>
        <v>0</v>
      </c>
      <c r="CJ273" s="162">
        <f>(SUMIFS(Profile!$E$2:$E$17521,Profile!$B$2:$B$17521,$B273,Profile!$C$2:$C$17521,CJ$8))*$C$9</f>
        <v>0</v>
      </c>
      <c r="CK273" s="162">
        <f>(SUMIFS(Profile!$E$2:$E$17521,Profile!$B$2:$B$17521,$B273,Profile!$C$2:$C$17521,CK$8))*$C$9</f>
        <v>0</v>
      </c>
      <c r="CL273" s="162">
        <f>(SUMIFS(Profile!$E$2:$E$17521,Profile!$B$2:$B$17521,$B273,Profile!$C$2:$C$17521,CL$8))*$C$9</f>
        <v>0</v>
      </c>
      <c r="CM273" s="162">
        <f>(SUMIFS(Profile!$E$2:$E$17521,Profile!$B$2:$B$17521,$B273,Profile!$C$2:$C$17521,CM$8))*$C$9</f>
        <v>0</v>
      </c>
      <c r="CN273" s="162">
        <f>(SUMIFS(Profile!$E$2:$E$17521,Profile!$B$2:$B$17521,$B273,Profile!$C$2:$C$17521,CN$8))*$C$9</f>
        <v>0</v>
      </c>
      <c r="CO273" s="162">
        <f>(SUMIFS(Profile!$E$2:$E$17521,Profile!$B$2:$B$17521,$B273,Profile!$C$2:$C$17521,CO$8))*$C$9</f>
        <v>0</v>
      </c>
      <c r="CP273" s="162">
        <f>(SUMIFS(Profile!$E$2:$E$17521,Profile!$B$2:$B$17521,$B273,Profile!$C$2:$C$17521,CP$8))*$C$9</f>
        <v>0</v>
      </c>
      <c r="CQ273" s="162">
        <f>(SUMIFS(Profile!$E$2:$E$17521,Profile!$B$2:$B$17521,$B273,Profile!$C$2:$C$17521,CQ$8))*$C$9</f>
        <v>0</v>
      </c>
      <c r="CR273" s="162">
        <f>(SUMIFS(Profile!$E$2:$E$17521,Profile!$B$2:$B$17521,$B273,Profile!$C$2:$C$17521,CR$8))*$C$9</f>
        <v>0</v>
      </c>
      <c r="CS273" s="162">
        <f>(SUMIFS(Profile!$E$2:$E$17521,Profile!$B$2:$B$17521,$B273,Profile!$C$2:$C$17521,CS$8))*$C$9</f>
        <v>0</v>
      </c>
      <c r="CT273" s="162">
        <f>(SUMIFS(Profile!$E$2:$E$17521,Profile!$B$2:$B$17521,$B273,Profile!$C$2:$C$17521,CT$8))*$C$9</f>
        <v>0</v>
      </c>
      <c r="CU273" s="162">
        <f>(SUMIFS(Profile!$E$2:$E$17521,Profile!$B$2:$B$17521,$B273,Profile!$C$2:$C$17521,CU$8))*$C$9</f>
        <v>0</v>
      </c>
      <c r="CV273" s="162">
        <f>(SUMIFS(Profile!$E$2:$E$17521,Profile!$B$2:$B$17521,$B273,Profile!$C$2:$C$17521,CV$8))*$C$9</f>
        <v>0</v>
      </c>
      <c r="CW273" s="162">
        <f>(SUMIFS(Profile!$E$2:$E$17521,Profile!$B$2:$B$17521,$B273,Profile!$C$2:$C$17521,CW$8))*$C$9</f>
        <v>0</v>
      </c>
      <c r="CX273" s="162">
        <f t="shared" si="11"/>
        <v>0</v>
      </c>
      <c r="CY273" s="162">
        <f t="shared" ref="CY273:ET273" si="1326">MAX(BB273-E273,0)</f>
        <v>0</v>
      </c>
      <c r="CZ273" s="162">
        <f t="shared" si="1326"/>
        <v>0</v>
      </c>
      <c r="DA273" s="162">
        <f t="shared" si="1326"/>
        <v>0</v>
      </c>
      <c r="DB273" s="162">
        <f t="shared" si="1326"/>
        <v>0</v>
      </c>
      <c r="DC273" s="162">
        <f t="shared" si="1326"/>
        <v>0</v>
      </c>
      <c r="DD273" s="162">
        <f t="shared" si="1326"/>
        <v>0</v>
      </c>
      <c r="DE273" s="162">
        <f t="shared" si="1326"/>
        <v>0</v>
      </c>
      <c r="DF273" s="162">
        <f t="shared" si="1326"/>
        <v>0</v>
      </c>
      <c r="DG273" s="162">
        <f t="shared" si="1326"/>
        <v>0</v>
      </c>
      <c r="DH273" s="162">
        <f t="shared" si="1326"/>
        <v>0</v>
      </c>
      <c r="DI273" s="162">
        <f t="shared" si="1326"/>
        <v>0</v>
      </c>
      <c r="DJ273" s="162">
        <f t="shared" si="1326"/>
        <v>0</v>
      </c>
      <c r="DK273" s="162">
        <f t="shared" si="1326"/>
        <v>0</v>
      </c>
      <c r="DL273" s="162">
        <f t="shared" si="1326"/>
        <v>0</v>
      </c>
      <c r="DM273" s="162">
        <f t="shared" si="1326"/>
        <v>0</v>
      </c>
      <c r="DN273" s="162">
        <f t="shared" si="1326"/>
        <v>0</v>
      </c>
      <c r="DO273" s="162">
        <f t="shared" si="1326"/>
        <v>0</v>
      </c>
      <c r="DP273" s="162">
        <f t="shared" si="1326"/>
        <v>0</v>
      </c>
      <c r="DQ273" s="162">
        <f t="shared" si="1326"/>
        <v>0</v>
      </c>
      <c r="DR273" s="162">
        <f t="shared" si="1326"/>
        <v>0</v>
      </c>
      <c r="DS273" s="162">
        <f t="shared" si="1326"/>
        <v>0</v>
      </c>
      <c r="DT273" s="162">
        <f t="shared" si="1326"/>
        <v>0</v>
      </c>
      <c r="DU273" s="162">
        <f t="shared" si="1326"/>
        <v>0</v>
      </c>
      <c r="DV273" s="162">
        <f t="shared" si="1326"/>
        <v>0</v>
      </c>
      <c r="DW273" s="162">
        <f t="shared" si="1326"/>
        <v>0</v>
      </c>
      <c r="DX273" s="162">
        <f t="shared" si="1326"/>
        <v>0</v>
      </c>
      <c r="DY273" s="162">
        <f t="shared" si="1326"/>
        <v>0</v>
      </c>
      <c r="DZ273" s="162">
        <f t="shared" si="1326"/>
        <v>0</v>
      </c>
      <c r="EA273" s="162">
        <f t="shared" si="1326"/>
        <v>0</v>
      </c>
      <c r="EB273" s="162">
        <f t="shared" si="1326"/>
        <v>0</v>
      </c>
      <c r="EC273" s="162">
        <f t="shared" si="1326"/>
        <v>0</v>
      </c>
      <c r="ED273" s="162">
        <f t="shared" si="1326"/>
        <v>0</v>
      </c>
      <c r="EE273" s="162">
        <f t="shared" si="1326"/>
        <v>0</v>
      </c>
      <c r="EF273" s="162">
        <f t="shared" si="1326"/>
        <v>0</v>
      </c>
      <c r="EG273" s="162">
        <f t="shared" si="1326"/>
        <v>0</v>
      </c>
      <c r="EH273" s="162">
        <f t="shared" si="1326"/>
        <v>0</v>
      </c>
      <c r="EI273" s="162">
        <f t="shared" si="1326"/>
        <v>0</v>
      </c>
      <c r="EJ273" s="162">
        <f t="shared" si="1326"/>
        <v>0</v>
      </c>
      <c r="EK273" s="162">
        <f t="shared" si="1326"/>
        <v>0</v>
      </c>
      <c r="EL273" s="162">
        <f t="shared" si="1326"/>
        <v>0</v>
      </c>
      <c r="EM273" s="162">
        <f t="shared" si="1326"/>
        <v>0</v>
      </c>
      <c r="EN273" s="162">
        <f t="shared" si="1326"/>
        <v>0</v>
      </c>
      <c r="EO273" s="162">
        <f t="shared" si="1326"/>
        <v>0</v>
      </c>
      <c r="EP273" s="162">
        <f t="shared" si="1326"/>
        <v>0</v>
      </c>
      <c r="EQ273" s="162">
        <f t="shared" si="1326"/>
        <v>0</v>
      </c>
      <c r="ER273" s="162">
        <f t="shared" si="1326"/>
        <v>0</v>
      </c>
      <c r="ES273" s="162">
        <f t="shared" si="1326"/>
        <v>0</v>
      </c>
      <c r="ET273" s="162">
        <f t="shared" si="1326"/>
        <v>0</v>
      </c>
      <c r="EU273" s="162">
        <f t="shared" si="13"/>
        <v>0</v>
      </c>
      <c r="EV273" s="162">
        <f t="shared" ref="EV273:GQ273" si="1327">BB273-CY273</f>
        <v>0</v>
      </c>
      <c r="EW273" s="162">
        <f t="shared" si="1327"/>
        <v>0</v>
      </c>
      <c r="EX273" s="162">
        <f t="shared" si="1327"/>
        <v>0</v>
      </c>
      <c r="EY273" s="162">
        <f t="shared" si="1327"/>
        <v>0</v>
      </c>
      <c r="EZ273" s="162">
        <f t="shared" si="1327"/>
        <v>0</v>
      </c>
      <c r="FA273" s="162">
        <f t="shared" si="1327"/>
        <v>0</v>
      </c>
      <c r="FB273" s="162">
        <f t="shared" si="1327"/>
        <v>0</v>
      </c>
      <c r="FC273" s="162">
        <f t="shared" si="1327"/>
        <v>0</v>
      </c>
      <c r="FD273" s="162">
        <f t="shared" si="1327"/>
        <v>0</v>
      </c>
      <c r="FE273" s="162">
        <f t="shared" si="1327"/>
        <v>0</v>
      </c>
      <c r="FF273" s="162">
        <f t="shared" si="1327"/>
        <v>0</v>
      </c>
      <c r="FG273" s="162">
        <f t="shared" si="1327"/>
        <v>0</v>
      </c>
      <c r="FH273" s="162">
        <f t="shared" si="1327"/>
        <v>0</v>
      </c>
      <c r="FI273" s="162">
        <f t="shared" si="1327"/>
        <v>0</v>
      </c>
      <c r="FJ273" s="162">
        <f t="shared" si="1327"/>
        <v>0</v>
      </c>
      <c r="FK273" s="162">
        <f t="shared" si="1327"/>
        <v>0</v>
      </c>
      <c r="FL273" s="162">
        <f t="shared" si="1327"/>
        <v>0</v>
      </c>
      <c r="FM273" s="162">
        <f t="shared" si="1327"/>
        <v>0</v>
      </c>
      <c r="FN273" s="162">
        <f t="shared" si="1327"/>
        <v>0</v>
      </c>
      <c r="FO273" s="162">
        <f t="shared" si="1327"/>
        <v>0</v>
      </c>
      <c r="FP273" s="162">
        <f t="shared" si="1327"/>
        <v>0</v>
      </c>
      <c r="FQ273" s="162">
        <f t="shared" si="1327"/>
        <v>0</v>
      </c>
      <c r="FR273" s="162">
        <f t="shared" si="1327"/>
        <v>0</v>
      </c>
      <c r="FS273" s="162">
        <f t="shared" si="1327"/>
        <v>0</v>
      </c>
      <c r="FT273" s="162">
        <f t="shared" si="1327"/>
        <v>0</v>
      </c>
      <c r="FU273" s="162">
        <f t="shared" si="1327"/>
        <v>0</v>
      </c>
      <c r="FV273" s="162">
        <f t="shared" si="1327"/>
        <v>0</v>
      </c>
      <c r="FW273" s="162">
        <f t="shared" si="1327"/>
        <v>0</v>
      </c>
      <c r="FX273" s="162">
        <f t="shared" si="1327"/>
        <v>0</v>
      </c>
      <c r="FY273" s="162">
        <f t="shared" si="1327"/>
        <v>0</v>
      </c>
      <c r="FZ273" s="162">
        <f t="shared" si="1327"/>
        <v>0</v>
      </c>
      <c r="GA273" s="162">
        <f t="shared" si="1327"/>
        <v>0</v>
      </c>
      <c r="GB273" s="162">
        <f t="shared" si="1327"/>
        <v>0</v>
      </c>
      <c r="GC273" s="162">
        <f t="shared" si="1327"/>
        <v>0</v>
      </c>
      <c r="GD273" s="162">
        <f t="shared" si="1327"/>
        <v>0</v>
      </c>
      <c r="GE273" s="162">
        <f t="shared" si="1327"/>
        <v>0</v>
      </c>
      <c r="GF273" s="162">
        <f t="shared" si="1327"/>
        <v>0</v>
      </c>
      <c r="GG273" s="162">
        <f t="shared" si="1327"/>
        <v>0</v>
      </c>
      <c r="GH273" s="162">
        <f t="shared" si="1327"/>
        <v>0</v>
      </c>
      <c r="GI273" s="162">
        <f t="shared" si="1327"/>
        <v>0</v>
      </c>
      <c r="GJ273" s="162">
        <f t="shared" si="1327"/>
        <v>0</v>
      </c>
      <c r="GK273" s="162">
        <f t="shared" si="1327"/>
        <v>0</v>
      </c>
      <c r="GL273" s="162">
        <f t="shared" si="1327"/>
        <v>0</v>
      </c>
      <c r="GM273" s="162">
        <f t="shared" si="1327"/>
        <v>0</v>
      </c>
      <c r="GN273" s="162">
        <f t="shared" si="1327"/>
        <v>0</v>
      </c>
      <c r="GO273" s="162">
        <f t="shared" si="1327"/>
        <v>0</v>
      </c>
      <c r="GP273" s="162">
        <f t="shared" si="1327"/>
        <v>0</v>
      </c>
      <c r="GQ273" s="162">
        <f t="shared" si="1327"/>
        <v>0</v>
      </c>
      <c r="GR273" s="162">
        <f t="shared" si="15"/>
        <v>0</v>
      </c>
      <c r="GS273" s="162">
        <f t="shared" ref="GS273:IN273" si="1328">E273-EV273</f>
        <v>0</v>
      </c>
      <c r="GT273" s="162">
        <f t="shared" si="1328"/>
        <v>0</v>
      </c>
      <c r="GU273" s="162">
        <f t="shared" si="1328"/>
        <v>0</v>
      </c>
      <c r="GV273" s="162">
        <f t="shared" si="1328"/>
        <v>0</v>
      </c>
      <c r="GW273" s="162">
        <f t="shared" si="1328"/>
        <v>0</v>
      </c>
      <c r="GX273" s="162">
        <f t="shared" si="1328"/>
        <v>0</v>
      </c>
      <c r="GY273" s="162">
        <f t="shared" si="1328"/>
        <v>0</v>
      </c>
      <c r="GZ273" s="162">
        <f t="shared" si="1328"/>
        <v>0</v>
      </c>
      <c r="HA273" s="162">
        <f t="shared" si="1328"/>
        <v>0</v>
      </c>
      <c r="HB273" s="162">
        <f t="shared" si="1328"/>
        <v>0</v>
      </c>
      <c r="HC273" s="162">
        <f t="shared" si="1328"/>
        <v>0</v>
      </c>
      <c r="HD273" s="162">
        <f t="shared" si="1328"/>
        <v>0</v>
      </c>
      <c r="HE273" s="162">
        <f t="shared" si="1328"/>
        <v>0</v>
      </c>
      <c r="HF273" s="162">
        <f t="shared" si="1328"/>
        <v>0</v>
      </c>
      <c r="HG273" s="162">
        <f t="shared" si="1328"/>
        <v>0</v>
      </c>
      <c r="HH273" s="162">
        <f t="shared" si="1328"/>
        <v>0</v>
      </c>
      <c r="HI273" s="162">
        <f t="shared" si="1328"/>
        <v>0</v>
      </c>
      <c r="HJ273" s="162">
        <f t="shared" si="1328"/>
        <v>0</v>
      </c>
      <c r="HK273" s="162">
        <f t="shared" si="1328"/>
        <v>0</v>
      </c>
      <c r="HL273" s="162">
        <f t="shared" si="1328"/>
        <v>0</v>
      </c>
      <c r="HM273" s="162">
        <f t="shared" si="1328"/>
        <v>0</v>
      </c>
      <c r="HN273" s="162">
        <f t="shared" si="1328"/>
        <v>0</v>
      </c>
      <c r="HO273" s="162">
        <f t="shared" si="1328"/>
        <v>0</v>
      </c>
      <c r="HP273" s="162">
        <f t="shared" si="1328"/>
        <v>0</v>
      </c>
      <c r="HQ273" s="162">
        <f t="shared" si="1328"/>
        <v>0</v>
      </c>
      <c r="HR273" s="162">
        <f t="shared" si="1328"/>
        <v>0</v>
      </c>
      <c r="HS273" s="162">
        <f t="shared" si="1328"/>
        <v>0</v>
      </c>
      <c r="HT273" s="162">
        <f t="shared" si="1328"/>
        <v>0</v>
      </c>
      <c r="HU273" s="162">
        <f t="shared" si="1328"/>
        <v>0</v>
      </c>
      <c r="HV273" s="162">
        <f t="shared" si="1328"/>
        <v>0</v>
      </c>
      <c r="HW273" s="162">
        <f t="shared" si="1328"/>
        <v>0</v>
      </c>
      <c r="HX273" s="162">
        <f t="shared" si="1328"/>
        <v>0</v>
      </c>
      <c r="HY273" s="162">
        <f t="shared" si="1328"/>
        <v>0</v>
      </c>
      <c r="HZ273" s="162">
        <f t="shared" si="1328"/>
        <v>0</v>
      </c>
      <c r="IA273" s="162">
        <f t="shared" si="1328"/>
        <v>0</v>
      </c>
      <c r="IB273" s="162">
        <f t="shared" si="1328"/>
        <v>0</v>
      </c>
      <c r="IC273" s="162">
        <f t="shared" si="1328"/>
        <v>0</v>
      </c>
      <c r="ID273" s="162">
        <f t="shared" si="1328"/>
        <v>0</v>
      </c>
      <c r="IE273" s="162">
        <f t="shared" si="1328"/>
        <v>0</v>
      </c>
      <c r="IF273" s="162">
        <f t="shared" si="1328"/>
        <v>0</v>
      </c>
      <c r="IG273" s="162">
        <f t="shared" si="1328"/>
        <v>0</v>
      </c>
      <c r="IH273" s="162">
        <f t="shared" si="1328"/>
        <v>0</v>
      </c>
      <c r="II273" s="162">
        <f t="shared" si="1328"/>
        <v>0</v>
      </c>
      <c r="IJ273" s="162">
        <f t="shared" si="1328"/>
        <v>0</v>
      </c>
      <c r="IK273" s="162">
        <f t="shared" si="1328"/>
        <v>0</v>
      </c>
      <c r="IL273" s="162">
        <f t="shared" si="1328"/>
        <v>0</v>
      </c>
      <c r="IM273" s="162">
        <f t="shared" si="1328"/>
        <v>0</v>
      </c>
      <c r="IN273" s="162">
        <f t="shared" si="1328"/>
        <v>0</v>
      </c>
      <c r="IO273" s="162">
        <f t="shared" si="17"/>
        <v>0</v>
      </c>
      <c r="IP273" s="162">
        <f t="shared" si="23"/>
        <v>0</v>
      </c>
      <c r="IQ273" s="162">
        <f t="shared" ref="IQ273:KK273" si="1329">MAX((MIN(CZ273+IP273,$IO$7))-GT273,0)</f>
        <v>0</v>
      </c>
      <c r="IR273" s="162">
        <f t="shared" si="1329"/>
        <v>0</v>
      </c>
      <c r="IS273" s="162">
        <f t="shared" si="1329"/>
        <v>0</v>
      </c>
      <c r="IT273" s="162">
        <f t="shared" si="1329"/>
        <v>0</v>
      </c>
      <c r="IU273" s="162">
        <f t="shared" si="1329"/>
        <v>0</v>
      </c>
      <c r="IV273" s="162">
        <f t="shared" si="1329"/>
        <v>0</v>
      </c>
      <c r="IW273" s="162">
        <f t="shared" si="1329"/>
        <v>0</v>
      </c>
      <c r="IX273" s="162">
        <f t="shared" si="1329"/>
        <v>0</v>
      </c>
      <c r="IY273" s="162">
        <f t="shared" si="1329"/>
        <v>0</v>
      </c>
      <c r="IZ273" s="162">
        <f t="shared" si="1329"/>
        <v>0</v>
      </c>
      <c r="JA273" s="162">
        <f t="shared" si="1329"/>
        <v>0</v>
      </c>
      <c r="JB273" s="162">
        <f t="shared" si="1329"/>
        <v>0</v>
      </c>
      <c r="JC273" s="162">
        <f t="shared" si="1329"/>
        <v>0</v>
      </c>
      <c r="JD273" s="162">
        <f t="shared" si="1329"/>
        <v>0</v>
      </c>
      <c r="JE273" s="162">
        <f t="shared" si="1329"/>
        <v>0</v>
      </c>
      <c r="JF273" s="162">
        <f t="shared" si="1329"/>
        <v>0</v>
      </c>
      <c r="JG273" s="162">
        <f t="shared" si="1329"/>
        <v>0</v>
      </c>
      <c r="JH273" s="162">
        <f t="shared" si="1329"/>
        <v>0</v>
      </c>
      <c r="JI273" s="162">
        <f t="shared" si="1329"/>
        <v>0</v>
      </c>
      <c r="JJ273" s="162">
        <f t="shared" si="1329"/>
        <v>0</v>
      </c>
      <c r="JK273" s="162">
        <f t="shared" si="1329"/>
        <v>0</v>
      </c>
      <c r="JL273" s="162">
        <f t="shared" si="1329"/>
        <v>0</v>
      </c>
      <c r="JM273" s="162">
        <f t="shared" si="1329"/>
        <v>0</v>
      </c>
      <c r="JN273" s="162">
        <f t="shared" si="1329"/>
        <v>0</v>
      </c>
      <c r="JO273" s="162">
        <f t="shared" si="1329"/>
        <v>0</v>
      </c>
      <c r="JP273" s="162">
        <f t="shared" si="1329"/>
        <v>0</v>
      </c>
      <c r="JQ273" s="162">
        <f t="shared" si="1329"/>
        <v>0</v>
      </c>
      <c r="JR273" s="162">
        <f t="shared" si="1329"/>
        <v>0</v>
      </c>
      <c r="JS273" s="162">
        <f t="shared" si="1329"/>
        <v>0</v>
      </c>
      <c r="JT273" s="162">
        <f t="shared" si="1329"/>
        <v>0</v>
      </c>
      <c r="JU273" s="162">
        <f t="shared" si="1329"/>
        <v>0</v>
      </c>
      <c r="JV273" s="162">
        <f t="shared" si="1329"/>
        <v>0</v>
      </c>
      <c r="JW273" s="162">
        <f t="shared" si="1329"/>
        <v>0</v>
      </c>
      <c r="JX273" s="162">
        <f t="shared" si="1329"/>
        <v>0</v>
      </c>
      <c r="JY273" s="162">
        <f t="shared" si="1329"/>
        <v>0</v>
      </c>
      <c r="JZ273" s="162">
        <f t="shared" si="1329"/>
        <v>0</v>
      </c>
      <c r="KA273" s="162">
        <f t="shared" si="1329"/>
        <v>0</v>
      </c>
      <c r="KB273" s="162">
        <f t="shared" si="1329"/>
        <v>0</v>
      </c>
      <c r="KC273" s="162">
        <f t="shared" si="1329"/>
        <v>0</v>
      </c>
      <c r="KD273" s="162">
        <f t="shared" si="1329"/>
        <v>0</v>
      </c>
      <c r="KE273" s="162">
        <f t="shared" si="1329"/>
        <v>0</v>
      </c>
      <c r="KF273" s="162">
        <f t="shared" si="1329"/>
        <v>0</v>
      </c>
      <c r="KG273" s="162">
        <f t="shared" si="1329"/>
        <v>0</v>
      </c>
      <c r="KH273" s="162">
        <f t="shared" si="1329"/>
        <v>0</v>
      </c>
      <c r="KI273" s="162">
        <f t="shared" si="1329"/>
        <v>0</v>
      </c>
      <c r="KJ273" s="162">
        <f t="shared" si="1329"/>
        <v>0</v>
      </c>
      <c r="KK273" s="162">
        <f t="shared" si="1329"/>
        <v>0</v>
      </c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</row>
    <row r="274" ht="14.25" customHeight="1" spans="1:326" x14ac:dyDescent="0.25">
      <c r="A274" s="1">
        <v>9</v>
      </c>
      <c r="B274" s="1">
        <f t="shared" ref="B274:C274" si="1330">B273+1</f>
        <v>264</v>
      </c>
      <c r="C274" s="232">
        <f t="shared" si="1330"/>
        <v>43729</v>
      </c>
      <c r="D274" s="162">
        <f t="shared" si="9"/>
        <v>0</v>
      </c>
      <c r="E274" s="162">
        <f>(SUMIFS(Profile!$F$2:$F$17521,Profile!$B$2:$B$17521,$B274,Profile!$C$2:$C$17521,E$8))*$C$6</f>
        <v>0</v>
      </c>
      <c r="F274" s="162">
        <f>(SUMIFS(Profile!$F$2:$F$17521,Profile!$B$2:$B$17521,$B274,Profile!$C$2:$C$17521,F$8))*$C$6</f>
        <v>0</v>
      </c>
      <c r="G274" s="162">
        <f>(SUMIFS(Profile!$F$2:$F$17521,Profile!$B$2:$B$17521,$B274,Profile!$C$2:$C$17521,G$8))*$C$6</f>
        <v>0</v>
      </c>
      <c r="H274" s="162">
        <f>(SUMIFS(Profile!$F$2:$F$17521,Profile!$B$2:$B$17521,$B274,Profile!$C$2:$C$17521,H$8))*$C$6</f>
        <v>0</v>
      </c>
      <c r="I274" s="162">
        <f>(SUMIFS(Profile!$F$2:$F$17521,Profile!$B$2:$B$17521,$B274,Profile!$C$2:$C$17521,I$8))*$C$6</f>
        <v>0</v>
      </c>
      <c r="J274" s="162">
        <f>(SUMIFS(Profile!$F$2:$F$17521,Profile!$B$2:$B$17521,$B274,Profile!$C$2:$C$17521,J$8))*$C$6</f>
        <v>0</v>
      </c>
      <c r="K274" s="162">
        <f>(SUMIFS(Profile!$F$2:$F$17521,Profile!$B$2:$B$17521,$B274,Profile!$C$2:$C$17521,K$8))*$C$6</f>
        <v>0</v>
      </c>
      <c r="L274" s="162">
        <f>(SUMIFS(Profile!$F$2:$F$17521,Profile!$B$2:$B$17521,$B274,Profile!$C$2:$C$17521,L$8))*$C$6</f>
        <v>0</v>
      </c>
      <c r="M274" s="162">
        <f>(SUMIFS(Profile!$F$2:$F$17521,Profile!$B$2:$B$17521,$B274,Profile!$C$2:$C$17521,M$8))*$C$6</f>
        <v>0</v>
      </c>
      <c r="N274" s="162">
        <f>(SUMIFS(Profile!$F$2:$F$17521,Profile!$B$2:$B$17521,$B274,Profile!$C$2:$C$17521,N$8))*$C$6</f>
        <v>0</v>
      </c>
      <c r="O274" s="162">
        <f>(SUMIFS(Profile!$F$2:$F$17521,Profile!$B$2:$B$17521,$B274,Profile!$C$2:$C$17521,O$8))*$C$6</f>
        <v>0</v>
      </c>
      <c r="P274" s="162">
        <f>(SUMIFS(Profile!$F$2:$F$17521,Profile!$B$2:$B$17521,$B274,Profile!$C$2:$C$17521,P$8))*$C$6</f>
        <v>0</v>
      </c>
      <c r="Q274" s="162">
        <f>(SUMIFS(Profile!$F$2:$F$17521,Profile!$B$2:$B$17521,$B274,Profile!$C$2:$C$17521,Q$8))*$C$6</f>
        <v>0</v>
      </c>
      <c r="R274" s="162">
        <f>(SUMIFS(Profile!$F$2:$F$17521,Profile!$B$2:$B$17521,$B274,Profile!$C$2:$C$17521,R$8))*$C$6</f>
        <v>0</v>
      </c>
      <c r="S274" s="162">
        <f>(SUMIFS(Profile!$F$2:$F$17521,Profile!$B$2:$B$17521,$B274,Profile!$C$2:$C$17521,S$8))*$C$6</f>
        <v>0</v>
      </c>
      <c r="T274" s="162">
        <f>(SUMIFS(Profile!$F$2:$F$17521,Profile!$B$2:$B$17521,$B274,Profile!$C$2:$C$17521,T$8))*$C$6</f>
        <v>0</v>
      </c>
      <c r="U274" s="162">
        <f>(SUMIFS(Profile!$F$2:$F$17521,Profile!$B$2:$B$17521,$B274,Profile!$C$2:$C$17521,U$8))*$C$6</f>
        <v>0</v>
      </c>
      <c r="V274" s="162">
        <f>(SUMIFS(Profile!$F$2:$F$17521,Profile!$B$2:$B$17521,$B274,Profile!$C$2:$C$17521,V$8))*$C$6</f>
        <v>0</v>
      </c>
      <c r="W274" s="162">
        <f>(SUMIFS(Profile!$F$2:$F$17521,Profile!$B$2:$B$17521,$B274,Profile!$C$2:$C$17521,W$8))*$C$6</f>
        <v>0</v>
      </c>
      <c r="X274" s="162">
        <f>(SUMIFS(Profile!$F$2:$F$17521,Profile!$B$2:$B$17521,$B274,Profile!$C$2:$C$17521,X$8))*$C$6</f>
        <v>0</v>
      </c>
      <c r="Y274" s="162">
        <f>(SUMIFS(Profile!$F$2:$F$17521,Profile!$B$2:$B$17521,$B274,Profile!$C$2:$C$17521,Y$8))*$C$6</f>
        <v>0</v>
      </c>
      <c r="Z274" s="162">
        <f>(SUMIFS(Profile!$F$2:$F$17521,Profile!$B$2:$B$17521,$B274,Profile!$C$2:$C$17521,Z$8))*$C$6</f>
        <v>0</v>
      </c>
      <c r="AA274" s="162">
        <f>(SUMIFS(Profile!$F$2:$F$17521,Profile!$B$2:$B$17521,$B274,Profile!$C$2:$C$17521,AA$8))*$C$6</f>
        <v>0</v>
      </c>
      <c r="AB274" s="162">
        <f>(SUMIFS(Profile!$F$2:$F$17521,Profile!$B$2:$B$17521,$B274,Profile!$C$2:$C$17521,AB$8))*$C$6</f>
        <v>0</v>
      </c>
      <c r="AC274" s="162">
        <f>(SUMIFS(Profile!$F$2:$F$17521,Profile!$B$2:$B$17521,$B274,Profile!$C$2:$C$17521,AC$8))*$C$6</f>
        <v>0</v>
      </c>
      <c r="AD274" s="162">
        <f>(SUMIFS(Profile!$F$2:$F$17521,Profile!$B$2:$B$17521,$B274,Profile!$C$2:$C$17521,AD$8))*$C$6</f>
        <v>0</v>
      </c>
      <c r="AE274" s="162">
        <f>(SUMIFS(Profile!$F$2:$F$17521,Profile!$B$2:$B$17521,$B274,Profile!$C$2:$C$17521,AE$8))*$C$6</f>
        <v>0</v>
      </c>
      <c r="AF274" s="162">
        <f>(SUMIFS(Profile!$F$2:$F$17521,Profile!$B$2:$B$17521,$B274,Profile!$C$2:$C$17521,AF$8))*$C$6</f>
        <v>0</v>
      </c>
      <c r="AG274" s="162">
        <f>(SUMIFS(Profile!$F$2:$F$17521,Profile!$B$2:$B$17521,$B274,Profile!$C$2:$C$17521,AG$8))*$C$6</f>
        <v>0</v>
      </c>
      <c r="AH274" s="162">
        <f>(SUMIFS(Profile!$F$2:$F$17521,Profile!$B$2:$B$17521,$B274,Profile!$C$2:$C$17521,AH$8))*$C$6</f>
        <v>0</v>
      </c>
      <c r="AI274" s="162">
        <f>(SUMIFS(Profile!$F$2:$F$17521,Profile!$B$2:$B$17521,$B274,Profile!$C$2:$C$17521,AI$8))*$C$6</f>
        <v>0</v>
      </c>
      <c r="AJ274" s="162">
        <f>(SUMIFS(Profile!$F$2:$F$17521,Profile!$B$2:$B$17521,$B274,Profile!$C$2:$C$17521,AJ$8))*$C$6</f>
        <v>0</v>
      </c>
      <c r="AK274" s="162">
        <f>(SUMIFS(Profile!$F$2:$F$17521,Profile!$B$2:$B$17521,$B274,Profile!$C$2:$C$17521,AK$8))*$C$6</f>
        <v>0</v>
      </c>
      <c r="AL274" s="162">
        <f>(SUMIFS(Profile!$F$2:$F$17521,Profile!$B$2:$B$17521,$B274,Profile!$C$2:$C$17521,AL$8))*$C$6</f>
        <v>0</v>
      </c>
      <c r="AM274" s="162">
        <f>(SUMIFS(Profile!$F$2:$F$17521,Profile!$B$2:$B$17521,$B274,Profile!$C$2:$C$17521,AM$8))*$C$6</f>
        <v>0</v>
      </c>
      <c r="AN274" s="162">
        <f>(SUMIFS(Profile!$F$2:$F$17521,Profile!$B$2:$B$17521,$B274,Profile!$C$2:$C$17521,AN$8))*$C$6</f>
        <v>0</v>
      </c>
      <c r="AO274" s="162">
        <f>(SUMIFS(Profile!$F$2:$F$17521,Profile!$B$2:$B$17521,$B274,Profile!$C$2:$C$17521,AO$8))*$C$6</f>
        <v>0</v>
      </c>
      <c r="AP274" s="162">
        <f>(SUMIFS(Profile!$F$2:$F$17521,Profile!$B$2:$B$17521,$B274,Profile!$C$2:$C$17521,AP$8))*$C$6</f>
        <v>0</v>
      </c>
      <c r="AQ274" s="162">
        <f>(SUMIFS(Profile!$F$2:$F$17521,Profile!$B$2:$B$17521,$B274,Profile!$C$2:$C$17521,AQ$8))*$C$6</f>
        <v>0</v>
      </c>
      <c r="AR274" s="162">
        <f>(SUMIFS(Profile!$F$2:$F$17521,Profile!$B$2:$B$17521,$B274,Profile!$C$2:$C$17521,AR$8))*$C$6</f>
        <v>0</v>
      </c>
      <c r="AS274" s="162">
        <f>(SUMIFS(Profile!$F$2:$F$17521,Profile!$B$2:$B$17521,$B274,Profile!$C$2:$C$17521,AS$8))*$C$6</f>
        <v>0</v>
      </c>
      <c r="AT274" s="162">
        <f>(SUMIFS(Profile!$F$2:$F$17521,Profile!$B$2:$B$17521,$B274,Profile!$C$2:$C$17521,AT$8))*$C$6</f>
        <v>0</v>
      </c>
      <c r="AU274" s="162">
        <f>(SUMIFS(Profile!$F$2:$F$17521,Profile!$B$2:$B$17521,$B274,Profile!$C$2:$C$17521,AU$8))*$C$6</f>
        <v>0</v>
      </c>
      <c r="AV274" s="162">
        <f>(SUMIFS(Profile!$F$2:$F$17521,Profile!$B$2:$B$17521,$B274,Profile!$C$2:$C$17521,AV$8))*$C$6</f>
        <v>0</v>
      </c>
      <c r="AW274" s="162">
        <f>(SUMIFS(Profile!$F$2:$F$17521,Profile!$B$2:$B$17521,$B274,Profile!$C$2:$C$17521,AW$8))*$C$6</f>
        <v>0</v>
      </c>
      <c r="AX274" s="162">
        <f>(SUMIFS(Profile!$F$2:$F$17521,Profile!$B$2:$B$17521,$B274,Profile!$C$2:$C$17521,AX$8))*$C$6</f>
        <v>0</v>
      </c>
      <c r="AY274" s="162">
        <f>(SUMIFS(Profile!$F$2:$F$17521,Profile!$B$2:$B$17521,$B274,Profile!$C$2:$C$17521,AY$8))*$C$6</f>
        <v>0</v>
      </c>
      <c r="AZ274" s="162">
        <f>(SUMIFS(Profile!$F$2:$F$17521,Profile!$B$2:$B$17521,$B274,Profile!$C$2:$C$17521,AZ$8))*$C$6</f>
        <v>0</v>
      </c>
      <c r="BA274" s="162">
        <f t="shared" si="10"/>
        <v>0</v>
      </c>
      <c r="BB274" s="162">
        <f>(SUMIFS(Profile!$E$2:$E$17521,Profile!$B$2:$B$17521,$B274,Profile!$C$2:$C$17521,BB$8))*$C$9</f>
        <v>0</v>
      </c>
      <c r="BC274" s="162">
        <f>(SUMIFS(Profile!$E$2:$E$17521,Profile!$B$2:$B$17521,$B274,Profile!$C$2:$C$17521,BC$8))*$C$9</f>
        <v>0</v>
      </c>
      <c r="BD274" s="162">
        <f>(SUMIFS(Profile!$E$2:$E$17521,Profile!$B$2:$B$17521,$B274,Profile!$C$2:$C$17521,BD$8))*$C$9</f>
        <v>0</v>
      </c>
      <c r="BE274" s="162">
        <f>(SUMIFS(Profile!$E$2:$E$17521,Profile!$B$2:$B$17521,$B274,Profile!$C$2:$C$17521,BE$8))*$C$9</f>
        <v>0</v>
      </c>
      <c r="BF274" s="162">
        <f>(SUMIFS(Profile!$E$2:$E$17521,Profile!$B$2:$B$17521,$B274,Profile!$C$2:$C$17521,BF$8))*$C$9</f>
        <v>0</v>
      </c>
      <c r="BG274" s="162">
        <f>(SUMIFS(Profile!$E$2:$E$17521,Profile!$B$2:$B$17521,$B274,Profile!$C$2:$C$17521,BG$8))*$C$9</f>
        <v>0</v>
      </c>
      <c r="BH274" s="162">
        <f>(SUMIFS(Profile!$E$2:$E$17521,Profile!$B$2:$B$17521,$B274,Profile!$C$2:$C$17521,BH$8))*$C$9</f>
        <v>0</v>
      </c>
      <c r="BI274" s="162">
        <f>(SUMIFS(Profile!$E$2:$E$17521,Profile!$B$2:$B$17521,$B274,Profile!$C$2:$C$17521,BI$8))*$C$9</f>
        <v>0</v>
      </c>
      <c r="BJ274" s="162">
        <f>(SUMIFS(Profile!$E$2:$E$17521,Profile!$B$2:$B$17521,$B274,Profile!$C$2:$C$17521,BJ$8))*$C$9</f>
        <v>0</v>
      </c>
      <c r="BK274" s="162">
        <f>(SUMIFS(Profile!$E$2:$E$17521,Profile!$B$2:$B$17521,$B274,Profile!$C$2:$C$17521,BK$8))*$C$9</f>
        <v>0</v>
      </c>
      <c r="BL274" s="162">
        <f>(SUMIFS(Profile!$E$2:$E$17521,Profile!$B$2:$B$17521,$B274,Profile!$C$2:$C$17521,BL$8))*$C$9</f>
        <v>0</v>
      </c>
      <c r="BM274" s="162">
        <f>(SUMIFS(Profile!$E$2:$E$17521,Profile!$B$2:$B$17521,$B274,Profile!$C$2:$C$17521,BM$8))*$C$9</f>
        <v>0</v>
      </c>
      <c r="BN274" s="162">
        <f>(SUMIFS(Profile!$E$2:$E$17521,Profile!$B$2:$B$17521,$B274,Profile!$C$2:$C$17521,BN$8))*$C$9</f>
        <v>0</v>
      </c>
      <c r="BO274" s="162">
        <f>(SUMIFS(Profile!$E$2:$E$17521,Profile!$B$2:$B$17521,$B274,Profile!$C$2:$C$17521,BO$8))*$C$9</f>
        <v>0</v>
      </c>
      <c r="BP274" s="162">
        <f>(SUMIFS(Profile!$E$2:$E$17521,Profile!$B$2:$B$17521,$B274,Profile!$C$2:$C$17521,BP$8))*$C$9</f>
        <v>0</v>
      </c>
      <c r="BQ274" s="162">
        <f>(SUMIFS(Profile!$E$2:$E$17521,Profile!$B$2:$B$17521,$B274,Profile!$C$2:$C$17521,BQ$8))*$C$9</f>
        <v>0</v>
      </c>
      <c r="BR274" s="162">
        <f>(SUMIFS(Profile!$E$2:$E$17521,Profile!$B$2:$B$17521,$B274,Profile!$C$2:$C$17521,BR$8))*$C$9</f>
        <v>0</v>
      </c>
      <c r="BS274" s="162">
        <f>(SUMIFS(Profile!$E$2:$E$17521,Profile!$B$2:$B$17521,$B274,Profile!$C$2:$C$17521,BS$8))*$C$9</f>
        <v>0</v>
      </c>
      <c r="BT274" s="162">
        <f>(SUMIFS(Profile!$E$2:$E$17521,Profile!$B$2:$B$17521,$B274,Profile!$C$2:$C$17521,BT$8))*$C$9</f>
        <v>0</v>
      </c>
      <c r="BU274" s="162">
        <f>(SUMIFS(Profile!$E$2:$E$17521,Profile!$B$2:$B$17521,$B274,Profile!$C$2:$C$17521,BU$8))*$C$9</f>
        <v>0</v>
      </c>
      <c r="BV274" s="162">
        <f>(SUMIFS(Profile!$E$2:$E$17521,Profile!$B$2:$B$17521,$B274,Profile!$C$2:$C$17521,BV$8))*$C$9</f>
        <v>0</v>
      </c>
      <c r="BW274" s="162">
        <f>(SUMIFS(Profile!$E$2:$E$17521,Profile!$B$2:$B$17521,$B274,Profile!$C$2:$C$17521,BW$8))*$C$9</f>
        <v>0</v>
      </c>
      <c r="BX274" s="162">
        <f>(SUMIFS(Profile!$E$2:$E$17521,Profile!$B$2:$B$17521,$B274,Profile!$C$2:$C$17521,BX$8))*$C$9</f>
        <v>0</v>
      </c>
      <c r="BY274" s="162">
        <f>(SUMIFS(Profile!$E$2:$E$17521,Profile!$B$2:$B$17521,$B274,Profile!$C$2:$C$17521,BY$8))*$C$9</f>
        <v>0</v>
      </c>
      <c r="BZ274" s="162">
        <f>(SUMIFS(Profile!$E$2:$E$17521,Profile!$B$2:$B$17521,$B274,Profile!$C$2:$C$17521,BZ$8))*$C$9</f>
        <v>0</v>
      </c>
      <c r="CA274" s="162">
        <f>(SUMIFS(Profile!$E$2:$E$17521,Profile!$B$2:$B$17521,$B274,Profile!$C$2:$C$17521,CA$8))*$C$9</f>
        <v>0</v>
      </c>
      <c r="CB274" s="162">
        <f>(SUMIFS(Profile!$E$2:$E$17521,Profile!$B$2:$B$17521,$B274,Profile!$C$2:$C$17521,CB$8))*$C$9</f>
        <v>0</v>
      </c>
      <c r="CC274" s="162">
        <f>(SUMIFS(Profile!$E$2:$E$17521,Profile!$B$2:$B$17521,$B274,Profile!$C$2:$C$17521,CC$8))*$C$9</f>
        <v>0</v>
      </c>
      <c r="CD274" s="162">
        <f>(SUMIFS(Profile!$E$2:$E$17521,Profile!$B$2:$B$17521,$B274,Profile!$C$2:$C$17521,CD$8))*$C$9</f>
        <v>0</v>
      </c>
      <c r="CE274" s="162">
        <f>(SUMIFS(Profile!$E$2:$E$17521,Profile!$B$2:$B$17521,$B274,Profile!$C$2:$C$17521,CE$8))*$C$9</f>
        <v>0</v>
      </c>
      <c r="CF274" s="162">
        <f>(SUMIFS(Profile!$E$2:$E$17521,Profile!$B$2:$B$17521,$B274,Profile!$C$2:$C$17521,CF$8))*$C$9</f>
        <v>0</v>
      </c>
      <c r="CG274" s="162">
        <f>(SUMIFS(Profile!$E$2:$E$17521,Profile!$B$2:$B$17521,$B274,Profile!$C$2:$C$17521,CG$8))*$C$9</f>
        <v>0</v>
      </c>
      <c r="CH274" s="162">
        <f>(SUMIFS(Profile!$E$2:$E$17521,Profile!$B$2:$B$17521,$B274,Profile!$C$2:$C$17521,CH$8))*$C$9</f>
        <v>0</v>
      </c>
      <c r="CI274" s="162">
        <f>(SUMIFS(Profile!$E$2:$E$17521,Profile!$B$2:$B$17521,$B274,Profile!$C$2:$C$17521,CI$8))*$C$9</f>
        <v>0</v>
      </c>
      <c r="CJ274" s="162">
        <f>(SUMIFS(Profile!$E$2:$E$17521,Profile!$B$2:$B$17521,$B274,Profile!$C$2:$C$17521,CJ$8))*$C$9</f>
        <v>0</v>
      </c>
      <c r="CK274" s="162">
        <f>(SUMIFS(Profile!$E$2:$E$17521,Profile!$B$2:$B$17521,$B274,Profile!$C$2:$C$17521,CK$8))*$C$9</f>
        <v>0</v>
      </c>
      <c r="CL274" s="162">
        <f>(SUMIFS(Profile!$E$2:$E$17521,Profile!$B$2:$B$17521,$B274,Profile!$C$2:$C$17521,CL$8))*$C$9</f>
        <v>0</v>
      </c>
      <c r="CM274" s="162">
        <f>(SUMIFS(Profile!$E$2:$E$17521,Profile!$B$2:$B$17521,$B274,Profile!$C$2:$C$17521,CM$8))*$C$9</f>
        <v>0</v>
      </c>
      <c r="CN274" s="162">
        <f>(SUMIFS(Profile!$E$2:$E$17521,Profile!$B$2:$B$17521,$B274,Profile!$C$2:$C$17521,CN$8))*$C$9</f>
        <v>0</v>
      </c>
      <c r="CO274" s="162">
        <f>(SUMIFS(Profile!$E$2:$E$17521,Profile!$B$2:$B$17521,$B274,Profile!$C$2:$C$17521,CO$8))*$C$9</f>
        <v>0</v>
      </c>
      <c r="CP274" s="162">
        <f>(SUMIFS(Profile!$E$2:$E$17521,Profile!$B$2:$B$17521,$B274,Profile!$C$2:$C$17521,CP$8))*$C$9</f>
        <v>0</v>
      </c>
      <c r="CQ274" s="162">
        <f>(SUMIFS(Profile!$E$2:$E$17521,Profile!$B$2:$B$17521,$B274,Profile!$C$2:$C$17521,CQ$8))*$C$9</f>
        <v>0</v>
      </c>
      <c r="CR274" s="162">
        <f>(SUMIFS(Profile!$E$2:$E$17521,Profile!$B$2:$B$17521,$B274,Profile!$C$2:$C$17521,CR$8))*$C$9</f>
        <v>0</v>
      </c>
      <c r="CS274" s="162">
        <f>(SUMIFS(Profile!$E$2:$E$17521,Profile!$B$2:$B$17521,$B274,Profile!$C$2:$C$17521,CS$8))*$C$9</f>
        <v>0</v>
      </c>
      <c r="CT274" s="162">
        <f>(SUMIFS(Profile!$E$2:$E$17521,Profile!$B$2:$B$17521,$B274,Profile!$C$2:$C$17521,CT$8))*$C$9</f>
        <v>0</v>
      </c>
      <c r="CU274" s="162">
        <f>(SUMIFS(Profile!$E$2:$E$17521,Profile!$B$2:$B$17521,$B274,Profile!$C$2:$C$17521,CU$8))*$C$9</f>
        <v>0</v>
      </c>
      <c r="CV274" s="162">
        <f>(SUMIFS(Profile!$E$2:$E$17521,Profile!$B$2:$B$17521,$B274,Profile!$C$2:$C$17521,CV$8))*$C$9</f>
        <v>0</v>
      </c>
      <c r="CW274" s="162">
        <f>(SUMIFS(Profile!$E$2:$E$17521,Profile!$B$2:$B$17521,$B274,Profile!$C$2:$C$17521,CW$8))*$C$9</f>
        <v>0</v>
      </c>
      <c r="CX274" s="162">
        <f t="shared" si="11"/>
        <v>0</v>
      </c>
      <c r="CY274" s="162">
        <f t="shared" ref="CY274:ET274" si="1331">MAX(BB274-E274,0)</f>
        <v>0</v>
      </c>
      <c r="CZ274" s="162">
        <f t="shared" si="1331"/>
        <v>0</v>
      </c>
      <c r="DA274" s="162">
        <f t="shared" si="1331"/>
        <v>0</v>
      </c>
      <c r="DB274" s="162">
        <f t="shared" si="1331"/>
        <v>0</v>
      </c>
      <c r="DC274" s="162">
        <f t="shared" si="1331"/>
        <v>0</v>
      </c>
      <c r="DD274" s="162">
        <f t="shared" si="1331"/>
        <v>0</v>
      </c>
      <c r="DE274" s="162">
        <f t="shared" si="1331"/>
        <v>0</v>
      </c>
      <c r="DF274" s="162">
        <f t="shared" si="1331"/>
        <v>0</v>
      </c>
      <c r="DG274" s="162">
        <f t="shared" si="1331"/>
        <v>0</v>
      </c>
      <c r="DH274" s="162">
        <f t="shared" si="1331"/>
        <v>0</v>
      </c>
      <c r="DI274" s="162">
        <f t="shared" si="1331"/>
        <v>0</v>
      </c>
      <c r="DJ274" s="162">
        <f t="shared" si="1331"/>
        <v>0</v>
      </c>
      <c r="DK274" s="162">
        <f t="shared" si="1331"/>
        <v>0</v>
      </c>
      <c r="DL274" s="162">
        <f t="shared" si="1331"/>
        <v>0</v>
      </c>
      <c r="DM274" s="162">
        <f t="shared" si="1331"/>
        <v>0</v>
      </c>
      <c r="DN274" s="162">
        <f t="shared" si="1331"/>
        <v>0</v>
      </c>
      <c r="DO274" s="162">
        <f t="shared" si="1331"/>
        <v>0</v>
      </c>
      <c r="DP274" s="162">
        <f t="shared" si="1331"/>
        <v>0</v>
      </c>
      <c r="DQ274" s="162">
        <f t="shared" si="1331"/>
        <v>0</v>
      </c>
      <c r="DR274" s="162">
        <f t="shared" si="1331"/>
        <v>0</v>
      </c>
      <c r="DS274" s="162">
        <f t="shared" si="1331"/>
        <v>0</v>
      </c>
      <c r="DT274" s="162">
        <f t="shared" si="1331"/>
        <v>0</v>
      </c>
      <c r="DU274" s="162">
        <f t="shared" si="1331"/>
        <v>0</v>
      </c>
      <c r="DV274" s="162">
        <f t="shared" si="1331"/>
        <v>0</v>
      </c>
      <c r="DW274" s="162">
        <f t="shared" si="1331"/>
        <v>0</v>
      </c>
      <c r="DX274" s="162">
        <f t="shared" si="1331"/>
        <v>0</v>
      </c>
      <c r="DY274" s="162">
        <f t="shared" si="1331"/>
        <v>0</v>
      </c>
      <c r="DZ274" s="162">
        <f t="shared" si="1331"/>
        <v>0</v>
      </c>
      <c r="EA274" s="162">
        <f t="shared" si="1331"/>
        <v>0</v>
      </c>
      <c r="EB274" s="162">
        <f t="shared" si="1331"/>
        <v>0</v>
      </c>
      <c r="EC274" s="162">
        <f t="shared" si="1331"/>
        <v>0</v>
      </c>
      <c r="ED274" s="162">
        <f t="shared" si="1331"/>
        <v>0</v>
      </c>
      <c r="EE274" s="162">
        <f t="shared" si="1331"/>
        <v>0</v>
      </c>
      <c r="EF274" s="162">
        <f t="shared" si="1331"/>
        <v>0</v>
      </c>
      <c r="EG274" s="162">
        <f t="shared" si="1331"/>
        <v>0</v>
      </c>
      <c r="EH274" s="162">
        <f t="shared" si="1331"/>
        <v>0</v>
      </c>
      <c r="EI274" s="162">
        <f t="shared" si="1331"/>
        <v>0</v>
      </c>
      <c r="EJ274" s="162">
        <f t="shared" si="1331"/>
        <v>0</v>
      </c>
      <c r="EK274" s="162">
        <f t="shared" si="1331"/>
        <v>0</v>
      </c>
      <c r="EL274" s="162">
        <f t="shared" si="1331"/>
        <v>0</v>
      </c>
      <c r="EM274" s="162">
        <f t="shared" si="1331"/>
        <v>0</v>
      </c>
      <c r="EN274" s="162">
        <f t="shared" si="1331"/>
        <v>0</v>
      </c>
      <c r="EO274" s="162">
        <f t="shared" si="1331"/>
        <v>0</v>
      </c>
      <c r="EP274" s="162">
        <f t="shared" si="1331"/>
        <v>0</v>
      </c>
      <c r="EQ274" s="162">
        <f t="shared" si="1331"/>
        <v>0</v>
      </c>
      <c r="ER274" s="162">
        <f t="shared" si="1331"/>
        <v>0</v>
      </c>
      <c r="ES274" s="162">
        <f t="shared" si="1331"/>
        <v>0</v>
      </c>
      <c r="ET274" s="162">
        <f t="shared" si="1331"/>
        <v>0</v>
      </c>
      <c r="EU274" s="162">
        <f t="shared" si="13"/>
        <v>0</v>
      </c>
      <c r="EV274" s="162">
        <f t="shared" ref="EV274:GQ274" si="1332">BB274-CY274</f>
        <v>0</v>
      </c>
      <c r="EW274" s="162">
        <f t="shared" si="1332"/>
        <v>0</v>
      </c>
      <c r="EX274" s="162">
        <f t="shared" si="1332"/>
        <v>0</v>
      </c>
      <c r="EY274" s="162">
        <f t="shared" si="1332"/>
        <v>0</v>
      </c>
      <c r="EZ274" s="162">
        <f t="shared" si="1332"/>
        <v>0</v>
      </c>
      <c r="FA274" s="162">
        <f t="shared" si="1332"/>
        <v>0</v>
      </c>
      <c r="FB274" s="162">
        <f t="shared" si="1332"/>
        <v>0</v>
      </c>
      <c r="FC274" s="162">
        <f t="shared" si="1332"/>
        <v>0</v>
      </c>
      <c r="FD274" s="162">
        <f t="shared" si="1332"/>
        <v>0</v>
      </c>
      <c r="FE274" s="162">
        <f t="shared" si="1332"/>
        <v>0</v>
      </c>
      <c r="FF274" s="162">
        <f t="shared" si="1332"/>
        <v>0</v>
      </c>
      <c r="FG274" s="162">
        <f t="shared" si="1332"/>
        <v>0</v>
      </c>
      <c r="FH274" s="162">
        <f t="shared" si="1332"/>
        <v>0</v>
      </c>
      <c r="FI274" s="162">
        <f t="shared" si="1332"/>
        <v>0</v>
      </c>
      <c r="FJ274" s="162">
        <f t="shared" si="1332"/>
        <v>0</v>
      </c>
      <c r="FK274" s="162">
        <f t="shared" si="1332"/>
        <v>0</v>
      </c>
      <c r="FL274" s="162">
        <f t="shared" si="1332"/>
        <v>0</v>
      </c>
      <c r="FM274" s="162">
        <f t="shared" si="1332"/>
        <v>0</v>
      </c>
      <c r="FN274" s="162">
        <f t="shared" si="1332"/>
        <v>0</v>
      </c>
      <c r="FO274" s="162">
        <f t="shared" si="1332"/>
        <v>0</v>
      </c>
      <c r="FP274" s="162">
        <f t="shared" si="1332"/>
        <v>0</v>
      </c>
      <c r="FQ274" s="162">
        <f t="shared" si="1332"/>
        <v>0</v>
      </c>
      <c r="FR274" s="162">
        <f t="shared" si="1332"/>
        <v>0</v>
      </c>
      <c r="FS274" s="162">
        <f t="shared" si="1332"/>
        <v>0</v>
      </c>
      <c r="FT274" s="162">
        <f t="shared" si="1332"/>
        <v>0</v>
      </c>
      <c r="FU274" s="162">
        <f t="shared" si="1332"/>
        <v>0</v>
      </c>
      <c r="FV274" s="162">
        <f t="shared" si="1332"/>
        <v>0</v>
      </c>
      <c r="FW274" s="162">
        <f t="shared" si="1332"/>
        <v>0</v>
      </c>
      <c r="FX274" s="162">
        <f t="shared" si="1332"/>
        <v>0</v>
      </c>
      <c r="FY274" s="162">
        <f t="shared" si="1332"/>
        <v>0</v>
      </c>
      <c r="FZ274" s="162">
        <f t="shared" si="1332"/>
        <v>0</v>
      </c>
      <c r="GA274" s="162">
        <f t="shared" si="1332"/>
        <v>0</v>
      </c>
      <c r="GB274" s="162">
        <f t="shared" si="1332"/>
        <v>0</v>
      </c>
      <c r="GC274" s="162">
        <f t="shared" si="1332"/>
        <v>0</v>
      </c>
      <c r="GD274" s="162">
        <f t="shared" si="1332"/>
        <v>0</v>
      </c>
      <c r="GE274" s="162">
        <f t="shared" si="1332"/>
        <v>0</v>
      </c>
      <c r="GF274" s="162">
        <f t="shared" si="1332"/>
        <v>0</v>
      </c>
      <c r="GG274" s="162">
        <f t="shared" si="1332"/>
        <v>0</v>
      </c>
      <c r="GH274" s="162">
        <f t="shared" si="1332"/>
        <v>0</v>
      </c>
      <c r="GI274" s="162">
        <f t="shared" si="1332"/>
        <v>0</v>
      </c>
      <c r="GJ274" s="162">
        <f t="shared" si="1332"/>
        <v>0</v>
      </c>
      <c r="GK274" s="162">
        <f t="shared" si="1332"/>
        <v>0</v>
      </c>
      <c r="GL274" s="162">
        <f t="shared" si="1332"/>
        <v>0</v>
      </c>
      <c r="GM274" s="162">
        <f t="shared" si="1332"/>
        <v>0</v>
      </c>
      <c r="GN274" s="162">
        <f t="shared" si="1332"/>
        <v>0</v>
      </c>
      <c r="GO274" s="162">
        <f t="shared" si="1332"/>
        <v>0</v>
      </c>
      <c r="GP274" s="162">
        <f t="shared" si="1332"/>
        <v>0</v>
      </c>
      <c r="GQ274" s="162">
        <f t="shared" si="1332"/>
        <v>0</v>
      </c>
      <c r="GR274" s="162">
        <f t="shared" si="15"/>
        <v>0</v>
      </c>
      <c r="GS274" s="162">
        <f t="shared" ref="GS274:IN274" si="1333">E274-EV274</f>
        <v>0</v>
      </c>
      <c r="GT274" s="162">
        <f t="shared" si="1333"/>
        <v>0</v>
      </c>
      <c r="GU274" s="162">
        <f t="shared" si="1333"/>
        <v>0</v>
      </c>
      <c r="GV274" s="162">
        <f t="shared" si="1333"/>
        <v>0</v>
      </c>
      <c r="GW274" s="162">
        <f t="shared" si="1333"/>
        <v>0</v>
      </c>
      <c r="GX274" s="162">
        <f t="shared" si="1333"/>
        <v>0</v>
      </c>
      <c r="GY274" s="162">
        <f t="shared" si="1333"/>
        <v>0</v>
      </c>
      <c r="GZ274" s="162">
        <f t="shared" si="1333"/>
        <v>0</v>
      </c>
      <c r="HA274" s="162">
        <f t="shared" si="1333"/>
        <v>0</v>
      </c>
      <c r="HB274" s="162">
        <f t="shared" si="1333"/>
        <v>0</v>
      </c>
      <c r="HC274" s="162">
        <f t="shared" si="1333"/>
        <v>0</v>
      </c>
      <c r="HD274" s="162">
        <f t="shared" si="1333"/>
        <v>0</v>
      </c>
      <c r="HE274" s="162">
        <f t="shared" si="1333"/>
        <v>0</v>
      </c>
      <c r="HF274" s="162">
        <f t="shared" si="1333"/>
        <v>0</v>
      </c>
      <c r="HG274" s="162">
        <f t="shared" si="1333"/>
        <v>0</v>
      </c>
      <c r="HH274" s="162">
        <f t="shared" si="1333"/>
        <v>0</v>
      </c>
      <c r="HI274" s="162">
        <f t="shared" si="1333"/>
        <v>0</v>
      </c>
      <c r="HJ274" s="162">
        <f t="shared" si="1333"/>
        <v>0</v>
      </c>
      <c r="HK274" s="162">
        <f t="shared" si="1333"/>
        <v>0</v>
      </c>
      <c r="HL274" s="162">
        <f t="shared" si="1333"/>
        <v>0</v>
      </c>
      <c r="HM274" s="162">
        <f t="shared" si="1333"/>
        <v>0</v>
      </c>
      <c r="HN274" s="162">
        <f t="shared" si="1333"/>
        <v>0</v>
      </c>
      <c r="HO274" s="162">
        <f t="shared" si="1333"/>
        <v>0</v>
      </c>
      <c r="HP274" s="162">
        <f t="shared" si="1333"/>
        <v>0</v>
      </c>
      <c r="HQ274" s="162">
        <f t="shared" si="1333"/>
        <v>0</v>
      </c>
      <c r="HR274" s="162">
        <f t="shared" si="1333"/>
        <v>0</v>
      </c>
      <c r="HS274" s="162">
        <f t="shared" si="1333"/>
        <v>0</v>
      </c>
      <c r="HT274" s="162">
        <f t="shared" si="1333"/>
        <v>0</v>
      </c>
      <c r="HU274" s="162">
        <f t="shared" si="1333"/>
        <v>0</v>
      </c>
      <c r="HV274" s="162">
        <f t="shared" si="1333"/>
        <v>0</v>
      </c>
      <c r="HW274" s="162">
        <f t="shared" si="1333"/>
        <v>0</v>
      </c>
      <c r="HX274" s="162">
        <f t="shared" si="1333"/>
        <v>0</v>
      </c>
      <c r="HY274" s="162">
        <f t="shared" si="1333"/>
        <v>0</v>
      </c>
      <c r="HZ274" s="162">
        <f t="shared" si="1333"/>
        <v>0</v>
      </c>
      <c r="IA274" s="162">
        <f t="shared" si="1333"/>
        <v>0</v>
      </c>
      <c r="IB274" s="162">
        <f t="shared" si="1333"/>
        <v>0</v>
      </c>
      <c r="IC274" s="162">
        <f t="shared" si="1333"/>
        <v>0</v>
      </c>
      <c r="ID274" s="162">
        <f t="shared" si="1333"/>
        <v>0</v>
      </c>
      <c r="IE274" s="162">
        <f t="shared" si="1333"/>
        <v>0</v>
      </c>
      <c r="IF274" s="162">
        <f t="shared" si="1333"/>
        <v>0</v>
      </c>
      <c r="IG274" s="162">
        <f t="shared" si="1333"/>
        <v>0</v>
      </c>
      <c r="IH274" s="162">
        <f t="shared" si="1333"/>
        <v>0</v>
      </c>
      <c r="II274" s="162">
        <f t="shared" si="1333"/>
        <v>0</v>
      </c>
      <c r="IJ274" s="162">
        <f t="shared" si="1333"/>
        <v>0</v>
      </c>
      <c r="IK274" s="162">
        <f t="shared" si="1333"/>
        <v>0</v>
      </c>
      <c r="IL274" s="162">
        <f t="shared" si="1333"/>
        <v>0</v>
      </c>
      <c r="IM274" s="162">
        <f t="shared" si="1333"/>
        <v>0</v>
      </c>
      <c r="IN274" s="162">
        <f t="shared" si="1333"/>
        <v>0</v>
      </c>
      <c r="IO274" s="162">
        <f t="shared" si="17"/>
        <v>0</v>
      </c>
      <c r="IP274" s="162">
        <f t="shared" si="23"/>
        <v>0</v>
      </c>
      <c r="IQ274" s="162">
        <f t="shared" ref="IQ274:KK274" si="1334">MAX((MIN(CZ274+IP274,$IO$7))-GT274,0)</f>
        <v>0</v>
      </c>
      <c r="IR274" s="162">
        <f t="shared" si="1334"/>
        <v>0</v>
      </c>
      <c r="IS274" s="162">
        <f t="shared" si="1334"/>
        <v>0</v>
      </c>
      <c r="IT274" s="162">
        <f t="shared" si="1334"/>
        <v>0</v>
      </c>
      <c r="IU274" s="162">
        <f t="shared" si="1334"/>
        <v>0</v>
      </c>
      <c r="IV274" s="162">
        <f t="shared" si="1334"/>
        <v>0</v>
      </c>
      <c r="IW274" s="162">
        <f t="shared" si="1334"/>
        <v>0</v>
      </c>
      <c r="IX274" s="162">
        <f t="shared" si="1334"/>
        <v>0</v>
      </c>
      <c r="IY274" s="162">
        <f t="shared" si="1334"/>
        <v>0</v>
      </c>
      <c r="IZ274" s="162">
        <f t="shared" si="1334"/>
        <v>0</v>
      </c>
      <c r="JA274" s="162">
        <f t="shared" si="1334"/>
        <v>0</v>
      </c>
      <c r="JB274" s="162">
        <f t="shared" si="1334"/>
        <v>0</v>
      </c>
      <c r="JC274" s="162">
        <f t="shared" si="1334"/>
        <v>0</v>
      </c>
      <c r="JD274" s="162">
        <f t="shared" si="1334"/>
        <v>0</v>
      </c>
      <c r="JE274" s="162">
        <f t="shared" si="1334"/>
        <v>0</v>
      </c>
      <c r="JF274" s="162">
        <f t="shared" si="1334"/>
        <v>0</v>
      </c>
      <c r="JG274" s="162">
        <f t="shared" si="1334"/>
        <v>0</v>
      </c>
      <c r="JH274" s="162">
        <f t="shared" si="1334"/>
        <v>0</v>
      </c>
      <c r="JI274" s="162">
        <f t="shared" si="1334"/>
        <v>0</v>
      </c>
      <c r="JJ274" s="162">
        <f t="shared" si="1334"/>
        <v>0</v>
      </c>
      <c r="JK274" s="162">
        <f t="shared" si="1334"/>
        <v>0</v>
      </c>
      <c r="JL274" s="162">
        <f t="shared" si="1334"/>
        <v>0</v>
      </c>
      <c r="JM274" s="162">
        <f t="shared" si="1334"/>
        <v>0</v>
      </c>
      <c r="JN274" s="162">
        <f t="shared" si="1334"/>
        <v>0</v>
      </c>
      <c r="JO274" s="162">
        <f t="shared" si="1334"/>
        <v>0</v>
      </c>
      <c r="JP274" s="162">
        <f t="shared" si="1334"/>
        <v>0</v>
      </c>
      <c r="JQ274" s="162">
        <f t="shared" si="1334"/>
        <v>0</v>
      </c>
      <c r="JR274" s="162">
        <f t="shared" si="1334"/>
        <v>0</v>
      </c>
      <c r="JS274" s="162">
        <f t="shared" si="1334"/>
        <v>0</v>
      </c>
      <c r="JT274" s="162">
        <f t="shared" si="1334"/>
        <v>0</v>
      </c>
      <c r="JU274" s="162">
        <f t="shared" si="1334"/>
        <v>0</v>
      </c>
      <c r="JV274" s="162">
        <f t="shared" si="1334"/>
        <v>0</v>
      </c>
      <c r="JW274" s="162">
        <f t="shared" si="1334"/>
        <v>0</v>
      </c>
      <c r="JX274" s="162">
        <f t="shared" si="1334"/>
        <v>0</v>
      </c>
      <c r="JY274" s="162">
        <f t="shared" si="1334"/>
        <v>0</v>
      </c>
      <c r="JZ274" s="162">
        <f t="shared" si="1334"/>
        <v>0</v>
      </c>
      <c r="KA274" s="162">
        <f t="shared" si="1334"/>
        <v>0</v>
      </c>
      <c r="KB274" s="162">
        <f t="shared" si="1334"/>
        <v>0</v>
      </c>
      <c r="KC274" s="162">
        <f t="shared" si="1334"/>
        <v>0</v>
      </c>
      <c r="KD274" s="162">
        <f t="shared" si="1334"/>
        <v>0</v>
      </c>
      <c r="KE274" s="162">
        <f t="shared" si="1334"/>
        <v>0</v>
      </c>
      <c r="KF274" s="162">
        <f t="shared" si="1334"/>
        <v>0</v>
      </c>
      <c r="KG274" s="162">
        <f t="shared" si="1334"/>
        <v>0</v>
      </c>
      <c r="KH274" s="162">
        <f t="shared" si="1334"/>
        <v>0</v>
      </c>
      <c r="KI274" s="162">
        <f t="shared" si="1334"/>
        <v>0</v>
      </c>
      <c r="KJ274" s="162">
        <f t="shared" si="1334"/>
        <v>0</v>
      </c>
      <c r="KK274" s="162">
        <f t="shared" si="1334"/>
        <v>0</v>
      </c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</row>
    <row r="275" ht="14.25" customHeight="1" spans="1:326" x14ac:dyDescent="0.25">
      <c r="A275" s="1">
        <v>9</v>
      </c>
      <c r="B275" s="1">
        <f t="shared" ref="B275:C275" si="1335">B274+1</f>
        <v>265</v>
      </c>
      <c r="C275" s="232">
        <f t="shared" si="1335"/>
        <v>43730</v>
      </c>
      <c r="D275" s="162">
        <f t="shared" si="9"/>
        <v>0</v>
      </c>
      <c r="E275" s="162">
        <f>(SUMIFS(Profile!$F$2:$F$17521,Profile!$B$2:$B$17521,$B275,Profile!$C$2:$C$17521,E$8))*$C$6</f>
        <v>0</v>
      </c>
      <c r="F275" s="162">
        <f>(SUMIFS(Profile!$F$2:$F$17521,Profile!$B$2:$B$17521,$B275,Profile!$C$2:$C$17521,F$8))*$C$6</f>
        <v>0</v>
      </c>
      <c r="G275" s="162">
        <f>(SUMIFS(Profile!$F$2:$F$17521,Profile!$B$2:$B$17521,$B275,Profile!$C$2:$C$17521,G$8))*$C$6</f>
        <v>0</v>
      </c>
      <c r="H275" s="162">
        <f>(SUMIFS(Profile!$F$2:$F$17521,Profile!$B$2:$B$17521,$B275,Profile!$C$2:$C$17521,H$8))*$C$6</f>
        <v>0</v>
      </c>
      <c r="I275" s="162">
        <f>(SUMIFS(Profile!$F$2:$F$17521,Profile!$B$2:$B$17521,$B275,Profile!$C$2:$C$17521,I$8))*$C$6</f>
        <v>0</v>
      </c>
      <c r="J275" s="162">
        <f>(SUMIFS(Profile!$F$2:$F$17521,Profile!$B$2:$B$17521,$B275,Profile!$C$2:$C$17521,J$8))*$C$6</f>
        <v>0</v>
      </c>
      <c r="K275" s="162">
        <f>(SUMIFS(Profile!$F$2:$F$17521,Profile!$B$2:$B$17521,$B275,Profile!$C$2:$C$17521,K$8))*$C$6</f>
        <v>0</v>
      </c>
      <c r="L275" s="162">
        <f>(SUMIFS(Profile!$F$2:$F$17521,Profile!$B$2:$B$17521,$B275,Profile!$C$2:$C$17521,L$8))*$C$6</f>
        <v>0</v>
      </c>
      <c r="M275" s="162">
        <f>(SUMIFS(Profile!$F$2:$F$17521,Profile!$B$2:$B$17521,$B275,Profile!$C$2:$C$17521,M$8))*$C$6</f>
        <v>0</v>
      </c>
      <c r="N275" s="162">
        <f>(SUMIFS(Profile!$F$2:$F$17521,Profile!$B$2:$B$17521,$B275,Profile!$C$2:$C$17521,N$8))*$C$6</f>
        <v>0</v>
      </c>
      <c r="O275" s="162">
        <f>(SUMIFS(Profile!$F$2:$F$17521,Profile!$B$2:$B$17521,$B275,Profile!$C$2:$C$17521,O$8))*$C$6</f>
        <v>0</v>
      </c>
      <c r="P275" s="162">
        <f>(SUMIFS(Profile!$F$2:$F$17521,Profile!$B$2:$B$17521,$B275,Profile!$C$2:$C$17521,P$8))*$C$6</f>
        <v>0</v>
      </c>
      <c r="Q275" s="162">
        <f>(SUMIFS(Profile!$F$2:$F$17521,Profile!$B$2:$B$17521,$B275,Profile!$C$2:$C$17521,Q$8))*$C$6</f>
        <v>0</v>
      </c>
      <c r="R275" s="162">
        <f>(SUMIFS(Profile!$F$2:$F$17521,Profile!$B$2:$B$17521,$B275,Profile!$C$2:$C$17521,R$8))*$C$6</f>
        <v>0</v>
      </c>
      <c r="S275" s="162">
        <f>(SUMIFS(Profile!$F$2:$F$17521,Profile!$B$2:$B$17521,$B275,Profile!$C$2:$C$17521,S$8))*$C$6</f>
        <v>0</v>
      </c>
      <c r="T275" s="162">
        <f>(SUMIFS(Profile!$F$2:$F$17521,Profile!$B$2:$B$17521,$B275,Profile!$C$2:$C$17521,T$8))*$C$6</f>
        <v>0</v>
      </c>
      <c r="U275" s="162">
        <f>(SUMIFS(Profile!$F$2:$F$17521,Profile!$B$2:$B$17521,$B275,Profile!$C$2:$C$17521,U$8))*$C$6</f>
        <v>0</v>
      </c>
      <c r="V275" s="162">
        <f>(SUMIFS(Profile!$F$2:$F$17521,Profile!$B$2:$B$17521,$B275,Profile!$C$2:$C$17521,V$8))*$C$6</f>
        <v>0</v>
      </c>
      <c r="W275" s="162">
        <f>(SUMIFS(Profile!$F$2:$F$17521,Profile!$B$2:$B$17521,$B275,Profile!$C$2:$C$17521,W$8))*$C$6</f>
        <v>0</v>
      </c>
      <c r="X275" s="162">
        <f>(SUMIFS(Profile!$F$2:$F$17521,Profile!$B$2:$B$17521,$B275,Profile!$C$2:$C$17521,X$8))*$C$6</f>
        <v>0</v>
      </c>
      <c r="Y275" s="162">
        <f>(SUMIFS(Profile!$F$2:$F$17521,Profile!$B$2:$B$17521,$B275,Profile!$C$2:$C$17521,Y$8))*$C$6</f>
        <v>0</v>
      </c>
      <c r="Z275" s="162">
        <f>(SUMIFS(Profile!$F$2:$F$17521,Profile!$B$2:$B$17521,$B275,Profile!$C$2:$C$17521,Z$8))*$C$6</f>
        <v>0</v>
      </c>
      <c r="AA275" s="162">
        <f>(SUMIFS(Profile!$F$2:$F$17521,Profile!$B$2:$B$17521,$B275,Profile!$C$2:$C$17521,AA$8))*$C$6</f>
        <v>0</v>
      </c>
      <c r="AB275" s="162">
        <f>(SUMIFS(Profile!$F$2:$F$17521,Profile!$B$2:$B$17521,$B275,Profile!$C$2:$C$17521,AB$8))*$C$6</f>
        <v>0</v>
      </c>
      <c r="AC275" s="162">
        <f>(SUMIFS(Profile!$F$2:$F$17521,Profile!$B$2:$B$17521,$B275,Profile!$C$2:$C$17521,AC$8))*$C$6</f>
        <v>0</v>
      </c>
      <c r="AD275" s="162">
        <f>(SUMIFS(Profile!$F$2:$F$17521,Profile!$B$2:$B$17521,$B275,Profile!$C$2:$C$17521,AD$8))*$C$6</f>
        <v>0</v>
      </c>
      <c r="AE275" s="162">
        <f>(SUMIFS(Profile!$F$2:$F$17521,Profile!$B$2:$B$17521,$B275,Profile!$C$2:$C$17521,AE$8))*$C$6</f>
        <v>0</v>
      </c>
      <c r="AF275" s="162">
        <f>(SUMIFS(Profile!$F$2:$F$17521,Profile!$B$2:$B$17521,$B275,Profile!$C$2:$C$17521,AF$8))*$C$6</f>
        <v>0</v>
      </c>
      <c r="AG275" s="162">
        <f>(SUMIFS(Profile!$F$2:$F$17521,Profile!$B$2:$B$17521,$B275,Profile!$C$2:$C$17521,AG$8))*$C$6</f>
        <v>0</v>
      </c>
      <c r="AH275" s="162">
        <f>(SUMIFS(Profile!$F$2:$F$17521,Profile!$B$2:$B$17521,$B275,Profile!$C$2:$C$17521,AH$8))*$C$6</f>
        <v>0</v>
      </c>
      <c r="AI275" s="162">
        <f>(SUMIFS(Profile!$F$2:$F$17521,Profile!$B$2:$B$17521,$B275,Profile!$C$2:$C$17521,AI$8))*$C$6</f>
        <v>0</v>
      </c>
      <c r="AJ275" s="162">
        <f>(SUMIFS(Profile!$F$2:$F$17521,Profile!$B$2:$B$17521,$B275,Profile!$C$2:$C$17521,AJ$8))*$C$6</f>
        <v>0</v>
      </c>
      <c r="AK275" s="162">
        <f>(SUMIFS(Profile!$F$2:$F$17521,Profile!$B$2:$B$17521,$B275,Profile!$C$2:$C$17521,AK$8))*$C$6</f>
        <v>0</v>
      </c>
      <c r="AL275" s="162">
        <f>(SUMIFS(Profile!$F$2:$F$17521,Profile!$B$2:$B$17521,$B275,Profile!$C$2:$C$17521,AL$8))*$C$6</f>
        <v>0</v>
      </c>
      <c r="AM275" s="162">
        <f>(SUMIFS(Profile!$F$2:$F$17521,Profile!$B$2:$B$17521,$B275,Profile!$C$2:$C$17521,AM$8))*$C$6</f>
        <v>0</v>
      </c>
      <c r="AN275" s="162">
        <f>(SUMIFS(Profile!$F$2:$F$17521,Profile!$B$2:$B$17521,$B275,Profile!$C$2:$C$17521,AN$8))*$C$6</f>
        <v>0</v>
      </c>
      <c r="AO275" s="162">
        <f>(SUMIFS(Profile!$F$2:$F$17521,Profile!$B$2:$B$17521,$B275,Profile!$C$2:$C$17521,AO$8))*$C$6</f>
        <v>0</v>
      </c>
      <c r="AP275" s="162">
        <f>(SUMIFS(Profile!$F$2:$F$17521,Profile!$B$2:$B$17521,$B275,Profile!$C$2:$C$17521,AP$8))*$C$6</f>
        <v>0</v>
      </c>
      <c r="AQ275" s="162">
        <f>(SUMIFS(Profile!$F$2:$F$17521,Profile!$B$2:$B$17521,$B275,Profile!$C$2:$C$17521,AQ$8))*$C$6</f>
        <v>0</v>
      </c>
      <c r="AR275" s="162">
        <f>(SUMIFS(Profile!$F$2:$F$17521,Profile!$B$2:$B$17521,$B275,Profile!$C$2:$C$17521,AR$8))*$C$6</f>
        <v>0</v>
      </c>
      <c r="AS275" s="162">
        <f>(SUMIFS(Profile!$F$2:$F$17521,Profile!$B$2:$B$17521,$B275,Profile!$C$2:$C$17521,AS$8))*$C$6</f>
        <v>0</v>
      </c>
      <c r="AT275" s="162">
        <f>(SUMIFS(Profile!$F$2:$F$17521,Profile!$B$2:$B$17521,$B275,Profile!$C$2:$C$17521,AT$8))*$C$6</f>
        <v>0</v>
      </c>
      <c r="AU275" s="162">
        <f>(SUMIFS(Profile!$F$2:$F$17521,Profile!$B$2:$B$17521,$B275,Profile!$C$2:$C$17521,AU$8))*$C$6</f>
        <v>0</v>
      </c>
      <c r="AV275" s="162">
        <f>(SUMIFS(Profile!$F$2:$F$17521,Profile!$B$2:$B$17521,$B275,Profile!$C$2:$C$17521,AV$8))*$C$6</f>
        <v>0</v>
      </c>
      <c r="AW275" s="162">
        <f>(SUMIFS(Profile!$F$2:$F$17521,Profile!$B$2:$B$17521,$B275,Profile!$C$2:$C$17521,AW$8))*$C$6</f>
        <v>0</v>
      </c>
      <c r="AX275" s="162">
        <f>(SUMIFS(Profile!$F$2:$F$17521,Profile!$B$2:$B$17521,$B275,Profile!$C$2:$C$17521,AX$8))*$C$6</f>
        <v>0</v>
      </c>
      <c r="AY275" s="162">
        <f>(SUMIFS(Profile!$F$2:$F$17521,Profile!$B$2:$B$17521,$B275,Profile!$C$2:$C$17521,AY$8))*$C$6</f>
        <v>0</v>
      </c>
      <c r="AZ275" s="162">
        <f>(SUMIFS(Profile!$F$2:$F$17521,Profile!$B$2:$B$17521,$B275,Profile!$C$2:$C$17521,AZ$8))*$C$6</f>
        <v>0</v>
      </c>
      <c r="BA275" s="162">
        <f t="shared" si="10"/>
        <v>0</v>
      </c>
      <c r="BB275" s="162">
        <f>(SUMIFS(Profile!$E$2:$E$17521,Profile!$B$2:$B$17521,$B275,Profile!$C$2:$C$17521,BB$8))*$C$9</f>
        <v>0</v>
      </c>
      <c r="BC275" s="162">
        <f>(SUMIFS(Profile!$E$2:$E$17521,Profile!$B$2:$B$17521,$B275,Profile!$C$2:$C$17521,BC$8))*$C$9</f>
        <v>0</v>
      </c>
      <c r="BD275" s="162">
        <f>(SUMIFS(Profile!$E$2:$E$17521,Profile!$B$2:$B$17521,$B275,Profile!$C$2:$C$17521,BD$8))*$C$9</f>
        <v>0</v>
      </c>
      <c r="BE275" s="162">
        <f>(SUMIFS(Profile!$E$2:$E$17521,Profile!$B$2:$B$17521,$B275,Profile!$C$2:$C$17521,BE$8))*$C$9</f>
        <v>0</v>
      </c>
      <c r="BF275" s="162">
        <f>(SUMIFS(Profile!$E$2:$E$17521,Profile!$B$2:$B$17521,$B275,Profile!$C$2:$C$17521,BF$8))*$C$9</f>
        <v>0</v>
      </c>
      <c r="BG275" s="162">
        <f>(SUMIFS(Profile!$E$2:$E$17521,Profile!$B$2:$B$17521,$B275,Profile!$C$2:$C$17521,BG$8))*$C$9</f>
        <v>0</v>
      </c>
      <c r="BH275" s="162">
        <f>(SUMIFS(Profile!$E$2:$E$17521,Profile!$B$2:$B$17521,$B275,Profile!$C$2:$C$17521,BH$8))*$C$9</f>
        <v>0</v>
      </c>
      <c r="BI275" s="162">
        <f>(SUMIFS(Profile!$E$2:$E$17521,Profile!$B$2:$B$17521,$B275,Profile!$C$2:$C$17521,BI$8))*$C$9</f>
        <v>0</v>
      </c>
      <c r="BJ275" s="162">
        <f>(SUMIFS(Profile!$E$2:$E$17521,Profile!$B$2:$B$17521,$B275,Profile!$C$2:$C$17521,BJ$8))*$C$9</f>
        <v>0</v>
      </c>
      <c r="BK275" s="162">
        <f>(SUMIFS(Profile!$E$2:$E$17521,Profile!$B$2:$B$17521,$B275,Profile!$C$2:$C$17521,BK$8))*$C$9</f>
        <v>0</v>
      </c>
      <c r="BL275" s="162">
        <f>(SUMIFS(Profile!$E$2:$E$17521,Profile!$B$2:$B$17521,$B275,Profile!$C$2:$C$17521,BL$8))*$C$9</f>
        <v>0</v>
      </c>
      <c r="BM275" s="162">
        <f>(SUMIFS(Profile!$E$2:$E$17521,Profile!$B$2:$B$17521,$B275,Profile!$C$2:$C$17521,BM$8))*$C$9</f>
        <v>0</v>
      </c>
      <c r="BN275" s="162">
        <f>(SUMIFS(Profile!$E$2:$E$17521,Profile!$B$2:$B$17521,$B275,Profile!$C$2:$C$17521,BN$8))*$C$9</f>
        <v>0</v>
      </c>
      <c r="BO275" s="162">
        <f>(SUMIFS(Profile!$E$2:$E$17521,Profile!$B$2:$B$17521,$B275,Profile!$C$2:$C$17521,BO$8))*$C$9</f>
        <v>0</v>
      </c>
      <c r="BP275" s="162">
        <f>(SUMIFS(Profile!$E$2:$E$17521,Profile!$B$2:$B$17521,$B275,Profile!$C$2:$C$17521,BP$8))*$C$9</f>
        <v>0</v>
      </c>
      <c r="BQ275" s="162">
        <f>(SUMIFS(Profile!$E$2:$E$17521,Profile!$B$2:$B$17521,$B275,Profile!$C$2:$C$17521,BQ$8))*$C$9</f>
        <v>0</v>
      </c>
      <c r="BR275" s="162">
        <f>(SUMIFS(Profile!$E$2:$E$17521,Profile!$B$2:$B$17521,$B275,Profile!$C$2:$C$17521,BR$8))*$C$9</f>
        <v>0</v>
      </c>
      <c r="BS275" s="162">
        <f>(SUMIFS(Profile!$E$2:$E$17521,Profile!$B$2:$B$17521,$B275,Profile!$C$2:$C$17521,BS$8))*$C$9</f>
        <v>0</v>
      </c>
      <c r="BT275" s="162">
        <f>(SUMIFS(Profile!$E$2:$E$17521,Profile!$B$2:$B$17521,$B275,Profile!$C$2:$C$17521,BT$8))*$C$9</f>
        <v>0</v>
      </c>
      <c r="BU275" s="162">
        <f>(SUMIFS(Profile!$E$2:$E$17521,Profile!$B$2:$B$17521,$B275,Profile!$C$2:$C$17521,BU$8))*$C$9</f>
        <v>0</v>
      </c>
      <c r="BV275" s="162">
        <f>(SUMIFS(Profile!$E$2:$E$17521,Profile!$B$2:$B$17521,$B275,Profile!$C$2:$C$17521,BV$8))*$C$9</f>
        <v>0</v>
      </c>
      <c r="BW275" s="162">
        <f>(SUMIFS(Profile!$E$2:$E$17521,Profile!$B$2:$B$17521,$B275,Profile!$C$2:$C$17521,BW$8))*$C$9</f>
        <v>0</v>
      </c>
      <c r="BX275" s="162">
        <f>(SUMIFS(Profile!$E$2:$E$17521,Profile!$B$2:$B$17521,$B275,Profile!$C$2:$C$17521,BX$8))*$C$9</f>
        <v>0</v>
      </c>
      <c r="BY275" s="162">
        <f>(SUMIFS(Profile!$E$2:$E$17521,Profile!$B$2:$B$17521,$B275,Profile!$C$2:$C$17521,BY$8))*$C$9</f>
        <v>0</v>
      </c>
      <c r="BZ275" s="162">
        <f>(SUMIFS(Profile!$E$2:$E$17521,Profile!$B$2:$B$17521,$B275,Profile!$C$2:$C$17521,BZ$8))*$C$9</f>
        <v>0</v>
      </c>
      <c r="CA275" s="162">
        <f>(SUMIFS(Profile!$E$2:$E$17521,Profile!$B$2:$B$17521,$B275,Profile!$C$2:$C$17521,CA$8))*$C$9</f>
        <v>0</v>
      </c>
      <c r="CB275" s="162">
        <f>(SUMIFS(Profile!$E$2:$E$17521,Profile!$B$2:$B$17521,$B275,Profile!$C$2:$C$17521,CB$8))*$C$9</f>
        <v>0</v>
      </c>
      <c r="CC275" s="162">
        <f>(SUMIFS(Profile!$E$2:$E$17521,Profile!$B$2:$B$17521,$B275,Profile!$C$2:$C$17521,CC$8))*$C$9</f>
        <v>0</v>
      </c>
      <c r="CD275" s="162">
        <f>(SUMIFS(Profile!$E$2:$E$17521,Profile!$B$2:$B$17521,$B275,Profile!$C$2:$C$17521,CD$8))*$C$9</f>
        <v>0</v>
      </c>
      <c r="CE275" s="162">
        <f>(SUMIFS(Profile!$E$2:$E$17521,Profile!$B$2:$B$17521,$B275,Profile!$C$2:$C$17521,CE$8))*$C$9</f>
        <v>0</v>
      </c>
      <c r="CF275" s="162">
        <f>(SUMIFS(Profile!$E$2:$E$17521,Profile!$B$2:$B$17521,$B275,Profile!$C$2:$C$17521,CF$8))*$C$9</f>
        <v>0</v>
      </c>
      <c r="CG275" s="162">
        <f>(SUMIFS(Profile!$E$2:$E$17521,Profile!$B$2:$B$17521,$B275,Profile!$C$2:$C$17521,CG$8))*$C$9</f>
        <v>0</v>
      </c>
      <c r="CH275" s="162">
        <f>(SUMIFS(Profile!$E$2:$E$17521,Profile!$B$2:$B$17521,$B275,Profile!$C$2:$C$17521,CH$8))*$C$9</f>
        <v>0</v>
      </c>
      <c r="CI275" s="162">
        <f>(SUMIFS(Profile!$E$2:$E$17521,Profile!$B$2:$B$17521,$B275,Profile!$C$2:$C$17521,CI$8))*$C$9</f>
        <v>0</v>
      </c>
      <c r="CJ275" s="162">
        <f>(SUMIFS(Profile!$E$2:$E$17521,Profile!$B$2:$B$17521,$B275,Profile!$C$2:$C$17521,CJ$8))*$C$9</f>
        <v>0</v>
      </c>
      <c r="CK275" s="162">
        <f>(SUMIFS(Profile!$E$2:$E$17521,Profile!$B$2:$B$17521,$B275,Profile!$C$2:$C$17521,CK$8))*$C$9</f>
        <v>0</v>
      </c>
      <c r="CL275" s="162">
        <f>(SUMIFS(Profile!$E$2:$E$17521,Profile!$B$2:$B$17521,$B275,Profile!$C$2:$C$17521,CL$8))*$C$9</f>
        <v>0</v>
      </c>
      <c r="CM275" s="162">
        <f>(SUMIFS(Profile!$E$2:$E$17521,Profile!$B$2:$B$17521,$B275,Profile!$C$2:$C$17521,CM$8))*$C$9</f>
        <v>0</v>
      </c>
      <c r="CN275" s="162">
        <f>(SUMIFS(Profile!$E$2:$E$17521,Profile!$B$2:$B$17521,$B275,Profile!$C$2:$C$17521,CN$8))*$C$9</f>
        <v>0</v>
      </c>
      <c r="CO275" s="162">
        <f>(SUMIFS(Profile!$E$2:$E$17521,Profile!$B$2:$B$17521,$B275,Profile!$C$2:$C$17521,CO$8))*$C$9</f>
        <v>0</v>
      </c>
      <c r="CP275" s="162">
        <f>(SUMIFS(Profile!$E$2:$E$17521,Profile!$B$2:$B$17521,$B275,Profile!$C$2:$C$17521,CP$8))*$C$9</f>
        <v>0</v>
      </c>
      <c r="CQ275" s="162">
        <f>(SUMIFS(Profile!$E$2:$E$17521,Profile!$B$2:$B$17521,$B275,Profile!$C$2:$C$17521,CQ$8))*$C$9</f>
        <v>0</v>
      </c>
      <c r="CR275" s="162">
        <f>(SUMIFS(Profile!$E$2:$E$17521,Profile!$B$2:$B$17521,$B275,Profile!$C$2:$C$17521,CR$8))*$C$9</f>
        <v>0</v>
      </c>
      <c r="CS275" s="162">
        <f>(SUMIFS(Profile!$E$2:$E$17521,Profile!$B$2:$B$17521,$B275,Profile!$C$2:$C$17521,CS$8))*$C$9</f>
        <v>0</v>
      </c>
      <c r="CT275" s="162">
        <f>(SUMIFS(Profile!$E$2:$E$17521,Profile!$B$2:$B$17521,$B275,Profile!$C$2:$C$17521,CT$8))*$C$9</f>
        <v>0</v>
      </c>
      <c r="CU275" s="162">
        <f>(SUMIFS(Profile!$E$2:$E$17521,Profile!$B$2:$B$17521,$B275,Profile!$C$2:$C$17521,CU$8))*$C$9</f>
        <v>0</v>
      </c>
      <c r="CV275" s="162">
        <f>(SUMIFS(Profile!$E$2:$E$17521,Profile!$B$2:$B$17521,$B275,Profile!$C$2:$C$17521,CV$8))*$C$9</f>
        <v>0</v>
      </c>
      <c r="CW275" s="162">
        <f>(SUMIFS(Profile!$E$2:$E$17521,Profile!$B$2:$B$17521,$B275,Profile!$C$2:$C$17521,CW$8))*$C$9</f>
        <v>0</v>
      </c>
      <c r="CX275" s="162">
        <f t="shared" si="11"/>
        <v>0</v>
      </c>
      <c r="CY275" s="162">
        <f t="shared" ref="CY275:ET275" si="1336">MAX(BB275-E275,0)</f>
        <v>0</v>
      </c>
      <c r="CZ275" s="162">
        <f t="shared" si="1336"/>
        <v>0</v>
      </c>
      <c r="DA275" s="162">
        <f t="shared" si="1336"/>
        <v>0</v>
      </c>
      <c r="DB275" s="162">
        <f t="shared" si="1336"/>
        <v>0</v>
      </c>
      <c r="DC275" s="162">
        <f t="shared" si="1336"/>
        <v>0</v>
      </c>
      <c r="DD275" s="162">
        <f t="shared" si="1336"/>
        <v>0</v>
      </c>
      <c r="DE275" s="162">
        <f t="shared" si="1336"/>
        <v>0</v>
      </c>
      <c r="DF275" s="162">
        <f t="shared" si="1336"/>
        <v>0</v>
      </c>
      <c r="DG275" s="162">
        <f t="shared" si="1336"/>
        <v>0</v>
      </c>
      <c r="DH275" s="162">
        <f t="shared" si="1336"/>
        <v>0</v>
      </c>
      <c r="DI275" s="162">
        <f t="shared" si="1336"/>
        <v>0</v>
      </c>
      <c r="DJ275" s="162">
        <f t="shared" si="1336"/>
        <v>0</v>
      </c>
      <c r="DK275" s="162">
        <f t="shared" si="1336"/>
        <v>0</v>
      </c>
      <c r="DL275" s="162">
        <f t="shared" si="1336"/>
        <v>0</v>
      </c>
      <c r="DM275" s="162">
        <f t="shared" si="1336"/>
        <v>0</v>
      </c>
      <c r="DN275" s="162">
        <f t="shared" si="1336"/>
        <v>0</v>
      </c>
      <c r="DO275" s="162">
        <f t="shared" si="1336"/>
        <v>0</v>
      </c>
      <c r="DP275" s="162">
        <f t="shared" si="1336"/>
        <v>0</v>
      </c>
      <c r="DQ275" s="162">
        <f t="shared" si="1336"/>
        <v>0</v>
      </c>
      <c r="DR275" s="162">
        <f t="shared" si="1336"/>
        <v>0</v>
      </c>
      <c r="DS275" s="162">
        <f t="shared" si="1336"/>
        <v>0</v>
      </c>
      <c r="DT275" s="162">
        <f t="shared" si="1336"/>
        <v>0</v>
      </c>
      <c r="DU275" s="162">
        <f t="shared" si="1336"/>
        <v>0</v>
      </c>
      <c r="DV275" s="162">
        <f t="shared" si="1336"/>
        <v>0</v>
      </c>
      <c r="DW275" s="162">
        <f t="shared" si="1336"/>
        <v>0</v>
      </c>
      <c r="DX275" s="162">
        <f t="shared" si="1336"/>
        <v>0</v>
      </c>
      <c r="DY275" s="162">
        <f t="shared" si="1336"/>
        <v>0</v>
      </c>
      <c r="DZ275" s="162">
        <f t="shared" si="1336"/>
        <v>0</v>
      </c>
      <c r="EA275" s="162">
        <f t="shared" si="1336"/>
        <v>0</v>
      </c>
      <c r="EB275" s="162">
        <f t="shared" si="1336"/>
        <v>0</v>
      </c>
      <c r="EC275" s="162">
        <f t="shared" si="1336"/>
        <v>0</v>
      </c>
      <c r="ED275" s="162">
        <f t="shared" si="1336"/>
        <v>0</v>
      </c>
      <c r="EE275" s="162">
        <f t="shared" si="1336"/>
        <v>0</v>
      </c>
      <c r="EF275" s="162">
        <f t="shared" si="1336"/>
        <v>0</v>
      </c>
      <c r="EG275" s="162">
        <f t="shared" si="1336"/>
        <v>0</v>
      </c>
      <c r="EH275" s="162">
        <f t="shared" si="1336"/>
        <v>0</v>
      </c>
      <c r="EI275" s="162">
        <f t="shared" si="1336"/>
        <v>0</v>
      </c>
      <c r="EJ275" s="162">
        <f t="shared" si="1336"/>
        <v>0</v>
      </c>
      <c r="EK275" s="162">
        <f t="shared" si="1336"/>
        <v>0</v>
      </c>
      <c r="EL275" s="162">
        <f t="shared" si="1336"/>
        <v>0</v>
      </c>
      <c r="EM275" s="162">
        <f t="shared" si="1336"/>
        <v>0</v>
      </c>
      <c r="EN275" s="162">
        <f t="shared" si="1336"/>
        <v>0</v>
      </c>
      <c r="EO275" s="162">
        <f t="shared" si="1336"/>
        <v>0</v>
      </c>
      <c r="EP275" s="162">
        <f t="shared" si="1336"/>
        <v>0</v>
      </c>
      <c r="EQ275" s="162">
        <f t="shared" si="1336"/>
        <v>0</v>
      </c>
      <c r="ER275" s="162">
        <f t="shared" si="1336"/>
        <v>0</v>
      </c>
      <c r="ES275" s="162">
        <f t="shared" si="1336"/>
        <v>0</v>
      </c>
      <c r="ET275" s="162">
        <f t="shared" si="1336"/>
        <v>0</v>
      </c>
      <c r="EU275" s="162">
        <f t="shared" si="13"/>
        <v>0</v>
      </c>
      <c r="EV275" s="162">
        <f t="shared" ref="EV275:GQ275" si="1337">BB275-CY275</f>
        <v>0</v>
      </c>
      <c r="EW275" s="162">
        <f t="shared" si="1337"/>
        <v>0</v>
      </c>
      <c r="EX275" s="162">
        <f t="shared" si="1337"/>
        <v>0</v>
      </c>
      <c r="EY275" s="162">
        <f t="shared" si="1337"/>
        <v>0</v>
      </c>
      <c r="EZ275" s="162">
        <f t="shared" si="1337"/>
        <v>0</v>
      </c>
      <c r="FA275" s="162">
        <f t="shared" si="1337"/>
        <v>0</v>
      </c>
      <c r="FB275" s="162">
        <f t="shared" si="1337"/>
        <v>0</v>
      </c>
      <c r="FC275" s="162">
        <f t="shared" si="1337"/>
        <v>0</v>
      </c>
      <c r="FD275" s="162">
        <f t="shared" si="1337"/>
        <v>0</v>
      </c>
      <c r="FE275" s="162">
        <f t="shared" si="1337"/>
        <v>0</v>
      </c>
      <c r="FF275" s="162">
        <f t="shared" si="1337"/>
        <v>0</v>
      </c>
      <c r="FG275" s="162">
        <f t="shared" si="1337"/>
        <v>0</v>
      </c>
      <c r="FH275" s="162">
        <f t="shared" si="1337"/>
        <v>0</v>
      </c>
      <c r="FI275" s="162">
        <f t="shared" si="1337"/>
        <v>0</v>
      </c>
      <c r="FJ275" s="162">
        <f t="shared" si="1337"/>
        <v>0</v>
      </c>
      <c r="FK275" s="162">
        <f t="shared" si="1337"/>
        <v>0</v>
      </c>
      <c r="FL275" s="162">
        <f t="shared" si="1337"/>
        <v>0</v>
      </c>
      <c r="FM275" s="162">
        <f t="shared" si="1337"/>
        <v>0</v>
      </c>
      <c r="FN275" s="162">
        <f t="shared" si="1337"/>
        <v>0</v>
      </c>
      <c r="FO275" s="162">
        <f t="shared" si="1337"/>
        <v>0</v>
      </c>
      <c r="FP275" s="162">
        <f t="shared" si="1337"/>
        <v>0</v>
      </c>
      <c r="FQ275" s="162">
        <f t="shared" si="1337"/>
        <v>0</v>
      </c>
      <c r="FR275" s="162">
        <f t="shared" si="1337"/>
        <v>0</v>
      </c>
      <c r="FS275" s="162">
        <f t="shared" si="1337"/>
        <v>0</v>
      </c>
      <c r="FT275" s="162">
        <f t="shared" si="1337"/>
        <v>0</v>
      </c>
      <c r="FU275" s="162">
        <f t="shared" si="1337"/>
        <v>0</v>
      </c>
      <c r="FV275" s="162">
        <f t="shared" si="1337"/>
        <v>0</v>
      </c>
      <c r="FW275" s="162">
        <f t="shared" si="1337"/>
        <v>0</v>
      </c>
      <c r="FX275" s="162">
        <f t="shared" si="1337"/>
        <v>0</v>
      </c>
      <c r="FY275" s="162">
        <f t="shared" si="1337"/>
        <v>0</v>
      </c>
      <c r="FZ275" s="162">
        <f t="shared" si="1337"/>
        <v>0</v>
      </c>
      <c r="GA275" s="162">
        <f t="shared" si="1337"/>
        <v>0</v>
      </c>
      <c r="GB275" s="162">
        <f t="shared" si="1337"/>
        <v>0</v>
      </c>
      <c r="GC275" s="162">
        <f t="shared" si="1337"/>
        <v>0</v>
      </c>
      <c r="GD275" s="162">
        <f t="shared" si="1337"/>
        <v>0</v>
      </c>
      <c r="GE275" s="162">
        <f t="shared" si="1337"/>
        <v>0</v>
      </c>
      <c r="GF275" s="162">
        <f t="shared" si="1337"/>
        <v>0</v>
      </c>
      <c r="GG275" s="162">
        <f t="shared" si="1337"/>
        <v>0</v>
      </c>
      <c r="GH275" s="162">
        <f t="shared" si="1337"/>
        <v>0</v>
      </c>
      <c r="GI275" s="162">
        <f t="shared" si="1337"/>
        <v>0</v>
      </c>
      <c r="GJ275" s="162">
        <f t="shared" si="1337"/>
        <v>0</v>
      </c>
      <c r="GK275" s="162">
        <f t="shared" si="1337"/>
        <v>0</v>
      </c>
      <c r="GL275" s="162">
        <f t="shared" si="1337"/>
        <v>0</v>
      </c>
      <c r="GM275" s="162">
        <f t="shared" si="1337"/>
        <v>0</v>
      </c>
      <c r="GN275" s="162">
        <f t="shared" si="1337"/>
        <v>0</v>
      </c>
      <c r="GO275" s="162">
        <f t="shared" si="1337"/>
        <v>0</v>
      </c>
      <c r="GP275" s="162">
        <f t="shared" si="1337"/>
        <v>0</v>
      </c>
      <c r="GQ275" s="162">
        <f t="shared" si="1337"/>
        <v>0</v>
      </c>
      <c r="GR275" s="162">
        <f t="shared" si="15"/>
        <v>0</v>
      </c>
      <c r="GS275" s="162">
        <f t="shared" ref="GS275:IN275" si="1338">E275-EV275</f>
        <v>0</v>
      </c>
      <c r="GT275" s="162">
        <f t="shared" si="1338"/>
        <v>0</v>
      </c>
      <c r="GU275" s="162">
        <f t="shared" si="1338"/>
        <v>0</v>
      </c>
      <c r="GV275" s="162">
        <f t="shared" si="1338"/>
        <v>0</v>
      </c>
      <c r="GW275" s="162">
        <f t="shared" si="1338"/>
        <v>0</v>
      </c>
      <c r="GX275" s="162">
        <f t="shared" si="1338"/>
        <v>0</v>
      </c>
      <c r="GY275" s="162">
        <f t="shared" si="1338"/>
        <v>0</v>
      </c>
      <c r="GZ275" s="162">
        <f t="shared" si="1338"/>
        <v>0</v>
      </c>
      <c r="HA275" s="162">
        <f t="shared" si="1338"/>
        <v>0</v>
      </c>
      <c r="HB275" s="162">
        <f t="shared" si="1338"/>
        <v>0</v>
      </c>
      <c r="HC275" s="162">
        <f t="shared" si="1338"/>
        <v>0</v>
      </c>
      <c r="HD275" s="162">
        <f t="shared" si="1338"/>
        <v>0</v>
      </c>
      <c r="HE275" s="162">
        <f t="shared" si="1338"/>
        <v>0</v>
      </c>
      <c r="HF275" s="162">
        <f t="shared" si="1338"/>
        <v>0</v>
      </c>
      <c r="HG275" s="162">
        <f t="shared" si="1338"/>
        <v>0</v>
      </c>
      <c r="HH275" s="162">
        <f t="shared" si="1338"/>
        <v>0</v>
      </c>
      <c r="HI275" s="162">
        <f t="shared" si="1338"/>
        <v>0</v>
      </c>
      <c r="HJ275" s="162">
        <f t="shared" si="1338"/>
        <v>0</v>
      </c>
      <c r="HK275" s="162">
        <f t="shared" si="1338"/>
        <v>0</v>
      </c>
      <c r="HL275" s="162">
        <f t="shared" si="1338"/>
        <v>0</v>
      </c>
      <c r="HM275" s="162">
        <f t="shared" si="1338"/>
        <v>0</v>
      </c>
      <c r="HN275" s="162">
        <f t="shared" si="1338"/>
        <v>0</v>
      </c>
      <c r="HO275" s="162">
        <f t="shared" si="1338"/>
        <v>0</v>
      </c>
      <c r="HP275" s="162">
        <f t="shared" si="1338"/>
        <v>0</v>
      </c>
      <c r="HQ275" s="162">
        <f t="shared" si="1338"/>
        <v>0</v>
      </c>
      <c r="HR275" s="162">
        <f t="shared" si="1338"/>
        <v>0</v>
      </c>
      <c r="HS275" s="162">
        <f t="shared" si="1338"/>
        <v>0</v>
      </c>
      <c r="HT275" s="162">
        <f t="shared" si="1338"/>
        <v>0</v>
      </c>
      <c r="HU275" s="162">
        <f t="shared" si="1338"/>
        <v>0</v>
      </c>
      <c r="HV275" s="162">
        <f t="shared" si="1338"/>
        <v>0</v>
      </c>
      <c r="HW275" s="162">
        <f t="shared" si="1338"/>
        <v>0</v>
      </c>
      <c r="HX275" s="162">
        <f t="shared" si="1338"/>
        <v>0</v>
      </c>
      <c r="HY275" s="162">
        <f t="shared" si="1338"/>
        <v>0</v>
      </c>
      <c r="HZ275" s="162">
        <f t="shared" si="1338"/>
        <v>0</v>
      </c>
      <c r="IA275" s="162">
        <f t="shared" si="1338"/>
        <v>0</v>
      </c>
      <c r="IB275" s="162">
        <f t="shared" si="1338"/>
        <v>0</v>
      </c>
      <c r="IC275" s="162">
        <f t="shared" si="1338"/>
        <v>0</v>
      </c>
      <c r="ID275" s="162">
        <f t="shared" si="1338"/>
        <v>0</v>
      </c>
      <c r="IE275" s="162">
        <f t="shared" si="1338"/>
        <v>0</v>
      </c>
      <c r="IF275" s="162">
        <f t="shared" si="1338"/>
        <v>0</v>
      </c>
      <c r="IG275" s="162">
        <f t="shared" si="1338"/>
        <v>0</v>
      </c>
      <c r="IH275" s="162">
        <f t="shared" si="1338"/>
        <v>0</v>
      </c>
      <c r="II275" s="162">
        <f t="shared" si="1338"/>
        <v>0</v>
      </c>
      <c r="IJ275" s="162">
        <f t="shared" si="1338"/>
        <v>0</v>
      </c>
      <c r="IK275" s="162">
        <f t="shared" si="1338"/>
        <v>0</v>
      </c>
      <c r="IL275" s="162">
        <f t="shared" si="1338"/>
        <v>0</v>
      </c>
      <c r="IM275" s="162">
        <f t="shared" si="1338"/>
        <v>0</v>
      </c>
      <c r="IN275" s="162">
        <f t="shared" si="1338"/>
        <v>0</v>
      </c>
      <c r="IO275" s="162">
        <f t="shared" si="17"/>
        <v>0</v>
      </c>
      <c r="IP275" s="162">
        <f t="shared" si="23"/>
        <v>0</v>
      </c>
      <c r="IQ275" s="162">
        <f t="shared" ref="IQ275:KK275" si="1339">MAX((MIN(CZ275+IP275,$IO$7))-GT275,0)</f>
        <v>0</v>
      </c>
      <c r="IR275" s="162">
        <f t="shared" si="1339"/>
        <v>0</v>
      </c>
      <c r="IS275" s="162">
        <f t="shared" si="1339"/>
        <v>0</v>
      </c>
      <c r="IT275" s="162">
        <f t="shared" si="1339"/>
        <v>0</v>
      </c>
      <c r="IU275" s="162">
        <f t="shared" si="1339"/>
        <v>0</v>
      </c>
      <c r="IV275" s="162">
        <f t="shared" si="1339"/>
        <v>0</v>
      </c>
      <c r="IW275" s="162">
        <f t="shared" si="1339"/>
        <v>0</v>
      </c>
      <c r="IX275" s="162">
        <f t="shared" si="1339"/>
        <v>0</v>
      </c>
      <c r="IY275" s="162">
        <f t="shared" si="1339"/>
        <v>0</v>
      </c>
      <c r="IZ275" s="162">
        <f t="shared" si="1339"/>
        <v>0</v>
      </c>
      <c r="JA275" s="162">
        <f t="shared" si="1339"/>
        <v>0</v>
      </c>
      <c r="JB275" s="162">
        <f t="shared" si="1339"/>
        <v>0</v>
      </c>
      <c r="JC275" s="162">
        <f t="shared" si="1339"/>
        <v>0</v>
      </c>
      <c r="JD275" s="162">
        <f t="shared" si="1339"/>
        <v>0</v>
      </c>
      <c r="JE275" s="162">
        <f t="shared" si="1339"/>
        <v>0</v>
      </c>
      <c r="JF275" s="162">
        <f t="shared" si="1339"/>
        <v>0</v>
      </c>
      <c r="JG275" s="162">
        <f t="shared" si="1339"/>
        <v>0</v>
      </c>
      <c r="JH275" s="162">
        <f t="shared" si="1339"/>
        <v>0</v>
      </c>
      <c r="JI275" s="162">
        <f t="shared" si="1339"/>
        <v>0</v>
      </c>
      <c r="JJ275" s="162">
        <f t="shared" si="1339"/>
        <v>0</v>
      </c>
      <c r="JK275" s="162">
        <f t="shared" si="1339"/>
        <v>0</v>
      </c>
      <c r="JL275" s="162">
        <f t="shared" si="1339"/>
        <v>0</v>
      </c>
      <c r="JM275" s="162">
        <f t="shared" si="1339"/>
        <v>0</v>
      </c>
      <c r="JN275" s="162">
        <f t="shared" si="1339"/>
        <v>0</v>
      </c>
      <c r="JO275" s="162">
        <f t="shared" si="1339"/>
        <v>0</v>
      </c>
      <c r="JP275" s="162">
        <f t="shared" si="1339"/>
        <v>0</v>
      </c>
      <c r="JQ275" s="162">
        <f t="shared" si="1339"/>
        <v>0</v>
      </c>
      <c r="JR275" s="162">
        <f t="shared" si="1339"/>
        <v>0</v>
      </c>
      <c r="JS275" s="162">
        <f t="shared" si="1339"/>
        <v>0</v>
      </c>
      <c r="JT275" s="162">
        <f t="shared" si="1339"/>
        <v>0</v>
      </c>
      <c r="JU275" s="162">
        <f t="shared" si="1339"/>
        <v>0</v>
      </c>
      <c r="JV275" s="162">
        <f t="shared" si="1339"/>
        <v>0</v>
      </c>
      <c r="JW275" s="162">
        <f t="shared" si="1339"/>
        <v>0</v>
      </c>
      <c r="JX275" s="162">
        <f t="shared" si="1339"/>
        <v>0</v>
      </c>
      <c r="JY275" s="162">
        <f t="shared" si="1339"/>
        <v>0</v>
      </c>
      <c r="JZ275" s="162">
        <f t="shared" si="1339"/>
        <v>0</v>
      </c>
      <c r="KA275" s="162">
        <f t="shared" si="1339"/>
        <v>0</v>
      </c>
      <c r="KB275" s="162">
        <f t="shared" si="1339"/>
        <v>0</v>
      </c>
      <c r="KC275" s="162">
        <f t="shared" si="1339"/>
        <v>0</v>
      </c>
      <c r="KD275" s="162">
        <f t="shared" si="1339"/>
        <v>0</v>
      </c>
      <c r="KE275" s="162">
        <f t="shared" si="1339"/>
        <v>0</v>
      </c>
      <c r="KF275" s="162">
        <f t="shared" si="1339"/>
        <v>0</v>
      </c>
      <c r="KG275" s="162">
        <f t="shared" si="1339"/>
        <v>0</v>
      </c>
      <c r="KH275" s="162">
        <f t="shared" si="1339"/>
        <v>0</v>
      </c>
      <c r="KI275" s="162">
        <f t="shared" si="1339"/>
        <v>0</v>
      </c>
      <c r="KJ275" s="162">
        <f t="shared" si="1339"/>
        <v>0</v>
      </c>
      <c r="KK275" s="162">
        <f t="shared" si="1339"/>
        <v>0</v>
      </c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</row>
    <row r="276" ht="14.25" customHeight="1" spans="1:326" x14ac:dyDescent="0.25">
      <c r="A276" s="1">
        <v>9</v>
      </c>
      <c r="B276" s="1">
        <f t="shared" ref="B276:C276" si="1340">B275+1</f>
        <v>266</v>
      </c>
      <c r="C276" s="232">
        <f t="shared" si="1340"/>
        <v>43731</v>
      </c>
      <c r="D276" s="162">
        <f t="shared" si="9"/>
        <v>0</v>
      </c>
      <c r="E276" s="162">
        <f>(SUMIFS(Profile!$F$2:$F$17521,Profile!$B$2:$B$17521,$B276,Profile!$C$2:$C$17521,E$8))*$C$6</f>
        <v>0</v>
      </c>
      <c r="F276" s="162">
        <f>(SUMIFS(Profile!$F$2:$F$17521,Profile!$B$2:$B$17521,$B276,Profile!$C$2:$C$17521,F$8))*$C$6</f>
        <v>0</v>
      </c>
      <c r="G276" s="162">
        <f>(SUMIFS(Profile!$F$2:$F$17521,Profile!$B$2:$B$17521,$B276,Profile!$C$2:$C$17521,G$8))*$C$6</f>
        <v>0</v>
      </c>
      <c r="H276" s="162">
        <f>(SUMIFS(Profile!$F$2:$F$17521,Profile!$B$2:$B$17521,$B276,Profile!$C$2:$C$17521,H$8))*$C$6</f>
        <v>0</v>
      </c>
      <c r="I276" s="162">
        <f>(SUMIFS(Profile!$F$2:$F$17521,Profile!$B$2:$B$17521,$B276,Profile!$C$2:$C$17521,I$8))*$C$6</f>
        <v>0</v>
      </c>
      <c r="J276" s="162">
        <f>(SUMIFS(Profile!$F$2:$F$17521,Profile!$B$2:$B$17521,$B276,Profile!$C$2:$C$17521,J$8))*$C$6</f>
        <v>0</v>
      </c>
      <c r="K276" s="162">
        <f>(SUMIFS(Profile!$F$2:$F$17521,Profile!$B$2:$B$17521,$B276,Profile!$C$2:$C$17521,K$8))*$C$6</f>
        <v>0</v>
      </c>
      <c r="L276" s="162">
        <f>(SUMIFS(Profile!$F$2:$F$17521,Profile!$B$2:$B$17521,$B276,Profile!$C$2:$C$17521,L$8))*$C$6</f>
        <v>0</v>
      </c>
      <c r="M276" s="162">
        <f>(SUMIFS(Profile!$F$2:$F$17521,Profile!$B$2:$B$17521,$B276,Profile!$C$2:$C$17521,M$8))*$C$6</f>
        <v>0</v>
      </c>
      <c r="N276" s="162">
        <f>(SUMIFS(Profile!$F$2:$F$17521,Profile!$B$2:$B$17521,$B276,Profile!$C$2:$C$17521,N$8))*$C$6</f>
        <v>0</v>
      </c>
      <c r="O276" s="162">
        <f>(SUMIFS(Profile!$F$2:$F$17521,Profile!$B$2:$B$17521,$B276,Profile!$C$2:$C$17521,O$8))*$C$6</f>
        <v>0</v>
      </c>
      <c r="P276" s="162">
        <f>(SUMIFS(Profile!$F$2:$F$17521,Profile!$B$2:$B$17521,$B276,Profile!$C$2:$C$17521,P$8))*$C$6</f>
        <v>0</v>
      </c>
      <c r="Q276" s="162">
        <f>(SUMIFS(Profile!$F$2:$F$17521,Profile!$B$2:$B$17521,$B276,Profile!$C$2:$C$17521,Q$8))*$C$6</f>
        <v>0</v>
      </c>
      <c r="R276" s="162">
        <f>(SUMIFS(Profile!$F$2:$F$17521,Profile!$B$2:$B$17521,$B276,Profile!$C$2:$C$17521,R$8))*$C$6</f>
        <v>0</v>
      </c>
      <c r="S276" s="162">
        <f>(SUMIFS(Profile!$F$2:$F$17521,Profile!$B$2:$B$17521,$B276,Profile!$C$2:$C$17521,S$8))*$C$6</f>
        <v>0</v>
      </c>
      <c r="T276" s="162">
        <f>(SUMIFS(Profile!$F$2:$F$17521,Profile!$B$2:$B$17521,$B276,Profile!$C$2:$C$17521,T$8))*$C$6</f>
        <v>0</v>
      </c>
      <c r="U276" s="162">
        <f>(SUMIFS(Profile!$F$2:$F$17521,Profile!$B$2:$B$17521,$B276,Profile!$C$2:$C$17521,U$8))*$C$6</f>
        <v>0</v>
      </c>
      <c r="V276" s="162">
        <f>(SUMIFS(Profile!$F$2:$F$17521,Profile!$B$2:$B$17521,$B276,Profile!$C$2:$C$17521,V$8))*$C$6</f>
        <v>0</v>
      </c>
      <c r="W276" s="162">
        <f>(SUMIFS(Profile!$F$2:$F$17521,Profile!$B$2:$B$17521,$B276,Profile!$C$2:$C$17521,W$8))*$C$6</f>
        <v>0</v>
      </c>
      <c r="X276" s="162">
        <f>(SUMIFS(Profile!$F$2:$F$17521,Profile!$B$2:$B$17521,$B276,Profile!$C$2:$C$17521,X$8))*$C$6</f>
        <v>0</v>
      </c>
      <c r="Y276" s="162">
        <f>(SUMIFS(Profile!$F$2:$F$17521,Profile!$B$2:$B$17521,$B276,Profile!$C$2:$C$17521,Y$8))*$C$6</f>
        <v>0</v>
      </c>
      <c r="Z276" s="162">
        <f>(SUMIFS(Profile!$F$2:$F$17521,Profile!$B$2:$B$17521,$B276,Profile!$C$2:$C$17521,Z$8))*$C$6</f>
        <v>0</v>
      </c>
      <c r="AA276" s="162">
        <f>(SUMIFS(Profile!$F$2:$F$17521,Profile!$B$2:$B$17521,$B276,Profile!$C$2:$C$17521,AA$8))*$C$6</f>
        <v>0</v>
      </c>
      <c r="AB276" s="162">
        <f>(SUMIFS(Profile!$F$2:$F$17521,Profile!$B$2:$B$17521,$B276,Profile!$C$2:$C$17521,AB$8))*$C$6</f>
        <v>0</v>
      </c>
      <c r="AC276" s="162">
        <f>(SUMIFS(Profile!$F$2:$F$17521,Profile!$B$2:$B$17521,$B276,Profile!$C$2:$C$17521,AC$8))*$C$6</f>
        <v>0</v>
      </c>
      <c r="AD276" s="162">
        <f>(SUMIFS(Profile!$F$2:$F$17521,Profile!$B$2:$B$17521,$B276,Profile!$C$2:$C$17521,AD$8))*$C$6</f>
        <v>0</v>
      </c>
      <c r="AE276" s="162">
        <f>(SUMIFS(Profile!$F$2:$F$17521,Profile!$B$2:$B$17521,$B276,Profile!$C$2:$C$17521,AE$8))*$C$6</f>
        <v>0</v>
      </c>
      <c r="AF276" s="162">
        <f>(SUMIFS(Profile!$F$2:$F$17521,Profile!$B$2:$B$17521,$B276,Profile!$C$2:$C$17521,AF$8))*$C$6</f>
        <v>0</v>
      </c>
      <c r="AG276" s="162">
        <f>(SUMIFS(Profile!$F$2:$F$17521,Profile!$B$2:$B$17521,$B276,Profile!$C$2:$C$17521,AG$8))*$C$6</f>
        <v>0</v>
      </c>
      <c r="AH276" s="162">
        <f>(SUMIFS(Profile!$F$2:$F$17521,Profile!$B$2:$B$17521,$B276,Profile!$C$2:$C$17521,AH$8))*$C$6</f>
        <v>0</v>
      </c>
      <c r="AI276" s="162">
        <f>(SUMIFS(Profile!$F$2:$F$17521,Profile!$B$2:$B$17521,$B276,Profile!$C$2:$C$17521,AI$8))*$C$6</f>
        <v>0</v>
      </c>
      <c r="AJ276" s="162">
        <f>(SUMIFS(Profile!$F$2:$F$17521,Profile!$B$2:$B$17521,$B276,Profile!$C$2:$C$17521,AJ$8))*$C$6</f>
        <v>0</v>
      </c>
      <c r="AK276" s="162">
        <f>(SUMIFS(Profile!$F$2:$F$17521,Profile!$B$2:$B$17521,$B276,Profile!$C$2:$C$17521,AK$8))*$C$6</f>
        <v>0</v>
      </c>
      <c r="AL276" s="162">
        <f>(SUMIFS(Profile!$F$2:$F$17521,Profile!$B$2:$B$17521,$B276,Profile!$C$2:$C$17521,AL$8))*$C$6</f>
        <v>0</v>
      </c>
      <c r="AM276" s="162">
        <f>(SUMIFS(Profile!$F$2:$F$17521,Profile!$B$2:$B$17521,$B276,Profile!$C$2:$C$17521,AM$8))*$C$6</f>
        <v>0</v>
      </c>
      <c r="AN276" s="162">
        <f>(SUMIFS(Profile!$F$2:$F$17521,Profile!$B$2:$B$17521,$B276,Profile!$C$2:$C$17521,AN$8))*$C$6</f>
        <v>0</v>
      </c>
      <c r="AO276" s="162">
        <f>(SUMIFS(Profile!$F$2:$F$17521,Profile!$B$2:$B$17521,$B276,Profile!$C$2:$C$17521,AO$8))*$C$6</f>
        <v>0</v>
      </c>
      <c r="AP276" s="162">
        <f>(SUMIFS(Profile!$F$2:$F$17521,Profile!$B$2:$B$17521,$B276,Profile!$C$2:$C$17521,AP$8))*$C$6</f>
        <v>0</v>
      </c>
      <c r="AQ276" s="162">
        <f>(SUMIFS(Profile!$F$2:$F$17521,Profile!$B$2:$B$17521,$B276,Profile!$C$2:$C$17521,AQ$8))*$C$6</f>
        <v>0</v>
      </c>
      <c r="AR276" s="162">
        <f>(SUMIFS(Profile!$F$2:$F$17521,Profile!$B$2:$B$17521,$B276,Profile!$C$2:$C$17521,AR$8))*$C$6</f>
        <v>0</v>
      </c>
      <c r="AS276" s="162">
        <f>(SUMIFS(Profile!$F$2:$F$17521,Profile!$B$2:$B$17521,$B276,Profile!$C$2:$C$17521,AS$8))*$C$6</f>
        <v>0</v>
      </c>
      <c r="AT276" s="162">
        <f>(SUMIFS(Profile!$F$2:$F$17521,Profile!$B$2:$B$17521,$B276,Profile!$C$2:$C$17521,AT$8))*$C$6</f>
        <v>0</v>
      </c>
      <c r="AU276" s="162">
        <f>(SUMIFS(Profile!$F$2:$F$17521,Profile!$B$2:$B$17521,$B276,Profile!$C$2:$C$17521,AU$8))*$C$6</f>
        <v>0</v>
      </c>
      <c r="AV276" s="162">
        <f>(SUMIFS(Profile!$F$2:$F$17521,Profile!$B$2:$B$17521,$B276,Profile!$C$2:$C$17521,AV$8))*$C$6</f>
        <v>0</v>
      </c>
      <c r="AW276" s="162">
        <f>(SUMIFS(Profile!$F$2:$F$17521,Profile!$B$2:$B$17521,$B276,Profile!$C$2:$C$17521,AW$8))*$C$6</f>
        <v>0</v>
      </c>
      <c r="AX276" s="162">
        <f>(SUMIFS(Profile!$F$2:$F$17521,Profile!$B$2:$B$17521,$B276,Profile!$C$2:$C$17521,AX$8))*$C$6</f>
        <v>0</v>
      </c>
      <c r="AY276" s="162">
        <f>(SUMIFS(Profile!$F$2:$F$17521,Profile!$B$2:$B$17521,$B276,Profile!$C$2:$C$17521,AY$8))*$C$6</f>
        <v>0</v>
      </c>
      <c r="AZ276" s="162">
        <f>(SUMIFS(Profile!$F$2:$F$17521,Profile!$B$2:$B$17521,$B276,Profile!$C$2:$C$17521,AZ$8))*$C$6</f>
        <v>0</v>
      </c>
      <c r="BA276" s="162">
        <f t="shared" si="10"/>
        <v>0</v>
      </c>
      <c r="BB276" s="162">
        <f>(SUMIFS(Profile!$E$2:$E$17521,Profile!$B$2:$B$17521,$B276,Profile!$C$2:$C$17521,BB$8))*$C$9</f>
        <v>0</v>
      </c>
      <c r="BC276" s="162">
        <f>(SUMIFS(Profile!$E$2:$E$17521,Profile!$B$2:$B$17521,$B276,Profile!$C$2:$C$17521,BC$8))*$C$9</f>
        <v>0</v>
      </c>
      <c r="BD276" s="162">
        <f>(SUMIFS(Profile!$E$2:$E$17521,Profile!$B$2:$B$17521,$B276,Profile!$C$2:$C$17521,BD$8))*$C$9</f>
        <v>0</v>
      </c>
      <c r="BE276" s="162">
        <f>(SUMIFS(Profile!$E$2:$E$17521,Profile!$B$2:$B$17521,$B276,Profile!$C$2:$C$17521,BE$8))*$C$9</f>
        <v>0</v>
      </c>
      <c r="BF276" s="162">
        <f>(SUMIFS(Profile!$E$2:$E$17521,Profile!$B$2:$B$17521,$B276,Profile!$C$2:$C$17521,BF$8))*$C$9</f>
        <v>0</v>
      </c>
      <c r="BG276" s="162">
        <f>(SUMIFS(Profile!$E$2:$E$17521,Profile!$B$2:$B$17521,$B276,Profile!$C$2:$C$17521,BG$8))*$C$9</f>
        <v>0</v>
      </c>
      <c r="BH276" s="162">
        <f>(SUMIFS(Profile!$E$2:$E$17521,Profile!$B$2:$B$17521,$B276,Profile!$C$2:$C$17521,BH$8))*$C$9</f>
        <v>0</v>
      </c>
      <c r="BI276" s="162">
        <f>(SUMIFS(Profile!$E$2:$E$17521,Profile!$B$2:$B$17521,$B276,Profile!$C$2:$C$17521,BI$8))*$C$9</f>
        <v>0</v>
      </c>
      <c r="BJ276" s="162">
        <f>(SUMIFS(Profile!$E$2:$E$17521,Profile!$B$2:$B$17521,$B276,Profile!$C$2:$C$17521,BJ$8))*$C$9</f>
        <v>0</v>
      </c>
      <c r="BK276" s="162">
        <f>(SUMIFS(Profile!$E$2:$E$17521,Profile!$B$2:$B$17521,$B276,Profile!$C$2:$C$17521,BK$8))*$C$9</f>
        <v>0</v>
      </c>
      <c r="BL276" s="162">
        <f>(SUMIFS(Profile!$E$2:$E$17521,Profile!$B$2:$B$17521,$B276,Profile!$C$2:$C$17521,BL$8))*$C$9</f>
        <v>0</v>
      </c>
      <c r="BM276" s="162">
        <f>(SUMIFS(Profile!$E$2:$E$17521,Profile!$B$2:$B$17521,$B276,Profile!$C$2:$C$17521,BM$8))*$C$9</f>
        <v>0</v>
      </c>
      <c r="BN276" s="162">
        <f>(SUMIFS(Profile!$E$2:$E$17521,Profile!$B$2:$B$17521,$B276,Profile!$C$2:$C$17521,BN$8))*$C$9</f>
        <v>0</v>
      </c>
      <c r="BO276" s="162">
        <f>(SUMIFS(Profile!$E$2:$E$17521,Profile!$B$2:$B$17521,$B276,Profile!$C$2:$C$17521,BO$8))*$C$9</f>
        <v>0</v>
      </c>
      <c r="BP276" s="162">
        <f>(SUMIFS(Profile!$E$2:$E$17521,Profile!$B$2:$B$17521,$B276,Profile!$C$2:$C$17521,BP$8))*$C$9</f>
        <v>0</v>
      </c>
      <c r="BQ276" s="162">
        <f>(SUMIFS(Profile!$E$2:$E$17521,Profile!$B$2:$B$17521,$B276,Profile!$C$2:$C$17521,BQ$8))*$C$9</f>
        <v>0</v>
      </c>
      <c r="BR276" s="162">
        <f>(SUMIFS(Profile!$E$2:$E$17521,Profile!$B$2:$B$17521,$B276,Profile!$C$2:$C$17521,BR$8))*$C$9</f>
        <v>0</v>
      </c>
      <c r="BS276" s="162">
        <f>(SUMIFS(Profile!$E$2:$E$17521,Profile!$B$2:$B$17521,$B276,Profile!$C$2:$C$17521,BS$8))*$C$9</f>
        <v>0</v>
      </c>
      <c r="BT276" s="162">
        <f>(SUMIFS(Profile!$E$2:$E$17521,Profile!$B$2:$B$17521,$B276,Profile!$C$2:$C$17521,BT$8))*$C$9</f>
        <v>0</v>
      </c>
      <c r="BU276" s="162">
        <f>(SUMIFS(Profile!$E$2:$E$17521,Profile!$B$2:$B$17521,$B276,Profile!$C$2:$C$17521,BU$8))*$C$9</f>
        <v>0</v>
      </c>
      <c r="BV276" s="162">
        <f>(SUMIFS(Profile!$E$2:$E$17521,Profile!$B$2:$B$17521,$B276,Profile!$C$2:$C$17521,BV$8))*$C$9</f>
        <v>0</v>
      </c>
      <c r="BW276" s="162">
        <f>(SUMIFS(Profile!$E$2:$E$17521,Profile!$B$2:$B$17521,$B276,Profile!$C$2:$C$17521,BW$8))*$C$9</f>
        <v>0</v>
      </c>
      <c r="BX276" s="162">
        <f>(SUMIFS(Profile!$E$2:$E$17521,Profile!$B$2:$B$17521,$B276,Profile!$C$2:$C$17521,BX$8))*$C$9</f>
        <v>0</v>
      </c>
      <c r="BY276" s="162">
        <f>(SUMIFS(Profile!$E$2:$E$17521,Profile!$B$2:$B$17521,$B276,Profile!$C$2:$C$17521,BY$8))*$C$9</f>
        <v>0</v>
      </c>
      <c r="BZ276" s="162">
        <f>(SUMIFS(Profile!$E$2:$E$17521,Profile!$B$2:$B$17521,$B276,Profile!$C$2:$C$17521,BZ$8))*$C$9</f>
        <v>0</v>
      </c>
      <c r="CA276" s="162">
        <f>(SUMIFS(Profile!$E$2:$E$17521,Profile!$B$2:$B$17521,$B276,Profile!$C$2:$C$17521,CA$8))*$C$9</f>
        <v>0</v>
      </c>
      <c r="CB276" s="162">
        <f>(SUMIFS(Profile!$E$2:$E$17521,Profile!$B$2:$B$17521,$B276,Profile!$C$2:$C$17521,CB$8))*$C$9</f>
        <v>0</v>
      </c>
      <c r="CC276" s="162">
        <f>(SUMIFS(Profile!$E$2:$E$17521,Profile!$B$2:$B$17521,$B276,Profile!$C$2:$C$17521,CC$8))*$C$9</f>
        <v>0</v>
      </c>
      <c r="CD276" s="162">
        <f>(SUMIFS(Profile!$E$2:$E$17521,Profile!$B$2:$B$17521,$B276,Profile!$C$2:$C$17521,CD$8))*$C$9</f>
        <v>0</v>
      </c>
      <c r="CE276" s="162">
        <f>(SUMIFS(Profile!$E$2:$E$17521,Profile!$B$2:$B$17521,$B276,Profile!$C$2:$C$17521,CE$8))*$C$9</f>
        <v>0</v>
      </c>
      <c r="CF276" s="162">
        <f>(SUMIFS(Profile!$E$2:$E$17521,Profile!$B$2:$B$17521,$B276,Profile!$C$2:$C$17521,CF$8))*$C$9</f>
        <v>0</v>
      </c>
      <c r="CG276" s="162">
        <f>(SUMIFS(Profile!$E$2:$E$17521,Profile!$B$2:$B$17521,$B276,Profile!$C$2:$C$17521,CG$8))*$C$9</f>
        <v>0</v>
      </c>
      <c r="CH276" s="162">
        <f>(SUMIFS(Profile!$E$2:$E$17521,Profile!$B$2:$B$17521,$B276,Profile!$C$2:$C$17521,CH$8))*$C$9</f>
        <v>0</v>
      </c>
      <c r="CI276" s="162">
        <f>(SUMIFS(Profile!$E$2:$E$17521,Profile!$B$2:$B$17521,$B276,Profile!$C$2:$C$17521,CI$8))*$C$9</f>
        <v>0</v>
      </c>
      <c r="CJ276" s="162">
        <f>(SUMIFS(Profile!$E$2:$E$17521,Profile!$B$2:$B$17521,$B276,Profile!$C$2:$C$17521,CJ$8))*$C$9</f>
        <v>0</v>
      </c>
      <c r="CK276" s="162">
        <f>(SUMIFS(Profile!$E$2:$E$17521,Profile!$B$2:$B$17521,$B276,Profile!$C$2:$C$17521,CK$8))*$C$9</f>
        <v>0</v>
      </c>
      <c r="CL276" s="162">
        <f>(SUMIFS(Profile!$E$2:$E$17521,Profile!$B$2:$B$17521,$B276,Profile!$C$2:$C$17521,CL$8))*$C$9</f>
        <v>0</v>
      </c>
      <c r="CM276" s="162">
        <f>(SUMIFS(Profile!$E$2:$E$17521,Profile!$B$2:$B$17521,$B276,Profile!$C$2:$C$17521,CM$8))*$C$9</f>
        <v>0</v>
      </c>
      <c r="CN276" s="162">
        <f>(SUMIFS(Profile!$E$2:$E$17521,Profile!$B$2:$B$17521,$B276,Profile!$C$2:$C$17521,CN$8))*$C$9</f>
        <v>0</v>
      </c>
      <c r="CO276" s="162">
        <f>(SUMIFS(Profile!$E$2:$E$17521,Profile!$B$2:$B$17521,$B276,Profile!$C$2:$C$17521,CO$8))*$C$9</f>
        <v>0</v>
      </c>
      <c r="CP276" s="162">
        <f>(SUMIFS(Profile!$E$2:$E$17521,Profile!$B$2:$B$17521,$B276,Profile!$C$2:$C$17521,CP$8))*$C$9</f>
        <v>0</v>
      </c>
      <c r="CQ276" s="162">
        <f>(SUMIFS(Profile!$E$2:$E$17521,Profile!$B$2:$B$17521,$B276,Profile!$C$2:$C$17521,CQ$8))*$C$9</f>
        <v>0</v>
      </c>
      <c r="CR276" s="162">
        <f>(SUMIFS(Profile!$E$2:$E$17521,Profile!$B$2:$B$17521,$B276,Profile!$C$2:$C$17521,CR$8))*$C$9</f>
        <v>0</v>
      </c>
      <c r="CS276" s="162">
        <f>(SUMIFS(Profile!$E$2:$E$17521,Profile!$B$2:$B$17521,$B276,Profile!$C$2:$C$17521,CS$8))*$C$9</f>
        <v>0</v>
      </c>
      <c r="CT276" s="162">
        <f>(SUMIFS(Profile!$E$2:$E$17521,Profile!$B$2:$B$17521,$B276,Profile!$C$2:$C$17521,CT$8))*$C$9</f>
        <v>0</v>
      </c>
      <c r="CU276" s="162">
        <f>(SUMIFS(Profile!$E$2:$E$17521,Profile!$B$2:$B$17521,$B276,Profile!$C$2:$C$17521,CU$8))*$C$9</f>
        <v>0</v>
      </c>
      <c r="CV276" s="162">
        <f>(SUMIFS(Profile!$E$2:$E$17521,Profile!$B$2:$B$17521,$B276,Profile!$C$2:$C$17521,CV$8))*$C$9</f>
        <v>0</v>
      </c>
      <c r="CW276" s="162">
        <f>(SUMIFS(Profile!$E$2:$E$17521,Profile!$B$2:$B$17521,$B276,Profile!$C$2:$C$17521,CW$8))*$C$9</f>
        <v>0</v>
      </c>
      <c r="CX276" s="162">
        <f t="shared" si="11"/>
        <v>0</v>
      </c>
      <c r="CY276" s="162">
        <f t="shared" ref="CY276:ET276" si="1341">MAX(BB276-E276,0)</f>
        <v>0</v>
      </c>
      <c r="CZ276" s="162">
        <f t="shared" si="1341"/>
        <v>0</v>
      </c>
      <c r="DA276" s="162">
        <f t="shared" si="1341"/>
        <v>0</v>
      </c>
      <c r="DB276" s="162">
        <f t="shared" si="1341"/>
        <v>0</v>
      </c>
      <c r="DC276" s="162">
        <f t="shared" si="1341"/>
        <v>0</v>
      </c>
      <c r="DD276" s="162">
        <f t="shared" si="1341"/>
        <v>0</v>
      </c>
      <c r="DE276" s="162">
        <f t="shared" si="1341"/>
        <v>0</v>
      </c>
      <c r="DF276" s="162">
        <f t="shared" si="1341"/>
        <v>0</v>
      </c>
      <c r="DG276" s="162">
        <f t="shared" si="1341"/>
        <v>0</v>
      </c>
      <c r="DH276" s="162">
        <f t="shared" si="1341"/>
        <v>0</v>
      </c>
      <c r="DI276" s="162">
        <f t="shared" si="1341"/>
        <v>0</v>
      </c>
      <c r="DJ276" s="162">
        <f t="shared" si="1341"/>
        <v>0</v>
      </c>
      <c r="DK276" s="162">
        <f t="shared" si="1341"/>
        <v>0</v>
      </c>
      <c r="DL276" s="162">
        <f t="shared" si="1341"/>
        <v>0</v>
      </c>
      <c r="DM276" s="162">
        <f t="shared" si="1341"/>
        <v>0</v>
      </c>
      <c r="DN276" s="162">
        <f t="shared" si="1341"/>
        <v>0</v>
      </c>
      <c r="DO276" s="162">
        <f t="shared" si="1341"/>
        <v>0</v>
      </c>
      <c r="DP276" s="162">
        <f t="shared" si="1341"/>
        <v>0</v>
      </c>
      <c r="DQ276" s="162">
        <f t="shared" si="1341"/>
        <v>0</v>
      </c>
      <c r="DR276" s="162">
        <f t="shared" si="1341"/>
        <v>0</v>
      </c>
      <c r="DS276" s="162">
        <f t="shared" si="1341"/>
        <v>0</v>
      </c>
      <c r="DT276" s="162">
        <f t="shared" si="1341"/>
        <v>0</v>
      </c>
      <c r="DU276" s="162">
        <f t="shared" si="1341"/>
        <v>0</v>
      </c>
      <c r="DV276" s="162">
        <f t="shared" si="1341"/>
        <v>0</v>
      </c>
      <c r="DW276" s="162">
        <f t="shared" si="1341"/>
        <v>0</v>
      </c>
      <c r="DX276" s="162">
        <f t="shared" si="1341"/>
        <v>0</v>
      </c>
      <c r="DY276" s="162">
        <f t="shared" si="1341"/>
        <v>0</v>
      </c>
      <c r="DZ276" s="162">
        <f t="shared" si="1341"/>
        <v>0</v>
      </c>
      <c r="EA276" s="162">
        <f t="shared" si="1341"/>
        <v>0</v>
      </c>
      <c r="EB276" s="162">
        <f t="shared" si="1341"/>
        <v>0</v>
      </c>
      <c r="EC276" s="162">
        <f t="shared" si="1341"/>
        <v>0</v>
      </c>
      <c r="ED276" s="162">
        <f t="shared" si="1341"/>
        <v>0</v>
      </c>
      <c r="EE276" s="162">
        <f t="shared" si="1341"/>
        <v>0</v>
      </c>
      <c r="EF276" s="162">
        <f t="shared" si="1341"/>
        <v>0</v>
      </c>
      <c r="EG276" s="162">
        <f t="shared" si="1341"/>
        <v>0</v>
      </c>
      <c r="EH276" s="162">
        <f t="shared" si="1341"/>
        <v>0</v>
      </c>
      <c r="EI276" s="162">
        <f t="shared" si="1341"/>
        <v>0</v>
      </c>
      <c r="EJ276" s="162">
        <f t="shared" si="1341"/>
        <v>0</v>
      </c>
      <c r="EK276" s="162">
        <f t="shared" si="1341"/>
        <v>0</v>
      </c>
      <c r="EL276" s="162">
        <f t="shared" si="1341"/>
        <v>0</v>
      </c>
      <c r="EM276" s="162">
        <f t="shared" si="1341"/>
        <v>0</v>
      </c>
      <c r="EN276" s="162">
        <f t="shared" si="1341"/>
        <v>0</v>
      </c>
      <c r="EO276" s="162">
        <f t="shared" si="1341"/>
        <v>0</v>
      </c>
      <c r="EP276" s="162">
        <f t="shared" si="1341"/>
        <v>0</v>
      </c>
      <c r="EQ276" s="162">
        <f t="shared" si="1341"/>
        <v>0</v>
      </c>
      <c r="ER276" s="162">
        <f t="shared" si="1341"/>
        <v>0</v>
      </c>
      <c r="ES276" s="162">
        <f t="shared" si="1341"/>
        <v>0</v>
      </c>
      <c r="ET276" s="162">
        <f t="shared" si="1341"/>
        <v>0</v>
      </c>
      <c r="EU276" s="162">
        <f t="shared" si="13"/>
        <v>0</v>
      </c>
      <c r="EV276" s="162">
        <f t="shared" ref="EV276:GQ276" si="1342">BB276-CY276</f>
        <v>0</v>
      </c>
      <c r="EW276" s="162">
        <f t="shared" si="1342"/>
        <v>0</v>
      </c>
      <c r="EX276" s="162">
        <f t="shared" si="1342"/>
        <v>0</v>
      </c>
      <c r="EY276" s="162">
        <f t="shared" si="1342"/>
        <v>0</v>
      </c>
      <c r="EZ276" s="162">
        <f t="shared" si="1342"/>
        <v>0</v>
      </c>
      <c r="FA276" s="162">
        <f t="shared" si="1342"/>
        <v>0</v>
      </c>
      <c r="FB276" s="162">
        <f t="shared" si="1342"/>
        <v>0</v>
      </c>
      <c r="FC276" s="162">
        <f t="shared" si="1342"/>
        <v>0</v>
      </c>
      <c r="FD276" s="162">
        <f t="shared" si="1342"/>
        <v>0</v>
      </c>
      <c r="FE276" s="162">
        <f t="shared" si="1342"/>
        <v>0</v>
      </c>
      <c r="FF276" s="162">
        <f t="shared" si="1342"/>
        <v>0</v>
      </c>
      <c r="FG276" s="162">
        <f t="shared" si="1342"/>
        <v>0</v>
      </c>
      <c r="FH276" s="162">
        <f t="shared" si="1342"/>
        <v>0</v>
      </c>
      <c r="FI276" s="162">
        <f t="shared" si="1342"/>
        <v>0</v>
      </c>
      <c r="FJ276" s="162">
        <f t="shared" si="1342"/>
        <v>0</v>
      </c>
      <c r="FK276" s="162">
        <f t="shared" si="1342"/>
        <v>0</v>
      </c>
      <c r="FL276" s="162">
        <f t="shared" si="1342"/>
        <v>0</v>
      </c>
      <c r="FM276" s="162">
        <f t="shared" si="1342"/>
        <v>0</v>
      </c>
      <c r="FN276" s="162">
        <f t="shared" si="1342"/>
        <v>0</v>
      </c>
      <c r="FO276" s="162">
        <f t="shared" si="1342"/>
        <v>0</v>
      </c>
      <c r="FP276" s="162">
        <f t="shared" si="1342"/>
        <v>0</v>
      </c>
      <c r="FQ276" s="162">
        <f t="shared" si="1342"/>
        <v>0</v>
      </c>
      <c r="FR276" s="162">
        <f t="shared" si="1342"/>
        <v>0</v>
      </c>
      <c r="FS276" s="162">
        <f t="shared" si="1342"/>
        <v>0</v>
      </c>
      <c r="FT276" s="162">
        <f t="shared" si="1342"/>
        <v>0</v>
      </c>
      <c r="FU276" s="162">
        <f t="shared" si="1342"/>
        <v>0</v>
      </c>
      <c r="FV276" s="162">
        <f t="shared" si="1342"/>
        <v>0</v>
      </c>
      <c r="FW276" s="162">
        <f t="shared" si="1342"/>
        <v>0</v>
      </c>
      <c r="FX276" s="162">
        <f t="shared" si="1342"/>
        <v>0</v>
      </c>
      <c r="FY276" s="162">
        <f t="shared" si="1342"/>
        <v>0</v>
      </c>
      <c r="FZ276" s="162">
        <f t="shared" si="1342"/>
        <v>0</v>
      </c>
      <c r="GA276" s="162">
        <f t="shared" si="1342"/>
        <v>0</v>
      </c>
      <c r="GB276" s="162">
        <f t="shared" si="1342"/>
        <v>0</v>
      </c>
      <c r="GC276" s="162">
        <f t="shared" si="1342"/>
        <v>0</v>
      </c>
      <c r="GD276" s="162">
        <f t="shared" si="1342"/>
        <v>0</v>
      </c>
      <c r="GE276" s="162">
        <f t="shared" si="1342"/>
        <v>0</v>
      </c>
      <c r="GF276" s="162">
        <f t="shared" si="1342"/>
        <v>0</v>
      </c>
      <c r="GG276" s="162">
        <f t="shared" si="1342"/>
        <v>0</v>
      </c>
      <c r="GH276" s="162">
        <f t="shared" si="1342"/>
        <v>0</v>
      </c>
      <c r="GI276" s="162">
        <f t="shared" si="1342"/>
        <v>0</v>
      </c>
      <c r="GJ276" s="162">
        <f t="shared" si="1342"/>
        <v>0</v>
      </c>
      <c r="GK276" s="162">
        <f t="shared" si="1342"/>
        <v>0</v>
      </c>
      <c r="GL276" s="162">
        <f t="shared" si="1342"/>
        <v>0</v>
      </c>
      <c r="GM276" s="162">
        <f t="shared" si="1342"/>
        <v>0</v>
      </c>
      <c r="GN276" s="162">
        <f t="shared" si="1342"/>
        <v>0</v>
      </c>
      <c r="GO276" s="162">
        <f t="shared" si="1342"/>
        <v>0</v>
      </c>
      <c r="GP276" s="162">
        <f t="shared" si="1342"/>
        <v>0</v>
      </c>
      <c r="GQ276" s="162">
        <f t="shared" si="1342"/>
        <v>0</v>
      </c>
      <c r="GR276" s="162">
        <f t="shared" si="15"/>
        <v>0</v>
      </c>
      <c r="GS276" s="162">
        <f t="shared" ref="GS276:IN276" si="1343">E276-EV276</f>
        <v>0</v>
      </c>
      <c r="GT276" s="162">
        <f t="shared" si="1343"/>
        <v>0</v>
      </c>
      <c r="GU276" s="162">
        <f t="shared" si="1343"/>
        <v>0</v>
      </c>
      <c r="GV276" s="162">
        <f t="shared" si="1343"/>
        <v>0</v>
      </c>
      <c r="GW276" s="162">
        <f t="shared" si="1343"/>
        <v>0</v>
      </c>
      <c r="GX276" s="162">
        <f t="shared" si="1343"/>
        <v>0</v>
      </c>
      <c r="GY276" s="162">
        <f t="shared" si="1343"/>
        <v>0</v>
      </c>
      <c r="GZ276" s="162">
        <f t="shared" si="1343"/>
        <v>0</v>
      </c>
      <c r="HA276" s="162">
        <f t="shared" si="1343"/>
        <v>0</v>
      </c>
      <c r="HB276" s="162">
        <f t="shared" si="1343"/>
        <v>0</v>
      </c>
      <c r="HC276" s="162">
        <f t="shared" si="1343"/>
        <v>0</v>
      </c>
      <c r="HD276" s="162">
        <f t="shared" si="1343"/>
        <v>0</v>
      </c>
      <c r="HE276" s="162">
        <f t="shared" si="1343"/>
        <v>0</v>
      </c>
      <c r="HF276" s="162">
        <f t="shared" si="1343"/>
        <v>0</v>
      </c>
      <c r="HG276" s="162">
        <f t="shared" si="1343"/>
        <v>0</v>
      </c>
      <c r="HH276" s="162">
        <f t="shared" si="1343"/>
        <v>0</v>
      </c>
      <c r="HI276" s="162">
        <f t="shared" si="1343"/>
        <v>0</v>
      </c>
      <c r="HJ276" s="162">
        <f t="shared" si="1343"/>
        <v>0</v>
      </c>
      <c r="HK276" s="162">
        <f t="shared" si="1343"/>
        <v>0</v>
      </c>
      <c r="HL276" s="162">
        <f t="shared" si="1343"/>
        <v>0</v>
      </c>
      <c r="HM276" s="162">
        <f t="shared" si="1343"/>
        <v>0</v>
      </c>
      <c r="HN276" s="162">
        <f t="shared" si="1343"/>
        <v>0</v>
      </c>
      <c r="HO276" s="162">
        <f t="shared" si="1343"/>
        <v>0</v>
      </c>
      <c r="HP276" s="162">
        <f t="shared" si="1343"/>
        <v>0</v>
      </c>
      <c r="HQ276" s="162">
        <f t="shared" si="1343"/>
        <v>0</v>
      </c>
      <c r="HR276" s="162">
        <f t="shared" si="1343"/>
        <v>0</v>
      </c>
      <c r="HS276" s="162">
        <f t="shared" si="1343"/>
        <v>0</v>
      </c>
      <c r="HT276" s="162">
        <f t="shared" si="1343"/>
        <v>0</v>
      </c>
      <c r="HU276" s="162">
        <f t="shared" si="1343"/>
        <v>0</v>
      </c>
      <c r="HV276" s="162">
        <f t="shared" si="1343"/>
        <v>0</v>
      </c>
      <c r="HW276" s="162">
        <f t="shared" si="1343"/>
        <v>0</v>
      </c>
      <c r="HX276" s="162">
        <f t="shared" si="1343"/>
        <v>0</v>
      </c>
      <c r="HY276" s="162">
        <f t="shared" si="1343"/>
        <v>0</v>
      </c>
      <c r="HZ276" s="162">
        <f t="shared" si="1343"/>
        <v>0</v>
      </c>
      <c r="IA276" s="162">
        <f t="shared" si="1343"/>
        <v>0</v>
      </c>
      <c r="IB276" s="162">
        <f t="shared" si="1343"/>
        <v>0</v>
      </c>
      <c r="IC276" s="162">
        <f t="shared" si="1343"/>
        <v>0</v>
      </c>
      <c r="ID276" s="162">
        <f t="shared" si="1343"/>
        <v>0</v>
      </c>
      <c r="IE276" s="162">
        <f t="shared" si="1343"/>
        <v>0</v>
      </c>
      <c r="IF276" s="162">
        <f t="shared" si="1343"/>
        <v>0</v>
      </c>
      <c r="IG276" s="162">
        <f t="shared" si="1343"/>
        <v>0</v>
      </c>
      <c r="IH276" s="162">
        <f t="shared" si="1343"/>
        <v>0</v>
      </c>
      <c r="II276" s="162">
        <f t="shared" si="1343"/>
        <v>0</v>
      </c>
      <c r="IJ276" s="162">
        <f t="shared" si="1343"/>
        <v>0</v>
      </c>
      <c r="IK276" s="162">
        <f t="shared" si="1343"/>
        <v>0</v>
      </c>
      <c r="IL276" s="162">
        <f t="shared" si="1343"/>
        <v>0</v>
      </c>
      <c r="IM276" s="162">
        <f t="shared" si="1343"/>
        <v>0</v>
      </c>
      <c r="IN276" s="162">
        <f t="shared" si="1343"/>
        <v>0</v>
      </c>
      <c r="IO276" s="162">
        <f t="shared" si="17"/>
        <v>0</v>
      </c>
      <c r="IP276" s="162">
        <f t="shared" si="23"/>
        <v>0</v>
      </c>
      <c r="IQ276" s="162">
        <f t="shared" ref="IQ276:KK276" si="1344">MAX((MIN(CZ276+IP276,$IO$7))-GT276,0)</f>
        <v>0</v>
      </c>
      <c r="IR276" s="162">
        <f t="shared" si="1344"/>
        <v>0</v>
      </c>
      <c r="IS276" s="162">
        <f t="shared" si="1344"/>
        <v>0</v>
      </c>
      <c r="IT276" s="162">
        <f t="shared" si="1344"/>
        <v>0</v>
      </c>
      <c r="IU276" s="162">
        <f t="shared" si="1344"/>
        <v>0</v>
      </c>
      <c r="IV276" s="162">
        <f t="shared" si="1344"/>
        <v>0</v>
      </c>
      <c r="IW276" s="162">
        <f t="shared" si="1344"/>
        <v>0</v>
      </c>
      <c r="IX276" s="162">
        <f t="shared" si="1344"/>
        <v>0</v>
      </c>
      <c r="IY276" s="162">
        <f t="shared" si="1344"/>
        <v>0</v>
      </c>
      <c r="IZ276" s="162">
        <f t="shared" si="1344"/>
        <v>0</v>
      </c>
      <c r="JA276" s="162">
        <f t="shared" si="1344"/>
        <v>0</v>
      </c>
      <c r="JB276" s="162">
        <f t="shared" si="1344"/>
        <v>0</v>
      </c>
      <c r="JC276" s="162">
        <f t="shared" si="1344"/>
        <v>0</v>
      </c>
      <c r="JD276" s="162">
        <f t="shared" si="1344"/>
        <v>0</v>
      </c>
      <c r="JE276" s="162">
        <f t="shared" si="1344"/>
        <v>0</v>
      </c>
      <c r="JF276" s="162">
        <f t="shared" si="1344"/>
        <v>0</v>
      </c>
      <c r="JG276" s="162">
        <f t="shared" si="1344"/>
        <v>0</v>
      </c>
      <c r="JH276" s="162">
        <f t="shared" si="1344"/>
        <v>0</v>
      </c>
      <c r="JI276" s="162">
        <f t="shared" si="1344"/>
        <v>0</v>
      </c>
      <c r="JJ276" s="162">
        <f t="shared" si="1344"/>
        <v>0</v>
      </c>
      <c r="JK276" s="162">
        <f t="shared" si="1344"/>
        <v>0</v>
      </c>
      <c r="JL276" s="162">
        <f t="shared" si="1344"/>
        <v>0</v>
      </c>
      <c r="JM276" s="162">
        <f t="shared" si="1344"/>
        <v>0</v>
      </c>
      <c r="JN276" s="162">
        <f t="shared" si="1344"/>
        <v>0</v>
      </c>
      <c r="JO276" s="162">
        <f t="shared" si="1344"/>
        <v>0</v>
      </c>
      <c r="JP276" s="162">
        <f t="shared" si="1344"/>
        <v>0</v>
      </c>
      <c r="JQ276" s="162">
        <f t="shared" si="1344"/>
        <v>0</v>
      </c>
      <c r="JR276" s="162">
        <f t="shared" si="1344"/>
        <v>0</v>
      </c>
      <c r="JS276" s="162">
        <f t="shared" si="1344"/>
        <v>0</v>
      </c>
      <c r="JT276" s="162">
        <f t="shared" si="1344"/>
        <v>0</v>
      </c>
      <c r="JU276" s="162">
        <f t="shared" si="1344"/>
        <v>0</v>
      </c>
      <c r="JV276" s="162">
        <f t="shared" si="1344"/>
        <v>0</v>
      </c>
      <c r="JW276" s="162">
        <f t="shared" si="1344"/>
        <v>0</v>
      </c>
      <c r="JX276" s="162">
        <f t="shared" si="1344"/>
        <v>0</v>
      </c>
      <c r="JY276" s="162">
        <f t="shared" si="1344"/>
        <v>0</v>
      </c>
      <c r="JZ276" s="162">
        <f t="shared" si="1344"/>
        <v>0</v>
      </c>
      <c r="KA276" s="162">
        <f t="shared" si="1344"/>
        <v>0</v>
      </c>
      <c r="KB276" s="162">
        <f t="shared" si="1344"/>
        <v>0</v>
      </c>
      <c r="KC276" s="162">
        <f t="shared" si="1344"/>
        <v>0</v>
      </c>
      <c r="KD276" s="162">
        <f t="shared" si="1344"/>
        <v>0</v>
      </c>
      <c r="KE276" s="162">
        <f t="shared" si="1344"/>
        <v>0</v>
      </c>
      <c r="KF276" s="162">
        <f t="shared" si="1344"/>
        <v>0</v>
      </c>
      <c r="KG276" s="162">
        <f t="shared" si="1344"/>
        <v>0</v>
      </c>
      <c r="KH276" s="162">
        <f t="shared" si="1344"/>
        <v>0</v>
      </c>
      <c r="KI276" s="162">
        <f t="shared" si="1344"/>
        <v>0</v>
      </c>
      <c r="KJ276" s="162">
        <f t="shared" si="1344"/>
        <v>0</v>
      </c>
      <c r="KK276" s="162">
        <f t="shared" si="1344"/>
        <v>0</v>
      </c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</row>
    <row r="277" ht="14.25" customHeight="1" spans="1:326" x14ac:dyDescent="0.25">
      <c r="A277" s="1">
        <v>9</v>
      </c>
      <c r="B277" s="1">
        <f t="shared" ref="B277:C277" si="1345">B276+1</f>
        <v>267</v>
      </c>
      <c r="C277" s="232">
        <f t="shared" si="1345"/>
        <v>43732</v>
      </c>
      <c r="D277" s="162">
        <f t="shared" si="9"/>
        <v>0</v>
      </c>
      <c r="E277" s="162">
        <f>(SUMIFS(Profile!$F$2:$F$17521,Profile!$B$2:$B$17521,$B277,Profile!$C$2:$C$17521,E$8))*$C$6</f>
        <v>0</v>
      </c>
      <c r="F277" s="162">
        <f>(SUMIFS(Profile!$F$2:$F$17521,Profile!$B$2:$B$17521,$B277,Profile!$C$2:$C$17521,F$8))*$C$6</f>
        <v>0</v>
      </c>
      <c r="G277" s="162">
        <f>(SUMIFS(Profile!$F$2:$F$17521,Profile!$B$2:$B$17521,$B277,Profile!$C$2:$C$17521,G$8))*$C$6</f>
        <v>0</v>
      </c>
      <c r="H277" s="162">
        <f>(SUMIFS(Profile!$F$2:$F$17521,Profile!$B$2:$B$17521,$B277,Profile!$C$2:$C$17521,H$8))*$C$6</f>
        <v>0</v>
      </c>
      <c r="I277" s="162">
        <f>(SUMIFS(Profile!$F$2:$F$17521,Profile!$B$2:$B$17521,$B277,Profile!$C$2:$C$17521,I$8))*$C$6</f>
        <v>0</v>
      </c>
      <c r="J277" s="162">
        <f>(SUMIFS(Profile!$F$2:$F$17521,Profile!$B$2:$B$17521,$B277,Profile!$C$2:$C$17521,J$8))*$C$6</f>
        <v>0</v>
      </c>
      <c r="K277" s="162">
        <f>(SUMIFS(Profile!$F$2:$F$17521,Profile!$B$2:$B$17521,$B277,Profile!$C$2:$C$17521,K$8))*$C$6</f>
        <v>0</v>
      </c>
      <c r="L277" s="162">
        <f>(SUMIFS(Profile!$F$2:$F$17521,Profile!$B$2:$B$17521,$B277,Profile!$C$2:$C$17521,L$8))*$C$6</f>
        <v>0</v>
      </c>
      <c r="M277" s="162">
        <f>(SUMIFS(Profile!$F$2:$F$17521,Profile!$B$2:$B$17521,$B277,Profile!$C$2:$C$17521,M$8))*$C$6</f>
        <v>0</v>
      </c>
      <c r="N277" s="162">
        <f>(SUMIFS(Profile!$F$2:$F$17521,Profile!$B$2:$B$17521,$B277,Profile!$C$2:$C$17521,N$8))*$C$6</f>
        <v>0</v>
      </c>
      <c r="O277" s="162">
        <f>(SUMIFS(Profile!$F$2:$F$17521,Profile!$B$2:$B$17521,$B277,Profile!$C$2:$C$17521,O$8))*$C$6</f>
        <v>0</v>
      </c>
      <c r="P277" s="162">
        <f>(SUMIFS(Profile!$F$2:$F$17521,Profile!$B$2:$B$17521,$B277,Profile!$C$2:$C$17521,P$8))*$C$6</f>
        <v>0</v>
      </c>
      <c r="Q277" s="162">
        <f>(SUMIFS(Profile!$F$2:$F$17521,Profile!$B$2:$B$17521,$B277,Profile!$C$2:$C$17521,Q$8))*$C$6</f>
        <v>0</v>
      </c>
      <c r="R277" s="162">
        <f>(SUMIFS(Profile!$F$2:$F$17521,Profile!$B$2:$B$17521,$B277,Profile!$C$2:$C$17521,R$8))*$C$6</f>
        <v>0</v>
      </c>
      <c r="S277" s="162">
        <f>(SUMIFS(Profile!$F$2:$F$17521,Profile!$B$2:$B$17521,$B277,Profile!$C$2:$C$17521,S$8))*$C$6</f>
        <v>0</v>
      </c>
      <c r="T277" s="162">
        <f>(SUMIFS(Profile!$F$2:$F$17521,Profile!$B$2:$B$17521,$B277,Profile!$C$2:$C$17521,T$8))*$C$6</f>
        <v>0</v>
      </c>
      <c r="U277" s="162">
        <f>(SUMIFS(Profile!$F$2:$F$17521,Profile!$B$2:$B$17521,$B277,Profile!$C$2:$C$17521,U$8))*$C$6</f>
        <v>0</v>
      </c>
      <c r="V277" s="162">
        <f>(SUMIFS(Profile!$F$2:$F$17521,Profile!$B$2:$B$17521,$B277,Profile!$C$2:$C$17521,V$8))*$C$6</f>
        <v>0</v>
      </c>
      <c r="W277" s="162">
        <f>(SUMIFS(Profile!$F$2:$F$17521,Profile!$B$2:$B$17521,$B277,Profile!$C$2:$C$17521,W$8))*$C$6</f>
        <v>0</v>
      </c>
      <c r="X277" s="162">
        <f>(SUMIFS(Profile!$F$2:$F$17521,Profile!$B$2:$B$17521,$B277,Profile!$C$2:$C$17521,X$8))*$C$6</f>
        <v>0</v>
      </c>
      <c r="Y277" s="162">
        <f>(SUMIFS(Profile!$F$2:$F$17521,Profile!$B$2:$B$17521,$B277,Profile!$C$2:$C$17521,Y$8))*$C$6</f>
        <v>0</v>
      </c>
      <c r="Z277" s="162">
        <f>(SUMIFS(Profile!$F$2:$F$17521,Profile!$B$2:$B$17521,$B277,Profile!$C$2:$C$17521,Z$8))*$C$6</f>
        <v>0</v>
      </c>
      <c r="AA277" s="162">
        <f>(SUMIFS(Profile!$F$2:$F$17521,Profile!$B$2:$B$17521,$B277,Profile!$C$2:$C$17521,AA$8))*$C$6</f>
        <v>0</v>
      </c>
      <c r="AB277" s="162">
        <f>(SUMIFS(Profile!$F$2:$F$17521,Profile!$B$2:$B$17521,$B277,Profile!$C$2:$C$17521,AB$8))*$C$6</f>
        <v>0</v>
      </c>
      <c r="AC277" s="162">
        <f>(SUMIFS(Profile!$F$2:$F$17521,Profile!$B$2:$B$17521,$B277,Profile!$C$2:$C$17521,AC$8))*$C$6</f>
        <v>0</v>
      </c>
      <c r="AD277" s="162">
        <f>(SUMIFS(Profile!$F$2:$F$17521,Profile!$B$2:$B$17521,$B277,Profile!$C$2:$C$17521,AD$8))*$C$6</f>
        <v>0</v>
      </c>
      <c r="AE277" s="162">
        <f>(SUMIFS(Profile!$F$2:$F$17521,Profile!$B$2:$B$17521,$B277,Profile!$C$2:$C$17521,AE$8))*$C$6</f>
        <v>0</v>
      </c>
      <c r="AF277" s="162">
        <f>(SUMIFS(Profile!$F$2:$F$17521,Profile!$B$2:$B$17521,$B277,Profile!$C$2:$C$17521,AF$8))*$C$6</f>
        <v>0</v>
      </c>
      <c r="AG277" s="162">
        <f>(SUMIFS(Profile!$F$2:$F$17521,Profile!$B$2:$B$17521,$B277,Profile!$C$2:$C$17521,AG$8))*$C$6</f>
        <v>0</v>
      </c>
      <c r="AH277" s="162">
        <f>(SUMIFS(Profile!$F$2:$F$17521,Profile!$B$2:$B$17521,$B277,Profile!$C$2:$C$17521,AH$8))*$C$6</f>
        <v>0</v>
      </c>
      <c r="AI277" s="162">
        <f>(SUMIFS(Profile!$F$2:$F$17521,Profile!$B$2:$B$17521,$B277,Profile!$C$2:$C$17521,AI$8))*$C$6</f>
        <v>0</v>
      </c>
      <c r="AJ277" s="162">
        <f>(SUMIFS(Profile!$F$2:$F$17521,Profile!$B$2:$B$17521,$B277,Profile!$C$2:$C$17521,AJ$8))*$C$6</f>
        <v>0</v>
      </c>
      <c r="AK277" s="162">
        <f>(SUMIFS(Profile!$F$2:$F$17521,Profile!$B$2:$B$17521,$B277,Profile!$C$2:$C$17521,AK$8))*$C$6</f>
        <v>0</v>
      </c>
      <c r="AL277" s="162">
        <f>(SUMIFS(Profile!$F$2:$F$17521,Profile!$B$2:$B$17521,$B277,Profile!$C$2:$C$17521,AL$8))*$C$6</f>
        <v>0</v>
      </c>
      <c r="AM277" s="162">
        <f>(SUMIFS(Profile!$F$2:$F$17521,Profile!$B$2:$B$17521,$B277,Profile!$C$2:$C$17521,AM$8))*$C$6</f>
        <v>0</v>
      </c>
      <c r="AN277" s="162">
        <f>(SUMIFS(Profile!$F$2:$F$17521,Profile!$B$2:$B$17521,$B277,Profile!$C$2:$C$17521,AN$8))*$C$6</f>
        <v>0</v>
      </c>
      <c r="AO277" s="162">
        <f>(SUMIFS(Profile!$F$2:$F$17521,Profile!$B$2:$B$17521,$B277,Profile!$C$2:$C$17521,AO$8))*$C$6</f>
        <v>0</v>
      </c>
      <c r="AP277" s="162">
        <f>(SUMIFS(Profile!$F$2:$F$17521,Profile!$B$2:$B$17521,$B277,Profile!$C$2:$C$17521,AP$8))*$C$6</f>
        <v>0</v>
      </c>
      <c r="AQ277" s="162">
        <f>(SUMIFS(Profile!$F$2:$F$17521,Profile!$B$2:$B$17521,$B277,Profile!$C$2:$C$17521,AQ$8))*$C$6</f>
        <v>0</v>
      </c>
      <c r="AR277" s="162">
        <f>(SUMIFS(Profile!$F$2:$F$17521,Profile!$B$2:$B$17521,$B277,Profile!$C$2:$C$17521,AR$8))*$C$6</f>
        <v>0</v>
      </c>
      <c r="AS277" s="162">
        <f>(SUMIFS(Profile!$F$2:$F$17521,Profile!$B$2:$B$17521,$B277,Profile!$C$2:$C$17521,AS$8))*$C$6</f>
        <v>0</v>
      </c>
      <c r="AT277" s="162">
        <f>(SUMIFS(Profile!$F$2:$F$17521,Profile!$B$2:$B$17521,$B277,Profile!$C$2:$C$17521,AT$8))*$C$6</f>
        <v>0</v>
      </c>
      <c r="AU277" s="162">
        <f>(SUMIFS(Profile!$F$2:$F$17521,Profile!$B$2:$B$17521,$B277,Profile!$C$2:$C$17521,AU$8))*$C$6</f>
        <v>0</v>
      </c>
      <c r="AV277" s="162">
        <f>(SUMIFS(Profile!$F$2:$F$17521,Profile!$B$2:$B$17521,$B277,Profile!$C$2:$C$17521,AV$8))*$C$6</f>
        <v>0</v>
      </c>
      <c r="AW277" s="162">
        <f>(SUMIFS(Profile!$F$2:$F$17521,Profile!$B$2:$B$17521,$B277,Profile!$C$2:$C$17521,AW$8))*$C$6</f>
        <v>0</v>
      </c>
      <c r="AX277" s="162">
        <f>(SUMIFS(Profile!$F$2:$F$17521,Profile!$B$2:$B$17521,$B277,Profile!$C$2:$C$17521,AX$8))*$C$6</f>
        <v>0</v>
      </c>
      <c r="AY277" s="162">
        <f>(SUMIFS(Profile!$F$2:$F$17521,Profile!$B$2:$B$17521,$B277,Profile!$C$2:$C$17521,AY$8))*$C$6</f>
        <v>0</v>
      </c>
      <c r="AZ277" s="162">
        <f>(SUMIFS(Profile!$F$2:$F$17521,Profile!$B$2:$B$17521,$B277,Profile!$C$2:$C$17521,AZ$8))*$C$6</f>
        <v>0</v>
      </c>
      <c r="BA277" s="162">
        <f t="shared" si="10"/>
        <v>0</v>
      </c>
      <c r="BB277" s="162">
        <f>(SUMIFS(Profile!$E$2:$E$17521,Profile!$B$2:$B$17521,$B277,Profile!$C$2:$C$17521,BB$8))*$C$9</f>
        <v>0</v>
      </c>
      <c r="BC277" s="162">
        <f>(SUMIFS(Profile!$E$2:$E$17521,Profile!$B$2:$B$17521,$B277,Profile!$C$2:$C$17521,BC$8))*$C$9</f>
        <v>0</v>
      </c>
      <c r="BD277" s="162">
        <f>(SUMIFS(Profile!$E$2:$E$17521,Profile!$B$2:$B$17521,$B277,Profile!$C$2:$C$17521,BD$8))*$C$9</f>
        <v>0</v>
      </c>
      <c r="BE277" s="162">
        <f>(SUMIFS(Profile!$E$2:$E$17521,Profile!$B$2:$B$17521,$B277,Profile!$C$2:$C$17521,BE$8))*$C$9</f>
        <v>0</v>
      </c>
      <c r="BF277" s="162">
        <f>(SUMIFS(Profile!$E$2:$E$17521,Profile!$B$2:$B$17521,$B277,Profile!$C$2:$C$17521,BF$8))*$C$9</f>
        <v>0</v>
      </c>
      <c r="BG277" s="162">
        <f>(SUMIFS(Profile!$E$2:$E$17521,Profile!$B$2:$B$17521,$B277,Profile!$C$2:$C$17521,BG$8))*$C$9</f>
        <v>0</v>
      </c>
      <c r="BH277" s="162">
        <f>(SUMIFS(Profile!$E$2:$E$17521,Profile!$B$2:$B$17521,$B277,Profile!$C$2:$C$17521,BH$8))*$C$9</f>
        <v>0</v>
      </c>
      <c r="BI277" s="162">
        <f>(SUMIFS(Profile!$E$2:$E$17521,Profile!$B$2:$B$17521,$B277,Profile!$C$2:$C$17521,BI$8))*$C$9</f>
        <v>0</v>
      </c>
      <c r="BJ277" s="162">
        <f>(SUMIFS(Profile!$E$2:$E$17521,Profile!$B$2:$B$17521,$B277,Profile!$C$2:$C$17521,BJ$8))*$C$9</f>
        <v>0</v>
      </c>
      <c r="BK277" s="162">
        <f>(SUMIFS(Profile!$E$2:$E$17521,Profile!$B$2:$B$17521,$B277,Profile!$C$2:$C$17521,BK$8))*$C$9</f>
        <v>0</v>
      </c>
      <c r="BL277" s="162">
        <f>(SUMIFS(Profile!$E$2:$E$17521,Profile!$B$2:$B$17521,$B277,Profile!$C$2:$C$17521,BL$8))*$C$9</f>
        <v>0</v>
      </c>
      <c r="BM277" s="162">
        <f>(SUMIFS(Profile!$E$2:$E$17521,Profile!$B$2:$B$17521,$B277,Profile!$C$2:$C$17521,BM$8))*$C$9</f>
        <v>0</v>
      </c>
      <c r="BN277" s="162">
        <f>(SUMIFS(Profile!$E$2:$E$17521,Profile!$B$2:$B$17521,$B277,Profile!$C$2:$C$17521,BN$8))*$C$9</f>
        <v>0</v>
      </c>
      <c r="BO277" s="162">
        <f>(SUMIFS(Profile!$E$2:$E$17521,Profile!$B$2:$B$17521,$B277,Profile!$C$2:$C$17521,BO$8))*$C$9</f>
        <v>0</v>
      </c>
      <c r="BP277" s="162">
        <f>(SUMIFS(Profile!$E$2:$E$17521,Profile!$B$2:$B$17521,$B277,Profile!$C$2:$C$17521,BP$8))*$C$9</f>
        <v>0</v>
      </c>
      <c r="BQ277" s="162">
        <f>(SUMIFS(Profile!$E$2:$E$17521,Profile!$B$2:$B$17521,$B277,Profile!$C$2:$C$17521,BQ$8))*$C$9</f>
        <v>0</v>
      </c>
      <c r="BR277" s="162">
        <f>(SUMIFS(Profile!$E$2:$E$17521,Profile!$B$2:$B$17521,$B277,Profile!$C$2:$C$17521,BR$8))*$C$9</f>
        <v>0</v>
      </c>
      <c r="BS277" s="162">
        <f>(SUMIFS(Profile!$E$2:$E$17521,Profile!$B$2:$B$17521,$B277,Profile!$C$2:$C$17521,BS$8))*$C$9</f>
        <v>0</v>
      </c>
      <c r="BT277" s="162">
        <f>(SUMIFS(Profile!$E$2:$E$17521,Profile!$B$2:$B$17521,$B277,Profile!$C$2:$C$17521,BT$8))*$C$9</f>
        <v>0</v>
      </c>
      <c r="BU277" s="162">
        <f>(SUMIFS(Profile!$E$2:$E$17521,Profile!$B$2:$B$17521,$B277,Profile!$C$2:$C$17521,BU$8))*$C$9</f>
        <v>0</v>
      </c>
      <c r="BV277" s="162">
        <f>(SUMIFS(Profile!$E$2:$E$17521,Profile!$B$2:$B$17521,$B277,Profile!$C$2:$C$17521,BV$8))*$C$9</f>
        <v>0</v>
      </c>
      <c r="BW277" s="162">
        <f>(SUMIFS(Profile!$E$2:$E$17521,Profile!$B$2:$B$17521,$B277,Profile!$C$2:$C$17521,BW$8))*$C$9</f>
        <v>0</v>
      </c>
      <c r="BX277" s="162">
        <f>(SUMIFS(Profile!$E$2:$E$17521,Profile!$B$2:$B$17521,$B277,Profile!$C$2:$C$17521,BX$8))*$C$9</f>
        <v>0</v>
      </c>
      <c r="BY277" s="162">
        <f>(SUMIFS(Profile!$E$2:$E$17521,Profile!$B$2:$B$17521,$B277,Profile!$C$2:$C$17521,BY$8))*$C$9</f>
        <v>0</v>
      </c>
      <c r="BZ277" s="162">
        <f>(SUMIFS(Profile!$E$2:$E$17521,Profile!$B$2:$B$17521,$B277,Profile!$C$2:$C$17521,BZ$8))*$C$9</f>
        <v>0</v>
      </c>
      <c r="CA277" s="162">
        <f>(SUMIFS(Profile!$E$2:$E$17521,Profile!$B$2:$B$17521,$B277,Profile!$C$2:$C$17521,CA$8))*$C$9</f>
        <v>0</v>
      </c>
      <c r="CB277" s="162">
        <f>(SUMIFS(Profile!$E$2:$E$17521,Profile!$B$2:$B$17521,$B277,Profile!$C$2:$C$17521,CB$8))*$C$9</f>
        <v>0</v>
      </c>
      <c r="CC277" s="162">
        <f>(SUMIFS(Profile!$E$2:$E$17521,Profile!$B$2:$B$17521,$B277,Profile!$C$2:$C$17521,CC$8))*$C$9</f>
        <v>0</v>
      </c>
      <c r="CD277" s="162">
        <f>(SUMIFS(Profile!$E$2:$E$17521,Profile!$B$2:$B$17521,$B277,Profile!$C$2:$C$17521,CD$8))*$C$9</f>
        <v>0</v>
      </c>
      <c r="CE277" s="162">
        <f>(SUMIFS(Profile!$E$2:$E$17521,Profile!$B$2:$B$17521,$B277,Profile!$C$2:$C$17521,CE$8))*$C$9</f>
        <v>0</v>
      </c>
      <c r="CF277" s="162">
        <f>(SUMIFS(Profile!$E$2:$E$17521,Profile!$B$2:$B$17521,$B277,Profile!$C$2:$C$17521,CF$8))*$C$9</f>
        <v>0</v>
      </c>
      <c r="CG277" s="162">
        <f>(SUMIFS(Profile!$E$2:$E$17521,Profile!$B$2:$B$17521,$B277,Profile!$C$2:$C$17521,CG$8))*$C$9</f>
        <v>0</v>
      </c>
      <c r="CH277" s="162">
        <f>(SUMIFS(Profile!$E$2:$E$17521,Profile!$B$2:$B$17521,$B277,Profile!$C$2:$C$17521,CH$8))*$C$9</f>
        <v>0</v>
      </c>
      <c r="CI277" s="162">
        <f>(SUMIFS(Profile!$E$2:$E$17521,Profile!$B$2:$B$17521,$B277,Profile!$C$2:$C$17521,CI$8))*$C$9</f>
        <v>0</v>
      </c>
      <c r="CJ277" s="162">
        <f>(SUMIFS(Profile!$E$2:$E$17521,Profile!$B$2:$B$17521,$B277,Profile!$C$2:$C$17521,CJ$8))*$C$9</f>
        <v>0</v>
      </c>
      <c r="CK277" s="162">
        <f>(SUMIFS(Profile!$E$2:$E$17521,Profile!$B$2:$B$17521,$B277,Profile!$C$2:$C$17521,CK$8))*$C$9</f>
        <v>0</v>
      </c>
      <c r="CL277" s="162">
        <f>(SUMIFS(Profile!$E$2:$E$17521,Profile!$B$2:$B$17521,$B277,Profile!$C$2:$C$17521,CL$8))*$C$9</f>
        <v>0</v>
      </c>
      <c r="CM277" s="162">
        <f>(SUMIFS(Profile!$E$2:$E$17521,Profile!$B$2:$B$17521,$B277,Profile!$C$2:$C$17521,CM$8))*$C$9</f>
        <v>0</v>
      </c>
      <c r="CN277" s="162">
        <f>(SUMIFS(Profile!$E$2:$E$17521,Profile!$B$2:$B$17521,$B277,Profile!$C$2:$C$17521,CN$8))*$C$9</f>
        <v>0</v>
      </c>
      <c r="CO277" s="162">
        <f>(SUMIFS(Profile!$E$2:$E$17521,Profile!$B$2:$B$17521,$B277,Profile!$C$2:$C$17521,CO$8))*$C$9</f>
        <v>0</v>
      </c>
      <c r="CP277" s="162">
        <f>(SUMIFS(Profile!$E$2:$E$17521,Profile!$B$2:$B$17521,$B277,Profile!$C$2:$C$17521,CP$8))*$C$9</f>
        <v>0</v>
      </c>
      <c r="CQ277" s="162">
        <f>(SUMIFS(Profile!$E$2:$E$17521,Profile!$B$2:$B$17521,$B277,Profile!$C$2:$C$17521,CQ$8))*$C$9</f>
        <v>0</v>
      </c>
      <c r="CR277" s="162">
        <f>(SUMIFS(Profile!$E$2:$E$17521,Profile!$B$2:$B$17521,$B277,Profile!$C$2:$C$17521,CR$8))*$C$9</f>
        <v>0</v>
      </c>
      <c r="CS277" s="162">
        <f>(SUMIFS(Profile!$E$2:$E$17521,Profile!$B$2:$B$17521,$B277,Profile!$C$2:$C$17521,CS$8))*$C$9</f>
        <v>0</v>
      </c>
      <c r="CT277" s="162">
        <f>(SUMIFS(Profile!$E$2:$E$17521,Profile!$B$2:$B$17521,$B277,Profile!$C$2:$C$17521,CT$8))*$C$9</f>
        <v>0</v>
      </c>
      <c r="CU277" s="162">
        <f>(SUMIFS(Profile!$E$2:$E$17521,Profile!$B$2:$B$17521,$B277,Profile!$C$2:$C$17521,CU$8))*$C$9</f>
        <v>0</v>
      </c>
      <c r="CV277" s="162">
        <f>(SUMIFS(Profile!$E$2:$E$17521,Profile!$B$2:$B$17521,$B277,Profile!$C$2:$C$17521,CV$8))*$C$9</f>
        <v>0</v>
      </c>
      <c r="CW277" s="162">
        <f>(SUMIFS(Profile!$E$2:$E$17521,Profile!$B$2:$B$17521,$B277,Profile!$C$2:$C$17521,CW$8))*$C$9</f>
        <v>0</v>
      </c>
      <c r="CX277" s="162">
        <f t="shared" si="11"/>
        <v>0</v>
      </c>
      <c r="CY277" s="162">
        <f t="shared" ref="CY277:ET277" si="1346">MAX(BB277-E277,0)</f>
        <v>0</v>
      </c>
      <c r="CZ277" s="162">
        <f t="shared" si="1346"/>
        <v>0</v>
      </c>
      <c r="DA277" s="162">
        <f t="shared" si="1346"/>
        <v>0</v>
      </c>
      <c r="DB277" s="162">
        <f t="shared" si="1346"/>
        <v>0</v>
      </c>
      <c r="DC277" s="162">
        <f t="shared" si="1346"/>
        <v>0</v>
      </c>
      <c r="DD277" s="162">
        <f t="shared" si="1346"/>
        <v>0</v>
      </c>
      <c r="DE277" s="162">
        <f t="shared" si="1346"/>
        <v>0</v>
      </c>
      <c r="DF277" s="162">
        <f t="shared" si="1346"/>
        <v>0</v>
      </c>
      <c r="DG277" s="162">
        <f t="shared" si="1346"/>
        <v>0</v>
      </c>
      <c r="DH277" s="162">
        <f t="shared" si="1346"/>
        <v>0</v>
      </c>
      <c r="DI277" s="162">
        <f t="shared" si="1346"/>
        <v>0</v>
      </c>
      <c r="DJ277" s="162">
        <f t="shared" si="1346"/>
        <v>0</v>
      </c>
      <c r="DK277" s="162">
        <f t="shared" si="1346"/>
        <v>0</v>
      </c>
      <c r="DL277" s="162">
        <f t="shared" si="1346"/>
        <v>0</v>
      </c>
      <c r="DM277" s="162">
        <f t="shared" si="1346"/>
        <v>0</v>
      </c>
      <c r="DN277" s="162">
        <f t="shared" si="1346"/>
        <v>0</v>
      </c>
      <c r="DO277" s="162">
        <f t="shared" si="1346"/>
        <v>0</v>
      </c>
      <c r="DP277" s="162">
        <f t="shared" si="1346"/>
        <v>0</v>
      </c>
      <c r="DQ277" s="162">
        <f t="shared" si="1346"/>
        <v>0</v>
      </c>
      <c r="DR277" s="162">
        <f t="shared" si="1346"/>
        <v>0</v>
      </c>
      <c r="DS277" s="162">
        <f t="shared" si="1346"/>
        <v>0</v>
      </c>
      <c r="DT277" s="162">
        <f t="shared" si="1346"/>
        <v>0</v>
      </c>
      <c r="DU277" s="162">
        <f t="shared" si="1346"/>
        <v>0</v>
      </c>
      <c r="DV277" s="162">
        <f t="shared" si="1346"/>
        <v>0</v>
      </c>
      <c r="DW277" s="162">
        <f t="shared" si="1346"/>
        <v>0</v>
      </c>
      <c r="DX277" s="162">
        <f t="shared" si="1346"/>
        <v>0</v>
      </c>
      <c r="DY277" s="162">
        <f t="shared" si="1346"/>
        <v>0</v>
      </c>
      <c r="DZ277" s="162">
        <f t="shared" si="1346"/>
        <v>0</v>
      </c>
      <c r="EA277" s="162">
        <f t="shared" si="1346"/>
        <v>0</v>
      </c>
      <c r="EB277" s="162">
        <f t="shared" si="1346"/>
        <v>0</v>
      </c>
      <c r="EC277" s="162">
        <f t="shared" si="1346"/>
        <v>0</v>
      </c>
      <c r="ED277" s="162">
        <f t="shared" si="1346"/>
        <v>0</v>
      </c>
      <c r="EE277" s="162">
        <f t="shared" si="1346"/>
        <v>0</v>
      </c>
      <c r="EF277" s="162">
        <f t="shared" si="1346"/>
        <v>0</v>
      </c>
      <c r="EG277" s="162">
        <f t="shared" si="1346"/>
        <v>0</v>
      </c>
      <c r="EH277" s="162">
        <f t="shared" si="1346"/>
        <v>0</v>
      </c>
      <c r="EI277" s="162">
        <f t="shared" si="1346"/>
        <v>0</v>
      </c>
      <c r="EJ277" s="162">
        <f t="shared" si="1346"/>
        <v>0</v>
      </c>
      <c r="EK277" s="162">
        <f t="shared" si="1346"/>
        <v>0</v>
      </c>
      <c r="EL277" s="162">
        <f t="shared" si="1346"/>
        <v>0</v>
      </c>
      <c r="EM277" s="162">
        <f t="shared" si="1346"/>
        <v>0</v>
      </c>
      <c r="EN277" s="162">
        <f t="shared" si="1346"/>
        <v>0</v>
      </c>
      <c r="EO277" s="162">
        <f t="shared" si="1346"/>
        <v>0</v>
      </c>
      <c r="EP277" s="162">
        <f t="shared" si="1346"/>
        <v>0</v>
      </c>
      <c r="EQ277" s="162">
        <f t="shared" si="1346"/>
        <v>0</v>
      </c>
      <c r="ER277" s="162">
        <f t="shared" si="1346"/>
        <v>0</v>
      </c>
      <c r="ES277" s="162">
        <f t="shared" si="1346"/>
        <v>0</v>
      </c>
      <c r="ET277" s="162">
        <f t="shared" si="1346"/>
        <v>0</v>
      </c>
      <c r="EU277" s="162">
        <f t="shared" si="13"/>
        <v>0</v>
      </c>
      <c r="EV277" s="162">
        <f t="shared" ref="EV277:GQ277" si="1347">BB277-CY277</f>
        <v>0</v>
      </c>
      <c r="EW277" s="162">
        <f t="shared" si="1347"/>
        <v>0</v>
      </c>
      <c r="EX277" s="162">
        <f t="shared" si="1347"/>
        <v>0</v>
      </c>
      <c r="EY277" s="162">
        <f t="shared" si="1347"/>
        <v>0</v>
      </c>
      <c r="EZ277" s="162">
        <f t="shared" si="1347"/>
        <v>0</v>
      </c>
      <c r="FA277" s="162">
        <f t="shared" si="1347"/>
        <v>0</v>
      </c>
      <c r="FB277" s="162">
        <f t="shared" si="1347"/>
        <v>0</v>
      </c>
      <c r="FC277" s="162">
        <f t="shared" si="1347"/>
        <v>0</v>
      </c>
      <c r="FD277" s="162">
        <f t="shared" si="1347"/>
        <v>0</v>
      </c>
      <c r="FE277" s="162">
        <f t="shared" si="1347"/>
        <v>0</v>
      </c>
      <c r="FF277" s="162">
        <f t="shared" si="1347"/>
        <v>0</v>
      </c>
      <c r="FG277" s="162">
        <f t="shared" si="1347"/>
        <v>0</v>
      </c>
      <c r="FH277" s="162">
        <f t="shared" si="1347"/>
        <v>0</v>
      </c>
      <c r="FI277" s="162">
        <f t="shared" si="1347"/>
        <v>0</v>
      </c>
      <c r="FJ277" s="162">
        <f t="shared" si="1347"/>
        <v>0</v>
      </c>
      <c r="FK277" s="162">
        <f t="shared" si="1347"/>
        <v>0</v>
      </c>
      <c r="FL277" s="162">
        <f t="shared" si="1347"/>
        <v>0</v>
      </c>
      <c r="FM277" s="162">
        <f t="shared" si="1347"/>
        <v>0</v>
      </c>
      <c r="FN277" s="162">
        <f t="shared" si="1347"/>
        <v>0</v>
      </c>
      <c r="FO277" s="162">
        <f t="shared" si="1347"/>
        <v>0</v>
      </c>
      <c r="FP277" s="162">
        <f t="shared" si="1347"/>
        <v>0</v>
      </c>
      <c r="FQ277" s="162">
        <f t="shared" si="1347"/>
        <v>0</v>
      </c>
      <c r="FR277" s="162">
        <f t="shared" si="1347"/>
        <v>0</v>
      </c>
      <c r="FS277" s="162">
        <f t="shared" si="1347"/>
        <v>0</v>
      </c>
      <c r="FT277" s="162">
        <f t="shared" si="1347"/>
        <v>0</v>
      </c>
      <c r="FU277" s="162">
        <f t="shared" si="1347"/>
        <v>0</v>
      </c>
      <c r="FV277" s="162">
        <f t="shared" si="1347"/>
        <v>0</v>
      </c>
      <c r="FW277" s="162">
        <f t="shared" si="1347"/>
        <v>0</v>
      </c>
      <c r="FX277" s="162">
        <f t="shared" si="1347"/>
        <v>0</v>
      </c>
      <c r="FY277" s="162">
        <f t="shared" si="1347"/>
        <v>0</v>
      </c>
      <c r="FZ277" s="162">
        <f t="shared" si="1347"/>
        <v>0</v>
      </c>
      <c r="GA277" s="162">
        <f t="shared" si="1347"/>
        <v>0</v>
      </c>
      <c r="GB277" s="162">
        <f t="shared" si="1347"/>
        <v>0</v>
      </c>
      <c r="GC277" s="162">
        <f t="shared" si="1347"/>
        <v>0</v>
      </c>
      <c r="GD277" s="162">
        <f t="shared" si="1347"/>
        <v>0</v>
      </c>
      <c r="GE277" s="162">
        <f t="shared" si="1347"/>
        <v>0</v>
      </c>
      <c r="GF277" s="162">
        <f t="shared" si="1347"/>
        <v>0</v>
      </c>
      <c r="GG277" s="162">
        <f t="shared" si="1347"/>
        <v>0</v>
      </c>
      <c r="GH277" s="162">
        <f t="shared" si="1347"/>
        <v>0</v>
      </c>
      <c r="GI277" s="162">
        <f t="shared" si="1347"/>
        <v>0</v>
      </c>
      <c r="GJ277" s="162">
        <f t="shared" si="1347"/>
        <v>0</v>
      </c>
      <c r="GK277" s="162">
        <f t="shared" si="1347"/>
        <v>0</v>
      </c>
      <c r="GL277" s="162">
        <f t="shared" si="1347"/>
        <v>0</v>
      </c>
      <c r="GM277" s="162">
        <f t="shared" si="1347"/>
        <v>0</v>
      </c>
      <c r="GN277" s="162">
        <f t="shared" si="1347"/>
        <v>0</v>
      </c>
      <c r="GO277" s="162">
        <f t="shared" si="1347"/>
        <v>0</v>
      </c>
      <c r="GP277" s="162">
        <f t="shared" si="1347"/>
        <v>0</v>
      </c>
      <c r="GQ277" s="162">
        <f t="shared" si="1347"/>
        <v>0</v>
      </c>
      <c r="GR277" s="162">
        <f t="shared" si="15"/>
        <v>0</v>
      </c>
      <c r="GS277" s="162">
        <f t="shared" ref="GS277:IN277" si="1348">E277-EV277</f>
        <v>0</v>
      </c>
      <c r="GT277" s="162">
        <f t="shared" si="1348"/>
        <v>0</v>
      </c>
      <c r="GU277" s="162">
        <f t="shared" si="1348"/>
        <v>0</v>
      </c>
      <c r="GV277" s="162">
        <f t="shared" si="1348"/>
        <v>0</v>
      </c>
      <c r="GW277" s="162">
        <f t="shared" si="1348"/>
        <v>0</v>
      </c>
      <c r="GX277" s="162">
        <f t="shared" si="1348"/>
        <v>0</v>
      </c>
      <c r="GY277" s="162">
        <f t="shared" si="1348"/>
        <v>0</v>
      </c>
      <c r="GZ277" s="162">
        <f t="shared" si="1348"/>
        <v>0</v>
      </c>
      <c r="HA277" s="162">
        <f t="shared" si="1348"/>
        <v>0</v>
      </c>
      <c r="HB277" s="162">
        <f t="shared" si="1348"/>
        <v>0</v>
      </c>
      <c r="HC277" s="162">
        <f t="shared" si="1348"/>
        <v>0</v>
      </c>
      <c r="HD277" s="162">
        <f t="shared" si="1348"/>
        <v>0</v>
      </c>
      <c r="HE277" s="162">
        <f t="shared" si="1348"/>
        <v>0</v>
      </c>
      <c r="HF277" s="162">
        <f t="shared" si="1348"/>
        <v>0</v>
      </c>
      <c r="HG277" s="162">
        <f t="shared" si="1348"/>
        <v>0</v>
      </c>
      <c r="HH277" s="162">
        <f t="shared" si="1348"/>
        <v>0</v>
      </c>
      <c r="HI277" s="162">
        <f t="shared" si="1348"/>
        <v>0</v>
      </c>
      <c r="HJ277" s="162">
        <f t="shared" si="1348"/>
        <v>0</v>
      </c>
      <c r="HK277" s="162">
        <f t="shared" si="1348"/>
        <v>0</v>
      </c>
      <c r="HL277" s="162">
        <f t="shared" si="1348"/>
        <v>0</v>
      </c>
      <c r="HM277" s="162">
        <f t="shared" si="1348"/>
        <v>0</v>
      </c>
      <c r="HN277" s="162">
        <f t="shared" si="1348"/>
        <v>0</v>
      </c>
      <c r="HO277" s="162">
        <f t="shared" si="1348"/>
        <v>0</v>
      </c>
      <c r="HP277" s="162">
        <f t="shared" si="1348"/>
        <v>0</v>
      </c>
      <c r="HQ277" s="162">
        <f t="shared" si="1348"/>
        <v>0</v>
      </c>
      <c r="HR277" s="162">
        <f t="shared" si="1348"/>
        <v>0</v>
      </c>
      <c r="HS277" s="162">
        <f t="shared" si="1348"/>
        <v>0</v>
      </c>
      <c r="HT277" s="162">
        <f t="shared" si="1348"/>
        <v>0</v>
      </c>
      <c r="HU277" s="162">
        <f t="shared" si="1348"/>
        <v>0</v>
      </c>
      <c r="HV277" s="162">
        <f t="shared" si="1348"/>
        <v>0</v>
      </c>
      <c r="HW277" s="162">
        <f t="shared" si="1348"/>
        <v>0</v>
      </c>
      <c r="HX277" s="162">
        <f t="shared" si="1348"/>
        <v>0</v>
      </c>
      <c r="HY277" s="162">
        <f t="shared" si="1348"/>
        <v>0</v>
      </c>
      <c r="HZ277" s="162">
        <f t="shared" si="1348"/>
        <v>0</v>
      </c>
      <c r="IA277" s="162">
        <f t="shared" si="1348"/>
        <v>0</v>
      </c>
      <c r="IB277" s="162">
        <f t="shared" si="1348"/>
        <v>0</v>
      </c>
      <c r="IC277" s="162">
        <f t="shared" si="1348"/>
        <v>0</v>
      </c>
      <c r="ID277" s="162">
        <f t="shared" si="1348"/>
        <v>0</v>
      </c>
      <c r="IE277" s="162">
        <f t="shared" si="1348"/>
        <v>0</v>
      </c>
      <c r="IF277" s="162">
        <f t="shared" si="1348"/>
        <v>0</v>
      </c>
      <c r="IG277" s="162">
        <f t="shared" si="1348"/>
        <v>0</v>
      </c>
      <c r="IH277" s="162">
        <f t="shared" si="1348"/>
        <v>0</v>
      </c>
      <c r="II277" s="162">
        <f t="shared" si="1348"/>
        <v>0</v>
      </c>
      <c r="IJ277" s="162">
        <f t="shared" si="1348"/>
        <v>0</v>
      </c>
      <c r="IK277" s="162">
        <f t="shared" si="1348"/>
        <v>0</v>
      </c>
      <c r="IL277" s="162">
        <f t="shared" si="1348"/>
        <v>0</v>
      </c>
      <c r="IM277" s="162">
        <f t="shared" si="1348"/>
        <v>0</v>
      </c>
      <c r="IN277" s="162">
        <f t="shared" si="1348"/>
        <v>0</v>
      </c>
      <c r="IO277" s="162">
        <f t="shared" si="17"/>
        <v>0</v>
      </c>
      <c r="IP277" s="162">
        <f t="shared" si="23"/>
        <v>0</v>
      </c>
      <c r="IQ277" s="162">
        <f t="shared" ref="IQ277:KK277" si="1349">MAX((MIN(CZ277+IP277,$IO$7))-GT277,0)</f>
        <v>0</v>
      </c>
      <c r="IR277" s="162">
        <f t="shared" si="1349"/>
        <v>0</v>
      </c>
      <c r="IS277" s="162">
        <f t="shared" si="1349"/>
        <v>0</v>
      </c>
      <c r="IT277" s="162">
        <f t="shared" si="1349"/>
        <v>0</v>
      </c>
      <c r="IU277" s="162">
        <f t="shared" si="1349"/>
        <v>0</v>
      </c>
      <c r="IV277" s="162">
        <f t="shared" si="1349"/>
        <v>0</v>
      </c>
      <c r="IW277" s="162">
        <f t="shared" si="1349"/>
        <v>0</v>
      </c>
      <c r="IX277" s="162">
        <f t="shared" si="1349"/>
        <v>0</v>
      </c>
      <c r="IY277" s="162">
        <f t="shared" si="1349"/>
        <v>0</v>
      </c>
      <c r="IZ277" s="162">
        <f t="shared" si="1349"/>
        <v>0</v>
      </c>
      <c r="JA277" s="162">
        <f t="shared" si="1349"/>
        <v>0</v>
      </c>
      <c r="JB277" s="162">
        <f t="shared" si="1349"/>
        <v>0</v>
      </c>
      <c r="JC277" s="162">
        <f t="shared" si="1349"/>
        <v>0</v>
      </c>
      <c r="JD277" s="162">
        <f t="shared" si="1349"/>
        <v>0</v>
      </c>
      <c r="JE277" s="162">
        <f t="shared" si="1349"/>
        <v>0</v>
      </c>
      <c r="JF277" s="162">
        <f t="shared" si="1349"/>
        <v>0</v>
      </c>
      <c r="JG277" s="162">
        <f t="shared" si="1349"/>
        <v>0</v>
      </c>
      <c r="JH277" s="162">
        <f t="shared" si="1349"/>
        <v>0</v>
      </c>
      <c r="JI277" s="162">
        <f t="shared" si="1349"/>
        <v>0</v>
      </c>
      <c r="JJ277" s="162">
        <f t="shared" si="1349"/>
        <v>0</v>
      </c>
      <c r="JK277" s="162">
        <f t="shared" si="1349"/>
        <v>0</v>
      </c>
      <c r="JL277" s="162">
        <f t="shared" si="1349"/>
        <v>0</v>
      </c>
      <c r="JM277" s="162">
        <f t="shared" si="1349"/>
        <v>0</v>
      </c>
      <c r="JN277" s="162">
        <f t="shared" si="1349"/>
        <v>0</v>
      </c>
      <c r="JO277" s="162">
        <f t="shared" si="1349"/>
        <v>0</v>
      </c>
      <c r="JP277" s="162">
        <f t="shared" si="1349"/>
        <v>0</v>
      </c>
      <c r="JQ277" s="162">
        <f t="shared" si="1349"/>
        <v>0</v>
      </c>
      <c r="JR277" s="162">
        <f t="shared" si="1349"/>
        <v>0</v>
      </c>
      <c r="JS277" s="162">
        <f t="shared" si="1349"/>
        <v>0</v>
      </c>
      <c r="JT277" s="162">
        <f t="shared" si="1349"/>
        <v>0</v>
      </c>
      <c r="JU277" s="162">
        <f t="shared" si="1349"/>
        <v>0</v>
      </c>
      <c r="JV277" s="162">
        <f t="shared" si="1349"/>
        <v>0</v>
      </c>
      <c r="JW277" s="162">
        <f t="shared" si="1349"/>
        <v>0</v>
      </c>
      <c r="JX277" s="162">
        <f t="shared" si="1349"/>
        <v>0</v>
      </c>
      <c r="JY277" s="162">
        <f t="shared" si="1349"/>
        <v>0</v>
      </c>
      <c r="JZ277" s="162">
        <f t="shared" si="1349"/>
        <v>0</v>
      </c>
      <c r="KA277" s="162">
        <f t="shared" si="1349"/>
        <v>0</v>
      </c>
      <c r="KB277" s="162">
        <f t="shared" si="1349"/>
        <v>0</v>
      </c>
      <c r="KC277" s="162">
        <f t="shared" si="1349"/>
        <v>0</v>
      </c>
      <c r="KD277" s="162">
        <f t="shared" si="1349"/>
        <v>0</v>
      </c>
      <c r="KE277" s="162">
        <f t="shared" si="1349"/>
        <v>0</v>
      </c>
      <c r="KF277" s="162">
        <f t="shared" si="1349"/>
        <v>0</v>
      </c>
      <c r="KG277" s="162">
        <f t="shared" si="1349"/>
        <v>0</v>
      </c>
      <c r="KH277" s="162">
        <f t="shared" si="1349"/>
        <v>0</v>
      </c>
      <c r="KI277" s="162">
        <f t="shared" si="1349"/>
        <v>0</v>
      </c>
      <c r="KJ277" s="162">
        <f t="shared" si="1349"/>
        <v>0</v>
      </c>
      <c r="KK277" s="162">
        <f t="shared" si="1349"/>
        <v>0</v>
      </c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</row>
    <row r="278" ht="14.25" customHeight="1" spans="1:326" x14ac:dyDescent="0.25">
      <c r="A278" s="1">
        <v>9</v>
      </c>
      <c r="B278" s="1">
        <f t="shared" ref="B278:C278" si="1350">B277+1</f>
        <v>268</v>
      </c>
      <c r="C278" s="232">
        <f t="shared" si="1350"/>
        <v>43733</v>
      </c>
      <c r="D278" s="162">
        <f t="shared" si="9"/>
        <v>0</v>
      </c>
      <c r="E278" s="162">
        <f>(SUMIFS(Profile!$F$2:$F$17521,Profile!$B$2:$B$17521,$B278,Profile!$C$2:$C$17521,E$8))*$C$6</f>
        <v>0</v>
      </c>
      <c r="F278" s="162">
        <f>(SUMIFS(Profile!$F$2:$F$17521,Profile!$B$2:$B$17521,$B278,Profile!$C$2:$C$17521,F$8))*$C$6</f>
        <v>0</v>
      </c>
      <c r="G278" s="162">
        <f>(SUMIFS(Profile!$F$2:$F$17521,Profile!$B$2:$B$17521,$B278,Profile!$C$2:$C$17521,G$8))*$C$6</f>
        <v>0</v>
      </c>
      <c r="H278" s="162">
        <f>(SUMIFS(Profile!$F$2:$F$17521,Profile!$B$2:$B$17521,$B278,Profile!$C$2:$C$17521,H$8))*$C$6</f>
        <v>0</v>
      </c>
      <c r="I278" s="162">
        <f>(SUMIFS(Profile!$F$2:$F$17521,Profile!$B$2:$B$17521,$B278,Profile!$C$2:$C$17521,I$8))*$C$6</f>
        <v>0</v>
      </c>
      <c r="J278" s="162">
        <f>(SUMIFS(Profile!$F$2:$F$17521,Profile!$B$2:$B$17521,$B278,Profile!$C$2:$C$17521,J$8))*$C$6</f>
        <v>0</v>
      </c>
      <c r="K278" s="162">
        <f>(SUMIFS(Profile!$F$2:$F$17521,Profile!$B$2:$B$17521,$B278,Profile!$C$2:$C$17521,K$8))*$C$6</f>
        <v>0</v>
      </c>
      <c r="L278" s="162">
        <f>(SUMIFS(Profile!$F$2:$F$17521,Profile!$B$2:$B$17521,$B278,Profile!$C$2:$C$17521,L$8))*$C$6</f>
        <v>0</v>
      </c>
      <c r="M278" s="162">
        <f>(SUMIFS(Profile!$F$2:$F$17521,Profile!$B$2:$B$17521,$B278,Profile!$C$2:$C$17521,M$8))*$C$6</f>
        <v>0</v>
      </c>
      <c r="N278" s="162">
        <f>(SUMIFS(Profile!$F$2:$F$17521,Profile!$B$2:$B$17521,$B278,Profile!$C$2:$C$17521,N$8))*$C$6</f>
        <v>0</v>
      </c>
      <c r="O278" s="162">
        <f>(SUMIFS(Profile!$F$2:$F$17521,Profile!$B$2:$B$17521,$B278,Profile!$C$2:$C$17521,O$8))*$C$6</f>
        <v>0</v>
      </c>
      <c r="P278" s="162">
        <f>(SUMIFS(Profile!$F$2:$F$17521,Profile!$B$2:$B$17521,$B278,Profile!$C$2:$C$17521,P$8))*$C$6</f>
        <v>0</v>
      </c>
      <c r="Q278" s="162">
        <f>(SUMIFS(Profile!$F$2:$F$17521,Profile!$B$2:$B$17521,$B278,Profile!$C$2:$C$17521,Q$8))*$C$6</f>
        <v>0</v>
      </c>
      <c r="R278" s="162">
        <f>(SUMIFS(Profile!$F$2:$F$17521,Profile!$B$2:$B$17521,$B278,Profile!$C$2:$C$17521,R$8))*$C$6</f>
        <v>0</v>
      </c>
      <c r="S278" s="162">
        <f>(SUMIFS(Profile!$F$2:$F$17521,Profile!$B$2:$B$17521,$B278,Profile!$C$2:$C$17521,S$8))*$C$6</f>
        <v>0</v>
      </c>
      <c r="T278" s="162">
        <f>(SUMIFS(Profile!$F$2:$F$17521,Profile!$B$2:$B$17521,$B278,Profile!$C$2:$C$17521,T$8))*$C$6</f>
        <v>0</v>
      </c>
      <c r="U278" s="162">
        <f>(SUMIFS(Profile!$F$2:$F$17521,Profile!$B$2:$B$17521,$B278,Profile!$C$2:$C$17521,U$8))*$C$6</f>
        <v>0</v>
      </c>
      <c r="V278" s="162">
        <f>(SUMIFS(Profile!$F$2:$F$17521,Profile!$B$2:$B$17521,$B278,Profile!$C$2:$C$17521,V$8))*$C$6</f>
        <v>0</v>
      </c>
      <c r="W278" s="162">
        <f>(SUMIFS(Profile!$F$2:$F$17521,Profile!$B$2:$B$17521,$B278,Profile!$C$2:$C$17521,W$8))*$C$6</f>
        <v>0</v>
      </c>
      <c r="X278" s="162">
        <f>(SUMIFS(Profile!$F$2:$F$17521,Profile!$B$2:$B$17521,$B278,Profile!$C$2:$C$17521,X$8))*$C$6</f>
        <v>0</v>
      </c>
      <c r="Y278" s="162">
        <f>(SUMIFS(Profile!$F$2:$F$17521,Profile!$B$2:$B$17521,$B278,Profile!$C$2:$C$17521,Y$8))*$C$6</f>
        <v>0</v>
      </c>
      <c r="Z278" s="162">
        <f>(SUMIFS(Profile!$F$2:$F$17521,Profile!$B$2:$B$17521,$B278,Profile!$C$2:$C$17521,Z$8))*$C$6</f>
        <v>0</v>
      </c>
      <c r="AA278" s="162">
        <f>(SUMIFS(Profile!$F$2:$F$17521,Profile!$B$2:$B$17521,$B278,Profile!$C$2:$C$17521,AA$8))*$C$6</f>
        <v>0</v>
      </c>
      <c r="AB278" s="162">
        <f>(SUMIFS(Profile!$F$2:$F$17521,Profile!$B$2:$B$17521,$B278,Profile!$C$2:$C$17521,AB$8))*$C$6</f>
        <v>0</v>
      </c>
      <c r="AC278" s="162">
        <f>(SUMIFS(Profile!$F$2:$F$17521,Profile!$B$2:$B$17521,$B278,Profile!$C$2:$C$17521,AC$8))*$C$6</f>
        <v>0</v>
      </c>
      <c r="AD278" s="162">
        <f>(SUMIFS(Profile!$F$2:$F$17521,Profile!$B$2:$B$17521,$B278,Profile!$C$2:$C$17521,AD$8))*$C$6</f>
        <v>0</v>
      </c>
      <c r="AE278" s="162">
        <f>(SUMIFS(Profile!$F$2:$F$17521,Profile!$B$2:$B$17521,$B278,Profile!$C$2:$C$17521,AE$8))*$C$6</f>
        <v>0</v>
      </c>
      <c r="AF278" s="162">
        <f>(SUMIFS(Profile!$F$2:$F$17521,Profile!$B$2:$B$17521,$B278,Profile!$C$2:$C$17521,AF$8))*$C$6</f>
        <v>0</v>
      </c>
      <c r="AG278" s="162">
        <f>(SUMIFS(Profile!$F$2:$F$17521,Profile!$B$2:$B$17521,$B278,Profile!$C$2:$C$17521,AG$8))*$C$6</f>
        <v>0</v>
      </c>
      <c r="AH278" s="162">
        <f>(SUMIFS(Profile!$F$2:$F$17521,Profile!$B$2:$B$17521,$B278,Profile!$C$2:$C$17521,AH$8))*$C$6</f>
        <v>0</v>
      </c>
      <c r="AI278" s="162">
        <f>(SUMIFS(Profile!$F$2:$F$17521,Profile!$B$2:$B$17521,$B278,Profile!$C$2:$C$17521,AI$8))*$C$6</f>
        <v>0</v>
      </c>
      <c r="AJ278" s="162">
        <f>(SUMIFS(Profile!$F$2:$F$17521,Profile!$B$2:$B$17521,$B278,Profile!$C$2:$C$17521,AJ$8))*$C$6</f>
        <v>0</v>
      </c>
      <c r="AK278" s="162">
        <f>(SUMIFS(Profile!$F$2:$F$17521,Profile!$B$2:$B$17521,$B278,Profile!$C$2:$C$17521,AK$8))*$C$6</f>
        <v>0</v>
      </c>
      <c r="AL278" s="162">
        <f>(SUMIFS(Profile!$F$2:$F$17521,Profile!$B$2:$B$17521,$B278,Profile!$C$2:$C$17521,AL$8))*$C$6</f>
        <v>0</v>
      </c>
      <c r="AM278" s="162">
        <f>(SUMIFS(Profile!$F$2:$F$17521,Profile!$B$2:$B$17521,$B278,Profile!$C$2:$C$17521,AM$8))*$C$6</f>
        <v>0</v>
      </c>
      <c r="AN278" s="162">
        <f>(SUMIFS(Profile!$F$2:$F$17521,Profile!$B$2:$B$17521,$B278,Profile!$C$2:$C$17521,AN$8))*$C$6</f>
        <v>0</v>
      </c>
      <c r="AO278" s="162">
        <f>(SUMIFS(Profile!$F$2:$F$17521,Profile!$B$2:$B$17521,$B278,Profile!$C$2:$C$17521,AO$8))*$C$6</f>
        <v>0</v>
      </c>
      <c r="AP278" s="162">
        <f>(SUMIFS(Profile!$F$2:$F$17521,Profile!$B$2:$B$17521,$B278,Profile!$C$2:$C$17521,AP$8))*$C$6</f>
        <v>0</v>
      </c>
      <c r="AQ278" s="162">
        <f>(SUMIFS(Profile!$F$2:$F$17521,Profile!$B$2:$B$17521,$B278,Profile!$C$2:$C$17521,AQ$8))*$C$6</f>
        <v>0</v>
      </c>
      <c r="AR278" s="162">
        <f>(SUMIFS(Profile!$F$2:$F$17521,Profile!$B$2:$B$17521,$B278,Profile!$C$2:$C$17521,AR$8))*$C$6</f>
        <v>0</v>
      </c>
      <c r="AS278" s="162">
        <f>(SUMIFS(Profile!$F$2:$F$17521,Profile!$B$2:$B$17521,$B278,Profile!$C$2:$C$17521,AS$8))*$C$6</f>
        <v>0</v>
      </c>
      <c r="AT278" s="162">
        <f>(SUMIFS(Profile!$F$2:$F$17521,Profile!$B$2:$B$17521,$B278,Profile!$C$2:$C$17521,AT$8))*$C$6</f>
        <v>0</v>
      </c>
      <c r="AU278" s="162">
        <f>(SUMIFS(Profile!$F$2:$F$17521,Profile!$B$2:$B$17521,$B278,Profile!$C$2:$C$17521,AU$8))*$C$6</f>
        <v>0</v>
      </c>
      <c r="AV278" s="162">
        <f>(SUMIFS(Profile!$F$2:$F$17521,Profile!$B$2:$B$17521,$B278,Profile!$C$2:$C$17521,AV$8))*$C$6</f>
        <v>0</v>
      </c>
      <c r="AW278" s="162">
        <f>(SUMIFS(Profile!$F$2:$F$17521,Profile!$B$2:$B$17521,$B278,Profile!$C$2:$C$17521,AW$8))*$C$6</f>
        <v>0</v>
      </c>
      <c r="AX278" s="162">
        <f>(SUMIFS(Profile!$F$2:$F$17521,Profile!$B$2:$B$17521,$B278,Profile!$C$2:$C$17521,AX$8))*$C$6</f>
        <v>0</v>
      </c>
      <c r="AY278" s="162">
        <f>(SUMIFS(Profile!$F$2:$F$17521,Profile!$B$2:$B$17521,$B278,Profile!$C$2:$C$17521,AY$8))*$C$6</f>
        <v>0</v>
      </c>
      <c r="AZ278" s="162">
        <f>(SUMIFS(Profile!$F$2:$F$17521,Profile!$B$2:$B$17521,$B278,Profile!$C$2:$C$17521,AZ$8))*$C$6</f>
        <v>0</v>
      </c>
      <c r="BA278" s="162">
        <f t="shared" si="10"/>
        <v>0</v>
      </c>
      <c r="BB278" s="162">
        <f>(SUMIFS(Profile!$E$2:$E$17521,Profile!$B$2:$B$17521,$B278,Profile!$C$2:$C$17521,BB$8))*$C$9</f>
        <v>0</v>
      </c>
      <c r="BC278" s="162">
        <f>(SUMIFS(Profile!$E$2:$E$17521,Profile!$B$2:$B$17521,$B278,Profile!$C$2:$C$17521,BC$8))*$C$9</f>
        <v>0</v>
      </c>
      <c r="BD278" s="162">
        <f>(SUMIFS(Profile!$E$2:$E$17521,Profile!$B$2:$B$17521,$B278,Profile!$C$2:$C$17521,BD$8))*$C$9</f>
        <v>0</v>
      </c>
      <c r="BE278" s="162">
        <f>(SUMIFS(Profile!$E$2:$E$17521,Profile!$B$2:$B$17521,$B278,Profile!$C$2:$C$17521,BE$8))*$C$9</f>
        <v>0</v>
      </c>
      <c r="BF278" s="162">
        <f>(SUMIFS(Profile!$E$2:$E$17521,Profile!$B$2:$B$17521,$B278,Profile!$C$2:$C$17521,BF$8))*$C$9</f>
        <v>0</v>
      </c>
      <c r="BG278" s="162">
        <f>(SUMIFS(Profile!$E$2:$E$17521,Profile!$B$2:$B$17521,$B278,Profile!$C$2:$C$17521,BG$8))*$C$9</f>
        <v>0</v>
      </c>
      <c r="BH278" s="162">
        <f>(SUMIFS(Profile!$E$2:$E$17521,Profile!$B$2:$B$17521,$B278,Profile!$C$2:$C$17521,BH$8))*$C$9</f>
        <v>0</v>
      </c>
      <c r="BI278" s="162">
        <f>(SUMIFS(Profile!$E$2:$E$17521,Profile!$B$2:$B$17521,$B278,Profile!$C$2:$C$17521,BI$8))*$C$9</f>
        <v>0</v>
      </c>
      <c r="BJ278" s="162">
        <f>(SUMIFS(Profile!$E$2:$E$17521,Profile!$B$2:$B$17521,$B278,Profile!$C$2:$C$17521,BJ$8))*$C$9</f>
        <v>0</v>
      </c>
      <c r="BK278" s="162">
        <f>(SUMIFS(Profile!$E$2:$E$17521,Profile!$B$2:$B$17521,$B278,Profile!$C$2:$C$17521,BK$8))*$C$9</f>
        <v>0</v>
      </c>
      <c r="BL278" s="162">
        <f>(SUMIFS(Profile!$E$2:$E$17521,Profile!$B$2:$B$17521,$B278,Profile!$C$2:$C$17521,BL$8))*$C$9</f>
        <v>0</v>
      </c>
      <c r="BM278" s="162">
        <f>(SUMIFS(Profile!$E$2:$E$17521,Profile!$B$2:$B$17521,$B278,Profile!$C$2:$C$17521,BM$8))*$C$9</f>
        <v>0</v>
      </c>
      <c r="BN278" s="162">
        <f>(SUMIFS(Profile!$E$2:$E$17521,Profile!$B$2:$B$17521,$B278,Profile!$C$2:$C$17521,BN$8))*$C$9</f>
        <v>0</v>
      </c>
      <c r="BO278" s="162">
        <f>(SUMIFS(Profile!$E$2:$E$17521,Profile!$B$2:$B$17521,$B278,Profile!$C$2:$C$17521,BO$8))*$C$9</f>
        <v>0</v>
      </c>
      <c r="BP278" s="162">
        <f>(SUMIFS(Profile!$E$2:$E$17521,Profile!$B$2:$B$17521,$B278,Profile!$C$2:$C$17521,BP$8))*$C$9</f>
        <v>0</v>
      </c>
      <c r="BQ278" s="162">
        <f>(SUMIFS(Profile!$E$2:$E$17521,Profile!$B$2:$B$17521,$B278,Profile!$C$2:$C$17521,BQ$8))*$C$9</f>
        <v>0</v>
      </c>
      <c r="BR278" s="162">
        <f>(SUMIFS(Profile!$E$2:$E$17521,Profile!$B$2:$B$17521,$B278,Profile!$C$2:$C$17521,BR$8))*$C$9</f>
        <v>0</v>
      </c>
      <c r="BS278" s="162">
        <f>(SUMIFS(Profile!$E$2:$E$17521,Profile!$B$2:$B$17521,$B278,Profile!$C$2:$C$17521,BS$8))*$C$9</f>
        <v>0</v>
      </c>
      <c r="BT278" s="162">
        <f>(SUMIFS(Profile!$E$2:$E$17521,Profile!$B$2:$B$17521,$B278,Profile!$C$2:$C$17521,BT$8))*$C$9</f>
        <v>0</v>
      </c>
      <c r="BU278" s="162">
        <f>(SUMIFS(Profile!$E$2:$E$17521,Profile!$B$2:$B$17521,$B278,Profile!$C$2:$C$17521,BU$8))*$C$9</f>
        <v>0</v>
      </c>
      <c r="BV278" s="162">
        <f>(SUMIFS(Profile!$E$2:$E$17521,Profile!$B$2:$B$17521,$B278,Profile!$C$2:$C$17521,BV$8))*$C$9</f>
        <v>0</v>
      </c>
      <c r="BW278" s="162">
        <f>(SUMIFS(Profile!$E$2:$E$17521,Profile!$B$2:$B$17521,$B278,Profile!$C$2:$C$17521,BW$8))*$C$9</f>
        <v>0</v>
      </c>
      <c r="BX278" s="162">
        <f>(SUMIFS(Profile!$E$2:$E$17521,Profile!$B$2:$B$17521,$B278,Profile!$C$2:$C$17521,BX$8))*$C$9</f>
        <v>0</v>
      </c>
      <c r="BY278" s="162">
        <f>(SUMIFS(Profile!$E$2:$E$17521,Profile!$B$2:$B$17521,$B278,Profile!$C$2:$C$17521,BY$8))*$C$9</f>
        <v>0</v>
      </c>
      <c r="BZ278" s="162">
        <f>(SUMIFS(Profile!$E$2:$E$17521,Profile!$B$2:$B$17521,$B278,Profile!$C$2:$C$17521,BZ$8))*$C$9</f>
        <v>0</v>
      </c>
      <c r="CA278" s="162">
        <f>(SUMIFS(Profile!$E$2:$E$17521,Profile!$B$2:$B$17521,$B278,Profile!$C$2:$C$17521,CA$8))*$C$9</f>
        <v>0</v>
      </c>
      <c r="CB278" s="162">
        <f>(SUMIFS(Profile!$E$2:$E$17521,Profile!$B$2:$B$17521,$B278,Profile!$C$2:$C$17521,CB$8))*$C$9</f>
        <v>0</v>
      </c>
      <c r="CC278" s="162">
        <f>(SUMIFS(Profile!$E$2:$E$17521,Profile!$B$2:$B$17521,$B278,Profile!$C$2:$C$17521,CC$8))*$C$9</f>
        <v>0</v>
      </c>
      <c r="CD278" s="162">
        <f>(SUMIFS(Profile!$E$2:$E$17521,Profile!$B$2:$B$17521,$B278,Profile!$C$2:$C$17521,CD$8))*$C$9</f>
        <v>0</v>
      </c>
      <c r="CE278" s="162">
        <f>(SUMIFS(Profile!$E$2:$E$17521,Profile!$B$2:$B$17521,$B278,Profile!$C$2:$C$17521,CE$8))*$C$9</f>
        <v>0</v>
      </c>
      <c r="CF278" s="162">
        <f>(SUMIFS(Profile!$E$2:$E$17521,Profile!$B$2:$B$17521,$B278,Profile!$C$2:$C$17521,CF$8))*$C$9</f>
        <v>0</v>
      </c>
      <c r="CG278" s="162">
        <f>(SUMIFS(Profile!$E$2:$E$17521,Profile!$B$2:$B$17521,$B278,Profile!$C$2:$C$17521,CG$8))*$C$9</f>
        <v>0</v>
      </c>
      <c r="CH278" s="162">
        <f>(SUMIFS(Profile!$E$2:$E$17521,Profile!$B$2:$B$17521,$B278,Profile!$C$2:$C$17521,CH$8))*$C$9</f>
        <v>0</v>
      </c>
      <c r="CI278" s="162">
        <f>(SUMIFS(Profile!$E$2:$E$17521,Profile!$B$2:$B$17521,$B278,Profile!$C$2:$C$17521,CI$8))*$C$9</f>
        <v>0</v>
      </c>
      <c r="CJ278" s="162">
        <f>(SUMIFS(Profile!$E$2:$E$17521,Profile!$B$2:$B$17521,$B278,Profile!$C$2:$C$17521,CJ$8))*$C$9</f>
        <v>0</v>
      </c>
      <c r="CK278" s="162">
        <f>(SUMIFS(Profile!$E$2:$E$17521,Profile!$B$2:$B$17521,$B278,Profile!$C$2:$C$17521,CK$8))*$C$9</f>
        <v>0</v>
      </c>
      <c r="CL278" s="162">
        <f>(SUMIFS(Profile!$E$2:$E$17521,Profile!$B$2:$B$17521,$B278,Profile!$C$2:$C$17521,CL$8))*$C$9</f>
        <v>0</v>
      </c>
      <c r="CM278" s="162">
        <f>(SUMIFS(Profile!$E$2:$E$17521,Profile!$B$2:$B$17521,$B278,Profile!$C$2:$C$17521,CM$8))*$C$9</f>
        <v>0</v>
      </c>
      <c r="CN278" s="162">
        <f>(SUMIFS(Profile!$E$2:$E$17521,Profile!$B$2:$B$17521,$B278,Profile!$C$2:$C$17521,CN$8))*$C$9</f>
        <v>0</v>
      </c>
      <c r="CO278" s="162">
        <f>(SUMIFS(Profile!$E$2:$E$17521,Profile!$B$2:$B$17521,$B278,Profile!$C$2:$C$17521,CO$8))*$C$9</f>
        <v>0</v>
      </c>
      <c r="CP278" s="162">
        <f>(SUMIFS(Profile!$E$2:$E$17521,Profile!$B$2:$B$17521,$B278,Profile!$C$2:$C$17521,CP$8))*$C$9</f>
        <v>0</v>
      </c>
      <c r="CQ278" s="162">
        <f>(SUMIFS(Profile!$E$2:$E$17521,Profile!$B$2:$B$17521,$B278,Profile!$C$2:$C$17521,CQ$8))*$C$9</f>
        <v>0</v>
      </c>
      <c r="CR278" s="162">
        <f>(SUMIFS(Profile!$E$2:$E$17521,Profile!$B$2:$B$17521,$B278,Profile!$C$2:$C$17521,CR$8))*$C$9</f>
        <v>0</v>
      </c>
      <c r="CS278" s="162">
        <f>(SUMIFS(Profile!$E$2:$E$17521,Profile!$B$2:$B$17521,$B278,Profile!$C$2:$C$17521,CS$8))*$C$9</f>
        <v>0</v>
      </c>
      <c r="CT278" s="162">
        <f>(SUMIFS(Profile!$E$2:$E$17521,Profile!$B$2:$B$17521,$B278,Profile!$C$2:$C$17521,CT$8))*$C$9</f>
        <v>0</v>
      </c>
      <c r="CU278" s="162">
        <f>(SUMIFS(Profile!$E$2:$E$17521,Profile!$B$2:$B$17521,$B278,Profile!$C$2:$C$17521,CU$8))*$C$9</f>
        <v>0</v>
      </c>
      <c r="CV278" s="162">
        <f>(SUMIFS(Profile!$E$2:$E$17521,Profile!$B$2:$B$17521,$B278,Profile!$C$2:$C$17521,CV$8))*$C$9</f>
        <v>0</v>
      </c>
      <c r="CW278" s="162">
        <f>(SUMIFS(Profile!$E$2:$E$17521,Profile!$B$2:$B$17521,$B278,Profile!$C$2:$C$17521,CW$8))*$C$9</f>
        <v>0</v>
      </c>
      <c r="CX278" s="162">
        <f t="shared" si="11"/>
        <v>0</v>
      </c>
      <c r="CY278" s="162">
        <f t="shared" ref="CY278:ET278" si="1351">MAX(BB278-E278,0)</f>
        <v>0</v>
      </c>
      <c r="CZ278" s="162">
        <f t="shared" si="1351"/>
        <v>0</v>
      </c>
      <c r="DA278" s="162">
        <f t="shared" si="1351"/>
        <v>0</v>
      </c>
      <c r="DB278" s="162">
        <f t="shared" si="1351"/>
        <v>0</v>
      </c>
      <c r="DC278" s="162">
        <f t="shared" si="1351"/>
        <v>0</v>
      </c>
      <c r="DD278" s="162">
        <f t="shared" si="1351"/>
        <v>0</v>
      </c>
      <c r="DE278" s="162">
        <f t="shared" si="1351"/>
        <v>0</v>
      </c>
      <c r="DF278" s="162">
        <f t="shared" si="1351"/>
        <v>0</v>
      </c>
      <c r="DG278" s="162">
        <f t="shared" si="1351"/>
        <v>0</v>
      </c>
      <c r="DH278" s="162">
        <f t="shared" si="1351"/>
        <v>0</v>
      </c>
      <c r="DI278" s="162">
        <f t="shared" si="1351"/>
        <v>0</v>
      </c>
      <c r="DJ278" s="162">
        <f t="shared" si="1351"/>
        <v>0</v>
      </c>
      <c r="DK278" s="162">
        <f t="shared" si="1351"/>
        <v>0</v>
      </c>
      <c r="DL278" s="162">
        <f t="shared" si="1351"/>
        <v>0</v>
      </c>
      <c r="DM278" s="162">
        <f t="shared" si="1351"/>
        <v>0</v>
      </c>
      <c r="DN278" s="162">
        <f t="shared" si="1351"/>
        <v>0</v>
      </c>
      <c r="DO278" s="162">
        <f t="shared" si="1351"/>
        <v>0</v>
      </c>
      <c r="DP278" s="162">
        <f t="shared" si="1351"/>
        <v>0</v>
      </c>
      <c r="DQ278" s="162">
        <f t="shared" si="1351"/>
        <v>0</v>
      </c>
      <c r="DR278" s="162">
        <f t="shared" si="1351"/>
        <v>0</v>
      </c>
      <c r="DS278" s="162">
        <f t="shared" si="1351"/>
        <v>0</v>
      </c>
      <c r="DT278" s="162">
        <f t="shared" si="1351"/>
        <v>0</v>
      </c>
      <c r="DU278" s="162">
        <f t="shared" si="1351"/>
        <v>0</v>
      </c>
      <c r="DV278" s="162">
        <f t="shared" si="1351"/>
        <v>0</v>
      </c>
      <c r="DW278" s="162">
        <f t="shared" si="1351"/>
        <v>0</v>
      </c>
      <c r="DX278" s="162">
        <f t="shared" si="1351"/>
        <v>0</v>
      </c>
      <c r="DY278" s="162">
        <f t="shared" si="1351"/>
        <v>0</v>
      </c>
      <c r="DZ278" s="162">
        <f t="shared" si="1351"/>
        <v>0</v>
      </c>
      <c r="EA278" s="162">
        <f t="shared" si="1351"/>
        <v>0</v>
      </c>
      <c r="EB278" s="162">
        <f t="shared" si="1351"/>
        <v>0</v>
      </c>
      <c r="EC278" s="162">
        <f t="shared" si="1351"/>
        <v>0</v>
      </c>
      <c r="ED278" s="162">
        <f t="shared" si="1351"/>
        <v>0</v>
      </c>
      <c r="EE278" s="162">
        <f t="shared" si="1351"/>
        <v>0</v>
      </c>
      <c r="EF278" s="162">
        <f t="shared" si="1351"/>
        <v>0</v>
      </c>
      <c r="EG278" s="162">
        <f t="shared" si="1351"/>
        <v>0</v>
      </c>
      <c r="EH278" s="162">
        <f t="shared" si="1351"/>
        <v>0</v>
      </c>
      <c r="EI278" s="162">
        <f t="shared" si="1351"/>
        <v>0</v>
      </c>
      <c r="EJ278" s="162">
        <f t="shared" si="1351"/>
        <v>0</v>
      </c>
      <c r="EK278" s="162">
        <f t="shared" si="1351"/>
        <v>0</v>
      </c>
      <c r="EL278" s="162">
        <f t="shared" si="1351"/>
        <v>0</v>
      </c>
      <c r="EM278" s="162">
        <f t="shared" si="1351"/>
        <v>0</v>
      </c>
      <c r="EN278" s="162">
        <f t="shared" si="1351"/>
        <v>0</v>
      </c>
      <c r="EO278" s="162">
        <f t="shared" si="1351"/>
        <v>0</v>
      </c>
      <c r="EP278" s="162">
        <f t="shared" si="1351"/>
        <v>0</v>
      </c>
      <c r="EQ278" s="162">
        <f t="shared" si="1351"/>
        <v>0</v>
      </c>
      <c r="ER278" s="162">
        <f t="shared" si="1351"/>
        <v>0</v>
      </c>
      <c r="ES278" s="162">
        <f t="shared" si="1351"/>
        <v>0</v>
      </c>
      <c r="ET278" s="162">
        <f t="shared" si="1351"/>
        <v>0</v>
      </c>
      <c r="EU278" s="162">
        <f t="shared" si="13"/>
        <v>0</v>
      </c>
      <c r="EV278" s="162">
        <f t="shared" ref="EV278:GQ278" si="1352">BB278-CY278</f>
        <v>0</v>
      </c>
      <c r="EW278" s="162">
        <f t="shared" si="1352"/>
        <v>0</v>
      </c>
      <c r="EX278" s="162">
        <f t="shared" si="1352"/>
        <v>0</v>
      </c>
      <c r="EY278" s="162">
        <f t="shared" si="1352"/>
        <v>0</v>
      </c>
      <c r="EZ278" s="162">
        <f t="shared" si="1352"/>
        <v>0</v>
      </c>
      <c r="FA278" s="162">
        <f t="shared" si="1352"/>
        <v>0</v>
      </c>
      <c r="FB278" s="162">
        <f t="shared" si="1352"/>
        <v>0</v>
      </c>
      <c r="FC278" s="162">
        <f t="shared" si="1352"/>
        <v>0</v>
      </c>
      <c r="FD278" s="162">
        <f t="shared" si="1352"/>
        <v>0</v>
      </c>
      <c r="FE278" s="162">
        <f t="shared" si="1352"/>
        <v>0</v>
      </c>
      <c r="FF278" s="162">
        <f t="shared" si="1352"/>
        <v>0</v>
      </c>
      <c r="FG278" s="162">
        <f t="shared" si="1352"/>
        <v>0</v>
      </c>
      <c r="FH278" s="162">
        <f t="shared" si="1352"/>
        <v>0</v>
      </c>
      <c r="FI278" s="162">
        <f t="shared" si="1352"/>
        <v>0</v>
      </c>
      <c r="FJ278" s="162">
        <f t="shared" si="1352"/>
        <v>0</v>
      </c>
      <c r="FK278" s="162">
        <f t="shared" si="1352"/>
        <v>0</v>
      </c>
      <c r="FL278" s="162">
        <f t="shared" si="1352"/>
        <v>0</v>
      </c>
      <c r="FM278" s="162">
        <f t="shared" si="1352"/>
        <v>0</v>
      </c>
      <c r="FN278" s="162">
        <f t="shared" si="1352"/>
        <v>0</v>
      </c>
      <c r="FO278" s="162">
        <f t="shared" si="1352"/>
        <v>0</v>
      </c>
      <c r="FP278" s="162">
        <f t="shared" si="1352"/>
        <v>0</v>
      </c>
      <c r="FQ278" s="162">
        <f t="shared" si="1352"/>
        <v>0</v>
      </c>
      <c r="FR278" s="162">
        <f t="shared" si="1352"/>
        <v>0</v>
      </c>
      <c r="FS278" s="162">
        <f t="shared" si="1352"/>
        <v>0</v>
      </c>
      <c r="FT278" s="162">
        <f t="shared" si="1352"/>
        <v>0</v>
      </c>
      <c r="FU278" s="162">
        <f t="shared" si="1352"/>
        <v>0</v>
      </c>
      <c r="FV278" s="162">
        <f t="shared" si="1352"/>
        <v>0</v>
      </c>
      <c r="FW278" s="162">
        <f t="shared" si="1352"/>
        <v>0</v>
      </c>
      <c r="FX278" s="162">
        <f t="shared" si="1352"/>
        <v>0</v>
      </c>
      <c r="FY278" s="162">
        <f t="shared" si="1352"/>
        <v>0</v>
      </c>
      <c r="FZ278" s="162">
        <f t="shared" si="1352"/>
        <v>0</v>
      </c>
      <c r="GA278" s="162">
        <f t="shared" si="1352"/>
        <v>0</v>
      </c>
      <c r="GB278" s="162">
        <f t="shared" si="1352"/>
        <v>0</v>
      </c>
      <c r="GC278" s="162">
        <f t="shared" si="1352"/>
        <v>0</v>
      </c>
      <c r="GD278" s="162">
        <f t="shared" si="1352"/>
        <v>0</v>
      </c>
      <c r="GE278" s="162">
        <f t="shared" si="1352"/>
        <v>0</v>
      </c>
      <c r="GF278" s="162">
        <f t="shared" si="1352"/>
        <v>0</v>
      </c>
      <c r="GG278" s="162">
        <f t="shared" si="1352"/>
        <v>0</v>
      </c>
      <c r="GH278" s="162">
        <f t="shared" si="1352"/>
        <v>0</v>
      </c>
      <c r="GI278" s="162">
        <f t="shared" si="1352"/>
        <v>0</v>
      </c>
      <c r="GJ278" s="162">
        <f t="shared" si="1352"/>
        <v>0</v>
      </c>
      <c r="GK278" s="162">
        <f t="shared" si="1352"/>
        <v>0</v>
      </c>
      <c r="GL278" s="162">
        <f t="shared" si="1352"/>
        <v>0</v>
      </c>
      <c r="GM278" s="162">
        <f t="shared" si="1352"/>
        <v>0</v>
      </c>
      <c r="GN278" s="162">
        <f t="shared" si="1352"/>
        <v>0</v>
      </c>
      <c r="GO278" s="162">
        <f t="shared" si="1352"/>
        <v>0</v>
      </c>
      <c r="GP278" s="162">
        <f t="shared" si="1352"/>
        <v>0</v>
      </c>
      <c r="GQ278" s="162">
        <f t="shared" si="1352"/>
        <v>0</v>
      </c>
      <c r="GR278" s="162">
        <f t="shared" si="15"/>
        <v>0</v>
      </c>
      <c r="GS278" s="162">
        <f t="shared" ref="GS278:IN278" si="1353">E278-EV278</f>
        <v>0</v>
      </c>
      <c r="GT278" s="162">
        <f t="shared" si="1353"/>
        <v>0</v>
      </c>
      <c r="GU278" s="162">
        <f t="shared" si="1353"/>
        <v>0</v>
      </c>
      <c r="GV278" s="162">
        <f t="shared" si="1353"/>
        <v>0</v>
      </c>
      <c r="GW278" s="162">
        <f t="shared" si="1353"/>
        <v>0</v>
      </c>
      <c r="GX278" s="162">
        <f t="shared" si="1353"/>
        <v>0</v>
      </c>
      <c r="GY278" s="162">
        <f t="shared" si="1353"/>
        <v>0</v>
      </c>
      <c r="GZ278" s="162">
        <f t="shared" si="1353"/>
        <v>0</v>
      </c>
      <c r="HA278" s="162">
        <f t="shared" si="1353"/>
        <v>0</v>
      </c>
      <c r="HB278" s="162">
        <f t="shared" si="1353"/>
        <v>0</v>
      </c>
      <c r="HC278" s="162">
        <f t="shared" si="1353"/>
        <v>0</v>
      </c>
      <c r="HD278" s="162">
        <f t="shared" si="1353"/>
        <v>0</v>
      </c>
      <c r="HE278" s="162">
        <f t="shared" si="1353"/>
        <v>0</v>
      </c>
      <c r="HF278" s="162">
        <f t="shared" si="1353"/>
        <v>0</v>
      </c>
      <c r="HG278" s="162">
        <f t="shared" si="1353"/>
        <v>0</v>
      </c>
      <c r="HH278" s="162">
        <f t="shared" si="1353"/>
        <v>0</v>
      </c>
      <c r="HI278" s="162">
        <f t="shared" si="1353"/>
        <v>0</v>
      </c>
      <c r="HJ278" s="162">
        <f t="shared" si="1353"/>
        <v>0</v>
      </c>
      <c r="HK278" s="162">
        <f t="shared" si="1353"/>
        <v>0</v>
      </c>
      <c r="HL278" s="162">
        <f t="shared" si="1353"/>
        <v>0</v>
      </c>
      <c r="HM278" s="162">
        <f t="shared" si="1353"/>
        <v>0</v>
      </c>
      <c r="HN278" s="162">
        <f t="shared" si="1353"/>
        <v>0</v>
      </c>
      <c r="HO278" s="162">
        <f t="shared" si="1353"/>
        <v>0</v>
      </c>
      <c r="HP278" s="162">
        <f t="shared" si="1353"/>
        <v>0</v>
      </c>
      <c r="HQ278" s="162">
        <f t="shared" si="1353"/>
        <v>0</v>
      </c>
      <c r="HR278" s="162">
        <f t="shared" si="1353"/>
        <v>0</v>
      </c>
      <c r="HS278" s="162">
        <f t="shared" si="1353"/>
        <v>0</v>
      </c>
      <c r="HT278" s="162">
        <f t="shared" si="1353"/>
        <v>0</v>
      </c>
      <c r="HU278" s="162">
        <f t="shared" si="1353"/>
        <v>0</v>
      </c>
      <c r="HV278" s="162">
        <f t="shared" si="1353"/>
        <v>0</v>
      </c>
      <c r="HW278" s="162">
        <f t="shared" si="1353"/>
        <v>0</v>
      </c>
      <c r="HX278" s="162">
        <f t="shared" si="1353"/>
        <v>0</v>
      </c>
      <c r="HY278" s="162">
        <f t="shared" si="1353"/>
        <v>0</v>
      </c>
      <c r="HZ278" s="162">
        <f t="shared" si="1353"/>
        <v>0</v>
      </c>
      <c r="IA278" s="162">
        <f t="shared" si="1353"/>
        <v>0</v>
      </c>
      <c r="IB278" s="162">
        <f t="shared" si="1353"/>
        <v>0</v>
      </c>
      <c r="IC278" s="162">
        <f t="shared" si="1353"/>
        <v>0</v>
      </c>
      <c r="ID278" s="162">
        <f t="shared" si="1353"/>
        <v>0</v>
      </c>
      <c r="IE278" s="162">
        <f t="shared" si="1353"/>
        <v>0</v>
      </c>
      <c r="IF278" s="162">
        <f t="shared" si="1353"/>
        <v>0</v>
      </c>
      <c r="IG278" s="162">
        <f t="shared" si="1353"/>
        <v>0</v>
      </c>
      <c r="IH278" s="162">
        <f t="shared" si="1353"/>
        <v>0</v>
      </c>
      <c r="II278" s="162">
        <f t="shared" si="1353"/>
        <v>0</v>
      </c>
      <c r="IJ278" s="162">
        <f t="shared" si="1353"/>
        <v>0</v>
      </c>
      <c r="IK278" s="162">
        <f t="shared" si="1353"/>
        <v>0</v>
      </c>
      <c r="IL278" s="162">
        <f t="shared" si="1353"/>
        <v>0</v>
      </c>
      <c r="IM278" s="162">
        <f t="shared" si="1353"/>
        <v>0</v>
      </c>
      <c r="IN278" s="162">
        <f t="shared" si="1353"/>
        <v>0</v>
      </c>
      <c r="IO278" s="162">
        <f t="shared" si="17"/>
        <v>0</v>
      </c>
      <c r="IP278" s="162">
        <f t="shared" si="23"/>
        <v>0</v>
      </c>
      <c r="IQ278" s="162">
        <f t="shared" ref="IQ278:KK278" si="1354">MAX((MIN(CZ278+IP278,$IO$7))-GT278,0)</f>
        <v>0</v>
      </c>
      <c r="IR278" s="162">
        <f t="shared" si="1354"/>
        <v>0</v>
      </c>
      <c r="IS278" s="162">
        <f t="shared" si="1354"/>
        <v>0</v>
      </c>
      <c r="IT278" s="162">
        <f t="shared" si="1354"/>
        <v>0</v>
      </c>
      <c r="IU278" s="162">
        <f t="shared" si="1354"/>
        <v>0</v>
      </c>
      <c r="IV278" s="162">
        <f t="shared" si="1354"/>
        <v>0</v>
      </c>
      <c r="IW278" s="162">
        <f t="shared" si="1354"/>
        <v>0</v>
      </c>
      <c r="IX278" s="162">
        <f t="shared" si="1354"/>
        <v>0</v>
      </c>
      <c r="IY278" s="162">
        <f t="shared" si="1354"/>
        <v>0</v>
      </c>
      <c r="IZ278" s="162">
        <f t="shared" si="1354"/>
        <v>0</v>
      </c>
      <c r="JA278" s="162">
        <f t="shared" si="1354"/>
        <v>0</v>
      </c>
      <c r="JB278" s="162">
        <f t="shared" si="1354"/>
        <v>0</v>
      </c>
      <c r="JC278" s="162">
        <f t="shared" si="1354"/>
        <v>0</v>
      </c>
      <c r="JD278" s="162">
        <f t="shared" si="1354"/>
        <v>0</v>
      </c>
      <c r="JE278" s="162">
        <f t="shared" si="1354"/>
        <v>0</v>
      </c>
      <c r="JF278" s="162">
        <f t="shared" si="1354"/>
        <v>0</v>
      </c>
      <c r="JG278" s="162">
        <f t="shared" si="1354"/>
        <v>0</v>
      </c>
      <c r="JH278" s="162">
        <f t="shared" si="1354"/>
        <v>0</v>
      </c>
      <c r="JI278" s="162">
        <f t="shared" si="1354"/>
        <v>0</v>
      </c>
      <c r="JJ278" s="162">
        <f t="shared" si="1354"/>
        <v>0</v>
      </c>
      <c r="JK278" s="162">
        <f t="shared" si="1354"/>
        <v>0</v>
      </c>
      <c r="JL278" s="162">
        <f t="shared" si="1354"/>
        <v>0</v>
      </c>
      <c r="JM278" s="162">
        <f t="shared" si="1354"/>
        <v>0</v>
      </c>
      <c r="JN278" s="162">
        <f t="shared" si="1354"/>
        <v>0</v>
      </c>
      <c r="JO278" s="162">
        <f t="shared" si="1354"/>
        <v>0</v>
      </c>
      <c r="JP278" s="162">
        <f t="shared" si="1354"/>
        <v>0</v>
      </c>
      <c r="JQ278" s="162">
        <f t="shared" si="1354"/>
        <v>0</v>
      </c>
      <c r="JR278" s="162">
        <f t="shared" si="1354"/>
        <v>0</v>
      </c>
      <c r="JS278" s="162">
        <f t="shared" si="1354"/>
        <v>0</v>
      </c>
      <c r="JT278" s="162">
        <f t="shared" si="1354"/>
        <v>0</v>
      </c>
      <c r="JU278" s="162">
        <f t="shared" si="1354"/>
        <v>0</v>
      </c>
      <c r="JV278" s="162">
        <f t="shared" si="1354"/>
        <v>0</v>
      </c>
      <c r="JW278" s="162">
        <f t="shared" si="1354"/>
        <v>0</v>
      </c>
      <c r="JX278" s="162">
        <f t="shared" si="1354"/>
        <v>0</v>
      </c>
      <c r="JY278" s="162">
        <f t="shared" si="1354"/>
        <v>0</v>
      </c>
      <c r="JZ278" s="162">
        <f t="shared" si="1354"/>
        <v>0</v>
      </c>
      <c r="KA278" s="162">
        <f t="shared" si="1354"/>
        <v>0</v>
      </c>
      <c r="KB278" s="162">
        <f t="shared" si="1354"/>
        <v>0</v>
      </c>
      <c r="KC278" s="162">
        <f t="shared" si="1354"/>
        <v>0</v>
      </c>
      <c r="KD278" s="162">
        <f t="shared" si="1354"/>
        <v>0</v>
      </c>
      <c r="KE278" s="162">
        <f t="shared" si="1354"/>
        <v>0</v>
      </c>
      <c r="KF278" s="162">
        <f t="shared" si="1354"/>
        <v>0</v>
      </c>
      <c r="KG278" s="162">
        <f t="shared" si="1354"/>
        <v>0</v>
      </c>
      <c r="KH278" s="162">
        <f t="shared" si="1354"/>
        <v>0</v>
      </c>
      <c r="KI278" s="162">
        <f t="shared" si="1354"/>
        <v>0</v>
      </c>
      <c r="KJ278" s="162">
        <f t="shared" si="1354"/>
        <v>0</v>
      </c>
      <c r="KK278" s="162">
        <f t="shared" si="1354"/>
        <v>0</v>
      </c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</row>
    <row r="279" ht="14.25" customHeight="1" spans="1:326" x14ac:dyDescent="0.25">
      <c r="A279" s="1">
        <v>9</v>
      </c>
      <c r="B279" s="1">
        <f t="shared" ref="B279:C279" si="1355">B278+1</f>
        <v>269</v>
      </c>
      <c r="C279" s="232">
        <f t="shared" si="1355"/>
        <v>43734</v>
      </c>
      <c r="D279" s="162">
        <f t="shared" si="9"/>
        <v>0</v>
      </c>
      <c r="E279" s="162">
        <f>(SUMIFS(Profile!$F$2:$F$17521,Profile!$B$2:$B$17521,$B279,Profile!$C$2:$C$17521,E$8))*$C$6</f>
        <v>0</v>
      </c>
      <c r="F279" s="162">
        <f>(SUMIFS(Profile!$F$2:$F$17521,Profile!$B$2:$B$17521,$B279,Profile!$C$2:$C$17521,F$8))*$C$6</f>
        <v>0</v>
      </c>
      <c r="G279" s="162">
        <f>(SUMIFS(Profile!$F$2:$F$17521,Profile!$B$2:$B$17521,$B279,Profile!$C$2:$C$17521,G$8))*$C$6</f>
        <v>0</v>
      </c>
      <c r="H279" s="162">
        <f>(SUMIFS(Profile!$F$2:$F$17521,Profile!$B$2:$B$17521,$B279,Profile!$C$2:$C$17521,H$8))*$C$6</f>
        <v>0</v>
      </c>
      <c r="I279" s="162">
        <f>(SUMIFS(Profile!$F$2:$F$17521,Profile!$B$2:$B$17521,$B279,Profile!$C$2:$C$17521,I$8))*$C$6</f>
        <v>0</v>
      </c>
      <c r="J279" s="162">
        <f>(SUMIFS(Profile!$F$2:$F$17521,Profile!$B$2:$B$17521,$B279,Profile!$C$2:$C$17521,J$8))*$C$6</f>
        <v>0</v>
      </c>
      <c r="K279" s="162">
        <f>(SUMIFS(Profile!$F$2:$F$17521,Profile!$B$2:$B$17521,$B279,Profile!$C$2:$C$17521,K$8))*$C$6</f>
        <v>0</v>
      </c>
      <c r="L279" s="162">
        <f>(SUMIFS(Profile!$F$2:$F$17521,Profile!$B$2:$B$17521,$B279,Profile!$C$2:$C$17521,L$8))*$C$6</f>
        <v>0</v>
      </c>
      <c r="M279" s="162">
        <f>(SUMIFS(Profile!$F$2:$F$17521,Profile!$B$2:$B$17521,$B279,Profile!$C$2:$C$17521,M$8))*$C$6</f>
        <v>0</v>
      </c>
      <c r="N279" s="162">
        <f>(SUMIFS(Profile!$F$2:$F$17521,Profile!$B$2:$B$17521,$B279,Profile!$C$2:$C$17521,N$8))*$C$6</f>
        <v>0</v>
      </c>
      <c r="O279" s="162">
        <f>(SUMIFS(Profile!$F$2:$F$17521,Profile!$B$2:$B$17521,$B279,Profile!$C$2:$C$17521,O$8))*$C$6</f>
        <v>0</v>
      </c>
      <c r="P279" s="162">
        <f>(SUMIFS(Profile!$F$2:$F$17521,Profile!$B$2:$B$17521,$B279,Profile!$C$2:$C$17521,P$8))*$C$6</f>
        <v>0</v>
      </c>
      <c r="Q279" s="162">
        <f>(SUMIFS(Profile!$F$2:$F$17521,Profile!$B$2:$B$17521,$B279,Profile!$C$2:$C$17521,Q$8))*$C$6</f>
        <v>0</v>
      </c>
      <c r="R279" s="162">
        <f>(SUMIFS(Profile!$F$2:$F$17521,Profile!$B$2:$B$17521,$B279,Profile!$C$2:$C$17521,R$8))*$C$6</f>
        <v>0</v>
      </c>
      <c r="S279" s="162">
        <f>(SUMIFS(Profile!$F$2:$F$17521,Profile!$B$2:$B$17521,$B279,Profile!$C$2:$C$17521,S$8))*$C$6</f>
        <v>0</v>
      </c>
      <c r="T279" s="162">
        <f>(SUMIFS(Profile!$F$2:$F$17521,Profile!$B$2:$B$17521,$B279,Profile!$C$2:$C$17521,T$8))*$C$6</f>
        <v>0</v>
      </c>
      <c r="U279" s="162">
        <f>(SUMIFS(Profile!$F$2:$F$17521,Profile!$B$2:$B$17521,$B279,Profile!$C$2:$C$17521,U$8))*$C$6</f>
        <v>0</v>
      </c>
      <c r="V279" s="162">
        <f>(SUMIFS(Profile!$F$2:$F$17521,Profile!$B$2:$B$17521,$B279,Profile!$C$2:$C$17521,V$8))*$C$6</f>
        <v>0</v>
      </c>
      <c r="W279" s="162">
        <f>(SUMIFS(Profile!$F$2:$F$17521,Profile!$B$2:$B$17521,$B279,Profile!$C$2:$C$17521,W$8))*$C$6</f>
        <v>0</v>
      </c>
      <c r="X279" s="162">
        <f>(SUMIFS(Profile!$F$2:$F$17521,Profile!$B$2:$B$17521,$B279,Profile!$C$2:$C$17521,X$8))*$C$6</f>
        <v>0</v>
      </c>
      <c r="Y279" s="162">
        <f>(SUMIFS(Profile!$F$2:$F$17521,Profile!$B$2:$B$17521,$B279,Profile!$C$2:$C$17521,Y$8))*$C$6</f>
        <v>0</v>
      </c>
      <c r="Z279" s="162">
        <f>(SUMIFS(Profile!$F$2:$F$17521,Profile!$B$2:$B$17521,$B279,Profile!$C$2:$C$17521,Z$8))*$C$6</f>
        <v>0</v>
      </c>
      <c r="AA279" s="162">
        <f>(SUMIFS(Profile!$F$2:$F$17521,Profile!$B$2:$B$17521,$B279,Profile!$C$2:$C$17521,AA$8))*$C$6</f>
        <v>0</v>
      </c>
      <c r="AB279" s="162">
        <f>(SUMIFS(Profile!$F$2:$F$17521,Profile!$B$2:$B$17521,$B279,Profile!$C$2:$C$17521,AB$8))*$C$6</f>
        <v>0</v>
      </c>
      <c r="AC279" s="162">
        <f>(SUMIFS(Profile!$F$2:$F$17521,Profile!$B$2:$B$17521,$B279,Profile!$C$2:$C$17521,AC$8))*$C$6</f>
        <v>0</v>
      </c>
      <c r="AD279" s="162">
        <f>(SUMIFS(Profile!$F$2:$F$17521,Profile!$B$2:$B$17521,$B279,Profile!$C$2:$C$17521,AD$8))*$C$6</f>
        <v>0</v>
      </c>
      <c r="AE279" s="162">
        <f>(SUMIFS(Profile!$F$2:$F$17521,Profile!$B$2:$B$17521,$B279,Profile!$C$2:$C$17521,AE$8))*$C$6</f>
        <v>0</v>
      </c>
      <c r="AF279" s="162">
        <f>(SUMIFS(Profile!$F$2:$F$17521,Profile!$B$2:$B$17521,$B279,Profile!$C$2:$C$17521,AF$8))*$C$6</f>
        <v>0</v>
      </c>
      <c r="AG279" s="162">
        <f>(SUMIFS(Profile!$F$2:$F$17521,Profile!$B$2:$B$17521,$B279,Profile!$C$2:$C$17521,AG$8))*$C$6</f>
        <v>0</v>
      </c>
      <c r="AH279" s="162">
        <f>(SUMIFS(Profile!$F$2:$F$17521,Profile!$B$2:$B$17521,$B279,Profile!$C$2:$C$17521,AH$8))*$C$6</f>
        <v>0</v>
      </c>
      <c r="AI279" s="162">
        <f>(SUMIFS(Profile!$F$2:$F$17521,Profile!$B$2:$B$17521,$B279,Profile!$C$2:$C$17521,AI$8))*$C$6</f>
        <v>0</v>
      </c>
      <c r="AJ279" s="162">
        <f>(SUMIFS(Profile!$F$2:$F$17521,Profile!$B$2:$B$17521,$B279,Profile!$C$2:$C$17521,AJ$8))*$C$6</f>
        <v>0</v>
      </c>
      <c r="AK279" s="162">
        <f>(SUMIFS(Profile!$F$2:$F$17521,Profile!$B$2:$B$17521,$B279,Profile!$C$2:$C$17521,AK$8))*$C$6</f>
        <v>0</v>
      </c>
      <c r="AL279" s="162">
        <f>(SUMIFS(Profile!$F$2:$F$17521,Profile!$B$2:$B$17521,$B279,Profile!$C$2:$C$17521,AL$8))*$C$6</f>
        <v>0</v>
      </c>
      <c r="AM279" s="162">
        <f>(SUMIFS(Profile!$F$2:$F$17521,Profile!$B$2:$B$17521,$B279,Profile!$C$2:$C$17521,AM$8))*$C$6</f>
        <v>0</v>
      </c>
      <c r="AN279" s="162">
        <f>(SUMIFS(Profile!$F$2:$F$17521,Profile!$B$2:$B$17521,$B279,Profile!$C$2:$C$17521,AN$8))*$C$6</f>
        <v>0</v>
      </c>
      <c r="AO279" s="162">
        <f>(SUMIFS(Profile!$F$2:$F$17521,Profile!$B$2:$B$17521,$B279,Profile!$C$2:$C$17521,AO$8))*$C$6</f>
        <v>0</v>
      </c>
      <c r="AP279" s="162">
        <f>(SUMIFS(Profile!$F$2:$F$17521,Profile!$B$2:$B$17521,$B279,Profile!$C$2:$C$17521,AP$8))*$C$6</f>
        <v>0</v>
      </c>
      <c r="AQ279" s="162">
        <f>(SUMIFS(Profile!$F$2:$F$17521,Profile!$B$2:$B$17521,$B279,Profile!$C$2:$C$17521,AQ$8))*$C$6</f>
        <v>0</v>
      </c>
      <c r="AR279" s="162">
        <f>(SUMIFS(Profile!$F$2:$F$17521,Profile!$B$2:$B$17521,$B279,Profile!$C$2:$C$17521,AR$8))*$C$6</f>
        <v>0</v>
      </c>
      <c r="AS279" s="162">
        <f>(SUMIFS(Profile!$F$2:$F$17521,Profile!$B$2:$B$17521,$B279,Profile!$C$2:$C$17521,AS$8))*$C$6</f>
        <v>0</v>
      </c>
      <c r="AT279" s="162">
        <f>(SUMIFS(Profile!$F$2:$F$17521,Profile!$B$2:$B$17521,$B279,Profile!$C$2:$C$17521,AT$8))*$C$6</f>
        <v>0</v>
      </c>
      <c r="AU279" s="162">
        <f>(SUMIFS(Profile!$F$2:$F$17521,Profile!$B$2:$B$17521,$B279,Profile!$C$2:$C$17521,AU$8))*$C$6</f>
        <v>0</v>
      </c>
      <c r="AV279" s="162">
        <f>(SUMIFS(Profile!$F$2:$F$17521,Profile!$B$2:$B$17521,$B279,Profile!$C$2:$C$17521,AV$8))*$C$6</f>
        <v>0</v>
      </c>
      <c r="AW279" s="162">
        <f>(SUMIFS(Profile!$F$2:$F$17521,Profile!$B$2:$B$17521,$B279,Profile!$C$2:$C$17521,AW$8))*$C$6</f>
        <v>0</v>
      </c>
      <c r="AX279" s="162">
        <f>(SUMIFS(Profile!$F$2:$F$17521,Profile!$B$2:$B$17521,$B279,Profile!$C$2:$C$17521,AX$8))*$C$6</f>
        <v>0</v>
      </c>
      <c r="AY279" s="162">
        <f>(SUMIFS(Profile!$F$2:$F$17521,Profile!$B$2:$B$17521,$B279,Profile!$C$2:$C$17521,AY$8))*$C$6</f>
        <v>0</v>
      </c>
      <c r="AZ279" s="162">
        <f>(SUMIFS(Profile!$F$2:$F$17521,Profile!$B$2:$B$17521,$B279,Profile!$C$2:$C$17521,AZ$8))*$C$6</f>
        <v>0</v>
      </c>
      <c r="BA279" s="162">
        <f t="shared" si="10"/>
        <v>0</v>
      </c>
      <c r="BB279" s="162">
        <f>(SUMIFS(Profile!$E$2:$E$17521,Profile!$B$2:$B$17521,$B279,Profile!$C$2:$C$17521,BB$8))*$C$9</f>
        <v>0</v>
      </c>
      <c r="BC279" s="162">
        <f>(SUMIFS(Profile!$E$2:$E$17521,Profile!$B$2:$B$17521,$B279,Profile!$C$2:$C$17521,BC$8))*$C$9</f>
        <v>0</v>
      </c>
      <c r="BD279" s="162">
        <f>(SUMIFS(Profile!$E$2:$E$17521,Profile!$B$2:$B$17521,$B279,Profile!$C$2:$C$17521,BD$8))*$C$9</f>
        <v>0</v>
      </c>
      <c r="BE279" s="162">
        <f>(SUMIFS(Profile!$E$2:$E$17521,Profile!$B$2:$B$17521,$B279,Profile!$C$2:$C$17521,BE$8))*$C$9</f>
        <v>0</v>
      </c>
      <c r="BF279" s="162">
        <f>(SUMIFS(Profile!$E$2:$E$17521,Profile!$B$2:$B$17521,$B279,Profile!$C$2:$C$17521,BF$8))*$C$9</f>
        <v>0</v>
      </c>
      <c r="BG279" s="162">
        <f>(SUMIFS(Profile!$E$2:$E$17521,Profile!$B$2:$B$17521,$B279,Profile!$C$2:$C$17521,BG$8))*$C$9</f>
        <v>0</v>
      </c>
      <c r="BH279" s="162">
        <f>(SUMIFS(Profile!$E$2:$E$17521,Profile!$B$2:$B$17521,$B279,Profile!$C$2:$C$17521,BH$8))*$C$9</f>
        <v>0</v>
      </c>
      <c r="BI279" s="162">
        <f>(SUMIFS(Profile!$E$2:$E$17521,Profile!$B$2:$B$17521,$B279,Profile!$C$2:$C$17521,BI$8))*$C$9</f>
        <v>0</v>
      </c>
      <c r="BJ279" s="162">
        <f>(SUMIFS(Profile!$E$2:$E$17521,Profile!$B$2:$B$17521,$B279,Profile!$C$2:$C$17521,BJ$8))*$C$9</f>
        <v>0</v>
      </c>
      <c r="BK279" s="162">
        <f>(SUMIFS(Profile!$E$2:$E$17521,Profile!$B$2:$B$17521,$B279,Profile!$C$2:$C$17521,BK$8))*$C$9</f>
        <v>0</v>
      </c>
      <c r="BL279" s="162">
        <f>(SUMIFS(Profile!$E$2:$E$17521,Profile!$B$2:$B$17521,$B279,Profile!$C$2:$C$17521,BL$8))*$C$9</f>
        <v>0</v>
      </c>
      <c r="BM279" s="162">
        <f>(SUMIFS(Profile!$E$2:$E$17521,Profile!$B$2:$B$17521,$B279,Profile!$C$2:$C$17521,BM$8))*$C$9</f>
        <v>0</v>
      </c>
      <c r="BN279" s="162">
        <f>(SUMIFS(Profile!$E$2:$E$17521,Profile!$B$2:$B$17521,$B279,Profile!$C$2:$C$17521,BN$8))*$C$9</f>
        <v>0</v>
      </c>
      <c r="BO279" s="162">
        <f>(SUMIFS(Profile!$E$2:$E$17521,Profile!$B$2:$B$17521,$B279,Profile!$C$2:$C$17521,BO$8))*$C$9</f>
        <v>0</v>
      </c>
      <c r="BP279" s="162">
        <f>(SUMIFS(Profile!$E$2:$E$17521,Profile!$B$2:$B$17521,$B279,Profile!$C$2:$C$17521,BP$8))*$C$9</f>
        <v>0</v>
      </c>
      <c r="BQ279" s="162">
        <f>(SUMIFS(Profile!$E$2:$E$17521,Profile!$B$2:$B$17521,$B279,Profile!$C$2:$C$17521,BQ$8))*$C$9</f>
        <v>0</v>
      </c>
      <c r="BR279" s="162">
        <f>(SUMIFS(Profile!$E$2:$E$17521,Profile!$B$2:$B$17521,$B279,Profile!$C$2:$C$17521,BR$8))*$C$9</f>
        <v>0</v>
      </c>
      <c r="BS279" s="162">
        <f>(SUMIFS(Profile!$E$2:$E$17521,Profile!$B$2:$B$17521,$B279,Profile!$C$2:$C$17521,BS$8))*$C$9</f>
        <v>0</v>
      </c>
      <c r="BT279" s="162">
        <f>(SUMIFS(Profile!$E$2:$E$17521,Profile!$B$2:$B$17521,$B279,Profile!$C$2:$C$17521,BT$8))*$C$9</f>
        <v>0</v>
      </c>
      <c r="BU279" s="162">
        <f>(SUMIFS(Profile!$E$2:$E$17521,Profile!$B$2:$B$17521,$B279,Profile!$C$2:$C$17521,BU$8))*$C$9</f>
        <v>0</v>
      </c>
      <c r="BV279" s="162">
        <f>(SUMIFS(Profile!$E$2:$E$17521,Profile!$B$2:$B$17521,$B279,Profile!$C$2:$C$17521,BV$8))*$C$9</f>
        <v>0</v>
      </c>
      <c r="BW279" s="162">
        <f>(SUMIFS(Profile!$E$2:$E$17521,Profile!$B$2:$B$17521,$B279,Profile!$C$2:$C$17521,BW$8))*$C$9</f>
        <v>0</v>
      </c>
      <c r="BX279" s="162">
        <f>(SUMIFS(Profile!$E$2:$E$17521,Profile!$B$2:$B$17521,$B279,Profile!$C$2:$C$17521,BX$8))*$C$9</f>
        <v>0</v>
      </c>
      <c r="BY279" s="162">
        <f>(SUMIFS(Profile!$E$2:$E$17521,Profile!$B$2:$B$17521,$B279,Profile!$C$2:$C$17521,BY$8))*$C$9</f>
        <v>0</v>
      </c>
      <c r="BZ279" s="162">
        <f>(SUMIFS(Profile!$E$2:$E$17521,Profile!$B$2:$B$17521,$B279,Profile!$C$2:$C$17521,BZ$8))*$C$9</f>
        <v>0</v>
      </c>
      <c r="CA279" s="162">
        <f>(SUMIFS(Profile!$E$2:$E$17521,Profile!$B$2:$B$17521,$B279,Profile!$C$2:$C$17521,CA$8))*$C$9</f>
        <v>0</v>
      </c>
      <c r="CB279" s="162">
        <f>(SUMIFS(Profile!$E$2:$E$17521,Profile!$B$2:$B$17521,$B279,Profile!$C$2:$C$17521,CB$8))*$C$9</f>
        <v>0</v>
      </c>
      <c r="CC279" s="162">
        <f>(SUMIFS(Profile!$E$2:$E$17521,Profile!$B$2:$B$17521,$B279,Profile!$C$2:$C$17521,CC$8))*$C$9</f>
        <v>0</v>
      </c>
      <c r="CD279" s="162">
        <f>(SUMIFS(Profile!$E$2:$E$17521,Profile!$B$2:$B$17521,$B279,Profile!$C$2:$C$17521,CD$8))*$C$9</f>
        <v>0</v>
      </c>
      <c r="CE279" s="162">
        <f>(SUMIFS(Profile!$E$2:$E$17521,Profile!$B$2:$B$17521,$B279,Profile!$C$2:$C$17521,CE$8))*$C$9</f>
        <v>0</v>
      </c>
      <c r="CF279" s="162">
        <f>(SUMIFS(Profile!$E$2:$E$17521,Profile!$B$2:$B$17521,$B279,Profile!$C$2:$C$17521,CF$8))*$C$9</f>
        <v>0</v>
      </c>
      <c r="CG279" s="162">
        <f>(SUMIFS(Profile!$E$2:$E$17521,Profile!$B$2:$B$17521,$B279,Profile!$C$2:$C$17521,CG$8))*$C$9</f>
        <v>0</v>
      </c>
      <c r="CH279" s="162">
        <f>(SUMIFS(Profile!$E$2:$E$17521,Profile!$B$2:$B$17521,$B279,Profile!$C$2:$C$17521,CH$8))*$C$9</f>
        <v>0</v>
      </c>
      <c r="CI279" s="162">
        <f>(SUMIFS(Profile!$E$2:$E$17521,Profile!$B$2:$B$17521,$B279,Profile!$C$2:$C$17521,CI$8))*$C$9</f>
        <v>0</v>
      </c>
      <c r="CJ279" s="162">
        <f>(SUMIFS(Profile!$E$2:$E$17521,Profile!$B$2:$B$17521,$B279,Profile!$C$2:$C$17521,CJ$8))*$C$9</f>
        <v>0</v>
      </c>
      <c r="CK279" s="162">
        <f>(SUMIFS(Profile!$E$2:$E$17521,Profile!$B$2:$B$17521,$B279,Profile!$C$2:$C$17521,CK$8))*$C$9</f>
        <v>0</v>
      </c>
      <c r="CL279" s="162">
        <f>(SUMIFS(Profile!$E$2:$E$17521,Profile!$B$2:$B$17521,$B279,Profile!$C$2:$C$17521,CL$8))*$C$9</f>
        <v>0</v>
      </c>
      <c r="CM279" s="162">
        <f>(SUMIFS(Profile!$E$2:$E$17521,Profile!$B$2:$B$17521,$B279,Profile!$C$2:$C$17521,CM$8))*$C$9</f>
        <v>0</v>
      </c>
      <c r="CN279" s="162">
        <f>(SUMIFS(Profile!$E$2:$E$17521,Profile!$B$2:$B$17521,$B279,Profile!$C$2:$C$17521,CN$8))*$C$9</f>
        <v>0</v>
      </c>
      <c r="CO279" s="162">
        <f>(SUMIFS(Profile!$E$2:$E$17521,Profile!$B$2:$B$17521,$B279,Profile!$C$2:$C$17521,CO$8))*$C$9</f>
        <v>0</v>
      </c>
      <c r="CP279" s="162">
        <f>(SUMIFS(Profile!$E$2:$E$17521,Profile!$B$2:$B$17521,$B279,Profile!$C$2:$C$17521,CP$8))*$C$9</f>
        <v>0</v>
      </c>
      <c r="CQ279" s="162">
        <f>(SUMIFS(Profile!$E$2:$E$17521,Profile!$B$2:$B$17521,$B279,Profile!$C$2:$C$17521,CQ$8))*$C$9</f>
        <v>0</v>
      </c>
      <c r="CR279" s="162">
        <f>(SUMIFS(Profile!$E$2:$E$17521,Profile!$B$2:$B$17521,$B279,Profile!$C$2:$C$17521,CR$8))*$C$9</f>
        <v>0</v>
      </c>
      <c r="CS279" s="162">
        <f>(SUMIFS(Profile!$E$2:$E$17521,Profile!$B$2:$B$17521,$B279,Profile!$C$2:$C$17521,CS$8))*$C$9</f>
        <v>0</v>
      </c>
      <c r="CT279" s="162">
        <f>(SUMIFS(Profile!$E$2:$E$17521,Profile!$B$2:$B$17521,$B279,Profile!$C$2:$C$17521,CT$8))*$C$9</f>
        <v>0</v>
      </c>
      <c r="CU279" s="162">
        <f>(SUMIFS(Profile!$E$2:$E$17521,Profile!$B$2:$B$17521,$B279,Profile!$C$2:$C$17521,CU$8))*$C$9</f>
        <v>0</v>
      </c>
      <c r="CV279" s="162">
        <f>(SUMIFS(Profile!$E$2:$E$17521,Profile!$B$2:$B$17521,$B279,Profile!$C$2:$C$17521,CV$8))*$C$9</f>
        <v>0</v>
      </c>
      <c r="CW279" s="162">
        <f>(SUMIFS(Profile!$E$2:$E$17521,Profile!$B$2:$B$17521,$B279,Profile!$C$2:$C$17521,CW$8))*$C$9</f>
        <v>0</v>
      </c>
      <c r="CX279" s="162">
        <f t="shared" si="11"/>
        <v>0</v>
      </c>
      <c r="CY279" s="162">
        <f t="shared" ref="CY279:ET279" si="1356">MAX(BB279-E279,0)</f>
        <v>0</v>
      </c>
      <c r="CZ279" s="162">
        <f t="shared" si="1356"/>
        <v>0</v>
      </c>
      <c r="DA279" s="162">
        <f t="shared" si="1356"/>
        <v>0</v>
      </c>
      <c r="DB279" s="162">
        <f t="shared" si="1356"/>
        <v>0</v>
      </c>
      <c r="DC279" s="162">
        <f t="shared" si="1356"/>
        <v>0</v>
      </c>
      <c r="DD279" s="162">
        <f t="shared" si="1356"/>
        <v>0</v>
      </c>
      <c r="DE279" s="162">
        <f t="shared" si="1356"/>
        <v>0</v>
      </c>
      <c r="DF279" s="162">
        <f t="shared" si="1356"/>
        <v>0</v>
      </c>
      <c r="DG279" s="162">
        <f t="shared" si="1356"/>
        <v>0</v>
      </c>
      <c r="DH279" s="162">
        <f t="shared" si="1356"/>
        <v>0</v>
      </c>
      <c r="DI279" s="162">
        <f t="shared" si="1356"/>
        <v>0</v>
      </c>
      <c r="DJ279" s="162">
        <f t="shared" si="1356"/>
        <v>0</v>
      </c>
      <c r="DK279" s="162">
        <f t="shared" si="1356"/>
        <v>0</v>
      </c>
      <c r="DL279" s="162">
        <f t="shared" si="1356"/>
        <v>0</v>
      </c>
      <c r="DM279" s="162">
        <f t="shared" si="1356"/>
        <v>0</v>
      </c>
      <c r="DN279" s="162">
        <f t="shared" si="1356"/>
        <v>0</v>
      </c>
      <c r="DO279" s="162">
        <f t="shared" si="1356"/>
        <v>0</v>
      </c>
      <c r="DP279" s="162">
        <f t="shared" si="1356"/>
        <v>0</v>
      </c>
      <c r="DQ279" s="162">
        <f t="shared" si="1356"/>
        <v>0</v>
      </c>
      <c r="DR279" s="162">
        <f t="shared" si="1356"/>
        <v>0</v>
      </c>
      <c r="DS279" s="162">
        <f t="shared" si="1356"/>
        <v>0</v>
      </c>
      <c r="DT279" s="162">
        <f t="shared" si="1356"/>
        <v>0</v>
      </c>
      <c r="DU279" s="162">
        <f t="shared" si="1356"/>
        <v>0</v>
      </c>
      <c r="DV279" s="162">
        <f t="shared" si="1356"/>
        <v>0</v>
      </c>
      <c r="DW279" s="162">
        <f t="shared" si="1356"/>
        <v>0</v>
      </c>
      <c r="DX279" s="162">
        <f t="shared" si="1356"/>
        <v>0</v>
      </c>
      <c r="DY279" s="162">
        <f t="shared" si="1356"/>
        <v>0</v>
      </c>
      <c r="DZ279" s="162">
        <f t="shared" si="1356"/>
        <v>0</v>
      </c>
      <c r="EA279" s="162">
        <f t="shared" si="1356"/>
        <v>0</v>
      </c>
      <c r="EB279" s="162">
        <f t="shared" si="1356"/>
        <v>0</v>
      </c>
      <c r="EC279" s="162">
        <f t="shared" si="1356"/>
        <v>0</v>
      </c>
      <c r="ED279" s="162">
        <f t="shared" si="1356"/>
        <v>0</v>
      </c>
      <c r="EE279" s="162">
        <f t="shared" si="1356"/>
        <v>0</v>
      </c>
      <c r="EF279" s="162">
        <f t="shared" si="1356"/>
        <v>0</v>
      </c>
      <c r="EG279" s="162">
        <f t="shared" si="1356"/>
        <v>0</v>
      </c>
      <c r="EH279" s="162">
        <f t="shared" si="1356"/>
        <v>0</v>
      </c>
      <c r="EI279" s="162">
        <f t="shared" si="1356"/>
        <v>0</v>
      </c>
      <c r="EJ279" s="162">
        <f t="shared" si="1356"/>
        <v>0</v>
      </c>
      <c r="EK279" s="162">
        <f t="shared" si="1356"/>
        <v>0</v>
      </c>
      <c r="EL279" s="162">
        <f t="shared" si="1356"/>
        <v>0</v>
      </c>
      <c r="EM279" s="162">
        <f t="shared" si="1356"/>
        <v>0</v>
      </c>
      <c r="EN279" s="162">
        <f t="shared" si="1356"/>
        <v>0</v>
      </c>
      <c r="EO279" s="162">
        <f t="shared" si="1356"/>
        <v>0</v>
      </c>
      <c r="EP279" s="162">
        <f t="shared" si="1356"/>
        <v>0</v>
      </c>
      <c r="EQ279" s="162">
        <f t="shared" si="1356"/>
        <v>0</v>
      </c>
      <c r="ER279" s="162">
        <f t="shared" si="1356"/>
        <v>0</v>
      </c>
      <c r="ES279" s="162">
        <f t="shared" si="1356"/>
        <v>0</v>
      </c>
      <c r="ET279" s="162">
        <f t="shared" si="1356"/>
        <v>0</v>
      </c>
      <c r="EU279" s="162">
        <f t="shared" si="13"/>
        <v>0</v>
      </c>
      <c r="EV279" s="162">
        <f t="shared" ref="EV279:GQ279" si="1357">BB279-CY279</f>
        <v>0</v>
      </c>
      <c r="EW279" s="162">
        <f t="shared" si="1357"/>
        <v>0</v>
      </c>
      <c r="EX279" s="162">
        <f t="shared" si="1357"/>
        <v>0</v>
      </c>
      <c r="EY279" s="162">
        <f t="shared" si="1357"/>
        <v>0</v>
      </c>
      <c r="EZ279" s="162">
        <f t="shared" si="1357"/>
        <v>0</v>
      </c>
      <c r="FA279" s="162">
        <f t="shared" si="1357"/>
        <v>0</v>
      </c>
      <c r="FB279" s="162">
        <f t="shared" si="1357"/>
        <v>0</v>
      </c>
      <c r="FC279" s="162">
        <f t="shared" si="1357"/>
        <v>0</v>
      </c>
      <c r="FD279" s="162">
        <f t="shared" si="1357"/>
        <v>0</v>
      </c>
      <c r="FE279" s="162">
        <f t="shared" si="1357"/>
        <v>0</v>
      </c>
      <c r="FF279" s="162">
        <f t="shared" si="1357"/>
        <v>0</v>
      </c>
      <c r="FG279" s="162">
        <f t="shared" si="1357"/>
        <v>0</v>
      </c>
      <c r="FH279" s="162">
        <f t="shared" si="1357"/>
        <v>0</v>
      </c>
      <c r="FI279" s="162">
        <f t="shared" si="1357"/>
        <v>0</v>
      </c>
      <c r="FJ279" s="162">
        <f t="shared" si="1357"/>
        <v>0</v>
      </c>
      <c r="FK279" s="162">
        <f t="shared" si="1357"/>
        <v>0</v>
      </c>
      <c r="FL279" s="162">
        <f t="shared" si="1357"/>
        <v>0</v>
      </c>
      <c r="FM279" s="162">
        <f t="shared" si="1357"/>
        <v>0</v>
      </c>
      <c r="FN279" s="162">
        <f t="shared" si="1357"/>
        <v>0</v>
      </c>
      <c r="FO279" s="162">
        <f t="shared" si="1357"/>
        <v>0</v>
      </c>
      <c r="FP279" s="162">
        <f t="shared" si="1357"/>
        <v>0</v>
      </c>
      <c r="FQ279" s="162">
        <f t="shared" si="1357"/>
        <v>0</v>
      </c>
      <c r="FR279" s="162">
        <f t="shared" si="1357"/>
        <v>0</v>
      </c>
      <c r="FS279" s="162">
        <f t="shared" si="1357"/>
        <v>0</v>
      </c>
      <c r="FT279" s="162">
        <f t="shared" si="1357"/>
        <v>0</v>
      </c>
      <c r="FU279" s="162">
        <f t="shared" si="1357"/>
        <v>0</v>
      </c>
      <c r="FV279" s="162">
        <f t="shared" si="1357"/>
        <v>0</v>
      </c>
      <c r="FW279" s="162">
        <f t="shared" si="1357"/>
        <v>0</v>
      </c>
      <c r="FX279" s="162">
        <f t="shared" si="1357"/>
        <v>0</v>
      </c>
      <c r="FY279" s="162">
        <f t="shared" si="1357"/>
        <v>0</v>
      </c>
      <c r="FZ279" s="162">
        <f t="shared" si="1357"/>
        <v>0</v>
      </c>
      <c r="GA279" s="162">
        <f t="shared" si="1357"/>
        <v>0</v>
      </c>
      <c r="GB279" s="162">
        <f t="shared" si="1357"/>
        <v>0</v>
      </c>
      <c r="GC279" s="162">
        <f t="shared" si="1357"/>
        <v>0</v>
      </c>
      <c r="GD279" s="162">
        <f t="shared" si="1357"/>
        <v>0</v>
      </c>
      <c r="GE279" s="162">
        <f t="shared" si="1357"/>
        <v>0</v>
      </c>
      <c r="GF279" s="162">
        <f t="shared" si="1357"/>
        <v>0</v>
      </c>
      <c r="GG279" s="162">
        <f t="shared" si="1357"/>
        <v>0</v>
      </c>
      <c r="GH279" s="162">
        <f t="shared" si="1357"/>
        <v>0</v>
      </c>
      <c r="GI279" s="162">
        <f t="shared" si="1357"/>
        <v>0</v>
      </c>
      <c r="GJ279" s="162">
        <f t="shared" si="1357"/>
        <v>0</v>
      </c>
      <c r="GK279" s="162">
        <f t="shared" si="1357"/>
        <v>0</v>
      </c>
      <c r="GL279" s="162">
        <f t="shared" si="1357"/>
        <v>0</v>
      </c>
      <c r="GM279" s="162">
        <f t="shared" si="1357"/>
        <v>0</v>
      </c>
      <c r="GN279" s="162">
        <f t="shared" si="1357"/>
        <v>0</v>
      </c>
      <c r="GO279" s="162">
        <f t="shared" si="1357"/>
        <v>0</v>
      </c>
      <c r="GP279" s="162">
        <f t="shared" si="1357"/>
        <v>0</v>
      </c>
      <c r="GQ279" s="162">
        <f t="shared" si="1357"/>
        <v>0</v>
      </c>
      <c r="GR279" s="162">
        <f t="shared" si="15"/>
        <v>0</v>
      </c>
      <c r="GS279" s="162">
        <f t="shared" ref="GS279:IN279" si="1358">E279-EV279</f>
        <v>0</v>
      </c>
      <c r="GT279" s="162">
        <f t="shared" si="1358"/>
        <v>0</v>
      </c>
      <c r="GU279" s="162">
        <f t="shared" si="1358"/>
        <v>0</v>
      </c>
      <c r="GV279" s="162">
        <f t="shared" si="1358"/>
        <v>0</v>
      </c>
      <c r="GW279" s="162">
        <f t="shared" si="1358"/>
        <v>0</v>
      </c>
      <c r="GX279" s="162">
        <f t="shared" si="1358"/>
        <v>0</v>
      </c>
      <c r="GY279" s="162">
        <f t="shared" si="1358"/>
        <v>0</v>
      </c>
      <c r="GZ279" s="162">
        <f t="shared" si="1358"/>
        <v>0</v>
      </c>
      <c r="HA279" s="162">
        <f t="shared" si="1358"/>
        <v>0</v>
      </c>
      <c r="HB279" s="162">
        <f t="shared" si="1358"/>
        <v>0</v>
      </c>
      <c r="HC279" s="162">
        <f t="shared" si="1358"/>
        <v>0</v>
      </c>
      <c r="HD279" s="162">
        <f t="shared" si="1358"/>
        <v>0</v>
      </c>
      <c r="HE279" s="162">
        <f t="shared" si="1358"/>
        <v>0</v>
      </c>
      <c r="HF279" s="162">
        <f t="shared" si="1358"/>
        <v>0</v>
      </c>
      <c r="HG279" s="162">
        <f t="shared" si="1358"/>
        <v>0</v>
      </c>
      <c r="HH279" s="162">
        <f t="shared" si="1358"/>
        <v>0</v>
      </c>
      <c r="HI279" s="162">
        <f t="shared" si="1358"/>
        <v>0</v>
      </c>
      <c r="HJ279" s="162">
        <f t="shared" si="1358"/>
        <v>0</v>
      </c>
      <c r="HK279" s="162">
        <f t="shared" si="1358"/>
        <v>0</v>
      </c>
      <c r="HL279" s="162">
        <f t="shared" si="1358"/>
        <v>0</v>
      </c>
      <c r="HM279" s="162">
        <f t="shared" si="1358"/>
        <v>0</v>
      </c>
      <c r="HN279" s="162">
        <f t="shared" si="1358"/>
        <v>0</v>
      </c>
      <c r="HO279" s="162">
        <f t="shared" si="1358"/>
        <v>0</v>
      </c>
      <c r="HP279" s="162">
        <f t="shared" si="1358"/>
        <v>0</v>
      </c>
      <c r="HQ279" s="162">
        <f t="shared" si="1358"/>
        <v>0</v>
      </c>
      <c r="HR279" s="162">
        <f t="shared" si="1358"/>
        <v>0</v>
      </c>
      <c r="HS279" s="162">
        <f t="shared" si="1358"/>
        <v>0</v>
      </c>
      <c r="HT279" s="162">
        <f t="shared" si="1358"/>
        <v>0</v>
      </c>
      <c r="HU279" s="162">
        <f t="shared" si="1358"/>
        <v>0</v>
      </c>
      <c r="HV279" s="162">
        <f t="shared" si="1358"/>
        <v>0</v>
      </c>
      <c r="HW279" s="162">
        <f t="shared" si="1358"/>
        <v>0</v>
      </c>
      <c r="HX279" s="162">
        <f t="shared" si="1358"/>
        <v>0</v>
      </c>
      <c r="HY279" s="162">
        <f t="shared" si="1358"/>
        <v>0</v>
      </c>
      <c r="HZ279" s="162">
        <f t="shared" si="1358"/>
        <v>0</v>
      </c>
      <c r="IA279" s="162">
        <f t="shared" si="1358"/>
        <v>0</v>
      </c>
      <c r="IB279" s="162">
        <f t="shared" si="1358"/>
        <v>0</v>
      </c>
      <c r="IC279" s="162">
        <f t="shared" si="1358"/>
        <v>0</v>
      </c>
      <c r="ID279" s="162">
        <f t="shared" si="1358"/>
        <v>0</v>
      </c>
      <c r="IE279" s="162">
        <f t="shared" si="1358"/>
        <v>0</v>
      </c>
      <c r="IF279" s="162">
        <f t="shared" si="1358"/>
        <v>0</v>
      </c>
      <c r="IG279" s="162">
        <f t="shared" si="1358"/>
        <v>0</v>
      </c>
      <c r="IH279" s="162">
        <f t="shared" si="1358"/>
        <v>0</v>
      </c>
      <c r="II279" s="162">
        <f t="shared" si="1358"/>
        <v>0</v>
      </c>
      <c r="IJ279" s="162">
        <f t="shared" si="1358"/>
        <v>0</v>
      </c>
      <c r="IK279" s="162">
        <f t="shared" si="1358"/>
        <v>0</v>
      </c>
      <c r="IL279" s="162">
        <f t="shared" si="1358"/>
        <v>0</v>
      </c>
      <c r="IM279" s="162">
        <f t="shared" si="1358"/>
        <v>0</v>
      </c>
      <c r="IN279" s="162">
        <f t="shared" si="1358"/>
        <v>0</v>
      </c>
      <c r="IO279" s="162">
        <f t="shared" si="17"/>
        <v>0</v>
      </c>
      <c r="IP279" s="162">
        <f t="shared" si="23"/>
        <v>0</v>
      </c>
      <c r="IQ279" s="162">
        <f t="shared" ref="IQ279:KK279" si="1359">MAX((MIN(CZ279+IP279,$IO$7))-GT279,0)</f>
        <v>0</v>
      </c>
      <c r="IR279" s="162">
        <f t="shared" si="1359"/>
        <v>0</v>
      </c>
      <c r="IS279" s="162">
        <f t="shared" si="1359"/>
        <v>0</v>
      </c>
      <c r="IT279" s="162">
        <f t="shared" si="1359"/>
        <v>0</v>
      </c>
      <c r="IU279" s="162">
        <f t="shared" si="1359"/>
        <v>0</v>
      </c>
      <c r="IV279" s="162">
        <f t="shared" si="1359"/>
        <v>0</v>
      </c>
      <c r="IW279" s="162">
        <f t="shared" si="1359"/>
        <v>0</v>
      </c>
      <c r="IX279" s="162">
        <f t="shared" si="1359"/>
        <v>0</v>
      </c>
      <c r="IY279" s="162">
        <f t="shared" si="1359"/>
        <v>0</v>
      </c>
      <c r="IZ279" s="162">
        <f t="shared" si="1359"/>
        <v>0</v>
      </c>
      <c r="JA279" s="162">
        <f t="shared" si="1359"/>
        <v>0</v>
      </c>
      <c r="JB279" s="162">
        <f t="shared" si="1359"/>
        <v>0</v>
      </c>
      <c r="JC279" s="162">
        <f t="shared" si="1359"/>
        <v>0</v>
      </c>
      <c r="JD279" s="162">
        <f t="shared" si="1359"/>
        <v>0</v>
      </c>
      <c r="JE279" s="162">
        <f t="shared" si="1359"/>
        <v>0</v>
      </c>
      <c r="JF279" s="162">
        <f t="shared" si="1359"/>
        <v>0</v>
      </c>
      <c r="JG279" s="162">
        <f t="shared" si="1359"/>
        <v>0</v>
      </c>
      <c r="JH279" s="162">
        <f t="shared" si="1359"/>
        <v>0</v>
      </c>
      <c r="JI279" s="162">
        <f t="shared" si="1359"/>
        <v>0</v>
      </c>
      <c r="JJ279" s="162">
        <f t="shared" si="1359"/>
        <v>0</v>
      </c>
      <c r="JK279" s="162">
        <f t="shared" si="1359"/>
        <v>0</v>
      </c>
      <c r="JL279" s="162">
        <f t="shared" si="1359"/>
        <v>0</v>
      </c>
      <c r="JM279" s="162">
        <f t="shared" si="1359"/>
        <v>0</v>
      </c>
      <c r="JN279" s="162">
        <f t="shared" si="1359"/>
        <v>0</v>
      </c>
      <c r="JO279" s="162">
        <f t="shared" si="1359"/>
        <v>0</v>
      </c>
      <c r="JP279" s="162">
        <f t="shared" si="1359"/>
        <v>0</v>
      </c>
      <c r="JQ279" s="162">
        <f t="shared" si="1359"/>
        <v>0</v>
      </c>
      <c r="JR279" s="162">
        <f t="shared" si="1359"/>
        <v>0</v>
      </c>
      <c r="JS279" s="162">
        <f t="shared" si="1359"/>
        <v>0</v>
      </c>
      <c r="JT279" s="162">
        <f t="shared" si="1359"/>
        <v>0</v>
      </c>
      <c r="JU279" s="162">
        <f t="shared" si="1359"/>
        <v>0</v>
      </c>
      <c r="JV279" s="162">
        <f t="shared" si="1359"/>
        <v>0</v>
      </c>
      <c r="JW279" s="162">
        <f t="shared" si="1359"/>
        <v>0</v>
      </c>
      <c r="JX279" s="162">
        <f t="shared" si="1359"/>
        <v>0</v>
      </c>
      <c r="JY279" s="162">
        <f t="shared" si="1359"/>
        <v>0</v>
      </c>
      <c r="JZ279" s="162">
        <f t="shared" si="1359"/>
        <v>0</v>
      </c>
      <c r="KA279" s="162">
        <f t="shared" si="1359"/>
        <v>0</v>
      </c>
      <c r="KB279" s="162">
        <f t="shared" si="1359"/>
        <v>0</v>
      </c>
      <c r="KC279" s="162">
        <f t="shared" si="1359"/>
        <v>0</v>
      </c>
      <c r="KD279" s="162">
        <f t="shared" si="1359"/>
        <v>0</v>
      </c>
      <c r="KE279" s="162">
        <f t="shared" si="1359"/>
        <v>0</v>
      </c>
      <c r="KF279" s="162">
        <f t="shared" si="1359"/>
        <v>0</v>
      </c>
      <c r="KG279" s="162">
        <f t="shared" si="1359"/>
        <v>0</v>
      </c>
      <c r="KH279" s="162">
        <f t="shared" si="1359"/>
        <v>0</v>
      </c>
      <c r="KI279" s="162">
        <f t="shared" si="1359"/>
        <v>0</v>
      </c>
      <c r="KJ279" s="162">
        <f t="shared" si="1359"/>
        <v>0</v>
      </c>
      <c r="KK279" s="162">
        <f t="shared" si="1359"/>
        <v>0</v>
      </c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</row>
    <row r="280" ht="14.25" customHeight="1" spans="1:326" x14ac:dyDescent="0.25">
      <c r="A280" s="1">
        <v>9</v>
      </c>
      <c r="B280" s="1">
        <f t="shared" ref="B280:C280" si="1360">B279+1</f>
        <v>270</v>
      </c>
      <c r="C280" s="232">
        <f t="shared" si="1360"/>
        <v>43735</v>
      </c>
      <c r="D280" s="162">
        <f t="shared" si="9"/>
        <v>0</v>
      </c>
      <c r="E280" s="162">
        <f>(SUMIFS(Profile!$F$2:$F$17521,Profile!$B$2:$B$17521,$B280,Profile!$C$2:$C$17521,E$8))*$C$6</f>
        <v>0</v>
      </c>
      <c r="F280" s="162">
        <f>(SUMIFS(Profile!$F$2:$F$17521,Profile!$B$2:$B$17521,$B280,Profile!$C$2:$C$17521,F$8))*$C$6</f>
        <v>0</v>
      </c>
      <c r="G280" s="162">
        <f>(SUMIFS(Profile!$F$2:$F$17521,Profile!$B$2:$B$17521,$B280,Profile!$C$2:$C$17521,G$8))*$C$6</f>
        <v>0</v>
      </c>
      <c r="H280" s="162">
        <f>(SUMIFS(Profile!$F$2:$F$17521,Profile!$B$2:$B$17521,$B280,Profile!$C$2:$C$17521,H$8))*$C$6</f>
        <v>0</v>
      </c>
      <c r="I280" s="162">
        <f>(SUMIFS(Profile!$F$2:$F$17521,Profile!$B$2:$B$17521,$B280,Profile!$C$2:$C$17521,I$8))*$C$6</f>
        <v>0</v>
      </c>
      <c r="J280" s="162">
        <f>(SUMIFS(Profile!$F$2:$F$17521,Profile!$B$2:$B$17521,$B280,Profile!$C$2:$C$17521,J$8))*$C$6</f>
        <v>0</v>
      </c>
      <c r="K280" s="162">
        <f>(SUMIFS(Profile!$F$2:$F$17521,Profile!$B$2:$B$17521,$B280,Profile!$C$2:$C$17521,K$8))*$C$6</f>
        <v>0</v>
      </c>
      <c r="L280" s="162">
        <f>(SUMIFS(Profile!$F$2:$F$17521,Profile!$B$2:$B$17521,$B280,Profile!$C$2:$C$17521,L$8))*$C$6</f>
        <v>0</v>
      </c>
      <c r="M280" s="162">
        <f>(SUMIFS(Profile!$F$2:$F$17521,Profile!$B$2:$B$17521,$B280,Profile!$C$2:$C$17521,M$8))*$C$6</f>
        <v>0</v>
      </c>
      <c r="N280" s="162">
        <f>(SUMIFS(Profile!$F$2:$F$17521,Profile!$B$2:$B$17521,$B280,Profile!$C$2:$C$17521,N$8))*$C$6</f>
        <v>0</v>
      </c>
      <c r="O280" s="162">
        <f>(SUMIFS(Profile!$F$2:$F$17521,Profile!$B$2:$B$17521,$B280,Profile!$C$2:$C$17521,O$8))*$C$6</f>
        <v>0</v>
      </c>
      <c r="P280" s="162">
        <f>(SUMIFS(Profile!$F$2:$F$17521,Profile!$B$2:$B$17521,$B280,Profile!$C$2:$C$17521,P$8))*$C$6</f>
        <v>0</v>
      </c>
      <c r="Q280" s="162">
        <f>(SUMIFS(Profile!$F$2:$F$17521,Profile!$B$2:$B$17521,$B280,Profile!$C$2:$C$17521,Q$8))*$C$6</f>
        <v>0</v>
      </c>
      <c r="R280" s="162">
        <f>(SUMIFS(Profile!$F$2:$F$17521,Profile!$B$2:$B$17521,$B280,Profile!$C$2:$C$17521,R$8))*$C$6</f>
        <v>0</v>
      </c>
      <c r="S280" s="162">
        <f>(SUMIFS(Profile!$F$2:$F$17521,Profile!$B$2:$B$17521,$B280,Profile!$C$2:$C$17521,S$8))*$C$6</f>
        <v>0</v>
      </c>
      <c r="T280" s="162">
        <f>(SUMIFS(Profile!$F$2:$F$17521,Profile!$B$2:$B$17521,$B280,Profile!$C$2:$C$17521,T$8))*$C$6</f>
        <v>0</v>
      </c>
      <c r="U280" s="162">
        <f>(SUMIFS(Profile!$F$2:$F$17521,Profile!$B$2:$B$17521,$B280,Profile!$C$2:$C$17521,U$8))*$C$6</f>
        <v>0</v>
      </c>
      <c r="V280" s="162">
        <f>(SUMIFS(Profile!$F$2:$F$17521,Profile!$B$2:$B$17521,$B280,Profile!$C$2:$C$17521,V$8))*$C$6</f>
        <v>0</v>
      </c>
      <c r="W280" s="162">
        <f>(SUMIFS(Profile!$F$2:$F$17521,Profile!$B$2:$B$17521,$B280,Profile!$C$2:$C$17521,W$8))*$C$6</f>
        <v>0</v>
      </c>
      <c r="X280" s="162">
        <f>(SUMIFS(Profile!$F$2:$F$17521,Profile!$B$2:$B$17521,$B280,Profile!$C$2:$C$17521,X$8))*$C$6</f>
        <v>0</v>
      </c>
      <c r="Y280" s="162">
        <f>(SUMIFS(Profile!$F$2:$F$17521,Profile!$B$2:$B$17521,$B280,Profile!$C$2:$C$17521,Y$8))*$C$6</f>
        <v>0</v>
      </c>
      <c r="Z280" s="162">
        <f>(SUMIFS(Profile!$F$2:$F$17521,Profile!$B$2:$B$17521,$B280,Profile!$C$2:$C$17521,Z$8))*$C$6</f>
        <v>0</v>
      </c>
      <c r="AA280" s="162">
        <f>(SUMIFS(Profile!$F$2:$F$17521,Profile!$B$2:$B$17521,$B280,Profile!$C$2:$C$17521,AA$8))*$C$6</f>
        <v>0</v>
      </c>
      <c r="AB280" s="162">
        <f>(SUMIFS(Profile!$F$2:$F$17521,Profile!$B$2:$B$17521,$B280,Profile!$C$2:$C$17521,AB$8))*$C$6</f>
        <v>0</v>
      </c>
      <c r="AC280" s="162">
        <f>(SUMIFS(Profile!$F$2:$F$17521,Profile!$B$2:$B$17521,$B280,Profile!$C$2:$C$17521,AC$8))*$C$6</f>
        <v>0</v>
      </c>
      <c r="AD280" s="162">
        <f>(SUMIFS(Profile!$F$2:$F$17521,Profile!$B$2:$B$17521,$B280,Profile!$C$2:$C$17521,AD$8))*$C$6</f>
        <v>0</v>
      </c>
      <c r="AE280" s="162">
        <f>(SUMIFS(Profile!$F$2:$F$17521,Profile!$B$2:$B$17521,$B280,Profile!$C$2:$C$17521,AE$8))*$C$6</f>
        <v>0</v>
      </c>
      <c r="AF280" s="162">
        <f>(SUMIFS(Profile!$F$2:$F$17521,Profile!$B$2:$B$17521,$B280,Profile!$C$2:$C$17521,AF$8))*$C$6</f>
        <v>0</v>
      </c>
      <c r="AG280" s="162">
        <f>(SUMIFS(Profile!$F$2:$F$17521,Profile!$B$2:$B$17521,$B280,Profile!$C$2:$C$17521,AG$8))*$C$6</f>
        <v>0</v>
      </c>
      <c r="AH280" s="162">
        <f>(SUMIFS(Profile!$F$2:$F$17521,Profile!$B$2:$B$17521,$B280,Profile!$C$2:$C$17521,AH$8))*$C$6</f>
        <v>0</v>
      </c>
      <c r="AI280" s="162">
        <f>(SUMIFS(Profile!$F$2:$F$17521,Profile!$B$2:$B$17521,$B280,Profile!$C$2:$C$17521,AI$8))*$C$6</f>
        <v>0</v>
      </c>
      <c r="AJ280" s="162">
        <f>(SUMIFS(Profile!$F$2:$F$17521,Profile!$B$2:$B$17521,$B280,Profile!$C$2:$C$17521,AJ$8))*$C$6</f>
        <v>0</v>
      </c>
      <c r="AK280" s="162">
        <f>(SUMIFS(Profile!$F$2:$F$17521,Profile!$B$2:$B$17521,$B280,Profile!$C$2:$C$17521,AK$8))*$C$6</f>
        <v>0</v>
      </c>
      <c r="AL280" s="162">
        <f>(SUMIFS(Profile!$F$2:$F$17521,Profile!$B$2:$B$17521,$B280,Profile!$C$2:$C$17521,AL$8))*$C$6</f>
        <v>0</v>
      </c>
      <c r="AM280" s="162">
        <f>(SUMIFS(Profile!$F$2:$F$17521,Profile!$B$2:$B$17521,$B280,Profile!$C$2:$C$17521,AM$8))*$C$6</f>
        <v>0</v>
      </c>
      <c r="AN280" s="162">
        <f>(SUMIFS(Profile!$F$2:$F$17521,Profile!$B$2:$B$17521,$B280,Profile!$C$2:$C$17521,AN$8))*$C$6</f>
        <v>0</v>
      </c>
      <c r="AO280" s="162">
        <f>(SUMIFS(Profile!$F$2:$F$17521,Profile!$B$2:$B$17521,$B280,Profile!$C$2:$C$17521,AO$8))*$C$6</f>
        <v>0</v>
      </c>
      <c r="AP280" s="162">
        <f>(SUMIFS(Profile!$F$2:$F$17521,Profile!$B$2:$B$17521,$B280,Profile!$C$2:$C$17521,AP$8))*$C$6</f>
        <v>0</v>
      </c>
      <c r="AQ280" s="162">
        <f>(SUMIFS(Profile!$F$2:$F$17521,Profile!$B$2:$B$17521,$B280,Profile!$C$2:$C$17521,AQ$8))*$C$6</f>
        <v>0</v>
      </c>
      <c r="AR280" s="162">
        <f>(SUMIFS(Profile!$F$2:$F$17521,Profile!$B$2:$B$17521,$B280,Profile!$C$2:$C$17521,AR$8))*$C$6</f>
        <v>0</v>
      </c>
      <c r="AS280" s="162">
        <f>(SUMIFS(Profile!$F$2:$F$17521,Profile!$B$2:$B$17521,$B280,Profile!$C$2:$C$17521,AS$8))*$C$6</f>
        <v>0</v>
      </c>
      <c r="AT280" s="162">
        <f>(SUMIFS(Profile!$F$2:$F$17521,Profile!$B$2:$B$17521,$B280,Profile!$C$2:$C$17521,AT$8))*$C$6</f>
        <v>0</v>
      </c>
      <c r="AU280" s="162">
        <f>(SUMIFS(Profile!$F$2:$F$17521,Profile!$B$2:$B$17521,$B280,Profile!$C$2:$C$17521,AU$8))*$C$6</f>
        <v>0</v>
      </c>
      <c r="AV280" s="162">
        <f>(SUMIFS(Profile!$F$2:$F$17521,Profile!$B$2:$B$17521,$B280,Profile!$C$2:$C$17521,AV$8))*$C$6</f>
        <v>0</v>
      </c>
      <c r="AW280" s="162">
        <f>(SUMIFS(Profile!$F$2:$F$17521,Profile!$B$2:$B$17521,$B280,Profile!$C$2:$C$17521,AW$8))*$C$6</f>
        <v>0</v>
      </c>
      <c r="AX280" s="162">
        <f>(SUMIFS(Profile!$F$2:$F$17521,Profile!$B$2:$B$17521,$B280,Profile!$C$2:$C$17521,AX$8))*$C$6</f>
        <v>0</v>
      </c>
      <c r="AY280" s="162">
        <f>(SUMIFS(Profile!$F$2:$F$17521,Profile!$B$2:$B$17521,$B280,Profile!$C$2:$C$17521,AY$8))*$C$6</f>
        <v>0</v>
      </c>
      <c r="AZ280" s="162">
        <f>(SUMIFS(Profile!$F$2:$F$17521,Profile!$B$2:$B$17521,$B280,Profile!$C$2:$C$17521,AZ$8))*$C$6</f>
        <v>0</v>
      </c>
      <c r="BA280" s="162">
        <f t="shared" si="10"/>
        <v>0</v>
      </c>
      <c r="BB280" s="162">
        <f>(SUMIFS(Profile!$E$2:$E$17521,Profile!$B$2:$B$17521,$B280,Profile!$C$2:$C$17521,BB$8))*$C$9</f>
        <v>0</v>
      </c>
      <c r="BC280" s="162">
        <f>(SUMIFS(Profile!$E$2:$E$17521,Profile!$B$2:$B$17521,$B280,Profile!$C$2:$C$17521,BC$8))*$C$9</f>
        <v>0</v>
      </c>
      <c r="BD280" s="162">
        <f>(SUMIFS(Profile!$E$2:$E$17521,Profile!$B$2:$B$17521,$B280,Profile!$C$2:$C$17521,BD$8))*$C$9</f>
        <v>0</v>
      </c>
      <c r="BE280" s="162">
        <f>(SUMIFS(Profile!$E$2:$E$17521,Profile!$B$2:$B$17521,$B280,Profile!$C$2:$C$17521,BE$8))*$C$9</f>
        <v>0</v>
      </c>
      <c r="BF280" s="162">
        <f>(SUMIFS(Profile!$E$2:$E$17521,Profile!$B$2:$B$17521,$B280,Profile!$C$2:$C$17521,BF$8))*$C$9</f>
        <v>0</v>
      </c>
      <c r="BG280" s="162">
        <f>(SUMIFS(Profile!$E$2:$E$17521,Profile!$B$2:$B$17521,$B280,Profile!$C$2:$C$17521,BG$8))*$C$9</f>
        <v>0</v>
      </c>
      <c r="BH280" s="162">
        <f>(SUMIFS(Profile!$E$2:$E$17521,Profile!$B$2:$B$17521,$B280,Profile!$C$2:$C$17521,BH$8))*$C$9</f>
        <v>0</v>
      </c>
      <c r="BI280" s="162">
        <f>(SUMIFS(Profile!$E$2:$E$17521,Profile!$B$2:$B$17521,$B280,Profile!$C$2:$C$17521,BI$8))*$C$9</f>
        <v>0</v>
      </c>
      <c r="BJ280" s="162">
        <f>(SUMIFS(Profile!$E$2:$E$17521,Profile!$B$2:$B$17521,$B280,Profile!$C$2:$C$17521,BJ$8))*$C$9</f>
        <v>0</v>
      </c>
      <c r="BK280" s="162">
        <f>(SUMIFS(Profile!$E$2:$E$17521,Profile!$B$2:$B$17521,$B280,Profile!$C$2:$C$17521,BK$8))*$C$9</f>
        <v>0</v>
      </c>
      <c r="BL280" s="162">
        <f>(SUMIFS(Profile!$E$2:$E$17521,Profile!$B$2:$B$17521,$B280,Profile!$C$2:$C$17521,BL$8))*$C$9</f>
        <v>0</v>
      </c>
      <c r="BM280" s="162">
        <f>(SUMIFS(Profile!$E$2:$E$17521,Profile!$B$2:$B$17521,$B280,Profile!$C$2:$C$17521,BM$8))*$C$9</f>
        <v>0</v>
      </c>
      <c r="BN280" s="162">
        <f>(SUMIFS(Profile!$E$2:$E$17521,Profile!$B$2:$B$17521,$B280,Profile!$C$2:$C$17521,BN$8))*$C$9</f>
        <v>0</v>
      </c>
      <c r="BO280" s="162">
        <f>(SUMIFS(Profile!$E$2:$E$17521,Profile!$B$2:$B$17521,$B280,Profile!$C$2:$C$17521,BO$8))*$C$9</f>
        <v>0</v>
      </c>
      <c r="BP280" s="162">
        <f>(SUMIFS(Profile!$E$2:$E$17521,Profile!$B$2:$B$17521,$B280,Profile!$C$2:$C$17521,BP$8))*$C$9</f>
        <v>0</v>
      </c>
      <c r="BQ280" s="162">
        <f>(SUMIFS(Profile!$E$2:$E$17521,Profile!$B$2:$B$17521,$B280,Profile!$C$2:$C$17521,BQ$8))*$C$9</f>
        <v>0</v>
      </c>
      <c r="BR280" s="162">
        <f>(SUMIFS(Profile!$E$2:$E$17521,Profile!$B$2:$B$17521,$B280,Profile!$C$2:$C$17521,BR$8))*$C$9</f>
        <v>0</v>
      </c>
      <c r="BS280" s="162">
        <f>(SUMIFS(Profile!$E$2:$E$17521,Profile!$B$2:$B$17521,$B280,Profile!$C$2:$C$17521,BS$8))*$C$9</f>
        <v>0</v>
      </c>
      <c r="BT280" s="162">
        <f>(SUMIFS(Profile!$E$2:$E$17521,Profile!$B$2:$B$17521,$B280,Profile!$C$2:$C$17521,BT$8))*$C$9</f>
        <v>0</v>
      </c>
      <c r="BU280" s="162">
        <f>(SUMIFS(Profile!$E$2:$E$17521,Profile!$B$2:$B$17521,$B280,Profile!$C$2:$C$17521,BU$8))*$C$9</f>
        <v>0</v>
      </c>
      <c r="BV280" s="162">
        <f>(SUMIFS(Profile!$E$2:$E$17521,Profile!$B$2:$B$17521,$B280,Profile!$C$2:$C$17521,BV$8))*$C$9</f>
        <v>0</v>
      </c>
      <c r="BW280" s="162">
        <f>(SUMIFS(Profile!$E$2:$E$17521,Profile!$B$2:$B$17521,$B280,Profile!$C$2:$C$17521,BW$8))*$C$9</f>
        <v>0</v>
      </c>
      <c r="BX280" s="162">
        <f>(SUMIFS(Profile!$E$2:$E$17521,Profile!$B$2:$B$17521,$B280,Profile!$C$2:$C$17521,BX$8))*$C$9</f>
        <v>0</v>
      </c>
      <c r="BY280" s="162">
        <f>(SUMIFS(Profile!$E$2:$E$17521,Profile!$B$2:$B$17521,$B280,Profile!$C$2:$C$17521,BY$8))*$C$9</f>
        <v>0</v>
      </c>
      <c r="BZ280" s="162">
        <f>(SUMIFS(Profile!$E$2:$E$17521,Profile!$B$2:$B$17521,$B280,Profile!$C$2:$C$17521,BZ$8))*$C$9</f>
        <v>0</v>
      </c>
      <c r="CA280" s="162">
        <f>(SUMIFS(Profile!$E$2:$E$17521,Profile!$B$2:$B$17521,$B280,Profile!$C$2:$C$17521,CA$8))*$C$9</f>
        <v>0</v>
      </c>
      <c r="CB280" s="162">
        <f>(SUMIFS(Profile!$E$2:$E$17521,Profile!$B$2:$B$17521,$B280,Profile!$C$2:$C$17521,CB$8))*$C$9</f>
        <v>0</v>
      </c>
      <c r="CC280" s="162">
        <f>(SUMIFS(Profile!$E$2:$E$17521,Profile!$B$2:$B$17521,$B280,Profile!$C$2:$C$17521,CC$8))*$C$9</f>
        <v>0</v>
      </c>
      <c r="CD280" s="162">
        <f>(SUMIFS(Profile!$E$2:$E$17521,Profile!$B$2:$B$17521,$B280,Profile!$C$2:$C$17521,CD$8))*$C$9</f>
        <v>0</v>
      </c>
      <c r="CE280" s="162">
        <f>(SUMIFS(Profile!$E$2:$E$17521,Profile!$B$2:$B$17521,$B280,Profile!$C$2:$C$17521,CE$8))*$C$9</f>
        <v>0</v>
      </c>
      <c r="CF280" s="162">
        <f>(SUMIFS(Profile!$E$2:$E$17521,Profile!$B$2:$B$17521,$B280,Profile!$C$2:$C$17521,CF$8))*$C$9</f>
        <v>0</v>
      </c>
      <c r="CG280" s="162">
        <f>(SUMIFS(Profile!$E$2:$E$17521,Profile!$B$2:$B$17521,$B280,Profile!$C$2:$C$17521,CG$8))*$C$9</f>
        <v>0</v>
      </c>
      <c r="CH280" s="162">
        <f>(SUMIFS(Profile!$E$2:$E$17521,Profile!$B$2:$B$17521,$B280,Profile!$C$2:$C$17521,CH$8))*$C$9</f>
        <v>0</v>
      </c>
      <c r="CI280" s="162">
        <f>(SUMIFS(Profile!$E$2:$E$17521,Profile!$B$2:$B$17521,$B280,Profile!$C$2:$C$17521,CI$8))*$C$9</f>
        <v>0</v>
      </c>
      <c r="CJ280" s="162">
        <f>(SUMIFS(Profile!$E$2:$E$17521,Profile!$B$2:$B$17521,$B280,Profile!$C$2:$C$17521,CJ$8))*$C$9</f>
        <v>0</v>
      </c>
      <c r="CK280" s="162">
        <f>(SUMIFS(Profile!$E$2:$E$17521,Profile!$B$2:$B$17521,$B280,Profile!$C$2:$C$17521,CK$8))*$C$9</f>
        <v>0</v>
      </c>
      <c r="CL280" s="162">
        <f>(SUMIFS(Profile!$E$2:$E$17521,Profile!$B$2:$B$17521,$B280,Profile!$C$2:$C$17521,CL$8))*$C$9</f>
        <v>0</v>
      </c>
      <c r="CM280" s="162">
        <f>(SUMIFS(Profile!$E$2:$E$17521,Profile!$B$2:$B$17521,$B280,Profile!$C$2:$C$17521,CM$8))*$C$9</f>
        <v>0</v>
      </c>
      <c r="CN280" s="162">
        <f>(SUMIFS(Profile!$E$2:$E$17521,Profile!$B$2:$B$17521,$B280,Profile!$C$2:$C$17521,CN$8))*$C$9</f>
        <v>0</v>
      </c>
      <c r="CO280" s="162">
        <f>(SUMIFS(Profile!$E$2:$E$17521,Profile!$B$2:$B$17521,$B280,Profile!$C$2:$C$17521,CO$8))*$C$9</f>
        <v>0</v>
      </c>
      <c r="CP280" s="162">
        <f>(SUMIFS(Profile!$E$2:$E$17521,Profile!$B$2:$B$17521,$B280,Profile!$C$2:$C$17521,CP$8))*$C$9</f>
        <v>0</v>
      </c>
      <c r="CQ280" s="162">
        <f>(SUMIFS(Profile!$E$2:$E$17521,Profile!$B$2:$B$17521,$B280,Profile!$C$2:$C$17521,CQ$8))*$C$9</f>
        <v>0</v>
      </c>
      <c r="CR280" s="162">
        <f>(SUMIFS(Profile!$E$2:$E$17521,Profile!$B$2:$B$17521,$B280,Profile!$C$2:$C$17521,CR$8))*$C$9</f>
        <v>0</v>
      </c>
      <c r="CS280" s="162">
        <f>(SUMIFS(Profile!$E$2:$E$17521,Profile!$B$2:$B$17521,$B280,Profile!$C$2:$C$17521,CS$8))*$C$9</f>
        <v>0</v>
      </c>
      <c r="CT280" s="162">
        <f>(SUMIFS(Profile!$E$2:$E$17521,Profile!$B$2:$B$17521,$B280,Profile!$C$2:$C$17521,CT$8))*$C$9</f>
        <v>0</v>
      </c>
      <c r="CU280" s="162">
        <f>(SUMIFS(Profile!$E$2:$E$17521,Profile!$B$2:$B$17521,$B280,Profile!$C$2:$C$17521,CU$8))*$C$9</f>
        <v>0</v>
      </c>
      <c r="CV280" s="162">
        <f>(SUMIFS(Profile!$E$2:$E$17521,Profile!$B$2:$B$17521,$B280,Profile!$C$2:$C$17521,CV$8))*$C$9</f>
        <v>0</v>
      </c>
      <c r="CW280" s="162">
        <f>(SUMIFS(Profile!$E$2:$E$17521,Profile!$B$2:$B$17521,$B280,Profile!$C$2:$C$17521,CW$8))*$C$9</f>
        <v>0</v>
      </c>
      <c r="CX280" s="162">
        <f t="shared" si="11"/>
        <v>0</v>
      </c>
      <c r="CY280" s="162">
        <f t="shared" ref="CY280:ET280" si="1361">MAX(BB280-E280,0)</f>
        <v>0</v>
      </c>
      <c r="CZ280" s="162">
        <f t="shared" si="1361"/>
        <v>0</v>
      </c>
      <c r="DA280" s="162">
        <f t="shared" si="1361"/>
        <v>0</v>
      </c>
      <c r="DB280" s="162">
        <f t="shared" si="1361"/>
        <v>0</v>
      </c>
      <c r="DC280" s="162">
        <f t="shared" si="1361"/>
        <v>0</v>
      </c>
      <c r="DD280" s="162">
        <f t="shared" si="1361"/>
        <v>0</v>
      </c>
      <c r="DE280" s="162">
        <f t="shared" si="1361"/>
        <v>0</v>
      </c>
      <c r="DF280" s="162">
        <f t="shared" si="1361"/>
        <v>0</v>
      </c>
      <c r="DG280" s="162">
        <f t="shared" si="1361"/>
        <v>0</v>
      </c>
      <c r="DH280" s="162">
        <f t="shared" si="1361"/>
        <v>0</v>
      </c>
      <c r="DI280" s="162">
        <f t="shared" si="1361"/>
        <v>0</v>
      </c>
      <c r="DJ280" s="162">
        <f t="shared" si="1361"/>
        <v>0</v>
      </c>
      <c r="DK280" s="162">
        <f t="shared" si="1361"/>
        <v>0</v>
      </c>
      <c r="DL280" s="162">
        <f t="shared" si="1361"/>
        <v>0</v>
      </c>
      <c r="DM280" s="162">
        <f t="shared" si="1361"/>
        <v>0</v>
      </c>
      <c r="DN280" s="162">
        <f t="shared" si="1361"/>
        <v>0</v>
      </c>
      <c r="DO280" s="162">
        <f t="shared" si="1361"/>
        <v>0</v>
      </c>
      <c r="DP280" s="162">
        <f t="shared" si="1361"/>
        <v>0</v>
      </c>
      <c r="DQ280" s="162">
        <f t="shared" si="1361"/>
        <v>0</v>
      </c>
      <c r="DR280" s="162">
        <f t="shared" si="1361"/>
        <v>0</v>
      </c>
      <c r="DS280" s="162">
        <f t="shared" si="1361"/>
        <v>0</v>
      </c>
      <c r="DT280" s="162">
        <f t="shared" si="1361"/>
        <v>0</v>
      </c>
      <c r="DU280" s="162">
        <f t="shared" si="1361"/>
        <v>0</v>
      </c>
      <c r="DV280" s="162">
        <f t="shared" si="1361"/>
        <v>0</v>
      </c>
      <c r="DW280" s="162">
        <f t="shared" si="1361"/>
        <v>0</v>
      </c>
      <c r="DX280" s="162">
        <f t="shared" si="1361"/>
        <v>0</v>
      </c>
      <c r="DY280" s="162">
        <f t="shared" si="1361"/>
        <v>0</v>
      </c>
      <c r="DZ280" s="162">
        <f t="shared" si="1361"/>
        <v>0</v>
      </c>
      <c r="EA280" s="162">
        <f t="shared" si="1361"/>
        <v>0</v>
      </c>
      <c r="EB280" s="162">
        <f t="shared" si="1361"/>
        <v>0</v>
      </c>
      <c r="EC280" s="162">
        <f t="shared" si="1361"/>
        <v>0</v>
      </c>
      <c r="ED280" s="162">
        <f t="shared" si="1361"/>
        <v>0</v>
      </c>
      <c r="EE280" s="162">
        <f t="shared" si="1361"/>
        <v>0</v>
      </c>
      <c r="EF280" s="162">
        <f t="shared" si="1361"/>
        <v>0</v>
      </c>
      <c r="EG280" s="162">
        <f t="shared" si="1361"/>
        <v>0</v>
      </c>
      <c r="EH280" s="162">
        <f t="shared" si="1361"/>
        <v>0</v>
      </c>
      <c r="EI280" s="162">
        <f t="shared" si="1361"/>
        <v>0</v>
      </c>
      <c r="EJ280" s="162">
        <f t="shared" si="1361"/>
        <v>0</v>
      </c>
      <c r="EK280" s="162">
        <f t="shared" si="1361"/>
        <v>0</v>
      </c>
      <c r="EL280" s="162">
        <f t="shared" si="1361"/>
        <v>0</v>
      </c>
      <c r="EM280" s="162">
        <f t="shared" si="1361"/>
        <v>0</v>
      </c>
      <c r="EN280" s="162">
        <f t="shared" si="1361"/>
        <v>0</v>
      </c>
      <c r="EO280" s="162">
        <f t="shared" si="1361"/>
        <v>0</v>
      </c>
      <c r="EP280" s="162">
        <f t="shared" si="1361"/>
        <v>0</v>
      </c>
      <c r="EQ280" s="162">
        <f t="shared" si="1361"/>
        <v>0</v>
      </c>
      <c r="ER280" s="162">
        <f t="shared" si="1361"/>
        <v>0</v>
      </c>
      <c r="ES280" s="162">
        <f t="shared" si="1361"/>
        <v>0</v>
      </c>
      <c r="ET280" s="162">
        <f t="shared" si="1361"/>
        <v>0</v>
      </c>
      <c r="EU280" s="162">
        <f t="shared" si="13"/>
        <v>0</v>
      </c>
      <c r="EV280" s="162">
        <f t="shared" ref="EV280:GQ280" si="1362">BB280-CY280</f>
        <v>0</v>
      </c>
      <c r="EW280" s="162">
        <f t="shared" si="1362"/>
        <v>0</v>
      </c>
      <c r="EX280" s="162">
        <f t="shared" si="1362"/>
        <v>0</v>
      </c>
      <c r="EY280" s="162">
        <f t="shared" si="1362"/>
        <v>0</v>
      </c>
      <c r="EZ280" s="162">
        <f t="shared" si="1362"/>
        <v>0</v>
      </c>
      <c r="FA280" s="162">
        <f t="shared" si="1362"/>
        <v>0</v>
      </c>
      <c r="FB280" s="162">
        <f t="shared" si="1362"/>
        <v>0</v>
      </c>
      <c r="FC280" s="162">
        <f t="shared" si="1362"/>
        <v>0</v>
      </c>
      <c r="FD280" s="162">
        <f t="shared" si="1362"/>
        <v>0</v>
      </c>
      <c r="FE280" s="162">
        <f t="shared" si="1362"/>
        <v>0</v>
      </c>
      <c r="FF280" s="162">
        <f t="shared" si="1362"/>
        <v>0</v>
      </c>
      <c r="FG280" s="162">
        <f t="shared" si="1362"/>
        <v>0</v>
      </c>
      <c r="FH280" s="162">
        <f t="shared" si="1362"/>
        <v>0</v>
      </c>
      <c r="FI280" s="162">
        <f t="shared" si="1362"/>
        <v>0</v>
      </c>
      <c r="FJ280" s="162">
        <f t="shared" si="1362"/>
        <v>0</v>
      </c>
      <c r="FK280" s="162">
        <f t="shared" si="1362"/>
        <v>0</v>
      </c>
      <c r="FL280" s="162">
        <f t="shared" si="1362"/>
        <v>0</v>
      </c>
      <c r="FM280" s="162">
        <f t="shared" si="1362"/>
        <v>0</v>
      </c>
      <c r="FN280" s="162">
        <f t="shared" si="1362"/>
        <v>0</v>
      </c>
      <c r="FO280" s="162">
        <f t="shared" si="1362"/>
        <v>0</v>
      </c>
      <c r="FP280" s="162">
        <f t="shared" si="1362"/>
        <v>0</v>
      </c>
      <c r="FQ280" s="162">
        <f t="shared" si="1362"/>
        <v>0</v>
      </c>
      <c r="FR280" s="162">
        <f t="shared" si="1362"/>
        <v>0</v>
      </c>
      <c r="FS280" s="162">
        <f t="shared" si="1362"/>
        <v>0</v>
      </c>
      <c r="FT280" s="162">
        <f t="shared" si="1362"/>
        <v>0</v>
      </c>
      <c r="FU280" s="162">
        <f t="shared" si="1362"/>
        <v>0</v>
      </c>
      <c r="FV280" s="162">
        <f t="shared" si="1362"/>
        <v>0</v>
      </c>
      <c r="FW280" s="162">
        <f t="shared" si="1362"/>
        <v>0</v>
      </c>
      <c r="FX280" s="162">
        <f t="shared" si="1362"/>
        <v>0</v>
      </c>
      <c r="FY280" s="162">
        <f t="shared" si="1362"/>
        <v>0</v>
      </c>
      <c r="FZ280" s="162">
        <f t="shared" si="1362"/>
        <v>0</v>
      </c>
      <c r="GA280" s="162">
        <f t="shared" si="1362"/>
        <v>0</v>
      </c>
      <c r="GB280" s="162">
        <f t="shared" si="1362"/>
        <v>0</v>
      </c>
      <c r="GC280" s="162">
        <f t="shared" si="1362"/>
        <v>0</v>
      </c>
      <c r="GD280" s="162">
        <f t="shared" si="1362"/>
        <v>0</v>
      </c>
      <c r="GE280" s="162">
        <f t="shared" si="1362"/>
        <v>0</v>
      </c>
      <c r="GF280" s="162">
        <f t="shared" si="1362"/>
        <v>0</v>
      </c>
      <c r="GG280" s="162">
        <f t="shared" si="1362"/>
        <v>0</v>
      </c>
      <c r="GH280" s="162">
        <f t="shared" si="1362"/>
        <v>0</v>
      </c>
      <c r="GI280" s="162">
        <f t="shared" si="1362"/>
        <v>0</v>
      </c>
      <c r="GJ280" s="162">
        <f t="shared" si="1362"/>
        <v>0</v>
      </c>
      <c r="GK280" s="162">
        <f t="shared" si="1362"/>
        <v>0</v>
      </c>
      <c r="GL280" s="162">
        <f t="shared" si="1362"/>
        <v>0</v>
      </c>
      <c r="GM280" s="162">
        <f t="shared" si="1362"/>
        <v>0</v>
      </c>
      <c r="GN280" s="162">
        <f t="shared" si="1362"/>
        <v>0</v>
      </c>
      <c r="GO280" s="162">
        <f t="shared" si="1362"/>
        <v>0</v>
      </c>
      <c r="GP280" s="162">
        <f t="shared" si="1362"/>
        <v>0</v>
      </c>
      <c r="GQ280" s="162">
        <f t="shared" si="1362"/>
        <v>0</v>
      </c>
      <c r="GR280" s="162">
        <f t="shared" si="15"/>
        <v>0</v>
      </c>
      <c r="GS280" s="162">
        <f t="shared" ref="GS280:IN280" si="1363">E280-EV280</f>
        <v>0</v>
      </c>
      <c r="GT280" s="162">
        <f t="shared" si="1363"/>
        <v>0</v>
      </c>
      <c r="GU280" s="162">
        <f t="shared" si="1363"/>
        <v>0</v>
      </c>
      <c r="GV280" s="162">
        <f t="shared" si="1363"/>
        <v>0</v>
      </c>
      <c r="GW280" s="162">
        <f t="shared" si="1363"/>
        <v>0</v>
      </c>
      <c r="GX280" s="162">
        <f t="shared" si="1363"/>
        <v>0</v>
      </c>
      <c r="GY280" s="162">
        <f t="shared" si="1363"/>
        <v>0</v>
      </c>
      <c r="GZ280" s="162">
        <f t="shared" si="1363"/>
        <v>0</v>
      </c>
      <c r="HA280" s="162">
        <f t="shared" si="1363"/>
        <v>0</v>
      </c>
      <c r="HB280" s="162">
        <f t="shared" si="1363"/>
        <v>0</v>
      </c>
      <c r="HC280" s="162">
        <f t="shared" si="1363"/>
        <v>0</v>
      </c>
      <c r="HD280" s="162">
        <f t="shared" si="1363"/>
        <v>0</v>
      </c>
      <c r="HE280" s="162">
        <f t="shared" si="1363"/>
        <v>0</v>
      </c>
      <c r="HF280" s="162">
        <f t="shared" si="1363"/>
        <v>0</v>
      </c>
      <c r="HG280" s="162">
        <f t="shared" si="1363"/>
        <v>0</v>
      </c>
      <c r="HH280" s="162">
        <f t="shared" si="1363"/>
        <v>0</v>
      </c>
      <c r="HI280" s="162">
        <f t="shared" si="1363"/>
        <v>0</v>
      </c>
      <c r="HJ280" s="162">
        <f t="shared" si="1363"/>
        <v>0</v>
      </c>
      <c r="HK280" s="162">
        <f t="shared" si="1363"/>
        <v>0</v>
      </c>
      <c r="HL280" s="162">
        <f t="shared" si="1363"/>
        <v>0</v>
      </c>
      <c r="HM280" s="162">
        <f t="shared" si="1363"/>
        <v>0</v>
      </c>
      <c r="HN280" s="162">
        <f t="shared" si="1363"/>
        <v>0</v>
      </c>
      <c r="HO280" s="162">
        <f t="shared" si="1363"/>
        <v>0</v>
      </c>
      <c r="HP280" s="162">
        <f t="shared" si="1363"/>
        <v>0</v>
      </c>
      <c r="HQ280" s="162">
        <f t="shared" si="1363"/>
        <v>0</v>
      </c>
      <c r="HR280" s="162">
        <f t="shared" si="1363"/>
        <v>0</v>
      </c>
      <c r="HS280" s="162">
        <f t="shared" si="1363"/>
        <v>0</v>
      </c>
      <c r="HT280" s="162">
        <f t="shared" si="1363"/>
        <v>0</v>
      </c>
      <c r="HU280" s="162">
        <f t="shared" si="1363"/>
        <v>0</v>
      </c>
      <c r="HV280" s="162">
        <f t="shared" si="1363"/>
        <v>0</v>
      </c>
      <c r="HW280" s="162">
        <f t="shared" si="1363"/>
        <v>0</v>
      </c>
      <c r="HX280" s="162">
        <f t="shared" si="1363"/>
        <v>0</v>
      </c>
      <c r="HY280" s="162">
        <f t="shared" si="1363"/>
        <v>0</v>
      </c>
      <c r="HZ280" s="162">
        <f t="shared" si="1363"/>
        <v>0</v>
      </c>
      <c r="IA280" s="162">
        <f t="shared" si="1363"/>
        <v>0</v>
      </c>
      <c r="IB280" s="162">
        <f t="shared" si="1363"/>
        <v>0</v>
      </c>
      <c r="IC280" s="162">
        <f t="shared" si="1363"/>
        <v>0</v>
      </c>
      <c r="ID280" s="162">
        <f t="shared" si="1363"/>
        <v>0</v>
      </c>
      <c r="IE280" s="162">
        <f t="shared" si="1363"/>
        <v>0</v>
      </c>
      <c r="IF280" s="162">
        <f t="shared" si="1363"/>
        <v>0</v>
      </c>
      <c r="IG280" s="162">
        <f t="shared" si="1363"/>
        <v>0</v>
      </c>
      <c r="IH280" s="162">
        <f t="shared" si="1363"/>
        <v>0</v>
      </c>
      <c r="II280" s="162">
        <f t="shared" si="1363"/>
        <v>0</v>
      </c>
      <c r="IJ280" s="162">
        <f t="shared" si="1363"/>
        <v>0</v>
      </c>
      <c r="IK280" s="162">
        <f t="shared" si="1363"/>
        <v>0</v>
      </c>
      <c r="IL280" s="162">
        <f t="shared" si="1363"/>
        <v>0</v>
      </c>
      <c r="IM280" s="162">
        <f t="shared" si="1363"/>
        <v>0</v>
      </c>
      <c r="IN280" s="162">
        <f t="shared" si="1363"/>
        <v>0</v>
      </c>
      <c r="IO280" s="162">
        <f t="shared" si="17"/>
        <v>0</v>
      </c>
      <c r="IP280" s="162">
        <f t="shared" si="23"/>
        <v>0</v>
      </c>
      <c r="IQ280" s="162">
        <f t="shared" ref="IQ280:KK280" si="1364">MAX((MIN(CZ280+IP280,$IO$7))-GT280,0)</f>
        <v>0</v>
      </c>
      <c r="IR280" s="162">
        <f t="shared" si="1364"/>
        <v>0</v>
      </c>
      <c r="IS280" s="162">
        <f t="shared" si="1364"/>
        <v>0</v>
      </c>
      <c r="IT280" s="162">
        <f t="shared" si="1364"/>
        <v>0</v>
      </c>
      <c r="IU280" s="162">
        <f t="shared" si="1364"/>
        <v>0</v>
      </c>
      <c r="IV280" s="162">
        <f t="shared" si="1364"/>
        <v>0</v>
      </c>
      <c r="IW280" s="162">
        <f t="shared" si="1364"/>
        <v>0</v>
      </c>
      <c r="IX280" s="162">
        <f t="shared" si="1364"/>
        <v>0</v>
      </c>
      <c r="IY280" s="162">
        <f t="shared" si="1364"/>
        <v>0</v>
      </c>
      <c r="IZ280" s="162">
        <f t="shared" si="1364"/>
        <v>0</v>
      </c>
      <c r="JA280" s="162">
        <f t="shared" si="1364"/>
        <v>0</v>
      </c>
      <c r="JB280" s="162">
        <f t="shared" si="1364"/>
        <v>0</v>
      </c>
      <c r="JC280" s="162">
        <f t="shared" si="1364"/>
        <v>0</v>
      </c>
      <c r="JD280" s="162">
        <f t="shared" si="1364"/>
        <v>0</v>
      </c>
      <c r="JE280" s="162">
        <f t="shared" si="1364"/>
        <v>0</v>
      </c>
      <c r="JF280" s="162">
        <f t="shared" si="1364"/>
        <v>0</v>
      </c>
      <c r="JG280" s="162">
        <f t="shared" si="1364"/>
        <v>0</v>
      </c>
      <c r="JH280" s="162">
        <f t="shared" si="1364"/>
        <v>0</v>
      </c>
      <c r="JI280" s="162">
        <f t="shared" si="1364"/>
        <v>0</v>
      </c>
      <c r="JJ280" s="162">
        <f t="shared" si="1364"/>
        <v>0</v>
      </c>
      <c r="JK280" s="162">
        <f t="shared" si="1364"/>
        <v>0</v>
      </c>
      <c r="JL280" s="162">
        <f t="shared" si="1364"/>
        <v>0</v>
      </c>
      <c r="JM280" s="162">
        <f t="shared" si="1364"/>
        <v>0</v>
      </c>
      <c r="JN280" s="162">
        <f t="shared" si="1364"/>
        <v>0</v>
      </c>
      <c r="JO280" s="162">
        <f t="shared" si="1364"/>
        <v>0</v>
      </c>
      <c r="JP280" s="162">
        <f t="shared" si="1364"/>
        <v>0</v>
      </c>
      <c r="JQ280" s="162">
        <f t="shared" si="1364"/>
        <v>0</v>
      </c>
      <c r="JR280" s="162">
        <f t="shared" si="1364"/>
        <v>0</v>
      </c>
      <c r="JS280" s="162">
        <f t="shared" si="1364"/>
        <v>0</v>
      </c>
      <c r="JT280" s="162">
        <f t="shared" si="1364"/>
        <v>0</v>
      </c>
      <c r="JU280" s="162">
        <f t="shared" si="1364"/>
        <v>0</v>
      </c>
      <c r="JV280" s="162">
        <f t="shared" si="1364"/>
        <v>0</v>
      </c>
      <c r="JW280" s="162">
        <f t="shared" si="1364"/>
        <v>0</v>
      </c>
      <c r="JX280" s="162">
        <f t="shared" si="1364"/>
        <v>0</v>
      </c>
      <c r="JY280" s="162">
        <f t="shared" si="1364"/>
        <v>0</v>
      </c>
      <c r="JZ280" s="162">
        <f t="shared" si="1364"/>
        <v>0</v>
      </c>
      <c r="KA280" s="162">
        <f t="shared" si="1364"/>
        <v>0</v>
      </c>
      <c r="KB280" s="162">
        <f t="shared" si="1364"/>
        <v>0</v>
      </c>
      <c r="KC280" s="162">
        <f t="shared" si="1364"/>
        <v>0</v>
      </c>
      <c r="KD280" s="162">
        <f t="shared" si="1364"/>
        <v>0</v>
      </c>
      <c r="KE280" s="162">
        <f t="shared" si="1364"/>
        <v>0</v>
      </c>
      <c r="KF280" s="162">
        <f t="shared" si="1364"/>
        <v>0</v>
      </c>
      <c r="KG280" s="162">
        <f t="shared" si="1364"/>
        <v>0</v>
      </c>
      <c r="KH280" s="162">
        <f t="shared" si="1364"/>
        <v>0</v>
      </c>
      <c r="KI280" s="162">
        <f t="shared" si="1364"/>
        <v>0</v>
      </c>
      <c r="KJ280" s="162">
        <f t="shared" si="1364"/>
        <v>0</v>
      </c>
      <c r="KK280" s="162">
        <f t="shared" si="1364"/>
        <v>0</v>
      </c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</row>
    <row r="281" ht="14.25" customHeight="1" spans="1:326" x14ac:dyDescent="0.25">
      <c r="A281" s="1">
        <v>9</v>
      </c>
      <c r="B281" s="1">
        <f t="shared" ref="B281:C281" si="1365">B280+1</f>
        <v>271</v>
      </c>
      <c r="C281" s="232">
        <f t="shared" si="1365"/>
        <v>43736</v>
      </c>
      <c r="D281" s="162">
        <f t="shared" si="9"/>
        <v>0</v>
      </c>
      <c r="E281" s="162">
        <f>(SUMIFS(Profile!$F$2:$F$17521,Profile!$B$2:$B$17521,$B281,Profile!$C$2:$C$17521,E$8))*$C$6</f>
        <v>0</v>
      </c>
      <c r="F281" s="162">
        <f>(SUMIFS(Profile!$F$2:$F$17521,Profile!$B$2:$B$17521,$B281,Profile!$C$2:$C$17521,F$8))*$C$6</f>
        <v>0</v>
      </c>
      <c r="G281" s="162">
        <f>(SUMIFS(Profile!$F$2:$F$17521,Profile!$B$2:$B$17521,$B281,Profile!$C$2:$C$17521,G$8))*$C$6</f>
        <v>0</v>
      </c>
      <c r="H281" s="162">
        <f>(SUMIFS(Profile!$F$2:$F$17521,Profile!$B$2:$B$17521,$B281,Profile!$C$2:$C$17521,H$8))*$C$6</f>
        <v>0</v>
      </c>
      <c r="I281" s="162">
        <f>(SUMIFS(Profile!$F$2:$F$17521,Profile!$B$2:$B$17521,$B281,Profile!$C$2:$C$17521,I$8))*$C$6</f>
        <v>0</v>
      </c>
      <c r="J281" s="162">
        <f>(SUMIFS(Profile!$F$2:$F$17521,Profile!$B$2:$B$17521,$B281,Profile!$C$2:$C$17521,J$8))*$C$6</f>
        <v>0</v>
      </c>
      <c r="K281" s="162">
        <f>(SUMIFS(Profile!$F$2:$F$17521,Profile!$B$2:$B$17521,$B281,Profile!$C$2:$C$17521,K$8))*$C$6</f>
        <v>0</v>
      </c>
      <c r="L281" s="162">
        <f>(SUMIFS(Profile!$F$2:$F$17521,Profile!$B$2:$B$17521,$B281,Profile!$C$2:$C$17521,L$8))*$C$6</f>
        <v>0</v>
      </c>
      <c r="M281" s="162">
        <f>(SUMIFS(Profile!$F$2:$F$17521,Profile!$B$2:$B$17521,$B281,Profile!$C$2:$C$17521,M$8))*$C$6</f>
        <v>0</v>
      </c>
      <c r="N281" s="162">
        <f>(SUMIFS(Profile!$F$2:$F$17521,Profile!$B$2:$B$17521,$B281,Profile!$C$2:$C$17521,N$8))*$C$6</f>
        <v>0</v>
      </c>
      <c r="O281" s="162">
        <f>(SUMIFS(Profile!$F$2:$F$17521,Profile!$B$2:$B$17521,$B281,Profile!$C$2:$C$17521,O$8))*$C$6</f>
        <v>0</v>
      </c>
      <c r="P281" s="162">
        <f>(SUMIFS(Profile!$F$2:$F$17521,Profile!$B$2:$B$17521,$B281,Profile!$C$2:$C$17521,P$8))*$C$6</f>
        <v>0</v>
      </c>
      <c r="Q281" s="162">
        <f>(SUMIFS(Profile!$F$2:$F$17521,Profile!$B$2:$B$17521,$B281,Profile!$C$2:$C$17521,Q$8))*$C$6</f>
        <v>0</v>
      </c>
      <c r="R281" s="162">
        <f>(SUMIFS(Profile!$F$2:$F$17521,Profile!$B$2:$B$17521,$B281,Profile!$C$2:$C$17521,R$8))*$C$6</f>
        <v>0</v>
      </c>
      <c r="S281" s="162">
        <f>(SUMIFS(Profile!$F$2:$F$17521,Profile!$B$2:$B$17521,$B281,Profile!$C$2:$C$17521,S$8))*$C$6</f>
        <v>0</v>
      </c>
      <c r="T281" s="162">
        <f>(SUMIFS(Profile!$F$2:$F$17521,Profile!$B$2:$B$17521,$B281,Profile!$C$2:$C$17521,T$8))*$C$6</f>
        <v>0</v>
      </c>
      <c r="U281" s="162">
        <f>(SUMIFS(Profile!$F$2:$F$17521,Profile!$B$2:$B$17521,$B281,Profile!$C$2:$C$17521,U$8))*$C$6</f>
        <v>0</v>
      </c>
      <c r="V281" s="162">
        <f>(SUMIFS(Profile!$F$2:$F$17521,Profile!$B$2:$B$17521,$B281,Profile!$C$2:$C$17521,V$8))*$C$6</f>
        <v>0</v>
      </c>
      <c r="W281" s="162">
        <f>(SUMIFS(Profile!$F$2:$F$17521,Profile!$B$2:$B$17521,$B281,Profile!$C$2:$C$17521,W$8))*$C$6</f>
        <v>0</v>
      </c>
      <c r="X281" s="162">
        <f>(SUMIFS(Profile!$F$2:$F$17521,Profile!$B$2:$B$17521,$B281,Profile!$C$2:$C$17521,X$8))*$C$6</f>
        <v>0</v>
      </c>
      <c r="Y281" s="162">
        <f>(SUMIFS(Profile!$F$2:$F$17521,Profile!$B$2:$B$17521,$B281,Profile!$C$2:$C$17521,Y$8))*$C$6</f>
        <v>0</v>
      </c>
      <c r="Z281" s="162">
        <f>(SUMIFS(Profile!$F$2:$F$17521,Profile!$B$2:$B$17521,$B281,Profile!$C$2:$C$17521,Z$8))*$C$6</f>
        <v>0</v>
      </c>
      <c r="AA281" s="162">
        <f>(SUMIFS(Profile!$F$2:$F$17521,Profile!$B$2:$B$17521,$B281,Profile!$C$2:$C$17521,AA$8))*$C$6</f>
        <v>0</v>
      </c>
      <c r="AB281" s="162">
        <f>(SUMIFS(Profile!$F$2:$F$17521,Profile!$B$2:$B$17521,$B281,Profile!$C$2:$C$17521,AB$8))*$C$6</f>
        <v>0</v>
      </c>
      <c r="AC281" s="162">
        <f>(SUMIFS(Profile!$F$2:$F$17521,Profile!$B$2:$B$17521,$B281,Profile!$C$2:$C$17521,AC$8))*$C$6</f>
        <v>0</v>
      </c>
      <c r="AD281" s="162">
        <f>(SUMIFS(Profile!$F$2:$F$17521,Profile!$B$2:$B$17521,$B281,Profile!$C$2:$C$17521,AD$8))*$C$6</f>
        <v>0</v>
      </c>
      <c r="AE281" s="162">
        <f>(SUMIFS(Profile!$F$2:$F$17521,Profile!$B$2:$B$17521,$B281,Profile!$C$2:$C$17521,AE$8))*$C$6</f>
        <v>0</v>
      </c>
      <c r="AF281" s="162">
        <f>(SUMIFS(Profile!$F$2:$F$17521,Profile!$B$2:$B$17521,$B281,Profile!$C$2:$C$17521,AF$8))*$C$6</f>
        <v>0</v>
      </c>
      <c r="AG281" s="162">
        <f>(SUMIFS(Profile!$F$2:$F$17521,Profile!$B$2:$B$17521,$B281,Profile!$C$2:$C$17521,AG$8))*$C$6</f>
        <v>0</v>
      </c>
      <c r="AH281" s="162">
        <f>(SUMIFS(Profile!$F$2:$F$17521,Profile!$B$2:$B$17521,$B281,Profile!$C$2:$C$17521,AH$8))*$C$6</f>
        <v>0</v>
      </c>
      <c r="AI281" s="162">
        <f>(SUMIFS(Profile!$F$2:$F$17521,Profile!$B$2:$B$17521,$B281,Profile!$C$2:$C$17521,AI$8))*$C$6</f>
        <v>0</v>
      </c>
      <c r="AJ281" s="162">
        <f>(SUMIFS(Profile!$F$2:$F$17521,Profile!$B$2:$B$17521,$B281,Profile!$C$2:$C$17521,AJ$8))*$C$6</f>
        <v>0</v>
      </c>
      <c r="AK281" s="162">
        <f>(SUMIFS(Profile!$F$2:$F$17521,Profile!$B$2:$B$17521,$B281,Profile!$C$2:$C$17521,AK$8))*$C$6</f>
        <v>0</v>
      </c>
      <c r="AL281" s="162">
        <f>(SUMIFS(Profile!$F$2:$F$17521,Profile!$B$2:$B$17521,$B281,Profile!$C$2:$C$17521,AL$8))*$C$6</f>
        <v>0</v>
      </c>
      <c r="AM281" s="162">
        <f>(SUMIFS(Profile!$F$2:$F$17521,Profile!$B$2:$B$17521,$B281,Profile!$C$2:$C$17521,AM$8))*$C$6</f>
        <v>0</v>
      </c>
      <c r="AN281" s="162">
        <f>(SUMIFS(Profile!$F$2:$F$17521,Profile!$B$2:$B$17521,$B281,Profile!$C$2:$C$17521,AN$8))*$C$6</f>
        <v>0</v>
      </c>
      <c r="AO281" s="162">
        <f>(SUMIFS(Profile!$F$2:$F$17521,Profile!$B$2:$B$17521,$B281,Profile!$C$2:$C$17521,AO$8))*$C$6</f>
        <v>0</v>
      </c>
      <c r="AP281" s="162">
        <f>(SUMIFS(Profile!$F$2:$F$17521,Profile!$B$2:$B$17521,$B281,Profile!$C$2:$C$17521,AP$8))*$C$6</f>
        <v>0</v>
      </c>
      <c r="AQ281" s="162">
        <f>(SUMIFS(Profile!$F$2:$F$17521,Profile!$B$2:$B$17521,$B281,Profile!$C$2:$C$17521,AQ$8))*$C$6</f>
        <v>0</v>
      </c>
      <c r="AR281" s="162">
        <f>(SUMIFS(Profile!$F$2:$F$17521,Profile!$B$2:$B$17521,$B281,Profile!$C$2:$C$17521,AR$8))*$C$6</f>
        <v>0</v>
      </c>
      <c r="AS281" s="162">
        <f>(SUMIFS(Profile!$F$2:$F$17521,Profile!$B$2:$B$17521,$B281,Profile!$C$2:$C$17521,AS$8))*$C$6</f>
        <v>0</v>
      </c>
      <c r="AT281" s="162">
        <f>(SUMIFS(Profile!$F$2:$F$17521,Profile!$B$2:$B$17521,$B281,Profile!$C$2:$C$17521,AT$8))*$C$6</f>
        <v>0</v>
      </c>
      <c r="AU281" s="162">
        <f>(SUMIFS(Profile!$F$2:$F$17521,Profile!$B$2:$B$17521,$B281,Profile!$C$2:$C$17521,AU$8))*$C$6</f>
        <v>0</v>
      </c>
      <c r="AV281" s="162">
        <f>(SUMIFS(Profile!$F$2:$F$17521,Profile!$B$2:$B$17521,$B281,Profile!$C$2:$C$17521,AV$8))*$C$6</f>
        <v>0</v>
      </c>
      <c r="AW281" s="162">
        <f>(SUMIFS(Profile!$F$2:$F$17521,Profile!$B$2:$B$17521,$B281,Profile!$C$2:$C$17521,AW$8))*$C$6</f>
        <v>0</v>
      </c>
      <c r="AX281" s="162">
        <f>(SUMIFS(Profile!$F$2:$F$17521,Profile!$B$2:$B$17521,$B281,Profile!$C$2:$C$17521,AX$8))*$C$6</f>
        <v>0</v>
      </c>
      <c r="AY281" s="162">
        <f>(SUMIFS(Profile!$F$2:$F$17521,Profile!$B$2:$B$17521,$B281,Profile!$C$2:$C$17521,AY$8))*$C$6</f>
        <v>0</v>
      </c>
      <c r="AZ281" s="162">
        <f>(SUMIFS(Profile!$F$2:$F$17521,Profile!$B$2:$B$17521,$B281,Profile!$C$2:$C$17521,AZ$8))*$C$6</f>
        <v>0</v>
      </c>
      <c r="BA281" s="162">
        <f t="shared" si="10"/>
        <v>0</v>
      </c>
      <c r="BB281" s="162">
        <f>(SUMIFS(Profile!$E$2:$E$17521,Profile!$B$2:$B$17521,$B281,Profile!$C$2:$C$17521,BB$8))*$C$9</f>
        <v>0</v>
      </c>
      <c r="BC281" s="162">
        <f>(SUMIFS(Profile!$E$2:$E$17521,Profile!$B$2:$B$17521,$B281,Profile!$C$2:$C$17521,BC$8))*$C$9</f>
        <v>0</v>
      </c>
      <c r="BD281" s="162">
        <f>(SUMIFS(Profile!$E$2:$E$17521,Profile!$B$2:$B$17521,$B281,Profile!$C$2:$C$17521,BD$8))*$C$9</f>
        <v>0</v>
      </c>
      <c r="BE281" s="162">
        <f>(SUMIFS(Profile!$E$2:$E$17521,Profile!$B$2:$B$17521,$B281,Profile!$C$2:$C$17521,BE$8))*$C$9</f>
        <v>0</v>
      </c>
      <c r="BF281" s="162">
        <f>(SUMIFS(Profile!$E$2:$E$17521,Profile!$B$2:$B$17521,$B281,Profile!$C$2:$C$17521,BF$8))*$C$9</f>
        <v>0</v>
      </c>
      <c r="BG281" s="162">
        <f>(SUMIFS(Profile!$E$2:$E$17521,Profile!$B$2:$B$17521,$B281,Profile!$C$2:$C$17521,BG$8))*$C$9</f>
        <v>0</v>
      </c>
      <c r="BH281" s="162">
        <f>(SUMIFS(Profile!$E$2:$E$17521,Profile!$B$2:$B$17521,$B281,Profile!$C$2:$C$17521,BH$8))*$C$9</f>
        <v>0</v>
      </c>
      <c r="BI281" s="162">
        <f>(SUMIFS(Profile!$E$2:$E$17521,Profile!$B$2:$B$17521,$B281,Profile!$C$2:$C$17521,BI$8))*$C$9</f>
        <v>0</v>
      </c>
      <c r="BJ281" s="162">
        <f>(SUMIFS(Profile!$E$2:$E$17521,Profile!$B$2:$B$17521,$B281,Profile!$C$2:$C$17521,BJ$8))*$C$9</f>
        <v>0</v>
      </c>
      <c r="BK281" s="162">
        <f>(SUMIFS(Profile!$E$2:$E$17521,Profile!$B$2:$B$17521,$B281,Profile!$C$2:$C$17521,BK$8))*$C$9</f>
        <v>0</v>
      </c>
      <c r="BL281" s="162">
        <f>(SUMIFS(Profile!$E$2:$E$17521,Profile!$B$2:$B$17521,$B281,Profile!$C$2:$C$17521,BL$8))*$C$9</f>
        <v>0</v>
      </c>
      <c r="BM281" s="162">
        <f>(SUMIFS(Profile!$E$2:$E$17521,Profile!$B$2:$B$17521,$B281,Profile!$C$2:$C$17521,BM$8))*$C$9</f>
        <v>0</v>
      </c>
      <c r="BN281" s="162">
        <f>(SUMIFS(Profile!$E$2:$E$17521,Profile!$B$2:$B$17521,$B281,Profile!$C$2:$C$17521,BN$8))*$C$9</f>
        <v>0</v>
      </c>
      <c r="BO281" s="162">
        <f>(SUMIFS(Profile!$E$2:$E$17521,Profile!$B$2:$B$17521,$B281,Profile!$C$2:$C$17521,BO$8))*$C$9</f>
        <v>0</v>
      </c>
      <c r="BP281" s="162">
        <f>(SUMIFS(Profile!$E$2:$E$17521,Profile!$B$2:$B$17521,$B281,Profile!$C$2:$C$17521,BP$8))*$C$9</f>
        <v>0</v>
      </c>
      <c r="BQ281" s="162">
        <f>(SUMIFS(Profile!$E$2:$E$17521,Profile!$B$2:$B$17521,$B281,Profile!$C$2:$C$17521,BQ$8))*$C$9</f>
        <v>0</v>
      </c>
      <c r="BR281" s="162">
        <f>(SUMIFS(Profile!$E$2:$E$17521,Profile!$B$2:$B$17521,$B281,Profile!$C$2:$C$17521,BR$8))*$C$9</f>
        <v>0</v>
      </c>
      <c r="BS281" s="162">
        <f>(SUMIFS(Profile!$E$2:$E$17521,Profile!$B$2:$B$17521,$B281,Profile!$C$2:$C$17521,BS$8))*$C$9</f>
        <v>0</v>
      </c>
      <c r="BT281" s="162">
        <f>(SUMIFS(Profile!$E$2:$E$17521,Profile!$B$2:$B$17521,$B281,Profile!$C$2:$C$17521,BT$8))*$C$9</f>
        <v>0</v>
      </c>
      <c r="BU281" s="162">
        <f>(SUMIFS(Profile!$E$2:$E$17521,Profile!$B$2:$B$17521,$B281,Profile!$C$2:$C$17521,BU$8))*$C$9</f>
        <v>0</v>
      </c>
      <c r="BV281" s="162">
        <f>(SUMIFS(Profile!$E$2:$E$17521,Profile!$B$2:$B$17521,$B281,Profile!$C$2:$C$17521,BV$8))*$C$9</f>
        <v>0</v>
      </c>
      <c r="BW281" s="162">
        <f>(SUMIFS(Profile!$E$2:$E$17521,Profile!$B$2:$B$17521,$B281,Profile!$C$2:$C$17521,BW$8))*$C$9</f>
        <v>0</v>
      </c>
      <c r="BX281" s="162">
        <f>(SUMIFS(Profile!$E$2:$E$17521,Profile!$B$2:$B$17521,$B281,Profile!$C$2:$C$17521,BX$8))*$C$9</f>
        <v>0</v>
      </c>
      <c r="BY281" s="162">
        <f>(SUMIFS(Profile!$E$2:$E$17521,Profile!$B$2:$B$17521,$B281,Profile!$C$2:$C$17521,BY$8))*$C$9</f>
        <v>0</v>
      </c>
      <c r="BZ281" s="162">
        <f>(SUMIFS(Profile!$E$2:$E$17521,Profile!$B$2:$B$17521,$B281,Profile!$C$2:$C$17521,BZ$8))*$C$9</f>
        <v>0</v>
      </c>
      <c r="CA281" s="162">
        <f>(SUMIFS(Profile!$E$2:$E$17521,Profile!$B$2:$B$17521,$B281,Profile!$C$2:$C$17521,CA$8))*$C$9</f>
        <v>0</v>
      </c>
      <c r="CB281" s="162">
        <f>(SUMIFS(Profile!$E$2:$E$17521,Profile!$B$2:$B$17521,$B281,Profile!$C$2:$C$17521,CB$8))*$C$9</f>
        <v>0</v>
      </c>
      <c r="CC281" s="162">
        <f>(SUMIFS(Profile!$E$2:$E$17521,Profile!$B$2:$B$17521,$B281,Profile!$C$2:$C$17521,CC$8))*$C$9</f>
        <v>0</v>
      </c>
      <c r="CD281" s="162">
        <f>(SUMIFS(Profile!$E$2:$E$17521,Profile!$B$2:$B$17521,$B281,Profile!$C$2:$C$17521,CD$8))*$C$9</f>
        <v>0</v>
      </c>
      <c r="CE281" s="162">
        <f>(SUMIFS(Profile!$E$2:$E$17521,Profile!$B$2:$B$17521,$B281,Profile!$C$2:$C$17521,CE$8))*$C$9</f>
        <v>0</v>
      </c>
      <c r="CF281" s="162">
        <f>(SUMIFS(Profile!$E$2:$E$17521,Profile!$B$2:$B$17521,$B281,Profile!$C$2:$C$17521,CF$8))*$C$9</f>
        <v>0</v>
      </c>
      <c r="CG281" s="162">
        <f>(SUMIFS(Profile!$E$2:$E$17521,Profile!$B$2:$B$17521,$B281,Profile!$C$2:$C$17521,CG$8))*$C$9</f>
        <v>0</v>
      </c>
      <c r="CH281" s="162">
        <f>(SUMIFS(Profile!$E$2:$E$17521,Profile!$B$2:$B$17521,$B281,Profile!$C$2:$C$17521,CH$8))*$C$9</f>
        <v>0</v>
      </c>
      <c r="CI281" s="162">
        <f>(SUMIFS(Profile!$E$2:$E$17521,Profile!$B$2:$B$17521,$B281,Profile!$C$2:$C$17521,CI$8))*$C$9</f>
        <v>0</v>
      </c>
      <c r="CJ281" s="162">
        <f>(SUMIFS(Profile!$E$2:$E$17521,Profile!$B$2:$B$17521,$B281,Profile!$C$2:$C$17521,CJ$8))*$C$9</f>
        <v>0</v>
      </c>
      <c r="CK281" s="162">
        <f>(SUMIFS(Profile!$E$2:$E$17521,Profile!$B$2:$B$17521,$B281,Profile!$C$2:$C$17521,CK$8))*$C$9</f>
        <v>0</v>
      </c>
      <c r="CL281" s="162">
        <f>(SUMIFS(Profile!$E$2:$E$17521,Profile!$B$2:$B$17521,$B281,Profile!$C$2:$C$17521,CL$8))*$C$9</f>
        <v>0</v>
      </c>
      <c r="CM281" s="162">
        <f>(SUMIFS(Profile!$E$2:$E$17521,Profile!$B$2:$B$17521,$B281,Profile!$C$2:$C$17521,CM$8))*$C$9</f>
        <v>0</v>
      </c>
      <c r="CN281" s="162">
        <f>(SUMIFS(Profile!$E$2:$E$17521,Profile!$B$2:$B$17521,$B281,Profile!$C$2:$C$17521,CN$8))*$C$9</f>
        <v>0</v>
      </c>
      <c r="CO281" s="162">
        <f>(SUMIFS(Profile!$E$2:$E$17521,Profile!$B$2:$B$17521,$B281,Profile!$C$2:$C$17521,CO$8))*$C$9</f>
        <v>0</v>
      </c>
      <c r="CP281" s="162">
        <f>(SUMIFS(Profile!$E$2:$E$17521,Profile!$B$2:$B$17521,$B281,Profile!$C$2:$C$17521,CP$8))*$C$9</f>
        <v>0</v>
      </c>
      <c r="CQ281" s="162">
        <f>(SUMIFS(Profile!$E$2:$E$17521,Profile!$B$2:$B$17521,$B281,Profile!$C$2:$C$17521,CQ$8))*$C$9</f>
        <v>0</v>
      </c>
      <c r="CR281" s="162">
        <f>(SUMIFS(Profile!$E$2:$E$17521,Profile!$B$2:$B$17521,$B281,Profile!$C$2:$C$17521,CR$8))*$C$9</f>
        <v>0</v>
      </c>
      <c r="CS281" s="162">
        <f>(SUMIFS(Profile!$E$2:$E$17521,Profile!$B$2:$B$17521,$B281,Profile!$C$2:$C$17521,CS$8))*$C$9</f>
        <v>0</v>
      </c>
      <c r="CT281" s="162">
        <f>(SUMIFS(Profile!$E$2:$E$17521,Profile!$B$2:$B$17521,$B281,Profile!$C$2:$C$17521,CT$8))*$C$9</f>
        <v>0</v>
      </c>
      <c r="CU281" s="162">
        <f>(SUMIFS(Profile!$E$2:$E$17521,Profile!$B$2:$B$17521,$B281,Profile!$C$2:$C$17521,CU$8))*$C$9</f>
        <v>0</v>
      </c>
      <c r="CV281" s="162">
        <f>(SUMIFS(Profile!$E$2:$E$17521,Profile!$B$2:$B$17521,$B281,Profile!$C$2:$C$17521,CV$8))*$C$9</f>
        <v>0</v>
      </c>
      <c r="CW281" s="162">
        <f>(SUMIFS(Profile!$E$2:$E$17521,Profile!$B$2:$B$17521,$B281,Profile!$C$2:$C$17521,CW$8))*$C$9</f>
        <v>0</v>
      </c>
      <c r="CX281" s="162">
        <f t="shared" si="11"/>
        <v>0</v>
      </c>
      <c r="CY281" s="162">
        <f t="shared" ref="CY281:ET281" si="1366">MAX(BB281-E281,0)</f>
        <v>0</v>
      </c>
      <c r="CZ281" s="162">
        <f t="shared" si="1366"/>
        <v>0</v>
      </c>
      <c r="DA281" s="162">
        <f t="shared" si="1366"/>
        <v>0</v>
      </c>
      <c r="DB281" s="162">
        <f t="shared" si="1366"/>
        <v>0</v>
      </c>
      <c r="DC281" s="162">
        <f t="shared" si="1366"/>
        <v>0</v>
      </c>
      <c r="DD281" s="162">
        <f t="shared" si="1366"/>
        <v>0</v>
      </c>
      <c r="DE281" s="162">
        <f t="shared" si="1366"/>
        <v>0</v>
      </c>
      <c r="DF281" s="162">
        <f t="shared" si="1366"/>
        <v>0</v>
      </c>
      <c r="DG281" s="162">
        <f t="shared" si="1366"/>
        <v>0</v>
      </c>
      <c r="DH281" s="162">
        <f t="shared" si="1366"/>
        <v>0</v>
      </c>
      <c r="DI281" s="162">
        <f t="shared" si="1366"/>
        <v>0</v>
      </c>
      <c r="DJ281" s="162">
        <f t="shared" si="1366"/>
        <v>0</v>
      </c>
      <c r="DK281" s="162">
        <f t="shared" si="1366"/>
        <v>0</v>
      </c>
      <c r="DL281" s="162">
        <f t="shared" si="1366"/>
        <v>0</v>
      </c>
      <c r="DM281" s="162">
        <f t="shared" si="1366"/>
        <v>0</v>
      </c>
      <c r="DN281" s="162">
        <f t="shared" si="1366"/>
        <v>0</v>
      </c>
      <c r="DO281" s="162">
        <f t="shared" si="1366"/>
        <v>0</v>
      </c>
      <c r="DP281" s="162">
        <f t="shared" si="1366"/>
        <v>0</v>
      </c>
      <c r="DQ281" s="162">
        <f t="shared" si="1366"/>
        <v>0</v>
      </c>
      <c r="DR281" s="162">
        <f t="shared" si="1366"/>
        <v>0</v>
      </c>
      <c r="DS281" s="162">
        <f t="shared" si="1366"/>
        <v>0</v>
      </c>
      <c r="DT281" s="162">
        <f t="shared" si="1366"/>
        <v>0</v>
      </c>
      <c r="DU281" s="162">
        <f t="shared" si="1366"/>
        <v>0</v>
      </c>
      <c r="DV281" s="162">
        <f t="shared" si="1366"/>
        <v>0</v>
      </c>
      <c r="DW281" s="162">
        <f t="shared" si="1366"/>
        <v>0</v>
      </c>
      <c r="DX281" s="162">
        <f t="shared" si="1366"/>
        <v>0</v>
      </c>
      <c r="DY281" s="162">
        <f t="shared" si="1366"/>
        <v>0</v>
      </c>
      <c r="DZ281" s="162">
        <f t="shared" si="1366"/>
        <v>0</v>
      </c>
      <c r="EA281" s="162">
        <f t="shared" si="1366"/>
        <v>0</v>
      </c>
      <c r="EB281" s="162">
        <f t="shared" si="1366"/>
        <v>0</v>
      </c>
      <c r="EC281" s="162">
        <f t="shared" si="1366"/>
        <v>0</v>
      </c>
      <c r="ED281" s="162">
        <f t="shared" si="1366"/>
        <v>0</v>
      </c>
      <c r="EE281" s="162">
        <f t="shared" si="1366"/>
        <v>0</v>
      </c>
      <c r="EF281" s="162">
        <f t="shared" si="1366"/>
        <v>0</v>
      </c>
      <c r="EG281" s="162">
        <f t="shared" si="1366"/>
        <v>0</v>
      </c>
      <c r="EH281" s="162">
        <f t="shared" si="1366"/>
        <v>0</v>
      </c>
      <c r="EI281" s="162">
        <f t="shared" si="1366"/>
        <v>0</v>
      </c>
      <c r="EJ281" s="162">
        <f t="shared" si="1366"/>
        <v>0</v>
      </c>
      <c r="EK281" s="162">
        <f t="shared" si="1366"/>
        <v>0</v>
      </c>
      <c r="EL281" s="162">
        <f t="shared" si="1366"/>
        <v>0</v>
      </c>
      <c r="EM281" s="162">
        <f t="shared" si="1366"/>
        <v>0</v>
      </c>
      <c r="EN281" s="162">
        <f t="shared" si="1366"/>
        <v>0</v>
      </c>
      <c r="EO281" s="162">
        <f t="shared" si="1366"/>
        <v>0</v>
      </c>
      <c r="EP281" s="162">
        <f t="shared" si="1366"/>
        <v>0</v>
      </c>
      <c r="EQ281" s="162">
        <f t="shared" si="1366"/>
        <v>0</v>
      </c>
      <c r="ER281" s="162">
        <f t="shared" si="1366"/>
        <v>0</v>
      </c>
      <c r="ES281" s="162">
        <f t="shared" si="1366"/>
        <v>0</v>
      </c>
      <c r="ET281" s="162">
        <f t="shared" si="1366"/>
        <v>0</v>
      </c>
      <c r="EU281" s="162">
        <f t="shared" si="13"/>
        <v>0</v>
      </c>
      <c r="EV281" s="162">
        <f t="shared" ref="EV281:GQ281" si="1367">BB281-CY281</f>
        <v>0</v>
      </c>
      <c r="EW281" s="162">
        <f t="shared" si="1367"/>
        <v>0</v>
      </c>
      <c r="EX281" s="162">
        <f t="shared" si="1367"/>
        <v>0</v>
      </c>
      <c r="EY281" s="162">
        <f t="shared" si="1367"/>
        <v>0</v>
      </c>
      <c r="EZ281" s="162">
        <f t="shared" si="1367"/>
        <v>0</v>
      </c>
      <c r="FA281" s="162">
        <f t="shared" si="1367"/>
        <v>0</v>
      </c>
      <c r="FB281" s="162">
        <f t="shared" si="1367"/>
        <v>0</v>
      </c>
      <c r="FC281" s="162">
        <f t="shared" si="1367"/>
        <v>0</v>
      </c>
      <c r="FD281" s="162">
        <f t="shared" si="1367"/>
        <v>0</v>
      </c>
      <c r="FE281" s="162">
        <f t="shared" si="1367"/>
        <v>0</v>
      </c>
      <c r="FF281" s="162">
        <f t="shared" si="1367"/>
        <v>0</v>
      </c>
      <c r="FG281" s="162">
        <f t="shared" si="1367"/>
        <v>0</v>
      </c>
      <c r="FH281" s="162">
        <f t="shared" si="1367"/>
        <v>0</v>
      </c>
      <c r="FI281" s="162">
        <f t="shared" si="1367"/>
        <v>0</v>
      </c>
      <c r="FJ281" s="162">
        <f t="shared" si="1367"/>
        <v>0</v>
      </c>
      <c r="FK281" s="162">
        <f t="shared" si="1367"/>
        <v>0</v>
      </c>
      <c r="FL281" s="162">
        <f t="shared" si="1367"/>
        <v>0</v>
      </c>
      <c r="FM281" s="162">
        <f t="shared" si="1367"/>
        <v>0</v>
      </c>
      <c r="FN281" s="162">
        <f t="shared" si="1367"/>
        <v>0</v>
      </c>
      <c r="FO281" s="162">
        <f t="shared" si="1367"/>
        <v>0</v>
      </c>
      <c r="FP281" s="162">
        <f t="shared" si="1367"/>
        <v>0</v>
      </c>
      <c r="FQ281" s="162">
        <f t="shared" si="1367"/>
        <v>0</v>
      </c>
      <c r="FR281" s="162">
        <f t="shared" si="1367"/>
        <v>0</v>
      </c>
      <c r="FS281" s="162">
        <f t="shared" si="1367"/>
        <v>0</v>
      </c>
      <c r="FT281" s="162">
        <f t="shared" si="1367"/>
        <v>0</v>
      </c>
      <c r="FU281" s="162">
        <f t="shared" si="1367"/>
        <v>0</v>
      </c>
      <c r="FV281" s="162">
        <f t="shared" si="1367"/>
        <v>0</v>
      </c>
      <c r="FW281" s="162">
        <f t="shared" si="1367"/>
        <v>0</v>
      </c>
      <c r="FX281" s="162">
        <f t="shared" si="1367"/>
        <v>0</v>
      </c>
      <c r="FY281" s="162">
        <f t="shared" si="1367"/>
        <v>0</v>
      </c>
      <c r="FZ281" s="162">
        <f t="shared" si="1367"/>
        <v>0</v>
      </c>
      <c r="GA281" s="162">
        <f t="shared" si="1367"/>
        <v>0</v>
      </c>
      <c r="GB281" s="162">
        <f t="shared" si="1367"/>
        <v>0</v>
      </c>
      <c r="GC281" s="162">
        <f t="shared" si="1367"/>
        <v>0</v>
      </c>
      <c r="GD281" s="162">
        <f t="shared" si="1367"/>
        <v>0</v>
      </c>
      <c r="GE281" s="162">
        <f t="shared" si="1367"/>
        <v>0</v>
      </c>
      <c r="GF281" s="162">
        <f t="shared" si="1367"/>
        <v>0</v>
      </c>
      <c r="GG281" s="162">
        <f t="shared" si="1367"/>
        <v>0</v>
      </c>
      <c r="GH281" s="162">
        <f t="shared" si="1367"/>
        <v>0</v>
      </c>
      <c r="GI281" s="162">
        <f t="shared" si="1367"/>
        <v>0</v>
      </c>
      <c r="GJ281" s="162">
        <f t="shared" si="1367"/>
        <v>0</v>
      </c>
      <c r="GK281" s="162">
        <f t="shared" si="1367"/>
        <v>0</v>
      </c>
      <c r="GL281" s="162">
        <f t="shared" si="1367"/>
        <v>0</v>
      </c>
      <c r="GM281" s="162">
        <f t="shared" si="1367"/>
        <v>0</v>
      </c>
      <c r="GN281" s="162">
        <f t="shared" si="1367"/>
        <v>0</v>
      </c>
      <c r="GO281" s="162">
        <f t="shared" si="1367"/>
        <v>0</v>
      </c>
      <c r="GP281" s="162">
        <f t="shared" si="1367"/>
        <v>0</v>
      </c>
      <c r="GQ281" s="162">
        <f t="shared" si="1367"/>
        <v>0</v>
      </c>
      <c r="GR281" s="162">
        <f t="shared" si="15"/>
        <v>0</v>
      </c>
      <c r="GS281" s="162">
        <f t="shared" ref="GS281:IN281" si="1368">E281-EV281</f>
        <v>0</v>
      </c>
      <c r="GT281" s="162">
        <f t="shared" si="1368"/>
        <v>0</v>
      </c>
      <c r="GU281" s="162">
        <f t="shared" si="1368"/>
        <v>0</v>
      </c>
      <c r="GV281" s="162">
        <f t="shared" si="1368"/>
        <v>0</v>
      </c>
      <c r="GW281" s="162">
        <f t="shared" si="1368"/>
        <v>0</v>
      </c>
      <c r="GX281" s="162">
        <f t="shared" si="1368"/>
        <v>0</v>
      </c>
      <c r="GY281" s="162">
        <f t="shared" si="1368"/>
        <v>0</v>
      </c>
      <c r="GZ281" s="162">
        <f t="shared" si="1368"/>
        <v>0</v>
      </c>
      <c r="HA281" s="162">
        <f t="shared" si="1368"/>
        <v>0</v>
      </c>
      <c r="HB281" s="162">
        <f t="shared" si="1368"/>
        <v>0</v>
      </c>
      <c r="HC281" s="162">
        <f t="shared" si="1368"/>
        <v>0</v>
      </c>
      <c r="HD281" s="162">
        <f t="shared" si="1368"/>
        <v>0</v>
      </c>
      <c r="HE281" s="162">
        <f t="shared" si="1368"/>
        <v>0</v>
      </c>
      <c r="HF281" s="162">
        <f t="shared" si="1368"/>
        <v>0</v>
      </c>
      <c r="HG281" s="162">
        <f t="shared" si="1368"/>
        <v>0</v>
      </c>
      <c r="HH281" s="162">
        <f t="shared" si="1368"/>
        <v>0</v>
      </c>
      <c r="HI281" s="162">
        <f t="shared" si="1368"/>
        <v>0</v>
      </c>
      <c r="HJ281" s="162">
        <f t="shared" si="1368"/>
        <v>0</v>
      </c>
      <c r="HK281" s="162">
        <f t="shared" si="1368"/>
        <v>0</v>
      </c>
      <c r="HL281" s="162">
        <f t="shared" si="1368"/>
        <v>0</v>
      </c>
      <c r="HM281" s="162">
        <f t="shared" si="1368"/>
        <v>0</v>
      </c>
      <c r="HN281" s="162">
        <f t="shared" si="1368"/>
        <v>0</v>
      </c>
      <c r="HO281" s="162">
        <f t="shared" si="1368"/>
        <v>0</v>
      </c>
      <c r="HP281" s="162">
        <f t="shared" si="1368"/>
        <v>0</v>
      </c>
      <c r="HQ281" s="162">
        <f t="shared" si="1368"/>
        <v>0</v>
      </c>
      <c r="HR281" s="162">
        <f t="shared" si="1368"/>
        <v>0</v>
      </c>
      <c r="HS281" s="162">
        <f t="shared" si="1368"/>
        <v>0</v>
      </c>
      <c r="HT281" s="162">
        <f t="shared" si="1368"/>
        <v>0</v>
      </c>
      <c r="HU281" s="162">
        <f t="shared" si="1368"/>
        <v>0</v>
      </c>
      <c r="HV281" s="162">
        <f t="shared" si="1368"/>
        <v>0</v>
      </c>
      <c r="HW281" s="162">
        <f t="shared" si="1368"/>
        <v>0</v>
      </c>
      <c r="HX281" s="162">
        <f t="shared" si="1368"/>
        <v>0</v>
      </c>
      <c r="HY281" s="162">
        <f t="shared" si="1368"/>
        <v>0</v>
      </c>
      <c r="HZ281" s="162">
        <f t="shared" si="1368"/>
        <v>0</v>
      </c>
      <c r="IA281" s="162">
        <f t="shared" si="1368"/>
        <v>0</v>
      </c>
      <c r="IB281" s="162">
        <f t="shared" si="1368"/>
        <v>0</v>
      </c>
      <c r="IC281" s="162">
        <f t="shared" si="1368"/>
        <v>0</v>
      </c>
      <c r="ID281" s="162">
        <f t="shared" si="1368"/>
        <v>0</v>
      </c>
      <c r="IE281" s="162">
        <f t="shared" si="1368"/>
        <v>0</v>
      </c>
      <c r="IF281" s="162">
        <f t="shared" si="1368"/>
        <v>0</v>
      </c>
      <c r="IG281" s="162">
        <f t="shared" si="1368"/>
        <v>0</v>
      </c>
      <c r="IH281" s="162">
        <f t="shared" si="1368"/>
        <v>0</v>
      </c>
      <c r="II281" s="162">
        <f t="shared" si="1368"/>
        <v>0</v>
      </c>
      <c r="IJ281" s="162">
        <f t="shared" si="1368"/>
        <v>0</v>
      </c>
      <c r="IK281" s="162">
        <f t="shared" si="1368"/>
        <v>0</v>
      </c>
      <c r="IL281" s="162">
        <f t="shared" si="1368"/>
        <v>0</v>
      </c>
      <c r="IM281" s="162">
        <f t="shared" si="1368"/>
        <v>0</v>
      </c>
      <c r="IN281" s="162">
        <f t="shared" si="1368"/>
        <v>0</v>
      </c>
      <c r="IO281" s="162">
        <f t="shared" si="17"/>
        <v>0</v>
      </c>
      <c r="IP281" s="162">
        <f t="shared" si="23"/>
        <v>0</v>
      </c>
      <c r="IQ281" s="162">
        <f t="shared" ref="IQ281:KK281" si="1369">MAX((MIN(CZ281+IP281,$IO$7))-GT281,0)</f>
        <v>0</v>
      </c>
      <c r="IR281" s="162">
        <f t="shared" si="1369"/>
        <v>0</v>
      </c>
      <c r="IS281" s="162">
        <f t="shared" si="1369"/>
        <v>0</v>
      </c>
      <c r="IT281" s="162">
        <f t="shared" si="1369"/>
        <v>0</v>
      </c>
      <c r="IU281" s="162">
        <f t="shared" si="1369"/>
        <v>0</v>
      </c>
      <c r="IV281" s="162">
        <f t="shared" si="1369"/>
        <v>0</v>
      </c>
      <c r="IW281" s="162">
        <f t="shared" si="1369"/>
        <v>0</v>
      </c>
      <c r="IX281" s="162">
        <f t="shared" si="1369"/>
        <v>0</v>
      </c>
      <c r="IY281" s="162">
        <f t="shared" si="1369"/>
        <v>0</v>
      </c>
      <c r="IZ281" s="162">
        <f t="shared" si="1369"/>
        <v>0</v>
      </c>
      <c r="JA281" s="162">
        <f t="shared" si="1369"/>
        <v>0</v>
      </c>
      <c r="JB281" s="162">
        <f t="shared" si="1369"/>
        <v>0</v>
      </c>
      <c r="JC281" s="162">
        <f t="shared" si="1369"/>
        <v>0</v>
      </c>
      <c r="JD281" s="162">
        <f t="shared" si="1369"/>
        <v>0</v>
      </c>
      <c r="JE281" s="162">
        <f t="shared" si="1369"/>
        <v>0</v>
      </c>
      <c r="JF281" s="162">
        <f t="shared" si="1369"/>
        <v>0</v>
      </c>
      <c r="JG281" s="162">
        <f t="shared" si="1369"/>
        <v>0</v>
      </c>
      <c r="JH281" s="162">
        <f t="shared" si="1369"/>
        <v>0</v>
      </c>
      <c r="JI281" s="162">
        <f t="shared" si="1369"/>
        <v>0</v>
      </c>
      <c r="JJ281" s="162">
        <f t="shared" si="1369"/>
        <v>0</v>
      </c>
      <c r="JK281" s="162">
        <f t="shared" si="1369"/>
        <v>0</v>
      </c>
      <c r="JL281" s="162">
        <f t="shared" si="1369"/>
        <v>0</v>
      </c>
      <c r="JM281" s="162">
        <f t="shared" si="1369"/>
        <v>0</v>
      </c>
      <c r="JN281" s="162">
        <f t="shared" si="1369"/>
        <v>0</v>
      </c>
      <c r="JO281" s="162">
        <f t="shared" si="1369"/>
        <v>0</v>
      </c>
      <c r="JP281" s="162">
        <f t="shared" si="1369"/>
        <v>0</v>
      </c>
      <c r="JQ281" s="162">
        <f t="shared" si="1369"/>
        <v>0</v>
      </c>
      <c r="JR281" s="162">
        <f t="shared" si="1369"/>
        <v>0</v>
      </c>
      <c r="JS281" s="162">
        <f t="shared" si="1369"/>
        <v>0</v>
      </c>
      <c r="JT281" s="162">
        <f t="shared" si="1369"/>
        <v>0</v>
      </c>
      <c r="JU281" s="162">
        <f t="shared" si="1369"/>
        <v>0</v>
      </c>
      <c r="JV281" s="162">
        <f t="shared" si="1369"/>
        <v>0</v>
      </c>
      <c r="JW281" s="162">
        <f t="shared" si="1369"/>
        <v>0</v>
      </c>
      <c r="JX281" s="162">
        <f t="shared" si="1369"/>
        <v>0</v>
      </c>
      <c r="JY281" s="162">
        <f t="shared" si="1369"/>
        <v>0</v>
      </c>
      <c r="JZ281" s="162">
        <f t="shared" si="1369"/>
        <v>0</v>
      </c>
      <c r="KA281" s="162">
        <f t="shared" si="1369"/>
        <v>0</v>
      </c>
      <c r="KB281" s="162">
        <f t="shared" si="1369"/>
        <v>0</v>
      </c>
      <c r="KC281" s="162">
        <f t="shared" si="1369"/>
        <v>0</v>
      </c>
      <c r="KD281" s="162">
        <f t="shared" si="1369"/>
        <v>0</v>
      </c>
      <c r="KE281" s="162">
        <f t="shared" si="1369"/>
        <v>0</v>
      </c>
      <c r="KF281" s="162">
        <f t="shared" si="1369"/>
        <v>0</v>
      </c>
      <c r="KG281" s="162">
        <f t="shared" si="1369"/>
        <v>0</v>
      </c>
      <c r="KH281" s="162">
        <f t="shared" si="1369"/>
        <v>0</v>
      </c>
      <c r="KI281" s="162">
        <f t="shared" si="1369"/>
        <v>0</v>
      </c>
      <c r="KJ281" s="162">
        <f t="shared" si="1369"/>
        <v>0</v>
      </c>
      <c r="KK281" s="162">
        <f t="shared" si="1369"/>
        <v>0</v>
      </c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</row>
    <row r="282" ht="14.25" customHeight="1" spans="1:326" x14ac:dyDescent="0.25">
      <c r="A282" s="1">
        <v>9</v>
      </c>
      <c r="B282" s="1">
        <f t="shared" ref="B282:C282" si="1370">B281+1</f>
        <v>272</v>
      </c>
      <c r="C282" s="232">
        <f t="shared" si="1370"/>
        <v>43737</v>
      </c>
      <c r="D282" s="162">
        <f t="shared" si="9"/>
        <v>0</v>
      </c>
      <c r="E282" s="162">
        <f>(SUMIFS(Profile!$F$2:$F$17521,Profile!$B$2:$B$17521,$B282,Profile!$C$2:$C$17521,E$8))*$C$6</f>
        <v>0</v>
      </c>
      <c r="F282" s="162">
        <f>(SUMIFS(Profile!$F$2:$F$17521,Profile!$B$2:$B$17521,$B282,Profile!$C$2:$C$17521,F$8))*$C$6</f>
        <v>0</v>
      </c>
      <c r="G282" s="162">
        <f>(SUMIFS(Profile!$F$2:$F$17521,Profile!$B$2:$B$17521,$B282,Profile!$C$2:$C$17521,G$8))*$C$6</f>
        <v>0</v>
      </c>
      <c r="H282" s="162">
        <f>(SUMIFS(Profile!$F$2:$F$17521,Profile!$B$2:$B$17521,$B282,Profile!$C$2:$C$17521,H$8))*$C$6</f>
        <v>0</v>
      </c>
      <c r="I282" s="162">
        <f>(SUMIFS(Profile!$F$2:$F$17521,Profile!$B$2:$B$17521,$B282,Profile!$C$2:$C$17521,I$8))*$C$6</f>
        <v>0</v>
      </c>
      <c r="J282" s="162">
        <f>(SUMIFS(Profile!$F$2:$F$17521,Profile!$B$2:$B$17521,$B282,Profile!$C$2:$C$17521,J$8))*$C$6</f>
        <v>0</v>
      </c>
      <c r="K282" s="162">
        <f>(SUMIFS(Profile!$F$2:$F$17521,Profile!$B$2:$B$17521,$B282,Profile!$C$2:$C$17521,K$8))*$C$6</f>
        <v>0</v>
      </c>
      <c r="L282" s="162">
        <f>(SUMIFS(Profile!$F$2:$F$17521,Profile!$B$2:$B$17521,$B282,Profile!$C$2:$C$17521,L$8))*$C$6</f>
        <v>0</v>
      </c>
      <c r="M282" s="162">
        <f>(SUMIFS(Profile!$F$2:$F$17521,Profile!$B$2:$B$17521,$B282,Profile!$C$2:$C$17521,M$8))*$C$6</f>
        <v>0</v>
      </c>
      <c r="N282" s="162">
        <f>(SUMIFS(Profile!$F$2:$F$17521,Profile!$B$2:$B$17521,$B282,Profile!$C$2:$C$17521,N$8))*$C$6</f>
        <v>0</v>
      </c>
      <c r="O282" s="162">
        <f>(SUMIFS(Profile!$F$2:$F$17521,Profile!$B$2:$B$17521,$B282,Profile!$C$2:$C$17521,O$8))*$C$6</f>
        <v>0</v>
      </c>
      <c r="P282" s="162">
        <f>(SUMIFS(Profile!$F$2:$F$17521,Profile!$B$2:$B$17521,$B282,Profile!$C$2:$C$17521,P$8))*$C$6</f>
        <v>0</v>
      </c>
      <c r="Q282" s="162">
        <f>(SUMIFS(Profile!$F$2:$F$17521,Profile!$B$2:$B$17521,$B282,Profile!$C$2:$C$17521,Q$8))*$C$6</f>
        <v>0</v>
      </c>
      <c r="R282" s="162">
        <f>(SUMIFS(Profile!$F$2:$F$17521,Profile!$B$2:$B$17521,$B282,Profile!$C$2:$C$17521,R$8))*$C$6</f>
        <v>0</v>
      </c>
      <c r="S282" s="162">
        <f>(SUMIFS(Profile!$F$2:$F$17521,Profile!$B$2:$B$17521,$B282,Profile!$C$2:$C$17521,S$8))*$C$6</f>
        <v>0</v>
      </c>
      <c r="T282" s="162">
        <f>(SUMIFS(Profile!$F$2:$F$17521,Profile!$B$2:$B$17521,$B282,Profile!$C$2:$C$17521,T$8))*$C$6</f>
        <v>0</v>
      </c>
      <c r="U282" s="162">
        <f>(SUMIFS(Profile!$F$2:$F$17521,Profile!$B$2:$B$17521,$B282,Profile!$C$2:$C$17521,U$8))*$C$6</f>
        <v>0</v>
      </c>
      <c r="V282" s="162">
        <f>(SUMIFS(Profile!$F$2:$F$17521,Profile!$B$2:$B$17521,$B282,Profile!$C$2:$C$17521,V$8))*$C$6</f>
        <v>0</v>
      </c>
      <c r="W282" s="162">
        <f>(SUMIFS(Profile!$F$2:$F$17521,Profile!$B$2:$B$17521,$B282,Profile!$C$2:$C$17521,W$8))*$C$6</f>
        <v>0</v>
      </c>
      <c r="X282" s="162">
        <f>(SUMIFS(Profile!$F$2:$F$17521,Profile!$B$2:$B$17521,$B282,Profile!$C$2:$C$17521,X$8))*$C$6</f>
        <v>0</v>
      </c>
      <c r="Y282" s="162">
        <f>(SUMIFS(Profile!$F$2:$F$17521,Profile!$B$2:$B$17521,$B282,Profile!$C$2:$C$17521,Y$8))*$C$6</f>
        <v>0</v>
      </c>
      <c r="Z282" s="162">
        <f>(SUMIFS(Profile!$F$2:$F$17521,Profile!$B$2:$B$17521,$B282,Profile!$C$2:$C$17521,Z$8))*$C$6</f>
        <v>0</v>
      </c>
      <c r="AA282" s="162">
        <f>(SUMIFS(Profile!$F$2:$F$17521,Profile!$B$2:$B$17521,$B282,Profile!$C$2:$C$17521,AA$8))*$C$6</f>
        <v>0</v>
      </c>
      <c r="AB282" s="162">
        <f>(SUMIFS(Profile!$F$2:$F$17521,Profile!$B$2:$B$17521,$B282,Profile!$C$2:$C$17521,AB$8))*$C$6</f>
        <v>0</v>
      </c>
      <c r="AC282" s="162">
        <f>(SUMIFS(Profile!$F$2:$F$17521,Profile!$B$2:$B$17521,$B282,Profile!$C$2:$C$17521,AC$8))*$C$6</f>
        <v>0</v>
      </c>
      <c r="AD282" s="162">
        <f>(SUMIFS(Profile!$F$2:$F$17521,Profile!$B$2:$B$17521,$B282,Profile!$C$2:$C$17521,AD$8))*$C$6</f>
        <v>0</v>
      </c>
      <c r="AE282" s="162">
        <f>(SUMIFS(Profile!$F$2:$F$17521,Profile!$B$2:$B$17521,$B282,Profile!$C$2:$C$17521,AE$8))*$C$6</f>
        <v>0</v>
      </c>
      <c r="AF282" s="162">
        <f>(SUMIFS(Profile!$F$2:$F$17521,Profile!$B$2:$B$17521,$B282,Profile!$C$2:$C$17521,AF$8))*$C$6</f>
        <v>0</v>
      </c>
      <c r="AG282" s="162">
        <f>(SUMIFS(Profile!$F$2:$F$17521,Profile!$B$2:$B$17521,$B282,Profile!$C$2:$C$17521,AG$8))*$C$6</f>
        <v>0</v>
      </c>
      <c r="AH282" s="162">
        <f>(SUMIFS(Profile!$F$2:$F$17521,Profile!$B$2:$B$17521,$B282,Profile!$C$2:$C$17521,AH$8))*$C$6</f>
        <v>0</v>
      </c>
      <c r="AI282" s="162">
        <f>(SUMIFS(Profile!$F$2:$F$17521,Profile!$B$2:$B$17521,$B282,Profile!$C$2:$C$17521,AI$8))*$C$6</f>
        <v>0</v>
      </c>
      <c r="AJ282" s="162">
        <f>(SUMIFS(Profile!$F$2:$F$17521,Profile!$B$2:$B$17521,$B282,Profile!$C$2:$C$17521,AJ$8))*$C$6</f>
        <v>0</v>
      </c>
      <c r="AK282" s="162">
        <f>(SUMIFS(Profile!$F$2:$F$17521,Profile!$B$2:$B$17521,$B282,Profile!$C$2:$C$17521,AK$8))*$C$6</f>
        <v>0</v>
      </c>
      <c r="AL282" s="162">
        <f>(SUMIFS(Profile!$F$2:$F$17521,Profile!$B$2:$B$17521,$B282,Profile!$C$2:$C$17521,AL$8))*$C$6</f>
        <v>0</v>
      </c>
      <c r="AM282" s="162">
        <f>(SUMIFS(Profile!$F$2:$F$17521,Profile!$B$2:$B$17521,$B282,Profile!$C$2:$C$17521,AM$8))*$C$6</f>
        <v>0</v>
      </c>
      <c r="AN282" s="162">
        <f>(SUMIFS(Profile!$F$2:$F$17521,Profile!$B$2:$B$17521,$B282,Profile!$C$2:$C$17521,AN$8))*$C$6</f>
        <v>0</v>
      </c>
      <c r="AO282" s="162">
        <f>(SUMIFS(Profile!$F$2:$F$17521,Profile!$B$2:$B$17521,$B282,Profile!$C$2:$C$17521,AO$8))*$C$6</f>
        <v>0</v>
      </c>
      <c r="AP282" s="162">
        <f>(SUMIFS(Profile!$F$2:$F$17521,Profile!$B$2:$B$17521,$B282,Profile!$C$2:$C$17521,AP$8))*$C$6</f>
        <v>0</v>
      </c>
      <c r="AQ282" s="162">
        <f>(SUMIFS(Profile!$F$2:$F$17521,Profile!$B$2:$B$17521,$B282,Profile!$C$2:$C$17521,AQ$8))*$C$6</f>
        <v>0</v>
      </c>
      <c r="AR282" s="162">
        <f>(SUMIFS(Profile!$F$2:$F$17521,Profile!$B$2:$B$17521,$B282,Profile!$C$2:$C$17521,AR$8))*$C$6</f>
        <v>0</v>
      </c>
      <c r="AS282" s="162">
        <f>(SUMIFS(Profile!$F$2:$F$17521,Profile!$B$2:$B$17521,$B282,Profile!$C$2:$C$17521,AS$8))*$C$6</f>
        <v>0</v>
      </c>
      <c r="AT282" s="162">
        <f>(SUMIFS(Profile!$F$2:$F$17521,Profile!$B$2:$B$17521,$B282,Profile!$C$2:$C$17521,AT$8))*$C$6</f>
        <v>0</v>
      </c>
      <c r="AU282" s="162">
        <f>(SUMIFS(Profile!$F$2:$F$17521,Profile!$B$2:$B$17521,$B282,Profile!$C$2:$C$17521,AU$8))*$C$6</f>
        <v>0</v>
      </c>
      <c r="AV282" s="162">
        <f>(SUMIFS(Profile!$F$2:$F$17521,Profile!$B$2:$B$17521,$B282,Profile!$C$2:$C$17521,AV$8))*$C$6</f>
        <v>0</v>
      </c>
      <c r="AW282" s="162">
        <f>(SUMIFS(Profile!$F$2:$F$17521,Profile!$B$2:$B$17521,$B282,Profile!$C$2:$C$17521,AW$8))*$C$6</f>
        <v>0</v>
      </c>
      <c r="AX282" s="162">
        <f>(SUMIFS(Profile!$F$2:$F$17521,Profile!$B$2:$B$17521,$B282,Profile!$C$2:$C$17521,AX$8))*$C$6</f>
        <v>0</v>
      </c>
      <c r="AY282" s="162">
        <f>(SUMIFS(Profile!$F$2:$F$17521,Profile!$B$2:$B$17521,$B282,Profile!$C$2:$C$17521,AY$8))*$C$6</f>
        <v>0</v>
      </c>
      <c r="AZ282" s="162">
        <f>(SUMIFS(Profile!$F$2:$F$17521,Profile!$B$2:$B$17521,$B282,Profile!$C$2:$C$17521,AZ$8))*$C$6</f>
        <v>0</v>
      </c>
      <c r="BA282" s="162">
        <f t="shared" si="10"/>
        <v>0</v>
      </c>
      <c r="BB282" s="162">
        <f>(SUMIFS(Profile!$E$2:$E$17521,Profile!$B$2:$B$17521,$B282,Profile!$C$2:$C$17521,BB$8))*$C$9</f>
        <v>0</v>
      </c>
      <c r="BC282" s="162">
        <f>(SUMIFS(Profile!$E$2:$E$17521,Profile!$B$2:$B$17521,$B282,Profile!$C$2:$C$17521,BC$8))*$C$9</f>
        <v>0</v>
      </c>
      <c r="BD282" s="162">
        <f>(SUMIFS(Profile!$E$2:$E$17521,Profile!$B$2:$B$17521,$B282,Profile!$C$2:$C$17521,BD$8))*$C$9</f>
        <v>0</v>
      </c>
      <c r="BE282" s="162">
        <f>(SUMIFS(Profile!$E$2:$E$17521,Profile!$B$2:$B$17521,$B282,Profile!$C$2:$C$17521,BE$8))*$C$9</f>
        <v>0</v>
      </c>
      <c r="BF282" s="162">
        <f>(SUMIFS(Profile!$E$2:$E$17521,Profile!$B$2:$B$17521,$B282,Profile!$C$2:$C$17521,BF$8))*$C$9</f>
        <v>0</v>
      </c>
      <c r="BG282" s="162">
        <f>(SUMIFS(Profile!$E$2:$E$17521,Profile!$B$2:$B$17521,$B282,Profile!$C$2:$C$17521,BG$8))*$C$9</f>
        <v>0</v>
      </c>
      <c r="BH282" s="162">
        <f>(SUMIFS(Profile!$E$2:$E$17521,Profile!$B$2:$B$17521,$B282,Profile!$C$2:$C$17521,BH$8))*$C$9</f>
        <v>0</v>
      </c>
      <c r="BI282" s="162">
        <f>(SUMIFS(Profile!$E$2:$E$17521,Profile!$B$2:$B$17521,$B282,Profile!$C$2:$C$17521,BI$8))*$C$9</f>
        <v>0</v>
      </c>
      <c r="BJ282" s="162">
        <f>(SUMIFS(Profile!$E$2:$E$17521,Profile!$B$2:$B$17521,$B282,Profile!$C$2:$C$17521,BJ$8))*$C$9</f>
        <v>0</v>
      </c>
      <c r="BK282" s="162">
        <f>(SUMIFS(Profile!$E$2:$E$17521,Profile!$B$2:$B$17521,$B282,Profile!$C$2:$C$17521,BK$8))*$C$9</f>
        <v>0</v>
      </c>
      <c r="BL282" s="162">
        <f>(SUMIFS(Profile!$E$2:$E$17521,Profile!$B$2:$B$17521,$B282,Profile!$C$2:$C$17521,BL$8))*$C$9</f>
        <v>0</v>
      </c>
      <c r="BM282" s="162">
        <f>(SUMIFS(Profile!$E$2:$E$17521,Profile!$B$2:$B$17521,$B282,Profile!$C$2:$C$17521,BM$8))*$C$9</f>
        <v>0</v>
      </c>
      <c r="BN282" s="162">
        <f>(SUMIFS(Profile!$E$2:$E$17521,Profile!$B$2:$B$17521,$B282,Profile!$C$2:$C$17521,BN$8))*$C$9</f>
        <v>0</v>
      </c>
      <c r="BO282" s="162">
        <f>(SUMIFS(Profile!$E$2:$E$17521,Profile!$B$2:$B$17521,$B282,Profile!$C$2:$C$17521,BO$8))*$C$9</f>
        <v>0</v>
      </c>
      <c r="BP282" s="162">
        <f>(SUMIFS(Profile!$E$2:$E$17521,Profile!$B$2:$B$17521,$B282,Profile!$C$2:$C$17521,BP$8))*$C$9</f>
        <v>0</v>
      </c>
      <c r="BQ282" s="162">
        <f>(SUMIFS(Profile!$E$2:$E$17521,Profile!$B$2:$B$17521,$B282,Profile!$C$2:$C$17521,BQ$8))*$C$9</f>
        <v>0</v>
      </c>
      <c r="BR282" s="162">
        <f>(SUMIFS(Profile!$E$2:$E$17521,Profile!$B$2:$B$17521,$B282,Profile!$C$2:$C$17521,BR$8))*$C$9</f>
        <v>0</v>
      </c>
      <c r="BS282" s="162">
        <f>(SUMIFS(Profile!$E$2:$E$17521,Profile!$B$2:$B$17521,$B282,Profile!$C$2:$C$17521,BS$8))*$C$9</f>
        <v>0</v>
      </c>
      <c r="BT282" s="162">
        <f>(SUMIFS(Profile!$E$2:$E$17521,Profile!$B$2:$B$17521,$B282,Profile!$C$2:$C$17521,BT$8))*$C$9</f>
        <v>0</v>
      </c>
      <c r="BU282" s="162">
        <f>(SUMIFS(Profile!$E$2:$E$17521,Profile!$B$2:$B$17521,$B282,Profile!$C$2:$C$17521,BU$8))*$C$9</f>
        <v>0</v>
      </c>
      <c r="BV282" s="162">
        <f>(SUMIFS(Profile!$E$2:$E$17521,Profile!$B$2:$B$17521,$B282,Profile!$C$2:$C$17521,BV$8))*$C$9</f>
        <v>0</v>
      </c>
      <c r="BW282" s="162">
        <f>(SUMIFS(Profile!$E$2:$E$17521,Profile!$B$2:$B$17521,$B282,Profile!$C$2:$C$17521,BW$8))*$C$9</f>
        <v>0</v>
      </c>
      <c r="BX282" s="162">
        <f>(SUMIFS(Profile!$E$2:$E$17521,Profile!$B$2:$B$17521,$B282,Profile!$C$2:$C$17521,BX$8))*$C$9</f>
        <v>0</v>
      </c>
      <c r="BY282" s="162">
        <f>(SUMIFS(Profile!$E$2:$E$17521,Profile!$B$2:$B$17521,$B282,Profile!$C$2:$C$17521,BY$8))*$C$9</f>
        <v>0</v>
      </c>
      <c r="BZ282" s="162">
        <f>(SUMIFS(Profile!$E$2:$E$17521,Profile!$B$2:$B$17521,$B282,Profile!$C$2:$C$17521,BZ$8))*$C$9</f>
        <v>0</v>
      </c>
      <c r="CA282" s="162">
        <f>(SUMIFS(Profile!$E$2:$E$17521,Profile!$B$2:$B$17521,$B282,Profile!$C$2:$C$17521,CA$8))*$C$9</f>
        <v>0</v>
      </c>
      <c r="CB282" s="162">
        <f>(SUMIFS(Profile!$E$2:$E$17521,Profile!$B$2:$B$17521,$B282,Profile!$C$2:$C$17521,CB$8))*$C$9</f>
        <v>0</v>
      </c>
      <c r="CC282" s="162">
        <f>(SUMIFS(Profile!$E$2:$E$17521,Profile!$B$2:$B$17521,$B282,Profile!$C$2:$C$17521,CC$8))*$C$9</f>
        <v>0</v>
      </c>
      <c r="CD282" s="162">
        <f>(SUMIFS(Profile!$E$2:$E$17521,Profile!$B$2:$B$17521,$B282,Profile!$C$2:$C$17521,CD$8))*$C$9</f>
        <v>0</v>
      </c>
      <c r="CE282" s="162">
        <f>(SUMIFS(Profile!$E$2:$E$17521,Profile!$B$2:$B$17521,$B282,Profile!$C$2:$C$17521,CE$8))*$C$9</f>
        <v>0</v>
      </c>
      <c r="CF282" s="162">
        <f>(SUMIFS(Profile!$E$2:$E$17521,Profile!$B$2:$B$17521,$B282,Profile!$C$2:$C$17521,CF$8))*$C$9</f>
        <v>0</v>
      </c>
      <c r="CG282" s="162">
        <f>(SUMIFS(Profile!$E$2:$E$17521,Profile!$B$2:$B$17521,$B282,Profile!$C$2:$C$17521,CG$8))*$C$9</f>
        <v>0</v>
      </c>
      <c r="CH282" s="162">
        <f>(SUMIFS(Profile!$E$2:$E$17521,Profile!$B$2:$B$17521,$B282,Profile!$C$2:$C$17521,CH$8))*$C$9</f>
        <v>0</v>
      </c>
      <c r="CI282" s="162">
        <f>(SUMIFS(Profile!$E$2:$E$17521,Profile!$B$2:$B$17521,$B282,Profile!$C$2:$C$17521,CI$8))*$C$9</f>
        <v>0</v>
      </c>
      <c r="CJ282" s="162">
        <f>(SUMIFS(Profile!$E$2:$E$17521,Profile!$B$2:$B$17521,$B282,Profile!$C$2:$C$17521,CJ$8))*$C$9</f>
        <v>0</v>
      </c>
      <c r="CK282" s="162">
        <f>(SUMIFS(Profile!$E$2:$E$17521,Profile!$B$2:$B$17521,$B282,Profile!$C$2:$C$17521,CK$8))*$C$9</f>
        <v>0</v>
      </c>
      <c r="CL282" s="162">
        <f>(SUMIFS(Profile!$E$2:$E$17521,Profile!$B$2:$B$17521,$B282,Profile!$C$2:$C$17521,CL$8))*$C$9</f>
        <v>0</v>
      </c>
      <c r="CM282" s="162">
        <f>(SUMIFS(Profile!$E$2:$E$17521,Profile!$B$2:$B$17521,$B282,Profile!$C$2:$C$17521,CM$8))*$C$9</f>
        <v>0</v>
      </c>
      <c r="CN282" s="162">
        <f>(SUMIFS(Profile!$E$2:$E$17521,Profile!$B$2:$B$17521,$B282,Profile!$C$2:$C$17521,CN$8))*$C$9</f>
        <v>0</v>
      </c>
      <c r="CO282" s="162">
        <f>(SUMIFS(Profile!$E$2:$E$17521,Profile!$B$2:$B$17521,$B282,Profile!$C$2:$C$17521,CO$8))*$C$9</f>
        <v>0</v>
      </c>
      <c r="CP282" s="162">
        <f>(SUMIFS(Profile!$E$2:$E$17521,Profile!$B$2:$B$17521,$B282,Profile!$C$2:$C$17521,CP$8))*$C$9</f>
        <v>0</v>
      </c>
      <c r="CQ282" s="162">
        <f>(SUMIFS(Profile!$E$2:$E$17521,Profile!$B$2:$B$17521,$B282,Profile!$C$2:$C$17521,CQ$8))*$C$9</f>
        <v>0</v>
      </c>
      <c r="CR282" s="162">
        <f>(SUMIFS(Profile!$E$2:$E$17521,Profile!$B$2:$B$17521,$B282,Profile!$C$2:$C$17521,CR$8))*$C$9</f>
        <v>0</v>
      </c>
      <c r="CS282" s="162">
        <f>(SUMIFS(Profile!$E$2:$E$17521,Profile!$B$2:$B$17521,$B282,Profile!$C$2:$C$17521,CS$8))*$C$9</f>
        <v>0</v>
      </c>
      <c r="CT282" s="162">
        <f>(SUMIFS(Profile!$E$2:$E$17521,Profile!$B$2:$B$17521,$B282,Profile!$C$2:$C$17521,CT$8))*$C$9</f>
        <v>0</v>
      </c>
      <c r="CU282" s="162">
        <f>(SUMIFS(Profile!$E$2:$E$17521,Profile!$B$2:$B$17521,$B282,Profile!$C$2:$C$17521,CU$8))*$C$9</f>
        <v>0</v>
      </c>
      <c r="CV282" s="162">
        <f>(SUMIFS(Profile!$E$2:$E$17521,Profile!$B$2:$B$17521,$B282,Profile!$C$2:$C$17521,CV$8))*$C$9</f>
        <v>0</v>
      </c>
      <c r="CW282" s="162">
        <f>(SUMIFS(Profile!$E$2:$E$17521,Profile!$B$2:$B$17521,$B282,Profile!$C$2:$C$17521,CW$8))*$C$9</f>
        <v>0</v>
      </c>
      <c r="CX282" s="162">
        <f t="shared" si="11"/>
        <v>0</v>
      </c>
      <c r="CY282" s="162">
        <f t="shared" ref="CY282:ET282" si="1371">MAX(BB282-E282,0)</f>
        <v>0</v>
      </c>
      <c r="CZ282" s="162">
        <f t="shared" si="1371"/>
        <v>0</v>
      </c>
      <c r="DA282" s="162">
        <f t="shared" si="1371"/>
        <v>0</v>
      </c>
      <c r="DB282" s="162">
        <f t="shared" si="1371"/>
        <v>0</v>
      </c>
      <c r="DC282" s="162">
        <f t="shared" si="1371"/>
        <v>0</v>
      </c>
      <c r="DD282" s="162">
        <f t="shared" si="1371"/>
        <v>0</v>
      </c>
      <c r="DE282" s="162">
        <f t="shared" si="1371"/>
        <v>0</v>
      </c>
      <c r="DF282" s="162">
        <f t="shared" si="1371"/>
        <v>0</v>
      </c>
      <c r="DG282" s="162">
        <f t="shared" si="1371"/>
        <v>0</v>
      </c>
      <c r="DH282" s="162">
        <f t="shared" si="1371"/>
        <v>0</v>
      </c>
      <c r="DI282" s="162">
        <f t="shared" si="1371"/>
        <v>0</v>
      </c>
      <c r="DJ282" s="162">
        <f t="shared" si="1371"/>
        <v>0</v>
      </c>
      <c r="DK282" s="162">
        <f t="shared" si="1371"/>
        <v>0</v>
      </c>
      <c r="DL282" s="162">
        <f t="shared" si="1371"/>
        <v>0</v>
      </c>
      <c r="DM282" s="162">
        <f t="shared" si="1371"/>
        <v>0</v>
      </c>
      <c r="DN282" s="162">
        <f t="shared" si="1371"/>
        <v>0</v>
      </c>
      <c r="DO282" s="162">
        <f t="shared" si="1371"/>
        <v>0</v>
      </c>
      <c r="DP282" s="162">
        <f t="shared" si="1371"/>
        <v>0</v>
      </c>
      <c r="DQ282" s="162">
        <f t="shared" si="1371"/>
        <v>0</v>
      </c>
      <c r="DR282" s="162">
        <f t="shared" si="1371"/>
        <v>0</v>
      </c>
      <c r="DS282" s="162">
        <f t="shared" si="1371"/>
        <v>0</v>
      </c>
      <c r="DT282" s="162">
        <f t="shared" si="1371"/>
        <v>0</v>
      </c>
      <c r="DU282" s="162">
        <f t="shared" si="1371"/>
        <v>0</v>
      </c>
      <c r="DV282" s="162">
        <f t="shared" si="1371"/>
        <v>0</v>
      </c>
      <c r="DW282" s="162">
        <f t="shared" si="1371"/>
        <v>0</v>
      </c>
      <c r="DX282" s="162">
        <f t="shared" si="1371"/>
        <v>0</v>
      </c>
      <c r="DY282" s="162">
        <f t="shared" si="1371"/>
        <v>0</v>
      </c>
      <c r="DZ282" s="162">
        <f t="shared" si="1371"/>
        <v>0</v>
      </c>
      <c r="EA282" s="162">
        <f t="shared" si="1371"/>
        <v>0</v>
      </c>
      <c r="EB282" s="162">
        <f t="shared" si="1371"/>
        <v>0</v>
      </c>
      <c r="EC282" s="162">
        <f t="shared" si="1371"/>
        <v>0</v>
      </c>
      <c r="ED282" s="162">
        <f t="shared" si="1371"/>
        <v>0</v>
      </c>
      <c r="EE282" s="162">
        <f t="shared" si="1371"/>
        <v>0</v>
      </c>
      <c r="EF282" s="162">
        <f t="shared" si="1371"/>
        <v>0</v>
      </c>
      <c r="EG282" s="162">
        <f t="shared" si="1371"/>
        <v>0</v>
      </c>
      <c r="EH282" s="162">
        <f t="shared" si="1371"/>
        <v>0</v>
      </c>
      <c r="EI282" s="162">
        <f t="shared" si="1371"/>
        <v>0</v>
      </c>
      <c r="EJ282" s="162">
        <f t="shared" si="1371"/>
        <v>0</v>
      </c>
      <c r="EK282" s="162">
        <f t="shared" si="1371"/>
        <v>0</v>
      </c>
      <c r="EL282" s="162">
        <f t="shared" si="1371"/>
        <v>0</v>
      </c>
      <c r="EM282" s="162">
        <f t="shared" si="1371"/>
        <v>0</v>
      </c>
      <c r="EN282" s="162">
        <f t="shared" si="1371"/>
        <v>0</v>
      </c>
      <c r="EO282" s="162">
        <f t="shared" si="1371"/>
        <v>0</v>
      </c>
      <c r="EP282" s="162">
        <f t="shared" si="1371"/>
        <v>0</v>
      </c>
      <c r="EQ282" s="162">
        <f t="shared" si="1371"/>
        <v>0</v>
      </c>
      <c r="ER282" s="162">
        <f t="shared" si="1371"/>
        <v>0</v>
      </c>
      <c r="ES282" s="162">
        <f t="shared" si="1371"/>
        <v>0</v>
      </c>
      <c r="ET282" s="162">
        <f t="shared" si="1371"/>
        <v>0</v>
      </c>
      <c r="EU282" s="162">
        <f t="shared" si="13"/>
        <v>0</v>
      </c>
      <c r="EV282" s="162">
        <f t="shared" ref="EV282:GQ282" si="1372">BB282-CY282</f>
        <v>0</v>
      </c>
      <c r="EW282" s="162">
        <f t="shared" si="1372"/>
        <v>0</v>
      </c>
      <c r="EX282" s="162">
        <f t="shared" si="1372"/>
        <v>0</v>
      </c>
      <c r="EY282" s="162">
        <f t="shared" si="1372"/>
        <v>0</v>
      </c>
      <c r="EZ282" s="162">
        <f t="shared" si="1372"/>
        <v>0</v>
      </c>
      <c r="FA282" s="162">
        <f t="shared" si="1372"/>
        <v>0</v>
      </c>
      <c r="FB282" s="162">
        <f t="shared" si="1372"/>
        <v>0</v>
      </c>
      <c r="FC282" s="162">
        <f t="shared" si="1372"/>
        <v>0</v>
      </c>
      <c r="FD282" s="162">
        <f t="shared" si="1372"/>
        <v>0</v>
      </c>
      <c r="FE282" s="162">
        <f t="shared" si="1372"/>
        <v>0</v>
      </c>
      <c r="FF282" s="162">
        <f t="shared" si="1372"/>
        <v>0</v>
      </c>
      <c r="FG282" s="162">
        <f t="shared" si="1372"/>
        <v>0</v>
      </c>
      <c r="FH282" s="162">
        <f t="shared" si="1372"/>
        <v>0</v>
      </c>
      <c r="FI282" s="162">
        <f t="shared" si="1372"/>
        <v>0</v>
      </c>
      <c r="FJ282" s="162">
        <f t="shared" si="1372"/>
        <v>0</v>
      </c>
      <c r="FK282" s="162">
        <f t="shared" si="1372"/>
        <v>0</v>
      </c>
      <c r="FL282" s="162">
        <f t="shared" si="1372"/>
        <v>0</v>
      </c>
      <c r="FM282" s="162">
        <f t="shared" si="1372"/>
        <v>0</v>
      </c>
      <c r="FN282" s="162">
        <f t="shared" si="1372"/>
        <v>0</v>
      </c>
      <c r="FO282" s="162">
        <f t="shared" si="1372"/>
        <v>0</v>
      </c>
      <c r="FP282" s="162">
        <f t="shared" si="1372"/>
        <v>0</v>
      </c>
      <c r="FQ282" s="162">
        <f t="shared" si="1372"/>
        <v>0</v>
      </c>
      <c r="FR282" s="162">
        <f t="shared" si="1372"/>
        <v>0</v>
      </c>
      <c r="FS282" s="162">
        <f t="shared" si="1372"/>
        <v>0</v>
      </c>
      <c r="FT282" s="162">
        <f t="shared" si="1372"/>
        <v>0</v>
      </c>
      <c r="FU282" s="162">
        <f t="shared" si="1372"/>
        <v>0</v>
      </c>
      <c r="FV282" s="162">
        <f t="shared" si="1372"/>
        <v>0</v>
      </c>
      <c r="FW282" s="162">
        <f t="shared" si="1372"/>
        <v>0</v>
      </c>
      <c r="FX282" s="162">
        <f t="shared" si="1372"/>
        <v>0</v>
      </c>
      <c r="FY282" s="162">
        <f t="shared" si="1372"/>
        <v>0</v>
      </c>
      <c r="FZ282" s="162">
        <f t="shared" si="1372"/>
        <v>0</v>
      </c>
      <c r="GA282" s="162">
        <f t="shared" si="1372"/>
        <v>0</v>
      </c>
      <c r="GB282" s="162">
        <f t="shared" si="1372"/>
        <v>0</v>
      </c>
      <c r="GC282" s="162">
        <f t="shared" si="1372"/>
        <v>0</v>
      </c>
      <c r="GD282" s="162">
        <f t="shared" si="1372"/>
        <v>0</v>
      </c>
      <c r="GE282" s="162">
        <f t="shared" si="1372"/>
        <v>0</v>
      </c>
      <c r="GF282" s="162">
        <f t="shared" si="1372"/>
        <v>0</v>
      </c>
      <c r="GG282" s="162">
        <f t="shared" si="1372"/>
        <v>0</v>
      </c>
      <c r="GH282" s="162">
        <f t="shared" si="1372"/>
        <v>0</v>
      </c>
      <c r="GI282" s="162">
        <f t="shared" si="1372"/>
        <v>0</v>
      </c>
      <c r="GJ282" s="162">
        <f t="shared" si="1372"/>
        <v>0</v>
      </c>
      <c r="GK282" s="162">
        <f t="shared" si="1372"/>
        <v>0</v>
      </c>
      <c r="GL282" s="162">
        <f t="shared" si="1372"/>
        <v>0</v>
      </c>
      <c r="GM282" s="162">
        <f t="shared" si="1372"/>
        <v>0</v>
      </c>
      <c r="GN282" s="162">
        <f t="shared" si="1372"/>
        <v>0</v>
      </c>
      <c r="GO282" s="162">
        <f t="shared" si="1372"/>
        <v>0</v>
      </c>
      <c r="GP282" s="162">
        <f t="shared" si="1372"/>
        <v>0</v>
      </c>
      <c r="GQ282" s="162">
        <f t="shared" si="1372"/>
        <v>0</v>
      </c>
      <c r="GR282" s="162">
        <f t="shared" si="15"/>
        <v>0</v>
      </c>
      <c r="GS282" s="162">
        <f t="shared" ref="GS282:IN282" si="1373">E282-EV282</f>
        <v>0</v>
      </c>
      <c r="GT282" s="162">
        <f t="shared" si="1373"/>
        <v>0</v>
      </c>
      <c r="GU282" s="162">
        <f t="shared" si="1373"/>
        <v>0</v>
      </c>
      <c r="GV282" s="162">
        <f t="shared" si="1373"/>
        <v>0</v>
      </c>
      <c r="GW282" s="162">
        <f t="shared" si="1373"/>
        <v>0</v>
      </c>
      <c r="GX282" s="162">
        <f t="shared" si="1373"/>
        <v>0</v>
      </c>
      <c r="GY282" s="162">
        <f t="shared" si="1373"/>
        <v>0</v>
      </c>
      <c r="GZ282" s="162">
        <f t="shared" si="1373"/>
        <v>0</v>
      </c>
      <c r="HA282" s="162">
        <f t="shared" si="1373"/>
        <v>0</v>
      </c>
      <c r="HB282" s="162">
        <f t="shared" si="1373"/>
        <v>0</v>
      </c>
      <c r="HC282" s="162">
        <f t="shared" si="1373"/>
        <v>0</v>
      </c>
      <c r="HD282" s="162">
        <f t="shared" si="1373"/>
        <v>0</v>
      </c>
      <c r="HE282" s="162">
        <f t="shared" si="1373"/>
        <v>0</v>
      </c>
      <c r="HF282" s="162">
        <f t="shared" si="1373"/>
        <v>0</v>
      </c>
      <c r="HG282" s="162">
        <f t="shared" si="1373"/>
        <v>0</v>
      </c>
      <c r="HH282" s="162">
        <f t="shared" si="1373"/>
        <v>0</v>
      </c>
      <c r="HI282" s="162">
        <f t="shared" si="1373"/>
        <v>0</v>
      </c>
      <c r="HJ282" s="162">
        <f t="shared" si="1373"/>
        <v>0</v>
      </c>
      <c r="HK282" s="162">
        <f t="shared" si="1373"/>
        <v>0</v>
      </c>
      <c r="HL282" s="162">
        <f t="shared" si="1373"/>
        <v>0</v>
      </c>
      <c r="HM282" s="162">
        <f t="shared" si="1373"/>
        <v>0</v>
      </c>
      <c r="HN282" s="162">
        <f t="shared" si="1373"/>
        <v>0</v>
      </c>
      <c r="HO282" s="162">
        <f t="shared" si="1373"/>
        <v>0</v>
      </c>
      <c r="HP282" s="162">
        <f t="shared" si="1373"/>
        <v>0</v>
      </c>
      <c r="HQ282" s="162">
        <f t="shared" si="1373"/>
        <v>0</v>
      </c>
      <c r="HR282" s="162">
        <f t="shared" si="1373"/>
        <v>0</v>
      </c>
      <c r="HS282" s="162">
        <f t="shared" si="1373"/>
        <v>0</v>
      </c>
      <c r="HT282" s="162">
        <f t="shared" si="1373"/>
        <v>0</v>
      </c>
      <c r="HU282" s="162">
        <f t="shared" si="1373"/>
        <v>0</v>
      </c>
      <c r="HV282" s="162">
        <f t="shared" si="1373"/>
        <v>0</v>
      </c>
      <c r="HW282" s="162">
        <f t="shared" si="1373"/>
        <v>0</v>
      </c>
      <c r="HX282" s="162">
        <f t="shared" si="1373"/>
        <v>0</v>
      </c>
      <c r="HY282" s="162">
        <f t="shared" si="1373"/>
        <v>0</v>
      </c>
      <c r="HZ282" s="162">
        <f t="shared" si="1373"/>
        <v>0</v>
      </c>
      <c r="IA282" s="162">
        <f t="shared" si="1373"/>
        <v>0</v>
      </c>
      <c r="IB282" s="162">
        <f t="shared" si="1373"/>
        <v>0</v>
      </c>
      <c r="IC282" s="162">
        <f t="shared" si="1373"/>
        <v>0</v>
      </c>
      <c r="ID282" s="162">
        <f t="shared" si="1373"/>
        <v>0</v>
      </c>
      <c r="IE282" s="162">
        <f t="shared" si="1373"/>
        <v>0</v>
      </c>
      <c r="IF282" s="162">
        <f t="shared" si="1373"/>
        <v>0</v>
      </c>
      <c r="IG282" s="162">
        <f t="shared" si="1373"/>
        <v>0</v>
      </c>
      <c r="IH282" s="162">
        <f t="shared" si="1373"/>
        <v>0</v>
      </c>
      <c r="II282" s="162">
        <f t="shared" si="1373"/>
        <v>0</v>
      </c>
      <c r="IJ282" s="162">
        <f t="shared" si="1373"/>
        <v>0</v>
      </c>
      <c r="IK282" s="162">
        <f t="shared" si="1373"/>
        <v>0</v>
      </c>
      <c r="IL282" s="162">
        <f t="shared" si="1373"/>
        <v>0</v>
      </c>
      <c r="IM282" s="162">
        <f t="shared" si="1373"/>
        <v>0</v>
      </c>
      <c r="IN282" s="162">
        <f t="shared" si="1373"/>
        <v>0</v>
      </c>
      <c r="IO282" s="162">
        <f t="shared" si="17"/>
        <v>0</v>
      </c>
      <c r="IP282" s="162">
        <f t="shared" si="23"/>
        <v>0</v>
      </c>
      <c r="IQ282" s="162">
        <f t="shared" ref="IQ282:KK282" si="1374">MAX((MIN(CZ282+IP282,$IO$7))-GT282,0)</f>
        <v>0</v>
      </c>
      <c r="IR282" s="162">
        <f t="shared" si="1374"/>
        <v>0</v>
      </c>
      <c r="IS282" s="162">
        <f t="shared" si="1374"/>
        <v>0</v>
      </c>
      <c r="IT282" s="162">
        <f t="shared" si="1374"/>
        <v>0</v>
      </c>
      <c r="IU282" s="162">
        <f t="shared" si="1374"/>
        <v>0</v>
      </c>
      <c r="IV282" s="162">
        <f t="shared" si="1374"/>
        <v>0</v>
      </c>
      <c r="IW282" s="162">
        <f t="shared" si="1374"/>
        <v>0</v>
      </c>
      <c r="IX282" s="162">
        <f t="shared" si="1374"/>
        <v>0</v>
      </c>
      <c r="IY282" s="162">
        <f t="shared" si="1374"/>
        <v>0</v>
      </c>
      <c r="IZ282" s="162">
        <f t="shared" si="1374"/>
        <v>0</v>
      </c>
      <c r="JA282" s="162">
        <f t="shared" si="1374"/>
        <v>0</v>
      </c>
      <c r="JB282" s="162">
        <f t="shared" si="1374"/>
        <v>0</v>
      </c>
      <c r="JC282" s="162">
        <f t="shared" si="1374"/>
        <v>0</v>
      </c>
      <c r="JD282" s="162">
        <f t="shared" si="1374"/>
        <v>0</v>
      </c>
      <c r="JE282" s="162">
        <f t="shared" si="1374"/>
        <v>0</v>
      </c>
      <c r="JF282" s="162">
        <f t="shared" si="1374"/>
        <v>0</v>
      </c>
      <c r="JG282" s="162">
        <f t="shared" si="1374"/>
        <v>0</v>
      </c>
      <c r="JH282" s="162">
        <f t="shared" si="1374"/>
        <v>0</v>
      </c>
      <c r="JI282" s="162">
        <f t="shared" si="1374"/>
        <v>0</v>
      </c>
      <c r="JJ282" s="162">
        <f t="shared" si="1374"/>
        <v>0</v>
      </c>
      <c r="JK282" s="162">
        <f t="shared" si="1374"/>
        <v>0</v>
      </c>
      <c r="JL282" s="162">
        <f t="shared" si="1374"/>
        <v>0</v>
      </c>
      <c r="JM282" s="162">
        <f t="shared" si="1374"/>
        <v>0</v>
      </c>
      <c r="JN282" s="162">
        <f t="shared" si="1374"/>
        <v>0</v>
      </c>
      <c r="JO282" s="162">
        <f t="shared" si="1374"/>
        <v>0</v>
      </c>
      <c r="JP282" s="162">
        <f t="shared" si="1374"/>
        <v>0</v>
      </c>
      <c r="JQ282" s="162">
        <f t="shared" si="1374"/>
        <v>0</v>
      </c>
      <c r="JR282" s="162">
        <f t="shared" si="1374"/>
        <v>0</v>
      </c>
      <c r="JS282" s="162">
        <f t="shared" si="1374"/>
        <v>0</v>
      </c>
      <c r="JT282" s="162">
        <f t="shared" si="1374"/>
        <v>0</v>
      </c>
      <c r="JU282" s="162">
        <f t="shared" si="1374"/>
        <v>0</v>
      </c>
      <c r="JV282" s="162">
        <f t="shared" si="1374"/>
        <v>0</v>
      </c>
      <c r="JW282" s="162">
        <f t="shared" si="1374"/>
        <v>0</v>
      </c>
      <c r="JX282" s="162">
        <f t="shared" si="1374"/>
        <v>0</v>
      </c>
      <c r="JY282" s="162">
        <f t="shared" si="1374"/>
        <v>0</v>
      </c>
      <c r="JZ282" s="162">
        <f t="shared" si="1374"/>
        <v>0</v>
      </c>
      <c r="KA282" s="162">
        <f t="shared" si="1374"/>
        <v>0</v>
      </c>
      <c r="KB282" s="162">
        <f t="shared" si="1374"/>
        <v>0</v>
      </c>
      <c r="KC282" s="162">
        <f t="shared" si="1374"/>
        <v>0</v>
      </c>
      <c r="KD282" s="162">
        <f t="shared" si="1374"/>
        <v>0</v>
      </c>
      <c r="KE282" s="162">
        <f t="shared" si="1374"/>
        <v>0</v>
      </c>
      <c r="KF282" s="162">
        <f t="shared" si="1374"/>
        <v>0</v>
      </c>
      <c r="KG282" s="162">
        <f t="shared" si="1374"/>
        <v>0</v>
      </c>
      <c r="KH282" s="162">
        <f t="shared" si="1374"/>
        <v>0</v>
      </c>
      <c r="KI282" s="162">
        <f t="shared" si="1374"/>
        <v>0</v>
      </c>
      <c r="KJ282" s="162">
        <f t="shared" si="1374"/>
        <v>0</v>
      </c>
      <c r="KK282" s="162">
        <f t="shared" si="1374"/>
        <v>0</v>
      </c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</row>
    <row r="283" ht="14.25" customHeight="1" spans="1:326" x14ac:dyDescent="0.25">
      <c r="A283" s="1">
        <v>9</v>
      </c>
      <c r="B283" s="1">
        <f t="shared" ref="B283:C283" si="1375">B282+1</f>
        <v>273</v>
      </c>
      <c r="C283" s="232">
        <f t="shared" si="1375"/>
        <v>43738</v>
      </c>
      <c r="D283" s="162">
        <f t="shared" si="9"/>
        <v>0</v>
      </c>
      <c r="E283" s="162">
        <f>(SUMIFS(Profile!$F$2:$F$17521,Profile!$B$2:$B$17521,$B283,Profile!$C$2:$C$17521,E$8))*$C$6</f>
        <v>0</v>
      </c>
      <c r="F283" s="162">
        <f>(SUMIFS(Profile!$F$2:$F$17521,Profile!$B$2:$B$17521,$B283,Profile!$C$2:$C$17521,F$8))*$C$6</f>
        <v>0</v>
      </c>
      <c r="G283" s="162">
        <f>(SUMIFS(Profile!$F$2:$F$17521,Profile!$B$2:$B$17521,$B283,Profile!$C$2:$C$17521,G$8))*$C$6</f>
        <v>0</v>
      </c>
      <c r="H283" s="162">
        <f>(SUMIFS(Profile!$F$2:$F$17521,Profile!$B$2:$B$17521,$B283,Profile!$C$2:$C$17521,H$8))*$C$6</f>
        <v>0</v>
      </c>
      <c r="I283" s="162">
        <f>(SUMIFS(Profile!$F$2:$F$17521,Profile!$B$2:$B$17521,$B283,Profile!$C$2:$C$17521,I$8))*$C$6</f>
        <v>0</v>
      </c>
      <c r="J283" s="162">
        <f>(SUMIFS(Profile!$F$2:$F$17521,Profile!$B$2:$B$17521,$B283,Profile!$C$2:$C$17521,J$8))*$C$6</f>
        <v>0</v>
      </c>
      <c r="K283" s="162">
        <f>(SUMIFS(Profile!$F$2:$F$17521,Profile!$B$2:$B$17521,$B283,Profile!$C$2:$C$17521,K$8))*$C$6</f>
        <v>0</v>
      </c>
      <c r="L283" s="162">
        <f>(SUMIFS(Profile!$F$2:$F$17521,Profile!$B$2:$B$17521,$B283,Profile!$C$2:$C$17521,L$8))*$C$6</f>
        <v>0</v>
      </c>
      <c r="M283" s="162">
        <f>(SUMIFS(Profile!$F$2:$F$17521,Profile!$B$2:$B$17521,$B283,Profile!$C$2:$C$17521,M$8))*$C$6</f>
        <v>0</v>
      </c>
      <c r="N283" s="162">
        <f>(SUMIFS(Profile!$F$2:$F$17521,Profile!$B$2:$B$17521,$B283,Profile!$C$2:$C$17521,N$8))*$C$6</f>
        <v>0</v>
      </c>
      <c r="O283" s="162">
        <f>(SUMIFS(Profile!$F$2:$F$17521,Profile!$B$2:$B$17521,$B283,Profile!$C$2:$C$17521,O$8))*$C$6</f>
        <v>0</v>
      </c>
      <c r="P283" s="162">
        <f>(SUMIFS(Profile!$F$2:$F$17521,Profile!$B$2:$B$17521,$B283,Profile!$C$2:$C$17521,P$8))*$C$6</f>
        <v>0</v>
      </c>
      <c r="Q283" s="162">
        <f>(SUMIFS(Profile!$F$2:$F$17521,Profile!$B$2:$B$17521,$B283,Profile!$C$2:$C$17521,Q$8))*$C$6</f>
        <v>0</v>
      </c>
      <c r="R283" s="162">
        <f>(SUMIFS(Profile!$F$2:$F$17521,Profile!$B$2:$B$17521,$B283,Profile!$C$2:$C$17521,R$8))*$C$6</f>
        <v>0</v>
      </c>
      <c r="S283" s="162">
        <f>(SUMIFS(Profile!$F$2:$F$17521,Profile!$B$2:$B$17521,$B283,Profile!$C$2:$C$17521,S$8))*$C$6</f>
        <v>0</v>
      </c>
      <c r="T283" s="162">
        <f>(SUMIFS(Profile!$F$2:$F$17521,Profile!$B$2:$B$17521,$B283,Profile!$C$2:$C$17521,T$8))*$C$6</f>
        <v>0</v>
      </c>
      <c r="U283" s="162">
        <f>(SUMIFS(Profile!$F$2:$F$17521,Profile!$B$2:$B$17521,$B283,Profile!$C$2:$C$17521,U$8))*$C$6</f>
        <v>0</v>
      </c>
      <c r="V283" s="162">
        <f>(SUMIFS(Profile!$F$2:$F$17521,Profile!$B$2:$B$17521,$B283,Profile!$C$2:$C$17521,V$8))*$C$6</f>
        <v>0</v>
      </c>
      <c r="W283" s="162">
        <f>(SUMIFS(Profile!$F$2:$F$17521,Profile!$B$2:$B$17521,$B283,Profile!$C$2:$C$17521,W$8))*$C$6</f>
        <v>0</v>
      </c>
      <c r="X283" s="162">
        <f>(SUMIFS(Profile!$F$2:$F$17521,Profile!$B$2:$B$17521,$B283,Profile!$C$2:$C$17521,X$8))*$C$6</f>
        <v>0</v>
      </c>
      <c r="Y283" s="162">
        <f>(SUMIFS(Profile!$F$2:$F$17521,Profile!$B$2:$B$17521,$B283,Profile!$C$2:$C$17521,Y$8))*$C$6</f>
        <v>0</v>
      </c>
      <c r="Z283" s="162">
        <f>(SUMIFS(Profile!$F$2:$F$17521,Profile!$B$2:$B$17521,$B283,Profile!$C$2:$C$17521,Z$8))*$C$6</f>
        <v>0</v>
      </c>
      <c r="AA283" s="162">
        <f>(SUMIFS(Profile!$F$2:$F$17521,Profile!$B$2:$B$17521,$B283,Profile!$C$2:$C$17521,AA$8))*$C$6</f>
        <v>0</v>
      </c>
      <c r="AB283" s="162">
        <f>(SUMIFS(Profile!$F$2:$F$17521,Profile!$B$2:$B$17521,$B283,Profile!$C$2:$C$17521,AB$8))*$C$6</f>
        <v>0</v>
      </c>
      <c r="AC283" s="162">
        <f>(SUMIFS(Profile!$F$2:$F$17521,Profile!$B$2:$B$17521,$B283,Profile!$C$2:$C$17521,AC$8))*$C$6</f>
        <v>0</v>
      </c>
      <c r="AD283" s="162">
        <f>(SUMIFS(Profile!$F$2:$F$17521,Profile!$B$2:$B$17521,$B283,Profile!$C$2:$C$17521,AD$8))*$C$6</f>
        <v>0</v>
      </c>
      <c r="AE283" s="162">
        <f>(SUMIFS(Profile!$F$2:$F$17521,Profile!$B$2:$B$17521,$B283,Profile!$C$2:$C$17521,AE$8))*$C$6</f>
        <v>0</v>
      </c>
      <c r="AF283" s="162">
        <f>(SUMIFS(Profile!$F$2:$F$17521,Profile!$B$2:$B$17521,$B283,Profile!$C$2:$C$17521,AF$8))*$C$6</f>
        <v>0</v>
      </c>
      <c r="AG283" s="162">
        <f>(SUMIFS(Profile!$F$2:$F$17521,Profile!$B$2:$B$17521,$B283,Profile!$C$2:$C$17521,AG$8))*$C$6</f>
        <v>0</v>
      </c>
      <c r="AH283" s="162">
        <f>(SUMIFS(Profile!$F$2:$F$17521,Profile!$B$2:$B$17521,$B283,Profile!$C$2:$C$17521,AH$8))*$C$6</f>
        <v>0</v>
      </c>
      <c r="AI283" s="162">
        <f>(SUMIFS(Profile!$F$2:$F$17521,Profile!$B$2:$B$17521,$B283,Profile!$C$2:$C$17521,AI$8))*$C$6</f>
        <v>0</v>
      </c>
      <c r="AJ283" s="162">
        <f>(SUMIFS(Profile!$F$2:$F$17521,Profile!$B$2:$B$17521,$B283,Profile!$C$2:$C$17521,AJ$8))*$C$6</f>
        <v>0</v>
      </c>
      <c r="AK283" s="162">
        <f>(SUMIFS(Profile!$F$2:$F$17521,Profile!$B$2:$B$17521,$B283,Profile!$C$2:$C$17521,AK$8))*$C$6</f>
        <v>0</v>
      </c>
      <c r="AL283" s="162">
        <f>(SUMIFS(Profile!$F$2:$F$17521,Profile!$B$2:$B$17521,$B283,Profile!$C$2:$C$17521,AL$8))*$C$6</f>
        <v>0</v>
      </c>
      <c r="AM283" s="162">
        <f>(SUMIFS(Profile!$F$2:$F$17521,Profile!$B$2:$B$17521,$B283,Profile!$C$2:$C$17521,AM$8))*$C$6</f>
        <v>0</v>
      </c>
      <c r="AN283" s="162">
        <f>(SUMIFS(Profile!$F$2:$F$17521,Profile!$B$2:$B$17521,$B283,Profile!$C$2:$C$17521,AN$8))*$C$6</f>
        <v>0</v>
      </c>
      <c r="AO283" s="162">
        <f>(SUMIFS(Profile!$F$2:$F$17521,Profile!$B$2:$B$17521,$B283,Profile!$C$2:$C$17521,AO$8))*$C$6</f>
        <v>0</v>
      </c>
      <c r="AP283" s="162">
        <f>(SUMIFS(Profile!$F$2:$F$17521,Profile!$B$2:$B$17521,$B283,Profile!$C$2:$C$17521,AP$8))*$C$6</f>
        <v>0</v>
      </c>
      <c r="AQ283" s="162">
        <f>(SUMIFS(Profile!$F$2:$F$17521,Profile!$B$2:$B$17521,$B283,Profile!$C$2:$C$17521,AQ$8))*$C$6</f>
        <v>0</v>
      </c>
      <c r="AR283" s="162">
        <f>(SUMIFS(Profile!$F$2:$F$17521,Profile!$B$2:$B$17521,$B283,Profile!$C$2:$C$17521,AR$8))*$C$6</f>
        <v>0</v>
      </c>
      <c r="AS283" s="162">
        <f>(SUMIFS(Profile!$F$2:$F$17521,Profile!$B$2:$B$17521,$B283,Profile!$C$2:$C$17521,AS$8))*$C$6</f>
        <v>0</v>
      </c>
      <c r="AT283" s="162">
        <f>(SUMIFS(Profile!$F$2:$F$17521,Profile!$B$2:$B$17521,$B283,Profile!$C$2:$C$17521,AT$8))*$C$6</f>
        <v>0</v>
      </c>
      <c r="AU283" s="162">
        <f>(SUMIFS(Profile!$F$2:$F$17521,Profile!$B$2:$B$17521,$B283,Profile!$C$2:$C$17521,AU$8))*$C$6</f>
        <v>0</v>
      </c>
      <c r="AV283" s="162">
        <f>(SUMIFS(Profile!$F$2:$F$17521,Profile!$B$2:$B$17521,$B283,Profile!$C$2:$C$17521,AV$8))*$C$6</f>
        <v>0</v>
      </c>
      <c r="AW283" s="162">
        <f>(SUMIFS(Profile!$F$2:$F$17521,Profile!$B$2:$B$17521,$B283,Profile!$C$2:$C$17521,AW$8))*$C$6</f>
        <v>0</v>
      </c>
      <c r="AX283" s="162">
        <f>(SUMIFS(Profile!$F$2:$F$17521,Profile!$B$2:$B$17521,$B283,Profile!$C$2:$C$17521,AX$8))*$C$6</f>
        <v>0</v>
      </c>
      <c r="AY283" s="162">
        <f>(SUMIFS(Profile!$F$2:$F$17521,Profile!$B$2:$B$17521,$B283,Profile!$C$2:$C$17521,AY$8))*$C$6</f>
        <v>0</v>
      </c>
      <c r="AZ283" s="162">
        <f>(SUMIFS(Profile!$F$2:$F$17521,Profile!$B$2:$B$17521,$B283,Profile!$C$2:$C$17521,AZ$8))*$C$6</f>
        <v>0</v>
      </c>
      <c r="BA283" s="162">
        <f t="shared" si="10"/>
        <v>0</v>
      </c>
      <c r="BB283" s="162">
        <f>(SUMIFS(Profile!$E$2:$E$17521,Profile!$B$2:$B$17521,$B283,Profile!$C$2:$C$17521,BB$8))*$C$9</f>
        <v>0</v>
      </c>
      <c r="BC283" s="162">
        <f>(SUMIFS(Profile!$E$2:$E$17521,Profile!$B$2:$B$17521,$B283,Profile!$C$2:$C$17521,BC$8))*$C$9</f>
        <v>0</v>
      </c>
      <c r="BD283" s="162">
        <f>(SUMIFS(Profile!$E$2:$E$17521,Profile!$B$2:$B$17521,$B283,Profile!$C$2:$C$17521,BD$8))*$C$9</f>
        <v>0</v>
      </c>
      <c r="BE283" s="162">
        <f>(SUMIFS(Profile!$E$2:$E$17521,Profile!$B$2:$B$17521,$B283,Profile!$C$2:$C$17521,BE$8))*$C$9</f>
        <v>0</v>
      </c>
      <c r="BF283" s="162">
        <f>(SUMIFS(Profile!$E$2:$E$17521,Profile!$B$2:$B$17521,$B283,Profile!$C$2:$C$17521,BF$8))*$C$9</f>
        <v>0</v>
      </c>
      <c r="BG283" s="162">
        <f>(SUMIFS(Profile!$E$2:$E$17521,Profile!$B$2:$B$17521,$B283,Profile!$C$2:$C$17521,BG$8))*$C$9</f>
        <v>0</v>
      </c>
      <c r="BH283" s="162">
        <f>(SUMIFS(Profile!$E$2:$E$17521,Profile!$B$2:$B$17521,$B283,Profile!$C$2:$C$17521,BH$8))*$C$9</f>
        <v>0</v>
      </c>
      <c r="BI283" s="162">
        <f>(SUMIFS(Profile!$E$2:$E$17521,Profile!$B$2:$B$17521,$B283,Profile!$C$2:$C$17521,BI$8))*$C$9</f>
        <v>0</v>
      </c>
      <c r="BJ283" s="162">
        <f>(SUMIFS(Profile!$E$2:$E$17521,Profile!$B$2:$B$17521,$B283,Profile!$C$2:$C$17521,BJ$8))*$C$9</f>
        <v>0</v>
      </c>
      <c r="BK283" s="162">
        <f>(SUMIFS(Profile!$E$2:$E$17521,Profile!$B$2:$B$17521,$B283,Profile!$C$2:$C$17521,BK$8))*$C$9</f>
        <v>0</v>
      </c>
      <c r="BL283" s="162">
        <f>(SUMIFS(Profile!$E$2:$E$17521,Profile!$B$2:$B$17521,$B283,Profile!$C$2:$C$17521,BL$8))*$C$9</f>
        <v>0</v>
      </c>
      <c r="BM283" s="162">
        <f>(SUMIFS(Profile!$E$2:$E$17521,Profile!$B$2:$B$17521,$B283,Profile!$C$2:$C$17521,BM$8))*$C$9</f>
        <v>0</v>
      </c>
      <c r="BN283" s="162">
        <f>(SUMIFS(Profile!$E$2:$E$17521,Profile!$B$2:$B$17521,$B283,Profile!$C$2:$C$17521,BN$8))*$C$9</f>
        <v>0</v>
      </c>
      <c r="BO283" s="162">
        <f>(SUMIFS(Profile!$E$2:$E$17521,Profile!$B$2:$B$17521,$B283,Profile!$C$2:$C$17521,BO$8))*$C$9</f>
        <v>0</v>
      </c>
      <c r="BP283" s="162">
        <f>(SUMIFS(Profile!$E$2:$E$17521,Profile!$B$2:$B$17521,$B283,Profile!$C$2:$C$17521,BP$8))*$C$9</f>
        <v>0</v>
      </c>
      <c r="BQ283" s="162">
        <f>(SUMIFS(Profile!$E$2:$E$17521,Profile!$B$2:$B$17521,$B283,Profile!$C$2:$C$17521,BQ$8))*$C$9</f>
        <v>0</v>
      </c>
      <c r="BR283" s="162">
        <f>(SUMIFS(Profile!$E$2:$E$17521,Profile!$B$2:$B$17521,$B283,Profile!$C$2:$C$17521,BR$8))*$C$9</f>
        <v>0</v>
      </c>
      <c r="BS283" s="162">
        <f>(SUMIFS(Profile!$E$2:$E$17521,Profile!$B$2:$B$17521,$B283,Profile!$C$2:$C$17521,BS$8))*$C$9</f>
        <v>0</v>
      </c>
      <c r="BT283" s="162">
        <f>(SUMIFS(Profile!$E$2:$E$17521,Profile!$B$2:$B$17521,$B283,Profile!$C$2:$C$17521,BT$8))*$C$9</f>
        <v>0</v>
      </c>
      <c r="BU283" s="162">
        <f>(SUMIFS(Profile!$E$2:$E$17521,Profile!$B$2:$B$17521,$B283,Profile!$C$2:$C$17521,BU$8))*$C$9</f>
        <v>0</v>
      </c>
      <c r="BV283" s="162">
        <f>(SUMIFS(Profile!$E$2:$E$17521,Profile!$B$2:$B$17521,$B283,Profile!$C$2:$C$17521,BV$8))*$C$9</f>
        <v>0</v>
      </c>
      <c r="BW283" s="162">
        <f>(SUMIFS(Profile!$E$2:$E$17521,Profile!$B$2:$B$17521,$B283,Profile!$C$2:$C$17521,BW$8))*$C$9</f>
        <v>0</v>
      </c>
      <c r="BX283" s="162">
        <f>(SUMIFS(Profile!$E$2:$E$17521,Profile!$B$2:$B$17521,$B283,Profile!$C$2:$C$17521,BX$8))*$C$9</f>
        <v>0</v>
      </c>
      <c r="BY283" s="162">
        <f>(SUMIFS(Profile!$E$2:$E$17521,Profile!$B$2:$B$17521,$B283,Profile!$C$2:$C$17521,BY$8))*$C$9</f>
        <v>0</v>
      </c>
      <c r="BZ283" s="162">
        <f>(SUMIFS(Profile!$E$2:$E$17521,Profile!$B$2:$B$17521,$B283,Profile!$C$2:$C$17521,BZ$8))*$C$9</f>
        <v>0</v>
      </c>
      <c r="CA283" s="162">
        <f>(SUMIFS(Profile!$E$2:$E$17521,Profile!$B$2:$B$17521,$B283,Profile!$C$2:$C$17521,CA$8))*$C$9</f>
        <v>0</v>
      </c>
      <c r="CB283" s="162">
        <f>(SUMIFS(Profile!$E$2:$E$17521,Profile!$B$2:$B$17521,$B283,Profile!$C$2:$C$17521,CB$8))*$C$9</f>
        <v>0</v>
      </c>
      <c r="CC283" s="162">
        <f>(SUMIFS(Profile!$E$2:$E$17521,Profile!$B$2:$B$17521,$B283,Profile!$C$2:$C$17521,CC$8))*$C$9</f>
        <v>0</v>
      </c>
      <c r="CD283" s="162">
        <f>(SUMIFS(Profile!$E$2:$E$17521,Profile!$B$2:$B$17521,$B283,Profile!$C$2:$C$17521,CD$8))*$C$9</f>
        <v>0</v>
      </c>
      <c r="CE283" s="162">
        <f>(SUMIFS(Profile!$E$2:$E$17521,Profile!$B$2:$B$17521,$B283,Profile!$C$2:$C$17521,CE$8))*$C$9</f>
        <v>0</v>
      </c>
      <c r="CF283" s="162">
        <f>(SUMIFS(Profile!$E$2:$E$17521,Profile!$B$2:$B$17521,$B283,Profile!$C$2:$C$17521,CF$8))*$C$9</f>
        <v>0</v>
      </c>
      <c r="CG283" s="162">
        <f>(SUMIFS(Profile!$E$2:$E$17521,Profile!$B$2:$B$17521,$B283,Profile!$C$2:$C$17521,CG$8))*$C$9</f>
        <v>0</v>
      </c>
      <c r="CH283" s="162">
        <f>(SUMIFS(Profile!$E$2:$E$17521,Profile!$B$2:$B$17521,$B283,Profile!$C$2:$C$17521,CH$8))*$C$9</f>
        <v>0</v>
      </c>
      <c r="CI283" s="162">
        <f>(SUMIFS(Profile!$E$2:$E$17521,Profile!$B$2:$B$17521,$B283,Profile!$C$2:$C$17521,CI$8))*$C$9</f>
        <v>0</v>
      </c>
      <c r="CJ283" s="162">
        <f>(SUMIFS(Profile!$E$2:$E$17521,Profile!$B$2:$B$17521,$B283,Profile!$C$2:$C$17521,CJ$8))*$C$9</f>
        <v>0</v>
      </c>
      <c r="CK283" s="162">
        <f>(SUMIFS(Profile!$E$2:$E$17521,Profile!$B$2:$B$17521,$B283,Profile!$C$2:$C$17521,CK$8))*$C$9</f>
        <v>0</v>
      </c>
      <c r="CL283" s="162">
        <f>(SUMIFS(Profile!$E$2:$E$17521,Profile!$B$2:$B$17521,$B283,Profile!$C$2:$C$17521,CL$8))*$C$9</f>
        <v>0</v>
      </c>
      <c r="CM283" s="162">
        <f>(SUMIFS(Profile!$E$2:$E$17521,Profile!$B$2:$B$17521,$B283,Profile!$C$2:$C$17521,CM$8))*$C$9</f>
        <v>0</v>
      </c>
      <c r="CN283" s="162">
        <f>(SUMIFS(Profile!$E$2:$E$17521,Profile!$B$2:$B$17521,$B283,Profile!$C$2:$C$17521,CN$8))*$C$9</f>
        <v>0</v>
      </c>
      <c r="CO283" s="162">
        <f>(SUMIFS(Profile!$E$2:$E$17521,Profile!$B$2:$B$17521,$B283,Profile!$C$2:$C$17521,CO$8))*$C$9</f>
        <v>0</v>
      </c>
      <c r="CP283" s="162">
        <f>(SUMIFS(Profile!$E$2:$E$17521,Profile!$B$2:$B$17521,$B283,Profile!$C$2:$C$17521,CP$8))*$C$9</f>
        <v>0</v>
      </c>
      <c r="CQ283" s="162">
        <f>(SUMIFS(Profile!$E$2:$E$17521,Profile!$B$2:$B$17521,$B283,Profile!$C$2:$C$17521,CQ$8))*$C$9</f>
        <v>0</v>
      </c>
      <c r="CR283" s="162">
        <f>(SUMIFS(Profile!$E$2:$E$17521,Profile!$B$2:$B$17521,$B283,Profile!$C$2:$C$17521,CR$8))*$C$9</f>
        <v>0</v>
      </c>
      <c r="CS283" s="162">
        <f>(SUMIFS(Profile!$E$2:$E$17521,Profile!$B$2:$B$17521,$B283,Profile!$C$2:$C$17521,CS$8))*$C$9</f>
        <v>0</v>
      </c>
      <c r="CT283" s="162">
        <f>(SUMIFS(Profile!$E$2:$E$17521,Profile!$B$2:$B$17521,$B283,Profile!$C$2:$C$17521,CT$8))*$C$9</f>
        <v>0</v>
      </c>
      <c r="CU283" s="162">
        <f>(SUMIFS(Profile!$E$2:$E$17521,Profile!$B$2:$B$17521,$B283,Profile!$C$2:$C$17521,CU$8))*$C$9</f>
        <v>0</v>
      </c>
      <c r="CV283" s="162">
        <f>(SUMIFS(Profile!$E$2:$E$17521,Profile!$B$2:$B$17521,$B283,Profile!$C$2:$C$17521,CV$8))*$C$9</f>
        <v>0</v>
      </c>
      <c r="CW283" s="162">
        <f>(SUMIFS(Profile!$E$2:$E$17521,Profile!$B$2:$B$17521,$B283,Profile!$C$2:$C$17521,CW$8))*$C$9</f>
        <v>0</v>
      </c>
      <c r="CX283" s="162">
        <f t="shared" si="11"/>
        <v>0</v>
      </c>
      <c r="CY283" s="162">
        <f t="shared" ref="CY283:ET283" si="1376">MAX(BB283-E283,0)</f>
        <v>0</v>
      </c>
      <c r="CZ283" s="162">
        <f t="shared" si="1376"/>
        <v>0</v>
      </c>
      <c r="DA283" s="162">
        <f t="shared" si="1376"/>
        <v>0</v>
      </c>
      <c r="DB283" s="162">
        <f t="shared" si="1376"/>
        <v>0</v>
      </c>
      <c r="DC283" s="162">
        <f t="shared" si="1376"/>
        <v>0</v>
      </c>
      <c r="DD283" s="162">
        <f t="shared" si="1376"/>
        <v>0</v>
      </c>
      <c r="DE283" s="162">
        <f t="shared" si="1376"/>
        <v>0</v>
      </c>
      <c r="DF283" s="162">
        <f t="shared" si="1376"/>
        <v>0</v>
      </c>
      <c r="DG283" s="162">
        <f t="shared" si="1376"/>
        <v>0</v>
      </c>
      <c r="DH283" s="162">
        <f t="shared" si="1376"/>
        <v>0</v>
      </c>
      <c r="DI283" s="162">
        <f t="shared" si="1376"/>
        <v>0</v>
      </c>
      <c r="DJ283" s="162">
        <f t="shared" si="1376"/>
        <v>0</v>
      </c>
      <c r="DK283" s="162">
        <f t="shared" si="1376"/>
        <v>0</v>
      </c>
      <c r="DL283" s="162">
        <f t="shared" si="1376"/>
        <v>0</v>
      </c>
      <c r="DM283" s="162">
        <f t="shared" si="1376"/>
        <v>0</v>
      </c>
      <c r="DN283" s="162">
        <f t="shared" si="1376"/>
        <v>0</v>
      </c>
      <c r="DO283" s="162">
        <f t="shared" si="1376"/>
        <v>0</v>
      </c>
      <c r="DP283" s="162">
        <f t="shared" si="1376"/>
        <v>0</v>
      </c>
      <c r="DQ283" s="162">
        <f t="shared" si="1376"/>
        <v>0</v>
      </c>
      <c r="DR283" s="162">
        <f t="shared" si="1376"/>
        <v>0</v>
      </c>
      <c r="DS283" s="162">
        <f t="shared" si="1376"/>
        <v>0</v>
      </c>
      <c r="DT283" s="162">
        <f t="shared" si="1376"/>
        <v>0</v>
      </c>
      <c r="DU283" s="162">
        <f t="shared" si="1376"/>
        <v>0</v>
      </c>
      <c r="DV283" s="162">
        <f t="shared" si="1376"/>
        <v>0</v>
      </c>
      <c r="DW283" s="162">
        <f t="shared" si="1376"/>
        <v>0</v>
      </c>
      <c r="DX283" s="162">
        <f t="shared" si="1376"/>
        <v>0</v>
      </c>
      <c r="DY283" s="162">
        <f t="shared" si="1376"/>
        <v>0</v>
      </c>
      <c r="DZ283" s="162">
        <f t="shared" si="1376"/>
        <v>0</v>
      </c>
      <c r="EA283" s="162">
        <f t="shared" si="1376"/>
        <v>0</v>
      </c>
      <c r="EB283" s="162">
        <f t="shared" si="1376"/>
        <v>0</v>
      </c>
      <c r="EC283" s="162">
        <f t="shared" si="1376"/>
        <v>0</v>
      </c>
      <c r="ED283" s="162">
        <f t="shared" si="1376"/>
        <v>0</v>
      </c>
      <c r="EE283" s="162">
        <f t="shared" si="1376"/>
        <v>0</v>
      </c>
      <c r="EF283" s="162">
        <f t="shared" si="1376"/>
        <v>0</v>
      </c>
      <c r="EG283" s="162">
        <f t="shared" si="1376"/>
        <v>0</v>
      </c>
      <c r="EH283" s="162">
        <f t="shared" si="1376"/>
        <v>0</v>
      </c>
      <c r="EI283" s="162">
        <f t="shared" si="1376"/>
        <v>0</v>
      </c>
      <c r="EJ283" s="162">
        <f t="shared" si="1376"/>
        <v>0</v>
      </c>
      <c r="EK283" s="162">
        <f t="shared" si="1376"/>
        <v>0</v>
      </c>
      <c r="EL283" s="162">
        <f t="shared" si="1376"/>
        <v>0</v>
      </c>
      <c r="EM283" s="162">
        <f t="shared" si="1376"/>
        <v>0</v>
      </c>
      <c r="EN283" s="162">
        <f t="shared" si="1376"/>
        <v>0</v>
      </c>
      <c r="EO283" s="162">
        <f t="shared" si="1376"/>
        <v>0</v>
      </c>
      <c r="EP283" s="162">
        <f t="shared" si="1376"/>
        <v>0</v>
      </c>
      <c r="EQ283" s="162">
        <f t="shared" si="1376"/>
        <v>0</v>
      </c>
      <c r="ER283" s="162">
        <f t="shared" si="1376"/>
        <v>0</v>
      </c>
      <c r="ES283" s="162">
        <f t="shared" si="1376"/>
        <v>0</v>
      </c>
      <c r="ET283" s="162">
        <f t="shared" si="1376"/>
        <v>0</v>
      </c>
      <c r="EU283" s="162">
        <f t="shared" si="13"/>
        <v>0</v>
      </c>
      <c r="EV283" s="162">
        <f t="shared" ref="EV283:GQ283" si="1377">BB283-CY283</f>
        <v>0</v>
      </c>
      <c r="EW283" s="162">
        <f t="shared" si="1377"/>
        <v>0</v>
      </c>
      <c r="EX283" s="162">
        <f t="shared" si="1377"/>
        <v>0</v>
      </c>
      <c r="EY283" s="162">
        <f t="shared" si="1377"/>
        <v>0</v>
      </c>
      <c r="EZ283" s="162">
        <f t="shared" si="1377"/>
        <v>0</v>
      </c>
      <c r="FA283" s="162">
        <f t="shared" si="1377"/>
        <v>0</v>
      </c>
      <c r="FB283" s="162">
        <f t="shared" si="1377"/>
        <v>0</v>
      </c>
      <c r="FC283" s="162">
        <f t="shared" si="1377"/>
        <v>0</v>
      </c>
      <c r="FD283" s="162">
        <f t="shared" si="1377"/>
        <v>0</v>
      </c>
      <c r="FE283" s="162">
        <f t="shared" si="1377"/>
        <v>0</v>
      </c>
      <c r="FF283" s="162">
        <f t="shared" si="1377"/>
        <v>0</v>
      </c>
      <c r="FG283" s="162">
        <f t="shared" si="1377"/>
        <v>0</v>
      </c>
      <c r="FH283" s="162">
        <f t="shared" si="1377"/>
        <v>0</v>
      </c>
      <c r="FI283" s="162">
        <f t="shared" si="1377"/>
        <v>0</v>
      </c>
      <c r="FJ283" s="162">
        <f t="shared" si="1377"/>
        <v>0</v>
      </c>
      <c r="FK283" s="162">
        <f t="shared" si="1377"/>
        <v>0</v>
      </c>
      <c r="FL283" s="162">
        <f t="shared" si="1377"/>
        <v>0</v>
      </c>
      <c r="FM283" s="162">
        <f t="shared" si="1377"/>
        <v>0</v>
      </c>
      <c r="FN283" s="162">
        <f t="shared" si="1377"/>
        <v>0</v>
      </c>
      <c r="FO283" s="162">
        <f t="shared" si="1377"/>
        <v>0</v>
      </c>
      <c r="FP283" s="162">
        <f t="shared" si="1377"/>
        <v>0</v>
      </c>
      <c r="FQ283" s="162">
        <f t="shared" si="1377"/>
        <v>0</v>
      </c>
      <c r="FR283" s="162">
        <f t="shared" si="1377"/>
        <v>0</v>
      </c>
      <c r="FS283" s="162">
        <f t="shared" si="1377"/>
        <v>0</v>
      </c>
      <c r="FT283" s="162">
        <f t="shared" si="1377"/>
        <v>0</v>
      </c>
      <c r="FU283" s="162">
        <f t="shared" si="1377"/>
        <v>0</v>
      </c>
      <c r="FV283" s="162">
        <f t="shared" si="1377"/>
        <v>0</v>
      </c>
      <c r="FW283" s="162">
        <f t="shared" si="1377"/>
        <v>0</v>
      </c>
      <c r="FX283" s="162">
        <f t="shared" si="1377"/>
        <v>0</v>
      </c>
      <c r="FY283" s="162">
        <f t="shared" si="1377"/>
        <v>0</v>
      </c>
      <c r="FZ283" s="162">
        <f t="shared" si="1377"/>
        <v>0</v>
      </c>
      <c r="GA283" s="162">
        <f t="shared" si="1377"/>
        <v>0</v>
      </c>
      <c r="GB283" s="162">
        <f t="shared" si="1377"/>
        <v>0</v>
      </c>
      <c r="GC283" s="162">
        <f t="shared" si="1377"/>
        <v>0</v>
      </c>
      <c r="GD283" s="162">
        <f t="shared" si="1377"/>
        <v>0</v>
      </c>
      <c r="GE283" s="162">
        <f t="shared" si="1377"/>
        <v>0</v>
      </c>
      <c r="GF283" s="162">
        <f t="shared" si="1377"/>
        <v>0</v>
      </c>
      <c r="GG283" s="162">
        <f t="shared" si="1377"/>
        <v>0</v>
      </c>
      <c r="GH283" s="162">
        <f t="shared" si="1377"/>
        <v>0</v>
      </c>
      <c r="GI283" s="162">
        <f t="shared" si="1377"/>
        <v>0</v>
      </c>
      <c r="GJ283" s="162">
        <f t="shared" si="1377"/>
        <v>0</v>
      </c>
      <c r="GK283" s="162">
        <f t="shared" si="1377"/>
        <v>0</v>
      </c>
      <c r="GL283" s="162">
        <f t="shared" si="1377"/>
        <v>0</v>
      </c>
      <c r="GM283" s="162">
        <f t="shared" si="1377"/>
        <v>0</v>
      </c>
      <c r="GN283" s="162">
        <f t="shared" si="1377"/>
        <v>0</v>
      </c>
      <c r="GO283" s="162">
        <f t="shared" si="1377"/>
        <v>0</v>
      </c>
      <c r="GP283" s="162">
        <f t="shared" si="1377"/>
        <v>0</v>
      </c>
      <c r="GQ283" s="162">
        <f t="shared" si="1377"/>
        <v>0</v>
      </c>
      <c r="GR283" s="162">
        <f t="shared" si="15"/>
        <v>0</v>
      </c>
      <c r="GS283" s="162">
        <f t="shared" ref="GS283:IN283" si="1378">E283-EV283</f>
        <v>0</v>
      </c>
      <c r="GT283" s="162">
        <f t="shared" si="1378"/>
        <v>0</v>
      </c>
      <c r="GU283" s="162">
        <f t="shared" si="1378"/>
        <v>0</v>
      </c>
      <c r="GV283" s="162">
        <f t="shared" si="1378"/>
        <v>0</v>
      </c>
      <c r="GW283" s="162">
        <f t="shared" si="1378"/>
        <v>0</v>
      </c>
      <c r="GX283" s="162">
        <f t="shared" si="1378"/>
        <v>0</v>
      </c>
      <c r="GY283" s="162">
        <f t="shared" si="1378"/>
        <v>0</v>
      </c>
      <c r="GZ283" s="162">
        <f t="shared" si="1378"/>
        <v>0</v>
      </c>
      <c r="HA283" s="162">
        <f t="shared" si="1378"/>
        <v>0</v>
      </c>
      <c r="HB283" s="162">
        <f t="shared" si="1378"/>
        <v>0</v>
      </c>
      <c r="HC283" s="162">
        <f t="shared" si="1378"/>
        <v>0</v>
      </c>
      <c r="HD283" s="162">
        <f t="shared" si="1378"/>
        <v>0</v>
      </c>
      <c r="HE283" s="162">
        <f t="shared" si="1378"/>
        <v>0</v>
      </c>
      <c r="HF283" s="162">
        <f t="shared" si="1378"/>
        <v>0</v>
      </c>
      <c r="HG283" s="162">
        <f t="shared" si="1378"/>
        <v>0</v>
      </c>
      <c r="HH283" s="162">
        <f t="shared" si="1378"/>
        <v>0</v>
      </c>
      <c r="HI283" s="162">
        <f t="shared" si="1378"/>
        <v>0</v>
      </c>
      <c r="HJ283" s="162">
        <f t="shared" si="1378"/>
        <v>0</v>
      </c>
      <c r="HK283" s="162">
        <f t="shared" si="1378"/>
        <v>0</v>
      </c>
      <c r="HL283" s="162">
        <f t="shared" si="1378"/>
        <v>0</v>
      </c>
      <c r="HM283" s="162">
        <f t="shared" si="1378"/>
        <v>0</v>
      </c>
      <c r="HN283" s="162">
        <f t="shared" si="1378"/>
        <v>0</v>
      </c>
      <c r="HO283" s="162">
        <f t="shared" si="1378"/>
        <v>0</v>
      </c>
      <c r="HP283" s="162">
        <f t="shared" si="1378"/>
        <v>0</v>
      </c>
      <c r="HQ283" s="162">
        <f t="shared" si="1378"/>
        <v>0</v>
      </c>
      <c r="HR283" s="162">
        <f t="shared" si="1378"/>
        <v>0</v>
      </c>
      <c r="HS283" s="162">
        <f t="shared" si="1378"/>
        <v>0</v>
      </c>
      <c r="HT283" s="162">
        <f t="shared" si="1378"/>
        <v>0</v>
      </c>
      <c r="HU283" s="162">
        <f t="shared" si="1378"/>
        <v>0</v>
      </c>
      <c r="HV283" s="162">
        <f t="shared" si="1378"/>
        <v>0</v>
      </c>
      <c r="HW283" s="162">
        <f t="shared" si="1378"/>
        <v>0</v>
      </c>
      <c r="HX283" s="162">
        <f t="shared" si="1378"/>
        <v>0</v>
      </c>
      <c r="HY283" s="162">
        <f t="shared" si="1378"/>
        <v>0</v>
      </c>
      <c r="HZ283" s="162">
        <f t="shared" si="1378"/>
        <v>0</v>
      </c>
      <c r="IA283" s="162">
        <f t="shared" si="1378"/>
        <v>0</v>
      </c>
      <c r="IB283" s="162">
        <f t="shared" si="1378"/>
        <v>0</v>
      </c>
      <c r="IC283" s="162">
        <f t="shared" si="1378"/>
        <v>0</v>
      </c>
      <c r="ID283" s="162">
        <f t="shared" si="1378"/>
        <v>0</v>
      </c>
      <c r="IE283" s="162">
        <f t="shared" si="1378"/>
        <v>0</v>
      </c>
      <c r="IF283" s="162">
        <f t="shared" si="1378"/>
        <v>0</v>
      </c>
      <c r="IG283" s="162">
        <f t="shared" si="1378"/>
        <v>0</v>
      </c>
      <c r="IH283" s="162">
        <f t="shared" si="1378"/>
        <v>0</v>
      </c>
      <c r="II283" s="162">
        <f t="shared" si="1378"/>
        <v>0</v>
      </c>
      <c r="IJ283" s="162">
        <f t="shared" si="1378"/>
        <v>0</v>
      </c>
      <c r="IK283" s="162">
        <f t="shared" si="1378"/>
        <v>0</v>
      </c>
      <c r="IL283" s="162">
        <f t="shared" si="1378"/>
        <v>0</v>
      </c>
      <c r="IM283" s="162">
        <f t="shared" si="1378"/>
        <v>0</v>
      </c>
      <c r="IN283" s="162">
        <f t="shared" si="1378"/>
        <v>0</v>
      </c>
      <c r="IO283" s="162">
        <f t="shared" si="17"/>
        <v>0</v>
      </c>
      <c r="IP283" s="162">
        <f t="shared" si="23"/>
        <v>0</v>
      </c>
      <c r="IQ283" s="162">
        <f t="shared" ref="IQ283:KK283" si="1379">MAX((MIN(CZ283+IP283,$IO$7))-GT283,0)</f>
        <v>0</v>
      </c>
      <c r="IR283" s="162">
        <f t="shared" si="1379"/>
        <v>0</v>
      </c>
      <c r="IS283" s="162">
        <f t="shared" si="1379"/>
        <v>0</v>
      </c>
      <c r="IT283" s="162">
        <f t="shared" si="1379"/>
        <v>0</v>
      </c>
      <c r="IU283" s="162">
        <f t="shared" si="1379"/>
        <v>0</v>
      </c>
      <c r="IV283" s="162">
        <f t="shared" si="1379"/>
        <v>0</v>
      </c>
      <c r="IW283" s="162">
        <f t="shared" si="1379"/>
        <v>0</v>
      </c>
      <c r="IX283" s="162">
        <f t="shared" si="1379"/>
        <v>0</v>
      </c>
      <c r="IY283" s="162">
        <f t="shared" si="1379"/>
        <v>0</v>
      </c>
      <c r="IZ283" s="162">
        <f t="shared" si="1379"/>
        <v>0</v>
      </c>
      <c r="JA283" s="162">
        <f t="shared" si="1379"/>
        <v>0</v>
      </c>
      <c r="JB283" s="162">
        <f t="shared" si="1379"/>
        <v>0</v>
      </c>
      <c r="JC283" s="162">
        <f t="shared" si="1379"/>
        <v>0</v>
      </c>
      <c r="JD283" s="162">
        <f t="shared" si="1379"/>
        <v>0</v>
      </c>
      <c r="JE283" s="162">
        <f t="shared" si="1379"/>
        <v>0</v>
      </c>
      <c r="JF283" s="162">
        <f t="shared" si="1379"/>
        <v>0</v>
      </c>
      <c r="JG283" s="162">
        <f t="shared" si="1379"/>
        <v>0</v>
      </c>
      <c r="JH283" s="162">
        <f t="shared" si="1379"/>
        <v>0</v>
      </c>
      <c r="JI283" s="162">
        <f t="shared" si="1379"/>
        <v>0</v>
      </c>
      <c r="JJ283" s="162">
        <f t="shared" si="1379"/>
        <v>0</v>
      </c>
      <c r="JK283" s="162">
        <f t="shared" si="1379"/>
        <v>0</v>
      </c>
      <c r="JL283" s="162">
        <f t="shared" si="1379"/>
        <v>0</v>
      </c>
      <c r="JM283" s="162">
        <f t="shared" si="1379"/>
        <v>0</v>
      </c>
      <c r="JN283" s="162">
        <f t="shared" si="1379"/>
        <v>0</v>
      </c>
      <c r="JO283" s="162">
        <f t="shared" si="1379"/>
        <v>0</v>
      </c>
      <c r="JP283" s="162">
        <f t="shared" si="1379"/>
        <v>0</v>
      </c>
      <c r="JQ283" s="162">
        <f t="shared" si="1379"/>
        <v>0</v>
      </c>
      <c r="JR283" s="162">
        <f t="shared" si="1379"/>
        <v>0</v>
      </c>
      <c r="JS283" s="162">
        <f t="shared" si="1379"/>
        <v>0</v>
      </c>
      <c r="JT283" s="162">
        <f t="shared" si="1379"/>
        <v>0</v>
      </c>
      <c r="JU283" s="162">
        <f t="shared" si="1379"/>
        <v>0</v>
      </c>
      <c r="JV283" s="162">
        <f t="shared" si="1379"/>
        <v>0</v>
      </c>
      <c r="JW283" s="162">
        <f t="shared" si="1379"/>
        <v>0</v>
      </c>
      <c r="JX283" s="162">
        <f t="shared" si="1379"/>
        <v>0</v>
      </c>
      <c r="JY283" s="162">
        <f t="shared" si="1379"/>
        <v>0</v>
      </c>
      <c r="JZ283" s="162">
        <f t="shared" si="1379"/>
        <v>0</v>
      </c>
      <c r="KA283" s="162">
        <f t="shared" si="1379"/>
        <v>0</v>
      </c>
      <c r="KB283" s="162">
        <f t="shared" si="1379"/>
        <v>0</v>
      </c>
      <c r="KC283" s="162">
        <f t="shared" si="1379"/>
        <v>0</v>
      </c>
      <c r="KD283" s="162">
        <f t="shared" si="1379"/>
        <v>0</v>
      </c>
      <c r="KE283" s="162">
        <f t="shared" si="1379"/>
        <v>0</v>
      </c>
      <c r="KF283" s="162">
        <f t="shared" si="1379"/>
        <v>0</v>
      </c>
      <c r="KG283" s="162">
        <f t="shared" si="1379"/>
        <v>0</v>
      </c>
      <c r="KH283" s="162">
        <f t="shared" si="1379"/>
        <v>0</v>
      </c>
      <c r="KI283" s="162">
        <f t="shared" si="1379"/>
        <v>0</v>
      </c>
      <c r="KJ283" s="162">
        <f t="shared" si="1379"/>
        <v>0</v>
      </c>
      <c r="KK283" s="162">
        <f t="shared" si="1379"/>
        <v>0</v>
      </c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</row>
    <row r="284" ht="14.25" customHeight="1" spans="1:326" x14ac:dyDescent="0.25">
      <c r="A284" s="1">
        <v>10</v>
      </c>
      <c r="B284" s="1">
        <f t="shared" ref="B284:C284" si="1380">B283+1</f>
        <v>274</v>
      </c>
      <c r="C284" s="232">
        <f t="shared" si="1380"/>
        <v>43739</v>
      </c>
      <c r="D284" s="162">
        <f t="shared" si="9"/>
        <v>0</v>
      </c>
      <c r="E284" s="162">
        <f>(SUMIFS(Profile!$F$2:$F$17521,Profile!$B$2:$B$17521,$B284,Profile!$C$2:$C$17521,E$8))*$C$6</f>
        <v>0</v>
      </c>
      <c r="F284" s="162">
        <f>(SUMIFS(Profile!$F$2:$F$17521,Profile!$B$2:$B$17521,$B284,Profile!$C$2:$C$17521,F$8))*$C$6</f>
        <v>0</v>
      </c>
      <c r="G284" s="162">
        <f>(SUMIFS(Profile!$F$2:$F$17521,Profile!$B$2:$B$17521,$B284,Profile!$C$2:$C$17521,G$8))*$C$6</f>
        <v>0</v>
      </c>
      <c r="H284" s="162">
        <f>(SUMIFS(Profile!$F$2:$F$17521,Profile!$B$2:$B$17521,$B284,Profile!$C$2:$C$17521,H$8))*$C$6</f>
        <v>0</v>
      </c>
      <c r="I284" s="162">
        <f>(SUMIFS(Profile!$F$2:$F$17521,Profile!$B$2:$B$17521,$B284,Profile!$C$2:$C$17521,I$8))*$C$6</f>
        <v>0</v>
      </c>
      <c r="J284" s="162">
        <f>(SUMIFS(Profile!$F$2:$F$17521,Profile!$B$2:$B$17521,$B284,Profile!$C$2:$C$17521,J$8))*$C$6</f>
        <v>0</v>
      </c>
      <c r="K284" s="162">
        <f>(SUMIFS(Profile!$F$2:$F$17521,Profile!$B$2:$B$17521,$B284,Profile!$C$2:$C$17521,K$8))*$C$6</f>
        <v>0</v>
      </c>
      <c r="L284" s="162">
        <f>(SUMIFS(Profile!$F$2:$F$17521,Profile!$B$2:$B$17521,$B284,Profile!$C$2:$C$17521,L$8))*$C$6</f>
        <v>0</v>
      </c>
      <c r="M284" s="162">
        <f>(SUMIFS(Profile!$F$2:$F$17521,Profile!$B$2:$B$17521,$B284,Profile!$C$2:$C$17521,M$8))*$C$6</f>
        <v>0</v>
      </c>
      <c r="N284" s="162">
        <f>(SUMIFS(Profile!$F$2:$F$17521,Profile!$B$2:$B$17521,$B284,Profile!$C$2:$C$17521,N$8))*$C$6</f>
        <v>0</v>
      </c>
      <c r="O284" s="162">
        <f>(SUMIFS(Profile!$F$2:$F$17521,Profile!$B$2:$B$17521,$B284,Profile!$C$2:$C$17521,O$8))*$C$6</f>
        <v>0</v>
      </c>
      <c r="P284" s="162">
        <f>(SUMIFS(Profile!$F$2:$F$17521,Profile!$B$2:$B$17521,$B284,Profile!$C$2:$C$17521,P$8))*$C$6</f>
        <v>0</v>
      </c>
      <c r="Q284" s="162">
        <f>(SUMIFS(Profile!$F$2:$F$17521,Profile!$B$2:$B$17521,$B284,Profile!$C$2:$C$17521,Q$8))*$C$6</f>
        <v>0</v>
      </c>
      <c r="R284" s="162">
        <f>(SUMIFS(Profile!$F$2:$F$17521,Profile!$B$2:$B$17521,$B284,Profile!$C$2:$C$17521,R$8))*$C$6</f>
        <v>0</v>
      </c>
      <c r="S284" s="162">
        <f>(SUMIFS(Profile!$F$2:$F$17521,Profile!$B$2:$B$17521,$B284,Profile!$C$2:$C$17521,S$8))*$C$6</f>
        <v>0</v>
      </c>
      <c r="T284" s="162">
        <f>(SUMIFS(Profile!$F$2:$F$17521,Profile!$B$2:$B$17521,$B284,Profile!$C$2:$C$17521,T$8))*$C$6</f>
        <v>0</v>
      </c>
      <c r="U284" s="162">
        <f>(SUMIFS(Profile!$F$2:$F$17521,Profile!$B$2:$B$17521,$B284,Profile!$C$2:$C$17521,U$8))*$C$6</f>
        <v>0</v>
      </c>
      <c r="V284" s="162">
        <f>(SUMIFS(Profile!$F$2:$F$17521,Profile!$B$2:$B$17521,$B284,Profile!$C$2:$C$17521,V$8))*$C$6</f>
        <v>0</v>
      </c>
      <c r="W284" s="162">
        <f>(SUMIFS(Profile!$F$2:$F$17521,Profile!$B$2:$B$17521,$B284,Profile!$C$2:$C$17521,W$8))*$C$6</f>
        <v>0</v>
      </c>
      <c r="X284" s="162">
        <f>(SUMIFS(Profile!$F$2:$F$17521,Profile!$B$2:$B$17521,$B284,Profile!$C$2:$C$17521,X$8))*$C$6</f>
        <v>0</v>
      </c>
      <c r="Y284" s="162">
        <f>(SUMIFS(Profile!$F$2:$F$17521,Profile!$B$2:$B$17521,$B284,Profile!$C$2:$C$17521,Y$8))*$C$6</f>
        <v>0</v>
      </c>
      <c r="Z284" s="162">
        <f>(SUMIFS(Profile!$F$2:$F$17521,Profile!$B$2:$B$17521,$B284,Profile!$C$2:$C$17521,Z$8))*$C$6</f>
        <v>0</v>
      </c>
      <c r="AA284" s="162">
        <f>(SUMIFS(Profile!$F$2:$F$17521,Profile!$B$2:$B$17521,$B284,Profile!$C$2:$C$17521,AA$8))*$C$6</f>
        <v>0</v>
      </c>
      <c r="AB284" s="162">
        <f>(SUMIFS(Profile!$F$2:$F$17521,Profile!$B$2:$B$17521,$B284,Profile!$C$2:$C$17521,AB$8))*$C$6</f>
        <v>0</v>
      </c>
      <c r="AC284" s="162">
        <f>(SUMIFS(Profile!$F$2:$F$17521,Profile!$B$2:$B$17521,$B284,Profile!$C$2:$C$17521,AC$8))*$C$6</f>
        <v>0</v>
      </c>
      <c r="AD284" s="162">
        <f>(SUMIFS(Profile!$F$2:$F$17521,Profile!$B$2:$B$17521,$B284,Profile!$C$2:$C$17521,AD$8))*$C$6</f>
        <v>0</v>
      </c>
      <c r="AE284" s="162">
        <f>(SUMIFS(Profile!$F$2:$F$17521,Profile!$B$2:$B$17521,$B284,Profile!$C$2:$C$17521,AE$8))*$C$6</f>
        <v>0</v>
      </c>
      <c r="AF284" s="162">
        <f>(SUMIFS(Profile!$F$2:$F$17521,Profile!$B$2:$B$17521,$B284,Profile!$C$2:$C$17521,AF$8))*$C$6</f>
        <v>0</v>
      </c>
      <c r="AG284" s="162">
        <f>(SUMIFS(Profile!$F$2:$F$17521,Profile!$B$2:$B$17521,$B284,Profile!$C$2:$C$17521,AG$8))*$C$6</f>
        <v>0</v>
      </c>
      <c r="AH284" s="162">
        <f>(SUMIFS(Profile!$F$2:$F$17521,Profile!$B$2:$B$17521,$B284,Profile!$C$2:$C$17521,AH$8))*$C$6</f>
        <v>0</v>
      </c>
      <c r="AI284" s="162">
        <f>(SUMIFS(Profile!$F$2:$F$17521,Profile!$B$2:$B$17521,$B284,Profile!$C$2:$C$17521,AI$8))*$C$6</f>
        <v>0</v>
      </c>
      <c r="AJ284" s="162">
        <f>(SUMIFS(Profile!$F$2:$F$17521,Profile!$B$2:$B$17521,$B284,Profile!$C$2:$C$17521,AJ$8))*$C$6</f>
        <v>0</v>
      </c>
      <c r="AK284" s="162">
        <f>(SUMIFS(Profile!$F$2:$F$17521,Profile!$B$2:$B$17521,$B284,Profile!$C$2:$C$17521,AK$8))*$C$6</f>
        <v>0</v>
      </c>
      <c r="AL284" s="162">
        <f>(SUMIFS(Profile!$F$2:$F$17521,Profile!$B$2:$B$17521,$B284,Profile!$C$2:$C$17521,AL$8))*$C$6</f>
        <v>0</v>
      </c>
      <c r="AM284" s="162">
        <f>(SUMIFS(Profile!$F$2:$F$17521,Profile!$B$2:$B$17521,$B284,Profile!$C$2:$C$17521,AM$8))*$C$6</f>
        <v>0</v>
      </c>
      <c r="AN284" s="162">
        <f>(SUMIFS(Profile!$F$2:$F$17521,Profile!$B$2:$B$17521,$B284,Profile!$C$2:$C$17521,AN$8))*$C$6</f>
        <v>0</v>
      </c>
      <c r="AO284" s="162">
        <f>(SUMIFS(Profile!$F$2:$F$17521,Profile!$B$2:$B$17521,$B284,Profile!$C$2:$C$17521,AO$8))*$C$6</f>
        <v>0</v>
      </c>
      <c r="AP284" s="162">
        <f>(SUMIFS(Profile!$F$2:$F$17521,Profile!$B$2:$B$17521,$B284,Profile!$C$2:$C$17521,AP$8))*$C$6</f>
        <v>0</v>
      </c>
      <c r="AQ284" s="162">
        <f>(SUMIFS(Profile!$F$2:$F$17521,Profile!$B$2:$B$17521,$B284,Profile!$C$2:$C$17521,AQ$8))*$C$6</f>
        <v>0</v>
      </c>
      <c r="AR284" s="162">
        <f>(SUMIFS(Profile!$F$2:$F$17521,Profile!$B$2:$B$17521,$B284,Profile!$C$2:$C$17521,AR$8))*$C$6</f>
        <v>0</v>
      </c>
      <c r="AS284" s="162">
        <f>(SUMIFS(Profile!$F$2:$F$17521,Profile!$B$2:$B$17521,$B284,Profile!$C$2:$C$17521,AS$8))*$C$6</f>
        <v>0</v>
      </c>
      <c r="AT284" s="162">
        <f>(SUMIFS(Profile!$F$2:$F$17521,Profile!$B$2:$B$17521,$B284,Profile!$C$2:$C$17521,AT$8))*$C$6</f>
        <v>0</v>
      </c>
      <c r="AU284" s="162">
        <f>(SUMIFS(Profile!$F$2:$F$17521,Profile!$B$2:$B$17521,$B284,Profile!$C$2:$C$17521,AU$8))*$C$6</f>
        <v>0</v>
      </c>
      <c r="AV284" s="162">
        <f>(SUMIFS(Profile!$F$2:$F$17521,Profile!$B$2:$B$17521,$B284,Profile!$C$2:$C$17521,AV$8))*$C$6</f>
        <v>0</v>
      </c>
      <c r="AW284" s="162">
        <f>(SUMIFS(Profile!$F$2:$F$17521,Profile!$B$2:$B$17521,$B284,Profile!$C$2:$C$17521,AW$8))*$C$6</f>
        <v>0</v>
      </c>
      <c r="AX284" s="162">
        <f>(SUMIFS(Profile!$F$2:$F$17521,Profile!$B$2:$B$17521,$B284,Profile!$C$2:$C$17521,AX$8))*$C$6</f>
        <v>0</v>
      </c>
      <c r="AY284" s="162">
        <f>(SUMIFS(Profile!$F$2:$F$17521,Profile!$B$2:$B$17521,$B284,Profile!$C$2:$C$17521,AY$8))*$C$6</f>
        <v>0</v>
      </c>
      <c r="AZ284" s="162">
        <f>(SUMIFS(Profile!$F$2:$F$17521,Profile!$B$2:$B$17521,$B284,Profile!$C$2:$C$17521,AZ$8))*$C$6</f>
        <v>0</v>
      </c>
      <c r="BA284" s="162">
        <f t="shared" si="10"/>
        <v>0</v>
      </c>
      <c r="BB284" s="162">
        <f>(SUMIFS(Profile!$E$2:$E$17521,Profile!$B$2:$B$17521,$B284,Profile!$C$2:$C$17521,BB$8))*$C$9</f>
        <v>0</v>
      </c>
      <c r="BC284" s="162">
        <f>(SUMIFS(Profile!$E$2:$E$17521,Profile!$B$2:$B$17521,$B284,Profile!$C$2:$C$17521,BC$8))*$C$9</f>
        <v>0</v>
      </c>
      <c r="BD284" s="162">
        <f>(SUMIFS(Profile!$E$2:$E$17521,Profile!$B$2:$B$17521,$B284,Profile!$C$2:$C$17521,BD$8))*$C$9</f>
        <v>0</v>
      </c>
      <c r="BE284" s="162">
        <f>(SUMIFS(Profile!$E$2:$E$17521,Profile!$B$2:$B$17521,$B284,Profile!$C$2:$C$17521,BE$8))*$C$9</f>
        <v>0</v>
      </c>
      <c r="BF284" s="162">
        <f>(SUMIFS(Profile!$E$2:$E$17521,Profile!$B$2:$B$17521,$B284,Profile!$C$2:$C$17521,BF$8))*$C$9</f>
        <v>0</v>
      </c>
      <c r="BG284" s="162">
        <f>(SUMIFS(Profile!$E$2:$E$17521,Profile!$B$2:$B$17521,$B284,Profile!$C$2:$C$17521,BG$8))*$C$9</f>
        <v>0</v>
      </c>
      <c r="BH284" s="162">
        <f>(SUMIFS(Profile!$E$2:$E$17521,Profile!$B$2:$B$17521,$B284,Profile!$C$2:$C$17521,BH$8))*$C$9</f>
        <v>0</v>
      </c>
      <c r="BI284" s="162">
        <f>(SUMIFS(Profile!$E$2:$E$17521,Profile!$B$2:$B$17521,$B284,Profile!$C$2:$C$17521,BI$8))*$C$9</f>
        <v>0</v>
      </c>
      <c r="BJ284" s="162">
        <f>(SUMIFS(Profile!$E$2:$E$17521,Profile!$B$2:$B$17521,$B284,Profile!$C$2:$C$17521,BJ$8))*$C$9</f>
        <v>0</v>
      </c>
      <c r="BK284" s="162">
        <f>(SUMIFS(Profile!$E$2:$E$17521,Profile!$B$2:$B$17521,$B284,Profile!$C$2:$C$17521,BK$8))*$C$9</f>
        <v>0</v>
      </c>
      <c r="BL284" s="162">
        <f>(SUMIFS(Profile!$E$2:$E$17521,Profile!$B$2:$B$17521,$B284,Profile!$C$2:$C$17521,BL$8))*$C$9</f>
        <v>0</v>
      </c>
      <c r="BM284" s="162">
        <f>(SUMIFS(Profile!$E$2:$E$17521,Profile!$B$2:$B$17521,$B284,Profile!$C$2:$C$17521,BM$8))*$C$9</f>
        <v>0</v>
      </c>
      <c r="BN284" s="162">
        <f>(SUMIFS(Profile!$E$2:$E$17521,Profile!$B$2:$B$17521,$B284,Profile!$C$2:$C$17521,BN$8))*$C$9</f>
        <v>0</v>
      </c>
      <c r="BO284" s="162">
        <f>(SUMIFS(Profile!$E$2:$E$17521,Profile!$B$2:$B$17521,$B284,Profile!$C$2:$C$17521,BO$8))*$C$9</f>
        <v>0</v>
      </c>
      <c r="BP284" s="162">
        <f>(SUMIFS(Profile!$E$2:$E$17521,Profile!$B$2:$B$17521,$B284,Profile!$C$2:$C$17521,BP$8))*$C$9</f>
        <v>0</v>
      </c>
      <c r="BQ284" s="162">
        <f>(SUMIFS(Profile!$E$2:$E$17521,Profile!$B$2:$B$17521,$B284,Profile!$C$2:$C$17521,BQ$8))*$C$9</f>
        <v>0</v>
      </c>
      <c r="BR284" s="162">
        <f>(SUMIFS(Profile!$E$2:$E$17521,Profile!$B$2:$B$17521,$B284,Profile!$C$2:$C$17521,BR$8))*$C$9</f>
        <v>0</v>
      </c>
      <c r="BS284" s="162">
        <f>(SUMIFS(Profile!$E$2:$E$17521,Profile!$B$2:$B$17521,$B284,Profile!$C$2:$C$17521,BS$8))*$C$9</f>
        <v>0</v>
      </c>
      <c r="BT284" s="162">
        <f>(SUMIFS(Profile!$E$2:$E$17521,Profile!$B$2:$B$17521,$B284,Profile!$C$2:$C$17521,BT$8))*$C$9</f>
        <v>0</v>
      </c>
      <c r="BU284" s="162">
        <f>(SUMIFS(Profile!$E$2:$E$17521,Profile!$B$2:$B$17521,$B284,Profile!$C$2:$C$17521,BU$8))*$C$9</f>
        <v>0</v>
      </c>
      <c r="BV284" s="162">
        <f>(SUMIFS(Profile!$E$2:$E$17521,Profile!$B$2:$B$17521,$B284,Profile!$C$2:$C$17521,BV$8))*$C$9</f>
        <v>0</v>
      </c>
      <c r="BW284" s="162">
        <f>(SUMIFS(Profile!$E$2:$E$17521,Profile!$B$2:$B$17521,$B284,Profile!$C$2:$C$17521,BW$8))*$C$9</f>
        <v>0</v>
      </c>
      <c r="BX284" s="162">
        <f>(SUMIFS(Profile!$E$2:$E$17521,Profile!$B$2:$B$17521,$B284,Profile!$C$2:$C$17521,BX$8))*$C$9</f>
        <v>0</v>
      </c>
      <c r="BY284" s="162">
        <f>(SUMIFS(Profile!$E$2:$E$17521,Profile!$B$2:$B$17521,$B284,Profile!$C$2:$C$17521,BY$8))*$C$9</f>
        <v>0</v>
      </c>
      <c r="BZ284" s="162">
        <f>(SUMIFS(Profile!$E$2:$E$17521,Profile!$B$2:$B$17521,$B284,Profile!$C$2:$C$17521,BZ$8))*$C$9</f>
        <v>0</v>
      </c>
      <c r="CA284" s="162">
        <f>(SUMIFS(Profile!$E$2:$E$17521,Profile!$B$2:$B$17521,$B284,Profile!$C$2:$C$17521,CA$8))*$C$9</f>
        <v>0</v>
      </c>
      <c r="CB284" s="162">
        <f>(SUMIFS(Profile!$E$2:$E$17521,Profile!$B$2:$B$17521,$B284,Profile!$C$2:$C$17521,CB$8))*$C$9</f>
        <v>0</v>
      </c>
      <c r="CC284" s="162">
        <f>(SUMIFS(Profile!$E$2:$E$17521,Profile!$B$2:$B$17521,$B284,Profile!$C$2:$C$17521,CC$8))*$C$9</f>
        <v>0</v>
      </c>
      <c r="CD284" s="162">
        <f>(SUMIFS(Profile!$E$2:$E$17521,Profile!$B$2:$B$17521,$B284,Profile!$C$2:$C$17521,CD$8))*$C$9</f>
        <v>0</v>
      </c>
      <c r="CE284" s="162">
        <f>(SUMIFS(Profile!$E$2:$E$17521,Profile!$B$2:$B$17521,$B284,Profile!$C$2:$C$17521,CE$8))*$C$9</f>
        <v>0</v>
      </c>
      <c r="CF284" s="162">
        <f>(SUMIFS(Profile!$E$2:$E$17521,Profile!$B$2:$B$17521,$B284,Profile!$C$2:$C$17521,CF$8))*$C$9</f>
        <v>0</v>
      </c>
      <c r="CG284" s="162">
        <f>(SUMIFS(Profile!$E$2:$E$17521,Profile!$B$2:$B$17521,$B284,Profile!$C$2:$C$17521,CG$8))*$C$9</f>
        <v>0</v>
      </c>
      <c r="CH284" s="162">
        <f>(SUMIFS(Profile!$E$2:$E$17521,Profile!$B$2:$B$17521,$B284,Profile!$C$2:$C$17521,CH$8))*$C$9</f>
        <v>0</v>
      </c>
      <c r="CI284" s="162">
        <f>(SUMIFS(Profile!$E$2:$E$17521,Profile!$B$2:$B$17521,$B284,Profile!$C$2:$C$17521,CI$8))*$C$9</f>
        <v>0</v>
      </c>
      <c r="CJ284" s="162">
        <f>(SUMIFS(Profile!$E$2:$E$17521,Profile!$B$2:$B$17521,$B284,Profile!$C$2:$C$17521,CJ$8))*$C$9</f>
        <v>0</v>
      </c>
      <c r="CK284" s="162">
        <f>(SUMIFS(Profile!$E$2:$E$17521,Profile!$B$2:$B$17521,$B284,Profile!$C$2:$C$17521,CK$8))*$C$9</f>
        <v>0</v>
      </c>
      <c r="CL284" s="162">
        <f>(SUMIFS(Profile!$E$2:$E$17521,Profile!$B$2:$B$17521,$B284,Profile!$C$2:$C$17521,CL$8))*$C$9</f>
        <v>0</v>
      </c>
      <c r="CM284" s="162">
        <f>(SUMIFS(Profile!$E$2:$E$17521,Profile!$B$2:$B$17521,$B284,Profile!$C$2:$C$17521,CM$8))*$C$9</f>
        <v>0</v>
      </c>
      <c r="CN284" s="162">
        <f>(SUMIFS(Profile!$E$2:$E$17521,Profile!$B$2:$B$17521,$B284,Profile!$C$2:$C$17521,CN$8))*$C$9</f>
        <v>0</v>
      </c>
      <c r="CO284" s="162">
        <f>(SUMIFS(Profile!$E$2:$E$17521,Profile!$B$2:$B$17521,$B284,Profile!$C$2:$C$17521,CO$8))*$C$9</f>
        <v>0</v>
      </c>
      <c r="CP284" s="162">
        <f>(SUMIFS(Profile!$E$2:$E$17521,Profile!$B$2:$B$17521,$B284,Profile!$C$2:$C$17521,CP$8))*$C$9</f>
        <v>0</v>
      </c>
      <c r="CQ284" s="162">
        <f>(SUMIFS(Profile!$E$2:$E$17521,Profile!$B$2:$B$17521,$B284,Profile!$C$2:$C$17521,CQ$8))*$C$9</f>
        <v>0</v>
      </c>
      <c r="CR284" s="162">
        <f>(SUMIFS(Profile!$E$2:$E$17521,Profile!$B$2:$B$17521,$B284,Profile!$C$2:$C$17521,CR$8))*$C$9</f>
        <v>0</v>
      </c>
      <c r="CS284" s="162">
        <f>(SUMIFS(Profile!$E$2:$E$17521,Profile!$B$2:$B$17521,$B284,Profile!$C$2:$C$17521,CS$8))*$C$9</f>
        <v>0</v>
      </c>
      <c r="CT284" s="162">
        <f>(SUMIFS(Profile!$E$2:$E$17521,Profile!$B$2:$B$17521,$B284,Profile!$C$2:$C$17521,CT$8))*$C$9</f>
        <v>0</v>
      </c>
      <c r="CU284" s="162">
        <f>(SUMIFS(Profile!$E$2:$E$17521,Profile!$B$2:$B$17521,$B284,Profile!$C$2:$C$17521,CU$8))*$C$9</f>
        <v>0</v>
      </c>
      <c r="CV284" s="162">
        <f>(SUMIFS(Profile!$E$2:$E$17521,Profile!$B$2:$B$17521,$B284,Profile!$C$2:$C$17521,CV$8))*$C$9</f>
        <v>0</v>
      </c>
      <c r="CW284" s="162">
        <f>(SUMIFS(Profile!$E$2:$E$17521,Profile!$B$2:$B$17521,$B284,Profile!$C$2:$C$17521,CW$8))*$C$9</f>
        <v>0</v>
      </c>
      <c r="CX284" s="162">
        <f t="shared" si="11"/>
        <v>0</v>
      </c>
      <c r="CY284" s="162">
        <f t="shared" ref="CY284:ET284" si="1381">MAX(BB284-E284,0)</f>
        <v>0</v>
      </c>
      <c r="CZ284" s="162">
        <f t="shared" si="1381"/>
        <v>0</v>
      </c>
      <c r="DA284" s="162">
        <f t="shared" si="1381"/>
        <v>0</v>
      </c>
      <c r="DB284" s="162">
        <f t="shared" si="1381"/>
        <v>0</v>
      </c>
      <c r="DC284" s="162">
        <f t="shared" si="1381"/>
        <v>0</v>
      </c>
      <c r="DD284" s="162">
        <f t="shared" si="1381"/>
        <v>0</v>
      </c>
      <c r="DE284" s="162">
        <f t="shared" si="1381"/>
        <v>0</v>
      </c>
      <c r="DF284" s="162">
        <f t="shared" si="1381"/>
        <v>0</v>
      </c>
      <c r="DG284" s="162">
        <f t="shared" si="1381"/>
        <v>0</v>
      </c>
      <c r="DH284" s="162">
        <f t="shared" si="1381"/>
        <v>0</v>
      </c>
      <c r="DI284" s="162">
        <f t="shared" si="1381"/>
        <v>0</v>
      </c>
      <c r="DJ284" s="162">
        <f t="shared" si="1381"/>
        <v>0</v>
      </c>
      <c r="DK284" s="162">
        <f t="shared" si="1381"/>
        <v>0</v>
      </c>
      <c r="DL284" s="162">
        <f t="shared" si="1381"/>
        <v>0</v>
      </c>
      <c r="DM284" s="162">
        <f t="shared" si="1381"/>
        <v>0</v>
      </c>
      <c r="DN284" s="162">
        <f t="shared" si="1381"/>
        <v>0</v>
      </c>
      <c r="DO284" s="162">
        <f t="shared" si="1381"/>
        <v>0</v>
      </c>
      <c r="DP284" s="162">
        <f t="shared" si="1381"/>
        <v>0</v>
      </c>
      <c r="DQ284" s="162">
        <f t="shared" si="1381"/>
        <v>0</v>
      </c>
      <c r="DR284" s="162">
        <f t="shared" si="1381"/>
        <v>0</v>
      </c>
      <c r="DS284" s="162">
        <f t="shared" si="1381"/>
        <v>0</v>
      </c>
      <c r="DT284" s="162">
        <f t="shared" si="1381"/>
        <v>0</v>
      </c>
      <c r="DU284" s="162">
        <f t="shared" si="1381"/>
        <v>0</v>
      </c>
      <c r="DV284" s="162">
        <f t="shared" si="1381"/>
        <v>0</v>
      </c>
      <c r="DW284" s="162">
        <f t="shared" si="1381"/>
        <v>0</v>
      </c>
      <c r="DX284" s="162">
        <f t="shared" si="1381"/>
        <v>0</v>
      </c>
      <c r="DY284" s="162">
        <f t="shared" si="1381"/>
        <v>0</v>
      </c>
      <c r="DZ284" s="162">
        <f t="shared" si="1381"/>
        <v>0</v>
      </c>
      <c r="EA284" s="162">
        <f t="shared" si="1381"/>
        <v>0</v>
      </c>
      <c r="EB284" s="162">
        <f t="shared" si="1381"/>
        <v>0</v>
      </c>
      <c r="EC284" s="162">
        <f t="shared" si="1381"/>
        <v>0</v>
      </c>
      <c r="ED284" s="162">
        <f t="shared" si="1381"/>
        <v>0</v>
      </c>
      <c r="EE284" s="162">
        <f t="shared" si="1381"/>
        <v>0</v>
      </c>
      <c r="EF284" s="162">
        <f t="shared" si="1381"/>
        <v>0</v>
      </c>
      <c r="EG284" s="162">
        <f t="shared" si="1381"/>
        <v>0</v>
      </c>
      <c r="EH284" s="162">
        <f t="shared" si="1381"/>
        <v>0</v>
      </c>
      <c r="EI284" s="162">
        <f t="shared" si="1381"/>
        <v>0</v>
      </c>
      <c r="EJ284" s="162">
        <f t="shared" si="1381"/>
        <v>0</v>
      </c>
      <c r="EK284" s="162">
        <f t="shared" si="1381"/>
        <v>0</v>
      </c>
      <c r="EL284" s="162">
        <f t="shared" si="1381"/>
        <v>0</v>
      </c>
      <c r="EM284" s="162">
        <f t="shared" si="1381"/>
        <v>0</v>
      </c>
      <c r="EN284" s="162">
        <f t="shared" si="1381"/>
        <v>0</v>
      </c>
      <c r="EO284" s="162">
        <f t="shared" si="1381"/>
        <v>0</v>
      </c>
      <c r="EP284" s="162">
        <f t="shared" si="1381"/>
        <v>0</v>
      </c>
      <c r="EQ284" s="162">
        <f t="shared" si="1381"/>
        <v>0</v>
      </c>
      <c r="ER284" s="162">
        <f t="shared" si="1381"/>
        <v>0</v>
      </c>
      <c r="ES284" s="162">
        <f t="shared" si="1381"/>
        <v>0</v>
      </c>
      <c r="ET284" s="162">
        <f t="shared" si="1381"/>
        <v>0</v>
      </c>
      <c r="EU284" s="162">
        <f t="shared" si="13"/>
        <v>0</v>
      </c>
      <c r="EV284" s="162">
        <f t="shared" ref="EV284:GQ284" si="1382">BB284-CY284</f>
        <v>0</v>
      </c>
      <c r="EW284" s="162">
        <f t="shared" si="1382"/>
        <v>0</v>
      </c>
      <c r="EX284" s="162">
        <f t="shared" si="1382"/>
        <v>0</v>
      </c>
      <c r="EY284" s="162">
        <f t="shared" si="1382"/>
        <v>0</v>
      </c>
      <c r="EZ284" s="162">
        <f t="shared" si="1382"/>
        <v>0</v>
      </c>
      <c r="FA284" s="162">
        <f t="shared" si="1382"/>
        <v>0</v>
      </c>
      <c r="FB284" s="162">
        <f t="shared" si="1382"/>
        <v>0</v>
      </c>
      <c r="FC284" s="162">
        <f t="shared" si="1382"/>
        <v>0</v>
      </c>
      <c r="FD284" s="162">
        <f t="shared" si="1382"/>
        <v>0</v>
      </c>
      <c r="FE284" s="162">
        <f t="shared" si="1382"/>
        <v>0</v>
      </c>
      <c r="FF284" s="162">
        <f t="shared" si="1382"/>
        <v>0</v>
      </c>
      <c r="FG284" s="162">
        <f t="shared" si="1382"/>
        <v>0</v>
      </c>
      <c r="FH284" s="162">
        <f t="shared" si="1382"/>
        <v>0</v>
      </c>
      <c r="FI284" s="162">
        <f t="shared" si="1382"/>
        <v>0</v>
      </c>
      <c r="FJ284" s="162">
        <f t="shared" si="1382"/>
        <v>0</v>
      </c>
      <c r="FK284" s="162">
        <f t="shared" si="1382"/>
        <v>0</v>
      </c>
      <c r="FL284" s="162">
        <f t="shared" si="1382"/>
        <v>0</v>
      </c>
      <c r="FM284" s="162">
        <f t="shared" si="1382"/>
        <v>0</v>
      </c>
      <c r="FN284" s="162">
        <f t="shared" si="1382"/>
        <v>0</v>
      </c>
      <c r="FO284" s="162">
        <f t="shared" si="1382"/>
        <v>0</v>
      </c>
      <c r="FP284" s="162">
        <f t="shared" si="1382"/>
        <v>0</v>
      </c>
      <c r="FQ284" s="162">
        <f t="shared" si="1382"/>
        <v>0</v>
      </c>
      <c r="FR284" s="162">
        <f t="shared" si="1382"/>
        <v>0</v>
      </c>
      <c r="FS284" s="162">
        <f t="shared" si="1382"/>
        <v>0</v>
      </c>
      <c r="FT284" s="162">
        <f t="shared" si="1382"/>
        <v>0</v>
      </c>
      <c r="FU284" s="162">
        <f t="shared" si="1382"/>
        <v>0</v>
      </c>
      <c r="FV284" s="162">
        <f t="shared" si="1382"/>
        <v>0</v>
      </c>
      <c r="FW284" s="162">
        <f t="shared" si="1382"/>
        <v>0</v>
      </c>
      <c r="FX284" s="162">
        <f t="shared" si="1382"/>
        <v>0</v>
      </c>
      <c r="FY284" s="162">
        <f t="shared" si="1382"/>
        <v>0</v>
      </c>
      <c r="FZ284" s="162">
        <f t="shared" si="1382"/>
        <v>0</v>
      </c>
      <c r="GA284" s="162">
        <f t="shared" si="1382"/>
        <v>0</v>
      </c>
      <c r="GB284" s="162">
        <f t="shared" si="1382"/>
        <v>0</v>
      </c>
      <c r="GC284" s="162">
        <f t="shared" si="1382"/>
        <v>0</v>
      </c>
      <c r="GD284" s="162">
        <f t="shared" si="1382"/>
        <v>0</v>
      </c>
      <c r="GE284" s="162">
        <f t="shared" si="1382"/>
        <v>0</v>
      </c>
      <c r="GF284" s="162">
        <f t="shared" si="1382"/>
        <v>0</v>
      </c>
      <c r="GG284" s="162">
        <f t="shared" si="1382"/>
        <v>0</v>
      </c>
      <c r="GH284" s="162">
        <f t="shared" si="1382"/>
        <v>0</v>
      </c>
      <c r="GI284" s="162">
        <f t="shared" si="1382"/>
        <v>0</v>
      </c>
      <c r="GJ284" s="162">
        <f t="shared" si="1382"/>
        <v>0</v>
      </c>
      <c r="GK284" s="162">
        <f t="shared" si="1382"/>
        <v>0</v>
      </c>
      <c r="GL284" s="162">
        <f t="shared" si="1382"/>
        <v>0</v>
      </c>
      <c r="GM284" s="162">
        <f t="shared" si="1382"/>
        <v>0</v>
      </c>
      <c r="GN284" s="162">
        <f t="shared" si="1382"/>
        <v>0</v>
      </c>
      <c r="GO284" s="162">
        <f t="shared" si="1382"/>
        <v>0</v>
      </c>
      <c r="GP284" s="162">
        <f t="shared" si="1382"/>
        <v>0</v>
      </c>
      <c r="GQ284" s="162">
        <f t="shared" si="1382"/>
        <v>0</v>
      </c>
      <c r="GR284" s="162">
        <f t="shared" si="15"/>
        <v>0</v>
      </c>
      <c r="GS284" s="162">
        <f t="shared" ref="GS284:IN284" si="1383">E284-EV284</f>
        <v>0</v>
      </c>
      <c r="GT284" s="162">
        <f t="shared" si="1383"/>
        <v>0</v>
      </c>
      <c r="GU284" s="162">
        <f t="shared" si="1383"/>
        <v>0</v>
      </c>
      <c r="GV284" s="162">
        <f t="shared" si="1383"/>
        <v>0</v>
      </c>
      <c r="GW284" s="162">
        <f t="shared" si="1383"/>
        <v>0</v>
      </c>
      <c r="GX284" s="162">
        <f t="shared" si="1383"/>
        <v>0</v>
      </c>
      <c r="GY284" s="162">
        <f t="shared" si="1383"/>
        <v>0</v>
      </c>
      <c r="GZ284" s="162">
        <f t="shared" si="1383"/>
        <v>0</v>
      </c>
      <c r="HA284" s="162">
        <f t="shared" si="1383"/>
        <v>0</v>
      </c>
      <c r="HB284" s="162">
        <f t="shared" si="1383"/>
        <v>0</v>
      </c>
      <c r="HC284" s="162">
        <f t="shared" si="1383"/>
        <v>0</v>
      </c>
      <c r="HD284" s="162">
        <f t="shared" si="1383"/>
        <v>0</v>
      </c>
      <c r="HE284" s="162">
        <f t="shared" si="1383"/>
        <v>0</v>
      </c>
      <c r="HF284" s="162">
        <f t="shared" si="1383"/>
        <v>0</v>
      </c>
      <c r="HG284" s="162">
        <f t="shared" si="1383"/>
        <v>0</v>
      </c>
      <c r="HH284" s="162">
        <f t="shared" si="1383"/>
        <v>0</v>
      </c>
      <c r="HI284" s="162">
        <f t="shared" si="1383"/>
        <v>0</v>
      </c>
      <c r="HJ284" s="162">
        <f t="shared" si="1383"/>
        <v>0</v>
      </c>
      <c r="HK284" s="162">
        <f t="shared" si="1383"/>
        <v>0</v>
      </c>
      <c r="HL284" s="162">
        <f t="shared" si="1383"/>
        <v>0</v>
      </c>
      <c r="HM284" s="162">
        <f t="shared" si="1383"/>
        <v>0</v>
      </c>
      <c r="HN284" s="162">
        <f t="shared" si="1383"/>
        <v>0</v>
      </c>
      <c r="HO284" s="162">
        <f t="shared" si="1383"/>
        <v>0</v>
      </c>
      <c r="HP284" s="162">
        <f t="shared" si="1383"/>
        <v>0</v>
      </c>
      <c r="HQ284" s="162">
        <f t="shared" si="1383"/>
        <v>0</v>
      </c>
      <c r="HR284" s="162">
        <f t="shared" si="1383"/>
        <v>0</v>
      </c>
      <c r="HS284" s="162">
        <f t="shared" si="1383"/>
        <v>0</v>
      </c>
      <c r="HT284" s="162">
        <f t="shared" si="1383"/>
        <v>0</v>
      </c>
      <c r="HU284" s="162">
        <f t="shared" si="1383"/>
        <v>0</v>
      </c>
      <c r="HV284" s="162">
        <f t="shared" si="1383"/>
        <v>0</v>
      </c>
      <c r="HW284" s="162">
        <f t="shared" si="1383"/>
        <v>0</v>
      </c>
      <c r="HX284" s="162">
        <f t="shared" si="1383"/>
        <v>0</v>
      </c>
      <c r="HY284" s="162">
        <f t="shared" si="1383"/>
        <v>0</v>
      </c>
      <c r="HZ284" s="162">
        <f t="shared" si="1383"/>
        <v>0</v>
      </c>
      <c r="IA284" s="162">
        <f t="shared" si="1383"/>
        <v>0</v>
      </c>
      <c r="IB284" s="162">
        <f t="shared" si="1383"/>
        <v>0</v>
      </c>
      <c r="IC284" s="162">
        <f t="shared" si="1383"/>
        <v>0</v>
      </c>
      <c r="ID284" s="162">
        <f t="shared" si="1383"/>
        <v>0</v>
      </c>
      <c r="IE284" s="162">
        <f t="shared" si="1383"/>
        <v>0</v>
      </c>
      <c r="IF284" s="162">
        <f t="shared" si="1383"/>
        <v>0</v>
      </c>
      <c r="IG284" s="162">
        <f t="shared" si="1383"/>
        <v>0</v>
      </c>
      <c r="IH284" s="162">
        <f t="shared" si="1383"/>
        <v>0</v>
      </c>
      <c r="II284" s="162">
        <f t="shared" si="1383"/>
        <v>0</v>
      </c>
      <c r="IJ284" s="162">
        <f t="shared" si="1383"/>
        <v>0</v>
      </c>
      <c r="IK284" s="162">
        <f t="shared" si="1383"/>
        <v>0</v>
      </c>
      <c r="IL284" s="162">
        <f t="shared" si="1383"/>
        <v>0</v>
      </c>
      <c r="IM284" s="162">
        <f t="shared" si="1383"/>
        <v>0</v>
      </c>
      <c r="IN284" s="162">
        <f t="shared" si="1383"/>
        <v>0</v>
      </c>
      <c r="IO284" s="162">
        <f t="shared" si="17"/>
        <v>0</v>
      </c>
      <c r="IP284" s="162">
        <f t="shared" si="23"/>
        <v>0</v>
      </c>
      <c r="IQ284" s="162">
        <f t="shared" ref="IQ284:KK284" si="1384">MAX((MIN(CZ284+IP284,$IO$7))-GT284,0)</f>
        <v>0</v>
      </c>
      <c r="IR284" s="162">
        <f t="shared" si="1384"/>
        <v>0</v>
      </c>
      <c r="IS284" s="162">
        <f t="shared" si="1384"/>
        <v>0</v>
      </c>
      <c r="IT284" s="162">
        <f t="shared" si="1384"/>
        <v>0</v>
      </c>
      <c r="IU284" s="162">
        <f t="shared" si="1384"/>
        <v>0</v>
      </c>
      <c r="IV284" s="162">
        <f t="shared" si="1384"/>
        <v>0</v>
      </c>
      <c r="IW284" s="162">
        <f t="shared" si="1384"/>
        <v>0</v>
      </c>
      <c r="IX284" s="162">
        <f t="shared" si="1384"/>
        <v>0</v>
      </c>
      <c r="IY284" s="162">
        <f t="shared" si="1384"/>
        <v>0</v>
      </c>
      <c r="IZ284" s="162">
        <f t="shared" si="1384"/>
        <v>0</v>
      </c>
      <c r="JA284" s="162">
        <f t="shared" si="1384"/>
        <v>0</v>
      </c>
      <c r="JB284" s="162">
        <f t="shared" si="1384"/>
        <v>0</v>
      </c>
      <c r="JC284" s="162">
        <f t="shared" si="1384"/>
        <v>0</v>
      </c>
      <c r="JD284" s="162">
        <f t="shared" si="1384"/>
        <v>0</v>
      </c>
      <c r="JE284" s="162">
        <f t="shared" si="1384"/>
        <v>0</v>
      </c>
      <c r="JF284" s="162">
        <f t="shared" si="1384"/>
        <v>0</v>
      </c>
      <c r="JG284" s="162">
        <f t="shared" si="1384"/>
        <v>0</v>
      </c>
      <c r="JH284" s="162">
        <f t="shared" si="1384"/>
        <v>0</v>
      </c>
      <c r="JI284" s="162">
        <f t="shared" si="1384"/>
        <v>0</v>
      </c>
      <c r="JJ284" s="162">
        <f t="shared" si="1384"/>
        <v>0</v>
      </c>
      <c r="JK284" s="162">
        <f t="shared" si="1384"/>
        <v>0</v>
      </c>
      <c r="JL284" s="162">
        <f t="shared" si="1384"/>
        <v>0</v>
      </c>
      <c r="JM284" s="162">
        <f t="shared" si="1384"/>
        <v>0</v>
      </c>
      <c r="JN284" s="162">
        <f t="shared" si="1384"/>
        <v>0</v>
      </c>
      <c r="JO284" s="162">
        <f t="shared" si="1384"/>
        <v>0</v>
      </c>
      <c r="JP284" s="162">
        <f t="shared" si="1384"/>
        <v>0</v>
      </c>
      <c r="JQ284" s="162">
        <f t="shared" si="1384"/>
        <v>0</v>
      </c>
      <c r="JR284" s="162">
        <f t="shared" si="1384"/>
        <v>0</v>
      </c>
      <c r="JS284" s="162">
        <f t="shared" si="1384"/>
        <v>0</v>
      </c>
      <c r="JT284" s="162">
        <f t="shared" si="1384"/>
        <v>0</v>
      </c>
      <c r="JU284" s="162">
        <f t="shared" si="1384"/>
        <v>0</v>
      </c>
      <c r="JV284" s="162">
        <f t="shared" si="1384"/>
        <v>0</v>
      </c>
      <c r="JW284" s="162">
        <f t="shared" si="1384"/>
        <v>0</v>
      </c>
      <c r="JX284" s="162">
        <f t="shared" si="1384"/>
        <v>0</v>
      </c>
      <c r="JY284" s="162">
        <f t="shared" si="1384"/>
        <v>0</v>
      </c>
      <c r="JZ284" s="162">
        <f t="shared" si="1384"/>
        <v>0</v>
      </c>
      <c r="KA284" s="162">
        <f t="shared" si="1384"/>
        <v>0</v>
      </c>
      <c r="KB284" s="162">
        <f t="shared" si="1384"/>
        <v>0</v>
      </c>
      <c r="KC284" s="162">
        <f t="shared" si="1384"/>
        <v>0</v>
      </c>
      <c r="KD284" s="162">
        <f t="shared" si="1384"/>
        <v>0</v>
      </c>
      <c r="KE284" s="162">
        <f t="shared" si="1384"/>
        <v>0</v>
      </c>
      <c r="KF284" s="162">
        <f t="shared" si="1384"/>
        <v>0</v>
      </c>
      <c r="KG284" s="162">
        <f t="shared" si="1384"/>
        <v>0</v>
      </c>
      <c r="KH284" s="162">
        <f t="shared" si="1384"/>
        <v>0</v>
      </c>
      <c r="KI284" s="162">
        <f t="shared" si="1384"/>
        <v>0</v>
      </c>
      <c r="KJ284" s="162">
        <f t="shared" si="1384"/>
        <v>0</v>
      </c>
      <c r="KK284" s="162">
        <f t="shared" si="1384"/>
        <v>0</v>
      </c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</row>
    <row r="285" ht="14.25" customHeight="1" spans="1:326" x14ac:dyDescent="0.25">
      <c r="A285" s="1">
        <v>10</v>
      </c>
      <c r="B285" s="1">
        <f t="shared" ref="B285:C285" si="1385">B284+1</f>
        <v>275</v>
      </c>
      <c r="C285" s="232">
        <f t="shared" si="1385"/>
        <v>43740</v>
      </c>
      <c r="D285" s="162">
        <f t="shared" si="9"/>
        <v>0</v>
      </c>
      <c r="E285" s="162">
        <f>(SUMIFS(Profile!$F$2:$F$17521,Profile!$B$2:$B$17521,$B285,Profile!$C$2:$C$17521,E$8))*$C$6</f>
        <v>0</v>
      </c>
      <c r="F285" s="162">
        <f>(SUMIFS(Profile!$F$2:$F$17521,Profile!$B$2:$B$17521,$B285,Profile!$C$2:$C$17521,F$8))*$C$6</f>
        <v>0</v>
      </c>
      <c r="G285" s="162">
        <f>(SUMIFS(Profile!$F$2:$F$17521,Profile!$B$2:$B$17521,$B285,Profile!$C$2:$C$17521,G$8))*$C$6</f>
        <v>0</v>
      </c>
      <c r="H285" s="162">
        <f>(SUMIFS(Profile!$F$2:$F$17521,Profile!$B$2:$B$17521,$B285,Profile!$C$2:$C$17521,H$8))*$C$6</f>
        <v>0</v>
      </c>
      <c r="I285" s="162">
        <f>(SUMIFS(Profile!$F$2:$F$17521,Profile!$B$2:$B$17521,$B285,Profile!$C$2:$C$17521,I$8))*$C$6</f>
        <v>0</v>
      </c>
      <c r="J285" s="162">
        <f>(SUMIFS(Profile!$F$2:$F$17521,Profile!$B$2:$B$17521,$B285,Profile!$C$2:$C$17521,J$8))*$C$6</f>
        <v>0</v>
      </c>
      <c r="K285" s="162">
        <f>(SUMIFS(Profile!$F$2:$F$17521,Profile!$B$2:$B$17521,$B285,Profile!$C$2:$C$17521,K$8))*$C$6</f>
        <v>0</v>
      </c>
      <c r="L285" s="162">
        <f>(SUMIFS(Profile!$F$2:$F$17521,Profile!$B$2:$B$17521,$B285,Profile!$C$2:$C$17521,L$8))*$C$6</f>
        <v>0</v>
      </c>
      <c r="M285" s="162">
        <f>(SUMIFS(Profile!$F$2:$F$17521,Profile!$B$2:$B$17521,$B285,Profile!$C$2:$C$17521,M$8))*$C$6</f>
        <v>0</v>
      </c>
      <c r="N285" s="162">
        <f>(SUMIFS(Profile!$F$2:$F$17521,Profile!$B$2:$B$17521,$B285,Profile!$C$2:$C$17521,N$8))*$C$6</f>
        <v>0</v>
      </c>
      <c r="O285" s="162">
        <f>(SUMIFS(Profile!$F$2:$F$17521,Profile!$B$2:$B$17521,$B285,Profile!$C$2:$C$17521,O$8))*$C$6</f>
        <v>0</v>
      </c>
      <c r="P285" s="162">
        <f>(SUMIFS(Profile!$F$2:$F$17521,Profile!$B$2:$B$17521,$B285,Profile!$C$2:$C$17521,P$8))*$C$6</f>
        <v>0</v>
      </c>
      <c r="Q285" s="162">
        <f>(SUMIFS(Profile!$F$2:$F$17521,Profile!$B$2:$B$17521,$B285,Profile!$C$2:$C$17521,Q$8))*$C$6</f>
        <v>0</v>
      </c>
      <c r="R285" s="162">
        <f>(SUMIFS(Profile!$F$2:$F$17521,Profile!$B$2:$B$17521,$B285,Profile!$C$2:$C$17521,R$8))*$C$6</f>
        <v>0</v>
      </c>
      <c r="S285" s="162">
        <f>(SUMIFS(Profile!$F$2:$F$17521,Profile!$B$2:$B$17521,$B285,Profile!$C$2:$C$17521,S$8))*$C$6</f>
        <v>0</v>
      </c>
      <c r="T285" s="162">
        <f>(SUMIFS(Profile!$F$2:$F$17521,Profile!$B$2:$B$17521,$B285,Profile!$C$2:$C$17521,T$8))*$C$6</f>
        <v>0</v>
      </c>
      <c r="U285" s="162">
        <f>(SUMIFS(Profile!$F$2:$F$17521,Profile!$B$2:$B$17521,$B285,Profile!$C$2:$C$17521,U$8))*$C$6</f>
        <v>0</v>
      </c>
      <c r="V285" s="162">
        <f>(SUMIFS(Profile!$F$2:$F$17521,Profile!$B$2:$B$17521,$B285,Profile!$C$2:$C$17521,V$8))*$C$6</f>
        <v>0</v>
      </c>
      <c r="W285" s="162">
        <f>(SUMIFS(Profile!$F$2:$F$17521,Profile!$B$2:$B$17521,$B285,Profile!$C$2:$C$17521,W$8))*$C$6</f>
        <v>0</v>
      </c>
      <c r="X285" s="162">
        <f>(SUMIFS(Profile!$F$2:$F$17521,Profile!$B$2:$B$17521,$B285,Profile!$C$2:$C$17521,X$8))*$C$6</f>
        <v>0</v>
      </c>
      <c r="Y285" s="162">
        <f>(SUMIFS(Profile!$F$2:$F$17521,Profile!$B$2:$B$17521,$B285,Profile!$C$2:$C$17521,Y$8))*$C$6</f>
        <v>0</v>
      </c>
      <c r="Z285" s="162">
        <f>(SUMIFS(Profile!$F$2:$F$17521,Profile!$B$2:$B$17521,$B285,Profile!$C$2:$C$17521,Z$8))*$C$6</f>
        <v>0</v>
      </c>
      <c r="AA285" s="162">
        <f>(SUMIFS(Profile!$F$2:$F$17521,Profile!$B$2:$B$17521,$B285,Profile!$C$2:$C$17521,AA$8))*$C$6</f>
        <v>0</v>
      </c>
      <c r="AB285" s="162">
        <f>(SUMIFS(Profile!$F$2:$F$17521,Profile!$B$2:$B$17521,$B285,Profile!$C$2:$C$17521,AB$8))*$C$6</f>
        <v>0</v>
      </c>
      <c r="AC285" s="162">
        <f>(SUMIFS(Profile!$F$2:$F$17521,Profile!$B$2:$B$17521,$B285,Profile!$C$2:$C$17521,AC$8))*$C$6</f>
        <v>0</v>
      </c>
      <c r="AD285" s="162">
        <f>(SUMIFS(Profile!$F$2:$F$17521,Profile!$B$2:$B$17521,$B285,Profile!$C$2:$C$17521,AD$8))*$C$6</f>
        <v>0</v>
      </c>
      <c r="AE285" s="162">
        <f>(SUMIFS(Profile!$F$2:$F$17521,Profile!$B$2:$B$17521,$B285,Profile!$C$2:$C$17521,AE$8))*$C$6</f>
        <v>0</v>
      </c>
      <c r="AF285" s="162">
        <f>(SUMIFS(Profile!$F$2:$F$17521,Profile!$B$2:$B$17521,$B285,Profile!$C$2:$C$17521,AF$8))*$C$6</f>
        <v>0</v>
      </c>
      <c r="AG285" s="162">
        <f>(SUMIFS(Profile!$F$2:$F$17521,Profile!$B$2:$B$17521,$B285,Profile!$C$2:$C$17521,AG$8))*$C$6</f>
        <v>0</v>
      </c>
      <c r="AH285" s="162">
        <f>(SUMIFS(Profile!$F$2:$F$17521,Profile!$B$2:$B$17521,$B285,Profile!$C$2:$C$17521,AH$8))*$C$6</f>
        <v>0</v>
      </c>
      <c r="AI285" s="162">
        <f>(SUMIFS(Profile!$F$2:$F$17521,Profile!$B$2:$B$17521,$B285,Profile!$C$2:$C$17521,AI$8))*$C$6</f>
        <v>0</v>
      </c>
      <c r="AJ285" s="162">
        <f>(SUMIFS(Profile!$F$2:$F$17521,Profile!$B$2:$B$17521,$B285,Profile!$C$2:$C$17521,AJ$8))*$C$6</f>
        <v>0</v>
      </c>
      <c r="AK285" s="162">
        <f>(SUMIFS(Profile!$F$2:$F$17521,Profile!$B$2:$B$17521,$B285,Profile!$C$2:$C$17521,AK$8))*$C$6</f>
        <v>0</v>
      </c>
      <c r="AL285" s="162">
        <f>(SUMIFS(Profile!$F$2:$F$17521,Profile!$B$2:$B$17521,$B285,Profile!$C$2:$C$17521,AL$8))*$C$6</f>
        <v>0</v>
      </c>
      <c r="AM285" s="162">
        <f>(SUMIFS(Profile!$F$2:$F$17521,Profile!$B$2:$B$17521,$B285,Profile!$C$2:$C$17521,AM$8))*$C$6</f>
        <v>0</v>
      </c>
      <c r="AN285" s="162">
        <f>(SUMIFS(Profile!$F$2:$F$17521,Profile!$B$2:$B$17521,$B285,Profile!$C$2:$C$17521,AN$8))*$C$6</f>
        <v>0</v>
      </c>
      <c r="AO285" s="162">
        <f>(SUMIFS(Profile!$F$2:$F$17521,Profile!$B$2:$B$17521,$B285,Profile!$C$2:$C$17521,AO$8))*$C$6</f>
        <v>0</v>
      </c>
      <c r="AP285" s="162">
        <f>(SUMIFS(Profile!$F$2:$F$17521,Profile!$B$2:$B$17521,$B285,Profile!$C$2:$C$17521,AP$8))*$C$6</f>
        <v>0</v>
      </c>
      <c r="AQ285" s="162">
        <f>(SUMIFS(Profile!$F$2:$F$17521,Profile!$B$2:$B$17521,$B285,Profile!$C$2:$C$17521,AQ$8))*$C$6</f>
        <v>0</v>
      </c>
      <c r="AR285" s="162">
        <f>(SUMIFS(Profile!$F$2:$F$17521,Profile!$B$2:$B$17521,$B285,Profile!$C$2:$C$17521,AR$8))*$C$6</f>
        <v>0</v>
      </c>
      <c r="AS285" s="162">
        <f>(SUMIFS(Profile!$F$2:$F$17521,Profile!$B$2:$B$17521,$B285,Profile!$C$2:$C$17521,AS$8))*$C$6</f>
        <v>0</v>
      </c>
      <c r="AT285" s="162">
        <f>(SUMIFS(Profile!$F$2:$F$17521,Profile!$B$2:$B$17521,$B285,Profile!$C$2:$C$17521,AT$8))*$C$6</f>
        <v>0</v>
      </c>
      <c r="AU285" s="162">
        <f>(SUMIFS(Profile!$F$2:$F$17521,Profile!$B$2:$B$17521,$B285,Profile!$C$2:$C$17521,AU$8))*$C$6</f>
        <v>0</v>
      </c>
      <c r="AV285" s="162">
        <f>(SUMIFS(Profile!$F$2:$F$17521,Profile!$B$2:$B$17521,$B285,Profile!$C$2:$C$17521,AV$8))*$C$6</f>
        <v>0</v>
      </c>
      <c r="AW285" s="162">
        <f>(SUMIFS(Profile!$F$2:$F$17521,Profile!$B$2:$B$17521,$B285,Profile!$C$2:$C$17521,AW$8))*$C$6</f>
        <v>0</v>
      </c>
      <c r="AX285" s="162">
        <f>(SUMIFS(Profile!$F$2:$F$17521,Profile!$B$2:$B$17521,$B285,Profile!$C$2:$C$17521,AX$8))*$C$6</f>
        <v>0</v>
      </c>
      <c r="AY285" s="162">
        <f>(SUMIFS(Profile!$F$2:$F$17521,Profile!$B$2:$B$17521,$B285,Profile!$C$2:$C$17521,AY$8))*$C$6</f>
        <v>0</v>
      </c>
      <c r="AZ285" s="162">
        <f>(SUMIFS(Profile!$F$2:$F$17521,Profile!$B$2:$B$17521,$B285,Profile!$C$2:$C$17521,AZ$8))*$C$6</f>
        <v>0</v>
      </c>
      <c r="BA285" s="162">
        <f t="shared" si="10"/>
        <v>0</v>
      </c>
      <c r="BB285" s="162">
        <f>(SUMIFS(Profile!$E$2:$E$17521,Profile!$B$2:$B$17521,$B285,Profile!$C$2:$C$17521,BB$8))*$C$9</f>
        <v>0</v>
      </c>
      <c r="BC285" s="162">
        <f>(SUMIFS(Profile!$E$2:$E$17521,Profile!$B$2:$B$17521,$B285,Profile!$C$2:$C$17521,BC$8))*$C$9</f>
        <v>0</v>
      </c>
      <c r="BD285" s="162">
        <f>(SUMIFS(Profile!$E$2:$E$17521,Profile!$B$2:$B$17521,$B285,Profile!$C$2:$C$17521,BD$8))*$C$9</f>
        <v>0</v>
      </c>
      <c r="BE285" s="162">
        <f>(SUMIFS(Profile!$E$2:$E$17521,Profile!$B$2:$B$17521,$B285,Profile!$C$2:$C$17521,BE$8))*$C$9</f>
        <v>0</v>
      </c>
      <c r="BF285" s="162">
        <f>(SUMIFS(Profile!$E$2:$E$17521,Profile!$B$2:$B$17521,$B285,Profile!$C$2:$C$17521,BF$8))*$C$9</f>
        <v>0</v>
      </c>
      <c r="BG285" s="162">
        <f>(SUMIFS(Profile!$E$2:$E$17521,Profile!$B$2:$B$17521,$B285,Profile!$C$2:$C$17521,BG$8))*$C$9</f>
        <v>0</v>
      </c>
      <c r="BH285" s="162">
        <f>(SUMIFS(Profile!$E$2:$E$17521,Profile!$B$2:$B$17521,$B285,Profile!$C$2:$C$17521,BH$8))*$C$9</f>
        <v>0</v>
      </c>
      <c r="BI285" s="162">
        <f>(SUMIFS(Profile!$E$2:$E$17521,Profile!$B$2:$B$17521,$B285,Profile!$C$2:$C$17521,BI$8))*$C$9</f>
        <v>0</v>
      </c>
      <c r="BJ285" s="162">
        <f>(SUMIFS(Profile!$E$2:$E$17521,Profile!$B$2:$B$17521,$B285,Profile!$C$2:$C$17521,BJ$8))*$C$9</f>
        <v>0</v>
      </c>
      <c r="BK285" s="162">
        <f>(SUMIFS(Profile!$E$2:$E$17521,Profile!$B$2:$B$17521,$B285,Profile!$C$2:$C$17521,BK$8))*$C$9</f>
        <v>0</v>
      </c>
      <c r="BL285" s="162">
        <f>(SUMIFS(Profile!$E$2:$E$17521,Profile!$B$2:$B$17521,$B285,Profile!$C$2:$C$17521,BL$8))*$C$9</f>
        <v>0</v>
      </c>
      <c r="BM285" s="162">
        <f>(SUMIFS(Profile!$E$2:$E$17521,Profile!$B$2:$B$17521,$B285,Profile!$C$2:$C$17521,BM$8))*$C$9</f>
        <v>0</v>
      </c>
      <c r="BN285" s="162">
        <f>(SUMIFS(Profile!$E$2:$E$17521,Profile!$B$2:$B$17521,$B285,Profile!$C$2:$C$17521,BN$8))*$C$9</f>
        <v>0</v>
      </c>
      <c r="BO285" s="162">
        <f>(SUMIFS(Profile!$E$2:$E$17521,Profile!$B$2:$B$17521,$B285,Profile!$C$2:$C$17521,BO$8))*$C$9</f>
        <v>0</v>
      </c>
      <c r="BP285" s="162">
        <f>(SUMIFS(Profile!$E$2:$E$17521,Profile!$B$2:$B$17521,$B285,Profile!$C$2:$C$17521,BP$8))*$C$9</f>
        <v>0</v>
      </c>
      <c r="BQ285" s="162">
        <f>(SUMIFS(Profile!$E$2:$E$17521,Profile!$B$2:$B$17521,$B285,Profile!$C$2:$C$17521,BQ$8))*$C$9</f>
        <v>0</v>
      </c>
      <c r="BR285" s="162">
        <f>(SUMIFS(Profile!$E$2:$E$17521,Profile!$B$2:$B$17521,$B285,Profile!$C$2:$C$17521,BR$8))*$C$9</f>
        <v>0</v>
      </c>
      <c r="BS285" s="162">
        <f>(SUMIFS(Profile!$E$2:$E$17521,Profile!$B$2:$B$17521,$B285,Profile!$C$2:$C$17521,BS$8))*$C$9</f>
        <v>0</v>
      </c>
      <c r="BT285" s="162">
        <f>(SUMIFS(Profile!$E$2:$E$17521,Profile!$B$2:$B$17521,$B285,Profile!$C$2:$C$17521,BT$8))*$C$9</f>
        <v>0</v>
      </c>
      <c r="BU285" s="162">
        <f>(SUMIFS(Profile!$E$2:$E$17521,Profile!$B$2:$B$17521,$B285,Profile!$C$2:$C$17521,BU$8))*$C$9</f>
        <v>0</v>
      </c>
      <c r="BV285" s="162">
        <f>(SUMIFS(Profile!$E$2:$E$17521,Profile!$B$2:$B$17521,$B285,Profile!$C$2:$C$17521,BV$8))*$C$9</f>
        <v>0</v>
      </c>
      <c r="BW285" s="162">
        <f>(SUMIFS(Profile!$E$2:$E$17521,Profile!$B$2:$B$17521,$B285,Profile!$C$2:$C$17521,BW$8))*$C$9</f>
        <v>0</v>
      </c>
      <c r="BX285" s="162">
        <f>(SUMIFS(Profile!$E$2:$E$17521,Profile!$B$2:$B$17521,$B285,Profile!$C$2:$C$17521,BX$8))*$C$9</f>
        <v>0</v>
      </c>
      <c r="BY285" s="162">
        <f>(SUMIFS(Profile!$E$2:$E$17521,Profile!$B$2:$B$17521,$B285,Profile!$C$2:$C$17521,BY$8))*$C$9</f>
        <v>0</v>
      </c>
      <c r="BZ285" s="162">
        <f>(SUMIFS(Profile!$E$2:$E$17521,Profile!$B$2:$B$17521,$B285,Profile!$C$2:$C$17521,BZ$8))*$C$9</f>
        <v>0</v>
      </c>
      <c r="CA285" s="162">
        <f>(SUMIFS(Profile!$E$2:$E$17521,Profile!$B$2:$B$17521,$B285,Profile!$C$2:$C$17521,CA$8))*$C$9</f>
        <v>0</v>
      </c>
      <c r="CB285" s="162">
        <f>(SUMIFS(Profile!$E$2:$E$17521,Profile!$B$2:$B$17521,$B285,Profile!$C$2:$C$17521,CB$8))*$C$9</f>
        <v>0</v>
      </c>
      <c r="CC285" s="162">
        <f>(SUMIFS(Profile!$E$2:$E$17521,Profile!$B$2:$B$17521,$B285,Profile!$C$2:$C$17521,CC$8))*$C$9</f>
        <v>0</v>
      </c>
      <c r="CD285" s="162">
        <f>(SUMIFS(Profile!$E$2:$E$17521,Profile!$B$2:$B$17521,$B285,Profile!$C$2:$C$17521,CD$8))*$C$9</f>
        <v>0</v>
      </c>
      <c r="CE285" s="162">
        <f>(SUMIFS(Profile!$E$2:$E$17521,Profile!$B$2:$B$17521,$B285,Profile!$C$2:$C$17521,CE$8))*$C$9</f>
        <v>0</v>
      </c>
      <c r="CF285" s="162">
        <f>(SUMIFS(Profile!$E$2:$E$17521,Profile!$B$2:$B$17521,$B285,Profile!$C$2:$C$17521,CF$8))*$C$9</f>
        <v>0</v>
      </c>
      <c r="CG285" s="162">
        <f>(SUMIFS(Profile!$E$2:$E$17521,Profile!$B$2:$B$17521,$B285,Profile!$C$2:$C$17521,CG$8))*$C$9</f>
        <v>0</v>
      </c>
      <c r="CH285" s="162">
        <f>(SUMIFS(Profile!$E$2:$E$17521,Profile!$B$2:$B$17521,$B285,Profile!$C$2:$C$17521,CH$8))*$C$9</f>
        <v>0</v>
      </c>
      <c r="CI285" s="162">
        <f>(SUMIFS(Profile!$E$2:$E$17521,Profile!$B$2:$B$17521,$B285,Profile!$C$2:$C$17521,CI$8))*$C$9</f>
        <v>0</v>
      </c>
      <c r="CJ285" s="162">
        <f>(SUMIFS(Profile!$E$2:$E$17521,Profile!$B$2:$B$17521,$B285,Profile!$C$2:$C$17521,CJ$8))*$C$9</f>
        <v>0</v>
      </c>
      <c r="CK285" s="162">
        <f>(SUMIFS(Profile!$E$2:$E$17521,Profile!$B$2:$B$17521,$B285,Profile!$C$2:$C$17521,CK$8))*$C$9</f>
        <v>0</v>
      </c>
      <c r="CL285" s="162">
        <f>(SUMIFS(Profile!$E$2:$E$17521,Profile!$B$2:$B$17521,$B285,Profile!$C$2:$C$17521,CL$8))*$C$9</f>
        <v>0</v>
      </c>
      <c r="CM285" s="162">
        <f>(SUMIFS(Profile!$E$2:$E$17521,Profile!$B$2:$B$17521,$B285,Profile!$C$2:$C$17521,CM$8))*$C$9</f>
        <v>0</v>
      </c>
      <c r="CN285" s="162">
        <f>(SUMIFS(Profile!$E$2:$E$17521,Profile!$B$2:$B$17521,$B285,Profile!$C$2:$C$17521,CN$8))*$C$9</f>
        <v>0</v>
      </c>
      <c r="CO285" s="162">
        <f>(SUMIFS(Profile!$E$2:$E$17521,Profile!$B$2:$B$17521,$B285,Profile!$C$2:$C$17521,CO$8))*$C$9</f>
        <v>0</v>
      </c>
      <c r="CP285" s="162">
        <f>(SUMIFS(Profile!$E$2:$E$17521,Profile!$B$2:$B$17521,$B285,Profile!$C$2:$C$17521,CP$8))*$C$9</f>
        <v>0</v>
      </c>
      <c r="CQ285" s="162">
        <f>(SUMIFS(Profile!$E$2:$E$17521,Profile!$B$2:$B$17521,$B285,Profile!$C$2:$C$17521,CQ$8))*$C$9</f>
        <v>0</v>
      </c>
      <c r="CR285" s="162">
        <f>(SUMIFS(Profile!$E$2:$E$17521,Profile!$B$2:$B$17521,$B285,Profile!$C$2:$C$17521,CR$8))*$C$9</f>
        <v>0</v>
      </c>
      <c r="CS285" s="162">
        <f>(SUMIFS(Profile!$E$2:$E$17521,Profile!$B$2:$B$17521,$B285,Profile!$C$2:$C$17521,CS$8))*$C$9</f>
        <v>0</v>
      </c>
      <c r="CT285" s="162">
        <f>(SUMIFS(Profile!$E$2:$E$17521,Profile!$B$2:$B$17521,$B285,Profile!$C$2:$C$17521,CT$8))*$C$9</f>
        <v>0</v>
      </c>
      <c r="CU285" s="162">
        <f>(SUMIFS(Profile!$E$2:$E$17521,Profile!$B$2:$B$17521,$B285,Profile!$C$2:$C$17521,CU$8))*$C$9</f>
        <v>0</v>
      </c>
      <c r="CV285" s="162">
        <f>(SUMIFS(Profile!$E$2:$E$17521,Profile!$B$2:$B$17521,$B285,Profile!$C$2:$C$17521,CV$8))*$C$9</f>
        <v>0</v>
      </c>
      <c r="CW285" s="162">
        <f>(SUMIFS(Profile!$E$2:$E$17521,Profile!$B$2:$B$17521,$B285,Profile!$C$2:$C$17521,CW$8))*$C$9</f>
        <v>0</v>
      </c>
      <c r="CX285" s="162">
        <f t="shared" si="11"/>
        <v>0</v>
      </c>
      <c r="CY285" s="162">
        <f t="shared" ref="CY285:ET285" si="1386">MAX(BB285-E285,0)</f>
        <v>0</v>
      </c>
      <c r="CZ285" s="162">
        <f t="shared" si="1386"/>
        <v>0</v>
      </c>
      <c r="DA285" s="162">
        <f t="shared" si="1386"/>
        <v>0</v>
      </c>
      <c r="DB285" s="162">
        <f t="shared" si="1386"/>
        <v>0</v>
      </c>
      <c r="DC285" s="162">
        <f t="shared" si="1386"/>
        <v>0</v>
      </c>
      <c r="DD285" s="162">
        <f t="shared" si="1386"/>
        <v>0</v>
      </c>
      <c r="DE285" s="162">
        <f t="shared" si="1386"/>
        <v>0</v>
      </c>
      <c r="DF285" s="162">
        <f t="shared" si="1386"/>
        <v>0</v>
      </c>
      <c r="DG285" s="162">
        <f t="shared" si="1386"/>
        <v>0</v>
      </c>
      <c r="DH285" s="162">
        <f t="shared" si="1386"/>
        <v>0</v>
      </c>
      <c r="DI285" s="162">
        <f t="shared" si="1386"/>
        <v>0</v>
      </c>
      <c r="DJ285" s="162">
        <f t="shared" si="1386"/>
        <v>0</v>
      </c>
      <c r="DK285" s="162">
        <f t="shared" si="1386"/>
        <v>0</v>
      </c>
      <c r="DL285" s="162">
        <f t="shared" si="1386"/>
        <v>0</v>
      </c>
      <c r="DM285" s="162">
        <f t="shared" si="1386"/>
        <v>0</v>
      </c>
      <c r="DN285" s="162">
        <f t="shared" si="1386"/>
        <v>0</v>
      </c>
      <c r="DO285" s="162">
        <f t="shared" si="1386"/>
        <v>0</v>
      </c>
      <c r="DP285" s="162">
        <f t="shared" si="1386"/>
        <v>0</v>
      </c>
      <c r="DQ285" s="162">
        <f t="shared" si="1386"/>
        <v>0</v>
      </c>
      <c r="DR285" s="162">
        <f t="shared" si="1386"/>
        <v>0</v>
      </c>
      <c r="DS285" s="162">
        <f t="shared" si="1386"/>
        <v>0</v>
      </c>
      <c r="DT285" s="162">
        <f t="shared" si="1386"/>
        <v>0</v>
      </c>
      <c r="DU285" s="162">
        <f t="shared" si="1386"/>
        <v>0</v>
      </c>
      <c r="DV285" s="162">
        <f t="shared" si="1386"/>
        <v>0</v>
      </c>
      <c r="DW285" s="162">
        <f t="shared" si="1386"/>
        <v>0</v>
      </c>
      <c r="DX285" s="162">
        <f t="shared" si="1386"/>
        <v>0</v>
      </c>
      <c r="DY285" s="162">
        <f t="shared" si="1386"/>
        <v>0</v>
      </c>
      <c r="DZ285" s="162">
        <f t="shared" si="1386"/>
        <v>0</v>
      </c>
      <c r="EA285" s="162">
        <f t="shared" si="1386"/>
        <v>0</v>
      </c>
      <c r="EB285" s="162">
        <f t="shared" si="1386"/>
        <v>0</v>
      </c>
      <c r="EC285" s="162">
        <f t="shared" si="1386"/>
        <v>0</v>
      </c>
      <c r="ED285" s="162">
        <f t="shared" si="1386"/>
        <v>0</v>
      </c>
      <c r="EE285" s="162">
        <f t="shared" si="1386"/>
        <v>0</v>
      </c>
      <c r="EF285" s="162">
        <f t="shared" si="1386"/>
        <v>0</v>
      </c>
      <c r="EG285" s="162">
        <f t="shared" si="1386"/>
        <v>0</v>
      </c>
      <c r="EH285" s="162">
        <f t="shared" si="1386"/>
        <v>0</v>
      </c>
      <c r="EI285" s="162">
        <f t="shared" si="1386"/>
        <v>0</v>
      </c>
      <c r="EJ285" s="162">
        <f t="shared" si="1386"/>
        <v>0</v>
      </c>
      <c r="EK285" s="162">
        <f t="shared" si="1386"/>
        <v>0</v>
      </c>
      <c r="EL285" s="162">
        <f t="shared" si="1386"/>
        <v>0</v>
      </c>
      <c r="EM285" s="162">
        <f t="shared" si="1386"/>
        <v>0</v>
      </c>
      <c r="EN285" s="162">
        <f t="shared" si="1386"/>
        <v>0</v>
      </c>
      <c r="EO285" s="162">
        <f t="shared" si="1386"/>
        <v>0</v>
      </c>
      <c r="EP285" s="162">
        <f t="shared" si="1386"/>
        <v>0</v>
      </c>
      <c r="EQ285" s="162">
        <f t="shared" si="1386"/>
        <v>0</v>
      </c>
      <c r="ER285" s="162">
        <f t="shared" si="1386"/>
        <v>0</v>
      </c>
      <c r="ES285" s="162">
        <f t="shared" si="1386"/>
        <v>0</v>
      </c>
      <c r="ET285" s="162">
        <f t="shared" si="1386"/>
        <v>0</v>
      </c>
      <c r="EU285" s="162">
        <f t="shared" si="13"/>
        <v>0</v>
      </c>
      <c r="EV285" s="162">
        <f t="shared" ref="EV285:GQ285" si="1387">BB285-CY285</f>
        <v>0</v>
      </c>
      <c r="EW285" s="162">
        <f t="shared" si="1387"/>
        <v>0</v>
      </c>
      <c r="EX285" s="162">
        <f t="shared" si="1387"/>
        <v>0</v>
      </c>
      <c r="EY285" s="162">
        <f t="shared" si="1387"/>
        <v>0</v>
      </c>
      <c r="EZ285" s="162">
        <f t="shared" si="1387"/>
        <v>0</v>
      </c>
      <c r="FA285" s="162">
        <f t="shared" si="1387"/>
        <v>0</v>
      </c>
      <c r="FB285" s="162">
        <f t="shared" si="1387"/>
        <v>0</v>
      </c>
      <c r="FC285" s="162">
        <f t="shared" si="1387"/>
        <v>0</v>
      </c>
      <c r="FD285" s="162">
        <f t="shared" si="1387"/>
        <v>0</v>
      </c>
      <c r="FE285" s="162">
        <f t="shared" si="1387"/>
        <v>0</v>
      </c>
      <c r="FF285" s="162">
        <f t="shared" si="1387"/>
        <v>0</v>
      </c>
      <c r="FG285" s="162">
        <f t="shared" si="1387"/>
        <v>0</v>
      </c>
      <c r="FH285" s="162">
        <f t="shared" si="1387"/>
        <v>0</v>
      </c>
      <c r="FI285" s="162">
        <f t="shared" si="1387"/>
        <v>0</v>
      </c>
      <c r="FJ285" s="162">
        <f t="shared" si="1387"/>
        <v>0</v>
      </c>
      <c r="FK285" s="162">
        <f t="shared" si="1387"/>
        <v>0</v>
      </c>
      <c r="FL285" s="162">
        <f t="shared" si="1387"/>
        <v>0</v>
      </c>
      <c r="FM285" s="162">
        <f t="shared" si="1387"/>
        <v>0</v>
      </c>
      <c r="FN285" s="162">
        <f t="shared" si="1387"/>
        <v>0</v>
      </c>
      <c r="FO285" s="162">
        <f t="shared" si="1387"/>
        <v>0</v>
      </c>
      <c r="FP285" s="162">
        <f t="shared" si="1387"/>
        <v>0</v>
      </c>
      <c r="FQ285" s="162">
        <f t="shared" si="1387"/>
        <v>0</v>
      </c>
      <c r="FR285" s="162">
        <f t="shared" si="1387"/>
        <v>0</v>
      </c>
      <c r="FS285" s="162">
        <f t="shared" si="1387"/>
        <v>0</v>
      </c>
      <c r="FT285" s="162">
        <f t="shared" si="1387"/>
        <v>0</v>
      </c>
      <c r="FU285" s="162">
        <f t="shared" si="1387"/>
        <v>0</v>
      </c>
      <c r="FV285" s="162">
        <f t="shared" si="1387"/>
        <v>0</v>
      </c>
      <c r="FW285" s="162">
        <f t="shared" si="1387"/>
        <v>0</v>
      </c>
      <c r="FX285" s="162">
        <f t="shared" si="1387"/>
        <v>0</v>
      </c>
      <c r="FY285" s="162">
        <f t="shared" si="1387"/>
        <v>0</v>
      </c>
      <c r="FZ285" s="162">
        <f t="shared" si="1387"/>
        <v>0</v>
      </c>
      <c r="GA285" s="162">
        <f t="shared" si="1387"/>
        <v>0</v>
      </c>
      <c r="GB285" s="162">
        <f t="shared" si="1387"/>
        <v>0</v>
      </c>
      <c r="GC285" s="162">
        <f t="shared" si="1387"/>
        <v>0</v>
      </c>
      <c r="GD285" s="162">
        <f t="shared" si="1387"/>
        <v>0</v>
      </c>
      <c r="GE285" s="162">
        <f t="shared" si="1387"/>
        <v>0</v>
      </c>
      <c r="GF285" s="162">
        <f t="shared" si="1387"/>
        <v>0</v>
      </c>
      <c r="GG285" s="162">
        <f t="shared" si="1387"/>
        <v>0</v>
      </c>
      <c r="GH285" s="162">
        <f t="shared" si="1387"/>
        <v>0</v>
      </c>
      <c r="GI285" s="162">
        <f t="shared" si="1387"/>
        <v>0</v>
      </c>
      <c r="GJ285" s="162">
        <f t="shared" si="1387"/>
        <v>0</v>
      </c>
      <c r="GK285" s="162">
        <f t="shared" si="1387"/>
        <v>0</v>
      </c>
      <c r="GL285" s="162">
        <f t="shared" si="1387"/>
        <v>0</v>
      </c>
      <c r="GM285" s="162">
        <f t="shared" si="1387"/>
        <v>0</v>
      </c>
      <c r="GN285" s="162">
        <f t="shared" si="1387"/>
        <v>0</v>
      </c>
      <c r="GO285" s="162">
        <f t="shared" si="1387"/>
        <v>0</v>
      </c>
      <c r="GP285" s="162">
        <f t="shared" si="1387"/>
        <v>0</v>
      </c>
      <c r="GQ285" s="162">
        <f t="shared" si="1387"/>
        <v>0</v>
      </c>
      <c r="GR285" s="162">
        <f t="shared" si="15"/>
        <v>0</v>
      </c>
      <c r="GS285" s="162">
        <f t="shared" ref="GS285:IN285" si="1388">E285-EV285</f>
        <v>0</v>
      </c>
      <c r="GT285" s="162">
        <f t="shared" si="1388"/>
        <v>0</v>
      </c>
      <c r="GU285" s="162">
        <f t="shared" si="1388"/>
        <v>0</v>
      </c>
      <c r="GV285" s="162">
        <f t="shared" si="1388"/>
        <v>0</v>
      </c>
      <c r="GW285" s="162">
        <f t="shared" si="1388"/>
        <v>0</v>
      </c>
      <c r="GX285" s="162">
        <f t="shared" si="1388"/>
        <v>0</v>
      </c>
      <c r="GY285" s="162">
        <f t="shared" si="1388"/>
        <v>0</v>
      </c>
      <c r="GZ285" s="162">
        <f t="shared" si="1388"/>
        <v>0</v>
      </c>
      <c r="HA285" s="162">
        <f t="shared" si="1388"/>
        <v>0</v>
      </c>
      <c r="HB285" s="162">
        <f t="shared" si="1388"/>
        <v>0</v>
      </c>
      <c r="HC285" s="162">
        <f t="shared" si="1388"/>
        <v>0</v>
      </c>
      <c r="HD285" s="162">
        <f t="shared" si="1388"/>
        <v>0</v>
      </c>
      <c r="HE285" s="162">
        <f t="shared" si="1388"/>
        <v>0</v>
      </c>
      <c r="HF285" s="162">
        <f t="shared" si="1388"/>
        <v>0</v>
      </c>
      <c r="HG285" s="162">
        <f t="shared" si="1388"/>
        <v>0</v>
      </c>
      <c r="HH285" s="162">
        <f t="shared" si="1388"/>
        <v>0</v>
      </c>
      <c r="HI285" s="162">
        <f t="shared" si="1388"/>
        <v>0</v>
      </c>
      <c r="HJ285" s="162">
        <f t="shared" si="1388"/>
        <v>0</v>
      </c>
      <c r="HK285" s="162">
        <f t="shared" si="1388"/>
        <v>0</v>
      </c>
      <c r="HL285" s="162">
        <f t="shared" si="1388"/>
        <v>0</v>
      </c>
      <c r="HM285" s="162">
        <f t="shared" si="1388"/>
        <v>0</v>
      </c>
      <c r="HN285" s="162">
        <f t="shared" si="1388"/>
        <v>0</v>
      </c>
      <c r="HO285" s="162">
        <f t="shared" si="1388"/>
        <v>0</v>
      </c>
      <c r="HP285" s="162">
        <f t="shared" si="1388"/>
        <v>0</v>
      </c>
      <c r="HQ285" s="162">
        <f t="shared" si="1388"/>
        <v>0</v>
      </c>
      <c r="HR285" s="162">
        <f t="shared" si="1388"/>
        <v>0</v>
      </c>
      <c r="HS285" s="162">
        <f t="shared" si="1388"/>
        <v>0</v>
      </c>
      <c r="HT285" s="162">
        <f t="shared" si="1388"/>
        <v>0</v>
      </c>
      <c r="HU285" s="162">
        <f t="shared" si="1388"/>
        <v>0</v>
      </c>
      <c r="HV285" s="162">
        <f t="shared" si="1388"/>
        <v>0</v>
      </c>
      <c r="HW285" s="162">
        <f t="shared" si="1388"/>
        <v>0</v>
      </c>
      <c r="HX285" s="162">
        <f t="shared" si="1388"/>
        <v>0</v>
      </c>
      <c r="HY285" s="162">
        <f t="shared" si="1388"/>
        <v>0</v>
      </c>
      <c r="HZ285" s="162">
        <f t="shared" si="1388"/>
        <v>0</v>
      </c>
      <c r="IA285" s="162">
        <f t="shared" si="1388"/>
        <v>0</v>
      </c>
      <c r="IB285" s="162">
        <f t="shared" si="1388"/>
        <v>0</v>
      </c>
      <c r="IC285" s="162">
        <f t="shared" si="1388"/>
        <v>0</v>
      </c>
      <c r="ID285" s="162">
        <f t="shared" si="1388"/>
        <v>0</v>
      </c>
      <c r="IE285" s="162">
        <f t="shared" si="1388"/>
        <v>0</v>
      </c>
      <c r="IF285" s="162">
        <f t="shared" si="1388"/>
        <v>0</v>
      </c>
      <c r="IG285" s="162">
        <f t="shared" si="1388"/>
        <v>0</v>
      </c>
      <c r="IH285" s="162">
        <f t="shared" si="1388"/>
        <v>0</v>
      </c>
      <c r="II285" s="162">
        <f t="shared" si="1388"/>
        <v>0</v>
      </c>
      <c r="IJ285" s="162">
        <f t="shared" si="1388"/>
        <v>0</v>
      </c>
      <c r="IK285" s="162">
        <f t="shared" si="1388"/>
        <v>0</v>
      </c>
      <c r="IL285" s="162">
        <f t="shared" si="1388"/>
        <v>0</v>
      </c>
      <c r="IM285" s="162">
        <f t="shared" si="1388"/>
        <v>0</v>
      </c>
      <c r="IN285" s="162">
        <f t="shared" si="1388"/>
        <v>0</v>
      </c>
      <c r="IO285" s="162">
        <f t="shared" si="17"/>
        <v>0</v>
      </c>
      <c r="IP285" s="162">
        <f t="shared" si="23"/>
        <v>0</v>
      </c>
      <c r="IQ285" s="162">
        <f t="shared" ref="IQ285:KK285" si="1389">MAX((MIN(CZ285+IP285,$IO$7))-GT285,0)</f>
        <v>0</v>
      </c>
      <c r="IR285" s="162">
        <f t="shared" si="1389"/>
        <v>0</v>
      </c>
      <c r="IS285" s="162">
        <f t="shared" si="1389"/>
        <v>0</v>
      </c>
      <c r="IT285" s="162">
        <f t="shared" si="1389"/>
        <v>0</v>
      </c>
      <c r="IU285" s="162">
        <f t="shared" si="1389"/>
        <v>0</v>
      </c>
      <c r="IV285" s="162">
        <f t="shared" si="1389"/>
        <v>0</v>
      </c>
      <c r="IW285" s="162">
        <f t="shared" si="1389"/>
        <v>0</v>
      </c>
      <c r="IX285" s="162">
        <f t="shared" si="1389"/>
        <v>0</v>
      </c>
      <c r="IY285" s="162">
        <f t="shared" si="1389"/>
        <v>0</v>
      </c>
      <c r="IZ285" s="162">
        <f t="shared" si="1389"/>
        <v>0</v>
      </c>
      <c r="JA285" s="162">
        <f t="shared" si="1389"/>
        <v>0</v>
      </c>
      <c r="JB285" s="162">
        <f t="shared" si="1389"/>
        <v>0</v>
      </c>
      <c r="JC285" s="162">
        <f t="shared" si="1389"/>
        <v>0</v>
      </c>
      <c r="JD285" s="162">
        <f t="shared" si="1389"/>
        <v>0</v>
      </c>
      <c r="JE285" s="162">
        <f t="shared" si="1389"/>
        <v>0</v>
      </c>
      <c r="JF285" s="162">
        <f t="shared" si="1389"/>
        <v>0</v>
      </c>
      <c r="JG285" s="162">
        <f t="shared" si="1389"/>
        <v>0</v>
      </c>
      <c r="JH285" s="162">
        <f t="shared" si="1389"/>
        <v>0</v>
      </c>
      <c r="JI285" s="162">
        <f t="shared" si="1389"/>
        <v>0</v>
      </c>
      <c r="JJ285" s="162">
        <f t="shared" si="1389"/>
        <v>0</v>
      </c>
      <c r="JK285" s="162">
        <f t="shared" si="1389"/>
        <v>0</v>
      </c>
      <c r="JL285" s="162">
        <f t="shared" si="1389"/>
        <v>0</v>
      </c>
      <c r="JM285" s="162">
        <f t="shared" si="1389"/>
        <v>0</v>
      </c>
      <c r="JN285" s="162">
        <f t="shared" si="1389"/>
        <v>0</v>
      </c>
      <c r="JO285" s="162">
        <f t="shared" si="1389"/>
        <v>0</v>
      </c>
      <c r="JP285" s="162">
        <f t="shared" si="1389"/>
        <v>0</v>
      </c>
      <c r="JQ285" s="162">
        <f t="shared" si="1389"/>
        <v>0</v>
      </c>
      <c r="JR285" s="162">
        <f t="shared" si="1389"/>
        <v>0</v>
      </c>
      <c r="JS285" s="162">
        <f t="shared" si="1389"/>
        <v>0</v>
      </c>
      <c r="JT285" s="162">
        <f t="shared" si="1389"/>
        <v>0</v>
      </c>
      <c r="JU285" s="162">
        <f t="shared" si="1389"/>
        <v>0</v>
      </c>
      <c r="JV285" s="162">
        <f t="shared" si="1389"/>
        <v>0</v>
      </c>
      <c r="JW285" s="162">
        <f t="shared" si="1389"/>
        <v>0</v>
      </c>
      <c r="JX285" s="162">
        <f t="shared" si="1389"/>
        <v>0</v>
      </c>
      <c r="JY285" s="162">
        <f t="shared" si="1389"/>
        <v>0</v>
      </c>
      <c r="JZ285" s="162">
        <f t="shared" si="1389"/>
        <v>0</v>
      </c>
      <c r="KA285" s="162">
        <f t="shared" si="1389"/>
        <v>0</v>
      </c>
      <c r="KB285" s="162">
        <f t="shared" si="1389"/>
        <v>0</v>
      </c>
      <c r="KC285" s="162">
        <f t="shared" si="1389"/>
        <v>0</v>
      </c>
      <c r="KD285" s="162">
        <f t="shared" si="1389"/>
        <v>0</v>
      </c>
      <c r="KE285" s="162">
        <f t="shared" si="1389"/>
        <v>0</v>
      </c>
      <c r="KF285" s="162">
        <f t="shared" si="1389"/>
        <v>0</v>
      </c>
      <c r="KG285" s="162">
        <f t="shared" si="1389"/>
        <v>0</v>
      </c>
      <c r="KH285" s="162">
        <f t="shared" si="1389"/>
        <v>0</v>
      </c>
      <c r="KI285" s="162">
        <f t="shared" si="1389"/>
        <v>0</v>
      </c>
      <c r="KJ285" s="162">
        <f t="shared" si="1389"/>
        <v>0</v>
      </c>
      <c r="KK285" s="162">
        <f t="shared" si="1389"/>
        <v>0</v>
      </c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</row>
    <row r="286" ht="14.25" customHeight="1" spans="1:326" x14ac:dyDescent="0.25">
      <c r="A286" s="1">
        <v>10</v>
      </c>
      <c r="B286" s="1">
        <f t="shared" ref="B286:C286" si="1390">B285+1</f>
        <v>276</v>
      </c>
      <c r="C286" s="232">
        <f t="shared" si="1390"/>
        <v>43741</v>
      </c>
      <c r="D286" s="162">
        <f t="shared" si="9"/>
        <v>0</v>
      </c>
      <c r="E286" s="162">
        <f>(SUMIFS(Profile!$F$2:$F$17521,Profile!$B$2:$B$17521,$B286,Profile!$C$2:$C$17521,E$8))*$C$6</f>
        <v>0</v>
      </c>
      <c r="F286" s="162">
        <f>(SUMIFS(Profile!$F$2:$F$17521,Profile!$B$2:$B$17521,$B286,Profile!$C$2:$C$17521,F$8))*$C$6</f>
        <v>0</v>
      </c>
      <c r="G286" s="162">
        <f>(SUMIFS(Profile!$F$2:$F$17521,Profile!$B$2:$B$17521,$B286,Profile!$C$2:$C$17521,G$8))*$C$6</f>
        <v>0</v>
      </c>
      <c r="H286" s="162">
        <f>(SUMIFS(Profile!$F$2:$F$17521,Profile!$B$2:$B$17521,$B286,Profile!$C$2:$C$17521,H$8))*$C$6</f>
        <v>0</v>
      </c>
      <c r="I286" s="162">
        <f>(SUMIFS(Profile!$F$2:$F$17521,Profile!$B$2:$B$17521,$B286,Profile!$C$2:$C$17521,I$8))*$C$6</f>
        <v>0</v>
      </c>
      <c r="J286" s="162">
        <f>(SUMIFS(Profile!$F$2:$F$17521,Profile!$B$2:$B$17521,$B286,Profile!$C$2:$C$17521,J$8))*$C$6</f>
        <v>0</v>
      </c>
      <c r="K286" s="162">
        <f>(SUMIFS(Profile!$F$2:$F$17521,Profile!$B$2:$B$17521,$B286,Profile!$C$2:$C$17521,K$8))*$C$6</f>
        <v>0</v>
      </c>
      <c r="L286" s="162">
        <f>(SUMIFS(Profile!$F$2:$F$17521,Profile!$B$2:$B$17521,$B286,Profile!$C$2:$C$17521,L$8))*$C$6</f>
        <v>0</v>
      </c>
      <c r="M286" s="162">
        <f>(SUMIFS(Profile!$F$2:$F$17521,Profile!$B$2:$B$17521,$B286,Profile!$C$2:$C$17521,M$8))*$C$6</f>
        <v>0</v>
      </c>
      <c r="N286" s="162">
        <f>(SUMIFS(Profile!$F$2:$F$17521,Profile!$B$2:$B$17521,$B286,Profile!$C$2:$C$17521,N$8))*$C$6</f>
        <v>0</v>
      </c>
      <c r="O286" s="162">
        <f>(SUMIFS(Profile!$F$2:$F$17521,Profile!$B$2:$B$17521,$B286,Profile!$C$2:$C$17521,O$8))*$C$6</f>
        <v>0</v>
      </c>
      <c r="P286" s="162">
        <f>(SUMIFS(Profile!$F$2:$F$17521,Profile!$B$2:$B$17521,$B286,Profile!$C$2:$C$17521,P$8))*$C$6</f>
        <v>0</v>
      </c>
      <c r="Q286" s="162">
        <f>(SUMIFS(Profile!$F$2:$F$17521,Profile!$B$2:$B$17521,$B286,Profile!$C$2:$C$17521,Q$8))*$C$6</f>
        <v>0</v>
      </c>
      <c r="R286" s="162">
        <f>(SUMIFS(Profile!$F$2:$F$17521,Profile!$B$2:$B$17521,$B286,Profile!$C$2:$C$17521,R$8))*$C$6</f>
        <v>0</v>
      </c>
      <c r="S286" s="162">
        <f>(SUMIFS(Profile!$F$2:$F$17521,Profile!$B$2:$B$17521,$B286,Profile!$C$2:$C$17521,S$8))*$C$6</f>
        <v>0</v>
      </c>
      <c r="T286" s="162">
        <f>(SUMIFS(Profile!$F$2:$F$17521,Profile!$B$2:$B$17521,$B286,Profile!$C$2:$C$17521,T$8))*$C$6</f>
        <v>0</v>
      </c>
      <c r="U286" s="162">
        <f>(SUMIFS(Profile!$F$2:$F$17521,Profile!$B$2:$B$17521,$B286,Profile!$C$2:$C$17521,U$8))*$C$6</f>
        <v>0</v>
      </c>
      <c r="V286" s="162">
        <f>(SUMIFS(Profile!$F$2:$F$17521,Profile!$B$2:$B$17521,$B286,Profile!$C$2:$C$17521,V$8))*$C$6</f>
        <v>0</v>
      </c>
      <c r="W286" s="162">
        <f>(SUMIFS(Profile!$F$2:$F$17521,Profile!$B$2:$B$17521,$B286,Profile!$C$2:$C$17521,W$8))*$C$6</f>
        <v>0</v>
      </c>
      <c r="X286" s="162">
        <f>(SUMIFS(Profile!$F$2:$F$17521,Profile!$B$2:$B$17521,$B286,Profile!$C$2:$C$17521,X$8))*$C$6</f>
        <v>0</v>
      </c>
      <c r="Y286" s="162">
        <f>(SUMIFS(Profile!$F$2:$F$17521,Profile!$B$2:$B$17521,$B286,Profile!$C$2:$C$17521,Y$8))*$C$6</f>
        <v>0</v>
      </c>
      <c r="Z286" s="162">
        <f>(SUMIFS(Profile!$F$2:$F$17521,Profile!$B$2:$B$17521,$B286,Profile!$C$2:$C$17521,Z$8))*$C$6</f>
        <v>0</v>
      </c>
      <c r="AA286" s="162">
        <f>(SUMIFS(Profile!$F$2:$F$17521,Profile!$B$2:$B$17521,$B286,Profile!$C$2:$C$17521,AA$8))*$C$6</f>
        <v>0</v>
      </c>
      <c r="AB286" s="162">
        <f>(SUMIFS(Profile!$F$2:$F$17521,Profile!$B$2:$B$17521,$B286,Profile!$C$2:$C$17521,AB$8))*$C$6</f>
        <v>0</v>
      </c>
      <c r="AC286" s="162">
        <f>(SUMIFS(Profile!$F$2:$F$17521,Profile!$B$2:$B$17521,$B286,Profile!$C$2:$C$17521,AC$8))*$C$6</f>
        <v>0</v>
      </c>
      <c r="AD286" s="162">
        <f>(SUMIFS(Profile!$F$2:$F$17521,Profile!$B$2:$B$17521,$B286,Profile!$C$2:$C$17521,AD$8))*$C$6</f>
        <v>0</v>
      </c>
      <c r="AE286" s="162">
        <f>(SUMIFS(Profile!$F$2:$F$17521,Profile!$B$2:$B$17521,$B286,Profile!$C$2:$C$17521,AE$8))*$C$6</f>
        <v>0</v>
      </c>
      <c r="AF286" s="162">
        <f>(SUMIFS(Profile!$F$2:$F$17521,Profile!$B$2:$B$17521,$B286,Profile!$C$2:$C$17521,AF$8))*$C$6</f>
        <v>0</v>
      </c>
      <c r="AG286" s="162">
        <f>(SUMIFS(Profile!$F$2:$F$17521,Profile!$B$2:$B$17521,$B286,Profile!$C$2:$C$17521,AG$8))*$C$6</f>
        <v>0</v>
      </c>
      <c r="AH286" s="162">
        <f>(SUMIFS(Profile!$F$2:$F$17521,Profile!$B$2:$B$17521,$B286,Profile!$C$2:$C$17521,AH$8))*$C$6</f>
        <v>0</v>
      </c>
      <c r="AI286" s="162">
        <f>(SUMIFS(Profile!$F$2:$F$17521,Profile!$B$2:$B$17521,$B286,Profile!$C$2:$C$17521,AI$8))*$C$6</f>
        <v>0</v>
      </c>
      <c r="AJ286" s="162">
        <f>(SUMIFS(Profile!$F$2:$F$17521,Profile!$B$2:$B$17521,$B286,Profile!$C$2:$C$17521,AJ$8))*$C$6</f>
        <v>0</v>
      </c>
      <c r="AK286" s="162">
        <f>(SUMIFS(Profile!$F$2:$F$17521,Profile!$B$2:$B$17521,$B286,Profile!$C$2:$C$17521,AK$8))*$C$6</f>
        <v>0</v>
      </c>
      <c r="AL286" s="162">
        <f>(SUMIFS(Profile!$F$2:$F$17521,Profile!$B$2:$B$17521,$B286,Profile!$C$2:$C$17521,AL$8))*$C$6</f>
        <v>0</v>
      </c>
      <c r="AM286" s="162">
        <f>(SUMIFS(Profile!$F$2:$F$17521,Profile!$B$2:$B$17521,$B286,Profile!$C$2:$C$17521,AM$8))*$C$6</f>
        <v>0</v>
      </c>
      <c r="AN286" s="162">
        <f>(SUMIFS(Profile!$F$2:$F$17521,Profile!$B$2:$B$17521,$B286,Profile!$C$2:$C$17521,AN$8))*$C$6</f>
        <v>0</v>
      </c>
      <c r="AO286" s="162">
        <f>(SUMIFS(Profile!$F$2:$F$17521,Profile!$B$2:$B$17521,$B286,Profile!$C$2:$C$17521,AO$8))*$C$6</f>
        <v>0</v>
      </c>
      <c r="AP286" s="162">
        <f>(SUMIFS(Profile!$F$2:$F$17521,Profile!$B$2:$B$17521,$B286,Profile!$C$2:$C$17521,AP$8))*$C$6</f>
        <v>0</v>
      </c>
      <c r="AQ286" s="162">
        <f>(SUMIFS(Profile!$F$2:$F$17521,Profile!$B$2:$B$17521,$B286,Profile!$C$2:$C$17521,AQ$8))*$C$6</f>
        <v>0</v>
      </c>
      <c r="AR286" s="162">
        <f>(SUMIFS(Profile!$F$2:$F$17521,Profile!$B$2:$B$17521,$B286,Profile!$C$2:$C$17521,AR$8))*$C$6</f>
        <v>0</v>
      </c>
      <c r="AS286" s="162">
        <f>(SUMIFS(Profile!$F$2:$F$17521,Profile!$B$2:$B$17521,$B286,Profile!$C$2:$C$17521,AS$8))*$C$6</f>
        <v>0</v>
      </c>
      <c r="AT286" s="162">
        <f>(SUMIFS(Profile!$F$2:$F$17521,Profile!$B$2:$B$17521,$B286,Profile!$C$2:$C$17521,AT$8))*$C$6</f>
        <v>0</v>
      </c>
      <c r="AU286" s="162">
        <f>(SUMIFS(Profile!$F$2:$F$17521,Profile!$B$2:$B$17521,$B286,Profile!$C$2:$C$17521,AU$8))*$C$6</f>
        <v>0</v>
      </c>
      <c r="AV286" s="162">
        <f>(SUMIFS(Profile!$F$2:$F$17521,Profile!$B$2:$B$17521,$B286,Profile!$C$2:$C$17521,AV$8))*$C$6</f>
        <v>0</v>
      </c>
      <c r="AW286" s="162">
        <f>(SUMIFS(Profile!$F$2:$F$17521,Profile!$B$2:$B$17521,$B286,Profile!$C$2:$C$17521,AW$8))*$C$6</f>
        <v>0</v>
      </c>
      <c r="AX286" s="162">
        <f>(SUMIFS(Profile!$F$2:$F$17521,Profile!$B$2:$B$17521,$B286,Profile!$C$2:$C$17521,AX$8))*$C$6</f>
        <v>0</v>
      </c>
      <c r="AY286" s="162">
        <f>(SUMIFS(Profile!$F$2:$F$17521,Profile!$B$2:$B$17521,$B286,Profile!$C$2:$C$17521,AY$8))*$C$6</f>
        <v>0</v>
      </c>
      <c r="AZ286" s="162">
        <f>(SUMIFS(Profile!$F$2:$F$17521,Profile!$B$2:$B$17521,$B286,Profile!$C$2:$C$17521,AZ$8))*$C$6</f>
        <v>0</v>
      </c>
      <c r="BA286" s="162">
        <f t="shared" si="10"/>
        <v>0</v>
      </c>
      <c r="BB286" s="162">
        <f>(SUMIFS(Profile!$E$2:$E$17521,Profile!$B$2:$B$17521,$B286,Profile!$C$2:$C$17521,BB$8))*$C$9</f>
        <v>0</v>
      </c>
      <c r="BC286" s="162">
        <f>(SUMIFS(Profile!$E$2:$E$17521,Profile!$B$2:$B$17521,$B286,Profile!$C$2:$C$17521,BC$8))*$C$9</f>
        <v>0</v>
      </c>
      <c r="BD286" s="162">
        <f>(SUMIFS(Profile!$E$2:$E$17521,Profile!$B$2:$B$17521,$B286,Profile!$C$2:$C$17521,BD$8))*$C$9</f>
        <v>0</v>
      </c>
      <c r="BE286" s="162">
        <f>(SUMIFS(Profile!$E$2:$E$17521,Profile!$B$2:$B$17521,$B286,Profile!$C$2:$C$17521,BE$8))*$C$9</f>
        <v>0</v>
      </c>
      <c r="BF286" s="162">
        <f>(SUMIFS(Profile!$E$2:$E$17521,Profile!$B$2:$B$17521,$B286,Profile!$C$2:$C$17521,BF$8))*$C$9</f>
        <v>0</v>
      </c>
      <c r="BG286" s="162">
        <f>(SUMIFS(Profile!$E$2:$E$17521,Profile!$B$2:$B$17521,$B286,Profile!$C$2:$C$17521,BG$8))*$C$9</f>
        <v>0</v>
      </c>
      <c r="BH286" s="162">
        <f>(SUMIFS(Profile!$E$2:$E$17521,Profile!$B$2:$B$17521,$B286,Profile!$C$2:$C$17521,BH$8))*$C$9</f>
        <v>0</v>
      </c>
      <c r="BI286" s="162">
        <f>(SUMIFS(Profile!$E$2:$E$17521,Profile!$B$2:$B$17521,$B286,Profile!$C$2:$C$17521,BI$8))*$C$9</f>
        <v>0</v>
      </c>
      <c r="BJ286" s="162">
        <f>(SUMIFS(Profile!$E$2:$E$17521,Profile!$B$2:$B$17521,$B286,Profile!$C$2:$C$17521,BJ$8))*$C$9</f>
        <v>0</v>
      </c>
      <c r="BK286" s="162">
        <f>(SUMIFS(Profile!$E$2:$E$17521,Profile!$B$2:$B$17521,$B286,Profile!$C$2:$C$17521,BK$8))*$C$9</f>
        <v>0</v>
      </c>
      <c r="BL286" s="162">
        <f>(SUMIFS(Profile!$E$2:$E$17521,Profile!$B$2:$B$17521,$B286,Profile!$C$2:$C$17521,BL$8))*$C$9</f>
        <v>0</v>
      </c>
      <c r="BM286" s="162">
        <f>(SUMIFS(Profile!$E$2:$E$17521,Profile!$B$2:$B$17521,$B286,Profile!$C$2:$C$17521,BM$8))*$C$9</f>
        <v>0</v>
      </c>
      <c r="BN286" s="162">
        <f>(SUMIFS(Profile!$E$2:$E$17521,Profile!$B$2:$B$17521,$B286,Profile!$C$2:$C$17521,BN$8))*$C$9</f>
        <v>0</v>
      </c>
      <c r="BO286" s="162">
        <f>(SUMIFS(Profile!$E$2:$E$17521,Profile!$B$2:$B$17521,$B286,Profile!$C$2:$C$17521,BO$8))*$C$9</f>
        <v>0</v>
      </c>
      <c r="BP286" s="162">
        <f>(SUMIFS(Profile!$E$2:$E$17521,Profile!$B$2:$B$17521,$B286,Profile!$C$2:$C$17521,BP$8))*$C$9</f>
        <v>0</v>
      </c>
      <c r="BQ286" s="162">
        <f>(SUMIFS(Profile!$E$2:$E$17521,Profile!$B$2:$B$17521,$B286,Profile!$C$2:$C$17521,BQ$8))*$C$9</f>
        <v>0</v>
      </c>
      <c r="BR286" s="162">
        <f>(SUMIFS(Profile!$E$2:$E$17521,Profile!$B$2:$B$17521,$B286,Profile!$C$2:$C$17521,BR$8))*$C$9</f>
        <v>0</v>
      </c>
      <c r="BS286" s="162">
        <f>(SUMIFS(Profile!$E$2:$E$17521,Profile!$B$2:$B$17521,$B286,Profile!$C$2:$C$17521,BS$8))*$C$9</f>
        <v>0</v>
      </c>
      <c r="BT286" s="162">
        <f>(SUMIFS(Profile!$E$2:$E$17521,Profile!$B$2:$B$17521,$B286,Profile!$C$2:$C$17521,BT$8))*$C$9</f>
        <v>0</v>
      </c>
      <c r="BU286" s="162">
        <f>(SUMIFS(Profile!$E$2:$E$17521,Profile!$B$2:$B$17521,$B286,Profile!$C$2:$C$17521,BU$8))*$C$9</f>
        <v>0</v>
      </c>
      <c r="BV286" s="162">
        <f>(SUMIFS(Profile!$E$2:$E$17521,Profile!$B$2:$B$17521,$B286,Profile!$C$2:$C$17521,BV$8))*$C$9</f>
        <v>0</v>
      </c>
      <c r="BW286" s="162">
        <f>(SUMIFS(Profile!$E$2:$E$17521,Profile!$B$2:$B$17521,$B286,Profile!$C$2:$C$17521,BW$8))*$C$9</f>
        <v>0</v>
      </c>
      <c r="BX286" s="162">
        <f>(SUMIFS(Profile!$E$2:$E$17521,Profile!$B$2:$B$17521,$B286,Profile!$C$2:$C$17521,BX$8))*$C$9</f>
        <v>0</v>
      </c>
      <c r="BY286" s="162">
        <f>(SUMIFS(Profile!$E$2:$E$17521,Profile!$B$2:$B$17521,$B286,Profile!$C$2:$C$17521,BY$8))*$C$9</f>
        <v>0</v>
      </c>
      <c r="BZ286" s="162">
        <f>(SUMIFS(Profile!$E$2:$E$17521,Profile!$B$2:$B$17521,$B286,Profile!$C$2:$C$17521,BZ$8))*$C$9</f>
        <v>0</v>
      </c>
      <c r="CA286" s="162">
        <f>(SUMIFS(Profile!$E$2:$E$17521,Profile!$B$2:$B$17521,$B286,Profile!$C$2:$C$17521,CA$8))*$C$9</f>
        <v>0</v>
      </c>
      <c r="CB286" s="162">
        <f>(SUMIFS(Profile!$E$2:$E$17521,Profile!$B$2:$B$17521,$B286,Profile!$C$2:$C$17521,CB$8))*$C$9</f>
        <v>0</v>
      </c>
      <c r="CC286" s="162">
        <f>(SUMIFS(Profile!$E$2:$E$17521,Profile!$B$2:$B$17521,$B286,Profile!$C$2:$C$17521,CC$8))*$C$9</f>
        <v>0</v>
      </c>
      <c r="CD286" s="162">
        <f>(SUMIFS(Profile!$E$2:$E$17521,Profile!$B$2:$B$17521,$B286,Profile!$C$2:$C$17521,CD$8))*$C$9</f>
        <v>0</v>
      </c>
      <c r="CE286" s="162">
        <f>(SUMIFS(Profile!$E$2:$E$17521,Profile!$B$2:$B$17521,$B286,Profile!$C$2:$C$17521,CE$8))*$C$9</f>
        <v>0</v>
      </c>
      <c r="CF286" s="162">
        <f>(SUMIFS(Profile!$E$2:$E$17521,Profile!$B$2:$B$17521,$B286,Profile!$C$2:$C$17521,CF$8))*$C$9</f>
        <v>0</v>
      </c>
      <c r="CG286" s="162">
        <f>(SUMIFS(Profile!$E$2:$E$17521,Profile!$B$2:$B$17521,$B286,Profile!$C$2:$C$17521,CG$8))*$C$9</f>
        <v>0</v>
      </c>
      <c r="CH286" s="162">
        <f>(SUMIFS(Profile!$E$2:$E$17521,Profile!$B$2:$B$17521,$B286,Profile!$C$2:$C$17521,CH$8))*$C$9</f>
        <v>0</v>
      </c>
      <c r="CI286" s="162">
        <f>(SUMIFS(Profile!$E$2:$E$17521,Profile!$B$2:$B$17521,$B286,Profile!$C$2:$C$17521,CI$8))*$C$9</f>
        <v>0</v>
      </c>
      <c r="CJ286" s="162">
        <f>(SUMIFS(Profile!$E$2:$E$17521,Profile!$B$2:$B$17521,$B286,Profile!$C$2:$C$17521,CJ$8))*$C$9</f>
        <v>0</v>
      </c>
      <c r="CK286" s="162">
        <f>(SUMIFS(Profile!$E$2:$E$17521,Profile!$B$2:$B$17521,$B286,Profile!$C$2:$C$17521,CK$8))*$C$9</f>
        <v>0</v>
      </c>
      <c r="CL286" s="162">
        <f>(SUMIFS(Profile!$E$2:$E$17521,Profile!$B$2:$B$17521,$B286,Profile!$C$2:$C$17521,CL$8))*$C$9</f>
        <v>0</v>
      </c>
      <c r="CM286" s="162">
        <f>(SUMIFS(Profile!$E$2:$E$17521,Profile!$B$2:$B$17521,$B286,Profile!$C$2:$C$17521,CM$8))*$C$9</f>
        <v>0</v>
      </c>
      <c r="CN286" s="162">
        <f>(SUMIFS(Profile!$E$2:$E$17521,Profile!$B$2:$B$17521,$B286,Profile!$C$2:$C$17521,CN$8))*$C$9</f>
        <v>0</v>
      </c>
      <c r="CO286" s="162">
        <f>(SUMIFS(Profile!$E$2:$E$17521,Profile!$B$2:$B$17521,$B286,Profile!$C$2:$C$17521,CO$8))*$C$9</f>
        <v>0</v>
      </c>
      <c r="CP286" s="162">
        <f>(SUMIFS(Profile!$E$2:$E$17521,Profile!$B$2:$B$17521,$B286,Profile!$C$2:$C$17521,CP$8))*$C$9</f>
        <v>0</v>
      </c>
      <c r="CQ286" s="162">
        <f>(SUMIFS(Profile!$E$2:$E$17521,Profile!$B$2:$B$17521,$B286,Profile!$C$2:$C$17521,CQ$8))*$C$9</f>
        <v>0</v>
      </c>
      <c r="CR286" s="162">
        <f>(SUMIFS(Profile!$E$2:$E$17521,Profile!$B$2:$B$17521,$B286,Profile!$C$2:$C$17521,CR$8))*$C$9</f>
        <v>0</v>
      </c>
      <c r="CS286" s="162">
        <f>(SUMIFS(Profile!$E$2:$E$17521,Profile!$B$2:$B$17521,$B286,Profile!$C$2:$C$17521,CS$8))*$C$9</f>
        <v>0</v>
      </c>
      <c r="CT286" s="162">
        <f>(SUMIFS(Profile!$E$2:$E$17521,Profile!$B$2:$B$17521,$B286,Profile!$C$2:$C$17521,CT$8))*$C$9</f>
        <v>0</v>
      </c>
      <c r="CU286" s="162">
        <f>(SUMIFS(Profile!$E$2:$E$17521,Profile!$B$2:$B$17521,$B286,Profile!$C$2:$C$17521,CU$8))*$C$9</f>
        <v>0</v>
      </c>
      <c r="CV286" s="162">
        <f>(SUMIFS(Profile!$E$2:$E$17521,Profile!$B$2:$B$17521,$B286,Profile!$C$2:$C$17521,CV$8))*$C$9</f>
        <v>0</v>
      </c>
      <c r="CW286" s="162">
        <f>(SUMIFS(Profile!$E$2:$E$17521,Profile!$B$2:$B$17521,$B286,Profile!$C$2:$C$17521,CW$8))*$C$9</f>
        <v>0</v>
      </c>
      <c r="CX286" s="162">
        <f t="shared" si="11"/>
        <v>0</v>
      </c>
      <c r="CY286" s="162">
        <f t="shared" ref="CY286:ET286" si="1391">MAX(BB286-E286,0)</f>
        <v>0</v>
      </c>
      <c r="CZ286" s="162">
        <f t="shared" si="1391"/>
        <v>0</v>
      </c>
      <c r="DA286" s="162">
        <f t="shared" si="1391"/>
        <v>0</v>
      </c>
      <c r="DB286" s="162">
        <f t="shared" si="1391"/>
        <v>0</v>
      </c>
      <c r="DC286" s="162">
        <f t="shared" si="1391"/>
        <v>0</v>
      </c>
      <c r="DD286" s="162">
        <f t="shared" si="1391"/>
        <v>0</v>
      </c>
      <c r="DE286" s="162">
        <f t="shared" si="1391"/>
        <v>0</v>
      </c>
      <c r="DF286" s="162">
        <f t="shared" si="1391"/>
        <v>0</v>
      </c>
      <c r="DG286" s="162">
        <f t="shared" si="1391"/>
        <v>0</v>
      </c>
      <c r="DH286" s="162">
        <f t="shared" si="1391"/>
        <v>0</v>
      </c>
      <c r="DI286" s="162">
        <f t="shared" si="1391"/>
        <v>0</v>
      </c>
      <c r="DJ286" s="162">
        <f t="shared" si="1391"/>
        <v>0</v>
      </c>
      <c r="DK286" s="162">
        <f t="shared" si="1391"/>
        <v>0</v>
      </c>
      <c r="DL286" s="162">
        <f t="shared" si="1391"/>
        <v>0</v>
      </c>
      <c r="DM286" s="162">
        <f t="shared" si="1391"/>
        <v>0</v>
      </c>
      <c r="DN286" s="162">
        <f t="shared" si="1391"/>
        <v>0</v>
      </c>
      <c r="DO286" s="162">
        <f t="shared" si="1391"/>
        <v>0</v>
      </c>
      <c r="DP286" s="162">
        <f t="shared" si="1391"/>
        <v>0</v>
      </c>
      <c r="DQ286" s="162">
        <f t="shared" si="1391"/>
        <v>0</v>
      </c>
      <c r="DR286" s="162">
        <f t="shared" si="1391"/>
        <v>0</v>
      </c>
      <c r="DS286" s="162">
        <f t="shared" si="1391"/>
        <v>0</v>
      </c>
      <c r="DT286" s="162">
        <f t="shared" si="1391"/>
        <v>0</v>
      </c>
      <c r="DU286" s="162">
        <f t="shared" si="1391"/>
        <v>0</v>
      </c>
      <c r="DV286" s="162">
        <f t="shared" si="1391"/>
        <v>0</v>
      </c>
      <c r="DW286" s="162">
        <f t="shared" si="1391"/>
        <v>0</v>
      </c>
      <c r="DX286" s="162">
        <f t="shared" si="1391"/>
        <v>0</v>
      </c>
      <c r="DY286" s="162">
        <f t="shared" si="1391"/>
        <v>0</v>
      </c>
      <c r="DZ286" s="162">
        <f t="shared" si="1391"/>
        <v>0</v>
      </c>
      <c r="EA286" s="162">
        <f t="shared" si="1391"/>
        <v>0</v>
      </c>
      <c r="EB286" s="162">
        <f t="shared" si="1391"/>
        <v>0</v>
      </c>
      <c r="EC286" s="162">
        <f t="shared" si="1391"/>
        <v>0</v>
      </c>
      <c r="ED286" s="162">
        <f t="shared" si="1391"/>
        <v>0</v>
      </c>
      <c r="EE286" s="162">
        <f t="shared" si="1391"/>
        <v>0</v>
      </c>
      <c r="EF286" s="162">
        <f t="shared" si="1391"/>
        <v>0</v>
      </c>
      <c r="EG286" s="162">
        <f t="shared" si="1391"/>
        <v>0</v>
      </c>
      <c r="EH286" s="162">
        <f t="shared" si="1391"/>
        <v>0</v>
      </c>
      <c r="EI286" s="162">
        <f t="shared" si="1391"/>
        <v>0</v>
      </c>
      <c r="EJ286" s="162">
        <f t="shared" si="1391"/>
        <v>0</v>
      </c>
      <c r="EK286" s="162">
        <f t="shared" si="1391"/>
        <v>0</v>
      </c>
      <c r="EL286" s="162">
        <f t="shared" si="1391"/>
        <v>0</v>
      </c>
      <c r="EM286" s="162">
        <f t="shared" si="1391"/>
        <v>0</v>
      </c>
      <c r="EN286" s="162">
        <f t="shared" si="1391"/>
        <v>0</v>
      </c>
      <c r="EO286" s="162">
        <f t="shared" si="1391"/>
        <v>0</v>
      </c>
      <c r="EP286" s="162">
        <f t="shared" si="1391"/>
        <v>0</v>
      </c>
      <c r="EQ286" s="162">
        <f t="shared" si="1391"/>
        <v>0</v>
      </c>
      <c r="ER286" s="162">
        <f t="shared" si="1391"/>
        <v>0</v>
      </c>
      <c r="ES286" s="162">
        <f t="shared" si="1391"/>
        <v>0</v>
      </c>
      <c r="ET286" s="162">
        <f t="shared" si="1391"/>
        <v>0</v>
      </c>
      <c r="EU286" s="162">
        <f t="shared" si="13"/>
        <v>0</v>
      </c>
      <c r="EV286" s="162">
        <f t="shared" ref="EV286:GQ286" si="1392">BB286-CY286</f>
        <v>0</v>
      </c>
      <c r="EW286" s="162">
        <f t="shared" si="1392"/>
        <v>0</v>
      </c>
      <c r="EX286" s="162">
        <f t="shared" si="1392"/>
        <v>0</v>
      </c>
      <c r="EY286" s="162">
        <f t="shared" si="1392"/>
        <v>0</v>
      </c>
      <c r="EZ286" s="162">
        <f t="shared" si="1392"/>
        <v>0</v>
      </c>
      <c r="FA286" s="162">
        <f t="shared" si="1392"/>
        <v>0</v>
      </c>
      <c r="FB286" s="162">
        <f t="shared" si="1392"/>
        <v>0</v>
      </c>
      <c r="FC286" s="162">
        <f t="shared" si="1392"/>
        <v>0</v>
      </c>
      <c r="FD286" s="162">
        <f t="shared" si="1392"/>
        <v>0</v>
      </c>
      <c r="FE286" s="162">
        <f t="shared" si="1392"/>
        <v>0</v>
      </c>
      <c r="FF286" s="162">
        <f t="shared" si="1392"/>
        <v>0</v>
      </c>
      <c r="FG286" s="162">
        <f t="shared" si="1392"/>
        <v>0</v>
      </c>
      <c r="FH286" s="162">
        <f t="shared" si="1392"/>
        <v>0</v>
      </c>
      <c r="FI286" s="162">
        <f t="shared" si="1392"/>
        <v>0</v>
      </c>
      <c r="FJ286" s="162">
        <f t="shared" si="1392"/>
        <v>0</v>
      </c>
      <c r="FK286" s="162">
        <f t="shared" si="1392"/>
        <v>0</v>
      </c>
      <c r="FL286" s="162">
        <f t="shared" si="1392"/>
        <v>0</v>
      </c>
      <c r="FM286" s="162">
        <f t="shared" si="1392"/>
        <v>0</v>
      </c>
      <c r="FN286" s="162">
        <f t="shared" si="1392"/>
        <v>0</v>
      </c>
      <c r="FO286" s="162">
        <f t="shared" si="1392"/>
        <v>0</v>
      </c>
      <c r="FP286" s="162">
        <f t="shared" si="1392"/>
        <v>0</v>
      </c>
      <c r="FQ286" s="162">
        <f t="shared" si="1392"/>
        <v>0</v>
      </c>
      <c r="FR286" s="162">
        <f t="shared" si="1392"/>
        <v>0</v>
      </c>
      <c r="FS286" s="162">
        <f t="shared" si="1392"/>
        <v>0</v>
      </c>
      <c r="FT286" s="162">
        <f t="shared" si="1392"/>
        <v>0</v>
      </c>
      <c r="FU286" s="162">
        <f t="shared" si="1392"/>
        <v>0</v>
      </c>
      <c r="FV286" s="162">
        <f t="shared" si="1392"/>
        <v>0</v>
      </c>
      <c r="FW286" s="162">
        <f t="shared" si="1392"/>
        <v>0</v>
      </c>
      <c r="FX286" s="162">
        <f t="shared" si="1392"/>
        <v>0</v>
      </c>
      <c r="FY286" s="162">
        <f t="shared" si="1392"/>
        <v>0</v>
      </c>
      <c r="FZ286" s="162">
        <f t="shared" si="1392"/>
        <v>0</v>
      </c>
      <c r="GA286" s="162">
        <f t="shared" si="1392"/>
        <v>0</v>
      </c>
      <c r="GB286" s="162">
        <f t="shared" si="1392"/>
        <v>0</v>
      </c>
      <c r="GC286" s="162">
        <f t="shared" si="1392"/>
        <v>0</v>
      </c>
      <c r="GD286" s="162">
        <f t="shared" si="1392"/>
        <v>0</v>
      </c>
      <c r="GE286" s="162">
        <f t="shared" si="1392"/>
        <v>0</v>
      </c>
      <c r="GF286" s="162">
        <f t="shared" si="1392"/>
        <v>0</v>
      </c>
      <c r="GG286" s="162">
        <f t="shared" si="1392"/>
        <v>0</v>
      </c>
      <c r="GH286" s="162">
        <f t="shared" si="1392"/>
        <v>0</v>
      </c>
      <c r="GI286" s="162">
        <f t="shared" si="1392"/>
        <v>0</v>
      </c>
      <c r="GJ286" s="162">
        <f t="shared" si="1392"/>
        <v>0</v>
      </c>
      <c r="GK286" s="162">
        <f t="shared" si="1392"/>
        <v>0</v>
      </c>
      <c r="GL286" s="162">
        <f t="shared" si="1392"/>
        <v>0</v>
      </c>
      <c r="GM286" s="162">
        <f t="shared" si="1392"/>
        <v>0</v>
      </c>
      <c r="GN286" s="162">
        <f t="shared" si="1392"/>
        <v>0</v>
      </c>
      <c r="GO286" s="162">
        <f t="shared" si="1392"/>
        <v>0</v>
      </c>
      <c r="GP286" s="162">
        <f t="shared" si="1392"/>
        <v>0</v>
      </c>
      <c r="GQ286" s="162">
        <f t="shared" si="1392"/>
        <v>0</v>
      </c>
      <c r="GR286" s="162">
        <f t="shared" si="15"/>
        <v>0</v>
      </c>
      <c r="GS286" s="162">
        <f t="shared" ref="GS286:IN286" si="1393">E286-EV286</f>
        <v>0</v>
      </c>
      <c r="GT286" s="162">
        <f t="shared" si="1393"/>
        <v>0</v>
      </c>
      <c r="GU286" s="162">
        <f t="shared" si="1393"/>
        <v>0</v>
      </c>
      <c r="GV286" s="162">
        <f t="shared" si="1393"/>
        <v>0</v>
      </c>
      <c r="GW286" s="162">
        <f t="shared" si="1393"/>
        <v>0</v>
      </c>
      <c r="GX286" s="162">
        <f t="shared" si="1393"/>
        <v>0</v>
      </c>
      <c r="GY286" s="162">
        <f t="shared" si="1393"/>
        <v>0</v>
      </c>
      <c r="GZ286" s="162">
        <f t="shared" si="1393"/>
        <v>0</v>
      </c>
      <c r="HA286" s="162">
        <f t="shared" si="1393"/>
        <v>0</v>
      </c>
      <c r="HB286" s="162">
        <f t="shared" si="1393"/>
        <v>0</v>
      </c>
      <c r="HC286" s="162">
        <f t="shared" si="1393"/>
        <v>0</v>
      </c>
      <c r="HD286" s="162">
        <f t="shared" si="1393"/>
        <v>0</v>
      </c>
      <c r="HE286" s="162">
        <f t="shared" si="1393"/>
        <v>0</v>
      </c>
      <c r="HF286" s="162">
        <f t="shared" si="1393"/>
        <v>0</v>
      </c>
      <c r="HG286" s="162">
        <f t="shared" si="1393"/>
        <v>0</v>
      </c>
      <c r="HH286" s="162">
        <f t="shared" si="1393"/>
        <v>0</v>
      </c>
      <c r="HI286" s="162">
        <f t="shared" si="1393"/>
        <v>0</v>
      </c>
      <c r="HJ286" s="162">
        <f t="shared" si="1393"/>
        <v>0</v>
      </c>
      <c r="HK286" s="162">
        <f t="shared" si="1393"/>
        <v>0</v>
      </c>
      <c r="HL286" s="162">
        <f t="shared" si="1393"/>
        <v>0</v>
      </c>
      <c r="HM286" s="162">
        <f t="shared" si="1393"/>
        <v>0</v>
      </c>
      <c r="HN286" s="162">
        <f t="shared" si="1393"/>
        <v>0</v>
      </c>
      <c r="HO286" s="162">
        <f t="shared" si="1393"/>
        <v>0</v>
      </c>
      <c r="HP286" s="162">
        <f t="shared" si="1393"/>
        <v>0</v>
      </c>
      <c r="HQ286" s="162">
        <f t="shared" si="1393"/>
        <v>0</v>
      </c>
      <c r="HR286" s="162">
        <f t="shared" si="1393"/>
        <v>0</v>
      </c>
      <c r="HS286" s="162">
        <f t="shared" si="1393"/>
        <v>0</v>
      </c>
      <c r="HT286" s="162">
        <f t="shared" si="1393"/>
        <v>0</v>
      </c>
      <c r="HU286" s="162">
        <f t="shared" si="1393"/>
        <v>0</v>
      </c>
      <c r="HV286" s="162">
        <f t="shared" si="1393"/>
        <v>0</v>
      </c>
      <c r="HW286" s="162">
        <f t="shared" si="1393"/>
        <v>0</v>
      </c>
      <c r="HX286" s="162">
        <f t="shared" si="1393"/>
        <v>0</v>
      </c>
      <c r="HY286" s="162">
        <f t="shared" si="1393"/>
        <v>0</v>
      </c>
      <c r="HZ286" s="162">
        <f t="shared" si="1393"/>
        <v>0</v>
      </c>
      <c r="IA286" s="162">
        <f t="shared" si="1393"/>
        <v>0</v>
      </c>
      <c r="IB286" s="162">
        <f t="shared" si="1393"/>
        <v>0</v>
      </c>
      <c r="IC286" s="162">
        <f t="shared" si="1393"/>
        <v>0</v>
      </c>
      <c r="ID286" s="162">
        <f t="shared" si="1393"/>
        <v>0</v>
      </c>
      <c r="IE286" s="162">
        <f t="shared" si="1393"/>
        <v>0</v>
      </c>
      <c r="IF286" s="162">
        <f t="shared" si="1393"/>
        <v>0</v>
      </c>
      <c r="IG286" s="162">
        <f t="shared" si="1393"/>
        <v>0</v>
      </c>
      <c r="IH286" s="162">
        <f t="shared" si="1393"/>
        <v>0</v>
      </c>
      <c r="II286" s="162">
        <f t="shared" si="1393"/>
        <v>0</v>
      </c>
      <c r="IJ286" s="162">
        <f t="shared" si="1393"/>
        <v>0</v>
      </c>
      <c r="IK286" s="162">
        <f t="shared" si="1393"/>
        <v>0</v>
      </c>
      <c r="IL286" s="162">
        <f t="shared" si="1393"/>
        <v>0</v>
      </c>
      <c r="IM286" s="162">
        <f t="shared" si="1393"/>
        <v>0</v>
      </c>
      <c r="IN286" s="162">
        <f t="shared" si="1393"/>
        <v>0</v>
      </c>
      <c r="IO286" s="162">
        <f t="shared" si="17"/>
        <v>0</v>
      </c>
      <c r="IP286" s="162">
        <f t="shared" si="23"/>
        <v>0</v>
      </c>
      <c r="IQ286" s="162">
        <f t="shared" ref="IQ286:KK286" si="1394">MAX((MIN(CZ286+IP286,$IO$7))-GT286,0)</f>
        <v>0</v>
      </c>
      <c r="IR286" s="162">
        <f t="shared" si="1394"/>
        <v>0</v>
      </c>
      <c r="IS286" s="162">
        <f t="shared" si="1394"/>
        <v>0</v>
      </c>
      <c r="IT286" s="162">
        <f t="shared" si="1394"/>
        <v>0</v>
      </c>
      <c r="IU286" s="162">
        <f t="shared" si="1394"/>
        <v>0</v>
      </c>
      <c r="IV286" s="162">
        <f t="shared" si="1394"/>
        <v>0</v>
      </c>
      <c r="IW286" s="162">
        <f t="shared" si="1394"/>
        <v>0</v>
      </c>
      <c r="IX286" s="162">
        <f t="shared" si="1394"/>
        <v>0</v>
      </c>
      <c r="IY286" s="162">
        <f t="shared" si="1394"/>
        <v>0</v>
      </c>
      <c r="IZ286" s="162">
        <f t="shared" si="1394"/>
        <v>0</v>
      </c>
      <c r="JA286" s="162">
        <f t="shared" si="1394"/>
        <v>0</v>
      </c>
      <c r="JB286" s="162">
        <f t="shared" si="1394"/>
        <v>0</v>
      </c>
      <c r="JC286" s="162">
        <f t="shared" si="1394"/>
        <v>0</v>
      </c>
      <c r="JD286" s="162">
        <f t="shared" si="1394"/>
        <v>0</v>
      </c>
      <c r="JE286" s="162">
        <f t="shared" si="1394"/>
        <v>0</v>
      </c>
      <c r="JF286" s="162">
        <f t="shared" si="1394"/>
        <v>0</v>
      </c>
      <c r="JG286" s="162">
        <f t="shared" si="1394"/>
        <v>0</v>
      </c>
      <c r="JH286" s="162">
        <f t="shared" si="1394"/>
        <v>0</v>
      </c>
      <c r="JI286" s="162">
        <f t="shared" si="1394"/>
        <v>0</v>
      </c>
      <c r="JJ286" s="162">
        <f t="shared" si="1394"/>
        <v>0</v>
      </c>
      <c r="JK286" s="162">
        <f t="shared" si="1394"/>
        <v>0</v>
      </c>
      <c r="JL286" s="162">
        <f t="shared" si="1394"/>
        <v>0</v>
      </c>
      <c r="JM286" s="162">
        <f t="shared" si="1394"/>
        <v>0</v>
      </c>
      <c r="JN286" s="162">
        <f t="shared" si="1394"/>
        <v>0</v>
      </c>
      <c r="JO286" s="162">
        <f t="shared" si="1394"/>
        <v>0</v>
      </c>
      <c r="JP286" s="162">
        <f t="shared" si="1394"/>
        <v>0</v>
      </c>
      <c r="JQ286" s="162">
        <f t="shared" si="1394"/>
        <v>0</v>
      </c>
      <c r="JR286" s="162">
        <f t="shared" si="1394"/>
        <v>0</v>
      </c>
      <c r="JS286" s="162">
        <f t="shared" si="1394"/>
        <v>0</v>
      </c>
      <c r="JT286" s="162">
        <f t="shared" si="1394"/>
        <v>0</v>
      </c>
      <c r="JU286" s="162">
        <f t="shared" si="1394"/>
        <v>0</v>
      </c>
      <c r="JV286" s="162">
        <f t="shared" si="1394"/>
        <v>0</v>
      </c>
      <c r="JW286" s="162">
        <f t="shared" si="1394"/>
        <v>0</v>
      </c>
      <c r="JX286" s="162">
        <f t="shared" si="1394"/>
        <v>0</v>
      </c>
      <c r="JY286" s="162">
        <f t="shared" si="1394"/>
        <v>0</v>
      </c>
      <c r="JZ286" s="162">
        <f t="shared" si="1394"/>
        <v>0</v>
      </c>
      <c r="KA286" s="162">
        <f t="shared" si="1394"/>
        <v>0</v>
      </c>
      <c r="KB286" s="162">
        <f t="shared" si="1394"/>
        <v>0</v>
      </c>
      <c r="KC286" s="162">
        <f t="shared" si="1394"/>
        <v>0</v>
      </c>
      <c r="KD286" s="162">
        <f t="shared" si="1394"/>
        <v>0</v>
      </c>
      <c r="KE286" s="162">
        <f t="shared" si="1394"/>
        <v>0</v>
      </c>
      <c r="KF286" s="162">
        <f t="shared" si="1394"/>
        <v>0</v>
      </c>
      <c r="KG286" s="162">
        <f t="shared" si="1394"/>
        <v>0</v>
      </c>
      <c r="KH286" s="162">
        <f t="shared" si="1394"/>
        <v>0</v>
      </c>
      <c r="KI286" s="162">
        <f t="shared" si="1394"/>
        <v>0</v>
      </c>
      <c r="KJ286" s="162">
        <f t="shared" si="1394"/>
        <v>0</v>
      </c>
      <c r="KK286" s="162">
        <f t="shared" si="1394"/>
        <v>0</v>
      </c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</row>
    <row r="287" ht="14.25" customHeight="1" spans="1:326" x14ac:dyDescent="0.25">
      <c r="A287" s="1">
        <v>10</v>
      </c>
      <c r="B287" s="1">
        <f t="shared" ref="B287:C287" si="1395">B286+1</f>
        <v>277</v>
      </c>
      <c r="C287" s="232">
        <f t="shared" si="1395"/>
        <v>43742</v>
      </c>
      <c r="D287" s="162">
        <f t="shared" si="9"/>
        <v>0</v>
      </c>
      <c r="E287" s="162">
        <f>(SUMIFS(Profile!$F$2:$F$17521,Profile!$B$2:$B$17521,$B287,Profile!$C$2:$C$17521,E$8))*$C$6</f>
        <v>0</v>
      </c>
      <c r="F287" s="162">
        <f>(SUMIFS(Profile!$F$2:$F$17521,Profile!$B$2:$B$17521,$B287,Profile!$C$2:$C$17521,F$8))*$C$6</f>
        <v>0</v>
      </c>
      <c r="G287" s="162">
        <f>(SUMIFS(Profile!$F$2:$F$17521,Profile!$B$2:$B$17521,$B287,Profile!$C$2:$C$17521,G$8))*$C$6</f>
        <v>0</v>
      </c>
      <c r="H287" s="162">
        <f>(SUMIFS(Profile!$F$2:$F$17521,Profile!$B$2:$B$17521,$B287,Profile!$C$2:$C$17521,H$8))*$C$6</f>
        <v>0</v>
      </c>
      <c r="I287" s="162">
        <f>(SUMIFS(Profile!$F$2:$F$17521,Profile!$B$2:$B$17521,$B287,Profile!$C$2:$C$17521,I$8))*$C$6</f>
        <v>0</v>
      </c>
      <c r="J287" s="162">
        <f>(SUMIFS(Profile!$F$2:$F$17521,Profile!$B$2:$B$17521,$B287,Profile!$C$2:$C$17521,J$8))*$C$6</f>
        <v>0</v>
      </c>
      <c r="K287" s="162">
        <f>(SUMIFS(Profile!$F$2:$F$17521,Profile!$B$2:$B$17521,$B287,Profile!$C$2:$C$17521,K$8))*$C$6</f>
        <v>0</v>
      </c>
      <c r="L287" s="162">
        <f>(SUMIFS(Profile!$F$2:$F$17521,Profile!$B$2:$B$17521,$B287,Profile!$C$2:$C$17521,L$8))*$C$6</f>
        <v>0</v>
      </c>
      <c r="M287" s="162">
        <f>(SUMIFS(Profile!$F$2:$F$17521,Profile!$B$2:$B$17521,$B287,Profile!$C$2:$C$17521,M$8))*$C$6</f>
        <v>0</v>
      </c>
      <c r="N287" s="162">
        <f>(SUMIFS(Profile!$F$2:$F$17521,Profile!$B$2:$B$17521,$B287,Profile!$C$2:$C$17521,N$8))*$C$6</f>
        <v>0</v>
      </c>
      <c r="O287" s="162">
        <f>(SUMIFS(Profile!$F$2:$F$17521,Profile!$B$2:$B$17521,$B287,Profile!$C$2:$C$17521,O$8))*$C$6</f>
        <v>0</v>
      </c>
      <c r="P287" s="162">
        <f>(SUMIFS(Profile!$F$2:$F$17521,Profile!$B$2:$B$17521,$B287,Profile!$C$2:$C$17521,P$8))*$C$6</f>
        <v>0</v>
      </c>
      <c r="Q287" s="162">
        <f>(SUMIFS(Profile!$F$2:$F$17521,Profile!$B$2:$B$17521,$B287,Profile!$C$2:$C$17521,Q$8))*$C$6</f>
        <v>0</v>
      </c>
      <c r="R287" s="162">
        <f>(SUMIFS(Profile!$F$2:$F$17521,Profile!$B$2:$B$17521,$B287,Profile!$C$2:$C$17521,R$8))*$C$6</f>
        <v>0</v>
      </c>
      <c r="S287" s="162">
        <f>(SUMIFS(Profile!$F$2:$F$17521,Profile!$B$2:$B$17521,$B287,Profile!$C$2:$C$17521,S$8))*$C$6</f>
        <v>0</v>
      </c>
      <c r="T287" s="162">
        <f>(SUMIFS(Profile!$F$2:$F$17521,Profile!$B$2:$B$17521,$B287,Profile!$C$2:$C$17521,T$8))*$C$6</f>
        <v>0</v>
      </c>
      <c r="U287" s="162">
        <f>(SUMIFS(Profile!$F$2:$F$17521,Profile!$B$2:$B$17521,$B287,Profile!$C$2:$C$17521,U$8))*$C$6</f>
        <v>0</v>
      </c>
      <c r="V287" s="162">
        <f>(SUMIFS(Profile!$F$2:$F$17521,Profile!$B$2:$B$17521,$B287,Profile!$C$2:$C$17521,V$8))*$C$6</f>
        <v>0</v>
      </c>
      <c r="W287" s="162">
        <f>(SUMIFS(Profile!$F$2:$F$17521,Profile!$B$2:$B$17521,$B287,Profile!$C$2:$C$17521,W$8))*$C$6</f>
        <v>0</v>
      </c>
      <c r="X287" s="162">
        <f>(SUMIFS(Profile!$F$2:$F$17521,Profile!$B$2:$B$17521,$B287,Profile!$C$2:$C$17521,X$8))*$C$6</f>
        <v>0</v>
      </c>
      <c r="Y287" s="162">
        <f>(SUMIFS(Profile!$F$2:$F$17521,Profile!$B$2:$B$17521,$B287,Profile!$C$2:$C$17521,Y$8))*$C$6</f>
        <v>0</v>
      </c>
      <c r="Z287" s="162">
        <f>(SUMIFS(Profile!$F$2:$F$17521,Profile!$B$2:$B$17521,$B287,Profile!$C$2:$C$17521,Z$8))*$C$6</f>
        <v>0</v>
      </c>
      <c r="AA287" s="162">
        <f>(SUMIFS(Profile!$F$2:$F$17521,Profile!$B$2:$B$17521,$B287,Profile!$C$2:$C$17521,AA$8))*$C$6</f>
        <v>0</v>
      </c>
      <c r="AB287" s="162">
        <f>(SUMIFS(Profile!$F$2:$F$17521,Profile!$B$2:$B$17521,$B287,Profile!$C$2:$C$17521,AB$8))*$C$6</f>
        <v>0</v>
      </c>
      <c r="AC287" s="162">
        <f>(SUMIFS(Profile!$F$2:$F$17521,Profile!$B$2:$B$17521,$B287,Profile!$C$2:$C$17521,AC$8))*$C$6</f>
        <v>0</v>
      </c>
      <c r="AD287" s="162">
        <f>(SUMIFS(Profile!$F$2:$F$17521,Profile!$B$2:$B$17521,$B287,Profile!$C$2:$C$17521,AD$8))*$C$6</f>
        <v>0</v>
      </c>
      <c r="AE287" s="162">
        <f>(SUMIFS(Profile!$F$2:$F$17521,Profile!$B$2:$B$17521,$B287,Profile!$C$2:$C$17521,AE$8))*$C$6</f>
        <v>0</v>
      </c>
      <c r="AF287" s="162">
        <f>(SUMIFS(Profile!$F$2:$F$17521,Profile!$B$2:$B$17521,$B287,Profile!$C$2:$C$17521,AF$8))*$C$6</f>
        <v>0</v>
      </c>
      <c r="AG287" s="162">
        <f>(SUMIFS(Profile!$F$2:$F$17521,Profile!$B$2:$B$17521,$B287,Profile!$C$2:$C$17521,AG$8))*$C$6</f>
        <v>0</v>
      </c>
      <c r="AH287" s="162">
        <f>(SUMIFS(Profile!$F$2:$F$17521,Profile!$B$2:$B$17521,$B287,Profile!$C$2:$C$17521,AH$8))*$C$6</f>
        <v>0</v>
      </c>
      <c r="AI287" s="162">
        <f>(SUMIFS(Profile!$F$2:$F$17521,Profile!$B$2:$B$17521,$B287,Profile!$C$2:$C$17521,AI$8))*$C$6</f>
        <v>0</v>
      </c>
      <c r="AJ287" s="162">
        <f>(SUMIFS(Profile!$F$2:$F$17521,Profile!$B$2:$B$17521,$B287,Profile!$C$2:$C$17521,AJ$8))*$C$6</f>
        <v>0</v>
      </c>
      <c r="AK287" s="162">
        <f>(SUMIFS(Profile!$F$2:$F$17521,Profile!$B$2:$B$17521,$B287,Profile!$C$2:$C$17521,AK$8))*$C$6</f>
        <v>0</v>
      </c>
      <c r="AL287" s="162">
        <f>(SUMIFS(Profile!$F$2:$F$17521,Profile!$B$2:$B$17521,$B287,Profile!$C$2:$C$17521,AL$8))*$C$6</f>
        <v>0</v>
      </c>
      <c r="AM287" s="162">
        <f>(SUMIFS(Profile!$F$2:$F$17521,Profile!$B$2:$B$17521,$B287,Profile!$C$2:$C$17521,AM$8))*$C$6</f>
        <v>0</v>
      </c>
      <c r="AN287" s="162">
        <f>(SUMIFS(Profile!$F$2:$F$17521,Profile!$B$2:$B$17521,$B287,Profile!$C$2:$C$17521,AN$8))*$C$6</f>
        <v>0</v>
      </c>
      <c r="AO287" s="162">
        <f>(SUMIFS(Profile!$F$2:$F$17521,Profile!$B$2:$B$17521,$B287,Profile!$C$2:$C$17521,AO$8))*$C$6</f>
        <v>0</v>
      </c>
      <c r="AP287" s="162">
        <f>(SUMIFS(Profile!$F$2:$F$17521,Profile!$B$2:$B$17521,$B287,Profile!$C$2:$C$17521,AP$8))*$C$6</f>
        <v>0</v>
      </c>
      <c r="AQ287" s="162">
        <f>(SUMIFS(Profile!$F$2:$F$17521,Profile!$B$2:$B$17521,$B287,Profile!$C$2:$C$17521,AQ$8))*$C$6</f>
        <v>0</v>
      </c>
      <c r="AR287" s="162">
        <f>(SUMIFS(Profile!$F$2:$F$17521,Profile!$B$2:$B$17521,$B287,Profile!$C$2:$C$17521,AR$8))*$C$6</f>
        <v>0</v>
      </c>
      <c r="AS287" s="162">
        <f>(SUMIFS(Profile!$F$2:$F$17521,Profile!$B$2:$B$17521,$B287,Profile!$C$2:$C$17521,AS$8))*$C$6</f>
        <v>0</v>
      </c>
      <c r="AT287" s="162">
        <f>(SUMIFS(Profile!$F$2:$F$17521,Profile!$B$2:$B$17521,$B287,Profile!$C$2:$C$17521,AT$8))*$C$6</f>
        <v>0</v>
      </c>
      <c r="AU287" s="162">
        <f>(SUMIFS(Profile!$F$2:$F$17521,Profile!$B$2:$B$17521,$B287,Profile!$C$2:$C$17521,AU$8))*$C$6</f>
        <v>0</v>
      </c>
      <c r="AV287" s="162">
        <f>(SUMIFS(Profile!$F$2:$F$17521,Profile!$B$2:$B$17521,$B287,Profile!$C$2:$C$17521,AV$8))*$C$6</f>
        <v>0</v>
      </c>
      <c r="AW287" s="162">
        <f>(SUMIFS(Profile!$F$2:$F$17521,Profile!$B$2:$B$17521,$B287,Profile!$C$2:$C$17521,AW$8))*$C$6</f>
        <v>0</v>
      </c>
      <c r="AX287" s="162">
        <f>(SUMIFS(Profile!$F$2:$F$17521,Profile!$B$2:$B$17521,$B287,Profile!$C$2:$C$17521,AX$8))*$C$6</f>
        <v>0</v>
      </c>
      <c r="AY287" s="162">
        <f>(SUMIFS(Profile!$F$2:$F$17521,Profile!$B$2:$B$17521,$B287,Profile!$C$2:$C$17521,AY$8))*$C$6</f>
        <v>0</v>
      </c>
      <c r="AZ287" s="162">
        <f>(SUMIFS(Profile!$F$2:$F$17521,Profile!$B$2:$B$17521,$B287,Profile!$C$2:$C$17521,AZ$8))*$C$6</f>
        <v>0</v>
      </c>
      <c r="BA287" s="162">
        <f t="shared" si="10"/>
        <v>0</v>
      </c>
      <c r="BB287" s="162">
        <f>(SUMIFS(Profile!$E$2:$E$17521,Profile!$B$2:$B$17521,$B287,Profile!$C$2:$C$17521,BB$8))*$C$9</f>
        <v>0</v>
      </c>
      <c r="BC287" s="162">
        <f>(SUMIFS(Profile!$E$2:$E$17521,Profile!$B$2:$B$17521,$B287,Profile!$C$2:$C$17521,BC$8))*$C$9</f>
        <v>0</v>
      </c>
      <c r="BD287" s="162">
        <f>(SUMIFS(Profile!$E$2:$E$17521,Profile!$B$2:$B$17521,$B287,Profile!$C$2:$C$17521,BD$8))*$C$9</f>
        <v>0</v>
      </c>
      <c r="BE287" s="162">
        <f>(SUMIFS(Profile!$E$2:$E$17521,Profile!$B$2:$B$17521,$B287,Profile!$C$2:$C$17521,BE$8))*$C$9</f>
        <v>0</v>
      </c>
      <c r="BF287" s="162">
        <f>(SUMIFS(Profile!$E$2:$E$17521,Profile!$B$2:$B$17521,$B287,Profile!$C$2:$C$17521,BF$8))*$C$9</f>
        <v>0</v>
      </c>
      <c r="BG287" s="162">
        <f>(SUMIFS(Profile!$E$2:$E$17521,Profile!$B$2:$B$17521,$B287,Profile!$C$2:$C$17521,BG$8))*$C$9</f>
        <v>0</v>
      </c>
      <c r="BH287" s="162">
        <f>(SUMIFS(Profile!$E$2:$E$17521,Profile!$B$2:$B$17521,$B287,Profile!$C$2:$C$17521,BH$8))*$C$9</f>
        <v>0</v>
      </c>
      <c r="BI287" s="162">
        <f>(SUMIFS(Profile!$E$2:$E$17521,Profile!$B$2:$B$17521,$B287,Profile!$C$2:$C$17521,BI$8))*$C$9</f>
        <v>0</v>
      </c>
      <c r="BJ287" s="162">
        <f>(SUMIFS(Profile!$E$2:$E$17521,Profile!$B$2:$B$17521,$B287,Profile!$C$2:$C$17521,BJ$8))*$C$9</f>
        <v>0</v>
      </c>
      <c r="BK287" s="162">
        <f>(SUMIFS(Profile!$E$2:$E$17521,Profile!$B$2:$B$17521,$B287,Profile!$C$2:$C$17521,BK$8))*$C$9</f>
        <v>0</v>
      </c>
      <c r="BL287" s="162">
        <f>(SUMIFS(Profile!$E$2:$E$17521,Profile!$B$2:$B$17521,$B287,Profile!$C$2:$C$17521,BL$8))*$C$9</f>
        <v>0</v>
      </c>
      <c r="BM287" s="162">
        <f>(SUMIFS(Profile!$E$2:$E$17521,Profile!$B$2:$B$17521,$B287,Profile!$C$2:$C$17521,BM$8))*$C$9</f>
        <v>0</v>
      </c>
      <c r="BN287" s="162">
        <f>(SUMIFS(Profile!$E$2:$E$17521,Profile!$B$2:$B$17521,$B287,Profile!$C$2:$C$17521,BN$8))*$C$9</f>
        <v>0</v>
      </c>
      <c r="BO287" s="162">
        <f>(SUMIFS(Profile!$E$2:$E$17521,Profile!$B$2:$B$17521,$B287,Profile!$C$2:$C$17521,BO$8))*$C$9</f>
        <v>0</v>
      </c>
      <c r="BP287" s="162">
        <f>(SUMIFS(Profile!$E$2:$E$17521,Profile!$B$2:$B$17521,$B287,Profile!$C$2:$C$17521,BP$8))*$C$9</f>
        <v>0</v>
      </c>
      <c r="BQ287" s="162">
        <f>(SUMIFS(Profile!$E$2:$E$17521,Profile!$B$2:$B$17521,$B287,Profile!$C$2:$C$17521,BQ$8))*$C$9</f>
        <v>0</v>
      </c>
      <c r="BR287" s="162">
        <f>(SUMIFS(Profile!$E$2:$E$17521,Profile!$B$2:$B$17521,$B287,Profile!$C$2:$C$17521,BR$8))*$C$9</f>
        <v>0</v>
      </c>
      <c r="BS287" s="162">
        <f>(SUMIFS(Profile!$E$2:$E$17521,Profile!$B$2:$B$17521,$B287,Profile!$C$2:$C$17521,BS$8))*$C$9</f>
        <v>0</v>
      </c>
      <c r="BT287" s="162">
        <f>(SUMIFS(Profile!$E$2:$E$17521,Profile!$B$2:$B$17521,$B287,Profile!$C$2:$C$17521,BT$8))*$C$9</f>
        <v>0</v>
      </c>
      <c r="BU287" s="162">
        <f>(SUMIFS(Profile!$E$2:$E$17521,Profile!$B$2:$B$17521,$B287,Profile!$C$2:$C$17521,BU$8))*$C$9</f>
        <v>0</v>
      </c>
      <c r="BV287" s="162">
        <f>(SUMIFS(Profile!$E$2:$E$17521,Profile!$B$2:$B$17521,$B287,Profile!$C$2:$C$17521,BV$8))*$C$9</f>
        <v>0</v>
      </c>
      <c r="BW287" s="162">
        <f>(SUMIFS(Profile!$E$2:$E$17521,Profile!$B$2:$B$17521,$B287,Profile!$C$2:$C$17521,BW$8))*$C$9</f>
        <v>0</v>
      </c>
      <c r="BX287" s="162">
        <f>(SUMIFS(Profile!$E$2:$E$17521,Profile!$B$2:$B$17521,$B287,Profile!$C$2:$C$17521,BX$8))*$C$9</f>
        <v>0</v>
      </c>
      <c r="BY287" s="162">
        <f>(SUMIFS(Profile!$E$2:$E$17521,Profile!$B$2:$B$17521,$B287,Profile!$C$2:$C$17521,BY$8))*$C$9</f>
        <v>0</v>
      </c>
      <c r="BZ287" s="162">
        <f>(SUMIFS(Profile!$E$2:$E$17521,Profile!$B$2:$B$17521,$B287,Profile!$C$2:$C$17521,BZ$8))*$C$9</f>
        <v>0</v>
      </c>
      <c r="CA287" s="162">
        <f>(SUMIFS(Profile!$E$2:$E$17521,Profile!$B$2:$B$17521,$B287,Profile!$C$2:$C$17521,CA$8))*$C$9</f>
        <v>0</v>
      </c>
      <c r="CB287" s="162">
        <f>(SUMIFS(Profile!$E$2:$E$17521,Profile!$B$2:$B$17521,$B287,Profile!$C$2:$C$17521,CB$8))*$C$9</f>
        <v>0</v>
      </c>
      <c r="CC287" s="162">
        <f>(SUMIFS(Profile!$E$2:$E$17521,Profile!$B$2:$B$17521,$B287,Profile!$C$2:$C$17521,CC$8))*$C$9</f>
        <v>0</v>
      </c>
      <c r="CD287" s="162">
        <f>(SUMIFS(Profile!$E$2:$E$17521,Profile!$B$2:$B$17521,$B287,Profile!$C$2:$C$17521,CD$8))*$C$9</f>
        <v>0</v>
      </c>
      <c r="CE287" s="162">
        <f>(SUMIFS(Profile!$E$2:$E$17521,Profile!$B$2:$B$17521,$B287,Profile!$C$2:$C$17521,CE$8))*$C$9</f>
        <v>0</v>
      </c>
      <c r="CF287" s="162">
        <f>(SUMIFS(Profile!$E$2:$E$17521,Profile!$B$2:$B$17521,$B287,Profile!$C$2:$C$17521,CF$8))*$C$9</f>
        <v>0</v>
      </c>
      <c r="CG287" s="162">
        <f>(SUMIFS(Profile!$E$2:$E$17521,Profile!$B$2:$B$17521,$B287,Profile!$C$2:$C$17521,CG$8))*$C$9</f>
        <v>0</v>
      </c>
      <c r="CH287" s="162">
        <f>(SUMIFS(Profile!$E$2:$E$17521,Profile!$B$2:$B$17521,$B287,Profile!$C$2:$C$17521,CH$8))*$C$9</f>
        <v>0</v>
      </c>
      <c r="CI287" s="162">
        <f>(SUMIFS(Profile!$E$2:$E$17521,Profile!$B$2:$B$17521,$B287,Profile!$C$2:$C$17521,CI$8))*$C$9</f>
        <v>0</v>
      </c>
      <c r="CJ287" s="162">
        <f>(SUMIFS(Profile!$E$2:$E$17521,Profile!$B$2:$B$17521,$B287,Profile!$C$2:$C$17521,CJ$8))*$C$9</f>
        <v>0</v>
      </c>
      <c r="CK287" s="162">
        <f>(SUMIFS(Profile!$E$2:$E$17521,Profile!$B$2:$B$17521,$B287,Profile!$C$2:$C$17521,CK$8))*$C$9</f>
        <v>0</v>
      </c>
      <c r="CL287" s="162">
        <f>(SUMIFS(Profile!$E$2:$E$17521,Profile!$B$2:$B$17521,$B287,Profile!$C$2:$C$17521,CL$8))*$C$9</f>
        <v>0</v>
      </c>
      <c r="CM287" s="162">
        <f>(SUMIFS(Profile!$E$2:$E$17521,Profile!$B$2:$B$17521,$B287,Profile!$C$2:$C$17521,CM$8))*$C$9</f>
        <v>0</v>
      </c>
      <c r="CN287" s="162">
        <f>(SUMIFS(Profile!$E$2:$E$17521,Profile!$B$2:$B$17521,$B287,Profile!$C$2:$C$17521,CN$8))*$C$9</f>
        <v>0</v>
      </c>
      <c r="CO287" s="162">
        <f>(SUMIFS(Profile!$E$2:$E$17521,Profile!$B$2:$B$17521,$B287,Profile!$C$2:$C$17521,CO$8))*$C$9</f>
        <v>0</v>
      </c>
      <c r="CP287" s="162">
        <f>(SUMIFS(Profile!$E$2:$E$17521,Profile!$B$2:$B$17521,$B287,Profile!$C$2:$C$17521,CP$8))*$C$9</f>
        <v>0</v>
      </c>
      <c r="CQ287" s="162">
        <f>(SUMIFS(Profile!$E$2:$E$17521,Profile!$B$2:$B$17521,$B287,Profile!$C$2:$C$17521,CQ$8))*$C$9</f>
        <v>0</v>
      </c>
      <c r="CR287" s="162">
        <f>(SUMIFS(Profile!$E$2:$E$17521,Profile!$B$2:$B$17521,$B287,Profile!$C$2:$C$17521,CR$8))*$C$9</f>
        <v>0</v>
      </c>
      <c r="CS287" s="162">
        <f>(SUMIFS(Profile!$E$2:$E$17521,Profile!$B$2:$B$17521,$B287,Profile!$C$2:$C$17521,CS$8))*$C$9</f>
        <v>0</v>
      </c>
      <c r="CT287" s="162">
        <f>(SUMIFS(Profile!$E$2:$E$17521,Profile!$B$2:$B$17521,$B287,Profile!$C$2:$C$17521,CT$8))*$C$9</f>
        <v>0</v>
      </c>
      <c r="CU287" s="162">
        <f>(SUMIFS(Profile!$E$2:$E$17521,Profile!$B$2:$B$17521,$B287,Profile!$C$2:$C$17521,CU$8))*$C$9</f>
        <v>0</v>
      </c>
      <c r="CV287" s="162">
        <f>(SUMIFS(Profile!$E$2:$E$17521,Profile!$B$2:$B$17521,$B287,Profile!$C$2:$C$17521,CV$8))*$C$9</f>
        <v>0</v>
      </c>
      <c r="CW287" s="162">
        <f>(SUMIFS(Profile!$E$2:$E$17521,Profile!$B$2:$B$17521,$B287,Profile!$C$2:$C$17521,CW$8))*$C$9</f>
        <v>0</v>
      </c>
      <c r="CX287" s="162">
        <f t="shared" si="11"/>
        <v>0</v>
      </c>
      <c r="CY287" s="162">
        <f t="shared" ref="CY287:ET287" si="1396">MAX(BB287-E287,0)</f>
        <v>0</v>
      </c>
      <c r="CZ287" s="162">
        <f t="shared" si="1396"/>
        <v>0</v>
      </c>
      <c r="DA287" s="162">
        <f t="shared" si="1396"/>
        <v>0</v>
      </c>
      <c r="DB287" s="162">
        <f t="shared" si="1396"/>
        <v>0</v>
      </c>
      <c r="DC287" s="162">
        <f t="shared" si="1396"/>
        <v>0</v>
      </c>
      <c r="DD287" s="162">
        <f t="shared" si="1396"/>
        <v>0</v>
      </c>
      <c r="DE287" s="162">
        <f t="shared" si="1396"/>
        <v>0</v>
      </c>
      <c r="DF287" s="162">
        <f t="shared" si="1396"/>
        <v>0</v>
      </c>
      <c r="DG287" s="162">
        <f t="shared" si="1396"/>
        <v>0</v>
      </c>
      <c r="DH287" s="162">
        <f t="shared" si="1396"/>
        <v>0</v>
      </c>
      <c r="DI287" s="162">
        <f t="shared" si="1396"/>
        <v>0</v>
      </c>
      <c r="DJ287" s="162">
        <f t="shared" si="1396"/>
        <v>0</v>
      </c>
      <c r="DK287" s="162">
        <f t="shared" si="1396"/>
        <v>0</v>
      </c>
      <c r="DL287" s="162">
        <f t="shared" si="1396"/>
        <v>0</v>
      </c>
      <c r="DM287" s="162">
        <f t="shared" si="1396"/>
        <v>0</v>
      </c>
      <c r="DN287" s="162">
        <f t="shared" si="1396"/>
        <v>0</v>
      </c>
      <c r="DO287" s="162">
        <f t="shared" si="1396"/>
        <v>0</v>
      </c>
      <c r="DP287" s="162">
        <f t="shared" si="1396"/>
        <v>0</v>
      </c>
      <c r="DQ287" s="162">
        <f t="shared" si="1396"/>
        <v>0</v>
      </c>
      <c r="DR287" s="162">
        <f t="shared" si="1396"/>
        <v>0</v>
      </c>
      <c r="DS287" s="162">
        <f t="shared" si="1396"/>
        <v>0</v>
      </c>
      <c r="DT287" s="162">
        <f t="shared" si="1396"/>
        <v>0</v>
      </c>
      <c r="DU287" s="162">
        <f t="shared" si="1396"/>
        <v>0</v>
      </c>
      <c r="DV287" s="162">
        <f t="shared" si="1396"/>
        <v>0</v>
      </c>
      <c r="DW287" s="162">
        <f t="shared" si="1396"/>
        <v>0</v>
      </c>
      <c r="DX287" s="162">
        <f t="shared" si="1396"/>
        <v>0</v>
      </c>
      <c r="DY287" s="162">
        <f t="shared" si="1396"/>
        <v>0</v>
      </c>
      <c r="DZ287" s="162">
        <f t="shared" si="1396"/>
        <v>0</v>
      </c>
      <c r="EA287" s="162">
        <f t="shared" si="1396"/>
        <v>0</v>
      </c>
      <c r="EB287" s="162">
        <f t="shared" si="1396"/>
        <v>0</v>
      </c>
      <c r="EC287" s="162">
        <f t="shared" si="1396"/>
        <v>0</v>
      </c>
      <c r="ED287" s="162">
        <f t="shared" si="1396"/>
        <v>0</v>
      </c>
      <c r="EE287" s="162">
        <f t="shared" si="1396"/>
        <v>0</v>
      </c>
      <c r="EF287" s="162">
        <f t="shared" si="1396"/>
        <v>0</v>
      </c>
      <c r="EG287" s="162">
        <f t="shared" si="1396"/>
        <v>0</v>
      </c>
      <c r="EH287" s="162">
        <f t="shared" si="1396"/>
        <v>0</v>
      </c>
      <c r="EI287" s="162">
        <f t="shared" si="1396"/>
        <v>0</v>
      </c>
      <c r="EJ287" s="162">
        <f t="shared" si="1396"/>
        <v>0</v>
      </c>
      <c r="EK287" s="162">
        <f t="shared" si="1396"/>
        <v>0</v>
      </c>
      <c r="EL287" s="162">
        <f t="shared" si="1396"/>
        <v>0</v>
      </c>
      <c r="EM287" s="162">
        <f t="shared" si="1396"/>
        <v>0</v>
      </c>
      <c r="EN287" s="162">
        <f t="shared" si="1396"/>
        <v>0</v>
      </c>
      <c r="EO287" s="162">
        <f t="shared" si="1396"/>
        <v>0</v>
      </c>
      <c r="EP287" s="162">
        <f t="shared" si="1396"/>
        <v>0</v>
      </c>
      <c r="EQ287" s="162">
        <f t="shared" si="1396"/>
        <v>0</v>
      </c>
      <c r="ER287" s="162">
        <f t="shared" si="1396"/>
        <v>0</v>
      </c>
      <c r="ES287" s="162">
        <f t="shared" si="1396"/>
        <v>0</v>
      </c>
      <c r="ET287" s="162">
        <f t="shared" si="1396"/>
        <v>0</v>
      </c>
      <c r="EU287" s="162">
        <f t="shared" si="13"/>
        <v>0</v>
      </c>
      <c r="EV287" s="162">
        <f t="shared" ref="EV287:GQ287" si="1397">BB287-CY287</f>
        <v>0</v>
      </c>
      <c r="EW287" s="162">
        <f t="shared" si="1397"/>
        <v>0</v>
      </c>
      <c r="EX287" s="162">
        <f t="shared" si="1397"/>
        <v>0</v>
      </c>
      <c r="EY287" s="162">
        <f t="shared" si="1397"/>
        <v>0</v>
      </c>
      <c r="EZ287" s="162">
        <f t="shared" si="1397"/>
        <v>0</v>
      </c>
      <c r="FA287" s="162">
        <f t="shared" si="1397"/>
        <v>0</v>
      </c>
      <c r="FB287" s="162">
        <f t="shared" si="1397"/>
        <v>0</v>
      </c>
      <c r="FC287" s="162">
        <f t="shared" si="1397"/>
        <v>0</v>
      </c>
      <c r="FD287" s="162">
        <f t="shared" si="1397"/>
        <v>0</v>
      </c>
      <c r="FE287" s="162">
        <f t="shared" si="1397"/>
        <v>0</v>
      </c>
      <c r="FF287" s="162">
        <f t="shared" si="1397"/>
        <v>0</v>
      </c>
      <c r="FG287" s="162">
        <f t="shared" si="1397"/>
        <v>0</v>
      </c>
      <c r="FH287" s="162">
        <f t="shared" si="1397"/>
        <v>0</v>
      </c>
      <c r="FI287" s="162">
        <f t="shared" si="1397"/>
        <v>0</v>
      </c>
      <c r="FJ287" s="162">
        <f t="shared" si="1397"/>
        <v>0</v>
      </c>
      <c r="FK287" s="162">
        <f t="shared" si="1397"/>
        <v>0</v>
      </c>
      <c r="FL287" s="162">
        <f t="shared" si="1397"/>
        <v>0</v>
      </c>
      <c r="FM287" s="162">
        <f t="shared" si="1397"/>
        <v>0</v>
      </c>
      <c r="FN287" s="162">
        <f t="shared" si="1397"/>
        <v>0</v>
      </c>
      <c r="FO287" s="162">
        <f t="shared" si="1397"/>
        <v>0</v>
      </c>
      <c r="FP287" s="162">
        <f t="shared" si="1397"/>
        <v>0</v>
      </c>
      <c r="FQ287" s="162">
        <f t="shared" si="1397"/>
        <v>0</v>
      </c>
      <c r="FR287" s="162">
        <f t="shared" si="1397"/>
        <v>0</v>
      </c>
      <c r="FS287" s="162">
        <f t="shared" si="1397"/>
        <v>0</v>
      </c>
      <c r="FT287" s="162">
        <f t="shared" si="1397"/>
        <v>0</v>
      </c>
      <c r="FU287" s="162">
        <f t="shared" si="1397"/>
        <v>0</v>
      </c>
      <c r="FV287" s="162">
        <f t="shared" si="1397"/>
        <v>0</v>
      </c>
      <c r="FW287" s="162">
        <f t="shared" si="1397"/>
        <v>0</v>
      </c>
      <c r="FX287" s="162">
        <f t="shared" si="1397"/>
        <v>0</v>
      </c>
      <c r="FY287" s="162">
        <f t="shared" si="1397"/>
        <v>0</v>
      </c>
      <c r="FZ287" s="162">
        <f t="shared" si="1397"/>
        <v>0</v>
      </c>
      <c r="GA287" s="162">
        <f t="shared" si="1397"/>
        <v>0</v>
      </c>
      <c r="GB287" s="162">
        <f t="shared" si="1397"/>
        <v>0</v>
      </c>
      <c r="GC287" s="162">
        <f t="shared" si="1397"/>
        <v>0</v>
      </c>
      <c r="GD287" s="162">
        <f t="shared" si="1397"/>
        <v>0</v>
      </c>
      <c r="GE287" s="162">
        <f t="shared" si="1397"/>
        <v>0</v>
      </c>
      <c r="GF287" s="162">
        <f t="shared" si="1397"/>
        <v>0</v>
      </c>
      <c r="GG287" s="162">
        <f t="shared" si="1397"/>
        <v>0</v>
      </c>
      <c r="GH287" s="162">
        <f t="shared" si="1397"/>
        <v>0</v>
      </c>
      <c r="GI287" s="162">
        <f t="shared" si="1397"/>
        <v>0</v>
      </c>
      <c r="GJ287" s="162">
        <f t="shared" si="1397"/>
        <v>0</v>
      </c>
      <c r="GK287" s="162">
        <f t="shared" si="1397"/>
        <v>0</v>
      </c>
      <c r="GL287" s="162">
        <f t="shared" si="1397"/>
        <v>0</v>
      </c>
      <c r="GM287" s="162">
        <f t="shared" si="1397"/>
        <v>0</v>
      </c>
      <c r="GN287" s="162">
        <f t="shared" si="1397"/>
        <v>0</v>
      </c>
      <c r="GO287" s="162">
        <f t="shared" si="1397"/>
        <v>0</v>
      </c>
      <c r="GP287" s="162">
        <f t="shared" si="1397"/>
        <v>0</v>
      </c>
      <c r="GQ287" s="162">
        <f t="shared" si="1397"/>
        <v>0</v>
      </c>
      <c r="GR287" s="162">
        <f t="shared" si="15"/>
        <v>0</v>
      </c>
      <c r="GS287" s="162">
        <f t="shared" ref="GS287:IN287" si="1398">E287-EV287</f>
        <v>0</v>
      </c>
      <c r="GT287" s="162">
        <f t="shared" si="1398"/>
        <v>0</v>
      </c>
      <c r="GU287" s="162">
        <f t="shared" si="1398"/>
        <v>0</v>
      </c>
      <c r="GV287" s="162">
        <f t="shared" si="1398"/>
        <v>0</v>
      </c>
      <c r="GW287" s="162">
        <f t="shared" si="1398"/>
        <v>0</v>
      </c>
      <c r="GX287" s="162">
        <f t="shared" si="1398"/>
        <v>0</v>
      </c>
      <c r="GY287" s="162">
        <f t="shared" si="1398"/>
        <v>0</v>
      </c>
      <c r="GZ287" s="162">
        <f t="shared" si="1398"/>
        <v>0</v>
      </c>
      <c r="HA287" s="162">
        <f t="shared" si="1398"/>
        <v>0</v>
      </c>
      <c r="HB287" s="162">
        <f t="shared" si="1398"/>
        <v>0</v>
      </c>
      <c r="HC287" s="162">
        <f t="shared" si="1398"/>
        <v>0</v>
      </c>
      <c r="HD287" s="162">
        <f t="shared" si="1398"/>
        <v>0</v>
      </c>
      <c r="HE287" s="162">
        <f t="shared" si="1398"/>
        <v>0</v>
      </c>
      <c r="HF287" s="162">
        <f t="shared" si="1398"/>
        <v>0</v>
      </c>
      <c r="HG287" s="162">
        <f t="shared" si="1398"/>
        <v>0</v>
      </c>
      <c r="HH287" s="162">
        <f t="shared" si="1398"/>
        <v>0</v>
      </c>
      <c r="HI287" s="162">
        <f t="shared" si="1398"/>
        <v>0</v>
      </c>
      <c r="HJ287" s="162">
        <f t="shared" si="1398"/>
        <v>0</v>
      </c>
      <c r="HK287" s="162">
        <f t="shared" si="1398"/>
        <v>0</v>
      </c>
      <c r="HL287" s="162">
        <f t="shared" si="1398"/>
        <v>0</v>
      </c>
      <c r="HM287" s="162">
        <f t="shared" si="1398"/>
        <v>0</v>
      </c>
      <c r="HN287" s="162">
        <f t="shared" si="1398"/>
        <v>0</v>
      </c>
      <c r="HO287" s="162">
        <f t="shared" si="1398"/>
        <v>0</v>
      </c>
      <c r="HP287" s="162">
        <f t="shared" si="1398"/>
        <v>0</v>
      </c>
      <c r="HQ287" s="162">
        <f t="shared" si="1398"/>
        <v>0</v>
      </c>
      <c r="HR287" s="162">
        <f t="shared" si="1398"/>
        <v>0</v>
      </c>
      <c r="HS287" s="162">
        <f t="shared" si="1398"/>
        <v>0</v>
      </c>
      <c r="HT287" s="162">
        <f t="shared" si="1398"/>
        <v>0</v>
      </c>
      <c r="HU287" s="162">
        <f t="shared" si="1398"/>
        <v>0</v>
      </c>
      <c r="HV287" s="162">
        <f t="shared" si="1398"/>
        <v>0</v>
      </c>
      <c r="HW287" s="162">
        <f t="shared" si="1398"/>
        <v>0</v>
      </c>
      <c r="HX287" s="162">
        <f t="shared" si="1398"/>
        <v>0</v>
      </c>
      <c r="HY287" s="162">
        <f t="shared" si="1398"/>
        <v>0</v>
      </c>
      <c r="HZ287" s="162">
        <f t="shared" si="1398"/>
        <v>0</v>
      </c>
      <c r="IA287" s="162">
        <f t="shared" si="1398"/>
        <v>0</v>
      </c>
      <c r="IB287" s="162">
        <f t="shared" si="1398"/>
        <v>0</v>
      </c>
      <c r="IC287" s="162">
        <f t="shared" si="1398"/>
        <v>0</v>
      </c>
      <c r="ID287" s="162">
        <f t="shared" si="1398"/>
        <v>0</v>
      </c>
      <c r="IE287" s="162">
        <f t="shared" si="1398"/>
        <v>0</v>
      </c>
      <c r="IF287" s="162">
        <f t="shared" si="1398"/>
        <v>0</v>
      </c>
      <c r="IG287" s="162">
        <f t="shared" si="1398"/>
        <v>0</v>
      </c>
      <c r="IH287" s="162">
        <f t="shared" si="1398"/>
        <v>0</v>
      </c>
      <c r="II287" s="162">
        <f t="shared" si="1398"/>
        <v>0</v>
      </c>
      <c r="IJ287" s="162">
        <f t="shared" si="1398"/>
        <v>0</v>
      </c>
      <c r="IK287" s="162">
        <f t="shared" si="1398"/>
        <v>0</v>
      </c>
      <c r="IL287" s="162">
        <f t="shared" si="1398"/>
        <v>0</v>
      </c>
      <c r="IM287" s="162">
        <f t="shared" si="1398"/>
        <v>0</v>
      </c>
      <c r="IN287" s="162">
        <f t="shared" si="1398"/>
        <v>0</v>
      </c>
      <c r="IO287" s="162">
        <f t="shared" si="17"/>
        <v>0</v>
      </c>
      <c r="IP287" s="162">
        <f t="shared" si="23"/>
        <v>0</v>
      </c>
      <c r="IQ287" s="162">
        <f t="shared" ref="IQ287:KK287" si="1399">MAX((MIN(CZ287+IP287,$IO$7))-GT287,0)</f>
        <v>0</v>
      </c>
      <c r="IR287" s="162">
        <f t="shared" si="1399"/>
        <v>0</v>
      </c>
      <c r="IS287" s="162">
        <f t="shared" si="1399"/>
        <v>0</v>
      </c>
      <c r="IT287" s="162">
        <f t="shared" si="1399"/>
        <v>0</v>
      </c>
      <c r="IU287" s="162">
        <f t="shared" si="1399"/>
        <v>0</v>
      </c>
      <c r="IV287" s="162">
        <f t="shared" si="1399"/>
        <v>0</v>
      </c>
      <c r="IW287" s="162">
        <f t="shared" si="1399"/>
        <v>0</v>
      </c>
      <c r="IX287" s="162">
        <f t="shared" si="1399"/>
        <v>0</v>
      </c>
      <c r="IY287" s="162">
        <f t="shared" si="1399"/>
        <v>0</v>
      </c>
      <c r="IZ287" s="162">
        <f t="shared" si="1399"/>
        <v>0</v>
      </c>
      <c r="JA287" s="162">
        <f t="shared" si="1399"/>
        <v>0</v>
      </c>
      <c r="JB287" s="162">
        <f t="shared" si="1399"/>
        <v>0</v>
      </c>
      <c r="JC287" s="162">
        <f t="shared" si="1399"/>
        <v>0</v>
      </c>
      <c r="JD287" s="162">
        <f t="shared" si="1399"/>
        <v>0</v>
      </c>
      <c r="JE287" s="162">
        <f t="shared" si="1399"/>
        <v>0</v>
      </c>
      <c r="JF287" s="162">
        <f t="shared" si="1399"/>
        <v>0</v>
      </c>
      <c r="JG287" s="162">
        <f t="shared" si="1399"/>
        <v>0</v>
      </c>
      <c r="JH287" s="162">
        <f t="shared" si="1399"/>
        <v>0</v>
      </c>
      <c r="JI287" s="162">
        <f t="shared" si="1399"/>
        <v>0</v>
      </c>
      <c r="JJ287" s="162">
        <f t="shared" si="1399"/>
        <v>0</v>
      </c>
      <c r="JK287" s="162">
        <f t="shared" si="1399"/>
        <v>0</v>
      </c>
      <c r="JL287" s="162">
        <f t="shared" si="1399"/>
        <v>0</v>
      </c>
      <c r="JM287" s="162">
        <f t="shared" si="1399"/>
        <v>0</v>
      </c>
      <c r="JN287" s="162">
        <f t="shared" si="1399"/>
        <v>0</v>
      </c>
      <c r="JO287" s="162">
        <f t="shared" si="1399"/>
        <v>0</v>
      </c>
      <c r="JP287" s="162">
        <f t="shared" si="1399"/>
        <v>0</v>
      </c>
      <c r="JQ287" s="162">
        <f t="shared" si="1399"/>
        <v>0</v>
      </c>
      <c r="JR287" s="162">
        <f t="shared" si="1399"/>
        <v>0</v>
      </c>
      <c r="JS287" s="162">
        <f t="shared" si="1399"/>
        <v>0</v>
      </c>
      <c r="JT287" s="162">
        <f t="shared" si="1399"/>
        <v>0</v>
      </c>
      <c r="JU287" s="162">
        <f t="shared" si="1399"/>
        <v>0</v>
      </c>
      <c r="JV287" s="162">
        <f t="shared" si="1399"/>
        <v>0</v>
      </c>
      <c r="JW287" s="162">
        <f t="shared" si="1399"/>
        <v>0</v>
      </c>
      <c r="JX287" s="162">
        <f t="shared" si="1399"/>
        <v>0</v>
      </c>
      <c r="JY287" s="162">
        <f t="shared" si="1399"/>
        <v>0</v>
      </c>
      <c r="JZ287" s="162">
        <f t="shared" si="1399"/>
        <v>0</v>
      </c>
      <c r="KA287" s="162">
        <f t="shared" si="1399"/>
        <v>0</v>
      </c>
      <c r="KB287" s="162">
        <f t="shared" si="1399"/>
        <v>0</v>
      </c>
      <c r="KC287" s="162">
        <f t="shared" si="1399"/>
        <v>0</v>
      </c>
      <c r="KD287" s="162">
        <f t="shared" si="1399"/>
        <v>0</v>
      </c>
      <c r="KE287" s="162">
        <f t="shared" si="1399"/>
        <v>0</v>
      </c>
      <c r="KF287" s="162">
        <f t="shared" si="1399"/>
        <v>0</v>
      </c>
      <c r="KG287" s="162">
        <f t="shared" si="1399"/>
        <v>0</v>
      </c>
      <c r="KH287" s="162">
        <f t="shared" si="1399"/>
        <v>0</v>
      </c>
      <c r="KI287" s="162">
        <f t="shared" si="1399"/>
        <v>0</v>
      </c>
      <c r="KJ287" s="162">
        <f t="shared" si="1399"/>
        <v>0</v>
      </c>
      <c r="KK287" s="162">
        <f t="shared" si="1399"/>
        <v>0</v>
      </c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</row>
    <row r="288" ht="14.25" customHeight="1" spans="1:326" x14ac:dyDescent="0.25">
      <c r="A288" s="1">
        <v>10</v>
      </c>
      <c r="B288" s="1">
        <f t="shared" ref="B288:C288" si="1400">B287+1</f>
        <v>278</v>
      </c>
      <c r="C288" s="232">
        <f t="shared" si="1400"/>
        <v>43743</v>
      </c>
      <c r="D288" s="162">
        <f t="shared" si="9"/>
        <v>0</v>
      </c>
      <c r="E288" s="162">
        <f>(SUMIFS(Profile!$F$2:$F$17521,Profile!$B$2:$B$17521,$B288,Profile!$C$2:$C$17521,E$8))*$C$6</f>
        <v>0</v>
      </c>
      <c r="F288" s="162">
        <f>(SUMIFS(Profile!$F$2:$F$17521,Profile!$B$2:$B$17521,$B288,Profile!$C$2:$C$17521,F$8))*$C$6</f>
        <v>0</v>
      </c>
      <c r="G288" s="162">
        <f>(SUMIFS(Profile!$F$2:$F$17521,Profile!$B$2:$B$17521,$B288,Profile!$C$2:$C$17521,G$8))*$C$6</f>
        <v>0</v>
      </c>
      <c r="H288" s="162">
        <f>(SUMIFS(Profile!$F$2:$F$17521,Profile!$B$2:$B$17521,$B288,Profile!$C$2:$C$17521,H$8))*$C$6</f>
        <v>0</v>
      </c>
      <c r="I288" s="162">
        <f>(SUMIFS(Profile!$F$2:$F$17521,Profile!$B$2:$B$17521,$B288,Profile!$C$2:$C$17521,I$8))*$C$6</f>
        <v>0</v>
      </c>
      <c r="J288" s="162">
        <f>(SUMIFS(Profile!$F$2:$F$17521,Profile!$B$2:$B$17521,$B288,Profile!$C$2:$C$17521,J$8))*$C$6</f>
        <v>0</v>
      </c>
      <c r="K288" s="162">
        <f>(SUMIFS(Profile!$F$2:$F$17521,Profile!$B$2:$B$17521,$B288,Profile!$C$2:$C$17521,K$8))*$C$6</f>
        <v>0</v>
      </c>
      <c r="L288" s="162">
        <f>(SUMIFS(Profile!$F$2:$F$17521,Profile!$B$2:$B$17521,$B288,Profile!$C$2:$C$17521,L$8))*$C$6</f>
        <v>0</v>
      </c>
      <c r="M288" s="162">
        <f>(SUMIFS(Profile!$F$2:$F$17521,Profile!$B$2:$B$17521,$B288,Profile!$C$2:$C$17521,M$8))*$C$6</f>
        <v>0</v>
      </c>
      <c r="N288" s="162">
        <f>(SUMIFS(Profile!$F$2:$F$17521,Profile!$B$2:$B$17521,$B288,Profile!$C$2:$C$17521,N$8))*$C$6</f>
        <v>0</v>
      </c>
      <c r="O288" s="162">
        <f>(SUMIFS(Profile!$F$2:$F$17521,Profile!$B$2:$B$17521,$B288,Profile!$C$2:$C$17521,O$8))*$C$6</f>
        <v>0</v>
      </c>
      <c r="P288" s="162">
        <f>(SUMIFS(Profile!$F$2:$F$17521,Profile!$B$2:$B$17521,$B288,Profile!$C$2:$C$17521,P$8))*$C$6</f>
        <v>0</v>
      </c>
      <c r="Q288" s="162">
        <f>(SUMIFS(Profile!$F$2:$F$17521,Profile!$B$2:$B$17521,$B288,Profile!$C$2:$C$17521,Q$8))*$C$6</f>
        <v>0</v>
      </c>
      <c r="R288" s="162">
        <f>(SUMIFS(Profile!$F$2:$F$17521,Profile!$B$2:$B$17521,$B288,Profile!$C$2:$C$17521,R$8))*$C$6</f>
        <v>0</v>
      </c>
      <c r="S288" s="162">
        <f>(SUMIFS(Profile!$F$2:$F$17521,Profile!$B$2:$B$17521,$B288,Profile!$C$2:$C$17521,S$8))*$C$6</f>
        <v>0</v>
      </c>
      <c r="T288" s="162">
        <f>(SUMIFS(Profile!$F$2:$F$17521,Profile!$B$2:$B$17521,$B288,Profile!$C$2:$C$17521,T$8))*$C$6</f>
        <v>0</v>
      </c>
      <c r="U288" s="162">
        <f>(SUMIFS(Profile!$F$2:$F$17521,Profile!$B$2:$B$17521,$B288,Profile!$C$2:$C$17521,U$8))*$C$6</f>
        <v>0</v>
      </c>
      <c r="V288" s="162">
        <f>(SUMIFS(Profile!$F$2:$F$17521,Profile!$B$2:$B$17521,$B288,Profile!$C$2:$C$17521,V$8))*$C$6</f>
        <v>0</v>
      </c>
      <c r="W288" s="162">
        <f>(SUMIFS(Profile!$F$2:$F$17521,Profile!$B$2:$B$17521,$B288,Profile!$C$2:$C$17521,W$8))*$C$6</f>
        <v>0</v>
      </c>
      <c r="X288" s="162">
        <f>(SUMIFS(Profile!$F$2:$F$17521,Profile!$B$2:$B$17521,$B288,Profile!$C$2:$C$17521,X$8))*$C$6</f>
        <v>0</v>
      </c>
      <c r="Y288" s="162">
        <f>(SUMIFS(Profile!$F$2:$F$17521,Profile!$B$2:$B$17521,$B288,Profile!$C$2:$C$17521,Y$8))*$C$6</f>
        <v>0</v>
      </c>
      <c r="Z288" s="162">
        <f>(SUMIFS(Profile!$F$2:$F$17521,Profile!$B$2:$B$17521,$B288,Profile!$C$2:$C$17521,Z$8))*$C$6</f>
        <v>0</v>
      </c>
      <c r="AA288" s="162">
        <f>(SUMIFS(Profile!$F$2:$F$17521,Profile!$B$2:$B$17521,$B288,Profile!$C$2:$C$17521,AA$8))*$C$6</f>
        <v>0</v>
      </c>
      <c r="AB288" s="162">
        <f>(SUMIFS(Profile!$F$2:$F$17521,Profile!$B$2:$B$17521,$B288,Profile!$C$2:$C$17521,AB$8))*$C$6</f>
        <v>0</v>
      </c>
      <c r="AC288" s="162">
        <f>(SUMIFS(Profile!$F$2:$F$17521,Profile!$B$2:$B$17521,$B288,Profile!$C$2:$C$17521,AC$8))*$C$6</f>
        <v>0</v>
      </c>
      <c r="AD288" s="162">
        <f>(SUMIFS(Profile!$F$2:$F$17521,Profile!$B$2:$B$17521,$B288,Profile!$C$2:$C$17521,AD$8))*$C$6</f>
        <v>0</v>
      </c>
      <c r="AE288" s="162">
        <f>(SUMIFS(Profile!$F$2:$F$17521,Profile!$B$2:$B$17521,$B288,Profile!$C$2:$C$17521,AE$8))*$C$6</f>
        <v>0</v>
      </c>
      <c r="AF288" s="162">
        <f>(SUMIFS(Profile!$F$2:$F$17521,Profile!$B$2:$B$17521,$B288,Profile!$C$2:$C$17521,AF$8))*$C$6</f>
        <v>0</v>
      </c>
      <c r="AG288" s="162">
        <f>(SUMIFS(Profile!$F$2:$F$17521,Profile!$B$2:$B$17521,$B288,Profile!$C$2:$C$17521,AG$8))*$C$6</f>
        <v>0</v>
      </c>
      <c r="AH288" s="162">
        <f>(SUMIFS(Profile!$F$2:$F$17521,Profile!$B$2:$B$17521,$B288,Profile!$C$2:$C$17521,AH$8))*$C$6</f>
        <v>0</v>
      </c>
      <c r="AI288" s="162">
        <f>(SUMIFS(Profile!$F$2:$F$17521,Profile!$B$2:$B$17521,$B288,Profile!$C$2:$C$17521,AI$8))*$C$6</f>
        <v>0</v>
      </c>
      <c r="AJ288" s="162">
        <f>(SUMIFS(Profile!$F$2:$F$17521,Profile!$B$2:$B$17521,$B288,Profile!$C$2:$C$17521,AJ$8))*$C$6</f>
        <v>0</v>
      </c>
      <c r="AK288" s="162">
        <f>(SUMIFS(Profile!$F$2:$F$17521,Profile!$B$2:$B$17521,$B288,Profile!$C$2:$C$17521,AK$8))*$C$6</f>
        <v>0</v>
      </c>
      <c r="AL288" s="162">
        <f>(SUMIFS(Profile!$F$2:$F$17521,Profile!$B$2:$B$17521,$B288,Profile!$C$2:$C$17521,AL$8))*$C$6</f>
        <v>0</v>
      </c>
      <c r="AM288" s="162">
        <f>(SUMIFS(Profile!$F$2:$F$17521,Profile!$B$2:$B$17521,$B288,Profile!$C$2:$C$17521,AM$8))*$C$6</f>
        <v>0</v>
      </c>
      <c r="AN288" s="162">
        <f>(SUMIFS(Profile!$F$2:$F$17521,Profile!$B$2:$B$17521,$B288,Profile!$C$2:$C$17521,AN$8))*$C$6</f>
        <v>0</v>
      </c>
      <c r="AO288" s="162">
        <f>(SUMIFS(Profile!$F$2:$F$17521,Profile!$B$2:$B$17521,$B288,Profile!$C$2:$C$17521,AO$8))*$C$6</f>
        <v>0</v>
      </c>
      <c r="AP288" s="162">
        <f>(SUMIFS(Profile!$F$2:$F$17521,Profile!$B$2:$B$17521,$B288,Profile!$C$2:$C$17521,AP$8))*$C$6</f>
        <v>0</v>
      </c>
      <c r="AQ288" s="162">
        <f>(SUMIFS(Profile!$F$2:$F$17521,Profile!$B$2:$B$17521,$B288,Profile!$C$2:$C$17521,AQ$8))*$C$6</f>
        <v>0</v>
      </c>
      <c r="AR288" s="162">
        <f>(SUMIFS(Profile!$F$2:$F$17521,Profile!$B$2:$B$17521,$B288,Profile!$C$2:$C$17521,AR$8))*$C$6</f>
        <v>0</v>
      </c>
      <c r="AS288" s="162">
        <f>(SUMIFS(Profile!$F$2:$F$17521,Profile!$B$2:$B$17521,$B288,Profile!$C$2:$C$17521,AS$8))*$C$6</f>
        <v>0</v>
      </c>
      <c r="AT288" s="162">
        <f>(SUMIFS(Profile!$F$2:$F$17521,Profile!$B$2:$B$17521,$B288,Profile!$C$2:$C$17521,AT$8))*$C$6</f>
        <v>0</v>
      </c>
      <c r="AU288" s="162">
        <f>(SUMIFS(Profile!$F$2:$F$17521,Profile!$B$2:$B$17521,$B288,Profile!$C$2:$C$17521,AU$8))*$C$6</f>
        <v>0</v>
      </c>
      <c r="AV288" s="162">
        <f>(SUMIFS(Profile!$F$2:$F$17521,Profile!$B$2:$B$17521,$B288,Profile!$C$2:$C$17521,AV$8))*$C$6</f>
        <v>0</v>
      </c>
      <c r="AW288" s="162">
        <f>(SUMIFS(Profile!$F$2:$F$17521,Profile!$B$2:$B$17521,$B288,Profile!$C$2:$C$17521,AW$8))*$C$6</f>
        <v>0</v>
      </c>
      <c r="AX288" s="162">
        <f>(SUMIFS(Profile!$F$2:$F$17521,Profile!$B$2:$B$17521,$B288,Profile!$C$2:$C$17521,AX$8))*$C$6</f>
        <v>0</v>
      </c>
      <c r="AY288" s="162">
        <f>(SUMIFS(Profile!$F$2:$F$17521,Profile!$B$2:$B$17521,$B288,Profile!$C$2:$C$17521,AY$8))*$C$6</f>
        <v>0</v>
      </c>
      <c r="AZ288" s="162">
        <f>(SUMIFS(Profile!$F$2:$F$17521,Profile!$B$2:$B$17521,$B288,Profile!$C$2:$C$17521,AZ$8))*$C$6</f>
        <v>0</v>
      </c>
      <c r="BA288" s="162">
        <f t="shared" si="10"/>
        <v>0</v>
      </c>
      <c r="BB288" s="162">
        <f>(SUMIFS(Profile!$E$2:$E$17521,Profile!$B$2:$B$17521,$B288,Profile!$C$2:$C$17521,BB$8))*$C$9</f>
        <v>0</v>
      </c>
      <c r="BC288" s="162">
        <f>(SUMIFS(Profile!$E$2:$E$17521,Profile!$B$2:$B$17521,$B288,Profile!$C$2:$C$17521,BC$8))*$C$9</f>
        <v>0</v>
      </c>
      <c r="BD288" s="162">
        <f>(SUMIFS(Profile!$E$2:$E$17521,Profile!$B$2:$B$17521,$B288,Profile!$C$2:$C$17521,BD$8))*$C$9</f>
        <v>0</v>
      </c>
      <c r="BE288" s="162">
        <f>(SUMIFS(Profile!$E$2:$E$17521,Profile!$B$2:$B$17521,$B288,Profile!$C$2:$C$17521,BE$8))*$C$9</f>
        <v>0</v>
      </c>
      <c r="BF288" s="162">
        <f>(SUMIFS(Profile!$E$2:$E$17521,Profile!$B$2:$B$17521,$B288,Profile!$C$2:$C$17521,BF$8))*$C$9</f>
        <v>0</v>
      </c>
      <c r="BG288" s="162">
        <f>(SUMIFS(Profile!$E$2:$E$17521,Profile!$B$2:$B$17521,$B288,Profile!$C$2:$C$17521,BG$8))*$C$9</f>
        <v>0</v>
      </c>
      <c r="BH288" s="162">
        <f>(SUMIFS(Profile!$E$2:$E$17521,Profile!$B$2:$B$17521,$B288,Profile!$C$2:$C$17521,BH$8))*$C$9</f>
        <v>0</v>
      </c>
      <c r="BI288" s="162">
        <f>(SUMIFS(Profile!$E$2:$E$17521,Profile!$B$2:$B$17521,$B288,Profile!$C$2:$C$17521,BI$8))*$C$9</f>
        <v>0</v>
      </c>
      <c r="BJ288" s="162">
        <f>(SUMIFS(Profile!$E$2:$E$17521,Profile!$B$2:$B$17521,$B288,Profile!$C$2:$C$17521,BJ$8))*$C$9</f>
        <v>0</v>
      </c>
      <c r="BK288" s="162">
        <f>(SUMIFS(Profile!$E$2:$E$17521,Profile!$B$2:$B$17521,$B288,Profile!$C$2:$C$17521,BK$8))*$C$9</f>
        <v>0</v>
      </c>
      <c r="BL288" s="162">
        <f>(SUMIFS(Profile!$E$2:$E$17521,Profile!$B$2:$B$17521,$B288,Profile!$C$2:$C$17521,BL$8))*$C$9</f>
        <v>0</v>
      </c>
      <c r="BM288" s="162">
        <f>(SUMIFS(Profile!$E$2:$E$17521,Profile!$B$2:$B$17521,$B288,Profile!$C$2:$C$17521,BM$8))*$C$9</f>
        <v>0</v>
      </c>
      <c r="BN288" s="162">
        <f>(SUMIFS(Profile!$E$2:$E$17521,Profile!$B$2:$B$17521,$B288,Profile!$C$2:$C$17521,BN$8))*$C$9</f>
        <v>0</v>
      </c>
      <c r="BO288" s="162">
        <f>(SUMIFS(Profile!$E$2:$E$17521,Profile!$B$2:$B$17521,$B288,Profile!$C$2:$C$17521,BO$8))*$C$9</f>
        <v>0</v>
      </c>
      <c r="BP288" s="162">
        <f>(SUMIFS(Profile!$E$2:$E$17521,Profile!$B$2:$B$17521,$B288,Profile!$C$2:$C$17521,BP$8))*$C$9</f>
        <v>0</v>
      </c>
      <c r="BQ288" s="162">
        <f>(SUMIFS(Profile!$E$2:$E$17521,Profile!$B$2:$B$17521,$B288,Profile!$C$2:$C$17521,BQ$8))*$C$9</f>
        <v>0</v>
      </c>
      <c r="BR288" s="162">
        <f>(SUMIFS(Profile!$E$2:$E$17521,Profile!$B$2:$B$17521,$B288,Profile!$C$2:$C$17521,BR$8))*$C$9</f>
        <v>0</v>
      </c>
      <c r="BS288" s="162">
        <f>(SUMIFS(Profile!$E$2:$E$17521,Profile!$B$2:$B$17521,$B288,Profile!$C$2:$C$17521,BS$8))*$C$9</f>
        <v>0</v>
      </c>
      <c r="BT288" s="162">
        <f>(SUMIFS(Profile!$E$2:$E$17521,Profile!$B$2:$B$17521,$B288,Profile!$C$2:$C$17521,BT$8))*$C$9</f>
        <v>0</v>
      </c>
      <c r="BU288" s="162">
        <f>(SUMIFS(Profile!$E$2:$E$17521,Profile!$B$2:$B$17521,$B288,Profile!$C$2:$C$17521,BU$8))*$C$9</f>
        <v>0</v>
      </c>
      <c r="BV288" s="162">
        <f>(SUMIFS(Profile!$E$2:$E$17521,Profile!$B$2:$B$17521,$B288,Profile!$C$2:$C$17521,BV$8))*$C$9</f>
        <v>0</v>
      </c>
      <c r="BW288" s="162">
        <f>(SUMIFS(Profile!$E$2:$E$17521,Profile!$B$2:$B$17521,$B288,Profile!$C$2:$C$17521,BW$8))*$C$9</f>
        <v>0</v>
      </c>
      <c r="BX288" s="162">
        <f>(SUMIFS(Profile!$E$2:$E$17521,Profile!$B$2:$B$17521,$B288,Profile!$C$2:$C$17521,BX$8))*$C$9</f>
        <v>0</v>
      </c>
      <c r="BY288" s="162">
        <f>(SUMIFS(Profile!$E$2:$E$17521,Profile!$B$2:$B$17521,$B288,Profile!$C$2:$C$17521,BY$8))*$C$9</f>
        <v>0</v>
      </c>
      <c r="BZ288" s="162">
        <f>(SUMIFS(Profile!$E$2:$E$17521,Profile!$B$2:$B$17521,$B288,Profile!$C$2:$C$17521,BZ$8))*$C$9</f>
        <v>0</v>
      </c>
      <c r="CA288" s="162">
        <f>(SUMIFS(Profile!$E$2:$E$17521,Profile!$B$2:$B$17521,$B288,Profile!$C$2:$C$17521,CA$8))*$C$9</f>
        <v>0</v>
      </c>
      <c r="CB288" s="162">
        <f>(SUMIFS(Profile!$E$2:$E$17521,Profile!$B$2:$B$17521,$B288,Profile!$C$2:$C$17521,CB$8))*$C$9</f>
        <v>0</v>
      </c>
      <c r="CC288" s="162">
        <f>(SUMIFS(Profile!$E$2:$E$17521,Profile!$B$2:$B$17521,$B288,Profile!$C$2:$C$17521,CC$8))*$C$9</f>
        <v>0</v>
      </c>
      <c r="CD288" s="162">
        <f>(SUMIFS(Profile!$E$2:$E$17521,Profile!$B$2:$B$17521,$B288,Profile!$C$2:$C$17521,CD$8))*$C$9</f>
        <v>0</v>
      </c>
      <c r="CE288" s="162">
        <f>(SUMIFS(Profile!$E$2:$E$17521,Profile!$B$2:$B$17521,$B288,Profile!$C$2:$C$17521,CE$8))*$C$9</f>
        <v>0</v>
      </c>
      <c r="CF288" s="162">
        <f>(SUMIFS(Profile!$E$2:$E$17521,Profile!$B$2:$B$17521,$B288,Profile!$C$2:$C$17521,CF$8))*$C$9</f>
        <v>0</v>
      </c>
      <c r="CG288" s="162">
        <f>(SUMIFS(Profile!$E$2:$E$17521,Profile!$B$2:$B$17521,$B288,Profile!$C$2:$C$17521,CG$8))*$C$9</f>
        <v>0</v>
      </c>
      <c r="CH288" s="162">
        <f>(SUMIFS(Profile!$E$2:$E$17521,Profile!$B$2:$B$17521,$B288,Profile!$C$2:$C$17521,CH$8))*$C$9</f>
        <v>0</v>
      </c>
      <c r="CI288" s="162">
        <f>(SUMIFS(Profile!$E$2:$E$17521,Profile!$B$2:$B$17521,$B288,Profile!$C$2:$C$17521,CI$8))*$C$9</f>
        <v>0</v>
      </c>
      <c r="CJ288" s="162">
        <f>(SUMIFS(Profile!$E$2:$E$17521,Profile!$B$2:$B$17521,$B288,Profile!$C$2:$C$17521,CJ$8))*$C$9</f>
        <v>0</v>
      </c>
      <c r="CK288" s="162">
        <f>(SUMIFS(Profile!$E$2:$E$17521,Profile!$B$2:$B$17521,$B288,Profile!$C$2:$C$17521,CK$8))*$C$9</f>
        <v>0</v>
      </c>
      <c r="CL288" s="162">
        <f>(SUMIFS(Profile!$E$2:$E$17521,Profile!$B$2:$B$17521,$B288,Profile!$C$2:$C$17521,CL$8))*$C$9</f>
        <v>0</v>
      </c>
      <c r="CM288" s="162">
        <f>(SUMIFS(Profile!$E$2:$E$17521,Profile!$B$2:$B$17521,$B288,Profile!$C$2:$C$17521,CM$8))*$C$9</f>
        <v>0</v>
      </c>
      <c r="CN288" s="162">
        <f>(SUMIFS(Profile!$E$2:$E$17521,Profile!$B$2:$B$17521,$B288,Profile!$C$2:$C$17521,CN$8))*$C$9</f>
        <v>0</v>
      </c>
      <c r="CO288" s="162">
        <f>(SUMIFS(Profile!$E$2:$E$17521,Profile!$B$2:$B$17521,$B288,Profile!$C$2:$C$17521,CO$8))*$C$9</f>
        <v>0</v>
      </c>
      <c r="CP288" s="162">
        <f>(SUMIFS(Profile!$E$2:$E$17521,Profile!$B$2:$B$17521,$B288,Profile!$C$2:$C$17521,CP$8))*$C$9</f>
        <v>0</v>
      </c>
      <c r="CQ288" s="162">
        <f>(SUMIFS(Profile!$E$2:$E$17521,Profile!$B$2:$B$17521,$B288,Profile!$C$2:$C$17521,CQ$8))*$C$9</f>
        <v>0</v>
      </c>
      <c r="CR288" s="162">
        <f>(SUMIFS(Profile!$E$2:$E$17521,Profile!$B$2:$B$17521,$B288,Profile!$C$2:$C$17521,CR$8))*$C$9</f>
        <v>0</v>
      </c>
      <c r="CS288" s="162">
        <f>(SUMIFS(Profile!$E$2:$E$17521,Profile!$B$2:$B$17521,$B288,Profile!$C$2:$C$17521,CS$8))*$C$9</f>
        <v>0</v>
      </c>
      <c r="CT288" s="162">
        <f>(SUMIFS(Profile!$E$2:$E$17521,Profile!$B$2:$B$17521,$B288,Profile!$C$2:$C$17521,CT$8))*$C$9</f>
        <v>0</v>
      </c>
      <c r="CU288" s="162">
        <f>(SUMIFS(Profile!$E$2:$E$17521,Profile!$B$2:$B$17521,$B288,Profile!$C$2:$C$17521,CU$8))*$C$9</f>
        <v>0</v>
      </c>
      <c r="CV288" s="162">
        <f>(SUMIFS(Profile!$E$2:$E$17521,Profile!$B$2:$B$17521,$B288,Profile!$C$2:$C$17521,CV$8))*$C$9</f>
        <v>0</v>
      </c>
      <c r="CW288" s="162">
        <f>(SUMIFS(Profile!$E$2:$E$17521,Profile!$B$2:$B$17521,$B288,Profile!$C$2:$C$17521,CW$8))*$C$9</f>
        <v>0</v>
      </c>
      <c r="CX288" s="162">
        <f t="shared" si="11"/>
        <v>0</v>
      </c>
      <c r="CY288" s="162">
        <f t="shared" ref="CY288:ET288" si="1401">MAX(BB288-E288,0)</f>
        <v>0</v>
      </c>
      <c r="CZ288" s="162">
        <f t="shared" si="1401"/>
        <v>0</v>
      </c>
      <c r="DA288" s="162">
        <f t="shared" si="1401"/>
        <v>0</v>
      </c>
      <c r="DB288" s="162">
        <f t="shared" si="1401"/>
        <v>0</v>
      </c>
      <c r="DC288" s="162">
        <f t="shared" si="1401"/>
        <v>0</v>
      </c>
      <c r="DD288" s="162">
        <f t="shared" si="1401"/>
        <v>0</v>
      </c>
      <c r="DE288" s="162">
        <f t="shared" si="1401"/>
        <v>0</v>
      </c>
      <c r="DF288" s="162">
        <f t="shared" si="1401"/>
        <v>0</v>
      </c>
      <c r="DG288" s="162">
        <f t="shared" si="1401"/>
        <v>0</v>
      </c>
      <c r="DH288" s="162">
        <f t="shared" si="1401"/>
        <v>0</v>
      </c>
      <c r="DI288" s="162">
        <f t="shared" si="1401"/>
        <v>0</v>
      </c>
      <c r="DJ288" s="162">
        <f t="shared" si="1401"/>
        <v>0</v>
      </c>
      <c r="DK288" s="162">
        <f t="shared" si="1401"/>
        <v>0</v>
      </c>
      <c r="DL288" s="162">
        <f t="shared" si="1401"/>
        <v>0</v>
      </c>
      <c r="DM288" s="162">
        <f t="shared" si="1401"/>
        <v>0</v>
      </c>
      <c r="DN288" s="162">
        <f t="shared" si="1401"/>
        <v>0</v>
      </c>
      <c r="DO288" s="162">
        <f t="shared" si="1401"/>
        <v>0</v>
      </c>
      <c r="DP288" s="162">
        <f t="shared" si="1401"/>
        <v>0</v>
      </c>
      <c r="DQ288" s="162">
        <f t="shared" si="1401"/>
        <v>0</v>
      </c>
      <c r="DR288" s="162">
        <f t="shared" si="1401"/>
        <v>0</v>
      </c>
      <c r="DS288" s="162">
        <f t="shared" si="1401"/>
        <v>0</v>
      </c>
      <c r="DT288" s="162">
        <f t="shared" si="1401"/>
        <v>0</v>
      </c>
      <c r="DU288" s="162">
        <f t="shared" si="1401"/>
        <v>0</v>
      </c>
      <c r="DV288" s="162">
        <f t="shared" si="1401"/>
        <v>0</v>
      </c>
      <c r="DW288" s="162">
        <f t="shared" si="1401"/>
        <v>0</v>
      </c>
      <c r="DX288" s="162">
        <f t="shared" si="1401"/>
        <v>0</v>
      </c>
      <c r="DY288" s="162">
        <f t="shared" si="1401"/>
        <v>0</v>
      </c>
      <c r="DZ288" s="162">
        <f t="shared" si="1401"/>
        <v>0</v>
      </c>
      <c r="EA288" s="162">
        <f t="shared" si="1401"/>
        <v>0</v>
      </c>
      <c r="EB288" s="162">
        <f t="shared" si="1401"/>
        <v>0</v>
      </c>
      <c r="EC288" s="162">
        <f t="shared" si="1401"/>
        <v>0</v>
      </c>
      <c r="ED288" s="162">
        <f t="shared" si="1401"/>
        <v>0</v>
      </c>
      <c r="EE288" s="162">
        <f t="shared" si="1401"/>
        <v>0</v>
      </c>
      <c r="EF288" s="162">
        <f t="shared" si="1401"/>
        <v>0</v>
      </c>
      <c r="EG288" s="162">
        <f t="shared" si="1401"/>
        <v>0</v>
      </c>
      <c r="EH288" s="162">
        <f t="shared" si="1401"/>
        <v>0</v>
      </c>
      <c r="EI288" s="162">
        <f t="shared" si="1401"/>
        <v>0</v>
      </c>
      <c r="EJ288" s="162">
        <f t="shared" si="1401"/>
        <v>0</v>
      </c>
      <c r="EK288" s="162">
        <f t="shared" si="1401"/>
        <v>0</v>
      </c>
      <c r="EL288" s="162">
        <f t="shared" si="1401"/>
        <v>0</v>
      </c>
      <c r="EM288" s="162">
        <f t="shared" si="1401"/>
        <v>0</v>
      </c>
      <c r="EN288" s="162">
        <f t="shared" si="1401"/>
        <v>0</v>
      </c>
      <c r="EO288" s="162">
        <f t="shared" si="1401"/>
        <v>0</v>
      </c>
      <c r="EP288" s="162">
        <f t="shared" si="1401"/>
        <v>0</v>
      </c>
      <c r="EQ288" s="162">
        <f t="shared" si="1401"/>
        <v>0</v>
      </c>
      <c r="ER288" s="162">
        <f t="shared" si="1401"/>
        <v>0</v>
      </c>
      <c r="ES288" s="162">
        <f t="shared" si="1401"/>
        <v>0</v>
      </c>
      <c r="ET288" s="162">
        <f t="shared" si="1401"/>
        <v>0</v>
      </c>
      <c r="EU288" s="162">
        <f t="shared" si="13"/>
        <v>0</v>
      </c>
      <c r="EV288" s="162">
        <f t="shared" ref="EV288:GQ288" si="1402">BB288-CY288</f>
        <v>0</v>
      </c>
      <c r="EW288" s="162">
        <f t="shared" si="1402"/>
        <v>0</v>
      </c>
      <c r="EX288" s="162">
        <f t="shared" si="1402"/>
        <v>0</v>
      </c>
      <c r="EY288" s="162">
        <f t="shared" si="1402"/>
        <v>0</v>
      </c>
      <c r="EZ288" s="162">
        <f t="shared" si="1402"/>
        <v>0</v>
      </c>
      <c r="FA288" s="162">
        <f t="shared" si="1402"/>
        <v>0</v>
      </c>
      <c r="FB288" s="162">
        <f t="shared" si="1402"/>
        <v>0</v>
      </c>
      <c r="FC288" s="162">
        <f t="shared" si="1402"/>
        <v>0</v>
      </c>
      <c r="FD288" s="162">
        <f t="shared" si="1402"/>
        <v>0</v>
      </c>
      <c r="FE288" s="162">
        <f t="shared" si="1402"/>
        <v>0</v>
      </c>
      <c r="FF288" s="162">
        <f t="shared" si="1402"/>
        <v>0</v>
      </c>
      <c r="FG288" s="162">
        <f t="shared" si="1402"/>
        <v>0</v>
      </c>
      <c r="FH288" s="162">
        <f t="shared" si="1402"/>
        <v>0</v>
      </c>
      <c r="FI288" s="162">
        <f t="shared" si="1402"/>
        <v>0</v>
      </c>
      <c r="FJ288" s="162">
        <f t="shared" si="1402"/>
        <v>0</v>
      </c>
      <c r="FK288" s="162">
        <f t="shared" si="1402"/>
        <v>0</v>
      </c>
      <c r="FL288" s="162">
        <f t="shared" si="1402"/>
        <v>0</v>
      </c>
      <c r="FM288" s="162">
        <f t="shared" si="1402"/>
        <v>0</v>
      </c>
      <c r="FN288" s="162">
        <f t="shared" si="1402"/>
        <v>0</v>
      </c>
      <c r="FO288" s="162">
        <f t="shared" si="1402"/>
        <v>0</v>
      </c>
      <c r="FP288" s="162">
        <f t="shared" si="1402"/>
        <v>0</v>
      </c>
      <c r="FQ288" s="162">
        <f t="shared" si="1402"/>
        <v>0</v>
      </c>
      <c r="FR288" s="162">
        <f t="shared" si="1402"/>
        <v>0</v>
      </c>
      <c r="FS288" s="162">
        <f t="shared" si="1402"/>
        <v>0</v>
      </c>
      <c r="FT288" s="162">
        <f t="shared" si="1402"/>
        <v>0</v>
      </c>
      <c r="FU288" s="162">
        <f t="shared" si="1402"/>
        <v>0</v>
      </c>
      <c r="FV288" s="162">
        <f t="shared" si="1402"/>
        <v>0</v>
      </c>
      <c r="FW288" s="162">
        <f t="shared" si="1402"/>
        <v>0</v>
      </c>
      <c r="FX288" s="162">
        <f t="shared" si="1402"/>
        <v>0</v>
      </c>
      <c r="FY288" s="162">
        <f t="shared" si="1402"/>
        <v>0</v>
      </c>
      <c r="FZ288" s="162">
        <f t="shared" si="1402"/>
        <v>0</v>
      </c>
      <c r="GA288" s="162">
        <f t="shared" si="1402"/>
        <v>0</v>
      </c>
      <c r="GB288" s="162">
        <f t="shared" si="1402"/>
        <v>0</v>
      </c>
      <c r="GC288" s="162">
        <f t="shared" si="1402"/>
        <v>0</v>
      </c>
      <c r="GD288" s="162">
        <f t="shared" si="1402"/>
        <v>0</v>
      </c>
      <c r="GE288" s="162">
        <f t="shared" si="1402"/>
        <v>0</v>
      </c>
      <c r="GF288" s="162">
        <f t="shared" si="1402"/>
        <v>0</v>
      </c>
      <c r="GG288" s="162">
        <f t="shared" si="1402"/>
        <v>0</v>
      </c>
      <c r="GH288" s="162">
        <f t="shared" si="1402"/>
        <v>0</v>
      </c>
      <c r="GI288" s="162">
        <f t="shared" si="1402"/>
        <v>0</v>
      </c>
      <c r="GJ288" s="162">
        <f t="shared" si="1402"/>
        <v>0</v>
      </c>
      <c r="GK288" s="162">
        <f t="shared" si="1402"/>
        <v>0</v>
      </c>
      <c r="GL288" s="162">
        <f t="shared" si="1402"/>
        <v>0</v>
      </c>
      <c r="GM288" s="162">
        <f t="shared" si="1402"/>
        <v>0</v>
      </c>
      <c r="GN288" s="162">
        <f t="shared" si="1402"/>
        <v>0</v>
      </c>
      <c r="GO288" s="162">
        <f t="shared" si="1402"/>
        <v>0</v>
      </c>
      <c r="GP288" s="162">
        <f t="shared" si="1402"/>
        <v>0</v>
      </c>
      <c r="GQ288" s="162">
        <f t="shared" si="1402"/>
        <v>0</v>
      </c>
      <c r="GR288" s="162">
        <f t="shared" si="15"/>
        <v>0</v>
      </c>
      <c r="GS288" s="162">
        <f t="shared" ref="GS288:IN288" si="1403">E288-EV288</f>
        <v>0</v>
      </c>
      <c r="GT288" s="162">
        <f t="shared" si="1403"/>
        <v>0</v>
      </c>
      <c r="GU288" s="162">
        <f t="shared" si="1403"/>
        <v>0</v>
      </c>
      <c r="GV288" s="162">
        <f t="shared" si="1403"/>
        <v>0</v>
      </c>
      <c r="GW288" s="162">
        <f t="shared" si="1403"/>
        <v>0</v>
      </c>
      <c r="GX288" s="162">
        <f t="shared" si="1403"/>
        <v>0</v>
      </c>
      <c r="GY288" s="162">
        <f t="shared" si="1403"/>
        <v>0</v>
      </c>
      <c r="GZ288" s="162">
        <f t="shared" si="1403"/>
        <v>0</v>
      </c>
      <c r="HA288" s="162">
        <f t="shared" si="1403"/>
        <v>0</v>
      </c>
      <c r="HB288" s="162">
        <f t="shared" si="1403"/>
        <v>0</v>
      </c>
      <c r="HC288" s="162">
        <f t="shared" si="1403"/>
        <v>0</v>
      </c>
      <c r="HD288" s="162">
        <f t="shared" si="1403"/>
        <v>0</v>
      </c>
      <c r="HE288" s="162">
        <f t="shared" si="1403"/>
        <v>0</v>
      </c>
      <c r="HF288" s="162">
        <f t="shared" si="1403"/>
        <v>0</v>
      </c>
      <c r="HG288" s="162">
        <f t="shared" si="1403"/>
        <v>0</v>
      </c>
      <c r="HH288" s="162">
        <f t="shared" si="1403"/>
        <v>0</v>
      </c>
      <c r="HI288" s="162">
        <f t="shared" si="1403"/>
        <v>0</v>
      </c>
      <c r="HJ288" s="162">
        <f t="shared" si="1403"/>
        <v>0</v>
      </c>
      <c r="HK288" s="162">
        <f t="shared" si="1403"/>
        <v>0</v>
      </c>
      <c r="HL288" s="162">
        <f t="shared" si="1403"/>
        <v>0</v>
      </c>
      <c r="HM288" s="162">
        <f t="shared" si="1403"/>
        <v>0</v>
      </c>
      <c r="HN288" s="162">
        <f t="shared" si="1403"/>
        <v>0</v>
      </c>
      <c r="HO288" s="162">
        <f t="shared" si="1403"/>
        <v>0</v>
      </c>
      <c r="HP288" s="162">
        <f t="shared" si="1403"/>
        <v>0</v>
      </c>
      <c r="HQ288" s="162">
        <f t="shared" si="1403"/>
        <v>0</v>
      </c>
      <c r="HR288" s="162">
        <f t="shared" si="1403"/>
        <v>0</v>
      </c>
      <c r="HS288" s="162">
        <f t="shared" si="1403"/>
        <v>0</v>
      </c>
      <c r="HT288" s="162">
        <f t="shared" si="1403"/>
        <v>0</v>
      </c>
      <c r="HU288" s="162">
        <f t="shared" si="1403"/>
        <v>0</v>
      </c>
      <c r="HV288" s="162">
        <f t="shared" si="1403"/>
        <v>0</v>
      </c>
      <c r="HW288" s="162">
        <f t="shared" si="1403"/>
        <v>0</v>
      </c>
      <c r="HX288" s="162">
        <f t="shared" si="1403"/>
        <v>0</v>
      </c>
      <c r="HY288" s="162">
        <f t="shared" si="1403"/>
        <v>0</v>
      </c>
      <c r="HZ288" s="162">
        <f t="shared" si="1403"/>
        <v>0</v>
      </c>
      <c r="IA288" s="162">
        <f t="shared" si="1403"/>
        <v>0</v>
      </c>
      <c r="IB288" s="162">
        <f t="shared" si="1403"/>
        <v>0</v>
      </c>
      <c r="IC288" s="162">
        <f t="shared" si="1403"/>
        <v>0</v>
      </c>
      <c r="ID288" s="162">
        <f t="shared" si="1403"/>
        <v>0</v>
      </c>
      <c r="IE288" s="162">
        <f t="shared" si="1403"/>
        <v>0</v>
      </c>
      <c r="IF288" s="162">
        <f t="shared" si="1403"/>
        <v>0</v>
      </c>
      <c r="IG288" s="162">
        <f t="shared" si="1403"/>
        <v>0</v>
      </c>
      <c r="IH288" s="162">
        <f t="shared" si="1403"/>
        <v>0</v>
      </c>
      <c r="II288" s="162">
        <f t="shared" si="1403"/>
        <v>0</v>
      </c>
      <c r="IJ288" s="162">
        <f t="shared" si="1403"/>
        <v>0</v>
      </c>
      <c r="IK288" s="162">
        <f t="shared" si="1403"/>
        <v>0</v>
      </c>
      <c r="IL288" s="162">
        <f t="shared" si="1403"/>
        <v>0</v>
      </c>
      <c r="IM288" s="162">
        <f t="shared" si="1403"/>
        <v>0</v>
      </c>
      <c r="IN288" s="162">
        <f t="shared" si="1403"/>
        <v>0</v>
      </c>
      <c r="IO288" s="162">
        <f t="shared" si="17"/>
        <v>0</v>
      </c>
      <c r="IP288" s="162">
        <f t="shared" si="23"/>
        <v>0</v>
      </c>
      <c r="IQ288" s="162">
        <f t="shared" ref="IQ288:KK288" si="1404">MAX((MIN(CZ288+IP288,$IO$7))-GT288,0)</f>
        <v>0</v>
      </c>
      <c r="IR288" s="162">
        <f t="shared" si="1404"/>
        <v>0</v>
      </c>
      <c r="IS288" s="162">
        <f t="shared" si="1404"/>
        <v>0</v>
      </c>
      <c r="IT288" s="162">
        <f t="shared" si="1404"/>
        <v>0</v>
      </c>
      <c r="IU288" s="162">
        <f t="shared" si="1404"/>
        <v>0</v>
      </c>
      <c r="IV288" s="162">
        <f t="shared" si="1404"/>
        <v>0</v>
      </c>
      <c r="IW288" s="162">
        <f t="shared" si="1404"/>
        <v>0</v>
      </c>
      <c r="IX288" s="162">
        <f t="shared" si="1404"/>
        <v>0</v>
      </c>
      <c r="IY288" s="162">
        <f t="shared" si="1404"/>
        <v>0</v>
      </c>
      <c r="IZ288" s="162">
        <f t="shared" si="1404"/>
        <v>0</v>
      </c>
      <c r="JA288" s="162">
        <f t="shared" si="1404"/>
        <v>0</v>
      </c>
      <c r="JB288" s="162">
        <f t="shared" si="1404"/>
        <v>0</v>
      </c>
      <c r="JC288" s="162">
        <f t="shared" si="1404"/>
        <v>0</v>
      </c>
      <c r="JD288" s="162">
        <f t="shared" si="1404"/>
        <v>0</v>
      </c>
      <c r="JE288" s="162">
        <f t="shared" si="1404"/>
        <v>0</v>
      </c>
      <c r="JF288" s="162">
        <f t="shared" si="1404"/>
        <v>0</v>
      </c>
      <c r="JG288" s="162">
        <f t="shared" si="1404"/>
        <v>0</v>
      </c>
      <c r="JH288" s="162">
        <f t="shared" si="1404"/>
        <v>0</v>
      </c>
      <c r="JI288" s="162">
        <f t="shared" si="1404"/>
        <v>0</v>
      </c>
      <c r="JJ288" s="162">
        <f t="shared" si="1404"/>
        <v>0</v>
      </c>
      <c r="JK288" s="162">
        <f t="shared" si="1404"/>
        <v>0</v>
      </c>
      <c r="JL288" s="162">
        <f t="shared" si="1404"/>
        <v>0</v>
      </c>
      <c r="JM288" s="162">
        <f t="shared" si="1404"/>
        <v>0</v>
      </c>
      <c r="JN288" s="162">
        <f t="shared" si="1404"/>
        <v>0</v>
      </c>
      <c r="JO288" s="162">
        <f t="shared" si="1404"/>
        <v>0</v>
      </c>
      <c r="JP288" s="162">
        <f t="shared" si="1404"/>
        <v>0</v>
      </c>
      <c r="JQ288" s="162">
        <f t="shared" si="1404"/>
        <v>0</v>
      </c>
      <c r="JR288" s="162">
        <f t="shared" si="1404"/>
        <v>0</v>
      </c>
      <c r="JS288" s="162">
        <f t="shared" si="1404"/>
        <v>0</v>
      </c>
      <c r="JT288" s="162">
        <f t="shared" si="1404"/>
        <v>0</v>
      </c>
      <c r="JU288" s="162">
        <f t="shared" si="1404"/>
        <v>0</v>
      </c>
      <c r="JV288" s="162">
        <f t="shared" si="1404"/>
        <v>0</v>
      </c>
      <c r="JW288" s="162">
        <f t="shared" si="1404"/>
        <v>0</v>
      </c>
      <c r="JX288" s="162">
        <f t="shared" si="1404"/>
        <v>0</v>
      </c>
      <c r="JY288" s="162">
        <f t="shared" si="1404"/>
        <v>0</v>
      </c>
      <c r="JZ288" s="162">
        <f t="shared" si="1404"/>
        <v>0</v>
      </c>
      <c r="KA288" s="162">
        <f t="shared" si="1404"/>
        <v>0</v>
      </c>
      <c r="KB288" s="162">
        <f t="shared" si="1404"/>
        <v>0</v>
      </c>
      <c r="KC288" s="162">
        <f t="shared" si="1404"/>
        <v>0</v>
      </c>
      <c r="KD288" s="162">
        <f t="shared" si="1404"/>
        <v>0</v>
      </c>
      <c r="KE288" s="162">
        <f t="shared" si="1404"/>
        <v>0</v>
      </c>
      <c r="KF288" s="162">
        <f t="shared" si="1404"/>
        <v>0</v>
      </c>
      <c r="KG288" s="162">
        <f t="shared" si="1404"/>
        <v>0</v>
      </c>
      <c r="KH288" s="162">
        <f t="shared" si="1404"/>
        <v>0</v>
      </c>
      <c r="KI288" s="162">
        <f t="shared" si="1404"/>
        <v>0</v>
      </c>
      <c r="KJ288" s="162">
        <f t="shared" si="1404"/>
        <v>0</v>
      </c>
      <c r="KK288" s="162">
        <f t="shared" si="1404"/>
        <v>0</v>
      </c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</row>
    <row r="289" ht="14.25" customHeight="1" spans="1:326" x14ac:dyDescent="0.25">
      <c r="A289" s="1">
        <v>10</v>
      </c>
      <c r="B289" s="1">
        <f t="shared" ref="B289:C289" si="1405">B288+1</f>
        <v>279</v>
      </c>
      <c r="C289" s="232">
        <f t="shared" si="1405"/>
        <v>43744</v>
      </c>
      <c r="D289" s="162">
        <f t="shared" si="9"/>
        <v>0</v>
      </c>
      <c r="E289" s="162">
        <f>(SUMIFS(Profile!$F$2:$F$17521,Profile!$B$2:$B$17521,$B289,Profile!$C$2:$C$17521,E$8))*$C$6</f>
        <v>0</v>
      </c>
      <c r="F289" s="162">
        <f>(SUMIFS(Profile!$F$2:$F$17521,Profile!$B$2:$B$17521,$B289,Profile!$C$2:$C$17521,F$8))*$C$6</f>
        <v>0</v>
      </c>
      <c r="G289" s="162">
        <f>(SUMIFS(Profile!$F$2:$F$17521,Profile!$B$2:$B$17521,$B289,Profile!$C$2:$C$17521,G$8))*$C$6</f>
        <v>0</v>
      </c>
      <c r="H289" s="162">
        <f>(SUMIFS(Profile!$F$2:$F$17521,Profile!$B$2:$B$17521,$B289,Profile!$C$2:$C$17521,H$8))*$C$6</f>
        <v>0</v>
      </c>
      <c r="I289" s="162">
        <f>(SUMIFS(Profile!$F$2:$F$17521,Profile!$B$2:$B$17521,$B289,Profile!$C$2:$C$17521,I$8))*$C$6</f>
        <v>0</v>
      </c>
      <c r="J289" s="162">
        <f>(SUMIFS(Profile!$F$2:$F$17521,Profile!$B$2:$B$17521,$B289,Profile!$C$2:$C$17521,J$8))*$C$6</f>
        <v>0</v>
      </c>
      <c r="K289" s="162">
        <f>(SUMIFS(Profile!$F$2:$F$17521,Profile!$B$2:$B$17521,$B289,Profile!$C$2:$C$17521,K$8))*$C$6</f>
        <v>0</v>
      </c>
      <c r="L289" s="162">
        <f>(SUMIFS(Profile!$F$2:$F$17521,Profile!$B$2:$B$17521,$B289,Profile!$C$2:$C$17521,L$8))*$C$6</f>
        <v>0</v>
      </c>
      <c r="M289" s="162">
        <f>(SUMIFS(Profile!$F$2:$F$17521,Profile!$B$2:$B$17521,$B289,Profile!$C$2:$C$17521,M$8))*$C$6</f>
        <v>0</v>
      </c>
      <c r="N289" s="162">
        <f>(SUMIFS(Profile!$F$2:$F$17521,Profile!$B$2:$B$17521,$B289,Profile!$C$2:$C$17521,N$8))*$C$6</f>
        <v>0</v>
      </c>
      <c r="O289" s="162">
        <f>(SUMIFS(Profile!$F$2:$F$17521,Profile!$B$2:$B$17521,$B289,Profile!$C$2:$C$17521,O$8))*$C$6</f>
        <v>0</v>
      </c>
      <c r="P289" s="162">
        <f>(SUMIFS(Profile!$F$2:$F$17521,Profile!$B$2:$B$17521,$B289,Profile!$C$2:$C$17521,P$8))*$C$6</f>
        <v>0</v>
      </c>
      <c r="Q289" s="162">
        <f>(SUMIFS(Profile!$F$2:$F$17521,Profile!$B$2:$B$17521,$B289,Profile!$C$2:$C$17521,Q$8))*$C$6</f>
        <v>0</v>
      </c>
      <c r="R289" s="162">
        <f>(SUMIFS(Profile!$F$2:$F$17521,Profile!$B$2:$B$17521,$B289,Profile!$C$2:$C$17521,R$8))*$C$6</f>
        <v>0</v>
      </c>
      <c r="S289" s="162">
        <f>(SUMIFS(Profile!$F$2:$F$17521,Profile!$B$2:$B$17521,$B289,Profile!$C$2:$C$17521,S$8))*$C$6</f>
        <v>0</v>
      </c>
      <c r="T289" s="162">
        <f>(SUMIFS(Profile!$F$2:$F$17521,Profile!$B$2:$B$17521,$B289,Profile!$C$2:$C$17521,T$8))*$C$6</f>
        <v>0</v>
      </c>
      <c r="U289" s="162">
        <f>(SUMIFS(Profile!$F$2:$F$17521,Profile!$B$2:$B$17521,$B289,Profile!$C$2:$C$17521,U$8))*$C$6</f>
        <v>0</v>
      </c>
      <c r="V289" s="162">
        <f>(SUMIFS(Profile!$F$2:$F$17521,Profile!$B$2:$B$17521,$B289,Profile!$C$2:$C$17521,V$8))*$C$6</f>
        <v>0</v>
      </c>
      <c r="W289" s="162">
        <f>(SUMIFS(Profile!$F$2:$F$17521,Profile!$B$2:$B$17521,$B289,Profile!$C$2:$C$17521,W$8))*$C$6</f>
        <v>0</v>
      </c>
      <c r="X289" s="162">
        <f>(SUMIFS(Profile!$F$2:$F$17521,Profile!$B$2:$B$17521,$B289,Profile!$C$2:$C$17521,X$8))*$C$6</f>
        <v>0</v>
      </c>
      <c r="Y289" s="162">
        <f>(SUMIFS(Profile!$F$2:$F$17521,Profile!$B$2:$B$17521,$B289,Profile!$C$2:$C$17521,Y$8))*$C$6</f>
        <v>0</v>
      </c>
      <c r="Z289" s="162">
        <f>(SUMIFS(Profile!$F$2:$F$17521,Profile!$B$2:$B$17521,$B289,Profile!$C$2:$C$17521,Z$8))*$C$6</f>
        <v>0</v>
      </c>
      <c r="AA289" s="162">
        <f>(SUMIFS(Profile!$F$2:$F$17521,Profile!$B$2:$B$17521,$B289,Profile!$C$2:$C$17521,AA$8))*$C$6</f>
        <v>0</v>
      </c>
      <c r="AB289" s="162">
        <f>(SUMIFS(Profile!$F$2:$F$17521,Profile!$B$2:$B$17521,$B289,Profile!$C$2:$C$17521,AB$8))*$C$6</f>
        <v>0</v>
      </c>
      <c r="AC289" s="162">
        <f>(SUMIFS(Profile!$F$2:$F$17521,Profile!$B$2:$B$17521,$B289,Profile!$C$2:$C$17521,AC$8))*$C$6</f>
        <v>0</v>
      </c>
      <c r="AD289" s="162">
        <f>(SUMIFS(Profile!$F$2:$F$17521,Profile!$B$2:$B$17521,$B289,Profile!$C$2:$C$17521,AD$8))*$C$6</f>
        <v>0</v>
      </c>
      <c r="AE289" s="162">
        <f>(SUMIFS(Profile!$F$2:$F$17521,Profile!$B$2:$B$17521,$B289,Profile!$C$2:$C$17521,AE$8))*$C$6</f>
        <v>0</v>
      </c>
      <c r="AF289" s="162">
        <f>(SUMIFS(Profile!$F$2:$F$17521,Profile!$B$2:$B$17521,$B289,Profile!$C$2:$C$17521,AF$8))*$C$6</f>
        <v>0</v>
      </c>
      <c r="AG289" s="162">
        <f>(SUMIFS(Profile!$F$2:$F$17521,Profile!$B$2:$B$17521,$B289,Profile!$C$2:$C$17521,AG$8))*$C$6</f>
        <v>0</v>
      </c>
      <c r="AH289" s="162">
        <f>(SUMIFS(Profile!$F$2:$F$17521,Profile!$B$2:$B$17521,$B289,Profile!$C$2:$C$17521,AH$8))*$C$6</f>
        <v>0</v>
      </c>
      <c r="AI289" s="162">
        <f>(SUMIFS(Profile!$F$2:$F$17521,Profile!$B$2:$B$17521,$B289,Profile!$C$2:$C$17521,AI$8))*$C$6</f>
        <v>0</v>
      </c>
      <c r="AJ289" s="162">
        <f>(SUMIFS(Profile!$F$2:$F$17521,Profile!$B$2:$B$17521,$B289,Profile!$C$2:$C$17521,AJ$8))*$C$6</f>
        <v>0</v>
      </c>
      <c r="AK289" s="162">
        <f>(SUMIFS(Profile!$F$2:$F$17521,Profile!$B$2:$B$17521,$B289,Profile!$C$2:$C$17521,AK$8))*$C$6</f>
        <v>0</v>
      </c>
      <c r="AL289" s="162">
        <f>(SUMIFS(Profile!$F$2:$F$17521,Profile!$B$2:$B$17521,$B289,Profile!$C$2:$C$17521,AL$8))*$C$6</f>
        <v>0</v>
      </c>
      <c r="AM289" s="162">
        <f>(SUMIFS(Profile!$F$2:$F$17521,Profile!$B$2:$B$17521,$B289,Profile!$C$2:$C$17521,AM$8))*$C$6</f>
        <v>0</v>
      </c>
      <c r="AN289" s="162">
        <f>(SUMIFS(Profile!$F$2:$F$17521,Profile!$B$2:$B$17521,$B289,Profile!$C$2:$C$17521,AN$8))*$C$6</f>
        <v>0</v>
      </c>
      <c r="AO289" s="162">
        <f>(SUMIFS(Profile!$F$2:$F$17521,Profile!$B$2:$B$17521,$B289,Profile!$C$2:$C$17521,AO$8))*$C$6</f>
        <v>0</v>
      </c>
      <c r="AP289" s="162">
        <f>(SUMIFS(Profile!$F$2:$F$17521,Profile!$B$2:$B$17521,$B289,Profile!$C$2:$C$17521,AP$8))*$C$6</f>
        <v>0</v>
      </c>
      <c r="AQ289" s="162">
        <f>(SUMIFS(Profile!$F$2:$F$17521,Profile!$B$2:$B$17521,$B289,Profile!$C$2:$C$17521,AQ$8))*$C$6</f>
        <v>0</v>
      </c>
      <c r="AR289" s="162">
        <f>(SUMIFS(Profile!$F$2:$F$17521,Profile!$B$2:$B$17521,$B289,Profile!$C$2:$C$17521,AR$8))*$C$6</f>
        <v>0</v>
      </c>
      <c r="AS289" s="162">
        <f>(SUMIFS(Profile!$F$2:$F$17521,Profile!$B$2:$B$17521,$B289,Profile!$C$2:$C$17521,AS$8))*$C$6</f>
        <v>0</v>
      </c>
      <c r="AT289" s="162">
        <f>(SUMIFS(Profile!$F$2:$F$17521,Profile!$B$2:$B$17521,$B289,Profile!$C$2:$C$17521,AT$8))*$C$6</f>
        <v>0</v>
      </c>
      <c r="AU289" s="162">
        <f>(SUMIFS(Profile!$F$2:$F$17521,Profile!$B$2:$B$17521,$B289,Profile!$C$2:$C$17521,AU$8))*$C$6</f>
        <v>0</v>
      </c>
      <c r="AV289" s="162">
        <f>(SUMIFS(Profile!$F$2:$F$17521,Profile!$B$2:$B$17521,$B289,Profile!$C$2:$C$17521,AV$8))*$C$6</f>
        <v>0</v>
      </c>
      <c r="AW289" s="162">
        <f>(SUMIFS(Profile!$F$2:$F$17521,Profile!$B$2:$B$17521,$B289,Profile!$C$2:$C$17521,AW$8))*$C$6</f>
        <v>0</v>
      </c>
      <c r="AX289" s="162">
        <f>(SUMIFS(Profile!$F$2:$F$17521,Profile!$B$2:$B$17521,$B289,Profile!$C$2:$C$17521,AX$8))*$C$6</f>
        <v>0</v>
      </c>
      <c r="AY289" s="162">
        <f>(SUMIFS(Profile!$F$2:$F$17521,Profile!$B$2:$B$17521,$B289,Profile!$C$2:$C$17521,AY$8))*$C$6</f>
        <v>0</v>
      </c>
      <c r="AZ289" s="162">
        <f>(SUMIFS(Profile!$F$2:$F$17521,Profile!$B$2:$B$17521,$B289,Profile!$C$2:$C$17521,AZ$8))*$C$6</f>
        <v>0</v>
      </c>
      <c r="BA289" s="162">
        <f t="shared" si="10"/>
        <v>0</v>
      </c>
      <c r="BB289" s="162">
        <f>(SUMIFS(Profile!$E$2:$E$17521,Profile!$B$2:$B$17521,$B289,Profile!$C$2:$C$17521,BB$8))*$C$9</f>
        <v>0</v>
      </c>
      <c r="BC289" s="162">
        <f>(SUMIFS(Profile!$E$2:$E$17521,Profile!$B$2:$B$17521,$B289,Profile!$C$2:$C$17521,BC$8))*$C$9</f>
        <v>0</v>
      </c>
      <c r="BD289" s="162">
        <f>(SUMIFS(Profile!$E$2:$E$17521,Profile!$B$2:$B$17521,$B289,Profile!$C$2:$C$17521,BD$8))*$C$9</f>
        <v>0</v>
      </c>
      <c r="BE289" s="162">
        <f>(SUMIFS(Profile!$E$2:$E$17521,Profile!$B$2:$B$17521,$B289,Profile!$C$2:$C$17521,BE$8))*$C$9</f>
        <v>0</v>
      </c>
      <c r="BF289" s="162">
        <f>(SUMIFS(Profile!$E$2:$E$17521,Profile!$B$2:$B$17521,$B289,Profile!$C$2:$C$17521,BF$8))*$C$9</f>
        <v>0</v>
      </c>
      <c r="BG289" s="162">
        <f>(SUMIFS(Profile!$E$2:$E$17521,Profile!$B$2:$B$17521,$B289,Profile!$C$2:$C$17521,BG$8))*$C$9</f>
        <v>0</v>
      </c>
      <c r="BH289" s="162">
        <f>(SUMIFS(Profile!$E$2:$E$17521,Profile!$B$2:$B$17521,$B289,Profile!$C$2:$C$17521,BH$8))*$C$9</f>
        <v>0</v>
      </c>
      <c r="BI289" s="162">
        <f>(SUMIFS(Profile!$E$2:$E$17521,Profile!$B$2:$B$17521,$B289,Profile!$C$2:$C$17521,BI$8))*$C$9</f>
        <v>0</v>
      </c>
      <c r="BJ289" s="162">
        <f>(SUMIFS(Profile!$E$2:$E$17521,Profile!$B$2:$B$17521,$B289,Profile!$C$2:$C$17521,BJ$8))*$C$9</f>
        <v>0</v>
      </c>
      <c r="BK289" s="162">
        <f>(SUMIFS(Profile!$E$2:$E$17521,Profile!$B$2:$B$17521,$B289,Profile!$C$2:$C$17521,BK$8))*$C$9</f>
        <v>0</v>
      </c>
      <c r="BL289" s="162">
        <f>(SUMIFS(Profile!$E$2:$E$17521,Profile!$B$2:$B$17521,$B289,Profile!$C$2:$C$17521,BL$8))*$C$9</f>
        <v>0</v>
      </c>
      <c r="BM289" s="162">
        <f>(SUMIFS(Profile!$E$2:$E$17521,Profile!$B$2:$B$17521,$B289,Profile!$C$2:$C$17521,BM$8))*$C$9</f>
        <v>0</v>
      </c>
      <c r="BN289" s="162">
        <f>(SUMIFS(Profile!$E$2:$E$17521,Profile!$B$2:$B$17521,$B289,Profile!$C$2:$C$17521,BN$8))*$C$9</f>
        <v>0</v>
      </c>
      <c r="BO289" s="162">
        <f>(SUMIFS(Profile!$E$2:$E$17521,Profile!$B$2:$B$17521,$B289,Profile!$C$2:$C$17521,BO$8))*$C$9</f>
        <v>0</v>
      </c>
      <c r="BP289" s="162">
        <f>(SUMIFS(Profile!$E$2:$E$17521,Profile!$B$2:$B$17521,$B289,Profile!$C$2:$C$17521,BP$8))*$C$9</f>
        <v>0</v>
      </c>
      <c r="BQ289" s="162">
        <f>(SUMIFS(Profile!$E$2:$E$17521,Profile!$B$2:$B$17521,$B289,Profile!$C$2:$C$17521,BQ$8))*$C$9</f>
        <v>0</v>
      </c>
      <c r="BR289" s="162">
        <f>(SUMIFS(Profile!$E$2:$E$17521,Profile!$B$2:$B$17521,$B289,Profile!$C$2:$C$17521,BR$8))*$C$9</f>
        <v>0</v>
      </c>
      <c r="BS289" s="162">
        <f>(SUMIFS(Profile!$E$2:$E$17521,Profile!$B$2:$B$17521,$B289,Profile!$C$2:$C$17521,BS$8))*$C$9</f>
        <v>0</v>
      </c>
      <c r="BT289" s="162">
        <f>(SUMIFS(Profile!$E$2:$E$17521,Profile!$B$2:$B$17521,$B289,Profile!$C$2:$C$17521,BT$8))*$C$9</f>
        <v>0</v>
      </c>
      <c r="BU289" s="162">
        <f>(SUMIFS(Profile!$E$2:$E$17521,Profile!$B$2:$B$17521,$B289,Profile!$C$2:$C$17521,BU$8))*$C$9</f>
        <v>0</v>
      </c>
      <c r="BV289" s="162">
        <f>(SUMIFS(Profile!$E$2:$E$17521,Profile!$B$2:$B$17521,$B289,Profile!$C$2:$C$17521,BV$8))*$C$9</f>
        <v>0</v>
      </c>
      <c r="BW289" s="162">
        <f>(SUMIFS(Profile!$E$2:$E$17521,Profile!$B$2:$B$17521,$B289,Profile!$C$2:$C$17521,BW$8))*$C$9</f>
        <v>0</v>
      </c>
      <c r="BX289" s="162">
        <f>(SUMIFS(Profile!$E$2:$E$17521,Profile!$B$2:$B$17521,$B289,Profile!$C$2:$C$17521,BX$8))*$C$9</f>
        <v>0</v>
      </c>
      <c r="BY289" s="162">
        <f>(SUMIFS(Profile!$E$2:$E$17521,Profile!$B$2:$B$17521,$B289,Profile!$C$2:$C$17521,BY$8))*$C$9</f>
        <v>0</v>
      </c>
      <c r="BZ289" s="162">
        <f>(SUMIFS(Profile!$E$2:$E$17521,Profile!$B$2:$B$17521,$B289,Profile!$C$2:$C$17521,BZ$8))*$C$9</f>
        <v>0</v>
      </c>
      <c r="CA289" s="162">
        <f>(SUMIFS(Profile!$E$2:$E$17521,Profile!$B$2:$B$17521,$B289,Profile!$C$2:$C$17521,CA$8))*$C$9</f>
        <v>0</v>
      </c>
      <c r="CB289" s="162">
        <f>(SUMIFS(Profile!$E$2:$E$17521,Profile!$B$2:$B$17521,$B289,Profile!$C$2:$C$17521,CB$8))*$C$9</f>
        <v>0</v>
      </c>
      <c r="CC289" s="162">
        <f>(SUMIFS(Profile!$E$2:$E$17521,Profile!$B$2:$B$17521,$B289,Profile!$C$2:$C$17521,CC$8))*$C$9</f>
        <v>0</v>
      </c>
      <c r="CD289" s="162">
        <f>(SUMIFS(Profile!$E$2:$E$17521,Profile!$B$2:$B$17521,$B289,Profile!$C$2:$C$17521,CD$8))*$C$9</f>
        <v>0</v>
      </c>
      <c r="CE289" s="162">
        <f>(SUMIFS(Profile!$E$2:$E$17521,Profile!$B$2:$B$17521,$B289,Profile!$C$2:$C$17521,CE$8))*$C$9</f>
        <v>0</v>
      </c>
      <c r="CF289" s="162">
        <f>(SUMIFS(Profile!$E$2:$E$17521,Profile!$B$2:$B$17521,$B289,Profile!$C$2:$C$17521,CF$8))*$C$9</f>
        <v>0</v>
      </c>
      <c r="CG289" s="162">
        <f>(SUMIFS(Profile!$E$2:$E$17521,Profile!$B$2:$B$17521,$B289,Profile!$C$2:$C$17521,CG$8))*$C$9</f>
        <v>0</v>
      </c>
      <c r="CH289" s="162">
        <f>(SUMIFS(Profile!$E$2:$E$17521,Profile!$B$2:$B$17521,$B289,Profile!$C$2:$C$17521,CH$8))*$C$9</f>
        <v>0</v>
      </c>
      <c r="CI289" s="162">
        <f>(SUMIFS(Profile!$E$2:$E$17521,Profile!$B$2:$B$17521,$B289,Profile!$C$2:$C$17521,CI$8))*$C$9</f>
        <v>0</v>
      </c>
      <c r="CJ289" s="162">
        <f>(SUMIFS(Profile!$E$2:$E$17521,Profile!$B$2:$B$17521,$B289,Profile!$C$2:$C$17521,CJ$8))*$C$9</f>
        <v>0</v>
      </c>
      <c r="CK289" s="162">
        <f>(SUMIFS(Profile!$E$2:$E$17521,Profile!$B$2:$B$17521,$B289,Profile!$C$2:$C$17521,CK$8))*$C$9</f>
        <v>0</v>
      </c>
      <c r="CL289" s="162">
        <f>(SUMIFS(Profile!$E$2:$E$17521,Profile!$B$2:$B$17521,$B289,Profile!$C$2:$C$17521,CL$8))*$C$9</f>
        <v>0</v>
      </c>
      <c r="CM289" s="162">
        <f>(SUMIFS(Profile!$E$2:$E$17521,Profile!$B$2:$B$17521,$B289,Profile!$C$2:$C$17521,CM$8))*$C$9</f>
        <v>0</v>
      </c>
      <c r="CN289" s="162">
        <f>(SUMIFS(Profile!$E$2:$E$17521,Profile!$B$2:$B$17521,$B289,Profile!$C$2:$C$17521,CN$8))*$C$9</f>
        <v>0</v>
      </c>
      <c r="CO289" s="162">
        <f>(SUMIFS(Profile!$E$2:$E$17521,Profile!$B$2:$B$17521,$B289,Profile!$C$2:$C$17521,CO$8))*$C$9</f>
        <v>0</v>
      </c>
      <c r="CP289" s="162">
        <f>(SUMIFS(Profile!$E$2:$E$17521,Profile!$B$2:$B$17521,$B289,Profile!$C$2:$C$17521,CP$8))*$C$9</f>
        <v>0</v>
      </c>
      <c r="CQ289" s="162">
        <f>(SUMIFS(Profile!$E$2:$E$17521,Profile!$B$2:$B$17521,$B289,Profile!$C$2:$C$17521,CQ$8))*$C$9</f>
        <v>0</v>
      </c>
      <c r="CR289" s="162">
        <f>(SUMIFS(Profile!$E$2:$E$17521,Profile!$B$2:$B$17521,$B289,Profile!$C$2:$C$17521,CR$8))*$C$9</f>
        <v>0</v>
      </c>
      <c r="CS289" s="162">
        <f>(SUMIFS(Profile!$E$2:$E$17521,Profile!$B$2:$B$17521,$B289,Profile!$C$2:$C$17521,CS$8))*$C$9</f>
        <v>0</v>
      </c>
      <c r="CT289" s="162">
        <f>(SUMIFS(Profile!$E$2:$E$17521,Profile!$B$2:$B$17521,$B289,Profile!$C$2:$C$17521,CT$8))*$C$9</f>
        <v>0</v>
      </c>
      <c r="CU289" s="162">
        <f>(SUMIFS(Profile!$E$2:$E$17521,Profile!$B$2:$B$17521,$B289,Profile!$C$2:$C$17521,CU$8))*$C$9</f>
        <v>0</v>
      </c>
      <c r="CV289" s="162">
        <f>(SUMIFS(Profile!$E$2:$E$17521,Profile!$B$2:$B$17521,$B289,Profile!$C$2:$C$17521,CV$8))*$C$9</f>
        <v>0</v>
      </c>
      <c r="CW289" s="162">
        <f>(SUMIFS(Profile!$E$2:$E$17521,Profile!$B$2:$B$17521,$B289,Profile!$C$2:$C$17521,CW$8))*$C$9</f>
        <v>0</v>
      </c>
      <c r="CX289" s="162">
        <f t="shared" si="11"/>
        <v>0</v>
      </c>
      <c r="CY289" s="162">
        <f t="shared" ref="CY289:ET289" si="1406">MAX(BB289-E289,0)</f>
        <v>0</v>
      </c>
      <c r="CZ289" s="162">
        <f t="shared" si="1406"/>
        <v>0</v>
      </c>
      <c r="DA289" s="162">
        <f t="shared" si="1406"/>
        <v>0</v>
      </c>
      <c r="DB289" s="162">
        <f t="shared" si="1406"/>
        <v>0</v>
      </c>
      <c r="DC289" s="162">
        <f t="shared" si="1406"/>
        <v>0</v>
      </c>
      <c r="DD289" s="162">
        <f t="shared" si="1406"/>
        <v>0</v>
      </c>
      <c r="DE289" s="162">
        <f t="shared" si="1406"/>
        <v>0</v>
      </c>
      <c r="DF289" s="162">
        <f t="shared" si="1406"/>
        <v>0</v>
      </c>
      <c r="DG289" s="162">
        <f t="shared" si="1406"/>
        <v>0</v>
      </c>
      <c r="DH289" s="162">
        <f t="shared" si="1406"/>
        <v>0</v>
      </c>
      <c r="DI289" s="162">
        <f t="shared" si="1406"/>
        <v>0</v>
      </c>
      <c r="DJ289" s="162">
        <f t="shared" si="1406"/>
        <v>0</v>
      </c>
      <c r="DK289" s="162">
        <f t="shared" si="1406"/>
        <v>0</v>
      </c>
      <c r="DL289" s="162">
        <f t="shared" si="1406"/>
        <v>0</v>
      </c>
      <c r="DM289" s="162">
        <f t="shared" si="1406"/>
        <v>0</v>
      </c>
      <c r="DN289" s="162">
        <f t="shared" si="1406"/>
        <v>0</v>
      </c>
      <c r="DO289" s="162">
        <f t="shared" si="1406"/>
        <v>0</v>
      </c>
      <c r="DP289" s="162">
        <f t="shared" si="1406"/>
        <v>0</v>
      </c>
      <c r="DQ289" s="162">
        <f t="shared" si="1406"/>
        <v>0</v>
      </c>
      <c r="DR289" s="162">
        <f t="shared" si="1406"/>
        <v>0</v>
      </c>
      <c r="DS289" s="162">
        <f t="shared" si="1406"/>
        <v>0</v>
      </c>
      <c r="DT289" s="162">
        <f t="shared" si="1406"/>
        <v>0</v>
      </c>
      <c r="DU289" s="162">
        <f t="shared" si="1406"/>
        <v>0</v>
      </c>
      <c r="DV289" s="162">
        <f t="shared" si="1406"/>
        <v>0</v>
      </c>
      <c r="DW289" s="162">
        <f t="shared" si="1406"/>
        <v>0</v>
      </c>
      <c r="DX289" s="162">
        <f t="shared" si="1406"/>
        <v>0</v>
      </c>
      <c r="DY289" s="162">
        <f t="shared" si="1406"/>
        <v>0</v>
      </c>
      <c r="DZ289" s="162">
        <f t="shared" si="1406"/>
        <v>0</v>
      </c>
      <c r="EA289" s="162">
        <f t="shared" si="1406"/>
        <v>0</v>
      </c>
      <c r="EB289" s="162">
        <f t="shared" si="1406"/>
        <v>0</v>
      </c>
      <c r="EC289" s="162">
        <f t="shared" si="1406"/>
        <v>0</v>
      </c>
      <c r="ED289" s="162">
        <f t="shared" si="1406"/>
        <v>0</v>
      </c>
      <c r="EE289" s="162">
        <f t="shared" si="1406"/>
        <v>0</v>
      </c>
      <c r="EF289" s="162">
        <f t="shared" si="1406"/>
        <v>0</v>
      </c>
      <c r="EG289" s="162">
        <f t="shared" si="1406"/>
        <v>0</v>
      </c>
      <c r="EH289" s="162">
        <f t="shared" si="1406"/>
        <v>0</v>
      </c>
      <c r="EI289" s="162">
        <f t="shared" si="1406"/>
        <v>0</v>
      </c>
      <c r="EJ289" s="162">
        <f t="shared" si="1406"/>
        <v>0</v>
      </c>
      <c r="EK289" s="162">
        <f t="shared" si="1406"/>
        <v>0</v>
      </c>
      <c r="EL289" s="162">
        <f t="shared" si="1406"/>
        <v>0</v>
      </c>
      <c r="EM289" s="162">
        <f t="shared" si="1406"/>
        <v>0</v>
      </c>
      <c r="EN289" s="162">
        <f t="shared" si="1406"/>
        <v>0</v>
      </c>
      <c r="EO289" s="162">
        <f t="shared" si="1406"/>
        <v>0</v>
      </c>
      <c r="EP289" s="162">
        <f t="shared" si="1406"/>
        <v>0</v>
      </c>
      <c r="EQ289" s="162">
        <f t="shared" si="1406"/>
        <v>0</v>
      </c>
      <c r="ER289" s="162">
        <f t="shared" si="1406"/>
        <v>0</v>
      </c>
      <c r="ES289" s="162">
        <f t="shared" si="1406"/>
        <v>0</v>
      </c>
      <c r="ET289" s="162">
        <f t="shared" si="1406"/>
        <v>0</v>
      </c>
      <c r="EU289" s="162">
        <f t="shared" si="13"/>
        <v>0</v>
      </c>
      <c r="EV289" s="162">
        <f t="shared" ref="EV289:GQ289" si="1407">BB289-CY289</f>
        <v>0</v>
      </c>
      <c r="EW289" s="162">
        <f t="shared" si="1407"/>
        <v>0</v>
      </c>
      <c r="EX289" s="162">
        <f t="shared" si="1407"/>
        <v>0</v>
      </c>
      <c r="EY289" s="162">
        <f t="shared" si="1407"/>
        <v>0</v>
      </c>
      <c r="EZ289" s="162">
        <f t="shared" si="1407"/>
        <v>0</v>
      </c>
      <c r="FA289" s="162">
        <f t="shared" si="1407"/>
        <v>0</v>
      </c>
      <c r="FB289" s="162">
        <f t="shared" si="1407"/>
        <v>0</v>
      </c>
      <c r="FC289" s="162">
        <f t="shared" si="1407"/>
        <v>0</v>
      </c>
      <c r="FD289" s="162">
        <f t="shared" si="1407"/>
        <v>0</v>
      </c>
      <c r="FE289" s="162">
        <f t="shared" si="1407"/>
        <v>0</v>
      </c>
      <c r="FF289" s="162">
        <f t="shared" si="1407"/>
        <v>0</v>
      </c>
      <c r="FG289" s="162">
        <f t="shared" si="1407"/>
        <v>0</v>
      </c>
      <c r="FH289" s="162">
        <f t="shared" si="1407"/>
        <v>0</v>
      </c>
      <c r="FI289" s="162">
        <f t="shared" si="1407"/>
        <v>0</v>
      </c>
      <c r="FJ289" s="162">
        <f t="shared" si="1407"/>
        <v>0</v>
      </c>
      <c r="FK289" s="162">
        <f t="shared" si="1407"/>
        <v>0</v>
      </c>
      <c r="FL289" s="162">
        <f t="shared" si="1407"/>
        <v>0</v>
      </c>
      <c r="FM289" s="162">
        <f t="shared" si="1407"/>
        <v>0</v>
      </c>
      <c r="FN289" s="162">
        <f t="shared" si="1407"/>
        <v>0</v>
      </c>
      <c r="FO289" s="162">
        <f t="shared" si="1407"/>
        <v>0</v>
      </c>
      <c r="FP289" s="162">
        <f t="shared" si="1407"/>
        <v>0</v>
      </c>
      <c r="FQ289" s="162">
        <f t="shared" si="1407"/>
        <v>0</v>
      </c>
      <c r="FR289" s="162">
        <f t="shared" si="1407"/>
        <v>0</v>
      </c>
      <c r="FS289" s="162">
        <f t="shared" si="1407"/>
        <v>0</v>
      </c>
      <c r="FT289" s="162">
        <f t="shared" si="1407"/>
        <v>0</v>
      </c>
      <c r="FU289" s="162">
        <f t="shared" si="1407"/>
        <v>0</v>
      </c>
      <c r="FV289" s="162">
        <f t="shared" si="1407"/>
        <v>0</v>
      </c>
      <c r="FW289" s="162">
        <f t="shared" si="1407"/>
        <v>0</v>
      </c>
      <c r="FX289" s="162">
        <f t="shared" si="1407"/>
        <v>0</v>
      </c>
      <c r="FY289" s="162">
        <f t="shared" si="1407"/>
        <v>0</v>
      </c>
      <c r="FZ289" s="162">
        <f t="shared" si="1407"/>
        <v>0</v>
      </c>
      <c r="GA289" s="162">
        <f t="shared" si="1407"/>
        <v>0</v>
      </c>
      <c r="GB289" s="162">
        <f t="shared" si="1407"/>
        <v>0</v>
      </c>
      <c r="GC289" s="162">
        <f t="shared" si="1407"/>
        <v>0</v>
      </c>
      <c r="GD289" s="162">
        <f t="shared" si="1407"/>
        <v>0</v>
      </c>
      <c r="GE289" s="162">
        <f t="shared" si="1407"/>
        <v>0</v>
      </c>
      <c r="GF289" s="162">
        <f t="shared" si="1407"/>
        <v>0</v>
      </c>
      <c r="GG289" s="162">
        <f t="shared" si="1407"/>
        <v>0</v>
      </c>
      <c r="GH289" s="162">
        <f t="shared" si="1407"/>
        <v>0</v>
      </c>
      <c r="GI289" s="162">
        <f t="shared" si="1407"/>
        <v>0</v>
      </c>
      <c r="GJ289" s="162">
        <f t="shared" si="1407"/>
        <v>0</v>
      </c>
      <c r="GK289" s="162">
        <f t="shared" si="1407"/>
        <v>0</v>
      </c>
      <c r="GL289" s="162">
        <f t="shared" si="1407"/>
        <v>0</v>
      </c>
      <c r="GM289" s="162">
        <f t="shared" si="1407"/>
        <v>0</v>
      </c>
      <c r="GN289" s="162">
        <f t="shared" si="1407"/>
        <v>0</v>
      </c>
      <c r="GO289" s="162">
        <f t="shared" si="1407"/>
        <v>0</v>
      </c>
      <c r="GP289" s="162">
        <f t="shared" si="1407"/>
        <v>0</v>
      </c>
      <c r="GQ289" s="162">
        <f t="shared" si="1407"/>
        <v>0</v>
      </c>
      <c r="GR289" s="162">
        <f t="shared" si="15"/>
        <v>0</v>
      </c>
      <c r="GS289" s="162">
        <f t="shared" ref="GS289:IN289" si="1408">E289-EV289</f>
        <v>0</v>
      </c>
      <c r="GT289" s="162">
        <f t="shared" si="1408"/>
        <v>0</v>
      </c>
      <c r="GU289" s="162">
        <f t="shared" si="1408"/>
        <v>0</v>
      </c>
      <c r="GV289" s="162">
        <f t="shared" si="1408"/>
        <v>0</v>
      </c>
      <c r="GW289" s="162">
        <f t="shared" si="1408"/>
        <v>0</v>
      </c>
      <c r="GX289" s="162">
        <f t="shared" si="1408"/>
        <v>0</v>
      </c>
      <c r="GY289" s="162">
        <f t="shared" si="1408"/>
        <v>0</v>
      </c>
      <c r="GZ289" s="162">
        <f t="shared" si="1408"/>
        <v>0</v>
      </c>
      <c r="HA289" s="162">
        <f t="shared" si="1408"/>
        <v>0</v>
      </c>
      <c r="HB289" s="162">
        <f t="shared" si="1408"/>
        <v>0</v>
      </c>
      <c r="HC289" s="162">
        <f t="shared" si="1408"/>
        <v>0</v>
      </c>
      <c r="HD289" s="162">
        <f t="shared" si="1408"/>
        <v>0</v>
      </c>
      <c r="HE289" s="162">
        <f t="shared" si="1408"/>
        <v>0</v>
      </c>
      <c r="HF289" s="162">
        <f t="shared" si="1408"/>
        <v>0</v>
      </c>
      <c r="HG289" s="162">
        <f t="shared" si="1408"/>
        <v>0</v>
      </c>
      <c r="HH289" s="162">
        <f t="shared" si="1408"/>
        <v>0</v>
      </c>
      <c r="HI289" s="162">
        <f t="shared" si="1408"/>
        <v>0</v>
      </c>
      <c r="HJ289" s="162">
        <f t="shared" si="1408"/>
        <v>0</v>
      </c>
      <c r="HK289" s="162">
        <f t="shared" si="1408"/>
        <v>0</v>
      </c>
      <c r="HL289" s="162">
        <f t="shared" si="1408"/>
        <v>0</v>
      </c>
      <c r="HM289" s="162">
        <f t="shared" si="1408"/>
        <v>0</v>
      </c>
      <c r="HN289" s="162">
        <f t="shared" si="1408"/>
        <v>0</v>
      </c>
      <c r="HO289" s="162">
        <f t="shared" si="1408"/>
        <v>0</v>
      </c>
      <c r="HP289" s="162">
        <f t="shared" si="1408"/>
        <v>0</v>
      </c>
      <c r="HQ289" s="162">
        <f t="shared" si="1408"/>
        <v>0</v>
      </c>
      <c r="HR289" s="162">
        <f t="shared" si="1408"/>
        <v>0</v>
      </c>
      <c r="HS289" s="162">
        <f t="shared" si="1408"/>
        <v>0</v>
      </c>
      <c r="HT289" s="162">
        <f t="shared" si="1408"/>
        <v>0</v>
      </c>
      <c r="HU289" s="162">
        <f t="shared" si="1408"/>
        <v>0</v>
      </c>
      <c r="HV289" s="162">
        <f t="shared" si="1408"/>
        <v>0</v>
      </c>
      <c r="HW289" s="162">
        <f t="shared" si="1408"/>
        <v>0</v>
      </c>
      <c r="HX289" s="162">
        <f t="shared" si="1408"/>
        <v>0</v>
      </c>
      <c r="HY289" s="162">
        <f t="shared" si="1408"/>
        <v>0</v>
      </c>
      <c r="HZ289" s="162">
        <f t="shared" si="1408"/>
        <v>0</v>
      </c>
      <c r="IA289" s="162">
        <f t="shared" si="1408"/>
        <v>0</v>
      </c>
      <c r="IB289" s="162">
        <f t="shared" si="1408"/>
        <v>0</v>
      </c>
      <c r="IC289" s="162">
        <f t="shared" si="1408"/>
        <v>0</v>
      </c>
      <c r="ID289" s="162">
        <f t="shared" si="1408"/>
        <v>0</v>
      </c>
      <c r="IE289" s="162">
        <f t="shared" si="1408"/>
        <v>0</v>
      </c>
      <c r="IF289" s="162">
        <f t="shared" si="1408"/>
        <v>0</v>
      </c>
      <c r="IG289" s="162">
        <f t="shared" si="1408"/>
        <v>0</v>
      </c>
      <c r="IH289" s="162">
        <f t="shared" si="1408"/>
        <v>0</v>
      </c>
      <c r="II289" s="162">
        <f t="shared" si="1408"/>
        <v>0</v>
      </c>
      <c r="IJ289" s="162">
        <f t="shared" si="1408"/>
        <v>0</v>
      </c>
      <c r="IK289" s="162">
        <f t="shared" si="1408"/>
        <v>0</v>
      </c>
      <c r="IL289" s="162">
        <f t="shared" si="1408"/>
        <v>0</v>
      </c>
      <c r="IM289" s="162">
        <f t="shared" si="1408"/>
        <v>0</v>
      </c>
      <c r="IN289" s="162">
        <f t="shared" si="1408"/>
        <v>0</v>
      </c>
      <c r="IO289" s="162">
        <f t="shared" si="17"/>
        <v>0</v>
      </c>
      <c r="IP289" s="162">
        <f t="shared" si="23"/>
        <v>0</v>
      </c>
      <c r="IQ289" s="162">
        <f t="shared" ref="IQ289:KK289" si="1409">MAX((MIN(CZ289+IP289,$IO$7))-GT289,0)</f>
        <v>0</v>
      </c>
      <c r="IR289" s="162">
        <f t="shared" si="1409"/>
        <v>0</v>
      </c>
      <c r="IS289" s="162">
        <f t="shared" si="1409"/>
        <v>0</v>
      </c>
      <c r="IT289" s="162">
        <f t="shared" si="1409"/>
        <v>0</v>
      </c>
      <c r="IU289" s="162">
        <f t="shared" si="1409"/>
        <v>0</v>
      </c>
      <c r="IV289" s="162">
        <f t="shared" si="1409"/>
        <v>0</v>
      </c>
      <c r="IW289" s="162">
        <f t="shared" si="1409"/>
        <v>0</v>
      </c>
      <c r="IX289" s="162">
        <f t="shared" si="1409"/>
        <v>0</v>
      </c>
      <c r="IY289" s="162">
        <f t="shared" si="1409"/>
        <v>0</v>
      </c>
      <c r="IZ289" s="162">
        <f t="shared" si="1409"/>
        <v>0</v>
      </c>
      <c r="JA289" s="162">
        <f t="shared" si="1409"/>
        <v>0</v>
      </c>
      <c r="JB289" s="162">
        <f t="shared" si="1409"/>
        <v>0</v>
      </c>
      <c r="JC289" s="162">
        <f t="shared" si="1409"/>
        <v>0</v>
      </c>
      <c r="JD289" s="162">
        <f t="shared" si="1409"/>
        <v>0</v>
      </c>
      <c r="JE289" s="162">
        <f t="shared" si="1409"/>
        <v>0</v>
      </c>
      <c r="JF289" s="162">
        <f t="shared" si="1409"/>
        <v>0</v>
      </c>
      <c r="JG289" s="162">
        <f t="shared" si="1409"/>
        <v>0</v>
      </c>
      <c r="JH289" s="162">
        <f t="shared" si="1409"/>
        <v>0</v>
      </c>
      <c r="JI289" s="162">
        <f t="shared" si="1409"/>
        <v>0</v>
      </c>
      <c r="JJ289" s="162">
        <f t="shared" si="1409"/>
        <v>0</v>
      </c>
      <c r="JK289" s="162">
        <f t="shared" si="1409"/>
        <v>0</v>
      </c>
      <c r="JL289" s="162">
        <f t="shared" si="1409"/>
        <v>0</v>
      </c>
      <c r="JM289" s="162">
        <f t="shared" si="1409"/>
        <v>0</v>
      </c>
      <c r="JN289" s="162">
        <f t="shared" si="1409"/>
        <v>0</v>
      </c>
      <c r="JO289" s="162">
        <f t="shared" si="1409"/>
        <v>0</v>
      </c>
      <c r="JP289" s="162">
        <f t="shared" si="1409"/>
        <v>0</v>
      </c>
      <c r="JQ289" s="162">
        <f t="shared" si="1409"/>
        <v>0</v>
      </c>
      <c r="JR289" s="162">
        <f t="shared" si="1409"/>
        <v>0</v>
      </c>
      <c r="JS289" s="162">
        <f t="shared" si="1409"/>
        <v>0</v>
      </c>
      <c r="JT289" s="162">
        <f t="shared" si="1409"/>
        <v>0</v>
      </c>
      <c r="JU289" s="162">
        <f t="shared" si="1409"/>
        <v>0</v>
      </c>
      <c r="JV289" s="162">
        <f t="shared" si="1409"/>
        <v>0</v>
      </c>
      <c r="JW289" s="162">
        <f t="shared" si="1409"/>
        <v>0</v>
      </c>
      <c r="JX289" s="162">
        <f t="shared" si="1409"/>
        <v>0</v>
      </c>
      <c r="JY289" s="162">
        <f t="shared" si="1409"/>
        <v>0</v>
      </c>
      <c r="JZ289" s="162">
        <f t="shared" si="1409"/>
        <v>0</v>
      </c>
      <c r="KA289" s="162">
        <f t="shared" si="1409"/>
        <v>0</v>
      </c>
      <c r="KB289" s="162">
        <f t="shared" si="1409"/>
        <v>0</v>
      </c>
      <c r="KC289" s="162">
        <f t="shared" si="1409"/>
        <v>0</v>
      </c>
      <c r="KD289" s="162">
        <f t="shared" si="1409"/>
        <v>0</v>
      </c>
      <c r="KE289" s="162">
        <f t="shared" si="1409"/>
        <v>0</v>
      </c>
      <c r="KF289" s="162">
        <f t="shared" si="1409"/>
        <v>0</v>
      </c>
      <c r="KG289" s="162">
        <f t="shared" si="1409"/>
        <v>0</v>
      </c>
      <c r="KH289" s="162">
        <f t="shared" si="1409"/>
        <v>0</v>
      </c>
      <c r="KI289" s="162">
        <f t="shared" si="1409"/>
        <v>0</v>
      </c>
      <c r="KJ289" s="162">
        <f t="shared" si="1409"/>
        <v>0</v>
      </c>
      <c r="KK289" s="162">
        <f t="shared" si="1409"/>
        <v>0</v>
      </c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</row>
    <row r="290" ht="14.25" customHeight="1" spans="1:326" x14ac:dyDescent="0.25">
      <c r="A290" s="1">
        <v>10</v>
      </c>
      <c r="B290" s="1">
        <f t="shared" ref="B290:C290" si="1410">B289+1</f>
        <v>280</v>
      </c>
      <c r="C290" s="232">
        <f t="shared" si="1410"/>
        <v>43745</v>
      </c>
      <c r="D290" s="162">
        <f t="shared" si="9"/>
        <v>0</v>
      </c>
      <c r="E290" s="162">
        <f>(SUMIFS(Profile!$F$2:$F$17521,Profile!$B$2:$B$17521,$B290,Profile!$C$2:$C$17521,E$8))*$C$6</f>
        <v>0</v>
      </c>
      <c r="F290" s="162">
        <f>(SUMIFS(Profile!$F$2:$F$17521,Profile!$B$2:$B$17521,$B290,Profile!$C$2:$C$17521,F$8))*$C$6</f>
        <v>0</v>
      </c>
      <c r="G290" s="162">
        <f>(SUMIFS(Profile!$F$2:$F$17521,Profile!$B$2:$B$17521,$B290,Profile!$C$2:$C$17521,G$8))*$C$6</f>
        <v>0</v>
      </c>
      <c r="H290" s="162">
        <f>(SUMIFS(Profile!$F$2:$F$17521,Profile!$B$2:$B$17521,$B290,Profile!$C$2:$C$17521,H$8))*$C$6</f>
        <v>0</v>
      </c>
      <c r="I290" s="162">
        <f>(SUMIFS(Profile!$F$2:$F$17521,Profile!$B$2:$B$17521,$B290,Profile!$C$2:$C$17521,I$8))*$C$6</f>
        <v>0</v>
      </c>
      <c r="J290" s="162">
        <f>(SUMIFS(Profile!$F$2:$F$17521,Profile!$B$2:$B$17521,$B290,Profile!$C$2:$C$17521,J$8))*$C$6</f>
        <v>0</v>
      </c>
      <c r="K290" s="162">
        <f>(SUMIFS(Profile!$F$2:$F$17521,Profile!$B$2:$B$17521,$B290,Profile!$C$2:$C$17521,K$8))*$C$6</f>
        <v>0</v>
      </c>
      <c r="L290" s="162">
        <f>(SUMIFS(Profile!$F$2:$F$17521,Profile!$B$2:$B$17521,$B290,Profile!$C$2:$C$17521,L$8))*$C$6</f>
        <v>0</v>
      </c>
      <c r="M290" s="162">
        <f>(SUMIFS(Profile!$F$2:$F$17521,Profile!$B$2:$B$17521,$B290,Profile!$C$2:$C$17521,M$8))*$C$6</f>
        <v>0</v>
      </c>
      <c r="N290" s="162">
        <f>(SUMIFS(Profile!$F$2:$F$17521,Profile!$B$2:$B$17521,$B290,Profile!$C$2:$C$17521,N$8))*$C$6</f>
        <v>0</v>
      </c>
      <c r="O290" s="162">
        <f>(SUMIFS(Profile!$F$2:$F$17521,Profile!$B$2:$B$17521,$B290,Profile!$C$2:$C$17521,O$8))*$C$6</f>
        <v>0</v>
      </c>
      <c r="P290" s="162">
        <f>(SUMIFS(Profile!$F$2:$F$17521,Profile!$B$2:$B$17521,$B290,Profile!$C$2:$C$17521,P$8))*$C$6</f>
        <v>0</v>
      </c>
      <c r="Q290" s="162">
        <f>(SUMIFS(Profile!$F$2:$F$17521,Profile!$B$2:$B$17521,$B290,Profile!$C$2:$C$17521,Q$8))*$C$6</f>
        <v>0</v>
      </c>
      <c r="R290" s="162">
        <f>(SUMIFS(Profile!$F$2:$F$17521,Profile!$B$2:$B$17521,$B290,Profile!$C$2:$C$17521,R$8))*$C$6</f>
        <v>0</v>
      </c>
      <c r="S290" s="162">
        <f>(SUMIFS(Profile!$F$2:$F$17521,Profile!$B$2:$B$17521,$B290,Profile!$C$2:$C$17521,S$8))*$C$6</f>
        <v>0</v>
      </c>
      <c r="T290" s="162">
        <f>(SUMIFS(Profile!$F$2:$F$17521,Profile!$B$2:$B$17521,$B290,Profile!$C$2:$C$17521,T$8))*$C$6</f>
        <v>0</v>
      </c>
      <c r="U290" s="162">
        <f>(SUMIFS(Profile!$F$2:$F$17521,Profile!$B$2:$B$17521,$B290,Profile!$C$2:$C$17521,U$8))*$C$6</f>
        <v>0</v>
      </c>
      <c r="V290" s="162">
        <f>(SUMIFS(Profile!$F$2:$F$17521,Profile!$B$2:$B$17521,$B290,Profile!$C$2:$C$17521,V$8))*$C$6</f>
        <v>0</v>
      </c>
      <c r="W290" s="162">
        <f>(SUMIFS(Profile!$F$2:$F$17521,Profile!$B$2:$B$17521,$B290,Profile!$C$2:$C$17521,W$8))*$C$6</f>
        <v>0</v>
      </c>
      <c r="X290" s="162">
        <f>(SUMIFS(Profile!$F$2:$F$17521,Profile!$B$2:$B$17521,$B290,Profile!$C$2:$C$17521,X$8))*$C$6</f>
        <v>0</v>
      </c>
      <c r="Y290" s="162">
        <f>(SUMIFS(Profile!$F$2:$F$17521,Profile!$B$2:$B$17521,$B290,Profile!$C$2:$C$17521,Y$8))*$C$6</f>
        <v>0</v>
      </c>
      <c r="Z290" s="162">
        <f>(SUMIFS(Profile!$F$2:$F$17521,Profile!$B$2:$B$17521,$B290,Profile!$C$2:$C$17521,Z$8))*$C$6</f>
        <v>0</v>
      </c>
      <c r="AA290" s="162">
        <f>(SUMIFS(Profile!$F$2:$F$17521,Profile!$B$2:$B$17521,$B290,Profile!$C$2:$C$17521,AA$8))*$C$6</f>
        <v>0</v>
      </c>
      <c r="AB290" s="162">
        <f>(SUMIFS(Profile!$F$2:$F$17521,Profile!$B$2:$B$17521,$B290,Profile!$C$2:$C$17521,AB$8))*$C$6</f>
        <v>0</v>
      </c>
      <c r="AC290" s="162">
        <f>(SUMIFS(Profile!$F$2:$F$17521,Profile!$B$2:$B$17521,$B290,Profile!$C$2:$C$17521,AC$8))*$C$6</f>
        <v>0</v>
      </c>
      <c r="AD290" s="162">
        <f>(SUMIFS(Profile!$F$2:$F$17521,Profile!$B$2:$B$17521,$B290,Profile!$C$2:$C$17521,AD$8))*$C$6</f>
        <v>0</v>
      </c>
      <c r="AE290" s="162">
        <f>(SUMIFS(Profile!$F$2:$F$17521,Profile!$B$2:$B$17521,$B290,Profile!$C$2:$C$17521,AE$8))*$C$6</f>
        <v>0</v>
      </c>
      <c r="AF290" s="162">
        <f>(SUMIFS(Profile!$F$2:$F$17521,Profile!$B$2:$B$17521,$B290,Profile!$C$2:$C$17521,AF$8))*$C$6</f>
        <v>0</v>
      </c>
      <c r="AG290" s="162">
        <f>(SUMIFS(Profile!$F$2:$F$17521,Profile!$B$2:$B$17521,$B290,Profile!$C$2:$C$17521,AG$8))*$C$6</f>
        <v>0</v>
      </c>
      <c r="AH290" s="162">
        <f>(SUMIFS(Profile!$F$2:$F$17521,Profile!$B$2:$B$17521,$B290,Profile!$C$2:$C$17521,AH$8))*$C$6</f>
        <v>0</v>
      </c>
      <c r="AI290" s="162">
        <f>(SUMIFS(Profile!$F$2:$F$17521,Profile!$B$2:$B$17521,$B290,Profile!$C$2:$C$17521,AI$8))*$C$6</f>
        <v>0</v>
      </c>
      <c r="AJ290" s="162">
        <f>(SUMIFS(Profile!$F$2:$F$17521,Profile!$B$2:$B$17521,$B290,Profile!$C$2:$C$17521,AJ$8))*$C$6</f>
        <v>0</v>
      </c>
      <c r="AK290" s="162">
        <f>(SUMIFS(Profile!$F$2:$F$17521,Profile!$B$2:$B$17521,$B290,Profile!$C$2:$C$17521,AK$8))*$C$6</f>
        <v>0</v>
      </c>
      <c r="AL290" s="162">
        <f>(SUMIFS(Profile!$F$2:$F$17521,Profile!$B$2:$B$17521,$B290,Profile!$C$2:$C$17521,AL$8))*$C$6</f>
        <v>0</v>
      </c>
      <c r="AM290" s="162">
        <f>(SUMIFS(Profile!$F$2:$F$17521,Profile!$B$2:$B$17521,$B290,Profile!$C$2:$C$17521,AM$8))*$C$6</f>
        <v>0</v>
      </c>
      <c r="AN290" s="162">
        <f>(SUMIFS(Profile!$F$2:$F$17521,Profile!$B$2:$B$17521,$B290,Profile!$C$2:$C$17521,AN$8))*$C$6</f>
        <v>0</v>
      </c>
      <c r="AO290" s="162">
        <f>(SUMIFS(Profile!$F$2:$F$17521,Profile!$B$2:$B$17521,$B290,Profile!$C$2:$C$17521,AO$8))*$C$6</f>
        <v>0</v>
      </c>
      <c r="AP290" s="162">
        <f>(SUMIFS(Profile!$F$2:$F$17521,Profile!$B$2:$B$17521,$B290,Profile!$C$2:$C$17521,AP$8))*$C$6</f>
        <v>0</v>
      </c>
      <c r="AQ290" s="162">
        <f>(SUMIFS(Profile!$F$2:$F$17521,Profile!$B$2:$B$17521,$B290,Profile!$C$2:$C$17521,AQ$8))*$C$6</f>
        <v>0</v>
      </c>
      <c r="AR290" s="162">
        <f>(SUMIFS(Profile!$F$2:$F$17521,Profile!$B$2:$B$17521,$B290,Profile!$C$2:$C$17521,AR$8))*$C$6</f>
        <v>0</v>
      </c>
      <c r="AS290" s="162">
        <f>(SUMIFS(Profile!$F$2:$F$17521,Profile!$B$2:$B$17521,$B290,Profile!$C$2:$C$17521,AS$8))*$C$6</f>
        <v>0</v>
      </c>
      <c r="AT290" s="162">
        <f>(SUMIFS(Profile!$F$2:$F$17521,Profile!$B$2:$B$17521,$B290,Profile!$C$2:$C$17521,AT$8))*$C$6</f>
        <v>0</v>
      </c>
      <c r="AU290" s="162">
        <f>(SUMIFS(Profile!$F$2:$F$17521,Profile!$B$2:$B$17521,$B290,Profile!$C$2:$C$17521,AU$8))*$C$6</f>
        <v>0</v>
      </c>
      <c r="AV290" s="162">
        <f>(SUMIFS(Profile!$F$2:$F$17521,Profile!$B$2:$B$17521,$B290,Profile!$C$2:$C$17521,AV$8))*$C$6</f>
        <v>0</v>
      </c>
      <c r="AW290" s="162">
        <f>(SUMIFS(Profile!$F$2:$F$17521,Profile!$B$2:$B$17521,$B290,Profile!$C$2:$C$17521,AW$8))*$C$6</f>
        <v>0</v>
      </c>
      <c r="AX290" s="162">
        <f>(SUMIFS(Profile!$F$2:$F$17521,Profile!$B$2:$B$17521,$B290,Profile!$C$2:$C$17521,AX$8))*$C$6</f>
        <v>0</v>
      </c>
      <c r="AY290" s="162">
        <f>(SUMIFS(Profile!$F$2:$F$17521,Profile!$B$2:$B$17521,$B290,Profile!$C$2:$C$17521,AY$8))*$C$6</f>
        <v>0</v>
      </c>
      <c r="AZ290" s="162">
        <f>(SUMIFS(Profile!$F$2:$F$17521,Profile!$B$2:$B$17521,$B290,Profile!$C$2:$C$17521,AZ$8))*$C$6</f>
        <v>0</v>
      </c>
      <c r="BA290" s="162">
        <f t="shared" si="10"/>
        <v>0</v>
      </c>
      <c r="BB290" s="162">
        <f>(SUMIFS(Profile!$E$2:$E$17521,Profile!$B$2:$B$17521,$B290,Profile!$C$2:$C$17521,BB$8))*$C$9</f>
        <v>0</v>
      </c>
      <c r="BC290" s="162">
        <f>(SUMIFS(Profile!$E$2:$E$17521,Profile!$B$2:$B$17521,$B290,Profile!$C$2:$C$17521,BC$8))*$C$9</f>
        <v>0</v>
      </c>
      <c r="BD290" s="162">
        <f>(SUMIFS(Profile!$E$2:$E$17521,Profile!$B$2:$B$17521,$B290,Profile!$C$2:$C$17521,BD$8))*$C$9</f>
        <v>0</v>
      </c>
      <c r="BE290" s="162">
        <f>(SUMIFS(Profile!$E$2:$E$17521,Profile!$B$2:$B$17521,$B290,Profile!$C$2:$C$17521,BE$8))*$C$9</f>
        <v>0</v>
      </c>
      <c r="BF290" s="162">
        <f>(SUMIFS(Profile!$E$2:$E$17521,Profile!$B$2:$B$17521,$B290,Profile!$C$2:$C$17521,BF$8))*$C$9</f>
        <v>0</v>
      </c>
      <c r="BG290" s="162">
        <f>(SUMIFS(Profile!$E$2:$E$17521,Profile!$B$2:$B$17521,$B290,Profile!$C$2:$C$17521,BG$8))*$C$9</f>
        <v>0</v>
      </c>
      <c r="BH290" s="162">
        <f>(SUMIFS(Profile!$E$2:$E$17521,Profile!$B$2:$B$17521,$B290,Profile!$C$2:$C$17521,BH$8))*$C$9</f>
        <v>0</v>
      </c>
      <c r="BI290" s="162">
        <f>(SUMIFS(Profile!$E$2:$E$17521,Profile!$B$2:$B$17521,$B290,Profile!$C$2:$C$17521,BI$8))*$C$9</f>
        <v>0</v>
      </c>
      <c r="BJ290" s="162">
        <f>(SUMIFS(Profile!$E$2:$E$17521,Profile!$B$2:$B$17521,$B290,Profile!$C$2:$C$17521,BJ$8))*$C$9</f>
        <v>0</v>
      </c>
      <c r="BK290" s="162">
        <f>(SUMIFS(Profile!$E$2:$E$17521,Profile!$B$2:$B$17521,$B290,Profile!$C$2:$C$17521,BK$8))*$C$9</f>
        <v>0</v>
      </c>
      <c r="BL290" s="162">
        <f>(SUMIFS(Profile!$E$2:$E$17521,Profile!$B$2:$B$17521,$B290,Profile!$C$2:$C$17521,BL$8))*$C$9</f>
        <v>0</v>
      </c>
      <c r="BM290" s="162">
        <f>(SUMIFS(Profile!$E$2:$E$17521,Profile!$B$2:$B$17521,$B290,Profile!$C$2:$C$17521,BM$8))*$C$9</f>
        <v>0</v>
      </c>
      <c r="BN290" s="162">
        <f>(SUMIFS(Profile!$E$2:$E$17521,Profile!$B$2:$B$17521,$B290,Profile!$C$2:$C$17521,BN$8))*$C$9</f>
        <v>0</v>
      </c>
      <c r="BO290" s="162">
        <f>(SUMIFS(Profile!$E$2:$E$17521,Profile!$B$2:$B$17521,$B290,Profile!$C$2:$C$17521,BO$8))*$C$9</f>
        <v>0</v>
      </c>
      <c r="BP290" s="162">
        <f>(SUMIFS(Profile!$E$2:$E$17521,Profile!$B$2:$B$17521,$B290,Profile!$C$2:$C$17521,BP$8))*$C$9</f>
        <v>0</v>
      </c>
      <c r="BQ290" s="162">
        <f>(SUMIFS(Profile!$E$2:$E$17521,Profile!$B$2:$B$17521,$B290,Profile!$C$2:$C$17521,BQ$8))*$C$9</f>
        <v>0</v>
      </c>
      <c r="BR290" s="162">
        <f>(SUMIFS(Profile!$E$2:$E$17521,Profile!$B$2:$B$17521,$B290,Profile!$C$2:$C$17521,BR$8))*$C$9</f>
        <v>0</v>
      </c>
      <c r="BS290" s="162">
        <f>(SUMIFS(Profile!$E$2:$E$17521,Profile!$B$2:$B$17521,$B290,Profile!$C$2:$C$17521,BS$8))*$C$9</f>
        <v>0</v>
      </c>
      <c r="BT290" s="162">
        <f>(SUMIFS(Profile!$E$2:$E$17521,Profile!$B$2:$B$17521,$B290,Profile!$C$2:$C$17521,BT$8))*$C$9</f>
        <v>0</v>
      </c>
      <c r="BU290" s="162">
        <f>(SUMIFS(Profile!$E$2:$E$17521,Profile!$B$2:$B$17521,$B290,Profile!$C$2:$C$17521,BU$8))*$C$9</f>
        <v>0</v>
      </c>
      <c r="BV290" s="162">
        <f>(SUMIFS(Profile!$E$2:$E$17521,Profile!$B$2:$B$17521,$B290,Profile!$C$2:$C$17521,BV$8))*$C$9</f>
        <v>0</v>
      </c>
      <c r="BW290" s="162">
        <f>(SUMIFS(Profile!$E$2:$E$17521,Profile!$B$2:$B$17521,$B290,Profile!$C$2:$C$17521,BW$8))*$C$9</f>
        <v>0</v>
      </c>
      <c r="BX290" s="162">
        <f>(SUMIFS(Profile!$E$2:$E$17521,Profile!$B$2:$B$17521,$B290,Profile!$C$2:$C$17521,BX$8))*$C$9</f>
        <v>0</v>
      </c>
      <c r="BY290" s="162">
        <f>(SUMIFS(Profile!$E$2:$E$17521,Profile!$B$2:$B$17521,$B290,Profile!$C$2:$C$17521,BY$8))*$C$9</f>
        <v>0</v>
      </c>
      <c r="BZ290" s="162">
        <f>(SUMIFS(Profile!$E$2:$E$17521,Profile!$B$2:$B$17521,$B290,Profile!$C$2:$C$17521,BZ$8))*$C$9</f>
        <v>0</v>
      </c>
      <c r="CA290" s="162">
        <f>(SUMIFS(Profile!$E$2:$E$17521,Profile!$B$2:$B$17521,$B290,Profile!$C$2:$C$17521,CA$8))*$C$9</f>
        <v>0</v>
      </c>
      <c r="CB290" s="162">
        <f>(SUMIFS(Profile!$E$2:$E$17521,Profile!$B$2:$B$17521,$B290,Profile!$C$2:$C$17521,CB$8))*$C$9</f>
        <v>0</v>
      </c>
      <c r="CC290" s="162">
        <f>(SUMIFS(Profile!$E$2:$E$17521,Profile!$B$2:$B$17521,$B290,Profile!$C$2:$C$17521,CC$8))*$C$9</f>
        <v>0</v>
      </c>
      <c r="CD290" s="162">
        <f>(SUMIFS(Profile!$E$2:$E$17521,Profile!$B$2:$B$17521,$B290,Profile!$C$2:$C$17521,CD$8))*$C$9</f>
        <v>0</v>
      </c>
      <c r="CE290" s="162">
        <f>(SUMIFS(Profile!$E$2:$E$17521,Profile!$B$2:$B$17521,$B290,Profile!$C$2:$C$17521,CE$8))*$C$9</f>
        <v>0</v>
      </c>
      <c r="CF290" s="162">
        <f>(SUMIFS(Profile!$E$2:$E$17521,Profile!$B$2:$B$17521,$B290,Profile!$C$2:$C$17521,CF$8))*$C$9</f>
        <v>0</v>
      </c>
      <c r="CG290" s="162">
        <f>(SUMIFS(Profile!$E$2:$E$17521,Profile!$B$2:$B$17521,$B290,Profile!$C$2:$C$17521,CG$8))*$C$9</f>
        <v>0</v>
      </c>
      <c r="CH290" s="162">
        <f>(SUMIFS(Profile!$E$2:$E$17521,Profile!$B$2:$B$17521,$B290,Profile!$C$2:$C$17521,CH$8))*$C$9</f>
        <v>0</v>
      </c>
      <c r="CI290" s="162">
        <f>(SUMIFS(Profile!$E$2:$E$17521,Profile!$B$2:$B$17521,$B290,Profile!$C$2:$C$17521,CI$8))*$C$9</f>
        <v>0</v>
      </c>
      <c r="CJ290" s="162">
        <f>(SUMIFS(Profile!$E$2:$E$17521,Profile!$B$2:$B$17521,$B290,Profile!$C$2:$C$17521,CJ$8))*$C$9</f>
        <v>0</v>
      </c>
      <c r="CK290" s="162">
        <f>(SUMIFS(Profile!$E$2:$E$17521,Profile!$B$2:$B$17521,$B290,Profile!$C$2:$C$17521,CK$8))*$C$9</f>
        <v>0</v>
      </c>
      <c r="CL290" s="162">
        <f>(SUMIFS(Profile!$E$2:$E$17521,Profile!$B$2:$B$17521,$B290,Profile!$C$2:$C$17521,CL$8))*$C$9</f>
        <v>0</v>
      </c>
      <c r="CM290" s="162">
        <f>(SUMIFS(Profile!$E$2:$E$17521,Profile!$B$2:$B$17521,$B290,Profile!$C$2:$C$17521,CM$8))*$C$9</f>
        <v>0</v>
      </c>
      <c r="CN290" s="162">
        <f>(SUMIFS(Profile!$E$2:$E$17521,Profile!$B$2:$B$17521,$B290,Profile!$C$2:$C$17521,CN$8))*$C$9</f>
        <v>0</v>
      </c>
      <c r="CO290" s="162">
        <f>(SUMIFS(Profile!$E$2:$E$17521,Profile!$B$2:$B$17521,$B290,Profile!$C$2:$C$17521,CO$8))*$C$9</f>
        <v>0</v>
      </c>
      <c r="CP290" s="162">
        <f>(SUMIFS(Profile!$E$2:$E$17521,Profile!$B$2:$B$17521,$B290,Profile!$C$2:$C$17521,CP$8))*$C$9</f>
        <v>0</v>
      </c>
      <c r="CQ290" s="162">
        <f>(SUMIFS(Profile!$E$2:$E$17521,Profile!$B$2:$B$17521,$B290,Profile!$C$2:$C$17521,CQ$8))*$C$9</f>
        <v>0</v>
      </c>
      <c r="CR290" s="162">
        <f>(SUMIFS(Profile!$E$2:$E$17521,Profile!$B$2:$B$17521,$B290,Profile!$C$2:$C$17521,CR$8))*$C$9</f>
        <v>0</v>
      </c>
      <c r="CS290" s="162">
        <f>(SUMIFS(Profile!$E$2:$E$17521,Profile!$B$2:$B$17521,$B290,Profile!$C$2:$C$17521,CS$8))*$C$9</f>
        <v>0</v>
      </c>
      <c r="CT290" s="162">
        <f>(SUMIFS(Profile!$E$2:$E$17521,Profile!$B$2:$B$17521,$B290,Profile!$C$2:$C$17521,CT$8))*$C$9</f>
        <v>0</v>
      </c>
      <c r="CU290" s="162">
        <f>(SUMIFS(Profile!$E$2:$E$17521,Profile!$B$2:$B$17521,$B290,Profile!$C$2:$C$17521,CU$8))*$C$9</f>
        <v>0</v>
      </c>
      <c r="CV290" s="162">
        <f>(SUMIFS(Profile!$E$2:$E$17521,Profile!$B$2:$B$17521,$B290,Profile!$C$2:$C$17521,CV$8))*$C$9</f>
        <v>0</v>
      </c>
      <c r="CW290" s="162">
        <f>(SUMIFS(Profile!$E$2:$E$17521,Profile!$B$2:$B$17521,$B290,Profile!$C$2:$C$17521,CW$8))*$C$9</f>
        <v>0</v>
      </c>
      <c r="CX290" s="162">
        <f t="shared" si="11"/>
        <v>0</v>
      </c>
      <c r="CY290" s="162">
        <f t="shared" ref="CY290:ET290" si="1411">MAX(BB290-E290,0)</f>
        <v>0</v>
      </c>
      <c r="CZ290" s="162">
        <f t="shared" si="1411"/>
        <v>0</v>
      </c>
      <c r="DA290" s="162">
        <f t="shared" si="1411"/>
        <v>0</v>
      </c>
      <c r="DB290" s="162">
        <f t="shared" si="1411"/>
        <v>0</v>
      </c>
      <c r="DC290" s="162">
        <f t="shared" si="1411"/>
        <v>0</v>
      </c>
      <c r="DD290" s="162">
        <f t="shared" si="1411"/>
        <v>0</v>
      </c>
      <c r="DE290" s="162">
        <f t="shared" si="1411"/>
        <v>0</v>
      </c>
      <c r="DF290" s="162">
        <f t="shared" si="1411"/>
        <v>0</v>
      </c>
      <c r="DG290" s="162">
        <f t="shared" si="1411"/>
        <v>0</v>
      </c>
      <c r="DH290" s="162">
        <f t="shared" si="1411"/>
        <v>0</v>
      </c>
      <c r="DI290" s="162">
        <f t="shared" si="1411"/>
        <v>0</v>
      </c>
      <c r="DJ290" s="162">
        <f t="shared" si="1411"/>
        <v>0</v>
      </c>
      <c r="DK290" s="162">
        <f t="shared" si="1411"/>
        <v>0</v>
      </c>
      <c r="DL290" s="162">
        <f t="shared" si="1411"/>
        <v>0</v>
      </c>
      <c r="DM290" s="162">
        <f t="shared" si="1411"/>
        <v>0</v>
      </c>
      <c r="DN290" s="162">
        <f t="shared" si="1411"/>
        <v>0</v>
      </c>
      <c r="DO290" s="162">
        <f t="shared" si="1411"/>
        <v>0</v>
      </c>
      <c r="DP290" s="162">
        <f t="shared" si="1411"/>
        <v>0</v>
      </c>
      <c r="DQ290" s="162">
        <f t="shared" si="1411"/>
        <v>0</v>
      </c>
      <c r="DR290" s="162">
        <f t="shared" si="1411"/>
        <v>0</v>
      </c>
      <c r="DS290" s="162">
        <f t="shared" si="1411"/>
        <v>0</v>
      </c>
      <c r="DT290" s="162">
        <f t="shared" si="1411"/>
        <v>0</v>
      </c>
      <c r="DU290" s="162">
        <f t="shared" si="1411"/>
        <v>0</v>
      </c>
      <c r="DV290" s="162">
        <f t="shared" si="1411"/>
        <v>0</v>
      </c>
      <c r="DW290" s="162">
        <f t="shared" si="1411"/>
        <v>0</v>
      </c>
      <c r="DX290" s="162">
        <f t="shared" si="1411"/>
        <v>0</v>
      </c>
      <c r="DY290" s="162">
        <f t="shared" si="1411"/>
        <v>0</v>
      </c>
      <c r="DZ290" s="162">
        <f t="shared" si="1411"/>
        <v>0</v>
      </c>
      <c r="EA290" s="162">
        <f t="shared" si="1411"/>
        <v>0</v>
      </c>
      <c r="EB290" s="162">
        <f t="shared" si="1411"/>
        <v>0</v>
      </c>
      <c r="EC290" s="162">
        <f t="shared" si="1411"/>
        <v>0</v>
      </c>
      <c r="ED290" s="162">
        <f t="shared" si="1411"/>
        <v>0</v>
      </c>
      <c r="EE290" s="162">
        <f t="shared" si="1411"/>
        <v>0</v>
      </c>
      <c r="EF290" s="162">
        <f t="shared" si="1411"/>
        <v>0</v>
      </c>
      <c r="EG290" s="162">
        <f t="shared" si="1411"/>
        <v>0</v>
      </c>
      <c r="EH290" s="162">
        <f t="shared" si="1411"/>
        <v>0</v>
      </c>
      <c r="EI290" s="162">
        <f t="shared" si="1411"/>
        <v>0</v>
      </c>
      <c r="EJ290" s="162">
        <f t="shared" si="1411"/>
        <v>0</v>
      </c>
      <c r="EK290" s="162">
        <f t="shared" si="1411"/>
        <v>0</v>
      </c>
      <c r="EL290" s="162">
        <f t="shared" si="1411"/>
        <v>0</v>
      </c>
      <c r="EM290" s="162">
        <f t="shared" si="1411"/>
        <v>0</v>
      </c>
      <c r="EN290" s="162">
        <f t="shared" si="1411"/>
        <v>0</v>
      </c>
      <c r="EO290" s="162">
        <f t="shared" si="1411"/>
        <v>0</v>
      </c>
      <c r="EP290" s="162">
        <f t="shared" si="1411"/>
        <v>0</v>
      </c>
      <c r="EQ290" s="162">
        <f t="shared" si="1411"/>
        <v>0</v>
      </c>
      <c r="ER290" s="162">
        <f t="shared" si="1411"/>
        <v>0</v>
      </c>
      <c r="ES290" s="162">
        <f t="shared" si="1411"/>
        <v>0</v>
      </c>
      <c r="ET290" s="162">
        <f t="shared" si="1411"/>
        <v>0</v>
      </c>
      <c r="EU290" s="162">
        <f t="shared" si="13"/>
        <v>0</v>
      </c>
      <c r="EV290" s="162">
        <f t="shared" ref="EV290:GQ290" si="1412">BB290-CY290</f>
        <v>0</v>
      </c>
      <c r="EW290" s="162">
        <f t="shared" si="1412"/>
        <v>0</v>
      </c>
      <c r="EX290" s="162">
        <f t="shared" si="1412"/>
        <v>0</v>
      </c>
      <c r="EY290" s="162">
        <f t="shared" si="1412"/>
        <v>0</v>
      </c>
      <c r="EZ290" s="162">
        <f t="shared" si="1412"/>
        <v>0</v>
      </c>
      <c r="FA290" s="162">
        <f t="shared" si="1412"/>
        <v>0</v>
      </c>
      <c r="FB290" s="162">
        <f t="shared" si="1412"/>
        <v>0</v>
      </c>
      <c r="FC290" s="162">
        <f t="shared" si="1412"/>
        <v>0</v>
      </c>
      <c r="FD290" s="162">
        <f t="shared" si="1412"/>
        <v>0</v>
      </c>
      <c r="FE290" s="162">
        <f t="shared" si="1412"/>
        <v>0</v>
      </c>
      <c r="FF290" s="162">
        <f t="shared" si="1412"/>
        <v>0</v>
      </c>
      <c r="FG290" s="162">
        <f t="shared" si="1412"/>
        <v>0</v>
      </c>
      <c r="FH290" s="162">
        <f t="shared" si="1412"/>
        <v>0</v>
      </c>
      <c r="FI290" s="162">
        <f t="shared" si="1412"/>
        <v>0</v>
      </c>
      <c r="FJ290" s="162">
        <f t="shared" si="1412"/>
        <v>0</v>
      </c>
      <c r="FK290" s="162">
        <f t="shared" si="1412"/>
        <v>0</v>
      </c>
      <c r="FL290" s="162">
        <f t="shared" si="1412"/>
        <v>0</v>
      </c>
      <c r="FM290" s="162">
        <f t="shared" si="1412"/>
        <v>0</v>
      </c>
      <c r="FN290" s="162">
        <f t="shared" si="1412"/>
        <v>0</v>
      </c>
      <c r="FO290" s="162">
        <f t="shared" si="1412"/>
        <v>0</v>
      </c>
      <c r="FP290" s="162">
        <f t="shared" si="1412"/>
        <v>0</v>
      </c>
      <c r="FQ290" s="162">
        <f t="shared" si="1412"/>
        <v>0</v>
      </c>
      <c r="FR290" s="162">
        <f t="shared" si="1412"/>
        <v>0</v>
      </c>
      <c r="FS290" s="162">
        <f t="shared" si="1412"/>
        <v>0</v>
      </c>
      <c r="FT290" s="162">
        <f t="shared" si="1412"/>
        <v>0</v>
      </c>
      <c r="FU290" s="162">
        <f t="shared" si="1412"/>
        <v>0</v>
      </c>
      <c r="FV290" s="162">
        <f t="shared" si="1412"/>
        <v>0</v>
      </c>
      <c r="FW290" s="162">
        <f t="shared" si="1412"/>
        <v>0</v>
      </c>
      <c r="FX290" s="162">
        <f t="shared" si="1412"/>
        <v>0</v>
      </c>
      <c r="FY290" s="162">
        <f t="shared" si="1412"/>
        <v>0</v>
      </c>
      <c r="FZ290" s="162">
        <f t="shared" si="1412"/>
        <v>0</v>
      </c>
      <c r="GA290" s="162">
        <f t="shared" si="1412"/>
        <v>0</v>
      </c>
      <c r="GB290" s="162">
        <f t="shared" si="1412"/>
        <v>0</v>
      </c>
      <c r="GC290" s="162">
        <f t="shared" si="1412"/>
        <v>0</v>
      </c>
      <c r="GD290" s="162">
        <f t="shared" si="1412"/>
        <v>0</v>
      </c>
      <c r="GE290" s="162">
        <f t="shared" si="1412"/>
        <v>0</v>
      </c>
      <c r="GF290" s="162">
        <f t="shared" si="1412"/>
        <v>0</v>
      </c>
      <c r="GG290" s="162">
        <f t="shared" si="1412"/>
        <v>0</v>
      </c>
      <c r="GH290" s="162">
        <f t="shared" si="1412"/>
        <v>0</v>
      </c>
      <c r="GI290" s="162">
        <f t="shared" si="1412"/>
        <v>0</v>
      </c>
      <c r="GJ290" s="162">
        <f t="shared" si="1412"/>
        <v>0</v>
      </c>
      <c r="GK290" s="162">
        <f t="shared" si="1412"/>
        <v>0</v>
      </c>
      <c r="GL290" s="162">
        <f t="shared" si="1412"/>
        <v>0</v>
      </c>
      <c r="GM290" s="162">
        <f t="shared" si="1412"/>
        <v>0</v>
      </c>
      <c r="GN290" s="162">
        <f t="shared" si="1412"/>
        <v>0</v>
      </c>
      <c r="GO290" s="162">
        <f t="shared" si="1412"/>
        <v>0</v>
      </c>
      <c r="GP290" s="162">
        <f t="shared" si="1412"/>
        <v>0</v>
      </c>
      <c r="GQ290" s="162">
        <f t="shared" si="1412"/>
        <v>0</v>
      </c>
      <c r="GR290" s="162">
        <f t="shared" si="15"/>
        <v>0</v>
      </c>
      <c r="GS290" s="162">
        <f t="shared" ref="GS290:IN290" si="1413">E290-EV290</f>
        <v>0</v>
      </c>
      <c r="GT290" s="162">
        <f t="shared" si="1413"/>
        <v>0</v>
      </c>
      <c r="GU290" s="162">
        <f t="shared" si="1413"/>
        <v>0</v>
      </c>
      <c r="GV290" s="162">
        <f t="shared" si="1413"/>
        <v>0</v>
      </c>
      <c r="GW290" s="162">
        <f t="shared" si="1413"/>
        <v>0</v>
      </c>
      <c r="GX290" s="162">
        <f t="shared" si="1413"/>
        <v>0</v>
      </c>
      <c r="GY290" s="162">
        <f t="shared" si="1413"/>
        <v>0</v>
      </c>
      <c r="GZ290" s="162">
        <f t="shared" si="1413"/>
        <v>0</v>
      </c>
      <c r="HA290" s="162">
        <f t="shared" si="1413"/>
        <v>0</v>
      </c>
      <c r="HB290" s="162">
        <f t="shared" si="1413"/>
        <v>0</v>
      </c>
      <c r="HC290" s="162">
        <f t="shared" si="1413"/>
        <v>0</v>
      </c>
      <c r="HD290" s="162">
        <f t="shared" si="1413"/>
        <v>0</v>
      </c>
      <c r="HE290" s="162">
        <f t="shared" si="1413"/>
        <v>0</v>
      </c>
      <c r="HF290" s="162">
        <f t="shared" si="1413"/>
        <v>0</v>
      </c>
      <c r="HG290" s="162">
        <f t="shared" si="1413"/>
        <v>0</v>
      </c>
      <c r="HH290" s="162">
        <f t="shared" si="1413"/>
        <v>0</v>
      </c>
      <c r="HI290" s="162">
        <f t="shared" si="1413"/>
        <v>0</v>
      </c>
      <c r="HJ290" s="162">
        <f t="shared" si="1413"/>
        <v>0</v>
      </c>
      <c r="HK290" s="162">
        <f t="shared" si="1413"/>
        <v>0</v>
      </c>
      <c r="HL290" s="162">
        <f t="shared" si="1413"/>
        <v>0</v>
      </c>
      <c r="HM290" s="162">
        <f t="shared" si="1413"/>
        <v>0</v>
      </c>
      <c r="HN290" s="162">
        <f t="shared" si="1413"/>
        <v>0</v>
      </c>
      <c r="HO290" s="162">
        <f t="shared" si="1413"/>
        <v>0</v>
      </c>
      <c r="HP290" s="162">
        <f t="shared" si="1413"/>
        <v>0</v>
      </c>
      <c r="HQ290" s="162">
        <f t="shared" si="1413"/>
        <v>0</v>
      </c>
      <c r="HR290" s="162">
        <f t="shared" si="1413"/>
        <v>0</v>
      </c>
      <c r="HS290" s="162">
        <f t="shared" si="1413"/>
        <v>0</v>
      </c>
      <c r="HT290" s="162">
        <f t="shared" si="1413"/>
        <v>0</v>
      </c>
      <c r="HU290" s="162">
        <f t="shared" si="1413"/>
        <v>0</v>
      </c>
      <c r="HV290" s="162">
        <f t="shared" si="1413"/>
        <v>0</v>
      </c>
      <c r="HW290" s="162">
        <f t="shared" si="1413"/>
        <v>0</v>
      </c>
      <c r="HX290" s="162">
        <f t="shared" si="1413"/>
        <v>0</v>
      </c>
      <c r="HY290" s="162">
        <f t="shared" si="1413"/>
        <v>0</v>
      </c>
      <c r="HZ290" s="162">
        <f t="shared" si="1413"/>
        <v>0</v>
      </c>
      <c r="IA290" s="162">
        <f t="shared" si="1413"/>
        <v>0</v>
      </c>
      <c r="IB290" s="162">
        <f t="shared" si="1413"/>
        <v>0</v>
      </c>
      <c r="IC290" s="162">
        <f t="shared" si="1413"/>
        <v>0</v>
      </c>
      <c r="ID290" s="162">
        <f t="shared" si="1413"/>
        <v>0</v>
      </c>
      <c r="IE290" s="162">
        <f t="shared" si="1413"/>
        <v>0</v>
      </c>
      <c r="IF290" s="162">
        <f t="shared" si="1413"/>
        <v>0</v>
      </c>
      <c r="IG290" s="162">
        <f t="shared" si="1413"/>
        <v>0</v>
      </c>
      <c r="IH290" s="162">
        <f t="shared" si="1413"/>
        <v>0</v>
      </c>
      <c r="II290" s="162">
        <f t="shared" si="1413"/>
        <v>0</v>
      </c>
      <c r="IJ290" s="162">
        <f t="shared" si="1413"/>
        <v>0</v>
      </c>
      <c r="IK290" s="162">
        <f t="shared" si="1413"/>
        <v>0</v>
      </c>
      <c r="IL290" s="162">
        <f t="shared" si="1413"/>
        <v>0</v>
      </c>
      <c r="IM290" s="162">
        <f t="shared" si="1413"/>
        <v>0</v>
      </c>
      <c r="IN290" s="162">
        <f t="shared" si="1413"/>
        <v>0</v>
      </c>
      <c r="IO290" s="162">
        <f t="shared" si="17"/>
        <v>0</v>
      </c>
      <c r="IP290" s="162">
        <f t="shared" si="23"/>
        <v>0</v>
      </c>
      <c r="IQ290" s="162">
        <f t="shared" ref="IQ290:KK290" si="1414">MAX((MIN(CZ290+IP290,$IO$7))-GT290,0)</f>
        <v>0</v>
      </c>
      <c r="IR290" s="162">
        <f t="shared" si="1414"/>
        <v>0</v>
      </c>
      <c r="IS290" s="162">
        <f t="shared" si="1414"/>
        <v>0</v>
      </c>
      <c r="IT290" s="162">
        <f t="shared" si="1414"/>
        <v>0</v>
      </c>
      <c r="IU290" s="162">
        <f t="shared" si="1414"/>
        <v>0</v>
      </c>
      <c r="IV290" s="162">
        <f t="shared" si="1414"/>
        <v>0</v>
      </c>
      <c r="IW290" s="162">
        <f t="shared" si="1414"/>
        <v>0</v>
      </c>
      <c r="IX290" s="162">
        <f t="shared" si="1414"/>
        <v>0</v>
      </c>
      <c r="IY290" s="162">
        <f t="shared" si="1414"/>
        <v>0</v>
      </c>
      <c r="IZ290" s="162">
        <f t="shared" si="1414"/>
        <v>0</v>
      </c>
      <c r="JA290" s="162">
        <f t="shared" si="1414"/>
        <v>0</v>
      </c>
      <c r="JB290" s="162">
        <f t="shared" si="1414"/>
        <v>0</v>
      </c>
      <c r="JC290" s="162">
        <f t="shared" si="1414"/>
        <v>0</v>
      </c>
      <c r="JD290" s="162">
        <f t="shared" si="1414"/>
        <v>0</v>
      </c>
      <c r="JE290" s="162">
        <f t="shared" si="1414"/>
        <v>0</v>
      </c>
      <c r="JF290" s="162">
        <f t="shared" si="1414"/>
        <v>0</v>
      </c>
      <c r="JG290" s="162">
        <f t="shared" si="1414"/>
        <v>0</v>
      </c>
      <c r="JH290" s="162">
        <f t="shared" si="1414"/>
        <v>0</v>
      </c>
      <c r="JI290" s="162">
        <f t="shared" si="1414"/>
        <v>0</v>
      </c>
      <c r="JJ290" s="162">
        <f t="shared" si="1414"/>
        <v>0</v>
      </c>
      <c r="JK290" s="162">
        <f t="shared" si="1414"/>
        <v>0</v>
      </c>
      <c r="JL290" s="162">
        <f t="shared" si="1414"/>
        <v>0</v>
      </c>
      <c r="JM290" s="162">
        <f t="shared" si="1414"/>
        <v>0</v>
      </c>
      <c r="JN290" s="162">
        <f t="shared" si="1414"/>
        <v>0</v>
      </c>
      <c r="JO290" s="162">
        <f t="shared" si="1414"/>
        <v>0</v>
      </c>
      <c r="JP290" s="162">
        <f t="shared" si="1414"/>
        <v>0</v>
      </c>
      <c r="JQ290" s="162">
        <f t="shared" si="1414"/>
        <v>0</v>
      </c>
      <c r="JR290" s="162">
        <f t="shared" si="1414"/>
        <v>0</v>
      </c>
      <c r="JS290" s="162">
        <f t="shared" si="1414"/>
        <v>0</v>
      </c>
      <c r="JT290" s="162">
        <f t="shared" si="1414"/>
        <v>0</v>
      </c>
      <c r="JU290" s="162">
        <f t="shared" si="1414"/>
        <v>0</v>
      </c>
      <c r="JV290" s="162">
        <f t="shared" si="1414"/>
        <v>0</v>
      </c>
      <c r="JW290" s="162">
        <f t="shared" si="1414"/>
        <v>0</v>
      </c>
      <c r="JX290" s="162">
        <f t="shared" si="1414"/>
        <v>0</v>
      </c>
      <c r="JY290" s="162">
        <f t="shared" si="1414"/>
        <v>0</v>
      </c>
      <c r="JZ290" s="162">
        <f t="shared" si="1414"/>
        <v>0</v>
      </c>
      <c r="KA290" s="162">
        <f t="shared" si="1414"/>
        <v>0</v>
      </c>
      <c r="KB290" s="162">
        <f t="shared" si="1414"/>
        <v>0</v>
      </c>
      <c r="KC290" s="162">
        <f t="shared" si="1414"/>
        <v>0</v>
      </c>
      <c r="KD290" s="162">
        <f t="shared" si="1414"/>
        <v>0</v>
      </c>
      <c r="KE290" s="162">
        <f t="shared" si="1414"/>
        <v>0</v>
      </c>
      <c r="KF290" s="162">
        <f t="shared" si="1414"/>
        <v>0</v>
      </c>
      <c r="KG290" s="162">
        <f t="shared" si="1414"/>
        <v>0</v>
      </c>
      <c r="KH290" s="162">
        <f t="shared" si="1414"/>
        <v>0</v>
      </c>
      <c r="KI290" s="162">
        <f t="shared" si="1414"/>
        <v>0</v>
      </c>
      <c r="KJ290" s="162">
        <f t="shared" si="1414"/>
        <v>0</v>
      </c>
      <c r="KK290" s="162">
        <f t="shared" si="1414"/>
        <v>0</v>
      </c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</row>
    <row r="291" ht="14.25" customHeight="1" spans="1:326" x14ac:dyDescent="0.25">
      <c r="A291" s="1">
        <v>10</v>
      </c>
      <c r="B291" s="1">
        <f t="shared" ref="B291:C291" si="1415">B290+1</f>
        <v>281</v>
      </c>
      <c r="C291" s="232">
        <f t="shared" si="1415"/>
        <v>43746</v>
      </c>
      <c r="D291" s="162">
        <f t="shared" si="9"/>
        <v>0</v>
      </c>
      <c r="E291" s="162">
        <f>(SUMIFS(Profile!$F$2:$F$17521,Profile!$B$2:$B$17521,$B291,Profile!$C$2:$C$17521,E$8))*$C$6</f>
        <v>0</v>
      </c>
      <c r="F291" s="162">
        <f>(SUMIFS(Profile!$F$2:$F$17521,Profile!$B$2:$B$17521,$B291,Profile!$C$2:$C$17521,F$8))*$C$6</f>
        <v>0</v>
      </c>
      <c r="G291" s="162">
        <f>(SUMIFS(Profile!$F$2:$F$17521,Profile!$B$2:$B$17521,$B291,Profile!$C$2:$C$17521,G$8))*$C$6</f>
        <v>0</v>
      </c>
      <c r="H291" s="162">
        <f>(SUMIFS(Profile!$F$2:$F$17521,Profile!$B$2:$B$17521,$B291,Profile!$C$2:$C$17521,H$8))*$C$6</f>
        <v>0</v>
      </c>
      <c r="I291" s="162">
        <f>(SUMIFS(Profile!$F$2:$F$17521,Profile!$B$2:$B$17521,$B291,Profile!$C$2:$C$17521,I$8))*$C$6</f>
        <v>0</v>
      </c>
      <c r="J291" s="162">
        <f>(SUMIFS(Profile!$F$2:$F$17521,Profile!$B$2:$B$17521,$B291,Profile!$C$2:$C$17521,J$8))*$C$6</f>
        <v>0</v>
      </c>
      <c r="K291" s="162">
        <f>(SUMIFS(Profile!$F$2:$F$17521,Profile!$B$2:$B$17521,$B291,Profile!$C$2:$C$17521,K$8))*$C$6</f>
        <v>0</v>
      </c>
      <c r="L291" s="162">
        <f>(SUMIFS(Profile!$F$2:$F$17521,Profile!$B$2:$B$17521,$B291,Profile!$C$2:$C$17521,L$8))*$C$6</f>
        <v>0</v>
      </c>
      <c r="M291" s="162">
        <f>(SUMIFS(Profile!$F$2:$F$17521,Profile!$B$2:$B$17521,$B291,Profile!$C$2:$C$17521,M$8))*$C$6</f>
        <v>0</v>
      </c>
      <c r="N291" s="162">
        <f>(SUMIFS(Profile!$F$2:$F$17521,Profile!$B$2:$B$17521,$B291,Profile!$C$2:$C$17521,N$8))*$C$6</f>
        <v>0</v>
      </c>
      <c r="O291" s="162">
        <f>(SUMIFS(Profile!$F$2:$F$17521,Profile!$B$2:$B$17521,$B291,Profile!$C$2:$C$17521,O$8))*$C$6</f>
        <v>0</v>
      </c>
      <c r="P291" s="162">
        <f>(SUMIFS(Profile!$F$2:$F$17521,Profile!$B$2:$B$17521,$B291,Profile!$C$2:$C$17521,P$8))*$C$6</f>
        <v>0</v>
      </c>
      <c r="Q291" s="162">
        <f>(SUMIFS(Profile!$F$2:$F$17521,Profile!$B$2:$B$17521,$B291,Profile!$C$2:$C$17521,Q$8))*$C$6</f>
        <v>0</v>
      </c>
      <c r="R291" s="162">
        <f>(SUMIFS(Profile!$F$2:$F$17521,Profile!$B$2:$B$17521,$B291,Profile!$C$2:$C$17521,R$8))*$C$6</f>
        <v>0</v>
      </c>
      <c r="S291" s="162">
        <f>(SUMIFS(Profile!$F$2:$F$17521,Profile!$B$2:$B$17521,$B291,Profile!$C$2:$C$17521,S$8))*$C$6</f>
        <v>0</v>
      </c>
      <c r="T291" s="162">
        <f>(SUMIFS(Profile!$F$2:$F$17521,Profile!$B$2:$B$17521,$B291,Profile!$C$2:$C$17521,T$8))*$C$6</f>
        <v>0</v>
      </c>
      <c r="U291" s="162">
        <f>(SUMIFS(Profile!$F$2:$F$17521,Profile!$B$2:$B$17521,$B291,Profile!$C$2:$C$17521,U$8))*$C$6</f>
        <v>0</v>
      </c>
      <c r="V291" s="162">
        <f>(SUMIFS(Profile!$F$2:$F$17521,Profile!$B$2:$B$17521,$B291,Profile!$C$2:$C$17521,V$8))*$C$6</f>
        <v>0</v>
      </c>
      <c r="W291" s="162">
        <f>(SUMIFS(Profile!$F$2:$F$17521,Profile!$B$2:$B$17521,$B291,Profile!$C$2:$C$17521,W$8))*$C$6</f>
        <v>0</v>
      </c>
      <c r="X291" s="162">
        <f>(SUMIFS(Profile!$F$2:$F$17521,Profile!$B$2:$B$17521,$B291,Profile!$C$2:$C$17521,X$8))*$C$6</f>
        <v>0</v>
      </c>
      <c r="Y291" s="162">
        <f>(SUMIFS(Profile!$F$2:$F$17521,Profile!$B$2:$B$17521,$B291,Profile!$C$2:$C$17521,Y$8))*$C$6</f>
        <v>0</v>
      </c>
      <c r="Z291" s="162">
        <f>(SUMIFS(Profile!$F$2:$F$17521,Profile!$B$2:$B$17521,$B291,Profile!$C$2:$C$17521,Z$8))*$C$6</f>
        <v>0</v>
      </c>
      <c r="AA291" s="162">
        <f>(SUMIFS(Profile!$F$2:$F$17521,Profile!$B$2:$B$17521,$B291,Profile!$C$2:$C$17521,AA$8))*$C$6</f>
        <v>0</v>
      </c>
      <c r="AB291" s="162">
        <f>(SUMIFS(Profile!$F$2:$F$17521,Profile!$B$2:$B$17521,$B291,Profile!$C$2:$C$17521,AB$8))*$C$6</f>
        <v>0</v>
      </c>
      <c r="AC291" s="162">
        <f>(SUMIFS(Profile!$F$2:$F$17521,Profile!$B$2:$B$17521,$B291,Profile!$C$2:$C$17521,AC$8))*$C$6</f>
        <v>0</v>
      </c>
      <c r="AD291" s="162">
        <f>(SUMIFS(Profile!$F$2:$F$17521,Profile!$B$2:$B$17521,$B291,Profile!$C$2:$C$17521,AD$8))*$C$6</f>
        <v>0</v>
      </c>
      <c r="AE291" s="162">
        <f>(SUMIFS(Profile!$F$2:$F$17521,Profile!$B$2:$B$17521,$B291,Profile!$C$2:$C$17521,AE$8))*$C$6</f>
        <v>0</v>
      </c>
      <c r="AF291" s="162">
        <f>(SUMIFS(Profile!$F$2:$F$17521,Profile!$B$2:$B$17521,$B291,Profile!$C$2:$C$17521,AF$8))*$C$6</f>
        <v>0</v>
      </c>
      <c r="AG291" s="162">
        <f>(SUMIFS(Profile!$F$2:$F$17521,Profile!$B$2:$B$17521,$B291,Profile!$C$2:$C$17521,AG$8))*$C$6</f>
        <v>0</v>
      </c>
      <c r="AH291" s="162">
        <f>(SUMIFS(Profile!$F$2:$F$17521,Profile!$B$2:$B$17521,$B291,Profile!$C$2:$C$17521,AH$8))*$C$6</f>
        <v>0</v>
      </c>
      <c r="AI291" s="162">
        <f>(SUMIFS(Profile!$F$2:$F$17521,Profile!$B$2:$B$17521,$B291,Profile!$C$2:$C$17521,AI$8))*$C$6</f>
        <v>0</v>
      </c>
      <c r="AJ291" s="162">
        <f>(SUMIFS(Profile!$F$2:$F$17521,Profile!$B$2:$B$17521,$B291,Profile!$C$2:$C$17521,AJ$8))*$C$6</f>
        <v>0</v>
      </c>
      <c r="AK291" s="162">
        <f>(SUMIFS(Profile!$F$2:$F$17521,Profile!$B$2:$B$17521,$B291,Profile!$C$2:$C$17521,AK$8))*$C$6</f>
        <v>0</v>
      </c>
      <c r="AL291" s="162">
        <f>(SUMIFS(Profile!$F$2:$F$17521,Profile!$B$2:$B$17521,$B291,Profile!$C$2:$C$17521,AL$8))*$C$6</f>
        <v>0</v>
      </c>
      <c r="AM291" s="162">
        <f>(SUMIFS(Profile!$F$2:$F$17521,Profile!$B$2:$B$17521,$B291,Profile!$C$2:$C$17521,AM$8))*$C$6</f>
        <v>0</v>
      </c>
      <c r="AN291" s="162">
        <f>(SUMIFS(Profile!$F$2:$F$17521,Profile!$B$2:$B$17521,$B291,Profile!$C$2:$C$17521,AN$8))*$C$6</f>
        <v>0</v>
      </c>
      <c r="AO291" s="162">
        <f>(SUMIFS(Profile!$F$2:$F$17521,Profile!$B$2:$B$17521,$B291,Profile!$C$2:$C$17521,AO$8))*$C$6</f>
        <v>0</v>
      </c>
      <c r="AP291" s="162">
        <f>(SUMIFS(Profile!$F$2:$F$17521,Profile!$B$2:$B$17521,$B291,Profile!$C$2:$C$17521,AP$8))*$C$6</f>
        <v>0</v>
      </c>
      <c r="AQ291" s="162">
        <f>(SUMIFS(Profile!$F$2:$F$17521,Profile!$B$2:$B$17521,$B291,Profile!$C$2:$C$17521,AQ$8))*$C$6</f>
        <v>0</v>
      </c>
      <c r="AR291" s="162">
        <f>(SUMIFS(Profile!$F$2:$F$17521,Profile!$B$2:$B$17521,$B291,Profile!$C$2:$C$17521,AR$8))*$C$6</f>
        <v>0</v>
      </c>
      <c r="AS291" s="162">
        <f>(SUMIFS(Profile!$F$2:$F$17521,Profile!$B$2:$B$17521,$B291,Profile!$C$2:$C$17521,AS$8))*$C$6</f>
        <v>0</v>
      </c>
      <c r="AT291" s="162">
        <f>(SUMIFS(Profile!$F$2:$F$17521,Profile!$B$2:$B$17521,$B291,Profile!$C$2:$C$17521,AT$8))*$C$6</f>
        <v>0</v>
      </c>
      <c r="AU291" s="162">
        <f>(SUMIFS(Profile!$F$2:$F$17521,Profile!$B$2:$B$17521,$B291,Profile!$C$2:$C$17521,AU$8))*$C$6</f>
        <v>0</v>
      </c>
      <c r="AV291" s="162">
        <f>(SUMIFS(Profile!$F$2:$F$17521,Profile!$B$2:$B$17521,$B291,Profile!$C$2:$C$17521,AV$8))*$C$6</f>
        <v>0</v>
      </c>
      <c r="AW291" s="162">
        <f>(SUMIFS(Profile!$F$2:$F$17521,Profile!$B$2:$B$17521,$B291,Profile!$C$2:$C$17521,AW$8))*$C$6</f>
        <v>0</v>
      </c>
      <c r="AX291" s="162">
        <f>(SUMIFS(Profile!$F$2:$F$17521,Profile!$B$2:$B$17521,$B291,Profile!$C$2:$C$17521,AX$8))*$C$6</f>
        <v>0</v>
      </c>
      <c r="AY291" s="162">
        <f>(SUMIFS(Profile!$F$2:$F$17521,Profile!$B$2:$B$17521,$B291,Profile!$C$2:$C$17521,AY$8))*$C$6</f>
        <v>0</v>
      </c>
      <c r="AZ291" s="162">
        <f>(SUMIFS(Profile!$F$2:$F$17521,Profile!$B$2:$B$17521,$B291,Profile!$C$2:$C$17521,AZ$8))*$C$6</f>
        <v>0</v>
      </c>
      <c r="BA291" s="162">
        <f t="shared" si="10"/>
        <v>0</v>
      </c>
      <c r="BB291" s="162">
        <f>(SUMIFS(Profile!$E$2:$E$17521,Profile!$B$2:$B$17521,$B291,Profile!$C$2:$C$17521,BB$8))*$C$9</f>
        <v>0</v>
      </c>
      <c r="BC291" s="162">
        <f>(SUMIFS(Profile!$E$2:$E$17521,Profile!$B$2:$B$17521,$B291,Profile!$C$2:$C$17521,BC$8))*$C$9</f>
        <v>0</v>
      </c>
      <c r="BD291" s="162">
        <f>(SUMIFS(Profile!$E$2:$E$17521,Profile!$B$2:$B$17521,$B291,Profile!$C$2:$C$17521,BD$8))*$C$9</f>
        <v>0</v>
      </c>
      <c r="BE291" s="162">
        <f>(SUMIFS(Profile!$E$2:$E$17521,Profile!$B$2:$B$17521,$B291,Profile!$C$2:$C$17521,BE$8))*$C$9</f>
        <v>0</v>
      </c>
      <c r="BF291" s="162">
        <f>(SUMIFS(Profile!$E$2:$E$17521,Profile!$B$2:$B$17521,$B291,Profile!$C$2:$C$17521,BF$8))*$C$9</f>
        <v>0</v>
      </c>
      <c r="BG291" s="162">
        <f>(SUMIFS(Profile!$E$2:$E$17521,Profile!$B$2:$B$17521,$B291,Profile!$C$2:$C$17521,BG$8))*$C$9</f>
        <v>0</v>
      </c>
      <c r="BH291" s="162">
        <f>(SUMIFS(Profile!$E$2:$E$17521,Profile!$B$2:$B$17521,$B291,Profile!$C$2:$C$17521,BH$8))*$C$9</f>
        <v>0</v>
      </c>
      <c r="BI291" s="162">
        <f>(SUMIFS(Profile!$E$2:$E$17521,Profile!$B$2:$B$17521,$B291,Profile!$C$2:$C$17521,BI$8))*$C$9</f>
        <v>0</v>
      </c>
      <c r="BJ291" s="162">
        <f>(SUMIFS(Profile!$E$2:$E$17521,Profile!$B$2:$B$17521,$B291,Profile!$C$2:$C$17521,BJ$8))*$C$9</f>
        <v>0</v>
      </c>
      <c r="BK291" s="162">
        <f>(SUMIFS(Profile!$E$2:$E$17521,Profile!$B$2:$B$17521,$B291,Profile!$C$2:$C$17521,BK$8))*$C$9</f>
        <v>0</v>
      </c>
      <c r="BL291" s="162">
        <f>(SUMIFS(Profile!$E$2:$E$17521,Profile!$B$2:$B$17521,$B291,Profile!$C$2:$C$17521,BL$8))*$C$9</f>
        <v>0</v>
      </c>
      <c r="BM291" s="162">
        <f>(SUMIFS(Profile!$E$2:$E$17521,Profile!$B$2:$B$17521,$B291,Profile!$C$2:$C$17521,BM$8))*$C$9</f>
        <v>0</v>
      </c>
      <c r="BN291" s="162">
        <f>(SUMIFS(Profile!$E$2:$E$17521,Profile!$B$2:$B$17521,$B291,Profile!$C$2:$C$17521,BN$8))*$C$9</f>
        <v>0</v>
      </c>
      <c r="BO291" s="162">
        <f>(SUMIFS(Profile!$E$2:$E$17521,Profile!$B$2:$B$17521,$B291,Profile!$C$2:$C$17521,BO$8))*$C$9</f>
        <v>0</v>
      </c>
      <c r="BP291" s="162">
        <f>(SUMIFS(Profile!$E$2:$E$17521,Profile!$B$2:$B$17521,$B291,Profile!$C$2:$C$17521,BP$8))*$C$9</f>
        <v>0</v>
      </c>
      <c r="BQ291" s="162">
        <f>(SUMIFS(Profile!$E$2:$E$17521,Profile!$B$2:$B$17521,$B291,Profile!$C$2:$C$17521,BQ$8))*$C$9</f>
        <v>0</v>
      </c>
      <c r="BR291" s="162">
        <f>(SUMIFS(Profile!$E$2:$E$17521,Profile!$B$2:$B$17521,$B291,Profile!$C$2:$C$17521,BR$8))*$C$9</f>
        <v>0</v>
      </c>
      <c r="BS291" s="162">
        <f>(SUMIFS(Profile!$E$2:$E$17521,Profile!$B$2:$B$17521,$B291,Profile!$C$2:$C$17521,BS$8))*$C$9</f>
        <v>0</v>
      </c>
      <c r="BT291" s="162">
        <f>(SUMIFS(Profile!$E$2:$E$17521,Profile!$B$2:$B$17521,$B291,Profile!$C$2:$C$17521,BT$8))*$C$9</f>
        <v>0</v>
      </c>
      <c r="BU291" s="162">
        <f>(SUMIFS(Profile!$E$2:$E$17521,Profile!$B$2:$B$17521,$B291,Profile!$C$2:$C$17521,BU$8))*$C$9</f>
        <v>0</v>
      </c>
      <c r="BV291" s="162">
        <f>(SUMIFS(Profile!$E$2:$E$17521,Profile!$B$2:$B$17521,$B291,Profile!$C$2:$C$17521,BV$8))*$C$9</f>
        <v>0</v>
      </c>
      <c r="BW291" s="162">
        <f>(SUMIFS(Profile!$E$2:$E$17521,Profile!$B$2:$B$17521,$B291,Profile!$C$2:$C$17521,BW$8))*$C$9</f>
        <v>0</v>
      </c>
      <c r="BX291" s="162">
        <f>(SUMIFS(Profile!$E$2:$E$17521,Profile!$B$2:$B$17521,$B291,Profile!$C$2:$C$17521,BX$8))*$C$9</f>
        <v>0</v>
      </c>
      <c r="BY291" s="162">
        <f>(SUMIFS(Profile!$E$2:$E$17521,Profile!$B$2:$B$17521,$B291,Profile!$C$2:$C$17521,BY$8))*$C$9</f>
        <v>0</v>
      </c>
      <c r="BZ291" s="162">
        <f>(SUMIFS(Profile!$E$2:$E$17521,Profile!$B$2:$B$17521,$B291,Profile!$C$2:$C$17521,BZ$8))*$C$9</f>
        <v>0</v>
      </c>
      <c r="CA291" s="162">
        <f>(SUMIFS(Profile!$E$2:$E$17521,Profile!$B$2:$B$17521,$B291,Profile!$C$2:$C$17521,CA$8))*$C$9</f>
        <v>0</v>
      </c>
      <c r="CB291" s="162">
        <f>(SUMIFS(Profile!$E$2:$E$17521,Profile!$B$2:$B$17521,$B291,Profile!$C$2:$C$17521,CB$8))*$C$9</f>
        <v>0</v>
      </c>
      <c r="CC291" s="162">
        <f>(SUMIFS(Profile!$E$2:$E$17521,Profile!$B$2:$B$17521,$B291,Profile!$C$2:$C$17521,CC$8))*$C$9</f>
        <v>0</v>
      </c>
      <c r="CD291" s="162">
        <f>(SUMIFS(Profile!$E$2:$E$17521,Profile!$B$2:$B$17521,$B291,Profile!$C$2:$C$17521,CD$8))*$C$9</f>
        <v>0</v>
      </c>
      <c r="CE291" s="162">
        <f>(SUMIFS(Profile!$E$2:$E$17521,Profile!$B$2:$B$17521,$B291,Profile!$C$2:$C$17521,CE$8))*$C$9</f>
        <v>0</v>
      </c>
      <c r="CF291" s="162">
        <f>(SUMIFS(Profile!$E$2:$E$17521,Profile!$B$2:$B$17521,$B291,Profile!$C$2:$C$17521,CF$8))*$C$9</f>
        <v>0</v>
      </c>
      <c r="CG291" s="162">
        <f>(SUMIFS(Profile!$E$2:$E$17521,Profile!$B$2:$B$17521,$B291,Profile!$C$2:$C$17521,CG$8))*$C$9</f>
        <v>0</v>
      </c>
      <c r="CH291" s="162">
        <f>(SUMIFS(Profile!$E$2:$E$17521,Profile!$B$2:$B$17521,$B291,Profile!$C$2:$C$17521,CH$8))*$C$9</f>
        <v>0</v>
      </c>
      <c r="CI291" s="162">
        <f>(SUMIFS(Profile!$E$2:$E$17521,Profile!$B$2:$B$17521,$B291,Profile!$C$2:$C$17521,CI$8))*$C$9</f>
        <v>0</v>
      </c>
      <c r="CJ291" s="162">
        <f>(SUMIFS(Profile!$E$2:$E$17521,Profile!$B$2:$B$17521,$B291,Profile!$C$2:$C$17521,CJ$8))*$C$9</f>
        <v>0</v>
      </c>
      <c r="CK291" s="162">
        <f>(SUMIFS(Profile!$E$2:$E$17521,Profile!$B$2:$B$17521,$B291,Profile!$C$2:$C$17521,CK$8))*$C$9</f>
        <v>0</v>
      </c>
      <c r="CL291" s="162">
        <f>(SUMIFS(Profile!$E$2:$E$17521,Profile!$B$2:$B$17521,$B291,Profile!$C$2:$C$17521,CL$8))*$C$9</f>
        <v>0</v>
      </c>
      <c r="CM291" s="162">
        <f>(SUMIFS(Profile!$E$2:$E$17521,Profile!$B$2:$B$17521,$B291,Profile!$C$2:$C$17521,CM$8))*$C$9</f>
        <v>0</v>
      </c>
      <c r="CN291" s="162">
        <f>(SUMIFS(Profile!$E$2:$E$17521,Profile!$B$2:$B$17521,$B291,Profile!$C$2:$C$17521,CN$8))*$C$9</f>
        <v>0</v>
      </c>
      <c r="CO291" s="162">
        <f>(SUMIFS(Profile!$E$2:$E$17521,Profile!$B$2:$B$17521,$B291,Profile!$C$2:$C$17521,CO$8))*$C$9</f>
        <v>0</v>
      </c>
      <c r="CP291" s="162">
        <f>(SUMIFS(Profile!$E$2:$E$17521,Profile!$B$2:$B$17521,$B291,Profile!$C$2:$C$17521,CP$8))*$C$9</f>
        <v>0</v>
      </c>
      <c r="CQ291" s="162">
        <f>(SUMIFS(Profile!$E$2:$E$17521,Profile!$B$2:$B$17521,$B291,Profile!$C$2:$C$17521,CQ$8))*$C$9</f>
        <v>0</v>
      </c>
      <c r="CR291" s="162">
        <f>(SUMIFS(Profile!$E$2:$E$17521,Profile!$B$2:$B$17521,$B291,Profile!$C$2:$C$17521,CR$8))*$C$9</f>
        <v>0</v>
      </c>
      <c r="CS291" s="162">
        <f>(SUMIFS(Profile!$E$2:$E$17521,Profile!$B$2:$B$17521,$B291,Profile!$C$2:$C$17521,CS$8))*$C$9</f>
        <v>0</v>
      </c>
      <c r="CT291" s="162">
        <f>(SUMIFS(Profile!$E$2:$E$17521,Profile!$B$2:$B$17521,$B291,Profile!$C$2:$C$17521,CT$8))*$C$9</f>
        <v>0</v>
      </c>
      <c r="CU291" s="162">
        <f>(SUMIFS(Profile!$E$2:$E$17521,Profile!$B$2:$B$17521,$B291,Profile!$C$2:$C$17521,CU$8))*$C$9</f>
        <v>0</v>
      </c>
      <c r="CV291" s="162">
        <f>(SUMIFS(Profile!$E$2:$E$17521,Profile!$B$2:$B$17521,$B291,Profile!$C$2:$C$17521,CV$8))*$C$9</f>
        <v>0</v>
      </c>
      <c r="CW291" s="162">
        <f>(SUMIFS(Profile!$E$2:$E$17521,Profile!$B$2:$B$17521,$B291,Profile!$C$2:$C$17521,CW$8))*$C$9</f>
        <v>0</v>
      </c>
      <c r="CX291" s="162">
        <f t="shared" si="11"/>
        <v>0</v>
      </c>
      <c r="CY291" s="162">
        <f t="shared" ref="CY291:ET291" si="1416">MAX(BB291-E291,0)</f>
        <v>0</v>
      </c>
      <c r="CZ291" s="162">
        <f t="shared" si="1416"/>
        <v>0</v>
      </c>
      <c r="DA291" s="162">
        <f t="shared" si="1416"/>
        <v>0</v>
      </c>
      <c r="DB291" s="162">
        <f t="shared" si="1416"/>
        <v>0</v>
      </c>
      <c r="DC291" s="162">
        <f t="shared" si="1416"/>
        <v>0</v>
      </c>
      <c r="DD291" s="162">
        <f t="shared" si="1416"/>
        <v>0</v>
      </c>
      <c r="DE291" s="162">
        <f t="shared" si="1416"/>
        <v>0</v>
      </c>
      <c r="DF291" s="162">
        <f t="shared" si="1416"/>
        <v>0</v>
      </c>
      <c r="DG291" s="162">
        <f t="shared" si="1416"/>
        <v>0</v>
      </c>
      <c r="DH291" s="162">
        <f t="shared" si="1416"/>
        <v>0</v>
      </c>
      <c r="DI291" s="162">
        <f t="shared" si="1416"/>
        <v>0</v>
      </c>
      <c r="DJ291" s="162">
        <f t="shared" si="1416"/>
        <v>0</v>
      </c>
      <c r="DK291" s="162">
        <f t="shared" si="1416"/>
        <v>0</v>
      </c>
      <c r="DL291" s="162">
        <f t="shared" si="1416"/>
        <v>0</v>
      </c>
      <c r="DM291" s="162">
        <f t="shared" si="1416"/>
        <v>0</v>
      </c>
      <c r="DN291" s="162">
        <f t="shared" si="1416"/>
        <v>0</v>
      </c>
      <c r="DO291" s="162">
        <f t="shared" si="1416"/>
        <v>0</v>
      </c>
      <c r="DP291" s="162">
        <f t="shared" si="1416"/>
        <v>0</v>
      </c>
      <c r="DQ291" s="162">
        <f t="shared" si="1416"/>
        <v>0</v>
      </c>
      <c r="DR291" s="162">
        <f t="shared" si="1416"/>
        <v>0</v>
      </c>
      <c r="DS291" s="162">
        <f t="shared" si="1416"/>
        <v>0</v>
      </c>
      <c r="DT291" s="162">
        <f t="shared" si="1416"/>
        <v>0</v>
      </c>
      <c r="DU291" s="162">
        <f t="shared" si="1416"/>
        <v>0</v>
      </c>
      <c r="DV291" s="162">
        <f t="shared" si="1416"/>
        <v>0</v>
      </c>
      <c r="DW291" s="162">
        <f t="shared" si="1416"/>
        <v>0</v>
      </c>
      <c r="DX291" s="162">
        <f t="shared" si="1416"/>
        <v>0</v>
      </c>
      <c r="DY291" s="162">
        <f t="shared" si="1416"/>
        <v>0</v>
      </c>
      <c r="DZ291" s="162">
        <f t="shared" si="1416"/>
        <v>0</v>
      </c>
      <c r="EA291" s="162">
        <f t="shared" si="1416"/>
        <v>0</v>
      </c>
      <c r="EB291" s="162">
        <f t="shared" si="1416"/>
        <v>0</v>
      </c>
      <c r="EC291" s="162">
        <f t="shared" si="1416"/>
        <v>0</v>
      </c>
      <c r="ED291" s="162">
        <f t="shared" si="1416"/>
        <v>0</v>
      </c>
      <c r="EE291" s="162">
        <f t="shared" si="1416"/>
        <v>0</v>
      </c>
      <c r="EF291" s="162">
        <f t="shared" si="1416"/>
        <v>0</v>
      </c>
      <c r="EG291" s="162">
        <f t="shared" si="1416"/>
        <v>0</v>
      </c>
      <c r="EH291" s="162">
        <f t="shared" si="1416"/>
        <v>0</v>
      </c>
      <c r="EI291" s="162">
        <f t="shared" si="1416"/>
        <v>0</v>
      </c>
      <c r="EJ291" s="162">
        <f t="shared" si="1416"/>
        <v>0</v>
      </c>
      <c r="EK291" s="162">
        <f t="shared" si="1416"/>
        <v>0</v>
      </c>
      <c r="EL291" s="162">
        <f t="shared" si="1416"/>
        <v>0</v>
      </c>
      <c r="EM291" s="162">
        <f t="shared" si="1416"/>
        <v>0</v>
      </c>
      <c r="EN291" s="162">
        <f t="shared" si="1416"/>
        <v>0</v>
      </c>
      <c r="EO291" s="162">
        <f t="shared" si="1416"/>
        <v>0</v>
      </c>
      <c r="EP291" s="162">
        <f t="shared" si="1416"/>
        <v>0</v>
      </c>
      <c r="EQ291" s="162">
        <f t="shared" si="1416"/>
        <v>0</v>
      </c>
      <c r="ER291" s="162">
        <f t="shared" si="1416"/>
        <v>0</v>
      </c>
      <c r="ES291" s="162">
        <f t="shared" si="1416"/>
        <v>0</v>
      </c>
      <c r="ET291" s="162">
        <f t="shared" si="1416"/>
        <v>0</v>
      </c>
      <c r="EU291" s="162">
        <f t="shared" si="13"/>
        <v>0</v>
      </c>
      <c r="EV291" s="162">
        <f t="shared" ref="EV291:GQ291" si="1417">BB291-CY291</f>
        <v>0</v>
      </c>
      <c r="EW291" s="162">
        <f t="shared" si="1417"/>
        <v>0</v>
      </c>
      <c r="EX291" s="162">
        <f t="shared" si="1417"/>
        <v>0</v>
      </c>
      <c r="EY291" s="162">
        <f t="shared" si="1417"/>
        <v>0</v>
      </c>
      <c r="EZ291" s="162">
        <f t="shared" si="1417"/>
        <v>0</v>
      </c>
      <c r="FA291" s="162">
        <f t="shared" si="1417"/>
        <v>0</v>
      </c>
      <c r="FB291" s="162">
        <f t="shared" si="1417"/>
        <v>0</v>
      </c>
      <c r="FC291" s="162">
        <f t="shared" si="1417"/>
        <v>0</v>
      </c>
      <c r="FD291" s="162">
        <f t="shared" si="1417"/>
        <v>0</v>
      </c>
      <c r="FE291" s="162">
        <f t="shared" si="1417"/>
        <v>0</v>
      </c>
      <c r="FF291" s="162">
        <f t="shared" si="1417"/>
        <v>0</v>
      </c>
      <c r="FG291" s="162">
        <f t="shared" si="1417"/>
        <v>0</v>
      </c>
      <c r="FH291" s="162">
        <f t="shared" si="1417"/>
        <v>0</v>
      </c>
      <c r="FI291" s="162">
        <f t="shared" si="1417"/>
        <v>0</v>
      </c>
      <c r="FJ291" s="162">
        <f t="shared" si="1417"/>
        <v>0</v>
      </c>
      <c r="FK291" s="162">
        <f t="shared" si="1417"/>
        <v>0</v>
      </c>
      <c r="FL291" s="162">
        <f t="shared" si="1417"/>
        <v>0</v>
      </c>
      <c r="FM291" s="162">
        <f t="shared" si="1417"/>
        <v>0</v>
      </c>
      <c r="FN291" s="162">
        <f t="shared" si="1417"/>
        <v>0</v>
      </c>
      <c r="FO291" s="162">
        <f t="shared" si="1417"/>
        <v>0</v>
      </c>
      <c r="FP291" s="162">
        <f t="shared" si="1417"/>
        <v>0</v>
      </c>
      <c r="FQ291" s="162">
        <f t="shared" si="1417"/>
        <v>0</v>
      </c>
      <c r="FR291" s="162">
        <f t="shared" si="1417"/>
        <v>0</v>
      </c>
      <c r="FS291" s="162">
        <f t="shared" si="1417"/>
        <v>0</v>
      </c>
      <c r="FT291" s="162">
        <f t="shared" si="1417"/>
        <v>0</v>
      </c>
      <c r="FU291" s="162">
        <f t="shared" si="1417"/>
        <v>0</v>
      </c>
      <c r="FV291" s="162">
        <f t="shared" si="1417"/>
        <v>0</v>
      </c>
      <c r="FW291" s="162">
        <f t="shared" si="1417"/>
        <v>0</v>
      </c>
      <c r="FX291" s="162">
        <f t="shared" si="1417"/>
        <v>0</v>
      </c>
      <c r="FY291" s="162">
        <f t="shared" si="1417"/>
        <v>0</v>
      </c>
      <c r="FZ291" s="162">
        <f t="shared" si="1417"/>
        <v>0</v>
      </c>
      <c r="GA291" s="162">
        <f t="shared" si="1417"/>
        <v>0</v>
      </c>
      <c r="GB291" s="162">
        <f t="shared" si="1417"/>
        <v>0</v>
      </c>
      <c r="GC291" s="162">
        <f t="shared" si="1417"/>
        <v>0</v>
      </c>
      <c r="GD291" s="162">
        <f t="shared" si="1417"/>
        <v>0</v>
      </c>
      <c r="GE291" s="162">
        <f t="shared" si="1417"/>
        <v>0</v>
      </c>
      <c r="GF291" s="162">
        <f t="shared" si="1417"/>
        <v>0</v>
      </c>
      <c r="GG291" s="162">
        <f t="shared" si="1417"/>
        <v>0</v>
      </c>
      <c r="GH291" s="162">
        <f t="shared" si="1417"/>
        <v>0</v>
      </c>
      <c r="GI291" s="162">
        <f t="shared" si="1417"/>
        <v>0</v>
      </c>
      <c r="GJ291" s="162">
        <f t="shared" si="1417"/>
        <v>0</v>
      </c>
      <c r="GK291" s="162">
        <f t="shared" si="1417"/>
        <v>0</v>
      </c>
      <c r="GL291" s="162">
        <f t="shared" si="1417"/>
        <v>0</v>
      </c>
      <c r="GM291" s="162">
        <f t="shared" si="1417"/>
        <v>0</v>
      </c>
      <c r="GN291" s="162">
        <f t="shared" si="1417"/>
        <v>0</v>
      </c>
      <c r="GO291" s="162">
        <f t="shared" si="1417"/>
        <v>0</v>
      </c>
      <c r="GP291" s="162">
        <f t="shared" si="1417"/>
        <v>0</v>
      </c>
      <c r="GQ291" s="162">
        <f t="shared" si="1417"/>
        <v>0</v>
      </c>
      <c r="GR291" s="162">
        <f t="shared" si="15"/>
        <v>0</v>
      </c>
      <c r="GS291" s="162">
        <f t="shared" ref="GS291:IN291" si="1418">E291-EV291</f>
        <v>0</v>
      </c>
      <c r="GT291" s="162">
        <f t="shared" si="1418"/>
        <v>0</v>
      </c>
      <c r="GU291" s="162">
        <f t="shared" si="1418"/>
        <v>0</v>
      </c>
      <c r="GV291" s="162">
        <f t="shared" si="1418"/>
        <v>0</v>
      </c>
      <c r="GW291" s="162">
        <f t="shared" si="1418"/>
        <v>0</v>
      </c>
      <c r="GX291" s="162">
        <f t="shared" si="1418"/>
        <v>0</v>
      </c>
      <c r="GY291" s="162">
        <f t="shared" si="1418"/>
        <v>0</v>
      </c>
      <c r="GZ291" s="162">
        <f t="shared" si="1418"/>
        <v>0</v>
      </c>
      <c r="HA291" s="162">
        <f t="shared" si="1418"/>
        <v>0</v>
      </c>
      <c r="HB291" s="162">
        <f t="shared" si="1418"/>
        <v>0</v>
      </c>
      <c r="HC291" s="162">
        <f t="shared" si="1418"/>
        <v>0</v>
      </c>
      <c r="HD291" s="162">
        <f t="shared" si="1418"/>
        <v>0</v>
      </c>
      <c r="HE291" s="162">
        <f t="shared" si="1418"/>
        <v>0</v>
      </c>
      <c r="HF291" s="162">
        <f t="shared" si="1418"/>
        <v>0</v>
      </c>
      <c r="HG291" s="162">
        <f t="shared" si="1418"/>
        <v>0</v>
      </c>
      <c r="HH291" s="162">
        <f t="shared" si="1418"/>
        <v>0</v>
      </c>
      <c r="HI291" s="162">
        <f t="shared" si="1418"/>
        <v>0</v>
      </c>
      <c r="HJ291" s="162">
        <f t="shared" si="1418"/>
        <v>0</v>
      </c>
      <c r="HK291" s="162">
        <f t="shared" si="1418"/>
        <v>0</v>
      </c>
      <c r="HL291" s="162">
        <f t="shared" si="1418"/>
        <v>0</v>
      </c>
      <c r="HM291" s="162">
        <f t="shared" si="1418"/>
        <v>0</v>
      </c>
      <c r="HN291" s="162">
        <f t="shared" si="1418"/>
        <v>0</v>
      </c>
      <c r="HO291" s="162">
        <f t="shared" si="1418"/>
        <v>0</v>
      </c>
      <c r="HP291" s="162">
        <f t="shared" si="1418"/>
        <v>0</v>
      </c>
      <c r="HQ291" s="162">
        <f t="shared" si="1418"/>
        <v>0</v>
      </c>
      <c r="HR291" s="162">
        <f t="shared" si="1418"/>
        <v>0</v>
      </c>
      <c r="HS291" s="162">
        <f t="shared" si="1418"/>
        <v>0</v>
      </c>
      <c r="HT291" s="162">
        <f t="shared" si="1418"/>
        <v>0</v>
      </c>
      <c r="HU291" s="162">
        <f t="shared" si="1418"/>
        <v>0</v>
      </c>
      <c r="HV291" s="162">
        <f t="shared" si="1418"/>
        <v>0</v>
      </c>
      <c r="HW291" s="162">
        <f t="shared" si="1418"/>
        <v>0</v>
      </c>
      <c r="HX291" s="162">
        <f t="shared" si="1418"/>
        <v>0</v>
      </c>
      <c r="HY291" s="162">
        <f t="shared" si="1418"/>
        <v>0</v>
      </c>
      <c r="HZ291" s="162">
        <f t="shared" si="1418"/>
        <v>0</v>
      </c>
      <c r="IA291" s="162">
        <f t="shared" si="1418"/>
        <v>0</v>
      </c>
      <c r="IB291" s="162">
        <f t="shared" si="1418"/>
        <v>0</v>
      </c>
      <c r="IC291" s="162">
        <f t="shared" si="1418"/>
        <v>0</v>
      </c>
      <c r="ID291" s="162">
        <f t="shared" si="1418"/>
        <v>0</v>
      </c>
      <c r="IE291" s="162">
        <f t="shared" si="1418"/>
        <v>0</v>
      </c>
      <c r="IF291" s="162">
        <f t="shared" si="1418"/>
        <v>0</v>
      </c>
      <c r="IG291" s="162">
        <f t="shared" si="1418"/>
        <v>0</v>
      </c>
      <c r="IH291" s="162">
        <f t="shared" si="1418"/>
        <v>0</v>
      </c>
      <c r="II291" s="162">
        <f t="shared" si="1418"/>
        <v>0</v>
      </c>
      <c r="IJ291" s="162">
        <f t="shared" si="1418"/>
        <v>0</v>
      </c>
      <c r="IK291" s="162">
        <f t="shared" si="1418"/>
        <v>0</v>
      </c>
      <c r="IL291" s="162">
        <f t="shared" si="1418"/>
        <v>0</v>
      </c>
      <c r="IM291" s="162">
        <f t="shared" si="1418"/>
        <v>0</v>
      </c>
      <c r="IN291" s="162">
        <f t="shared" si="1418"/>
        <v>0</v>
      </c>
      <c r="IO291" s="162">
        <f t="shared" si="17"/>
        <v>0</v>
      </c>
      <c r="IP291" s="162">
        <f t="shared" si="23"/>
        <v>0</v>
      </c>
      <c r="IQ291" s="162">
        <f t="shared" ref="IQ291:KK291" si="1419">MAX((MIN(CZ291+IP291,$IO$7))-GT291,0)</f>
        <v>0</v>
      </c>
      <c r="IR291" s="162">
        <f t="shared" si="1419"/>
        <v>0</v>
      </c>
      <c r="IS291" s="162">
        <f t="shared" si="1419"/>
        <v>0</v>
      </c>
      <c r="IT291" s="162">
        <f t="shared" si="1419"/>
        <v>0</v>
      </c>
      <c r="IU291" s="162">
        <f t="shared" si="1419"/>
        <v>0</v>
      </c>
      <c r="IV291" s="162">
        <f t="shared" si="1419"/>
        <v>0</v>
      </c>
      <c r="IW291" s="162">
        <f t="shared" si="1419"/>
        <v>0</v>
      </c>
      <c r="IX291" s="162">
        <f t="shared" si="1419"/>
        <v>0</v>
      </c>
      <c r="IY291" s="162">
        <f t="shared" si="1419"/>
        <v>0</v>
      </c>
      <c r="IZ291" s="162">
        <f t="shared" si="1419"/>
        <v>0</v>
      </c>
      <c r="JA291" s="162">
        <f t="shared" si="1419"/>
        <v>0</v>
      </c>
      <c r="JB291" s="162">
        <f t="shared" si="1419"/>
        <v>0</v>
      </c>
      <c r="JC291" s="162">
        <f t="shared" si="1419"/>
        <v>0</v>
      </c>
      <c r="JD291" s="162">
        <f t="shared" si="1419"/>
        <v>0</v>
      </c>
      <c r="JE291" s="162">
        <f t="shared" si="1419"/>
        <v>0</v>
      </c>
      <c r="JF291" s="162">
        <f t="shared" si="1419"/>
        <v>0</v>
      </c>
      <c r="JG291" s="162">
        <f t="shared" si="1419"/>
        <v>0</v>
      </c>
      <c r="JH291" s="162">
        <f t="shared" si="1419"/>
        <v>0</v>
      </c>
      <c r="JI291" s="162">
        <f t="shared" si="1419"/>
        <v>0</v>
      </c>
      <c r="JJ291" s="162">
        <f t="shared" si="1419"/>
        <v>0</v>
      </c>
      <c r="JK291" s="162">
        <f t="shared" si="1419"/>
        <v>0</v>
      </c>
      <c r="JL291" s="162">
        <f t="shared" si="1419"/>
        <v>0</v>
      </c>
      <c r="JM291" s="162">
        <f t="shared" si="1419"/>
        <v>0</v>
      </c>
      <c r="JN291" s="162">
        <f t="shared" si="1419"/>
        <v>0</v>
      </c>
      <c r="JO291" s="162">
        <f t="shared" si="1419"/>
        <v>0</v>
      </c>
      <c r="JP291" s="162">
        <f t="shared" si="1419"/>
        <v>0</v>
      </c>
      <c r="JQ291" s="162">
        <f t="shared" si="1419"/>
        <v>0</v>
      </c>
      <c r="JR291" s="162">
        <f t="shared" si="1419"/>
        <v>0</v>
      </c>
      <c r="JS291" s="162">
        <f t="shared" si="1419"/>
        <v>0</v>
      </c>
      <c r="JT291" s="162">
        <f t="shared" si="1419"/>
        <v>0</v>
      </c>
      <c r="JU291" s="162">
        <f t="shared" si="1419"/>
        <v>0</v>
      </c>
      <c r="JV291" s="162">
        <f t="shared" si="1419"/>
        <v>0</v>
      </c>
      <c r="JW291" s="162">
        <f t="shared" si="1419"/>
        <v>0</v>
      </c>
      <c r="JX291" s="162">
        <f t="shared" si="1419"/>
        <v>0</v>
      </c>
      <c r="JY291" s="162">
        <f t="shared" si="1419"/>
        <v>0</v>
      </c>
      <c r="JZ291" s="162">
        <f t="shared" si="1419"/>
        <v>0</v>
      </c>
      <c r="KA291" s="162">
        <f t="shared" si="1419"/>
        <v>0</v>
      </c>
      <c r="KB291" s="162">
        <f t="shared" si="1419"/>
        <v>0</v>
      </c>
      <c r="KC291" s="162">
        <f t="shared" si="1419"/>
        <v>0</v>
      </c>
      <c r="KD291" s="162">
        <f t="shared" si="1419"/>
        <v>0</v>
      </c>
      <c r="KE291" s="162">
        <f t="shared" si="1419"/>
        <v>0</v>
      </c>
      <c r="KF291" s="162">
        <f t="shared" si="1419"/>
        <v>0</v>
      </c>
      <c r="KG291" s="162">
        <f t="shared" si="1419"/>
        <v>0</v>
      </c>
      <c r="KH291" s="162">
        <f t="shared" si="1419"/>
        <v>0</v>
      </c>
      <c r="KI291" s="162">
        <f t="shared" si="1419"/>
        <v>0</v>
      </c>
      <c r="KJ291" s="162">
        <f t="shared" si="1419"/>
        <v>0</v>
      </c>
      <c r="KK291" s="162">
        <f t="shared" si="1419"/>
        <v>0</v>
      </c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</row>
    <row r="292" ht="14.25" customHeight="1" spans="1:326" x14ac:dyDescent="0.25">
      <c r="A292" s="1">
        <v>10</v>
      </c>
      <c r="B292" s="1">
        <f t="shared" ref="B292:C292" si="1420">B291+1</f>
        <v>282</v>
      </c>
      <c r="C292" s="232">
        <f t="shared" si="1420"/>
        <v>43747</v>
      </c>
      <c r="D292" s="162">
        <f t="shared" si="9"/>
        <v>0</v>
      </c>
      <c r="E292" s="162">
        <f>(SUMIFS(Profile!$F$2:$F$17521,Profile!$B$2:$B$17521,$B292,Profile!$C$2:$C$17521,E$8))*$C$6</f>
        <v>0</v>
      </c>
      <c r="F292" s="162">
        <f>(SUMIFS(Profile!$F$2:$F$17521,Profile!$B$2:$B$17521,$B292,Profile!$C$2:$C$17521,F$8))*$C$6</f>
        <v>0</v>
      </c>
      <c r="G292" s="162">
        <f>(SUMIFS(Profile!$F$2:$F$17521,Profile!$B$2:$B$17521,$B292,Profile!$C$2:$C$17521,G$8))*$C$6</f>
        <v>0</v>
      </c>
      <c r="H292" s="162">
        <f>(SUMIFS(Profile!$F$2:$F$17521,Profile!$B$2:$B$17521,$B292,Profile!$C$2:$C$17521,H$8))*$C$6</f>
        <v>0</v>
      </c>
      <c r="I292" s="162">
        <f>(SUMIFS(Profile!$F$2:$F$17521,Profile!$B$2:$B$17521,$B292,Profile!$C$2:$C$17521,I$8))*$C$6</f>
        <v>0</v>
      </c>
      <c r="J292" s="162">
        <f>(SUMIFS(Profile!$F$2:$F$17521,Profile!$B$2:$B$17521,$B292,Profile!$C$2:$C$17521,J$8))*$C$6</f>
        <v>0</v>
      </c>
      <c r="K292" s="162">
        <f>(SUMIFS(Profile!$F$2:$F$17521,Profile!$B$2:$B$17521,$B292,Profile!$C$2:$C$17521,K$8))*$C$6</f>
        <v>0</v>
      </c>
      <c r="L292" s="162">
        <f>(SUMIFS(Profile!$F$2:$F$17521,Profile!$B$2:$B$17521,$B292,Profile!$C$2:$C$17521,L$8))*$C$6</f>
        <v>0</v>
      </c>
      <c r="M292" s="162">
        <f>(SUMIFS(Profile!$F$2:$F$17521,Profile!$B$2:$B$17521,$B292,Profile!$C$2:$C$17521,M$8))*$C$6</f>
        <v>0</v>
      </c>
      <c r="N292" s="162">
        <f>(SUMIFS(Profile!$F$2:$F$17521,Profile!$B$2:$B$17521,$B292,Profile!$C$2:$C$17521,N$8))*$C$6</f>
        <v>0</v>
      </c>
      <c r="O292" s="162">
        <f>(SUMIFS(Profile!$F$2:$F$17521,Profile!$B$2:$B$17521,$B292,Profile!$C$2:$C$17521,O$8))*$C$6</f>
        <v>0</v>
      </c>
      <c r="P292" s="162">
        <f>(SUMIFS(Profile!$F$2:$F$17521,Profile!$B$2:$B$17521,$B292,Profile!$C$2:$C$17521,P$8))*$C$6</f>
        <v>0</v>
      </c>
      <c r="Q292" s="162">
        <f>(SUMIFS(Profile!$F$2:$F$17521,Profile!$B$2:$B$17521,$B292,Profile!$C$2:$C$17521,Q$8))*$C$6</f>
        <v>0</v>
      </c>
      <c r="R292" s="162">
        <f>(SUMIFS(Profile!$F$2:$F$17521,Profile!$B$2:$B$17521,$B292,Profile!$C$2:$C$17521,R$8))*$C$6</f>
        <v>0</v>
      </c>
      <c r="S292" s="162">
        <f>(SUMIFS(Profile!$F$2:$F$17521,Profile!$B$2:$B$17521,$B292,Profile!$C$2:$C$17521,S$8))*$C$6</f>
        <v>0</v>
      </c>
      <c r="T292" s="162">
        <f>(SUMIFS(Profile!$F$2:$F$17521,Profile!$B$2:$B$17521,$B292,Profile!$C$2:$C$17521,T$8))*$C$6</f>
        <v>0</v>
      </c>
      <c r="U292" s="162">
        <f>(SUMIFS(Profile!$F$2:$F$17521,Profile!$B$2:$B$17521,$B292,Profile!$C$2:$C$17521,U$8))*$C$6</f>
        <v>0</v>
      </c>
      <c r="V292" s="162">
        <f>(SUMIFS(Profile!$F$2:$F$17521,Profile!$B$2:$B$17521,$B292,Profile!$C$2:$C$17521,V$8))*$C$6</f>
        <v>0</v>
      </c>
      <c r="W292" s="162">
        <f>(SUMIFS(Profile!$F$2:$F$17521,Profile!$B$2:$B$17521,$B292,Profile!$C$2:$C$17521,W$8))*$C$6</f>
        <v>0</v>
      </c>
      <c r="X292" s="162">
        <f>(SUMIFS(Profile!$F$2:$F$17521,Profile!$B$2:$B$17521,$B292,Profile!$C$2:$C$17521,X$8))*$C$6</f>
        <v>0</v>
      </c>
      <c r="Y292" s="162">
        <f>(SUMIFS(Profile!$F$2:$F$17521,Profile!$B$2:$B$17521,$B292,Profile!$C$2:$C$17521,Y$8))*$C$6</f>
        <v>0</v>
      </c>
      <c r="Z292" s="162">
        <f>(SUMIFS(Profile!$F$2:$F$17521,Profile!$B$2:$B$17521,$B292,Profile!$C$2:$C$17521,Z$8))*$C$6</f>
        <v>0</v>
      </c>
      <c r="AA292" s="162">
        <f>(SUMIFS(Profile!$F$2:$F$17521,Profile!$B$2:$B$17521,$B292,Profile!$C$2:$C$17521,AA$8))*$C$6</f>
        <v>0</v>
      </c>
      <c r="AB292" s="162">
        <f>(SUMIFS(Profile!$F$2:$F$17521,Profile!$B$2:$B$17521,$B292,Profile!$C$2:$C$17521,AB$8))*$C$6</f>
        <v>0</v>
      </c>
      <c r="AC292" s="162">
        <f>(SUMIFS(Profile!$F$2:$F$17521,Profile!$B$2:$B$17521,$B292,Profile!$C$2:$C$17521,AC$8))*$C$6</f>
        <v>0</v>
      </c>
      <c r="AD292" s="162">
        <f>(SUMIFS(Profile!$F$2:$F$17521,Profile!$B$2:$B$17521,$B292,Profile!$C$2:$C$17521,AD$8))*$C$6</f>
        <v>0</v>
      </c>
      <c r="AE292" s="162">
        <f>(SUMIFS(Profile!$F$2:$F$17521,Profile!$B$2:$B$17521,$B292,Profile!$C$2:$C$17521,AE$8))*$C$6</f>
        <v>0</v>
      </c>
      <c r="AF292" s="162">
        <f>(SUMIFS(Profile!$F$2:$F$17521,Profile!$B$2:$B$17521,$B292,Profile!$C$2:$C$17521,AF$8))*$C$6</f>
        <v>0</v>
      </c>
      <c r="AG292" s="162">
        <f>(SUMIFS(Profile!$F$2:$F$17521,Profile!$B$2:$B$17521,$B292,Profile!$C$2:$C$17521,AG$8))*$C$6</f>
        <v>0</v>
      </c>
      <c r="AH292" s="162">
        <f>(SUMIFS(Profile!$F$2:$F$17521,Profile!$B$2:$B$17521,$B292,Profile!$C$2:$C$17521,AH$8))*$C$6</f>
        <v>0</v>
      </c>
      <c r="AI292" s="162">
        <f>(SUMIFS(Profile!$F$2:$F$17521,Profile!$B$2:$B$17521,$B292,Profile!$C$2:$C$17521,AI$8))*$C$6</f>
        <v>0</v>
      </c>
      <c r="AJ292" s="162">
        <f>(SUMIFS(Profile!$F$2:$F$17521,Profile!$B$2:$B$17521,$B292,Profile!$C$2:$C$17521,AJ$8))*$C$6</f>
        <v>0</v>
      </c>
      <c r="AK292" s="162">
        <f>(SUMIFS(Profile!$F$2:$F$17521,Profile!$B$2:$B$17521,$B292,Profile!$C$2:$C$17521,AK$8))*$C$6</f>
        <v>0</v>
      </c>
      <c r="AL292" s="162">
        <f>(SUMIFS(Profile!$F$2:$F$17521,Profile!$B$2:$B$17521,$B292,Profile!$C$2:$C$17521,AL$8))*$C$6</f>
        <v>0</v>
      </c>
      <c r="AM292" s="162">
        <f>(SUMIFS(Profile!$F$2:$F$17521,Profile!$B$2:$B$17521,$B292,Profile!$C$2:$C$17521,AM$8))*$C$6</f>
        <v>0</v>
      </c>
      <c r="AN292" s="162">
        <f>(SUMIFS(Profile!$F$2:$F$17521,Profile!$B$2:$B$17521,$B292,Profile!$C$2:$C$17521,AN$8))*$C$6</f>
        <v>0</v>
      </c>
      <c r="AO292" s="162">
        <f>(SUMIFS(Profile!$F$2:$F$17521,Profile!$B$2:$B$17521,$B292,Profile!$C$2:$C$17521,AO$8))*$C$6</f>
        <v>0</v>
      </c>
      <c r="AP292" s="162">
        <f>(SUMIFS(Profile!$F$2:$F$17521,Profile!$B$2:$B$17521,$B292,Profile!$C$2:$C$17521,AP$8))*$C$6</f>
        <v>0</v>
      </c>
      <c r="AQ292" s="162">
        <f>(SUMIFS(Profile!$F$2:$F$17521,Profile!$B$2:$B$17521,$B292,Profile!$C$2:$C$17521,AQ$8))*$C$6</f>
        <v>0</v>
      </c>
      <c r="AR292" s="162">
        <f>(SUMIFS(Profile!$F$2:$F$17521,Profile!$B$2:$B$17521,$B292,Profile!$C$2:$C$17521,AR$8))*$C$6</f>
        <v>0</v>
      </c>
      <c r="AS292" s="162">
        <f>(SUMIFS(Profile!$F$2:$F$17521,Profile!$B$2:$B$17521,$B292,Profile!$C$2:$C$17521,AS$8))*$C$6</f>
        <v>0</v>
      </c>
      <c r="AT292" s="162">
        <f>(SUMIFS(Profile!$F$2:$F$17521,Profile!$B$2:$B$17521,$B292,Profile!$C$2:$C$17521,AT$8))*$C$6</f>
        <v>0</v>
      </c>
      <c r="AU292" s="162">
        <f>(SUMIFS(Profile!$F$2:$F$17521,Profile!$B$2:$B$17521,$B292,Profile!$C$2:$C$17521,AU$8))*$C$6</f>
        <v>0</v>
      </c>
      <c r="AV292" s="162">
        <f>(SUMIFS(Profile!$F$2:$F$17521,Profile!$B$2:$B$17521,$B292,Profile!$C$2:$C$17521,AV$8))*$C$6</f>
        <v>0</v>
      </c>
      <c r="AW292" s="162">
        <f>(SUMIFS(Profile!$F$2:$F$17521,Profile!$B$2:$B$17521,$B292,Profile!$C$2:$C$17521,AW$8))*$C$6</f>
        <v>0</v>
      </c>
      <c r="AX292" s="162">
        <f>(SUMIFS(Profile!$F$2:$F$17521,Profile!$B$2:$B$17521,$B292,Profile!$C$2:$C$17521,AX$8))*$C$6</f>
        <v>0</v>
      </c>
      <c r="AY292" s="162">
        <f>(SUMIFS(Profile!$F$2:$F$17521,Profile!$B$2:$B$17521,$B292,Profile!$C$2:$C$17521,AY$8))*$C$6</f>
        <v>0</v>
      </c>
      <c r="AZ292" s="162">
        <f>(SUMIFS(Profile!$F$2:$F$17521,Profile!$B$2:$B$17521,$B292,Profile!$C$2:$C$17521,AZ$8))*$C$6</f>
        <v>0</v>
      </c>
      <c r="BA292" s="162">
        <f t="shared" si="10"/>
        <v>0</v>
      </c>
      <c r="BB292" s="162">
        <f>(SUMIFS(Profile!$E$2:$E$17521,Profile!$B$2:$B$17521,$B292,Profile!$C$2:$C$17521,BB$8))*$C$9</f>
        <v>0</v>
      </c>
      <c r="BC292" s="162">
        <f>(SUMIFS(Profile!$E$2:$E$17521,Profile!$B$2:$B$17521,$B292,Profile!$C$2:$C$17521,BC$8))*$C$9</f>
        <v>0</v>
      </c>
      <c r="BD292" s="162">
        <f>(SUMIFS(Profile!$E$2:$E$17521,Profile!$B$2:$B$17521,$B292,Profile!$C$2:$C$17521,BD$8))*$C$9</f>
        <v>0</v>
      </c>
      <c r="BE292" s="162">
        <f>(SUMIFS(Profile!$E$2:$E$17521,Profile!$B$2:$B$17521,$B292,Profile!$C$2:$C$17521,BE$8))*$C$9</f>
        <v>0</v>
      </c>
      <c r="BF292" s="162">
        <f>(SUMIFS(Profile!$E$2:$E$17521,Profile!$B$2:$B$17521,$B292,Profile!$C$2:$C$17521,BF$8))*$C$9</f>
        <v>0</v>
      </c>
      <c r="BG292" s="162">
        <f>(SUMIFS(Profile!$E$2:$E$17521,Profile!$B$2:$B$17521,$B292,Profile!$C$2:$C$17521,BG$8))*$C$9</f>
        <v>0</v>
      </c>
      <c r="BH292" s="162">
        <f>(SUMIFS(Profile!$E$2:$E$17521,Profile!$B$2:$B$17521,$B292,Profile!$C$2:$C$17521,BH$8))*$C$9</f>
        <v>0</v>
      </c>
      <c r="BI292" s="162">
        <f>(SUMIFS(Profile!$E$2:$E$17521,Profile!$B$2:$B$17521,$B292,Profile!$C$2:$C$17521,BI$8))*$C$9</f>
        <v>0</v>
      </c>
      <c r="BJ292" s="162">
        <f>(SUMIFS(Profile!$E$2:$E$17521,Profile!$B$2:$B$17521,$B292,Profile!$C$2:$C$17521,BJ$8))*$C$9</f>
        <v>0</v>
      </c>
      <c r="BK292" s="162">
        <f>(SUMIFS(Profile!$E$2:$E$17521,Profile!$B$2:$B$17521,$B292,Profile!$C$2:$C$17521,BK$8))*$C$9</f>
        <v>0</v>
      </c>
      <c r="BL292" s="162">
        <f>(SUMIFS(Profile!$E$2:$E$17521,Profile!$B$2:$B$17521,$B292,Profile!$C$2:$C$17521,BL$8))*$C$9</f>
        <v>0</v>
      </c>
      <c r="BM292" s="162">
        <f>(SUMIFS(Profile!$E$2:$E$17521,Profile!$B$2:$B$17521,$B292,Profile!$C$2:$C$17521,BM$8))*$C$9</f>
        <v>0</v>
      </c>
      <c r="BN292" s="162">
        <f>(SUMIFS(Profile!$E$2:$E$17521,Profile!$B$2:$B$17521,$B292,Profile!$C$2:$C$17521,BN$8))*$C$9</f>
        <v>0</v>
      </c>
      <c r="BO292" s="162">
        <f>(SUMIFS(Profile!$E$2:$E$17521,Profile!$B$2:$B$17521,$B292,Profile!$C$2:$C$17521,BO$8))*$C$9</f>
        <v>0</v>
      </c>
      <c r="BP292" s="162">
        <f>(SUMIFS(Profile!$E$2:$E$17521,Profile!$B$2:$B$17521,$B292,Profile!$C$2:$C$17521,BP$8))*$C$9</f>
        <v>0</v>
      </c>
      <c r="BQ292" s="162">
        <f>(SUMIFS(Profile!$E$2:$E$17521,Profile!$B$2:$B$17521,$B292,Profile!$C$2:$C$17521,BQ$8))*$C$9</f>
        <v>0</v>
      </c>
      <c r="BR292" s="162">
        <f>(SUMIFS(Profile!$E$2:$E$17521,Profile!$B$2:$B$17521,$B292,Profile!$C$2:$C$17521,BR$8))*$C$9</f>
        <v>0</v>
      </c>
      <c r="BS292" s="162">
        <f>(SUMIFS(Profile!$E$2:$E$17521,Profile!$B$2:$B$17521,$B292,Profile!$C$2:$C$17521,BS$8))*$C$9</f>
        <v>0</v>
      </c>
      <c r="BT292" s="162">
        <f>(SUMIFS(Profile!$E$2:$E$17521,Profile!$B$2:$B$17521,$B292,Profile!$C$2:$C$17521,BT$8))*$C$9</f>
        <v>0</v>
      </c>
      <c r="BU292" s="162">
        <f>(SUMIFS(Profile!$E$2:$E$17521,Profile!$B$2:$B$17521,$B292,Profile!$C$2:$C$17521,BU$8))*$C$9</f>
        <v>0</v>
      </c>
      <c r="BV292" s="162">
        <f>(SUMIFS(Profile!$E$2:$E$17521,Profile!$B$2:$B$17521,$B292,Profile!$C$2:$C$17521,BV$8))*$C$9</f>
        <v>0</v>
      </c>
      <c r="BW292" s="162">
        <f>(SUMIFS(Profile!$E$2:$E$17521,Profile!$B$2:$B$17521,$B292,Profile!$C$2:$C$17521,BW$8))*$C$9</f>
        <v>0</v>
      </c>
      <c r="BX292" s="162">
        <f>(SUMIFS(Profile!$E$2:$E$17521,Profile!$B$2:$B$17521,$B292,Profile!$C$2:$C$17521,BX$8))*$C$9</f>
        <v>0</v>
      </c>
      <c r="BY292" s="162">
        <f>(SUMIFS(Profile!$E$2:$E$17521,Profile!$B$2:$B$17521,$B292,Profile!$C$2:$C$17521,BY$8))*$C$9</f>
        <v>0</v>
      </c>
      <c r="BZ292" s="162">
        <f>(SUMIFS(Profile!$E$2:$E$17521,Profile!$B$2:$B$17521,$B292,Profile!$C$2:$C$17521,BZ$8))*$C$9</f>
        <v>0</v>
      </c>
      <c r="CA292" s="162">
        <f>(SUMIFS(Profile!$E$2:$E$17521,Profile!$B$2:$B$17521,$B292,Profile!$C$2:$C$17521,CA$8))*$C$9</f>
        <v>0</v>
      </c>
      <c r="CB292" s="162">
        <f>(SUMIFS(Profile!$E$2:$E$17521,Profile!$B$2:$B$17521,$B292,Profile!$C$2:$C$17521,CB$8))*$C$9</f>
        <v>0</v>
      </c>
      <c r="CC292" s="162">
        <f>(SUMIFS(Profile!$E$2:$E$17521,Profile!$B$2:$B$17521,$B292,Profile!$C$2:$C$17521,CC$8))*$C$9</f>
        <v>0</v>
      </c>
      <c r="CD292" s="162">
        <f>(SUMIFS(Profile!$E$2:$E$17521,Profile!$B$2:$B$17521,$B292,Profile!$C$2:$C$17521,CD$8))*$C$9</f>
        <v>0</v>
      </c>
      <c r="CE292" s="162">
        <f>(SUMIFS(Profile!$E$2:$E$17521,Profile!$B$2:$B$17521,$B292,Profile!$C$2:$C$17521,CE$8))*$C$9</f>
        <v>0</v>
      </c>
      <c r="CF292" s="162">
        <f>(SUMIFS(Profile!$E$2:$E$17521,Profile!$B$2:$B$17521,$B292,Profile!$C$2:$C$17521,CF$8))*$C$9</f>
        <v>0</v>
      </c>
      <c r="CG292" s="162">
        <f>(SUMIFS(Profile!$E$2:$E$17521,Profile!$B$2:$B$17521,$B292,Profile!$C$2:$C$17521,CG$8))*$C$9</f>
        <v>0</v>
      </c>
      <c r="CH292" s="162">
        <f>(SUMIFS(Profile!$E$2:$E$17521,Profile!$B$2:$B$17521,$B292,Profile!$C$2:$C$17521,CH$8))*$C$9</f>
        <v>0</v>
      </c>
      <c r="CI292" s="162">
        <f>(SUMIFS(Profile!$E$2:$E$17521,Profile!$B$2:$B$17521,$B292,Profile!$C$2:$C$17521,CI$8))*$C$9</f>
        <v>0</v>
      </c>
      <c r="CJ292" s="162">
        <f>(SUMIFS(Profile!$E$2:$E$17521,Profile!$B$2:$B$17521,$B292,Profile!$C$2:$C$17521,CJ$8))*$C$9</f>
        <v>0</v>
      </c>
      <c r="CK292" s="162">
        <f>(SUMIFS(Profile!$E$2:$E$17521,Profile!$B$2:$B$17521,$B292,Profile!$C$2:$C$17521,CK$8))*$C$9</f>
        <v>0</v>
      </c>
      <c r="CL292" s="162">
        <f>(SUMIFS(Profile!$E$2:$E$17521,Profile!$B$2:$B$17521,$B292,Profile!$C$2:$C$17521,CL$8))*$C$9</f>
        <v>0</v>
      </c>
      <c r="CM292" s="162">
        <f>(SUMIFS(Profile!$E$2:$E$17521,Profile!$B$2:$B$17521,$B292,Profile!$C$2:$C$17521,CM$8))*$C$9</f>
        <v>0</v>
      </c>
      <c r="CN292" s="162">
        <f>(SUMIFS(Profile!$E$2:$E$17521,Profile!$B$2:$B$17521,$B292,Profile!$C$2:$C$17521,CN$8))*$C$9</f>
        <v>0</v>
      </c>
      <c r="CO292" s="162">
        <f>(SUMIFS(Profile!$E$2:$E$17521,Profile!$B$2:$B$17521,$B292,Profile!$C$2:$C$17521,CO$8))*$C$9</f>
        <v>0</v>
      </c>
      <c r="CP292" s="162">
        <f>(SUMIFS(Profile!$E$2:$E$17521,Profile!$B$2:$B$17521,$B292,Profile!$C$2:$C$17521,CP$8))*$C$9</f>
        <v>0</v>
      </c>
      <c r="CQ292" s="162">
        <f>(SUMIFS(Profile!$E$2:$E$17521,Profile!$B$2:$B$17521,$B292,Profile!$C$2:$C$17521,CQ$8))*$C$9</f>
        <v>0</v>
      </c>
      <c r="CR292" s="162">
        <f>(SUMIFS(Profile!$E$2:$E$17521,Profile!$B$2:$B$17521,$B292,Profile!$C$2:$C$17521,CR$8))*$C$9</f>
        <v>0</v>
      </c>
      <c r="CS292" s="162">
        <f>(SUMIFS(Profile!$E$2:$E$17521,Profile!$B$2:$B$17521,$B292,Profile!$C$2:$C$17521,CS$8))*$C$9</f>
        <v>0</v>
      </c>
      <c r="CT292" s="162">
        <f>(SUMIFS(Profile!$E$2:$E$17521,Profile!$B$2:$B$17521,$B292,Profile!$C$2:$C$17521,CT$8))*$C$9</f>
        <v>0</v>
      </c>
      <c r="CU292" s="162">
        <f>(SUMIFS(Profile!$E$2:$E$17521,Profile!$B$2:$B$17521,$B292,Profile!$C$2:$C$17521,CU$8))*$C$9</f>
        <v>0</v>
      </c>
      <c r="CV292" s="162">
        <f>(SUMIFS(Profile!$E$2:$E$17521,Profile!$B$2:$B$17521,$B292,Profile!$C$2:$C$17521,CV$8))*$C$9</f>
        <v>0</v>
      </c>
      <c r="CW292" s="162">
        <f>(SUMIFS(Profile!$E$2:$E$17521,Profile!$B$2:$B$17521,$B292,Profile!$C$2:$C$17521,CW$8))*$C$9</f>
        <v>0</v>
      </c>
      <c r="CX292" s="162">
        <f t="shared" si="11"/>
        <v>0</v>
      </c>
      <c r="CY292" s="162">
        <f t="shared" ref="CY292:ET292" si="1421">MAX(BB292-E292,0)</f>
        <v>0</v>
      </c>
      <c r="CZ292" s="162">
        <f t="shared" si="1421"/>
        <v>0</v>
      </c>
      <c r="DA292" s="162">
        <f t="shared" si="1421"/>
        <v>0</v>
      </c>
      <c r="DB292" s="162">
        <f t="shared" si="1421"/>
        <v>0</v>
      </c>
      <c r="DC292" s="162">
        <f t="shared" si="1421"/>
        <v>0</v>
      </c>
      <c r="DD292" s="162">
        <f t="shared" si="1421"/>
        <v>0</v>
      </c>
      <c r="DE292" s="162">
        <f t="shared" si="1421"/>
        <v>0</v>
      </c>
      <c r="DF292" s="162">
        <f t="shared" si="1421"/>
        <v>0</v>
      </c>
      <c r="DG292" s="162">
        <f t="shared" si="1421"/>
        <v>0</v>
      </c>
      <c r="DH292" s="162">
        <f t="shared" si="1421"/>
        <v>0</v>
      </c>
      <c r="DI292" s="162">
        <f t="shared" si="1421"/>
        <v>0</v>
      </c>
      <c r="DJ292" s="162">
        <f t="shared" si="1421"/>
        <v>0</v>
      </c>
      <c r="DK292" s="162">
        <f t="shared" si="1421"/>
        <v>0</v>
      </c>
      <c r="DL292" s="162">
        <f t="shared" si="1421"/>
        <v>0</v>
      </c>
      <c r="DM292" s="162">
        <f t="shared" si="1421"/>
        <v>0</v>
      </c>
      <c r="DN292" s="162">
        <f t="shared" si="1421"/>
        <v>0</v>
      </c>
      <c r="DO292" s="162">
        <f t="shared" si="1421"/>
        <v>0</v>
      </c>
      <c r="DP292" s="162">
        <f t="shared" si="1421"/>
        <v>0</v>
      </c>
      <c r="DQ292" s="162">
        <f t="shared" si="1421"/>
        <v>0</v>
      </c>
      <c r="DR292" s="162">
        <f t="shared" si="1421"/>
        <v>0</v>
      </c>
      <c r="DS292" s="162">
        <f t="shared" si="1421"/>
        <v>0</v>
      </c>
      <c r="DT292" s="162">
        <f t="shared" si="1421"/>
        <v>0</v>
      </c>
      <c r="DU292" s="162">
        <f t="shared" si="1421"/>
        <v>0</v>
      </c>
      <c r="DV292" s="162">
        <f t="shared" si="1421"/>
        <v>0</v>
      </c>
      <c r="DW292" s="162">
        <f t="shared" si="1421"/>
        <v>0</v>
      </c>
      <c r="DX292" s="162">
        <f t="shared" si="1421"/>
        <v>0</v>
      </c>
      <c r="DY292" s="162">
        <f t="shared" si="1421"/>
        <v>0</v>
      </c>
      <c r="DZ292" s="162">
        <f t="shared" si="1421"/>
        <v>0</v>
      </c>
      <c r="EA292" s="162">
        <f t="shared" si="1421"/>
        <v>0</v>
      </c>
      <c r="EB292" s="162">
        <f t="shared" si="1421"/>
        <v>0</v>
      </c>
      <c r="EC292" s="162">
        <f t="shared" si="1421"/>
        <v>0</v>
      </c>
      <c r="ED292" s="162">
        <f t="shared" si="1421"/>
        <v>0</v>
      </c>
      <c r="EE292" s="162">
        <f t="shared" si="1421"/>
        <v>0</v>
      </c>
      <c r="EF292" s="162">
        <f t="shared" si="1421"/>
        <v>0</v>
      </c>
      <c r="EG292" s="162">
        <f t="shared" si="1421"/>
        <v>0</v>
      </c>
      <c r="EH292" s="162">
        <f t="shared" si="1421"/>
        <v>0</v>
      </c>
      <c r="EI292" s="162">
        <f t="shared" si="1421"/>
        <v>0</v>
      </c>
      <c r="EJ292" s="162">
        <f t="shared" si="1421"/>
        <v>0</v>
      </c>
      <c r="EK292" s="162">
        <f t="shared" si="1421"/>
        <v>0</v>
      </c>
      <c r="EL292" s="162">
        <f t="shared" si="1421"/>
        <v>0</v>
      </c>
      <c r="EM292" s="162">
        <f t="shared" si="1421"/>
        <v>0</v>
      </c>
      <c r="EN292" s="162">
        <f t="shared" si="1421"/>
        <v>0</v>
      </c>
      <c r="EO292" s="162">
        <f t="shared" si="1421"/>
        <v>0</v>
      </c>
      <c r="EP292" s="162">
        <f t="shared" si="1421"/>
        <v>0</v>
      </c>
      <c r="EQ292" s="162">
        <f t="shared" si="1421"/>
        <v>0</v>
      </c>
      <c r="ER292" s="162">
        <f t="shared" si="1421"/>
        <v>0</v>
      </c>
      <c r="ES292" s="162">
        <f t="shared" si="1421"/>
        <v>0</v>
      </c>
      <c r="ET292" s="162">
        <f t="shared" si="1421"/>
        <v>0</v>
      </c>
      <c r="EU292" s="162">
        <f t="shared" si="13"/>
        <v>0</v>
      </c>
      <c r="EV292" s="162">
        <f t="shared" ref="EV292:GQ292" si="1422">BB292-CY292</f>
        <v>0</v>
      </c>
      <c r="EW292" s="162">
        <f t="shared" si="1422"/>
        <v>0</v>
      </c>
      <c r="EX292" s="162">
        <f t="shared" si="1422"/>
        <v>0</v>
      </c>
      <c r="EY292" s="162">
        <f t="shared" si="1422"/>
        <v>0</v>
      </c>
      <c r="EZ292" s="162">
        <f t="shared" si="1422"/>
        <v>0</v>
      </c>
      <c r="FA292" s="162">
        <f t="shared" si="1422"/>
        <v>0</v>
      </c>
      <c r="FB292" s="162">
        <f t="shared" si="1422"/>
        <v>0</v>
      </c>
      <c r="FC292" s="162">
        <f t="shared" si="1422"/>
        <v>0</v>
      </c>
      <c r="FD292" s="162">
        <f t="shared" si="1422"/>
        <v>0</v>
      </c>
      <c r="FE292" s="162">
        <f t="shared" si="1422"/>
        <v>0</v>
      </c>
      <c r="FF292" s="162">
        <f t="shared" si="1422"/>
        <v>0</v>
      </c>
      <c r="FG292" s="162">
        <f t="shared" si="1422"/>
        <v>0</v>
      </c>
      <c r="FH292" s="162">
        <f t="shared" si="1422"/>
        <v>0</v>
      </c>
      <c r="FI292" s="162">
        <f t="shared" si="1422"/>
        <v>0</v>
      </c>
      <c r="FJ292" s="162">
        <f t="shared" si="1422"/>
        <v>0</v>
      </c>
      <c r="FK292" s="162">
        <f t="shared" si="1422"/>
        <v>0</v>
      </c>
      <c r="FL292" s="162">
        <f t="shared" si="1422"/>
        <v>0</v>
      </c>
      <c r="FM292" s="162">
        <f t="shared" si="1422"/>
        <v>0</v>
      </c>
      <c r="FN292" s="162">
        <f t="shared" si="1422"/>
        <v>0</v>
      </c>
      <c r="FO292" s="162">
        <f t="shared" si="1422"/>
        <v>0</v>
      </c>
      <c r="FP292" s="162">
        <f t="shared" si="1422"/>
        <v>0</v>
      </c>
      <c r="FQ292" s="162">
        <f t="shared" si="1422"/>
        <v>0</v>
      </c>
      <c r="FR292" s="162">
        <f t="shared" si="1422"/>
        <v>0</v>
      </c>
      <c r="FS292" s="162">
        <f t="shared" si="1422"/>
        <v>0</v>
      </c>
      <c r="FT292" s="162">
        <f t="shared" si="1422"/>
        <v>0</v>
      </c>
      <c r="FU292" s="162">
        <f t="shared" si="1422"/>
        <v>0</v>
      </c>
      <c r="FV292" s="162">
        <f t="shared" si="1422"/>
        <v>0</v>
      </c>
      <c r="FW292" s="162">
        <f t="shared" si="1422"/>
        <v>0</v>
      </c>
      <c r="FX292" s="162">
        <f t="shared" si="1422"/>
        <v>0</v>
      </c>
      <c r="FY292" s="162">
        <f t="shared" si="1422"/>
        <v>0</v>
      </c>
      <c r="FZ292" s="162">
        <f t="shared" si="1422"/>
        <v>0</v>
      </c>
      <c r="GA292" s="162">
        <f t="shared" si="1422"/>
        <v>0</v>
      </c>
      <c r="GB292" s="162">
        <f t="shared" si="1422"/>
        <v>0</v>
      </c>
      <c r="GC292" s="162">
        <f t="shared" si="1422"/>
        <v>0</v>
      </c>
      <c r="GD292" s="162">
        <f t="shared" si="1422"/>
        <v>0</v>
      </c>
      <c r="GE292" s="162">
        <f t="shared" si="1422"/>
        <v>0</v>
      </c>
      <c r="GF292" s="162">
        <f t="shared" si="1422"/>
        <v>0</v>
      </c>
      <c r="GG292" s="162">
        <f t="shared" si="1422"/>
        <v>0</v>
      </c>
      <c r="GH292" s="162">
        <f t="shared" si="1422"/>
        <v>0</v>
      </c>
      <c r="GI292" s="162">
        <f t="shared" si="1422"/>
        <v>0</v>
      </c>
      <c r="GJ292" s="162">
        <f t="shared" si="1422"/>
        <v>0</v>
      </c>
      <c r="GK292" s="162">
        <f t="shared" si="1422"/>
        <v>0</v>
      </c>
      <c r="GL292" s="162">
        <f t="shared" si="1422"/>
        <v>0</v>
      </c>
      <c r="GM292" s="162">
        <f t="shared" si="1422"/>
        <v>0</v>
      </c>
      <c r="GN292" s="162">
        <f t="shared" si="1422"/>
        <v>0</v>
      </c>
      <c r="GO292" s="162">
        <f t="shared" si="1422"/>
        <v>0</v>
      </c>
      <c r="GP292" s="162">
        <f t="shared" si="1422"/>
        <v>0</v>
      </c>
      <c r="GQ292" s="162">
        <f t="shared" si="1422"/>
        <v>0</v>
      </c>
      <c r="GR292" s="162">
        <f t="shared" si="15"/>
        <v>0</v>
      </c>
      <c r="GS292" s="162">
        <f t="shared" ref="GS292:IN292" si="1423">E292-EV292</f>
        <v>0</v>
      </c>
      <c r="GT292" s="162">
        <f t="shared" si="1423"/>
        <v>0</v>
      </c>
      <c r="GU292" s="162">
        <f t="shared" si="1423"/>
        <v>0</v>
      </c>
      <c r="GV292" s="162">
        <f t="shared" si="1423"/>
        <v>0</v>
      </c>
      <c r="GW292" s="162">
        <f t="shared" si="1423"/>
        <v>0</v>
      </c>
      <c r="GX292" s="162">
        <f t="shared" si="1423"/>
        <v>0</v>
      </c>
      <c r="GY292" s="162">
        <f t="shared" si="1423"/>
        <v>0</v>
      </c>
      <c r="GZ292" s="162">
        <f t="shared" si="1423"/>
        <v>0</v>
      </c>
      <c r="HA292" s="162">
        <f t="shared" si="1423"/>
        <v>0</v>
      </c>
      <c r="HB292" s="162">
        <f t="shared" si="1423"/>
        <v>0</v>
      </c>
      <c r="HC292" s="162">
        <f t="shared" si="1423"/>
        <v>0</v>
      </c>
      <c r="HD292" s="162">
        <f t="shared" si="1423"/>
        <v>0</v>
      </c>
      <c r="HE292" s="162">
        <f t="shared" si="1423"/>
        <v>0</v>
      </c>
      <c r="HF292" s="162">
        <f t="shared" si="1423"/>
        <v>0</v>
      </c>
      <c r="HG292" s="162">
        <f t="shared" si="1423"/>
        <v>0</v>
      </c>
      <c r="HH292" s="162">
        <f t="shared" si="1423"/>
        <v>0</v>
      </c>
      <c r="HI292" s="162">
        <f t="shared" si="1423"/>
        <v>0</v>
      </c>
      <c r="HJ292" s="162">
        <f t="shared" si="1423"/>
        <v>0</v>
      </c>
      <c r="HK292" s="162">
        <f t="shared" si="1423"/>
        <v>0</v>
      </c>
      <c r="HL292" s="162">
        <f t="shared" si="1423"/>
        <v>0</v>
      </c>
      <c r="HM292" s="162">
        <f t="shared" si="1423"/>
        <v>0</v>
      </c>
      <c r="HN292" s="162">
        <f t="shared" si="1423"/>
        <v>0</v>
      </c>
      <c r="HO292" s="162">
        <f t="shared" si="1423"/>
        <v>0</v>
      </c>
      <c r="HP292" s="162">
        <f t="shared" si="1423"/>
        <v>0</v>
      </c>
      <c r="HQ292" s="162">
        <f t="shared" si="1423"/>
        <v>0</v>
      </c>
      <c r="HR292" s="162">
        <f t="shared" si="1423"/>
        <v>0</v>
      </c>
      <c r="HS292" s="162">
        <f t="shared" si="1423"/>
        <v>0</v>
      </c>
      <c r="HT292" s="162">
        <f t="shared" si="1423"/>
        <v>0</v>
      </c>
      <c r="HU292" s="162">
        <f t="shared" si="1423"/>
        <v>0</v>
      </c>
      <c r="HV292" s="162">
        <f t="shared" si="1423"/>
        <v>0</v>
      </c>
      <c r="HW292" s="162">
        <f t="shared" si="1423"/>
        <v>0</v>
      </c>
      <c r="HX292" s="162">
        <f t="shared" si="1423"/>
        <v>0</v>
      </c>
      <c r="HY292" s="162">
        <f t="shared" si="1423"/>
        <v>0</v>
      </c>
      <c r="HZ292" s="162">
        <f t="shared" si="1423"/>
        <v>0</v>
      </c>
      <c r="IA292" s="162">
        <f t="shared" si="1423"/>
        <v>0</v>
      </c>
      <c r="IB292" s="162">
        <f t="shared" si="1423"/>
        <v>0</v>
      </c>
      <c r="IC292" s="162">
        <f t="shared" si="1423"/>
        <v>0</v>
      </c>
      <c r="ID292" s="162">
        <f t="shared" si="1423"/>
        <v>0</v>
      </c>
      <c r="IE292" s="162">
        <f t="shared" si="1423"/>
        <v>0</v>
      </c>
      <c r="IF292" s="162">
        <f t="shared" si="1423"/>
        <v>0</v>
      </c>
      <c r="IG292" s="162">
        <f t="shared" si="1423"/>
        <v>0</v>
      </c>
      <c r="IH292" s="162">
        <f t="shared" si="1423"/>
        <v>0</v>
      </c>
      <c r="II292" s="162">
        <f t="shared" si="1423"/>
        <v>0</v>
      </c>
      <c r="IJ292" s="162">
        <f t="shared" si="1423"/>
        <v>0</v>
      </c>
      <c r="IK292" s="162">
        <f t="shared" si="1423"/>
        <v>0</v>
      </c>
      <c r="IL292" s="162">
        <f t="shared" si="1423"/>
        <v>0</v>
      </c>
      <c r="IM292" s="162">
        <f t="shared" si="1423"/>
        <v>0</v>
      </c>
      <c r="IN292" s="162">
        <f t="shared" si="1423"/>
        <v>0</v>
      </c>
      <c r="IO292" s="162">
        <f t="shared" si="17"/>
        <v>0</v>
      </c>
      <c r="IP292" s="162">
        <f t="shared" si="23"/>
        <v>0</v>
      </c>
      <c r="IQ292" s="162">
        <f t="shared" ref="IQ292:KK292" si="1424">MAX((MIN(CZ292+IP292,$IO$7))-GT292,0)</f>
        <v>0</v>
      </c>
      <c r="IR292" s="162">
        <f t="shared" si="1424"/>
        <v>0</v>
      </c>
      <c r="IS292" s="162">
        <f t="shared" si="1424"/>
        <v>0</v>
      </c>
      <c r="IT292" s="162">
        <f t="shared" si="1424"/>
        <v>0</v>
      </c>
      <c r="IU292" s="162">
        <f t="shared" si="1424"/>
        <v>0</v>
      </c>
      <c r="IV292" s="162">
        <f t="shared" si="1424"/>
        <v>0</v>
      </c>
      <c r="IW292" s="162">
        <f t="shared" si="1424"/>
        <v>0</v>
      </c>
      <c r="IX292" s="162">
        <f t="shared" si="1424"/>
        <v>0</v>
      </c>
      <c r="IY292" s="162">
        <f t="shared" si="1424"/>
        <v>0</v>
      </c>
      <c r="IZ292" s="162">
        <f t="shared" si="1424"/>
        <v>0</v>
      </c>
      <c r="JA292" s="162">
        <f t="shared" si="1424"/>
        <v>0</v>
      </c>
      <c r="JB292" s="162">
        <f t="shared" si="1424"/>
        <v>0</v>
      </c>
      <c r="JC292" s="162">
        <f t="shared" si="1424"/>
        <v>0</v>
      </c>
      <c r="JD292" s="162">
        <f t="shared" si="1424"/>
        <v>0</v>
      </c>
      <c r="JE292" s="162">
        <f t="shared" si="1424"/>
        <v>0</v>
      </c>
      <c r="JF292" s="162">
        <f t="shared" si="1424"/>
        <v>0</v>
      </c>
      <c r="JG292" s="162">
        <f t="shared" si="1424"/>
        <v>0</v>
      </c>
      <c r="JH292" s="162">
        <f t="shared" si="1424"/>
        <v>0</v>
      </c>
      <c r="JI292" s="162">
        <f t="shared" si="1424"/>
        <v>0</v>
      </c>
      <c r="JJ292" s="162">
        <f t="shared" si="1424"/>
        <v>0</v>
      </c>
      <c r="JK292" s="162">
        <f t="shared" si="1424"/>
        <v>0</v>
      </c>
      <c r="JL292" s="162">
        <f t="shared" si="1424"/>
        <v>0</v>
      </c>
      <c r="JM292" s="162">
        <f t="shared" si="1424"/>
        <v>0</v>
      </c>
      <c r="JN292" s="162">
        <f t="shared" si="1424"/>
        <v>0</v>
      </c>
      <c r="JO292" s="162">
        <f t="shared" si="1424"/>
        <v>0</v>
      </c>
      <c r="JP292" s="162">
        <f t="shared" si="1424"/>
        <v>0</v>
      </c>
      <c r="JQ292" s="162">
        <f t="shared" si="1424"/>
        <v>0</v>
      </c>
      <c r="JR292" s="162">
        <f t="shared" si="1424"/>
        <v>0</v>
      </c>
      <c r="JS292" s="162">
        <f t="shared" si="1424"/>
        <v>0</v>
      </c>
      <c r="JT292" s="162">
        <f t="shared" si="1424"/>
        <v>0</v>
      </c>
      <c r="JU292" s="162">
        <f t="shared" si="1424"/>
        <v>0</v>
      </c>
      <c r="JV292" s="162">
        <f t="shared" si="1424"/>
        <v>0</v>
      </c>
      <c r="JW292" s="162">
        <f t="shared" si="1424"/>
        <v>0</v>
      </c>
      <c r="JX292" s="162">
        <f t="shared" si="1424"/>
        <v>0</v>
      </c>
      <c r="JY292" s="162">
        <f t="shared" si="1424"/>
        <v>0</v>
      </c>
      <c r="JZ292" s="162">
        <f t="shared" si="1424"/>
        <v>0</v>
      </c>
      <c r="KA292" s="162">
        <f t="shared" si="1424"/>
        <v>0</v>
      </c>
      <c r="KB292" s="162">
        <f t="shared" si="1424"/>
        <v>0</v>
      </c>
      <c r="KC292" s="162">
        <f t="shared" si="1424"/>
        <v>0</v>
      </c>
      <c r="KD292" s="162">
        <f t="shared" si="1424"/>
        <v>0</v>
      </c>
      <c r="KE292" s="162">
        <f t="shared" si="1424"/>
        <v>0</v>
      </c>
      <c r="KF292" s="162">
        <f t="shared" si="1424"/>
        <v>0</v>
      </c>
      <c r="KG292" s="162">
        <f t="shared" si="1424"/>
        <v>0</v>
      </c>
      <c r="KH292" s="162">
        <f t="shared" si="1424"/>
        <v>0</v>
      </c>
      <c r="KI292" s="162">
        <f t="shared" si="1424"/>
        <v>0</v>
      </c>
      <c r="KJ292" s="162">
        <f t="shared" si="1424"/>
        <v>0</v>
      </c>
      <c r="KK292" s="162">
        <f t="shared" si="1424"/>
        <v>0</v>
      </c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N292" s="1"/>
    </row>
    <row r="293" ht="14.25" customHeight="1" spans="1:326" x14ac:dyDescent="0.25">
      <c r="A293" s="1">
        <v>10</v>
      </c>
      <c r="B293" s="1">
        <f t="shared" ref="B293:C293" si="1425">B292+1</f>
        <v>283</v>
      </c>
      <c r="C293" s="232">
        <f t="shared" si="1425"/>
        <v>43748</v>
      </c>
      <c r="D293" s="162">
        <f t="shared" si="9"/>
        <v>0</v>
      </c>
      <c r="E293" s="162">
        <f>(SUMIFS(Profile!$F$2:$F$17521,Profile!$B$2:$B$17521,$B293,Profile!$C$2:$C$17521,E$8))*$C$6</f>
        <v>0</v>
      </c>
      <c r="F293" s="162">
        <f>(SUMIFS(Profile!$F$2:$F$17521,Profile!$B$2:$B$17521,$B293,Profile!$C$2:$C$17521,F$8))*$C$6</f>
        <v>0</v>
      </c>
      <c r="G293" s="162">
        <f>(SUMIFS(Profile!$F$2:$F$17521,Profile!$B$2:$B$17521,$B293,Profile!$C$2:$C$17521,G$8))*$C$6</f>
        <v>0</v>
      </c>
      <c r="H293" s="162">
        <f>(SUMIFS(Profile!$F$2:$F$17521,Profile!$B$2:$B$17521,$B293,Profile!$C$2:$C$17521,H$8))*$C$6</f>
        <v>0</v>
      </c>
      <c r="I293" s="162">
        <f>(SUMIFS(Profile!$F$2:$F$17521,Profile!$B$2:$B$17521,$B293,Profile!$C$2:$C$17521,I$8))*$C$6</f>
        <v>0</v>
      </c>
      <c r="J293" s="162">
        <f>(SUMIFS(Profile!$F$2:$F$17521,Profile!$B$2:$B$17521,$B293,Profile!$C$2:$C$17521,J$8))*$C$6</f>
        <v>0</v>
      </c>
      <c r="K293" s="162">
        <f>(SUMIFS(Profile!$F$2:$F$17521,Profile!$B$2:$B$17521,$B293,Profile!$C$2:$C$17521,K$8))*$C$6</f>
        <v>0</v>
      </c>
      <c r="L293" s="162">
        <f>(SUMIFS(Profile!$F$2:$F$17521,Profile!$B$2:$B$17521,$B293,Profile!$C$2:$C$17521,L$8))*$C$6</f>
        <v>0</v>
      </c>
      <c r="M293" s="162">
        <f>(SUMIFS(Profile!$F$2:$F$17521,Profile!$B$2:$B$17521,$B293,Profile!$C$2:$C$17521,M$8))*$C$6</f>
        <v>0</v>
      </c>
      <c r="N293" s="162">
        <f>(SUMIFS(Profile!$F$2:$F$17521,Profile!$B$2:$B$17521,$B293,Profile!$C$2:$C$17521,N$8))*$C$6</f>
        <v>0</v>
      </c>
      <c r="O293" s="162">
        <f>(SUMIFS(Profile!$F$2:$F$17521,Profile!$B$2:$B$17521,$B293,Profile!$C$2:$C$17521,O$8))*$C$6</f>
        <v>0</v>
      </c>
      <c r="P293" s="162">
        <f>(SUMIFS(Profile!$F$2:$F$17521,Profile!$B$2:$B$17521,$B293,Profile!$C$2:$C$17521,P$8))*$C$6</f>
        <v>0</v>
      </c>
      <c r="Q293" s="162">
        <f>(SUMIFS(Profile!$F$2:$F$17521,Profile!$B$2:$B$17521,$B293,Profile!$C$2:$C$17521,Q$8))*$C$6</f>
        <v>0</v>
      </c>
      <c r="R293" s="162">
        <f>(SUMIFS(Profile!$F$2:$F$17521,Profile!$B$2:$B$17521,$B293,Profile!$C$2:$C$17521,R$8))*$C$6</f>
        <v>0</v>
      </c>
      <c r="S293" s="162">
        <f>(SUMIFS(Profile!$F$2:$F$17521,Profile!$B$2:$B$17521,$B293,Profile!$C$2:$C$17521,S$8))*$C$6</f>
        <v>0</v>
      </c>
      <c r="T293" s="162">
        <f>(SUMIFS(Profile!$F$2:$F$17521,Profile!$B$2:$B$17521,$B293,Profile!$C$2:$C$17521,T$8))*$C$6</f>
        <v>0</v>
      </c>
      <c r="U293" s="162">
        <f>(SUMIFS(Profile!$F$2:$F$17521,Profile!$B$2:$B$17521,$B293,Profile!$C$2:$C$17521,U$8))*$C$6</f>
        <v>0</v>
      </c>
      <c r="V293" s="162">
        <f>(SUMIFS(Profile!$F$2:$F$17521,Profile!$B$2:$B$17521,$B293,Profile!$C$2:$C$17521,V$8))*$C$6</f>
        <v>0</v>
      </c>
      <c r="W293" s="162">
        <f>(SUMIFS(Profile!$F$2:$F$17521,Profile!$B$2:$B$17521,$B293,Profile!$C$2:$C$17521,W$8))*$C$6</f>
        <v>0</v>
      </c>
      <c r="X293" s="162">
        <f>(SUMIFS(Profile!$F$2:$F$17521,Profile!$B$2:$B$17521,$B293,Profile!$C$2:$C$17521,X$8))*$C$6</f>
        <v>0</v>
      </c>
      <c r="Y293" s="162">
        <f>(SUMIFS(Profile!$F$2:$F$17521,Profile!$B$2:$B$17521,$B293,Profile!$C$2:$C$17521,Y$8))*$C$6</f>
        <v>0</v>
      </c>
      <c r="Z293" s="162">
        <f>(SUMIFS(Profile!$F$2:$F$17521,Profile!$B$2:$B$17521,$B293,Profile!$C$2:$C$17521,Z$8))*$C$6</f>
        <v>0</v>
      </c>
      <c r="AA293" s="162">
        <f>(SUMIFS(Profile!$F$2:$F$17521,Profile!$B$2:$B$17521,$B293,Profile!$C$2:$C$17521,AA$8))*$C$6</f>
        <v>0</v>
      </c>
      <c r="AB293" s="162">
        <f>(SUMIFS(Profile!$F$2:$F$17521,Profile!$B$2:$B$17521,$B293,Profile!$C$2:$C$17521,AB$8))*$C$6</f>
        <v>0</v>
      </c>
      <c r="AC293" s="162">
        <f>(SUMIFS(Profile!$F$2:$F$17521,Profile!$B$2:$B$17521,$B293,Profile!$C$2:$C$17521,AC$8))*$C$6</f>
        <v>0</v>
      </c>
      <c r="AD293" s="162">
        <f>(SUMIFS(Profile!$F$2:$F$17521,Profile!$B$2:$B$17521,$B293,Profile!$C$2:$C$17521,AD$8))*$C$6</f>
        <v>0</v>
      </c>
      <c r="AE293" s="162">
        <f>(SUMIFS(Profile!$F$2:$F$17521,Profile!$B$2:$B$17521,$B293,Profile!$C$2:$C$17521,AE$8))*$C$6</f>
        <v>0</v>
      </c>
      <c r="AF293" s="162">
        <f>(SUMIFS(Profile!$F$2:$F$17521,Profile!$B$2:$B$17521,$B293,Profile!$C$2:$C$17521,AF$8))*$C$6</f>
        <v>0</v>
      </c>
      <c r="AG293" s="162">
        <f>(SUMIFS(Profile!$F$2:$F$17521,Profile!$B$2:$B$17521,$B293,Profile!$C$2:$C$17521,AG$8))*$C$6</f>
        <v>0</v>
      </c>
      <c r="AH293" s="162">
        <f>(SUMIFS(Profile!$F$2:$F$17521,Profile!$B$2:$B$17521,$B293,Profile!$C$2:$C$17521,AH$8))*$C$6</f>
        <v>0</v>
      </c>
      <c r="AI293" s="162">
        <f>(SUMIFS(Profile!$F$2:$F$17521,Profile!$B$2:$B$17521,$B293,Profile!$C$2:$C$17521,AI$8))*$C$6</f>
        <v>0</v>
      </c>
      <c r="AJ293" s="162">
        <f>(SUMIFS(Profile!$F$2:$F$17521,Profile!$B$2:$B$17521,$B293,Profile!$C$2:$C$17521,AJ$8))*$C$6</f>
        <v>0</v>
      </c>
      <c r="AK293" s="162">
        <f>(SUMIFS(Profile!$F$2:$F$17521,Profile!$B$2:$B$17521,$B293,Profile!$C$2:$C$17521,AK$8))*$C$6</f>
        <v>0</v>
      </c>
      <c r="AL293" s="162">
        <f>(SUMIFS(Profile!$F$2:$F$17521,Profile!$B$2:$B$17521,$B293,Profile!$C$2:$C$17521,AL$8))*$C$6</f>
        <v>0</v>
      </c>
      <c r="AM293" s="162">
        <f>(SUMIFS(Profile!$F$2:$F$17521,Profile!$B$2:$B$17521,$B293,Profile!$C$2:$C$17521,AM$8))*$C$6</f>
        <v>0</v>
      </c>
      <c r="AN293" s="162">
        <f>(SUMIFS(Profile!$F$2:$F$17521,Profile!$B$2:$B$17521,$B293,Profile!$C$2:$C$17521,AN$8))*$C$6</f>
        <v>0</v>
      </c>
      <c r="AO293" s="162">
        <f>(SUMIFS(Profile!$F$2:$F$17521,Profile!$B$2:$B$17521,$B293,Profile!$C$2:$C$17521,AO$8))*$C$6</f>
        <v>0</v>
      </c>
      <c r="AP293" s="162">
        <f>(SUMIFS(Profile!$F$2:$F$17521,Profile!$B$2:$B$17521,$B293,Profile!$C$2:$C$17521,AP$8))*$C$6</f>
        <v>0</v>
      </c>
      <c r="AQ293" s="162">
        <f>(SUMIFS(Profile!$F$2:$F$17521,Profile!$B$2:$B$17521,$B293,Profile!$C$2:$C$17521,AQ$8))*$C$6</f>
        <v>0</v>
      </c>
      <c r="AR293" s="162">
        <f>(SUMIFS(Profile!$F$2:$F$17521,Profile!$B$2:$B$17521,$B293,Profile!$C$2:$C$17521,AR$8))*$C$6</f>
        <v>0</v>
      </c>
      <c r="AS293" s="162">
        <f>(SUMIFS(Profile!$F$2:$F$17521,Profile!$B$2:$B$17521,$B293,Profile!$C$2:$C$17521,AS$8))*$C$6</f>
        <v>0</v>
      </c>
      <c r="AT293" s="162">
        <f>(SUMIFS(Profile!$F$2:$F$17521,Profile!$B$2:$B$17521,$B293,Profile!$C$2:$C$17521,AT$8))*$C$6</f>
        <v>0</v>
      </c>
      <c r="AU293" s="162">
        <f>(SUMIFS(Profile!$F$2:$F$17521,Profile!$B$2:$B$17521,$B293,Profile!$C$2:$C$17521,AU$8))*$C$6</f>
        <v>0</v>
      </c>
      <c r="AV293" s="162">
        <f>(SUMIFS(Profile!$F$2:$F$17521,Profile!$B$2:$B$17521,$B293,Profile!$C$2:$C$17521,AV$8))*$C$6</f>
        <v>0</v>
      </c>
      <c r="AW293" s="162">
        <f>(SUMIFS(Profile!$F$2:$F$17521,Profile!$B$2:$B$17521,$B293,Profile!$C$2:$C$17521,AW$8))*$C$6</f>
        <v>0</v>
      </c>
      <c r="AX293" s="162">
        <f>(SUMIFS(Profile!$F$2:$F$17521,Profile!$B$2:$B$17521,$B293,Profile!$C$2:$C$17521,AX$8))*$C$6</f>
        <v>0</v>
      </c>
      <c r="AY293" s="162">
        <f>(SUMIFS(Profile!$F$2:$F$17521,Profile!$B$2:$B$17521,$B293,Profile!$C$2:$C$17521,AY$8))*$C$6</f>
        <v>0</v>
      </c>
      <c r="AZ293" s="162">
        <f>(SUMIFS(Profile!$F$2:$F$17521,Profile!$B$2:$B$17521,$B293,Profile!$C$2:$C$17521,AZ$8))*$C$6</f>
        <v>0</v>
      </c>
      <c r="BA293" s="162">
        <f t="shared" si="10"/>
        <v>0</v>
      </c>
      <c r="BB293" s="162">
        <f>(SUMIFS(Profile!$E$2:$E$17521,Profile!$B$2:$B$17521,$B293,Profile!$C$2:$C$17521,BB$8))*$C$9</f>
        <v>0</v>
      </c>
      <c r="BC293" s="162">
        <f>(SUMIFS(Profile!$E$2:$E$17521,Profile!$B$2:$B$17521,$B293,Profile!$C$2:$C$17521,BC$8))*$C$9</f>
        <v>0</v>
      </c>
      <c r="BD293" s="162">
        <f>(SUMIFS(Profile!$E$2:$E$17521,Profile!$B$2:$B$17521,$B293,Profile!$C$2:$C$17521,BD$8))*$C$9</f>
        <v>0</v>
      </c>
      <c r="BE293" s="162">
        <f>(SUMIFS(Profile!$E$2:$E$17521,Profile!$B$2:$B$17521,$B293,Profile!$C$2:$C$17521,BE$8))*$C$9</f>
        <v>0</v>
      </c>
      <c r="BF293" s="162">
        <f>(SUMIFS(Profile!$E$2:$E$17521,Profile!$B$2:$B$17521,$B293,Profile!$C$2:$C$17521,BF$8))*$C$9</f>
        <v>0</v>
      </c>
      <c r="BG293" s="162">
        <f>(SUMIFS(Profile!$E$2:$E$17521,Profile!$B$2:$B$17521,$B293,Profile!$C$2:$C$17521,BG$8))*$C$9</f>
        <v>0</v>
      </c>
      <c r="BH293" s="162">
        <f>(SUMIFS(Profile!$E$2:$E$17521,Profile!$B$2:$B$17521,$B293,Profile!$C$2:$C$17521,BH$8))*$C$9</f>
        <v>0</v>
      </c>
      <c r="BI293" s="162">
        <f>(SUMIFS(Profile!$E$2:$E$17521,Profile!$B$2:$B$17521,$B293,Profile!$C$2:$C$17521,BI$8))*$C$9</f>
        <v>0</v>
      </c>
      <c r="BJ293" s="162">
        <f>(SUMIFS(Profile!$E$2:$E$17521,Profile!$B$2:$B$17521,$B293,Profile!$C$2:$C$17521,BJ$8))*$C$9</f>
        <v>0</v>
      </c>
      <c r="BK293" s="162">
        <f>(SUMIFS(Profile!$E$2:$E$17521,Profile!$B$2:$B$17521,$B293,Profile!$C$2:$C$17521,BK$8))*$C$9</f>
        <v>0</v>
      </c>
      <c r="BL293" s="162">
        <f>(SUMIFS(Profile!$E$2:$E$17521,Profile!$B$2:$B$17521,$B293,Profile!$C$2:$C$17521,BL$8))*$C$9</f>
        <v>0</v>
      </c>
      <c r="BM293" s="162">
        <f>(SUMIFS(Profile!$E$2:$E$17521,Profile!$B$2:$B$17521,$B293,Profile!$C$2:$C$17521,BM$8))*$C$9</f>
        <v>0</v>
      </c>
      <c r="BN293" s="162">
        <f>(SUMIFS(Profile!$E$2:$E$17521,Profile!$B$2:$B$17521,$B293,Profile!$C$2:$C$17521,BN$8))*$C$9</f>
        <v>0</v>
      </c>
      <c r="BO293" s="162">
        <f>(SUMIFS(Profile!$E$2:$E$17521,Profile!$B$2:$B$17521,$B293,Profile!$C$2:$C$17521,BO$8))*$C$9</f>
        <v>0</v>
      </c>
      <c r="BP293" s="162">
        <f>(SUMIFS(Profile!$E$2:$E$17521,Profile!$B$2:$B$17521,$B293,Profile!$C$2:$C$17521,BP$8))*$C$9</f>
        <v>0</v>
      </c>
      <c r="BQ293" s="162">
        <f>(SUMIFS(Profile!$E$2:$E$17521,Profile!$B$2:$B$17521,$B293,Profile!$C$2:$C$17521,BQ$8))*$C$9</f>
        <v>0</v>
      </c>
      <c r="BR293" s="162">
        <f>(SUMIFS(Profile!$E$2:$E$17521,Profile!$B$2:$B$17521,$B293,Profile!$C$2:$C$17521,BR$8))*$C$9</f>
        <v>0</v>
      </c>
      <c r="BS293" s="162">
        <f>(SUMIFS(Profile!$E$2:$E$17521,Profile!$B$2:$B$17521,$B293,Profile!$C$2:$C$17521,BS$8))*$C$9</f>
        <v>0</v>
      </c>
      <c r="BT293" s="162">
        <f>(SUMIFS(Profile!$E$2:$E$17521,Profile!$B$2:$B$17521,$B293,Profile!$C$2:$C$17521,BT$8))*$C$9</f>
        <v>0</v>
      </c>
      <c r="BU293" s="162">
        <f>(SUMIFS(Profile!$E$2:$E$17521,Profile!$B$2:$B$17521,$B293,Profile!$C$2:$C$17521,BU$8))*$C$9</f>
        <v>0</v>
      </c>
      <c r="BV293" s="162">
        <f>(SUMIFS(Profile!$E$2:$E$17521,Profile!$B$2:$B$17521,$B293,Profile!$C$2:$C$17521,BV$8))*$C$9</f>
        <v>0</v>
      </c>
      <c r="BW293" s="162">
        <f>(SUMIFS(Profile!$E$2:$E$17521,Profile!$B$2:$B$17521,$B293,Profile!$C$2:$C$17521,BW$8))*$C$9</f>
        <v>0</v>
      </c>
      <c r="BX293" s="162">
        <f>(SUMIFS(Profile!$E$2:$E$17521,Profile!$B$2:$B$17521,$B293,Profile!$C$2:$C$17521,BX$8))*$C$9</f>
        <v>0</v>
      </c>
      <c r="BY293" s="162">
        <f>(SUMIFS(Profile!$E$2:$E$17521,Profile!$B$2:$B$17521,$B293,Profile!$C$2:$C$17521,BY$8))*$C$9</f>
        <v>0</v>
      </c>
      <c r="BZ293" s="162">
        <f>(SUMIFS(Profile!$E$2:$E$17521,Profile!$B$2:$B$17521,$B293,Profile!$C$2:$C$17521,BZ$8))*$C$9</f>
        <v>0</v>
      </c>
      <c r="CA293" s="162">
        <f>(SUMIFS(Profile!$E$2:$E$17521,Profile!$B$2:$B$17521,$B293,Profile!$C$2:$C$17521,CA$8))*$C$9</f>
        <v>0</v>
      </c>
      <c r="CB293" s="162">
        <f>(SUMIFS(Profile!$E$2:$E$17521,Profile!$B$2:$B$17521,$B293,Profile!$C$2:$C$17521,CB$8))*$C$9</f>
        <v>0</v>
      </c>
      <c r="CC293" s="162">
        <f>(SUMIFS(Profile!$E$2:$E$17521,Profile!$B$2:$B$17521,$B293,Profile!$C$2:$C$17521,CC$8))*$C$9</f>
        <v>0</v>
      </c>
      <c r="CD293" s="162">
        <f>(SUMIFS(Profile!$E$2:$E$17521,Profile!$B$2:$B$17521,$B293,Profile!$C$2:$C$17521,CD$8))*$C$9</f>
        <v>0</v>
      </c>
      <c r="CE293" s="162">
        <f>(SUMIFS(Profile!$E$2:$E$17521,Profile!$B$2:$B$17521,$B293,Profile!$C$2:$C$17521,CE$8))*$C$9</f>
        <v>0</v>
      </c>
      <c r="CF293" s="162">
        <f>(SUMIFS(Profile!$E$2:$E$17521,Profile!$B$2:$B$17521,$B293,Profile!$C$2:$C$17521,CF$8))*$C$9</f>
        <v>0</v>
      </c>
      <c r="CG293" s="162">
        <f>(SUMIFS(Profile!$E$2:$E$17521,Profile!$B$2:$B$17521,$B293,Profile!$C$2:$C$17521,CG$8))*$C$9</f>
        <v>0</v>
      </c>
      <c r="CH293" s="162">
        <f>(SUMIFS(Profile!$E$2:$E$17521,Profile!$B$2:$B$17521,$B293,Profile!$C$2:$C$17521,CH$8))*$C$9</f>
        <v>0</v>
      </c>
      <c r="CI293" s="162">
        <f>(SUMIFS(Profile!$E$2:$E$17521,Profile!$B$2:$B$17521,$B293,Profile!$C$2:$C$17521,CI$8))*$C$9</f>
        <v>0</v>
      </c>
      <c r="CJ293" s="162">
        <f>(SUMIFS(Profile!$E$2:$E$17521,Profile!$B$2:$B$17521,$B293,Profile!$C$2:$C$17521,CJ$8))*$C$9</f>
        <v>0</v>
      </c>
      <c r="CK293" s="162">
        <f>(SUMIFS(Profile!$E$2:$E$17521,Profile!$B$2:$B$17521,$B293,Profile!$C$2:$C$17521,CK$8))*$C$9</f>
        <v>0</v>
      </c>
      <c r="CL293" s="162">
        <f>(SUMIFS(Profile!$E$2:$E$17521,Profile!$B$2:$B$17521,$B293,Profile!$C$2:$C$17521,CL$8))*$C$9</f>
        <v>0</v>
      </c>
      <c r="CM293" s="162">
        <f>(SUMIFS(Profile!$E$2:$E$17521,Profile!$B$2:$B$17521,$B293,Profile!$C$2:$C$17521,CM$8))*$C$9</f>
        <v>0</v>
      </c>
      <c r="CN293" s="162">
        <f>(SUMIFS(Profile!$E$2:$E$17521,Profile!$B$2:$B$17521,$B293,Profile!$C$2:$C$17521,CN$8))*$C$9</f>
        <v>0</v>
      </c>
      <c r="CO293" s="162">
        <f>(SUMIFS(Profile!$E$2:$E$17521,Profile!$B$2:$B$17521,$B293,Profile!$C$2:$C$17521,CO$8))*$C$9</f>
        <v>0</v>
      </c>
      <c r="CP293" s="162">
        <f>(SUMIFS(Profile!$E$2:$E$17521,Profile!$B$2:$B$17521,$B293,Profile!$C$2:$C$17521,CP$8))*$C$9</f>
        <v>0</v>
      </c>
      <c r="CQ293" s="162">
        <f>(SUMIFS(Profile!$E$2:$E$17521,Profile!$B$2:$B$17521,$B293,Profile!$C$2:$C$17521,CQ$8))*$C$9</f>
        <v>0</v>
      </c>
      <c r="CR293" s="162">
        <f>(SUMIFS(Profile!$E$2:$E$17521,Profile!$B$2:$B$17521,$B293,Profile!$C$2:$C$17521,CR$8))*$C$9</f>
        <v>0</v>
      </c>
      <c r="CS293" s="162">
        <f>(SUMIFS(Profile!$E$2:$E$17521,Profile!$B$2:$B$17521,$B293,Profile!$C$2:$C$17521,CS$8))*$C$9</f>
        <v>0</v>
      </c>
      <c r="CT293" s="162">
        <f>(SUMIFS(Profile!$E$2:$E$17521,Profile!$B$2:$B$17521,$B293,Profile!$C$2:$C$17521,CT$8))*$C$9</f>
        <v>0</v>
      </c>
      <c r="CU293" s="162">
        <f>(SUMIFS(Profile!$E$2:$E$17521,Profile!$B$2:$B$17521,$B293,Profile!$C$2:$C$17521,CU$8))*$C$9</f>
        <v>0</v>
      </c>
      <c r="CV293" s="162">
        <f>(SUMIFS(Profile!$E$2:$E$17521,Profile!$B$2:$B$17521,$B293,Profile!$C$2:$C$17521,CV$8))*$C$9</f>
        <v>0</v>
      </c>
      <c r="CW293" s="162">
        <f>(SUMIFS(Profile!$E$2:$E$17521,Profile!$B$2:$B$17521,$B293,Profile!$C$2:$C$17521,CW$8))*$C$9</f>
        <v>0</v>
      </c>
      <c r="CX293" s="162">
        <f t="shared" si="11"/>
        <v>0</v>
      </c>
      <c r="CY293" s="162">
        <f t="shared" ref="CY293:ET293" si="1426">MAX(BB293-E293,0)</f>
        <v>0</v>
      </c>
      <c r="CZ293" s="162">
        <f t="shared" si="1426"/>
        <v>0</v>
      </c>
      <c r="DA293" s="162">
        <f t="shared" si="1426"/>
        <v>0</v>
      </c>
      <c r="DB293" s="162">
        <f t="shared" si="1426"/>
        <v>0</v>
      </c>
      <c r="DC293" s="162">
        <f t="shared" si="1426"/>
        <v>0</v>
      </c>
      <c r="DD293" s="162">
        <f t="shared" si="1426"/>
        <v>0</v>
      </c>
      <c r="DE293" s="162">
        <f t="shared" si="1426"/>
        <v>0</v>
      </c>
      <c r="DF293" s="162">
        <f t="shared" si="1426"/>
        <v>0</v>
      </c>
      <c r="DG293" s="162">
        <f t="shared" si="1426"/>
        <v>0</v>
      </c>
      <c r="DH293" s="162">
        <f t="shared" si="1426"/>
        <v>0</v>
      </c>
      <c r="DI293" s="162">
        <f t="shared" si="1426"/>
        <v>0</v>
      </c>
      <c r="DJ293" s="162">
        <f t="shared" si="1426"/>
        <v>0</v>
      </c>
      <c r="DK293" s="162">
        <f t="shared" si="1426"/>
        <v>0</v>
      </c>
      <c r="DL293" s="162">
        <f t="shared" si="1426"/>
        <v>0</v>
      </c>
      <c r="DM293" s="162">
        <f t="shared" si="1426"/>
        <v>0</v>
      </c>
      <c r="DN293" s="162">
        <f t="shared" si="1426"/>
        <v>0</v>
      </c>
      <c r="DO293" s="162">
        <f t="shared" si="1426"/>
        <v>0</v>
      </c>
      <c r="DP293" s="162">
        <f t="shared" si="1426"/>
        <v>0</v>
      </c>
      <c r="DQ293" s="162">
        <f t="shared" si="1426"/>
        <v>0</v>
      </c>
      <c r="DR293" s="162">
        <f t="shared" si="1426"/>
        <v>0</v>
      </c>
      <c r="DS293" s="162">
        <f t="shared" si="1426"/>
        <v>0</v>
      </c>
      <c r="DT293" s="162">
        <f t="shared" si="1426"/>
        <v>0</v>
      </c>
      <c r="DU293" s="162">
        <f t="shared" si="1426"/>
        <v>0</v>
      </c>
      <c r="DV293" s="162">
        <f t="shared" si="1426"/>
        <v>0</v>
      </c>
      <c r="DW293" s="162">
        <f t="shared" si="1426"/>
        <v>0</v>
      </c>
      <c r="DX293" s="162">
        <f t="shared" si="1426"/>
        <v>0</v>
      </c>
      <c r="DY293" s="162">
        <f t="shared" si="1426"/>
        <v>0</v>
      </c>
      <c r="DZ293" s="162">
        <f t="shared" si="1426"/>
        <v>0</v>
      </c>
      <c r="EA293" s="162">
        <f t="shared" si="1426"/>
        <v>0</v>
      </c>
      <c r="EB293" s="162">
        <f t="shared" si="1426"/>
        <v>0</v>
      </c>
      <c r="EC293" s="162">
        <f t="shared" si="1426"/>
        <v>0</v>
      </c>
      <c r="ED293" s="162">
        <f t="shared" si="1426"/>
        <v>0</v>
      </c>
      <c r="EE293" s="162">
        <f t="shared" si="1426"/>
        <v>0</v>
      </c>
      <c r="EF293" s="162">
        <f t="shared" si="1426"/>
        <v>0</v>
      </c>
      <c r="EG293" s="162">
        <f t="shared" si="1426"/>
        <v>0</v>
      </c>
      <c r="EH293" s="162">
        <f t="shared" si="1426"/>
        <v>0</v>
      </c>
      <c r="EI293" s="162">
        <f t="shared" si="1426"/>
        <v>0</v>
      </c>
      <c r="EJ293" s="162">
        <f t="shared" si="1426"/>
        <v>0</v>
      </c>
      <c r="EK293" s="162">
        <f t="shared" si="1426"/>
        <v>0</v>
      </c>
      <c r="EL293" s="162">
        <f t="shared" si="1426"/>
        <v>0</v>
      </c>
      <c r="EM293" s="162">
        <f t="shared" si="1426"/>
        <v>0</v>
      </c>
      <c r="EN293" s="162">
        <f t="shared" si="1426"/>
        <v>0</v>
      </c>
      <c r="EO293" s="162">
        <f t="shared" si="1426"/>
        <v>0</v>
      </c>
      <c r="EP293" s="162">
        <f t="shared" si="1426"/>
        <v>0</v>
      </c>
      <c r="EQ293" s="162">
        <f t="shared" si="1426"/>
        <v>0</v>
      </c>
      <c r="ER293" s="162">
        <f t="shared" si="1426"/>
        <v>0</v>
      </c>
      <c r="ES293" s="162">
        <f t="shared" si="1426"/>
        <v>0</v>
      </c>
      <c r="ET293" s="162">
        <f t="shared" si="1426"/>
        <v>0</v>
      </c>
      <c r="EU293" s="162">
        <f t="shared" si="13"/>
        <v>0</v>
      </c>
      <c r="EV293" s="162">
        <f t="shared" ref="EV293:GQ293" si="1427">BB293-CY293</f>
        <v>0</v>
      </c>
      <c r="EW293" s="162">
        <f t="shared" si="1427"/>
        <v>0</v>
      </c>
      <c r="EX293" s="162">
        <f t="shared" si="1427"/>
        <v>0</v>
      </c>
      <c r="EY293" s="162">
        <f t="shared" si="1427"/>
        <v>0</v>
      </c>
      <c r="EZ293" s="162">
        <f t="shared" si="1427"/>
        <v>0</v>
      </c>
      <c r="FA293" s="162">
        <f t="shared" si="1427"/>
        <v>0</v>
      </c>
      <c r="FB293" s="162">
        <f t="shared" si="1427"/>
        <v>0</v>
      </c>
      <c r="FC293" s="162">
        <f t="shared" si="1427"/>
        <v>0</v>
      </c>
      <c r="FD293" s="162">
        <f t="shared" si="1427"/>
        <v>0</v>
      </c>
      <c r="FE293" s="162">
        <f t="shared" si="1427"/>
        <v>0</v>
      </c>
      <c r="FF293" s="162">
        <f t="shared" si="1427"/>
        <v>0</v>
      </c>
      <c r="FG293" s="162">
        <f t="shared" si="1427"/>
        <v>0</v>
      </c>
      <c r="FH293" s="162">
        <f t="shared" si="1427"/>
        <v>0</v>
      </c>
      <c r="FI293" s="162">
        <f t="shared" si="1427"/>
        <v>0</v>
      </c>
      <c r="FJ293" s="162">
        <f t="shared" si="1427"/>
        <v>0</v>
      </c>
      <c r="FK293" s="162">
        <f t="shared" si="1427"/>
        <v>0</v>
      </c>
      <c r="FL293" s="162">
        <f t="shared" si="1427"/>
        <v>0</v>
      </c>
      <c r="FM293" s="162">
        <f t="shared" si="1427"/>
        <v>0</v>
      </c>
      <c r="FN293" s="162">
        <f t="shared" si="1427"/>
        <v>0</v>
      </c>
      <c r="FO293" s="162">
        <f t="shared" si="1427"/>
        <v>0</v>
      </c>
      <c r="FP293" s="162">
        <f t="shared" si="1427"/>
        <v>0</v>
      </c>
      <c r="FQ293" s="162">
        <f t="shared" si="1427"/>
        <v>0</v>
      </c>
      <c r="FR293" s="162">
        <f t="shared" si="1427"/>
        <v>0</v>
      </c>
      <c r="FS293" s="162">
        <f t="shared" si="1427"/>
        <v>0</v>
      </c>
      <c r="FT293" s="162">
        <f t="shared" si="1427"/>
        <v>0</v>
      </c>
      <c r="FU293" s="162">
        <f t="shared" si="1427"/>
        <v>0</v>
      </c>
      <c r="FV293" s="162">
        <f t="shared" si="1427"/>
        <v>0</v>
      </c>
      <c r="FW293" s="162">
        <f t="shared" si="1427"/>
        <v>0</v>
      </c>
      <c r="FX293" s="162">
        <f t="shared" si="1427"/>
        <v>0</v>
      </c>
      <c r="FY293" s="162">
        <f t="shared" si="1427"/>
        <v>0</v>
      </c>
      <c r="FZ293" s="162">
        <f t="shared" si="1427"/>
        <v>0</v>
      </c>
      <c r="GA293" s="162">
        <f t="shared" si="1427"/>
        <v>0</v>
      </c>
      <c r="GB293" s="162">
        <f t="shared" si="1427"/>
        <v>0</v>
      </c>
      <c r="GC293" s="162">
        <f t="shared" si="1427"/>
        <v>0</v>
      </c>
      <c r="GD293" s="162">
        <f t="shared" si="1427"/>
        <v>0</v>
      </c>
      <c r="GE293" s="162">
        <f t="shared" si="1427"/>
        <v>0</v>
      </c>
      <c r="GF293" s="162">
        <f t="shared" si="1427"/>
        <v>0</v>
      </c>
      <c r="GG293" s="162">
        <f t="shared" si="1427"/>
        <v>0</v>
      </c>
      <c r="GH293" s="162">
        <f t="shared" si="1427"/>
        <v>0</v>
      </c>
      <c r="GI293" s="162">
        <f t="shared" si="1427"/>
        <v>0</v>
      </c>
      <c r="GJ293" s="162">
        <f t="shared" si="1427"/>
        <v>0</v>
      </c>
      <c r="GK293" s="162">
        <f t="shared" si="1427"/>
        <v>0</v>
      </c>
      <c r="GL293" s="162">
        <f t="shared" si="1427"/>
        <v>0</v>
      </c>
      <c r="GM293" s="162">
        <f t="shared" si="1427"/>
        <v>0</v>
      </c>
      <c r="GN293" s="162">
        <f t="shared" si="1427"/>
        <v>0</v>
      </c>
      <c r="GO293" s="162">
        <f t="shared" si="1427"/>
        <v>0</v>
      </c>
      <c r="GP293" s="162">
        <f t="shared" si="1427"/>
        <v>0</v>
      </c>
      <c r="GQ293" s="162">
        <f t="shared" si="1427"/>
        <v>0</v>
      </c>
      <c r="GR293" s="162">
        <f t="shared" si="15"/>
        <v>0</v>
      </c>
      <c r="GS293" s="162">
        <f t="shared" ref="GS293:IN293" si="1428">E293-EV293</f>
        <v>0</v>
      </c>
      <c r="GT293" s="162">
        <f t="shared" si="1428"/>
        <v>0</v>
      </c>
      <c r="GU293" s="162">
        <f t="shared" si="1428"/>
        <v>0</v>
      </c>
      <c r="GV293" s="162">
        <f t="shared" si="1428"/>
        <v>0</v>
      </c>
      <c r="GW293" s="162">
        <f t="shared" si="1428"/>
        <v>0</v>
      </c>
      <c r="GX293" s="162">
        <f t="shared" si="1428"/>
        <v>0</v>
      </c>
      <c r="GY293" s="162">
        <f t="shared" si="1428"/>
        <v>0</v>
      </c>
      <c r="GZ293" s="162">
        <f t="shared" si="1428"/>
        <v>0</v>
      </c>
      <c r="HA293" s="162">
        <f t="shared" si="1428"/>
        <v>0</v>
      </c>
      <c r="HB293" s="162">
        <f t="shared" si="1428"/>
        <v>0</v>
      </c>
      <c r="HC293" s="162">
        <f t="shared" si="1428"/>
        <v>0</v>
      </c>
      <c r="HD293" s="162">
        <f t="shared" si="1428"/>
        <v>0</v>
      </c>
      <c r="HE293" s="162">
        <f t="shared" si="1428"/>
        <v>0</v>
      </c>
      <c r="HF293" s="162">
        <f t="shared" si="1428"/>
        <v>0</v>
      </c>
      <c r="HG293" s="162">
        <f t="shared" si="1428"/>
        <v>0</v>
      </c>
      <c r="HH293" s="162">
        <f t="shared" si="1428"/>
        <v>0</v>
      </c>
      <c r="HI293" s="162">
        <f t="shared" si="1428"/>
        <v>0</v>
      </c>
      <c r="HJ293" s="162">
        <f t="shared" si="1428"/>
        <v>0</v>
      </c>
      <c r="HK293" s="162">
        <f t="shared" si="1428"/>
        <v>0</v>
      </c>
      <c r="HL293" s="162">
        <f t="shared" si="1428"/>
        <v>0</v>
      </c>
      <c r="HM293" s="162">
        <f t="shared" si="1428"/>
        <v>0</v>
      </c>
      <c r="HN293" s="162">
        <f t="shared" si="1428"/>
        <v>0</v>
      </c>
      <c r="HO293" s="162">
        <f t="shared" si="1428"/>
        <v>0</v>
      </c>
      <c r="HP293" s="162">
        <f t="shared" si="1428"/>
        <v>0</v>
      </c>
      <c r="HQ293" s="162">
        <f t="shared" si="1428"/>
        <v>0</v>
      </c>
      <c r="HR293" s="162">
        <f t="shared" si="1428"/>
        <v>0</v>
      </c>
      <c r="HS293" s="162">
        <f t="shared" si="1428"/>
        <v>0</v>
      </c>
      <c r="HT293" s="162">
        <f t="shared" si="1428"/>
        <v>0</v>
      </c>
      <c r="HU293" s="162">
        <f t="shared" si="1428"/>
        <v>0</v>
      </c>
      <c r="HV293" s="162">
        <f t="shared" si="1428"/>
        <v>0</v>
      </c>
      <c r="HW293" s="162">
        <f t="shared" si="1428"/>
        <v>0</v>
      </c>
      <c r="HX293" s="162">
        <f t="shared" si="1428"/>
        <v>0</v>
      </c>
      <c r="HY293" s="162">
        <f t="shared" si="1428"/>
        <v>0</v>
      </c>
      <c r="HZ293" s="162">
        <f t="shared" si="1428"/>
        <v>0</v>
      </c>
      <c r="IA293" s="162">
        <f t="shared" si="1428"/>
        <v>0</v>
      </c>
      <c r="IB293" s="162">
        <f t="shared" si="1428"/>
        <v>0</v>
      </c>
      <c r="IC293" s="162">
        <f t="shared" si="1428"/>
        <v>0</v>
      </c>
      <c r="ID293" s="162">
        <f t="shared" si="1428"/>
        <v>0</v>
      </c>
      <c r="IE293" s="162">
        <f t="shared" si="1428"/>
        <v>0</v>
      </c>
      <c r="IF293" s="162">
        <f t="shared" si="1428"/>
        <v>0</v>
      </c>
      <c r="IG293" s="162">
        <f t="shared" si="1428"/>
        <v>0</v>
      </c>
      <c r="IH293" s="162">
        <f t="shared" si="1428"/>
        <v>0</v>
      </c>
      <c r="II293" s="162">
        <f t="shared" si="1428"/>
        <v>0</v>
      </c>
      <c r="IJ293" s="162">
        <f t="shared" si="1428"/>
        <v>0</v>
      </c>
      <c r="IK293" s="162">
        <f t="shared" si="1428"/>
        <v>0</v>
      </c>
      <c r="IL293" s="162">
        <f t="shared" si="1428"/>
        <v>0</v>
      </c>
      <c r="IM293" s="162">
        <f t="shared" si="1428"/>
        <v>0</v>
      </c>
      <c r="IN293" s="162">
        <f t="shared" si="1428"/>
        <v>0</v>
      </c>
      <c r="IO293" s="162">
        <f t="shared" si="17"/>
        <v>0</v>
      </c>
      <c r="IP293" s="162">
        <f t="shared" si="23"/>
        <v>0</v>
      </c>
      <c r="IQ293" s="162">
        <f t="shared" ref="IQ293:KK293" si="1429">MAX((MIN(CZ293+IP293,$IO$7))-GT293,0)</f>
        <v>0</v>
      </c>
      <c r="IR293" s="162">
        <f t="shared" si="1429"/>
        <v>0</v>
      </c>
      <c r="IS293" s="162">
        <f t="shared" si="1429"/>
        <v>0</v>
      </c>
      <c r="IT293" s="162">
        <f t="shared" si="1429"/>
        <v>0</v>
      </c>
      <c r="IU293" s="162">
        <f t="shared" si="1429"/>
        <v>0</v>
      </c>
      <c r="IV293" s="162">
        <f t="shared" si="1429"/>
        <v>0</v>
      </c>
      <c r="IW293" s="162">
        <f t="shared" si="1429"/>
        <v>0</v>
      </c>
      <c r="IX293" s="162">
        <f t="shared" si="1429"/>
        <v>0</v>
      </c>
      <c r="IY293" s="162">
        <f t="shared" si="1429"/>
        <v>0</v>
      </c>
      <c r="IZ293" s="162">
        <f t="shared" si="1429"/>
        <v>0</v>
      </c>
      <c r="JA293" s="162">
        <f t="shared" si="1429"/>
        <v>0</v>
      </c>
      <c r="JB293" s="162">
        <f t="shared" si="1429"/>
        <v>0</v>
      </c>
      <c r="JC293" s="162">
        <f t="shared" si="1429"/>
        <v>0</v>
      </c>
      <c r="JD293" s="162">
        <f t="shared" si="1429"/>
        <v>0</v>
      </c>
      <c r="JE293" s="162">
        <f t="shared" si="1429"/>
        <v>0</v>
      </c>
      <c r="JF293" s="162">
        <f t="shared" si="1429"/>
        <v>0</v>
      </c>
      <c r="JG293" s="162">
        <f t="shared" si="1429"/>
        <v>0</v>
      </c>
      <c r="JH293" s="162">
        <f t="shared" si="1429"/>
        <v>0</v>
      </c>
      <c r="JI293" s="162">
        <f t="shared" si="1429"/>
        <v>0</v>
      </c>
      <c r="JJ293" s="162">
        <f t="shared" si="1429"/>
        <v>0</v>
      </c>
      <c r="JK293" s="162">
        <f t="shared" si="1429"/>
        <v>0</v>
      </c>
      <c r="JL293" s="162">
        <f t="shared" si="1429"/>
        <v>0</v>
      </c>
      <c r="JM293" s="162">
        <f t="shared" si="1429"/>
        <v>0</v>
      </c>
      <c r="JN293" s="162">
        <f t="shared" si="1429"/>
        <v>0</v>
      </c>
      <c r="JO293" s="162">
        <f t="shared" si="1429"/>
        <v>0</v>
      </c>
      <c r="JP293" s="162">
        <f t="shared" si="1429"/>
        <v>0</v>
      </c>
      <c r="JQ293" s="162">
        <f t="shared" si="1429"/>
        <v>0</v>
      </c>
      <c r="JR293" s="162">
        <f t="shared" si="1429"/>
        <v>0</v>
      </c>
      <c r="JS293" s="162">
        <f t="shared" si="1429"/>
        <v>0</v>
      </c>
      <c r="JT293" s="162">
        <f t="shared" si="1429"/>
        <v>0</v>
      </c>
      <c r="JU293" s="162">
        <f t="shared" si="1429"/>
        <v>0</v>
      </c>
      <c r="JV293" s="162">
        <f t="shared" si="1429"/>
        <v>0</v>
      </c>
      <c r="JW293" s="162">
        <f t="shared" si="1429"/>
        <v>0</v>
      </c>
      <c r="JX293" s="162">
        <f t="shared" si="1429"/>
        <v>0</v>
      </c>
      <c r="JY293" s="162">
        <f t="shared" si="1429"/>
        <v>0</v>
      </c>
      <c r="JZ293" s="162">
        <f t="shared" si="1429"/>
        <v>0</v>
      </c>
      <c r="KA293" s="162">
        <f t="shared" si="1429"/>
        <v>0</v>
      </c>
      <c r="KB293" s="162">
        <f t="shared" si="1429"/>
        <v>0</v>
      </c>
      <c r="KC293" s="162">
        <f t="shared" si="1429"/>
        <v>0</v>
      </c>
      <c r="KD293" s="162">
        <f t="shared" si="1429"/>
        <v>0</v>
      </c>
      <c r="KE293" s="162">
        <f t="shared" si="1429"/>
        <v>0</v>
      </c>
      <c r="KF293" s="162">
        <f t="shared" si="1429"/>
        <v>0</v>
      </c>
      <c r="KG293" s="162">
        <f t="shared" si="1429"/>
        <v>0</v>
      </c>
      <c r="KH293" s="162">
        <f t="shared" si="1429"/>
        <v>0</v>
      </c>
      <c r="KI293" s="162">
        <f t="shared" si="1429"/>
        <v>0</v>
      </c>
      <c r="KJ293" s="162">
        <f t="shared" si="1429"/>
        <v>0</v>
      </c>
      <c r="KK293" s="162">
        <f t="shared" si="1429"/>
        <v>0</v>
      </c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</row>
    <row r="294" ht="14.25" customHeight="1" spans="1:326" x14ac:dyDescent="0.25">
      <c r="A294" s="1">
        <v>10</v>
      </c>
      <c r="B294" s="1">
        <f t="shared" ref="B294:C294" si="1430">B293+1</f>
        <v>284</v>
      </c>
      <c r="C294" s="232">
        <f t="shared" si="1430"/>
        <v>43749</v>
      </c>
      <c r="D294" s="162">
        <f t="shared" si="9"/>
        <v>0</v>
      </c>
      <c r="E294" s="162">
        <f>(SUMIFS(Profile!$F$2:$F$17521,Profile!$B$2:$B$17521,$B294,Profile!$C$2:$C$17521,E$8))*$C$6</f>
        <v>0</v>
      </c>
      <c r="F294" s="162">
        <f>(SUMIFS(Profile!$F$2:$F$17521,Profile!$B$2:$B$17521,$B294,Profile!$C$2:$C$17521,F$8))*$C$6</f>
        <v>0</v>
      </c>
      <c r="G294" s="162">
        <f>(SUMIFS(Profile!$F$2:$F$17521,Profile!$B$2:$B$17521,$B294,Profile!$C$2:$C$17521,G$8))*$C$6</f>
        <v>0</v>
      </c>
      <c r="H294" s="162">
        <f>(SUMIFS(Profile!$F$2:$F$17521,Profile!$B$2:$B$17521,$B294,Profile!$C$2:$C$17521,H$8))*$C$6</f>
        <v>0</v>
      </c>
      <c r="I294" s="162">
        <f>(SUMIFS(Profile!$F$2:$F$17521,Profile!$B$2:$B$17521,$B294,Profile!$C$2:$C$17521,I$8))*$C$6</f>
        <v>0</v>
      </c>
      <c r="J294" s="162">
        <f>(SUMIFS(Profile!$F$2:$F$17521,Profile!$B$2:$B$17521,$B294,Profile!$C$2:$C$17521,J$8))*$C$6</f>
        <v>0</v>
      </c>
      <c r="K294" s="162">
        <f>(SUMIFS(Profile!$F$2:$F$17521,Profile!$B$2:$B$17521,$B294,Profile!$C$2:$C$17521,K$8))*$C$6</f>
        <v>0</v>
      </c>
      <c r="L294" s="162">
        <f>(SUMIFS(Profile!$F$2:$F$17521,Profile!$B$2:$B$17521,$B294,Profile!$C$2:$C$17521,L$8))*$C$6</f>
        <v>0</v>
      </c>
      <c r="M294" s="162">
        <f>(SUMIFS(Profile!$F$2:$F$17521,Profile!$B$2:$B$17521,$B294,Profile!$C$2:$C$17521,M$8))*$C$6</f>
        <v>0</v>
      </c>
      <c r="N294" s="162">
        <f>(SUMIFS(Profile!$F$2:$F$17521,Profile!$B$2:$B$17521,$B294,Profile!$C$2:$C$17521,N$8))*$C$6</f>
        <v>0</v>
      </c>
      <c r="O294" s="162">
        <f>(SUMIFS(Profile!$F$2:$F$17521,Profile!$B$2:$B$17521,$B294,Profile!$C$2:$C$17521,O$8))*$C$6</f>
        <v>0</v>
      </c>
      <c r="P294" s="162">
        <f>(SUMIFS(Profile!$F$2:$F$17521,Profile!$B$2:$B$17521,$B294,Profile!$C$2:$C$17521,P$8))*$C$6</f>
        <v>0</v>
      </c>
      <c r="Q294" s="162">
        <f>(SUMIFS(Profile!$F$2:$F$17521,Profile!$B$2:$B$17521,$B294,Profile!$C$2:$C$17521,Q$8))*$C$6</f>
        <v>0</v>
      </c>
      <c r="R294" s="162">
        <f>(SUMIFS(Profile!$F$2:$F$17521,Profile!$B$2:$B$17521,$B294,Profile!$C$2:$C$17521,R$8))*$C$6</f>
        <v>0</v>
      </c>
      <c r="S294" s="162">
        <f>(SUMIFS(Profile!$F$2:$F$17521,Profile!$B$2:$B$17521,$B294,Profile!$C$2:$C$17521,S$8))*$C$6</f>
        <v>0</v>
      </c>
      <c r="T294" s="162">
        <f>(SUMIFS(Profile!$F$2:$F$17521,Profile!$B$2:$B$17521,$B294,Profile!$C$2:$C$17521,T$8))*$C$6</f>
        <v>0</v>
      </c>
      <c r="U294" s="162">
        <f>(SUMIFS(Profile!$F$2:$F$17521,Profile!$B$2:$B$17521,$B294,Profile!$C$2:$C$17521,U$8))*$C$6</f>
        <v>0</v>
      </c>
      <c r="V294" s="162">
        <f>(SUMIFS(Profile!$F$2:$F$17521,Profile!$B$2:$B$17521,$B294,Profile!$C$2:$C$17521,V$8))*$C$6</f>
        <v>0</v>
      </c>
      <c r="W294" s="162">
        <f>(SUMIFS(Profile!$F$2:$F$17521,Profile!$B$2:$B$17521,$B294,Profile!$C$2:$C$17521,W$8))*$C$6</f>
        <v>0</v>
      </c>
      <c r="X294" s="162">
        <f>(SUMIFS(Profile!$F$2:$F$17521,Profile!$B$2:$B$17521,$B294,Profile!$C$2:$C$17521,X$8))*$C$6</f>
        <v>0</v>
      </c>
      <c r="Y294" s="162">
        <f>(SUMIFS(Profile!$F$2:$F$17521,Profile!$B$2:$B$17521,$B294,Profile!$C$2:$C$17521,Y$8))*$C$6</f>
        <v>0</v>
      </c>
      <c r="Z294" s="162">
        <f>(SUMIFS(Profile!$F$2:$F$17521,Profile!$B$2:$B$17521,$B294,Profile!$C$2:$C$17521,Z$8))*$C$6</f>
        <v>0</v>
      </c>
      <c r="AA294" s="162">
        <f>(SUMIFS(Profile!$F$2:$F$17521,Profile!$B$2:$B$17521,$B294,Profile!$C$2:$C$17521,AA$8))*$C$6</f>
        <v>0</v>
      </c>
      <c r="AB294" s="162">
        <f>(SUMIFS(Profile!$F$2:$F$17521,Profile!$B$2:$B$17521,$B294,Profile!$C$2:$C$17521,AB$8))*$C$6</f>
        <v>0</v>
      </c>
      <c r="AC294" s="162">
        <f>(SUMIFS(Profile!$F$2:$F$17521,Profile!$B$2:$B$17521,$B294,Profile!$C$2:$C$17521,AC$8))*$C$6</f>
        <v>0</v>
      </c>
      <c r="AD294" s="162">
        <f>(SUMIFS(Profile!$F$2:$F$17521,Profile!$B$2:$B$17521,$B294,Profile!$C$2:$C$17521,AD$8))*$C$6</f>
        <v>0</v>
      </c>
      <c r="AE294" s="162">
        <f>(SUMIFS(Profile!$F$2:$F$17521,Profile!$B$2:$B$17521,$B294,Profile!$C$2:$C$17521,AE$8))*$C$6</f>
        <v>0</v>
      </c>
      <c r="AF294" s="162">
        <f>(SUMIFS(Profile!$F$2:$F$17521,Profile!$B$2:$B$17521,$B294,Profile!$C$2:$C$17521,AF$8))*$C$6</f>
        <v>0</v>
      </c>
      <c r="AG294" s="162">
        <f>(SUMIFS(Profile!$F$2:$F$17521,Profile!$B$2:$B$17521,$B294,Profile!$C$2:$C$17521,AG$8))*$C$6</f>
        <v>0</v>
      </c>
      <c r="AH294" s="162">
        <f>(SUMIFS(Profile!$F$2:$F$17521,Profile!$B$2:$B$17521,$B294,Profile!$C$2:$C$17521,AH$8))*$C$6</f>
        <v>0</v>
      </c>
      <c r="AI294" s="162">
        <f>(SUMIFS(Profile!$F$2:$F$17521,Profile!$B$2:$B$17521,$B294,Profile!$C$2:$C$17521,AI$8))*$C$6</f>
        <v>0</v>
      </c>
      <c r="AJ294" s="162">
        <f>(SUMIFS(Profile!$F$2:$F$17521,Profile!$B$2:$B$17521,$B294,Profile!$C$2:$C$17521,AJ$8))*$C$6</f>
        <v>0</v>
      </c>
      <c r="AK294" s="162">
        <f>(SUMIFS(Profile!$F$2:$F$17521,Profile!$B$2:$B$17521,$B294,Profile!$C$2:$C$17521,AK$8))*$C$6</f>
        <v>0</v>
      </c>
      <c r="AL294" s="162">
        <f>(SUMIFS(Profile!$F$2:$F$17521,Profile!$B$2:$B$17521,$B294,Profile!$C$2:$C$17521,AL$8))*$C$6</f>
        <v>0</v>
      </c>
      <c r="AM294" s="162">
        <f>(SUMIFS(Profile!$F$2:$F$17521,Profile!$B$2:$B$17521,$B294,Profile!$C$2:$C$17521,AM$8))*$C$6</f>
        <v>0</v>
      </c>
      <c r="AN294" s="162">
        <f>(SUMIFS(Profile!$F$2:$F$17521,Profile!$B$2:$B$17521,$B294,Profile!$C$2:$C$17521,AN$8))*$C$6</f>
        <v>0</v>
      </c>
      <c r="AO294" s="162">
        <f>(SUMIFS(Profile!$F$2:$F$17521,Profile!$B$2:$B$17521,$B294,Profile!$C$2:$C$17521,AO$8))*$C$6</f>
        <v>0</v>
      </c>
      <c r="AP294" s="162">
        <f>(SUMIFS(Profile!$F$2:$F$17521,Profile!$B$2:$B$17521,$B294,Profile!$C$2:$C$17521,AP$8))*$C$6</f>
        <v>0</v>
      </c>
      <c r="AQ294" s="162">
        <f>(SUMIFS(Profile!$F$2:$F$17521,Profile!$B$2:$B$17521,$B294,Profile!$C$2:$C$17521,AQ$8))*$C$6</f>
        <v>0</v>
      </c>
      <c r="AR294" s="162">
        <f>(SUMIFS(Profile!$F$2:$F$17521,Profile!$B$2:$B$17521,$B294,Profile!$C$2:$C$17521,AR$8))*$C$6</f>
        <v>0</v>
      </c>
      <c r="AS294" s="162">
        <f>(SUMIFS(Profile!$F$2:$F$17521,Profile!$B$2:$B$17521,$B294,Profile!$C$2:$C$17521,AS$8))*$C$6</f>
        <v>0</v>
      </c>
      <c r="AT294" s="162">
        <f>(SUMIFS(Profile!$F$2:$F$17521,Profile!$B$2:$B$17521,$B294,Profile!$C$2:$C$17521,AT$8))*$C$6</f>
        <v>0</v>
      </c>
      <c r="AU294" s="162">
        <f>(SUMIFS(Profile!$F$2:$F$17521,Profile!$B$2:$B$17521,$B294,Profile!$C$2:$C$17521,AU$8))*$C$6</f>
        <v>0</v>
      </c>
      <c r="AV294" s="162">
        <f>(SUMIFS(Profile!$F$2:$F$17521,Profile!$B$2:$B$17521,$B294,Profile!$C$2:$C$17521,AV$8))*$C$6</f>
        <v>0</v>
      </c>
      <c r="AW294" s="162">
        <f>(SUMIFS(Profile!$F$2:$F$17521,Profile!$B$2:$B$17521,$B294,Profile!$C$2:$C$17521,AW$8))*$C$6</f>
        <v>0</v>
      </c>
      <c r="AX294" s="162">
        <f>(SUMIFS(Profile!$F$2:$F$17521,Profile!$B$2:$B$17521,$B294,Profile!$C$2:$C$17521,AX$8))*$C$6</f>
        <v>0</v>
      </c>
      <c r="AY294" s="162">
        <f>(SUMIFS(Profile!$F$2:$F$17521,Profile!$B$2:$B$17521,$B294,Profile!$C$2:$C$17521,AY$8))*$C$6</f>
        <v>0</v>
      </c>
      <c r="AZ294" s="162">
        <f>(SUMIFS(Profile!$F$2:$F$17521,Profile!$B$2:$B$17521,$B294,Profile!$C$2:$C$17521,AZ$8))*$C$6</f>
        <v>0</v>
      </c>
      <c r="BA294" s="162">
        <f t="shared" si="10"/>
        <v>0</v>
      </c>
      <c r="BB294" s="162">
        <f>(SUMIFS(Profile!$E$2:$E$17521,Profile!$B$2:$B$17521,$B294,Profile!$C$2:$C$17521,BB$8))*$C$9</f>
        <v>0</v>
      </c>
      <c r="BC294" s="162">
        <f>(SUMIFS(Profile!$E$2:$E$17521,Profile!$B$2:$B$17521,$B294,Profile!$C$2:$C$17521,BC$8))*$C$9</f>
        <v>0</v>
      </c>
      <c r="BD294" s="162">
        <f>(SUMIFS(Profile!$E$2:$E$17521,Profile!$B$2:$B$17521,$B294,Profile!$C$2:$C$17521,BD$8))*$C$9</f>
        <v>0</v>
      </c>
      <c r="BE294" s="162">
        <f>(SUMIFS(Profile!$E$2:$E$17521,Profile!$B$2:$B$17521,$B294,Profile!$C$2:$C$17521,BE$8))*$C$9</f>
        <v>0</v>
      </c>
      <c r="BF294" s="162">
        <f>(SUMIFS(Profile!$E$2:$E$17521,Profile!$B$2:$B$17521,$B294,Profile!$C$2:$C$17521,BF$8))*$C$9</f>
        <v>0</v>
      </c>
      <c r="BG294" s="162">
        <f>(SUMIFS(Profile!$E$2:$E$17521,Profile!$B$2:$B$17521,$B294,Profile!$C$2:$C$17521,BG$8))*$C$9</f>
        <v>0</v>
      </c>
      <c r="BH294" s="162">
        <f>(SUMIFS(Profile!$E$2:$E$17521,Profile!$B$2:$B$17521,$B294,Profile!$C$2:$C$17521,BH$8))*$C$9</f>
        <v>0</v>
      </c>
      <c r="BI294" s="162">
        <f>(SUMIFS(Profile!$E$2:$E$17521,Profile!$B$2:$B$17521,$B294,Profile!$C$2:$C$17521,BI$8))*$C$9</f>
        <v>0</v>
      </c>
      <c r="BJ294" s="162">
        <f>(SUMIFS(Profile!$E$2:$E$17521,Profile!$B$2:$B$17521,$B294,Profile!$C$2:$C$17521,BJ$8))*$C$9</f>
        <v>0</v>
      </c>
      <c r="BK294" s="162">
        <f>(SUMIFS(Profile!$E$2:$E$17521,Profile!$B$2:$B$17521,$B294,Profile!$C$2:$C$17521,BK$8))*$C$9</f>
        <v>0</v>
      </c>
      <c r="BL294" s="162">
        <f>(SUMIFS(Profile!$E$2:$E$17521,Profile!$B$2:$B$17521,$B294,Profile!$C$2:$C$17521,BL$8))*$C$9</f>
        <v>0</v>
      </c>
      <c r="BM294" s="162">
        <f>(SUMIFS(Profile!$E$2:$E$17521,Profile!$B$2:$B$17521,$B294,Profile!$C$2:$C$17521,BM$8))*$C$9</f>
        <v>0</v>
      </c>
      <c r="BN294" s="162">
        <f>(SUMIFS(Profile!$E$2:$E$17521,Profile!$B$2:$B$17521,$B294,Profile!$C$2:$C$17521,BN$8))*$C$9</f>
        <v>0</v>
      </c>
      <c r="BO294" s="162">
        <f>(SUMIFS(Profile!$E$2:$E$17521,Profile!$B$2:$B$17521,$B294,Profile!$C$2:$C$17521,BO$8))*$C$9</f>
        <v>0</v>
      </c>
      <c r="BP294" s="162">
        <f>(SUMIFS(Profile!$E$2:$E$17521,Profile!$B$2:$B$17521,$B294,Profile!$C$2:$C$17521,BP$8))*$C$9</f>
        <v>0</v>
      </c>
      <c r="BQ294" s="162">
        <f>(SUMIFS(Profile!$E$2:$E$17521,Profile!$B$2:$B$17521,$B294,Profile!$C$2:$C$17521,BQ$8))*$C$9</f>
        <v>0</v>
      </c>
      <c r="BR294" s="162">
        <f>(SUMIFS(Profile!$E$2:$E$17521,Profile!$B$2:$B$17521,$B294,Profile!$C$2:$C$17521,BR$8))*$C$9</f>
        <v>0</v>
      </c>
      <c r="BS294" s="162">
        <f>(SUMIFS(Profile!$E$2:$E$17521,Profile!$B$2:$B$17521,$B294,Profile!$C$2:$C$17521,BS$8))*$C$9</f>
        <v>0</v>
      </c>
      <c r="BT294" s="162">
        <f>(SUMIFS(Profile!$E$2:$E$17521,Profile!$B$2:$B$17521,$B294,Profile!$C$2:$C$17521,BT$8))*$C$9</f>
        <v>0</v>
      </c>
      <c r="BU294" s="162">
        <f>(SUMIFS(Profile!$E$2:$E$17521,Profile!$B$2:$B$17521,$B294,Profile!$C$2:$C$17521,BU$8))*$C$9</f>
        <v>0</v>
      </c>
      <c r="BV294" s="162">
        <f>(SUMIFS(Profile!$E$2:$E$17521,Profile!$B$2:$B$17521,$B294,Profile!$C$2:$C$17521,BV$8))*$C$9</f>
        <v>0</v>
      </c>
      <c r="BW294" s="162">
        <f>(SUMIFS(Profile!$E$2:$E$17521,Profile!$B$2:$B$17521,$B294,Profile!$C$2:$C$17521,BW$8))*$C$9</f>
        <v>0</v>
      </c>
      <c r="BX294" s="162">
        <f>(SUMIFS(Profile!$E$2:$E$17521,Profile!$B$2:$B$17521,$B294,Profile!$C$2:$C$17521,BX$8))*$C$9</f>
        <v>0</v>
      </c>
      <c r="BY294" s="162">
        <f>(SUMIFS(Profile!$E$2:$E$17521,Profile!$B$2:$B$17521,$B294,Profile!$C$2:$C$17521,BY$8))*$C$9</f>
        <v>0</v>
      </c>
      <c r="BZ294" s="162">
        <f>(SUMIFS(Profile!$E$2:$E$17521,Profile!$B$2:$B$17521,$B294,Profile!$C$2:$C$17521,BZ$8))*$C$9</f>
        <v>0</v>
      </c>
      <c r="CA294" s="162">
        <f>(SUMIFS(Profile!$E$2:$E$17521,Profile!$B$2:$B$17521,$B294,Profile!$C$2:$C$17521,CA$8))*$C$9</f>
        <v>0</v>
      </c>
      <c r="CB294" s="162">
        <f>(SUMIFS(Profile!$E$2:$E$17521,Profile!$B$2:$B$17521,$B294,Profile!$C$2:$C$17521,CB$8))*$C$9</f>
        <v>0</v>
      </c>
      <c r="CC294" s="162">
        <f>(SUMIFS(Profile!$E$2:$E$17521,Profile!$B$2:$B$17521,$B294,Profile!$C$2:$C$17521,CC$8))*$C$9</f>
        <v>0</v>
      </c>
      <c r="CD294" s="162">
        <f>(SUMIFS(Profile!$E$2:$E$17521,Profile!$B$2:$B$17521,$B294,Profile!$C$2:$C$17521,CD$8))*$C$9</f>
        <v>0</v>
      </c>
      <c r="CE294" s="162">
        <f>(SUMIFS(Profile!$E$2:$E$17521,Profile!$B$2:$B$17521,$B294,Profile!$C$2:$C$17521,CE$8))*$C$9</f>
        <v>0</v>
      </c>
      <c r="CF294" s="162">
        <f>(SUMIFS(Profile!$E$2:$E$17521,Profile!$B$2:$B$17521,$B294,Profile!$C$2:$C$17521,CF$8))*$C$9</f>
        <v>0</v>
      </c>
      <c r="CG294" s="162">
        <f>(SUMIFS(Profile!$E$2:$E$17521,Profile!$B$2:$B$17521,$B294,Profile!$C$2:$C$17521,CG$8))*$C$9</f>
        <v>0</v>
      </c>
      <c r="CH294" s="162">
        <f>(SUMIFS(Profile!$E$2:$E$17521,Profile!$B$2:$B$17521,$B294,Profile!$C$2:$C$17521,CH$8))*$C$9</f>
        <v>0</v>
      </c>
      <c r="CI294" s="162">
        <f>(SUMIFS(Profile!$E$2:$E$17521,Profile!$B$2:$B$17521,$B294,Profile!$C$2:$C$17521,CI$8))*$C$9</f>
        <v>0</v>
      </c>
      <c r="CJ294" s="162">
        <f>(SUMIFS(Profile!$E$2:$E$17521,Profile!$B$2:$B$17521,$B294,Profile!$C$2:$C$17521,CJ$8))*$C$9</f>
        <v>0</v>
      </c>
      <c r="CK294" s="162">
        <f>(SUMIFS(Profile!$E$2:$E$17521,Profile!$B$2:$B$17521,$B294,Profile!$C$2:$C$17521,CK$8))*$C$9</f>
        <v>0</v>
      </c>
      <c r="CL294" s="162">
        <f>(SUMIFS(Profile!$E$2:$E$17521,Profile!$B$2:$B$17521,$B294,Profile!$C$2:$C$17521,CL$8))*$C$9</f>
        <v>0</v>
      </c>
      <c r="CM294" s="162">
        <f>(SUMIFS(Profile!$E$2:$E$17521,Profile!$B$2:$B$17521,$B294,Profile!$C$2:$C$17521,CM$8))*$C$9</f>
        <v>0</v>
      </c>
      <c r="CN294" s="162">
        <f>(SUMIFS(Profile!$E$2:$E$17521,Profile!$B$2:$B$17521,$B294,Profile!$C$2:$C$17521,CN$8))*$C$9</f>
        <v>0</v>
      </c>
      <c r="CO294" s="162">
        <f>(SUMIFS(Profile!$E$2:$E$17521,Profile!$B$2:$B$17521,$B294,Profile!$C$2:$C$17521,CO$8))*$C$9</f>
        <v>0</v>
      </c>
      <c r="CP294" s="162">
        <f>(SUMIFS(Profile!$E$2:$E$17521,Profile!$B$2:$B$17521,$B294,Profile!$C$2:$C$17521,CP$8))*$C$9</f>
        <v>0</v>
      </c>
      <c r="CQ294" s="162">
        <f>(SUMIFS(Profile!$E$2:$E$17521,Profile!$B$2:$B$17521,$B294,Profile!$C$2:$C$17521,CQ$8))*$C$9</f>
        <v>0</v>
      </c>
      <c r="CR294" s="162">
        <f>(SUMIFS(Profile!$E$2:$E$17521,Profile!$B$2:$B$17521,$B294,Profile!$C$2:$C$17521,CR$8))*$C$9</f>
        <v>0</v>
      </c>
      <c r="CS294" s="162">
        <f>(SUMIFS(Profile!$E$2:$E$17521,Profile!$B$2:$B$17521,$B294,Profile!$C$2:$C$17521,CS$8))*$C$9</f>
        <v>0</v>
      </c>
      <c r="CT294" s="162">
        <f>(SUMIFS(Profile!$E$2:$E$17521,Profile!$B$2:$B$17521,$B294,Profile!$C$2:$C$17521,CT$8))*$C$9</f>
        <v>0</v>
      </c>
      <c r="CU294" s="162">
        <f>(SUMIFS(Profile!$E$2:$E$17521,Profile!$B$2:$B$17521,$B294,Profile!$C$2:$C$17521,CU$8))*$C$9</f>
        <v>0</v>
      </c>
      <c r="CV294" s="162">
        <f>(SUMIFS(Profile!$E$2:$E$17521,Profile!$B$2:$B$17521,$B294,Profile!$C$2:$C$17521,CV$8))*$C$9</f>
        <v>0</v>
      </c>
      <c r="CW294" s="162">
        <f>(SUMIFS(Profile!$E$2:$E$17521,Profile!$B$2:$B$17521,$B294,Profile!$C$2:$C$17521,CW$8))*$C$9</f>
        <v>0</v>
      </c>
      <c r="CX294" s="162">
        <f t="shared" si="11"/>
        <v>0</v>
      </c>
      <c r="CY294" s="162">
        <f t="shared" ref="CY294:ET294" si="1431">MAX(BB294-E294,0)</f>
        <v>0</v>
      </c>
      <c r="CZ294" s="162">
        <f t="shared" si="1431"/>
        <v>0</v>
      </c>
      <c r="DA294" s="162">
        <f t="shared" si="1431"/>
        <v>0</v>
      </c>
      <c r="DB294" s="162">
        <f t="shared" si="1431"/>
        <v>0</v>
      </c>
      <c r="DC294" s="162">
        <f t="shared" si="1431"/>
        <v>0</v>
      </c>
      <c r="DD294" s="162">
        <f t="shared" si="1431"/>
        <v>0</v>
      </c>
      <c r="DE294" s="162">
        <f t="shared" si="1431"/>
        <v>0</v>
      </c>
      <c r="DF294" s="162">
        <f t="shared" si="1431"/>
        <v>0</v>
      </c>
      <c r="DG294" s="162">
        <f t="shared" si="1431"/>
        <v>0</v>
      </c>
      <c r="DH294" s="162">
        <f t="shared" si="1431"/>
        <v>0</v>
      </c>
      <c r="DI294" s="162">
        <f t="shared" si="1431"/>
        <v>0</v>
      </c>
      <c r="DJ294" s="162">
        <f t="shared" si="1431"/>
        <v>0</v>
      </c>
      <c r="DK294" s="162">
        <f t="shared" si="1431"/>
        <v>0</v>
      </c>
      <c r="DL294" s="162">
        <f t="shared" si="1431"/>
        <v>0</v>
      </c>
      <c r="DM294" s="162">
        <f t="shared" si="1431"/>
        <v>0</v>
      </c>
      <c r="DN294" s="162">
        <f t="shared" si="1431"/>
        <v>0</v>
      </c>
      <c r="DO294" s="162">
        <f t="shared" si="1431"/>
        <v>0</v>
      </c>
      <c r="DP294" s="162">
        <f t="shared" si="1431"/>
        <v>0</v>
      </c>
      <c r="DQ294" s="162">
        <f t="shared" si="1431"/>
        <v>0</v>
      </c>
      <c r="DR294" s="162">
        <f t="shared" si="1431"/>
        <v>0</v>
      </c>
      <c r="DS294" s="162">
        <f t="shared" si="1431"/>
        <v>0</v>
      </c>
      <c r="DT294" s="162">
        <f t="shared" si="1431"/>
        <v>0</v>
      </c>
      <c r="DU294" s="162">
        <f t="shared" si="1431"/>
        <v>0</v>
      </c>
      <c r="DV294" s="162">
        <f t="shared" si="1431"/>
        <v>0</v>
      </c>
      <c r="DW294" s="162">
        <f t="shared" si="1431"/>
        <v>0</v>
      </c>
      <c r="DX294" s="162">
        <f t="shared" si="1431"/>
        <v>0</v>
      </c>
      <c r="DY294" s="162">
        <f t="shared" si="1431"/>
        <v>0</v>
      </c>
      <c r="DZ294" s="162">
        <f t="shared" si="1431"/>
        <v>0</v>
      </c>
      <c r="EA294" s="162">
        <f t="shared" si="1431"/>
        <v>0</v>
      </c>
      <c r="EB294" s="162">
        <f t="shared" si="1431"/>
        <v>0</v>
      </c>
      <c r="EC294" s="162">
        <f t="shared" si="1431"/>
        <v>0</v>
      </c>
      <c r="ED294" s="162">
        <f t="shared" si="1431"/>
        <v>0</v>
      </c>
      <c r="EE294" s="162">
        <f t="shared" si="1431"/>
        <v>0</v>
      </c>
      <c r="EF294" s="162">
        <f t="shared" si="1431"/>
        <v>0</v>
      </c>
      <c r="EG294" s="162">
        <f t="shared" si="1431"/>
        <v>0</v>
      </c>
      <c r="EH294" s="162">
        <f t="shared" si="1431"/>
        <v>0</v>
      </c>
      <c r="EI294" s="162">
        <f t="shared" si="1431"/>
        <v>0</v>
      </c>
      <c r="EJ294" s="162">
        <f t="shared" si="1431"/>
        <v>0</v>
      </c>
      <c r="EK294" s="162">
        <f t="shared" si="1431"/>
        <v>0</v>
      </c>
      <c r="EL294" s="162">
        <f t="shared" si="1431"/>
        <v>0</v>
      </c>
      <c r="EM294" s="162">
        <f t="shared" si="1431"/>
        <v>0</v>
      </c>
      <c r="EN294" s="162">
        <f t="shared" si="1431"/>
        <v>0</v>
      </c>
      <c r="EO294" s="162">
        <f t="shared" si="1431"/>
        <v>0</v>
      </c>
      <c r="EP294" s="162">
        <f t="shared" si="1431"/>
        <v>0</v>
      </c>
      <c r="EQ294" s="162">
        <f t="shared" si="1431"/>
        <v>0</v>
      </c>
      <c r="ER294" s="162">
        <f t="shared" si="1431"/>
        <v>0</v>
      </c>
      <c r="ES294" s="162">
        <f t="shared" si="1431"/>
        <v>0</v>
      </c>
      <c r="ET294" s="162">
        <f t="shared" si="1431"/>
        <v>0</v>
      </c>
      <c r="EU294" s="162">
        <f t="shared" si="13"/>
        <v>0</v>
      </c>
      <c r="EV294" s="162">
        <f t="shared" ref="EV294:GQ294" si="1432">BB294-CY294</f>
        <v>0</v>
      </c>
      <c r="EW294" s="162">
        <f t="shared" si="1432"/>
        <v>0</v>
      </c>
      <c r="EX294" s="162">
        <f t="shared" si="1432"/>
        <v>0</v>
      </c>
      <c r="EY294" s="162">
        <f t="shared" si="1432"/>
        <v>0</v>
      </c>
      <c r="EZ294" s="162">
        <f t="shared" si="1432"/>
        <v>0</v>
      </c>
      <c r="FA294" s="162">
        <f t="shared" si="1432"/>
        <v>0</v>
      </c>
      <c r="FB294" s="162">
        <f t="shared" si="1432"/>
        <v>0</v>
      </c>
      <c r="FC294" s="162">
        <f t="shared" si="1432"/>
        <v>0</v>
      </c>
      <c r="FD294" s="162">
        <f t="shared" si="1432"/>
        <v>0</v>
      </c>
      <c r="FE294" s="162">
        <f t="shared" si="1432"/>
        <v>0</v>
      </c>
      <c r="FF294" s="162">
        <f t="shared" si="1432"/>
        <v>0</v>
      </c>
      <c r="FG294" s="162">
        <f t="shared" si="1432"/>
        <v>0</v>
      </c>
      <c r="FH294" s="162">
        <f t="shared" si="1432"/>
        <v>0</v>
      </c>
      <c r="FI294" s="162">
        <f t="shared" si="1432"/>
        <v>0</v>
      </c>
      <c r="FJ294" s="162">
        <f t="shared" si="1432"/>
        <v>0</v>
      </c>
      <c r="FK294" s="162">
        <f t="shared" si="1432"/>
        <v>0</v>
      </c>
      <c r="FL294" s="162">
        <f t="shared" si="1432"/>
        <v>0</v>
      </c>
      <c r="FM294" s="162">
        <f t="shared" si="1432"/>
        <v>0</v>
      </c>
      <c r="FN294" s="162">
        <f t="shared" si="1432"/>
        <v>0</v>
      </c>
      <c r="FO294" s="162">
        <f t="shared" si="1432"/>
        <v>0</v>
      </c>
      <c r="FP294" s="162">
        <f t="shared" si="1432"/>
        <v>0</v>
      </c>
      <c r="FQ294" s="162">
        <f t="shared" si="1432"/>
        <v>0</v>
      </c>
      <c r="FR294" s="162">
        <f t="shared" si="1432"/>
        <v>0</v>
      </c>
      <c r="FS294" s="162">
        <f t="shared" si="1432"/>
        <v>0</v>
      </c>
      <c r="FT294" s="162">
        <f t="shared" si="1432"/>
        <v>0</v>
      </c>
      <c r="FU294" s="162">
        <f t="shared" si="1432"/>
        <v>0</v>
      </c>
      <c r="FV294" s="162">
        <f t="shared" si="1432"/>
        <v>0</v>
      </c>
      <c r="FW294" s="162">
        <f t="shared" si="1432"/>
        <v>0</v>
      </c>
      <c r="FX294" s="162">
        <f t="shared" si="1432"/>
        <v>0</v>
      </c>
      <c r="FY294" s="162">
        <f t="shared" si="1432"/>
        <v>0</v>
      </c>
      <c r="FZ294" s="162">
        <f t="shared" si="1432"/>
        <v>0</v>
      </c>
      <c r="GA294" s="162">
        <f t="shared" si="1432"/>
        <v>0</v>
      </c>
      <c r="GB294" s="162">
        <f t="shared" si="1432"/>
        <v>0</v>
      </c>
      <c r="GC294" s="162">
        <f t="shared" si="1432"/>
        <v>0</v>
      </c>
      <c r="GD294" s="162">
        <f t="shared" si="1432"/>
        <v>0</v>
      </c>
      <c r="GE294" s="162">
        <f t="shared" si="1432"/>
        <v>0</v>
      </c>
      <c r="GF294" s="162">
        <f t="shared" si="1432"/>
        <v>0</v>
      </c>
      <c r="GG294" s="162">
        <f t="shared" si="1432"/>
        <v>0</v>
      </c>
      <c r="GH294" s="162">
        <f t="shared" si="1432"/>
        <v>0</v>
      </c>
      <c r="GI294" s="162">
        <f t="shared" si="1432"/>
        <v>0</v>
      </c>
      <c r="GJ294" s="162">
        <f t="shared" si="1432"/>
        <v>0</v>
      </c>
      <c r="GK294" s="162">
        <f t="shared" si="1432"/>
        <v>0</v>
      </c>
      <c r="GL294" s="162">
        <f t="shared" si="1432"/>
        <v>0</v>
      </c>
      <c r="GM294" s="162">
        <f t="shared" si="1432"/>
        <v>0</v>
      </c>
      <c r="GN294" s="162">
        <f t="shared" si="1432"/>
        <v>0</v>
      </c>
      <c r="GO294" s="162">
        <f t="shared" si="1432"/>
        <v>0</v>
      </c>
      <c r="GP294" s="162">
        <f t="shared" si="1432"/>
        <v>0</v>
      </c>
      <c r="GQ294" s="162">
        <f t="shared" si="1432"/>
        <v>0</v>
      </c>
      <c r="GR294" s="162">
        <f t="shared" si="15"/>
        <v>0</v>
      </c>
      <c r="GS294" s="162">
        <f t="shared" ref="GS294:IN294" si="1433">E294-EV294</f>
        <v>0</v>
      </c>
      <c r="GT294" s="162">
        <f t="shared" si="1433"/>
        <v>0</v>
      </c>
      <c r="GU294" s="162">
        <f t="shared" si="1433"/>
        <v>0</v>
      </c>
      <c r="GV294" s="162">
        <f t="shared" si="1433"/>
        <v>0</v>
      </c>
      <c r="GW294" s="162">
        <f t="shared" si="1433"/>
        <v>0</v>
      </c>
      <c r="GX294" s="162">
        <f t="shared" si="1433"/>
        <v>0</v>
      </c>
      <c r="GY294" s="162">
        <f t="shared" si="1433"/>
        <v>0</v>
      </c>
      <c r="GZ294" s="162">
        <f t="shared" si="1433"/>
        <v>0</v>
      </c>
      <c r="HA294" s="162">
        <f t="shared" si="1433"/>
        <v>0</v>
      </c>
      <c r="HB294" s="162">
        <f t="shared" si="1433"/>
        <v>0</v>
      </c>
      <c r="HC294" s="162">
        <f t="shared" si="1433"/>
        <v>0</v>
      </c>
      <c r="HD294" s="162">
        <f t="shared" si="1433"/>
        <v>0</v>
      </c>
      <c r="HE294" s="162">
        <f t="shared" si="1433"/>
        <v>0</v>
      </c>
      <c r="HF294" s="162">
        <f t="shared" si="1433"/>
        <v>0</v>
      </c>
      <c r="HG294" s="162">
        <f t="shared" si="1433"/>
        <v>0</v>
      </c>
      <c r="HH294" s="162">
        <f t="shared" si="1433"/>
        <v>0</v>
      </c>
      <c r="HI294" s="162">
        <f t="shared" si="1433"/>
        <v>0</v>
      </c>
      <c r="HJ294" s="162">
        <f t="shared" si="1433"/>
        <v>0</v>
      </c>
      <c r="HK294" s="162">
        <f t="shared" si="1433"/>
        <v>0</v>
      </c>
      <c r="HL294" s="162">
        <f t="shared" si="1433"/>
        <v>0</v>
      </c>
      <c r="HM294" s="162">
        <f t="shared" si="1433"/>
        <v>0</v>
      </c>
      <c r="HN294" s="162">
        <f t="shared" si="1433"/>
        <v>0</v>
      </c>
      <c r="HO294" s="162">
        <f t="shared" si="1433"/>
        <v>0</v>
      </c>
      <c r="HP294" s="162">
        <f t="shared" si="1433"/>
        <v>0</v>
      </c>
      <c r="HQ294" s="162">
        <f t="shared" si="1433"/>
        <v>0</v>
      </c>
      <c r="HR294" s="162">
        <f t="shared" si="1433"/>
        <v>0</v>
      </c>
      <c r="HS294" s="162">
        <f t="shared" si="1433"/>
        <v>0</v>
      </c>
      <c r="HT294" s="162">
        <f t="shared" si="1433"/>
        <v>0</v>
      </c>
      <c r="HU294" s="162">
        <f t="shared" si="1433"/>
        <v>0</v>
      </c>
      <c r="HV294" s="162">
        <f t="shared" si="1433"/>
        <v>0</v>
      </c>
      <c r="HW294" s="162">
        <f t="shared" si="1433"/>
        <v>0</v>
      </c>
      <c r="HX294" s="162">
        <f t="shared" si="1433"/>
        <v>0</v>
      </c>
      <c r="HY294" s="162">
        <f t="shared" si="1433"/>
        <v>0</v>
      </c>
      <c r="HZ294" s="162">
        <f t="shared" si="1433"/>
        <v>0</v>
      </c>
      <c r="IA294" s="162">
        <f t="shared" si="1433"/>
        <v>0</v>
      </c>
      <c r="IB294" s="162">
        <f t="shared" si="1433"/>
        <v>0</v>
      </c>
      <c r="IC294" s="162">
        <f t="shared" si="1433"/>
        <v>0</v>
      </c>
      <c r="ID294" s="162">
        <f t="shared" si="1433"/>
        <v>0</v>
      </c>
      <c r="IE294" s="162">
        <f t="shared" si="1433"/>
        <v>0</v>
      </c>
      <c r="IF294" s="162">
        <f t="shared" si="1433"/>
        <v>0</v>
      </c>
      <c r="IG294" s="162">
        <f t="shared" si="1433"/>
        <v>0</v>
      </c>
      <c r="IH294" s="162">
        <f t="shared" si="1433"/>
        <v>0</v>
      </c>
      <c r="II294" s="162">
        <f t="shared" si="1433"/>
        <v>0</v>
      </c>
      <c r="IJ294" s="162">
        <f t="shared" si="1433"/>
        <v>0</v>
      </c>
      <c r="IK294" s="162">
        <f t="shared" si="1433"/>
        <v>0</v>
      </c>
      <c r="IL294" s="162">
        <f t="shared" si="1433"/>
        <v>0</v>
      </c>
      <c r="IM294" s="162">
        <f t="shared" si="1433"/>
        <v>0</v>
      </c>
      <c r="IN294" s="162">
        <f t="shared" si="1433"/>
        <v>0</v>
      </c>
      <c r="IO294" s="162">
        <f t="shared" si="17"/>
        <v>0</v>
      </c>
      <c r="IP294" s="162">
        <f t="shared" si="23"/>
        <v>0</v>
      </c>
      <c r="IQ294" s="162">
        <f t="shared" ref="IQ294:KK294" si="1434">MAX((MIN(CZ294+IP294,$IO$7))-GT294,0)</f>
        <v>0</v>
      </c>
      <c r="IR294" s="162">
        <f t="shared" si="1434"/>
        <v>0</v>
      </c>
      <c r="IS294" s="162">
        <f t="shared" si="1434"/>
        <v>0</v>
      </c>
      <c r="IT294" s="162">
        <f t="shared" si="1434"/>
        <v>0</v>
      </c>
      <c r="IU294" s="162">
        <f t="shared" si="1434"/>
        <v>0</v>
      </c>
      <c r="IV294" s="162">
        <f t="shared" si="1434"/>
        <v>0</v>
      </c>
      <c r="IW294" s="162">
        <f t="shared" si="1434"/>
        <v>0</v>
      </c>
      <c r="IX294" s="162">
        <f t="shared" si="1434"/>
        <v>0</v>
      </c>
      <c r="IY294" s="162">
        <f t="shared" si="1434"/>
        <v>0</v>
      </c>
      <c r="IZ294" s="162">
        <f t="shared" si="1434"/>
        <v>0</v>
      </c>
      <c r="JA294" s="162">
        <f t="shared" si="1434"/>
        <v>0</v>
      </c>
      <c r="JB294" s="162">
        <f t="shared" si="1434"/>
        <v>0</v>
      </c>
      <c r="JC294" s="162">
        <f t="shared" si="1434"/>
        <v>0</v>
      </c>
      <c r="JD294" s="162">
        <f t="shared" si="1434"/>
        <v>0</v>
      </c>
      <c r="JE294" s="162">
        <f t="shared" si="1434"/>
        <v>0</v>
      </c>
      <c r="JF294" s="162">
        <f t="shared" si="1434"/>
        <v>0</v>
      </c>
      <c r="JG294" s="162">
        <f t="shared" si="1434"/>
        <v>0</v>
      </c>
      <c r="JH294" s="162">
        <f t="shared" si="1434"/>
        <v>0</v>
      </c>
      <c r="JI294" s="162">
        <f t="shared" si="1434"/>
        <v>0</v>
      </c>
      <c r="JJ294" s="162">
        <f t="shared" si="1434"/>
        <v>0</v>
      </c>
      <c r="JK294" s="162">
        <f t="shared" si="1434"/>
        <v>0</v>
      </c>
      <c r="JL294" s="162">
        <f t="shared" si="1434"/>
        <v>0</v>
      </c>
      <c r="JM294" s="162">
        <f t="shared" si="1434"/>
        <v>0</v>
      </c>
      <c r="JN294" s="162">
        <f t="shared" si="1434"/>
        <v>0</v>
      </c>
      <c r="JO294" s="162">
        <f t="shared" si="1434"/>
        <v>0</v>
      </c>
      <c r="JP294" s="162">
        <f t="shared" si="1434"/>
        <v>0</v>
      </c>
      <c r="JQ294" s="162">
        <f t="shared" si="1434"/>
        <v>0</v>
      </c>
      <c r="JR294" s="162">
        <f t="shared" si="1434"/>
        <v>0</v>
      </c>
      <c r="JS294" s="162">
        <f t="shared" si="1434"/>
        <v>0</v>
      </c>
      <c r="JT294" s="162">
        <f t="shared" si="1434"/>
        <v>0</v>
      </c>
      <c r="JU294" s="162">
        <f t="shared" si="1434"/>
        <v>0</v>
      </c>
      <c r="JV294" s="162">
        <f t="shared" si="1434"/>
        <v>0</v>
      </c>
      <c r="JW294" s="162">
        <f t="shared" si="1434"/>
        <v>0</v>
      </c>
      <c r="JX294" s="162">
        <f t="shared" si="1434"/>
        <v>0</v>
      </c>
      <c r="JY294" s="162">
        <f t="shared" si="1434"/>
        <v>0</v>
      </c>
      <c r="JZ294" s="162">
        <f t="shared" si="1434"/>
        <v>0</v>
      </c>
      <c r="KA294" s="162">
        <f t="shared" si="1434"/>
        <v>0</v>
      </c>
      <c r="KB294" s="162">
        <f t="shared" si="1434"/>
        <v>0</v>
      </c>
      <c r="KC294" s="162">
        <f t="shared" si="1434"/>
        <v>0</v>
      </c>
      <c r="KD294" s="162">
        <f t="shared" si="1434"/>
        <v>0</v>
      </c>
      <c r="KE294" s="162">
        <f t="shared" si="1434"/>
        <v>0</v>
      </c>
      <c r="KF294" s="162">
        <f t="shared" si="1434"/>
        <v>0</v>
      </c>
      <c r="KG294" s="162">
        <f t="shared" si="1434"/>
        <v>0</v>
      </c>
      <c r="KH294" s="162">
        <f t="shared" si="1434"/>
        <v>0</v>
      </c>
      <c r="KI294" s="162">
        <f t="shared" si="1434"/>
        <v>0</v>
      </c>
      <c r="KJ294" s="162">
        <f t="shared" si="1434"/>
        <v>0</v>
      </c>
      <c r="KK294" s="162">
        <f t="shared" si="1434"/>
        <v>0</v>
      </c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</row>
    <row r="295" ht="14.25" customHeight="1" spans="1:326" x14ac:dyDescent="0.25">
      <c r="A295" s="1">
        <v>10</v>
      </c>
      <c r="B295" s="1">
        <f t="shared" ref="B295:C295" si="1435">B294+1</f>
        <v>285</v>
      </c>
      <c r="C295" s="232">
        <f t="shared" si="1435"/>
        <v>43750</v>
      </c>
      <c r="D295" s="162">
        <f t="shared" si="9"/>
        <v>0</v>
      </c>
      <c r="E295" s="162">
        <f>(SUMIFS(Profile!$F$2:$F$17521,Profile!$B$2:$B$17521,$B295,Profile!$C$2:$C$17521,E$8))*$C$6</f>
        <v>0</v>
      </c>
      <c r="F295" s="162">
        <f>(SUMIFS(Profile!$F$2:$F$17521,Profile!$B$2:$B$17521,$B295,Profile!$C$2:$C$17521,F$8))*$C$6</f>
        <v>0</v>
      </c>
      <c r="G295" s="162">
        <f>(SUMIFS(Profile!$F$2:$F$17521,Profile!$B$2:$B$17521,$B295,Profile!$C$2:$C$17521,G$8))*$C$6</f>
        <v>0</v>
      </c>
      <c r="H295" s="162">
        <f>(SUMIFS(Profile!$F$2:$F$17521,Profile!$B$2:$B$17521,$B295,Profile!$C$2:$C$17521,H$8))*$C$6</f>
        <v>0</v>
      </c>
      <c r="I295" s="162">
        <f>(SUMIFS(Profile!$F$2:$F$17521,Profile!$B$2:$B$17521,$B295,Profile!$C$2:$C$17521,I$8))*$C$6</f>
        <v>0</v>
      </c>
      <c r="J295" s="162">
        <f>(SUMIFS(Profile!$F$2:$F$17521,Profile!$B$2:$B$17521,$B295,Profile!$C$2:$C$17521,J$8))*$C$6</f>
        <v>0</v>
      </c>
      <c r="K295" s="162">
        <f>(SUMIFS(Profile!$F$2:$F$17521,Profile!$B$2:$B$17521,$B295,Profile!$C$2:$C$17521,K$8))*$C$6</f>
        <v>0</v>
      </c>
      <c r="L295" s="162">
        <f>(SUMIFS(Profile!$F$2:$F$17521,Profile!$B$2:$B$17521,$B295,Profile!$C$2:$C$17521,L$8))*$C$6</f>
        <v>0</v>
      </c>
      <c r="M295" s="162">
        <f>(SUMIFS(Profile!$F$2:$F$17521,Profile!$B$2:$B$17521,$B295,Profile!$C$2:$C$17521,M$8))*$C$6</f>
        <v>0</v>
      </c>
      <c r="N295" s="162">
        <f>(SUMIFS(Profile!$F$2:$F$17521,Profile!$B$2:$B$17521,$B295,Profile!$C$2:$C$17521,N$8))*$C$6</f>
        <v>0</v>
      </c>
      <c r="O295" s="162">
        <f>(SUMIFS(Profile!$F$2:$F$17521,Profile!$B$2:$B$17521,$B295,Profile!$C$2:$C$17521,O$8))*$C$6</f>
        <v>0</v>
      </c>
      <c r="P295" s="162">
        <f>(SUMIFS(Profile!$F$2:$F$17521,Profile!$B$2:$B$17521,$B295,Profile!$C$2:$C$17521,P$8))*$C$6</f>
        <v>0</v>
      </c>
      <c r="Q295" s="162">
        <f>(SUMIFS(Profile!$F$2:$F$17521,Profile!$B$2:$B$17521,$B295,Profile!$C$2:$C$17521,Q$8))*$C$6</f>
        <v>0</v>
      </c>
      <c r="R295" s="162">
        <f>(SUMIFS(Profile!$F$2:$F$17521,Profile!$B$2:$B$17521,$B295,Profile!$C$2:$C$17521,R$8))*$C$6</f>
        <v>0</v>
      </c>
      <c r="S295" s="162">
        <f>(SUMIFS(Profile!$F$2:$F$17521,Profile!$B$2:$B$17521,$B295,Profile!$C$2:$C$17521,S$8))*$C$6</f>
        <v>0</v>
      </c>
      <c r="T295" s="162">
        <f>(SUMIFS(Profile!$F$2:$F$17521,Profile!$B$2:$B$17521,$B295,Profile!$C$2:$C$17521,T$8))*$C$6</f>
        <v>0</v>
      </c>
      <c r="U295" s="162">
        <f>(SUMIFS(Profile!$F$2:$F$17521,Profile!$B$2:$B$17521,$B295,Profile!$C$2:$C$17521,U$8))*$C$6</f>
        <v>0</v>
      </c>
      <c r="V295" s="162">
        <f>(SUMIFS(Profile!$F$2:$F$17521,Profile!$B$2:$B$17521,$B295,Profile!$C$2:$C$17521,V$8))*$C$6</f>
        <v>0</v>
      </c>
      <c r="W295" s="162">
        <f>(SUMIFS(Profile!$F$2:$F$17521,Profile!$B$2:$B$17521,$B295,Profile!$C$2:$C$17521,W$8))*$C$6</f>
        <v>0</v>
      </c>
      <c r="X295" s="162">
        <f>(SUMIFS(Profile!$F$2:$F$17521,Profile!$B$2:$B$17521,$B295,Profile!$C$2:$C$17521,X$8))*$C$6</f>
        <v>0</v>
      </c>
      <c r="Y295" s="162">
        <f>(SUMIFS(Profile!$F$2:$F$17521,Profile!$B$2:$B$17521,$B295,Profile!$C$2:$C$17521,Y$8))*$C$6</f>
        <v>0</v>
      </c>
      <c r="Z295" s="162">
        <f>(SUMIFS(Profile!$F$2:$F$17521,Profile!$B$2:$B$17521,$B295,Profile!$C$2:$C$17521,Z$8))*$C$6</f>
        <v>0</v>
      </c>
      <c r="AA295" s="162">
        <f>(SUMIFS(Profile!$F$2:$F$17521,Profile!$B$2:$B$17521,$B295,Profile!$C$2:$C$17521,AA$8))*$C$6</f>
        <v>0</v>
      </c>
      <c r="AB295" s="162">
        <f>(SUMIFS(Profile!$F$2:$F$17521,Profile!$B$2:$B$17521,$B295,Profile!$C$2:$C$17521,AB$8))*$C$6</f>
        <v>0</v>
      </c>
      <c r="AC295" s="162">
        <f>(SUMIFS(Profile!$F$2:$F$17521,Profile!$B$2:$B$17521,$B295,Profile!$C$2:$C$17521,AC$8))*$C$6</f>
        <v>0</v>
      </c>
      <c r="AD295" s="162">
        <f>(SUMIFS(Profile!$F$2:$F$17521,Profile!$B$2:$B$17521,$B295,Profile!$C$2:$C$17521,AD$8))*$C$6</f>
        <v>0</v>
      </c>
      <c r="AE295" s="162">
        <f>(SUMIFS(Profile!$F$2:$F$17521,Profile!$B$2:$B$17521,$B295,Profile!$C$2:$C$17521,AE$8))*$C$6</f>
        <v>0</v>
      </c>
      <c r="AF295" s="162">
        <f>(SUMIFS(Profile!$F$2:$F$17521,Profile!$B$2:$B$17521,$B295,Profile!$C$2:$C$17521,AF$8))*$C$6</f>
        <v>0</v>
      </c>
      <c r="AG295" s="162">
        <f>(SUMIFS(Profile!$F$2:$F$17521,Profile!$B$2:$B$17521,$B295,Profile!$C$2:$C$17521,AG$8))*$C$6</f>
        <v>0</v>
      </c>
      <c r="AH295" s="162">
        <f>(SUMIFS(Profile!$F$2:$F$17521,Profile!$B$2:$B$17521,$B295,Profile!$C$2:$C$17521,AH$8))*$C$6</f>
        <v>0</v>
      </c>
      <c r="AI295" s="162">
        <f>(SUMIFS(Profile!$F$2:$F$17521,Profile!$B$2:$B$17521,$B295,Profile!$C$2:$C$17521,AI$8))*$C$6</f>
        <v>0</v>
      </c>
      <c r="AJ295" s="162">
        <f>(SUMIFS(Profile!$F$2:$F$17521,Profile!$B$2:$B$17521,$B295,Profile!$C$2:$C$17521,AJ$8))*$C$6</f>
        <v>0</v>
      </c>
      <c r="AK295" s="162">
        <f>(SUMIFS(Profile!$F$2:$F$17521,Profile!$B$2:$B$17521,$B295,Profile!$C$2:$C$17521,AK$8))*$C$6</f>
        <v>0</v>
      </c>
      <c r="AL295" s="162">
        <f>(SUMIFS(Profile!$F$2:$F$17521,Profile!$B$2:$B$17521,$B295,Profile!$C$2:$C$17521,AL$8))*$C$6</f>
        <v>0</v>
      </c>
      <c r="AM295" s="162">
        <f>(SUMIFS(Profile!$F$2:$F$17521,Profile!$B$2:$B$17521,$B295,Profile!$C$2:$C$17521,AM$8))*$C$6</f>
        <v>0</v>
      </c>
      <c r="AN295" s="162">
        <f>(SUMIFS(Profile!$F$2:$F$17521,Profile!$B$2:$B$17521,$B295,Profile!$C$2:$C$17521,AN$8))*$C$6</f>
        <v>0</v>
      </c>
      <c r="AO295" s="162">
        <f>(SUMIFS(Profile!$F$2:$F$17521,Profile!$B$2:$B$17521,$B295,Profile!$C$2:$C$17521,AO$8))*$C$6</f>
        <v>0</v>
      </c>
      <c r="AP295" s="162">
        <f>(SUMIFS(Profile!$F$2:$F$17521,Profile!$B$2:$B$17521,$B295,Profile!$C$2:$C$17521,AP$8))*$C$6</f>
        <v>0</v>
      </c>
      <c r="AQ295" s="162">
        <f>(SUMIFS(Profile!$F$2:$F$17521,Profile!$B$2:$B$17521,$B295,Profile!$C$2:$C$17521,AQ$8))*$C$6</f>
        <v>0</v>
      </c>
      <c r="AR295" s="162">
        <f>(SUMIFS(Profile!$F$2:$F$17521,Profile!$B$2:$B$17521,$B295,Profile!$C$2:$C$17521,AR$8))*$C$6</f>
        <v>0</v>
      </c>
      <c r="AS295" s="162">
        <f>(SUMIFS(Profile!$F$2:$F$17521,Profile!$B$2:$B$17521,$B295,Profile!$C$2:$C$17521,AS$8))*$C$6</f>
        <v>0</v>
      </c>
      <c r="AT295" s="162">
        <f>(SUMIFS(Profile!$F$2:$F$17521,Profile!$B$2:$B$17521,$B295,Profile!$C$2:$C$17521,AT$8))*$C$6</f>
        <v>0</v>
      </c>
      <c r="AU295" s="162">
        <f>(SUMIFS(Profile!$F$2:$F$17521,Profile!$B$2:$B$17521,$B295,Profile!$C$2:$C$17521,AU$8))*$C$6</f>
        <v>0</v>
      </c>
      <c r="AV295" s="162">
        <f>(SUMIFS(Profile!$F$2:$F$17521,Profile!$B$2:$B$17521,$B295,Profile!$C$2:$C$17521,AV$8))*$C$6</f>
        <v>0</v>
      </c>
      <c r="AW295" s="162">
        <f>(SUMIFS(Profile!$F$2:$F$17521,Profile!$B$2:$B$17521,$B295,Profile!$C$2:$C$17521,AW$8))*$C$6</f>
        <v>0</v>
      </c>
      <c r="AX295" s="162">
        <f>(SUMIFS(Profile!$F$2:$F$17521,Profile!$B$2:$B$17521,$B295,Profile!$C$2:$C$17521,AX$8))*$C$6</f>
        <v>0</v>
      </c>
      <c r="AY295" s="162">
        <f>(SUMIFS(Profile!$F$2:$F$17521,Profile!$B$2:$B$17521,$B295,Profile!$C$2:$C$17521,AY$8))*$C$6</f>
        <v>0</v>
      </c>
      <c r="AZ295" s="162">
        <f>(SUMIFS(Profile!$F$2:$F$17521,Profile!$B$2:$B$17521,$B295,Profile!$C$2:$C$17521,AZ$8))*$C$6</f>
        <v>0</v>
      </c>
      <c r="BA295" s="162">
        <f t="shared" si="10"/>
        <v>0</v>
      </c>
      <c r="BB295" s="162">
        <f>(SUMIFS(Profile!$E$2:$E$17521,Profile!$B$2:$B$17521,$B295,Profile!$C$2:$C$17521,BB$8))*$C$9</f>
        <v>0</v>
      </c>
      <c r="BC295" s="162">
        <f>(SUMIFS(Profile!$E$2:$E$17521,Profile!$B$2:$B$17521,$B295,Profile!$C$2:$C$17521,BC$8))*$C$9</f>
        <v>0</v>
      </c>
      <c r="BD295" s="162">
        <f>(SUMIFS(Profile!$E$2:$E$17521,Profile!$B$2:$B$17521,$B295,Profile!$C$2:$C$17521,BD$8))*$C$9</f>
        <v>0</v>
      </c>
      <c r="BE295" s="162">
        <f>(SUMIFS(Profile!$E$2:$E$17521,Profile!$B$2:$B$17521,$B295,Profile!$C$2:$C$17521,BE$8))*$C$9</f>
        <v>0</v>
      </c>
      <c r="BF295" s="162">
        <f>(SUMIFS(Profile!$E$2:$E$17521,Profile!$B$2:$B$17521,$B295,Profile!$C$2:$C$17521,BF$8))*$C$9</f>
        <v>0</v>
      </c>
      <c r="BG295" s="162">
        <f>(SUMIFS(Profile!$E$2:$E$17521,Profile!$B$2:$B$17521,$B295,Profile!$C$2:$C$17521,BG$8))*$C$9</f>
        <v>0</v>
      </c>
      <c r="BH295" s="162">
        <f>(SUMIFS(Profile!$E$2:$E$17521,Profile!$B$2:$B$17521,$B295,Profile!$C$2:$C$17521,BH$8))*$C$9</f>
        <v>0</v>
      </c>
      <c r="BI295" s="162">
        <f>(SUMIFS(Profile!$E$2:$E$17521,Profile!$B$2:$B$17521,$B295,Profile!$C$2:$C$17521,BI$8))*$C$9</f>
        <v>0</v>
      </c>
      <c r="BJ295" s="162">
        <f>(SUMIFS(Profile!$E$2:$E$17521,Profile!$B$2:$B$17521,$B295,Profile!$C$2:$C$17521,BJ$8))*$C$9</f>
        <v>0</v>
      </c>
      <c r="BK295" s="162">
        <f>(SUMIFS(Profile!$E$2:$E$17521,Profile!$B$2:$B$17521,$B295,Profile!$C$2:$C$17521,BK$8))*$C$9</f>
        <v>0</v>
      </c>
      <c r="BL295" s="162">
        <f>(SUMIFS(Profile!$E$2:$E$17521,Profile!$B$2:$B$17521,$B295,Profile!$C$2:$C$17521,BL$8))*$C$9</f>
        <v>0</v>
      </c>
      <c r="BM295" s="162">
        <f>(SUMIFS(Profile!$E$2:$E$17521,Profile!$B$2:$B$17521,$B295,Profile!$C$2:$C$17521,BM$8))*$C$9</f>
        <v>0</v>
      </c>
      <c r="BN295" s="162">
        <f>(SUMIFS(Profile!$E$2:$E$17521,Profile!$B$2:$B$17521,$B295,Profile!$C$2:$C$17521,BN$8))*$C$9</f>
        <v>0</v>
      </c>
      <c r="BO295" s="162">
        <f>(SUMIFS(Profile!$E$2:$E$17521,Profile!$B$2:$B$17521,$B295,Profile!$C$2:$C$17521,BO$8))*$C$9</f>
        <v>0</v>
      </c>
      <c r="BP295" s="162">
        <f>(SUMIFS(Profile!$E$2:$E$17521,Profile!$B$2:$B$17521,$B295,Profile!$C$2:$C$17521,BP$8))*$C$9</f>
        <v>0</v>
      </c>
      <c r="BQ295" s="162">
        <f>(SUMIFS(Profile!$E$2:$E$17521,Profile!$B$2:$B$17521,$B295,Profile!$C$2:$C$17521,BQ$8))*$C$9</f>
        <v>0</v>
      </c>
      <c r="BR295" s="162">
        <f>(SUMIFS(Profile!$E$2:$E$17521,Profile!$B$2:$B$17521,$B295,Profile!$C$2:$C$17521,BR$8))*$C$9</f>
        <v>0</v>
      </c>
      <c r="BS295" s="162">
        <f>(SUMIFS(Profile!$E$2:$E$17521,Profile!$B$2:$B$17521,$B295,Profile!$C$2:$C$17521,BS$8))*$C$9</f>
        <v>0</v>
      </c>
      <c r="BT295" s="162">
        <f>(SUMIFS(Profile!$E$2:$E$17521,Profile!$B$2:$B$17521,$B295,Profile!$C$2:$C$17521,BT$8))*$C$9</f>
        <v>0</v>
      </c>
      <c r="BU295" s="162">
        <f>(SUMIFS(Profile!$E$2:$E$17521,Profile!$B$2:$B$17521,$B295,Profile!$C$2:$C$17521,BU$8))*$C$9</f>
        <v>0</v>
      </c>
      <c r="BV295" s="162">
        <f>(SUMIFS(Profile!$E$2:$E$17521,Profile!$B$2:$B$17521,$B295,Profile!$C$2:$C$17521,BV$8))*$C$9</f>
        <v>0</v>
      </c>
      <c r="BW295" s="162">
        <f>(SUMIFS(Profile!$E$2:$E$17521,Profile!$B$2:$B$17521,$B295,Profile!$C$2:$C$17521,BW$8))*$C$9</f>
        <v>0</v>
      </c>
      <c r="BX295" s="162">
        <f>(SUMIFS(Profile!$E$2:$E$17521,Profile!$B$2:$B$17521,$B295,Profile!$C$2:$C$17521,BX$8))*$C$9</f>
        <v>0</v>
      </c>
      <c r="BY295" s="162">
        <f>(SUMIFS(Profile!$E$2:$E$17521,Profile!$B$2:$B$17521,$B295,Profile!$C$2:$C$17521,BY$8))*$C$9</f>
        <v>0</v>
      </c>
      <c r="BZ295" s="162">
        <f>(SUMIFS(Profile!$E$2:$E$17521,Profile!$B$2:$B$17521,$B295,Profile!$C$2:$C$17521,BZ$8))*$C$9</f>
        <v>0</v>
      </c>
      <c r="CA295" s="162">
        <f>(SUMIFS(Profile!$E$2:$E$17521,Profile!$B$2:$B$17521,$B295,Profile!$C$2:$C$17521,CA$8))*$C$9</f>
        <v>0</v>
      </c>
      <c r="CB295" s="162">
        <f>(SUMIFS(Profile!$E$2:$E$17521,Profile!$B$2:$B$17521,$B295,Profile!$C$2:$C$17521,CB$8))*$C$9</f>
        <v>0</v>
      </c>
      <c r="CC295" s="162">
        <f>(SUMIFS(Profile!$E$2:$E$17521,Profile!$B$2:$B$17521,$B295,Profile!$C$2:$C$17521,CC$8))*$C$9</f>
        <v>0</v>
      </c>
      <c r="CD295" s="162">
        <f>(SUMIFS(Profile!$E$2:$E$17521,Profile!$B$2:$B$17521,$B295,Profile!$C$2:$C$17521,CD$8))*$C$9</f>
        <v>0</v>
      </c>
      <c r="CE295" s="162">
        <f>(SUMIFS(Profile!$E$2:$E$17521,Profile!$B$2:$B$17521,$B295,Profile!$C$2:$C$17521,CE$8))*$C$9</f>
        <v>0</v>
      </c>
      <c r="CF295" s="162">
        <f>(SUMIFS(Profile!$E$2:$E$17521,Profile!$B$2:$B$17521,$B295,Profile!$C$2:$C$17521,CF$8))*$C$9</f>
        <v>0</v>
      </c>
      <c r="CG295" s="162">
        <f>(SUMIFS(Profile!$E$2:$E$17521,Profile!$B$2:$B$17521,$B295,Profile!$C$2:$C$17521,CG$8))*$C$9</f>
        <v>0</v>
      </c>
      <c r="CH295" s="162">
        <f>(SUMIFS(Profile!$E$2:$E$17521,Profile!$B$2:$B$17521,$B295,Profile!$C$2:$C$17521,CH$8))*$C$9</f>
        <v>0</v>
      </c>
      <c r="CI295" s="162">
        <f>(SUMIFS(Profile!$E$2:$E$17521,Profile!$B$2:$B$17521,$B295,Profile!$C$2:$C$17521,CI$8))*$C$9</f>
        <v>0</v>
      </c>
      <c r="CJ295" s="162">
        <f>(SUMIFS(Profile!$E$2:$E$17521,Profile!$B$2:$B$17521,$B295,Profile!$C$2:$C$17521,CJ$8))*$C$9</f>
        <v>0</v>
      </c>
      <c r="CK295" s="162">
        <f>(SUMIFS(Profile!$E$2:$E$17521,Profile!$B$2:$B$17521,$B295,Profile!$C$2:$C$17521,CK$8))*$C$9</f>
        <v>0</v>
      </c>
      <c r="CL295" s="162">
        <f>(SUMIFS(Profile!$E$2:$E$17521,Profile!$B$2:$B$17521,$B295,Profile!$C$2:$C$17521,CL$8))*$C$9</f>
        <v>0</v>
      </c>
      <c r="CM295" s="162">
        <f>(SUMIFS(Profile!$E$2:$E$17521,Profile!$B$2:$B$17521,$B295,Profile!$C$2:$C$17521,CM$8))*$C$9</f>
        <v>0</v>
      </c>
      <c r="CN295" s="162">
        <f>(SUMIFS(Profile!$E$2:$E$17521,Profile!$B$2:$B$17521,$B295,Profile!$C$2:$C$17521,CN$8))*$C$9</f>
        <v>0</v>
      </c>
      <c r="CO295" s="162">
        <f>(SUMIFS(Profile!$E$2:$E$17521,Profile!$B$2:$B$17521,$B295,Profile!$C$2:$C$17521,CO$8))*$C$9</f>
        <v>0</v>
      </c>
      <c r="CP295" s="162">
        <f>(SUMIFS(Profile!$E$2:$E$17521,Profile!$B$2:$B$17521,$B295,Profile!$C$2:$C$17521,CP$8))*$C$9</f>
        <v>0</v>
      </c>
      <c r="CQ295" s="162">
        <f>(SUMIFS(Profile!$E$2:$E$17521,Profile!$B$2:$B$17521,$B295,Profile!$C$2:$C$17521,CQ$8))*$C$9</f>
        <v>0</v>
      </c>
      <c r="CR295" s="162">
        <f>(SUMIFS(Profile!$E$2:$E$17521,Profile!$B$2:$B$17521,$B295,Profile!$C$2:$C$17521,CR$8))*$C$9</f>
        <v>0</v>
      </c>
      <c r="CS295" s="162">
        <f>(SUMIFS(Profile!$E$2:$E$17521,Profile!$B$2:$B$17521,$B295,Profile!$C$2:$C$17521,CS$8))*$C$9</f>
        <v>0</v>
      </c>
      <c r="CT295" s="162">
        <f>(SUMIFS(Profile!$E$2:$E$17521,Profile!$B$2:$B$17521,$B295,Profile!$C$2:$C$17521,CT$8))*$C$9</f>
        <v>0</v>
      </c>
      <c r="CU295" s="162">
        <f>(SUMIFS(Profile!$E$2:$E$17521,Profile!$B$2:$B$17521,$B295,Profile!$C$2:$C$17521,CU$8))*$C$9</f>
        <v>0</v>
      </c>
      <c r="CV295" s="162">
        <f>(SUMIFS(Profile!$E$2:$E$17521,Profile!$B$2:$B$17521,$B295,Profile!$C$2:$C$17521,CV$8))*$C$9</f>
        <v>0</v>
      </c>
      <c r="CW295" s="162">
        <f>(SUMIFS(Profile!$E$2:$E$17521,Profile!$B$2:$B$17521,$B295,Profile!$C$2:$C$17521,CW$8))*$C$9</f>
        <v>0</v>
      </c>
      <c r="CX295" s="162">
        <f t="shared" si="11"/>
        <v>0</v>
      </c>
      <c r="CY295" s="162">
        <f t="shared" ref="CY295:ET295" si="1436">MAX(BB295-E295,0)</f>
        <v>0</v>
      </c>
      <c r="CZ295" s="162">
        <f t="shared" si="1436"/>
        <v>0</v>
      </c>
      <c r="DA295" s="162">
        <f t="shared" si="1436"/>
        <v>0</v>
      </c>
      <c r="DB295" s="162">
        <f t="shared" si="1436"/>
        <v>0</v>
      </c>
      <c r="DC295" s="162">
        <f t="shared" si="1436"/>
        <v>0</v>
      </c>
      <c r="DD295" s="162">
        <f t="shared" si="1436"/>
        <v>0</v>
      </c>
      <c r="DE295" s="162">
        <f t="shared" si="1436"/>
        <v>0</v>
      </c>
      <c r="DF295" s="162">
        <f t="shared" si="1436"/>
        <v>0</v>
      </c>
      <c r="DG295" s="162">
        <f t="shared" si="1436"/>
        <v>0</v>
      </c>
      <c r="DH295" s="162">
        <f t="shared" si="1436"/>
        <v>0</v>
      </c>
      <c r="DI295" s="162">
        <f t="shared" si="1436"/>
        <v>0</v>
      </c>
      <c r="DJ295" s="162">
        <f t="shared" si="1436"/>
        <v>0</v>
      </c>
      <c r="DK295" s="162">
        <f t="shared" si="1436"/>
        <v>0</v>
      </c>
      <c r="DL295" s="162">
        <f t="shared" si="1436"/>
        <v>0</v>
      </c>
      <c r="DM295" s="162">
        <f t="shared" si="1436"/>
        <v>0</v>
      </c>
      <c r="DN295" s="162">
        <f t="shared" si="1436"/>
        <v>0</v>
      </c>
      <c r="DO295" s="162">
        <f t="shared" si="1436"/>
        <v>0</v>
      </c>
      <c r="DP295" s="162">
        <f t="shared" si="1436"/>
        <v>0</v>
      </c>
      <c r="DQ295" s="162">
        <f t="shared" si="1436"/>
        <v>0</v>
      </c>
      <c r="DR295" s="162">
        <f t="shared" si="1436"/>
        <v>0</v>
      </c>
      <c r="DS295" s="162">
        <f t="shared" si="1436"/>
        <v>0</v>
      </c>
      <c r="DT295" s="162">
        <f t="shared" si="1436"/>
        <v>0</v>
      </c>
      <c r="DU295" s="162">
        <f t="shared" si="1436"/>
        <v>0</v>
      </c>
      <c r="DV295" s="162">
        <f t="shared" si="1436"/>
        <v>0</v>
      </c>
      <c r="DW295" s="162">
        <f t="shared" si="1436"/>
        <v>0</v>
      </c>
      <c r="DX295" s="162">
        <f t="shared" si="1436"/>
        <v>0</v>
      </c>
      <c r="DY295" s="162">
        <f t="shared" si="1436"/>
        <v>0</v>
      </c>
      <c r="DZ295" s="162">
        <f t="shared" si="1436"/>
        <v>0</v>
      </c>
      <c r="EA295" s="162">
        <f t="shared" si="1436"/>
        <v>0</v>
      </c>
      <c r="EB295" s="162">
        <f t="shared" si="1436"/>
        <v>0</v>
      </c>
      <c r="EC295" s="162">
        <f t="shared" si="1436"/>
        <v>0</v>
      </c>
      <c r="ED295" s="162">
        <f t="shared" si="1436"/>
        <v>0</v>
      </c>
      <c r="EE295" s="162">
        <f t="shared" si="1436"/>
        <v>0</v>
      </c>
      <c r="EF295" s="162">
        <f t="shared" si="1436"/>
        <v>0</v>
      </c>
      <c r="EG295" s="162">
        <f t="shared" si="1436"/>
        <v>0</v>
      </c>
      <c r="EH295" s="162">
        <f t="shared" si="1436"/>
        <v>0</v>
      </c>
      <c r="EI295" s="162">
        <f t="shared" si="1436"/>
        <v>0</v>
      </c>
      <c r="EJ295" s="162">
        <f t="shared" si="1436"/>
        <v>0</v>
      </c>
      <c r="EK295" s="162">
        <f t="shared" si="1436"/>
        <v>0</v>
      </c>
      <c r="EL295" s="162">
        <f t="shared" si="1436"/>
        <v>0</v>
      </c>
      <c r="EM295" s="162">
        <f t="shared" si="1436"/>
        <v>0</v>
      </c>
      <c r="EN295" s="162">
        <f t="shared" si="1436"/>
        <v>0</v>
      </c>
      <c r="EO295" s="162">
        <f t="shared" si="1436"/>
        <v>0</v>
      </c>
      <c r="EP295" s="162">
        <f t="shared" si="1436"/>
        <v>0</v>
      </c>
      <c r="EQ295" s="162">
        <f t="shared" si="1436"/>
        <v>0</v>
      </c>
      <c r="ER295" s="162">
        <f t="shared" si="1436"/>
        <v>0</v>
      </c>
      <c r="ES295" s="162">
        <f t="shared" si="1436"/>
        <v>0</v>
      </c>
      <c r="ET295" s="162">
        <f t="shared" si="1436"/>
        <v>0</v>
      </c>
      <c r="EU295" s="162">
        <f t="shared" si="13"/>
        <v>0</v>
      </c>
      <c r="EV295" s="162">
        <f t="shared" ref="EV295:GQ295" si="1437">BB295-CY295</f>
        <v>0</v>
      </c>
      <c r="EW295" s="162">
        <f t="shared" si="1437"/>
        <v>0</v>
      </c>
      <c r="EX295" s="162">
        <f t="shared" si="1437"/>
        <v>0</v>
      </c>
      <c r="EY295" s="162">
        <f t="shared" si="1437"/>
        <v>0</v>
      </c>
      <c r="EZ295" s="162">
        <f t="shared" si="1437"/>
        <v>0</v>
      </c>
      <c r="FA295" s="162">
        <f t="shared" si="1437"/>
        <v>0</v>
      </c>
      <c r="FB295" s="162">
        <f t="shared" si="1437"/>
        <v>0</v>
      </c>
      <c r="FC295" s="162">
        <f t="shared" si="1437"/>
        <v>0</v>
      </c>
      <c r="FD295" s="162">
        <f t="shared" si="1437"/>
        <v>0</v>
      </c>
      <c r="FE295" s="162">
        <f t="shared" si="1437"/>
        <v>0</v>
      </c>
      <c r="FF295" s="162">
        <f t="shared" si="1437"/>
        <v>0</v>
      </c>
      <c r="FG295" s="162">
        <f t="shared" si="1437"/>
        <v>0</v>
      </c>
      <c r="FH295" s="162">
        <f t="shared" si="1437"/>
        <v>0</v>
      </c>
      <c r="FI295" s="162">
        <f t="shared" si="1437"/>
        <v>0</v>
      </c>
      <c r="FJ295" s="162">
        <f t="shared" si="1437"/>
        <v>0</v>
      </c>
      <c r="FK295" s="162">
        <f t="shared" si="1437"/>
        <v>0</v>
      </c>
      <c r="FL295" s="162">
        <f t="shared" si="1437"/>
        <v>0</v>
      </c>
      <c r="FM295" s="162">
        <f t="shared" si="1437"/>
        <v>0</v>
      </c>
      <c r="FN295" s="162">
        <f t="shared" si="1437"/>
        <v>0</v>
      </c>
      <c r="FO295" s="162">
        <f t="shared" si="1437"/>
        <v>0</v>
      </c>
      <c r="FP295" s="162">
        <f t="shared" si="1437"/>
        <v>0</v>
      </c>
      <c r="FQ295" s="162">
        <f t="shared" si="1437"/>
        <v>0</v>
      </c>
      <c r="FR295" s="162">
        <f t="shared" si="1437"/>
        <v>0</v>
      </c>
      <c r="FS295" s="162">
        <f t="shared" si="1437"/>
        <v>0</v>
      </c>
      <c r="FT295" s="162">
        <f t="shared" si="1437"/>
        <v>0</v>
      </c>
      <c r="FU295" s="162">
        <f t="shared" si="1437"/>
        <v>0</v>
      </c>
      <c r="FV295" s="162">
        <f t="shared" si="1437"/>
        <v>0</v>
      </c>
      <c r="FW295" s="162">
        <f t="shared" si="1437"/>
        <v>0</v>
      </c>
      <c r="FX295" s="162">
        <f t="shared" si="1437"/>
        <v>0</v>
      </c>
      <c r="FY295" s="162">
        <f t="shared" si="1437"/>
        <v>0</v>
      </c>
      <c r="FZ295" s="162">
        <f t="shared" si="1437"/>
        <v>0</v>
      </c>
      <c r="GA295" s="162">
        <f t="shared" si="1437"/>
        <v>0</v>
      </c>
      <c r="GB295" s="162">
        <f t="shared" si="1437"/>
        <v>0</v>
      </c>
      <c r="GC295" s="162">
        <f t="shared" si="1437"/>
        <v>0</v>
      </c>
      <c r="GD295" s="162">
        <f t="shared" si="1437"/>
        <v>0</v>
      </c>
      <c r="GE295" s="162">
        <f t="shared" si="1437"/>
        <v>0</v>
      </c>
      <c r="GF295" s="162">
        <f t="shared" si="1437"/>
        <v>0</v>
      </c>
      <c r="GG295" s="162">
        <f t="shared" si="1437"/>
        <v>0</v>
      </c>
      <c r="GH295" s="162">
        <f t="shared" si="1437"/>
        <v>0</v>
      </c>
      <c r="GI295" s="162">
        <f t="shared" si="1437"/>
        <v>0</v>
      </c>
      <c r="GJ295" s="162">
        <f t="shared" si="1437"/>
        <v>0</v>
      </c>
      <c r="GK295" s="162">
        <f t="shared" si="1437"/>
        <v>0</v>
      </c>
      <c r="GL295" s="162">
        <f t="shared" si="1437"/>
        <v>0</v>
      </c>
      <c r="GM295" s="162">
        <f t="shared" si="1437"/>
        <v>0</v>
      </c>
      <c r="GN295" s="162">
        <f t="shared" si="1437"/>
        <v>0</v>
      </c>
      <c r="GO295" s="162">
        <f t="shared" si="1437"/>
        <v>0</v>
      </c>
      <c r="GP295" s="162">
        <f t="shared" si="1437"/>
        <v>0</v>
      </c>
      <c r="GQ295" s="162">
        <f t="shared" si="1437"/>
        <v>0</v>
      </c>
      <c r="GR295" s="162">
        <f t="shared" si="15"/>
        <v>0</v>
      </c>
      <c r="GS295" s="162">
        <f t="shared" ref="GS295:IN295" si="1438">E295-EV295</f>
        <v>0</v>
      </c>
      <c r="GT295" s="162">
        <f t="shared" si="1438"/>
        <v>0</v>
      </c>
      <c r="GU295" s="162">
        <f t="shared" si="1438"/>
        <v>0</v>
      </c>
      <c r="GV295" s="162">
        <f t="shared" si="1438"/>
        <v>0</v>
      </c>
      <c r="GW295" s="162">
        <f t="shared" si="1438"/>
        <v>0</v>
      </c>
      <c r="GX295" s="162">
        <f t="shared" si="1438"/>
        <v>0</v>
      </c>
      <c r="GY295" s="162">
        <f t="shared" si="1438"/>
        <v>0</v>
      </c>
      <c r="GZ295" s="162">
        <f t="shared" si="1438"/>
        <v>0</v>
      </c>
      <c r="HA295" s="162">
        <f t="shared" si="1438"/>
        <v>0</v>
      </c>
      <c r="HB295" s="162">
        <f t="shared" si="1438"/>
        <v>0</v>
      </c>
      <c r="HC295" s="162">
        <f t="shared" si="1438"/>
        <v>0</v>
      </c>
      <c r="HD295" s="162">
        <f t="shared" si="1438"/>
        <v>0</v>
      </c>
      <c r="HE295" s="162">
        <f t="shared" si="1438"/>
        <v>0</v>
      </c>
      <c r="HF295" s="162">
        <f t="shared" si="1438"/>
        <v>0</v>
      </c>
      <c r="HG295" s="162">
        <f t="shared" si="1438"/>
        <v>0</v>
      </c>
      <c r="HH295" s="162">
        <f t="shared" si="1438"/>
        <v>0</v>
      </c>
      <c r="HI295" s="162">
        <f t="shared" si="1438"/>
        <v>0</v>
      </c>
      <c r="HJ295" s="162">
        <f t="shared" si="1438"/>
        <v>0</v>
      </c>
      <c r="HK295" s="162">
        <f t="shared" si="1438"/>
        <v>0</v>
      </c>
      <c r="HL295" s="162">
        <f t="shared" si="1438"/>
        <v>0</v>
      </c>
      <c r="HM295" s="162">
        <f t="shared" si="1438"/>
        <v>0</v>
      </c>
      <c r="HN295" s="162">
        <f t="shared" si="1438"/>
        <v>0</v>
      </c>
      <c r="HO295" s="162">
        <f t="shared" si="1438"/>
        <v>0</v>
      </c>
      <c r="HP295" s="162">
        <f t="shared" si="1438"/>
        <v>0</v>
      </c>
      <c r="HQ295" s="162">
        <f t="shared" si="1438"/>
        <v>0</v>
      </c>
      <c r="HR295" s="162">
        <f t="shared" si="1438"/>
        <v>0</v>
      </c>
      <c r="HS295" s="162">
        <f t="shared" si="1438"/>
        <v>0</v>
      </c>
      <c r="HT295" s="162">
        <f t="shared" si="1438"/>
        <v>0</v>
      </c>
      <c r="HU295" s="162">
        <f t="shared" si="1438"/>
        <v>0</v>
      </c>
      <c r="HV295" s="162">
        <f t="shared" si="1438"/>
        <v>0</v>
      </c>
      <c r="HW295" s="162">
        <f t="shared" si="1438"/>
        <v>0</v>
      </c>
      <c r="HX295" s="162">
        <f t="shared" si="1438"/>
        <v>0</v>
      </c>
      <c r="HY295" s="162">
        <f t="shared" si="1438"/>
        <v>0</v>
      </c>
      <c r="HZ295" s="162">
        <f t="shared" si="1438"/>
        <v>0</v>
      </c>
      <c r="IA295" s="162">
        <f t="shared" si="1438"/>
        <v>0</v>
      </c>
      <c r="IB295" s="162">
        <f t="shared" si="1438"/>
        <v>0</v>
      </c>
      <c r="IC295" s="162">
        <f t="shared" si="1438"/>
        <v>0</v>
      </c>
      <c r="ID295" s="162">
        <f t="shared" si="1438"/>
        <v>0</v>
      </c>
      <c r="IE295" s="162">
        <f t="shared" si="1438"/>
        <v>0</v>
      </c>
      <c r="IF295" s="162">
        <f t="shared" si="1438"/>
        <v>0</v>
      </c>
      <c r="IG295" s="162">
        <f t="shared" si="1438"/>
        <v>0</v>
      </c>
      <c r="IH295" s="162">
        <f t="shared" si="1438"/>
        <v>0</v>
      </c>
      <c r="II295" s="162">
        <f t="shared" si="1438"/>
        <v>0</v>
      </c>
      <c r="IJ295" s="162">
        <f t="shared" si="1438"/>
        <v>0</v>
      </c>
      <c r="IK295" s="162">
        <f t="shared" si="1438"/>
        <v>0</v>
      </c>
      <c r="IL295" s="162">
        <f t="shared" si="1438"/>
        <v>0</v>
      </c>
      <c r="IM295" s="162">
        <f t="shared" si="1438"/>
        <v>0</v>
      </c>
      <c r="IN295" s="162">
        <f t="shared" si="1438"/>
        <v>0</v>
      </c>
      <c r="IO295" s="162">
        <f t="shared" si="17"/>
        <v>0</v>
      </c>
      <c r="IP295" s="162">
        <f t="shared" si="23"/>
        <v>0</v>
      </c>
      <c r="IQ295" s="162">
        <f t="shared" ref="IQ295:KK295" si="1439">MAX((MIN(CZ295+IP295,$IO$7))-GT295,0)</f>
        <v>0</v>
      </c>
      <c r="IR295" s="162">
        <f t="shared" si="1439"/>
        <v>0</v>
      </c>
      <c r="IS295" s="162">
        <f t="shared" si="1439"/>
        <v>0</v>
      </c>
      <c r="IT295" s="162">
        <f t="shared" si="1439"/>
        <v>0</v>
      </c>
      <c r="IU295" s="162">
        <f t="shared" si="1439"/>
        <v>0</v>
      </c>
      <c r="IV295" s="162">
        <f t="shared" si="1439"/>
        <v>0</v>
      </c>
      <c r="IW295" s="162">
        <f t="shared" si="1439"/>
        <v>0</v>
      </c>
      <c r="IX295" s="162">
        <f t="shared" si="1439"/>
        <v>0</v>
      </c>
      <c r="IY295" s="162">
        <f t="shared" si="1439"/>
        <v>0</v>
      </c>
      <c r="IZ295" s="162">
        <f t="shared" si="1439"/>
        <v>0</v>
      </c>
      <c r="JA295" s="162">
        <f t="shared" si="1439"/>
        <v>0</v>
      </c>
      <c r="JB295" s="162">
        <f t="shared" si="1439"/>
        <v>0</v>
      </c>
      <c r="JC295" s="162">
        <f t="shared" si="1439"/>
        <v>0</v>
      </c>
      <c r="JD295" s="162">
        <f t="shared" si="1439"/>
        <v>0</v>
      </c>
      <c r="JE295" s="162">
        <f t="shared" si="1439"/>
        <v>0</v>
      </c>
      <c r="JF295" s="162">
        <f t="shared" si="1439"/>
        <v>0</v>
      </c>
      <c r="JG295" s="162">
        <f t="shared" si="1439"/>
        <v>0</v>
      </c>
      <c r="JH295" s="162">
        <f t="shared" si="1439"/>
        <v>0</v>
      </c>
      <c r="JI295" s="162">
        <f t="shared" si="1439"/>
        <v>0</v>
      </c>
      <c r="JJ295" s="162">
        <f t="shared" si="1439"/>
        <v>0</v>
      </c>
      <c r="JK295" s="162">
        <f t="shared" si="1439"/>
        <v>0</v>
      </c>
      <c r="JL295" s="162">
        <f t="shared" si="1439"/>
        <v>0</v>
      </c>
      <c r="JM295" s="162">
        <f t="shared" si="1439"/>
        <v>0</v>
      </c>
      <c r="JN295" s="162">
        <f t="shared" si="1439"/>
        <v>0</v>
      </c>
      <c r="JO295" s="162">
        <f t="shared" si="1439"/>
        <v>0</v>
      </c>
      <c r="JP295" s="162">
        <f t="shared" si="1439"/>
        <v>0</v>
      </c>
      <c r="JQ295" s="162">
        <f t="shared" si="1439"/>
        <v>0</v>
      </c>
      <c r="JR295" s="162">
        <f t="shared" si="1439"/>
        <v>0</v>
      </c>
      <c r="JS295" s="162">
        <f t="shared" si="1439"/>
        <v>0</v>
      </c>
      <c r="JT295" s="162">
        <f t="shared" si="1439"/>
        <v>0</v>
      </c>
      <c r="JU295" s="162">
        <f t="shared" si="1439"/>
        <v>0</v>
      </c>
      <c r="JV295" s="162">
        <f t="shared" si="1439"/>
        <v>0</v>
      </c>
      <c r="JW295" s="162">
        <f t="shared" si="1439"/>
        <v>0</v>
      </c>
      <c r="JX295" s="162">
        <f t="shared" si="1439"/>
        <v>0</v>
      </c>
      <c r="JY295" s="162">
        <f t="shared" si="1439"/>
        <v>0</v>
      </c>
      <c r="JZ295" s="162">
        <f t="shared" si="1439"/>
        <v>0</v>
      </c>
      <c r="KA295" s="162">
        <f t="shared" si="1439"/>
        <v>0</v>
      </c>
      <c r="KB295" s="162">
        <f t="shared" si="1439"/>
        <v>0</v>
      </c>
      <c r="KC295" s="162">
        <f t="shared" si="1439"/>
        <v>0</v>
      </c>
      <c r="KD295" s="162">
        <f t="shared" si="1439"/>
        <v>0</v>
      </c>
      <c r="KE295" s="162">
        <f t="shared" si="1439"/>
        <v>0</v>
      </c>
      <c r="KF295" s="162">
        <f t="shared" si="1439"/>
        <v>0</v>
      </c>
      <c r="KG295" s="162">
        <f t="shared" si="1439"/>
        <v>0</v>
      </c>
      <c r="KH295" s="162">
        <f t="shared" si="1439"/>
        <v>0</v>
      </c>
      <c r="KI295" s="162">
        <f t="shared" si="1439"/>
        <v>0</v>
      </c>
      <c r="KJ295" s="162">
        <f t="shared" si="1439"/>
        <v>0</v>
      </c>
      <c r="KK295" s="162">
        <f t="shared" si="1439"/>
        <v>0</v>
      </c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N295" s="1"/>
    </row>
    <row r="296" ht="14.25" customHeight="1" spans="1:326" x14ac:dyDescent="0.25">
      <c r="A296" s="1">
        <v>10</v>
      </c>
      <c r="B296" s="1">
        <f t="shared" ref="B296:C296" si="1440">B295+1</f>
        <v>286</v>
      </c>
      <c r="C296" s="232">
        <f t="shared" si="1440"/>
        <v>43751</v>
      </c>
      <c r="D296" s="162">
        <f t="shared" si="9"/>
        <v>0</v>
      </c>
      <c r="E296" s="162">
        <f>(SUMIFS(Profile!$F$2:$F$17521,Profile!$B$2:$B$17521,$B296,Profile!$C$2:$C$17521,E$8))*$C$6</f>
        <v>0</v>
      </c>
      <c r="F296" s="162">
        <f>(SUMIFS(Profile!$F$2:$F$17521,Profile!$B$2:$B$17521,$B296,Profile!$C$2:$C$17521,F$8))*$C$6</f>
        <v>0</v>
      </c>
      <c r="G296" s="162">
        <f>(SUMIFS(Profile!$F$2:$F$17521,Profile!$B$2:$B$17521,$B296,Profile!$C$2:$C$17521,G$8))*$C$6</f>
        <v>0</v>
      </c>
      <c r="H296" s="162">
        <f>(SUMIFS(Profile!$F$2:$F$17521,Profile!$B$2:$B$17521,$B296,Profile!$C$2:$C$17521,H$8))*$C$6</f>
        <v>0</v>
      </c>
      <c r="I296" s="162">
        <f>(SUMIFS(Profile!$F$2:$F$17521,Profile!$B$2:$B$17521,$B296,Profile!$C$2:$C$17521,I$8))*$C$6</f>
        <v>0</v>
      </c>
      <c r="J296" s="162">
        <f>(SUMIFS(Profile!$F$2:$F$17521,Profile!$B$2:$B$17521,$B296,Profile!$C$2:$C$17521,J$8))*$C$6</f>
        <v>0</v>
      </c>
      <c r="K296" s="162">
        <f>(SUMIFS(Profile!$F$2:$F$17521,Profile!$B$2:$B$17521,$B296,Profile!$C$2:$C$17521,K$8))*$C$6</f>
        <v>0</v>
      </c>
      <c r="L296" s="162">
        <f>(SUMIFS(Profile!$F$2:$F$17521,Profile!$B$2:$B$17521,$B296,Profile!$C$2:$C$17521,L$8))*$C$6</f>
        <v>0</v>
      </c>
      <c r="M296" s="162">
        <f>(SUMIFS(Profile!$F$2:$F$17521,Profile!$B$2:$B$17521,$B296,Profile!$C$2:$C$17521,M$8))*$C$6</f>
        <v>0</v>
      </c>
      <c r="N296" s="162">
        <f>(SUMIFS(Profile!$F$2:$F$17521,Profile!$B$2:$B$17521,$B296,Profile!$C$2:$C$17521,N$8))*$C$6</f>
        <v>0</v>
      </c>
      <c r="O296" s="162">
        <f>(SUMIFS(Profile!$F$2:$F$17521,Profile!$B$2:$B$17521,$B296,Profile!$C$2:$C$17521,O$8))*$C$6</f>
        <v>0</v>
      </c>
      <c r="P296" s="162">
        <f>(SUMIFS(Profile!$F$2:$F$17521,Profile!$B$2:$B$17521,$B296,Profile!$C$2:$C$17521,P$8))*$C$6</f>
        <v>0</v>
      </c>
      <c r="Q296" s="162">
        <f>(SUMIFS(Profile!$F$2:$F$17521,Profile!$B$2:$B$17521,$B296,Profile!$C$2:$C$17521,Q$8))*$C$6</f>
        <v>0</v>
      </c>
      <c r="R296" s="162">
        <f>(SUMIFS(Profile!$F$2:$F$17521,Profile!$B$2:$B$17521,$B296,Profile!$C$2:$C$17521,R$8))*$C$6</f>
        <v>0</v>
      </c>
      <c r="S296" s="162">
        <f>(SUMIFS(Profile!$F$2:$F$17521,Profile!$B$2:$B$17521,$B296,Profile!$C$2:$C$17521,S$8))*$C$6</f>
        <v>0</v>
      </c>
      <c r="T296" s="162">
        <f>(SUMIFS(Profile!$F$2:$F$17521,Profile!$B$2:$B$17521,$B296,Profile!$C$2:$C$17521,T$8))*$C$6</f>
        <v>0</v>
      </c>
      <c r="U296" s="162">
        <f>(SUMIFS(Profile!$F$2:$F$17521,Profile!$B$2:$B$17521,$B296,Profile!$C$2:$C$17521,U$8))*$C$6</f>
        <v>0</v>
      </c>
      <c r="V296" s="162">
        <f>(SUMIFS(Profile!$F$2:$F$17521,Profile!$B$2:$B$17521,$B296,Profile!$C$2:$C$17521,V$8))*$C$6</f>
        <v>0</v>
      </c>
      <c r="W296" s="162">
        <f>(SUMIFS(Profile!$F$2:$F$17521,Profile!$B$2:$B$17521,$B296,Profile!$C$2:$C$17521,W$8))*$C$6</f>
        <v>0</v>
      </c>
      <c r="X296" s="162">
        <f>(SUMIFS(Profile!$F$2:$F$17521,Profile!$B$2:$B$17521,$B296,Profile!$C$2:$C$17521,X$8))*$C$6</f>
        <v>0</v>
      </c>
      <c r="Y296" s="162">
        <f>(SUMIFS(Profile!$F$2:$F$17521,Profile!$B$2:$B$17521,$B296,Profile!$C$2:$C$17521,Y$8))*$C$6</f>
        <v>0</v>
      </c>
      <c r="Z296" s="162">
        <f>(SUMIFS(Profile!$F$2:$F$17521,Profile!$B$2:$B$17521,$B296,Profile!$C$2:$C$17521,Z$8))*$C$6</f>
        <v>0</v>
      </c>
      <c r="AA296" s="162">
        <f>(SUMIFS(Profile!$F$2:$F$17521,Profile!$B$2:$B$17521,$B296,Profile!$C$2:$C$17521,AA$8))*$C$6</f>
        <v>0</v>
      </c>
      <c r="AB296" s="162">
        <f>(SUMIFS(Profile!$F$2:$F$17521,Profile!$B$2:$B$17521,$B296,Profile!$C$2:$C$17521,AB$8))*$C$6</f>
        <v>0</v>
      </c>
      <c r="AC296" s="162">
        <f>(SUMIFS(Profile!$F$2:$F$17521,Profile!$B$2:$B$17521,$B296,Profile!$C$2:$C$17521,AC$8))*$C$6</f>
        <v>0</v>
      </c>
      <c r="AD296" s="162">
        <f>(SUMIFS(Profile!$F$2:$F$17521,Profile!$B$2:$B$17521,$B296,Profile!$C$2:$C$17521,AD$8))*$C$6</f>
        <v>0</v>
      </c>
      <c r="AE296" s="162">
        <f>(SUMIFS(Profile!$F$2:$F$17521,Profile!$B$2:$B$17521,$B296,Profile!$C$2:$C$17521,AE$8))*$C$6</f>
        <v>0</v>
      </c>
      <c r="AF296" s="162">
        <f>(SUMIFS(Profile!$F$2:$F$17521,Profile!$B$2:$B$17521,$B296,Profile!$C$2:$C$17521,AF$8))*$C$6</f>
        <v>0</v>
      </c>
      <c r="AG296" s="162">
        <f>(SUMIFS(Profile!$F$2:$F$17521,Profile!$B$2:$B$17521,$B296,Profile!$C$2:$C$17521,AG$8))*$C$6</f>
        <v>0</v>
      </c>
      <c r="AH296" s="162">
        <f>(SUMIFS(Profile!$F$2:$F$17521,Profile!$B$2:$B$17521,$B296,Profile!$C$2:$C$17521,AH$8))*$C$6</f>
        <v>0</v>
      </c>
      <c r="AI296" s="162">
        <f>(SUMIFS(Profile!$F$2:$F$17521,Profile!$B$2:$B$17521,$B296,Profile!$C$2:$C$17521,AI$8))*$C$6</f>
        <v>0</v>
      </c>
      <c r="AJ296" s="162">
        <f>(SUMIFS(Profile!$F$2:$F$17521,Profile!$B$2:$B$17521,$B296,Profile!$C$2:$C$17521,AJ$8))*$C$6</f>
        <v>0</v>
      </c>
      <c r="AK296" s="162">
        <f>(SUMIFS(Profile!$F$2:$F$17521,Profile!$B$2:$B$17521,$B296,Profile!$C$2:$C$17521,AK$8))*$C$6</f>
        <v>0</v>
      </c>
      <c r="AL296" s="162">
        <f>(SUMIFS(Profile!$F$2:$F$17521,Profile!$B$2:$B$17521,$B296,Profile!$C$2:$C$17521,AL$8))*$C$6</f>
        <v>0</v>
      </c>
      <c r="AM296" s="162">
        <f>(SUMIFS(Profile!$F$2:$F$17521,Profile!$B$2:$B$17521,$B296,Profile!$C$2:$C$17521,AM$8))*$C$6</f>
        <v>0</v>
      </c>
      <c r="AN296" s="162">
        <f>(SUMIFS(Profile!$F$2:$F$17521,Profile!$B$2:$B$17521,$B296,Profile!$C$2:$C$17521,AN$8))*$C$6</f>
        <v>0</v>
      </c>
      <c r="AO296" s="162">
        <f>(SUMIFS(Profile!$F$2:$F$17521,Profile!$B$2:$B$17521,$B296,Profile!$C$2:$C$17521,AO$8))*$C$6</f>
        <v>0</v>
      </c>
      <c r="AP296" s="162">
        <f>(SUMIFS(Profile!$F$2:$F$17521,Profile!$B$2:$B$17521,$B296,Profile!$C$2:$C$17521,AP$8))*$C$6</f>
        <v>0</v>
      </c>
      <c r="AQ296" s="162">
        <f>(SUMIFS(Profile!$F$2:$F$17521,Profile!$B$2:$B$17521,$B296,Profile!$C$2:$C$17521,AQ$8))*$C$6</f>
        <v>0</v>
      </c>
      <c r="AR296" s="162">
        <f>(SUMIFS(Profile!$F$2:$F$17521,Profile!$B$2:$B$17521,$B296,Profile!$C$2:$C$17521,AR$8))*$C$6</f>
        <v>0</v>
      </c>
      <c r="AS296" s="162">
        <f>(SUMIFS(Profile!$F$2:$F$17521,Profile!$B$2:$B$17521,$B296,Profile!$C$2:$C$17521,AS$8))*$C$6</f>
        <v>0</v>
      </c>
      <c r="AT296" s="162">
        <f>(SUMIFS(Profile!$F$2:$F$17521,Profile!$B$2:$B$17521,$B296,Profile!$C$2:$C$17521,AT$8))*$C$6</f>
        <v>0</v>
      </c>
      <c r="AU296" s="162">
        <f>(SUMIFS(Profile!$F$2:$F$17521,Profile!$B$2:$B$17521,$B296,Profile!$C$2:$C$17521,AU$8))*$C$6</f>
        <v>0</v>
      </c>
      <c r="AV296" s="162">
        <f>(SUMIFS(Profile!$F$2:$F$17521,Profile!$B$2:$B$17521,$B296,Profile!$C$2:$C$17521,AV$8))*$C$6</f>
        <v>0</v>
      </c>
      <c r="AW296" s="162">
        <f>(SUMIFS(Profile!$F$2:$F$17521,Profile!$B$2:$B$17521,$B296,Profile!$C$2:$C$17521,AW$8))*$C$6</f>
        <v>0</v>
      </c>
      <c r="AX296" s="162">
        <f>(SUMIFS(Profile!$F$2:$F$17521,Profile!$B$2:$B$17521,$B296,Profile!$C$2:$C$17521,AX$8))*$C$6</f>
        <v>0</v>
      </c>
      <c r="AY296" s="162">
        <f>(SUMIFS(Profile!$F$2:$F$17521,Profile!$B$2:$B$17521,$B296,Profile!$C$2:$C$17521,AY$8))*$C$6</f>
        <v>0</v>
      </c>
      <c r="AZ296" s="162">
        <f>(SUMIFS(Profile!$F$2:$F$17521,Profile!$B$2:$B$17521,$B296,Profile!$C$2:$C$17521,AZ$8))*$C$6</f>
        <v>0</v>
      </c>
      <c r="BA296" s="162">
        <f t="shared" si="10"/>
        <v>0</v>
      </c>
      <c r="BB296" s="162">
        <f>(SUMIFS(Profile!$E$2:$E$17521,Profile!$B$2:$B$17521,$B296,Profile!$C$2:$C$17521,BB$8))*$C$9</f>
        <v>0</v>
      </c>
      <c r="BC296" s="162">
        <f>(SUMIFS(Profile!$E$2:$E$17521,Profile!$B$2:$B$17521,$B296,Profile!$C$2:$C$17521,BC$8))*$C$9</f>
        <v>0</v>
      </c>
      <c r="BD296" s="162">
        <f>(SUMIFS(Profile!$E$2:$E$17521,Profile!$B$2:$B$17521,$B296,Profile!$C$2:$C$17521,BD$8))*$C$9</f>
        <v>0</v>
      </c>
      <c r="BE296" s="162">
        <f>(SUMIFS(Profile!$E$2:$E$17521,Profile!$B$2:$B$17521,$B296,Profile!$C$2:$C$17521,BE$8))*$C$9</f>
        <v>0</v>
      </c>
      <c r="BF296" s="162">
        <f>(SUMIFS(Profile!$E$2:$E$17521,Profile!$B$2:$B$17521,$B296,Profile!$C$2:$C$17521,BF$8))*$C$9</f>
        <v>0</v>
      </c>
      <c r="BG296" s="162">
        <f>(SUMIFS(Profile!$E$2:$E$17521,Profile!$B$2:$B$17521,$B296,Profile!$C$2:$C$17521,BG$8))*$C$9</f>
        <v>0</v>
      </c>
      <c r="BH296" s="162">
        <f>(SUMIFS(Profile!$E$2:$E$17521,Profile!$B$2:$B$17521,$B296,Profile!$C$2:$C$17521,BH$8))*$C$9</f>
        <v>0</v>
      </c>
      <c r="BI296" s="162">
        <f>(SUMIFS(Profile!$E$2:$E$17521,Profile!$B$2:$B$17521,$B296,Profile!$C$2:$C$17521,BI$8))*$C$9</f>
        <v>0</v>
      </c>
      <c r="BJ296" s="162">
        <f>(SUMIFS(Profile!$E$2:$E$17521,Profile!$B$2:$B$17521,$B296,Profile!$C$2:$C$17521,BJ$8))*$C$9</f>
        <v>0</v>
      </c>
      <c r="BK296" s="162">
        <f>(SUMIFS(Profile!$E$2:$E$17521,Profile!$B$2:$B$17521,$B296,Profile!$C$2:$C$17521,BK$8))*$C$9</f>
        <v>0</v>
      </c>
      <c r="BL296" s="162">
        <f>(SUMIFS(Profile!$E$2:$E$17521,Profile!$B$2:$B$17521,$B296,Profile!$C$2:$C$17521,BL$8))*$C$9</f>
        <v>0</v>
      </c>
      <c r="BM296" s="162">
        <f>(SUMIFS(Profile!$E$2:$E$17521,Profile!$B$2:$B$17521,$B296,Profile!$C$2:$C$17521,BM$8))*$C$9</f>
        <v>0</v>
      </c>
      <c r="BN296" s="162">
        <f>(SUMIFS(Profile!$E$2:$E$17521,Profile!$B$2:$B$17521,$B296,Profile!$C$2:$C$17521,BN$8))*$C$9</f>
        <v>0</v>
      </c>
      <c r="BO296" s="162">
        <f>(SUMIFS(Profile!$E$2:$E$17521,Profile!$B$2:$B$17521,$B296,Profile!$C$2:$C$17521,BO$8))*$C$9</f>
        <v>0</v>
      </c>
      <c r="BP296" s="162">
        <f>(SUMIFS(Profile!$E$2:$E$17521,Profile!$B$2:$B$17521,$B296,Profile!$C$2:$C$17521,BP$8))*$C$9</f>
        <v>0</v>
      </c>
      <c r="BQ296" s="162">
        <f>(SUMIFS(Profile!$E$2:$E$17521,Profile!$B$2:$B$17521,$B296,Profile!$C$2:$C$17521,BQ$8))*$C$9</f>
        <v>0</v>
      </c>
      <c r="BR296" s="162">
        <f>(SUMIFS(Profile!$E$2:$E$17521,Profile!$B$2:$B$17521,$B296,Profile!$C$2:$C$17521,BR$8))*$C$9</f>
        <v>0</v>
      </c>
      <c r="BS296" s="162">
        <f>(SUMIFS(Profile!$E$2:$E$17521,Profile!$B$2:$B$17521,$B296,Profile!$C$2:$C$17521,BS$8))*$C$9</f>
        <v>0</v>
      </c>
      <c r="BT296" s="162">
        <f>(SUMIFS(Profile!$E$2:$E$17521,Profile!$B$2:$B$17521,$B296,Profile!$C$2:$C$17521,BT$8))*$C$9</f>
        <v>0</v>
      </c>
      <c r="BU296" s="162">
        <f>(SUMIFS(Profile!$E$2:$E$17521,Profile!$B$2:$B$17521,$B296,Profile!$C$2:$C$17521,BU$8))*$C$9</f>
        <v>0</v>
      </c>
      <c r="BV296" s="162">
        <f>(SUMIFS(Profile!$E$2:$E$17521,Profile!$B$2:$B$17521,$B296,Profile!$C$2:$C$17521,BV$8))*$C$9</f>
        <v>0</v>
      </c>
      <c r="BW296" s="162">
        <f>(SUMIFS(Profile!$E$2:$E$17521,Profile!$B$2:$B$17521,$B296,Profile!$C$2:$C$17521,BW$8))*$C$9</f>
        <v>0</v>
      </c>
      <c r="BX296" s="162">
        <f>(SUMIFS(Profile!$E$2:$E$17521,Profile!$B$2:$B$17521,$B296,Profile!$C$2:$C$17521,BX$8))*$C$9</f>
        <v>0</v>
      </c>
      <c r="BY296" s="162">
        <f>(SUMIFS(Profile!$E$2:$E$17521,Profile!$B$2:$B$17521,$B296,Profile!$C$2:$C$17521,BY$8))*$C$9</f>
        <v>0</v>
      </c>
      <c r="BZ296" s="162">
        <f>(SUMIFS(Profile!$E$2:$E$17521,Profile!$B$2:$B$17521,$B296,Profile!$C$2:$C$17521,BZ$8))*$C$9</f>
        <v>0</v>
      </c>
      <c r="CA296" s="162">
        <f>(SUMIFS(Profile!$E$2:$E$17521,Profile!$B$2:$B$17521,$B296,Profile!$C$2:$C$17521,CA$8))*$C$9</f>
        <v>0</v>
      </c>
      <c r="CB296" s="162">
        <f>(SUMIFS(Profile!$E$2:$E$17521,Profile!$B$2:$B$17521,$B296,Profile!$C$2:$C$17521,CB$8))*$C$9</f>
        <v>0</v>
      </c>
      <c r="CC296" s="162">
        <f>(SUMIFS(Profile!$E$2:$E$17521,Profile!$B$2:$B$17521,$B296,Profile!$C$2:$C$17521,CC$8))*$C$9</f>
        <v>0</v>
      </c>
      <c r="CD296" s="162">
        <f>(SUMIFS(Profile!$E$2:$E$17521,Profile!$B$2:$B$17521,$B296,Profile!$C$2:$C$17521,CD$8))*$C$9</f>
        <v>0</v>
      </c>
      <c r="CE296" s="162">
        <f>(SUMIFS(Profile!$E$2:$E$17521,Profile!$B$2:$B$17521,$B296,Profile!$C$2:$C$17521,CE$8))*$C$9</f>
        <v>0</v>
      </c>
      <c r="CF296" s="162">
        <f>(SUMIFS(Profile!$E$2:$E$17521,Profile!$B$2:$B$17521,$B296,Profile!$C$2:$C$17521,CF$8))*$C$9</f>
        <v>0</v>
      </c>
      <c r="CG296" s="162">
        <f>(SUMIFS(Profile!$E$2:$E$17521,Profile!$B$2:$B$17521,$B296,Profile!$C$2:$C$17521,CG$8))*$C$9</f>
        <v>0</v>
      </c>
      <c r="CH296" s="162">
        <f>(SUMIFS(Profile!$E$2:$E$17521,Profile!$B$2:$B$17521,$B296,Profile!$C$2:$C$17521,CH$8))*$C$9</f>
        <v>0</v>
      </c>
      <c r="CI296" s="162">
        <f>(SUMIFS(Profile!$E$2:$E$17521,Profile!$B$2:$B$17521,$B296,Profile!$C$2:$C$17521,CI$8))*$C$9</f>
        <v>0</v>
      </c>
      <c r="CJ296" s="162">
        <f>(SUMIFS(Profile!$E$2:$E$17521,Profile!$B$2:$B$17521,$B296,Profile!$C$2:$C$17521,CJ$8))*$C$9</f>
        <v>0</v>
      </c>
      <c r="CK296" s="162">
        <f>(SUMIFS(Profile!$E$2:$E$17521,Profile!$B$2:$B$17521,$B296,Profile!$C$2:$C$17521,CK$8))*$C$9</f>
        <v>0</v>
      </c>
      <c r="CL296" s="162">
        <f>(SUMIFS(Profile!$E$2:$E$17521,Profile!$B$2:$B$17521,$B296,Profile!$C$2:$C$17521,CL$8))*$C$9</f>
        <v>0</v>
      </c>
      <c r="CM296" s="162">
        <f>(SUMIFS(Profile!$E$2:$E$17521,Profile!$B$2:$B$17521,$B296,Profile!$C$2:$C$17521,CM$8))*$C$9</f>
        <v>0</v>
      </c>
      <c r="CN296" s="162">
        <f>(SUMIFS(Profile!$E$2:$E$17521,Profile!$B$2:$B$17521,$B296,Profile!$C$2:$C$17521,CN$8))*$C$9</f>
        <v>0</v>
      </c>
      <c r="CO296" s="162">
        <f>(SUMIFS(Profile!$E$2:$E$17521,Profile!$B$2:$B$17521,$B296,Profile!$C$2:$C$17521,CO$8))*$C$9</f>
        <v>0</v>
      </c>
      <c r="CP296" s="162">
        <f>(SUMIFS(Profile!$E$2:$E$17521,Profile!$B$2:$B$17521,$B296,Profile!$C$2:$C$17521,CP$8))*$C$9</f>
        <v>0</v>
      </c>
      <c r="CQ296" s="162">
        <f>(SUMIFS(Profile!$E$2:$E$17521,Profile!$B$2:$B$17521,$B296,Profile!$C$2:$C$17521,CQ$8))*$C$9</f>
        <v>0</v>
      </c>
      <c r="CR296" s="162">
        <f>(SUMIFS(Profile!$E$2:$E$17521,Profile!$B$2:$B$17521,$B296,Profile!$C$2:$C$17521,CR$8))*$C$9</f>
        <v>0</v>
      </c>
      <c r="CS296" s="162">
        <f>(SUMIFS(Profile!$E$2:$E$17521,Profile!$B$2:$B$17521,$B296,Profile!$C$2:$C$17521,CS$8))*$C$9</f>
        <v>0</v>
      </c>
      <c r="CT296" s="162">
        <f>(SUMIFS(Profile!$E$2:$E$17521,Profile!$B$2:$B$17521,$B296,Profile!$C$2:$C$17521,CT$8))*$C$9</f>
        <v>0</v>
      </c>
      <c r="CU296" s="162">
        <f>(SUMIFS(Profile!$E$2:$E$17521,Profile!$B$2:$B$17521,$B296,Profile!$C$2:$C$17521,CU$8))*$C$9</f>
        <v>0</v>
      </c>
      <c r="CV296" s="162">
        <f>(SUMIFS(Profile!$E$2:$E$17521,Profile!$B$2:$B$17521,$B296,Profile!$C$2:$C$17521,CV$8))*$C$9</f>
        <v>0</v>
      </c>
      <c r="CW296" s="162">
        <f>(SUMIFS(Profile!$E$2:$E$17521,Profile!$B$2:$B$17521,$B296,Profile!$C$2:$C$17521,CW$8))*$C$9</f>
        <v>0</v>
      </c>
      <c r="CX296" s="162">
        <f t="shared" si="11"/>
        <v>0</v>
      </c>
      <c r="CY296" s="162">
        <f t="shared" ref="CY296:ET296" si="1441">MAX(BB296-E296,0)</f>
        <v>0</v>
      </c>
      <c r="CZ296" s="162">
        <f t="shared" si="1441"/>
        <v>0</v>
      </c>
      <c r="DA296" s="162">
        <f t="shared" si="1441"/>
        <v>0</v>
      </c>
      <c r="DB296" s="162">
        <f t="shared" si="1441"/>
        <v>0</v>
      </c>
      <c r="DC296" s="162">
        <f t="shared" si="1441"/>
        <v>0</v>
      </c>
      <c r="DD296" s="162">
        <f t="shared" si="1441"/>
        <v>0</v>
      </c>
      <c r="DE296" s="162">
        <f t="shared" si="1441"/>
        <v>0</v>
      </c>
      <c r="DF296" s="162">
        <f t="shared" si="1441"/>
        <v>0</v>
      </c>
      <c r="DG296" s="162">
        <f t="shared" si="1441"/>
        <v>0</v>
      </c>
      <c r="DH296" s="162">
        <f t="shared" si="1441"/>
        <v>0</v>
      </c>
      <c r="DI296" s="162">
        <f t="shared" si="1441"/>
        <v>0</v>
      </c>
      <c r="DJ296" s="162">
        <f t="shared" si="1441"/>
        <v>0</v>
      </c>
      <c r="DK296" s="162">
        <f t="shared" si="1441"/>
        <v>0</v>
      </c>
      <c r="DL296" s="162">
        <f t="shared" si="1441"/>
        <v>0</v>
      </c>
      <c r="DM296" s="162">
        <f t="shared" si="1441"/>
        <v>0</v>
      </c>
      <c r="DN296" s="162">
        <f t="shared" si="1441"/>
        <v>0</v>
      </c>
      <c r="DO296" s="162">
        <f t="shared" si="1441"/>
        <v>0</v>
      </c>
      <c r="DP296" s="162">
        <f t="shared" si="1441"/>
        <v>0</v>
      </c>
      <c r="DQ296" s="162">
        <f t="shared" si="1441"/>
        <v>0</v>
      </c>
      <c r="DR296" s="162">
        <f t="shared" si="1441"/>
        <v>0</v>
      </c>
      <c r="DS296" s="162">
        <f t="shared" si="1441"/>
        <v>0</v>
      </c>
      <c r="DT296" s="162">
        <f t="shared" si="1441"/>
        <v>0</v>
      </c>
      <c r="DU296" s="162">
        <f t="shared" si="1441"/>
        <v>0</v>
      </c>
      <c r="DV296" s="162">
        <f t="shared" si="1441"/>
        <v>0</v>
      </c>
      <c r="DW296" s="162">
        <f t="shared" si="1441"/>
        <v>0</v>
      </c>
      <c r="DX296" s="162">
        <f t="shared" si="1441"/>
        <v>0</v>
      </c>
      <c r="DY296" s="162">
        <f t="shared" si="1441"/>
        <v>0</v>
      </c>
      <c r="DZ296" s="162">
        <f t="shared" si="1441"/>
        <v>0</v>
      </c>
      <c r="EA296" s="162">
        <f t="shared" si="1441"/>
        <v>0</v>
      </c>
      <c r="EB296" s="162">
        <f t="shared" si="1441"/>
        <v>0</v>
      </c>
      <c r="EC296" s="162">
        <f t="shared" si="1441"/>
        <v>0</v>
      </c>
      <c r="ED296" s="162">
        <f t="shared" si="1441"/>
        <v>0</v>
      </c>
      <c r="EE296" s="162">
        <f t="shared" si="1441"/>
        <v>0</v>
      </c>
      <c r="EF296" s="162">
        <f t="shared" si="1441"/>
        <v>0</v>
      </c>
      <c r="EG296" s="162">
        <f t="shared" si="1441"/>
        <v>0</v>
      </c>
      <c r="EH296" s="162">
        <f t="shared" si="1441"/>
        <v>0</v>
      </c>
      <c r="EI296" s="162">
        <f t="shared" si="1441"/>
        <v>0</v>
      </c>
      <c r="EJ296" s="162">
        <f t="shared" si="1441"/>
        <v>0</v>
      </c>
      <c r="EK296" s="162">
        <f t="shared" si="1441"/>
        <v>0</v>
      </c>
      <c r="EL296" s="162">
        <f t="shared" si="1441"/>
        <v>0</v>
      </c>
      <c r="EM296" s="162">
        <f t="shared" si="1441"/>
        <v>0</v>
      </c>
      <c r="EN296" s="162">
        <f t="shared" si="1441"/>
        <v>0</v>
      </c>
      <c r="EO296" s="162">
        <f t="shared" si="1441"/>
        <v>0</v>
      </c>
      <c r="EP296" s="162">
        <f t="shared" si="1441"/>
        <v>0</v>
      </c>
      <c r="EQ296" s="162">
        <f t="shared" si="1441"/>
        <v>0</v>
      </c>
      <c r="ER296" s="162">
        <f t="shared" si="1441"/>
        <v>0</v>
      </c>
      <c r="ES296" s="162">
        <f t="shared" si="1441"/>
        <v>0</v>
      </c>
      <c r="ET296" s="162">
        <f t="shared" si="1441"/>
        <v>0</v>
      </c>
      <c r="EU296" s="162">
        <f t="shared" si="13"/>
        <v>0</v>
      </c>
      <c r="EV296" s="162">
        <f t="shared" ref="EV296:GQ296" si="1442">BB296-CY296</f>
        <v>0</v>
      </c>
      <c r="EW296" s="162">
        <f t="shared" si="1442"/>
        <v>0</v>
      </c>
      <c r="EX296" s="162">
        <f t="shared" si="1442"/>
        <v>0</v>
      </c>
      <c r="EY296" s="162">
        <f t="shared" si="1442"/>
        <v>0</v>
      </c>
      <c r="EZ296" s="162">
        <f t="shared" si="1442"/>
        <v>0</v>
      </c>
      <c r="FA296" s="162">
        <f t="shared" si="1442"/>
        <v>0</v>
      </c>
      <c r="FB296" s="162">
        <f t="shared" si="1442"/>
        <v>0</v>
      </c>
      <c r="FC296" s="162">
        <f t="shared" si="1442"/>
        <v>0</v>
      </c>
      <c r="FD296" s="162">
        <f t="shared" si="1442"/>
        <v>0</v>
      </c>
      <c r="FE296" s="162">
        <f t="shared" si="1442"/>
        <v>0</v>
      </c>
      <c r="FF296" s="162">
        <f t="shared" si="1442"/>
        <v>0</v>
      </c>
      <c r="FG296" s="162">
        <f t="shared" si="1442"/>
        <v>0</v>
      </c>
      <c r="FH296" s="162">
        <f t="shared" si="1442"/>
        <v>0</v>
      </c>
      <c r="FI296" s="162">
        <f t="shared" si="1442"/>
        <v>0</v>
      </c>
      <c r="FJ296" s="162">
        <f t="shared" si="1442"/>
        <v>0</v>
      </c>
      <c r="FK296" s="162">
        <f t="shared" si="1442"/>
        <v>0</v>
      </c>
      <c r="FL296" s="162">
        <f t="shared" si="1442"/>
        <v>0</v>
      </c>
      <c r="FM296" s="162">
        <f t="shared" si="1442"/>
        <v>0</v>
      </c>
      <c r="FN296" s="162">
        <f t="shared" si="1442"/>
        <v>0</v>
      </c>
      <c r="FO296" s="162">
        <f t="shared" si="1442"/>
        <v>0</v>
      </c>
      <c r="FP296" s="162">
        <f t="shared" si="1442"/>
        <v>0</v>
      </c>
      <c r="FQ296" s="162">
        <f t="shared" si="1442"/>
        <v>0</v>
      </c>
      <c r="FR296" s="162">
        <f t="shared" si="1442"/>
        <v>0</v>
      </c>
      <c r="FS296" s="162">
        <f t="shared" si="1442"/>
        <v>0</v>
      </c>
      <c r="FT296" s="162">
        <f t="shared" si="1442"/>
        <v>0</v>
      </c>
      <c r="FU296" s="162">
        <f t="shared" si="1442"/>
        <v>0</v>
      </c>
      <c r="FV296" s="162">
        <f t="shared" si="1442"/>
        <v>0</v>
      </c>
      <c r="FW296" s="162">
        <f t="shared" si="1442"/>
        <v>0</v>
      </c>
      <c r="FX296" s="162">
        <f t="shared" si="1442"/>
        <v>0</v>
      </c>
      <c r="FY296" s="162">
        <f t="shared" si="1442"/>
        <v>0</v>
      </c>
      <c r="FZ296" s="162">
        <f t="shared" si="1442"/>
        <v>0</v>
      </c>
      <c r="GA296" s="162">
        <f t="shared" si="1442"/>
        <v>0</v>
      </c>
      <c r="GB296" s="162">
        <f t="shared" si="1442"/>
        <v>0</v>
      </c>
      <c r="GC296" s="162">
        <f t="shared" si="1442"/>
        <v>0</v>
      </c>
      <c r="GD296" s="162">
        <f t="shared" si="1442"/>
        <v>0</v>
      </c>
      <c r="GE296" s="162">
        <f t="shared" si="1442"/>
        <v>0</v>
      </c>
      <c r="GF296" s="162">
        <f t="shared" si="1442"/>
        <v>0</v>
      </c>
      <c r="GG296" s="162">
        <f t="shared" si="1442"/>
        <v>0</v>
      </c>
      <c r="GH296" s="162">
        <f t="shared" si="1442"/>
        <v>0</v>
      </c>
      <c r="GI296" s="162">
        <f t="shared" si="1442"/>
        <v>0</v>
      </c>
      <c r="GJ296" s="162">
        <f t="shared" si="1442"/>
        <v>0</v>
      </c>
      <c r="GK296" s="162">
        <f t="shared" si="1442"/>
        <v>0</v>
      </c>
      <c r="GL296" s="162">
        <f t="shared" si="1442"/>
        <v>0</v>
      </c>
      <c r="GM296" s="162">
        <f t="shared" si="1442"/>
        <v>0</v>
      </c>
      <c r="GN296" s="162">
        <f t="shared" si="1442"/>
        <v>0</v>
      </c>
      <c r="GO296" s="162">
        <f t="shared" si="1442"/>
        <v>0</v>
      </c>
      <c r="GP296" s="162">
        <f t="shared" si="1442"/>
        <v>0</v>
      </c>
      <c r="GQ296" s="162">
        <f t="shared" si="1442"/>
        <v>0</v>
      </c>
      <c r="GR296" s="162">
        <f t="shared" si="15"/>
        <v>0</v>
      </c>
      <c r="GS296" s="162">
        <f t="shared" ref="GS296:IN296" si="1443">E296-EV296</f>
        <v>0</v>
      </c>
      <c r="GT296" s="162">
        <f t="shared" si="1443"/>
        <v>0</v>
      </c>
      <c r="GU296" s="162">
        <f t="shared" si="1443"/>
        <v>0</v>
      </c>
      <c r="GV296" s="162">
        <f t="shared" si="1443"/>
        <v>0</v>
      </c>
      <c r="GW296" s="162">
        <f t="shared" si="1443"/>
        <v>0</v>
      </c>
      <c r="GX296" s="162">
        <f t="shared" si="1443"/>
        <v>0</v>
      </c>
      <c r="GY296" s="162">
        <f t="shared" si="1443"/>
        <v>0</v>
      </c>
      <c r="GZ296" s="162">
        <f t="shared" si="1443"/>
        <v>0</v>
      </c>
      <c r="HA296" s="162">
        <f t="shared" si="1443"/>
        <v>0</v>
      </c>
      <c r="HB296" s="162">
        <f t="shared" si="1443"/>
        <v>0</v>
      </c>
      <c r="HC296" s="162">
        <f t="shared" si="1443"/>
        <v>0</v>
      </c>
      <c r="HD296" s="162">
        <f t="shared" si="1443"/>
        <v>0</v>
      </c>
      <c r="HE296" s="162">
        <f t="shared" si="1443"/>
        <v>0</v>
      </c>
      <c r="HF296" s="162">
        <f t="shared" si="1443"/>
        <v>0</v>
      </c>
      <c r="HG296" s="162">
        <f t="shared" si="1443"/>
        <v>0</v>
      </c>
      <c r="HH296" s="162">
        <f t="shared" si="1443"/>
        <v>0</v>
      </c>
      <c r="HI296" s="162">
        <f t="shared" si="1443"/>
        <v>0</v>
      </c>
      <c r="HJ296" s="162">
        <f t="shared" si="1443"/>
        <v>0</v>
      </c>
      <c r="HK296" s="162">
        <f t="shared" si="1443"/>
        <v>0</v>
      </c>
      <c r="HL296" s="162">
        <f t="shared" si="1443"/>
        <v>0</v>
      </c>
      <c r="HM296" s="162">
        <f t="shared" si="1443"/>
        <v>0</v>
      </c>
      <c r="HN296" s="162">
        <f t="shared" si="1443"/>
        <v>0</v>
      </c>
      <c r="HO296" s="162">
        <f t="shared" si="1443"/>
        <v>0</v>
      </c>
      <c r="HP296" s="162">
        <f t="shared" si="1443"/>
        <v>0</v>
      </c>
      <c r="HQ296" s="162">
        <f t="shared" si="1443"/>
        <v>0</v>
      </c>
      <c r="HR296" s="162">
        <f t="shared" si="1443"/>
        <v>0</v>
      </c>
      <c r="HS296" s="162">
        <f t="shared" si="1443"/>
        <v>0</v>
      </c>
      <c r="HT296" s="162">
        <f t="shared" si="1443"/>
        <v>0</v>
      </c>
      <c r="HU296" s="162">
        <f t="shared" si="1443"/>
        <v>0</v>
      </c>
      <c r="HV296" s="162">
        <f t="shared" si="1443"/>
        <v>0</v>
      </c>
      <c r="HW296" s="162">
        <f t="shared" si="1443"/>
        <v>0</v>
      </c>
      <c r="HX296" s="162">
        <f t="shared" si="1443"/>
        <v>0</v>
      </c>
      <c r="HY296" s="162">
        <f t="shared" si="1443"/>
        <v>0</v>
      </c>
      <c r="HZ296" s="162">
        <f t="shared" si="1443"/>
        <v>0</v>
      </c>
      <c r="IA296" s="162">
        <f t="shared" si="1443"/>
        <v>0</v>
      </c>
      <c r="IB296" s="162">
        <f t="shared" si="1443"/>
        <v>0</v>
      </c>
      <c r="IC296" s="162">
        <f t="shared" si="1443"/>
        <v>0</v>
      </c>
      <c r="ID296" s="162">
        <f t="shared" si="1443"/>
        <v>0</v>
      </c>
      <c r="IE296" s="162">
        <f t="shared" si="1443"/>
        <v>0</v>
      </c>
      <c r="IF296" s="162">
        <f t="shared" si="1443"/>
        <v>0</v>
      </c>
      <c r="IG296" s="162">
        <f t="shared" si="1443"/>
        <v>0</v>
      </c>
      <c r="IH296" s="162">
        <f t="shared" si="1443"/>
        <v>0</v>
      </c>
      <c r="II296" s="162">
        <f t="shared" si="1443"/>
        <v>0</v>
      </c>
      <c r="IJ296" s="162">
        <f t="shared" si="1443"/>
        <v>0</v>
      </c>
      <c r="IK296" s="162">
        <f t="shared" si="1443"/>
        <v>0</v>
      </c>
      <c r="IL296" s="162">
        <f t="shared" si="1443"/>
        <v>0</v>
      </c>
      <c r="IM296" s="162">
        <f t="shared" si="1443"/>
        <v>0</v>
      </c>
      <c r="IN296" s="162">
        <f t="shared" si="1443"/>
        <v>0</v>
      </c>
      <c r="IO296" s="162">
        <f t="shared" si="17"/>
        <v>0</v>
      </c>
      <c r="IP296" s="162">
        <f t="shared" si="23"/>
        <v>0</v>
      </c>
      <c r="IQ296" s="162">
        <f t="shared" ref="IQ296:KK296" si="1444">MAX((MIN(CZ296+IP296,$IO$7))-GT296,0)</f>
        <v>0</v>
      </c>
      <c r="IR296" s="162">
        <f t="shared" si="1444"/>
        <v>0</v>
      </c>
      <c r="IS296" s="162">
        <f t="shared" si="1444"/>
        <v>0</v>
      </c>
      <c r="IT296" s="162">
        <f t="shared" si="1444"/>
        <v>0</v>
      </c>
      <c r="IU296" s="162">
        <f t="shared" si="1444"/>
        <v>0</v>
      </c>
      <c r="IV296" s="162">
        <f t="shared" si="1444"/>
        <v>0</v>
      </c>
      <c r="IW296" s="162">
        <f t="shared" si="1444"/>
        <v>0</v>
      </c>
      <c r="IX296" s="162">
        <f t="shared" si="1444"/>
        <v>0</v>
      </c>
      <c r="IY296" s="162">
        <f t="shared" si="1444"/>
        <v>0</v>
      </c>
      <c r="IZ296" s="162">
        <f t="shared" si="1444"/>
        <v>0</v>
      </c>
      <c r="JA296" s="162">
        <f t="shared" si="1444"/>
        <v>0</v>
      </c>
      <c r="JB296" s="162">
        <f t="shared" si="1444"/>
        <v>0</v>
      </c>
      <c r="JC296" s="162">
        <f t="shared" si="1444"/>
        <v>0</v>
      </c>
      <c r="JD296" s="162">
        <f t="shared" si="1444"/>
        <v>0</v>
      </c>
      <c r="JE296" s="162">
        <f t="shared" si="1444"/>
        <v>0</v>
      </c>
      <c r="JF296" s="162">
        <f t="shared" si="1444"/>
        <v>0</v>
      </c>
      <c r="JG296" s="162">
        <f t="shared" si="1444"/>
        <v>0</v>
      </c>
      <c r="JH296" s="162">
        <f t="shared" si="1444"/>
        <v>0</v>
      </c>
      <c r="JI296" s="162">
        <f t="shared" si="1444"/>
        <v>0</v>
      </c>
      <c r="JJ296" s="162">
        <f t="shared" si="1444"/>
        <v>0</v>
      </c>
      <c r="JK296" s="162">
        <f t="shared" si="1444"/>
        <v>0</v>
      </c>
      <c r="JL296" s="162">
        <f t="shared" si="1444"/>
        <v>0</v>
      </c>
      <c r="JM296" s="162">
        <f t="shared" si="1444"/>
        <v>0</v>
      </c>
      <c r="JN296" s="162">
        <f t="shared" si="1444"/>
        <v>0</v>
      </c>
      <c r="JO296" s="162">
        <f t="shared" si="1444"/>
        <v>0</v>
      </c>
      <c r="JP296" s="162">
        <f t="shared" si="1444"/>
        <v>0</v>
      </c>
      <c r="JQ296" s="162">
        <f t="shared" si="1444"/>
        <v>0</v>
      </c>
      <c r="JR296" s="162">
        <f t="shared" si="1444"/>
        <v>0</v>
      </c>
      <c r="JS296" s="162">
        <f t="shared" si="1444"/>
        <v>0</v>
      </c>
      <c r="JT296" s="162">
        <f t="shared" si="1444"/>
        <v>0</v>
      </c>
      <c r="JU296" s="162">
        <f t="shared" si="1444"/>
        <v>0</v>
      </c>
      <c r="JV296" s="162">
        <f t="shared" si="1444"/>
        <v>0</v>
      </c>
      <c r="JW296" s="162">
        <f t="shared" si="1444"/>
        <v>0</v>
      </c>
      <c r="JX296" s="162">
        <f t="shared" si="1444"/>
        <v>0</v>
      </c>
      <c r="JY296" s="162">
        <f t="shared" si="1444"/>
        <v>0</v>
      </c>
      <c r="JZ296" s="162">
        <f t="shared" si="1444"/>
        <v>0</v>
      </c>
      <c r="KA296" s="162">
        <f t="shared" si="1444"/>
        <v>0</v>
      </c>
      <c r="KB296" s="162">
        <f t="shared" si="1444"/>
        <v>0</v>
      </c>
      <c r="KC296" s="162">
        <f t="shared" si="1444"/>
        <v>0</v>
      </c>
      <c r="KD296" s="162">
        <f t="shared" si="1444"/>
        <v>0</v>
      </c>
      <c r="KE296" s="162">
        <f t="shared" si="1444"/>
        <v>0</v>
      </c>
      <c r="KF296" s="162">
        <f t="shared" si="1444"/>
        <v>0</v>
      </c>
      <c r="KG296" s="162">
        <f t="shared" si="1444"/>
        <v>0</v>
      </c>
      <c r="KH296" s="162">
        <f t="shared" si="1444"/>
        <v>0</v>
      </c>
      <c r="KI296" s="162">
        <f t="shared" si="1444"/>
        <v>0</v>
      </c>
      <c r="KJ296" s="162">
        <f t="shared" si="1444"/>
        <v>0</v>
      </c>
      <c r="KK296" s="162">
        <f t="shared" si="1444"/>
        <v>0</v>
      </c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</row>
    <row r="297" ht="14.25" customHeight="1" spans="1:326" x14ac:dyDescent="0.25">
      <c r="A297" s="1">
        <v>10</v>
      </c>
      <c r="B297" s="1">
        <f t="shared" ref="B297:C297" si="1445">B296+1</f>
        <v>287</v>
      </c>
      <c r="C297" s="232">
        <f t="shared" si="1445"/>
        <v>43752</v>
      </c>
      <c r="D297" s="162">
        <f t="shared" si="9"/>
        <v>0</v>
      </c>
      <c r="E297" s="162">
        <f>(SUMIFS(Profile!$F$2:$F$17521,Profile!$B$2:$B$17521,$B297,Profile!$C$2:$C$17521,E$8))*$C$6</f>
        <v>0</v>
      </c>
      <c r="F297" s="162">
        <f>(SUMIFS(Profile!$F$2:$F$17521,Profile!$B$2:$B$17521,$B297,Profile!$C$2:$C$17521,F$8))*$C$6</f>
        <v>0</v>
      </c>
      <c r="G297" s="162">
        <f>(SUMIFS(Profile!$F$2:$F$17521,Profile!$B$2:$B$17521,$B297,Profile!$C$2:$C$17521,G$8))*$C$6</f>
        <v>0</v>
      </c>
      <c r="H297" s="162">
        <f>(SUMIFS(Profile!$F$2:$F$17521,Profile!$B$2:$B$17521,$B297,Profile!$C$2:$C$17521,H$8))*$C$6</f>
        <v>0</v>
      </c>
      <c r="I297" s="162">
        <f>(SUMIFS(Profile!$F$2:$F$17521,Profile!$B$2:$B$17521,$B297,Profile!$C$2:$C$17521,I$8))*$C$6</f>
        <v>0</v>
      </c>
      <c r="J297" s="162">
        <f>(SUMIFS(Profile!$F$2:$F$17521,Profile!$B$2:$B$17521,$B297,Profile!$C$2:$C$17521,J$8))*$C$6</f>
        <v>0</v>
      </c>
      <c r="K297" s="162">
        <f>(SUMIFS(Profile!$F$2:$F$17521,Profile!$B$2:$B$17521,$B297,Profile!$C$2:$C$17521,K$8))*$C$6</f>
        <v>0</v>
      </c>
      <c r="L297" s="162">
        <f>(SUMIFS(Profile!$F$2:$F$17521,Profile!$B$2:$B$17521,$B297,Profile!$C$2:$C$17521,L$8))*$C$6</f>
        <v>0</v>
      </c>
      <c r="M297" s="162">
        <f>(SUMIFS(Profile!$F$2:$F$17521,Profile!$B$2:$B$17521,$B297,Profile!$C$2:$C$17521,M$8))*$C$6</f>
        <v>0</v>
      </c>
      <c r="N297" s="162">
        <f>(SUMIFS(Profile!$F$2:$F$17521,Profile!$B$2:$B$17521,$B297,Profile!$C$2:$C$17521,N$8))*$C$6</f>
        <v>0</v>
      </c>
      <c r="O297" s="162">
        <f>(SUMIFS(Profile!$F$2:$F$17521,Profile!$B$2:$B$17521,$B297,Profile!$C$2:$C$17521,O$8))*$C$6</f>
        <v>0</v>
      </c>
      <c r="P297" s="162">
        <f>(SUMIFS(Profile!$F$2:$F$17521,Profile!$B$2:$B$17521,$B297,Profile!$C$2:$C$17521,P$8))*$C$6</f>
        <v>0</v>
      </c>
      <c r="Q297" s="162">
        <f>(SUMIFS(Profile!$F$2:$F$17521,Profile!$B$2:$B$17521,$B297,Profile!$C$2:$C$17521,Q$8))*$C$6</f>
        <v>0</v>
      </c>
      <c r="R297" s="162">
        <f>(SUMIFS(Profile!$F$2:$F$17521,Profile!$B$2:$B$17521,$B297,Profile!$C$2:$C$17521,R$8))*$C$6</f>
        <v>0</v>
      </c>
      <c r="S297" s="162">
        <f>(SUMIFS(Profile!$F$2:$F$17521,Profile!$B$2:$B$17521,$B297,Profile!$C$2:$C$17521,S$8))*$C$6</f>
        <v>0</v>
      </c>
      <c r="T297" s="162">
        <f>(SUMIFS(Profile!$F$2:$F$17521,Profile!$B$2:$B$17521,$B297,Profile!$C$2:$C$17521,T$8))*$C$6</f>
        <v>0</v>
      </c>
      <c r="U297" s="162">
        <f>(SUMIFS(Profile!$F$2:$F$17521,Profile!$B$2:$B$17521,$B297,Profile!$C$2:$C$17521,U$8))*$C$6</f>
        <v>0</v>
      </c>
      <c r="V297" s="162">
        <f>(SUMIFS(Profile!$F$2:$F$17521,Profile!$B$2:$B$17521,$B297,Profile!$C$2:$C$17521,V$8))*$C$6</f>
        <v>0</v>
      </c>
      <c r="W297" s="162">
        <f>(SUMIFS(Profile!$F$2:$F$17521,Profile!$B$2:$B$17521,$B297,Profile!$C$2:$C$17521,W$8))*$C$6</f>
        <v>0</v>
      </c>
      <c r="X297" s="162">
        <f>(SUMIFS(Profile!$F$2:$F$17521,Profile!$B$2:$B$17521,$B297,Profile!$C$2:$C$17521,X$8))*$C$6</f>
        <v>0</v>
      </c>
      <c r="Y297" s="162">
        <f>(SUMIFS(Profile!$F$2:$F$17521,Profile!$B$2:$B$17521,$B297,Profile!$C$2:$C$17521,Y$8))*$C$6</f>
        <v>0</v>
      </c>
      <c r="Z297" s="162">
        <f>(SUMIFS(Profile!$F$2:$F$17521,Profile!$B$2:$B$17521,$B297,Profile!$C$2:$C$17521,Z$8))*$C$6</f>
        <v>0</v>
      </c>
      <c r="AA297" s="162">
        <f>(SUMIFS(Profile!$F$2:$F$17521,Profile!$B$2:$B$17521,$B297,Profile!$C$2:$C$17521,AA$8))*$C$6</f>
        <v>0</v>
      </c>
      <c r="AB297" s="162">
        <f>(SUMIFS(Profile!$F$2:$F$17521,Profile!$B$2:$B$17521,$B297,Profile!$C$2:$C$17521,AB$8))*$C$6</f>
        <v>0</v>
      </c>
      <c r="AC297" s="162">
        <f>(SUMIFS(Profile!$F$2:$F$17521,Profile!$B$2:$B$17521,$B297,Profile!$C$2:$C$17521,AC$8))*$C$6</f>
        <v>0</v>
      </c>
      <c r="AD297" s="162">
        <f>(SUMIFS(Profile!$F$2:$F$17521,Profile!$B$2:$B$17521,$B297,Profile!$C$2:$C$17521,AD$8))*$C$6</f>
        <v>0</v>
      </c>
      <c r="AE297" s="162">
        <f>(SUMIFS(Profile!$F$2:$F$17521,Profile!$B$2:$B$17521,$B297,Profile!$C$2:$C$17521,AE$8))*$C$6</f>
        <v>0</v>
      </c>
      <c r="AF297" s="162">
        <f>(SUMIFS(Profile!$F$2:$F$17521,Profile!$B$2:$B$17521,$B297,Profile!$C$2:$C$17521,AF$8))*$C$6</f>
        <v>0</v>
      </c>
      <c r="AG297" s="162">
        <f>(SUMIFS(Profile!$F$2:$F$17521,Profile!$B$2:$B$17521,$B297,Profile!$C$2:$C$17521,AG$8))*$C$6</f>
        <v>0</v>
      </c>
      <c r="AH297" s="162">
        <f>(SUMIFS(Profile!$F$2:$F$17521,Profile!$B$2:$B$17521,$B297,Profile!$C$2:$C$17521,AH$8))*$C$6</f>
        <v>0</v>
      </c>
      <c r="AI297" s="162">
        <f>(SUMIFS(Profile!$F$2:$F$17521,Profile!$B$2:$B$17521,$B297,Profile!$C$2:$C$17521,AI$8))*$C$6</f>
        <v>0</v>
      </c>
      <c r="AJ297" s="162">
        <f>(SUMIFS(Profile!$F$2:$F$17521,Profile!$B$2:$B$17521,$B297,Profile!$C$2:$C$17521,AJ$8))*$C$6</f>
        <v>0</v>
      </c>
      <c r="AK297" s="162">
        <f>(SUMIFS(Profile!$F$2:$F$17521,Profile!$B$2:$B$17521,$B297,Profile!$C$2:$C$17521,AK$8))*$C$6</f>
        <v>0</v>
      </c>
      <c r="AL297" s="162">
        <f>(SUMIFS(Profile!$F$2:$F$17521,Profile!$B$2:$B$17521,$B297,Profile!$C$2:$C$17521,AL$8))*$C$6</f>
        <v>0</v>
      </c>
      <c r="AM297" s="162">
        <f>(SUMIFS(Profile!$F$2:$F$17521,Profile!$B$2:$B$17521,$B297,Profile!$C$2:$C$17521,AM$8))*$C$6</f>
        <v>0</v>
      </c>
      <c r="AN297" s="162">
        <f>(SUMIFS(Profile!$F$2:$F$17521,Profile!$B$2:$B$17521,$B297,Profile!$C$2:$C$17521,AN$8))*$C$6</f>
        <v>0</v>
      </c>
      <c r="AO297" s="162">
        <f>(SUMIFS(Profile!$F$2:$F$17521,Profile!$B$2:$B$17521,$B297,Profile!$C$2:$C$17521,AO$8))*$C$6</f>
        <v>0</v>
      </c>
      <c r="AP297" s="162">
        <f>(SUMIFS(Profile!$F$2:$F$17521,Profile!$B$2:$B$17521,$B297,Profile!$C$2:$C$17521,AP$8))*$C$6</f>
        <v>0</v>
      </c>
      <c r="AQ297" s="162">
        <f>(SUMIFS(Profile!$F$2:$F$17521,Profile!$B$2:$B$17521,$B297,Profile!$C$2:$C$17521,AQ$8))*$C$6</f>
        <v>0</v>
      </c>
      <c r="AR297" s="162">
        <f>(SUMIFS(Profile!$F$2:$F$17521,Profile!$B$2:$B$17521,$B297,Profile!$C$2:$C$17521,AR$8))*$C$6</f>
        <v>0</v>
      </c>
      <c r="AS297" s="162">
        <f>(SUMIFS(Profile!$F$2:$F$17521,Profile!$B$2:$B$17521,$B297,Profile!$C$2:$C$17521,AS$8))*$C$6</f>
        <v>0</v>
      </c>
      <c r="AT297" s="162">
        <f>(SUMIFS(Profile!$F$2:$F$17521,Profile!$B$2:$B$17521,$B297,Profile!$C$2:$C$17521,AT$8))*$C$6</f>
        <v>0</v>
      </c>
      <c r="AU297" s="162">
        <f>(SUMIFS(Profile!$F$2:$F$17521,Profile!$B$2:$B$17521,$B297,Profile!$C$2:$C$17521,AU$8))*$C$6</f>
        <v>0</v>
      </c>
      <c r="AV297" s="162">
        <f>(SUMIFS(Profile!$F$2:$F$17521,Profile!$B$2:$B$17521,$B297,Profile!$C$2:$C$17521,AV$8))*$C$6</f>
        <v>0</v>
      </c>
      <c r="AW297" s="162">
        <f>(SUMIFS(Profile!$F$2:$F$17521,Profile!$B$2:$B$17521,$B297,Profile!$C$2:$C$17521,AW$8))*$C$6</f>
        <v>0</v>
      </c>
      <c r="AX297" s="162">
        <f>(SUMIFS(Profile!$F$2:$F$17521,Profile!$B$2:$B$17521,$B297,Profile!$C$2:$C$17521,AX$8))*$C$6</f>
        <v>0</v>
      </c>
      <c r="AY297" s="162">
        <f>(SUMIFS(Profile!$F$2:$F$17521,Profile!$B$2:$B$17521,$B297,Profile!$C$2:$C$17521,AY$8))*$C$6</f>
        <v>0</v>
      </c>
      <c r="AZ297" s="162">
        <f>(SUMIFS(Profile!$F$2:$F$17521,Profile!$B$2:$B$17521,$B297,Profile!$C$2:$C$17521,AZ$8))*$C$6</f>
        <v>0</v>
      </c>
      <c r="BA297" s="162">
        <f t="shared" si="10"/>
        <v>0</v>
      </c>
      <c r="BB297" s="162">
        <f>(SUMIFS(Profile!$E$2:$E$17521,Profile!$B$2:$B$17521,$B297,Profile!$C$2:$C$17521,BB$8))*$C$9</f>
        <v>0</v>
      </c>
      <c r="BC297" s="162">
        <f>(SUMIFS(Profile!$E$2:$E$17521,Profile!$B$2:$B$17521,$B297,Profile!$C$2:$C$17521,BC$8))*$C$9</f>
        <v>0</v>
      </c>
      <c r="BD297" s="162">
        <f>(SUMIFS(Profile!$E$2:$E$17521,Profile!$B$2:$B$17521,$B297,Profile!$C$2:$C$17521,BD$8))*$C$9</f>
        <v>0</v>
      </c>
      <c r="BE297" s="162">
        <f>(SUMIFS(Profile!$E$2:$E$17521,Profile!$B$2:$B$17521,$B297,Profile!$C$2:$C$17521,BE$8))*$C$9</f>
        <v>0</v>
      </c>
      <c r="BF297" s="162">
        <f>(SUMIFS(Profile!$E$2:$E$17521,Profile!$B$2:$B$17521,$B297,Profile!$C$2:$C$17521,BF$8))*$C$9</f>
        <v>0</v>
      </c>
      <c r="BG297" s="162">
        <f>(SUMIFS(Profile!$E$2:$E$17521,Profile!$B$2:$B$17521,$B297,Profile!$C$2:$C$17521,BG$8))*$C$9</f>
        <v>0</v>
      </c>
      <c r="BH297" s="162">
        <f>(SUMIFS(Profile!$E$2:$E$17521,Profile!$B$2:$B$17521,$B297,Profile!$C$2:$C$17521,BH$8))*$C$9</f>
        <v>0</v>
      </c>
      <c r="BI297" s="162">
        <f>(SUMIFS(Profile!$E$2:$E$17521,Profile!$B$2:$B$17521,$B297,Profile!$C$2:$C$17521,BI$8))*$C$9</f>
        <v>0</v>
      </c>
      <c r="BJ297" s="162">
        <f>(SUMIFS(Profile!$E$2:$E$17521,Profile!$B$2:$B$17521,$B297,Profile!$C$2:$C$17521,BJ$8))*$C$9</f>
        <v>0</v>
      </c>
      <c r="BK297" s="162">
        <f>(SUMIFS(Profile!$E$2:$E$17521,Profile!$B$2:$B$17521,$B297,Profile!$C$2:$C$17521,BK$8))*$C$9</f>
        <v>0</v>
      </c>
      <c r="BL297" s="162">
        <f>(SUMIFS(Profile!$E$2:$E$17521,Profile!$B$2:$B$17521,$B297,Profile!$C$2:$C$17521,BL$8))*$C$9</f>
        <v>0</v>
      </c>
      <c r="BM297" s="162">
        <f>(SUMIFS(Profile!$E$2:$E$17521,Profile!$B$2:$B$17521,$B297,Profile!$C$2:$C$17521,BM$8))*$C$9</f>
        <v>0</v>
      </c>
      <c r="BN297" s="162">
        <f>(SUMIFS(Profile!$E$2:$E$17521,Profile!$B$2:$B$17521,$B297,Profile!$C$2:$C$17521,BN$8))*$C$9</f>
        <v>0</v>
      </c>
      <c r="BO297" s="162">
        <f>(SUMIFS(Profile!$E$2:$E$17521,Profile!$B$2:$B$17521,$B297,Profile!$C$2:$C$17521,BO$8))*$C$9</f>
        <v>0</v>
      </c>
      <c r="BP297" s="162">
        <f>(SUMIFS(Profile!$E$2:$E$17521,Profile!$B$2:$B$17521,$B297,Profile!$C$2:$C$17521,BP$8))*$C$9</f>
        <v>0</v>
      </c>
      <c r="BQ297" s="162">
        <f>(SUMIFS(Profile!$E$2:$E$17521,Profile!$B$2:$B$17521,$B297,Profile!$C$2:$C$17521,BQ$8))*$C$9</f>
        <v>0</v>
      </c>
      <c r="BR297" s="162">
        <f>(SUMIFS(Profile!$E$2:$E$17521,Profile!$B$2:$B$17521,$B297,Profile!$C$2:$C$17521,BR$8))*$C$9</f>
        <v>0</v>
      </c>
      <c r="BS297" s="162">
        <f>(SUMIFS(Profile!$E$2:$E$17521,Profile!$B$2:$B$17521,$B297,Profile!$C$2:$C$17521,BS$8))*$C$9</f>
        <v>0</v>
      </c>
      <c r="BT297" s="162">
        <f>(SUMIFS(Profile!$E$2:$E$17521,Profile!$B$2:$B$17521,$B297,Profile!$C$2:$C$17521,BT$8))*$C$9</f>
        <v>0</v>
      </c>
      <c r="BU297" s="162">
        <f>(SUMIFS(Profile!$E$2:$E$17521,Profile!$B$2:$B$17521,$B297,Profile!$C$2:$C$17521,BU$8))*$C$9</f>
        <v>0</v>
      </c>
      <c r="BV297" s="162">
        <f>(SUMIFS(Profile!$E$2:$E$17521,Profile!$B$2:$B$17521,$B297,Profile!$C$2:$C$17521,BV$8))*$C$9</f>
        <v>0</v>
      </c>
      <c r="BW297" s="162">
        <f>(SUMIFS(Profile!$E$2:$E$17521,Profile!$B$2:$B$17521,$B297,Profile!$C$2:$C$17521,BW$8))*$C$9</f>
        <v>0</v>
      </c>
      <c r="BX297" s="162">
        <f>(SUMIFS(Profile!$E$2:$E$17521,Profile!$B$2:$B$17521,$B297,Profile!$C$2:$C$17521,BX$8))*$C$9</f>
        <v>0</v>
      </c>
      <c r="BY297" s="162">
        <f>(SUMIFS(Profile!$E$2:$E$17521,Profile!$B$2:$B$17521,$B297,Profile!$C$2:$C$17521,BY$8))*$C$9</f>
        <v>0</v>
      </c>
      <c r="BZ297" s="162">
        <f>(SUMIFS(Profile!$E$2:$E$17521,Profile!$B$2:$B$17521,$B297,Profile!$C$2:$C$17521,BZ$8))*$C$9</f>
        <v>0</v>
      </c>
      <c r="CA297" s="162">
        <f>(SUMIFS(Profile!$E$2:$E$17521,Profile!$B$2:$B$17521,$B297,Profile!$C$2:$C$17521,CA$8))*$C$9</f>
        <v>0</v>
      </c>
      <c r="CB297" s="162">
        <f>(SUMIFS(Profile!$E$2:$E$17521,Profile!$B$2:$B$17521,$B297,Profile!$C$2:$C$17521,CB$8))*$C$9</f>
        <v>0</v>
      </c>
      <c r="CC297" s="162">
        <f>(SUMIFS(Profile!$E$2:$E$17521,Profile!$B$2:$B$17521,$B297,Profile!$C$2:$C$17521,CC$8))*$C$9</f>
        <v>0</v>
      </c>
      <c r="CD297" s="162">
        <f>(SUMIFS(Profile!$E$2:$E$17521,Profile!$B$2:$B$17521,$B297,Profile!$C$2:$C$17521,CD$8))*$C$9</f>
        <v>0</v>
      </c>
      <c r="CE297" s="162">
        <f>(SUMIFS(Profile!$E$2:$E$17521,Profile!$B$2:$B$17521,$B297,Profile!$C$2:$C$17521,CE$8))*$C$9</f>
        <v>0</v>
      </c>
      <c r="CF297" s="162">
        <f>(SUMIFS(Profile!$E$2:$E$17521,Profile!$B$2:$B$17521,$B297,Profile!$C$2:$C$17521,CF$8))*$C$9</f>
        <v>0</v>
      </c>
      <c r="CG297" s="162">
        <f>(SUMIFS(Profile!$E$2:$E$17521,Profile!$B$2:$B$17521,$B297,Profile!$C$2:$C$17521,CG$8))*$C$9</f>
        <v>0</v>
      </c>
      <c r="CH297" s="162">
        <f>(SUMIFS(Profile!$E$2:$E$17521,Profile!$B$2:$B$17521,$B297,Profile!$C$2:$C$17521,CH$8))*$C$9</f>
        <v>0</v>
      </c>
      <c r="CI297" s="162">
        <f>(SUMIFS(Profile!$E$2:$E$17521,Profile!$B$2:$B$17521,$B297,Profile!$C$2:$C$17521,CI$8))*$C$9</f>
        <v>0</v>
      </c>
      <c r="CJ297" s="162">
        <f>(SUMIFS(Profile!$E$2:$E$17521,Profile!$B$2:$B$17521,$B297,Profile!$C$2:$C$17521,CJ$8))*$C$9</f>
        <v>0</v>
      </c>
      <c r="CK297" s="162">
        <f>(SUMIFS(Profile!$E$2:$E$17521,Profile!$B$2:$B$17521,$B297,Profile!$C$2:$C$17521,CK$8))*$C$9</f>
        <v>0</v>
      </c>
      <c r="CL297" s="162">
        <f>(SUMIFS(Profile!$E$2:$E$17521,Profile!$B$2:$B$17521,$B297,Profile!$C$2:$C$17521,CL$8))*$C$9</f>
        <v>0</v>
      </c>
      <c r="CM297" s="162">
        <f>(SUMIFS(Profile!$E$2:$E$17521,Profile!$B$2:$B$17521,$B297,Profile!$C$2:$C$17521,CM$8))*$C$9</f>
        <v>0</v>
      </c>
      <c r="CN297" s="162">
        <f>(SUMIFS(Profile!$E$2:$E$17521,Profile!$B$2:$B$17521,$B297,Profile!$C$2:$C$17521,CN$8))*$C$9</f>
        <v>0</v>
      </c>
      <c r="CO297" s="162">
        <f>(SUMIFS(Profile!$E$2:$E$17521,Profile!$B$2:$B$17521,$B297,Profile!$C$2:$C$17521,CO$8))*$C$9</f>
        <v>0</v>
      </c>
      <c r="CP297" s="162">
        <f>(SUMIFS(Profile!$E$2:$E$17521,Profile!$B$2:$B$17521,$B297,Profile!$C$2:$C$17521,CP$8))*$C$9</f>
        <v>0</v>
      </c>
      <c r="CQ297" s="162">
        <f>(SUMIFS(Profile!$E$2:$E$17521,Profile!$B$2:$B$17521,$B297,Profile!$C$2:$C$17521,CQ$8))*$C$9</f>
        <v>0</v>
      </c>
      <c r="CR297" s="162">
        <f>(SUMIFS(Profile!$E$2:$E$17521,Profile!$B$2:$B$17521,$B297,Profile!$C$2:$C$17521,CR$8))*$C$9</f>
        <v>0</v>
      </c>
      <c r="CS297" s="162">
        <f>(SUMIFS(Profile!$E$2:$E$17521,Profile!$B$2:$B$17521,$B297,Profile!$C$2:$C$17521,CS$8))*$C$9</f>
        <v>0</v>
      </c>
      <c r="CT297" s="162">
        <f>(SUMIFS(Profile!$E$2:$E$17521,Profile!$B$2:$B$17521,$B297,Profile!$C$2:$C$17521,CT$8))*$C$9</f>
        <v>0</v>
      </c>
      <c r="CU297" s="162">
        <f>(SUMIFS(Profile!$E$2:$E$17521,Profile!$B$2:$B$17521,$B297,Profile!$C$2:$C$17521,CU$8))*$C$9</f>
        <v>0</v>
      </c>
      <c r="CV297" s="162">
        <f>(SUMIFS(Profile!$E$2:$E$17521,Profile!$B$2:$B$17521,$B297,Profile!$C$2:$C$17521,CV$8))*$C$9</f>
        <v>0</v>
      </c>
      <c r="CW297" s="162">
        <f>(SUMIFS(Profile!$E$2:$E$17521,Profile!$B$2:$B$17521,$B297,Profile!$C$2:$C$17521,CW$8))*$C$9</f>
        <v>0</v>
      </c>
      <c r="CX297" s="162">
        <f t="shared" si="11"/>
        <v>0</v>
      </c>
      <c r="CY297" s="162">
        <f t="shared" ref="CY297:ET297" si="1446">MAX(BB297-E297,0)</f>
        <v>0</v>
      </c>
      <c r="CZ297" s="162">
        <f t="shared" si="1446"/>
        <v>0</v>
      </c>
      <c r="DA297" s="162">
        <f t="shared" si="1446"/>
        <v>0</v>
      </c>
      <c r="DB297" s="162">
        <f t="shared" si="1446"/>
        <v>0</v>
      </c>
      <c r="DC297" s="162">
        <f t="shared" si="1446"/>
        <v>0</v>
      </c>
      <c r="DD297" s="162">
        <f t="shared" si="1446"/>
        <v>0</v>
      </c>
      <c r="DE297" s="162">
        <f t="shared" si="1446"/>
        <v>0</v>
      </c>
      <c r="DF297" s="162">
        <f t="shared" si="1446"/>
        <v>0</v>
      </c>
      <c r="DG297" s="162">
        <f t="shared" si="1446"/>
        <v>0</v>
      </c>
      <c r="DH297" s="162">
        <f t="shared" si="1446"/>
        <v>0</v>
      </c>
      <c r="DI297" s="162">
        <f t="shared" si="1446"/>
        <v>0</v>
      </c>
      <c r="DJ297" s="162">
        <f t="shared" si="1446"/>
        <v>0</v>
      </c>
      <c r="DK297" s="162">
        <f t="shared" si="1446"/>
        <v>0</v>
      </c>
      <c r="DL297" s="162">
        <f t="shared" si="1446"/>
        <v>0</v>
      </c>
      <c r="DM297" s="162">
        <f t="shared" si="1446"/>
        <v>0</v>
      </c>
      <c r="DN297" s="162">
        <f t="shared" si="1446"/>
        <v>0</v>
      </c>
      <c r="DO297" s="162">
        <f t="shared" si="1446"/>
        <v>0</v>
      </c>
      <c r="DP297" s="162">
        <f t="shared" si="1446"/>
        <v>0</v>
      </c>
      <c r="DQ297" s="162">
        <f t="shared" si="1446"/>
        <v>0</v>
      </c>
      <c r="DR297" s="162">
        <f t="shared" si="1446"/>
        <v>0</v>
      </c>
      <c r="DS297" s="162">
        <f t="shared" si="1446"/>
        <v>0</v>
      </c>
      <c r="DT297" s="162">
        <f t="shared" si="1446"/>
        <v>0</v>
      </c>
      <c r="DU297" s="162">
        <f t="shared" si="1446"/>
        <v>0</v>
      </c>
      <c r="DV297" s="162">
        <f t="shared" si="1446"/>
        <v>0</v>
      </c>
      <c r="DW297" s="162">
        <f t="shared" si="1446"/>
        <v>0</v>
      </c>
      <c r="DX297" s="162">
        <f t="shared" si="1446"/>
        <v>0</v>
      </c>
      <c r="DY297" s="162">
        <f t="shared" si="1446"/>
        <v>0</v>
      </c>
      <c r="DZ297" s="162">
        <f t="shared" si="1446"/>
        <v>0</v>
      </c>
      <c r="EA297" s="162">
        <f t="shared" si="1446"/>
        <v>0</v>
      </c>
      <c r="EB297" s="162">
        <f t="shared" si="1446"/>
        <v>0</v>
      </c>
      <c r="EC297" s="162">
        <f t="shared" si="1446"/>
        <v>0</v>
      </c>
      <c r="ED297" s="162">
        <f t="shared" si="1446"/>
        <v>0</v>
      </c>
      <c r="EE297" s="162">
        <f t="shared" si="1446"/>
        <v>0</v>
      </c>
      <c r="EF297" s="162">
        <f t="shared" si="1446"/>
        <v>0</v>
      </c>
      <c r="EG297" s="162">
        <f t="shared" si="1446"/>
        <v>0</v>
      </c>
      <c r="EH297" s="162">
        <f t="shared" si="1446"/>
        <v>0</v>
      </c>
      <c r="EI297" s="162">
        <f t="shared" si="1446"/>
        <v>0</v>
      </c>
      <c r="EJ297" s="162">
        <f t="shared" si="1446"/>
        <v>0</v>
      </c>
      <c r="EK297" s="162">
        <f t="shared" si="1446"/>
        <v>0</v>
      </c>
      <c r="EL297" s="162">
        <f t="shared" si="1446"/>
        <v>0</v>
      </c>
      <c r="EM297" s="162">
        <f t="shared" si="1446"/>
        <v>0</v>
      </c>
      <c r="EN297" s="162">
        <f t="shared" si="1446"/>
        <v>0</v>
      </c>
      <c r="EO297" s="162">
        <f t="shared" si="1446"/>
        <v>0</v>
      </c>
      <c r="EP297" s="162">
        <f t="shared" si="1446"/>
        <v>0</v>
      </c>
      <c r="EQ297" s="162">
        <f t="shared" si="1446"/>
        <v>0</v>
      </c>
      <c r="ER297" s="162">
        <f t="shared" si="1446"/>
        <v>0</v>
      </c>
      <c r="ES297" s="162">
        <f t="shared" si="1446"/>
        <v>0</v>
      </c>
      <c r="ET297" s="162">
        <f t="shared" si="1446"/>
        <v>0</v>
      </c>
      <c r="EU297" s="162">
        <f t="shared" si="13"/>
        <v>0</v>
      </c>
      <c r="EV297" s="162">
        <f t="shared" ref="EV297:GQ297" si="1447">BB297-CY297</f>
        <v>0</v>
      </c>
      <c r="EW297" s="162">
        <f t="shared" si="1447"/>
        <v>0</v>
      </c>
      <c r="EX297" s="162">
        <f t="shared" si="1447"/>
        <v>0</v>
      </c>
      <c r="EY297" s="162">
        <f t="shared" si="1447"/>
        <v>0</v>
      </c>
      <c r="EZ297" s="162">
        <f t="shared" si="1447"/>
        <v>0</v>
      </c>
      <c r="FA297" s="162">
        <f t="shared" si="1447"/>
        <v>0</v>
      </c>
      <c r="FB297" s="162">
        <f t="shared" si="1447"/>
        <v>0</v>
      </c>
      <c r="FC297" s="162">
        <f t="shared" si="1447"/>
        <v>0</v>
      </c>
      <c r="FD297" s="162">
        <f t="shared" si="1447"/>
        <v>0</v>
      </c>
      <c r="FE297" s="162">
        <f t="shared" si="1447"/>
        <v>0</v>
      </c>
      <c r="FF297" s="162">
        <f t="shared" si="1447"/>
        <v>0</v>
      </c>
      <c r="FG297" s="162">
        <f t="shared" si="1447"/>
        <v>0</v>
      </c>
      <c r="FH297" s="162">
        <f t="shared" si="1447"/>
        <v>0</v>
      </c>
      <c r="FI297" s="162">
        <f t="shared" si="1447"/>
        <v>0</v>
      </c>
      <c r="FJ297" s="162">
        <f t="shared" si="1447"/>
        <v>0</v>
      </c>
      <c r="FK297" s="162">
        <f t="shared" si="1447"/>
        <v>0</v>
      </c>
      <c r="FL297" s="162">
        <f t="shared" si="1447"/>
        <v>0</v>
      </c>
      <c r="FM297" s="162">
        <f t="shared" si="1447"/>
        <v>0</v>
      </c>
      <c r="FN297" s="162">
        <f t="shared" si="1447"/>
        <v>0</v>
      </c>
      <c r="FO297" s="162">
        <f t="shared" si="1447"/>
        <v>0</v>
      </c>
      <c r="FP297" s="162">
        <f t="shared" si="1447"/>
        <v>0</v>
      </c>
      <c r="FQ297" s="162">
        <f t="shared" si="1447"/>
        <v>0</v>
      </c>
      <c r="FR297" s="162">
        <f t="shared" si="1447"/>
        <v>0</v>
      </c>
      <c r="FS297" s="162">
        <f t="shared" si="1447"/>
        <v>0</v>
      </c>
      <c r="FT297" s="162">
        <f t="shared" si="1447"/>
        <v>0</v>
      </c>
      <c r="FU297" s="162">
        <f t="shared" si="1447"/>
        <v>0</v>
      </c>
      <c r="FV297" s="162">
        <f t="shared" si="1447"/>
        <v>0</v>
      </c>
      <c r="FW297" s="162">
        <f t="shared" si="1447"/>
        <v>0</v>
      </c>
      <c r="FX297" s="162">
        <f t="shared" si="1447"/>
        <v>0</v>
      </c>
      <c r="FY297" s="162">
        <f t="shared" si="1447"/>
        <v>0</v>
      </c>
      <c r="FZ297" s="162">
        <f t="shared" si="1447"/>
        <v>0</v>
      </c>
      <c r="GA297" s="162">
        <f t="shared" si="1447"/>
        <v>0</v>
      </c>
      <c r="GB297" s="162">
        <f t="shared" si="1447"/>
        <v>0</v>
      </c>
      <c r="GC297" s="162">
        <f t="shared" si="1447"/>
        <v>0</v>
      </c>
      <c r="GD297" s="162">
        <f t="shared" si="1447"/>
        <v>0</v>
      </c>
      <c r="GE297" s="162">
        <f t="shared" si="1447"/>
        <v>0</v>
      </c>
      <c r="GF297" s="162">
        <f t="shared" si="1447"/>
        <v>0</v>
      </c>
      <c r="GG297" s="162">
        <f t="shared" si="1447"/>
        <v>0</v>
      </c>
      <c r="GH297" s="162">
        <f t="shared" si="1447"/>
        <v>0</v>
      </c>
      <c r="GI297" s="162">
        <f t="shared" si="1447"/>
        <v>0</v>
      </c>
      <c r="GJ297" s="162">
        <f t="shared" si="1447"/>
        <v>0</v>
      </c>
      <c r="GK297" s="162">
        <f t="shared" si="1447"/>
        <v>0</v>
      </c>
      <c r="GL297" s="162">
        <f t="shared" si="1447"/>
        <v>0</v>
      </c>
      <c r="GM297" s="162">
        <f t="shared" si="1447"/>
        <v>0</v>
      </c>
      <c r="GN297" s="162">
        <f t="shared" si="1447"/>
        <v>0</v>
      </c>
      <c r="GO297" s="162">
        <f t="shared" si="1447"/>
        <v>0</v>
      </c>
      <c r="GP297" s="162">
        <f t="shared" si="1447"/>
        <v>0</v>
      </c>
      <c r="GQ297" s="162">
        <f t="shared" si="1447"/>
        <v>0</v>
      </c>
      <c r="GR297" s="162">
        <f t="shared" si="15"/>
        <v>0</v>
      </c>
      <c r="GS297" s="162">
        <f t="shared" ref="GS297:IN297" si="1448">E297-EV297</f>
        <v>0</v>
      </c>
      <c r="GT297" s="162">
        <f t="shared" si="1448"/>
        <v>0</v>
      </c>
      <c r="GU297" s="162">
        <f t="shared" si="1448"/>
        <v>0</v>
      </c>
      <c r="GV297" s="162">
        <f t="shared" si="1448"/>
        <v>0</v>
      </c>
      <c r="GW297" s="162">
        <f t="shared" si="1448"/>
        <v>0</v>
      </c>
      <c r="GX297" s="162">
        <f t="shared" si="1448"/>
        <v>0</v>
      </c>
      <c r="GY297" s="162">
        <f t="shared" si="1448"/>
        <v>0</v>
      </c>
      <c r="GZ297" s="162">
        <f t="shared" si="1448"/>
        <v>0</v>
      </c>
      <c r="HA297" s="162">
        <f t="shared" si="1448"/>
        <v>0</v>
      </c>
      <c r="HB297" s="162">
        <f t="shared" si="1448"/>
        <v>0</v>
      </c>
      <c r="HC297" s="162">
        <f t="shared" si="1448"/>
        <v>0</v>
      </c>
      <c r="HD297" s="162">
        <f t="shared" si="1448"/>
        <v>0</v>
      </c>
      <c r="HE297" s="162">
        <f t="shared" si="1448"/>
        <v>0</v>
      </c>
      <c r="HF297" s="162">
        <f t="shared" si="1448"/>
        <v>0</v>
      </c>
      <c r="HG297" s="162">
        <f t="shared" si="1448"/>
        <v>0</v>
      </c>
      <c r="HH297" s="162">
        <f t="shared" si="1448"/>
        <v>0</v>
      </c>
      <c r="HI297" s="162">
        <f t="shared" si="1448"/>
        <v>0</v>
      </c>
      <c r="HJ297" s="162">
        <f t="shared" si="1448"/>
        <v>0</v>
      </c>
      <c r="HK297" s="162">
        <f t="shared" si="1448"/>
        <v>0</v>
      </c>
      <c r="HL297" s="162">
        <f t="shared" si="1448"/>
        <v>0</v>
      </c>
      <c r="HM297" s="162">
        <f t="shared" si="1448"/>
        <v>0</v>
      </c>
      <c r="HN297" s="162">
        <f t="shared" si="1448"/>
        <v>0</v>
      </c>
      <c r="HO297" s="162">
        <f t="shared" si="1448"/>
        <v>0</v>
      </c>
      <c r="HP297" s="162">
        <f t="shared" si="1448"/>
        <v>0</v>
      </c>
      <c r="HQ297" s="162">
        <f t="shared" si="1448"/>
        <v>0</v>
      </c>
      <c r="HR297" s="162">
        <f t="shared" si="1448"/>
        <v>0</v>
      </c>
      <c r="HS297" s="162">
        <f t="shared" si="1448"/>
        <v>0</v>
      </c>
      <c r="HT297" s="162">
        <f t="shared" si="1448"/>
        <v>0</v>
      </c>
      <c r="HU297" s="162">
        <f t="shared" si="1448"/>
        <v>0</v>
      </c>
      <c r="HV297" s="162">
        <f t="shared" si="1448"/>
        <v>0</v>
      </c>
      <c r="HW297" s="162">
        <f t="shared" si="1448"/>
        <v>0</v>
      </c>
      <c r="HX297" s="162">
        <f t="shared" si="1448"/>
        <v>0</v>
      </c>
      <c r="HY297" s="162">
        <f t="shared" si="1448"/>
        <v>0</v>
      </c>
      <c r="HZ297" s="162">
        <f t="shared" si="1448"/>
        <v>0</v>
      </c>
      <c r="IA297" s="162">
        <f t="shared" si="1448"/>
        <v>0</v>
      </c>
      <c r="IB297" s="162">
        <f t="shared" si="1448"/>
        <v>0</v>
      </c>
      <c r="IC297" s="162">
        <f t="shared" si="1448"/>
        <v>0</v>
      </c>
      <c r="ID297" s="162">
        <f t="shared" si="1448"/>
        <v>0</v>
      </c>
      <c r="IE297" s="162">
        <f t="shared" si="1448"/>
        <v>0</v>
      </c>
      <c r="IF297" s="162">
        <f t="shared" si="1448"/>
        <v>0</v>
      </c>
      <c r="IG297" s="162">
        <f t="shared" si="1448"/>
        <v>0</v>
      </c>
      <c r="IH297" s="162">
        <f t="shared" si="1448"/>
        <v>0</v>
      </c>
      <c r="II297" s="162">
        <f t="shared" si="1448"/>
        <v>0</v>
      </c>
      <c r="IJ297" s="162">
        <f t="shared" si="1448"/>
        <v>0</v>
      </c>
      <c r="IK297" s="162">
        <f t="shared" si="1448"/>
        <v>0</v>
      </c>
      <c r="IL297" s="162">
        <f t="shared" si="1448"/>
        <v>0</v>
      </c>
      <c r="IM297" s="162">
        <f t="shared" si="1448"/>
        <v>0</v>
      </c>
      <c r="IN297" s="162">
        <f t="shared" si="1448"/>
        <v>0</v>
      </c>
      <c r="IO297" s="162">
        <f t="shared" si="17"/>
        <v>0</v>
      </c>
      <c r="IP297" s="162">
        <f t="shared" si="23"/>
        <v>0</v>
      </c>
      <c r="IQ297" s="162">
        <f t="shared" ref="IQ297:KK297" si="1449">MAX((MIN(CZ297+IP297,$IO$7))-GT297,0)</f>
        <v>0</v>
      </c>
      <c r="IR297" s="162">
        <f t="shared" si="1449"/>
        <v>0</v>
      </c>
      <c r="IS297" s="162">
        <f t="shared" si="1449"/>
        <v>0</v>
      </c>
      <c r="IT297" s="162">
        <f t="shared" si="1449"/>
        <v>0</v>
      </c>
      <c r="IU297" s="162">
        <f t="shared" si="1449"/>
        <v>0</v>
      </c>
      <c r="IV297" s="162">
        <f t="shared" si="1449"/>
        <v>0</v>
      </c>
      <c r="IW297" s="162">
        <f t="shared" si="1449"/>
        <v>0</v>
      </c>
      <c r="IX297" s="162">
        <f t="shared" si="1449"/>
        <v>0</v>
      </c>
      <c r="IY297" s="162">
        <f t="shared" si="1449"/>
        <v>0</v>
      </c>
      <c r="IZ297" s="162">
        <f t="shared" si="1449"/>
        <v>0</v>
      </c>
      <c r="JA297" s="162">
        <f t="shared" si="1449"/>
        <v>0</v>
      </c>
      <c r="JB297" s="162">
        <f t="shared" si="1449"/>
        <v>0</v>
      </c>
      <c r="JC297" s="162">
        <f t="shared" si="1449"/>
        <v>0</v>
      </c>
      <c r="JD297" s="162">
        <f t="shared" si="1449"/>
        <v>0</v>
      </c>
      <c r="JE297" s="162">
        <f t="shared" si="1449"/>
        <v>0</v>
      </c>
      <c r="JF297" s="162">
        <f t="shared" si="1449"/>
        <v>0</v>
      </c>
      <c r="JG297" s="162">
        <f t="shared" si="1449"/>
        <v>0</v>
      </c>
      <c r="JH297" s="162">
        <f t="shared" si="1449"/>
        <v>0</v>
      </c>
      <c r="JI297" s="162">
        <f t="shared" si="1449"/>
        <v>0</v>
      </c>
      <c r="JJ297" s="162">
        <f t="shared" si="1449"/>
        <v>0</v>
      </c>
      <c r="JK297" s="162">
        <f t="shared" si="1449"/>
        <v>0</v>
      </c>
      <c r="JL297" s="162">
        <f t="shared" si="1449"/>
        <v>0</v>
      </c>
      <c r="JM297" s="162">
        <f t="shared" si="1449"/>
        <v>0</v>
      </c>
      <c r="JN297" s="162">
        <f t="shared" si="1449"/>
        <v>0</v>
      </c>
      <c r="JO297" s="162">
        <f t="shared" si="1449"/>
        <v>0</v>
      </c>
      <c r="JP297" s="162">
        <f t="shared" si="1449"/>
        <v>0</v>
      </c>
      <c r="JQ297" s="162">
        <f t="shared" si="1449"/>
        <v>0</v>
      </c>
      <c r="JR297" s="162">
        <f t="shared" si="1449"/>
        <v>0</v>
      </c>
      <c r="JS297" s="162">
        <f t="shared" si="1449"/>
        <v>0</v>
      </c>
      <c r="JT297" s="162">
        <f t="shared" si="1449"/>
        <v>0</v>
      </c>
      <c r="JU297" s="162">
        <f t="shared" si="1449"/>
        <v>0</v>
      </c>
      <c r="JV297" s="162">
        <f t="shared" si="1449"/>
        <v>0</v>
      </c>
      <c r="JW297" s="162">
        <f t="shared" si="1449"/>
        <v>0</v>
      </c>
      <c r="JX297" s="162">
        <f t="shared" si="1449"/>
        <v>0</v>
      </c>
      <c r="JY297" s="162">
        <f t="shared" si="1449"/>
        <v>0</v>
      </c>
      <c r="JZ297" s="162">
        <f t="shared" si="1449"/>
        <v>0</v>
      </c>
      <c r="KA297" s="162">
        <f t="shared" si="1449"/>
        <v>0</v>
      </c>
      <c r="KB297" s="162">
        <f t="shared" si="1449"/>
        <v>0</v>
      </c>
      <c r="KC297" s="162">
        <f t="shared" si="1449"/>
        <v>0</v>
      </c>
      <c r="KD297" s="162">
        <f t="shared" si="1449"/>
        <v>0</v>
      </c>
      <c r="KE297" s="162">
        <f t="shared" si="1449"/>
        <v>0</v>
      </c>
      <c r="KF297" s="162">
        <f t="shared" si="1449"/>
        <v>0</v>
      </c>
      <c r="KG297" s="162">
        <f t="shared" si="1449"/>
        <v>0</v>
      </c>
      <c r="KH297" s="162">
        <f t="shared" si="1449"/>
        <v>0</v>
      </c>
      <c r="KI297" s="162">
        <f t="shared" si="1449"/>
        <v>0</v>
      </c>
      <c r="KJ297" s="162">
        <f t="shared" si="1449"/>
        <v>0</v>
      </c>
      <c r="KK297" s="162">
        <f t="shared" si="1449"/>
        <v>0</v>
      </c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</row>
    <row r="298" ht="14.25" customHeight="1" spans="1:326" x14ac:dyDescent="0.25">
      <c r="A298" s="1">
        <v>10</v>
      </c>
      <c r="B298" s="1">
        <f t="shared" ref="B298:C298" si="1450">B297+1</f>
        <v>288</v>
      </c>
      <c r="C298" s="232">
        <f t="shared" si="1450"/>
        <v>43753</v>
      </c>
      <c r="D298" s="162">
        <f t="shared" si="9"/>
        <v>0</v>
      </c>
      <c r="E298" s="162">
        <f>(SUMIFS(Profile!$F$2:$F$17521,Profile!$B$2:$B$17521,$B298,Profile!$C$2:$C$17521,E$8))*$C$6</f>
        <v>0</v>
      </c>
      <c r="F298" s="162">
        <f>(SUMIFS(Profile!$F$2:$F$17521,Profile!$B$2:$B$17521,$B298,Profile!$C$2:$C$17521,F$8))*$C$6</f>
        <v>0</v>
      </c>
      <c r="G298" s="162">
        <f>(SUMIFS(Profile!$F$2:$F$17521,Profile!$B$2:$B$17521,$B298,Profile!$C$2:$C$17521,G$8))*$C$6</f>
        <v>0</v>
      </c>
      <c r="H298" s="162">
        <f>(SUMIFS(Profile!$F$2:$F$17521,Profile!$B$2:$B$17521,$B298,Profile!$C$2:$C$17521,H$8))*$C$6</f>
        <v>0</v>
      </c>
      <c r="I298" s="162">
        <f>(SUMIFS(Profile!$F$2:$F$17521,Profile!$B$2:$B$17521,$B298,Profile!$C$2:$C$17521,I$8))*$C$6</f>
        <v>0</v>
      </c>
      <c r="J298" s="162">
        <f>(SUMIFS(Profile!$F$2:$F$17521,Profile!$B$2:$B$17521,$B298,Profile!$C$2:$C$17521,J$8))*$C$6</f>
        <v>0</v>
      </c>
      <c r="K298" s="162">
        <f>(SUMIFS(Profile!$F$2:$F$17521,Profile!$B$2:$B$17521,$B298,Profile!$C$2:$C$17521,K$8))*$C$6</f>
        <v>0</v>
      </c>
      <c r="L298" s="162">
        <f>(SUMIFS(Profile!$F$2:$F$17521,Profile!$B$2:$B$17521,$B298,Profile!$C$2:$C$17521,L$8))*$C$6</f>
        <v>0</v>
      </c>
      <c r="M298" s="162">
        <f>(SUMIFS(Profile!$F$2:$F$17521,Profile!$B$2:$B$17521,$B298,Profile!$C$2:$C$17521,M$8))*$C$6</f>
        <v>0</v>
      </c>
      <c r="N298" s="162">
        <f>(SUMIFS(Profile!$F$2:$F$17521,Profile!$B$2:$B$17521,$B298,Profile!$C$2:$C$17521,N$8))*$C$6</f>
        <v>0</v>
      </c>
      <c r="O298" s="162">
        <f>(SUMIFS(Profile!$F$2:$F$17521,Profile!$B$2:$B$17521,$B298,Profile!$C$2:$C$17521,O$8))*$C$6</f>
        <v>0</v>
      </c>
      <c r="P298" s="162">
        <f>(SUMIFS(Profile!$F$2:$F$17521,Profile!$B$2:$B$17521,$B298,Profile!$C$2:$C$17521,P$8))*$C$6</f>
        <v>0</v>
      </c>
      <c r="Q298" s="162">
        <f>(SUMIFS(Profile!$F$2:$F$17521,Profile!$B$2:$B$17521,$B298,Profile!$C$2:$C$17521,Q$8))*$C$6</f>
        <v>0</v>
      </c>
      <c r="R298" s="162">
        <f>(SUMIFS(Profile!$F$2:$F$17521,Profile!$B$2:$B$17521,$B298,Profile!$C$2:$C$17521,R$8))*$C$6</f>
        <v>0</v>
      </c>
      <c r="S298" s="162">
        <f>(SUMIFS(Profile!$F$2:$F$17521,Profile!$B$2:$B$17521,$B298,Profile!$C$2:$C$17521,S$8))*$C$6</f>
        <v>0</v>
      </c>
      <c r="T298" s="162">
        <f>(SUMIFS(Profile!$F$2:$F$17521,Profile!$B$2:$B$17521,$B298,Profile!$C$2:$C$17521,T$8))*$C$6</f>
        <v>0</v>
      </c>
      <c r="U298" s="162">
        <f>(SUMIFS(Profile!$F$2:$F$17521,Profile!$B$2:$B$17521,$B298,Profile!$C$2:$C$17521,U$8))*$C$6</f>
        <v>0</v>
      </c>
      <c r="V298" s="162">
        <f>(SUMIFS(Profile!$F$2:$F$17521,Profile!$B$2:$B$17521,$B298,Profile!$C$2:$C$17521,V$8))*$C$6</f>
        <v>0</v>
      </c>
      <c r="W298" s="162">
        <f>(SUMIFS(Profile!$F$2:$F$17521,Profile!$B$2:$B$17521,$B298,Profile!$C$2:$C$17521,W$8))*$C$6</f>
        <v>0</v>
      </c>
      <c r="X298" s="162">
        <f>(SUMIFS(Profile!$F$2:$F$17521,Profile!$B$2:$B$17521,$B298,Profile!$C$2:$C$17521,X$8))*$C$6</f>
        <v>0</v>
      </c>
      <c r="Y298" s="162">
        <f>(SUMIFS(Profile!$F$2:$F$17521,Profile!$B$2:$B$17521,$B298,Profile!$C$2:$C$17521,Y$8))*$C$6</f>
        <v>0</v>
      </c>
      <c r="Z298" s="162">
        <f>(SUMIFS(Profile!$F$2:$F$17521,Profile!$B$2:$B$17521,$B298,Profile!$C$2:$C$17521,Z$8))*$C$6</f>
        <v>0</v>
      </c>
      <c r="AA298" s="162">
        <f>(SUMIFS(Profile!$F$2:$F$17521,Profile!$B$2:$B$17521,$B298,Profile!$C$2:$C$17521,AA$8))*$C$6</f>
        <v>0</v>
      </c>
      <c r="AB298" s="162">
        <f>(SUMIFS(Profile!$F$2:$F$17521,Profile!$B$2:$B$17521,$B298,Profile!$C$2:$C$17521,AB$8))*$C$6</f>
        <v>0</v>
      </c>
      <c r="AC298" s="162">
        <f>(SUMIFS(Profile!$F$2:$F$17521,Profile!$B$2:$B$17521,$B298,Profile!$C$2:$C$17521,AC$8))*$C$6</f>
        <v>0</v>
      </c>
      <c r="AD298" s="162">
        <f>(SUMIFS(Profile!$F$2:$F$17521,Profile!$B$2:$B$17521,$B298,Profile!$C$2:$C$17521,AD$8))*$C$6</f>
        <v>0</v>
      </c>
      <c r="AE298" s="162">
        <f>(SUMIFS(Profile!$F$2:$F$17521,Profile!$B$2:$B$17521,$B298,Profile!$C$2:$C$17521,AE$8))*$C$6</f>
        <v>0</v>
      </c>
      <c r="AF298" s="162">
        <f>(SUMIFS(Profile!$F$2:$F$17521,Profile!$B$2:$B$17521,$B298,Profile!$C$2:$C$17521,AF$8))*$C$6</f>
        <v>0</v>
      </c>
      <c r="AG298" s="162">
        <f>(SUMIFS(Profile!$F$2:$F$17521,Profile!$B$2:$B$17521,$B298,Profile!$C$2:$C$17521,AG$8))*$C$6</f>
        <v>0</v>
      </c>
      <c r="AH298" s="162">
        <f>(SUMIFS(Profile!$F$2:$F$17521,Profile!$B$2:$B$17521,$B298,Profile!$C$2:$C$17521,AH$8))*$C$6</f>
        <v>0</v>
      </c>
      <c r="AI298" s="162">
        <f>(SUMIFS(Profile!$F$2:$F$17521,Profile!$B$2:$B$17521,$B298,Profile!$C$2:$C$17521,AI$8))*$C$6</f>
        <v>0</v>
      </c>
      <c r="AJ298" s="162">
        <f>(SUMIFS(Profile!$F$2:$F$17521,Profile!$B$2:$B$17521,$B298,Profile!$C$2:$C$17521,AJ$8))*$C$6</f>
        <v>0</v>
      </c>
      <c r="AK298" s="162">
        <f>(SUMIFS(Profile!$F$2:$F$17521,Profile!$B$2:$B$17521,$B298,Profile!$C$2:$C$17521,AK$8))*$C$6</f>
        <v>0</v>
      </c>
      <c r="AL298" s="162">
        <f>(SUMIFS(Profile!$F$2:$F$17521,Profile!$B$2:$B$17521,$B298,Profile!$C$2:$C$17521,AL$8))*$C$6</f>
        <v>0</v>
      </c>
      <c r="AM298" s="162">
        <f>(SUMIFS(Profile!$F$2:$F$17521,Profile!$B$2:$B$17521,$B298,Profile!$C$2:$C$17521,AM$8))*$C$6</f>
        <v>0</v>
      </c>
      <c r="AN298" s="162">
        <f>(SUMIFS(Profile!$F$2:$F$17521,Profile!$B$2:$B$17521,$B298,Profile!$C$2:$C$17521,AN$8))*$C$6</f>
        <v>0</v>
      </c>
      <c r="AO298" s="162">
        <f>(SUMIFS(Profile!$F$2:$F$17521,Profile!$B$2:$B$17521,$B298,Profile!$C$2:$C$17521,AO$8))*$C$6</f>
        <v>0</v>
      </c>
      <c r="AP298" s="162">
        <f>(SUMIFS(Profile!$F$2:$F$17521,Profile!$B$2:$B$17521,$B298,Profile!$C$2:$C$17521,AP$8))*$C$6</f>
        <v>0</v>
      </c>
      <c r="AQ298" s="162">
        <f>(SUMIFS(Profile!$F$2:$F$17521,Profile!$B$2:$B$17521,$B298,Profile!$C$2:$C$17521,AQ$8))*$C$6</f>
        <v>0</v>
      </c>
      <c r="AR298" s="162">
        <f>(SUMIFS(Profile!$F$2:$F$17521,Profile!$B$2:$B$17521,$B298,Profile!$C$2:$C$17521,AR$8))*$C$6</f>
        <v>0</v>
      </c>
      <c r="AS298" s="162">
        <f>(SUMIFS(Profile!$F$2:$F$17521,Profile!$B$2:$B$17521,$B298,Profile!$C$2:$C$17521,AS$8))*$C$6</f>
        <v>0</v>
      </c>
      <c r="AT298" s="162">
        <f>(SUMIFS(Profile!$F$2:$F$17521,Profile!$B$2:$B$17521,$B298,Profile!$C$2:$C$17521,AT$8))*$C$6</f>
        <v>0</v>
      </c>
      <c r="AU298" s="162">
        <f>(SUMIFS(Profile!$F$2:$F$17521,Profile!$B$2:$B$17521,$B298,Profile!$C$2:$C$17521,AU$8))*$C$6</f>
        <v>0</v>
      </c>
      <c r="AV298" s="162">
        <f>(SUMIFS(Profile!$F$2:$F$17521,Profile!$B$2:$B$17521,$B298,Profile!$C$2:$C$17521,AV$8))*$C$6</f>
        <v>0</v>
      </c>
      <c r="AW298" s="162">
        <f>(SUMIFS(Profile!$F$2:$F$17521,Profile!$B$2:$B$17521,$B298,Profile!$C$2:$C$17521,AW$8))*$C$6</f>
        <v>0</v>
      </c>
      <c r="AX298" s="162">
        <f>(SUMIFS(Profile!$F$2:$F$17521,Profile!$B$2:$B$17521,$B298,Profile!$C$2:$C$17521,AX$8))*$C$6</f>
        <v>0</v>
      </c>
      <c r="AY298" s="162">
        <f>(SUMIFS(Profile!$F$2:$F$17521,Profile!$B$2:$B$17521,$B298,Profile!$C$2:$C$17521,AY$8))*$C$6</f>
        <v>0</v>
      </c>
      <c r="AZ298" s="162">
        <f>(SUMIFS(Profile!$F$2:$F$17521,Profile!$B$2:$B$17521,$B298,Profile!$C$2:$C$17521,AZ$8))*$C$6</f>
        <v>0</v>
      </c>
      <c r="BA298" s="162">
        <f t="shared" si="10"/>
        <v>0</v>
      </c>
      <c r="BB298" s="162">
        <f>(SUMIFS(Profile!$E$2:$E$17521,Profile!$B$2:$B$17521,$B298,Profile!$C$2:$C$17521,BB$8))*$C$9</f>
        <v>0</v>
      </c>
      <c r="BC298" s="162">
        <f>(SUMIFS(Profile!$E$2:$E$17521,Profile!$B$2:$B$17521,$B298,Profile!$C$2:$C$17521,BC$8))*$C$9</f>
        <v>0</v>
      </c>
      <c r="BD298" s="162">
        <f>(SUMIFS(Profile!$E$2:$E$17521,Profile!$B$2:$B$17521,$B298,Profile!$C$2:$C$17521,BD$8))*$C$9</f>
        <v>0</v>
      </c>
      <c r="BE298" s="162">
        <f>(SUMIFS(Profile!$E$2:$E$17521,Profile!$B$2:$B$17521,$B298,Profile!$C$2:$C$17521,BE$8))*$C$9</f>
        <v>0</v>
      </c>
      <c r="BF298" s="162">
        <f>(SUMIFS(Profile!$E$2:$E$17521,Profile!$B$2:$B$17521,$B298,Profile!$C$2:$C$17521,BF$8))*$C$9</f>
        <v>0</v>
      </c>
      <c r="BG298" s="162">
        <f>(SUMIFS(Profile!$E$2:$E$17521,Profile!$B$2:$B$17521,$B298,Profile!$C$2:$C$17521,BG$8))*$C$9</f>
        <v>0</v>
      </c>
      <c r="BH298" s="162">
        <f>(SUMIFS(Profile!$E$2:$E$17521,Profile!$B$2:$B$17521,$B298,Profile!$C$2:$C$17521,BH$8))*$C$9</f>
        <v>0</v>
      </c>
      <c r="BI298" s="162">
        <f>(SUMIFS(Profile!$E$2:$E$17521,Profile!$B$2:$B$17521,$B298,Profile!$C$2:$C$17521,BI$8))*$C$9</f>
        <v>0</v>
      </c>
      <c r="BJ298" s="162">
        <f>(SUMIFS(Profile!$E$2:$E$17521,Profile!$B$2:$B$17521,$B298,Profile!$C$2:$C$17521,BJ$8))*$C$9</f>
        <v>0</v>
      </c>
      <c r="BK298" s="162">
        <f>(SUMIFS(Profile!$E$2:$E$17521,Profile!$B$2:$B$17521,$B298,Profile!$C$2:$C$17521,BK$8))*$C$9</f>
        <v>0</v>
      </c>
      <c r="BL298" s="162">
        <f>(SUMIFS(Profile!$E$2:$E$17521,Profile!$B$2:$B$17521,$B298,Profile!$C$2:$C$17521,BL$8))*$C$9</f>
        <v>0</v>
      </c>
      <c r="BM298" s="162">
        <f>(SUMIFS(Profile!$E$2:$E$17521,Profile!$B$2:$B$17521,$B298,Profile!$C$2:$C$17521,BM$8))*$C$9</f>
        <v>0</v>
      </c>
      <c r="BN298" s="162">
        <f>(SUMIFS(Profile!$E$2:$E$17521,Profile!$B$2:$B$17521,$B298,Profile!$C$2:$C$17521,BN$8))*$C$9</f>
        <v>0</v>
      </c>
      <c r="BO298" s="162">
        <f>(SUMIFS(Profile!$E$2:$E$17521,Profile!$B$2:$B$17521,$B298,Profile!$C$2:$C$17521,BO$8))*$C$9</f>
        <v>0</v>
      </c>
      <c r="BP298" s="162">
        <f>(SUMIFS(Profile!$E$2:$E$17521,Profile!$B$2:$B$17521,$B298,Profile!$C$2:$C$17521,BP$8))*$C$9</f>
        <v>0</v>
      </c>
      <c r="BQ298" s="162">
        <f>(SUMIFS(Profile!$E$2:$E$17521,Profile!$B$2:$B$17521,$B298,Profile!$C$2:$C$17521,BQ$8))*$C$9</f>
        <v>0</v>
      </c>
      <c r="BR298" s="162">
        <f>(SUMIFS(Profile!$E$2:$E$17521,Profile!$B$2:$B$17521,$B298,Profile!$C$2:$C$17521,BR$8))*$C$9</f>
        <v>0</v>
      </c>
      <c r="BS298" s="162">
        <f>(SUMIFS(Profile!$E$2:$E$17521,Profile!$B$2:$B$17521,$B298,Profile!$C$2:$C$17521,BS$8))*$C$9</f>
        <v>0</v>
      </c>
      <c r="BT298" s="162">
        <f>(SUMIFS(Profile!$E$2:$E$17521,Profile!$B$2:$B$17521,$B298,Profile!$C$2:$C$17521,BT$8))*$C$9</f>
        <v>0</v>
      </c>
      <c r="BU298" s="162">
        <f>(SUMIFS(Profile!$E$2:$E$17521,Profile!$B$2:$B$17521,$B298,Profile!$C$2:$C$17521,BU$8))*$C$9</f>
        <v>0</v>
      </c>
      <c r="BV298" s="162">
        <f>(SUMIFS(Profile!$E$2:$E$17521,Profile!$B$2:$B$17521,$B298,Profile!$C$2:$C$17521,BV$8))*$C$9</f>
        <v>0</v>
      </c>
      <c r="BW298" s="162">
        <f>(SUMIFS(Profile!$E$2:$E$17521,Profile!$B$2:$B$17521,$B298,Profile!$C$2:$C$17521,BW$8))*$C$9</f>
        <v>0</v>
      </c>
      <c r="BX298" s="162">
        <f>(SUMIFS(Profile!$E$2:$E$17521,Profile!$B$2:$B$17521,$B298,Profile!$C$2:$C$17521,BX$8))*$C$9</f>
        <v>0</v>
      </c>
      <c r="BY298" s="162">
        <f>(SUMIFS(Profile!$E$2:$E$17521,Profile!$B$2:$B$17521,$B298,Profile!$C$2:$C$17521,BY$8))*$C$9</f>
        <v>0</v>
      </c>
      <c r="BZ298" s="162">
        <f>(SUMIFS(Profile!$E$2:$E$17521,Profile!$B$2:$B$17521,$B298,Profile!$C$2:$C$17521,BZ$8))*$C$9</f>
        <v>0</v>
      </c>
      <c r="CA298" s="162">
        <f>(SUMIFS(Profile!$E$2:$E$17521,Profile!$B$2:$B$17521,$B298,Profile!$C$2:$C$17521,CA$8))*$C$9</f>
        <v>0</v>
      </c>
      <c r="CB298" s="162">
        <f>(SUMIFS(Profile!$E$2:$E$17521,Profile!$B$2:$B$17521,$B298,Profile!$C$2:$C$17521,CB$8))*$C$9</f>
        <v>0</v>
      </c>
      <c r="CC298" s="162">
        <f>(SUMIFS(Profile!$E$2:$E$17521,Profile!$B$2:$B$17521,$B298,Profile!$C$2:$C$17521,CC$8))*$C$9</f>
        <v>0</v>
      </c>
      <c r="CD298" s="162">
        <f>(SUMIFS(Profile!$E$2:$E$17521,Profile!$B$2:$B$17521,$B298,Profile!$C$2:$C$17521,CD$8))*$C$9</f>
        <v>0</v>
      </c>
      <c r="CE298" s="162">
        <f>(SUMIFS(Profile!$E$2:$E$17521,Profile!$B$2:$B$17521,$B298,Profile!$C$2:$C$17521,CE$8))*$C$9</f>
        <v>0</v>
      </c>
      <c r="CF298" s="162">
        <f>(SUMIFS(Profile!$E$2:$E$17521,Profile!$B$2:$B$17521,$B298,Profile!$C$2:$C$17521,CF$8))*$C$9</f>
        <v>0</v>
      </c>
      <c r="CG298" s="162">
        <f>(SUMIFS(Profile!$E$2:$E$17521,Profile!$B$2:$B$17521,$B298,Profile!$C$2:$C$17521,CG$8))*$C$9</f>
        <v>0</v>
      </c>
      <c r="CH298" s="162">
        <f>(SUMIFS(Profile!$E$2:$E$17521,Profile!$B$2:$B$17521,$B298,Profile!$C$2:$C$17521,CH$8))*$C$9</f>
        <v>0</v>
      </c>
      <c r="CI298" s="162">
        <f>(SUMIFS(Profile!$E$2:$E$17521,Profile!$B$2:$B$17521,$B298,Profile!$C$2:$C$17521,CI$8))*$C$9</f>
        <v>0</v>
      </c>
      <c r="CJ298" s="162">
        <f>(SUMIFS(Profile!$E$2:$E$17521,Profile!$B$2:$B$17521,$B298,Profile!$C$2:$C$17521,CJ$8))*$C$9</f>
        <v>0</v>
      </c>
      <c r="CK298" s="162">
        <f>(SUMIFS(Profile!$E$2:$E$17521,Profile!$B$2:$B$17521,$B298,Profile!$C$2:$C$17521,CK$8))*$C$9</f>
        <v>0</v>
      </c>
      <c r="CL298" s="162">
        <f>(SUMIFS(Profile!$E$2:$E$17521,Profile!$B$2:$B$17521,$B298,Profile!$C$2:$C$17521,CL$8))*$C$9</f>
        <v>0</v>
      </c>
      <c r="CM298" s="162">
        <f>(SUMIFS(Profile!$E$2:$E$17521,Profile!$B$2:$B$17521,$B298,Profile!$C$2:$C$17521,CM$8))*$C$9</f>
        <v>0</v>
      </c>
      <c r="CN298" s="162">
        <f>(SUMIFS(Profile!$E$2:$E$17521,Profile!$B$2:$B$17521,$B298,Profile!$C$2:$C$17521,CN$8))*$C$9</f>
        <v>0</v>
      </c>
      <c r="CO298" s="162">
        <f>(SUMIFS(Profile!$E$2:$E$17521,Profile!$B$2:$B$17521,$B298,Profile!$C$2:$C$17521,CO$8))*$C$9</f>
        <v>0</v>
      </c>
      <c r="CP298" s="162">
        <f>(SUMIFS(Profile!$E$2:$E$17521,Profile!$B$2:$B$17521,$B298,Profile!$C$2:$C$17521,CP$8))*$C$9</f>
        <v>0</v>
      </c>
      <c r="CQ298" s="162">
        <f>(SUMIFS(Profile!$E$2:$E$17521,Profile!$B$2:$B$17521,$B298,Profile!$C$2:$C$17521,CQ$8))*$C$9</f>
        <v>0</v>
      </c>
      <c r="CR298" s="162">
        <f>(SUMIFS(Profile!$E$2:$E$17521,Profile!$B$2:$B$17521,$B298,Profile!$C$2:$C$17521,CR$8))*$C$9</f>
        <v>0</v>
      </c>
      <c r="CS298" s="162">
        <f>(SUMIFS(Profile!$E$2:$E$17521,Profile!$B$2:$B$17521,$B298,Profile!$C$2:$C$17521,CS$8))*$C$9</f>
        <v>0</v>
      </c>
      <c r="CT298" s="162">
        <f>(SUMIFS(Profile!$E$2:$E$17521,Profile!$B$2:$B$17521,$B298,Profile!$C$2:$C$17521,CT$8))*$C$9</f>
        <v>0</v>
      </c>
      <c r="CU298" s="162">
        <f>(SUMIFS(Profile!$E$2:$E$17521,Profile!$B$2:$B$17521,$B298,Profile!$C$2:$C$17521,CU$8))*$C$9</f>
        <v>0</v>
      </c>
      <c r="CV298" s="162">
        <f>(SUMIFS(Profile!$E$2:$E$17521,Profile!$B$2:$B$17521,$B298,Profile!$C$2:$C$17521,CV$8))*$C$9</f>
        <v>0</v>
      </c>
      <c r="CW298" s="162">
        <f>(SUMIFS(Profile!$E$2:$E$17521,Profile!$B$2:$B$17521,$B298,Profile!$C$2:$C$17521,CW$8))*$C$9</f>
        <v>0</v>
      </c>
      <c r="CX298" s="162">
        <f t="shared" si="11"/>
        <v>0</v>
      </c>
      <c r="CY298" s="162">
        <f t="shared" ref="CY298:ET298" si="1451">MAX(BB298-E298,0)</f>
        <v>0</v>
      </c>
      <c r="CZ298" s="162">
        <f t="shared" si="1451"/>
        <v>0</v>
      </c>
      <c r="DA298" s="162">
        <f t="shared" si="1451"/>
        <v>0</v>
      </c>
      <c r="DB298" s="162">
        <f t="shared" si="1451"/>
        <v>0</v>
      </c>
      <c r="DC298" s="162">
        <f t="shared" si="1451"/>
        <v>0</v>
      </c>
      <c r="DD298" s="162">
        <f t="shared" si="1451"/>
        <v>0</v>
      </c>
      <c r="DE298" s="162">
        <f t="shared" si="1451"/>
        <v>0</v>
      </c>
      <c r="DF298" s="162">
        <f t="shared" si="1451"/>
        <v>0</v>
      </c>
      <c r="DG298" s="162">
        <f t="shared" si="1451"/>
        <v>0</v>
      </c>
      <c r="DH298" s="162">
        <f t="shared" si="1451"/>
        <v>0</v>
      </c>
      <c r="DI298" s="162">
        <f t="shared" si="1451"/>
        <v>0</v>
      </c>
      <c r="DJ298" s="162">
        <f t="shared" si="1451"/>
        <v>0</v>
      </c>
      <c r="DK298" s="162">
        <f t="shared" si="1451"/>
        <v>0</v>
      </c>
      <c r="DL298" s="162">
        <f t="shared" si="1451"/>
        <v>0</v>
      </c>
      <c r="DM298" s="162">
        <f t="shared" si="1451"/>
        <v>0</v>
      </c>
      <c r="DN298" s="162">
        <f t="shared" si="1451"/>
        <v>0</v>
      </c>
      <c r="DO298" s="162">
        <f t="shared" si="1451"/>
        <v>0</v>
      </c>
      <c r="DP298" s="162">
        <f t="shared" si="1451"/>
        <v>0</v>
      </c>
      <c r="DQ298" s="162">
        <f t="shared" si="1451"/>
        <v>0</v>
      </c>
      <c r="DR298" s="162">
        <f t="shared" si="1451"/>
        <v>0</v>
      </c>
      <c r="DS298" s="162">
        <f t="shared" si="1451"/>
        <v>0</v>
      </c>
      <c r="DT298" s="162">
        <f t="shared" si="1451"/>
        <v>0</v>
      </c>
      <c r="DU298" s="162">
        <f t="shared" si="1451"/>
        <v>0</v>
      </c>
      <c r="DV298" s="162">
        <f t="shared" si="1451"/>
        <v>0</v>
      </c>
      <c r="DW298" s="162">
        <f t="shared" si="1451"/>
        <v>0</v>
      </c>
      <c r="DX298" s="162">
        <f t="shared" si="1451"/>
        <v>0</v>
      </c>
      <c r="DY298" s="162">
        <f t="shared" si="1451"/>
        <v>0</v>
      </c>
      <c r="DZ298" s="162">
        <f t="shared" si="1451"/>
        <v>0</v>
      </c>
      <c r="EA298" s="162">
        <f t="shared" si="1451"/>
        <v>0</v>
      </c>
      <c r="EB298" s="162">
        <f t="shared" si="1451"/>
        <v>0</v>
      </c>
      <c r="EC298" s="162">
        <f t="shared" si="1451"/>
        <v>0</v>
      </c>
      <c r="ED298" s="162">
        <f t="shared" si="1451"/>
        <v>0</v>
      </c>
      <c r="EE298" s="162">
        <f t="shared" si="1451"/>
        <v>0</v>
      </c>
      <c r="EF298" s="162">
        <f t="shared" si="1451"/>
        <v>0</v>
      </c>
      <c r="EG298" s="162">
        <f t="shared" si="1451"/>
        <v>0</v>
      </c>
      <c r="EH298" s="162">
        <f t="shared" si="1451"/>
        <v>0</v>
      </c>
      <c r="EI298" s="162">
        <f t="shared" si="1451"/>
        <v>0</v>
      </c>
      <c r="EJ298" s="162">
        <f t="shared" si="1451"/>
        <v>0</v>
      </c>
      <c r="EK298" s="162">
        <f t="shared" si="1451"/>
        <v>0</v>
      </c>
      <c r="EL298" s="162">
        <f t="shared" si="1451"/>
        <v>0</v>
      </c>
      <c r="EM298" s="162">
        <f t="shared" si="1451"/>
        <v>0</v>
      </c>
      <c r="EN298" s="162">
        <f t="shared" si="1451"/>
        <v>0</v>
      </c>
      <c r="EO298" s="162">
        <f t="shared" si="1451"/>
        <v>0</v>
      </c>
      <c r="EP298" s="162">
        <f t="shared" si="1451"/>
        <v>0</v>
      </c>
      <c r="EQ298" s="162">
        <f t="shared" si="1451"/>
        <v>0</v>
      </c>
      <c r="ER298" s="162">
        <f t="shared" si="1451"/>
        <v>0</v>
      </c>
      <c r="ES298" s="162">
        <f t="shared" si="1451"/>
        <v>0</v>
      </c>
      <c r="ET298" s="162">
        <f t="shared" si="1451"/>
        <v>0</v>
      </c>
      <c r="EU298" s="162">
        <f t="shared" si="13"/>
        <v>0</v>
      </c>
      <c r="EV298" s="162">
        <f t="shared" ref="EV298:GQ298" si="1452">BB298-CY298</f>
        <v>0</v>
      </c>
      <c r="EW298" s="162">
        <f t="shared" si="1452"/>
        <v>0</v>
      </c>
      <c r="EX298" s="162">
        <f t="shared" si="1452"/>
        <v>0</v>
      </c>
      <c r="EY298" s="162">
        <f t="shared" si="1452"/>
        <v>0</v>
      </c>
      <c r="EZ298" s="162">
        <f t="shared" si="1452"/>
        <v>0</v>
      </c>
      <c r="FA298" s="162">
        <f t="shared" si="1452"/>
        <v>0</v>
      </c>
      <c r="FB298" s="162">
        <f t="shared" si="1452"/>
        <v>0</v>
      </c>
      <c r="FC298" s="162">
        <f t="shared" si="1452"/>
        <v>0</v>
      </c>
      <c r="FD298" s="162">
        <f t="shared" si="1452"/>
        <v>0</v>
      </c>
      <c r="FE298" s="162">
        <f t="shared" si="1452"/>
        <v>0</v>
      </c>
      <c r="FF298" s="162">
        <f t="shared" si="1452"/>
        <v>0</v>
      </c>
      <c r="FG298" s="162">
        <f t="shared" si="1452"/>
        <v>0</v>
      </c>
      <c r="FH298" s="162">
        <f t="shared" si="1452"/>
        <v>0</v>
      </c>
      <c r="FI298" s="162">
        <f t="shared" si="1452"/>
        <v>0</v>
      </c>
      <c r="FJ298" s="162">
        <f t="shared" si="1452"/>
        <v>0</v>
      </c>
      <c r="FK298" s="162">
        <f t="shared" si="1452"/>
        <v>0</v>
      </c>
      <c r="FL298" s="162">
        <f t="shared" si="1452"/>
        <v>0</v>
      </c>
      <c r="FM298" s="162">
        <f t="shared" si="1452"/>
        <v>0</v>
      </c>
      <c r="FN298" s="162">
        <f t="shared" si="1452"/>
        <v>0</v>
      </c>
      <c r="FO298" s="162">
        <f t="shared" si="1452"/>
        <v>0</v>
      </c>
      <c r="FP298" s="162">
        <f t="shared" si="1452"/>
        <v>0</v>
      </c>
      <c r="FQ298" s="162">
        <f t="shared" si="1452"/>
        <v>0</v>
      </c>
      <c r="FR298" s="162">
        <f t="shared" si="1452"/>
        <v>0</v>
      </c>
      <c r="FS298" s="162">
        <f t="shared" si="1452"/>
        <v>0</v>
      </c>
      <c r="FT298" s="162">
        <f t="shared" si="1452"/>
        <v>0</v>
      </c>
      <c r="FU298" s="162">
        <f t="shared" si="1452"/>
        <v>0</v>
      </c>
      <c r="FV298" s="162">
        <f t="shared" si="1452"/>
        <v>0</v>
      </c>
      <c r="FW298" s="162">
        <f t="shared" si="1452"/>
        <v>0</v>
      </c>
      <c r="FX298" s="162">
        <f t="shared" si="1452"/>
        <v>0</v>
      </c>
      <c r="FY298" s="162">
        <f t="shared" si="1452"/>
        <v>0</v>
      </c>
      <c r="FZ298" s="162">
        <f t="shared" si="1452"/>
        <v>0</v>
      </c>
      <c r="GA298" s="162">
        <f t="shared" si="1452"/>
        <v>0</v>
      </c>
      <c r="GB298" s="162">
        <f t="shared" si="1452"/>
        <v>0</v>
      </c>
      <c r="GC298" s="162">
        <f t="shared" si="1452"/>
        <v>0</v>
      </c>
      <c r="GD298" s="162">
        <f t="shared" si="1452"/>
        <v>0</v>
      </c>
      <c r="GE298" s="162">
        <f t="shared" si="1452"/>
        <v>0</v>
      </c>
      <c r="GF298" s="162">
        <f t="shared" si="1452"/>
        <v>0</v>
      </c>
      <c r="GG298" s="162">
        <f t="shared" si="1452"/>
        <v>0</v>
      </c>
      <c r="GH298" s="162">
        <f t="shared" si="1452"/>
        <v>0</v>
      </c>
      <c r="GI298" s="162">
        <f t="shared" si="1452"/>
        <v>0</v>
      </c>
      <c r="GJ298" s="162">
        <f t="shared" si="1452"/>
        <v>0</v>
      </c>
      <c r="GK298" s="162">
        <f t="shared" si="1452"/>
        <v>0</v>
      </c>
      <c r="GL298" s="162">
        <f t="shared" si="1452"/>
        <v>0</v>
      </c>
      <c r="GM298" s="162">
        <f t="shared" si="1452"/>
        <v>0</v>
      </c>
      <c r="GN298" s="162">
        <f t="shared" si="1452"/>
        <v>0</v>
      </c>
      <c r="GO298" s="162">
        <f t="shared" si="1452"/>
        <v>0</v>
      </c>
      <c r="GP298" s="162">
        <f t="shared" si="1452"/>
        <v>0</v>
      </c>
      <c r="GQ298" s="162">
        <f t="shared" si="1452"/>
        <v>0</v>
      </c>
      <c r="GR298" s="162">
        <f t="shared" si="15"/>
        <v>0</v>
      </c>
      <c r="GS298" s="162">
        <f t="shared" ref="GS298:IN298" si="1453">E298-EV298</f>
        <v>0</v>
      </c>
      <c r="GT298" s="162">
        <f t="shared" si="1453"/>
        <v>0</v>
      </c>
      <c r="GU298" s="162">
        <f t="shared" si="1453"/>
        <v>0</v>
      </c>
      <c r="GV298" s="162">
        <f t="shared" si="1453"/>
        <v>0</v>
      </c>
      <c r="GW298" s="162">
        <f t="shared" si="1453"/>
        <v>0</v>
      </c>
      <c r="GX298" s="162">
        <f t="shared" si="1453"/>
        <v>0</v>
      </c>
      <c r="GY298" s="162">
        <f t="shared" si="1453"/>
        <v>0</v>
      </c>
      <c r="GZ298" s="162">
        <f t="shared" si="1453"/>
        <v>0</v>
      </c>
      <c r="HA298" s="162">
        <f t="shared" si="1453"/>
        <v>0</v>
      </c>
      <c r="HB298" s="162">
        <f t="shared" si="1453"/>
        <v>0</v>
      </c>
      <c r="HC298" s="162">
        <f t="shared" si="1453"/>
        <v>0</v>
      </c>
      <c r="HD298" s="162">
        <f t="shared" si="1453"/>
        <v>0</v>
      </c>
      <c r="HE298" s="162">
        <f t="shared" si="1453"/>
        <v>0</v>
      </c>
      <c r="HF298" s="162">
        <f t="shared" si="1453"/>
        <v>0</v>
      </c>
      <c r="HG298" s="162">
        <f t="shared" si="1453"/>
        <v>0</v>
      </c>
      <c r="HH298" s="162">
        <f t="shared" si="1453"/>
        <v>0</v>
      </c>
      <c r="HI298" s="162">
        <f t="shared" si="1453"/>
        <v>0</v>
      </c>
      <c r="HJ298" s="162">
        <f t="shared" si="1453"/>
        <v>0</v>
      </c>
      <c r="HK298" s="162">
        <f t="shared" si="1453"/>
        <v>0</v>
      </c>
      <c r="HL298" s="162">
        <f t="shared" si="1453"/>
        <v>0</v>
      </c>
      <c r="HM298" s="162">
        <f t="shared" si="1453"/>
        <v>0</v>
      </c>
      <c r="HN298" s="162">
        <f t="shared" si="1453"/>
        <v>0</v>
      </c>
      <c r="HO298" s="162">
        <f t="shared" si="1453"/>
        <v>0</v>
      </c>
      <c r="HP298" s="162">
        <f t="shared" si="1453"/>
        <v>0</v>
      </c>
      <c r="HQ298" s="162">
        <f t="shared" si="1453"/>
        <v>0</v>
      </c>
      <c r="HR298" s="162">
        <f t="shared" si="1453"/>
        <v>0</v>
      </c>
      <c r="HS298" s="162">
        <f t="shared" si="1453"/>
        <v>0</v>
      </c>
      <c r="HT298" s="162">
        <f t="shared" si="1453"/>
        <v>0</v>
      </c>
      <c r="HU298" s="162">
        <f t="shared" si="1453"/>
        <v>0</v>
      </c>
      <c r="HV298" s="162">
        <f t="shared" si="1453"/>
        <v>0</v>
      </c>
      <c r="HW298" s="162">
        <f t="shared" si="1453"/>
        <v>0</v>
      </c>
      <c r="HX298" s="162">
        <f t="shared" si="1453"/>
        <v>0</v>
      </c>
      <c r="HY298" s="162">
        <f t="shared" si="1453"/>
        <v>0</v>
      </c>
      <c r="HZ298" s="162">
        <f t="shared" si="1453"/>
        <v>0</v>
      </c>
      <c r="IA298" s="162">
        <f t="shared" si="1453"/>
        <v>0</v>
      </c>
      <c r="IB298" s="162">
        <f t="shared" si="1453"/>
        <v>0</v>
      </c>
      <c r="IC298" s="162">
        <f t="shared" si="1453"/>
        <v>0</v>
      </c>
      <c r="ID298" s="162">
        <f t="shared" si="1453"/>
        <v>0</v>
      </c>
      <c r="IE298" s="162">
        <f t="shared" si="1453"/>
        <v>0</v>
      </c>
      <c r="IF298" s="162">
        <f t="shared" si="1453"/>
        <v>0</v>
      </c>
      <c r="IG298" s="162">
        <f t="shared" si="1453"/>
        <v>0</v>
      </c>
      <c r="IH298" s="162">
        <f t="shared" si="1453"/>
        <v>0</v>
      </c>
      <c r="II298" s="162">
        <f t="shared" si="1453"/>
        <v>0</v>
      </c>
      <c r="IJ298" s="162">
        <f t="shared" si="1453"/>
        <v>0</v>
      </c>
      <c r="IK298" s="162">
        <f t="shared" si="1453"/>
        <v>0</v>
      </c>
      <c r="IL298" s="162">
        <f t="shared" si="1453"/>
        <v>0</v>
      </c>
      <c r="IM298" s="162">
        <f t="shared" si="1453"/>
        <v>0</v>
      </c>
      <c r="IN298" s="162">
        <f t="shared" si="1453"/>
        <v>0</v>
      </c>
      <c r="IO298" s="162">
        <f t="shared" si="17"/>
        <v>0</v>
      </c>
      <c r="IP298" s="162">
        <f t="shared" si="23"/>
        <v>0</v>
      </c>
      <c r="IQ298" s="162">
        <f t="shared" ref="IQ298:KK298" si="1454">MAX((MIN(CZ298+IP298,$IO$7))-GT298,0)</f>
        <v>0</v>
      </c>
      <c r="IR298" s="162">
        <f t="shared" si="1454"/>
        <v>0</v>
      </c>
      <c r="IS298" s="162">
        <f t="shared" si="1454"/>
        <v>0</v>
      </c>
      <c r="IT298" s="162">
        <f t="shared" si="1454"/>
        <v>0</v>
      </c>
      <c r="IU298" s="162">
        <f t="shared" si="1454"/>
        <v>0</v>
      </c>
      <c r="IV298" s="162">
        <f t="shared" si="1454"/>
        <v>0</v>
      </c>
      <c r="IW298" s="162">
        <f t="shared" si="1454"/>
        <v>0</v>
      </c>
      <c r="IX298" s="162">
        <f t="shared" si="1454"/>
        <v>0</v>
      </c>
      <c r="IY298" s="162">
        <f t="shared" si="1454"/>
        <v>0</v>
      </c>
      <c r="IZ298" s="162">
        <f t="shared" si="1454"/>
        <v>0</v>
      </c>
      <c r="JA298" s="162">
        <f t="shared" si="1454"/>
        <v>0</v>
      </c>
      <c r="JB298" s="162">
        <f t="shared" si="1454"/>
        <v>0</v>
      </c>
      <c r="JC298" s="162">
        <f t="shared" si="1454"/>
        <v>0</v>
      </c>
      <c r="JD298" s="162">
        <f t="shared" si="1454"/>
        <v>0</v>
      </c>
      <c r="JE298" s="162">
        <f t="shared" si="1454"/>
        <v>0</v>
      </c>
      <c r="JF298" s="162">
        <f t="shared" si="1454"/>
        <v>0</v>
      </c>
      <c r="JG298" s="162">
        <f t="shared" si="1454"/>
        <v>0</v>
      </c>
      <c r="JH298" s="162">
        <f t="shared" si="1454"/>
        <v>0</v>
      </c>
      <c r="JI298" s="162">
        <f t="shared" si="1454"/>
        <v>0</v>
      </c>
      <c r="JJ298" s="162">
        <f t="shared" si="1454"/>
        <v>0</v>
      </c>
      <c r="JK298" s="162">
        <f t="shared" si="1454"/>
        <v>0</v>
      </c>
      <c r="JL298" s="162">
        <f t="shared" si="1454"/>
        <v>0</v>
      </c>
      <c r="JM298" s="162">
        <f t="shared" si="1454"/>
        <v>0</v>
      </c>
      <c r="JN298" s="162">
        <f t="shared" si="1454"/>
        <v>0</v>
      </c>
      <c r="JO298" s="162">
        <f t="shared" si="1454"/>
        <v>0</v>
      </c>
      <c r="JP298" s="162">
        <f t="shared" si="1454"/>
        <v>0</v>
      </c>
      <c r="JQ298" s="162">
        <f t="shared" si="1454"/>
        <v>0</v>
      </c>
      <c r="JR298" s="162">
        <f t="shared" si="1454"/>
        <v>0</v>
      </c>
      <c r="JS298" s="162">
        <f t="shared" si="1454"/>
        <v>0</v>
      </c>
      <c r="JT298" s="162">
        <f t="shared" si="1454"/>
        <v>0</v>
      </c>
      <c r="JU298" s="162">
        <f t="shared" si="1454"/>
        <v>0</v>
      </c>
      <c r="JV298" s="162">
        <f t="shared" si="1454"/>
        <v>0</v>
      </c>
      <c r="JW298" s="162">
        <f t="shared" si="1454"/>
        <v>0</v>
      </c>
      <c r="JX298" s="162">
        <f t="shared" si="1454"/>
        <v>0</v>
      </c>
      <c r="JY298" s="162">
        <f t="shared" si="1454"/>
        <v>0</v>
      </c>
      <c r="JZ298" s="162">
        <f t="shared" si="1454"/>
        <v>0</v>
      </c>
      <c r="KA298" s="162">
        <f t="shared" si="1454"/>
        <v>0</v>
      </c>
      <c r="KB298" s="162">
        <f t="shared" si="1454"/>
        <v>0</v>
      </c>
      <c r="KC298" s="162">
        <f t="shared" si="1454"/>
        <v>0</v>
      </c>
      <c r="KD298" s="162">
        <f t="shared" si="1454"/>
        <v>0</v>
      </c>
      <c r="KE298" s="162">
        <f t="shared" si="1454"/>
        <v>0</v>
      </c>
      <c r="KF298" s="162">
        <f t="shared" si="1454"/>
        <v>0</v>
      </c>
      <c r="KG298" s="162">
        <f t="shared" si="1454"/>
        <v>0</v>
      </c>
      <c r="KH298" s="162">
        <f t="shared" si="1454"/>
        <v>0</v>
      </c>
      <c r="KI298" s="162">
        <f t="shared" si="1454"/>
        <v>0</v>
      </c>
      <c r="KJ298" s="162">
        <f t="shared" si="1454"/>
        <v>0</v>
      </c>
      <c r="KK298" s="162">
        <f t="shared" si="1454"/>
        <v>0</v>
      </c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</row>
    <row r="299" ht="14.25" customHeight="1" spans="1:326" x14ac:dyDescent="0.25">
      <c r="A299" s="1">
        <v>10</v>
      </c>
      <c r="B299" s="1">
        <f t="shared" ref="B299:C299" si="1455">B298+1</f>
        <v>289</v>
      </c>
      <c r="C299" s="232">
        <f t="shared" si="1455"/>
        <v>43754</v>
      </c>
      <c r="D299" s="162">
        <f t="shared" si="9"/>
        <v>0</v>
      </c>
      <c r="E299" s="162">
        <f>(SUMIFS(Profile!$F$2:$F$17521,Profile!$B$2:$B$17521,$B299,Profile!$C$2:$C$17521,E$8))*$C$6</f>
        <v>0</v>
      </c>
      <c r="F299" s="162">
        <f>(SUMIFS(Profile!$F$2:$F$17521,Profile!$B$2:$B$17521,$B299,Profile!$C$2:$C$17521,F$8))*$C$6</f>
        <v>0</v>
      </c>
      <c r="G299" s="162">
        <f>(SUMIFS(Profile!$F$2:$F$17521,Profile!$B$2:$B$17521,$B299,Profile!$C$2:$C$17521,G$8))*$C$6</f>
        <v>0</v>
      </c>
      <c r="H299" s="162">
        <f>(SUMIFS(Profile!$F$2:$F$17521,Profile!$B$2:$B$17521,$B299,Profile!$C$2:$C$17521,H$8))*$C$6</f>
        <v>0</v>
      </c>
      <c r="I299" s="162">
        <f>(SUMIFS(Profile!$F$2:$F$17521,Profile!$B$2:$B$17521,$B299,Profile!$C$2:$C$17521,I$8))*$C$6</f>
        <v>0</v>
      </c>
      <c r="J299" s="162">
        <f>(SUMIFS(Profile!$F$2:$F$17521,Profile!$B$2:$B$17521,$B299,Profile!$C$2:$C$17521,J$8))*$C$6</f>
        <v>0</v>
      </c>
      <c r="K299" s="162">
        <f>(SUMIFS(Profile!$F$2:$F$17521,Profile!$B$2:$B$17521,$B299,Profile!$C$2:$C$17521,K$8))*$C$6</f>
        <v>0</v>
      </c>
      <c r="L299" s="162">
        <f>(SUMIFS(Profile!$F$2:$F$17521,Profile!$B$2:$B$17521,$B299,Profile!$C$2:$C$17521,L$8))*$C$6</f>
        <v>0</v>
      </c>
      <c r="M299" s="162">
        <f>(SUMIFS(Profile!$F$2:$F$17521,Profile!$B$2:$B$17521,$B299,Profile!$C$2:$C$17521,M$8))*$C$6</f>
        <v>0</v>
      </c>
      <c r="N299" s="162">
        <f>(SUMIFS(Profile!$F$2:$F$17521,Profile!$B$2:$B$17521,$B299,Profile!$C$2:$C$17521,N$8))*$C$6</f>
        <v>0</v>
      </c>
      <c r="O299" s="162">
        <f>(SUMIFS(Profile!$F$2:$F$17521,Profile!$B$2:$B$17521,$B299,Profile!$C$2:$C$17521,O$8))*$C$6</f>
        <v>0</v>
      </c>
      <c r="P299" s="162">
        <f>(SUMIFS(Profile!$F$2:$F$17521,Profile!$B$2:$B$17521,$B299,Profile!$C$2:$C$17521,P$8))*$C$6</f>
        <v>0</v>
      </c>
      <c r="Q299" s="162">
        <f>(SUMIFS(Profile!$F$2:$F$17521,Profile!$B$2:$B$17521,$B299,Profile!$C$2:$C$17521,Q$8))*$C$6</f>
        <v>0</v>
      </c>
      <c r="R299" s="162">
        <f>(SUMIFS(Profile!$F$2:$F$17521,Profile!$B$2:$B$17521,$B299,Profile!$C$2:$C$17521,R$8))*$C$6</f>
        <v>0</v>
      </c>
      <c r="S299" s="162">
        <f>(SUMIFS(Profile!$F$2:$F$17521,Profile!$B$2:$B$17521,$B299,Profile!$C$2:$C$17521,S$8))*$C$6</f>
        <v>0</v>
      </c>
      <c r="T299" s="162">
        <f>(SUMIFS(Profile!$F$2:$F$17521,Profile!$B$2:$B$17521,$B299,Profile!$C$2:$C$17521,T$8))*$C$6</f>
        <v>0</v>
      </c>
      <c r="U299" s="162">
        <f>(SUMIFS(Profile!$F$2:$F$17521,Profile!$B$2:$B$17521,$B299,Profile!$C$2:$C$17521,U$8))*$C$6</f>
        <v>0</v>
      </c>
      <c r="V299" s="162">
        <f>(SUMIFS(Profile!$F$2:$F$17521,Profile!$B$2:$B$17521,$B299,Profile!$C$2:$C$17521,V$8))*$C$6</f>
        <v>0</v>
      </c>
      <c r="W299" s="162">
        <f>(SUMIFS(Profile!$F$2:$F$17521,Profile!$B$2:$B$17521,$B299,Profile!$C$2:$C$17521,W$8))*$C$6</f>
        <v>0</v>
      </c>
      <c r="X299" s="162">
        <f>(SUMIFS(Profile!$F$2:$F$17521,Profile!$B$2:$B$17521,$B299,Profile!$C$2:$C$17521,X$8))*$C$6</f>
        <v>0</v>
      </c>
      <c r="Y299" s="162">
        <f>(SUMIFS(Profile!$F$2:$F$17521,Profile!$B$2:$B$17521,$B299,Profile!$C$2:$C$17521,Y$8))*$C$6</f>
        <v>0</v>
      </c>
      <c r="Z299" s="162">
        <f>(SUMIFS(Profile!$F$2:$F$17521,Profile!$B$2:$B$17521,$B299,Profile!$C$2:$C$17521,Z$8))*$C$6</f>
        <v>0</v>
      </c>
      <c r="AA299" s="162">
        <f>(SUMIFS(Profile!$F$2:$F$17521,Profile!$B$2:$B$17521,$B299,Profile!$C$2:$C$17521,AA$8))*$C$6</f>
        <v>0</v>
      </c>
      <c r="AB299" s="162">
        <f>(SUMIFS(Profile!$F$2:$F$17521,Profile!$B$2:$B$17521,$B299,Profile!$C$2:$C$17521,AB$8))*$C$6</f>
        <v>0</v>
      </c>
      <c r="AC299" s="162">
        <f>(SUMIFS(Profile!$F$2:$F$17521,Profile!$B$2:$B$17521,$B299,Profile!$C$2:$C$17521,AC$8))*$C$6</f>
        <v>0</v>
      </c>
      <c r="AD299" s="162">
        <f>(SUMIFS(Profile!$F$2:$F$17521,Profile!$B$2:$B$17521,$B299,Profile!$C$2:$C$17521,AD$8))*$C$6</f>
        <v>0</v>
      </c>
      <c r="AE299" s="162">
        <f>(SUMIFS(Profile!$F$2:$F$17521,Profile!$B$2:$B$17521,$B299,Profile!$C$2:$C$17521,AE$8))*$C$6</f>
        <v>0</v>
      </c>
      <c r="AF299" s="162">
        <f>(SUMIFS(Profile!$F$2:$F$17521,Profile!$B$2:$B$17521,$B299,Profile!$C$2:$C$17521,AF$8))*$C$6</f>
        <v>0</v>
      </c>
      <c r="AG299" s="162">
        <f>(SUMIFS(Profile!$F$2:$F$17521,Profile!$B$2:$B$17521,$B299,Profile!$C$2:$C$17521,AG$8))*$C$6</f>
        <v>0</v>
      </c>
      <c r="AH299" s="162">
        <f>(SUMIFS(Profile!$F$2:$F$17521,Profile!$B$2:$B$17521,$B299,Profile!$C$2:$C$17521,AH$8))*$C$6</f>
        <v>0</v>
      </c>
      <c r="AI299" s="162">
        <f>(SUMIFS(Profile!$F$2:$F$17521,Profile!$B$2:$B$17521,$B299,Profile!$C$2:$C$17521,AI$8))*$C$6</f>
        <v>0</v>
      </c>
      <c r="AJ299" s="162">
        <f>(SUMIFS(Profile!$F$2:$F$17521,Profile!$B$2:$B$17521,$B299,Profile!$C$2:$C$17521,AJ$8))*$C$6</f>
        <v>0</v>
      </c>
      <c r="AK299" s="162">
        <f>(SUMIFS(Profile!$F$2:$F$17521,Profile!$B$2:$B$17521,$B299,Profile!$C$2:$C$17521,AK$8))*$C$6</f>
        <v>0</v>
      </c>
      <c r="AL299" s="162">
        <f>(SUMIFS(Profile!$F$2:$F$17521,Profile!$B$2:$B$17521,$B299,Profile!$C$2:$C$17521,AL$8))*$C$6</f>
        <v>0</v>
      </c>
      <c r="AM299" s="162">
        <f>(SUMIFS(Profile!$F$2:$F$17521,Profile!$B$2:$B$17521,$B299,Profile!$C$2:$C$17521,AM$8))*$C$6</f>
        <v>0</v>
      </c>
      <c r="AN299" s="162">
        <f>(SUMIFS(Profile!$F$2:$F$17521,Profile!$B$2:$B$17521,$B299,Profile!$C$2:$C$17521,AN$8))*$C$6</f>
        <v>0</v>
      </c>
      <c r="AO299" s="162">
        <f>(SUMIFS(Profile!$F$2:$F$17521,Profile!$B$2:$B$17521,$B299,Profile!$C$2:$C$17521,AO$8))*$C$6</f>
        <v>0</v>
      </c>
      <c r="AP299" s="162">
        <f>(SUMIFS(Profile!$F$2:$F$17521,Profile!$B$2:$B$17521,$B299,Profile!$C$2:$C$17521,AP$8))*$C$6</f>
        <v>0</v>
      </c>
      <c r="AQ299" s="162">
        <f>(SUMIFS(Profile!$F$2:$F$17521,Profile!$B$2:$B$17521,$B299,Profile!$C$2:$C$17521,AQ$8))*$C$6</f>
        <v>0</v>
      </c>
      <c r="AR299" s="162">
        <f>(SUMIFS(Profile!$F$2:$F$17521,Profile!$B$2:$B$17521,$B299,Profile!$C$2:$C$17521,AR$8))*$C$6</f>
        <v>0</v>
      </c>
      <c r="AS299" s="162">
        <f>(SUMIFS(Profile!$F$2:$F$17521,Profile!$B$2:$B$17521,$B299,Profile!$C$2:$C$17521,AS$8))*$C$6</f>
        <v>0</v>
      </c>
      <c r="AT299" s="162">
        <f>(SUMIFS(Profile!$F$2:$F$17521,Profile!$B$2:$B$17521,$B299,Profile!$C$2:$C$17521,AT$8))*$C$6</f>
        <v>0</v>
      </c>
      <c r="AU299" s="162">
        <f>(SUMIFS(Profile!$F$2:$F$17521,Profile!$B$2:$B$17521,$B299,Profile!$C$2:$C$17521,AU$8))*$C$6</f>
        <v>0</v>
      </c>
      <c r="AV299" s="162">
        <f>(SUMIFS(Profile!$F$2:$F$17521,Profile!$B$2:$B$17521,$B299,Profile!$C$2:$C$17521,AV$8))*$C$6</f>
        <v>0</v>
      </c>
      <c r="AW299" s="162">
        <f>(SUMIFS(Profile!$F$2:$F$17521,Profile!$B$2:$B$17521,$B299,Profile!$C$2:$C$17521,AW$8))*$C$6</f>
        <v>0</v>
      </c>
      <c r="AX299" s="162">
        <f>(SUMIFS(Profile!$F$2:$F$17521,Profile!$B$2:$B$17521,$B299,Profile!$C$2:$C$17521,AX$8))*$C$6</f>
        <v>0</v>
      </c>
      <c r="AY299" s="162">
        <f>(SUMIFS(Profile!$F$2:$F$17521,Profile!$B$2:$B$17521,$B299,Profile!$C$2:$C$17521,AY$8))*$C$6</f>
        <v>0</v>
      </c>
      <c r="AZ299" s="162">
        <f>(SUMIFS(Profile!$F$2:$F$17521,Profile!$B$2:$B$17521,$B299,Profile!$C$2:$C$17521,AZ$8))*$C$6</f>
        <v>0</v>
      </c>
      <c r="BA299" s="162">
        <f t="shared" si="10"/>
        <v>0</v>
      </c>
      <c r="BB299" s="162">
        <f>(SUMIFS(Profile!$E$2:$E$17521,Profile!$B$2:$B$17521,$B299,Profile!$C$2:$C$17521,BB$8))*$C$9</f>
        <v>0</v>
      </c>
      <c r="BC299" s="162">
        <f>(SUMIFS(Profile!$E$2:$E$17521,Profile!$B$2:$B$17521,$B299,Profile!$C$2:$C$17521,BC$8))*$C$9</f>
        <v>0</v>
      </c>
      <c r="BD299" s="162">
        <f>(SUMIFS(Profile!$E$2:$E$17521,Profile!$B$2:$B$17521,$B299,Profile!$C$2:$C$17521,BD$8))*$C$9</f>
        <v>0</v>
      </c>
      <c r="BE299" s="162">
        <f>(SUMIFS(Profile!$E$2:$E$17521,Profile!$B$2:$B$17521,$B299,Profile!$C$2:$C$17521,BE$8))*$C$9</f>
        <v>0</v>
      </c>
      <c r="BF299" s="162">
        <f>(SUMIFS(Profile!$E$2:$E$17521,Profile!$B$2:$B$17521,$B299,Profile!$C$2:$C$17521,BF$8))*$C$9</f>
        <v>0</v>
      </c>
      <c r="BG299" s="162">
        <f>(SUMIFS(Profile!$E$2:$E$17521,Profile!$B$2:$B$17521,$B299,Profile!$C$2:$C$17521,BG$8))*$C$9</f>
        <v>0</v>
      </c>
      <c r="BH299" s="162">
        <f>(SUMIFS(Profile!$E$2:$E$17521,Profile!$B$2:$B$17521,$B299,Profile!$C$2:$C$17521,BH$8))*$C$9</f>
        <v>0</v>
      </c>
      <c r="BI299" s="162">
        <f>(SUMIFS(Profile!$E$2:$E$17521,Profile!$B$2:$B$17521,$B299,Profile!$C$2:$C$17521,BI$8))*$C$9</f>
        <v>0</v>
      </c>
      <c r="BJ299" s="162">
        <f>(SUMIFS(Profile!$E$2:$E$17521,Profile!$B$2:$B$17521,$B299,Profile!$C$2:$C$17521,BJ$8))*$C$9</f>
        <v>0</v>
      </c>
      <c r="BK299" s="162">
        <f>(SUMIFS(Profile!$E$2:$E$17521,Profile!$B$2:$B$17521,$B299,Profile!$C$2:$C$17521,BK$8))*$C$9</f>
        <v>0</v>
      </c>
      <c r="BL299" s="162">
        <f>(SUMIFS(Profile!$E$2:$E$17521,Profile!$B$2:$B$17521,$B299,Profile!$C$2:$C$17521,BL$8))*$C$9</f>
        <v>0</v>
      </c>
      <c r="BM299" s="162">
        <f>(SUMIFS(Profile!$E$2:$E$17521,Profile!$B$2:$B$17521,$B299,Profile!$C$2:$C$17521,BM$8))*$C$9</f>
        <v>0</v>
      </c>
      <c r="BN299" s="162">
        <f>(SUMIFS(Profile!$E$2:$E$17521,Profile!$B$2:$B$17521,$B299,Profile!$C$2:$C$17521,BN$8))*$C$9</f>
        <v>0</v>
      </c>
      <c r="BO299" s="162">
        <f>(SUMIFS(Profile!$E$2:$E$17521,Profile!$B$2:$B$17521,$B299,Profile!$C$2:$C$17521,BO$8))*$C$9</f>
        <v>0</v>
      </c>
      <c r="BP299" s="162">
        <f>(SUMIFS(Profile!$E$2:$E$17521,Profile!$B$2:$B$17521,$B299,Profile!$C$2:$C$17521,BP$8))*$C$9</f>
        <v>0</v>
      </c>
      <c r="BQ299" s="162">
        <f>(SUMIFS(Profile!$E$2:$E$17521,Profile!$B$2:$B$17521,$B299,Profile!$C$2:$C$17521,BQ$8))*$C$9</f>
        <v>0</v>
      </c>
      <c r="BR299" s="162">
        <f>(SUMIFS(Profile!$E$2:$E$17521,Profile!$B$2:$B$17521,$B299,Profile!$C$2:$C$17521,BR$8))*$C$9</f>
        <v>0</v>
      </c>
      <c r="BS299" s="162">
        <f>(SUMIFS(Profile!$E$2:$E$17521,Profile!$B$2:$B$17521,$B299,Profile!$C$2:$C$17521,BS$8))*$C$9</f>
        <v>0</v>
      </c>
      <c r="BT299" s="162">
        <f>(SUMIFS(Profile!$E$2:$E$17521,Profile!$B$2:$B$17521,$B299,Profile!$C$2:$C$17521,BT$8))*$C$9</f>
        <v>0</v>
      </c>
      <c r="BU299" s="162">
        <f>(SUMIFS(Profile!$E$2:$E$17521,Profile!$B$2:$B$17521,$B299,Profile!$C$2:$C$17521,BU$8))*$C$9</f>
        <v>0</v>
      </c>
      <c r="BV299" s="162">
        <f>(SUMIFS(Profile!$E$2:$E$17521,Profile!$B$2:$B$17521,$B299,Profile!$C$2:$C$17521,BV$8))*$C$9</f>
        <v>0</v>
      </c>
      <c r="BW299" s="162">
        <f>(SUMIFS(Profile!$E$2:$E$17521,Profile!$B$2:$B$17521,$B299,Profile!$C$2:$C$17521,BW$8))*$C$9</f>
        <v>0</v>
      </c>
      <c r="BX299" s="162">
        <f>(SUMIFS(Profile!$E$2:$E$17521,Profile!$B$2:$B$17521,$B299,Profile!$C$2:$C$17521,BX$8))*$C$9</f>
        <v>0</v>
      </c>
      <c r="BY299" s="162">
        <f>(SUMIFS(Profile!$E$2:$E$17521,Profile!$B$2:$B$17521,$B299,Profile!$C$2:$C$17521,BY$8))*$C$9</f>
        <v>0</v>
      </c>
      <c r="BZ299" s="162">
        <f>(SUMIFS(Profile!$E$2:$E$17521,Profile!$B$2:$B$17521,$B299,Profile!$C$2:$C$17521,BZ$8))*$C$9</f>
        <v>0</v>
      </c>
      <c r="CA299" s="162">
        <f>(SUMIFS(Profile!$E$2:$E$17521,Profile!$B$2:$B$17521,$B299,Profile!$C$2:$C$17521,CA$8))*$C$9</f>
        <v>0</v>
      </c>
      <c r="CB299" s="162">
        <f>(SUMIFS(Profile!$E$2:$E$17521,Profile!$B$2:$B$17521,$B299,Profile!$C$2:$C$17521,CB$8))*$C$9</f>
        <v>0</v>
      </c>
      <c r="CC299" s="162">
        <f>(SUMIFS(Profile!$E$2:$E$17521,Profile!$B$2:$B$17521,$B299,Profile!$C$2:$C$17521,CC$8))*$C$9</f>
        <v>0</v>
      </c>
      <c r="CD299" s="162">
        <f>(SUMIFS(Profile!$E$2:$E$17521,Profile!$B$2:$B$17521,$B299,Profile!$C$2:$C$17521,CD$8))*$C$9</f>
        <v>0</v>
      </c>
      <c r="CE299" s="162">
        <f>(SUMIFS(Profile!$E$2:$E$17521,Profile!$B$2:$B$17521,$B299,Profile!$C$2:$C$17521,CE$8))*$C$9</f>
        <v>0</v>
      </c>
      <c r="CF299" s="162">
        <f>(SUMIFS(Profile!$E$2:$E$17521,Profile!$B$2:$B$17521,$B299,Profile!$C$2:$C$17521,CF$8))*$C$9</f>
        <v>0</v>
      </c>
      <c r="CG299" s="162">
        <f>(SUMIFS(Profile!$E$2:$E$17521,Profile!$B$2:$B$17521,$B299,Profile!$C$2:$C$17521,CG$8))*$C$9</f>
        <v>0</v>
      </c>
      <c r="CH299" s="162">
        <f>(SUMIFS(Profile!$E$2:$E$17521,Profile!$B$2:$B$17521,$B299,Profile!$C$2:$C$17521,CH$8))*$C$9</f>
        <v>0</v>
      </c>
      <c r="CI299" s="162">
        <f>(SUMIFS(Profile!$E$2:$E$17521,Profile!$B$2:$B$17521,$B299,Profile!$C$2:$C$17521,CI$8))*$C$9</f>
        <v>0</v>
      </c>
      <c r="CJ299" s="162">
        <f>(SUMIFS(Profile!$E$2:$E$17521,Profile!$B$2:$B$17521,$B299,Profile!$C$2:$C$17521,CJ$8))*$C$9</f>
        <v>0</v>
      </c>
      <c r="CK299" s="162">
        <f>(SUMIFS(Profile!$E$2:$E$17521,Profile!$B$2:$B$17521,$B299,Profile!$C$2:$C$17521,CK$8))*$C$9</f>
        <v>0</v>
      </c>
      <c r="CL299" s="162">
        <f>(SUMIFS(Profile!$E$2:$E$17521,Profile!$B$2:$B$17521,$B299,Profile!$C$2:$C$17521,CL$8))*$C$9</f>
        <v>0</v>
      </c>
      <c r="CM299" s="162">
        <f>(SUMIFS(Profile!$E$2:$E$17521,Profile!$B$2:$B$17521,$B299,Profile!$C$2:$C$17521,CM$8))*$C$9</f>
        <v>0</v>
      </c>
      <c r="CN299" s="162">
        <f>(SUMIFS(Profile!$E$2:$E$17521,Profile!$B$2:$B$17521,$B299,Profile!$C$2:$C$17521,CN$8))*$C$9</f>
        <v>0</v>
      </c>
      <c r="CO299" s="162">
        <f>(SUMIFS(Profile!$E$2:$E$17521,Profile!$B$2:$B$17521,$B299,Profile!$C$2:$C$17521,CO$8))*$C$9</f>
        <v>0</v>
      </c>
      <c r="CP299" s="162">
        <f>(SUMIFS(Profile!$E$2:$E$17521,Profile!$B$2:$B$17521,$B299,Profile!$C$2:$C$17521,CP$8))*$C$9</f>
        <v>0</v>
      </c>
      <c r="CQ299" s="162">
        <f>(SUMIFS(Profile!$E$2:$E$17521,Profile!$B$2:$B$17521,$B299,Profile!$C$2:$C$17521,CQ$8))*$C$9</f>
        <v>0</v>
      </c>
      <c r="CR299" s="162">
        <f>(SUMIFS(Profile!$E$2:$E$17521,Profile!$B$2:$B$17521,$B299,Profile!$C$2:$C$17521,CR$8))*$C$9</f>
        <v>0</v>
      </c>
      <c r="CS299" s="162">
        <f>(SUMIFS(Profile!$E$2:$E$17521,Profile!$B$2:$B$17521,$B299,Profile!$C$2:$C$17521,CS$8))*$C$9</f>
        <v>0</v>
      </c>
      <c r="CT299" s="162">
        <f>(SUMIFS(Profile!$E$2:$E$17521,Profile!$B$2:$B$17521,$B299,Profile!$C$2:$C$17521,CT$8))*$C$9</f>
        <v>0</v>
      </c>
      <c r="CU299" s="162">
        <f>(SUMIFS(Profile!$E$2:$E$17521,Profile!$B$2:$B$17521,$B299,Profile!$C$2:$C$17521,CU$8))*$C$9</f>
        <v>0</v>
      </c>
      <c r="CV299" s="162">
        <f>(SUMIFS(Profile!$E$2:$E$17521,Profile!$B$2:$B$17521,$B299,Profile!$C$2:$C$17521,CV$8))*$C$9</f>
        <v>0</v>
      </c>
      <c r="CW299" s="162">
        <f>(SUMIFS(Profile!$E$2:$E$17521,Profile!$B$2:$B$17521,$B299,Profile!$C$2:$C$17521,CW$8))*$C$9</f>
        <v>0</v>
      </c>
      <c r="CX299" s="162">
        <f t="shared" si="11"/>
        <v>0</v>
      </c>
      <c r="CY299" s="162">
        <f t="shared" ref="CY299:ET299" si="1456">MAX(BB299-E299,0)</f>
        <v>0</v>
      </c>
      <c r="CZ299" s="162">
        <f t="shared" si="1456"/>
        <v>0</v>
      </c>
      <c r="DA299" s="162">
        <f t="shared" si="1456"/>
        <v>0</v>
      </c>
      <c r="DB299" s="162">
        <f t="shared" si="1456"/>
        <v>0</v>
      </c>
      <c r="DC299" s="162">
        <f t="shared" si="1456"/>
        <v>0</v>
      </c>
      <c r="DD299" s="162">
        <f t="shared" si="1456"/>
        <v>0</v>
      </c>
      <c r="DE299" s="162">
        <f t="shared" si="1456"/>
        <v>0</v>
      </c>
      <c r="DF299" s="162">
        <f t="shared" si="1456"/>
        <v>0</v>
      </c>
      <c r="DG299" s="162">
        <f t="shared" si="1456"/>
        <v>0</v>
      </c>
      <c r="DH299" s="162">
        <f t="shared" si="1456"/>
        <v>0</v>
      </c>
      <c r="DI299" s="162">
        <f t="shared" si="1456"/>
        <v>0</v>
      </c>
      <c r="DJ299" s="162">
        <f t="shared" si="1456"/>
        <v>0</v>
      </c>
      <c r="DK299" s="162">
        <f t="shared" si="1456"/>
        <v>0</v>
      </c>
      <c r="DL299" s="162">
        <f t="shared" si="1456"/>
        <v>0</v>
      </c>
      <c r="DM299" s="162">
        <f t="shared" si="1456"/>
        <v>0</v>
      </c>
      <c r="DN299" s="162">
        <f t="shared" si="1456"/>
        <v>0</v>
      </c>
      <c r="DO299" s="162">
        <f t="shared" si="1456"/>
        <v>0</v>
      </c>
      <c r="DP299" s="162">
        <f t="shared" si="1456"/>
        <v>0</v>
      </c>
      <c r="DQ299" s="162">
        <f t="shared" si="1456"/>
        <v>0</v>
      </c>
      <c r="DR299" s="162">
        <f t="shared" si="1456"/>
        <v>0</v>
      </c>
      <c r="DS299" s="162">
        <f t="shared" si="1456"/>
        <v>0</v>
      </c>
      <c r="DT299" s="162">
        <f t="shared" si="1456"/>
        <v>0</v>
      </c>
      <c r="DU299" s="162">
        <f t="shared" si="1456"/>
        <v>0</v>
      </c>
      <c r="DV299" s="162">
        <f t="shared" si="1456"/>
        <v>0</v>
      </c>
      <c r="DW299" s="162">
        <f t="shared" si="1456"/>
        <v>0</v>
      </c>
      <c r="DX299" s="162">
        <f t="shared" si="1456"/>
        <v>0</v>
      </c>
      <c r="DY299" s="162">
        <f t="shared" si="1456"/>
        <v>0</v>
      </c>
      <c r="DZ299" s="162">
        <f t="shared" si="1456"/>
        <v>0</v>
      </c>
      <c r="EA299" s="162">
        <f t="shared" si="1456"/>
        <v>0</v>
      </c>
      <c r="EB299" s="162">
        <f t="shared" si="1456"/>
        <v>0</v>
      </c>
      <c r="EC299" s="162">
        <f t="shared" si="1456"/>
        <v>0</v>
      </c>
      <c r="ED299" s="162">
        <f t="shared" si="1456"/>
        <v>0</v>
      </c>
      <c r="EE299" s="162">
        <f t="shared" si="1456"/>
        <v>0</v>
      </c>
      <c r="EF299" s="162">
        <f t="shared" si="1456"/>
        <v>0</v>
      </c>
      <c r="EG299" s="162">
        <f t="shared" si="1456"/>
        <v>0</v>
      </c>
      <c r="EH299" s="162">
        <f t="shared" si="1456"/>
        <v>0</v>
      </c>
      <c r="EI299" s="162">
        <f t="shared" si="1456"/>
        <v>0</v>
      </c>
      <c r="EJ299" s="162">
        <f t="shared" si="1456"/>
        <v>0</v>
      </c>
      <c r="EK299" s="162">
        <f t="shared" si="1456"/>
        <v>0</v>
      </c>
      <c r="EL299" s="162">
        <f t="shared" si="1456"/>
        <v>0</v>
      </c>
      <c r="EM299" s="162">
        <f t="shared" si="1456"/>
        <v>0</v>
      </c>
      <c r="EN299" s="162">
        <f t="shared" si="1456"/>
        <v>0</v>
      </c>
      <c r="EO299" s="162">
        <f t="shared" si="1456"/>
        <v>0</v>
      </c>
      <c r="EP299" s="162">
        <f t="shared" si="1456"/>
        <v>0</v>
      </c>
      <c r="EQ299" s="162">
        <f t="shared" si="1456"/>
        <v>0</v>
      </c>
      <c r="ER299" s="162">
        <f t="shared" si="1456"/>
        <v>0</v>
      </c>
      <c r="ES299" s="162">
        <f t="shared" si="1456"/>
        <v>0</v>
      </c>
      <c r="ET299" s="162">
        <f t="shared" si="1456"/>
        <v>0</v>
      </c>
      <c r="EU299" s="162">
        <f t="shared" si="13"/>
        <v>0</v>
      </c>
      <c r="EV299" s="162">
        <f t="shared" ref="EV299:GQ299" si="1457">BB299-CY299</f>
        <v>0</v>
      </c>
      <c r="EW299" s="162">
        <f t="shared" si="1457"/>
        <v>0</v>
      </c>
      <c r="EX299" s="162">
        <f t="shared" si="1457"/>
        <v>0</v>
      </c>
      <c r="EY299" s="162">
        <f t="shared" si="1457"/>
        <v>0</v>
      </c>
      <c r="EZ299" s="162">
        <f t="shared" si="1457"/>
        <v>0</v>
      </c>
      <c r="FA299" s="162">
        <f t="shared" si="1457"/>
        <v>0</v>
      </c>
      <c r="FB299" s="162">
        <f t="shared" si="1457"/>
        <v>0</v>
      </c>
      <c r="FC299" s="162">
        <f t="shared" si="1457"/>
        <v>0</v>
      </c>
      <c r="FD299" s="162">
        <f t="shared" si="1457"/>
        <v>0</v>
      </c>
      <c r="FE299" s="162">
        <f t="shared" si="1457"/>
        <v>0</v>
      </c>
      <c r="FF299" s="162">
        <f t="shared" si="1457"/>
        <v>0</v>
      </c>
      <c r="FG299" s="162">
        <f t="shared" si="1457"/>
        <v>0</v>
      </c>
      <c r="FH299" s="162">
        <f t="shared" si="1457"/>
        <v>0</v>
      </c>
      <c r="FI299" s="162">
        <f t="shared" si="1457"/>
        <v>0</v>
      </c>
      <c r="FJ299" s="162">
        <f t="shared" si="1457"/>
        <v>0</v>
      </c>
      <c r="FK299" s="162">
        <f t="shared" si="1457"/>
        <v>0</v>
      </c>
      <c r="FL299" s="162">
        <f t="shared" si="1457"/>
        <v>0</v>
      </c>
      <c r="FM299" s="162">
        <f t="shared" si="1457"/>
        <v>0</v>
      </c>
      <c r="FN299" s="162">
        <f t="shared" si="1457"/>
        <v>0</v>
      </c>
      <c r="FO299" s="162">
        <f t="shared" si="1457"/>
        <v>0</v>
      </c>
      <c r="FP299" s="162">
        <f t="shared" si="1457"/>
        <v>0</v>
      </c>
      <c r="FQ299" s="162">
        <f t="shared" si="1457"/>
        <v>0</v>
      </c>
      <c r="FR299" s="162">
        <f t="shared" si="1457"/>
        <v>0</v>
      </c>
      <c r="FS299" s="162">
        <f t="shared" si="1457"/>
        <v>0</v>
      </c>
      <c r="FT299" s="162">
        <f t="shared" si="1457"/>
        <v>0</v>
      </c>
      <c r="FU299" s="162">
        <f t="shared" si="1457"/>
        <v>0</v>
      </c>
      <c r="FV299" s="162">
        <f t="shared" si="1457"/>
        <v>0</v>
      </c>
      <c r="FW299" s="162">
        <f t="shared" si="1457"/>
        <v>0</v>
      </c>
      <c r="FX299" s="162">
        <f t="shared" si="1457"/>
        <v>0</v>
      </c>
      <c r="FY299" s="162">
        <f t="shared" si="1457"/>
        <v>0</v>
      </c>
      <c r="FZ299" s="162">
        <f t="shared" si="1457"/>
        <v>0</v>
      </c>
      <c r="GA299" s="162">
        <f t="shared" si="1457"/>
        <v>0</v>
      </c>
      <c r="GB299" s="162">
        <f t="shared" si="1457"/>
        <v>0</v>
      </c>
      <c r="GC299" s="162">
        <f t="shared" si="1457"/>
        <v>0</v>
      </c>
      <c r="GD299" s="162">
        <f t="shared" si="1457"/>
        <v>0</v>
      </c>
      <c r="GE299" s="162">
        <f t="shared" si="1457"/>
        <v>0</v>
      </c>
      <c r="GF299" s="162">
        <f t="shared" si="1457"/>
        <v>0</v>
      </c>
      <c r="GG299" s="162">
        <f t="shared" si="1457"/>
        <v>0</v>
      </c>
      <c r="GH299" s="162">
        <f t="shared" si="1457"/>
        <v>0</v>
      </c>
      <c r="GI299" s="162">
        <f t="shared" si="1457"/>
        <v>0</v>
      </c>
      <c r="GJ299" s="162">
        <f t="shared" si="1457"/>
        <v>0</v>
      </c>
      <c r="GK299" s="162">
        <f t="shared" si="1457"/>
        <v>0</v>
      </c>
      <c r="GL299" s="162">
        <f t="shared" si="1457"/>
        <v>0</v>
      </c>
      <c r="GM299" s="162">
        <f t="shared" si="1457"/>
        <v>0</v>
      </c>
      <c r="GN299" s="162">
        <f t="shared" si="1457"/>
        <v>0</v>
      </c>
      <c r="GO299" s="162">
        <f t="shared" si="1457"/>
        <v>0</v>
      </c>
      <c r="GP299" s="162">
        <f t="shared" si="1457"/>
        <v>0</v>
      </c>
      <c r="GQ299" s="162">
        <f t="shared" si="1457"/>
        <v>0</v>
      </c>
      <c r="GR299" s="162">
        <f t="shared" si="15"/>
        <v>0</v>
      </c>
      <c r="GS299" s="162">
        <f t="shared" ref="GS299:IN299" si="1458">E299-EV299</f>
        <v>0</v>
      </c>
      <c r="GT299" s="162">
        <f t="shared" si="1458"/>
        <v>0</v>
      </c>
      <c r="GU299" s="162">
        <f t="shared" si="1458"/>
        <v>0</v>
      </c>
      <c r="GV299" s="162">
        <f t="shared" si="1458"/>
        <v>0</v>
      </c>
      <c r="GW299" s="162">
        <f t="shared" si="1458"/>
        <v>0</v>
      </c>
      <c r="GX299" s="162">
        <f t="shared" si="1458"/>
        <v>0</v>
      </c>
      <c r="GY299" s="162">
        <f t="shared" si="1458"/>
        <v>0</v>
      </c>
      <c r="GZ299" s="162">
        <f t="shared" si="1458"/>
        <v>0</v>
      </c>
      <c r="HA299" s="162">
        <f t="shared" si="1458"/>
        <v>0</v>
      </c>
      <c r="HB299" s="162">
        <f t="shared" si="1458"/>
        <v>0</v>
      </c>
      <c r="HC299" s="162">
        <f t="shared" si="1458"/>
        <v>0</v>
      </c>
      <c r="HD299" s="162">
        <f t="shared" si="1458"/>
        <v>0</v>
      </c>
      <c r="HE299" s="162">
        <f t="shared" si="1458"/>
        <v>0</v>
      </c>
      <c r="HF299" s="162">
        <f t="shared" si="1458"/>
        <v>0</v>
      </c>
      <c r="HG299" s="162">
        <f t="shared" si="1458"/>
        <v>0</v>
      </c>
      <c r="HH299" s="162">
        <f t="shared" si="1458"/>
        <v>0</v>
      </c>
      <c r="HI299" s="162">
        <f t="shared" si="1458"/>
        <v>0</v>
      </c>
      <c r="HJ299" s="162">
        <f t="shared" si="1458"/>
        <v>0</v>
      </c>
      <c r="HK299" s="162">
        <f t="shared" si="1458"/>
        <v>0</v>
      </c>
      <c r="HL299" s="162">
        <f t="shared" si="1458"/>
        <v>0</v>
      </c>
      <c r="HM299" s="162">
        <f t="shared" si="1458"/>
        <v>0</v>
      </c>
      <c r="HN299" s="162">
        <f t="shared" si="1458"/>
        <v>0</v>
      </c>
      <c r="HO299" s="162">
        <f t="shared" si="1458"/>
        <v>0</v>
      </c>
      <c r="HP299" s="162">
        <f t="shared" si="1458"/>
        <v>0</v>
      </c>
      <c r="HQ299" s="162">
        <f t="shared" si="1458"/>
        <v>0</v>
      </c>
      <c r="HR299" s="162">
        <f t="shared" si="1458"/>
        <v>0</v>
      </c>
      <c r="HS299" s="162">
        <f t="shared" si="1458"/>
        <v>0</v>
      </c>
      <c r="HT299" s="162">
        <f t="shared" si="1458"/>
        <v>0</v>
      </c>
      <c r="HU299" s="162">
        <f t="shared" si="1458"/>
        <v>0</v>
      </c>
      <c r="HV299" s="162">
        <f t="shared" si="1458"/>
        <v>0</v>
      </c>
      <c r="HW299" s="162">
        <f t="shared" si="1458"/>
        <v>0</v>
      </c>
      <c r="HX299" s="162">
        <f t="shared" si="1458"/>
        <v>0</v>
      </c>
      <c r="HY299" s="162">
        <f t="shared" si="1458"/>
        <v>0</v>
      </c>
      <c r="HZ299" s="162">
        <f t="shared" si="1458"/>
        <v>0</v>
      </c>
      <c r="IA299" s="162">
        <f t="shared" si="1458"/>
        <v>0</v>
      </c>
      <c r="IB299" s="162">
        <f t="shared" si="1458"/>
        <v>0</v>
      </c>
      <c r="IC299" s="162">
        <f t="shared" si="1458"/>
        <v>0</v>
      </c>
      <c r="ID299" s="162">
        <f t="shared" si="1458"/>
        <v>0</v>
      </c>
      <c r="IE299" s="162">
        <f t="shared" si="1458"/>
        <v>0</v>
      </c>
      <c r="IF299" s="162">
        <f t="shared" si="1458"/>
        <v>0</v>
      </c>
      <c r="IG299" s="162">
        <f t="shared" si="1458"/>
        <v>0</v>
      </c>
      <c r="IH299" s="162">
        <f t="shared" si="1458"/>
        <v>0</v>
      </c>
      <c r="II299" s="162">
        <f t="shared" si="1458"/>
        <v>0</v>
      </c>
      <c r="IJ299" s="162">
        <f t="shared" si="1458"/>
        <v>0</v>
      </c>
      <c r="IK299" s="162">
        <f t="shared" si="1458"/>
        <v>0</v>
      </c>
      <c r="IL299" s="162">
        <f t="shared" si="1458"/>
        <v>0</v>
      </c>
      <c r="IM299" s="162">
        <f t="shared" si="1458"/>
        <v>0</v>
      </c>
      <c r="IN299" s="162">
        <f t="shared" si="1458"/>
        <v>0</v>
      </c>
      <c r="IO299" s="162">
        <f t="shared" si="17"/>
        <v>0</v>
      </c>
      <c r="IP299" s="162">
        <f t="shared" si="23"/>
        <v>0</v>
      </c>
      <c r="IQ299" s="162">
        <f t="shared" ref="IQ299:KK299" si="1459">MAX((MIN(CZ299+IP299,$IO$7))-GT299,0)</f>
        <v>0</v>
      </c>
      <c r="IR299" s="162">
        <f t="shared" si="1459"/>
        <v>0</v>
      </c>
      <c r="IS299" s="162">
        <f t="shared" si="1459"/>
        <v>0</v>
      </c>
      <c r="IT299" s="162">
        <f t="shared" si="1459"/>
        <v>0</v>
      </c>
      <c r="IU299" s="162">
        <f t="shared" si="1459"/>
        <v>0</v>
      </c>
      <c r="IV299" s="162">
        <f t="shared" si="1459"/>
        <v>0</v>
      </c>
      <c r="IW299" s="162">
        <f t="shared" si="1459"/>
        <v>0</v>
      </c>
      <c r="IX299" s="162">
        <f t="shared" si="1459"/>
        <v>0</v>
      </c>
      <c r="IY299" s="162">
        <f t="shared" si="1459"/>
        <v>0</v>
      </c>
      <c r="IZ299" s="162">
        <f t="shared" si="1459"/>
        <v>0</v>
      </c>
      <c r="JA299" s="162">
        <f t="shared" si="1459"/>
        <v>0</v>
      </c>
      <c r="JB299" s="162">
        <f t="shared" si="1459"/>
        <v>0</v>
      </c>
      <c r="JC299" s="162">
        <f t="shared" si="1459"/>
        <v>0</v>
      </c>
      <c r="JD299" s="162">
        <f t="shared" si="1459"/>
        <v>0</v>
      </c>
      <c r="JE299" s="162">
        <f t="shared" si="1459"/>
        <v>0</v>
      </c>
      <c r="JF299" s="162">
        <f t="shared" si="1459"/>
        <v>0</v>
      </c>
      <c r="JG299" s="162">
        <f t="shared" si="1459"/>
        <v>0</v>
      </c>
      <c r="JH299" s="162">
        <f t="shared" si="1459"/>
        <v>0</v>
      </c>
      <c r="JI299" s="162">
        <f t="shared" si="1459"/>
        <v>0</v>
      </c>
      <c r="JJ299" s="162">
        <f t="shared" si="1459"/>
        <v>0</v>
      </c>
      <c r="JK299" s="162">
        <f t="shared" si="1459"/>
        <v>0</v>
      </c>
      <c r="JL299" s="162">
        <f t="shared" si="1459"/>
        <v>0</v>
      </c>
      <c r="JM299" s="162">
        <f t="shared" si="1459"/>
        <v>0</v>
      </c>
      <c r="JN299" s="162">
        <f t="shared" si="1459"/>
        <v>0</v>
      </c>
      <c r="JO299" s="162">
        <f t="shared" si="1459"/>
        <v>0</v>
      </c>
      <c r="JP299" s="162">
        <f t="shared" si="1459"/>
        <v>0</v>
      </c>
      <c r="JQ299" s="162">
        <f t="shared" si="1459"/>
        <v>0</v>
      </c>
      <c r="JR299" s="162">
        <f t="shared" si="1459"/>
        <v>0</v>
      </c>
      <c r="JS299" s="162">
        <f t="shared" si="1459"/>
        <v>0</v>
      </c>
      <c r="JT299" s="162">
        <f t="shared" si="1459"/>
        <v>0</v>
      </c>
      <c r="JU299" s="162">
        <f t="shared" si="1459"/>
        <v>0</v>
      </c>
      <c r="JV299" s="162">
        <f t="shared" si="1459"/>
        <v>0</v>
      </c>
      <c r="JW299" s="162">
        <f t="shared" si="1459"/>
        <v>0</v>
      </c>
      <c r="JX299" s="162">
        <f t="shared" si="1459"/>
        <v>0</v>
      </c>
      <c r="JY299" s="162">
        <f t="shared" si="1459"/>
        <v>0</v>
      </c>
      <c r="JZ299" s="162">
        <f t="shared" si="1459"/>
        <v>0</v>
      </c>
      <c r="KA299" s="162">
        <f t="shared" si="1459"/>
        <v>0</v>
      </c>
      <c r="KB299" s="162">
        <f t="shared" si="1459"/>
        <v>0</v>
      </c>
      <c r="KC299" s="162">
        <f t="shared" si="1459"/>
        <v>0</v>
      </c>
      <c r="KD299" s="162">
        <f t="shared" si="1459"/>
        <v>0</v>
      </c>
      <c r="KE299" s="162">
        <f t="shared" si="1459"/>
        <v>0</v>
      </c>
      <c r="KF299" s="162">
        <f t="shared" si="1459"/>
        <v>0</v>
      </c>
      <c r="KG299" s="162">
        <f t="shared" si="1459"/>
        <v>0</v>
      </c>
      <c r="KH299" s="162">
        <f t="shared" si="1459"/>
        <v>0</v>
      </c>
      <c r="KI299" s="162">
        <f t="shared" si="1459"/>
        <v>0</v>
      </c>
      <c r="KJ299" s="162">
        <f t="shared" si="1459"/>
        <v>0</v>
      </c>
      <c r="KK299" s="162">
        <f t="shared" si="1459"/>
        <v>0</v>
      </c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</row>
    <row r="300" ht="14.25" customHeight="1" spans="1:326" x14ac:dyDescent="0.25">
      <c r="A300" s="1">
        <v>10</v>
      </c>
      <c r="B300" s="1">
        <f t="shared" ref="B300:C300" si="1460">B299+1</f>
        <v>290</v>
      </c>
      <c r="C300" s="232">
        <f t="shared" si="1460"/>
        <v>43755</v>
      </c>
      <c r="D300" s="162">
        <f t="shared" si="9"/>
        <v>0</v>
      </c>
      <c r="E300" s="162">
        <f>(SUMIFS(Profile!$F$2:$F$17521,Profile!$B$2:$B$17521,$B300,Profile!$C$2:$C$17521,E$8))*$C$6</f>
        <v>0</v>
      </c>
      <c r="F300" s="162">
        <f>(SUMIFS(Profile!$F$2:$F$17521,Profile!$B$2:$B$17521,$B300,Profile!$C$2:$C$17521,F$8))*$C$6</f>
        <v>0</v>
      </c>
      <c r="G300" s="162">
        <f>(SUMIFS(Profile!$F$2:$F$17521,Profile!$B$2:$B$17521,$B300,Profile!$C$2:$C$17521,G$8))*$C$6</f>
        <v>0</v>
      </c>
      <c r="H300" s="162">
        <f>(SUMIFS(Profile!$F$2:$F$17521,Profile!$B$2:$B$17521,$B300,Profile!$C$2:$C$17521,H$8))*$C$6</f>
        <v>0</v>
      </c>
      <c r="I300" s="162">
        <f>(SUMIFS(Profile!$F$2:$F$17521,Profile!$B$2:$B$17521,$B300,Profile!$C$2:$C$17521,I$8))*$C$6</f>
        <v>0</v>
      </c>
      <c r="J300" s="162">
        <f>(SUMIFS(Profile!$F$2:$F$17521,Profile!$B$2:$B$17521,$B300,Profile!$C$2:$C$17521,J$8))*$C$6</f>
        <v>0</v>
      </c>
      <c r="K300" s="162">
        <f>(SUMIFS(Profile!$F$2:$F$17521,Profile!$B$2:$B$17521,$B300,Profile!$C$2:$C$17521,K$8))*$C$6</f>
        <v>0</v>
      </c>
      <c r="L300" s="162">
        <f>(SUMIFS(Profile!$F$2:$F$17521,Profile!$B$2:$B$17521,$B300,Profile!$C$2:$C$17521,L$8))*$C$6</f>
        <v>0</v>
      </c>
      <c r="M300" s="162">
        <f>(SUMIFS(Profile!$F$2:$F$17521,Profile!$B$2:$B$17521,$B300,Profile!$C$2:$C$17521,M$8))*$C$6</f>
        <v>0</v>
      </c>
      <c r="N300" s="162">
        <f>(SUMIFS(Profile!$F$2:$F$17521,Profile!$B$2:$B$17521,$B300,Profile!$C$2:$C$17521,N$8))*$C$6</f>
        <v>0</v>
      </c>
      <c r="O300" s="162">
        <f>(SUMIFS(Profile!$F$2:$F$17521,Profile!$B$2:$B$17521,$B300,Profile!$C$2:$C$17521,O$8))*$C$6</f>
        <v>0</v>
      </c>
      <c r="P300" s="162">
        <f>(SUMIFS(Profile!$F$2:$F$17521,Profile!$B$2:$B$17521,$B300,Profile!$C$2:$C$17521,P$8))*$C$6</f>
        <v>0</v>
      </c>
      <c r="Q300" s="162">
        <f>(SUMIFS(Profile!$F$2:$F$17521,Profile!$B$2:$B$17521,$B300,Profile!$C$2:$C$17521,Q$8))*$C$6</f>
        <v>0</v>
      </c>
      <c r="R300" s="162">
        <f>(SUMIFS(Profile!$F$2:$F$17521,Profile!$B$2:$B$17521,$B300,Profile!$C$2:$C$17521,R$8))*$C$6</f>
        <v>0</v>
      </c>
      <c r="S300" s="162">
        <f>(SUMIFS(Profile!$F$2:$F$17521,Profile!$B$2:$B$17521,$B300,Profile!$C$2:$C$17521,S$8))*$C$6</f>
        <v>0</v>
      </c>
      <c r="T300" s="162">
        <f>(SUMIFS(Profile!$F$2:$F$17521,Profile!$B$2:$B$17521,$B300,Profile!$C$2:$C$17521,T$8))*$C$6</f>
        <v>0</v>
      </c>
      <c r="U300" s="162">
        <f>(SUMIFS(Profile!$F$2:$F$17521,Profile!$B$2:$B$17521,$B300,Profile!$C$2:$C$17521,U$8))*$C$6</f>
        <v>0</v>
      </c>
      <c r="V300" s="162">
        <f>(SUMIFS(Profile!$F$2:$F$17521,Profile!$B$2:$B$17521,$B300,Profile!$C$2:$C$17521,V$8))*$C$6</f>
        <v>0</v>
      </c>
      <c r="W300" s="162">
        <f>(SUMIFS(Profile!$F$2:$F$17521,Profile!$B$2:$B$17521,$B300,Profile!$C$2:$C$17521,W$8))*$C$6</f>
        <v>0</v>
      </c>
      <c r="X300" s="162">
        <f>(SUMIFS(Profile!$F$2:$F$17521,Profile!$B$2:$B$17521,$B300,Profile!$C$2:$C$17521,X$8))*$C$6</f>
        <v>0</v>
      </c>
      <c r="Y300" s="162">
        <f>(SUMIFS(Profile!$F$2:$F$17521,Profile!$B$2:$B$17521,$B300,Profile!$C$2:$C$17521,Y$8))*$C$6</f>
        <v>0</v>
      </c>
      <c r="Z300" s="162">
        <f>(SUMIFS(Profile!$F$2:$F$17521,Profile!$B$2:$B$17521,$B300,Profile!$C$2:$C$17521,Z$8))*$C$6</f>
        <v>0</v>
      </c>
      <c r="AA300" s="162">
        <f>(SUMIFS(Profile!$F$2:$F$17521,Profile!$B$2:$B$17521,$B300,Profile!$C$2:$C$17521,AA$8))*$C$6</f>
        <v>0</v>
      </c>
      <c r="AB300" s="162">
        <f>(SUMIFS(Profile!$F$2:$F$17521,Profile!$B$2:$B$17521,$B300,Profile!$C$2:$C$17521,AB$8))*$C$6</f>
        <v>0</v>
      </c>
      <c r="AC300" s="162">
        <f>(SUMIFS(Profile!$F$2:$F$17521,Profile!$B$2:$B$17521,$B300,Profile!$C$2:$C$17521,AC$8))*$C$6</f>
        <v>0</v>
      </c>
      <c r="AD300" s="162">
        <f>(SUMIFS(Profile!$F$2:$F$17521,Profile!$B$2:$B$17521,$B300,Profile!$C$2:$C$17521,AD$8))*$C$6</f>
        <v>0</v>
      </c>
      <c r="AE300" s="162">
        <f>(SUMIFS(Profile!$F$2:$F$17521,Profile!$B$2:$B$17521,$B300,Profile!$C$2:$C$17521,AE$8))*$C$6</f>
        <v>0</v>
      </c>
      <c r="AF300" s="162">
        <f>(SUMIFS(Profile!$F$2:$F$17521,Profile!$B$2:$B$17521,$B300,Profile!$C$2:$C$17521,AF$8))*$C$6</f>
        <v>0</v>
      </c>
      <c r="AG300" s="162">
        <f>(SUMIFS(Profile!$F$2:$F$17521,Profile!$B$2:$B$17521,$B300,Profile!$C$2:$C$17521,AG$8))*$C$6</f>
        <v>0</v>
      </c>
      <c r="AH300" s="162">
        <f>(SUMIFS(Profile!$F$2:$F$17521,Profile!$B$2:$B$17521,$B300,Profile!$C$2:$C$17521,AH$8))*$C$6</f>
        <v>0</v>
      </c>
      <c r="AI300" s="162">
        <f>(SUMIFS(Profile!$F$2:$F$17521,Profile!$B$2:$B$17521,$B300,Profile!$C$2:$C$17521,AI$8))*$C$6</f>
        <v>0</v>
      </c>
      <c r="AJ300" s="162">
        <f>(SUMIFS(Profile!$F$2:$F$17521,Profile!$B$2:$B$17521,$B300,Profile!$C$2:$C$17521,AJ$8))*$C$6</f>
        <v>0</v>
      </c>
      <c r="AK300" s="162">
        <f>(SUMIFS(Profile!$F$2:$F$17521,Profile!$B$2:$B$17521,$B300,Profile!$C$2:$C$17521,AK$8))*$C$6</f>
        <v>0</v>
      </c>
      <c r="AL300" s="162">
        <f>(SUMIFS(Profile!$F$2:$F$17521,Profile!$B$2:$B$17521,$B300,Profile!$C$2:$C$17521,AL$8))*$C$6</f>
        <v>0</v>
      </c>
      <c r="AM300" s="162">
        <f>(SUMIFS(Profile!$F$2:$F$17521,Profile!$B$2:$B$17521,$B300,Profile!$C$2:$C$17521,AM$8))*$C$6</f>
        <v>0</v>
      </c>
      <c r="AN300" s="162">
        <f>(SUMIFS(Profile!$F$2:$F$17521,Profile!$B$2:$B$17521,$B300,Profile!$C$2:$C$17521,AN$8))*$C$6</f>
        <v>0</v>
      </c>
      <c r="AO300" s="162">
        <f>(SUMIFS(Profile!$F$2:$F$17521,Profile!$B$2:$B$17521,$B300,Profile!$C$2:$C$17521,AO$8))*$C$6</f>
        <v>0</v>
      </c>
      <c r="AP300" s="162">
        <f>(SUMIFS(Profile!$F$2:$F$17521,Profile!$B$2:$B$17521,$B300,Profile!$C$2:$C$17521,AP$8))*$C$6</f>
        <v>0</v>
      </c>
      <c r="AQ300" s="162">
        <f>(SUMIFS(Profile!$F$2:$F$17521,Profile!$B$2:$B$17521,$B300,Profile!$C$2:$C$17521,AQ$8))*$C$6</f>
        <v>0</v>
      </c>
      <c r="AR300" s="162">
        <f>(SUMIFS(Profile!$F$2:$F$17521,Profile!$B$2:$B$17521,$B300,Profile!$C$2:$C$17521,AR$8))*$C$6</f>
        <v>0</v>
      </c>
      <c r="AS300" s="162">
        <f>(SUMIFS(Profile!$F$2:$F$17521,Profile!$B$2:$B$17521,$B300,Profile!$C$2:$C$17521,AS$8))*$C$6</f>
        <v>0</v>
      </c>
      <c r="AT300" s="162">
        <f>(SUMIFS(Profile!$F$2:$F$17521,Profile!$B$2:$B$17521,$B300,Profile!$C$2:$C$17521,AT$8))*$C$6</f>
        <v>0</v>
      </c>
      <c r="AU300" s="162">
        <f>(SUMIFS(Profile!$F$2:$F$17521,Profile!$B$2:$B$17521,$B300,Profile!$C$2:$C$17521,AU$8))*$C$6</f>
        <v>0</v>
      </c>
      <c r="AV300" s="162">
        <f>(SUMIFS(Profile!$F$2:$F$17521,Profile!$B$2:$B$17521,$B300,Profile!$C$2:$C$17521,AV$8))*$C$6</f>
        <v>0</v>
      </c>
      <c r="AW300" s="162">
        <f>(SUMIFS(Profile!$F$2:$F$17521,Profile!$B$2:$B$17521,$B300,Profile!$C$2:$C$17521,AW$8))*$C$6</f>
        <v>0</v>
      </c>
      <c r="AX300" s="162">
        <f>(SUMIFS(Profile!$F$2:$F$17521,Profile!$B$2:$B$17521,$B300,Profile!$C$2:$C$17521,AX$8))*$C$6</f>
        <v>0</v>
      </c>
      <c r="AY300" s="162">
        <f>(SUMIFS(Profile!$F$2:$F$17521,Profile!$B$2:$B$17521,$B300,Profile!$C$2:$C$17521,AY$8))*$C$6</f>
        <v>0</v>
      </c>
      <c r="AZ300" s="162">
        <f>(SUMIFS(Profile!$F$2:$F$17521,Profile!$B$2:$B$17521,$B300,Profile!$C$2:$C$17521,AZ$8))*$C$6</f>
        <v>0</v>
      </c>
      <c r="BA300" s="162">
        <f t="shared" si="10"/>
        <v>0</v>
      </c>
      <c r="BB300" s="162">
        <f>(SUMIFS(Profile!$E$2:$E$17521,Profile!$B$2:$B$17521,$B300,Profile!$C$2:$C$17521,BB$8))*$C$9</f>
        <v>0</v>
      </c>
      <c r="BC300" s="162">
        <f>(SUMIFS(Profile!$E$2:$E$17521,Profile!$B$2:$B$17521,$B300,Profile!$C$2:$C$17521,BC$8))*$C$9</f>
        <v>0</v>
      </c>
      <c r="BD300" s="162">
        <f>(SUMIFS(Profile!$E$2:$E$17521,Profile!$B$2:$B$17521,$B300,Profile!$C$2:$C$17521,BD$8))*$C$9</f>
        <v>0</v>
      </c>
      <c r="BE300" s="162">
        <f>(SUMIFS(Profile!$E$2:$E$17521,Profile!$B$2:$B$17521,$B300,Profile!$C$2:$C$17521,BE$8))*$C$9</f>
        <v>0</v>
      </c>
      <c r="BF300" s="162">
        <f>(SUMIFS(Profile!$E$2:$E$17521,Profile!$B$2:$B$17521,$B300,Profile!$C$2:$C$17521,BF$8))*$C$9</f>
        <v>0</v>
      </c>
      <c r="BG300" s="162">
        <f>(SUMIFS(Profile!$E$2:$E$17521,Profile!$B$2:$B$17521,$B300,Profile!$C$2:$C$17521,BG$8))*$C$9</f>
        <v>0</v>
      </c>
      <c r="BH300" s="162">
        <f>(SUMIFS(Profile!$E$2:$E$17521,Profile!$B$2:$B$17521,$B300,Profile!$C$2:$C$17521,BH$8))*$C$9</f>
        <v>0</v>
      </c>
      <c r="BI300" s="162">
        <f>(SUMIFS(Profile!$E$2:$E$17521,Profile!$B$2:$B$17521,$B300,Profile!$C$2:$C$17521,BI$8))*$C$9</f>
        <v>0</v>
      </c>
      <c r="BJ300" s="162">
        <f>(SUMIFS(Profile!$E$2:$E$17521,Profile!$B$2:$B$17521,$B300,Profile!$C$2:$C$17521,BJ$8))*$C$9</f>
        <v>0</v>
      </c>
      <c r="BK300" s="162">
        <f>(SUMIFS(Profile!$E$2:$E$17521,Profile!$B$2:$B$17521,$B300,Profile!$C$2:$C$17521,BK$8))*$C$9</f>
        <v>0</v>
      </c>
      <c r="BL300" s="162">
        <f>(SUMIFS(Profile!$E$2:$E$17521,Profile!$B$2:$B$17521,$B300,Profile!$C$2:$C$17521,BL$8))*$C$9</f>
        <v>0</v>
      </c>
      <c r="BM300" s="162">
        <f>(SUMIFS(Profile!$E$2:$E$17521,Profile!$B$2:$B$17521,$B300,Profile!$C$2:$C$17521,BM$8))*$C$9</f>
        <v>0</v>
      </c>
      <c r="BN300" s="162">
        <f>(SUMIFS(Profile!$E$2:$E$17521,Profile!$B$2:$B$17521,$B300,Profile!$C$2:$C$17521,BN$8))*$C$9</f>
        <v>0</v>
      </c>
      <c r="BO300" s="162">
        <f>(SUMIFS(Profile!$E$2:$E$17521,Profile!$B$2:$B$17521,$B300,Profile!$C$2:$C$17521,BO$8))*$C$9</f>
        <v>0</v>
      </c>
      <c r="BP300" s="162">
        <f>(SUMIFS(Profile!$E$2:$E$17521,Profile!$B$2:$B$17521,$B300,Profile!$C$2:$C$17521,BP$8))*$C$9</f>
        <v>0</v>
      </c>
      <c r="BQ300" s="162">
        <f>(SUMIFS(Profile!$E$2:$E$17521,Profile!$B$2:$B$17521,$B300,Profile!$C$2:$C$17521,BQ$8))*$C$9</f>
        <v>0</v>
      </c>
      <c r="BR300" s="162">
        <f>(SUMIFS(Profile!$E$2:$E$17521,Profile!$B$2:$B$17521,$B300,Profile!$C$2:$C$17521,BR$8))*$C$9</f>
        <v>0</v>
      </c>
      <c r="BS300" s="162">
        <f>(SUMIFS(Profile!$E$2:$E$17521,Profile!$B$2:$B$17521,$B300,Profile!$C$2:$C$17521,BS$8))*$C$9</f>
        <v>0</v>
      </c>
      <c r="BT300" s="162">
        <f>(SUMIFS(Profile!$E$2:$E$17521,Profile!$B$2:$B$17521,$B300,Profile!$C$2:$C$17521,BT$8))*$C$9</f>
        <v>0</v>
      </c>
      <c r="BU300" s="162">
        <f>(SUMIFS(Profile!$E$2:$E$17521,Profile!$B$2:$B$17521,$B300,Profile!$C$2:$C$17521,BU$8))*$C$9</f>
        <v>0</v>
      </c>
      <c r="BV300" s="162">
        <f>(SUMIFS(Profile!$E$2:$E$17521,Profile!$B$2:$B$17521,$B300,Profile!$C$2:$C$17521,BV$8))*$C$9</f>
        <v>0</v>
      </c>
      <c r="BW300" s="162">
        <f>(SUMIFS(Profile!$E$2:$E$17521,Profile!$B$2:$B$17521,$B300,Profile!$C$2:$C$17521,BW$8))*$C$9</f>
        <v>0</v>
      </c>
      <c r="BX300" s="162">
        <f>(SUMIFS(Profile!$E$2:$E$17521,Profile!$B$2:$B$17521,$B300,Profile!$C$2:$C$17521,BX$8))*$C$9</f>
        <v>0</v>
      </c>
      <c r="BY300" s="162">
        <f>(SUMIFS(Profile!$E$2:$E$17521,Profile!$B$2:$B$17521,$B300,Profile!$C$2:$C$17521,BY$8))*$C$9</f>
        <v>0</v>
      </c>
      <c r="BZ300" s="162">
        <f>(SUMIFS(Profile!$E$2:$E$17521,Profile!$B$2:$B$17521,$B300,Profile!$C$2:$C$17521,BZ$8))*$C$9</f>
        <v>0</v>
      </c>
      <c r="CA300" s="162">
        <f>(SUMIFS(Profile!$E$2:$E$17521,Profile!$B$2:$B$17521,$B300,Profile!$C$2:$C$17521,CA$8))*$C$9</f>
        <v>0</v>
      </c>
      <c r="CB300" s="162">
        <f>(SUMIFS(Profile!$E$2:$E$17521,Profile!$B$2:$B$17521,$B300,Profile!$C$2:$C$17521,CB$8))*$C$9</f>
        <v>0</v>
      </c>
      <c r="CC300" s="162">
        <f>(SUMIFS(Profile!$E$2:$E$17521,Profile!$B$2:$B$17521,$B300,Profile!$C$2:$C$17521,CC$8))*$C$9</f>
        <v>0</v>
      </c>
      <c r="CD300" s="162">
        <f>(SUMIFS(Profile!$E$2:$E$17521,Profile!$B$2:$B$17521,$B300,Profile!$C$2:$C$17521,CD$8))*$C$9</f>
        <v>0</v>
      </c>
      <c r="CE300" s="162">
        <f>(SUMIFS(Profile!$E$2:$E$17521,Profile!$B$2:$B$17521,$B300,Profile!$C$2:$C$17521,CE$8))*$C$9</f>
        <v>0</v>
      </c>
      <c r="CF300" s="162">
        <f>(SUMIFS(Profile!$E$2:$E$17521,Profile!$B$2:$B$17521,$B300,Profile!$C$2:$C$17521,CF$8))*$C$9</f>
        <v>0</v>
      </c>
      <c r="CG300" s="162">
        <f>(SUMIFS(Profile!$E$2:$E$17521,Profile!$B$2:$B$17521,$B300,Profile!$C$2:$C$17521,CG$8))*$C$9</f>
        <v>0</v>
      </c>
      <c r="CH300" s="162">
        <f>(SUMIFS(Profile!$E$2:$E$17521,Profile!$B$2:$B$17521,$B300,Profile!$C$2:$C$17521,CH$8))*$C$9</f>
        <v>0</v>
      </c>
      <c r="CI300" s="162">
        <f>(SUMIFS(Profile!$E$2:$E$17521,Profile!$B$2:$B$17521,$B300,Profile!$C$2:$C$17521,CI$8))*$C$9</f>
        <v>0</v>
      </c>
      <c r="CJ300" s="162">
        <f>(SUMIFS(Profile!$E$2:$E$17521,Profile!$B$2:$B$17521,$B300,Profile!$C$2:$C$17521,CJ$8))*$C$9</f>
        <v>0</v>
      </c>
      <c r="CK300" s="162">
        <f>(SUMIFS(Profile!$E$2:$E$17521,Profile!$B$2:$B$17521,$B300,Profile!$C$2:$C$17521,CK$8))*$C$9</f>
        <v>0</v>
      </c>
      <c r="CL300" s="162">
        <f>(SUMIFS(Profile!$E$2:$E$17521,Profile!$B$2:$B$17521,$B300,Profile!$C$2:$C$17521,CL$8))*$C$9</f>
        <v>0</v>
      </c>
      <c r="CM300" s="162">
        <f>(SUMIFS(Profile!$E$2:$E$17521,Profile!$B$2:$B$17521,$B300,Profile!$C$2:$C$17521,CM$8))*$C$9</f>
        <v>0</v>
      </c>
      <c r="CN300" s="162">
        <f>(SUMIFS(Profile!$E$2:$E$17521,Profile!$B$2:$B$17521,$B300,Profile!$C$2:$C$17521,CN$8))*$C$9</f>
        <v>0</v>
      </c>
      <c r="CO300" s="162">
        <f>(SUMIFS(Profile!$E$2:$E$17521,Profile!$B$2:$B$17521,$B300,Profile!$C$2:$C$17521,CO$8))*$C$9</f>
        <v>0</v>
      </c>
      <c r="CP300" s="162">
        <f>(SUMIFS(Profile!$E$2:$E$17521,Profile!$B$2:$B$17521,$B300,Profile!$C$2:$C$17521,CP$8))*$C$9</f>
        <v>0</v>
      </c>
      <c r="CQ300" s="162">
        <f>(SUMIFS(Profile!$E$2:$E$17521,Profile!$B$2:$B$17521,$B300,Profile!$C$2:$C$17521,CQ$8))*$C$9</f>
        <v>0</v>
      </c>
      <c r="CR300" s="162">
        <f>(SUMIFS(Profile!$E$2:$E$17521,Profile!$B$2:$B$17521,$B300,Profile!$C$2:$C$17521,CR$8))*$C$9</f>
        <v>0</v>
      </c>
      <c r="CS300" s="162">
        <f>(SUMIFS(Profile!$E$2:$E$17521,Profile!$B$2:$B$17521,$B300,Profile!$C$2:$C$17521,CS$8))*$C$9</f>
        <v>0</v>
      </c>
      <c r="CT300" s="162">
        <f>(SUMIFS(Profile!$E$2:$E$17521,Profile!$B$2:$B$17521,$B300,Profile!$C$2:$C$17521,CT$8))*$C$9</f>
        <v>0</v>
      </c>
      <c r="CU300" s="162">
        <f>(SUMIFS(Profile!$E$2:$E$17521,Profile!$B$2:$B$17521,$B300,Profile!$C$2:$C$17521,CU$8))*$C$9</f>
        <v>0</v>
      </c>
      <c r="CV300" s="162">
        <f>(SUMIFS(Profile!$E$2:$E$17521,Profile!$B$2:$B$17521,$B300,Profile!$C$2:$C$17521,CV$8))*$C$9</f>
        <v>0</v>
      </c>
      <c r="CW300" s="162">
        <f>(SUMIFS(Profile!$E$2:$E$17521,Profile!$B$2:$B$17521,$B300,Profile!$C$2:$C$17521,CW$8))*$C$9</f>
        <v>0</v>
      </c>
      <c r="CX300" s="162">
        <f t="shared" si="11"/>
        <v>0</v>
      </c>
      <c r="CY300" s="162">
        <f t="shared" ref="CY300:ET300" si="1461">MAX(BB300-E300,0)</f>
        <v>0</v>
      </c>
      <c r="CZ300" s="162">
        <f t="shared" si="1461"/>
        <v>0</v>
      </c>
      <c r="DA300" s="162">
        <f t="shared" si="1461"/>
        <v>0</v>
      </c>
      <c r="DB300" s="162">
        <f t="shared" si="1461"/>
        <v>0</v>
      </c>
      <c r="DC300" s="162">
        <f t="shared" si="1461"/>
        <v>0</v>
      </c>
      <c r="DD300" s="162">
        <f t="shared" si="1461"/>
        <v>0</v>
      </c>
      <c r="DE300" s="162">
        <f t="shared" si="1461"/>
        <v>0</v>
      </c>
      <c r="DF300" s="162">
        <f t="shared" si="1461"/>
        <v>0</v>
      </c>
      <c r="DG300" s="162">
        <f t="shared" si="1461"/>
        <v>0</v>
      </c>
      <c r="DH300" s="162">
        <f t="shared" si="1461"/>
        <v>0</v>
      </c>
      <c r="DI300" s="162">
        <f t="shared" si="1461"/>
        <v>0</v>
      </c>
      <c r="DJ300" s="162">
        <f t="shared" si="1461"/>
        <v>0</v>
      </c>
      <c r="DK300" s="162">
        <f t="shared" si="1461"/>
        <v>0</v>
      </c>
      <c r="DL300" s="162">
        <f t="shared" si="1461"/>
        <v>0</v>
      </c>
      <c r="DM300" s="162">
        <f t="shared" si="1461"/>
        <v>0</v>
      </c>
      <c r="DN300" s="162">
        <f t="shared" si="1461"/>
        <v>0</v>
      </c>
      <c r="DO300" s="162">
        <f t="shared" si="1461"/>
        <v>0</v>
      </c>
      <c r="DP300" s="162">
        <f t="shared" si="1461"/>
        <v>0</v>
      </c>
      <c r="DQ300" s="162">
        <f t="shared" si="1461"/>
        <v>0</v>
      </c>
      <c r="DR300" s="162">
        <f t="shared" si="1461"/>
        <v>0</v>
      </c>
      <c r="DS300" s="162">
        <f t="shared" si="1461"/>
        <v>0</v>
      </c>
      <c r="DT300" s="162">
        <f t="shared" si="1461"/>
        <v>0</v>
      </c>
      <c r="DU300" s="162">
        <f t="shared" si="1461"/>
        <v>0</v>
      </c>
      <c r="DV300" s="162">
        <f t="shared" si="1461"/>
        <v>0</v>
      </c>
      <c r="DW300" s="162">
        <f t="shared" si="1461"/>
        <v>0</v>
      </c>
      <c r="DX300" s="162">
        <f t="shared" si="1461"/>
        <v>0</v>
      </c>
      <c r="DY300" s="162">
        <f t="shared" si="1461"/>
        <v>0</v>
      </c>
      <c r="DZ300" s="162">
        <f t="shared" si="1461"/>
        <v>0</v>
      </c>
      <c r="EA300" s="162">
        <f t="shared" si="1461"/>
        <v>0</v>
      </c>
      <c r="EB300" s="162">
        <f t="shared" si="1461"/>
        <v>0</v>
      </c>
      <c r="EC300" s="162">
        <f t="shared" si="1461"/>
        <v>0</v>
      </c>
      <c r="ED300" s="162">
        <f t="shared" si="1461"/>
        <v>0</v>
      </c>
      <c r="EE300" s="162">
        <f t="shared" si="1461"/>
        <v>0</v>
      </c>
      <c r="EF300" s="162">
        <f t="shared" si="1461"/>
        <v>0</v>
      </c>
      <c r="EG300" s="162">
        <f t="shared" si="1461"/>
        <v>0</v>
      </c>
      <c r="EH300" s="162">
        <f t="shared" si="1461"/>
        <v>0</v>
      </c>
      <c r="EI300" s="162">
        <f t="shared" si="1461"/>
        <v>0</v>
      </c>
      <c r="EJ300" s="162">
        <f t="shared" si="1461"/>
        <v>0</v>
      </c>
      <c r="EK300" s="162">
        <f t="shared" si="1461"/>
        <v>0</v>
      </c>
      <c r="EL300" s="162">
        <f t="shared" si="1461"/>
        <v>0</v>
      </c>
      <c r="EM300" s="162">
        <f t="shared" si="1461"/>
        <v>0</v>
      </c>
      <c r="EN300" s="162">
        <f t="shared" si="1461"/>
        <v>0</v>
      </c>
      <c r="EO300" s="162">
        <f t="shared" si="1461"/>
        <v>0</v>
      </c>
      <c r="EP300" s="162">
        <f t="shared" si="1461"/>
        <v>0</v>
      </c>
      <c r="EQ300" s="162">
        <f t="shared" si="1461"/>
        <v>0</v>
      </c>
      <c r="ER300" s="162">
        <f t="shared" si="1461"/>
        <v>0</v>
      </c>
      <c r="ES300" s="162">
        <f t="shared" si="1461"/>
        <v>0</v>
      </c>
      <c r="ET300" s="162">
        <f t="shared" si="1461"/>
        <v>0</v>
      </c>
      <c r="EU300" s="162">
        <f t="shared" si="13"/>
        <v>0</v>
      </c>
      <c r="EV300" s="162">
        <f t="shared" ref="EV300:GQ300" si="1462">BB300-CY300</f>
        <v>0</v>
      </c>
      <c r="EW300" s="162">
        <f t="shared" si="1462"/>
        <v>0</v>
      </c>
      <c r="EX300" s="162">
        <f t="shared" si="1462"/>
        <v>0</v>
      </c>
      <c r="EY300" s="162">
        <f t="shared" si="1462"/>
        <v>0</v>
      </c>
      <c r="EZ300" s="162">
        <f t="shared" si="1462"/>
        <v>0</v>
      </c>
      <c r="FA300" s="162">
        <f t="shared" si="1462"/>
        <v>0</v>
      </c>
      <c r="FB300" s="162">
        <f t="shared" si="1462"/>
        <v>0</v>
      </c>
      <c r="FC300" s="162">
        <f t="shared" si="1462"/>
        <v>0</v>
      </c>
      <c r="FD300" s="162">
        <f t="shared" si="1462"/>
        <v>0</v>
      </c>
      <c r="FE300" s="162">
        <f t="shared" si="1462"/>
        <v>0</v>
      </c>
      <c r="FF300" s="162">
        <f t="shared" si="1462"/>
        <v>0</v>
      </c>
      <c r="FG300" s="162">
        <f t="shared" si="1462"/>
        <v>0</v>
      </c>
      <c r="FH300" s="162">
        <f t="shared" si="1462"/>
        <v>0</v>
      </c>
      <c r="FI300" s="162">
        <f t="shared" si="1462"/>
        <v>0</v>
      </c>
      <c r="FJ300" s="162">
        <f t="shared" si="1462"/>
        <v>0</v>
      </c>
      <c r="FK300" s="162">
        <f t="shared" si="1462"/>
        <v>0</v>
      </c>
      <c r="FL300" s="162">
        <f t="shared" si="1462"/>
        <v>0</v>
      </c>
      <c r="FM300" s="162">
        <f t="shared" si="1462"/>
        <v>0</v>
      </c>
      <c r="FN300" s="162">
        <f t="shared" si="1462"/>
        <v>0</v>
      </c>
      <c r="FO300" s="162">
        <f t="shared" si="1462"/>
        <v>0</v>
      </c>
      <c r="FP300" s="162">
        <f t="shared" si="1462"/>
        <v>0</v>
      </c>
      <c r="FQ300" s="162">
        <f t="shared" si="1462"/>
        <v>0</v>
      </c>
      <c r="FR300" s="162">
        <f t="shared" si="1462"/>
        <v>0</v>
      </c>
      <c r="FS300" s="162">
        <f t="shared" si="1462"/>
        <v>0</v>
      </c>
      <c r="FT300" s="162">
        <f t="shared" si="1462"/>
        <v>0</v>
      </c>
      <c r="FU300" s="162">
        <f t="shared" si="1462"/>
        <v>0</v>
      </c>
      <c r="FV300" s="162">
        <f t="shared" si="1462"/>
        <v>0</v>
      </c>
      <c r="FW300" s="162">
        <f t="shared" si="1462"/>
        <v>0</v>
      </c>
      <c r="FX300" s="162">
        <f t="shared" si="1462"/>
        <v>0</v>
      </c>
      <c r="FY300" s="162">
        <f t="shared" si="1462"/>
        <v>0</v>
      </c>
      <c r="FZ300" s="162">
        <f t="shared" si="1462"/>
        <v>0</v>
      </c>
      <c r="GA300" s="162">
        <f t="shared" si="1462"/>
        <v>0</v>
      </c>
      <c r="GB300" s="162">
        <f t="shared" si="1462"/>
        <v>0</v>
      </c>
      <c r="GC300" s="162">
        <f t="shared" si="1462"/>
        <v>0</v>
      </c>
      <c r="GD300" s="162">
        <f t="shared" si="1462"/>
        <v>0</v>
      </c>
      <c r="GE300" s="162">
        <f t="shared" si="1462"/>
        <v>0</v>
      </c>
      <c r="GF300" s="162">
        <f t="shared" si="1462"/>
        <v>0</v>
      </c>
      <c r="GG300" s="162">
        <f t="shared" si="1462"/>
        <v>0</v>
      </c>
      <c r="GH300" s="162">
        <f t="shared" si="1462"/>
        <v>0</v>
      </c>
      <c r="GI300" s="162">
        <f t="shared" si="1462"/>
        <v>0</v>
      </c>
      <c r="GJ300" s="162">
        <f t="shared" si="1462"/>
        <v>0</v>
      </c>
      <c r="GK300" s="162">
        <f t="shared" si="1462"/>
        <v>0</v>
      </c>
      <c r="GL300" s="162">
        <f t="shared" si="1462"/>
        <v>0</v>
      </c>
      <c r="GM300" s="162">
        <f t="shared" si="1462"/>
        <v>0</v>
      </c>
      <c r="GN300" s="162">
        <f t="shared" si="1462"/>
        <v>0</v>
      </c>
      <c r="GO300" s="162">
        <f t="shared" si="1462"/>
        <v>0</v>
      </c>
      <c r="GP300" s="162">
        <f t="shared" si="1462"/>
        <v>0</v>
      </c>
      <c r="GQ300" s="162">
        <f t="shared" si="1462"/>
        <v>0</v>
      </c>
      <c r="GR300" s="162">
        <f t="shared" si="15"/>
        <v>0</v>
      </c>
      <c r="GS300" s="162">
        <f t="shared" ref="GS300:IN300" si="1463">E300-EV300</f>
        <v>0</v>
      </c>
      <c r="GT300" s="162">
        <f t="shared" si="1463"/>
        <v>0</v>
      </c>
      <c r="GU300" s="162">
        <f t="shared" si="1463"/>
        <v>0</v>
      </c>
      <c r="GV300" s="162">
        <f t="shared" si="1463"/>
        <v>0</v>
      </c>
      <c r="GW300" s="162">
        <f t="shared" si="1463"/>
        <v>0</v>
      </c>
      <c r="GX300" s="162">
        <f t="shared" si="1463"/>
        <v>0</v>
      </c>
      <c r="GY300" s="162">
        <f t="shared" si="1463"/>
        <v>0</v>
      </c>
      <c r="GZ300" s="162">
        <f t="shared" si="1463"/>
        <v>0</v>
      </c>
      <c r="HA300" s="162">
        <f t="shared" si="1463"/>
        <v>0</v>
      </c>
      <c r="HB300" s="162">
        <f t="shared" si="1463"/>
        <v>0</v>
      </c>
      <c r="HC300" s="162">
        <f t="shared" si="1463"/>
        <v>0</v>
      </c>
      <c r="HD300" s="162">
        <f t="shared" si="1463"/>
        <v>0</v>
      </c>
      <c r="HE300" s="162">
        <f t="shared" si="1463"/>
        <v>0</v>
      </c>
      <c r="HF300" s="162">
        <f t="shared" si="1463"/>
        <v>0</v>
      </c>
      <c r="HG300" s="162">
        <f t="shared" si="1463"/>
        <v>0</v>
      </c>
      <c r="HH300" s="162">
        <f t="shared" si="1463"/>
        <v>0</v>
      </c>
      <c r="HI300" s="162">
        <f t="shared" si="1463"/>
        <v>0</v>
      </c>
      <c r="HJ300" s="162">
        <f t="shared" si="1463"/>
        <v>0</v>
      </c>
      <c r="HK300" s="162">
        <f t="shared" si="1463"/>
        <v>0</v>
      </c>
      <c r="HL300" s="162">
        <f t="shared" si="1463"/>
        <v>0</v>
      </c>
      <c r="HM300" s="162">
        <f t="shared" si="1463"/>
        <v>0</v>
      </c>
      <c r="HN300" s="162">
        <f t="shared" si="1463"/>
        <v>0</v>
      </c>
      <c r="HO300" s="162">
        <f t="shared" si="1463"/>
        <v>0</v>
      </c>
      <c r="HP300" s="162">
        <f t="shared" si="1463"/>
        <v>0</v>
      </c>
      <c r="HQ300" s="162">
        <f t="shared" si="1463"/>
        <v>0</v>
      </c>
      <c r="HR300" s="162">
        <f t="shared" si="1463"/>
        <v>0</v>
      </c>
      <c r="HS300" s="162">
        <f t="shared" si="1463"/>
        <v>0</v>
      </c>
      <c r="HT300" s="162">
        <f t="shared" si="1463"/>
        <v>0</v>
      </c>
      <c r="HU300" s="162">
        <f t="shared" si="1463"/>
        <v>0</v>
      </c>
      <c r="HV300" s="162">
        <f t="shared" si="1463"/>
        <v>0</v>
      </c>
      <c r="HW300" s="162">
        <f t="shared" si="1463"/>
        <v>0</v>
      </c>
      <c r="HX300" s="162">
        <f t="shared" si="1463"/>
        <v>0</v>
      </c>
      <c r="HY300" s="162">
        <f t="shared" si="1463"/>
        <v>0</v>
      </c>
      <c r="HZ300" s="162">
        <f t="shared" si="1463"/>
        <v>0</v>
      </c>
      <c r="IA300" s="162">
        <f t="shared" si="1463"/>
        <v>0</v>
      </c>
      <c r="IB300" s="162">
        <f t="shared" si="1463"/>
        <v>0</v>
      </c>
      <c r="IC300" s="162">
        <f t="shared" si="1463"/>
        <v>0</v>
      </c>
      <c r="ID300" s="162">
        <f t="shared" si="1463"/>
        <v>0</v>
      </c>
      <c r="IE300" s="162">
        <f t="shared" si="1463"/>
        <v>0</v>
      </c>
      <c r="IF300" s="162">
        <f t="shared" si="1463"/>
        <v>0</v>
      </c>
      <c r="IG300" s="162">
        <f t="shared" si="1463"/>
        <v>0</v>
      </c>
      <c r="IH300" s="162">
        <f t="shared" si="1463"/>
        <v>0</v>
      </c>
      <c r="II300" s="162">
        <f t="shared" si="1463"/>
        <v>0</v>
      </c>
      <c r="IJ300" s="162">
        <f t="shared" si="1463"/>
        <v>0</v>
      </c>
      <c r="IK300" s="162">
        <f t="shared" si="1463"/>
        <v>0</v>
      </c>
      <c r="IL300" s="162">
        <f t="shared" si="1463"/>
        <v>0</v>
      </c>
      <c r="IM300" s="162">
        <f t="shared" si="1463"/>
        <v>0</v>
      </c>
      <c r="IN300" s="162">
        <f t="shared" si="1463"/>
        <v>0</v>
      </c>
      <c r="IO300" s="162">
        <f t="shared" si="17"/>
        <v>0</v>
      </c>
      <c r="IP300" s="162">
        <f t="shared" si="23"/>
        <v>0</v>
      </c>
      <c r="IQ300" s="162">
        <f t="shared" ref="IQ300:KK300" si="1464">MAX((MIN(CZ300+IP300,$IO$7))-GT300,0)</f>
        <v>0</v>
      </c>
      <c r="IR300" s="162">
        <f t="shared" si="1464"/>
        <v>0</v>
      </c>
      <c r="IS300" s="162">
        <f t="shared" si="1464"/>
        <v>0</v>
      </c>
      <c r="IT300" s="162">
        <f t="shared" si="1464"/>
        <v>0</v>
      </c>
      <c r="IU300" s="162">
        <f t="shared" si="1464"/>
        <v>0</v>
      </c>
      <c r="IV300" s="162">
        <f t="shared" si="1464"/>
        <v>0</v>
      </c>
      <c r="IW300" s="162">
        <f t="shared" si="1464"/>
        <v>0</v>
      </c>
      <c r="IX300" s="162">
        <f t="shared" si="1464"/>
        <v>0</v>
      </c>
      <c r="IY300" s="162">
        <f t="shared" si="1464"/>
        <v>0</v>
      </c>
      <c r="IZ300" s="162">
        <f t="shared" si="1464"/>
        <v>0</v>
      </c>
      <c r="JA300" s="162">
        <f t="shared" si="1464"/>
        <v>0</v>
      </c>
      <c r="JB300" s="162">
        <f t="shared" si="1464"/>
        <v>0</v>
      </c>
      <c r="JC300" s="162">
        <f t="shared" si="1464"/>
        <v>0</v>
      </c>
      <c r="JD300" s="162">
        <f t="shared" si="1464"/>
        <v>0</v>
      </c>
      <c r="JE300" s="162">
        <f t="shared" si="1464"/>
        <v>0</v>
      </c>
      <c r="JF300" s="162">
        <f t="shared" si="1464"/>
        <v>0</v>
      </c>
      <c r="JG300" s="162">
        <f t="shared" si="1464"/>
        <v>0</v>
      </c>
      <c r="JH300" s="162">
        <f t="shared" si="1464"/>
        <v>0</v>
      </c>
      <c r="JI300" s="162">
        <f t="shared" si="1464"/>
        <v>0</v>
      </c>
      <c r="JJ300" s="162">
        <f t="shared" si="1464"/>
        <v>0</v>
      </c>
      <c r="JK300" s="162">
        <f t="shared" si="1464"/>
        <v>0</v>
      </c>
      <c r="JL300" s="162">
        <f t="shared" si="1464"/>
        <v>0</v>
      </c>
      <c r="JM300" s="162">
        <f t="shared" si="1464"/>
        <v>0</v>
      </c>
      <c r="JN300" s="162">
        <f t="shared" si="1464"/>
        <v>0</v>
      </c>
      <c r="JO300" s="162">
        <f t="shared" si="1464"/>
        <v>0</v>
      </c>
      <c r="JP300" s="162">
        <f t="shared" si="1464"/>
        <v>0</v>
      </c>
      <c r="JQ300" s="162">
        <f t="shared" si="1464"/>
        <v>0</v>
      </c>
      <c r="JR300" s="162">
        <f t="shared" si="1464"/>
        <v>0</v>
      </c>
      <c r="JS300" s="162">
        <f t="shared" si="1464"/>
        <v>0</v>
      </c>
      <c r="JT300" s="162">
        <f t="shared" si="1464"/>
        <v>0</v>
      </c>
      <c r="JU300" s="162">
        <f t="shared" si="1464"/>
        <v>0</v>
      </c>
      <c r="JV300" s="162">
        <f t="shared" si="1464"/>
        <v>0</v>
      </c>
      <c r="JW300" s="162">
        <f t="shared" si="1464"/>
        <v>0</v>
      </c>
      <c r="JX300" s="162">
        <f t="shared" si="1464"/>
        <v>0</v>
      </c>
      <c r="JY300" s="162">
        <f t="shared" si="1464"/>
        <v>0</v>
      </c>
      <c r="JZ300" s="162">
        <f t="shared" si="1464"/>
        <v>0</v>
      </c>
      <c r="KA300" s="162">
        <f t="shared" si="1464"/>
        <v>0</v>
      </c>
      <c r="KB300" s="162">
        <f t="shared" si="1464"/>
        <v>0</v>
      </c>
      <c r="KC300" s="162">
        <f t="shared" si="1464"/>
        <v>0</v>
      </c>
      <c r="KD300" s="162">
        <f t="shared" si="1464"/>
        <v>0</v>
      </c>
      <c r="KE300" s="162">
        <f t="shared" si="1464"/>
        <v>0</v>
      </c>
      <c r="KF300" s="162">
        <f t="shared" si="1464"/>
        <v>0</v>
      </c>
      <c r="KG300" s="162">
        <f t="shared" si="1464"/>
        <v>0</v>
      </c>
      <c r="KH300" s="162">
        <f t="shared" si="1464"/>
        <v>0</v>
      </c>
      <c r="KI300" s="162">
        <f t="shared" si="1464"/>
        <v>0</v>
      </c>
      <c r="KJ300" s="162">
        <f t="shared" si="1464"/>
        <v>0</v>
      </c>
      <c r="KK300" s="162">
        <f t="shared" si="1464"/>
        <v>0</v>
      </c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/>
    </row>
    <row r="301" ht="14.25" customHeight="1" spans="1:326" x14ac:dyDescent="0.25">
      <c r="A301" s="1">
        <v>10</v>
      </c>
      <c r="B301" s="1">
        <f t="shared" ref="B301:C301" si="1465">B300+1</f>
        <v>291</v>
      </c>
      <c r="C301" s="232">
        <f t="shared" si="1465"/>
        <v>43756</v>
      </c>
      <c r="D301" s="162">
        <f t="shared" si="9"/>
        <v>0</v>
      </c>
      <c r="E301" s="162">
        <f>(SUMIFS(Profile!$F$2:$F$17521,Profile!$B$2:$B$17521,$B301,Profile!$C$2:$C$17521,E$8))*$C$6</f>
        <v>0</v>
      </c>
      <c r="F301" s="162">
        <f>(SUMIFS(Profile!$F$2:$F$17521,Profile!$B$2:$B$17521,$B301,Profile!$C$2:$C$17521,F$8))*$C$6</f>
        <v>0</v>
      </c>
      <c r="G301" s="162">
        <f>(SUMIFS(Profile!$F$2:$F$17521,Profile!$B$2:$B$17521,$B301,Profile!$C$2:$C$17521,G$8))*$C$6</f>
        <v>0</v>
      </c>
      <c r="H301" s="162">
        <f>(SUMIFS(Profile!$F$2:$F$17521,Profile!$B$2:$B$17521,$B301,Profile!$C$2:$C$17521,H$8))*$C$6</f>
        <v>0</v>
      </c>
      <c r="I301" s="162">
        <f>(SUMIFS(Profile!$F$2:$F$17521,Profile!$B$2:$B$17521,$B301,Profile!$C$2:$C$17521,I$8))*$C$6</f>
        <v>0</v>
      </c>
      <c r="J301" s="162">
        <f>(SUMIFS(Profile!$F$2:$F$17521,Profile!$B$2:$B$17521,$B301,Profile!$C$2:$C$17521,J$8))*$C$6</f>
        <v>0</v>
      </c>
      <c r="K301" s="162">
        <f>(SUMIFS(Profile!$F$2:$F$17521,Profile!$B$2:$B$17521,$B301,Profile!$C$2:$C$17521,K$8))*$C$6</f>
        <v>0</v>
      </c>
      <c r="L301" s="162">
        <f>(SUMIFS(Profile!$F$2:$F$17521,Profile!$B$2:$B$17521,$B301,Profile!$C$2:$C$17521,L$8))*$C$6</f>
        <v>0</v>
      </c>
      <c r="M301" s="162">
        <f>(SUMIFS(Profile!$F$2:$F$17521,Profile!$B$2:$B$17521,$B301,Profile!$C$2:$C$17521,M$8))*$C$6</f>
        <v>0</v>
      </c>
      <c r="N301" s="162">
        <f>(SUMIFS(Profile!$F$2:$F$17521,Profile!$B$2:$B$17521,$B301,Profile!$C$2:$C$17521,N$8))*$C$6</f>
        <v>0</v>
      </c>
      <c r="O301" s="162">
        <f>(SUMIFS(Profile!$F$2:$F$17521,Profile!$B$2:$B$17521,$B301,Profile!$C$2:$C$17521,O$8))*$C$6</f>
        <v>0</v>
      </c>
      <c r="P301" s="162">
        <f>(SUMIFS(Profile!$F$2:$F$17521,Profile!$B$2:$B$17521,$B301,Profile!$C$2:$C$17521,P$8))*$C$6</f>
        <v>0</v>
      </c>
      <c r="Q301" s="162">
        <f>(SUMIFS(Profile!$F$2:$F$17521,Profile!$B$2:$B$17521,$B301,Profile!$C$2:$C$17521,Q$8))*$C$6</f>
        <v>0</v>
      </c>
      <c r="R301" s="162">
        <f>(SUMIFS(Profile!$F$2:$F$17521,Profile!$B$2:$B$17521,$B301,Profile!$C$2:$C$17521,R$8))*$C$6</f>
        <v>0</v>
      </c>
      <c r="S301" s="162">
        <f>(SUMIFS(Profile!$F$2:$F$17521,Profile!$B$2:$B$17521,$B301,Profile!$C$2:$C$17521,S$8))*$C$6</f>
        <v>0</v>
      </c>
      <c r="T301" s="162">
        <f>(SUMIFS(Profile!$F$2:$F$17521,Profile!$B$2:$B$17521,$B301,Profile!$C$2:$C$17521,T$8))*$C$6</f>
        <v>0</v>
      </c>
      <c r="U301" s="162">
        <f>(SUMIFS(Profile!$F$2:$F$17521,Profile!$B$2:$B$17521,$B301,Profile!$C$2:$C$17521,U$8))*$C$6</f>
        <v>0</v>
      </c>
      <c r="V301" s="162">
        <f>(SUMIFS(Profile!$F$2:$F$17521,Profile!$B$2:$B$17521,$B301,Profile!$C$2:$C$17521,V$8))*$C$6</f>
        <v>0</v>
      </c>
      <c r="W301" s="162">
        <f>(SUMIFS(Profile!$F$2:$F$17521,Profile!$B$2:$B$17521,$B301,Profile!$C$2:$C$17521,W$8))*$C$6</f>
        <v>0</v>
      </c>
      <c r="X301" s="162">
        <f>(SUMIFS(Profile!$F$2:$F$17521,Profile!$B$2:$B$17521,$B301,Profile!$C$2:$C$17521,X$8))*$C$6</f>
        <v>0</v>
      </c>
      <c r="Y301" s="162">
        <f>(SUMIFS(Profile!$F$2:$F$17521,Profile!$B$2:$B$17521,$B301,Profile!$C$2:$C$17521,Y$8))*$C$6</f>
        <v>0</v>
      </c>
      <c r="Z301" s="162">
        <f>(SUMIFS(Profile!$F$2:$F$17521,Profile!$B$2:$B$17521,$B301,Profile!$C$2:$C$17521,Z$8))*$C$6</f>
        <v>0</v>
      </c>
      <c r="AA301" s="162">
        <f>(SUMIFS(Profile!$F$2:$F$17521,Profile!$B$2:$B$17521,$B301,Profile!$C$2:$C$17521,AA$8))*$C$6</f>
        <v>0</v>
      </c>
      <c r="AB301" s="162">
        <f>(SUMIFS(Profile!$F$2:$F$17521,Profile!$B$2:$B$17521,$B301,Profile!$C$2:$C$17521,AB$8))*$C$6</f>
        <v>0</v>
      </c>
      <c r="AC301" s="162">
        <f>(SUMIFS(Profile!$F$2:$F$17521,Profile!$B$2:$B$17521,$B301,Profile!$C$2:$C$17521,AC$8))*$C$6</f>
        <v>0</v>
      </c>
      <c r="AD301" s="162">
        <f>(SUMIFS(Profile!$F$2:$F$17521,Profile!$B$2:$B$17521,$B301,Profile!$C$2:$C$17521,AD$8))*$C$6</f>
        <v>0</v>
      </c>
      <c r="AE301" s="162">
        <f>(SUMIFS(Profile!$F$2:$F$17521,Profile!$B$2:$B$17521,$B301,Profile!$C$2:$C$17521,AE$8))*$C$6</f>
        <v>0</v>
      </c>
      <c r="AF301" s="162">
        <f>(SUMIFS(Profile!$F$2:$F$17521,Profile!$B$2:$B$17521,$B301,Profile!$C$2:$C$17521,AF$8))*$C$6</f>
        <v>0</v>
      </c>
      <c r="AG301" s="162">
        <f>(SUMIFS(Profile!$F$2:$F$17521,Profile!$B$2:$B$17521,$B301,Profile!$C$2:$C$17521,AG$8))*$C$6</f>
        <v>0</v>
      </c>
      <c r="AH301" s="162">
        <f>(SUMIFS(Profile!$F$2:$F$17521,Profile!$B$2:$B$17521,$B301,Profile!$C$2:$C$17521,AH$8))*$C$6</f>
        <v>0</v>
      </c>
      <c r="AI301" s="162">
        <f>(SUMIFS(Profile!$F$2:$F$17521,Profile!$B$2:$B$17521,$B301,Profile!$C$2:$C$17521,AI$8))*$C$6</f>
        <v>0</v>
      </c>
      <c r="AJ301" s="162">
        <f>(SUMIFS(Profile!$F$2:$F$17521,Profile!$B$2:$B$17521,$B301,Profile!$C$2:$C$17521,AJ$8))*$C$6</f>
        <v>0</v>
      </c>
      <c r="AK301" s="162">
        <f>(SUMIFS(Profile!$F$2:$F$17521,Profile!$B$2:$B$17521,$B301,Profile!$C$2:$C$17521,AK$8))*$C$6</f>
        <v>0</v>
      </c>
      <c r="AL301" s="162">
        <f>(SUMIFS(Profile!$F$2:$F$17521,Profile!$B$2:$B$17521,$B301,Profile!$C$2:$C$17521,AL$8))*$C$6</f>
        <v>0</v>
      </c>
      <c r="AM301" s="162">
        <f>(SUMIFS(Profile!$F$2:$F$17521,Profile!$B$2:$B$17521,$B301,Profile!$C$2:$C$17521,AM$8))*$C$6</f>
        <v>0</v>
      </c>
      <c r="AN301" s="162">
        <f>(SUMIFS(Profile!$F$2:$F$17521,Profile!$B$2:$B$17521,$B301,Profile!$C$2:$C$17521,AN$8))*$C$6</f>
        <v>0</v>
      </c>
      <c r="AO301" s="162">
        <f>(SUMIFS(Profile!$F$2:$F$17521,Profile!$B$2:$B$17521,$B301,Profile!$C$2:$C$17521,AO$8))*$C$6</f>
        <v>0</v>
      </c>
      <c r="AP301" s="162">
        <f>(SUMIFS(Profile!$F$2:$F$17521,Profile!$B$2:$B$17521,$B301,Profile!$C$2:$C$17521,AP$8))*$C$6</f>
        <v>0</v>
      </c>
      <c r="AQ301" s="162">
        <f>(SUMIFS(Profile!$F$2:$F$17521,Profile!$B$2:$B$17521,$B301,Profile!$C$2:$C$17521,AQ$8))*$C$6</f>
        <v>0</v>
      </c>
      <c r="AR301" s="162">
        <f>(SUMIFS(Profile!$F$2:$F$17521,Profile!$B$2:$B$17521,$B301,Profile!$C$2:$C$17521,AR$8))*$C$6</f>
        <v>0</v>
      </c>
      <c r="AS301" s="162">
        <f>(SUMIFS(Profile!$F$2:$F$17521,Profile!$B$2:$B$17521,$B301,Profile!$C$2:$C$17521,AS$8))*$C$6</f>
        <v>0</v>
      </c>
      <c r="AT301" s="162">
        <f>(SUMIFS(Profile!$F$2:$F$17521,Profile!$B$2:$B$17521,$B301,Profile!$C$2:$C$17521,AT$8))*$C$6</f>
        <v>0</v>
      </c>
      <c r="AU301" s="162">
        <f>(SUMIFS(Profile!$F$2:$F$17521,Profile!$B$2:$B$17521,$B301,Profile!$C$2:$C$17521,AU$8))*$C$6</f>
        <v>0</v>
      </c>
      <c r="AV301" s="162">
        <f>(SUMIFS(Profile!$F$2:$F$17521,Profile!$B$2:$B$17521,$B301,Profile!$C$2:$C$17521,AV$8))*$C$6</f>
        <v>0</v>
      </c>
      <c r="AW301" s="162">
        <f>(SUMIFS(Profile!$F$2:$F$17521,Profile!$B$2:$B$17521,$B301,Profile!$C$2:$C$17521,AW$8))*$C$6</f>
        <v>0</v>
      </c>
      <c r="AX301" s="162">
        <f>(SUMIFS(Profile!$F$2:$F$17521,Profile!$B$2:$B$17521,$B301,Profile!$C$2:$C$17521,AX$8))*$C$6</f>
        <v>0</v>
      </c>
      <c r="AY301" s="162">
        <f>(SUMIFS(Profile!$F$2:$F$17521,Profile!$B$2:$B$17521,$B301,Profile!$C$2:$C$17521,AY$8))*$C$6</f>
        <v>0</v>
      </c>
      <c r="AZ301" s="162">
        <f>(SUMIFS(Profile!$F$2:$F$17521,Profile!$B$2:$B$17521,$B301,Profile!$C$2:$C$17521,AZ$8))*$C$6</f>
        <v>0</v>
      </c>
      <c r="BA301" s="162">
        <f t="shared" si="10"/>
        <v>0</v>
      </c>
      <c r="BB301" s="162">
        <f>(SUMIFS(Profile!$E$2:$E$17521,Profile!$B$2:$B$17521,$B301,Profile!$C$2:$C$17521,BB$8))*$C$9</f>
        <v>0</v>
      </c>
      <c r="BC301" s="162">
        <f>(SUMIFS(Profile!$E$2:$E$17521,Profile!$B$2:$B$17521,$B301,Profile!$C$2:$C$17521,BC$8))*$C$9</f>
        <v>0</v>
      </c>
      <c r="BD301" s="162">
        <f>(SUMIFS(Profile!$E$2:$E$17521,Profile!$B$2:$B$17521,$B301,Profile!$C$2:$C$17521,BD$8))*$C$9</f>
        <v>0</v>
      </c>
      <c r="BE301" s="162">
        <f>(SUMIFS(Profile!$E$2:$E$17521,Profile!$B$2:$B$17521,$B301,Profile!$C$2:$C$17521,BE$8))*$C$9</f>
        <v>0</v>
      </c>
      <c r="BF301" s="162">
        <f>(SUMIFS(Profile!$E$2:$E$17521,Profile!$B$2:$B$17521,$B301,Profile!$C$2:$C$17521,BF$8))*$C$9</f>
        <v>0</v>
      </c>
      <c r="BG301" s="162">
        <f>(SUMIFS(Profile!$E$2:$E$17521,Profile!$B$2:$B$17521,$B301,Profile!$C$2:$C$17521,BG$8))*$C$9</f>
        <v>0</v>
      </c>
      <c r="BH301" s="162">
        <f>(SUMIFS(Profile!$E$2:$E$17521,Profile!$B$2:$B$17521,$B301,Profile!$C$2:$C$17521,BH$8))*$C$9</f>
        <v>0</v>
      </c>
      <c r="BI301" s="162">
        <f>(SUMIFS(Profile!$E$2:$E$17521,Profile!$B$2:$B$17521,$B301,Profile!$C$2:$C$17521,BI$8))*$C$9</f>
        <v>0</v>
      </c>
      <c r="BJ301" s="162">
        <f>(SUMIFS(Profile!$E$2:$E$17521,Profile!$B$2:$B$17521,$B301,Profile!$C$2:$C$17521,BJ$8))*$C$9</f>
        <v>0</v>
      </c>
      <c r="BK301" s="162">
        <f>(SUMIFS(Profile!$E$2:$E$17521,Profile!$B$2:$B$17521,$B301,Profile!$C$2:$C$17521,BK$8))*$C$9</f>
        <v>0</v>
      </c>
      <c r="BL301" s="162">
        <f>(SUMIFS(Profile!$E$2:$E$17521,Profile!$B$2:$B$17521,$B301,Profile!$C$2:$C$17521,BL$8))*$C$9</f>
        <v>0</v>
      </c>
      <c r="BM301" s="162">
        <f>(SUMIFS(Profile!$E$2:$E$17521,Profile!$B$2:$B$17521,$B301,Profile!$C$2:$C$17521,BM$8))*$C$9</f>
        <v>0</v>
      </c>
      <c r="BN301" s="162">
        <f>(SUMIFS(Profile!$E$2:$E$17521,Profile!$B$2:$B$17521,$B301,Profile!$C$2:$C$17521,BN$8))*$C$9</f>
        <v>0</v>
      </c>
      <c r="BO301" s="162">
        <f>(SUMIFS(Profile!$E$2:$E$17521,Profile!$B$2:$B$17521,$B301,Profile!$C$2:$C$17521,BO$8))*$C$9</f>
        <v>0</v>
      </c>
      <c r="BP301" s="162">
        <f>(SUMIFS(Profile!$E$2:$E$17521,Profile!$B$2:$B$17521,$B301,Profile!$C$2:$C$17521,BP$8))*$C$9</f>
        <v>0</v>
      </c>
      <c r="BQ301" s="162">
        <f>(SUMIFS(Profile!$E$2:$E$17521,Profile!$B$2:$B$17521,$B301,Profile!$C$2:$C$17521,BQ$8))*$C$9</f>
        <v>0</v>
      </c>
      <c r="BR301" s="162">
        <f>(SUMIFS(Profile!$E$2:$E$17521,Profile!$B$2:$B$17521,$B301,Profile!$C$2:$C$17521,BR$8))*$C$9</f>
        <v>0</v>
      </c>
      <c r="BS301" s="162">
        <f>(SUMIFS(Profile!$E$2:$E$17521,Profile!$B$2:$B$17521,$B301,Profile!$C$2:$C$17521,BS$8))*$C$9</f>
        <v>0</v>
      </c>
      <c r="BT301" s="162">
        <f>(SUMIFS(Profile!$E$2:$E$17521,Profile!$B$2:$B$17521,$B301,Profile!$C$2:$C$17521,BT$8))*$C$9</f>
        <v>0</v>
      </c>
      <c r="BU301" s="162">
        <f>(SUMIFS(Profile!$E$2:$E$17521,Profile!$B$2:$B$17521,$B301,Profile!$C$2:$C$17521,BU$8))*$C$9</f>
        <v>0</v>
      </c>
      <c r="BV301" s="162">
        <f>(SUMIFS(Profile!$E$2:$E$17521,Profile!$B$2:$B$17521,$B301,Profile!$C$2:$C$17521,BV$8))*$C$9</f>
        <v>0</v>
      </c>
      <c r="BW301" s="162">
        <f>(SUMIFS(Profile!$E$2:$E$17521,Profile!$B$2:$B$17521,$B301,Profile!$C$2:$C$17521,BW$8))*$C$9</f>
        <v>0</v>
      </c>
      <c r="BX301" s="162">
        <f>(SUMIFS(Profile!$E$2:$E$17521,Profile!$B$2:$B$17521,$B301,Profile!$C$2:$C$17521,BX$8))*$C$9</f>
        <v>0</v>
      </c>
      <c r="BY301" s="162">
        <f>(SUMIFS(Profile!$E$2:$E$17521,Profile!$B$2:$B$17521,$B301,Profile!$C$2:$C$17521,BY$8))*$C$9</f>
        <v>0</v>
      </c>
      <c r="BZ301" s="162">
        <f>(SUMIFS(Profile!$E$2:$E$17521,Profile!$B$2:$B$17521,$B301,Profile!$C$2:$C$17521,BZ$8))*$C$9</f>
        <v>0</v>
      </c>
      <c r="CA301" s="162">
        <f>(SUMIFS(Profile!$E$2:$E$17521,Profile!$B$2:$B$17521,$B301,Profile!$C$2:$C$17521,CA$8))*$C$9</f>
        <v>0</v>
      </c>
      <c r="CB301" s="162">
        <f>(SUMIFS(Profile!$E$2:$E$17521,Profile!$B$2:$B$17521,$B301,Profile!$C$2:$C$17521,CB$8))*$C$9</f>
        <v>0</v>
      </c>
      <c r="CC301" s="162">
        <f>(SUMIFS(Profile!$E$2:$E$17521,Profile!$B$2:$B$17521,$B301,Profile!$C$2:$C$17521,CC$8))*$C$9</f>
        <v>0</v>
      </c>
      <c r="CD301" s="162">
        <f>(SUMIFS(Profile!$E$2:$E$17521,Profile!$B$2:$B$17521,$B301,Profile!$C$2:$C$17521,CD$8))*$C$9</f>
        <v>0</v>
      </c>
      <c r="CE301" s="162">
        <f>(SUMIFS(Profile!$E$2:$E$17521,Profile!$B$2:$B$17521,$B301,Profile!$C$2:$C$17521,CE$8))*$C$9</f>
        <v>0</v>
      </c>
      <c r="CF301" s="162">
        <f>(SUMIFS(Profile!$E$2:$E$17521,Profile!$B$2:$B$17521,$B301,Profile!$C$2:$C$17521,CF$8))*$C$9</f>
        <v>0</v>
      </c>
      <c r="CG301" s="162">
        <f>(SUMIFS(Profile!$E$2:$E$17521,Profile!$B$2:$B$17521,$B301,Profile!$C$2:$C$17521,CG$8))*$C$9</f>
        <v>0</v>
      </c>
      <c r="CH301" s="162">
        <f>(SUMIFS(Profile!$E$2:$E$17521,Profile!$B$2:$B$17521,$B301,Profile!$C$2:$C$17521,CH$8))*$C$9</f>
        <v>0</v>
      </c>
      <c r="CI301" s="162">
        <f>(SUMIFS(Profile!$E$2:$E$17521,Profile!$B$2:$B$17521,$B301,Profile!$C$2:$C$17521,CI$8))*$C$9</f>
        <v>0</v>
      </c>
      <c r="CJ301" s="162">
        <f>(SUMIFS(Profile!$E$2:$E$17521,Profile!$B$2:$B$17521,$B301,Profile!$C$2:$C$17521,CJ$8))*$C$9</f>
        <v>0</v>
      </c>
      <c r="CK301" s="162">
        <f>(SUMIFS(Profile!$E$2:$E$17521,Profile!$B$2:$B$17521,$B301,Profile!$C$2:$C$17521,CK$8))*$C$9</f>
        <v>0</v>
      </c>
      <c r="CL301" s="162">
        <f>(SUMIFS(Profile!$E$2:$E$17521,Profile!$B$2:$B$17521,$B301,Profile!$C$2:$C$17521,CL$8))*$C$9</f>
        <v>0</v>
      </c>
      <c r="CM301" s="162">
        <f>(SUMIFS(Profile!$E$2:$E$17521,Profile!$B$2:$B$17521,$B301,Profile!$C$2:$C$17521,CM$8))*$C$9</f>
        <v>0</v>
      </c>
      <c r="CN301" s="162">
        <f>(SUMIFS(Profile!$E$2:$E$17521,Profile!$B$2:$B$17521,$B301,Profile!$C$2:$C$17521,CN$8))*$C$9</f>
        <v>0</v>
      </c>
      <c r="CO301" s="162">
        <f>(SUMIFS(Profile!$E$2:$E$17521,Profile!$B$2:$B$17521,$B301,Profile!$C$2:$C$17521,CO$8))*$C$9</f>
        <v>0</v>
      </c>
      <c r="CP301" s="162">
        <f>(SUMIFS(Profile!$E$2:$E$17521,Profile!$B$2:$B$17521,$B301,Profile!$C$2:$C$17521,CP$8))*$C$9</f>
        <v>0</v>
      </c>
      <c r="CQ301" s="162">
        <f>(SUMIFS(Profile!$E$2:$E$17521,Profile!$B$2:$B$17521,$B301,Profile!$C$2:$C$17521,CQ$8))*$C$9</f>
        <v>0</v>
      </c>
      <c r="CR301" s="162">
        <f>(SUMIFS(Profile!$E$2:$E$17521,Profile!$B$2:$B$17521,$B301,Profile!$C$2:$C$17521,CR$8))*$C$9</f>
        <v>0</v>
      </c>
      <c r="CS301" s="162">
        <f>(SUMIFS(Profile!$E$2:$E$17521,Profile!$B$2:$B$17521,$B301,Profile!$C$2:$C$17521,CS$8))*$C$9</f>
        <v>0</v>
      </c>
      <c r="CT301" s="162">
        <f>(SUMIFS(Profile!$E$2:$E$17521,Profile!$B$2:$B$17521,$B301,Profile!$C$2:$C$17521,CT$8))*$C$9</f>
        <v>0</v>
      </c>
      <c r="CU301" s="162">
        <f>(SUMIFS(Profile!$E$2:$E$17521,Profile!$B$2:$B$17521,$B301,Profile!$C$2:$C$17521,CU$8))*$C$9</f>
        <v>0</v>
      </c>
      <c r="CV301" s="162">
        <f>(SUMIFS(Profile!$E$2:$E$17521,Profile!$B$2:$B$17521,$B301,Profile!$C$2:$C$17521,CV$8))*$C$9</f>
        <v>0</v>
      </c>
      <c r="CW301" s="162">
        <f>(SUMIFS(Profile!$E$2:$E$17521,Profile!$B$2:$B$17521,$B301,Profile!$C$2:$C$17521,CW$8))*$C$9</f>
        <v>0</v>
      </c>
      <c r="CX301" s="162">
        <f t="shared" si="11"/>
        <v>0</v>
      </c>
      <c r="CY301" s="162">
        <f t="shared" ref="CY301:ET301" si="1466">MAX(BB301-E301,0)</f>
        <v>0</v>
      </c>
      <c r="CZ301" s="162">
        <f t="shared" si="1466"/>
        <v>0</v>
      </c>
      <c r="DA301" s="162">
        <f t="shared" si="1466"/>
        <v>0</v>
      </c>
      <c r="DB301" s="162">
        <f t="shared" si="1466"/>
        <v>0</v>
      </c>
      <c r="DC301" s="162">
        <f t="shared" si="1466"/>
        <v>0</v>
      </c>
      <c r="DD301" s="162">
        <f t="shared" si="1466"/>
        <v>0</v>
      </c>
      <c r="DE301" s="162">
        <f t="shared" si="1466"/>
        <v>0</v>
      </c>
      <c r="DF301" s="162">
        <f t="shared" si="1466"/>
        <v>0</v>
      </c>
      <c r="DG301" s="162">
        <f t="shared" si="1466"/>
        <v>0</v>
      </c>
      <c r="DH301" s="162">
        <f t="shared" si="1466"/>
        <v>0</v>
      </c>
      <c r="DI301" s="162">
        <f t="shared" si="1466"/>
        <v>0</v>
      </c>
      <c r="DJ301" s="162">
        <f t="shared" si="1466"/>
        <v>0</v>
      </c>
      <c r="DK301" s="162">
        <f t="shared" si="1466"/>
        <v>0</v>
      </c>
      <c r="DL301" s="162">
        <f t="shared" si="1466"/>
        <v>0</v>
      </c>
      <c r="DM301" s="162">
        <f t="shared" si="1466"/>
        <v>0</v>
      </c>
      <c r="DN301" s="162">
        <f t="shared" si="1466"/>
        <v>0</v>
      </c>
      <c r="DO301" s="162">
        <f t="shared" si="1466"/>
        <v>0</v>
      </c>
      <c r="DP301" s="162">
        <f t="shared" si="1466"/>
        <v>0</v>
      </c>
      <c r="DQ301" s="162">
        <f t="shared" si="1466"/>
        <v>0</v>
      </c>
      <c r="DR301" s="162">
        <f t="shared" si="1466"/>
        <v>0</v>
      </c>
      <c r="DS301" s="162">
        <f t="shared" si="1466"/>
        <v>0</v>
      </c>
      <c r="DT301" s="162">
        <f t="shared" si="1466"/>
        <v>0</v>
      </c>
      <c r="DU301" s="162">
        <f t="shared" si="1466"/>
        <v>0</v>
      </c>
      <c r="DV301" s="162">
        <f t="shared" si="1466"/>
        <v>0</v>
      </c>
      <c r="DW301" s="162">
        <f t="shared" si="1466"/>
        <v>0</v>
      </c>
      <c r="DX301" s="162">
        <f t="shared" si="1466"/>
        <v>0</v>
      </c>
      <c r="DY301" s="162">
        <f t="shared" si="1466"/>
        <v>0</v>
      </c>
      <c r="DZ301" s="162">
        <f t="shared" si="1466"/>
        <v>0</v>
      </c>
      <c r="EA301" s="162">
        <f t="shared" si="1466"/>
        <v>0</v>
      </c>
      <c r="EB301" s="162">
        <f t="shared" si="1466"/>
        <v>0</v>
      </c>
      <c r="EC301" s="162">
        <f t="shared" si="1466"/>
        <v>0</v>
      </c>
      <c r="ED301" s="162">
        <f t="shared" si="1466"/>
        <v>0</v>
      </c>
      <c r="EE301" s="162">
        <f t="shared" si="1466"/>
        <v>0</v>
      </c>
      <c r="EF301" s="162">
        <f t="shared" si="1466"/>
        <v>0</v>
      </c>
      <c r="EG301" s="162">
        <f t="shared" si="1466"/>
        <v>0</v>
      </c>
      <c r="EH301" s="162">
        <f t="shared" si="1466"/>
        <v>0</v>
      </c>
      <c r="EI301" s="162">
        <f t="shared" si="1466"/>
        <v>0</v>
      </c>
      <c r="EJ301" s="162">
        <f t="shared" si="1466"/>
        <v>0</v>
      </c>
      <c r="EK301" s="162">
        <f t="shared" si="1466"/>
        <v>0</v>
      </c>
      <c r="EL301" s="162">
        <f t="shared" si="1466"/>
        <v>0</v>
      </c>
      <c r="EM301" s="162">
        <f t="shared" si="1466"/>
        <v>0</v>
      </c>
      <c r="EN301" s="162">
        <f t="shared" si="1466"/>
        <v>0</v>
      </c>
      <c r="EO301" s="162">
        <f t="shared" si="1466"/>
        <v>0</v>
      </c>
      <c r="EP301" s="162">
        <f t="shared" si="1466"/>
        <v>0</v>
      </c>
      <c r="EQ301" s="162">
        <f t="shared" si="1466"/>
        <v>0</v>
      </c>
      <c r="ER301" s="162">
        <f t="shared" si="1466"/>
        <v>0</v>
      </c>
      <c r="ES301" s="162">
        <f t="shared" si="1466"/>
        <v>0</v>
      </c>
      <c r="ET301" s="162">
        <f t="shared" si="1466"/>
        <v>0</v>
      </c>
      <c r="EU301" s="162">
        <f t="shared" si="13"/>
        <v>0</v>
      </c>
      <c r="EV301" s="162">
        <f t="shared" ref="EV301:GQ301" si="1467">BB301-CY301</f>
        <v>0</v>
      </c>
      <c r="EW301" s="162">
        <f t="shared" si="1467"/>
        <v>0</v>
      </c>
      <c r="EX301" s="162">
        <f t="shared" si="1467"/>
        <v>0</v>
      </c>
      <c r="EY301" s="162">
        <f t="shared" si="1467"/>
        <v>0</v>
      </c>
      <c r="EZ301" s="162">
        <f t="shared" si="1467"/>
        <v>0</v>
      </c>
      <c r="FA301" s="162">
        <f t="shared" si="1467"/>
        <v>0</v>
      </c>
      <c r="FB301" s="162">
        <f t="shared" si="1467"/>
        <v>0</v>
      </c>
      <c r="FC301" s="162">
        <f t="shared" si="1467"/>
        <v>0</v>
      </c>
      <c r="FD301" s="162">
        <f t="shared" si="1467"/>
        <v>0</v>
      </c>
      <c r="FE301" s="162">
        <f t="shared" si="1467"/>
        <v>0</v>
      </c>
      <c r="FF301" s="162">
        <f t="shared" si="1467"/>
        <v>0</v>
      </c>
      <c r="FG301" s="162">
        <f t="shared" si="1467"/>
        <v>0</v>
      </c>
      <c r="FH301" s="162">
        <f t="shared" si="1467"/>
        <v>0</v>
      </c>
      <c r="FI301" s="162">
        <f t="shared" si="1467"/>
        <v>0</v>
      </c>
      <c r="FJ301" s="162">
        <f t="shared" si="1467"/>
        <v>0</v>
      </c>
      <c r="FK301" s="162">
        <f t="shared" si="1467"/>
        <v>0</v>
      </c>
      <c r="FL301" s="162">
        <f t="shared" si="1467"/>
        <v>0</v>
      </c>
      <c r="FM301" s="162">
        <f t="shared" si="1467"/>
        <v>0</v>
      </c>
      <c r="FN301" s="162">
        <f t="shared" si="1467"/>
        <v>0</v>
      </c>
      <c r="FO301" s="162">
        <f t="shared" si="1467"/>
        <v>0</v>
      </c>
      <c r="FP301" s="162">
        <f t="shared" si="1467"/>
        <v>0</v>
      </c>
      <c r="FQ301" s="162">
        <f t="shared" si="1467"/>
        <v>0</v>
      </c>
      <c r="FR301" s="162">
        <f t="shared" si="1467"/>
        <v>0</v>
      </c>
      <c r="FS301" s="162">
        <f t="shared" si="1467"/>
        <v>0</v>
      </c>
      <c r="FT301" s="162">
        <f t="shared" si="1467"/>
        <v>0</v>
      </c>
      <c r="FU301" s="162">
        <f t="shared" si="1467"/>
        <v>0</v>
      </c>
      <c r="FV301" s="162">
        <f t="shared" si="1467"/>
        <v>0</v>
      </c>
      <c r="FW301" s="162">
        <f t="shared" si="1467"/>
        <v>0</v>
      </c>
      <c r="FX301" s="162">
        <f t="shared" si="1467"/>
        <v>0</v>
      </c>
      <c r="FY301" s="162">
        <f t="shared" si="1467"/>
        <v>0</v>
      </c>
      <c r="FZ301" s="162">
        <f t="shared" si="1467"/>
        <v>0</v>
      </c>
      <c r="GA301" s="162">
        <f t="shared" si="1467"/>
        <v>0</v>
      </c>
      <c r="GB301" s="162">
        <f t="shared" si="1467"/>
        <v>0</v>
      </c>
      <c r="GC301" s="162">
        <f t="shared" si="1467"/>
        <v>0</v>
      </c>
      <c r="GD301" s="162">
        <f t="shared" si="1467"/>
        <v>0</v>
      </c>
      <c r="GE301" s="162">
        <f t="shared" si="1467"/>
        <v>0</v>
      </c>
      <c r="GF301" s="162">
        <f t="shared" si="1467"/>
        <v>0</v>
      </c>
      <c r="GG301" s="162">
        <f t="shared" si="1467"/>
        <v>0</v>
      </c>
      <c r="GH301" s="162">
        <f t="shared" si="1467"/>
        <v>0</v>
      </c>
      <c r="GI301" s="162">
        <f t="shared" si="1467"/>
        <v>0</v>
      </c>
      <c r="GJ301" s="162">
        <f t="shared" si="1467"/>
        <v>0</v>
      </c>
      <c r="GK301" s="162">
        <f t="shared" si="1467"/>
        <v>0</v>
      </c>
      <c r="GL301" s="162">
        <f t="shared" si="1467"/>
        <v>0</v>
      </c>
      <c r="GM301" s="162">
        <f t="shared" si="1467"/>
        <v>0</v>
      </c>
      <c r="GN301" s="162">
        <f t="shared" si="1467"/>
        <v>0</v>
      </c>
      <c r="GO301" s="162">
        <f t="shared" si="1467"/>
        <v>0</v>
      </c>
      <c r="GP301" s="162">
        <f t="shared" si="1467"/>
        <v>0</v>
      </c>
      <c r="GQ301" s="162">
        <f t="shared" si="1467"/>
        <v>0</v>
      </c>
      <c r="GR301" s="162">
        <f t="shared" si="15"/>
        <v>0</v>
      </c>
      <c r="GS301" s="162">
        <f t="shared" ref="GS301:IN301" si="1468">E301-EV301</f>
        <v>0</v>
      </c>
      <c r="GT301" s="162">
        <f t="shared" si="1468"/>
        <v>0</v>
      </c>
      <c r="GU301" s="162">
        <f t="shared" si="1468"/>
        <v>0</v>
      </c>
      <c r="GV301" s="162">
        <f t="shared" si="1468"/>
        <v>0</v>
      </c>
      <c r="GW301" s="162">
        <f t="shared" si="1468"/>
        <v>0</v>
      </c>
      <c r="GX301" s="162">
        <f t="shared" si="1468"/>
        <v>0</v>
      </c>
      <c r="GY301" s="162">
        <f t="shared" si="1468"/>
        <v>0</v>
      </c>
      <c r="GZ301" s="162">
        <f t="shared" si="1468"/>
        <v>0</v>
      </c>
      <c r="HA301" s="162">
        <f t="shared" si="1468"/>
        <v>0</v>
      </c>
      <c r="HB301" s="162">
        <f t="shared" si="1468"/>
        <v>0</v>
      </c>
      <c r="HC301" s="162">
        <f t="shared" si="1468"/>
        <v>0</v>
      </c>
      <c r="HD301" s="162">
        <f t="shared" si="1468"/>
        <v>0</v>
      </c>
      <c r="HE301" s="162">
        <f t="shared" si="1468"/>
        <v>0</v>
      </c>
      <c r="HF301" s="162">
        <f t="shared" si="1468"/>
        <v>0</v>
      </c>
      <c r="HG301" s="162">
        <f t="shared" si="1468"/>
        <v>0</v>
      </c>
      <c r="HH301" s="162">
        <f t="shared" si="1468"/>
        <v>0</v>
      </c>
      <c r="HI301" s="162">
        <f t="shared" si="1468"/>
        <v>0</v>
      </c>
      <c r="HJ301" s="162">
        <f t="shared" si="1468"/>
        <v>0</v>
      </c>
      <c r="HK301" s="162">
        <f t="shared" si="1468"/>
        <v>0</v>
      </c>
      <c r="HL301" s="162">
        <f t="shared" si="1468"/>
        <v>0</v>
      </c>
      <c r="HM301" s="162">
        <f t="shared" si="1468"/>
        <v>0</v>
      </c>
      <c r="HN301" s="162">
        <f t="shared" si="1468"/>
        <v>0</v>
      </c>
      <c r="HO301" s="162">
        <f t="shared" si="1468"/>
        <v>0</v>
      </c>
      <c r="HP301" s="162">
        <f t="shared" si="1468"/>
        <v>0</v>
      </c>
      <c r="HQ301" s="162">
        <f t="shared" si="1468"/>
        <v>0</v>
      </c>
      <c r="HR301" s="162">
        <f t="shared" si="1468"/>
        <v>0</v>
      </c>
      <c r="HS301" s="162">
        <f t="shared" si="1468"/>
        <v>0</v>
      </c>
      <c r="HT301" s="162">
        <f t="shared" si="1468"/>
        <v>0</v>
      </c>
      <c r="HU301" s="162">
        <f t="shared" si="1468"/>
        <v>0</v>
      </c>
      <c r="HV301" s="162">
        <f t="shared" si="1468"/>
        <v>0</v>
      </c>
      <c r="HW301" s="162">
        <f t="shared" si="1468"/>
        <v>0</v>
      </c>
      <c r="HX301" s="162">
        <f t="shared" si="1468"/>
        <v>0</v>
      </c>
      <c r="HY301" s="162">
        <f t="shared" si="1468"/>
        <v>0</v>
      </c>
      <c r="HZ301" s="162">
        <f t="shared" si="1468"/>
        <v>0</v>
      </c>
      <c r="IA301" s="162">
        <f t="shared" si="1468"/>
        <v>0</v>
      </c>
      <c r="IB301" s="162">
        <f t="shared" si="1468"/>
        <v>0</v>
      </c>
      <c r="IC301" s="162">
        <f t="shared" si="1468"/>
        <v>0</v>
      </c>
      <c r="ID301" s="162">
        <f t="shared" si="1468"/>
        <v>0</v>
      </c>
      <c r="IE301" s="162">
        <f t="shared" si="1468"/>
        <v>0</v>
      </c>
      <c r="IF301" s="162">
        <f t="shared" si="1468"/>
        <v>0</v>
      </c>
      <c r="IG301" s="162">
        <f t="shared" si="1468"/>
        <v>0</v>
      </c>
      <c r="IH301" s="162">
        <f t="shared" si="1468"/>
        <v>0</v>
      </c>
      <c r="II301" s="162">
        <f t="shared" si="1468"/>
        <v>0</v>
      </c>
      <c r="IJ301" s="162">
        <f t="shared" si="1468"/>
        <v>0</v>
      </c>
      <c r="IK301" s="162">
        <f t="shared" si="1468"/>
        <v>0</v>
      </c>
      <c r="IL301" s="162">
        <f t="shared" si="1468"/>
        <v>0</v>
      </c>
      <c r="IM301" s="162">
        <f t="shared" si="1468"/>
        <v>0</v>
      </c>
      <c r="IN301" s="162">
        <f t="shared" si="1468"/>
        <v>0</v>
      </c>
      <c r="IO301" s="162">
        <f t="shared" si="17"/>
        <v>0</v>
      </c>
      <c r="IP301" s="162">
        <f t="shared" si="23"/>
        <v>0</v>
      </c>
      <c r="IQ301" s="162">
        <f t="shared" ref="IQ301:KK301" si="1469">MAX((MIN(CZ301+IP301,$IO$7))-GT301,0)</f>
        <v>0</v>
      </c>
      <c r="IR301" s="162">
        <f t="shared" si="1469"/>
        <v>0</v>
      </c>
      <c r="IS301" s="162">
        <f t="shared" si="1469"/>
        <v>0</v>
      </c>
      <c r="IT301" s="162">
        <f t="shared" si="1469"/>
        <v>0</v>
      </c>
      <c r="IU301" s="162">
        <f t="shared" si="1469"/>
        <v>0</v>
      </c>
      <c r="IV301" s="162">
        <f t="shared" si="1469"/>
        <v>0</v>
      </c>
      <c r="IW301" s="162">
        <f t="shared" si="1469"/>
        <v>0</v>
      </c>
      <c r="IX301" s="162">
        <f t="shared" si="1469"/>
        <v>0</v>
      </c>
      <c r="IY301" s="162">
        <f t="shared" si="1469"/>
        <v>0</v>
      </c>
      <c r="IZ301" s="162">
        <f t="shared" si="1469"/>
        <v>0</v>
      </c>
      <c r="JA301" s="162">
        <f t="shared" si="1469"/>
        <v>0</v>
      </c>
      <c r="JB301" s="162">
        <f t="shared" si="1469"/>
        <v>0</v>
      </c>
      <c r="JC301" s="162">
        <f t="shared" si="1469"/>
        <v>0</v>
      </c>
      <c r="JD301" s="162">
        <f t="shared" si="1469"/>
        <v>0</v>
      </c>
      <c r="JE301" s="162">
        <f t="shared" si="1469"/>
        <v>0</v>
      </c>
      <c r="JF301" s="162">
        <f t="shared" si="1469"/>
        <v>0</v>
      </c>
      <c r="JG301" s="162">
        <f t="shared" si="1469"/>
        <v>0</v>
      </c>
      <c r="JH301" s="162">
        <f t="shared" si="1469"/>
        <v>0</v>
      </c>
      <c r="JI301" s="162">
        <f t="shared" si="1469"/>
        <v>0</v>
      </c>
      <c r="JJ301" s="162">
        <f t="shared" si="1469"/>
        <v>0</v>
      </c>
      <c r="JK301" s="162">
        <f t="shared" si="1469"/>
        <v>0</v>
      </c>
      <c r="JL301" s="162">
        <f t="shared" si="1469"/>
        <v>0</v>
      </c>
      <c r="JM301" s="162">
        <f t="shared" si="1469"/>
        <v>0</v>
      </c>
      <c r="JN301" s="162">
        <f t="shared" si="1469"/>
        <v>0</v>
      </c>
      <c r="JO301" s="162">
        <f t="shared" si="1469"/>
        <v>0</v>
      </c>
      <c r="JP301" s="162">
        <f t="shared" si="1469"/>
        <v>0</v>
      </c>
      <c r="JQ301" s="162">
        <f t="shared" si="1469"/>
        <v>0</v>
      </c>
      <c r="JR301" s="162">
        <f t="shared" si="1469"/>
        <v>0</v>
      </c>
      <c r="JS301" s="162">
        <f t="shared" si="1469"/>
        <v>0</v>
      </c>
      <c r="JT301" s="162">
        <f t="shared" si="1469"/>
        <v>0</v>
      </c>
      <c r="JU301" s="162">
        <f t="shared" si="1469"/>
        <v>0</v>
      </c>
      <c r="JV301" s="162">
        <f t="shared" si="1469"/>
        <v>0</v>
      </c>
      <c r="JW301" s="162">
        <f t="shared" si="1469"/>
        <v>0</v>
      </c>
      <c r="JX301" s="162">
        <f t="shared" si="1469"/>
        <v>0</v>
      </c>
      <c r="JY301" s="162">
        <f t="shared" si="1469"/>
        <v>0</v>
      </c>
      <c r="JZ301" s="162">
        <f t="shared" si="1469"/>
        <v>0</v>
      </c>
      <c r="KA301" s="162">
        <f t="shared" si="1469"/>
        <v>0</v>
      </c>
      <c r="KB301" s="162">
        <f t="shared" si="1469"/>
        <v>0</v>
      </c>
      <c r="KC301" s="162">
        <f t="shared" si="1469"/>
        <v>0</v>
      </c>
      <c r="KD301" s="162">
        <f t="shared" si="1469"/>
        <v>0</v>
      </c>
      <c r="KE301" s="162">
        <f t="shared" si="1469"/>
        <v>0</v>
      </c>
      <c r="KF301" s="162">
        <f t="shared" si="1469"/>
        <v>0</v>
      </c>
      <c r="KG301" s="162">
        <f t="shared" si="1469"/>
        <v>0</v>
      </c>
      <c r="KH301" s="162">
        <f t="shared" si="1469"/>
        <v>0</v>
      </c>
      <c r="KI301" s="162">
        <f t="shared" si="1469"/>
        <v>0</v>
      </c>
      <c r="KJ301" s="162">
        <f t="shared" si="1469"/>
        <v>0</v>
      </c>
      <c r="KK301" s="162">
        <f t="shared" si="1469"/>
        <v>0</v>
      </c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N301" s="1"/>
    </row>
    <row r="302" ht="14.25" customHeight="1" spans="1:326" x14ac:dyDescent="0.25">
      <c r="A302" s="1">
        <v>10</v>
      </c>
      <c r="B302" s="1">
        <f t="shared" ref="B302:C302" si="1470">B301+1</f>
        <v>292</v>
      </c>
      <c r="C302" s="232">
        <f t="shared" si="1470"/>
        <v>43757</v>
      </c>
      <c r="D302" s="162">
        <f t="shared" si="9"/>
        <v>0</v>
      </c>
      <c r="E302" s="162">
        <f>(SUMIFS(Profile!$F$2:$F$17521,Profile!$B$2:$B$17521,$B302,Profile!$C$2:$C$17521,E$8))*$C$6</f>
        <v>0</v>
      </c>
      <c r="F302" s="162">
        <f>(SUMIFS(Profile!$F$2:$F$17521,Profile!$B$2:$B$17521,$B302,Profile!$C$2:$C$17521,F$8))*$C$6</f>
        <v>0</v>
      </c>
      <c r="G302" s="162">
        <f>(SUMIFS(Profile!$F$2:$F$17521,Profile!$B$2:$B$17521,$B302,Profile!$C$2:$C$17521,G$8))*$C$6</f>
        <v>0</v>
      </c>
      <c r="H302" s="162">
        <f>(SUMIFS(Profile!$F$2:$F$17521,Profile!$B$2:$B$17521,$B302,Profile!$C$2:$C$17521,H$8))*$C$6</f>
        <v>0</v>
      </c>
      <c r="I302" s="162">
        <f>(SUMIFS(Profile!$F$2:$F$17521,Profile!$B$2:$B$17521,$B302,Profile!$C$2:$C$17521,I$8))*$C$6</f>
        <v>0</v>
      </c>
      <c r="J302" s="162">
        <f>(SUMIFS(Profile!$F$2:$F$17521,Profile!$B$2:$B$17521,$B302,Profile!$C$2:$C$17521,J$8))*$C$6</f>
        <v>0</v>
      </c>
      <c r="K302" s="162">
        <f>(SUMIFS(Profile!$F$2:$F$17521,Profile!$B$2:$B$17521,$B302,Profile!$C$2:$C$17521,K$8))*$C$6</f>
        <v>0</v>
      </c>
      <c r="L302" s="162">
        <f>(SUMIFS(Profile!$F$2:$F$17521,Profile!$B$2:$B$17521,$B302,Profile!$C$2:$C$17521,L$8))*$C$6</f>
        <v>0</v>
      </c>
      <c r="M302" s="162">
        <f>(SUMIFS(Profile!$F$2:$F$17521,Profile!$B$2:$B$17521,$B302,Profile!$C$2:$C$17521,M$8))*$C$6</f>
        <v>0</v>
      </c>
      <c r="N302" s="162">
        <f>(SUMIFS(Profile!$F$2:$F$17521,Profile!$B$2:$B$17521,$B302,Profile!$C$2:$C$17521,N$8))*$C$6</f>
        <v>0</v>
      </c>
      <c r="O302" s="162">
        <f>(SUMIFS(Profile!$F$2:$F$17521,Profile!$B$2:$B$17521,$B302,Profile!$C$2:$C$17521,O$8))*$C$6</f>
        <v>0</v>
      </c>
      <c r="P302" s="162">
        <f>(SUMIFS(Profile!$F$2:$F$17521,Profile!$B$2:$B$17521,$B302,Profile!$C$2:$C$17521,P$8))*$C$6</f>
        <v>0</v>
      </c>
      <c r="Q302" s="162">
        <f>(SUMIFS(Profile!$F$2:$F$17521,Profile!$B$2:$B$17521,$B302,Profile!$C$2:$C$17521,Q$8))*$C$6</f>
        <v>0</v>
      </c>
      <c r="R302" s="162">
        <f>(SUMIFS(Profile!$F$2:$F$17521,Profile!$B$2:$B$17521,$B302,Profile!$C$2:$C$17521,R$8))*$C$6</f>
        <v>0</v>
      </c>
      <c r="S302" s="162">
        <f>(SUMIFS(Profile!$F$2:$F$17521,Profile!$B$2:$B$17521,$B302,Profile!$C$2:$C$17521,S$8))*$C$6</f>
        <v>0</v>
      </c>
      <c r="T302" s="162">
        <f>(SUMIFS(Profile!$F$2:$F$17521,Profile!$B$2:$B$17521,$B302,Profile!$C$2:$C$17521,T$8))*$C$6</f>
        <v>0</v>
      </c>
      <c r="U302" s="162">
        <f>(SUMIFS(Profile!$F$2:$F$17521,Profile!$B$2:$B$17521,$B302,Profile!$C$2:$C$17521,U$8))*$C$6</f>
        <v>0</v>
      </c>
      <c r="V302" s="162">
        <f>(SUMIFS(Profile!$F$2:$F$17521,Profile!$B$2:$B$17521,$B302,Profile!$C$2:$C$17521,V$8))*$C$6</f>
        <v>0</v>
      </c>
      <c r="W302" s="162">
        <f>(SUMIFS(Profile!$F$2:$F$17521,Profile!$B$2:$B$17521,$B302,Profile!$C$2:$C$17521,W$8))*$C$6</f>
        <v>0</v>
      </c>
      <c r="X302" s="162">
        <f>(SUMIFS(Profile!$F$2:$F$17521,Profile!$B$2:$B$17521,$B302,Profile!$C$2:$C$17521,X$8))*$C$6</f>
        <v>0</v>
      </c>
      <c r="Y302" s="162">
        <f>(SUMIFS(Profile!$F$2:$F$17521,Profile!$B$2:$B$17521,$B302,Profile!$C$2:$C$17521,Y$8))*$C$6</f>
        <v>0</v>
      </c>
      <c r="Z302" s="162">
        <f>(SUMIFS(Profile!$F$2:$F$17521,Profile!$B$2:$B$17521,$B302,Profile!$C$2:$C$17521,Z$8))*$C$6</f>
        <v>0</v>
      </c>
      <c r="AA302" s="162">
        <f>(SUMIFS(Profile!$F$2:$F$17521,Profile!$B$2:$B$17521,$B302,Profile!$C$2:$C$17521,AA$8))*$C$6</f>
        <v>0</v>
      </c>
      <c r="AB302" s="162">
        <f>(SUMIFS(Profile!$F$2:$F$17521,Profile!$B$2:$B$17521,$B302,Profile!$C$2:$C$17521,AB$8))*$C$6</f>
        <v>0</v>
      </c>
      <c r="AC302" s="162">
        <f>(SUMIFS(Profile!$F$2:$F$17521,Profile!$B$2:$B$17521,$B302,Profile!$C$2:$C$17521,AC$8))*$C$6</f>
        <v>0</v>
      </c>
      <c r="AD302" s="162">
        <f>(SUMIFS(Profile!$F$2:$F$17521,Profile!$B$2:$B$17521,$B302,Profile!$C$2:$C$17521,AD$8))*$C$6</f>
        <v>0</v>
      </c>
      <c r="AE302" s="162">
        <f>(SUMIFS(Profile!$F$2:$F$17521,Profile!$B$2:$B$17521,$B302,Profile!$C$2:$C$17521,AE$8))*$C$6</f>
        <v>0</v>
      </c>
      <c r="AF302" s="162">
        <f>(SUMIFS(Profile!$F$2:$F$17521,Profile!$B$2:$B$17521,$B302,Profile!$C$2:$C$17521,AF$8))*$C$6</f>
        <v>0</v>
      </c>
      <c r="AG302" s="162">
        <f>(SUMIFS(Profile!$F$2:$F$17521,Profile!$B$2:$B$17521,$B302,Profile!$C$2:$C$17521,AG$8))*$C$6</f>
        <v>0</v>
      </c>
      <c r="AH302" s="162">
        <f>(SUMIFS(Profile!$F$2:$F$17521,Profile!$B$2:$B$17521,$B302,Profile!$C$2:$C$17521,AH$8))*$C$6</f>
        <v>0</v>
      </c>
      <c r="AI302" s="162">
        <f>(SUMIFS(Profile!$F$2:$F$17521,Profile!$B$2:$B$17521,$B302,Profile!$C$2:$C$17521,AI$8))*$C$6</f>
        <v>0</v>
      </c>
      <c r="AJ302" s="162">
        <f>(SUMIFS(Profile!$F$2:$F$17521,Profile!$B$2:$B$17521,$B302,Profile!$C$2:$C$17521,AJ$8))*$C$6</f>
        <v>0</v>
      </c>
      <c r="AK302" s="162">
        <f>(SUMIFS(Profile!$F$2:$F$17521,Profile!$B$2:$B$17521,$B302,Profile!$C$2:$C$17521,AK$8))*$C$6</f>
        <v>0</v>
      </c>
      <c r="AL302" s="162">
        <f>(SUMIFS(Profile!$F$2:$F$17521,Profile!$B$2:$B$17521,$B302,Profile!$C$2:$C$17521,AL$8))*$C$6</f>
        <v>0</v>
      </c>
      <c r="AM302" s="162">
        <f>(SUMIFS(Profile!$F$2:$F$17521,Profile!$B$2:$B$17521,$B302,Profile!$C$2:$C$17521,AM$8))*$C$6</f>
        <v>0</v>
      </c>
      <c r="AN302" s="162">
        <f>(SUMIFS(Profile!$F$2:$F$17521,Profile!$B$2:$B$17521,$B302,Profile!$C$2:$C$17521,AN$8))*$C$6</f>
        <v>0</v>
      </c>
      <c r="AO302" s="162">
        <f>(SUMIFS(Profile!$F$2:$F$17521,Profile!$B$2:$B$17521,$B302,Profile!$C$2:$C$17521,AO$8))*$C$6</f>
        <v>0</v>
      </c>
      <c r="AP302" s="162">
        <f>(SUMIFS(Profile!$F$2:$F$17521,Profile!$B$2:$B$17521,$B302,Profile!$C$2:$C$17521,AP$8))*$C$6</f>
        <v>0</v>
      </c>
      <c r="AQ302" s="162">
        <f>(SUMIFS(Profile!$F$2:$F$17521,Profile!$B$2:$B$17521,$B302,Profile!$C$2:$C$17521,AQ$8))*$C$6</f>
        <v>0</v>
      </c>
      <c r="AR302" s="162">
        <f>(SUMIFS(Profile!$F$2:$F$17521,Profile!$B$2:$B$17521,$B302,Profile!$C$2:$C$17521,AR$8))*$C$6</f>
        <v>0</v>
      </c>
      <c r="AS302" s="162">
        <f>(SUMIFS(Profile!$F$2:$F$17521,Profile!$B$2:$B$17521,$B302,Profile!$C$2:$C$17521,AS$8))*$C$6</f>
        <v>0</v>
      </c>
      <c r="AT302" s="162">
        <f>(SUMIFS(Profile!$F$2:$F$17521,Profile!$B$2:$B$17521,$B302,Profile!$C$2:$C$17521,AT$8))*$C$6</f>
        <v>0</v>
      </c>
      <c r="AU302" s="162">
        <f>(SUMIFS(Profile!$F$2:$F$17521,Profile!$B$2:$B$17521,$B302,Profile!$C$2:$C$17521,AU$8))*$C$6</f>
        <v>0</v>
      </c>
      <c r="AV302" s="162">
        <f>(SUMIFS(Profile!$F$2:$F$17521,Profile!$B$2:$B$17521,$B302,Profile!$C$2:$C$17521,AV$8))*$C$6</f>
        <v>0</v>
      </c>
      <c r="AW302" s="162">
        <f>(SUMIFS(Profile!$F$2:$F$17521,Profile!$B$2:$B$17521,$B302,Profile!$C$2:$C$17521,AW$8))*$C$6</f>
        <v>0</v>
      </c>
      <c r="AX302" s="162">
        <f>(SUMIFS(Profile!$F$2:$F$17521,Profile!$B$2:$B$17521,$B302,Profile!$C$2:$C$17521,AX$8))*$C$6</f>
        <v>0</v>
      </c>
      <c r="AY302" s="162">
        <f>(SUMIFS(Profile!$F$2:$F$17521,Profile!$B$2:$B$17521,$B302,Profile!$C$2:$C$17521,AY$8))*$C$6</f>
        <v>0</v>
      </c>
      <c r="AZ302" s="162">
        <f>(SUMIFS(Profile!$F$2:$F$17521,Profile!$B$2:$B$17521,$B302,Profile!$C$2:$C$17521,AZ$8))*$C$6</f>
        <v>0</v>
      </c>
      <c r="BA302" s="162">
        <f t="shared" si="10"/>
        <v>0</v>
      </c>
      <c r="BB302" s="162">
        <f>(SUMIFS(Profile!$E$2:$E$17521,Profile!$B$2:$B$17521,$B302,Profile!$C$2:$C$17521,BB$8))*$C$9</f>
        <v>0</v>
      </c>
      <c r="BC302" s="162">
        <f>(SUMIFS(Profile!$E$2:$E$17521,Profile!$B$2:$B$17521,$B302,Profile!$C$2:$C$17521,BC$8))*$C$9</f>
        <v>0</v>
      </c>
      <c r="BD302" s="162">
        <f>(SUMIFS(Profile!$E$2:$E$17521,Profile!$B$2:$B$17521,$B302,Profile!$C$2:$C$17521,BD$8))*$C$9</f>
        <v>0</v>
      </c>
      <c r="BE302" s="162">
        <f>(SUMIFS(Profile!$E$2:$E$17521,Profile!$B$2:$B$17521,$B302,Profile!$C$2:$C$17521,BE$8))*$C$9</f>
        <v>0</v>
      </c>
      <c r="BF302" s="162">
        <f>(SUMIFS(Profile!$E$2:$E$17521,Profile!$B$2:$B$17521,$B302,Profile!$C$2:$C$17521,BF$8))*$C$9</f>
        <v>0</v>
      </c>
      <c r="BG302" s="162">
        <f>(SUMIFS(Profile!$E$2:$E$17521,Profile!$B$2:$B$17521,$B302,Profile!$C$2:$C$17521,BG$8))*$C$9</f>
        <v>0</v>
      </c>
      <c r="BH302" s="162">
        <f>(SUMIFS(Profile!$E$2:$E$17521,Profile!$B$2:$B$17521,$B302,Profile!$C$2:$C$17521,BH$8))*$C$9</f>
        <v>0</v>
      </c>
      <c r="BI302" s="162">
        <f>(SUMIFS(Profile!$E$2:$E$17521,Profile!$B$2:$B$17521,$B302,Profile!$C$2:$C$17521,BI$8))*$C$9</f>
        <v>0</v>
      </c>
      <c r="BJ302" s="162">
        <f>(SUMIFS(Profile!$E$2:$E$17521,Profile!$B$2:$B$17521,$B302,Profile!$C$2:$C$17521,BJ$8))*$C$9</f>
        <v>0</v>
      </c>
      <c r="BK302" s="162">
        <f>(SUMIFS(Profile!$E$2:$E$17521,Profile!$B$2:$B$17521,$B302,Profile!$C$2:$C$17521,BK$8))*$C$9</f>
        <v>0</v>
      </c>
      <c r="BL302" s="162">
        <f>(SUMIFS(Profile!$E$2:$E$17521,Profile!$B$2:$B$17521,$B302,Profile!$C$2:$C$17521,BL$8))*$C$9</f>
        <v>0</v>
      </c>
      <c r="BM302" s="162">
        <f>(SUMIFS(Profile!$E$2:$E$17521,Profile!$B$2:$B$17521,$B302,Profile!$C$2:$C$17521,BM$8))*$C$9</f>
        <v>0</v>
      </c>
      <c r="BN302" s="162">
        <f>(SUMIFS(Profile!$E$2:$E$17521,Profile!$B$2:$B$17521,$B302,Profile!$C$2:$C$17521,BN$8))*$C$9</f>
        <v>0</v>
      </c>
      <c r="BO302" s="162">
        <f>(SUMIFS(Profile!$E$2:$E$17521,Profile!$B$2:$B$17521,$B302,Profile!$C$2:$C$17521,BO$8))*$C$9</f>
        <v>0</v>
      </c>
      <c r="BP302" s="162">
        <f>(SUMIFS(Profile!$E$2:$E$17521,Profile!$B$2:$B$17521,$B302,Profile!$C$2:$C$17521,BP$8))*$C$9</f>
        <v>0</v>
      </c>
      <c r="BQ302" s="162">
        <f>(SUMIFS(Profile!$E$2:$E$17521,Profile!$B$2:$B$17521,$B302,Profile!$C$2:$C$17521,BQ$8))*$C$9</f>
        <v>0</v>
      </c>
      <c r="BR302" s="162">
        <f>(SUMIFS(Profile!$E$2:$E$17521,Profile!$B$2:$B$17521,$B302,Profile!$C$2:$C$17521,BR$8))*$C$9</f>
        <v>0</v>
      </c>
      <c r="BS302" s="162">
        <f>(SUMIFS(Profile!$E$2:$E$17521,Profile!$B$2:$B$17521,$B302,Profile!$C$2:$C$17521,BS$8))*$C$9</f>
        <v>0</v>
      </c>
      <c r="BT302" s="162">
        <f>(SUMIFS(Profile!$E$2:$E$17521,Profile!$B$2:$B$17521,$B302,Profile!$C$2:$C$17521,BT$8))*$C$9</f>
        <v>0</v>
      </c>
      <c r="BU302" s="162">
        <f>(SUMIFS(Profile!$E$2:$E$17521,Profile!$B$2:$B$17521,$B302,Profile!$C$2:$C$17521,BU$8))*$C$9</f>
        <v>0</v>
      </c>
      <c r="BV302" s="162">
        <f>(SUMIFS(Profile!$E$2:$E$17521,Profile!$B$2:$B$17521,$B302,Profile!$C$2:$C$17521,BV$8))*$C$9</f>
        <v>0</v>
      </c>
      <c r="BW302" s="162">
        <f>(SUMIFS(Profile!$E$2:$E$17521,Profile!$B$2:$B$17521,$B302,Profile!$C$2:$C$17521,BW$8))*$C$9</f>
        <v>0</v>
      </c>
      <c r="BX302" s="162">
        <f>(SUMIFS(Profile!$E$2:$E$17521,Profile!$B$2:$B$17521,$B302,Profile!$C$2:$C$17521,BX$8))*$C$9</f>
        <v>0</v>
      </c>
      <c r="BY302" s="162">
        <f>(SUMIFS(Profile!$E$2:$E$17521,Profile!$B$2:$B$17521,$B302,Profile!$C$2:$C$17521,BY$8))*$C$9</f>
        <v>0</v>
      </c>
      <c r="BZ302" s="162">
        <f>(SUMIFS(Profile!$E$2:$E$17521,Profile!$B$2:$B$17521,$B302,Profile!$C$2:$C$17521,BZ$8))*$C$9</f>
        <v>0</v>
      </c>
      <c r="CA302" s="162">
        <f>(SUMIFS(Profile!$E$2:$E$17521,Profile!$B$2:$B$17521,$B302,Profile!$C$2:$C$17521,CA$8))*$C$9</f>
        <v>0</v>
      </c>
      <c r="CB302" s="162">
        <f>(SUMIFS(Profile!$E$2:$E$17521,Profile!$B$2:$B$17521,$B302,Profile!$C$2:$C$17521,CB$8))*$C$9</f>
        <v>0</v>
      </c>
      <c r="CC302" s="162">
        <f>(SUMIFS(Profile!$E$2:$E$17521,Profile!$B$2:$B$17521,$B302,Profile!$C$2:$C$17521,CC$8))*$C$9</f>
        <v>0</v>
      </c>
      <c r="CD302" s="162">
        <f>(SUMIFS(Profile!$E$2:$E$17521,Profile!$B$2:$B$17521,$B302,Profile!$C$2:$C$17521,CD$8))*$C$9</f>
        <v>0</v>
      </c>
      <c r="CE302" s="162">
        <f>(SUMIFS(Profile!$E$2:$E$17521,Profile!$B$2:$B$17521,$B302,Profile!$C$2:$C$17521,CE$8))*$C$9</f>
        <v>0</v>
      </c>
      <c r="CF302" s="162">
        <f>(SUMIFS(Profile!$E$2:$E$17521,Profile!$B$2:$B$17521,$B302,Profile!$C$2:$C$17521,CF$8))*$C$9</f>
        <v>0</v>
      </c>
      <c r="CG302" s="162">
        <f>(SUMIFS(Profile!$E$2:$E$17521,Profile!$B$2:$B$17521,$B302,Profile!$C$2:$C$17521,CG$8))*$C$9</f>
        <v>0</v>
      </c>
      <c r="CH302" s="162">
        <f>(SUMIFS(Profile!$E$2:$E$17521,Profile!$B$2:$B$17521,$B302,Profile!$C$2:$C$17521,CH$8))*$C$9</f>
        <v>0</v>
      </c>
      <c r="CI302" s="162">
        <f>(SUMIFS(Profile!$E$2:$E$17521,Profile!$B$2:$B$17521,$B302,Profile!$C$2:$C$17521,CI$8))*$C$9</f>
        <v>0</v>
      </c>
      <c r="CJ302" s="162">
        <f>(SUMIFS(Profile!$E$2:$E$17521,Profile!$B$2:$B$17521,$B302,Profile!$C$2:$C$17521,CJ$8))*$C$9</f>
        <v>0</v>
      </c>
      <c r="CK302" s="162">
        <f>(SUMIFS(Profile!$E$2:$E$17521,Profile!$B$2:$B$17521,$B302,Profile!$C$2:$C$17521,CK$8))*$C$9</f>
        <v>0</v>
      </c>
      <c r="CL302" s="162">
        <f>(SUMIFS(Profile!$E$2:$E$17521,Profile!$B$2:$B$17521,$B302,Profile!$C$2:$C$17521,CL$8))*$C$9</f>
        <v>0</v>
      </c>
      <c r="CM302" s="162">
        <f>(SUMIFS(Profile!$E$2:$E$17521,Profile!$B$2:$B$17521,$B302,Profile!$C$2:$C$17521,CM$8))*$C$9</f>
        <v>0</v>
      </c>
      <c r="CN302" s="162">
        <f>(SUMIFS(Profile!$E$2:$E$17521,Profile!$B$2:$B$17521,$B302,Profile!$C$2:$C$17521,CN$8))*$C$9</f>
        <v>0</v>
      </c>
      <c r="CO302" s="162">
        <f>(SUMIFS(Profile!$E$2:$E$17521,Profile!$B$2:$B$17521,$B302,Profile!$C$2:$C$17521,CO$8))*$C$9</f>
        <v>0</v>
      </c>
      <c r="CP302" s="162">
        <f>(SUMIFS(Profile!$E$2:$E$17521,Profile!$B$2:$B$17521,$B302,Profile!$C$2:$C$17521,CP$8))*$C$9</f>
        <v>0</v>
      </c>
      <c r="CQ302" s="162">
        <f>(SUMIFS(Profile!$E$2:$E$17521,Profile!$B$2:$B$17521,$B302,Profile!$C$2:$C$17521,CQ$8))*$C$9</f>
        <v>0</v>
      </c>
      <c r="CR302" s="162">
        <f>(SUMIFS(Profile!$E$2:$E$17521,Profile!$B$2:$B$17521,$B302,Profile!$C$2:$C$17521,CR$8))*$C$9</f>
        <v>0</v>
      </c>
      <c r="CS302" s="162">
        <f>(SUMIFS(Profile!$E$2:$E$17521,Profile!$B$2:$B$17521,$B302,Profile!$C$2:$C$17521,CS$8))*$C$9</f>
        <v>0</v>
      </c>
      <c r="CT302" s="162">
        <f>(SUMIFS(Profile!$E$2:$E$17521,Profile!$B$2:$B$17521,$B302,Profile!$C$2:$C$17521,CT$8))*$C$9</f>
        <v>0</v>
      </c>
      <c r="CU302" s="162">
        <f>(SUMIFS(Profile!$E$2:$E$17521,Profile!$B$2:$B$17521,$B302,Profile!$C$2:$C$17521,CU$8))*$C$9</f>
        <v>0</v>
      </c>
      <c r="CV302" s="162">
        <f>(SUMIFS(Profile!$E$2:$E$17521,Profile!$B$2:$B$17521,$B302,Profile!$C$2:$C$17521,CV$8))*$C$9</f>
        <v>0</v>
      </c>
      <c r="CW302" s="162">
        <f>(SUMIFS(Profile!$E$2:$E$17521,Profile!$B$2:$B$17521,$B302,Profile!$C$2:$C$17521,CW$8))*$C$9</f>
        <v>0</v>
      </c>
      <c r="CX302" s="162">
        <f t="shared" si="11"/>
        <v>0</v>
      </c>
      <c r="CY302" s="162">
        <f t="shared" ref="CY302:ET302" si="1471">MAX(BB302-E302,0)</f>
        <v>0</v>
      </c>
      <c r="CZ302" s="162">
        <f t="shared" si="1471"/>
        <v>0</v>
      </c>
      <c r="DA302" s="162">
        <f t="shared" si="1471"/>
        <v>0</v>
      </c>
      <c r="DB302" s="162">
        <f t="shared" si="1471"/>
        <v>0</v>
      </c>
      <c r="DC302" s="162">
        <f t="shared" si="1471"/>
        <v>0</v>
      </c>
      <c r="DD302" s="162">
        <f t="shared" si="1471"/>
        <v>0</v>
      </c>
      <c r="DE302" s="162">
        <f t="shared" si="1471"/>
        <v>0</v>
      </c>
      <c r="DF302" s="162">
        <f t="shared" si="1471"/>
        <v>0</v>
      </c>
      <c r="DG302" s="162">
        <f t="shared" si="1471"/>
        <v>0</v>
      </c>
      <c r="DH302" s="162">
        <f t="shared" si="1471"/>
        <v>0</v>
      </c>
      <c r="DI302" s="162">
        <f t="shared" si="1471"/>
        <v>0</v>
      </c>
      <c r="DJ302" s="162">
        <f t="shared" si="1471"/>
        <v>0</v>
      </c>
      <c r="DK302" s="162">
        <f t="shared" si="1471"/>
        <v>0</v>
      </c>
      <c r="DL302" s="162">
        <f t="shared" si="1471"/>
        <v>0</v>
      </c>
      <c r="DM302" s="162">
        <f t="shared" si="1471"/>
        <v>0</v>
      </c>
      <c r="DN302" s="162">
        <f t="shared" si="1471"/>
        <v>0</v>
      </c>
      <c r="DO302" s="162">
        <f t="shared" si="1471"/>
        <v>0</v>
      </c>
      <c r="DP302" s="162">
        <f t="shared" si="1471"/>
        <v>0</v>
      </c>
      <c r="DQ302" s="162">
        <f t="shared" si="1471"/>
        <v>0</v>
      </c>
      <c r="DR302" s="162">
        <f t="shared" si="1471"/>
        <v>0</v>
      </c>
      <c r="DS302" s="162">
        <f t="shared" si="1471"/>
        <v>0</v>
      </c>
      <c r="DT302" s="162">
        <f t="shared" si="1471"/>
        <v>0</v>
      </c>
      <c r="DU302" s="162">
        <f t="shared" si="1471"/>
        <v>0</v>
      </c>
      <c r="DV302" s="162">
        <f t="shared" si="1471"/>
        <v>0</v>
      </c>
      <c r="DW302" s="162">
        <f t="shared" si="1471"/>
        <v>0</v>
      </c>
      <c r="DX302" s="162">
        <f t="shared" si="1471"/>
        <v>0</v>
      </c>
      <c r="DY302" s="162">
        <f t="shared" si="1471"/>
        <v>0</v>
      </c>
      <c r="DZ302" s="162">
        <f t="shared" si="1471"/>
        <v>0</v>
      </c>
      <c r="EA302" s="162">
        <f t="shared" si="1471"/>
        <v>0</v>
      </c>
      <c r="EB302" s="162">
        <f t="shared" si="1471"/>
        <v>0</v>
      </c>
      <c r="EC302" s="162">
        <f t="shared" si="1471"/>
        <v>0</v>
      </c>
      <c r="ED302" s="162">
        <f t="shared" si="1471"/>
        <v>0</v>
      </c>
      <c r="EE302" s="162">
        <f t="shared" si="1471"/>
        <v>0</v>
      </c>
      <c r="EF302" s="162">
        <f t="shared" si="1471"/>
        <v>0</v>
      </c>
      <c r="EG302" s="162">
        <f t="shared" si="1471"/>
        <v>0</v>
      </c>
      <c r="EH302" s="162">
        <f t="shared" si="1471"/>
        <v>0</v>
      </c>
      <c r="EI302" s="162">
        <f t="shared" si="1471"/>
        <v>0</v>
      </c>
      <c r="EJ302" s="162">
        <f t="shared" si="1471"/>
        <v>0</v>
      </c>
      <c r="EK302" s="162">
        <f t="shared" si="1471"/>
        <v>0</v>
      </c>
      <c r="EL302" s="162">
        <f t="shared" si="1471"/>
        <v>0</v>
      </c>
      <c r="EM302" s="162">
        <f t="shared" si="1471"/>
        <v>0</v>
      </c>
      <c r="EN302" s="162">
        <f t="shared" si="1471"/>
        <v>0</v>
      </c>
      <c r="EO302" s="162">
        <f t="shared" si="1471"/>
        <v>0</v>
      </c>
      <c r="EP302" s="162">
        <f t="shared" si="1471"/>
        <v>0</v>
      </c>
      <c r="EQ302" s="162">
        <f t="shared" si="1471"/>
        <v>0</v>
      </c>
      <c r="ER302" s="162">
        <f t="shared" si="1471"/>
        <v>0</v>
      </c>
      <c r="ES302" s="162">
        <f t="shared" si="1471"/>
        <v>0</v>
      </c>
      <c r="ET302" s="162">
        <f t="shared" si="1471"/>
        <v>0</v>
      </c>
      <c r="EU302" s="162">
        <f t="shared" si="13"/>
        <v>0</v>
      </c>
      <c r="EV302" s="162">
        <f t="shared" ref="EV302:GQ302" si="1472">BB302-CY302</f>
        <v>0</v>
      </c>
      <c r="EW302" s="162">
        <f t="shared" si="1472"/>
        <v>0</v>
      </c>
      <c r="EX302" s="162">
        <f t="shared" si="1472"/>
        <v>0</v>
      </c>
      <c r="EY302" s="162">
        <f t="shared" si="1472"/>
        <v>0</v>
      </c>
      <c r="EZ302" s="162">
        <f t="shared" si="1472"/>
        <v>0</v>
      </c>
      <c r="FA302" s="162">
        <f t="shared" si="1472"/>
        <v>0</v>
      </c>
      <c r="FB302" s="162">
        <f t="shared" si="1472"/>
        <v>0</v>
      </c>
      <c r="FC302" s="162">
        <f t="shared" si="1472"/>
        <v>0</v>
      </c>
      <c r="FD302" s="162">
        <f t="shared" si="1472"/>
        <v>0</v>
      </c>
      <c r="FE302" s="162">
        <f t="shared" si="1472"/>
        <v>0</v>
      </c>
      <c r="FF302" s="162">
        <f t="shared" si="1472"/>
        <v>0</v>
      </c>
      <c r="FG302" s="162">
        <f t="shared" si="1472"/>
        <v>0</v>
      </c>
      <c r="FH302" s="162">
        <f t="shared" si="1472"/>
        <v>0</v>
      </c>
      <c r="FI302" s="162">
        <f t="shared" si="1472"/>
        <v>0</v>
      </c>
      <c r="FJ302" s="162">
        <f t="shared" si="1472"/>
        <v>0</v>
      </c>
      <c r="FK302" s="162">
        <f t="shared" si="1472"/>
        <v>0</v>
      </c>
      <c r="FL302" s="162">
        <f t="shared" si="1472"/>
        <v>0</v>
      </c>
      <c r="FM302" s="162">
        <f t="shared" si="1472"/>
        <v>0</v>
      </c>
      <c r="FN302" s="162">
        <f t="shared" si="1472"/>
        <v>0</v>
      </c>
      <c r="FO302" s="162">
        <f t="shared" si="1472"/>
        <v>0</v>
      </c>
      <c r="FP302" s="162">
        <f t="shared" si="1472"/>
        <v>0</v>
      </c>
      <c r="FQ302" s="162">
        <f t="shared" si="1472"/>
        <v>0</v>
      </c>
      <c r="FR302" s="162">
        <f t="shared" si="1472"/>
        <v>0</v>
      </c>
      <c r="FS302" s="162">
        <f t="shared" si="1472"/>
        <v>0</v>
      </c>
      <c r="FT302" s="162">
        <f t="shared" si="1472"/>
        <v>0</v>
      </c>
      <c r="FU302" s="162">
        <f t="shared" si="1472"/>
        <v>0</v>
      </c>
      <c r="FV302" s="162">
        <f t="shared" si="1472"/>
        <v>0</v>
      </c>
      <c r="FW302" s="162">
        <f t="shared" si="1472"/>
        <v>0</v>
      </c>
      <c r="FX302" s="162">
        <f t="shared" si="1472"/>
        <v>0</v>
      </c>
      <c r="FY302" s="162">
        <f t="shared" si="1472"/>
        <v>0</v>
      </c>
      <c r="FZ302" s="162">
        <f t="shared" si="1472"/>
        <v>0</v>
      </c>
      <c r="GA302" s="162">
        <f t="shared" si="1472"/>
        <v>0</v>
      </c>
      <c r="GB302" s="162">
        <f t="shared" si="1472"/>
        <v>0</v>
      </c>
      <c r="GC302" s="162">
        <f t="shared" si="1472"/>
        <v>0</v>
      </c>
      <c r="GD302" s="162">
        <f t="shared" si="1472"/>
        <v>0</v>
      </c>
      <c r="GE302" s="162">
        <f t="shared" si="1472"/>
        <v>0</v>
      </c>
      <c r="GF302" s="162">
        <f t="shared" si="1472"/>
        <v>0</v>
      </c>
      <c r="GG302" s="162">
        <f t="shared" si="1472"/>
        <v>0</v>
      </c>
      <c r="GH302" s="162">
        <f t="shared" si="1472"/>
        <v>0</v>
      </c>
      <c r="GI302" s="162">
        <f t="shared" si="1472"/>
        <v>0</v>
      </c>
      <c r="GJ302" s="162">
        <f t="shared" si="1472"/>
        <v>0</v>
      </c>
      <c r="GK302" s="162">
        <f t="shared" si="1472"/>
        <v>0</v>
      </c>
      <c r="GL302" s="162">
        <f t="shared" si="1472"/>
        <v>0</v>
      </c>
      <c r="GM302" s="162">
        <f t="shared" si="1472"/>
        <v>0</v>
      </c>
      <c r="GN302" s="162">
        <f t="shared" si="1472"/>
        <v>0</v>
      </c>
      <c r="GO302" s="162">
        <f t="shared" si="1472"/>
        <v>0</v>
      </c>
      <c r="GP302" s="162">
        <f t="shared" si="1472"/>
        <v>0</v>
      </c>
      <c r="GQ302" s="162">
        <f t="shared" si="1472"/>
        <v>0</v>
      </c>
      <c r="GR302" s="162">
        <f t="shared" si="15"/>
        <v>0</v>
      </c>
      <c r="GS302" s="162">
        <f t="shared" ref="GS302:IN302" si="1473">E302-EV302</f>
        <v>0</v>
      </c>
      <c r="GT302" s="162">
        <f t="shared" si="1473"/>
        <v>0</v>
      </c>
      <c r="GU302" s="162">
        <f t="shared" si="1473"/>
        <v>0</v>
      </c>
      <c r="GV302" s="162">
        <f t="shared" si="1473"/>
        <v>0</v>
      </c>
      <c r="GW302" s="162">
        <f t="shared" si="1473"/>
        <v>0</v>
      </c>
      <c r="GX302" s="162">
        <f t="shared" si="1473"/>
        <v>0</v>
      </c>
      <c r="GY302" s="162">
        <f t="shared" si="1473"/>
        <v>0</v>
      </c>
      <c r="GZ302" s="162">
        <f t="shared" si="1473"/>
        <v>0</v>
      </c>
      <c r="HA302" s="162">
        <f t="shared" si="1473"/>
        <v>0</v>
      </c>
      <c r="HB302" s="162">
        <f t="shared" si="1473"/>
        <v>0</v>
      </c>
      <c r="HC302" s="162">
        <f t="shared" si="1473"/>
        <v>0</v>
      </c>
      <c r="HD302" s="162">
        <f t="shared" si="1473"/>
        <v>0</v>
      </c>
      <c r="HE302" s="162">
        <f t="shared" si="1473"/>
        <v>0</v>
      </c>
      <c r="HF302" s="162">
        <f t="shared" si="1473"/>
        <v>0</v>
      </c>
      <c r="HG302" s="162">
        <f t="shared" si="1473"/>
        <v>0</v>
      </c>
      <c r="HH302" s="162">
        <f t="shared" si="1473"/>
        <v>0</v>
      </c>
      <c r="HI302" s="162">
        <f t="shared" si="1473"/>
        <v>0</v>
      </c>
      <c r="HJ302" s="162">
        <f t="shared" si="1473"/>
        <v>0</v>
      </c>
      <c r="HK302" s="162">
        <f t="shared" si="1473"/>
        <v>0</v>
      </c>
      <c r="HL302" s="162">
        <f t="shared" si="1473"/>
        <v>0</v>
      </c>
      <c r="HM302" s="162">
        <f t="shared" si="1473"/>
        <v>0</v>
      </c>
      <c r="HN302" s="162">
        <f t="shared" si="1473"/>
        <v>0</v>
      </c>
      <c r="HO302" s="162">
        <f t="shared" si="1473"/>
        <v>0</v>
      </c>
      <c r="HP302" s="162">
        <f t="shared" si="1473"/>
        <v>0</v>
      </c>
      <c r="HQ302" s="162">
        <f t="shared" si="1473"/>
        <v>0</v>
      </c>
      <c r="HR302" s="162">
        <f t="shared" si="1473"/>
        <v>0</v>
      </c>
      <c r="HS302" s="162">
        <f t="shared" si="1473"/>
        <v>0</v>
      </c>
      <c r="HT302" s="162">
        <f t="shared" si="1473"/>
        <v>0</v>
      </c>
      <c r="HU302" s="162">
        <f t="shared" si="1473"/>
        <v>0</v>
      </c>
      <c r="HV302" s="162">
        <f t="shared" si="1473"/>
        <v>0</v>
      </c>
      <c r="HW302" s="162">
        <f t="shared" si="1473"/>
        <v>0</v>
      </c>
      <c r="HX302" s="162">
        <f t="shared" si="1473"/>
        <v>0</v>
      </c>
      <c r="HY302" s="162">
        <f t="shared" si="1473"/>
        <v>0</v>
      </c>
      <c r="HZ302" s="162">
        <f t="shared" si="1473"/>
        <v>0</v>
      </c>
      <c r="IA302" s="162">
        <f t="shared" si="1473"/>
        <v>0</v>
      </c>
      <c r="IB302" s="162">
        <f t="shared" si="1473"/>
        <v>0</v>
      </c>
      <c r="IC302" s="162">
        <f t="shared" si="1473"/>
        <v>0</v>
      </c>
      <c r="ID302" s="162">
        <f t="shared" si="1473"/>
        <v>0</v>
      </c>
      <c r="IE302" s="162">
        <f t="shared" si="1473"/>
        <v>0</v>
      </c>
      <c r="IF302" s="162">
        <f t="shared" si="1473"/>
        <v>0</v>
      </c>
      <c r="IG302" s="162">
        <f t="shared" si="1473"/>
        <v>0</v>
      </c>
      <c r="IH302" s="162">
        <f t="shared" si="1473"/>
        <v>0</v>
      </c>
      <c r="II302" s="162">
        <f t="shared" si="1473"/>
        <v>0</v>
      </c>
      <c r="IJ302" s="162">
        <f t="shared" si="1473"/>
        <v>0</v>
      </c>
      <c r="IK302" s="162">
        <f t="shared" si="1473"/>
        <v>0</v>
      </c>
      <c r="IL302" s="162">
        <f t="shared" si="1473"/>
        <v>0</v>
      </c>
      <c r="IM302" s="162">
        <f t="shared" si="1473"/>
        <v>0</v>
      </c>
      <c r="IN302" s="162">
        <f t="shared" si="1473"/>
        <v>0</v>
      </c>
      <c r="IO302" s="162">
        <f t="shared" si="17"/>
        <v>0</v>
      </c>
      <c r="IP302" s="162">
        <f t="shared" si="23"/>
        <v>0</v>
      </c>
      <c r="IQ302" s="162">
        <f t="shared" ref="IQ302:KK302" si="1474">MAX((MIN(CZ302+IP302,$IO$7))-GT302,0)</f>
        <v>0</v>
      </c>
      <c r="IR302" s="162">
        <f t="shared" si="1474"/>
        <v>0</v>
      </c>
      <c r="IS302" s="162">
        <f t="shared" si="1474"/>
        <v>0</v>
      </c>
      <c r="IT302" s="162">
        <f t="shared" si="1474"/>
        <v>0</v>
      </c>
      <c r="IU302" s="162">
        <f t="shared" si="1474"/>
        <v>0</v>
      </c>
      <c r="IV302" s="162">
        <f t="shared" si="1474"/>
        <v>0</v>
      </c>
      <c r="IW302" s="162">
        <f t="shared" si="1474"/>
        <v>0</v>
      </c>
      <c r="IX302" s="162">
        <f t="shared" si="1474"/>
        <v>0</v>
      </c>
      <c r="IY302" s="162">
        <f t="shared" si="1474"/>
        <v>0</v>
      </c>
      <c r="IZ302" s="162">
        <f t="shared" si="1474"/>
        <v>0</v>
      </c>
      <c r="JA302" s="162">
        <f t="shared" si="1474"/>
        <v>0</v>
      </c>
      <c r="JB302" s="162">
        <f t="shared" si="1474"/>
        <v>0</v>
      </c>
      <c r="JC302" s="162">
        <f t="shared" si="1474"/>
        <v>0</v>
      </c>
      <c r="JD302" s="162">
        <f t="shared" si="1474"/>
        <v>0</v>
      </c>
      <c r="JE302" s="162">
        <f t="shared" si="1474"/>
        <v>0</v>
      </c>
      <c r="JF302" s="162">
        <f t="shared" si="1474"/>
        <v>0</v>
      </c>
      <c r="JG302" s="162">
        <f t="shared" si="1474"/>
        <v>0</v>
      </c>
      <c r="JH302" s="162">
        <f t="shared" si="1474"/>
        <v>0</v>
      </c>
      <c r="JI302" s="162">
        <f t="shared" si="1474"/>
        <v>0</v>
      </c>
      <c r="JJ302" s="162">
        <f t="shared" si="1474"/>
        <v>0</v>
      </c>
      <c r="JK302" s="162">
        <f t="shared" si="1474"/>
        <v>0</v>
      </c>
      <c r="JL302" s="162">
        <f t="shared" si="1474"/>
        <v>0</v>
      </c>
      <c r="JM302" s="162">
        <f t="shared" si="1474"/>
        <v>0</v>
      </c>
      <c r="JN302" s="162">
        <f t="shared" si="1474"/>
        <v>0</v>
      </c>
      <c r="JO302" s="162">
        <f t="shared" si="1474"/>
        <v>0</v>
      </c>
      <c r="JP302" s="162">
        <f t="shared" si="1474"/>
        <v>0</v>
      </c>
      <c r="JQ302" s="162">
        <f t="shared" si="1474"/>
        <v>0</v>
      </c>
      <c r="JR302" s="162">
        <f t="shared" si="1474"/>
        <v>0</v>
      </c>
      <c r="JS302" s="162">
        <f t="shared" si="1474"/>
        <v>0</v>
      </c>
      <c r="JT302" s="162">
        <f t="shared" si="1474"/>
        <v>0</v>
      </c>
      <c r="JU302" s="162">
        <f t="shared" si="1474"/>
        <v>0</v>
      </c>
      <c r="JV302" s="162">
        <f t="shared" si="1474"/>
        <v>0</v>
      </c>
      <c r="JW302" s="162">
        <f t="shared" si="1474"/>
        <v>0</v>
      </c>
      <c r="JX302" s="162">
        <f t="shared" si="1474"/>
        <v>0</v>
      </c>
      <c r="JY302" s="162">
        <f t="shared" si="1474"/>
        <v>0</v>
      </c>
      <c r="JZ302" s="162">
        <f t="shared" si="1474"/>
        <v>0</v>
      </c>
      <c r="KA302" s="162">
        <f t="shared" si="1474"/>
        <v>0</v>
      </c>
      <c r="KB302" s="162">
        <f t="shared" si="1474"/>
        <v>0</v>
      </c>
      <c r="KC302" s="162">
        <f t="shared" si="1474"/>
        <v>0</v>
      </c>
      <c r="KD302" s="162">
        <f t="shared" si="1474"/>
        <v>0</v>
      </c>
      <c r="KE302" s="162">
        <f t="shared" si="1474"/>
        <v>0</v>
      </c>
      <c r="KF302" s="162">
        <f t="shared" si="1474"/>
        <v>0</v>
      </c>
      <c r="KG302" s="162">
        <f t="shared" si="1474"/>
        <v>0</v>
      </c>
      <c r="KH302" s="162">
        <f t="shared" si="1474"/>
        <v>0</v>
      </c>
      <c r="KI302" s="162">
        <f t="shared" si="1474"/>
        <v>0</v>
      </c>
      <c r="KJ302" s="162">
        <f t="shared" si="1474"/>
        <v>0</v>
      </c>
      <c r="KK302" s="162">
        <f t="shared" si="1474"/>
        <v>0</v>
      </c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N302" s="1"/>
    </row>
    <row r="303" ht="14.25" customHeight="1" spans="1:326" x14ac:dyDescent="0.25">
      <c r="A303" s="1">
        <v>10</v>
      </c>
      <c r="B303" s="1">
        <f t="shared" ref="B303:C303" si="1475">B302+1</f>
        <v>293</v>
      </c>
      <c r="C303" s="232">
        <f t="shared" si="1475"/>
        <v>43758</v>
      </c>
      <c r="D303" s="162">
        <f t="shared" si="9"/>
        <v>0</v>
      </c>
      <c r="E303" s="162">
        <f>(SUMIFS(Profile!$F$2:$F$17521,Profile!$B$2:$B$17521,$B303,Profile!$C$2:$C$17521,E$8))*$C$6</f>
        <v>0</v>
      </c>
      <c r="F303" s="162">
        <f>(SUMIFS(Profile!$F$2:$F$17521,Profile!$B$2:$B$17521,$B303,Profile!$C$2:$C$17521,F$8))*$C$6</f>
        <v>0</v>
      </c>
      <c r="G303" s="162">
        <f>(SUMIFS(Profile!$F$2:$F$17521,Profile!$B$2:$B$17521,$B303,Profile!$C$2:$C$17521,G$8))*$C$6</f>
        <v>0</v>
      </c>
      <c r="H303" s="162">
        <f>(SUMIFS(Profile!$F$2:$F$17521,Profile!$B$2:$B$17521,$B303,Profile!$C$2:$C$17521,H$8))*$C$6</f>
        <v>0</v>
      </c>
      <c r="I303" s="162">
        <f>(SUMIFS(Profile!$F$2:$F$17521,Profile!$B$2:$B$17521,$B303,Profile!$C$2:$C$17521,I$8))*$C$6</f>
        <v>0</v>
      </c>
      <c r="J303" s="162">
        <f>(SUMIFS(Profile!$F$2:$F$17521,Profile!$B$2:$B$17521,$B303,Profile!$C$2:$C$17521,J$8))*$C$6</f>
        <v>0</v>
      </c>
      <c r="K303" s="162">
        <f>(SUMIFS(Profile!$F$2:$F$17521,Profile!$B$2:$B$17521,$B303,Profile!$C$2:$C$17521,K$8))*$C$6</f>
        <v>0</v>
      </c>
      <c r="L303" s="162">
        <f>(SUMIFS(Profile!$F$2:$F$17521,Profile!$B$2:$B$17521,$B303,Profile!$C$2:$C$17521,L$8))*$C$6</f>
        <v>0</v>
      </c>
      <c r="M303" s="162">
        <f>(SUMIFS(Profile!$F$2:$F$17521,Profile!$B$2:$B$17521,$B303,Profile!$C$2:$C$17521,M$8))*$C$6</f>
        <v>0</v>
      </c>
      <c r="N303" s="162">
        <f>(SUMIFS(Profile!$F$2:$F$17521,Profile!$B$2:$B$17521,$B303,Profile!$C$2:$C$17521,N$8))*$C$6</f>
        <v>0</v>
      </c>
      <c r="O303" s="162">
        <f>(SUMIFS(Profile!$F$2:$F$17521,Profile!$B$2:$B$17521,$B303,Profile!$C$2:$C$17521,O$8))*$C$6</f>
        <v>0</v>
      </c>
      <c r="P303" s="162">
        <f>(SUMIFS(Profile!$F$2:$F$17521,Profile!$B$2:$B$17521,$B303,Profile!$C$2:$C$17521,P$8))*$C$6</f>
        <v>0</v>
      </c>
      <c r="Q303" s="162">
        <f>(SUMIFS(Profile!$F$2:$F$17521,Profile!$B$2:$B$17521,$B303,Profile!$C$2:$C$17521,Q$8))*$C$6</f>
        <v>0</v>
      </c>
      <c r="R303" s="162">
        <f>(SUMIFS(Profile!$F$2:$F$17521,Profile!$B$2:$B$17521,$B303,Profile!$C$2:$C$17521,R$8))*$C$6</f>
        <v>0</v>
      </c>
      <c r="S303" s="162">
        <f>(SUMIFS(Profile!$F$2:$F$17521,Profile!$B$2:$B$17521,$B303,Profile!$C$2:$C$17521,S$8))*$C$6</f>
        <v>0</v>
      </c>
      <c r="T303" s="162">
        <f>(SUMIFS(Profile!$F$2:$F$17521,Profile!$B$2:$B$17521,$B303,Profile!$C$2:$C$17521,T$8))*$C$6</f>
        <v>0</v>
      </c>
      <c r="U303" s="162">
        <f>(SUMIFS(Profile!$F$2:$F$17521,Profile!$B$2:$B$17521,$B303,Profile!$C$2:$C$17521,U$8))*$C$6</f>
        <v>0</v>
      </c>
      <c r="V303" s="162">
        <f>(SUMIFS(Profile!$F$2:$F$17521,Profile!$B$2:$B$17521,$B303,Profile!$C$2:$C$17521,V$8))*$C$6</f>
        <v>0</v>
      </c>
      <c r="W303" s="162">
        <f>(SUMIFS(Profile!$F$2:$F$17521,Profile!$B$2:$B$17521,$B303,Profile!$C$2:$C$17521,W$8))*$C$6</f>
        <v>0</v>
      </c>
      <c r="X303" s="162">
        <f>(SUMIFS(Profile!$F$2:$F$17521,Profile!$B$2:$B$17521,$B303,Profile!$C$2:$C$17521,X$8))*$C$6</f>
        <v>0</v>
      </c>
      <c r="Y303" s="162">
        <f>(SUMIFS(Profile!$F$2:$F$17521,Profile!$B$2:$B$17521,$B303,Profile!$C$2:$C$17521,Y$8))*$C$6</f>
        <v>0</v>
      </c>
      <c r="Z303" s="162">
        <f>(SUMIFS(Profile!$F$2:$F$17521,Profile!$B$2:$B$17521,$B303,Profile!$C$2:$C$17521,Z$8))*$C$6</f>
        <v>0</v>
      </c>
      <c r="AA303" s="162">
        <f>(SUMIFS(Profile!$F$2:$F$17521,Profile!$B$2:$B$17521,$B303,Profile!$C$2:$C$17521,AA$8))*$C$6</f>
        <v>0</v>
      </c>
      <c r="AB303" s="162">
        <f>(SUMIFS(Profile!$F$2:$F$17521,Profile!$B$2:$B$17521,$B303,Profile!$C$2:$C$17521,AB$8))*$C$6</f>
        <v>0</v>
      </c>
      <c r="AC303" s="162">
        <f>(SUMIFS(Profile!$F$2:$F$17521,Profile!$B$2:$B$17521,$B303,Profile!$C$2:$C$17521,AC$8))*$C$6</f>
        <v>0</v>
      </c>
      <c r="AD303" s="162">
        <f>(SUMIFS(Profile!$F$2:$F$17521,Profile!$B$2:$B$17521,$B303,Profile!$C$2:$C$17521,AD$8))*$C$6</f>
        <v>0</v>
      </c>
      <c r="AE303" s="162">
        <f>(SUMIFS(Profile!$F$2:$F$17521,Profile!$B$2:$B$17521,$B303,Profile!$C$2:$C$17521,AE$8))*$C$6</f>
        <v>0</v>
      </c>
      <c r="AF303" s="162">
        <f>(SUMIFS(Profile!$F$2:$F$17521,Profile!$B$2:$B$17521,$B303,Profile!$C$2:$C$17521,AF$8))*$C$6</f>
        <v>0</v>
      </c>
      <c r="AG303" s="162">
        <f>(SUMIFS(Profile!$F$2:$F$17521,Profile!$B$2:$B$17521,$B303,Profile!$C$2:$C$17521,AG$8))*$C$6</f>
        <v>0</v>
      </c>
      <c r="AH303" s="162">
        <f>(SUMIFS(Profile!$F$2:$F$17521,Profile!$B$2:$B$17521,$B303,Profile!$C$2:$C$17521,AH$8))*$C$6</f>
        <v>0</v>
      </c>
      <c r="AI303" s="162">
        <f>(SUMIFS(Profile!$F$2:$F$17521,Profile!$B$2:$B$17521,$B303,Profile!$C$2:$C$17521,AI$8))*$C$6</f>
        <v>0</v>
      </c>
      <c r="AJ303" s="162">
        <f>(SUMIFS(Profile!$F$2:$F$17521,Profile!$B$2:$B$17521,$B303,Profile!$C$2:$C$17521,AJ$8))*$C$6</f>
        <v>0</v>
      </c>
      <c r="AK303" s="162">
        <f>(SUMIFS(Profile!$F$2:$F$17521,Profile!$B$2:$B$17521,$B303,Profile!$C$2:$C$17521,AK$8))*$C$6</f>
        <v>0</v>
      </c>
      <c r="AL303" s="162">
        <f>(SUMIFS(Profile!$F$2:$F$17521,Profile!$B$2:$B$17521,$B303,Profile!$C$2:$C$17521,AL$8))*$C$6</f>
        <v>0</v>
      </c>
      <c r="AM303" s="162">
        <f>(SUMIFS(Profile!$F$2:$F$17521,Profile!$B$2:$B$17521,$B303,Profile!$C$2:$C$17521,AM$8))*$C$6</f>
        <v>0</v>
      </c>
      <c r="AN303" s="162">
        <f>(SUMIFS(Profile!$F$2:$F$17521,Profile!$B$2:$B$17521,$B303,Profile!$C$2:$C$17521,AN$8))*$C$6</f>
        <v>0</v>
      </c>
      <c r="AO303" s="162">
        <f>(SUMIFS(Profile!$F$2:$F$17521,Profile!$B$2:$B$17521,$B303,Profile!$C$2:$C$17521,AO$8))*$C$6</f>
        <v>0</v>
      </c>
      <c r="AP303" s="162">
        <f>(SUMIFS(Profile!$F$2:$F$17521,Profile!$B$2:$B$17521,$B303,Profile!$C$2:$C$17521,AP$8))*$C$6</f>
        <v>0</v>
      </c>
      <c r="AQ303" s="162">
        <f>(SUMIFS(Profile!$F$2:$F$17521,Profile!$B$2:$B$17521,$B303,Profile!$C$2:$C$17521,AQ$8))*$C$6</f>
        <v>0</v>
      </c>
      <c r="AR303" s="162">
        <f>(SUMIFS(Profile!$F$2:$F$17521,Profile!$B$2:$B$17521,$B303,Profile!$C$2:$C$17521,AR$8))*$C$6</f>
        <v>0</v>
      </c>
      <c r="AS303" s="162">
        <f>(SUMIFS(Profile!$F$2:$F$17521,Profile!$B$2:$B$17521,$B303,Profile!$C$2:$C$17521,AS$8))*$C$6</f>
        <v>0</v>
      </c>
      <c r="AT303" s="162">
        <f>(SUMIFS(Profile!$F$2:$F$17521,Profile!$B$2:$B$17521,$B303,Profile!$C$2:$C$17521,AT$8))*$C$6</f>
        <v>0</v>
      </c>
      <c r="AU303" s="162">
        <f>(SUMIFS(Profile!$F$2:$F$17521,Profile!$B$2:$B$17521,$B303,Profile!$C$2:$C$17521,AU$8))*$C$6</f>
        <v>0</v>
      </c>
      <c r="AV303" s="162">
        <f>(SUMIFS(Profile!$F$2:$F$17521,Profile!$B$2:$B$17521,$B303,Profile!$C$2:$C$17521,AV$8))*$C$6</f>
        <v>0</v>
      </c>
      <c r="AW303" s="162">
        <f>(SUMIFS(Profile!$F$2:$F$17521,Profile!$B$2:$B$17521,$B303,Profile!$C$2:$C$17521,AW$8))*$C$6</f>
        <v>0</v>
      </c>
      <c r="AX303" s="162">
        <f>(SUMIFS(Profile!$F$2:$F$17521,Profile!$B$2:$B$17521,$B303,Profile!$C$2:$C$17521,AX$8))*$C$6</f>
        <v>0</v>
      </c>
      <c r="AY303" s="162">
        <f>(SUMIFS(Profile!$F$2:$F$17521,Profile!$B$2:$B$17521,$B303,Profile!$C$2:$C$17521,AY$8))*$C$6</f>
        <v>0</v>
      </c>
      <c r="AZ303" s="162">
        <f>(SUMIFS(Profile!$F$2:$F$17521,Profile!$B$2:$B$17521,$B303,Profile!$C$2:$C$17521,AZ$8))*$C$6</f>
        <v>0</v>
      </c>
      <c r="BA303" s="162">
        <f t="shared" si="10"/>
        <v>0</v>
      </c>
      <c r="BB303" s="162">
        <f>(SUMIFS(Profile!$E$2:$E$17521,Profile!$B$2:$B$17521,$B303,Profile!$C$2:$C$17521,BB$8))*$C$9</f>
        <v>0</v>
      </c>
      <c r="BC303" s="162">
        <f>(SUMIFS(Profile!$E$2:$E$17521,Profile!$B$2:$B$17521,$B303,Profile!$C$2:$C$17521,BC$8))*$C$9</f>
        <v>0</v>
      </c>
      <c r="BD303" s="162">
        <f>(SUMIFS(Profile!$E$2:$E$17521,Profile!$B$2:$B$17521,$B303,Profile!$C$2:$C$17521,BD$8))*$C$9</f>
        <v>0</v>
      </c>
      <c r="BE303" s="162">
        <f>(SUMIFS(Profile!$E$2:$E$17521,Profile!$B$2:$B$17521,$B303,Profile!$C$2:$C$17521,BE$8))*$C$9</f>
        <v>0</v>
      </c>
      <c r="BF303" s="162">
        <f>(SUMIFS(Profile!$E$2:$E$17521,Profile!$B$2:$B$17521,$B303,Profile!$C$2:$C$17521,BF$8))*$C$9</f>
        <v>0</v>
      </c>
      <c r="BG303" s="162">
        <f>(SUMIFS(Profile!$E$2:$E$17521,Profile!$B$2:$B$17521,$B303,Profile!$C$2:$C$17521,BG$8))*$C$9</f>
        <v>0</v>
      </c>
      <c r="BH303" s="162">
        <f>(SUMIFS(Profile!$E$2:$E$17521,Profile!$B$2:$B$17521,$B303,Profile!$C$2:$C$17521,BH$8))*$C$9</f>
        <v>0</v>
      </c>
      <c r="BI303" s="162">
        <f>(SUMIFS(Profile!$E$2:$E$17521,Profile!$B$2:$B$17521,$B303,Profile!$C$2:$C$17521,BI$8))*$C$9</f>
        <v>0</v>
      </c>
      <c r="BJ303" s="162">
        <f>(SUMIFS(Profile!$E$2:$E$17521,Profile!$B$2:$B$17521,$B303,Profile!$C$2:$C$17521,BJ$8))*$C$9</f>
        <v>0</v>
      </c>
      <c r="BK303" s="162">
        <f>(SUMIFS(Profile!$E$2:$E$17521,Profile!$B$2:$B$17521,$B303,Profile!$C$2:$C$17521,BK$8))*$C$9</f>
        <v>0</v>
      </c>
      <c r="BL303" s="162">
        <f>(SUMIFS(Profile!$E$2:$E$17521,Profile!$B$2:$B$17521,$B303,Profile!$C$2:$C$17521,BL$8))*$C$9</f>
        <v>0</v>
      </c>
      <c r="BM303" s="162">
        <f>(SUMIFS(Profile!$E$2:$E$17521,Profile!$B$2:$B$17521,$B303,Profile!$C$2:$C$17521,BM$8))*$C$9</f>
        <v>0</v>
      </c>
      <c r="BN303" s="162">
        <f>(SUMIFS(Profile!$E$2:$E$17521,Profile!$B$2:$B$17521,$B303,Profile!$C$2:$C$17521,BN$8))*$C$9</f>
        <v>0</v>
      </c>
      <c r="BO303" s="162">
        <f>(SUMIFS(Profile!$E$2:$E$17521,Profile!$B$2:$B$17521,$B303,Profile!$C$2:$C$17521,BO$8))*$C$9</f>
        <v>0</v>
      </c>
      <c r="BP303" s="162">
        <f>(SUMIFS(Profile!$E$2:$E$17521,Profile!$B$2:$B$17521,$B303,Profile!$C$2:$C$17521,BP$8))*$C$9</f>
        <v>0</v>
      </c>
      <c r="BQ303" s="162">
        <f>(SUMIFS(Profile!$E$2:$E$17521,Profile!$B$2:$B$17521,$B303,Profile!$C$2:$C$17521,BQ$8))*$C$9</f>
        <v>0</v>
      </c>
      <c r="BR303" s="162">
        <f>(SUMIFS(Profile!$E$2:$E$17521,Profile!$B$2:$B$17521,$B303,Profile!$C$2:$C$17521,BR$8))*$C$9</f>
        <v>0</v>
      </c>
      <c r="BS303" s="162">
        <f>(SUMIFS(Profile!$E$2:$E$17521,Profile!$B$2:$B$17521,$B303,Profile!$C$2:$C$17521,BS$8))*$C$9</f>
        <v>0</v>
      </c>
      <c r="BT303" s="162">
        <f>(SUMIFS(Profile!$E$2:$E$17521,Profile!$B$2:$B$17521,$B303,Profile!$C$2:$C$17521,BT$8))*$C$9</f>
        <v>0</v>
      </c>
      <c r="BU303" s="162">
        <f>(SUMIFS(Profile!$E$2:$E$17521,Profile!$B$2:$B$17521,$B303,Profile!$C$2:$C$17521,BU$8))*$C$9</f>
        <v>0</v>
      </c>
      <c r="BV303" s="162">
        <f>(SUMIFS(Profile!$E$2:$E$17521,Profile!$B$2:$B$17521,$B303,Profile!$C$2:$C$17521,BV$8))*$C$9</f>
        <v>0</v>
      </c>
      <c r="BW303" s="162">
        <f>(SUMIFS(Profile!$E$2:$E$17521,Profile!$B$2:$B$17521,$B303,Profile!$C$2:$C$17521,BW$8))*$C$9</f>
        <v>0</v>
      </c>
      <c r="BX303" s="162">
        <f>(SUMIFS(Profile!$E$2:$E$17521,Profile!$B$2:$B$17521,$B303,Profile!$C$2:$C$17521,BX$8))*$C$9</f>
        <v>0</v>
      </c>
      <c r="BY303" s="162">
        <f>(SUMIFS(Profile!$E$2:$E$17521,Profile!$B$2:$B$17521,$B303,Profile!$C$2:$C$17521,BY$8))*$C$9</f>
        <v>0</v>
      </c>
      <c r="BZ303" s="162">
        <f>(SUMIFS(Profile!$E$2:$E$17521,Profile!$B$2:$B$17521,$B303,Profile!$C$2:$C$17521,BZ$8))*$C$9</f>
        <v>0</v>
      </c>
      <c r="CA303" s="162">
        <f>(SUMIFS(Profile!$E$2:$E$17521,Profile!$B$2:$B$17521,$B303,Profile!$C$2:$C$17521,CA$8))*$C$9</f>
        <v>0</v>
      </c>
      <c r="CB303" s="162">
        <f>(SUMIFS(Profile!$E$2:$E$17521,Profile!$B$2:$B$17521,$B303,Profile!$C$2:$C$17521,CB$8))*$C$9</f>
        <v>0</v>
      </c>
      <c r="CC303" s="162">
        <f>(SUMIFS(Profile!$E$2:$E$17521,Profile!$B$2:$B$17521,$B303,Profile!$C$2:$C$17521,CC$8))*$C$9</f>
        <v>0</v>
      </c>
      <c r="CD303" s="162">
        <f>(SUMIFS(Profile!$E$2:$E$17521,Profile!$B$2:$B$17521,$B303,Profile!$C$2:$C$17521,CD$8))*$C$9</f>
        <v>0</v>
      </c>
      <c r="CE303" s="162">
        <f>(SUMIFS(Profile!$E$2:$E$17521,Profile!$B$2:$B$17521,$B303,Profile!$C$2:$C$17521,CE$8))*$C$9</f>
        <v>0</v>
      </c>
      <c r="CF303" s="162">
        <f>(SUMIFS(Profile!$E$2:$E$17521,Profile!$B$2:$B$17521,$B303,Profile!$C$2:$C$17521,CF$8))*$C$9</f>
        <v>0</v>
      </c>
      <c r="CG303" s="162">
        <f>(SUMIFS(Profile!$E$2:$E$17521,Profile!$B$2:$B$17521,$B303,Profile!$C$2:$C$17521,CG$8))*$C$9</f>
        <v>0</v>
      </c>
      <c r="CH303" s="162">
        <f>(SUMIFS(Profile!$E$2:$E$17521,Profile!$B$2:$B$17521,$B303,Profile!$C$2:$C$17521,CH$8))*$C$9</f>
        <v>0</v>
      </c>
      <c r="CI303" s="162">
        <f>(SUMIFS(Profile!$E$2:$E$17521,Profile!$B$2:$B$17521,$B303,Profile!$C$2:$C$17521,CI$8))*$C$9</f>
        <v>0</v>
      </c>
      <c r="CJ303" s="162">
        <f>(SUMIFS(Profile!$E$2:$E$17521,Profile!$B$2:$B$17521,$B303,Profile!$C$2:$C$17521,CJ$8))*$C$9</f>
        <v>0</v>
      </c>
      <c r="CK303" s="162">
        <f>(SUMIFS(Profile!$E$2:$E$17521,Profile!$B$2:$B$17521,$B303,Profile!$C$2:$C$17521,CK$8))*$C$9</f>
        <v>0</v>
      </c>
      <c r="CL303" s="162">
        <f>(SUMIFS(Profile!$E$2:$E$17521,Profile!$B$2:$B$17521,$B303,Profile!$C$2:$C$17521,CL$8))*$C$9</f>
        <v>0</v>
      </c>
      <c r="CM303" s="162">
        <f>(SUMIFS(Profile!$E$2:$E$17521,Profile!$B$2:$B$17521,$B303,Profile!$C$2:$C$17521,CM$8))*$C$9</f>
        <v>0</v>
      </c>
      <c r="CN303" s="162">
        <f>(SUMIFS(Profile!$E$2:$E$17521,Profile!$B$2:$B$17521,$B303,Profile!$C$2:$C$17521,CN$8))*$C$9</f>
        <v>0</v>
      </c>
      <c r="CO303" s="162">
        <f>(SUMIFS(Profile!$E$2:$E$17521,Profile!$B$2:$B$17521,$B303,Profile!$C$2:$C$17521,CO$8))*$C$9</f>
        <v>0</v>
      </c>
      <c r="CP303" s="162">
        <f>(SUMIFS(Profile!$E$2:$E$17521,Profile!$B$2:$B$17521,$B303,Profile!$C$2:$C$17521,CP$8))*$C$9</f>
        <v>0</v>
      </c>
      <c r="CQ303" s="162">
        <f>(SUMIFS(Profile!$E$2:$E$17521,Profile!$B$2:$B$17521,$B303,Profile!$C$2:$C$17521,CQ$8))*$C$9</f>
        <v>0</v>
      </c>
      <c r="CR303" s="162">
        <f>(SUMIFS(Profile!$E$2:$E$17521,Profile!$B$2:$B$17521,$B303,Profile!$C$2:$C$17521,CR$8))*$C$9</f>
        <v>0</v>
      </c>
      <c r="CS303" s="162">
        <f>(SUMIFS(Profile!$E$2:$E$17521,Profile!$B$2:$B$17521,$B303,Profile!$C$2:$C$17521,CS$8))*$C$9</f>
        <v>0</v>
      </c>
      <c r="CT303" s="162">
        <f>(SUMIFS(Profile!$E$2:$E$17521,Profile!$B$2:$B$17521,$B303,Profile!$C$2:$C$17521,CT$8))*$C$9</f>
        <v>0</v>
      </c>
      <c r="CU303" s="162">
        <f>(SUMIFS(Profile!$E$2:$E$17521,Profile!$B$2:$B$17521,$B303,Profile!$C$2:$C$17521,CU$8))*$C$9</f>
        <v>0</v>
      </c>
      <c r="CV303" s="162">
        <f>(SUMIFS(Profile!$E$2:$E$17521,Profile!$B$2:$B$17521,$B303,Profile!$C$2:$C$17521,CV$8))*$C$9</f>
        <v>0</v>
      </c>
      <c r="CW303" s="162">
        <f>(SUMIFS(Profile!$E$2:$E$17521,Profile!$B$2:$B$17521,$B303,Profile!$C$2:$C$17521,CW$8))*$C$9</f>
        <v>0</v>
      </c>
      <c r="CX303" s="162">
        <f t="shared" si="11"/>
        <v>0</v>
      </c>
      <c r="CY303" s="162">
        <f t="shared" ref="CY303:ET303" si="1476">MAX(BB303-E303,0)</f>
        <v>0</v>
      </c>
      <c r="CZ303" s="162">
        <f t="shared" si="1476"/>
        <v>0</v>
      </c>
      <c r="DA303" s="162">
        <f t="shared" si="1476"/>
        <v>0</v>
      </c>
      <c r="DB303" s="162">
        <f t="shared" si="1476"/>
        <v>0</v>
      </c>
      <c r="DC303" s="162">
        <f t="shared" si="1476"/>
        <v>0</v>
      </c>
      <c r="DD303" s="162">
        <f t="shared" si="1476"/>
        <v>0</v>
      </c>
      <c r="DE303" s="162">
        <f t="shared" si="1476"/>
        <v>0</v>
      </c>
      <c r="DF303" s="162">
        <f t="shared" si="1476"/>
        <v>0</v>
      </c>
      <c r="DG303" s="162">
        <f t="shared" si="1476"/>
        <v>0</v>
      </c>
      <c r="DH303" s="162">
        <f t="shared" si="1476"/>
        <v>0</v>
      </c>
      <c r="DI303" s="162">
        <f t="shared" si="1476"/>
        <v>0</v>
      </c>
      <c r="DJ303" s="162">
        <f t="shared" si="1476"/>
        <v>0</v>
      </c>
      <c r="DK303" s="162">
        <f t="shared" si="1476"/>
        <v>0</v>
      </c>
      <c r="DL303" s="162">
        <f t="shared" si="1476"/>
        <v>0</v>
      </c>
      <c r="DM303" s="162">
        <f t="shared" si="1476"/>
        <v>0</v>
      </c>
      <c r="DN303" s="162">
        <f t="shared" si="1476"/>
        <v>0</v>
      </c>
      <c r="DO303" s="162">
        <f t="shared" si="1476"/>
        <v>0</v>
      </c>
      <c r="DP303" s="162">
        <f t="shared" si="1476"/>
        <v>0</v>
      </c>
      <c r="DQ303" s="162">
        <f t="shared" si="1476"/>
        <v>0</v>
      </c>
      <c r="DR303" s="162">
        <f t="shared" si="1476"/>
        <v>0</v>
      </c>
      <c r="DS303" s="162">
        <f t="shared" si="1476"/>
        <v>0</v>
      </c>
      <c r="DT303" s="162">
        <f t="shared" si="1476"/>
        <v>0</v>
      </c>
      <c r="DU303" s="162">
        <f t="shared" si="1476"/>
        <v>0</v>
      </c>
      <c r="DV303" s="162">
        <f t="shared" si="1476"/>
        <v>0</v>
      </c>
      <c r="DW303" s="162">
        <f t="shared" si="1476"/>
        <v>0</v>
      </c>
      <c r="DX303" s="162">
        <f t="shared" si="1476"/>
        <v>0</v>
      </c>
      <c r="DY303" s="162">
        <f t="shared" si="1476"/>
        <v>0</v>
      </c>
      <c r="DZ303" s="162">
        <f t="shared" si="1476"/>
        <v>0</v>
      </c>
      <c r="EA303" s="162">
        <f t="shared" si="1476"/>
        <v>0</v>
      </c>
      <c r="EB303" s="162">
        <f t="shared" si="1476"/>
        <v>0</v>
      </c>
      <c r="EC303" s="162">
        <f t="shared" si="1476"/>
        <v>0</v>
      </c>
      <c r="ED303" s="162">
        <f t="shared" si="1476"/>
        <v>0</v>
      </c>
      <c r="EE303" s="162">
        <f t="shared" si="1476"/>
        <v>0</v>
      </c>
      <c r="EF303" s="162">
        <f t="shared" si="1476"/>
        <v>0</v>
      </c>
      <c r="EG303" s="162">
        <f t="shared" si="1476"/>
        <v>0</v>
      </c>
      <c r="EH303" s="162">
        <f t="shared" si="1476"/>
        <v>0</v>
      </c>
      <c r="EI303" s="162">
        <f t="shared" si="1476"/>
        <v>0</v>
      </c>
      <c r="EJ303" s="162">
        <f t="shared" si="1476"/>
        <v>0</v>
      </c>
      <c r="EK303" s="162">
        <f t="shared" si="1476"/>
        <v>0</v>
      </c>
      <c r="EL303" s="162">
        <f t="shared" si="1476"/>
        <v>0</v>
      </c>
      <c r="EM303" s="162">
        <f t="shared" si="1476"/>
        <v>0</v>
      </c>
      <c r="EN303" s="162">
        <f t="shared" si="1476"/>
        <v>0</v>
      </c>
      <c r="EO303" s="162">
        <f t="shared" si="1476"/>
        <v>0</v>
      </c>
      <c r="EP303" s="162">
        <f t="shared" si="1476"/>
        <v>0</v>
      </c>
      <c r="EQ303" s="162">
        <f t="shared" si="1476"/>
        <v>0</v>
      </c>
      <c r="ER303" s="162">
        <f t="shared" si="1476"/>
        <v>0</v>
      </c>
      <c r="ES303" s="162">
        <f t="shared" si="1476"/>
        <v>0</v>
      </c>
      <c r="ET303" s="162">
        <f t="shared" si="1476"/>
        <v>0</v>
      </c>
      <c r="EU303" s="162">
        <f t="shared" si="13"/>
        <v>0</v>
      </c>
      <c r="EV303" s="162">
        <f t="shared" ref="EV303:GQ303" si="1477">BB303-CY303</f>
        <v>0</v>
      </c>
      <c r="EW303" s="162">
        <f t="shared" si="1477"/>
        <v>0</v>
      </c>
      <c r="EX303" s="162">
        <f t="shared" si="1477"/>
        <v>0</v>
      </c>
      <c r="EY303" s="162">
        <f t="shared" si="1477"/>
        <v>0</v>
      </c>
      <c r="EZ303" s="162">
        <f t="shared" si="1477"/>
        <v>0</v>
      </c>
      <c r="FA303" s="162">
        <f t="shared" si="1477"/>
        <v>0</v>
      </c>
      <c r="FB303" s="162">
        <f t="shared" si="1477"/>
        <v>0</v>
      </c>
      <c r="FC303" s="162">
        <f t="shared" si="1477"/>
        <v>0</v>
      </c>
      <c r="FD303" s="162">
        <f t="shared" si="1477"/>
        <v>0</v>
      </c>
      <c r="FE303" s="162">
        <f t="shared" si="1477"/>
        <v>0</v>
      </c>
      <c r="FF303" s="162">
        <f t="shared" si="1477"/>
        <v>0</v>
      </c>
      <c r="FG303" s="162">
        <f t="shared" si="1477"/>
        <v>0</v>
      </c>
      <c r="FH303" s="162">
        <f t="shared" si="1477"/>
        <v>0</v>
      </c>
      <c r="FI303" s="162">
        <f t="shared" si="1477"/>
        <v>0</v>
      </c>
      <c r="FJ303" s="162">
        <f t="shared" si="1477"/>
        <v>0</v>
      </c>
      <c r="FK303" s="162">
        <f t="shared" si="1477"/>
        <v>0</v>
      </c>
      <c r="FL303" s="162">
        <f t="shared" si="1477"/>
        <v>0</v>
      </c>
      <c r="FM303" s="162">
        <f t="shared" si="1477"/>
        <v>0</v>
      </c>
      <c r="FN303" s="162">
        <f t="shared" si="1477"/>
        <v>0</v>
      </c>
      <c r="FO303" s="162">
        <f t="shared" si="1477"/>
        <v>0</v>
      </c>
      <c r="FP303" s="162">
        <f t="shared" si="1477"/>
        <v>0</v>
      </c>
      <c r="FQ303" s="162">
        <f t="shared" si="1477"/>
        <v>0</v>
      </c>
      <c r="FR303" s="162">
        <f t="shared" si="1477"/>
        <v>0</v>
      </c>
      <c r="FS303" s="162">
        <f t="shared" si="1477"/>
        <v>0</v>
      </c>
      <c r="FT303" s="162">
        <f t="shared" si="1477"/>
        <v>0</v>
      </c>
      <c r="FU303" s="162">
        <f t="shared" si="1477"/>
        <v>0</v>
      </c>
      <c r="FV303" s="162">
        <f t="shared" si="1477"/>
        <v>0</v>
      </c>
      <c r="FW303" s="162">
        <f t="shared" si="1477"/>
        <v>0</v>
      </c>
      <c r="FX303" s="162">
        <f t="shared" si="1477"/>
        <v>0</v>
      </c>
      <c r="FY303" s="162">
        <f t="shared" si="1477"/>
        <v>0</v>
      </c>
      <c r="FZ303" s="162">
        <f t="shared" si="1477"/>
        <v>0</v>
      </c>
      <c r="GA303" s="162">
        <f t="shared" si="1477"/>
        <v>0</v>
      </c>
      <c r="GB303" s="162">
        <f t="shared" si="1477"/>
        <v>0</v>
      </c>
      <c r="GC303" s="162">
        <f t="shared" si="1477"/>
        <v>0</v>
      </c>
      <c r="GD303" s="162">
        <f t="shared" si="1477"/>
        <v>0</v>
      </c>
      <c r="GE303" s="162">
        <f t="shared" si="1477"/>
        <v>0</v>
      </c>
      <c r="GF303" s="162">
        <f t="shared" si="1477"/>
        <v>0</v>
      </c>
      <c r="GG303" s="162">
        <f t="shared" si="1477"/>
        <v>0</v>
      </c>
      <c r="GH303" s="162">
        <f t="shared" si="1477"/>
        <v>0</v>
      </c>
      <c r="GI303" s="162">
        <f t="shared" si="1477"/>
        <v>0</v>
      </c>
      <c r="GJ303" s="162">
        <f t="shared" si="1477"/>
        <v>0</v>
      </c>
      <c r="GK303" s="162">
        <f t="shared" si="1477"/>
        <v>0</v>
      </c>
      <c r="GL303" s="162">
        <f t="shared" si="1477"/>
        <v>0</v>
      </c>
      <c r="GM303" s="162">
        <f t="shared" si="1477"/>
        <v>0</v>
      </c>
      <c r="GN303" s="162">
        <f t="shared" si="1477"/>
        <v>0</v>
      </c>
      <c r="GO303" s="162">
        <f t="shared" si="1477"/>
        <v>0</v>
      </c>
      <c r="GP303" s="162">
        <f t="shared" si="1477"/>
        <v>0</v>
      </c>
      <c r="GQ303" s="162">
        <f t="shared" si="1477"/>
        <v>0</v>
      </c>
      <c r="GR303" s="162">
        <f t="shared" si="15"/>
        <v>0</v>
      </c>
      <c r="GS303" s="162">
        <f t="shared" ref="GS303:IN303" si="1478">E303-EV303</f>
        <v>0</v>
      </c>
      <c r="GT303" s="162">
        <f t="shared" si="1478"/>
        <v>0</v>
      </c>
      <c r="GU303" s="162">
        <f t="shared" si="1478"/>
        <v>0</v>
      </c>
      <c r="GV303" s="162">
        <f t="shared" si="1478"/>
        <v>0</v>
      </c>
      <c r="GW303" s="162">
        <f t="shared" si="1478"/>
        <v>0</v>
      </c>
      <c r="GX303" s="162">
        <f t="shared" si="1478"/>
        <v>0</v>
      </c>
      <c r="GY303" s="162">
        <f t="shared" si="1478"/>
        <v>0</v>
      </c>
      <c r="GZ303" s="162">
        <f t="shared" si="1478"/>
        <v>0</v>
      </c>
      <c r="HA303" s="162">
        <f t="shared" si="1478"/>
        <v>0</v>
      </c>
      <c r="HB303" s="162">
        <f t="shared" si="1478"/>
        <v>0</v>
      </c>
      <c r="HC303" s="162">
        <f t="shared" si="1478"/>
        <v>0</v>
      </c>
      <c r="HD303" s="162">
        <f t="shared" si="1478"/>
        <v>0</v>
      </c>
      <c r="HE303" s="162">
        <f t="shared" si="1478"/>
        <v>0</v>
      </c>
      <c r="HF303" s="162">
        <f t="shared" si="1478"/>
        <v>0</v>
      </c>
      <c r="HG303" s="162">
        <f t="shared" si="1478"/>
        <v>0</v>
      </c>
      <c r="HH303" s="162">
        <f t="shared" si="1478"/>
        <v>0</v>
      </c>
      <c r="HI303" s="162">
        <f t="shared" si="1478"/>
        <v>0</v>
      </c>
      <c r="HJ303" s="162">
        <f t="shared" si="1478"/>
        <v>0</v>
      </c>
      <c r="HK303" s="162">
        <f t="shared" si="1478"/>
        <v>0</v>
      </c>
      <c r="HL303" s="162">
        <f t="shared" si="1478"/>
        <v>0</v>
      </c>
      <c r="HM303" s="162">
        <f t="shared" si="1478"/>
        <v>0</v>
      </c>
      <c r="HN303" s="162">
        <f t="shared" si="1478"/>
        <v>0</v>
      </c>
      <c r="HO303" s="162">
        <f t="shared" si="1478"/>
        <v>0</v>
      </c>
      <c r="HP303" s="162">
        <f t="shared" si="1478"/>
        <v>0</v>
      </c>
      <c r="HQ303" s="162">
        <f t="shared" si="1478"/>
        <v>0</v>
      </c>
      <c r="HR303" s="162">
        <f t="shared" si="1478"/>
        <v>0</v>
      </c>
      <c r="HS303" s="162">
        <f t="shared" si="1478"/>
        <v>0</v>
      </c>
      <c r="HT303" s="162">
        <f t="shared" si="1478"/>
        <v>0</v>
      </c>
      <c r="HU303" s="162">
        <f t="shared" si="1478"/>
        <v>0</v>
      </c>
      <c r="HV303" s="162">
        <f t="shared" si="1478"/>
        <v>0</v>
      </c>
      <c r="HW303" s="162">
        <f t="shared" si="1478"/>
        <v>0</v>
      </c>
      <c r="HX303" s="162">
        <f t="shared" si="1478"/>
        <v>0</v>
      </c>
      <c r="HY303" s="162">
        <f t="shared" si="1478"/>
        <v>0</v>
      </c>
      <c r="HZ303" s="162">
        <f t="shared" si="1478"/>
        <v>0</v>
      </c>
      <c r="IA303" s="162">
        <f t="shared" si="1478"/>
        <v>0</v>
      </c>
      <c r="IB303" s="162">
        <f t="shared" si="1478"/>
        <v>0</v>
      </c>
      <c r="IC303" s="162">
        <f t="shared" si="1478"/>
        <v>0</v>
      </c>
      <c r="ID303" s="162">
        <f t="shared" si="1478"/>
        <v>0</v>
      </c>
      <c r="IE303" s="162">
        <f t="shared" si="1478"/>
        <v>0</v>
      </c>
      <c r="IF303" s="162">
        <f t="shared" si="1478"/>
        <v>0</v>
      </c>
      <c r="IG303" s="162">
        <f t="shared" si="1478"/>
        <v>0</v>
      </c>
      <c r="IH303" s="162">
        <f t="shared" si="1478"/>
        <v>0</v>
      </c>
      <c r="II303" s="162">
        <f t="shared" si="1478"/>
        <v>0</v>
      </c>
      <c r="IJ303" s="162">
        <f t="shared" si="1478"/>
        <v>0</v>
      </c>
      <c r="IK303" s="162">
        <f t="shared" si="1478"/>
        <v>0</v>
      </c>
      <c r="IL303" s="162">
        <f t="shared" si="1478"/>
        <v>0</v>
      </c>
      <c r="IM303" s="162">
        <f t="shared" si="1478"/>
        <v>0</v>
      </c>
      <c r="IN303" s="162">
        <f t="shared" si="1478"/>
        <v>0</v>
      </c>
      <c r="IO303" s="162">
        <f t="shared" si="17"/>
        <v>0</v>
      </c>
      <c r="IP303" s="162">
        <f t="shared" si="23"/>
        <v>0</v>
      </c>
      <c r="IQ303" s="162">
        <f t="shared" ref="IQ303:KK303" si="1479">MAX((MIN(CZ303+IP303,$IO$7))-GT303,0)</f>
        <v>0</v>
      </c>
      <c r="IR303" s="162">
        <f t="shared" si="1479"/>
        <v>0</v>
      </c>
      <c r="IS303" s="162">
        <f t="shared" si="1479"/>
        <v>0</v>
      </c>
      <c r="IT303" s="162">
        <f t="shared" si="1479"/>
        <v>0</v>
      </c>
      <c r="IU303" s="162">
        <f t="shared" si="1479"/>
        <v>0</v>
      </c>
      <c r="IV303" s="162">
        <f t="shared" si="1479"/>
        <v>0</v>
      </c>
      <c r="IW303" s="162">
        <f t="shared" si="1479"/>
        <v>0</v>
      </c>
      <c r="IX303" s="162">
        <f t="shared" si="1479"/>
        <v>0</v>
      </c>
      <c r="IY303" s="162">
        <f t="shared" si="1479"/>
        <v>0</v>
      </c>
      <c r="IZ303" s="162">
        <f t="shared" si="1479"/>
        <v>0</v>
      </c>
      <c r="JA303" s="162">
        <f t="shared" si="1479"/>
        <v>0</v>
      </c>
      <c r="JB303" s="162">
        <f t="shared" si="1479"/>
        <v>0</v>
      </c>
      <c r="JC303" s="162">
        <f t="shared" si="1479"/>
        <v>0</v>
      </c>
      <c r="JD303" s="162">
        <f t="shared" si="1479"/>
        <v>0</v>
      </c>
      <c r="JE303" s="162">
        <f t="shared" si="1479"/>
        <v>0</v>
      </c>
      <c r="JF303" s="162">
        <f t="shared" si="1479"/>
        <v>0</v>
      </c>
      <c r="JG303" s="162">
        <f t="shared" si="1479"/>
        <v>0</v>
      </c>
      <c r="JH303" s="162">
        <f t="shared" si="1479"/>
        <v>0</v>
      </c>
      <c r="JI303" s="162">
        <f t="shared" si="1479"/>
        <v>0</v>
      </c>
      <c r="JJ303" s="162">
        <f t="shared" si="1479"/>
        <v>0</v>
      </c>
      <c r="JK303" s="162">
        <f t="shared" si="1479"/>
        <v>0</v>
      </c>
      <c r="JL303" s="162">
        <f t="shared" si="1479"/>
        <v>0</v>
      </c>
      <c r="JM303" s="162">
        <f t="shared" si="1479"/>
        <v>0</v>
      </c>
      <c r="JN303" s="162">
        <f t="shared" si="1479"/>
        <v>0</v>
      </c>
      <c r="JO303" s="162">
        <f t="shared" si="1479"/>
        <v>0</v>
      </c>
      <c r="JP303" s="162">
        <f t="shared" si="1479"/>
        <v>0</v>
      </c>
      <c r="JQ303" s="162">
        <f t="shared" si="1479"/>
        <v>0</v>
      </c>
      <c r="JR303" s="162">
        <f t="shared" si="1479"/>
        <v>0</v>
      </c>
      <c r="JS303" s="162">
        <f t="shared" si="1479"/>
        <v>0</v>
      </c>
      <c r="JT303" s="162">
        <f t="shared" si="1479"/>
        <v>0</v>
      </c>
      <c r="JU303" s="162">
        <f t="shared" si="1479"/>
        <v>0</v>
      </c>
      <c r="JV303" s="162">
        <f t="shared" si="1479"/>
        <v>0</v>
      </c>
      <c r="JW303" s="162">
        <f t="shared" si="1479"/>
        <v>0</v>
      </c>
      <c r="JX303" s="162">
        <f t="shared" si="1479"/>
        <v>0</v>
      </c>
      <c r="JY303" s="162">
        <f t="shared" si="1479"/>
        <v>0</v>
      </c>
      <c r="JZ303" s="162">
        <f t="shared" si="1479"/>
        <v>0</v>
      </c>
      <c r="KA303" s="162">
        <f t="shared" si="1479"/>
        <v>0</v>
      </c>
      <c r="KB303" s="162">
        <f t="shared" si="1479"/>
        <v>0</v>
      </c>
      <c r="KC303" s="162">
        <f t="shared" si="1479"/>
        <v>0</v>
      </c>
      <c r="KD303" s="162">
        <f t="shared" si="1479"/>
        <v>0</v>
      </c>
      <c r="KE303" s="162">
        <f t="shared" si="1479"/>
        <v>0</v>
      </c>
      <c r="KF303" s="162">
        <f t="shared" si="1479"/>
        <v>0</v>
      </c>
      <c r="KG303" s="162">
        <f t="shared" si="1479"/>
        <v>0</v>
      </c>
      <c r="KH303" s="162">
        <f t="shared" si="1479"/>
        <v>0</v>
      </c>
      <c r="KI303" s="162">
        <f t="shared" si="1479"/>
        <v>0</v>
      </c>
      <c r="KJ303" s="162">
        <f t="shared" si="1479"/>
        <v>0</v>
      </c>
      <c r="KK303" s="162">
        <f t="shared" si="1479"/>
        <v>0</v>
      </c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</row>
    <row r="304" ht="14.25" customHeight="1" spans="1:326" x14ac:dyDescent="0.25">
      <c r="A304" s="1">
        <v>10</v>
      </c>
      <c r="B304" s="1">
        <f t="shared" ref="B304:C304" si="1480">B303+1</f>
        <v>294</v>
      </c>
      <c r="C304" s="232">
        <f t="shared" si="1480"/>
        <v>43759</v>
      </c>
      <c r="D304" s="162">
        <f t="shared" si="9"/>
        <v>0</v>
      </c>
      <c r="E304" s="162">
        <f>(SUMIFS(Profile!$F$2:$F$17521,Profile!$B$2:$B$17521,$B304,Profile!$C$2:$C$17521,E$8))*$C$6</f>
        <v>0</v>
      </c>
      <c r="F304" s="162">
        <f>(SUMIFS(Profile!$F$2:$F$17521,Profile!$B$2:$B$17521,$B304,Profile!$C$2:$C$17521,F$8))*$C$6</f>
        <v>0</v>
      </c>
      <c r="G304" s="162">
        <f>(SUMIFS(Profile!$F$2:$F$17521,Profile!$B$2:$B$17521,$B304,Profile!$C$2:$C$17521,G$8))*$C$6</f>
        <v>0</v>
      </c>
      <c r="H304" s="162">
        <f>(SUMIFS(Profile!$F$2:$F$17521,Profile!$B$2:$B$17521,$B304,Profile!$C$2:$C$17521,H$8))*$C$6</f>
        <v>0</v>
      </c>
      <c r="I304" s="162">
        <f>(SUMIFS(Profile!$F$2:$F$17521,Profile!$B$2:$B$17521,$B304,Profile!$C$2:$C$17521,I$8))*$C$6</f>
        <v>0</v>
      </c>
      <c r="J304" s="162">
        <f>(SUMIFS(Profile!$F$2:$F$17521,Profile!$B$2:$B$17521,$B304,Profile!$C$2:$C$17521,J$8))*$C$6</f>
        <v>0</v>
      </c>
      <c r="K304" s="162">
        <f>(SUMIFS(Profile!$F$2:$F$17521,Profile!$B$2:$B$17521,$B304,Profile!$C$2:$C$17521,K$8))*$C$6</f>
        <v>0</v>
      </c>
      <c r="L304" s="162">
        <f>(SUMIFS(Profile!$F$2:$F$17521,Profile!$B$2:$B$17521,$B304,Profile!$C$2:$C$17521,L$8))*$C$6</f>
        <v>0</v>
      </c>
      <c r="M304" s="162">
        <f>(SUMIFS(Profile!$F$2:$F$17521,Profile!$B$2:$B$17521,$B304,Profile!$C$2:$C$17521,M$8))*$C$6</f>
        <v>0</v>
      </c>
      <c r="N304" s="162">
        <f>(SUMIFS(Profile!$F$2:$F$17521,Profile!$B$2:$B$17521,$B304,Profile!$C$2:$C$17521,N$8))*$C$6</f>
        <v>0</v>
      </c>
      <c r="O304" s="162">
        <f>(SUMIFS(Profile!$F$2:$F$17521,Profile!$B$2:$B$17521,$B304,Profile!$C$2:$C$17521,O$8))*$C$6</f>
        <v>0</v>
      </c>
      <c r="P304" s="162">
        <f>(SUMIFS(Profile!$F$2:$F$17521,Profile!$B$2:$B$17521,$B304,Profile!$C$2:$C$17521,P$8))*$C$6</f>
        <v>0</v>
      </c>
      <c r="Q304" s="162">
        <f>(SUMIFS(Profile!$F$2:$F$17521,Profile!$B$2:$B$17521,$B304,Profile!$C$2:$C$17521,Q$8))*$C$6</f>
        <v>0</v>
      </c>
      <c r="R304" s="162">
        <f>(SUMIFS(Profile!$F$2:$F$17521,Profile!$B$2:$B$17521,$B304,Profile!$C$2:$C$17521,R$8))*$C$6</f>
        <v>0</v>
      </c>
      <c r="S304" s="162">
        <f>(SUMIFS(Profile!$F$2:$F$17521,Profile!$B$2:$B$17521,$B304,Profile!$C$2:$C$17521,S$8))*$C$6</f>
        <v>0</v>
      </c>
      <c r="T304" s="162">
        <f>(SUMIFS(Profile!$F$2:$F$17521,Profile!$B$2:$B$17521,$B304,Profile!$C$2:$C$17521,T$8))*$C$6</f>
        <v>0</v>
      </c>
      <c r="U304" s="162">
        <f>(SUMIFS(Profile!$F$2:$F$17521,Profile!$B$2:$B$17521,$B304,Profile!$C$2:$C$17521,U$8))*$C$6</f>
        <v>0</v>
      </c>
      <c r="V304" s="162">
        <f>(SUMIFS(Profile!$F$2:$F$17521,Profile!$B$2:$B$17521,$B304,Profile!$C$2:$C$17521,V$8))*$C$6</f>
        <v>0</v>
      </c>
      <c r="W304" s="162">
        <f>(SUMIFS(Profile!$F$2:$F$17521,Profile!$B$2:$B$17521,$B304,Profile!$C$2:$C$17521,W$8))*$C$6</f>
        <v>0</v>
      </c>
      <c r="X304" s="162">
        <f>(SUMIFS(Profile!$F$2:$F$17521,Profile!$B$2:$B$17521,$B304,Profile!$C$2:$C$17521,X$8))*$C$6</f>
        <v>0</v>
      </c>
      <c r="Y304" s="162">
        <f>(SUMIFS(Profile!$F$2:$F$17521,Profile!$B$2:$B$17521,$B304,Profile!$C$2:$C$17521,Y$8))*$C$6</f>
        <v>0</v>
      </c>
      <c r="Z304" s="162">
        <f>(SUMIFS(Profile!$F$2:$F$17521,Profile!$B$2:$B$17521,$B304,Profile!$C$2:$C$17521,Z$8))*$C$6</f>
        <v>0</v>
      </c>
      <c r="AA304" s="162">
        <f>(SUMIFS(Profile!$F$2:$F$17521,Profile!$B$2:$B$17521,$B304,Profile!$C$2:$C$17521,AA$8))*$C$6</f>
        <v>0</v>
      </c>
      <c r="AB304" s="162">
        <f>(SUMIFS(Profile!$F$2:$F$17521,Profile!$B$2:$B$17521,$B304,Profile!$C$2:$C$17521,AB$8))*$C$6</f>
        <v>0</v>
      </c>
      <c r="AC304" s="162">
        <f>(SUMIFS(Profile!$F$2:$F$17521,Profile!$B$2:$B$17521,$B304,Profile!$C$2:$C$17521,AC$8))*$C$6</f>
        <v>0</v>
      </c>
      <c r="AD304" s="162">
        <f>(SUMIFS(Profile!$F$2:$F$17521,Profile!$B$2:$B$17521,$B304,Profile!$C$2:$C$17521,AD$8))*$C$6</f>
        <v>0</v>
      </c>
      <c r="AE304" s="162">
        <f>(SUMIFS(Profile!$F$2:$F$17521,Profile!$B$2:$B$17521,$B304,Profile!$C$2:$C$17521,AE$8))*$C$6</f>
        <v>0</v>
      </c>
      <c r="AF304" s="162">
        <f>(SUMIFS(Profile!$F$2:$F$17521,Profile!$B$2:$B$17521,$B304,Profile!$C$2:$C$17521,AF$8))*$C$6</f>
        <v>0</v>
      </c>
      <c r="AG304" s="162">
        <f>(SUMIFS(Profile!$F$2:$F$17521,Profile!$B$2:$B$17521,$B304,Profile!$C$2:$C$17521,AG$8))*$C$6</f>
        <v>0</v>
      </c>
      <c r="AH304" s="162">
        <f>(SUMIFS(Profile!$F$2:$F$17521,Profile!$B$2:$B$17521,$B304,Profile!$C$2:$C$17521,AH$8))*$C$6</f>
        <v>0</v>
      </c>
      <c r="AI304" s="162">
        <f>(SUMIFS(Profile!$F$2:$F$17521,Profile!$B$2:$B$17521,$B304,Profile!$C$2:$C$17521,AI$8))*$C$6</f>
        <v>0</v>
      </c>
      <c r="AJ304" s="162">
        <f>(SUMIFS(Profile!$F$2:$F$17521,Profile!$B$2:$B$17521,$B304,Profile!$C$2:$C$17521,AJ$8))*$C$6</f>
        <v>0</v>
      </c>
      <c r="AK304" s="162">
        <f>(SUMIFS(Profile!$F$2:$F$17521,Profile!$B$2:$B$17521,$B304,Profile!$C$2:$C$17521,AK$8))*$C$6</f>
        <v>0</v>
      </c>
      <c r="AL304" s="162">
        <f>(SUMIFS(Profile!$F$2:$F$17521,Profile!$B$2:$B$17521,$B304,Profile!$C$2:$C$17521,AL$8))*$C$6</f>
        <v>0</v>
      </c>
      <c r="AM304" s="162">
        <f>(SUMIFS(Profile!$F$2:$F$17521,Profile!$B$2:$B$17521,$B304,Profile!$C$2:$C$17521,AM$8))*$C$6</f>
        <v>0</v>
      </c>
      <c r="AN304" s="162">
        <f>(SUMIFS(Profile!$F$2:$F$17521,Profile!$B$2:$B$17521,$B304,Profile!$C$2:$C$17521,AN$8))*$C$6</f>
        <v>0</v>
      </c>
      <c r="AO304" s="162">
        <f>(SUMIFS(Profile!$F$2:$F$17521,Profile!$B$2:$B$17521,$B304,Profile!$C$2:$C$17521,AO$8))*$C$6</f>
        <v>0</v>
      </c>
      <c r="AP304" s="162">
        <f>(SUMIFS(Profile!$F$2:$F$17521,Profile!$B$2:$B$17521,$B304,Profile!$C$2:$C$17521,AP$8))*$C$6</f>
        <v>0</v>
      </c>
      <c r="AQ304" s="162">
        <f>(SUMIFS(Profile!$F$2:$F$17521,Profile!$B$2:$B$17521,$B304,Profile!$C$2:$C$17521,AQ$8))*$C$6</f>
        <v>0</v>
      </c>
      <c r="AR304" s="162">
        <f>(SUMIFS(Profile!$F$2:$F$17521,Profile!$B$2:$B$17521,$B304,Profile!$C$2:$C$17521,AR$8))*$C$6</f>
        <v>0</v>
      </c>
      <c r="AS304" s="162">
        <f>(SUMIFS(Profile!$F$2:$F$17521,Profile!$B$2:$B$17521,$B304,Profile!$C$2:$C$17521,AS$8))*$C$6</f>
        <v>0</v>
      </c>
      <c r="AT304" s="162">
        <f>(SUMIFS(Profile!$F$2:$F$17521,Profile!$B$2:$B$17521,$B304,Profile!$C$2:$C$17521,AT$8))*$C$6</f>
        <v>0</v>
      </c>
      <c r="AU304" s="162">
        <f>(SUMIFS(Profile!$F$2:$F$17521,Profile!$B$2:$B$17521,$B304,Profile!$C$2:$C$17521,AU$8))*$C$6</f>
        <v>0</v>
      </c>
      <c r="AV304" s="162">
        <f>(SUMIFS(Profile!$F$2:$F$17521,Profile!$B$2:$B$17521,$B304,Profile!$C$2:$C$17521,AV$8))*$C$6</f>
        <v>0</v>
      </c>
      <c r="AW304" s="162">
        <f>(SUMIFS(Profile!$F$2:$F$17521,Profile!$B$2:$B$17521,$B304,Profile!$C$2:$C$17521,AW$8))*$C$6</f>
        <v>0</v>
      </c>
      <c r="AX304" s="162">
        <f>(SUMIFS(Profile!$F$2:$F$17521,Profile!$B$2:$B$17521,$B304,Profile!$C$2:$C$17521,AX$8))*$C$6</f>
        <v>0</v>
      </c>
      <c r="AY304" s="162">
        <f>(SUMIFS(Profile!$F$2:$F$17521,Profile!$B$2:$B$17521,$B304,Profile!$C$2:$C$17521,AY$8))*$C$6</f>
        <v>0</v>
      </c>
      <c r="AZ304" s="162">
        <f>(SUMIFS(Profile!$F$2:$F$17521,Profile!$B$2:$B$17521,$B304,Profile!$C$2:$C$17521,AZ$8))*$C$6</f>
        <v>0</v>
      </c>
      <c r="BA304" s="162">
        <f t="shared" si="10"/>
        <v>0</v>
      </c>
      <c r="BB304" s="162">
        <f>(SUMIFS(Profile!$E$2:$E$17521,Profile!$B$2:$B$17521,$B304,Profile!$C$2:$C$17521,BB$8))*$C$9</f>
        <v>0</v>
      </c>
      <c r="BC304" s="162">
        <f>(SUMIFS(Profile!$E$2:$E$17521,Profile!$B$2:$B$17521,$B304,Profile!$C$2:$C$17521,BC$8))*$C$9</f>
        <v>0</v>
      </c>
      <c r="BD304" s="162">
        <f>(SUMIFS(Profile!$E$2:$E$17521,Profile!$B$2:$B$17521,$B304,Profile!$C$2:$C$17521,BD$8))*$C$9</f>
        <v>0</v>
      </c>
      <c r="BE304" s="162">
        <f>(SUMIFS(Profile!$E$2:$E$17521,Profile!$B$2:$B$17521,$B304,Profile!$C$2:$C$17521,BE$8))*$C$9</f>
        <v>0</v>
      </c>
      <c r="BF304" s="162">
        <f>(SUMIFS(Profile!$E$2:$E$17521,Profile!$B$2:$B$17521,$B304,Profile!$C$2:$C$17521,BF$8))*$C$9</f>
        <v>0</v>
      </c>
      <c r="BG304" s="162">
        <f>(SUMIFS(Profile!$E$2:$E$17521,Profile!$B$2:$B$17521,$B304,Profile!$C$2:$C$17521,BG$8))*$C$9</f>
        <v>0</v>
      </c>
      <c r="BH304" s="162">
        <f>(SUMIFS(Profile!$E$2:$E$17521,Profile!$B$2:$B$17521,$B304,Profile!$C$2:$C$17521,BH$8))*$C$9</f>
        <v>0</v>
      </c>
      <c r="BI304" s="162">
        <f>(SUMIFS(Profile!$E$2:$E$17521,Profile!$B$2:$B$17521,$B304,Profile!$C$2:$C$17521,BI$8))*$C$9</f>
        <v>0</v>
      </c>
      <c r="BJ304" s="162">
        <f>(SUMIFS(Profile!$E$2:$E$17521,Profile!$B$2:$B$17521,$B304,Profile!$C$2:$C$17521,BJ$8))*$C$9</f>
        <v>0</v>
      </c>
      <c r="BK304" s="162">
        <f>(SUMIFS(Profile!$E$2:$E$17521,Profile!$B$2:$B$17521,$B304,Profile!$C$2:$C$17521,BK$8))*$C$9</f>
        <v>0</v>
      </c>
      <c r="BL304" s="162">
        <f>(SUMIFS(Profile!$E$2:$E$17521,Profile!$B$2:$B$17521,$B304,Profile!$C$2:$C$17521,BL$8))*$C$9</f>
        <v>0</v>
      </c>
      <c r="BM304" s="162">
        <f>(SUMIFS(Profile!$E$2:$E$17521,Profile!$B$2:$B$17521,$B304,Profile!$C$2:$C$17521,BM$8))*$C$9</f>
        <v>0</v>
      </c>
      <c r="BN304" s="162">
        <f>(SUMIFS(Profile!$E$2:$E$17521,Profile!$B$2:$B$17521,$B304,Profile!$C$2:$C$17521,BN$8))*$C$9</f>
        <v>0</v>
      </c>
      <c r="BO304" s="162">
        <f>(SUMIFS(Profile!$E$2:$E$17521,Profile!$B$2:$B$17521,$B304,Profile!$C$2:$C$17521,BO$8))*$C$9</f>
        <v>0</v>
      </c>
      <c r="BP304" s="162">
        <f>(SUMIFS(Profile!$E$2:$E$17521,Profile!$B$2:$B$17521,$B304,Profile!$C$2:$C$17521,BP$8))*$C$9</f>
        <v>0</v>
      </c>
      <c r="BQ304" s="162">
        <f>(SUMIFS(Profile!$E$2:$E$17521,Profile!$B$2:$B$17521,$B304,Profile!$C$2:$C$17521,BQ$8))*$C$9</f>
        <v>0</v>
      </c>
      <c r="BR304" s="162">
        <f>(SUMIFS(Profile!$E$2:$E$17521,Profile!$B$2:$B$17521,$B304,Profile!$C$2:$C$17521,BR$8))*$C$9</f>
        <v>0</v>
      </c>
      <c r="BS304" s="162">
        <f>(SUMIFS(Profile!$E$2:$E$17521,Profile!$B$2:$B$17521,$B304,Profile!$C$2:$C$17521,BS$8))*$C$9</f>
        <v>0</v>
      </c>
      <c r="BT304" s="162">
        <f>(SUMIFS(Profile!$E$2:$E$17521,Profile!$B$2:$B$17521,$B304,Profile!$C$2:$C$17521,BT$8))*$C$9</f>
        <v>0</v>
      </c>
      <c r="BU304" s="162">
        <f>(SUMIFS(Profile!$E$2:$E$17521,Profile!$B$2:$B$17521,$B304,Profile!$C$2:$C$17521,BU$8))*$C$9</f>
        <v>0</v>
      </c>
      <c r="BV304" s="162">
        <f>(SUMIFS(Profile!$E$2:$E$17521,Profile!$B$2:$B$17521,$B304,Profile!$C$2:$C$17521,BV$8))*$C$9</f>
        <v>0</v>
      </c>
      <c r="BW304" s="162">
        <f>(SUMIFS(Profile!$E$2:$E$17521,Profile!$B$2:$B$17521,$B304,Profile!$C$2:$C$17521,BW$8))*$C$9</f>
        <v>0</v>
      </c>
      <c r="BX304" s="162">
        <f>(SUMIFS(Profile!$E$2:$E$17521,Profile!$B$2:$B$17521,$B304,Profile!$C$2:$C$17521,BX$8))*$C$9</f>
        <v>0</v>
      </c>
      <c r="BY304" s="162">
        <f>(SUMIFS(Profile!$E$2:$E$17521,Profile!$B$2:$B$17521,$B304,Profile!$C$2:$C$17521,BY$8))*$C$9</f>
        <v>0</v>
      </c>
      <c r="BZ304" s="162">
        <f>(SUMIFS(Profile!$E$2:$E$17521,Profile!$B$2:$B$17521,$B304,Profile!$C$2:$C$17521,BZ$8))*$C$9</f>
        <v>0</v>
      </c>
      <c r="CA304" s="162">
        <f>(SUMIFS(Profile!$E$2:$E$17521,Profile!$B$2:$B$17521,$B304,Profile!$C$2:$C$17521,CA$8))*$C$9</f>
        <v>0</v>
      </c>
      <c r="CB304" s="162">
        <f>(SUMIFS(Profile!$E$2:$E$17521,Profile!$B$2:$B$17521,$B304,Profile!$C$2:$C$17521,CB$8))*$C$9</f>
        <v>0</v>
      </c>
      <c r="CC304" s="162">
        <f>(SUMIFS(Profile!$E$2:$E$17521,Profile!$B$2:$B$17521,$B304,Profile!$C$2:$C$17521,CC$8))*$C$9</f>
        <v>0</v>
      </c>
      <c r="CD304" s="162">
        <f>(SUMIFS(Profile!$E$2:$E$17521,Profile!$B$2:$B$17521,$B304,Profile!$C$2:$C$17521,CD$8))*$C$9</f>
        <v>0</v>
      </c>
      <c r="CE304" s="162">
        <f>(SUMIFS(Profile!$E$2:$E$17521,Profile!$B$2:$B$17521,$B304,Profile!$C$2:$C$17521,CE$8))*$C$9</f>
        <v>0</v>
      </c>
      <c r="CF304" s="162">
        <f>(SUMIFS(Profile!$E$2:$E$17521,Profile!$B$2:$B$17521,$B304,Profile!$C$2:$C$17521,CF$8))*$C$9</f>
        <v>0</v>
      </c>
      <c r="CG304" s="162">
        <f>(SUMIFS(Profile!$E$2:$E$17521,Profile!$B$2:$B$17521,$B304,Profile!$C$2:$C$17521,CG$8))*$C$9</f>
        <v>0</v>
      </c>
      <c r="CH304" s="162">
        <f>(SUMIFS(Profile!$E$2:$E$17521,Profile!$B$2:$B$17521,$B304,Profile!$C$2:$C$17521,CH$8))*$C$9</f>
        <v>0</v>
      </c>
      <c r="CI304" s="162">
        <f>(SUMIFS(Profile!$E$2:$E$17521,Profile!$B$2:$B$17521,$B304,Profile!$C$2:$C$17521,CI$8))*$C$9</f>
        <v>0</v>
      </c>
      <c r="CJ304" s="162">
        <f>(SUMIFS(Profile!$E$2:$E$17521,Profile!$B$2:$B$17521,$B304,Profile!$C$2:$C$17521,CJ$8))*$C$9</f>
        <v>0</v>
      </c>
      <c r="CK304" s="162">
        <f>(SUMIFS(Profile!$E$2:$E$17521,Profile!$B$2:$B$17521,$B304,Profile!$C$2:$C$17521,CK$8))*$C$9</f>
        <v>0</v>
      </c>
      <c r="CL304" s="162">
        <f>(SUMIFS(Profile!$E$2:$E$17521,Profile!$B$2:$B$17521,$B304,Profile!$C$2:$C$17521,CL$8))*$C$9</f>
        <v>0</v>
      </c>
      <c r="CM304" s="162">
        <f>(SUMIFS(Profile!$E$2:$E$17521,Profile!$B$2:$B$17521,$B304,Profile!$C$2:$C$17521,CM$8))*$C$9</f>
        <v>0</v>
      </c>
      <c r="CN304" s="162">
        <f>(SUMIFS(Profile!$E$2:$E$17521,Profile!$B$2:$B$17521,$B304,Profile!$C$2:$C$17521,CN$8))*$C$9</f>
        <v>0</v>
      </c>
      <c r="CO304" s="162">
        <f>(SUMIFS(Profile!$E$2:$E$17521,Profile!$B$2:$B$17521,$B304,Profile!$C$2:$C$17521,CO$8))*$C$9</f>
        <v>0</v>
      </c>
      <c r="CP304" s="162">
        <f>(SUMIFS(Profile!$E$2:$E$17521,Profile!$B$2:$B$17521,$B304,Profile!$C$2:$C$17521,CP$8))*$C$9</f>
        <v>0</v>
      </c>
      <c r="CQ304" s="162">
        <f>(SUMIFS(Profile!$E$2:$E$17521,Profile!$B$2:$B$17521,$B304,Profile!$C$2:$C$17521,CQ$8))*$C$9</f>
        <v>0</v>
      </c>
      <c r="CR304" s="162">
        <f>(SUMIFS(Profile!$E$2:$E$17521,Profile!$B$2:$B$17521,$B304,Profile!$C$2:$C$17521,CR$8))*$C$9</f>
        <v>0</v>
      </c>
      <c r="CS304" s="162">
        <f>(SUMIFS(Profile!$E$2:$E$17521,Profile!$B$2:$B$17521,$B304,Profile!$C$2:$C$17521,CS$8))*$C$9</f>
        <v>0</v>
      </c>
      <c r="CT304" s="162">
        <f>(SUMIFS(Profile!$E$2:$E$17521,Profile!$B$2:$B$17521,$B304,Profile!$C$2:$C$17521,CT$8))*$C$9</f>
        <v>0</v>
      </c>
      <c r="CU304" s="162">
        <f>(SUMIFS(Profile!$E$2:$E$17521,Profile!$B$2:$B$17521,$B304,Profile!$C$2:$C$17521,CU$8))*$C$9</f>
        <v>0</v>
      </c>
      <c r="CV304" s="162">
        <f>(SUMIFS(Profile!$E$2:$E$17521,Profile!$B$2:$B$17521,$B304,Profile!$C$2:$C$17521,CV$8))*$C$9</f>
        <v>0</v>
      </c>
      <c r="CW304" s="162">
        <f>(SUMIFS(Profile!$E$2:$E$17521,Profile!$B$2:$B$17521,$B304,Profile!$C$2:$C$17521,CW$8))*$C$9</f>
        <v>0</v>
      </c>
      <c r="CX304" s="162">
        <f t="shared" si="11"/>
        <v>0</v>
      </c>
      <c r="CY304" s="162">
        <f t="shared" ref="CY304:ET304" si="1481">MAX(BB304-E304,0)</f>
        <v>0</v>
      </c>
      <c r="CZ304" s="162">
        <f t="shared" si="1481"/>
        <v>0</v>
      </c>
      <c r="DA304" s="162">
        <f t="shared" si="1481"/>
        <v>0</v>
      </c>
      <c r="DB304" s="162">
        <f t="shared" si="1481"/>
        <v>0</v>
      </c>
      <c r="DC304" s="162">
        <f t="shared" si="1481"/>
        <v>0</v>
      </c>
      <c r="DD304" s="162">
        <f t="shared" si="1481"/>
        <v>0</v>
      </c>
      <c r="DE304" s="162">
        <f t="shared" si="1481"/>
        <v>0</v>
      </c>
      <c r="DF304" s="162">
        <f t="shared" si="1481"/>
        <v>0</v>
      </c>
      <c r="DG304" s="162">
        <f t="shared" si="1481"/>
        <v>0</v>
      </c>
      <c r="DH304" s="162">
        <f t="shared" si="1481"/>
        <v>0</v>
      </c>
      <c r="DI304" s="162">
        <f t="shared" si="1481"/>
        <v>0</v>
      </c>
      <c r="DJ304" s="162">
        <f t="shared" si="1481"/>
        <v>0</v>
      </c>
      <c r="DK304" s="162">
        <f t="shared" si="1481"/>
        <v>0</v>
      </c>
      <c r="DL304" s="162">
        <f t="shared" si="1481"/>
        <v>0</v>
      </c>
      <c r="DM304" s="162">
        <f t="shared" si="1481"/>
        <v>0</v>
      </c>
      <c r="DN304" s="162">
        <f t="shared" si="1481"/>
        <v>0</v>
      </c>
      <c r="DO304" s="162">
        <f t="shared" si="1481"/>
        <v>0</v>
      </c>
      <c r="DP304" s="162">
        <f t="shared" si="1481"/>
        <v>0</v>
      </c>
      <c r="DQ304" s="162">
        <f t="shared" si="1481"/>
        <v>0</v>
      </c>
      <c r="DR304" s="162">
        <f t="shared" si="1481"/>
        <v>0</v>
      </c>
      <c r="DS304" s="162">
        <f t="shared" si="1481"/>
        <v>0</v>
      </c>
      <c r="DT304" s="162">
        <f t="shared" si="1481"/>
        <v>0</v>
      </c>
      <c r="DU304" s="162">
        <f t="shared" si="1481"/>
        <v>0</v>
      </c>
      <c r="DV304" s="162">
        <f t="shared" si="1481"/>
        <v>0</v>
      </c>
      <c r="DW304" s="162">
        <f t="shared" si="1481"/>
        <v>0</v>
      </c>
      <c r="DX304" s="162">
        <f t="shared" si="1481"/>
        <v>0</v>
      </c>
      <c r="DY304" s="162">
        <f t="shared" si="1481"/>
        <v>0</v>
      </c>
      <c r="DZ304" s="162">
        <f t="shared" si="1481"/>
        <v>0</v>
      </c>
      <c r="EA304" s="162">
        <f t="shared" si="1481"/>
        <v>0</v>
      </c>
      <c r="EB304" s="162">
        <f t="shared" si="1481"/>
        <v>0</v>
      </c>
      <c r="EC304" s="162">
        <f t="shared" si="1481"/>
        <v>0</v>
      </c>
      <c r="ED304" s="162">
        <f t="shared" si="1481"/>
        <v>0</v>
      </c>
      <c r="EE304" s="162">
        <f t="shared" si="1481"/>
        <v>0</v>
      </c>
      <c r="EF304" s="162">
        <f t="shared" si="1481"/>
        <v>0</v>
      </c>
      <c r="EG304" s="162">
        <f t="shared" si="1481"/>
        <v>0</v>
      </c>
      <c r="EH304" s="162">
        <f t="shared" si="1481"/>
        <v>0</v>
      </c>
      <c r="EI304" s="162">
        <f t="shared" si="1481"/>
        <v>0</v>
      </c>
      <c r="EJ304" s="162">
        <f t="shared" si="1481"/>
        <v>0</v>
      </c>
      <c r="EK304" s="162">
        <f t="shared" si="1481"/>
        <v>0</v>
      </c>
      <c r="EL304" s="162">
        <f t="shared" si="1481"/>
        <v>0</v>
      </c>
      <c r="EM304" s="162">
        <f t="shared" si="1481"/>
        <v>0</v>
      </c>
      <c r="EN304" s="162">
        <f t="shared" si="1481"/>
        <v>0</v>
      </c>
      <c r="EO304" s="162">
        <f t="shared" si="1481"/>
        <v>0</v>
      </c>
      <c r="EP304" s="162">
        <f t="shared" si="1481"/>
        <v>0</v>
      </c>
      <c r="EQ304" s="162">
        <f t="shared" si="1481"/>
        <v>0</v>
      </c>
      <c r="ER304" s="162">
        <f t="shared" si="1481"/>
        <v>0</v>
      </c>
      <c r="ES304" s="162">
        <f t="shared" si="1481"/>
        <v>0</v>
      </c>
      <c r="ET304" s="162">
        <f t="shared" si="1481"/>
        <v>0</v>
      </c>
      <c r="EU304" s="162">
        <f t="shared" si="13"/>
        <v>0</v>
      </c>
      <c r="EV304" s="162">
        <f t="shared" ref="EV304:GQ304" si="1482">BB304-CY304</f>
        <v>0</v>
      </c>
      <c r="EW304" s="162">
        <f t="shared" si="1482"/>
        <v>0</v>
      </c>
      <c r="EX304" s="162">
        <f t="shared" si="1482"/>
        <v>0</v>
      </c>
      <c r="EY304" s="162">
        <f t="shared" si="1482"/>
        <v>0</v>
      </c>
      <c r="EZ304" s="162">
        <f t="shared" si="1482"/>
        <v>0</v>
      </c>
      <c r="FA304" s="162">
        <f t="shared" si="1482"/>
        <v>0</v>
      </c>
      <c r="FB304" s="162">
        <f t="shared" si="1482"/>
        <v>0</v>
      </c>
      <c r="FC304" s="162">
        <f t="shared" si="1482"/>
        <v>0</v>
      </c>
      <c r="FD304" s="162">
        <f t="shared" si="1482"/>
        <v>0</v>
      </c>
      <c r="FE304" s="162">
        <f t="shared" si="1482"/>
        <v>0</v>
      </c>
      <c r="FF304" s="162">
        <f t="shared" si="1482"/>
        <v>0</v>
      </c>
      <c r="FG304" s="162">
        <f t="shared" si="1482"/>
        <v>0</v>
      </c>
      <c r="FH304" s="162">
        <f t="shared" si="1482"/>
        <v>0</v>
      </c>
      <c r="FI304" s="162">
        <f t="shared" si="1482"/>
        <v>0</v>
      </c>
      <c r="FJ304" s="162">
        <f t="shared" si="1482"/>
        <v>0</v>
      </c>
      <c r="FK304" s="162">
        <f t="shared" si="1482"/>
        <v>0</v>
      </c>
      <c r="FL304" s="162">
        <f t="shared" si="1482"/>
        <v>0</v>
      </c>
      <c r="FM304" s="162">
        <f t="shared" si="1482"/>
        <v>0</v>
      </c>
      <c r="FN304" s="162">
        <f t="shared" si="1482"/>
        <v>0</v>
      </c>
      <c r="FO304" s="162">
        <f t="shared" si="1482"/>
        <v>0</v>
      </c>
      <c r="FP304" s="162">
        <f t="shared" si="1482"/>
        <v>0</v>
      </c>
      <c r="FQ304" s="162">
        <f t="shared" si="1482"/>
        <v>0</v>
      </c>
      <c r="FR304" s="162">
        <f t="shared" si="1482"/>
        <v>0</v>
      </c>
      <c r="FS304" s="162">
        <f t="shared" si="1482"/>
        <v>0</v>
      </c>
      <c r="FT304" s="162">
        <f t="shared" si="1482"/>
        <v>0</v>
      </c>
      <c r="FU304" s="162">
        <f t="shared" si="1482"/>
        <v>0</v>
      </c>
      <c r="FV304" s="162">
        <f t="shared" si="1482"/>
        <v>0</v>
      </c>
      <c r="FW304" s="162">
        <f t="shared" si="1482"/>
        <v>0</v>
      </c>
      <c r="FX304" s="162">
        <f t="shared" si="1482"/>
        <v>0</v>
      </c>
      <c r="FY304" s="162">
        <f t="shared" si="1482"/>
        <v>0</v>
      </c>
      <c r="FZ304" s="162">
        <f t="shared" si="1482"/>
        <v>0</v>
      </c>
      <c r="GA304" s="162">
        <f t="shared" si="1482"/>
        <v>0</v>
      </c>
      <c r="GB304" s="162">
        <f t="shared" si="1482"/>
        <v>0</v>
      </c>
      <c r="GC304" s="162">
        <f t="shared" si="1482"/>
        <v>0</v>
      </c>
      <c r="GD304" s="162">
        <f t="shared" si="1482"/>
        <v>0</v>
      </c>
      <c r="GE304" s="162">
        <f t="shared" si="1482"/>
        <v>0</v>
      </c>
      <c r="GF304" s="162">
        <f t="shared" si="1482"/>
        <v>0</v>
      </c>
      <c r="GG304" s="162">
        <f t="shared" si="1482"/>
        <v>0</v>
      </c>
      <c r="GH304" s="162">
        <f t="shared" si="1482"/>
        <v>0</v>
      </c>
      <c r="GI304" s="162">
        <f t="shared" si="1482"/>
        <v>0</v>
      </c>
      <c r="GJ304" s="162">
        <f t="shared" si="1482"/>
        <v>0</v>
      </c>
      <c r="GK304" s="162">
        <f t="shared" si="1482"/>
        <v>0</v>
      </c>
      <c r="GL304" s="162">
        <f t="shared" si="1482"/>
        <v>0</v>
      </c>
      <c r="GM304" s="162">
        <f t="shared" si="1482"/>
        <v>0</v>
      </c>
      <c r="GN304" s="162">
        <f t="shared" si="1482"/>
        <v>0</v>
      </c>
      <c r="GO304" s="162">
        <f t="shared" si="1482"/>
        <v>0</v>
      </c>
      <c r="GP304" s="162">
        <f t="shared" si="1482"/>
        <v>0</v>
      </c>
      <c r="GQ304" s="162">
        <f t="shared" si="1482"/>
        <v>0</v>
      </c>
      <c r="GR304" s="162">
        <f t="shared" si="15"/>
        <v>0</v>
      </c>
      <c r="GS304" s="162">
        <f t="shared" ref="GS304:IN304" si="1483">E304-EV304</f>
        <v>0</v>
      </c>
      <c r="GT304" s="162">
        <f t="shared" si="1483"/>
        <v>0</v>
      </c>
      <c r="GU304" s="162">
        <f t="shared" si="1483"/>
        <v>0</v>
      </c>
      <c r="GV304" s="162">
        <f t="shared" si="1483"/>
        <v>0</v>
      </c>
      <c r="GW304" s="162">
        <f t="shared" si="1483"/>
        <v>0</v>
      </c>
      <c r="GX304" s="162">
        <f t="shared" si="1483"/>
        <v>0</v>
      </c>
      <c r="GY304" s="162">
        <f t="shared" si="1483"/>
        <v>0</v>
      </c>
      <c r="GZ304" s="162">
        <f t="shared" si="1483"/>
        <v>0</v>
      </c>
      <c r="HA304" s="162">
        <f t="shared" si="1483"/>
        <v>0</v>
      </c>
      <c r="HB304" s="162">
        <f t="shared" si="1483"/>
        <v>0</v>
      </c>
      <c r="HC304" s="162">
        <f t="shared" si="1483"/>
        <v>0</v>
      </c>
      <c r="HD304" s="162">
        <f t="shared" si="1483"/>
        <v>0</v>
      </c>
      <c r="HE304" s="162">
        <f t="shared" si="1483"/>
        <v>0</v>
      </c>
      <c r="HF304" s="162">
        <f t="shared" si="1483"/>
        <v>0</v>
      </c>
      <c r="HG304" s="162">
        <f t="shared" si="1483"/>
        <v>0</v>
      </c>
      <c r="HH304" s="162">
        <f t="shared" si="1483"/>
        <v>0</v>
      </c>
      <c r="HI304" s="162">
        <f t="shared" si="1483"/>
        <v>0</v>
      </c>
      <c r="HJ304" s="162">
        <f t="shared" si="1483"/>
        <v>0</v>
      </c>
      <c r="HK304" s="162">
        <f t="shared" si="1483"/>
        <v>0</v>
      </c>
      <c r="HL304" s="162">
        <f t="shared" si="1483"/>
        <v>0</v>
      </c>
      <c r="HM304" s="162">
        <f t="shared" si="1483"/>
        <v>0</v>
      </c>
      <c r="HN304" s="162">
        <f t="shared" si="1483"/>
        <v>0</v>
      </c>
      <c r="HO304" s="162">
        <f t="shared" si="1483"/>
        <v>0</v>
      </c>
      <c r="HP304" s="162">
        <f t="shared" si="1483"/>
        <v>0</v>
      </c>
      <c r="HQ304" s="162">
        <f t="shared" si="1483"/>
        <v>0</v>
      </c>
      <c r="HR304" s="162">
        <f t="shared" si="1483"/>
        <v>0</v>
      </c>
      <c r="HS304" s="162">
        <f t="shared" si="1483"/>
        <v>0</v>
      </c>
      <c r="HT304" s="162">
        <f t="shared" si="1483"/>
        <v>0</v>
      </c>
      <c r="HU304" s="162">
        <f t="shared" si="1483"/>
        <v>0</v>
      </c>
      <c r="HV304" s="162">
        <f t="shared" si="1483"/>
        <v>0</v>
      </c>
      <c r="HW304" s="162">
        <f t="shared" si="1483"/>
        <v>0</v>
      </c>
      <c r="HX304" s="162">
        <f t="shared" si="1483"/>
        <v>0</v>
      </c>
      <c r="HY304" s="162">
        <f t="shared" si="1483"/>
        <v>0</v>
      </c>
      <c r="HZ304" s="162">
        <f t="shared" si="1483"/>
        <v>0</v>
      </c>
      <c r="IA304" s="162">
        <f t="shared" si="1483"/>
        <v>0</v>
      </c>
      <c r="IB304" s="162">
        <f t="shared" si="1483"/>
        <v>0</v>
      </c>
      <c r="IC304" s="162">
        <f t="shared" si="1483"/>
        <v>0</v>
      </c>
      <c r="ID304" s="162">
        <f t="shared" si="1483"/>
        <v>0</v>
      </c>
      <c r="IE304" s="162">
        <f t="shared" si="1483"/>
        <v>0</v>
      </c>
      <c r="IF304" s="162">
        <f t="shared" si="1483"/>
        <v>0</v>
      </c>
      <c r="IG304" s="162">
        <f t="shared" si="1483"/>
        <v>0</v>
      </c>
      <c r="IH304" s="162">
        <f t="shared" si="1483"/>
        <v>0</v>
      </c>
      <c r="II304" s="162">
        <f t="shared" si="1483"/>
        <v>0</v>
      </c>
      <c r="IJ304" s="162">
        <f t="shared" si="1483"/>
        <v>0</v>
      </c>
      <c r="IK304" s="162">
        <f t="shared" si="1483"/>
        <v>0</v>
      </c>
      <c r="IL304" s="162">
        <f t="shared" si="1483"/>
        <v>0</v>
      </c>
      <c r="IM304" s="162">
        <f t="shared" si="1483"/>
        <v>0</v>
      </c>
      <c r="IN304" s="162">
        <f t="shared" si="1483"/>
        <v>0</v>
      </c>
      <c r="IO304" s="162">
        <f t="shared" si="17"/>
        <v>0</v>
      </c>
      <c r="IP304" s="162">
        <f t="shared" si="23"/>
        <v>0</v>
      </c>
      <c r="IQ304" s="162">
        <f t="shared" ref="IQ304:KK304" si="1484">MAX((MIN(CZ304+IP304,$IO$7))-GT304,0)</f>
        <v>0</v>
      </c>
      <c r="IR304" s="162">
        <f t="shared" si="1484"/>
        <v>0</v>
      </c>
      <c r="IS304" s="162">
        <f t="shared" si="1484"/>
        <v>0</v>
      </c>
      <c r="IT304" s="162">
        <f t="shared" si="1484"/>
        <v>0</v>
      </c>
      <c r="IU304" s="162">
        <f t="shared" si="1484"/>
        <v>0</v>
      </c>
      <c r="IV304" s="162">
        <f t="shared" si="1484"/>
        <v>0</v>
      </c>
      <c r="IW304" s="162">
        <f t="shared" si="1484"/>
        <v>0</v>
      </c>
      <c r="IX304" s="162">
        <f t="shared" si="1484"/>
        <v>0</v>
      </c>
      <c r="IY304" s="162">
        <f t="shared" si="1484"/>
        <v>0</v>
      </c>
      <c r="IZ304" s="162">
        <f t="shared" si="1484"/>
        <v>0</v>
      </c>
      <c r="JA304" s="162">
        <f t="shared" si="1484"/>
        <v>0</v>
      </c>
      <c r="JB304" s="162">
        <f t="shared" si="1484"/>
        <v>0</v>
      </c>
      <c r="JC304" s="162">
        <f t="shared" si="1484"/>
        <v>0</v>
      </c>
      <c r="JD304" s="162">
        <f t="shared" si="1484"/>
        <v>0</v>
      </c>
      <c r="JE304" s="162">
        <f t="shared" si="1484"/>
        <v>0</v>
      </c>
      <c r="JF304" s="162">
        <f t="shared" si="1484"/>
        <v>0</v>
      </c>
      <c r="JG304" s="162">
        <f t="shared" si="1484"/>
        <v>0</v>
      </c>
      <c r="JH304" s="162">
        <f t="shared" si="1484"/>
        <v>0</v>
      </c>
      <c r="JI304" s="162">
        <f t="shared" si="1484"/>
        <v>0</v>
      </c>
      <c r="JJ304" s="162">
        <f t="shared" si="1484"/>
        <v>0</v>
      </c>
      <c r="JK304" s="162">
        <f t="shared" si="1484"/>
        <v>0</v>
      </c>
      <c r="JL304" s="162">
        <f t="shared" si="1484"/>
        <v>0</v>
      </c>
      <c r="JM304" s="162">
        <f t="shared" si="1484"/>
        <v>0</v>
      </c>
      <c r="JN304" s="162">
        <f t="shared" si="1484"/>
        <v>0</v>
      </c>
      <c r="JO304" s="162">
        <f t="shared" si="1484"/>
        <v>0</v>
      </c>
      <c r="JP304" s="162">
        <f t="shared" si="1484"/>
        <v>0</v>
      </c>
      <c r="JQ304" s="162">
        <f t="shared" si="1484"/>
        <v>0</v>
      </c>
      <c r="JR304" s="162">
        <f t="shared" si="1484"/>
        <v>0</v>
      </c>
      <c r="JS304" s="162">
        <f t="shared" si="1484"/>
        <v>0</v>
      </c>
      <c r="JT304" s="162">
        <f t="shared" si="1484"/>
        <v>0</v>
      </c>
      <c r="JU304" s="162">
        <f t="shared" si="1484"/>
        <v>0</v>
      </c>
      <c r="JV304" s="162">
        <f t="shared" si="1484"/>
        <v>0</v>
      </c>
      <c r="JW304" s="162">
        <f t="shared" si="1484"/>
        <v>0</v>
      </c>
      <c r="JX304" s="162">
        <f t="shared" si="1484"/>
        <v>0</v>
      </c>
      <c r="JY304" s="162">
        <f t="shared" si="1484"/>
        <v>0</v>
      </c>
      <c r="JZ304" s="162">
        <f t="shared" si="1484"/>
        <v>0</v>
      </c>
      <c r="KA304" s="162">
        <f t="shared" si="1484"/>
        <v>0</v>
      </c>
      <c r="KB304" s="162">
        <f t="shared" si="1484"/>
        <v>0</v>
      </c>
      <c r="KC304" s="162">
        <f t="shared" si="1484"/>
        <v>0</v>
      </c>
      <c r="KD304" s="162">
        <f t="shared" si="1484"/>
        <v>0</v>
      </c>
      <c r="KE304" s="162">
        <f t="shared" si="1484"/>
        <v>0</v>
      </c>
      <c r="KF304" s="162">
        <f t="shared" si="1484"/>
        <v>0</v>
      </c>
      <c r="KG304" s="162">
        <f t="shared" si="1484"/>
        <v>0</v>
      </c>
      <c r="KH304" s="162">
        <f t="shared" si="1484"/>
        <v>0</v>
      </c>
      <c r="KI304" s="162">
        <f t="shared" si="1484"/>
        <v>0</v>
      </c>
      <c r="KJ304" s="162">
        <f t="shared" si="1484"/>
        <v>0</v>
      </c>
      <c r="KK304" s="162">
        <f t="shared" si="1484"/>
        <v>0</v>
      </c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</row>
    <row r="305" ht="14.25" customHeight="1" spans="1:326" x14ac:dyDescent="0.25">
      <c r="A305" s="1">
        <v>10</v>
      </c>
      <c r="B305" s="1">
        <f t="shared" ref="B305:C305" si="1485">B304+1</f>
        <v>295</v>
      </c>
      <c r="C305" s="232">
        <f t="shared" si="1485"/>
        <v>43760</v>
      </c>
      <c r="D305" s="162">
        <f t="shared" si="9"/>
        <v>0</v>
      </c>
      <c r="E305" s="162">
        <f>(SUMIFS(Profile!$F$2:$F$17521,Profile!$B$2:$B$17521,$B305,Profile!$C$2:$C$17521,E$8))*$C$6</f>
        <v>0</v>
      </c>
      <c r="F305" s="162">
        <f>(SUMIFS(Profile!$F$2:$F$17521,Profile!$B$2:$B$17521,$B305,Profile!$C$2:$C$17521,F$8))*$C$6</f>
        <v>0</v>
      </c>
      <c r="G305" s="162">
        <f>(SUMIFS(Profile!$F$2:$F$17521,Profile!$B$2:$B$17521,$B305,Profile!$C$2:$C$17521,G$8))*$C$6</f>
        <v>0</v>
      </c>
      <c r="H305" s="162">
        <f>(SUMIFS(Profile!$F$2:$F$17521,Profile!$B$2:$B$17521,$B305,Profile!$C$2:$C$17521,H$8))*$C$6</f>
        <v>0</v>
      </c>
      <c r="I305" s="162">
        <f>(SUMIFS(Profile!$F$2:$F$17521,Profile!$B$2:$B$17521,$B305,Profile!$C$2:$C$17521,I$8))*$C$6</f>
        <v>0</v>
      </c>
      <c r="J305" s="162">
        <f>(SUMIFS(Profile!$F$2:$F$17521,Profile!$B$2:$B$17521,$B305,Profile!$C$2:$C$17521,J$8))*$C$6</f>
        <v>0</v>
      </c>
      <c r="K305" s="162">
        <f>(SUMIFS(Profile!$F$2:$F$17521,Profile!$B$2:$B$17521,$B305,Profile!$C$2:$C$17521,K$8))*$C$6</f>
        <v>0</v>
      </c>
      <c r="L305" s="162">
        <f>(SUMIFS(Profile!$F$2:$F$17521,Profile!$B$2:$B$17521,$B305,Profile!$C$2:$C$17521,L$8))*$C$6</f>
        <v>0</v>
      </c>
      <c r="M305" s="162">
        <f>(SUMIFS(Profile!$F$2:$F$17521,Profile!$B$2:$B$17521,$B305,Profile!$C$2:$C$17521,M$8))*$C$6</f>
        <v>0</v>
      </c>
      <c r="N305" s="162">
        <f>(SUMIFS(Profile!$F$2:$F$17521,Profile!$B$2:$B$17521,$B305,Profile!$C$2:$C$17521,N$8))*$C$6</f>
        <v>0</v>
      </c>
      <c r="O305" s="162">
        <f>(SUMIFS(Profile!$F$2:$F$17521,Profile!$B$2:$B$17521,$B305,Profile!$C$2:$C$17521,O$8))*$C$6</f>
        <v>0</v>
      </c>
      <c r="P305" s="162">
        <f>(SUMIFS(Profile!$F$2:$F$17521,Profile!$B$2:$B$17521,$B305,Profile!$C$2:$C$17521,P$8))*$C$6</f>
        <v>0</v>
      </c>
      <c r="Q305" s="162">
        <f>(SUMIFS(Profile!$F$2:$F$17521,Profile!$B$2:$B$17521,$B305,Profile!$C$2:$C$17521,Q$8))*$C$6</f>
        <v>0</v>
      </c>
      <c r="R305" s="162">
        <f>(SUMIFS(Profile!$F$2:$F$17521,Profile!$B$2:$B$17521,$B305,Profile!$C$2:$C$17521,R$8))*$C$6</f>
        <v>0</v>
      </c>
      <c r="S305" s="162">
        <f>(SUMIFS(Profile!$F$2:$F$17521,Profile!$B$2:$B$17521,$B305,Profile!$C$2:$C$17521,S$8))*$C$6</f>
        <v>0</v>
      </c>
      <c r="T305" s="162">
        <f>(SUMIFS(Profile!$F$2:$F$17521,Profile!$B$2:$B$17521,$B305,Profile!$C$2:$C$17521,T$8))*$C$6</f>
        <v>0</v>
      </c>
      <c r="U305" s="162">
        <f>(SUMIFS(Profile!$F$2:$F$17521,Profile!$B$2:$B$17521,$B305,Profile!$C$2:$C$17521,U$8))*$C$6</f>
        <v>0</v>
      </c>
      <c r="V305" s="162">
        <f>(SUMIFS(Profile!$F$2:$F$17521,Profile!$B$2:$B$17521,$B305,Profile!$C$2:$C$17521,V$8))*$C$6</f>
        <v>0</v>
      </c>
      <c r="W305" s="162">
        <f>(SUMIFS(Profile!$F$2:$F$17521,Profile!$B$2:$B$17521,$B305,Profile!$C$2:$C$17521,W$8))*$C$6</f>
        <v>0</v>
      </c>
      <c r="X305" s="162">
        <f>(SUMIFS(Profile!$F$2:$F$17521,Profile!$B$2:$B$17521,$B305,Profile!$C$2:$C$17521,X$8))*$C$6</f>
        <v>0</v>
      </c>
      <c r="Y305" s="162">
        <f>(SUMIFS(Profile!$F$2:$F$17521,Profile!$B$2:$B$17521,$B305,Profile!$C$2:$C$17521,Y$8))*$C$6</f>
        <v>0</v>
      </c>
      <c r="Z305" s="162">
        <f>(SUMIFS(Profile!$F$2:$F$17521,Profile!$B$2:$B$17521,$B305,Profile!$C$2:$C$17521,Z$8))*$C$6</f>
        <v>0</v>
      </c>
      <c r="AA305" s="162">
        <f>(SUMIFS(Profile!$F$2:$F$17521,Profile!$B$2:$B$17521,$B305,Profile!$C$2:$C$17521,AA$8))*$C$6</f>
        <v>0</v>
      </c>
      <c r="AB305" s="162">
        <f>(SUMIFS(Profile!$F$2:$F$17521,Profile!$B$2:$B$17521,$B305,Profile!$C$2:$C$17521,AB$8))*$C$6</f>
        <v>0</v>
      </c>
      <c r="AC305" s="162">
        <f>(SUMIFS(Profile!$F$2:$F$17521,Profile!$B$2:$B$17521,$B305,Profile!$C$2:$C$17521,AC$8))*$C$6</f>
        <v>0</v>
      </c>
      <c r="AD305" s="162">
        <f>(SUMIFS(Profile!$F$2:$F$17521,Profile!$B$2:$B$17521,$B305,Profile!$C$2:$C$17521,AD$8))*$C$6</f>
        <v>0</v>
      </c>
      <c r="AE305" s="162">
        <f>(SUMIFS(Profile!$F$2:$F$17521,Profile!$B$2:$B$17521,$B305,Profile!$C$2:$C$17521,AE$8))*$C$6</f>
        <v>0</v>
      </c>
      <c r="AF305" s="162">
        <f>(SUMIFS(Profile!$F$2:$F$17521,Profile!$B$2:$B$17521,$B305,Profile!$C$2:$C$17521,AF$8))*$C$6</f>
        <v>0</v>
      </c>
      <c r="AG305" s="162">
        <f>(SUMIFS(Profile!$F$2:$F$17521,Profile!$B$2:$B$17521,$B305,Profile!$C$2:$C$17521,AG$8))*$C$6</f>
        <v>0</v>
      </c>
      <c r="AH305" s="162">
        <f>(SUMIFS(Profile!$F$2:$F$17521,Profile!$B$2:$B$17521,$B305,Profile!$C$2:$C$17521,AH$8))*$C$6</f>
        <v>0</v>
      </c>
      <c r="AI305" s="162">
        <f>(SUMIFS(Profile!$F$2:$F$17521,Profile!$B$2:$B$17521,$B305,Profile!$C$2:$C$17521,AI$8))*$C$6</f>
        <v>0</v>
      </c>
      <c r="AJ305" s="162">
        <f>(SUMIFS(Profile!$F$2:$F$17521,Profile!$B$2:$B$17521,$B305,Profile!$C$2:$C$17521,AJ$8))*$C$6</f>
        <v>0</v>
      </c>
      <c r="AK305" s="162">
        <f>(SUMIFS(Profile!$F$2:$F$17521,Profile!$B$2:$B$17521,$B305,Profile!$C$2:$C$17521,AK$8))*$C$6</f>
        <v>0</v>
      </c>
      <c r="AL305" s="162">
        <f>(SUMIFS(Profile!$F$2:$F$17521,Profile!$B$2:$B$17521,$B305,Profile!$C$2:$C$17521,AL$8))*$C$6</f>
        <v>0</v>
      </c>
      <c r="AM305" s="162">
        <f>(SUMIFS(Profile!$F$2:$F$17521,Profile!$B$2:$B$17521,$B305,Profile!$C$2:$C$17521,AM$8))*$C$6</f>
        <v>0</v>
      </c>
      <c r="AN305" s="162">
        <f>(SUMIFS(Profile!$F$2:$F$17521,Profile!$B$2:$B$17521,$B305,Profile!$C$2:$C$17521,AN$8))*$C$6</f>
        <v>0</v>
      </c>
      <c r="AO305" s="162">
        <f>(SUMIFS(Profile!$F$2:$F$17521,Profile!$B$2:$B$17521,$B305,Profile!$C$2:$C$17521,AO$8))*$C$6</f>
        <v>0</v>
      </c>
      <c r="AP305" s="162">
        <f>(SUMIFS(Profile!$F$2:$F$17521,Profile!$B$2:$B$17521,$B305,Profile!$C$2:$C$17521,AP$8))*$C$6</f>
        <v>0</v>
      </c>
      <c r="AQ305" s="162">
        <f>(SUMIFS(Profile!$F$2:$F$17521,Profile!$B$2:$B$17521,$B305,Profile!$C$2:$C$17521,AQ$8))*$C$6</f>
        <v>0</v>
      </c>
      <c r="AR305" s="162">
        <f>(SUMIFS(Profile!$F$2:$F$17521,Profile!$B$2:$B$17521,$B305,Profile!$C$2:$C$17521,AR$8))*$C$6</f>
        <v>0</v>
      </c>
      <c r="AS305" s="162">
        <f>(SUMIFS(Profile!$F$2:$F$17521,Profile!$B$2:$B$17521,$B305,Profile!$C$2:$C$17521,AS$8))*$C$6</f>
        <v>0</v>
      </c>
      <c r="AT305" s="162">
        <f>(SUMIFS(Profile!$F$2:$F$17521,Profile!$B$2:$B$17521,$B305,Profile!$C$2:$C$17521,AT$8))*$C$6</f>
        <v>0</v>
      </c>
      <c r="AU305" s="162">
        <f>(SUMIFS(Profile!$F$2:$F$17521,Profile!$B$2:$B$17521,$B305,Profile!$C$2:$C$17521,AU$8))*$C$6</f>
        <v>0</v>
      </c>
      <c r="AV305" s="162">
        <f>(SUMIFS(Profile!$F$2:$F$17521,Profile!$B$2:$B$17521,$B305,Profile!$C$2:$C$17521,AV$8))*$C$6</f>
        <v>0</v>
      </c>
      <c r="AW305" s="162">
        <f>(SUMIFS(Profile!$F$2:$F$17521,Profile!$B$2:$B$17521,$B305,Profile!$C$2:$C$17521,AW$8))*$C$6</f>
        <v>0</v>
      </c>
      <c r="AX305" s="162">
        <f>(SUMIFS(Profile!$F$2:$F$17521,Profile!$B$2:$B$17521,$B305,Profile!$C$2:$C$17521,AX$8))*$C$6</f>
        <v>0</v>
      </c>
      <c r="AY305" s="162">
        <f>(SUMIFS(Profile!$F$2:$F$17521,Profile!$B$2:$B$17521,$B305,Profile!$C$2:$C$17521,AY$8))*$C$6</f>
        <v>0</v>
      </c>
      <c r="AZ305" s="162">
        <f>(SUMIFS(Profile!$F$2:$F$17521,Profile!$B$2:$B$17521,$B305,Profile!$C$2:$C$17521,AZ$8))*$C$6</f>
        <v>0</v>
      </c>
      <c r="BA305" s="162">
        <f t="shared" si="10"/>
        <v>0</v>
      </c>
      <c r="BB305" s="162">
        <f>(SUMIFS(Profile!$E$2:$E$17521,Profile!$B$2:$B$17521,$B305,Profile!$C$2:$C$17521,BB$8))*$C$9</f>
        <v>0</v>
      </c>
      <c r="BC305" s="162">
        <f>(SUMIFS(Profile!$E$2:$E$17521,Profile!$B$2:$B$17521,$B305,Profile!$C$2:$C$17521,BC$8))*$C$9</f>
        <v>0</v>
      </c>
      <c r="BD305" s="162">
        <f>(SUMIFS(Profile!$E$2:$E$17521,Profile!$B$2:$B$17521,$B305,Profile!$C$2:$C$17521,BD$8))*$C$9</f>
        <v>0</v>
      </c>
      <c r="BE305" s="162">
        <f>(SUMIFS(Profile!$E$2:$E$17521,Profile!$B$2:$B$17521,$B305,Profile!$C$2:$C$17521,BE$8))*$C$9</f>
        <v>0</v>
      </c>
      <c r="BF305" s="162">
        <f>(SUMIFS(Profile!$E$2:$E$17521,Profile!$B$2:$B$17521,$B305,Profile!$C$2:$C$17521,BF$8))*$C$9</f>
        <v>0</v>
      </c>
      <c r="BG305" s="162">
        <f>(SUMIFS(Profile!$E$2:$E$17521,Profile!$B$2:$B$17521,$B305,Profile!$C$2:$C$17521,BG$8))*$C$9</f>
        <v>0</v>
      </c>
      <c r="BH305" s="162">
        <f>(SUMIFS(Profile!$E$2:$E$17521,Profile!$B$2:$B$17521,$B305,Profile!$C$2:$C$17521,BH$8))*$C$9</f>
        <v>0</v>
      </c>
      <c r="BI305" s="162">
        <f>(SUMIFS(Profile!$E$2:$E$17521,Profile!$B$2:$B$17521,$B305,Profile!$C$2:$C$17521,BI$8))*$C$9</f>
        <v>0</v>
      </c>
      <c r="BJ305" s="162">
        <f>(SUMIFS(Profile!$E$2:$E$17521,Profile!$B$2:$B$17521,$B305,Profile!$C$2:$C$17521,BJ$8))*$C$9</f>
        <v>0</v>
      </c>
      <c r="BK305" s="162">
        <f>(SUMIFS(Profile!$E$2:$E$17521,Profile!$B$2:$B$17521,$B305,Profile!$C$2:$C$17521,BK$8))*$C$9</f>
        <v>0</v>
      </c>
      <c r="BL305" s="162">
        <f>(SUMIFS(Profile!$E$2:$E$17521,Profile!$B$2:$B$17521,$B305,Profile!$C$2:$C$17521,BL$8))*$C$9</f>
        <v>0</v>
      </c>
      <c r="BM305" s="162">
        <f>(SUMIFS(Profile!$E$2:$E$17521,Profile!$B$2:$B$17521,$B305,Profile!$C$2:$C$17521,BM$8))*$C$9</f>
        <v>0</v>
      </c>
      <c r="BN305" s="162">
        <f>(SUMIFS(Profile!$E$2:$E$17521,Profile!$B$2:$B$17521,$B305,Profile!$C$2:$C$17521,BN$8))*$C$9</f>
        <v>0</v>
      </c>
      <c r="BO305" s="162">
        <f>(SUMIFS(Profile!$E$2:$E$17521,Profile!$B$2:$B$17521,$B305,Profile!$C$2:$C$17521,BO$8))*$C$9</f>
        <v>0</v>
      </c>
      <c r="BP305" s="162">
        <f>(SUMIFS(Profile!$E$2:$E$17521,Profile!$B$2:$B$17521,$B305,Profile!$C$2:$C$17521,BP$8))*$C$9</f>
        <v>0</v>
      </c>
      <c r="BQ305" s="162">
        <f>(SUMIFS(Profile!$E$2:$E$17521,Profile!$B$2:$B$17521,$B305,Profile!$C$2:$C$17521,BQ$8))*$C$9</f>
        <v>0</v>
      </c>
      <c r="BR305" s="162">
        <f>(SUMIFS(Profile!$E$2:$E$17521,Profile!$B$2:$B$17521,$B305,Profile!$C$2:$C$17521,BR$8))*$C$9</f>
        <v>0</v>
      </c>
      <c r="BS305" s="162">
        <f>(SUMIFS(Profile!$E$2:$E$17521,Profile!$B$2:$B$17521,$B305,Profile!$C$2:$C$17521,BS$8))*$C$9</f>
        <v>0</v>
      </c>
      <c r="BT305" s="162">
        <f>(SUMIFS(Profile!$E$2:$E$17521,Profile!$B$2:$B$17521,$B305,Profile!$C$2:$C$17521,BT$8))*$C$9</f>
        <v>0</v>
      </c>
      <c r="BU305" s="162">
        <f>(SUMIFS(Profile!$E$2:$E$17521,Profile!$B$2:$B$17521,$B305,Profile!$C$2:$C$17521,BU$8))*$C$9</f>
        <v>0</v>
      </c>
      <c r="BV305" s="162">
        <f>(SUMIFS(Profile!$E$2:$E$17521,Profile!$B$2:$B$17521,$B305,Profile!$C$2:$C$17521,BV$8))*$C$9</f>
        <v>0</v>
      </c>
      <c r="BW305" s="162">
        <f>(SUMIFS(Profile!$E$2:$E$17521,Profile!$B$2:$B$17521,$B305,Profile!$C$2:$C$17521,BW$8))*$C$9</f>
        <v>0</v>
      </c>
      <c r="BX305" s="162">
        <f>(SUMIFS(Profile!$E$2:$E$17521,Profile!$B$2:$B$17521,$B305,Profile!$C$2:$C$17521,BX$8))*$C$9</f>
        <v>0</v>
      </c>
      <c r="BY305" s="162">
        <f>(SUMIFS(Profile!$E$2:$E$17521,Profile!$B$2:$B$17521,$B305,Profile!$C$2:$C$17521,BY$8))*$C$9</f>
        <v>0</v>
      </c>
      <c r="BZ305" s="162">
        <f>(SUMIFS(Profile!$E$2:$E$17521,Profile!$B$2:$B$17521,$B305,Profile!$C$2:$C$17521,BZ$8))*$C$9</f>
        <v>0</v>
      </c>
      <c r="CA305" s="162">
        <f>(SUMIFS(Profile!$E$2:$E$17521,Profile!$B$2:$B$17521,$B305,Profile!$C$2:$C$17521,CA$8))*$C$9</f>
        <v>0</v>
      </c>
      <c r="CB305" s="162">
        <f>(SUMIFS(Profile!$E$2:$E$17521,Profile!$B$2:$B$17521,$B305,Profile!$C$2:$C$17521,CB$8))*$C$9</f>
        <v>0</v>
      </c>
      <c r="CC305" s="162">
        <f>(SUMIFS(Profile!$E$2:$E$17521,Profile!$B$2:$B$17521,$B305,Profile!$C$2:$C$17521,CC$8))*$C$9</f>
        <v>0</v>
      </c>
      <c r="CD305" s="162">
        <f>(SUMIFS(Profile!$E$2:$E$17521,Profile!$B$2:$B$17521,$B305,Profile!$C$2:$C$17521,CD$8))*$C$9</f>
        <v>0</v>
      </c>
      <c r="CE305" s="162">
        <f>(SUMIFS(Profile!$E$2:$E$17521,Profile!$B$2:$B$17521,$B305,Profile!$C$2:$C$17521,CE$8))*$C$9</f>
        <v>0</v>
      </c>
      <c r="CF305" s="162">
        <f>(SUMIFS(Profile!$E$2:$E$17521,Profile!$B$2:$B$17521,$B305,Profile!$C$2:$C$17521,CF$8))*$C$9</f>
        <v>0</v>
      </c>
      <c r="CG305" s="162">
        <f>(SUMIFS(Profile!$E$2:$E$17521,Profile!$B$2:$B$17521,$B305,Profile!$C$2:$C$17521,CG$8))*$C$9</f>
        <v>0</v>
      </c>
      <c r="CH305" s="162">
        <f>(SUMIFS(Profile!$E$2:$E$17521,Profile!$B$2:$B$17521,$B305,Profile!$C$2:$C$17521,CH$8))*$C$9</f>
        <v>0</v>
      </c>
      <c r="CI305" s="162">
        <f>(SUMIFS(Profile!$E$2:$E$17521,Profile!$B$2:$B$17521,$B305,Profile!$C$2:$C$17521,CI$8))*$C$9</f>
        <v>0</v>
      </c>
      <c r="CJ305" s="162">
        <f>(SUMIFS(Profile!$E$2:$E$17521,Profile!$B$2:$B$17521,$B305,Profile!$C$2:$C$17521,CJ$8))*$C$9</f>
        <v>0</v>
      </c>
      <c r="CK305" s="162">
        <f>(SUMIFS(Profile!$E$2:$E$17521,Profile!$B$2:$B$17521,$B305,Profile!$C$2:$C$17521,CK$8))*$C$9</f>
        <v>0</v>
      </c>
      <c r="CL305" s="162">
        <f>(SUMIFS(Profile!$E$2:$E$17521,Profile!$B$2:$B$17521,$B305,Profile!$C$2:$C$17521,CL$8))*$C$9</f>
        <v>0</v>
      </c>
      <c r="CM305" s="162">
        <f>(SUMIFS(Profile!$E$2:$E$17521,Profile!$B$2:$B$17521,$B305,Profile!$C$2:$C$17521,CM$8))*$C$9</f>
        <v>0</v>
      </c>
      <c r="CN305" s="162">
        <f>(SUMIFS(Profile!$E$2:$E$17521,Profile!$B$2:$B$17521,$B305,Profile!$C$2:$C$17521,CN$8))*$C$9</f>
        <v>0</v>
      </c>
      <c r="CO305" s="162">
        <f>(SUMIFS(Profile!$E$2:$E$17521,Profile!$B$2:$B$17521,$B305,Profile!$C$2:$C$17521,CO$8))*$C$9</f>
        <v>0</v>
      </c>
      <c r="CP305" s="162">
        <f>(SUMIFS(Profile!$E$2:$E$17521,Profile!$B$2:$B$17521,$B305,Profile!$C$2:$C$17521,CP$8))*$C$9</f>
        <v>0</v>
      </c>
      <c r="CQ305" s="162">
        <f>(SUMIFS(Profile!$E$2:$E$17521,Profile!$B$2:$B$17521,$B305,Profile!$C$2:$C$17521,CQ$8))*$C$9</f>
        <v>0</v>
      </c>
      <c r="CR305" s="162">
        <f>(SUMIFS(Profile!$E$2:$E$17521,Profile!$B$2:$B$17521,$B305,Profile!$C$2:$C$17521,CR$8))*$C$9</f>
        <v>0</v>
      </c>
      <c r="CS305" s="162">
        <f>(SUMIFS(Profile!$E$2:$E$17521,Profile!$B$2:$B$17521,$B305,Profile!$C$2:$C$17521,CS$8))*$C$9</f>
        <v>0</v>
      </c>
      <c r="CT305" s="162">
        <f>(SUMIFS(Profile!$E$2:$E$17521,Profile!$B$2:$B$17521,$B305,Profile!$C$2:$C$17521,CT$8))*$C$9</f>
        <v>0</v>
      </c>
      <c r="CU305" s="162">
        <f>(SUMIFS(Profile!$E$2:$E$17521,Profile!$B$2:$B$17521,$B305,Profile!$C$2:$C$17521,CU$8))*$C$9</f>
        <v>0</v>
      </c>
      <c r="CV305" s="162">
        <f>(SUMIFS(Profile!$E$2:$E$17521,Profile!$B$2:$B$17521,$B305,Profile!$C$2:$C$17521,CV$8))*$C$9</f>
        <v>0</v>
      </c>
      <c r="CW305" s="162">
        <f>(SUMIFS(Profile!$E$2:$E$17521,Profile!$B$2:$B$17521,$B305,Profile!$C$2:$C$17521,CW$8))*$C$9</f>
        <v>0</v>
      </c>
      <c r="CX305" s="162">
        <f t="shared" si="11"/>
        <v>0</v>
      </c>
      <c r="CY305" s="162">
        <f t="shared" ref="CY305:ET305" si="1486">MAX(BB305-E305,0)</f>
        <v>0</v>
      </c>
      <c r="CZ305" s="162">
        <f t="shared" si="1486"/>
        <v>0</v>
      </c>
      <c r="DA305" s="162">
        <f t="shared" si="1486"/>
        <v>0</v>
      </c>
      <c r="DB305" s="162">
        <f t="shared" si="1486"/>
        <v>0</v>
      </c>
      <c r="DC305" s="162">
        <f t="shared" si="1486"/>
        <v>0</v>
      </c>
      <c r="DD305" s="162">
        <f t="shared" si="1486"/>
        <v>0</v>
      </c>
      <c r="DE305" s="162">
        <f t="shared" si="1486"/>
        <v>0</v>
      </c>
      <c r="DF305" s="162">
        <f t="shared" si="1486"/>
        <v>0</v>
      </c>
      <c r="DG305" s="162">
        <f t="shared" si="1486"/>
        <v>0</v>
      </c>
      <c r="DH305" s="162">
        <f t="shared" si="1486"/>
        <v>0</v>
      </c>
      <c r="DI305" s="162">
        <f t="shared" si="1486"/>
        <v>0</v>
      </c>
      <c r="DJ305" s="162">
        <f t="shared" si="1486"/>
        <v>0</v>
      </c>
      <c r="DK305" s="162">
        <f t="shared" si="1486"/>
        <v>0</v>
      </c>
      <c r="DL305" s="162">
        <f t="shared" si="1486"/>
        <v>0</v>
      </c>
      <c r="DM305" s="162">
        <f t="shared" si="1486"/>
        <v>0</v>
      </c>
      <c r="DN305" s="162">
        <f t="shared" si="1486"/>
        <v>0</v>
      </c>
      <c r="DO305" s="162">
        <f t="shared" si="1486"/>
        <v>0</v>
      </c>
      <c r="DP305" s="162">
        <f t="shared" si="1486"/>
        <v>0</v>
      </c>
      <c r="DQ305" s="162">
        <f t="shared" si="1486"/>
        <v>0</v>
      </c>
      <c r="DR305" s="162">
        <f t="shared" si="1486"/>
        <v>0</v>
      </c>
      <c r="DS305" s="162">
        <f t="shared" si="1486"/>
        <v>0</v>
      </c>
      <c r="DT305" s="162">
        <f t="shared" si="1486"/>
        <v>0</v>
      </c>
      <c r="DU305" s="162">
        <f t="shared" si="1486"/>
        <v>0</v>
      </c>
      <c r="DV305" s="162">
        <f t="shared" si="1486"/>
        <v>0</v>
      </c>
      <c r="DW305" s="162">
        <f t="shared" si="1486"/>
        <v>0</v>
      </c>
      <c r="DX305" s="162">
        <f t="shared" si="1486"/>
        <v>0</v>
      </c>
      <c r="DY305" s="162">
        <f t="shared" si="1486"/>
        <v>0</v>
      </c>
      <c r="DZ305" s="162">
        <f t="shared" si="1486"/>
        <v>0</v>
      </c>
      <c r="EA305" s="162">
        <f t="shared" si="1486"/>
        <v>0</v>
      </c>
      <c r="EB305" s="162">
        <f t="shared" si="1486"/>
        <v>0</v>
      </c>
      <c r="EC305" s="162">
        <f t="shared" si="1486"/>
        <v>0</v>
      </c>
      <c r="ED305" s="162">
        <f t="shared" si="1486"/>
        <v>0</v>
      </c>
      <c r="EE305" s="162">
        <f t="shared" si="1486"/>
        <v>0</v>
      </c>
      <c r="EF305" s="162">
        <f t="shared" si="1486"/>
        <v>0</v>
      </c>
      <c r="EG305" s="162">
        <f t="shared" si="1486"/>
        <v>0</v>
      </c>
      <c r="EH305" s="162">
        <f t="shared" si="1486"/>
        <v>0</v>
      </c>
      <c r="EI305" s="162">
        <f t="shared" si="1486"/>
        <v>0</v>
      </c>
      <c r="EJ305" s="162">
        <f t="shared" si="1486"/>
        <v>0</v>
      </c>
      <c r="EK305" s="162">
        <f t="shared" si="1486"/>
        <v>0</v>
      </c>
      <c r="EL305" s="162">
        <f t="shared" si="1486"/>
        <v>0</v>
      </c>
      <c r="EM305" s="162">
        <f t="shared" si="1486"/>
        <v>0</v>
      </c>
      <c r="EN305" s="162">
        <f t="shared" si="1486"/>
        <v>0</v>
      </c>
      <c r="EO305" s="162">
        <f t="shared" si="1486"/>
        <v>0</v>
      </c>
      <c r="EP305" s="162">
        <f t="shared" si="1486"/>
        <v>0</v>
      </c>
      <c r="EQ305" s="162">
        <f t="shared" si="1486"/>
        <v>0</v>
      </c>
      <c r="ER305" s="162">
        <f t="shared" si="1486"/>
        <v>0</v>
      </c>
      <c r="ES305" s="162">
        <f t="shared" si="1486"/>
        <v>0</v>
      </c>
      <c r="ET305" s="162">
        <f t="shared" si="1486"/>
        <v>0</v>
      </c>
      <c r="EU305" s="162">
        <f t="shared" si="13"/>
        <v>0</v>
      </c>
      <c r="EV305" s="162">
        <f t="shared" ref="EV305:GQ305" si="1487">BB305-CY305</f>
        <v>0</v>
      </c>
      <c r="EW305" s="162">
        <f t="shared" si="1487"/>
        <v>0</v>
      </c>
      <c r="EX305" s="162">
        <f t="shared" si="1487"/>
        <v>0</v>
      </c>
      <c r="EY305" s="162">
        <f t="shared" si="1487"/>
        <v>0</v>
      </c>
      <c r="EZ305" s="162">
        <f t="shared" si="1487"/>
        <v>0</v>
      </c>
      <c r="FA305" s="162">
        <f t="shared" si="1487"/>
        <v>0</v>
      </c>
      <c r="FB305" s="162">
        <f t="shared" si="1487"/>
        <v>0</v>
      </c>
      <c r="FC305" s="162">
        <f t="shared" si="1487"/>
        <v>0</v>
      </c>
      <c r="FD305" s="162">
        <f t="shared" si="1487"/>
        <v>0</v>
      </c>
      <c r="FE305" s="162">
        <f t="shared" si="1487"/>
        <v>0</v>
      </c>
      <c r="FF305" s="162">
        <f t="shared" si="1487"/>
        <v>0</v>
      </c>
      <c r="FG305" s="162">
        <f t="shared" si="1487"/>
        <v>0</v>
      </c>
      <c r="FH305" s="162">
        <f t="shared" si="1487"/>
        <v>0</v>
      </c>
      <c r="FI305" s="162">
        <f t="shared" si="1487"/>
        <v>0</v>
      </c>
      <c r="FJ305" s="162">
        <f t="shared" si="1487"/>
        <v>0</v>
      </c>
      <c r="FK305" s="162">
        <f t="shared" si="1487"/>
        <v>0</v>
      </c>
      <c r="FL305" s="162">
        <f t="shared" si="1487"/>
        <v>0</v>
      </c>
      <c r="FM305" s="162">
        <f t="shared" si="1487"/>
        <v>0</v>
      </c>
      <c r="FN305" s="162">
        <f t="shared" si="1487"/>
        <v>0</v>
      </c>
      <c r="FO305" s="162">
        <f t="shared" si="1487"/>
        <v>0</v>
      </c>
      <c r="FP305" s="162">
        <f t="shared" si="1487"/>
        <v>0</v>
      </c>
      <c r="FQ305" s="162">
        <f t="shared" si="1487"/>
        <v>0</v>
      </c>
      <c r="FR305" s="162">
        <f t="shared" si="1487"/>
        <v>0</v>
      </c>
      <c r="FS305" s="162">
        <f t="shared" si="1487"/>
        <v>0</v>
      </c>
      <c r="FT305" s="162">
        <f t="shared" si="1487"/>
        <v>0</v>
      </c>
      <c r="FU305" s="162">
        <f t="shared" si="1487"/>
        <v>0</v>
      </c>
      <c r="FV305" s="162">
        <f t="shared" si="1487"/>
        <v>0</v>
      </c>
      <c r="FW305" s="162">
        <f t="shared" si="1487"/>
        <v>0</v>
      </c>
      <c r="FX305" s="162">
        <f t="shared" si="1487"/>
        <v>0</v>
      </c>
      <c r="FY305" s="162">
        <f t="shared" si="1487"/>
        <v>0</v>
      </c>
      <c r="FZ305" s="162">
        <f t="shared" si="1487"/>
        <v>0</v>
      </c>
      <c r="GA305" s="162">
        <f t="shared" si="1487"/>
        <v>0</v>
      </c>
      <c r="GB305" s="162">
        <f t="shared" si="1487"/>
        <v>0</v>
      </c>
      <c r="GC305" s="162">
        <f t="shared" si="1487"/>
        <v>0</v>
      </c>
      <c r="GD305" s="162">
        <f t="shared" si="1487"/>
        <v>0</v>
      </c>
      <c r="GE305" s="162">
        <f t="shared" si="1487"/>
        <v>0</v>
      </c>
      <c r="GF305" s="162">
        <f t="shared" si="1487"/>
        <v>0</v>
      </c>
      <c r="GG305" s="162">
        <f t="shared" si="1487"/>
        <v>0</v>
      </c>
      <c r="GH305" s="162">
        <f t="shared" si="1487"/>
        <v>0</v>
      </c>
      <c r="GI305" s="162">
        <f t="shared" si="1487"/>
        <v>0</v>
      </c>
      <c r="GJ305" s="162">
        <f t="shared" si="1487"/>
        <v>0</v>
      </c>
      <c r="GK305" s="162">
        <f t="shared" si="1487"/>
        <v>0</v>
      </c>
      <c r="GL305" s="162">
        <f t="shared" si="1487"/>
        <v>0</v>
      </c>
      <c r="GM305" s="162">
        <f t="shared" si="1487"/>
        <v>0</v>
      </c>
      <c r="GN305" s="162">
        <f t="shared" si="1487"/>
        <v>0</v>
      </c>
      <c r="GO305" s="162">
        <f t="shared" si="1487"/>
        <v>0</v>
      </c>
      <c r="GP305" s="162">
        <f t="shared" si="1487"/>
        <v>0</v>
      </c>
      <c r="GQ305" s="162">
        <f t="shared" si="1487"/>
        <v>0</v>
      </c>
      <c r="GR305" s="162">
        <f t="shared" si="15"/>
        <v>0</v>
      </c>
      <c r="GS305" s="162">
        <f t="shared" ref="GS305:IN305" si="1488">E305-EV305</f>
        <v>0</v>
      </c>
      <c r="GT305" s="162">
        <f t="shared" si="1488"/>
        <v>0</v>
      </c>
      <c r="GU305" s="162">
        <f t="shared" si="1488"/>
        <v>0</v>
      </c>
      <c r="GV305" s="162">
        <f t="shared" si="1488"/>
        <v>0</v>
      </c>
      <c r="GW305" s="162">
        <f t="shared" si="1488"/>
        <v>0</v>
      </c>
      <c r="GX305" s="162">
        <f t="shared" si="1488"/>
        <v>0</v>
      </c>
      <c r="GY305" s="162">
        <f t="shared" si="1488"/>
        <v>0</v>
      </c>
      <c r="GZ305" s="162">
        <f t="shared" si="1488"/>
        <v>0</v>
      </c>
      <c r="HA305" s="162">
        <f t="shared" si="1488"/>
        <v>0</v>
      </c>
      <c r="HB305" s="162">
        <f t="shared" si="1488"/>
        <v>0</v>
      </c>
      <c r="HC305" s="162">
        <f t="shared" si="1488"/>
        <v>0</v>
      </c>
      <c r="HD305" s="162">
        <f t="shared" si="1488"/>
        <v>0</v>
      </c>
      <c r="HE305" s="162">
        <f t="shared" si="1488"/>
        <v>0</v>
      </c>
      <c r="HF305" s="162">
        <f t="shared" si="1488"/>
        <v>0</v>
      </c>
      <c r="HG305" s="162">
        <f t="shared" si="1488"/>
        <v>0</v>
      </c>
      <c r="HH305" s="162">
        <f t="shared" si="1488"/>
        <v>0</v>
      </c>
      <c r="HI305" s="162">
        <f t="shared" si="1488"/>
        <v>0</v>
      </c>
      <c r="HJ305" s="162">
        <f t="shared" si="1488"/>
        <v>0</v>
      </c>
      <c r="HK305" s="162">
        <f t="shared" si="1488"/>
        <v>0</v>
      </c>
      <c r="HL305" s="162">
        <f t="shared" si="1488"/>
        <v>0</v>
      </c>
      <c r="HM305" s="162">
        <f t="shared" si="1488"/>
        <v>0</v>
      </c>
      <c r="HN305" s="162">
        <f t="shared" si="1488"/>
        <v>0</v>
      </c>
      <c r="HO305" s="162">
        <f t="shared" si="1488"/>
        <v>0</v>
      </c>
      <c r="HP305" s="162">
        <f t="shared" si="1488"/>
        <v>0</v>
      </c>
      <c r="HQ305" s="162">
        <f t="shared" si="1488"/>
        <v>0</v>
      </c>
      <c r="HR305" s="162">
        <f t="shared" si="1488"/>
        <v>0</v>
      </c>
      <c r="HS305" s="162">
        <f t="shared" si="1488"/>
        <v>0</v>
      </c>
      <c r="HT305" s="162">
        <f t="shared" si="1488"/>
        <v>0</v>
      </c>
      <c r="HU305" s="162">
        <f t="shared" si="1488"/>
        <v>0</v>
      </c>
      <c r="HV305" s="162">
        <f t="shared" si="1488"/>
        <v>0</v>
      </c>
      <c r="HW305" s="162">
        <f t="shared" si="1488"/>
        <v>0</v>
      </c>
      <c r="HX305" s="162">
        <f t="shared" si="1488"/>
        <v>0</v>
      </c>
      <c r="HY305" s="162">
        <f t="shared" si="1488"/>
        <v>0</v>
      </c>
      <c r="HZ305" s="162">
        <f t="shared" si="1488"/>
        <v>0</v>
      </c>
      <c r="IA305" s="162">
        <f t="shared" si="1488"/>
        <v>0</v>
      </c>
      <c r="IB305" s="162">
        <f t="shared" si="1488"/>
        <v>0</v>
      </c>
      <c r="IC305" s="162">
        <f t="shared" si="1488"/>
        <v>0</v>
      </c>
      <c r="ID305" s="162">
        <f t="shared" si="1488"/>
        <v>0</v>
      </c>
      <c r="IE305" s="162">
        <f t="shared" si="1488"/>
        <v>0</v>
      </c>
      <c r="IF305" s="162">
        <f t="shared" si="1488"/>
        <v>0</v>
      </c>
      <c r="IG305" s="162">
        <f t="shared" si="1488"/>
        <v>0</v>
      </c>
      <c r="IH305" s="162">
        <f t="shared" si="1488"/>
        <v>0</v>
      </c>
      <c r="II305" s="162">
        <f t="shared" si="1488"/>
        <v>0</v>
      </c>
      <c r="IJ305" s="162">
        <f t="shared" si="1488"/>
        <v>0</v>
      </c>
      <c r="IK305" s="162">
        <f t="shared" si="1488"/>
        <v>0</v>
      </c>
      <c r="IL305" s="162">
        <f t="shared" si="1488"/>
        <v>0</v>
      </c>
      <c r="IM305" s="162">
        <f t="shared" si="1488"/>
        <v>0</v>
      </c>
      <c r="IN305" s="162">
        <f t="shared" si="1488"/>
        <v>0</v>
      </c>
      <c r="IO305" s="162">
        <f t="shared" si="17"/>
        <v>0</v>
      </c>
      <c r="IP305" s="162">
        <f t="shared" si="23"/>
        <v>0</v>
      </c>
      <c r="IQ305" s="162">
        <f t="shared" ref="IQ305:KK305" si="1489">MAX((MIN(CZ305+IP305,$IO$7))-GT305,0)</f>
        <v>0</v>
      </c>
      <c r="IR305" s="162">
        <f t="shared" si="1489"/>
        <v>0</v>
      </c>
      <c r="IS305" s="162">
        <f t="shared" si="1489"/>
        <v>0</v>
      </c>
      <c r="IT305" s="162">
        <f t="shared" si="1489"/>
        <v>0</v>
      </c>
      <c r="IU305" s="162">
        <f t="shared" si="1489"/>
        <v>0</v>
      </c>
      <c r="IV305" s="162">
        <f t="shared" si="1489"/>
        <v>0</v>
      </c>
      <c r="IW305" s="162">
        <f t="shared" si="1489"/>
        <v>0</v>
      </c>
      <c r="IX305" s="162">
        <f t="shared" si="1489"/>
        <v>0</v>
      </c>
      <c r="IY305" s="162">
        <f t="shared" si="1489"/>
        <v>0</v>
      </c>
      <c r="IZ305" s="162">
        <f t="shared" si="1489"/>
        <v>0</v>
      </c>
      <c r="JA305" s="162">
        <f t="shared" si="1489"/>
        <v>0</v>
      </c>
      <c r="JB305" s="162">
        <f t="shared" si="1489"/>
        <v>0</v>
      </c>
      <c r="JC305" s="162">
        <f t="shared" si="1489"/>
        <v>0</v>
      </c>
      <c r="JD305" s="162">
        <f t="shared" si="1489"/>
        <v>0</v>
      </c>
      <c r="JE305" s="162">
        <f t="shared" si="1489"/>
        <v>0</v>
      </c>
      <c r="JF305" s="162">
        <f t="shared" si="1489"/>
        <v>0</v>
      </c>
      <c r="JG305" s="162">
        <f t="shared" si="1489"/>
        <v>0</v>
      </c>
      <c r="JH305" s="162">
        <f t="shared" si="1489"/>
        <v>0</v>
      </c>
      <c r="JI305" s="162">
        <f t="shared" si="1489"/>
        <v>0</v>
      </c>
      <c r="JJ305" s="162">
        <f t="shared" si="1489"/>
        <v>0</v>
      </c>
      <c r="JK305" s="162">
        <f t="shared" si="1489"/>
        <v>0</v>
      </c>
      <c r="JL305" s="162">
        <f t="shared" si="1489"/>
        <v>0</v>
      </c>
      <c r="JM305" s="162">
        <f t="shared" si="1489"/>
        <v>0</v>
      </c>
      <c r="JN305" s="162">
        <f t="shared" si="1489"/>
        <v>0</v>
      </c>
      <c r="JO305" s="162">
        <f t="shared" si="1489"/>
        <v>0</v>
      </c>
      <c r="JP305" s="162">
        <f t="shared" si="1489"/>
        <v>0</v>
      </c>
      <c r="JQ305" s="162">
        <f t="shared" si="1489"/>
        <v>0</v>
      </c>
      <c r="JR305" s="162">
        <f t="shared" si="1489"/>
        <v>0</v>
      </c>
      <c r="JS305" s="162">
        <f t="shared" si="1489"/>
        <v>0</v>
      </c>
      <c r="JT305" s="162">
        <f t="shared" si="1489"/>
        <v>0</v>
      </c>
      <c r="JU305" s="162">
        <f t="shared" si="1489"/>
        <v>0</v>
      </c>
      <c r="JV305" s="162">
        <f t="shared" si="1489"/>
        <v>0</v>
      </c>
      <c r="JW305" s="162">
        <f t="shared" si="1489"/>
        <v>0</v>
      </c>
      <c r="JX305" s="162">
        <f t="shared" si="1489"/>
        <v>0</v>
      </c>
      <c r="JY305" s="162">
        <f t="shared" si="1489"/>
        <v>0</v>
      </c>
      <c r="JZ305" s="162">
        <f t="shared" si="1489"/>
        <v>0</v>
      </c>
      <c r="KA305" s="162">
        <f t="shared" si="1489"/>
        <v>0</v>
      </c>
      <c r="KB305" s="162">
        <f t="shared" si="1489"/>
        <v>0</v>
      </c>
      <c r="KC305" s="162">
        <f t="shared" si="1489"/>
        <v>0</v>
      </c>
      <c r="KD305" s="162">
        <f t="shared" si="1489"/>
        <v>0</v>
      </c>
      <c r="KE305" s="162">
        <f t="shared" si="1489"/>
        <v>0</v>
      </c>
      <c r="KF305" s="162">
        <f t="shared" si="1489"/>
        <v>0</v>
      </c>
      <c r="KG305" s="162">
        <f t="shared" si="1489"/>
        <v>0</v>
      </c>
      <c r="KH305" s="162">
        <f t="shared" si="1489"/>
        <v>0</v>
      </c>
      <c r="KI305" s="162">
        <f t="shared" si="1489"/>
        <v>0</v>
      </c>
      <c r="KJ305" s="162">
        <f t="shared" si="1489"/>
        <v>0</v>
      </c>
      <c r="KK305" s="162">
        <f t="shared" si="1489"/>
        <v>0</v>
      </c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N305" s="1"/>
    </row>
    <row r="306" ht="14.25" customHeight="1" spans="1:326" x14ac:dyDescent="0.25">
      <c r="A306" s="1">
        <v>10</v>
      </c>
      <c r="B306" s="1">
        <f t="shared" ref="B306:C306" si="1490">B305+1</f>
        <v>296</v>
      </c>
      <c r="C306" s="232">
        <f t="shared" si="1490"/>
        <v>43761</v>
      </c>
      <c r="D306" s="162">
        <f t="shared" si="9"/>
        <v>0</v>
      </c>
      <c r="E306" s="162">
        <f>(SUMIFS(Profile!$F$2:$F$17521,Profile!$B$2:$B$17521,$B306,Profile!$C$2:$C$17521,E$8))*$C$6</f>
        <v>0</v>
      </c>
      <c r="F306" s="162">
        <f>(SUMIFS(Profile!$F$2:$F$17521,Profile!$B$2:$B$17521,$B306,Profile!$C$2:$C$17521,F$8))*$C$6</f>
        <v>0</v>
      </c>
      <c r="G306" s="162">
        <f>(SUMIFS(Profile!$F$2:$F$17521,Profile!$B$2:$B$17521,$B306,Profile!$C$2:$C$17521,G$8))*$C$6</f>
        <v>0</v>
      </c>
      <c r="H306" s="162">
        <f>(SUMIFS(Profile!$F$2:$F$17521,Profile!$B$2:$B$17521,$B306,Profile!$C$2:$C$17521,H$8))*$C$6</f>
        <v>0</v>
      </c>
      <c r="I306" s="162">
        <f>(SUMIFS(Profile!$F$2:$F$17521,Profile!$B$2:$B$17521,$B306,Profile!$C$2:$C$17521,I$8))*$C$6</f>
        <v>0</v>
      </c>
      <c r="J306" s="162">
        <f>(SUMIFS(Profile!$F$2:$F$17521,Profile!$B$2:$B$17521,$B306,Profile!$C$2:$C$17521,J$8))*$C$6</f>
        <v>0</v>
      </c>
      <c r="K306" s="162">
        <f>(SUMIFS(Profile!$F$2:$F$17521,Profile!$B$2:$B$17521,$B306,Profile!$C$2:$C$17521,K$8))*$C$6</f>
        <v>0</v>
      </c>
      <c r="L306" s="162">
        <f>(SUMIFS(Profile!$F$2:$F$17521,Profile!$B$2:$B$17521,$B306,Profile!$C$2:$C$17521,L$8))*$C$6</f>
        <v>0</v>
      </c>
      <c r="M306" s="162">
        <f>(SUMIFS(Profile!$F$2:$F$17521,Profile!$B$2:$B$17521,$B306,Profile!$C$2:$C$17521,M$8))*$C$6</f>
        <v>0</v>
      </c>
      <c r="N306" s="162">
        <f>(SUMIFS(Profile!$F$2:$F$17521,Profile!$B$2:$B$17521,$B306,Profile!$C$2:$C$17521,N$8))*$C$6</f>
        <v>0</v>
      </c>
      <c r="O306" s="162">
        <f>(SUMIFS(Profile!$F$2:$F$17521,Profile!$B$2:$B$17521,$B306,Profile!$C$2:$C$17521,O$8))*$C$6</f>
        <v>0</v>
      </c>
      <c r="P306" s="162">
        <f>(SUMIFS(Profile!$F$2:$F$17521,Profile!$B$2:$B$17521,$B306,Profile!$C$2:$C$17521,P$8))*$C$6</f>
        <v>0</v>
      </c>
      <c r="Q306" s="162">
        <f>(SUMIFS(Profile!$F$2:$F$17521,Profile!$B$2:$B$17521,$B306,Profile!$C$2:$C$17521,Q$8))*$C$6</f>
        <v>0</v>
      </c>
      <c r="R306" s="162">
        <f>(SUMIFS(Profile!$F$2:$F$17521,Profile!$B$2:$B$17521,$B306,Profile!$C$2:$C$17521,R$8))*$C$6</f>
        <v>0</v>
      </c>
      <c r="S306" s="162">
        <f>(SUMIFS(Profile!$F$2:$F$17521,Profile!$B$2:$B$17521,$B306,Profile!$C$2:$C$17521,S$8))*$C$6</f>
        <v>0</v>
      </c>
      <c r="T306" s="162">
        <f>(SUMIFS(Profile!$F$2:$F$17521,Profile!$B$2:$B$17521,$B306,Profile!$C$2:$C$17521,T$8))*$C$6</f>
        <v>0</v>
      </c>
      <c r="U306" s="162">
        <f>(SUMIFS(Profile!$F$2:$F$17521,Profile!$B$2:$B$17521,$B306,Profile!$C$2:$C$17521,U$8))*$C$6</f>
        <v>0</v>
      </c>
      <c r="V306" s="162">
        <f>(SUMIFS(Profile!$F$2:$F$17521,Profile!$B$2:$B$17521,$B306,Profile!$C$2:$C$17521,V$8))*$C$6</f>
        <v>0</v>
      </c>
      <c r="W306" s="162">
        <f>(SUMIFS(Profile!$F$2:$F$17521,Profile!$B$2:$B$17521,$B306,Profile!$C$2:$C$17521,W$8))*$C$6</f>
        <v>0</v>
      </c>
      <c r="X306" s="162">
        <f>(SUMIFS(Profile!$F$2:$F$17521,Profile!$B$2:$B$17521,$B306,Profile!$C$2:$C$17521,X$8))*$C$6</f>
        <v>0</v>
      </c>
      <c r="Y306" s="162">
        <f>(SUMIFS(Profile!$F$2:$F$17521,Profile!$B$2:$B$17521,$B306,Profile!$C$2:$C$17521,Y$8))*$C$6</f>
        <v>0</v>
      </c>
      <c r="Z306" s="162">
        <f>(SUMIFS(Profile!$F$2:$F$17521,Profile!$B$2:$B$17521,$B306,Profile!$C$2:$C$17521,Z$8))*$C$6</f>
        <v>0</v>
      </c>
      <c r="AA306" s="162">
        <f>(SUMIFS(Profile!$F$2:$F$17521,Profile!$B$2:$B$17521,$B306,Profile!$C$2:$C$17521,AA$8))*$C$6</f>
        <v>0</v>
      </c>
      <c r="AB306" s="162">
        <f>(SUMIFS(Profile!$F$2:$F$17521,Profile!$B$2:$B$17521,$B306,Profile!$C$2:$C$17521,AB$8))*$C$6</f>
        <v>0</v>
      </c>
      <c r="AC306" s="162">
        <f>(SUMIFS(Profile!$F$2:$F$17521,Profile!$B$2:$B$17521,$B306,Profile!$C$2:$C$17521,AC$8))*$C$6</f>
        <v>0</v>
      </c>
      <c r="AD306" s="162">
        <f>(SUMIFS(Profile!$F$2:$F$17521,Profile!$B$2:$B$17521,$B306,Profile!$C$2:$C$17521,AD$8))*$C$6</f>
        <v>0</v>
      </c>
      <c r="AE306" s="162">
        <f>(SUMIFS(Profile!$F$2:$F$17521,Profile!$B$2:$B$17521,$B306,Profile!$C$2:$C$17521,AE$8))*$C$6</f>
        <v>0</v>
      </c>
      <c r="AF306" s="162">
        <f>(SUMIFS(Profile!$F$2:$F$17521,Profile!$B$2:$B$17521,$B306,Profile!$C$2:$C$17521,AF$8))*$C$6</f>
        <v>0</v>
      </c>
      <c r="AG306" s="162">
        <f>(SUMIFS(Profile!$F$2:$F$17521,Profile!$B$2:$B$17521,$B306,Profile!$C$2:$C$17521,AG$8))*$C$6</f>
        <v>0</v>
      </c>
      <c r="AH306" s="162">
        <f>(SUMIFS(Profile!$F$2:$F$17521,Profile!$B$2:$B$17521,$B306,Profile!$C$2:$C$17521,AH$8))*$C$6</f>
        <v>0</v>
      </c>
      <c r="AI306" s="162">
        <f>(SUMIFS(Profile!$F$2:$F$17521,Profile!$B$2:$B$17521,$B306,Profile!$C$2:$C$17521,AI$8))*$C$6</f>
        <v>0</v>
      </c>
      <c r="AJ306" s="162">
        <f>(SUMIFS(Profile!$F$2:$F$17521,Profile!$B$2:$B$17521,$B306,Profile!$C$2:$C$17521,AJ$8))*$C$6</f>
        <v>0</v>
      </c>
      <c r="AK306" s="162">
        <f>(SUMIFS(Profile!$F$2:$F$17521,Profile!$B$2:$B$17521,$B306,Profile!$C$2:$C$17521,AK$8))*$C$6</f>
        <v>0</v>
      </c>
      <c r="AL306" s="162">
        <f>(SUMIFS(Profile!$F$2:$F$17521,Profile!$B$2:$B$17521,$B306,Profile!$C$2:$C$17521,AL$8))*$C$6</f>
        <v>0</v>
      </c>
      <c r="AM306" s="162">
        <f>(SUMIFS(Profile!$F$2:$F$17521,Profile!$B$2:$B$17521,$B306,Profile!$C$2:$C$17521,AM$8))*$C$6</f>
        <v>0</v>
      </c>
      <c r="AN306" s="162">
        <f>(SUMIFS(Profile!$F$2:$F$17521,Profile!$B$2:$B$17521,$B306,Profile!$C$2:$C$17521,AN$8))*$C$6</f>
        <v>0</v>
      </c>
      <c r="AO306" s="162">
        <f>(SUMIFS(Profile!$F$2:$F$17521,Profile!$B$2:$B$17521,$B306,Profile!$C$2:$C$17521,AO$8))*$C$6</f>
        <v>0</v>
      </c>
      <c r="AP306" s="162">
        <f>(SUMIFS(Profile!$F$2:$F$17521,Profile!$B$2:$B$17521,$B306,Profile!$C$2:$C$17521,AP$8))*$C$6</f>
        <v>0</v>
      </c>
      <c r="AQ306" s="162">
        <f>(SUMIFS(Profile!$F$2:$F$17521,Profile!$B$2:$B$17521,$B306,Profile!$C$2:$C$17521,AQ$8))*$C$6</f>
        <v>0</v>
      </c>
      <c r="AR306" s="162">
        <f>(SUMIFS(Profile!$F$2:$F$17521,Profile!$B$2:$B$17521,$B306,Profile!$C$2:$C$17521,AR$8))*$C$6</f>
        <v>0</v>
      </c>
      <c r="AS306" s="162">
        <f>(SUMIFS(Profile!$F$2:$F$17521,Profile!$B$2:$B$17521,$B306,Profile!$C$2:$C$17521,AS$8))*$C$6</f>
        <v>0</v>
      </c>
      <c r="AT306" s="162">
        <f>(SUMIFS(Profile!$F$2:$F$17521,Profile!$B$2:$B$17521,$B306,Profile!$C$2:$C$17521,AT$8))*$C$6</f>
        <v>0</v>
      </c>
      <c r="AU306" s="162">
        <f>(SUMIFS(Profile!$F$2:$F$17521,Profile!$B$2:$B$17521,$B306,Profile!$C$2:$C$17521,AU$8))*$C$6</f>
        <v>0</v>
      </c>
      <c r="AV306" s="162">
        <f>(SUMIFS(Profile!$F$2:$F$17521,Profile!$B$2:$B$17521,$B306,Profile!$C$2:$C$17521,AV$8))*$C$6</f>
        <v>0</v>
      </c>
      <c r="AW306" s="162">
        <f>(SUMIFS(Profile!$F$2:$F$17521,Profile!$B$2:$B$17521,$B306,Profile!$C$2:$C$17521,AW$8))*$C$6</f>
        <v>0</v>
      </c>
      <c r="AX306" s="162">
        <f>(SUMIFS(Profile!$F$2:$F$17521,Profile!$B$2:$B$17521,$B306,Profile!$C$2:$C$17521,AX$8))*$C$6</f>
        <v>0</v>
      </c>
      <c r="AY306" s="162">
        <f>(SUMIFS(Profile!$F$2:$F$17521,Profile!$B$2:$B$17521,$B306,Profile!$C$2:$C$17521,AY$8))*$C$6</f>
        <v>0</v>
      </c>
      <c r="AZ306" s="162">
        <f>(SUMIFS(Profile!$F$2:$F$17521,Profile!$B$2:$B$17521,$B306,Profile!$C$2:$C$17521,AZ$8))*$C$6</f>
        <v>0</v>
      </c>
      <c r="BA306" s="162">
        <f t="shared" si="10"/>
        <v>0</v>
      </c>
      <c r="BB306" s="162">
        <f>(SUMIFS(Profile!$E$2:$E$17521,Profile!$B$2:$B$17521,$B306,Profile!$C$2:$C$17521,BB$8))*$C$9</f>
        <v>0</v>
      </c>
      <c r="BC306" s="162">
        <f>(SUMIFS(Profile!$E$2:$E$17521,Profile!$B$2:$B$17521,$B306,Profile!$C$2:$C$17521,BC$8))*$C$9</f>
        <v>0</v>
      </c>
      <c r="BD306" s="162">
        <f>(SUMIFS(Profile!$E$2:$E$17521,Profile!$B$2:$B$17521,$B306,Profile!$C$2:$C$17521,BD$8))*$C$9</f>
        <v>0</v>
      </c>
      <c r="BE306" s="162">
        <f>(SUMIFS(Profile!$E$2:$E$17521,Profile!$B$2:$B$17521,$B306,Profile!$C$2:$C$17521,BE$8))*$C$9</f>
        <v>0</v>
      </c>
      <c r="BF306" s="162">
        <f>(SUMIFS(Profile!$E$2:$E$17521,Profile!$B$2:$B$17521,$B306,Profile!$C$2:$C$17521,BF$8))*$C$9</f>
        <v>0</v>
      </c>
      <c r="BG306" s="162">
        <f>(SUMIFS(Profile!$E$2:$E$17521,Profile!$B$2:$B$17521,$B306,Profile!$C$2:$C$17521,BG$8))*$C$9</f>
        <v>0</v>
      </c>
      <c r="BH306" s="162">
        <f>(SUMIFS(Profile!$E$2:$E$17521,Profile!$B$2:$B$17521,$B306,Profile!$C$2:$C$17521,BH$8))*$C$9</f>
        <v>0</v>
      </c>
      <c r="BI306" s="162">
        <f>(SUMIFS(Profile!$E$2:$E$17521,Profile!$B$2:$B$17521,$B306,Profile!$C$2:$C$17521,BI$8))*$C$9</f>
        <v>0</v>
      </c>
      <c r="BJ306" s="162">
        <f>(SUMIFS(Profile!$E$2:$E$17521,Profile!$B$2:$B$17521,$B306,Profile!$C$2:$C$17521,BJ$8))*$C$9</f>
        <v>0</v>
      </c>
      <c r="BK306" s="162">
        <f>(SUMIFS(Profile!$E$2:$E$17521,Profile!$B$2:$B$17521,$B306,Profile!$C$2:$C$17521,BK$8))*$C$9</f>
        <v>0</v>
      </c>
      <c r="BL306" s="162">
        <f>(SUMIFS(Profile!$E$2:$E$17521,Profile!$B$2:$B$17521,$B306,Profile!$C$2:$C$17521,BL$8))*$C$9</f>
        <v>0</v>
      </c>
      <c r="BM306" s="162">
        <f>(SUMIFS(Profile!$E$2:$E$17521,Profile!$B$2:$B$17521,$B306,Profile!$C$2:$C$17521,BM$8))*$C$9</f>
        <v>0</v>
      </c>
      <c r="BN306" s="162">
        <f>(SUMIFS(Profile!$E$2:$E$17521,Profile!$B$2:$B$17521,$B306,Profile!$C$2:$C$17521,BN$8))*$C$9</f>
        <v>0</v>
      </c>
      <c r="BO306" s="162">
        <f>(SUMIFS(Profile!$E$2:$E$17521,Profile!$B$2:$B$17521,$B306,Profile!$C$2:$C$17521,BO$8))*$C$9</f>
        <v>0</v>
      </c>
      <c r="BP306" s="162">
        <f>(SUMIFS(Profile!$E$2:$E$17521,Profile!$B$2:$B$17521,$B306,Profile!$C$2:$C$17521,BP$8))*$C$9</f>
        <v>0</v>
      </c>
      <c r="BQ306" s="162">
        <f>(SUMIFS(Profile!$E$2:$E$17521,Profile!$B$2:$B$17521,$B306,Profile!$C$2:$C$17521,BQ$8))*$C$9</f>
        <v>0</v>
      </c>
      <c r="BR306" s="162">
        <f>(SUMIFS(Profile!$E$2:$E$17521,Profile!$B$2:$B$17521,$B306,Profile!$C$2:$C$17521,BR$8))*$C$9</f>
        <v>0</v>
      </c>
      <c r="BS306" s="162">
        <f>(SUMIFS(Profile!$E$2:$E$17521,Profile!$B$2:$B$17521,$B306,Profile!$C$2:$C$17521,BS$8))*$C$9</f>
        <v>0</v>
      </c>
      <c r="BT306" s="162">
        <f>(SUMIFS(Profile!$E$2:$E$17521,Profile!$B$2:$B$17521,$B306,Profile!$C$2:$C$17521,BT$8))*$C$9</f>
        <v>0</v>
      </c>
      <c r="BU306" s="162">
        <f>(SUMIFS(Profile!$E$2:$E$17521,Profile!$B$2:$B$17521,$B306,Profile!$C$2:$C$17521,BU$8))*$C$9</f>
        <v>0</v>
      </c>
      <c r="BV306" s="162">
        <f>(SUMIFS(Profile!$E$2:$E$17521,Profile!$B$2:$B$17521,$B306,Profile!$C$2:$C$17521,BV$8))*$C$9</f>
        <v>0</v>
      </c>
      <c r="BW306" s="162">
        <f>(SUMIFS(Profile!$E$2:$E$17521,Profile!$B$2:$B$17521,$B306,Profile!$C$2:$C$17521,BW$8))*$C$9</f>
        <v>0</v>
      </c>
      <c r="BX306" s="162">
        <f>(SUMIFS(Profile!$E$2:$E$17521,Profile!$B$2:$B$17521,$B306,Profile!$C$2:$C$17521,BX$8))*$C$9</f>
        <v>0</v>
      </c>
      <c r="BY306" s="162">
        <f>(SUMIFS(Profile!$E$2:$E$17521,Profile!$B$2:$B$17521,$B306,Profile!$C$2:$C$17521,BY$8))*$C$9</f>
        <v>0</v>
      </c>
      <c r="BZ306" s="162">
        <f>(SUMIFS(Profile!$E$2:$E$17521,Profile!$B$2:$B$17521,$B306,Profile!$C$2:$C$17521,BZ$8))*$C$9</f>
        <v>0</v>
      </c>
      <c r="CA306" s="162">
        <f>(SUMIFS(Profile!$E$2:$E$17521,Profile!$B$2:$B$17521,$B306,Profile!$C$2:$C$17521,CA$8))*$C$9</f>
        <v>0</v>
      </c>
      <c r="CB306" s="162">
        <f>(SUMIFS(Profile!$E$2:$E$17521,Profile!$B$2:$B$17521,$B306,Profile!$C$2:$C$17521,CB$8))*$C$9</f>
        <v>0</v>
      </c>
      <c r="CC306" s="162">
        <f>(SUMIFS(Profile!$E$2:$E$17521,Profile!$B$2:$B$17521,$B306,Profile!$C$2:$C$17521,CC$8))*$C$9</f>
        <v>0</v>
      </c>
      <c r="CD306" s="162">
        <f>(SUMIFS(Profile!$E$2:$E$17521,Profile!$B$2:$B$17521,$B306,Profile!$C$2:$C$17521,CD$8))*$C$9</f>
        <v>0</v>
      </c>
      <c r="CE306" s="162">
        <f>(SUMIFS(Profile!$E$2:$E$17521,Profile!$B$2:$B$17521,$B306,Profile!$C$2:$C$17521,CE$8))*$C$9</f>
        <v>0</v>
      </c>
      <c r="CF306" s="162">
        <f>(SUMIFS(Profile!$E$2:$E$17521,Profile!$B$2:$B$17521,$B306,Profile!$C$2:$C$17521,CF$8))*$C$9</f>
        <v>0</v>
      </c>
      <c r="CG306" s="162">
        <f>(SUMIFS(Profile!$E$2:$E$17521,Profile!$B$2:$B$17521,$B306,Profile!$C$2:$C$17521,CG$8))*$C$9</f>
        <v>0</v>
      </c>
      <c r="CH306" s="162">
        <f>(SUMIFS(Profile!$E$2:$E$17521,Profile!$B$2:$B$17521,$B306,Profile!$C$2:$C$17521,CH$8))*$C$9</f>
        <v>0</v>
      </c>
      <c r="CI306" s="162">
        <f>(SUMIFS(Profile!$E$2:$E$17521,Profile!$B$2:$B$17521,$B306,Profile!$C$2:$C$17521,CI$8))*$C$9</f>
        <v>0</v>
      </c>
      <c r="CJ306" s="162">
        <f>(SUMIFS(Profile!$E$2:$E$17521,Profile!$B$2:$B$17521,$B306,Profile!$C$2:$C$17521,CJ$8))*$C$9</f>
        <v>0</v>
      </c>
      <c r="CK306" s="162">
        <f>(SUMIFS(Profile!$E$2:$E$17521,Profile!$B$2:$B$17521,$B306,Profile!$C$2:$C$17521,CK$8))*$C$9</f>
        <v>0</v>
      </c>
      <c r="CL306" s="162">
        <f>(SUMIFS(Profile!$E$2:$E$17521,Profile!$B$2:$B$17521,$B306,Profile!$C$2:$C$17521,CL$8))*$C$9</f>
        <v>0</v>
      </c>
      <c r="CM306" s="162">
        <f>(SUMIFS(Profile!$E$2:$E$17521,Profile!$B$2:$B$17521,$B306,Profile!$C$2:$C$17521,CM$8))*$C$9</f>
        <v>0</v>
      </c>
      <c r="CN306" s="162">
        <f>(SUMIFS(Profile!$E$2:$E$17521,Profile!$B$2:$B$17521,$B306,Profile!$C$2:$C$17521,CN$8))*$C$9</f>
        <v>0</v>
      </c>
      <c r="CO306" s="162">
        <f>(SUMIFS(Profile!$E$2:$E$17521,Profile!$B$2:$B$17521,$B306,Profile!$C$2:$C$17521,CO$8))*$C$9</f>
        <v>0</v>
      </c>
      <c r="CP306" s="162">
        <f>(SUMIFS(Profile!$E$2:$E$17521,Profile!$B$2:$B$17521,$B306,Profile!$C$2:$C$17521,CP$8))*$C$9</f>
        <v>0</v>
      </c>
      <c r="CQ306" s="162">
        <f>(SUMIFS(Profile!$E$2:$E$17521,Profile!$B$2:$B$17521,$B306,Profile!$C$2:$C$17521,CQ$8))*$C$9</f>
        <v>0</v>
      </c>
      <c r="CR306" s="162">
        <f>(SUMIFS(Profile!$E$2:$E$17521,Profile!$B$2:$B$17521,$B306,Profile!$C$2:$C$17521,CR$8))*$C$9</f>
        <v>0</v>
      </c>
      <c r="CS306" s="162">
        <f>(SUMIFS(Profile!$E$2:$E$17521,Profile!$B$2:$B$17521,$B306,Profile!$C$2:$C$17521,CS$8))*$C$9</f>
        <v>0</v>
      </c>
      <c r="CT306" s="162">
        <f>(SUMIFS(Profile!$E$2:$E$17521,Profile!$B$2:$B$17521,$B306,Profile!$C$2:$C$17521,CT$8))*$C$9</f>
        <v>0</v>
      </c>
      <c r="CU306" s="162">
        <f>(SUMIFS(Profile!$E$2:$E$17521,Profile!$B$2:$B$17521,$B306,Profile!$C$2:$C$17521,CU$8))*$C$9</f>
        <v>0</v>
      </c>
      <c r="CV306" s="162">
        <f>(SUMIFS(Profile!$E$2:$E$17521,Profile!$B$2:$B$17521,$B306,Profile!$C$2:$C$17521,CV$8))*$C$9</f>
        <v>0</v>
      </c>
      <c r="CW306" s="162">
        <f>(SUMIFS(Profile!$E$2:$E$17521,Profile!$B$2:$B$17521,$B306,Profile!$C$2:$C$17521,CW$8))*$C$9</f>
        <v>0</v>
      </c>
      <c r="CX306" s="162">
        <f t="shared" si="11"/>
        <v>0</v>
      </c>
      <c r="CY306" s="162">
        <f t="shared" ref="CY306:ET306" si="1491">MAX(BB306-E306,0)</f>
        <v>0</v>
      </c>
      <c r="CZ306" s="162">
        <f t="shared" si="1491"/>
        <v>0</v>
      </c>
      <c r="DA306" s="162">
        <f t="shared" si="1491"/>
        <v>0</v>
      </c>
      <c r="DB306" s="162">
        <f t="shared" si="1491"/>
        <v>0</v>
      </c>
      <c r="DC306" s="162">
        <f t="shared" si="1491"/>
        <v>0</v>
      </c>
      <c r="DD306" s="162">
        <f t="shared" si="1491"/>
        <v>0</v>
      </c>
      <c r="DE306" s="162">
        <f t="shared" si="1491"/>
        <v>0</v>
      </c>
      <c r="DF306" s="162">
        <f t="shared" si="1491"/>
        <v>0</v>
      </c>
      <c r="DG306" s="162">
        <f t="shared" si="1491"/>
        <v>0</v>
      </c>
      <c r="DH306" s="162">
        <f t="shared" si="1491"/>
        <v>0</v>
      </c>
      <c r="DI306" s="162">
        <f t="shared" si="1491"/>
        <v>0</v>
      </c>
      <c r="DJ306" s="162">
        <f t="shared" si="1491"/>
        <v>0</v>
      </c>
      <c r="DK306" s="162">
        <f t="shared" si="1491"/>
        <v>0</v>
      </c>
      <c r="DL306" s="162">
        <f t="shared" si="1491"/>
        <v>0</v>
      </c>
      <c r="DM306" s="162">
        <f t="shared" si="1491"/>
        <v>0</v>
      </c>
      <c r="DN306" s="162">
        <f t="shared" si="1491"/>
        <v>0</v>
      </c>
      <c r="DO306" s="162">
        <f t="shared" si="1491"/>
        <v>0</v>
      </c>
      <c r="DP306" s="162">
        <f t="shared" si="1491"/>
        <v>0</v>
      </c>
      <c r="DQ306" s="162">
        <f t="shared" si="1491"/>
        <v>0</v>
      </c>
      <c r="DR306" s="162">
        <f t="shared" si="1491"/>
        <v>0</v>
      </c>
      <c r="DS306" s="162">
        <f t="shared" si="1491"/>
        <v>0</v>
      </c>
      <c r="DT306" s="162">
        <f t="shared" si="1491"/>
        <v>0</v>
      </c>
      <c r="DU306" s="162">
        <f t="shared" si="1491"/>
        <v>0</v>
      </c>
      <c r="DV306" s="162">
        <f t="shared" si="1491"/>
        <v>0</v>
      </c>
      <c r="DW306" s="162">
        <f t="shared" si="1491"/>
        <v>0</v>
      </c>
      <c r="DX306" s="162">
        <f t="shared" si="1491"/>
        <v>0</v>
      </c>
      <c r="DY306" s="162">
        <f t="shared" si="1491"/>
        <v>0</v>
      </c>
      <c r="DZ306" s="162">
        <f t="shared" si="1491"/>
        <v>0</v>
      </c>
      <c r="EA306" s="162">
        <f t="shared" si="1491"/>
        <v>0</v>
      </c>
      <c r="EB306" s="162">
        <f t="shared" si="1491"/>
        <v>0</v>
      </c>
      <c r="EC306" s="162">
        <f t="shared" si="1491"/>
        <v>0</v>
      </c>
      <c r="ED306" s="162">
        <f t="shared" si="1491"/>
        <v>0</v>
      </c>
      <c r="EE306" s="162">
        <f t="shared" si="1491"/>
        <v>0</v>
      </c>
      <c r="EF306" s="162">
        <f t="shared" si="1491"/>
        <v>0</v>
      </c>
      <c r="EG306" s="162">
        <f t="shared" si="1491"/>
        <v>0</v>
      </c>
      <c r="EH306" s="162">
        <f t="shared" si="1491"/>
        <v>0</v>
      </c>
      <c r="EI306" s="162">
        <f t="shared" si="1491"/>
        <v>0</v>
      </c>
      <c r="EJ306" s="162">
        <f t="shared" si="1491"/>
        <v>0</v>
      </c>
      <c r="EK306" s="162">
        <f t="shared" si="1491"/>
        <v>0</v>
      </c>
      <c r="EL306" s="162">
        <f t="shared" si="1491"/>
        <v>0</v>
      </c>
      <c r="EM306" s="162">
        <f t="shared" si="1491"/>
        <v>0</v>
      </c>
      <c r="EN306" s="162">
        <f t="shared" si="1491"/>
        <v>0</v>
      </c>
      <c r="EO306" s="162">
        <f t="shared" si="1491"/>
        <v>0</v>
      </c>
      <c r="EP306" s="162">
        <f t="shared" si="1491"/>
        <v>0</v>
      </c>
      <c r="EQ306" s="162">
        <f t="shared" si="1491"/>
        <v>0</v>
      </c>
      <c r="ER306" s="162">
        <f t="shared" si="1491"/>
        <v>0</v>
      </c>
      <c r="ES306" s="162">
        <f t="shared" si="1491"/>
        <v>0</v>
      </c>
      <c r="ET306" s="162">
        <f t="shared" si="1491"/>
        <v>0</v>
      </c>
      <c r="EU306" s="162">
        <f t="shared" si="13"/>
        <v>0</v>
      </c>
      <c r="EV306" s="162">
        <f t="shared" ref="EV306:GQ306" si="1492">BB306-CY306</f>
        <v>0</v>
      </c>
      <c r="EW306" s="162">
        <f t="shared" si="1492"/>
        <v>0</v>
      </c>
      <c r="EX306" s="162">
        <f t="shared" si="1492"/>
        <v>0</v>
      </c>
      <c r="EY306" s="162">
        <f t="shared" si="1492"/>
        <v>0</v>
      </c>
      <c r="EZ306" s="162">
        <f t="shared" si="1492"/>
        <v>0</v>
      </c>
      <c r="FA306" s="162">
        <f t="shared" si="1492"/>
        <v>0</v>
      </c>
      <c r="FB306" s="162">
        <f t="shared" si="1492"/>
        <v>0</v>
      </c>
      <c r="FC306" s="162">
        <f t="shared" si="1492"/>
        <v>0</v>
      </c>
      <c r="FD306" s="162">
        <f t="shared" si="1492"/>
        <v>0</v>
      </c>
      <c r="FE306" s="162">
        <f t="shared" si="1492"/>
        <v>0</v>
      </c>
      <c r="FF306" s="162">
        <f t="shared" si="1492"/>
        <v>0</v>
      </c>
      <c r="FG306" s="162">
        <f t="shared" si="1492"/>
        <v>0</v>
      </c>
      <c r="FH306" s="162">
        <f t="shared" si="1492"/>
        <v>0</v>
      </c>
      <c r="FI306" s="162">
        <f t="shared" si="1492"/>
        <v>0</v>
      </c>
      <c r="FJ306" s="162">
        <f t="shared" si="1492"/>
        <v>0</v>
      </c>
      <c r="FK306" s="162">
        <f t="shared" si="1492"/>
        <v>0</v>
      </c>
      <c r="FL306" s="162">
        <f t="shared" si="1492"/>
        <v>0</v>
      </c>
      <c r="FM306" s="162">
        <f t="shared" si="1492"/>
        <v>0</v>
      </c>
      <c r="FN306" s="162">
        <f t="shared" si="1492"/>
        <v>0</v>
      </c>
      <c r="FO306" s="162">
        <f t="shared" si="1492"/>
        <v>0</v>
      </c>
      <c r="FP306" s="162">
        <f t="shared" si="1492"/>
        <v>0</v>
      </c>
      <c r="FQ306" s="162">
        <f t="shared" si="1492"/>
        <v>0</v>
      </c>
      <c r="FR306" s="162">
        <f t="shared" si="1492"/>
        <v>0</v>
      </c>
      <c r="FS306" s="162">
        <f t="shared" si="1492"/>
        <v>0</v>
      </c>
      <c r="FT306" s="162">
        <f t="shared" si="1492"/>
        <v>0</v>
      </c>
      <c r="FU306" s="162">
        <f t="shared" si="1492"/>
        <v>0</v>
      </c>
      <c r="FV306" s="162">
        <f t="shared" si="1492"/>
        <v>0</v>
      </c>
      <c r="FW306" s="162">
        <f t="shared" si="1492"/>
        <v>0</v>
      </c>
      <c r="FX306" s="162">
        <f t="shared" si="1492"/>
        <v>0</v>
      </c>
      <c r="FY306" s="162">
        <f t="shared" si="1492"/>
        <v>0</v>
      </c>
      <c r="FZ306" s="162">
        <f t="shared" si="1492"/>
        <v>0</v>
      </c>
      <c r="GA306" s="162">
        <f t="shared" si="1492"/>
        <v>0</v>
      </c>
      <c r="GB306" s="162">
        <f t="shared" si="1492"/>
        <v>0</v>
      </c>
      <c r="GC306" s="162">
        <f t="shared" si="1492"/>
        <v>0</v>
      </c>
      <c r="GD306" s="162">
        <f t="shared" si="1492"/>
        <v>0</v>
      </c>
      <c r="GE306" s="162">
        <f t="shared" si="1492"/>
        <v>0</v>
      </c>
      <c r="GF306" s="162">
        <f t="shared" si="1492"/>
        <v>0</v>
      </c>
      <c r="GG306" s="162">
        <f t="shared" si="1492"/>
        <v>0</v>
      </c>
      <c r="GH306" s="162">
        <f t="shared" si="1492"/>
        <v>0</v>
      </c>
      <c r="GI306" s="162">
        <f t="shared" si="1492"/>
        <v>0</v>
      </c>
      <c r="GJ306" s="162">
        <f t="shared" si="1492"/>
        <v>0</v>
      </c>
      <c r="GK306" s="162">
        <f t="shared" si="1492"/>
        <v>0</v>
      </c>
      <c r="GL306" s="162">
        <f t="shared" si="1492"/>
        <v>0</v>
      </c>
      <c r="GM306" s="162">
        <f t="shared" si="1492"/>
        <v>0</v>
      </c>
      <c r="GN306" s="162">
        <f t="shared" si="1492"/>
        <v>0</v>
      </c>
      <c r="GO306" s="162">
        <f t="shared" si="1492"/>
        <v>0</v>
      </c>
      <c r="GP306" s="162">
        <f t="shared" si="1492"/>
        <v>0</v>
      </c>
      <c r="GQ306" s="162">
        <f t="shared" si="1492"/>
        <v>0</v>
      </c>
      <c r="GR306" s="162">
        <f t="shared" si="15"/>
        <v>0</v>
      </c>
      <c r="GS306" s="162">
        <f t="shared" ref="GS306:IN306" si="1493">E306-EV306</f>
        <v>0</v>
      </c>
      <c r="GT306" s="162">
        <f t="shared" si="1493"/>
        <v>0</v>
      </c>
      <c r="GU306" s="162">
        <f t="shared" si="1493"/>
        <v>0</v>
      </c>
      <c r="GV306" s="162">
        <f t="shared" si="1493"/>
        <v>0</v>
      </c>
      <c r="GW306" s="162">
        <f t="shared" si="1493"/>
        <v>0</v>
      </c>
      <c r="GX306" s="162">
        <f t="shared" si="1493"/>
        <v>0</v>
      </c>
      <c r="GY306" s="162">
        <f t="shared" si="1493"/>
        <v>0</v>
      </c>
      <c r="GZ306" s="162">
        <f t="shared" si="1493"/>
        <v>0</v>
      </c>
      <c r="HA306" s="162">
        <f t="shared" si="1493"/>
        <v>0</v>
      </c>
      <c r="HB306" s="162">
        <f t="shared" si="1493"/>
        <v>0</v>
      </c>
      <c r="HC306" s="162">
        <f t="shared" si="1493"/>
        <v>0</v>
      </c>
      <c r="HD306" s="162">
        <f t="shared" si="1493"/>
        <v>0</v>
      </c>
      <c r="HE306" s="162">
        <f t="shared" si="1493"/>
        <v>0</v>
      </c>
      <c r="HF306" s="162">
        <f t="shared" si="1493"/>
        <v>0</v>
      </c>
      <c r="HG306" s="162">
        <f t="shared" si="1493"/>
        <v>0</v>
      </c>
      <c r="HH306" s="162">
        <f t="shared" si="1493"/>
        <v>0</v>
      </c>
      <c r="HI306" s="162">
        <f t="shared" si="1493"/>
        <v>0</v>
      </c>
      <c r="HJ306" s="162">
        <f t="shared" si="1493"/>
        <v>0</v>
      </c>
      <c r="HK306" s="162">
        <f t="shared" si="1493"/>
        <v>0</v>
      </c>
      <c r="HL306" s="162">
        <f t="shared" si="1493"/>
        <v>0</v>
      </c>
      <c r="HM306" s="162">
        <f t="shared" si="1493"/>
        <v>0</v>
      </c>
      <c r="HN306" s="162">
        <f t="shared" si="1493"/>
        <v>0</v>
      </c>
      <c r="HO306" s="162">
        <f t="shared" si="1493"/>
        <v>0</v>
      </c>
      <c r="HP306" s="162">
        <f t="shared" si="1493"/>
        <v>0</v>
      </c>
      <c r="HQ306" s="162">
        <f t="shared" si="1493"/>
        <v>0</v>
      </c>
      <c r="HR306" s="162">
        <f t="shared" si="1493"/>
        <v>0</v>
      </c>
      <c r="HS306" s="162">
        <f t="shared" si="1493"/>
        <v>0</v>
      </c>
      <c r="HT306" s="162">
        <f t="shared" si="1493"/>
        <v>0</v>
      </c>
      <c r="HU306" s="162">
        <f t="shared" si="1493"/>
        <v>0</v>
      </c>
      <c r="HV306" s="162">
        <f t="shared" si="1493"/>
        <v>0</v>
      </c>
      <c r="HW306" s="162">
        <f t="shared" si="1493"/>
        <v>0</v>
      </c>
      <c r="HX306" s="162">
        <f t="shared" si="1493"/>
        <v>0</v>
      </c>
      <c r="HY306" s="162">
        <f t="shared" si="1493"/>
        <v>0</v>
      </c>
      <c r="HZ306" s="162">
        <f t="shared" si="1493"/>
        <v>0</v>
      </c>
      <c r="IA306" s="162">
        <f t="shared" si="1493"/>
        <v>0</v>
      </c>
      <c r="IB306" s="162">
        <f t="shared" si="1493"/>
        <v>0</v>
      </c>
      <c r="IC306" s="162">
        <f t="shared" si="1493"/>
        <v>0</v>
      </c>
      <c r="ID306" s="162">
        <f t="shared" si="1493"/>
        <v>0</v>
      </c>
      <c r="IE306" s="162">
        <f t="shared" si="1493"/>
        <v>0</v>
      </c>
      <c r="IF306" s="162">
        <f t="shared" si="1493"/>
        <v>0</v>
      </c>
      <c r="IG306" s="162">
        <f t="shared" si="1493"/>
        <v>0</v>
      </c>
      <c r="IH306" s="162">
        <f t="shared" si="1493"/>
        <v>0</v>
      </c>
      <c r="II306" s="162">
        <f t="shared" si="1493"/>
        <v>0</v>
      </c>
      <c r="IJ306" s="162">
        <f t="shared" si="1493"/>
        <v>0</v>
      </c>
      <c r="IK306" s="162">
        <f t="shared" si="1493"/>
        <v>0</v>
      </c>
      <c r="IL306" s="162">
        <f t="shared" si="1493"/>
        <v>0</v>
      </c>
      <c r="IM306" s="162">
        <f t="shared" si="1493"/>
        <v>0</v>
      </c>
      <c r="IN306" s="162">
        <f t="shared" si="1493"/>
        <v>0</v>
      </c>
      <c r="IO306" s="162">
        <f t="shared" si="17"/>
        <v>0</v>
      </c>
      <c r="IP306" s="162">
        <f t="shared" si="23"/>
        <v>0</v>
      </c>
      <c r="IQ306" s="162">
        <f t="shared" ref="IQ306:KK306" si="1494">MAX((MIN(CZ306+IP306,$IO$7))-GT306,0)</f>
        <v>0</v>
      </c>
      <c r="IR306" s="162">
        <f t="shared" si="1494"/>
        <v>0</v>
      </c>
      <c r="IS306" s="162">
        <f t="shared" si="1494"/>
        <v>0</v>
      </c>
      <c r="IT306" s="162">
        <f t="shared" si="1494"/>
        <v>0</v>
      </c>
      <c r="IU306" s="162">
        <f t="shared" si="1494"/>
        <v>0</v>
      </c>
      <c r="IV306" s="162">
        <f t="shared" si="1494"/>
        <v>0</v>
      </c>
      <c r="IW306" s="162">
        <f t="shared" si="1494"/>
        <v>0</v>
      </c>
      <c r="IX306" s="162">
        <f t="shared" si="1494"/>
        <v>0</v>
      </c>
      <c r="IY306" s="162">
        <f t="shared" si="1494"/>
        <v>0</v>
      </c>
      <c r="IZ306" s="162">
        <f t="shared" si="1494"/>
        <v>0</v>
      </c>
      <c r="JA306" s="162">
        <f t="shared" si="1494"/>
        <v>0</v>
      </c>
      <c r="JB306" s="162">
        <f t="shared" si="1494"/>
        <v>0</v>
      </c>
      <c r="JC306" s="162">
        <f t="shared" si="1494"/>
        <v>0</v>
      </c>
      <c r="JD306" s="162">
        <f t="shared" si="1494"/>
        <v>0</v>
      </c>
      <c r="JE306" s="162">
        <f t="shared" si="1494"/>
        <v>0</v>
      </c>
      <c r="JF306" s="162">
        <f t="shared" si="1494"/>
        <v>0</v>
      </c>
      <c r="JG306" s="162">
        <f t="shared" si="1494"/>
        <v>0</v>
      </c>
      <c r="JH306" s="162">
        <f t="shared" si="1494"/>
        <v>0</v>
      </c>
      <c r="JI306" s="162">
        <f t="shared" si="1494"/>
        <v>0</v>
      </c>
      <c r="JJ306" s="162">
        <f t="shared" si="1494"/>
        <v>0</v>
      </c>
      <c r="JK306" s="162">
        <f t="shared" si="1494"/>
        <v>0</v>
      </c>
      <c r="JL306" s="162">
        <f t="shared" si="1494"/>
        <v>0</v>
      </c>
      <c r="JM306" s="162">
        <f t="shared" si="1494"/>
        <v>0</v>
      </c>
      <c r="JN306" s="162">
        <f t="shared" si="1494"/>
        <v>0</v>
      </c>
      <c r="JO306" s="162">
        <f t="shared" si="1494"/>
        <v>0</v>
      </c>
      <c r="JP306" s="162">
        <f t="shared" si="1494"/>
        <v>0</v>
      </c>
      <c r="JQ306" s="162">
        <f t="shared" si="1494"/>
        <v>0</v>
      </c>
      <c r="JR306" s="162">
        <f t="shared" si="1494"/>
        <v>0</v>
      </c>
      <c r="JS306" s="162">
        <f t="shared" si="1494"/>
        <v>0</v>
      </c>
      <c r="JT306" s="162">
        <f t="shared" si="1494"/>
        <v>0</v>
      </c>
      <c r="JU306" s="162">
        <f t="shared" si="1494"/>
        <v>0</v>
      </c>
      <c r="JV306" s="162">
        <f t="shared" si="1494"/>
        <v>0</v>
      </c>
      <c r="JW306" s="162">
        <f t="shared" si="1494"/>
        <v>0</v>
      </c>
      <c r="JX306" s="162">
        <f t="shared" si="1494"/>
        <v>0</v>
      </c>
      <c r="JY306" s="162">
        <f t="shared" si="1494"/>
        <v>0</v>
      </c>
      <c r="JZ306" s="162">
        <f t="shared" si="1494"/>
        <v>0</v>
      </c>
      <c r="KA306" s="162">
        <f t="shared" si="1494"/>
        <v>0</v>
      </c>
      <c r="KB306" s="162">
        <f t="shared" si="1494"/>
        <v>0</v>
      </c>
      <c r="KC306" s="162">
        <f t="shared" si="1494"/>
        <v>0</v>
      </c>
      <c r="KD306" s="162">
        <f t="shared" si="1494"/>
        <v>0</v>
      </c>
      <c r="KE306" s="162">
        <f t="shared" si="1494"/>
        <v>0</v>
      </c>
      <c r="KF306" s="162">
        <f t="shared" si="1494"/>
        <v>0</v>
      </c>
      <c r="KG306" s="162">
        <f t="shared" si="1494"/>
        <v>0</v>
      </c>
      <c r="KH306" s="162">
        <f t="shared" si="1494"/>
        <v>0</v>
      </c>
      <c r="KI306" s="162">
        <f t="shared" si="1494"/>
        <v>0</v>
      </c>
      <c r="KJ306" s="162">
        <f t="shared" si="1494"/>
        <v>0</v>
      </c>
      <c r="KK306" s="162">
        <f t="shared" si="1494"/>
        <v>0</v>
      </c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N306" s="1"/>
    </row>
    <row r="307" ht="14.25" customHeight="1" spans="1:326" x14ac:dyDescent="0.25">
      <c r="A307" s="1">
        <v>10</v>
      </c>
      <c r="B307" s="1">
        <f t="shared" ref="B307:C307" si="1495">B306+1</f>
        <v>297</v>
      </c>
      <c r="C307" s="232">
        <f t="shared" si="1495"/>
        <v>43762</v>
      </c>
      <c r="D307" s="162">
        <f t="shared" si="9"/>
        <v>0</v>
      </c>
      <c r="E307" s="162">
        <f>(SUMIFS(Profile!$F$2:$F$17521,Profile!$B$2:$B$17521,$B307,Profile!$C$2:$C$17521,E$8))*$C$6</f>
        <v>0</v>
      </c>
      <c r="F307" s="162">
        <f>(SUMIFS(Profile!$F$2:$F$17521,Profile!$B$2:$B$17521,$B307,Profile!$C$2:$C$17521,F$8))*$C$6</f>
        <v>0</v>
      </c>
      <c r="G307" s="162">
        <f>(SUMIFS(Profile!$F$2:$F$17521,Profile!$B$2:$B$17521,$B307,Profile!$C$2:$C$17521,G$8))*$C$6</f>
        <v>0</v>
      </c>
      <c r="H307" s="162">
        <f>(SUMIFS(Profile!$F$2:$F$17521,Profile!$B$2:$B$17521,$B307,Profile!$C$2:$C$17521,H$8))*$C$6</f>
        <v>0</v>
      </c>
      <c r="I307" s="162">
        <f>(SUMIFS(Profile!$F$2:$F$17521,Profile!$B$2:$B$17521,$B307,Profile!$C$2:$C$17521,I$8))*$C$6</f>
        <v>0</v>
      </c>
      <c r="J307" s="162">
        <f>(SUMIFS(Profile!$F$2:$F$17521,Profile!$B$2:$B$17521,$B307,Profile!$C$2:$C$17521,J$8))*$C$6</f>
        <v>0</v>
      </c>
      <c r="K307" s="162">
        <f>(SUMIFS(Profile!$F$2:$F$17521,Profile!$B$2:$B$17521,$B307,Profile!$C$2:$C$17521,K$8))*$C$6</f>
        <v>0</v>
      </c>
      <c r="L307" s="162">
        <f>(SUMIFS(Profile!$F$2:$F$17521,Profile!$B$2:$B$17521,$B307,Profile!$C$2:$C$17521,L$8))*$C$6</f>
        <v>0</v>
      </c>
      <c r="M307" s="162">
        <f>(SUMIFS(Profile!$F$2:$F$17521,Profile!$B$2:$B$17521,$B307,Profile!$C$2:$C$17521,M$8))*$C$6</f>
        <v>0</v>
      </c>
      <c r="N307" s="162">
        <f>(SUMIFS(Profile!$F$2:$F$17521,Profile!$B$2:$B$17521,$B307,Profile!$C$2:$C$17521,N$8))*$C$6</f>
        <v>0</v>
      </c>
      <c r="O307" s="162">
        <f>(SUMIFS(Profile!$F$2:$F$17521,Profile!$B$2:$B$17521,$B307,Profile!$C$2:$C$17521,O$8))*$C$6</f>
        <v>0</v>
      </c>
      <c r="P307" s="162">
        <f>(SUMIFS(Profile!$F$2:$F$17521,Profile!$B$2:$B$17521,$B307,Profile!$C$2:$C$17521,P$8))*$C$6</f>
        <v>0</v>
      </c>
      <c r="Q307" s="162">
        <f>(SUMIFS(Profile!$F$2:$F$17521,Profile!$B$2:$B$17521,$B307,Profile!$C$2:$C$17521,Q$8))*$C$6</f>
        <v>0</v>
      </c>
      <c r="R307" s="162">
        <f>(SUMIFS(Profile!$F$2:$F$17521,Profile!$B$2:$B$17521,$B307,Profile!$C$2:$C$17521,R$8))*$C$6</f>
        <v>0</v>
      </c>
      <c r="S307" s="162">
        <f>(SUMIFS(Profile!$F$2:$F$17521,Profile!$B$2:$B$17521,$B307,Profile!$C$2:$C$17521,S$8))*$C$6</f>
        <v>0</v>
      </c>
      <c r="T307" s="162">
        <f>(SUMIFS(Profile!$F$2:$F$17521,Profile!$B$2:$B$17521,$B307,Profile!$C$2:$C$17521,T$8))*$C$6</f>
        <v>0</v>
      </c>
      <c r="U307" s="162">
        <f>(SUMIFS(Profile!$F$2:$F$17521,Profile!$B$2:$B$17521,$B307,Profile!$C$2:$C$17521,U$8))*$C$6</f>
        <v>0</v>
      </c>
      <c r="V307" s="162">
        <f>(SUMIFS(Profile!$F$2:$F$17521,Profile!$B$2:$B$17521,$B307,Profile!$C$2:$C$17521,V$8))*$C$6</f>
        <v>0</v>
      </c>
      <c r="W307" s="162">
        <f>(SUMIFS(Profile!$F$2:$F$17521,Profile!$B$2:$B$17521,$B307,Profile!$C$2:$C$17521,W$8))*$C$6</f>
        <v>0</v>
      </c>
      <c r="X307" s="162">
        <f>(SUMIFS(Profile!$F$2:$F$17521,Profile!$B$2:$B$17521,$B307,Profile!$C$2:$C$17521,X$8))*$C$6</f>
        <v>0</v>
      </c>
      <c r="Y307" s="162">
        <f>(SUMIFS(Profile!$F$2:$F$17521,Profile!$B$2:$B$17521,$B307,Profile!$C$2:$C$17521,Y$8))*$C$6</f>
        <v>0</v>
      </c>
      <c r="Z307" s="162">
        <f>(SUMIFS(Profile!$F$2:$F$17521,Profile!$B$2:$B$17521,$B307,Profile!$C$2:$C$17521,Z$8))*$C$6</f>
        <v>0</v>
      </c>
      <c r="AA307" s="162">
        <f>(SUMIFS(Profile!$F$2:$F$17521,Profile!$B$2:$B$17521,$B307,Profile!$C$2:$C$17521,AA$8))*$C$6</f>
        <v>0</v>
      </c>
      <c r="AB307" s="162">
        <f>(SUMIFS(Profile!$F$2:$F$17521,Profile!$B$2:$B$17521,$B307,Profile!$C$2:$C$17521,AB$8))*$C$6</f>
        <v>0</v>
      </c>
      <c r="AC307" s="162">
        <f>(SUMIFS(Profile!$F$2:$F$17521,Profile!$B$2:$B$17521,$B307,Profile!$C$2:$C$17521,AC$8))*$C$6</f>
        <v>0</v>
      </c>
      <c r="AD307" s="162">
        <f>(SUMIFS(Profile!$F$2:$F$17521,Profile!$B$2:$B$17521,$B307,Profile!$C$2:$C$17521,AD$8))*$C$6</f>
        <v>0</v>
      </c>
      <c r="AE307" s="162">
        <f>(SUMIFS(Profile!$F$2:$F$17521,Profile!$B$2:$B$17521,$B307,Profile!$C$2:$C$17521,AE$8))*$C$6</f>
        <v>0</v>
      </c>
      <c r="AF307" s="162">
        <f>(SUMIFS(Profile!$F$2:$F$17521,Profile!$B$2:$B$17521,$B307,Profile!$C$2:$C$17521,AF$8))*$C$6</f>
        <v>0</v>
      </c>
      <c r="AG307" s="162">
        <f>(SUMIFS(Profile!$F$2:$F$17521,Profile!$B$2:$B$17521,$B307,Profile!$C$2:$C$17521,AG$8))*$C$6</f>
        <v>0</v>
      </c>
      <c r="AH307" s="162">
        <f>(SUMIFS(Profile!$F$2:$F$17521,Profile!$B$2:$B$17521,$B307,Profile!$C$2:$C$17521,AH$8))*$C$6</f>
        <v>0</v>
      </c>
      <c r="AI307" s="162">
        <f>(SUMIFS(Profile!$F$2:$F$17521,Profile!$B$2:$B$17521,$B307,Profile!$C$2:$C$17521,AI$8))*$C$6</f>
        <v>0</v>
      </c>
      <c r="AJ307" s="162">
        <f>(SUMIFS(Profile!$F$2:$F$17521,Profile!$B$2:$B$17521,$B307,Profile!$C$2:$C$17521,AJ$8))*$C$6</f>
        <v>0</v>
      </c>
      <c r="AK307" s="162">
        <f>(SUMIFS(Profile!$F$2:$F$17521,Profile!$B$2:$B$17521,$B307,Profile!$C$2:$C$17521,AK$8))*$C$6</f>
        <v>0</v>
      </c>
      <c r="AL307" s="162">
        <f>(SUMIFS(Profile!$F$2:$F$17521,Profile!$B$2:$B$17521,$B307,Profile!$C$2:$C$17521,AL$8))*$C$6</f>
        <v>0</v>
      </c>
      <c r="AM307" s="162">
        <f>(SUMIFS(Profile!$F$2:$F$17521,Profile!$B$2:$B$17521,$B307,Profile!$C$2:$C$17521,AM$8))*$C$6</f>
        <v>0</v>
      </c>
      <c r="AN307" s="162">
        <f>(SUMIFS(Profile!$F$2:$F$17521,Profile!$B$2:$B$17521,$B307,Profile!$C$2:$C$17521,AN$8))*$C$6</f>
        <v>0</v>
      </c>
      <c r="AO307" s="162">
        <f>(SUMIFS(Profile!$F$2:$F$17521,Profile!$B$2:$B$17521,$B307,Profile!$C$2:$C$17521,AO$8))*$C$6</f>
        <v>0</v>
      </c>
      <c r="AP307" s="162">
        <f>(SUMIFS(Profile!$F$2:$F$17521,Profile!$B$2:$B$17521,$B307,Profile!$C$2:$C$17521,AP$8))*$C$6</f>
        <v>0</v>
      </c>
      <c r="AQ307" s="162">
        <f>(SUMIFS(Profile!$F$2:$F$17521,Profile!$B$2:$B$17521,$B307,Profile!$C$2:$C$17521,AQ$8))*$C$6</f>
        <v>0</v>
      </c>
      <c r="AR307" s="162">
        <f>(SUMIFS(Profile!$F$2:$F$17521,Profile!$B$2:$B$17521,$B307,Profile!$C$2:$C$17521,AR$8))*$C$6</f>
        <v>0</v>
      </c>
      <c r="AS307" s="162">
        <f>(SUMIFS(Profile!$F$2:$F$17521,Profile!$B$2:$B$17521,$B307,Profile!$C$2:$C$17521,AS$8))*$C$6</f>
        <v>0</v>
      </c>
      <c r="AT307" s="162">
        <f>(SUMIFS(Profile!$F$2:$F$17521,Profile!$B$2:$B$17521,$B307,Profile!$C$2:$C$17521,AT$8))*$C$6</f>
        <v>0</v>
      </c>
      <c r="AU307" s="162">
        <f>(SUMIFS(Profile!$F$2:$F$17521,Profile!$B$2:$B$17521,$B307,Profile!$C$2:$C$17521,AU$8))*$C$6</f>
        <v>0</v>
      </c>
      <c r="AV307" s="162">
        <f>(SUMIFS(Profile!$F$2:$F$17521,Profile!$B$2:$B$17521,$B307,Profile!$C$2:$C$17521,AV$8))*$C$6</f>
        <v>0</v>
      </c>
      <c r="AW307" s="162">
        <f>(SUMIFS(Profile!$F$2:$F$17521,Profile!$B$2:$B$17521,$B307,Profile!$C$2:$C$17521,AW$8))*$C$6</f>
        <v>0</v>
      </c>
      <c r="AX307" s="162">
        <f>(SUMIFS(Profile!$F$2:$F$17521,Profile!$B$2:$B$17521,$B307,Profile!$C$2:$C$17521,AX$8))*$C$6</f>
        <v>0</v>
      </c>
      <c r="AY307" s="162">
        <f>(SUMIFS(Profile!$F$2:$F$17521,Profile!$B$2:$B$17521,$B307,Profile!$C$2:$C$17521,AY$8))*$C$6</f>
        <v>0</v>
      </c>
      <c r="AZ307" s="162">
        <f>(SUMIFS(Profile!$F$2:$F$17521,Profile!$B$2:$B$17521,$B307,Profile!$C$2:$C$17521,AZ$8))*$C$6</f>
        <v>0</v>
      </c>
      <c r="BA307" s="162">
        <f t="shared" si="10"/>
        <v>0</v>
      </c>
      <c r="BB307" s="162">
        <f>(SUMIFS(Profile!$E$2:$E$17521,Profile!$B$2:$B$17521,$B307,Profile!$C$2:$C$17521,BB$8))*$C$9</f>
        <v>0</v>
      </c>
      <c r="BC307" s="162">
        <f>(SUMIFS(Profile!$E$2:$E$17521,Profile!$B$2:$B$17521,$B307,Profile!$C$2:$C$17521,BC$8))*$C$9</f>
        <v>0</v>
      </c>
      <c r="BD307" s="162">
        <f>(SUMIFS(Profile!$E$2:$E$17521,Profile!$B$2:$B$17521,$B307,Profile!$C$2:$C$17521,BD$8))*$C$9</f>
        <v>0</v>
      </c>
      <c r="BE307" s="162">
        <f>(SUMIFS(Profile!$E$2:$E$17521,Profile!$B$2:$B$17521,$B307,Profile!$C$2:$C$17521,BE$8))*$C$9</f>
        <v>0</v>
      </c>
      <c r="BF307" s="162">
        <f>(SUMIFS(Profile!$E$2:$E$17521,Profile!$B$2:$B$17521,$B307,Profile!$C$2:$C$17521,BF$8))*$C$9</f>
        <v>0</v>
      </c>
      <c r="BG307" s="162">
        <f>(SUMIFS(Profile!$E$2:$E$17521,Profile!$B$2:$B$17521,$B307,Profile!$C$2:$C$17521,BG$8))*$C$9</f>
        <v>0</v>
      </c>
      <c r="BH307" s="162">
        <f>(SUMIFS(Profile!$E$2:$E$17521,Profile!$B$2:$B$17521,$B307,Profile!$C$2:$C$17521,BH$8))*$C$9</f>
        <v>0</v>
      </c>
      <c r="BI307" s="162">
        <f>(SUMIFS(Profile!$E$2:$E$17521,Profile!$B$2:$B$17521,$B307,Profile!$C$2:$C$17521,BI$8))*$C$9</f>
        <v>0</v>
      </c>
      <c r="BJ307" s="162">
        <f>(SUMIFS(Profile!$E$2:$E$17521,Profile!$B$2:$B$17521,$B307,Profile!$C$2:$C$17521,BJ$8))*$C$9</f>
        <v>0</v>
      </c>
      <c r="BK307" s="162">
        <f>(SUMIFS(Profile!$E$2:$E$17521,Profile!$B$2:$B$17521,$B307,Profile!$C$2:$C$17521,BK$8))*$C$9</f>
        <v>0</v>
      </c>
      <c r="BL307" s="162">
        <f>(SUMIFS(Profile!$E$2:$E$17521,Profile!$B$2:$B$17521,$B307,Profile!$C$2:$C$17521,BL$8))*$C$9</f>
        <v>0</v>
      </c>
      <c r="BM307" s="162">
        <f>(SUMIFS(Profile!$E$2:$E$17521,Profile!$B$2:$B$17521,$B307,Profile!$C$2:$C$17521,BM$8))*$C$9</f>
        <v>0</v>
      </c>
      <c r="BN307" s="162">
        <f>(SUMIFS(Profile!$E$2:$E$17521,Profile!$B$2:$B$17521,$B307,Profile!$C$2:$C$17521,BN$8))*$C$9</f>
        <v>0</v>
      </c>
      <c r="BO307" s="162">
        <f>(SUMIFS(Profile!$E$2:$E$17521,Profile!$B$2:$B$17521,$B307,Profile!$C$2:$C$17521,BO$8))*$C$9</f>
        <v>0</v>
      </c>
      <c r="BP307" s="162">
        <f>(SUMIFS(Profile!$E$2:$E$17521,Profile!$B$2:$B$17521,$B307,Profile!$C$2:$C$17521,BP$8))*$C$9</f>
        <v>0</v>
      </c>
      <c r="BQ307" s="162">
        <f>(SUMIFS(Profile!$E$2:$E$17521,Profile!$B$2:$B$17521,$B307,Profile!$C$2:$C$17521,BQ$8))*$C$9</f>
        <v>0</v>
      </c>
      <c r="BR307" s="162">
        <f>(SUMIFS(Profile!$E$2:$E$17521,Profile!$B$2:$B$17521,$B307,Profile!$C$2:$C$17521,BR$8))*$C$9</f>
        <v>0</v>
      </c>
      <c r="BS307" s="162">
        <f>(SUMIFS(Profile!$E$2:$E$17521,Profile!$B$2:$B$17521,$B307,Profile!$C$2:$C$17521,BS$8))*$C$9</f>
        <v>0</v>
      </c>
      <c r="BT307" s="162">
        <f>(SUMIFS(Profile!$E$2:$E$17521,Profile!$B$2:$B$17521,$B307,Profile!$C$2:$C$17521,BT$8))*$C$9</f>
        <v>0</v>
      </c>
      <c r="BU307" s="162">
        <f>(SUMIFS(Profile!$E$2:$E$17521,Profile!$B$2:$B$17521,$B307,Profile!$C$2:$C$17521,BU$8))*$C$9</f>
        <v>0</v>
      </c>
      <c r="BV307" s="162">
        <f>(SUMIFS(Profile!$E$2:$E$17521,Profile!$B$2:$B$17521,$B307,Profile!$C$2:$C$17521,BV$8))*$C$9</f>
        <v>0</v>
      </c>
      <c r="BW307" s="162">
        <f>(SUMIFS(Profile!$E$2:$E$17521,Profile!$B$2:$B$17521,$B307,Profile!$C$2:$C$17521,BW$8))*$C$9</f>
        <v>0</v>
      </c>
      <c r="BX307" s="162">
        <f>(SUMIFS(Profile!$E$2:$E$17521,Profile!$B$2:$B$17521,$B307,Profile!$C$2:$C$17521,BX$8))*$C$9</f>
        <v>0</v>
      </c>
      <c r="BY307" s="162">
        <f>(SUMIFS(Profile!$E$2:$E$17521,Profile!$B$2:$B$17521,$B307,Profile!$C$2:$C$17521,BY$8))*$C$9</f>
        <v>0</v>
      </c>
      <c r="BZ307" s="162">
        <f>(SUMIFS(Profile!$E$2:$E$17521,Profile!$B$2:$B$17521,$B307,Profile!$C$2:$C$17521,BZ$8))*$C$9</f>
        <v>0</v>
      </c>
      <c r="CA307" s="162">
        <f>(SUMIFS(Profile!$E$2:$E$17521,Profile!$B$2:$B$17521,$B307,Profile!$C$2:$C$17521,CA$8))*$C$9</f>
        <v>0</v>
      </c>
      <c r="CB307" s="162">
        <f>(SUMIFS(Profile!$E$2:$E$17521,Profile!$B$2:$B$17521,$B307,Profile!$C$2:$C$17521,CB$8))*$C$9</f>
        <v>0</v>
      </c>
      <c r="CC307" s="162">
        <f>(SUMIFS(Profile!$E$2:$E$17521,Profile!$B$2:$B$17521,$B307,Profile!$C$2:$C$17521,CC$8))*$C$9</f>
        <v>0</v>
      </c>
      <c r="CD307" s="162">
        <f>(SUMIFS(Profile!$E$2:$E$17521,Profile!$B$2:$B$17521,$B307,Profile!$C$2:$C$17521,CD$8))*$C$9</f>
        <v>0</v>
      </c>
      <c r="CE307" s="162">
        <f>(SUMIFS(Profile!$E$2:$E$17521,Profile!$B$2:$B$17521,$B307,Profile!$C$2:$C$17521,CE$8))*$C$9</f>
        <v>0</v>
      </c>
      <c r="CF307" s="162">
        <f>(SUMIFS(Profile!$E$2:$E$17521,Profile!$B$2:$B$17521,$B307,Profile!$C$2:$C$17521,CF$8))*$C$9</f>
        <v>0</v>
      </c>
      <c r="CG307" s="162">
        <f>(SUMIFS(Profile!$E$2:$E$17521,Profile!$B$2:$B$17521,$B307,Profile!$C$2:$C$17521,CG$8))*$C$9</f>
        <v>0</v>
      </c>
      <c r="CH307" s="162">
        <f>(SUMIFS(Profile!$E$2:$E$17521,Profile!$B$2:$B$17521,$B307,Profile!$C$2:$C$17521,CH$8))*$C$9</f>
        <v>0</v>
      </c>
      <c r="CI307" s="162">
        <f>(SUMIFS(Profile!$E$2:$E$17521,Profile!$B$2:$B$17521,$B307,Profile!$C$2:$C$17521,CI$8))*$C$9</f>
        <v>0</v>
      </c>
      <c r="CJ307" s="162">
        <f>(SUMIFS(Profile!$E$2:$E$17521,Profile!$B$2:$B$17521,$B307,Profile!$C$2:$C$17521,CJ$8))*$C$9</f>
        <v>0</v>
      </c>
      <c r="CK307" s="162">
        <f>(SUMIFS(Profile!$E$2:$E$17521,Profile!$B$2:$B$17521,$B307,Profile!$C$2:$C$17521,CK$8))*$C$9</f>
        <v>0</v>
      </c>
      <c r="CL307" s="162">
        <f>(SUMIFS(Profile!$E$2:$E$17521,Profile!$B$2:$B$17521,$B307,Profile!$C$2:$C$17521,CL$8))*$C$9</f>
        <v>0</v>
      </c>
      <c r="CM307" s="162">
        <f>(SUMIFS(Profile!$E$2:$E$17521,Profile!$B$2:$B$17521,$B307,Profile!$C$2:$C$17521,CM$8))*$C$9</f>
        <v>0</v>
      </c>
      <c r="CN307" s="162">
        <f>(SUMIFS(Profile!$E$2:$E$17521,Profile!$B$2:$B$17521,$B307,Profile!$C$2:$C$17521,CN$8))*$C$9</f>
        <v>0</v>
      </c>
      <c r="CO307" s="162">
        <f>(SUMIFS(Profile!$E$2:$E$17521,Profile!$B$2:$B$17521,$B307,Profile!$C$2:$C$17521,CO$8))*$C$9</f>
        <v>0</v>
      </c>
      <c r="CP307" s="162">
        <f>(SUMIFS(Profile!$E$2:$E$17521,Profile!$B$2:$B$17521,$B307,Profile!$C$2:$C$17521,CP$8))*$C$9</f>
        <v>0</v>
      </c>
      <c r="CQ307" s="162">
        <f>(SUMIFS(Profile!$E$2:$E$17521,Profile!$B$2:$B$17521,$B307,Profile!$C$2:$C$17521,CQ$8))*$C$9</f>
        <v>0</v>
      </c>
      <c r="CR307" s="162">
        <f>(SUMIFS(Profile!$E$2:$E$17521,Profile!$B$2:$B$17521,$B307,Profile!$C$2:$C$17521,CR$8))*$C$9</f>
        <v>0</v>
      </c>
      <c r="CS307" s="162">
        <f>(SUMIFS(Profile!$E$2:$E$17521,Profile!$B$2:$B$17521,$B307,Profile!$C$2:$C$17521,CS$8))*$C$9</f>
        <v>0</v>
      </c>
      <c r="CT307" s="162">
        <f>(SUMIFS(Profile!$E$2:$E$17521,Profile!$B$2:$B$17521,$B307,Profile!$C$2:$C$17521,CT$8))*$C$9</f>
        <v>0</v>
      </c>
      <c r="CU307" s="162">
        <f>(SUMIFS(Profile!$E$2:$E$17521,Profile!$B$2:$B$17521,$B307,Profile!$C$2:$C$17521,CU$8))*$C$9</f>
        <v>0</v>
      </c>
      <c r="CV307" s="162">
        <f>(SUMIFS(Profile!$E$2:$E$17521,Profile!$B$2:$B$17521,$B307,Profile!$C$2:$C$17521,CV$8))*$C$9</f>
        <v>0</v>
      </c>
      <c r="CW307" s="162">
        <f>(SUMIFS(Profile!$E$2:$E$17521,Profile!$B$2:$B$17521,$B307,Profile!$C$2:$C$17521,CW$8))*$C$9</f>
        <v>0</v>
      </c>
      <c r="CX307" s="162">
        <f t="shared" si="11"/>
        <v>0</v>
      </c>
      <c r="CY307" s="162">
        <f t="shared" ref="CY307:ET307" si="1496">MAX(BB307-E307,0)</f>
        <v>0</v>
      </c>
      <c r="CZ307" s="162">
        <f t="shared" si="1496"/>
        <v>0</v>
      </c>
      <c r="DA307" s="162">
        <f t="shared" si="1496"/>
        <v>0</v>
      </c>
      <c r="DB307" s="162">
        <f t="shared" si="1496"/>
        <v>0</v>
      </c>
      <c r="DC307" s="162">
        <f t="shared" si="1496"/>
        <v>0</v>
      </c>
      <c r="DD307" s="162">
        <f t="shared" si="1496"/>
        <v>0</v>
      </c>
      <c r="DE307" s="162">
        <f t="shared" si="1496"/>
        <v>0</v>
      </c>
      <c r="DF307" s="162">
        <f t="shared" si="1496"/>
        <v>0</v>
      </c>
      <c r="DG307" s="162">
        <f t="shared" si="1496"/>
        <v>0</v>
      </c>
      <c r="DH307" s="162">
        <f t="shared" si="1496"/>
        <v>0</v>
      </c>
      <c r="DI307" s="162">
        <f t="shared" si="1496"/>
        <v>0</v>
      </c>
      <c r="DJ307" s="162">
        <f t="shared" si="1496"/>
        <v>0</v>
      </c>
      <c r="DK307" s="162">
        <f t="shared" si="1496"/>
        <v>0</v>
      </c>
      <c r="DL307" s="162">
        <f t="shared" si="1496"/>
        <v>0</v>
      </c>
      <c r="DM307" s="162">
        <f t="shared" si="1496"/>
        <v>0</v>
      </c>
      <c r="DN307" s="162">
        <f t="shared" si="1496"/>
        <v>0</v>
      </c>
      <c r="DO307" s="162">
        <f t="shared" si="1496"/>
        <v>0</v>
      </c>
      <c r="DP307" s="162">
        <f t="shared" si="1496"/>
        <v>0</v>
      </c>
      <c r="DQ307" s="162">
        <f t="shared" si="1496"/>
        <v>0</v>
      </c>
      <c r="DR307" s="162">
        <f t="shared" si="1496"/>
        <v>0</v>
      </c>
      <c r="DS307" s="162">
        <f t="shared" si="1496"/>
        <v>0</v>
      </c>
      <c r="DT307" s="162">
        <f t="shared" si="1496"/>
        <v>0</v>
      </c>
      <c r="DU307" s="162">
        <f t="shared" si="1496"/>
        <v>0</v>
      </c>
      <c r="DV307" s="162">
        <f t="shared" si="1496"/>
        <v>0</v>
      </c>
      <c r="DW307" s="162">
        <f t="shared" si="1496"/>
        <v>0</v>
      </c>
      <c r="DX307" s="162">
        <f t="shared" si="1496"/>
        <v>0</v>
      </c>
      <c r="DY307" s="162">
        <f t="shared" si="1496"/>
        <v>0</v>
      </c>
      <c r="DZ307" s="162">
        <f t="shared" si="1496"/>
        <v>0</v>
      </c>
      <c r="EA307" s="162">
        <f t="shared" si="1496"/>
        <v>0</v>
      </c>
      <c r="EB307" s="162">
        <f t="shared" si="1496"/>
        <v>0</v>
      </c>
      <c r="EC307" s="162">
        <f t="shared" si="1496"/>
        <v>0</v>
      </c>
      <c r="ED307" s="162">
        <f t="shared" si="1496"/>
        <v>0</v>
      </c>
      <c r="EE307" s="162">
        <f t="shared" si="1496"/>
        <v>0</v>
      </c>
      <c r="EF307" s="162">
        <f t="shared" si="1496"/>
        <v>0</v>
      </c>
      <c r="EG307" s="162">
        <f t="shared" si="1496"/>
        <v>0</v>
      </c>
      <c r="EH307" s="162">
        <f t="shared" si="1496"/>
        <v>0</v>
      </c>
      <c r="EI307" s="162">
        <f t="shared" si="1496"/>
        <v>0</v>
      </c>
      <c r="EJ307" s="162">
        <f t="shared" si="1496"/>
        <v>0</v>
      </c>
      <c r="EK307" s="162">
        <f t="shared" si="1496"/>
        <v>0</v>
      </c>
      <c r="EL307" s="162">
        <f t="shared" si="1496"/>
        <v>0</v>
      </c>
      <c r="EM307" s="162">
        <f t="shared" si="1496"/>
        <v>0</v>
      </c>
      <c r="EN307" s="162">
        <f t="shared" si="1496"/>
        <v>0</v>
      </c>
      <c r="EO307" s="162">
        <f t="shared" si="1496"/>
        <v>0</v>
      </c>
      <c r="EP307" s="162">
        <f t="shared" si="1496"/>
        <v>0</v>
      </c>
      <c r="EQ307" s="162">
        <f t="shared" si="1496"/>
        <v>0</v>
      </c>
      <c r="ER307" s="162">
        <f t="shared" si="1496"/>
        <v>0</v>
      </c>
      <c r="ES307" s="162">
        <f t="shared" si="1496"/>
        <v>0</v>
      </c>
      <c r="ET307" s="162">
        <f t="shared" si="1496"/>
        <v>0</v>
      </c>
      <c r="EU307" s="162">
        <f t="shared" si="13"/>
        <v>0</v>
      </c>
      <c r="EV307" s="162">
        <f t="shared" ref="EV307:GQ307" si="1497">BB307-CY307</f>
        <v>0</v>
      </c>
      <c r="EW307" s="162">
        <f t="shared" si="1497"/>
        <v>0</v>
      </c>
      <c r="EX307" s="162">
        <f t="shared" si="1497"/>
        <v>0</v>
      </c>
      <c r="EY307" s="162">
        <f t="shared" si="1497"/>
        <v>0</v>
      </c>
      <c r="EZ307" s="162">
        <f t="shared" si="1497"/>
        <v>0</v>
      </c>
      <c r="FA307" s="162">
        <f t="shared" si="1497"/>
        <v>0</v>
      </c>
      <c r="FB307" s="162">
        <f t="shared" si="1497"/>
        <v>0</v>
      </c>
      <c r="FC307" s="162">
        <f t="shared" si="1497"/>
        <v>0</v>
      </c>
      <c r="FD307" s="162">
        <f t="shared" si="1497"/>
        <v>0</v>
      </c>
      <c r="FE307" s="162">
        <f t="shared" si="1497"/>
        <v>0</v>
      </c>
      <c r="FF307" s="162">
        <f t="shared" si="1497"/>
        <v>0</v>
      </c>
      <c r="FG307" s="162">
        <f t="shared" si="1497"/>
        <v>0</v>
      </c>
      <c r="FH307" s="162">
        <f t="shared" si="1497"/>
        <v>0</v>
      </c>
      <c r="FI307" s="162">
        <f t="shared" si="1497"/>
        <v>0</v>
      </c>
      <c r="FJ307" s="162">
        <f t="shared" si="1497"/>
        <v>0</v>
      </c>
      <c r="FK307" s="162">
        <f t="shared" si="1497"/>
        <v>0</v>
      </c>
      <c r="FL307" s="162">
        <f t="shared" si="1497"/>
        <v>0</v>
      </c>
      <c r="FM307" s="162">
        <f t="shared" si="1497"/>
        <v>0</v>
      </c>
      <c r="FN307" s="162">
        <f t="shared" si="1497"/>
        <v>0</v>
      </c>
      <c r="FO307" s="162">
        <f t="shared" si="1497"/>
        <v>0</v>
      </c>
      <c r="FP307" s="162">
        <f t="shared" si="1497"/>
        <v>0</v>
      </c>
      <c r="FQ307" s="162">
        <f t="shared" si="1497"/>
        <v>0</v>
      </c>
      <c r="FR307" s="162">
        <f t="shared" si="1497"/>
        <v>0</v>
      </c>
      <c r="FS307" s="162">
        <f t="shared" si="1497"/>
        <v>0</v>
      </c>
      <c r="FT307" s="162">
        <f t="shared" si="1497"/>
        <v>0</v>
      </c>
      <c r="FU307" s="162">
        <f t="shared" si="1497"/>
        <v>0</v>
      </c>
      <c r="FV307" s="162">
        <f t="shared" si="1497"/>
        <v>0</v>
      </c>
      <c r="FW307" s="162">
        <f t="shared" si="1497"/>
        <v>0</v>
      </c>
      <c r="FX307" s="162">
        <f t="shared" si="1497"/>
        <v>0</v>
      </c>
      <c r="FY307" s="162">
        <f t="shared" si="1497"/>
        <v>0</v>
      </c>
      <c r="FZ307" s="162">
        <f t="shared" si="1497"/>
        <v>0</v>
      </c>
      <c r="GA307" s="162">
        <f t="shared" si="1497"/>
        <v>0</v>
      </c>
      <c r="GB307" s="162">
        <f t="shared" si="1497"/>
        <v>0</v>
      </c>
      <c r="GC307" s="162">
        <f t="shared" si="1497"/>
        <v>0</v>
      </c>
      <c r="GD307" s="162">
        <f t="shared" si="1497"/>
        <v>0</v>
      </c>
      <c r="GE307" s="162">
        <f t="shared" si="1497"/>
        <v>0</v>
      </c>
      <c r="GF307" s="162">
        <f t="shared" si="1497"/>
        <v>0</v>
      </c>
      <c r="GG307" s="162">
        <f t="shared" si="1497"/>
        <v>0</v>
      </c>
      <c r="GH307" s="162">
        <f t="shared" si="1497"/>
        <v>0</v>
      </c>
      <c r="GI307" s="162">
        <f t="shared" si="1497"/>
        <v>0</v>
      </c>
      <c r="GJ307" s="162">
        <f t="shared" si="1497"/>
        <v>0</v>
      </c>
      <c r="GK307" s="162">
        <f t="shared" si="1497"/>
        <v>0</v>
      </c>
      <c r="GL307" s="162">
        <f t="shared" si="1497"/>
        <v>0</v>
      </c>
      <c r="GM307" s="162">
        <f t="shared" si="1497"/>
        <v>0</v>
      </c>
      <c r="GN307" s="162">
        <f t="shared" si="1497"/>
        <v>0</v>
      </c>
      <c r="GO307" s="162">
        <f t="shared" si="1497"/>
        <v>0</v>
      </c>
      <c r="GP307" s="162">
        <f t="shared" si="1497"/>
        <v>0</v>
      </c>
      <c r="GQ307" s="162">
        <f t="shared" si="1497"/>
        <v>0</v>
      </c>
      <c r="GR307" s="162">
        <f t="shared" si="15"/>
        <v>0</v>
      </c>
      <c r="GS307" s="162">
        <f t="shared" ref="GS307:IN307" si="1498">E307-EV307</f>
        <v>0</v>
      </c>
      <c r="GT307" s="162">
        <f t="shared" si="1498"/>
        <v>0</v>
      </c>
      <c r="GU307" s="162">
        <f t="shared" si="1498"/>
        <v>0</v>
      </c>
      <c r="GV307" s="162">
        <f t="shared" si="1498"/>
        <v>0</v>
      </c>
      <c r="GW307" s="162">
        <f t="shared" si="1498"/>
        <v>0</v>
      </c>
      <c r="GX307" s="162">
        <f t="shared" si="1498"/>
        <v>0</v>
      </c>
      <c r="GY307" s="162">
        <f t="shared" si="1498"/>
        <v>0</v>
      </c>
      <c r="GZ307" s="162">
        <f t="shared" si="1498"/>
        <v>0</v>
      </c>
      <c r="HA307" s="162">
        <f t="shared" si="1498"/>
        <v>0</v>
      </c>
      <c r="HB307" s="162">
        <f t="shared" si="1498"/>
        <v>0</v>
      </c>
      <c r="HC307" s="162">
        <f t="shared" si="1498"/>
        <v>0</v>
      </c>
      <c r="HD307" s="162">
        <f t="shared" si="1498"/>
        <v>0</v>
      </c>
      <c r="HE307" s="162">
        <f t="shared" si="1498"/>
        <v>0</v>
      </c>
      <c r="HF307" s="162">
        <f t="shared" si="1498"/>
        <v>0</v>
      </c>
      <c r="HG307" s="162">
        <f t="shared" si="1498"/>
        <v>0</v>
      </c>
      <c r="HH307" s="162">
        <f t="shared" si="1498"/>
        <v>0</v>
      </c>
      <c r="HI307" s="162">
        <f t="shared" si="1498"/>
        <v>0</v>
      </c>
      <c r="HJ307" s="162">
        <f t="shared" si="1498"/>
        <v>0</v>
      </c>
      <c r="HK307" s="162">
        <f t="shared" si="1498"/>
        <v>0</v>
      </c>
      <c r="HL307" s="162">
        <f t="shared" si="1498"/>
        <v>0</v>
      </c>
      <c r="HM307" s="162">
        <f t="shared" si="1498"/>
        <v>0</v>
      </c>
      <c r="HN307" s="162">
        <f t="shared" si="1498"/>
        <v>0</v>
      </c>
      <c r="HO307" s="162">
        <f t="shared" si="1498"/>
        <v>0</v>
      </c>
      <c r="HP307" s="162">
        <f t="shared" si="1498"/>
        <v>0</v>
      </c>
      <c r="HQ307" s="162">
        <f t="shared" si="1498"/>
        <v>0</v>
      </c>
      <c r="HR307" s="162">
        <f t="shared" si="1498"/>
        <v>0</v>
      </c>
      <c r="HS307" s="162">
        <f t="shared" si="1498"/>
        <v>0</v>
      </c>
      <c r="HT307" s="162">
        <f t="shared" si="1498"/>
        <v>0</v>
      </c>
      <c r="HU307" s="162">
        <f t="shared" si="1498"/>
        <v>0</v>
      </c>
      <c r="HV307" s="162">
        <f t="shared" si="1498"/>
        <v>0</v>
      </c>
      <c r="HW307" s="162">
        <f t="shared" si="1498"/>
        <v>0</v>
      </c>
      <c r="HX307" s="162">
        <f t="shared" si="1498"/>
        <v>0</v>
      </c>
      <c r="HY307" s="162">
        <f t="shared" si="1498"/>
        <v>0</v>
      </c>
      <c r="HZ307" s="162">
        <f t="shared" si="1498"/>
        <v>0</v>
      </c>
      <c r="IA307" s="162">
        <f t="shared" si="1498"/>
        <v>0</v>
      </c>
      <c r="IB307" s="162">
        <f t="shared" si="1498"/>
        <v>0</v>
      </c>
      <c r="IC307" s="162">
        <f t="shared" si="1498"/>
        <v>0</v>
      </c>
      <c r="ID307" s="162">
        <f t="shared" si="1498"/>
        <v>0</v>
      </c>
      <c r="IE307" s="162">
        <f t="shared" si="1498"/>
        <v>0</v>
      </c>
      <c r="IF307" s="162">
        <f t="shared" si="1498"/>
        <v>0</v>
      </c>
      <c r="IG307" s="162">
        <f t="shared" si="1498"/>
        <v>0</v>
      </c>
      <c r="IH307" s="162">
        <f t="shared" si="1498"/>
        <v>0</v>
      </c>
      <c r="II307" s="162">
        <f t="shared" si="1498"/>
        <v>0</v>
      </c>
      <c r="IJ307" s="162">
        <f t="shared" si="1498"/>
        <v>0</v>
      </c>
      <c r="IK307" s="162">
        <f t="shared" si="1498"/>
        <v>0</v>
      </c>
      <c r="IL307" s="162">
        <f t="shared" si="1498"/>
        <v>0</v>
      </c>
      <c r="IM307" s="162">
        <f t="shared" si="1498"/>
        <v>0</v>
      </c>
      <c r="IN307" s="162">
        <f t="shared" si="1498"/>
        <v>0</v>
      </c>
      <c r="IO307" s="162">
        <f t="shared" si="17"/>
        <v>0</v>
      </c>
      <c r="IP307" s="162">
        <f t="shared" si="23"/>
        <v>0</v>
      </c>
      <c r="IQ307" s="162">
        <f t="shared" ref="IQ307:KK307" si="1499">MAX((MIN(CZ307+IP307,$IO$7))-GT307,0)</f>
        <v>0</v>
      </c>
      <c r="IR307" s="162">
        <f t="shared" si="1499"/>
        <v>0</v>
      </c>
      <c r="IS307" s="162">
        <f t="shared" si="1499"/>
        <v>0</v>
      </c>
      <c r="IT307" s="162">
        <f t="shared" si="1499"/>
        <v>0</v>
      </c>
      <c r="IU307" s="162">
        <f t="shared" si="1499"/>
        <v>0</v>
      </c>
      <c r="IV307" s="162">
        <f t="shared" si="1499"/>
        <v>0</v>
      </c>
      <c r="IW307" s="162">
        <f t="shared" si="1499"/>
        <v>0</v>
      </c>
      <c r="IX307" s="162">
        <f t="shared" si="1499"/>
        <v>0</v>
      </c>
      <c r="IY307" s="162">
        <f t="shared" si="1499"/>
        <v>0</v>
      </c>
      <c r="IZ307" s="162">
        <f t="shared" si="1499"/>
        <v>0</v>
      </c>
      <c r="JA307" s="162">
        <f t="shared" si="1499"/>
        <v>0</v>
      </c>
      <c r="JB307" s="162">
        <f t="shared" si="1499"/>
        <v>0</v>
      </c>
      <c r="JC307" s="162">
        <f t="shared" si="1499"/>
        <v>0</v>
      </c>
      <c r="JD307" s="162">
        <f t="shared" si="1499"/>
        <v>0</v>
      </c>
      <c r="JE307" s="162">
        <f t="shared" si="1499"/>
        <v>0</v>
      </c>
      <c r="JF307" s="162">
        <f t="shared" si="1499"/>
        <v>0</v>
      </c>
      <c r="JG307" s="162">
        <f t="shared" si="1499"/>
        <v>0</v>
      </c>
      <c r="JH307" s="162">
        <f t="shared" si="1499"/>
        <v>0</v>
      </c>
      <c r="JI307" s="162">
        <f t="shared" si="1499"/>
        <v>0</v>
      </c>
      <c r="JJ307" s="162">
        <f t="shared" si="1499"/>
        <v>0</v>
      </c>
      <c r="JK307" s="162">
        <f t="shared" si="1499"/>
        <v>0</v>
      </c>
      <c r="JL307" s="162">
        <f t="shared" si="1499"/>
        <v>0</v>
      </c>
      <c r="JM307" s="162">
        <f t="shared" si="1499"/>
        <v>0</v>
      </c>
      <c r="JN307" s="162">
        <f t="shared" si="1499"/>
        <v>0</v>
      </c>
      <c r="JO307" s="162">
        <f t="shared" si="1499"/>
        <v>0</v>
      </c>
      <c r="JP307" s="162">
        <f t="shared" si="1499"/>
        <v>0</v>
      </c>
      <c r="JQ307" s="162">
        <f t="shared" si="1499"/>
        <v>0</v>
      </c>
      <c r="JR307" s="162">
        <f t="shared" si="1499"/>
        <v>0</v>
      </c>
      <c r="JS307" s="162">
        <f t="shared" si="1499"/>
        <v>0</v>
      </c>
      <c r="JT307" s="162">
        <f t="shared" si="1499"/>
        <v>0</v>
      </c>
      <c r="JU307" s="162">
        <f t="shared" si="1499"/>
        <v>0</v>
      </c>
      <c r="JV307" s="162">
        <f t="shared" si="1499"/>
        <v>0</v>
      </c>
      <c r="JW307" s="162">
        <f t="shared" si="1499"/>
        <v>0</v>
      </c>
      <c r="JX307" s="162">
        <f t="shared" si="1499"/>
        <v>0</v>
      </c>
      <c r="JY307" s="162">
        <f t="shared" si="1499"/>
        <v>0</v>
      </c>
      <c r="JZ307" s="162">
        <f t="shared" si="1499"/>
        <v>0</v>
      </c>
      <c r="KA307" s="162">
        <f t="shared" si="1499"/>
        <v>0</v>
      </c>
      <c r="KB307" s="162">
        <f t="shared" si="1499"/>
        <v>0</v>
      </c>
      <c r="KC307" s="162">
        <f t="shared" si="1499"/>
        <v>0</v>
      </c>
      <c r="KD307" s="162">
        <f t="shared" si="1499"/>
        <v>0</v>
      </c>
      <c r="KE307" s="162">
        <f t="shared" si="1499"/>
        <v>0</v>
      </c>
      <c r="KF307" s="162">
        <f t="shared" si="1499"/>
        <v>0</v>
      </c>
      <c r="KG307" s="162">
        <f t="shared" si="1499"/>
        <v>0</v>
      </c>
      <c r="KH307" s="162">
        <f t="shared" si="1499"/>
        <v>0</v>
      </c>
      <c r="KI307" s="162">
        <f t="shared" si="1499"/>
        <v>0</v>
      </c>
      <c r="KJ307" s="162">
        <f t="shared" si="1499"/>
        <v>0</v>
      </c>
      <c r="KK307" s="162">
        <f t="shared" si="1499"/>
        <v>0</v>
      </c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N307" s="1"/>
    </row>
    <row r="308" ht="14.25" customHeight="1" spans="1:326" x14ac:dyDescent="0.25">
      <c r="A308" s="1">
        <v>10</v>
      </c>
      <c r="B308" s="1">
        <f t="shared" ref="B308:C308" si="1500">B307+1</f>
        <v>298</v>
      </c>
      <c r="C308" s="232">
        <f t="shared" si="1500"/>
        <v>43763</v>
      </c>
      <c r="D308" s="162">
        <f t="shared" si="9"/>
        <v>0</v>
      </c>
      <c r="E308" s="162">
        <f>(SUMIFS(Profile!$F$2:$F$17521,Profile!$B$2:$B$17521,$B308,Profile!$C$2:$C$17521,E$8))*$C$6</f>
        <v>0</v>
      </c>
      <c r="F308" s="162">
        <f>(SUMIFS(Profile!$F$2:$F$17521,Profile!$B$2:$B$17521,$B308,Profile!$C$2:$C$17521,F$8))*$C$6</f>
        <v>0</v>
      </c>
      <c r="G308" s="162">
        <f>(SUMIFS(Profile!$F$2:$F$17521,Profile!$B$2:$B$17521,$B308,Profile!$C$2:$C$17521,G$8))*$C$6</f>
        <v>0</v>
      </c>
      <c r="H308" s="162">
        <f>(SUMIFS(Profile!$F$2:$F$17521,Profile!$B$2:$B$17521,$B308,Profile!$C$2:$C$17521,H$8))*$C$6</f>
        <v>0</v>
      </c>
      <c r="I308" s="162">
        <f>(SUMIFS(Profile!$F$2:$F$17521,Profile!$B$2:$B$17521,$B308,Profile!$C$2:$C$17521,I$8))*$C$6</f>
        <v>0</v>
      </c>
      <c r="J308" s="162">
        <f>(SUMIFS(Profile!$F$2:$F$17521,Profile!$B$2:$B$17521,$B308,Profile!$C$2:$C$17521,J$8))*$C$6</f>
        <v>0</v>
      </c>
      <c r="K308" s="162">
        <f>(SUMIFS(Profile!$F$2:$F$17521,Profile!$B$2:$B$17521,$B308,Profile!$C$2:$C$17521,K$8))*$C$6</f>
        <v>0</v>
      </c>
      <c r="L308" s="162">
        <f>(SUMIFS(Profile!$F$2:$F$17521,Profile!$B$2:$B$17521,$B308,Profile!$C$2:$C$17521,L$8))*$C$6</f>
        <v>0</v>
      </c>
      <c r="M308" s="162">
        <f>(SUMIFS(Profile!$F$2:$F$17521,Profile!$B$2:$B$17521,$B308,Profile!$C$2:$C$17521,M$8))*$C$6</f>
        <v>0</v>
      </c>
      <c r="N308" s="162">
        <f>(SUMIFS(Profile!$F$2:$F$17521,Profile!$B$2:$B$17521,$B308,Profile!$C$2:$C$17521,N$8))*$C$6</f>
        <v>0</v>
      </c>
      <c r="O308" s="162">
        <f>(SUMIFS(Profile!$F$2:$F$17521,Profile!$B$2:$B$17521,$B308,Profile!$C$2:$C$17521,O$8))*$C$6</f>
        <v>0</v>
      </c>
      <c r="P308" s="162">
        <f>(SUMIFS(Profile!$F$2:$F$17521,Profile!$B$2:$B$17521,$B308,Profile!$C$2:$C$17521,P$8))*$C$6</f>
        <v>0</v>
      </c>
      <c r="Q308" s="162">
        <f>(SUMIFS(Profile!$F$2:$F$17521,Profile!$B$2:$B$17521,$B308,Profile!$C$2:$C$17521,Q$8))*$C$6</f>
        <v>0</v>
      </c>
      <c r="R308" s="162">
        <f>(SUMIFS(Profile!$F$2:$F$17521,Profile!$B$2:$B$17521,$B308,Profile!$C$2:$C$17521,R$8))*$C$6</f>
        <v>0</v>
      </c>
      <c r="S308" s="162">
        <f>(SUMIFS(Profile!$F$2:$F$17521,Profile!$B$2:$B$17521,$B308,Profile!$C$2:$C$17521,S$8))*$C$6</f>
        <v>0</v>
      </c>
      <c r="T308" s="162">
        <f>(SUMIFS(Profile!$F$2:$F$17521,Profile!$B$2:$B$17521,$B308,Profile!$C$2:$C$17521,T$8))*$C$6</f>
        <v>0</v>
      </c>
      <c r="U308" s="162">
        <f>(SUMIFS(Profile!$F$2:$F$17521,Profile!$B$2:$B$17521,$B308,Profile!$C$2:$C$17521,U$8))*$C$6</f>
        <v>0</v>
      </c>
      <c r="V308" s="162">
        <f>(SUMIFS(Profile!$F$2:$F$17521,Profile!$B$2:$B$17521,$B308,Profile!$C$2:$C$17521,V$8))*$C$6</f>
        <v>0</v>
      </c>
      <c r="W308" s="162">
        <f>(SUMIFS(Profile!$F$2:$F$17521,Profile!$B$2:$B$17521,$B308,Profile!$C$2:$C$17521,W$8))*$C$6</f>
        <v>0</v>
      </c>
      <c r="X308" s="162">
        <f>(SUMIFS(Profile!$F$2:$F$17521,Profile!$B$2:$B$17521,$B308,Profile!$C$2:$C$17521,X$8))*$C$6</f>
        <v>0</v>
      </c>
      <c r="Y308" s="162">
        <f>(SUMIFS(Profile!$F$2:$F$17521,Profile!$B$2:$B$17521,$B308,Profile!$C$2:$C$17521,Y$8))*$C$6</f>
        <v>0</v>
      </c>
      <c r="Z308" s="162">
        <f>(SUMIFS(Profile!$F$2:$F$17521,Profile!$B$2:$B$17521,$B308,Profile!$C$2:$C$17521,Z$8))*$C$6</f>
        <v>0</v>
      </c>
      <c r="AA308" s="162">
        <f>(SUMIFS(Profile!$F$2:$F$17521,Profile!$B$2:$B$17521,$B308,Profile!$C$2:$C$17521,AA$8))*$C$6</f>
        <v>0</v>
      </c>
      <c r="AB308" s="162">
        <f>(SUMIFS(Profile!$F$2:$F$17521,Profile!$B$2:$B$17521,$B308,Profile!$C$2:$C$17521,AB$8))*$C$6</f>
        <v>0</v>
      </c>
      <c r="AC308" s="162">
        <f>(SUMIFS(Profile!$F$2:$F$17521,Profile!$B$2:$B$17521,$B308,Profile!$C$2:$C$17521,AC$8))*$C$6</f>
        <v>0</v>
      </c>
      <c r="AD308" s="162">
        <f>(SUMIFS(Profile!$F$2:$F$17521,Profile!$B$2:$B$17521,$B308,Profile!$C$2:$C$17521,AD$8))*$C$6</f>
        <v>0</v>
      </c>
      <c r="AE308" s="162">
        <f>(SUMIFS(Profile!$F$2:$F$17521,Profile!$B$2:$B$17521,$B308,Profile!$C$2:$C$17521,AE$8))*$C$6</f>
        <v>0</v>
      </c>
      <c r="AF308" s="162">
        <f>(SUMIFS(Profile!$F$2:$F$17521,Profile!$B$2:$B$17521,$B308,Profile!$C$2:$C$17521,AF$8))*$C$6</f>
        <v>0</v>
      </c>
      <c r="AG308" s="162">
        <f>(SUMIFS(Profile!$F$2:$F$17521,Profile!$B$2:$B$17521,$B308,Profile!$C$2:$C$17521,AG$8))*$C$6</f>
        <v>0</v>
      </c>
      <c r="AH308" s="162">
        <f>(SUMIFS(Profile!$F$2:$F$17521,Profile!$B$2:$B$17521,$B308,Profile!$C$2:$C$17521,AH$8))*$C$6</f>
        <v>0</v>
      </c>
      <c r="AI308" s="162">
        <f>(SUMIFS(Profile!$F$2:$F$17521,Profile!$B$2:$B$17521,$B308,Profile!$C$2:$C$17521,AI$8))*$C$6</f>
        <v>0</v>
      </c>
      <c r="AJ308" s="162">
        <f>(SUMIFS(Profile!$F$2:$F$17521,Profile!$B$2:$B$17521,$B308,Profile!$C$2:$C$17521,AJ$8))*$C$6</f>
        <v>0</v>
      </c>
      <c r="AK308" s="162">
        <f>(SUMIFS(Profile!$F$2:$F$17521,Profile!$B$2:$B$17521,$B308,Profile!$C$2:$C$17521,AK$8))*$C$6</f>
        <v>0</v>
      </c>
      <c r="AL308" s="162">
        <f>(SUMIFS(Profile!$F$2:$F$17521,Profile!$B$2:$B$17521,$B308,Profile!$C$2:$C$17521,AL$8))*$C$6</f>
        <v>0</v>
      </c>
      <c r="AM308" s="162">
        <f>(SUMIFS(Profile!$F$2:$F$17521,Profile!$B$2:$B$17521,$B308,Profile!$C$2:$C$17521,AM$8))*$C$6</f>
        <v>0</v>
      </c>
      <c r="AN308" s="162">
        <f>(SUMIFS(Profile!$F$2:$F$17521,Profile!$B$2:$B$17521,$B308,Profile!$C$2:$C$17521,AN$8))*$C$6</f>
        <v>0</v>
      </c>
      <c r="AO308" s="162">
        <f>(SUMIFS(Profile!$F$2:$F$17521,Profile!$B$2:$B$17521,$B308,Profile!$C$2:$C$17521,AO$8))*$C$6</f>
        <v>0</v>
      </c>
      <c r="AP308" s="162">
        <f>(SUMIFS(Profile!$F$2:$F$17521,Profile!$B$2:$B$17521,$B308,Profile!$C$2:$C$17521,AP$8))*$C$6</f>
        <v>0</v>
      </c>
      <c r="AQ308" s="162">
        <f>(SUMIFS(Profile!$F$2:$F$17521,Profile!$B$2:$B$17521,$B308,Profile!$C$2:$C$17521,AQ$8))*$C$6</f>
        <v>0</v>
      </c>
      <c r="AR308" s="162">
        <f>(SUMIFS(Profile!$F$2:$F$17521,Profile!$B$2:$B$17521,$B308,Profile!$C$2:$C$17521,AR$8))*$C$6</f>
        <v>0</v>
      </c>
      <c r="AS308" s="162">
        <f>(SUMIFS(Profile!$F$2:$F$17521,Profile!$B$2:$B$17521,$B308,Profile!$C$2:$C$17521,AS$8))*$C$6</f>
        <v>0</v>
      </c>
      <c r="AT308" s="162">
        <f>(SUMIFS(Profile!$F$2:$F$17521,Profile!$B$2:$B$17521,$B308,Profile!$C$2:$C$17521,AT$8))*$C$6</f>
        <v>0</v>
      </c>
      <c r="AU308" s="162">
        <f>(SUMIFS(Profile!$F$2:$F$17521,Profile!$B$2:$B$17521,$B308,Profile!$C$2:$C$17521,AU$8))*$C$6</f>
        <v>0</v>
      </c>
      <c r="AV308" s="162">
        <f>(SUMIFS(Profile!$F$2:$F$17521,Profile!$B$2:$B$17521,$B308,Profile!$C$2:$C$17521,AV$8))*$C$6</f>
        <v>0</v>
      </c>
      <c r="AW308" s="162">
        <f>(SUMIFS(Profile!$F$2:$F$17521,Profile!$B$2:$B$17521,$B308,Profile!$C$2:$C$17521,AW$8))*$C$6</f>
        <v>0</v>
      </c>
      <c r="AX308" s="162">
        <f>(SUMIFS(Profile!$F$2:$F$17521,Profile!$B$2:$B$17521,$B308,Profile!$C$2:$C$17521,AX$8))*$C$6</f>
        <v>0</v>
      </c>
      <c r="AY308" s="162">
        <f>(SUMIFS(Profile!$F$2:$F$17521,Profile!$B$2:$B$17521,$B308,Profile!$C$2:$C$17521,AY$8))*$C$6</f>
        <v>0</v>
      </c>
      <c r="AZ308" s="162">
        <f>(SUMIFS(Profile!$F$2:$F$17521,Profile!$B$2:$B$17521,$B308,Profile!$C$2:$C$17521,AZ$8))*$C$6</f>
        <v>0</v>
      </c>
      <c r="BA308" s="162">
        <f t="shared" si="10"/>
        <v>0</v>
      </c>
      <c r="BB308" s="162">
        <f>(SUMIFS(Profile!$E$2:$E$17521,Profile!$B$2:$B$17521,$B308,Profile!$C$2:$C$17521,BB$8))*$C$9</f>
        <v>0</v>
      </c>
      <c r="BC308" s="162">
        <f>(SUMIFS(Profile!$E$2:$E$17521,Profile!$B$2:$B$17521,$B308,Profile!$C$2:$C$17521,BC$8))*$C$9</f>
        <v>0</v>
      </c>
      <c r="BD308" s="162">
        <f>(SUMIFS(Profile!$E$2:$E$17521,Profile!$B$2:$B$17521,$B308,Profile!$C$2:$C$17521,BD$8))*$C$9</f>
        <v>0</v>
      </c>
      <c r="BE308" s="162">
        <f>(SUMIFS(Profile!$E$2:$E$17521,Profile!$B$2:$B$17521,$B308,Profile!$C$2:$C$17521,BE$8))*$C$9</f>
        <v>0</v>
      </c>
      <c r="BF308" s="162">
        <f>(SUMIFS(Profile!$E$2:$E$17521,Profile!$B$2:$B$17521,$B308,Profile!$C$2:$C$17521,BF$8))*$C$9</f>
        <v>0</v>
      </c>
      <c r="BG308" s="162">
        <f>(SUMIFS(Profile!$E$2:$E$17521,Profile!$B$2:$B$17521,$B308,Profile!$C$2:$C$17521,BG$8))*$C$9</f>
        <v>0</v>
      </c>
      <c r="BH308" s="162">
        <f>(SUMIFS(Profile!$E$2:$E$17521,Profile!$B$2:$B$17521,$B308,Profile!$C$2:$C$17521,BH$8))*$C$9</f>
        <v>0</v>
      </c>
      <c r="BI308" s="162">
        <f>(SUMIFS(Profile!$E$2:$E$17521,Profile!$B$2:$B$17521,$B308,Profile!$C$2:$C$17521,BI$8))*$C$9</f>
        <v>0</v>
      </c>
      <c r="BJ308" s="162">
        <f>(SUMIFS(Profile!$E$2:$E$17521,Profile!$B$2:$B$17521,$B308,Profile!$C$2:$C$17521,BJ$8))*$C$9</f>
        <v>0</v>
      </c>
      <c r="BK308" s="162">
        <f>(SUMIFS(Profile!$E$2:$E$17521,Profile!$B$2:$B$17521,$B308,Profile!$C$2:$C$17521,BK$8))*$C$9</f>
        <v>0</v>
      </c>
      <c r="BL308" s="162">
        <f>(SUMIFS(Profile!$E$2:$E$17521,Profile!$B$2:$B$17521,$B308,Profile!$C$2:$C$17521,BL$8))*$C$9</f>
        <v>0</v>
      </c>
      <c r="BM308" s="162">
        <f>(SUMIFS(Profile!$E$2:$E$17521,Profile!$B$2:$B$17521,$B308,Profile!$C$2:$C$17521,BM$8))*$C$9</f>
        <v>0</v>
      </c>
      <c r="BN308" s="162">
        <f>(SUMIFS(Profile!$E$2:$E$17521,Profile!$B$2:$B$17521,$B308,Profile!$C$2:$C$17521,BN$8))*$C$9</f>
        <v>0</v>
      </c>
      <c r="BO308" s="162">
        <f>(SUMIFS(Profile!$E$2:$E$17521,Profile!$B$2:$B$17521,$B308,Profile!$C$2:$C$17521,BO$8))*$C$9</f>
        <v>0</v>
      </c>
      <c r="BP308" s="162">
        <f>(SUMIFS(Profile!$E$2:$E$17521,Profile!$B$2:$B$17521,$B308,Profile!$C$2:$C$17521,BP$8))*$C$9</f>
        <v>0</v>
      </c>
      <c r="BQ308" s="162">
        <f>(SUMIFS(Profile!$E$2:$E$17521,Profile!$B$2:$B$17521,$B308,Profile!$C$2:$C$17521,BQ$8))*$C$9</f>
        <v>0</v>
      </c>
      <c r="BR308" s="162">
        <f>(SUMIFS(Profile!$E$2:$E$17521,Profile!$B$2:$B$17521,$B308,Profile!$C$2:$C$17521,BR$8))*$C$9</f>
        <v>0</v>
      </c>
      <c r="BS308" s="162">
        <f>(SUMIFS(Profile!$E$2:$E$17521,Profile!$B$2:$B$17521,$B308,Profile!$C$2:$C$17521,BS$8))*$C$9</f>
        <v>0</v>
      </c>
      <c r="BT308" s="162">
        <f>(SUMIFS(Profile!$E$2:$E$17521,Profile!$B$2:$B$17521,$B308,Profile!$C$2:$C$17521,BT$8))*$C$9</f>
        <v>0</v>
      </c>
      <c r="BU308" s="162">
        <f>(SUMIFS(Profile!$E$2:$E$17521,Profile!$B$2:$B$17521,$B308,Profile!$C$2:$C$17521,BU$8))*$C$9</f>
        <v>0</v>
      </c>
      <c r="BV308" s="162">
        <f>(SUMIFS(Profile!$E$2:$E$17521,Profile!$B$2:$B$17521,$B308,Profile!$C$2:$C$17521,BV$8))*$C$9</f>
        <v>0</v>
      </c>
      <c r="BW308" s="162">
        <f>(SUMIFS(Profile!$E$2:$E$17521,Profile!$B$2:$B$17521,$B308,Profile!$C$2:$C$17521,BW$8))*$C$9</f>
        <v>0</v>
      </c>
      <c r="BX308" s="162">
        <f>(SUMIFS(Profile!$E$2:$E$17521,Profile!$B$2:$B$17521,$B308,Profile!$C$2:$C$17521,BX$8))*$C$9</f>
        <v>0</v>
      </c>
      <c r="BY308" s="162">
        <f>(SUMIFS(Profile!$E$2:$E$17521,Profile!$B$2:$B$17521,$B308,Profile!$C$2:$C$17521,BY$8))*$C$9</f>
        <v>0</v>
      </c>
      <c r="BZ308" s="162">
        <f>(SUMIFS(Profile!$E$2:$E$17521,Profile!$B$2:$B$17521,$B308,Profile!$C$2:$C$17521,BZ$8))*$C$9</f>
        <v>0</v>
      </c>
      <c r="CA308" s="162">
        <f>(SUMIFS(Profile!$E$2:$E$17521,Profile!$B$2:$B$17521,$B308,Profile!$C$2:$C$17521,CA$8))*$C$9</f>
        <v>0</v>
      </c>
      <c r="CB308" s="162">
        <f>(SUMIFS(Profile!$E$2:$E$17521,Profile!$B$2:$B$17521,$B308,Profile!$C$2:$C$17521,CB$8))*$C$9</f>
        <v>0</v>
      </c>
      <c r="CC308" s="162">
        <f>(SUMIFS(Profile!$E$2:$E$17521,Profile!$B$2:$B$17521,$B308,Profile!$C$2:$C$17521,CC$8))*$C$9</f>
        <v>0</v>
      </c>
      <c r="CD308" s="162">
        <f>(SUMIFS(Profile!$E$2:$E$17521,Profile!$B$2:$B$17521,$B308,Profile!$C$2:$C$17521,CD$8))*$C$9</f>
        <v>0</v>
      </c>
      <c r="CE308" s="162">
        <f>(SUMIFS(Profile!$E$2:$E$17521,Profile!$B$2:$B$17521,$B308,Profile!$C$2:$C$17521,CE$8))*$C$9</f>
        <v>0</v>
      </c>
      <c r="CF308" s="162">
        <f>(SUMIFS(Profile!$E$2:$E$17521,Profile!$B$2:$B$17521,$B308,Profile!$C$2:$C$17521,CF$8))*$C$9</f>
        <v>0</v>
      </c>
      <c r="CG308" s="162">
        <f>(SUMIFS(Profile!$E$2:$E$17521,Profile!$B$2:$B$17521,$B308,Profile!$C$2:$C$17521,CG$8))*$C$9</f>
        <v>0</v>
      </c>
      <c r="CH308" s="162">
        <f>(SUMIFS(Profile!$E$2:$E$17521,Profile!$B$2:$B$17521,$B308,Profile!$C$2:$C$17521,CH$8))*$C$9</f>
        <v>0</v>
      </c>
      <c r="CI308" s="162">
        <f>(SUMIFS(Profile!$E$2:$E$17521,Profile!$B$2:$B$17521,$B308,Profile!$C$2:$C$17521,CI$8))*$C$9</f>
        <v>0</v>
      </c>
      <c r="CJ308" s="162">
        <f>(SUMIFS(Profile!$E$2:$E$17521,Profile!$B$2:$B$17521,$B308,Profile!$C$2:$C$17521,CJ$8))*$C$9</f>
        <v>0</v>
      </c>
      <c r="CK308" s="162">
        <f>(SUMIFS(Profile!$E$2:$E$17521,Profile!$B$2:$B$17521,$B308,Profile!$C$2:$C$17521,CK$8))*$C$9</f>
        <v>0</v>
      </c>
      <c r="CL308" s="162">
        <f>(SUMIFS(Profile!$E$2:$E$17521,Profile!$B$2:$B$17521,$B308,Profile!$C$2:$C$17521,CL$8))*$C$9</f>
        <v>0</v>
      </c>
      <c r="CM308" s="162">
        <f>(SUMIFS(Profile!$E$2:$E$17521,Profile!$B$2:$B$17521,$B308,Profile!$C$2:$C$17521,CM$8))*$C$9</f>
        <v>0</v>
      </c>
      <c r="CN308" s="162">
        <f>(SUMIFS(Profile!$E$2:$E$17521,Profile!$B$2:$B$17521,$B308,Profile!$C$2:$C$17521,CN$8))*$C$9</f>
        <v>0</v>
      </c>
      <c r="CO308" s="162">
        <f>(SUMIFS(Profile!$E$2:$E$17521,Profile!$B$2:$B$17521,$B308,Profile!$C$2:$C$17521,CO$8))*$C$9</f>
        <v>0</v>
      </c>
      <c r="CP308" s="162">
        <f>(SUMIFS(Profile!$E$2:$E$17521,Profile!$B$2:$B$17521,$B308,Profile!$C$2:$C$17521,CP$8))*$C$9</f>
        <v>0</v>
      </c>
      <c r="CQ308" s="162">
        <f>(SUMIFS(Profile!$E$2:$E$17521,Profile!$B$2:$B$17521,$B308,Profile!$C$2:$C$17521,CQ$8))*$C$9</f>
        <v>0</v>
      </c>
      <c r="CR308" s="162">
        <f>(SUMIFS(Profile!$E$2:$E$17521,Profile!$B$2:$B$17521,$B308,Profile!$C$2:$C$17521,CR$8))*$C$9</f>
        <v>0</v>
      </c>
      <c r="CS308" s="162">
        <f>(SUMIFS(Profile!$E$2:$E$17521,Profile!$B$2:$B$17521,$B308,Profile!$C$2:$C$17521,CS$8))*$C$9</f>
        <v>0</v>
      </c>
      <c r="CT308" s="162">
        <f>(SUMIFS(Profile!$E$2:$E$17521,Profile!$B$2:$B$17521,$B308,Profile!$C$2:$C$17521,CT$8))*$C$9</f>
        <v>0</v>
      </c>
      <c r="CU308" s="162">
        <f>(SUMIFS(Profile!$E$2:$E$17521,Profile!$B$2:$B$17521,$B308,Profile!$C$2:$C$17521,CU$8))*$C$9</f>
        <v>0</v>
      </c>
      <c r="CV308" s="162">
        <f>(SUMIFS(Profile!$E$2:$E$17521,Profile!$B$2:$B$17521,$B308,Profile!$C$2:$C$17521,CV$8))*$C$9</f>
        <v>0</v>
      </c>
      <c r="CW308" s="162">
        <f>(SUMIFS(Profile!$E$2:$E$17521,Profile!$B$2:$B$17521,$B308,Profile!$C$2:$C$17521,CW$8))*$C$9</f>
        <v>0</v>
      </c>
      <c r="CX308" s="162">
        <f t="shared" si="11"/>
        <v>0</v>
      </c>
      <c r="CY308" s="162">
        <f t="shared" ref="CY308:ET308" si="1501">MAX(BB308-E308,0)</f>
        <v>0</v>
      </c>
      <c r="CZ308" s="162">
        <f t="shared" si="1501"/>
        <v>0</v>
      </c>
      <c r="DA308" s="162">
        <f t="shared" si="1501"/>
        <v>0</v>
      </c>
      <c r="DB308" s="162">
        <f t="shared" si="1501"/>
        <v>0</v>
      </c>
      <c r="DC308" s="162">
        <f t="shared" si="1501"/>
        <v>0</v>
      </c>
      <c r="DD308" s="162">
        <f t="shared" si="1501"/>
        <v>0</v>
      </c>
      <c r="DE308" s="162">
        <f t="shared" si="1501"/>
        <v>0</v>
      </c>
      <c r="DF308" s="162">
        <f t="shared" si="1501"/>
        <v>0</v>
      </c>
      <c r="DG308" s="162">
        <f t="shared" si="1501"/>
        <v>0</v>
      </c>
      <c r="DH308" s="162">
        <f t="shared" si="1501"/>
        <v>0</v>
      </c>
      <c r="DI308" s="162">
        <f t="shared" si="1501"/>
        <v>0</v>
      </c>
      <c r="DJ308" s="162">
        <f t="shared" si="1501"/>
        <v>0</v>
      </c>
      <c r="DK308" s="162">
        <f t="shared" si="1501"/>
        <v>0</v>
      </c>
      <c r="DL308" s="162">
        <f t="shared" si="1501"/>
        <v>0</v>
      </c>
      <c r="DM308" s="162">
        <f t="shared" si="1501"/>
        <v>0</v>
      </c>
      <c r="DN308" s="162">
        <f t="shared" si="1501"/>
        <v>0</v>
      </c>
      <c r="DO308" s="162">
        <f t="shared" si="1501"/>
        <v>0</v>
      </c>
      <c r="DP308" s="162">
        <f t="shared" si="1501"/>
        <v>0</v>
      </c>
      <c r="DQ308" s="162">
        <f t="shared" si="1501"/>
        <v>0</v>
      </c>
      <c r="DR308" s="162">
        <f t="shared" si="1501"/>
        <v>0</v>
      </c>
      <c r="DS308" s="162">
        <f t="shared" si="1501"/>
        <v>0</v>
      </c>
      <c r="DT308" s="162">
        <f t="shared" si="1501"/>
        <v>0</v>
      </c>
      <c r="DU308" s="162">
        <f t="shared" si="1501"/>
        <v>0</v>
      </c>
      <c r="DV308" s="162">
        <f t="shared" si="1501"/>
        <v>0</v>
      </c>
      <c r="DW308" s="162">
        <f t="shared" si="1501"/>
        <v>0</v>
      </c>
      <c r="DX308" s="162">
        <f t="shared" si="1501"/>
        <v>0</v>
      </c>
      <c r="DY308" s="162">
        <f t="shared" si="1501"/>
        <v>0</v>
      </c>
      <c r="DZ308" s="162">
        <f t="shared" si="1501"/>
        <v>0</v>
      </c>
      <c r="EA308" s="162">
        <f t="shared" si="1501"/>
        <v>0</v>
      </c>
      <c r="EB308" s="162">
        <f t="shared" si="1501"/>
        <v>0</v>
      </c>
      <c r="EC308" s="162">
        <f t="shared" si="1501"/>
        <v>0</v>
      </c>
      <c r="ED308" s="162">
        <f t="shared" si="1501"/>
        <v>0</v>
      </c>
      <c r="EE308" s="162">
        <f t="shared" si="1501"/>
        <v>0</v>
      </c>
      <c r="EF308" s="162">
        <f t="shared" si="1501"/>
        <v>0</v>
      </c>
      <c r="EG308" s="162">
        <f t="shared" si="1501"/>
        <v>0</v>
      </c>
      <c r="EH308" s="162">
        <f t="shared" si="1501"/>
        <v>0</v>
      </c>
      <c r="EI308" s="162">
        <f t="shared" si="1501"/>
        <v>0</v>
      </c>
      <c r="EJ308" s="162">
        <f t="shared" si="1501"/>
        <v>0</v>
      </c>
      <c r="EK308" s="162">
        <f t="shared" si="1501"/>
        <v>0</v>
      </c>
      <c r="EL308" s="162">
        <f t="shared" si="1501"/>
        <v>0</v>
      </c>
      <c r="EM308" s="162">
        <f t="shared" si="1501"/>
        <v>0</v>
      </c>
      <c r="EN308" s="162">
        <f t="shared" si="1501"/>
        <v>0</v>
      </c>
      <c r="EO308" s="162">
        <f t="shared" si="1501"/>
        <v>0</v>
      </c>
      <c r="EP308" s="162">
        <f t="shared" si="1501"/>
        <v>0</v>
      </c>
      <c r="EQ308" s="162">
        <f t="shared" si="1501"/>
        <v>0</v>
      </c>
      <c r="ER308" s="162">
        <f t="shared" si="1501"/>
        <v>0</v>
      </c>
      <c r="ES308" s="162">
        <f t="shared" si="1501"/>
        <v>0</v>
      </c>
      <c r="ET308" s="162">
        <f t="shared" si="1501"/>
        <v>0</v>
      </c>
      <c r="EU308" s="162">
        <f t="shared" si="13"/>
        <v>0</v>
      </c>
      <c r="EV308" s="162">
        <f t="shared" ref="EV308:GQ308" si="1502">BB308-CY308</f>
        <v>0</v>
      </c>
      <c r="EW308" s="162">
        <f t="shared" si="1502"/>
        <v>0</v>
      </c>
      <c r="EX308" s="162">
        <f t="shared" si="1502"/>
        <v>0</v>
      </c>
      <c r="EY308" s="162">
        <f t="shared" si="1502"/>
        <v>0</v>
      </c>
      <c r="EZ308" s="162">
        <f t="shared" si="1502"/>
        <v>0</v>
      </c>
      <c r="FA308" s="162">
        <f t="shared" si="1502"/>
        <v>0</v>
      </c>
      <c r="FB308" s="162">
        <f t="shared" si="1502"/>
        <v>0</v>
      </c>
      <c r="FC308" s="162">
        <f t="shared" si="1502"/>
        <v>0</v>
      </c>
      <c r="FD308" s="162">
        <f t="shared" si="1502"/>
        <v>0</v>
      </c>
      <c r="FE308" s="162">
        <f t="shared" si="1502"/>
        <v>0</v>
      </c>
      <c r="FF308" s="162">
        <f t="shared" si="1502"/>
        <v>0</v>
      </c>
      <c r="FG308" s="162">
        <f t="shared" si="1502"/>
        <v>0</v>
      </c>
      <c r="FH308" s="162">
        <f t="shared" si="1502"/>
        <v>0</v>
      </c>
      <c r="FI308" s="162">
        <f t="shared" si="1502"/>
        <v>0</v>
      </c>
      <c r="FJ308" s="162">
        <f t="shared" si="1502"/>
        <v>0</v>
      </c>
      <c r="FK308" s="162">
        <f t="shared" si="1502"/>
        <v>0</v>
      </c>
      <c r="FL308" s="162">
        <f t="shared" si="1502"/>
        <v>0</v>
      </c>
      <c r="FM308" s="162">
        <f t="shared" si="1502"/>
        <v>0</v>
      </c>
      <c r="FN308" s="162">
        <f t="shared" si="1502"/>
        <v>0</v>
      </c>
      <c r="FO308" s="162">
        <f t="shared" si="1502"/>
        <v>0</v>
      </c>
      <c r="FP308" s="162">
        <f t="shared" si="1502"/>
        <v>0</v>
      </c>
      <c r="FQ308" s="162">
        <f t="shared" si="1502"/>
        <v>0</v>
      </c>
      <c r="FR308" s="162">
        <f t="shared" si="1502"/>
        <v>0</v>
      </c>
      <c r="FS308" s="162">
        <f t="shared" si="1502"/>
        <v>0</v>
      </c>
      <c r="FT308" s="162">
        <f t="shared" si="1502"/>
        <v>0</v>
      </c>
      <c r="FU308" s="162">
        <f t="shared" si="1502"/>
        <v>0</v>
      </c>
      <c r="FV308" s="162">
        <f t="shared" si="1502"/>
        <v>0</v>
      </c>
      <c r="FW308" s="162">
        <f t="shared" si="1502"/>
        <v>0</v>
      </c>
      <c r="FX308" s="162">
        <f t="shared" si="1502"/>
        <v>0</v>
      </c>
      <c r="FY308" s="162">
        <f t="shared" si="1502"/>
        <v>0</v>
      </c>
      <c r="FZ308" s="162">
        <f t="shared" si="1502"/>
        <v>0</v>
      </c>
      <c r="GA308" s="162">
        <f t="shared" si="1502"/>
        <v>0</v>
      </c>
      <c r="GB308" s="162">
        <f t="shared" si="1502"/>
        <v>0</v>
      </c>
      <c r="GC308" s="162">
        <f t="shared" si="1502"/>
        <v>0</v>
      </c>
      <c r="GD308" s="162">
        <f t="shared" si="1502"/>
        <v>0</v>
      </c>
      <c r="GE308" s="162">
        <f t="shared" si="1502"/>
        <v>0</v>
      </c>
      <c r="GF308" s="162">
        <f t="shared" si="1502"/>
        <v>0</v>
      </c>
      <c r="GG308" s="162">
        <f t="shared" si="1502"/>
        <v>0</v>
      </c>
      <c r="GH308" s="162">
        <f t="shared" si="1502"/>
        <v>0</v>
      </c>
      <c r="GI308" s="162">
        <f t="shared" si="1502"/>
        <v>0</v>
      </c>
      <c r="GJ308" s="162">
        <f t="shared" si="1502"/>
        <v>0</v>
      </c>
      <c r="GK308" s="162">
        <f t="shared" si="1502"/>
        <v>0</v>
      </c>
      <c r="GL308" s="162">
        <f t="shared" si="1502"/>
        <v>0</v>
      </c>
      <c r="GM308" s="162">
        <f t="shared" si="1502"/>
        <v>0</v>
      </c>
      <c r="GN308" s="162">
        <f t="shared" si="1502"/>
        <v>0</v>
      </c>
      <c r="GO308" s="162">
        <f t="shared" si="1502"/>
        <v>0</v>
      </c>
      <c r="GP308" s="162">
        <f t="shared" si="1502"/>
        <v>0</v>
      </c>
      <c r="GQ308" s="162">
        <f t="shared" si="1502"/>
        <v>0</v>
      </c>
      <c r="GR308" s="162">
        <f t="shared" si="15"/>
        <v>0</v>
      </c>
      <c r="GS308" s="162">
        <f t="shared" ref="GS308:IN308" si="1503">E308-EV308</f>
        <v>0</v>
      </c>
      <c r="GT308" s="162">
        <f t="shared" si="1503"/>
        <v>0</v>
      </c>
      <c r="GU308" s="162">
        <f t="shared" si="1503"/>
        <v>0</v>
      </c>
      <c r="GV308" s="162">
        <f t="shared" si="1503"/>
        <v>0</v>
      </c>
      <c r="GW308" s="162">
        <f t="shared" si="1503"/>
        <v>0</v>
      </c>
      <c r="GX308" s="162">
        <f t="shared" si="1503"/>
        <v>0</v>
      </c>
      <c r="GY308" s="162">
        <f t="shared" si="1503"/>
        <v>0</v>
      </c>
      <c r="GZ308" s="162">
        <f t="shared" si="1503"/>
        <v>0</v>
      </c>
      <c r="HA308" s="162">
        <f t="shared" si="1503"/>
        <v>0</v>
      </c>
      <c r="HB308" s="162">
        <f t="shared" si="1503"/>
        <v>0</v>
      </c>
      <c r="HC308" s="162">
        <f t="shared" si="1503"/>
        <v>0</v>
      </c>
      <c r="HD308" s="162">
        <f t="shared" si="1503"/>
        <v>0</v>
      </c>
      <c r="HE308" s="162">
        <f t="shared" si="1503"/>
        <v>0</v>
      </c>
      <c r="HF308" s="162">
        <f t="shared" si="1503"/>
        <v>0</v>
      </c>
      <c r="HG308" s="162">
        <f t="shared" si="1503"/>
        <v>0</v>
      </c>
      <c r="HH308" s="162">
        <f t="shared" si="1503"/>
        <v>0</v>
      </c>
      <c r="HI308" s="162">
        <f t="shared" si="1503"/>
        <v>0</v>
      </c>
      <c r="HJ308" s="162">
        <f t="shared" si="1503"/>
        <v>0</v>
      </c>
      <c r="HK308" s="162">
        <f t="shared" si="1503"/>
        <v>0</v>
      </c>
      <c r="HL308" s="162">
        <f t="shared" si="1503"/>
        <v>0</v>
      </c>
      <c r="HM308" s="162">
        <f t="shared" si="1503"/>
        <v>0</v>
      </c>
      <c r="HN308" s="162">
        <f t="shared" si="1503"/>
        <v>0</v>
      </c>
      <c r="HO308" s="162">
        <f t="shared" si="1503"/>
        <v>0</v>
      </c>
      <c r="HP308" s="162">
        <f t="shared" si="1503"/>
        <v>0</v>
      </c>
      <c r="HQ308" s="162">
        <f t="shared" si="1503"/>
        <v>0</v>
      </c>
      <c r="HR308" s="162">
        <f t="shared" si="1503"/>
        <v>0</v>
      </c>
      <c r="HS308" s="162">
        <f t="shared" si="1503"/>
        <v>0</v>
      </c>
      <c r="HT308" s="162">
        <f t="shared" si="1503"/>
        <v>0</v>
      </c>
      <c r="HU308" s="162">
        <f t="shared" si="1503"/>
        <v>0</v>
      </c>
      <c r="HV308" s="162">
        <f t="shared" si="1503"/>
        <v>0</v>
      </c>
      <c r="HW308" s="162">
        <f t="shared" si="1503"/>
        <v>0</v>
      </c>
      <c r="HX308" s="162">
        <f t="shared" si="1503"/>
        <v>0</v>
      </c>
      <c r="HY308" s="162">
        <f t="shared" si="1503"/>
        <v>0</v>
      </c>
      <c r="HZ308" s="162">
        <f t="shared" si="1503"/>
        <v>0</v>
      </c>
      <c r="IA308" s="162">
        <f t="shared" si="1503"/>
        <v>0</v>
      </c>
      <c r="IB308" s="162">
        <f t="shared" si="1503"/>
        <v>0</v>
      </c>
      <c r="IC308" s="162">
        <f t="shared" si="1503"/>
        <v>0</v>
      </c>
      <c r="ID308" s="162">
        <f t="shared" si="1503"/>
        <v>0</v>
      </c>
      <c r="IE308" s="162">
        <f t="shared" si="1503"/>
        <v>0</v>
      </c>
      <c r="IF308" s="162">
        <f t="shared" si="1503"/>
        <v>0</v>
      </c>
      <c r="IG308" s="162">
        <f t="shared" si="1503"/>
        <v>0</v>
      </c>
      <c r="IH308" s="162">
        <f t="shared" si="1503"/>
        <v>0</v>
      </c>
      <c r="II308" s="162">
        <f t="shared" si="1503"/>
        <v>0</v>
      </c>
      <c r="IJ308" s="162">
        <f t="shared" si="1503"/>
        <v>0</v>
      </c>
      <c r="IK308" s="162">
        <f t="shared" si="1503"/>
        <v>0</v>
      </c>
      <c r="IL308" s="162">
        <f t="shared" si="1503"/>
        <v>0</v>
      </c>
      <c r="IM308" s="162">
        <f t="shared" si="1503"/>
        <v>0</v>
      </c>
      <c r="IN308" s="162">
        <f t="shared" si="1503"/>
        <v>0</v>
      </c>
      <c r="IO308" s="162">
        <f t="shared" si="17"/>
        <v>0</v>
      </c>
      <c r="IP308" s="162">
        <f t="shared" si="23"/>
        <v>0</v>
      </c>
      <c r="IQ308" s="162">
        <f t="shared" ref="IQ308:KK308" si="1504">MAX((MIN(CZ308+IP308,$IO$7))-GT308,0)</f>
        <v>0</v>
      </c>
      <c r="IR308" s="162">
        <f t="shared" si="1504"/>
        <v>0</v>
      </c>
      <c r="IS308" s="162">
        <f t="shared" si="1504"/>
        <v>0</v>
      </c>
      <c r="IT308" s="162">
        <f t="shared" si="1504"/>
        <v>0</v>
      </c>
      <c r="IU308" s="162">
        <f t="shared" si="1504"/>
        <v>0</v>
      </c>
      <c r="IV308" s="162">
        <f t="shared" si="1504"/>
        <v>0</v>
      </c>
      <c r="IW308" s="162">
        <f t="shared" si="1504"/>
        <v>0</v>
      </c>
      <c r="IX308" s="162">
        <f t="shared" si="1504"/>
        <v>0</v>
      </c>
      <c r="IY308" s="162">
        <f t="shared" si="1504"/>
        <v>0</v>
      </c>
      <c r="IZ308" s="162">
        <f t="shared" si="1504"/>
        <v>0</v>
      </c>
      <c r="JA308" s="162">
        <f t="shared" si="1504"/>
        <v>0</v>
      </c>
      <c r="JB308" s="162">
        <f t="shared" si="1504"/>
        <v>0</v>
      </c>
      <c r="JC308" s="162">
        <f t="shared" si="1504"/>
        <v>0</v>
      </c>
      <c r="JD308" s="162">
        <f t="shared" si="1504"/>
        <v>0</v>
      </c>
      <c r="JE308" s="162">
        <f t="shared" si="1504"/>
        <v>0</v>
      </c>
      <c r="JF308" s="162">
        <f t="shared" si="1504"/>
        <v>0</v>
      </c>
      <c r="JG308" s="162">
        <f t="shared" si="1504"/>
        <v>0</v>
      </c>
      <c r="JH308" s="162">
        <f t="shared" si="1504"/>
        <v>0</v>
      </c>
      <c r="JI308" s="162">
        <f t="shared" si="1504"/>
        <v>0</v>
      </c>
      <c r="JJ308" s="162">
        <f t="shared" si="1504"/>
        <v>0</v>
      </c>
      <c r="JK308" s="162">
        <f t="shared" si="1504"/>
        <v>0</v>
      </c>
      <c r="JL308" s="162">
        <f t="shared" si="1504"/>
        <v>0</v>
      </c>
      <c r="JM308" s="162">
        <f t="shared" si="1504"/>
        <v>0</v>
      </c>
      <c r="JN308" s="162">
        <f t="shared" si="1504"/>
        <v>0</v>
      </c>
      <c r="JO308" s="162">
        <f t="shared" si="1504"/>
        <v>0</v>
      </c>
      <c r="JP308" s="162">
        <f t="shared" si="1504"/>
        <v>0</v>
      </c>
      <c r="JQ308" s="162">
        <f t="shared" si="1504"/>
        <v>0</v>
      </c>
      <c r="JR308" s="162">
        <f t="shared" si="1504"/>
        <v>0</v>
      </c>
      <c r="JS308" s="162">
        <f t="shared" si="1504"/>
        <v>0</v>
      </c>
      <c r="JT308" s="162">
        <f t="shared" si="1504"/>
        <v>0</v>
      </c>
      <c r="JU308" s="162">
        <f t="shared" si="1504"/>
        <v>0</v>
      </c>
      <c r="JV308" s="162">
        <f t="shared" si="1504"/>
        <v>0</v>
      </c>
      <c r="JW308" s="162">
        <f t="shared" si="1504"/>
        <v>0</v>
      </c>
      <c r="JX308" s="162">
        <f t="shared" si="1504"/>
        <v>0</v>
      </c>
      <c r="JY308" s="162">
        <f t="shared" si="1504"/>
        <v>0</v>
      </c>
      <c r="JZ308" s="162">
        <f t="shared" si="1504"/>
        <v>0</v>
      </c>
      <c r="KA308" s="162">
        <f t="shared" si="1504"/>
        <v>0</v>
      </c>
      <c r="KB308" s="162">
        <f t="shared" si="1504"/>
        <v>0</v>
      </c>
      <c r="KC308" s="162">
        <f t="shared" si="1504"/>
        <v>0</v>
      </c>
      <c r="KD308" s="162">
        <f t="shared" si="1504"/>
        <v>0</v>
      </c>
      <c r="KE308" s="162">
        <f t="shared" si="1504"/>
        <v>0</v>
      </c>
      <c r="KF308" s="162">
        <f t="shared" si="1504"/>
        <v>0</v>
      </c>
      <c r="KG308" s="162">
        <f t="shared" si="1504"/>
        <v>0</v>
      </c>
      <c r="KH308" s="162">
        <f t="shared" si="1504"/>
        <v>0</v>
      </c>
      <c r="KI308" s="162">
        <f t="shared" si="1504"/>
        <v>0</v>
      </c>
      <c r="KJ308" s="162">
        <f t="shared" si="1504"/>
        <v>0</v>
      </c>
      <c r="KK308" s="162">
        <f t="shared" si="1504"/>
        <v>0</v>
      </c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N308" s="1"/>
    </row>
    <row r="309" ht="14.25" customHeight="1" spans="1:326" x14ac:dyDescent="0.25">
      <c r="A309" s="1">
        <v>10</v>
      </c>
      <c r="B309" s="1">
        <f t="shared" ref="B309:C309" si="1505">B308+1</f>
        <v>299</v>
      </c>
      <c r="C309" s="232">
        <f t="shared" si="1505"/>
        <v>43764</v>
      </c>
      <c r="D309" s="162">
        <f t="shared" si="9"/>
        <v>0</v>
      </c>
      <c r="E309" s="162">
        <f>(SUMIFS(Profile!$F$2:$F$17521,Profile!$B$2:$B$17521,$B309,Profile!$C$2:$C$17521,E$8))*$C$6</f>
        <v>0</v>
      </c>
      <c r="F309" s="162">
        <f>(SUMIFS(Profile!$F$2:$F$17521,Profile!$B$2:$B$17521,$B309,Profile!$C$2:$C$17521,F$8))*$C$6</f>
        <v>0</v>
      </c>
      <c r="G309" s="162">
        <f>(SUMIFS(Profile!$F$2:$F$17521,Profile!$B$2:$B$17521,$B309,Profile!$C$2:$C$17521,G$8))*$C$6</f>
        <v>0</v>
      </c>
      <c r="H309" s="162">
        <f>(SUMIFS(Profile!$F$2:$F$17521,Profile!$B$2:$B$17521,$B309,Profile!$C$2:$C$17521,H$8))*$C$6</f>
        <v>0</v>
      </c>
      <c r="I309" s="162">
        <f>(SUMIFS(Profile!$F$2:$F$17521,Profile!$B$2:$B$17521,$B309,Profile!$C$2:$C$17521,I$8))*$C$6</f>
        <v>0</v>
      </c>
      <c r="J309" s="162">
        <f>(SUMIFS(Profile!$F$2:$F$17521,Profile!$B$2:$B$17521,$B309,Profile!$C$2:$C$17521,J$8))*$C$6</f>
        <v>0</v>
      </c>
      <c r="K309" s="162">
        <f>(SUMIFS(Profile!$F$2:$F$17521,Profile!$B$2:$B$17521,$B309,Profile!$C$2:$C$17521,K$8))*$C$6</f>
        <v>0</v>
      </c>
      <c r="L309" s="162">
        <f>(SUMIFS(Profile!$F$2:$F$17521,Profile!$B$2:$B$17521,$B309,Profile!$C$2:$C$17521,L$8))*$C$6</f>
        <v>0</v>
      </c>
      <c r="M309" s="162">
        <f>(SUMIFS(Profile!$F$2:$F$17521,Profile!$B$2:$B$17521,$B309,Profile!$C$2:$C$17521,M$8))*$C$6</f>
        <v>0</v>
      </c>
      <c r="N309" s="162">
        <f>(SUMIFS(Profile!$F$2:$F$17521,Profile!$B$2:$B$17521,$B309,Profile!$C$2:$C$17521,N$8))*$C$6</f>
        <v>0</v>
      </c>
      <c r="O309" s="162">
        <f>(SUMIFS(Profile!$F$2:$F$17521,Profile!$B$2:$B$17521,$B309,Profile!$C$2:$C$17521,O$8))*$C$6</f>
        <v>0</v>
      </c>
      <c r="P309" s="162">
        <f>(SUMIFS(Profile!$F$2:$F$17521,Profile!$B$2:$B$17521,$B309,Profile!$C$2:$C$17521,P$8))*$C$6</f>
        <v>0</v>
      </c>
      <c r="Q309" s="162">
        <f>(SUMIFS(Profile!$F$2:$F$17521,Profile!$B$2:$B$17521,$B309,Profile!$C$2:$C$17521,Q$8))*$C$6</f>
        <v>0</v>
      </c>
      <c r="R309" s="162">
        <f>(SUMIFS(Profile!$F$2:$F$17521,Profile!$B$2:$B$17521,$B309,Profile!$C$2:$C$17521,R$8))*$C$6</f>
        <v>0</v>
      </c>
      <c r="S309" s="162">
        <f>(SUMIFS(Profile!$F$2:$F$17521,Profile!$B$2:$B$17521,$B309,Profile!$C$2:$C$17521,S$8))*$C$6</f>
        <v>0</v>
      </c>
      <c r="T309" s="162">
        <f>(SUMIFS(Profile!$F$2:$F$17521,Profile!$B$2:$B$17521,$B309,Profile!$C$2:$C$17521,T$8))*$C$6</f>
        <v>0</v>
      </c>
      <c r="U309" s="162">
        <f>(SUMIFS(Profile!$F$2:$F$17521,Profile!$B$2:$B$17521,$B309,Profile!$C$2:$C$17521,U$8))*$C$6</f>
        <v>0</v>
      </c>
      <c r="V309" s="162">
        <f>(SUMIFS(Profile!$F$2:$F$17521,Profile!$B$2:$B$17521,$B309,Profile!$C$2:$C$17521,V$8))*$C$6</f>
        <v>0</v>
      </c>
      <c r="W309" s="162">
        <f>(SUMIFS(Profile!$F$2:$F$17521,Profile!$B$2:$B$17521,$B309,Profile!$C$2:$C$17521,W$8))*$C$6</f>
        <v>0</v>
      </c>
      <c r="X309" s="162">
        <f>(SUMIFS(Profile!$F$2:$F$17521,Profile!$B$2:$B$17521,$B309,Profile!$C$2:$C$17521,X$8))*$C$6</f>
        <v>0</v>
      </c>
      <c r="Y309" s="162">
        <f>(SUMIFS(Profile!$F$2:$F$17521,Profile!$B$2:$B$17521,$B309,Profile!$C$2:$C$17521,Y$8))*$C$6</f>
        <v>0</v>
      </c>
      <c r="Z309" s="162">
        <f>(SUMIFS(Profile!$F$2:$F$17521,Profile!$B$2:$B$17521,$B309,Profile!$C$2:$C$17521,Z$8))*$C$6</f>
        <v>0</v>
      </c>
      <c r="AA309" s="162">
        <f>(SUMIFS(Profile!$F$2:$F$17521,Profile!$B$2:$B$17521,$B309,Profile!$C$2:$C$17521,AA$8))*$C$6</f>
        <v>0</v>
      </c>
      <c r="AB309" s="162">
        <f>(SUMIFS(Profile!$F$2:$F$17521,Profile!$B$2:$B$17521,$B309,Profile!$C$2:$C$17521,AB$8))*$C$6</f>
        <v>0</v>
      </c>
      <c r="AC309" s="162">
        <f>(SUMIFS(Profile!$F$2:$F$17521,Profile!$B$2:$B$17521,$B309,Profile!$C$2:$C$17521,AC$8))*$C$6</f>
        <v>0</v>
      </c>
      <c r="AD309" s="162">
        <f>(SUMIFS(Profile!$F$2:$F$17521,Profile!$B$2:$B$17521,$B309,Profile!$C$2:$C$17521,AD$8))*$C$6</f>
        <v>0</v>
      </c>
      <c r="AE309" s="162">
        <f>(SUMIFS(Profile!$F$2:$F$17521,Profile!$B$2:$B$17521,$B309,Profile!$C$2:$C$17521,AE$8))*$C$6</f>
        <v>0</v>
      </c>
      <c r="AF309" s="162">
        <f>(SUMIFS(Profile!$F$2:$F$17521,Profile!$B$2:$B$17521,$B309,Profile!$C$2:$C$17521,AF$8))*$C$6</f>
        <v>0</v>
      </c>
      <c r="AG309" s="162">
        <f>(SUMIFS(Profile!$F$2:$F$17521,Profile!$B$2:$B$17521,$B309,Profile!$C$2:$C$17521,AG$8))*$C$6</f>
        <v>0</v>
      </c>
      <c r="AH309" s="162">
        <f>(SUMIFS(Profile!$F$2:$F$17521,Profile!$B$2:$B$17521,$B309,Profile!$C$2:$C$17521,AH$8))*$C$6</f>
        <v>0</v>
      </c>
      <c r="AI309" s="162">
        <f>(SUMIFS(Profile!$F$2:$F$17521,Profile!$B$2:$B$17521,$B309,Profile!$C$2:$C$17521,AI$8))*$C$6</f>
        <v>0</v>
      </c>
      <c r="AJ309" s="162">
        <f>(SUMIFS(Profile!$F$2:$F$17521,Profile!$B$2:$B$17521,$B309,Profile!$C$2:$C$17521,AJ$8))*$C$6</f>
        <v>0</v>
      </c>
      <c r="AK309" s="162">
        <f>(SUMIFS(Profile!$F$2:$F$17521,Profile!$B$2:$B$17521,$B309,Profile!$C$2:$C$17521,AK$8))*$C$6</f>
        <v>0</v>
      </c>
      <c r="AL309" s="162">
        <f>(SUMIFS(Profile!$F$2:$F$17521,Profile!$B$2:$B$17521,$B309,Profile!$C$2:$C$17521,AL$8))*$C$6</f>
        <v>0</v>
      </c>
      <c r="AM309" s="162">
        <f>(SUMIFS(Profile!$F$2:$F$17521,Profile!$B$2:$B$17521,$B309,Profile!$C$2:$C$17521,AM$8))*$C$6</f>
        <v>0</v>
      </c>
      <c r="AN309" s="162">
        <f>(SUMIFS(Profile!$F$2:$F$17521,Profile!$B$2:$B$17521,$B309,Profile!$C$2:$C$17521,AN$8))*$C$6</f>
        <v>0</v>
      </c>
      <c r="AO309" s="162">
        <f>(SUMIFS(Profile!$F$2:$F$17521,Profile!$B$2:$B$17521,$B309,Profile!$C$2:$C$17521,AO$8))*$C$6</f>
        <v>0</v>
      </c>
      <c r="AP309" s="162">
        <f>(SUMIFS(Profile!$F$2:$F$17521,Profile!$B$2:$B$17521,$B309,Profile!$C$2:$C$17521,AP$8))*$C$6</f>
        <v>0</v>
      </c>
      <c r="AQ309" s="162">
        <f>(SUMIFS(Profile!$F$2:$F$17521,Profile!$B$2:$B$17521,$B309,Profile!$C$2:$C$17521,AQ$8))*$C$6</f>
        <v>0</v>
      </c>
      <c r="AR309" s="162">
        <f>(SUMIFS(Profile!$F$2:$F$17521,Profile!$B$2:$B$17521,$B309,Profile!$C$2:$C$17521,AR$8))*$C$6</f>
        <v>0</v>
      </c>
      <c r="AS309" s="162">
        <f>(SUMIFS(Profile!$F$2:$F$17521,Profile!$B$2:$B$17521,$B309,Profile!$C$2:$C$17521,AS$8))*$C$6</f>
        <v>0</v>
      </c>
      <c r="AT309" s="162">
        <f>(SUMIFS(Profile!$F$2:$F$17521,Profile!$B$2:$B$17521,$B309,Profile!$C$2:$C$17521,AT$8))*$C$6</f>
        <v>0</v>
      </c>
      <c r="AU309" s="162">
        <f>(SUMIFS(Profile!$F$2:$F$17521,Profile!$B$2:$B$17521,$B309,Profile!$C$2:$C$17521,AU$8))*$C$6</f>
        <v>0</v>
      </c>
      <c r="AV309" s="162">
        <f>(SUMIFS(Profile!$F$2:$F$17521,Profile!$B$2:$B$17521,$B309,Profile!$C$2:$C$17521,AV$8))*$C$6</f>
        <v>0</v>
      </c>
      <c r="AW309" s="162">
        <f>(SUMIFS(Profile!$F$2:$F$17521,Profile!$B$2:$B$17521,$B309,Profile!$C$2:$C$17521,AW$8))*$C$6</f>
        <v>0</v>
      </c>
      <c r="AX309" s="162">
        <f>(SUMIFS(Profile!$F$2:$F$17521,Profile!$B$2:$B$17521,$B309,Profile!$C$2:$C$17521,AX$8))*$C$6</f>
        <v>0</v>
      </c>
      <c r="AY309" s="162">
        <f>(SUMIFS(Profile!$F$2:$F$17521,Profile!$B$2:$B$17521,$B309,Profile!$C$2:$C$17521,AY$8))*$C$6</f>
        <v>0</v>
      </c>
      <c r="AZ309" s="162">
        <f>(SUMIFS(Profile!$F$2:$F$17521,Profile!$B$2:$B$17521,$B309,Profile!$C$2:$C$17521,AZ$8))*$C$6</f>
        <v>0</v>
      </c>
      <c r="BA309" s="162">
        <f t="shared" si="10"/>
        <v>0</v>
      </c>
      <c r="BB309" s="162">
        <f>(SUMIFS(Profile!$E$2:$E$17521,Profile!$B$2:$B$17521,$B309,Profile!$C$2:$C$17521,BB$8))*$C$9</f>
        <v>0</v>
      </c>
      <c r="BC309" s="162">
        <f>(SUMIFS(Profile!$E$2:$E$17521,Profile!$B$2:$B$17521,$B309,Profile!$C$2:$C$17521,BC$8))*$C$9</f>
        <v>0</v>
      </c>
      <c r="BD309" s="162">
        <f>(SUMIFS(Profile!$E$2:$E$17521,Profile!$B$2:$B$17521,$B309,Profile!$C$2:$C$17521,BD$8))*$C$9</f>
        <v>0</v>
      </c>
      <c r="BE309" s="162">
        <f>(SUMIFS(Profile!$E$2:$E$17521,Profile!$B$2:$B$17521,$B309,Profile!$C$2:$C$17521,BE$8))*$C$9</f>
        <v>0</v>
      </c>
      <c r="BF309" s="162">
        <f>(SUMIFS(Profile!$E$2:$E$17521,Profile!$B$2:$B$17521,$B309,Profile!$C$2:$C$17521,BF$8))*$C$9</f>
        <v>0</v>
      </c>
      <c r="BG309" s="162">
        <f>(SUMIFS(Profile!$E$2:$E$17521,Profile!$B$2:$B$17521,$B309,Profile!$C$2:$C$17521,BG$8))*$C$9</f>
        <v>0</v>
      </c>
      <c r="BH309" s="162">
        <f>(SUMIFS(Profile!$E$2:$E$17521,Profile!$B$2:$B$17521,$B309,Profile!$C$2:$C$17521,BH$8))*$C$9</f>
        <v>0</v>
      </c>
      <c r="BI309" s="162">
        <f>(SUMIFS(Profile!$E$2:$E$17521,Profile!$B$2:$B$17521,$B309,Profile!$C$2:$C$17521,BI$8))*$C$9</f>
        <v>0</v>
      </c>
      <c r="BJ309" s="162">
        <f>(SUMIFS(Profile!$E$2:$E$17521,Profile!$B$2:$B$17521,$B309,Profile!$C$2:$C$17521,BJ$8))*$C$9</f>
        <v>0</v>
      </c>
      <c r="BK309" s="162">
        <f>(SUMIFS(Profile!$E$2:$E$17521,Profile!$B$2:$B$17521,$B309,Profile!$C$2:$C$17521,BK$8))*$C$9</f>
        <v>0</v>
      </c>
      <c r="BL309" s="162">
        <f>(SUMIFS(Profile!$E$2:$E$17521,Profile!$B$2:$B$17521,$B309,Profile!$C$2:$C$17521,BL$8))*$C$9</f>
        <v>0</v>
      </c>
      <c r="BM309" s="162">
        <f>(SUMIFS(Profile!$E$2:$E$17521,Profile!$B$2:$B$17521,$B309,Profile!$C$2:$C$17521,BM$8))*$C$9</f>
        <v>0</v>
      </c>
      <c r="BN309" s="162">
        <f>(SUMIFS(Profile!$E$2:$E$17521,Profile!$B$2:$B$17521,$B309,Profile!$C$2:$C$17521,BN$8))*$C$9</f>
        <v>0</v>
      </c>
      <c r="BO309" s="162">
        <f>(SUMIFS(Profile!$E$2:$E$17521,Profile!$B$2:$B$17521,$B309,Profile!$C$2:$C$17521,BO$8))*$C$9</f>
        <v>0</v>
      </c>
      <c r="BP309" s="162">
        <f>(SUMIFS(Profile!$E$2:$E$17521,Profile!$B$2:$B$17521,$B309,Profile!$C$2:$C$17521,BP$8))*$C$9</f>
        <v>0</v>
      </c>
      <c r="BQ309" s="162">
        <f>(SUMIFS(Profile!$E$2:$E$17521,Profile!$B$2:$B$17521,$B309,Profile!$C$2:$C$17521,BQ$8))*$C$9</f>
        <v>0</v>
      </c>
      <c r="BR309" s="162">
        <f>(SUMIFS(Profile!$E$2:$E$17521,Profile!$B$2:$B$17521,$B309,Profile!$C$2:$C$17521,BR$8))*$C$9</f>
        <v>0</v>
      </c>
      <c r="BS309" s="162">
        <f>(SUMIFS(Profile!$E$2:$E$17521,Profile!$B$2:$B$17521,$B309,Profile!$C$2:$C$17521,BS$8))*$C$9</f>
        <v>0</v>
      </c>
      <c r="BT309" s="162">
        <f>(SUMIFS(Profile!$E$2:$E$17521,Profile!$B$2:$B$17521,$B309,Profile!$C$2:$C$17521,BT$8))*$C$9</f>
        <v>0</v>
      </c>
      <c r="BU309" s="162">
        <f>(SUMIFS(Profile!$E$2:$E$17521,Profile!$B$2:$B$17521,$B309,Profile!$C$2:$C$17521,BU$8))*$C$9</f>
        <v>0</v>
      </c>
      <c r="BV309" s="162">
        <f>(SUMIFS(Profile!$E$2:$E$17521,Profile!$B$2:$B$17521,$B309,Profile!$C$2:$C$17521,BV$8))*$C$9</f>
        <v>0</v>
      </c>
      <c r="BW309" s="162">
        <f>(SUMIFS(Profile!$E$2:$E$17521,Profile!$B$2:$B$17521,$B309,Profile!$C$2:$C$17521,BW$8))*$C$9</f>
        <v>0</v>
      </c>
      <c r="BX309" s="162">
        <f>(SUMIFS(Profile!$E$2:$E$17521,Profile!$B$2:$B$17521,$B309,Profile!$C$2:$C$17521,BX$8))*$C$9</f>
        <v>0</v>
      </c>
      <c r="BY309" s="162">
        <f>(SUMIFS(Profile!$E$2:$E$17521,Profile!$B$2:$B$17521,$B309,Profile!$C$2:$C$17521,BY$8))*$C$9</f>
        <v>0</v>
      </c>
      <c r="BZ309" s="162">
        <f>(SUMIFS(Profile!$E$2:$E$17521,Profile!$B$2:$B$17521,$B309,Profile!$C$2:$C$17521,BZ$8))*$C$9</f>
        <v>0</v>
      </c>
      <c r="CA309" s="162">
        <f>(SUMIFS(Profile!$E$2:$E$17521,Profile!$B$2:$B$17521,$B309,Profile!$C$2:$C$17521,CA$8))*$C$9</f>
        <v>0</v>
      </c>
      <c r="CB309" s="162">
        <f>(SUMIFS(Profile!$E$2:$E$17521,Profile!$B$2:$B$17521,$B309,Profile!$C$2:$C$17521,CB$8))*$C$9</f>
        <v>0</v>
      </c>
      <c r="CC309" s="162">
        <f>(SUMIFS(Profile!$E$2:$E$17521,Profile!$B$2:$B$17521,$B309,Profile!$C$2:$C$17521,CC$8))*$C$9</f>
        <v>0</v>
      </c>
      <c r="CD309" s="162">
        <f>(SUMIFS(Profile!$E$2:$E$17521,Profile!$B$2:$B$17521,$B309,Profile!$C$2:$C$17521,CD$8))*$C$9</f>
        <v>0</v>
      </c>
      <c r="CE309" s="162">
        <f>(SUMIFS(Profile!$E$2:$E$17521,Profile!$B$2:$B$17521,$B309,Profile!$C$2:$C$17521,CE$8))*$C$9</f>
        <v>0</v>
      </c>
      <c r="CF309" s="162">
        <f>(SUMIFS(Profile!$E$2:$E$17521,Profile!$B$2:$B$17521,$B309,Profile!$C$2:$C$17521,CF$8))*$C$9</f>
        <v>0</v>
      </c>
      <c r="CG309" s="162">
        <f>(SUMIFS(Profile!$E$2:$E$17521,Profile!$B$2:$B$17521,$B309,Profile!$C$2:$C$17521,CG$8))*$C$9</f>
        <v>0</v>
      </c>
      <c r="CH309" s="162">
        <f>(SUMIFS(Profile!$E$2:$E$17521,Profile!$B$2:$B$17521,$B309,Profile!$C$2:$C$17521,CH$8))*$C$9</f>
        <v>0</v>
      </c>
      <c r="CI309" s="162">
        <f>(SUMIFS(Profile!$E$2:$E$17521,Profile!$B$2:$B$17521,$B309,Profile!$C$2:$C$17521,CI$8))*$C$9</f>
        <v>0</v>
      </c>
      <c r="CJ309" s="162">
        <f>(SUMIFS(Profile!$E$2:$E$17521,Profile!$B$2:$B$17521,$B309,Profile!$C$2:$C$17521,CJ$8))*$C$9</f>
        <v>0</v>
      </c>
      <c r="CK309" s="162">
        <f>(SUMIFS(Profile!$E$2:$E$17521,Profile!$B$2:$B$17521,$B309,Profile!$C$2:$C$17521,CK$8))*$C$9</f>
        <v>0</v>
      </c>
      <c r="CL309" s="162">
        <f>(SUMIFS(Profile!$E$2:$E$17521,Profile!$B$2:$B$17521,$B309,Profile!$C$2:$C$17521,CL$8))*$C$9</f>
        <v>0</v>
      </c>
      <c r="CM309" s="162">
        <f>(SUMIFS(Profile!$E$2:$E$17521,Profile!$B$2:$B$17521,$B309,Profile!$C$2:$C$17521,CM$8))*$C$9</f>
        <v>0</v>
      </c>
      <c r="CN309" s="162">
        <f>(SUMIFS(Profile!$E$2:$E$17521,Profile!$B$2:$B$17521,$B309,Profile!$C$2:$C$17521,CN$8))*$C$9</f>
        <v>0</v>
      </c>
      <c r="CO309" s="162">
        <f>(SUMIFS(Profile!$E$2:$E$17521,Profile!$B$2:$B$17521,$B309,Profile!$C$2:$C$17521,CO$8))*$C$9</f>
        <v>0</v>
      </c>
      <c r="CP309" s="162">
        <f>(SUMIFS(Profile!$E$2:$E$17521,Profile!$B$2:$B$17521,$B309,Profile!$C$2:$C$17521,CP$8))*$C$9</f>
        <v>0</v>
      </c>
      <c r="CQ309" s="162">
        <f>(SUMIFS(Profile!$E$2:$E$17521,Profile!$B$2:$B$17521,$B309,Profile!$C$2:$C$17521,CQ$8))*$C$9</f>
        <v>0</v>
      </c>
      <c r="CR309" s="162">
        <f>(SUMIFS(Profile!$E$2:$E$17521,Profile!$B$2:$B$17521,$B309,Profile!$C$2:$C$17521,CR$8))*$C$9</f>
        <v>0</v>
      </c>
      <c r="CS309" s="162">
        <f>(SUMIFS(Profile!$E$2:$E$17521,Profile!$B$2:$B$17521,$B309,Profile!$C$2:$C$17521,CS$8))*$C$9</f>
        <v>0</v>
      </c>
      <c r="CT309" s="162">
        <f>(SUMIFS(Profile!$E$2:$E$17521,Profile!$B$2:$B$17521,$B309,Profile!$C$2:$C$17521,CT$8))*$C$9</f>
        <v>0</v>
      </c>
      <c r="CU309" s="162">
        <f>(SUMIFS(Profile!$E$2:$E$17521,Profile!$B$2:$B$17521,$B309,Profile!$C$2:$C$17521,CU$8))*$C$9</f>
        <v>0</v>
      </c>
      <c r="CV309" s="162">
        <f>(SUMIFS(Profile!$E$2:$E$17521,Profile!$B$2:$B$17521,$B309,Profile!$C$2:$C$17521,CV$8))*$C$9</f>
        <v>0</v>
      </c>
      <c r="CW309" s="162">
        <f>(SUMIFS(Profile!$E$2:$E$17521,Profile!$B$2:$B$17521,$B309,Profile!$C$2:$C$17521,CW$8))*$C$9</f>
        <v>0</v>
      </c>
      <c r="CX309" s="162">
        <f t="shared" si="11"/>
        <v>0</v>
      </c>
      <c r="CY309" s="162">
        <f t="shared" ref="CY309:ET309" si="1506">MAX(BB309-E309,0)</f>
        <v>0</v>
      </c>
      <c r="CZ309" s="162">
        <f t="shared" si="1506"/>
        <v>0</v>
      </c>
      <c r="DA309" s="162">
        <f t="shared" si="1506"/>
        <v>0</v>
      </c>
      <c r="DB309" s="162">
        <f t="shared" si="1506"/>
        <v>0</v>
      </c>
      <c r="DC309" s="162">
        <f t="shared" si="1506"/>
        <v>0</v>
      </c>
      <c r="DD309" s="162">
        <f t="shared" si="1506"/>
        <v>0</v>
      </c>
      <c r="DE309" s="162">
        <f t="shared" si="1506"/>
        <v>0</v>
      </c>
      <c r="DF309" s="162">
        <f t="shared" si="1506"/>
        <v>0</v>
      </c>
      <c r="DG309" s="162">
        <f t="shared" si="1506"/>
        <v>0</v>
      </c>
      <c r="DH309" s="162">
        <f t="shared" si="1506"/>
        <v>0</v>
      </c>
      <c r="DI309" s="162">
        <f t="shared" si="1506"/>
        <v>0</v>
      </c>
      <c r="DJ309" s="162">
        <f t="shared" si="1506"/>
        <v>0</v>
      </c>
      <c r="DK309" s="162">
        <f t="shared" si="1506"/>
        <v>0</v>
      </c>
      <c r="DL309" s="162">
        <f t="shared" si="1506"/>
        <v>0</v>
      </c>
      <c r="DM309" s="162">
        <f t="shared" si="1506"/>
        <v>0</v>
      </c>
      <c r="DN309" s="162">
        <f t="shared" si="1506"/>
        <v>0</v>
      </c>
      <c r="DO309" s="162">
        <f t="shared" si="1506"/>
        <v>0</v>
      </c>
      <c r="DP309" s="162">
        <f t="shared" si="1506"/>
        <v>0</v>
      </c>
      <c r="DQ309" s="162">
        <f t="shared" si="1506"/>
        <v>0</v>
      </c>
      <c r="DR309" s="162">
        <f t="shared" si="1506"/>
        <v>0</v>
      </c>
      <c r="DS309" s="162">
        <f t="shared" si="1506"/>
        <v>0</v>
      </c>
      <c r="DT309" s="162">
        <f t="shared" si="1506"/>
        <v>0</v>
      </c>
      <c r="DU309" s="162">
        <f t="shared" si="1506"/>
        <v>0</v>
      </c>
      <c r="DV309" s="162">
        <f t="shared" si="1506"/>
        <v>0</v>
      </c>
      <c r="DW309" s="162">
        <f t="shared" si="1506"/>
        <v>0</v>
      </c>
      <c r="DX309" s="162">
        <f t="shared" si="1506"/>
        <v>0</v>
      </c>
      <c r="DY309" s="162">
        <f t="shared" si="1506"/>
        <v>0</v>
      </c>
      <c r="DZ309" s="162">
        <f t="shared" si="1506"/>
        <v>0</v>
      </c>
      <c r="EA309" s="162">
        <f t="shared" si="1506"/>
        <v>0</v>
      </c>
      <c r="EB309" s="162">
        <f t="shared" si="1506"/>
        <v>0</v>
      </c>
      <c r="EC309" s="162">
        <f t="shared" si="1506"/>
        <v>0</v>
      </c>
      <c r="ED309" s="162">
        <f t="shared" si="1506"/>
        <v>0</v>
      </c>
      <c r="EE309" s="162">
        <f t="shared" si="1506"/>
        <v>0</v>
      </c>
      <c r="EF309" s="162">
        <f t="shared" si="1506"/>
        <v>0</v>
      </c>
      <c r="EG309" s="162">
        <f t="shared" si="1506"/>
        <v>0</v>
      </c>
      <c r="EH309" s="162">
        <f t="shared" si="1506"/>
        <v>0</v>
      </c>
      <c r="EI309" s="162">
        <f t="shared" si="1506"/>
        <v>0</v>
      </c>
      <c r="EJ309" s="162">
        <f t="shared" si="1506"/>
        <v>0</v>
      </c>
      <c r="EK309" s="162">
        <f t="shared" si="1506"/>
        <v>0</v>
      </c>
      <c r="EL309" s="162">
        <f t="shared" si="1506"/>
        <v>0</v>
      </c>
      <c r="EM309" s="162">
        <f t="shared" si="1506"/>
        <v>0</v>
      </c>
      <c r="EN309" s="162">
        <f t="shared" si="1506"/>
        <v>0</v>
      </c>
      <c r="EO309" s="162">
        <f t="shared" si="1506"/>
        <v>0</v>
      </c>
      <c r="EP309" s="162">
        <f t="shared" si="1506"/>
        <v>0</v>
      </c>
      <c r="EQ309" s="162">
        <f t="shared" si="1506"/>
        <v>0</v>
      </c>
      <c r="ER309" s="162">
        <f t="shared" si="1506"/>
        <v>0</v>
      </c>
      <c r="ES309" s="162">
        <f t="shared" si="1506"/>
        <v>0</v>
      </c>
      <c r="ET309" s="162">
        <f t="shared" si="1506"/>
        <v>0</v>
      </c>
      <c r="EU309" s="162">
        <f t="shared" si="13"/>
        <v>0</v>
      </c>
      <c r="EV309" s="162">
        <f t="shared" ref="EV309:GQ309" si="1507">BB309-CY309</f>
        <v>0</v>
      </c>
      <c r="EW309" s="162">
        <f t="shared" si="1507"/>
        <v>0</v>
      </c>
      <c r="EX309" s="162">
        <f t="shared" si="1507"/>
        <v>0</v>
      </c>
      <c r="EY309" s="162">
        <f t="shared" si="1507"/>
        <v>0</v>
      </c>
      <c r="EZ309" s="162">
        <f t="shared" si="1507"/>
        <v>0</v>
      </c>
      <c r="FA309" s="162">
        <f t="shared" si="1507"/>
        <v>0</v>
      </c>
      <c r="FB309" s="162">
        <f t="shared" si="1507"/>
        <v>0</v>
      </c>
      <c r="FC309" s="162">
        <f t="shared" si="1507"/>
        <v>0</v>
      </c>
      <c r="FD309" s="162">
        <f t="shared" si="1507"/>
        <v>0</v>
      </c>
      <c r="FE309" s="162">
        <f t="shared" si="1507"/>
        <v>0</v>
      </c>
      <c r="FF309" s="162">
        <f t="shared" si="1507"/>
        <v>0</v>
      </c>
      <c r="FG309" s="162">
        <f t="shared" si="1507"/>
        <v>0</v>
      </c>
      <c r="FH309" s="162">
        <f t="shared" si="1507"/>
        <v>0</v>
      </c>
      <c r="FI309" s="162">
        <f t="shared" si="1507"/>
        <v>0</v>
      </c>
      <c r="FJ309" s="162">
        <f t="shared" si="1507"/>
        <v>0</v>
      </c>
      <c r="FK309" s="162">
        <f t="shared" si="1507"/>
        <v>0</v>
      </c>
      <c r="FL309" s="162">
        <f t="shared" si="1507"/>
        <v>0</v>
      </c>
      <c r="FM309" s="162">
        <f t="shared" si="1507"/>
        <v>0</v>
      </c>
      <c r="FN309" s="162">
        <f t="shared" si="1507"/>
        <v>0</v>
      </c>
      <c r="FO309" s="162">
        <f t="shared" si="1507"/>
        <v>0</v>
      </c>
      <c r="FP309" s="162">
        <f t="shared" si="1507"/>
        <v>0</v>
      </c>
      <c r="FQ309" s="162">
        <f t="shared" si="1507"/>
        <v>0</v>
      </c>
      <c r="FR309" s="162">
        <f t="shared" si="1507"/>
        <v>0</v>
      </c>
      <c r="FS309" s="162">
        <f t="shared" si="1507"/>
        <v>0</v>
      </c>
      <c r="FT309" s="162">
        <f t="shared" si="1507"/>
        <v>0</v>
      </c>
      <c r="FU309" s="162">
        <f t="shared" si="1507"/>
        <v>0</v>
      </c>
      <c r="FV309" s="162">
        <f t="shared" si="1507"/>
        <v>0</v>
      </c>
      <c r="FW309" s="162">
        <f t="shared" si="1507"/>
        <v>0</v>
      </c>
      <c r="FX309" s="162">
        <f t="shared" si="1507"/>
        <v>0</v>
      </c>
      <c r="FY309" s="162">
        <f t="shared" si="1507"/>
        <v>0</v>
      </c>
      <c r="FZ309" s="162">
        <f t="shared" si="1507"/>
        <v>0</v>
      </c>
      <c r="GA309" s="162">
        <f t="shared" si="1507"/>
        <v>0</v>
      </c>
      <c r="GB309" s="162">
        <f t="shared" si="1507"/>
        <v>0</v>
      </c>
      <c r="GC309" s="162">
        <f t="shared" si="1507"/>
        <v>0</v>
      </c>
      <c r="GD309" s="162">
        <f t="shared" si="1507"/>
        <v>0</v>
      </c>
      <c r="GE309" s="162">
        <f t="shared" si="1507"/>
        <v>0</v>
      </c>
      <c r="GF309" s="162">
        <f t="shared" si="1507"/>
        <v>0</v>
      </c>
      <c r="GG309" s="162">
        <f t="shared" si="1507"/>
        <v>0</v>
      </c>
      <c r="GH309" s="162">
        <f t="shared" si="1507"/>
        <v>0</v>
      </c>
      <c r="GI309" s="162">
        <f t="shared" si="1507"/>
        <v>0</v>
      </c>
      <c r="GJ309" s="162">
        <f t="shared" si="1507"/>
        <v>0</v>
      </c>
      <c r="GK309" s="162">
        <f t="shared" si="1507"/>
        <v>0</v>
      </c>
      <c r="GL309" s="162">
        <f t="shared" si="1507"/>
        <v>0</v>
      </c>
      <c r="GM309" s="162">
        <f t="shared" si="1507"/>
        <v>0</v>
      </c>
      <c r="GN309" s="162">
        <f t="shared" si="1507"/>
        <v>0</v>
      </c>
      <c r="GO309" s="162">
        <f t="shared" si="1507"/>
        <v>0</v>
      </c>
      <c r="GP309" s="162">
        <f t="shared" si="1507"/>
        <v>0</v>
      </c>
      <c r="GQ309" s="162">
        <f t="shared" si="1507"/>
        <v>0</v>
      </c>
      <c r="GR309" s="162">
        <f t="shared" si="15"/>
        <v>0</v>
      </c>
      <c r="GS309" s="162">
        <f t="shared" ref="GS309:IN309" si="1508">E309-EV309</f>
        <v>0</v>
      </c>
      <c r="GT309" s="162">
        <f t="shared" si="1508"/>
        <v>0</v>
      </c>
      <c r="GU309" s="162">
        <f t="shared" si="1508"/>
        <v>0</v>
      </c>
      <c r="GV309" s="162">
        <f t="shared" si="1508"/>
        <v>0</v>
      </c>
      <c r="GW309" s="162">
        <f t="shared" si="1508"/>
        <v>0</v>
      </c>
      <c r="GX309" s="162">
        <f t="shared" si="1508"/>
        <v>0</v>
      </c>
      <c r="GY309" s="162">
        <f t="shared" si="1508"/>
        <v>0</v>
      </c>
      <c r="GZ309" s="162">
        <f t="shared" si="1508"/>
        <v>0</v>
      </c>
      <c r="HA309" s="162">
        <f t="shared" si="1508"/>
        <v>0</v>
      </c>
      <c r="HB309" s="162">
        <f t="shared" si="1508"/>
        <v>0</v>
      </c>
      <c r="HC309" s="162">
        <f t="shared" si="1508"/>
        <v>0</v>
      </c>
      <c r="HD309" s="162">
        <f t="shared" si="1508"/>
        <v>0</v>
      </c>
      <c r="HE309" s="162">
        <f t="shared" si="1508"/>
        <v>0</v>
      </c>
      <c r="HF309" s="162">
        <f t="shared" si="1508"/>
        <v>0</v>
      </c>
      <c r="HG309" s="162">
        <f t="shared" si="1508"/>
        <v>0</v>
      </c>
      <c r="HH309" s="162">
        <f t="shared" si="1508"/>
        <v>0</v>
      </c>
      <c r="HI309" s="162">
        <f t="shared" si="1508"/>
        <v>0</v>
      </c>
      <c r="HJ309" s="162">
        <f t="shared" si="1508"/>
        <v>0</v>
      </c>
      <c r="HK309" s="162">
        <f t="shared" si="1508"/>
        <v>0</v>
      </c>
      <c r="HL309" s="162">
        <f t="shared" si="1508"/>
        <v>0</v>
      </c>
      <c r="HM309" s="162">
        <f t="shared" si="1508"/>
        <v>0</v>
      </c>
      <c r="HN309" s="162">
        <f t="shared" si="1508"/>
        <v>0</v>
      </c>
      <c r="HO309" s="162">
        <f t="shared" si="1508"/>
        <v>0</v>
      </c>
      <c r="HP309" s="162">
        <f t="shared" si="1508"/>
        <v>0</v>
      </c>
      <c r="HQ309" s="162">
        <f t="shared" si="1508"/>
        <v>0</v>
      </c>
      <c r="HR309" s="162">
        <f t="shared" si="1508"/>
        <v>0</v>
      </c>
      <c r="HS309" s="162">
        <f t="shared" si="1508"/>
        <v>0</v>
      </c>
      <c r="HT309" s="162">
        <f t="shared" si="1508"/>
        <v>0</v>
      </c>
      <c r="HU309" s="162">
        <f t="shared" si="1508"/>
        <v>0</v>
      </c>
      <c r="HV309" s="162">
        <f t="shared" si="1508"/>
        <v>0</v>
      </c>
      <c r="HW309" s="162">
        <f t="shared" si="1508"/>
        <v>0</v>
      </c>
      <c r="HX309" s="162">
        <f t="shared" si="1508"/>
        <v>0</v>
      </c>
      <c r="HY309" s="162">
        <f t="shared" si="1508"/>
        <v>0</v>
      </c>
      <c r="HZ309" s="162">
        <f t="shared" si="1508"/>
        <v>0</v>
      </c>
      <c r="IA309" s="162">
        <f t="shared" si="1508"/>
        <v>0</v>
      </c>
      <c r="IB309" s="162">
        <f t="shared" si="1508"/>
        <v>0</v>
      </c>
      <c r="IC309" s="162">
        <f t="shared" si="1508"/>
        <v>0</v>
      </c>
      <c r="ID309" s="162">
        <f t="shared" si="1508"/>
        <v>0</v>
      </c>
      <c r="IE309" s="162">
        <f t="shared" si="1508"/>
        <v>0</v>
      </c>
      <c r="IF309" s="162">
        <f t="shared" si="1508"/>
        <v>0</v>
      </c>
      <c r="IG309" s="162">
        <f t="shared" si="1508"/>
        <v>0</v>
      </c>
      <c r="IH309" s="162">
        <f t="shared" si="1508"/>
        <v>0</v>
      </c>
      <c r="II309" s="162">
        <f t="shared" si="1508"/>
        <v>0</v>
      </c>
      <c r="IJ309" s="162">
        <f t="shared" si="1508"/>
        <v>0</v>
      </c>
      <c r="IK309" s="162">
        <f t="shared" si="1508"/>
        <v>0</v>
      </c>
      <c r="IL309" s="162">
        <f t="shared" si="1508"/>
        <v>0</v>
      </c>
      <c r="IM309" s="162">
        <f t="shared" si="1508"/>
        <v>0</v>
      </c>
      <c r="IN309" s="162">
        <f t="shared" si="1508"/>
        <v>0</v>
      </c>
      <c r="IO309" s="162">
        <f t="shared" si="17"/>
        <v>0</v>
      </c>
      <c r="IP309" s="162">
        <f t="shared" si="23"/>
        <v>0</v>
      </c>
      <c r="IQ309" s="162">
        <f t="shared" ref="IQ309:KK309" si="1509">MAX((MIN(CZ309+IP309,$IO$7))-GT309,0)</f>
        <v>0</v>
      </c>
      <c r="IR309" s="162">
        <f t="shared" si="1509"/>
        <v>0</v>
      </c>
      <c r="IS309" s="162">
        <f t="shared" si="1509"/>
        <v>0</v>
      </c>
      <c r="IT309" s="162">
        <f t="shared" si="1509"/>
        <v>0</v>
      </c>
      <c r="IU309" s="162">
        <f t="shared" si="1509"/>
        <v>0</v>
      </c>
      <c r="IV309" s="162">
        <f t="shared" si="1509"/>
        <v>0</v>
      </c>
      <c r="IW309" s="162">
        <f t="shared" si="1509"/>
        <v>0</v>
      </c>
      <c r="IX309" s="162">
        <f t="shared" si="1509"/>
        <v>0</v>
      </c>
      <c r="IY309" s="162">
        <f t="shared" si="1509"/>
        <v>0</v>
      </c>
      <c r="IZ309" s="162">
        <f t="shared" si="1509"/>
        <v>0</v>
      </c>
      <c r="JA309" s="162">
        <f t="shared" si="1509"/>
        <v>0</v>
      </c>
      <c r="JB309" s="162">
        <f t="shared" si="1509"/>
        <v>0</v>
      </c>
      <c r="JC309" s="162">
        <f t="shared" si="1509"/>
        <v>0</v>
      </c>
      <c r="JD309" s="162">
        <f t="shared" si="1509"/>
        <v>0</v>
      </c>
      <c r="JE309" s="162">
        <f t="shared" si="1509"/>
        <v>0</v>
      </c>
      <c r="JF309" s="162">
        <f t="shared" si="1509"/>
        <v>0</v>
      </c>
      <c r="JG309" s="162">
        <f t="shared" si="1509"/>
        <v>0</v>
      </c>
      <c r="JH309" s="162">
        <f t="shared" si="1509"/>
        <v>0</v>
      </c>
      <c r="JI309" s="162">
        <f t="shared" si="1509"/>
        <v>0</v>
      </c>
      <c r="JJ309" s="162">
        <f t="shared" si="1509"/>
        <v>0</v>
      </c>
      <c r="JK309" s="162">
        <f t="shared" si="1509"/>
        <v>0</v>
      </c>
      <c r="JL309" s="162">
        <f t="shared" si="1509"/>
        <v>0</v>
      </c>
      <c r="JM309" s="162">
        <f t="shared" si="1509"/>
        <v>0</v>
      </c>
      <c r="JN309" s="162">
        <f t="shared" si="1509"/>
        <v>0</v>
      </c>
      <c r="JO309" s="162">
        <f t="shared" si="1509"/>
        <v>0</v>
      </c>
      <c r="JP309" s="162">
        <f t="shared" si="1509"/>
        <v>0</v>
      </c>
      <c r="JQ309" s="162">
        <f t="shared" si="1509"/>
        <v>0</v>
      </c>
      <c r="JR309" s="162">
        <f t="shared" si="1509"/>
        <v>0</v>
      </c>
      <c r="JS309" s="162">
        <f t="shared" si="1509"/>
        <v>0</v>
      </c>
      <c r="JT309" s="162">
        <f t="shared" si="1509"/>
        <v>0</v>
      </c>
      <c r="JU309" s="162">
        <f t="shared" si="1509"/>
        <v>0</v>
      </c>
      <c r="JV309" s="162">
        <f t="shared" si="1509"/>
        <v>0</v>
      </c>
      <c r="JW309" s="162">
        <f t="shared" si="1509"/>
        <v>0</v>
      </c>
      <c r="JX309" s="162">
        <f t="shared" si="1509"/>
        <v>0</v>
      </c>
      <c r="JY309" s="162">
        <f t="shared" si="1509"/>
        <v>0</v>
      </c>
      <c r="JZ309" s="162">
        <f t="shared" si="1509"/>
        <v>0</v>
      </c>
      <c r="KA309" s="162">
        <f t="shared" si="1509"/>
        <v>0</v>
      </c>
      <c r="KB309" s="162">
        <f t="shared" si="1509"/>
        <v>0</v>
      </c>
      <c r="KC309" s="162">
        <f t="shared" si="1509"/>
        <v>0</v>
      </c>
      <c r="KD309" s="162">
        <f t="shared" si="1509"/>
        <v>0</v>
      </c>
      <c r="KE309" s="162">
        <f t="shared" si="1509"/>
        <v>0</v>
      </c>
      <c r="KF309" s="162">
        <f t="shared" si="1509"/>
        <v>0</v>
      </c>
      <c r="KG309" s="162">
        <f t="shared" si="1509"/>
        <v>0</v>
      </c>
      <c r="KH309" s="162">
        <f t="shared" si="1509"/>
        <v>0</v>
      </c>
      <c r="KI309" s="162">
        <f t="shared" si="1509"/>
        <v>0</v>
      </c>
      <c r="KJ309" s="162">
        <f t="shared" si="1509"/>
        <v>0</v>
      </c>
      <c r="KK309" s="162">
        <f t="shared" si="1509"/>
        <v>0</v>
      </c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N309" s="1"/>
    </row>
    <row r="310" ht="14.25" customHeight="1" spans="1:326" x14ac:dyDescent="0.25">
      <c r="A310" s="1">
        <v>10</v>
      </c>
      <c r="B310" s="1">
        <f t="shared" ref="B310:C310" si="1510">B309+1</f>
        <v>300</v>
      </c>
      <c r="C310" s="232">
        <f t="shared" si="1510"/>
        <v>43765</v>
      </c>
      <c r="D310" s="162">
        <f t="shared" si="9"/>
        <v>0</v>
      </c>
      <c r="E310" s="162">
        <f>(SUMIFS(Profile!$F$2:$F$17521,Profile!$B$2:$B$17521,$B310,Profile!$C$2:$C$17521,E$8))*$C$6</f>
        <v>0</v>
      </c>
      <c r="F310" s="162">
        <f>(SUMIFS(Profile!$F$2:$F$17521,Profile!$B$2:$B$17521,$B310,Profile!$C$2:$C$17521,F$8))*$C$6</f>
        <v>0</v>
      </c>
      <c r="G310" s="162">
        <f>(SUMIFS(Profile!$F$2:$F$17521,Profile!$B$2:$B$17521,$B310,Profile!$C$2:$C$17521,G$8))*$C$6</f>
        <v>0</v>
      </c>
      <c r="H310" s="162">
        <f>(SUMIFS(Profile!$F$2:$F$17521,Profile!$B$2:$B$17521,$B310,Profile!$C$2:$C$17521,H$8))*$C$6</f>
        <v>0</v>
      </c>
      <c r="I310" s="162">
        <f>(SUMIFS(Profile!$F$2:$F$17521,Profile!$B$2:$B$17521,$B310,Profile!$C$2:$C$17521,I$8))*$C$6</f>
        <v>0</v>
      </c>
      <c r="J310" s="162">
        <f>(SUMIFS(Profile!$F$2:$F$17521,Profile!$B$2:$B$17521,$B310,Profile!$C$2:$C$17521,J$8))*$C$6</f>
        <v>0</v>
      </c>
      <c r="K310" s="162">
        <f>(SUMIFS(Profile!$F$2:$F$17521,Profile!$B$2:$B$17521,$B310,Profile!$C$2:$C$17521,K$8))*$C$6</f>
        <v>0</v>
      </c>
      <c r="L310" s="162">
        <f>(SUMIFS(Profile!$F$2:$F$17521,Profile!$B$2:$B$17521,$B310,Profile!$C$2:$C$17521,L$8))*$C$6</f>
        <v>0</v>
      </c>
      <c r="M310" s="162">
        <f>(SUMIFS(Profile!$F$2:$F$17521,Profile!$B$2:$B$17521,$B310,Profile!$C$2:$C$17521,M$8))*$C$6</f>
        <v>0</v>
      </c>
      <c r="N310" s="162">
        <f>(SUMIFS(Profile!$F$2:$F$17521,Profile!$B$2:$B$17521,$B310,Profile!$C$2:$C$17521,N$8))*$C$6</f>
        <v>0</v>
      </c>
      <c r="O310" s="162">
        <f>(SUMIFS(Profile!$F$2:$F$17521,Profile!$B$2:$B$17521,$B310,Profile!$C$2:$C$17521,O$8))*$C$6</f>
        <v>0</v>
      </c>
      <c r="P310" s="162">
        <f>(SUMIFS(Profile!$F$2:$F$17521,Profile!$B$2:$B$17521,$B310,Profile!$C$2:$C$17521,P$8))*$C$6</f>
        <v>0</v>
      </c>
      <c r="Q310" s="162">
        <f>(SUMIFS(Profile!$F$2:$F$17521,Profile!$B$2:$B$17521,$B310,Profile!$C$2:$C$17521,Q$8))*$C$6</f>
        <v>0</v>
      </c>
      <c r="R310" s="162">
        <f>(SUMIFS(Profile!$F$2:$F$17521,Profile!$B$2:$B$17521,$B310,Profile!$C$2:$C$17521,R$8))*$C$6</f>
        <v>0</v>
      </c>
      <c r="S310" s="162">
        <f>(SUMIFS(Profile!$F$2:$F$17521,Profile!$B$2:$B$17521,$B310,Profile!$C$2:$C$17521,S$8))*$C$6</f>
        <v>0</v>
      </c>
      <c r="T310" s="162">
        <f>(SUMIFS(Profile!$F$2:$F$17521,Profile!$B$2:$B$17521,$B310,Profile!$C$2:$C$17521,T$8))*$C$6</f>
        <v>0</v>
      </c>
      <c r="U310" s="162">
        <f>(SUMIFS(Profile!$F$2:$F$17521,Profile!$B$2:$B$17521,$B310,Profile!$C$2:$C$17521,U$8))*$C$6</f>
        <v>0</v>
      </c>
      <c r="V310" s="162">
        <f>(SUMIFS(Profile!$F$2:$F$17521,Profile!$B$2:$B$17521,$B310,Profile!$C$2:$C$17521,V$8))*$C$6</f>
        <v>0</v>
      </c>
      <c r="W310" s="162">
        <f>(SUMIFS(Profile!$F$2:$F$17521,Profile!$B$2:$B$17521,$B310,Profile!$C$2:$C$17521,W$8))*$C$6</f>
        <v>0</v>
      </c>
      <c r="X310" s="162">
        <f>(SUMIFS(Profile!$F$2:$F$17521,Profile!$B$2:$B$17521,$B310,Profile!$C$2:$C$17521,X$8))*$C$6</f>
        <v>0</v>
      </c>
      <c r="Y310" s="162">
        <f>(SUMIFS(Profile!$F$2:$F$17521,Profile!$B$2:$B$17521,$B310,Profile!$C$2:$C$17521,Y$8))*$C$6</f>
        <v>0</v>
      </c>
      <c r="Z310" s="162">
        <f>(SUMIFS(Profile!$F$2:$F$17521,Profile!$B$2:$B$17521,$B310,Profile!$C$2:$C$17521,Z$8))*$C$6</f>
        <v>0</v>
      </c>
      <c r="AA310" s="162">
        <f>(SUMIFS(Profile!$F$2:$F$17521,Profile!$B$2:$B$17521,$B310,Profile!$C$2:$C$17521,AA$8))*$C$6</f>
        <v>0</v>
      </c>
      <c r="AB310" s="162">
        <f>(SUMIFS(Profile!$F$2:$F$17521,Profile!$B$2:$B$17521,$B310,Profile!$C$2:$C$17521,AB$8))*$C$6</f>
        <v>0</v>
      </c>
      <c r="AC310" s="162">
        <f>(SUMIFS(Profile!$F$2:$F$17521,Profile!$B$2:$B$17521,$B310,Profile!$C$2:$C$17521,AC$8))*$C$6</f>
        <v>0</v>
      </c>
      <c r="AD310" s="162">
        <f>(SUMIFS(Profile!$F$2:$F$17521,Profile!$B$2:$B$17521,$B310,Profile!$C$2:$C$17521,AD$8))*$C$6</f>
        <v>0</v>
      </c>
      <c r="AE310" s="162">
        <f>(SUMIFS(Profile!$F$2:$F$17521,Profile!$B$2:$B$17521,$B310,Profile!$C$2:$C$17521,AE$8))*$C$6</f>
        <v>0</v>
      </c>
      <c r="AF310" s="162">
        <f>(SUMIFS(Profile!$F$2:$F$17521,Profile!$B$2:$B$17521,$B310,Profile!$C$2:$C$17521,AF$8))*$C$6</f>
        <v>0</v>
      </c>
      <c r="AG310" s="162">
        <f>(SUMIFS(Profile!$F$2:$F$17521,Profile!$B$2:$B$17521,$B310,Profile!$C$2:$C$17521,AG$8))*$C$6</f>
        <v>0</v>
      </c>
      <c r="AH310" s="162">
        <f>(SUMIFS(Profile!$F$2:$F$17521,Profile!$B$2:$B$17521,$B310,Profile!$C$2:$C$17521,AH$8))*$C$6</f>
        <v>0</v>
      </c>
      <c r="AI310" s="162">
        <f>(SUMIFS(Profile!$F$2:$F$17521,Profile!$B$2:$B$17521,$B310,Profile!$C$2:$C$17521,AI$8))*$C$6</f>
        <v>0</v>
      </c>
      <c r="AJ310" s="162">
        <f>(SUMIFS(Profile!$F$2:$F$17521,Profile!$B$2:$B$17521,$B310,Profile!$C$2:$C$17521,AJ$8))*$C$6</f>
        <v>0</v>
      </c>
      <c r="AK310" s="162">
        <f>(SUMIFS(Profile!$F$2:$F$17521,Profile!$B$2:$B$17521,$B310,Profile!$C$2:$C$17521,AK$8))*$C$6</f>
        <v>0</v>
      </c>
      <c r="AL310" s="162">
        <f>(SUMIFS(Profile!$F$2:$F$17521,Profile!$B$2:$B$17521,$B310,Profile!$C$2:$C$17521,AL$8))*$C$6</f>
        <v>0</v>
      </c>
      <c r="AM310" s="162">
        <f>(SUMIFS(Profile!$F$2:$F$17521,Profile!$B$2:$B$17521,$B310,Profile!$C$2:$C$17521,AM$8))*$C$6</f>
        <v>0</v>
      </c>
      <c r="AN310" s="162">
        <f>(SUMIFS(Profile!$F$2:$F$17521,Profile!$B$2:$B$17521,$B310,Profile!$C$2:$C$17521,AN$8))*$C$6</f>
        <v>0</v>
      </c>
      <c r="AO310" s="162">
        <f>(SUMIFS(Profile!$F$2:$F$17521,Profile!$B$2:$B$17521,$B310,Profile!$C$2:$C$17521,AO$8))*$C$6</f>
        <v>0</v>
      </c>
      <c r="AP310" s="162">
        <f>(SUMIFS(Profile!$F$2:$F$17521,Profile!$B$2:$B$17521,$B310,Profile!$C$2:$C$17521,AP$8))*$C$6</f>
        <v>0</v>
      </c>
      <c r="AQ310" s="162">
        <f>(SUMIFS(Profile!$F$2:$F$17521,Profile!$B$2:$B$17521,$B310,Profile!$C$2:$C$17521,AQ$8))*$C$6</f>
        <v>0</v>
      </c>
      <c r="AR310" s="162">
        <f>(SUMIFS(Profile!$F$2:$F$17521,Profile!$B$2:$B$17521,$B310,Profile!$C$2:$C$17521,AR$8))*$C$6</f>
        <v>0</v>
      </c>
      <c r="AS310" s="162">
        <f>(SUMIFS(Profile!$F$2:$F$17521,Profile!$B$2:$B$17521,$B310,Profile!$C$2:$C$17521,AS$8))*$C$6</f>
        <v>0</v>
      </c>
      <c r="AT310" s="162">
        <f>(SUMIFS(Profile!$F$2:$F$17521,Profile!$B$2:$B$17521,$B310,Profile!$C$2:$C$17521,AT$8))*$C$6</f>
        <v>0</v>
      </c>
      <c r="AU310" s="162">
        <f>(SUMIFS(Profile!$F$2:$F$17521,Profile!$B$2:$B$17521,$B310,Profile!$C$2:$C$17521,AU$8))*$C$6</f>
        <v>0</v>
      </c>
      <c r="AV310" s="162">
        <f>(SUMIFS(Profile!$F$2:$F$17521,Profile!$B$2:$B$17521,$B310,Profile!$C$2:$C$17521,AV$8))*$C$6</f>
        <v>0</v>
      </c>
      <c r="AW310" s="162">
        <f>(SUMIFS(Profile!$F$2:$F$17521,Profile!$B$2:$B$17521,$B310,Profile!$C$2:$C$17521,AW$8))*$C$6</f>
        <v>0</v>
      </c>
      <c r="AX310" s="162">
        <f>(SUMIFS(Profile!$F$2:$F$17521,Profile!$B$2:$B$17521,$B310,Profile!$C$2:$C$17521,AX$8))*$C$6</f>
        <v>0</v>
      </c>
      <c r="AY310" s="162">
        <f>(SUMIFS(Profile!$F$2:$F$17521,Profile!$B$2:$B$17521,$B310,Profile!$C$2:$C$17521,AY$8))*$C$6</f>
        <v>0</v>
      </c>
      <c r="AZ310" s="162">
        <f>(SUMIFS(Profile!$F$2:$F$17521,Profile!$B$2:$B$17521,$B310,Profile!$C$2:$C$17521,AZ$8))*$C$6</f>
        <v>0</v>
      </c>
      <c r="BA310" s="162">
        <f t="shared" si="10"/>
        <v>0</v>
      </c>
      <c r="BB310" s="162">
        <f>(SUMIFS(Profile!$E$2:$E$17521,Profile!$B$2:$B$17521,$B310,Profile!$C$2:$C$17521,BB$8))*$C$9</f>
        <v>0</v>
      </c>
      <c r="BC310" s="162">
        <f>(SUMIFS(Profile!$E$2:$E$17521,Profile!$B$2:$B$17521,$B310,Profile!$C$2:$C$17521,BC$8))*$C$9</f>
        <v>0</v>
      </c>
      <c r="BD310" s="162">
        <f>(SUMIFS(Profile!$E$2:$E$17521,Profile!$B$2:$B$17521,$B310,Profile!$C$2:$C$17521,BD$8))*$C$9</f>
        <v>0</v>
      </c>
      <c r="BE310" s="162">
        <f>(SUMIFS(Profile!$E$2:$E$17521,Profile!$B$2:$B$17521,$B310,Profile!$C$2:$C$17521,BE$8))*$C$9</f>
        <v>0</v>
      </c>
      <c r="BF310" s="162">
        <f>(SUMIFS(Profile!$E$2:$E$17521,Profile!$B$2:$B$17521,$B310,Profile!$C$2:$C$17521,BF$8))*$C$9</f>
        <v>0</v>
      </c>
      <c r="BG310" s="162">
        <f>(SUMIFS(Profile!$E$2:$E$17521,Profile!$B$2:$B$17521,$B310,Profile!$C$2:$C$17521,BG$8))*$C$9</f>
        <v>0</v>
      </c>
      <c r="BH310" s="162">
        <f>(SUMIFS(Profile!$E$2:$E$17521,Profile!$B$2:$B$17521,$B310,Profile!$C$2:$C$17521,BH$8))*$C$9</f>
        <v>0</v>
      </c>
      <c r="BI310" s="162">
        <f>(SUMIFS(Profile!$E$2:$E$17521,Profile!$B$2:$B$17521,$B310,Profile!$C$2:$C$17521,BI$8))*$C$9</f>
        <v>0</v>
      </c>
      <c r="BJ310" s="162">
        <f>(SUMIFS(Profile!$E$2:$E$17521,Profile!$B$2:$B$17521,$B310,Profile!$C$2:$C$17521,BJ$8))*$C$9</f>
        <v>0</v>
      </c>
      <c r="BK310" s="162">
        <f>(SUMIFS(Profile!$E$2:$E$17521,Profile!$B$2:$B$17521,$B310,Profile!$C$2:$C$17521,BK$8))*$C$9</f>
        <v>0</v>
      </c>
      <c r="BL310" s="162">
        <f>(SUMIFS(Profile!$E$2:$E$17521,Profile!$B$2:$B$17521,$B310,Profile!$C$2:$C$17521,BL$8))*$C$9</f>
        <v>0</v>
      </c>
      <c r="BM310" s="162">
        <f>(SUMIFS(Profile!$E$2:$E$17521,Profile!$B$2:$B$17521,$B310,Profile!$C$2:$C$17521,BM$8))*$C$9</f>
        <v>0</v>
      </c>
      <c r="BN310" s="162">
        <f>(SUMIFS(Profile!$E$2:$E$17521,Profile!$B$2:$B$17521,$B310,Profile!$C$2:$C$17521,BN$8))*$C$9</f>
        <v>0</v>
      </c>
      <c r="BO310" s="162">
        <f>(SUMIFS(Profile!$E$2:$E$17521,Profile!$B$2:$B$17521,$B310,Profile!$C$2:$C$17521,BO$8))*$C$9</f>
        <v>0</v>
      </c>
      <c r="BP310" s="162">
        <f>(SUMIFS(Profile!$E$2:$E$17521,Profile!$B$2:$B$17521,$B310,Profile!$C$2:$C$17521,BP$8))*$C$9</f>
        <v>0</v>
      </c>
      <c r="BQ310" s="162">
        <f>(SUMIFS(Profile!$E$2:$E$17521,Profile!$B$2:$B$17521,$B310,Profile!$C$2:$C$17521,BQ$8))*$C$9</f>
        <v>0</v>
      </c>
      <c r="BR310" s="162">
        <f>(SUMIFS(Profile!$E$2:$E$17521,Profile!$B$2:$B$17521,$B310,Profile!$C$2:$C$17521,BR$8))*$C$9</f>
        <v>0</v>
      </c>
      <c r="BS310" s="162">
        <f>(SUMIFS(Profile!$E$2:$E$17521,Profile!$B$2:$B$17521,$B310,Profile!$C$2:$C$17521,BS$8))*$C$9</f>
        <v>0</v>
      </c>
      <c r="BT310" s="162">
        <f>(SUMIFS(Profile!$E$2:$E$17521,Profile!$B$2:$B$17521,$B310,Profile!$C$2:$C$17521,BT$8))*$C$9</f>
        <v>0</v>
      </c>
      <c r="BU310" s="162">
        <f>(SUMIFS(Profile!$E$2:$E$17521,Profile!$B$2:$B$17521,$B310,Profile!$C$2:$C$17521,BU$8))*$C$9</f>
        <v>0</v>
      </c>
      <c r="BV310" s="162">
        <f>(SUMIFS(Profile!$E$2:$E$17521,Profile!$B$2:$B$17521,$B310,Profile!$C$2:$C$17521,BV$8))*$C$9</f>
        <v>0</v>
      </c>
      <c r="BW310" s="162">
        <f>(SUMIFS(Profile!$E$2:$E$17521,Profile!$B$2:$B$17521,$B310,Profile!$C$2:$C$17521,BW$8))*$C$9</f>
        <v>0</v>
      </c>
      <c r="BX310" s="162">
        <f>(SUMIFS(Profile!$E$2:$E$17521,Profile!$B$2:$B$17521,$B310,Profile!$C$2:$C$17521,BX$8))*$C$9</f>
        <v>0</v>
      </c>
      <c r="BY310" s="162">
        <f>(SUMIFS(Profile!$E$2:$E$17521,Profile!$B$2:$B$17521,$B310,Profile!$C$2:$C$17521,BY$8))*$C$9</f>
        <v>0</v>
      </c>
      <c r="BZ310" s="162">
        <f>(SUMIFS(Profile!$E$2:$E$17521,Profile!$B$2:$B$17521,$B310,Profile!$C$2:$C$17521,BZ$8))*$C$9</f>
        <v>0</v>
      </c>
      <c r="CA310" s="162">
        <f>(SUMIFS(Profile!$E$2:$E$17521,Profile!$B$2:$B$17521,$B310,Profile!$C$2:$C$17521,CA$8))*$C$9</f>
        <v>0</v>
      </c>
      <c r="CB310" s="162">
        <f>(SUMIFS(Profile!$E$2:$E$17521,Profile!$B$2:$B$17521,$B310,Profile!$C$2:$C$17521,CB$8))*$C$9</f>
        <v>0</v>
      </c>
      <c r="CC310" s="162">
        <f>(SUMIFS(Profile!$E$2:$E$17521,Profile!$B$2:$B$17521,$B310,Profile!$C$2:$C$17521,CC$8))*$C$9</f>
        <v>0</v>
      </c>
      <c r="CD310" s="162">
        <f>(SUMIFS(Profile!$E$2:$E$17521,Profile!$B$2:$B$17521,$B310,Profile!$C$2:$C$17521,CD$8))*$C$9</f>
        <v>0</v>
      </c>
      <c r="CE310" s="162">
        <f>(SUMIFS(Profile!$E$2:$E$17521,Profile!$B$2:$B$17521,$B310,Profile!$C$2:$C$17521,CE$8))*$C$9</f>
        <v>0</v>
      </c>
      <c r="CF310" s="162">
        <f>(SUMIFS(Profile!$E$2:$E$17521,Profile!$B$2:$B$17521,$B310,Profile!$C$2:$C$17521,CF$8))*$C$9</f>
        <v>0</v>
      </c>
      <c r="CG310" s="162">
        <f>(SUMIFS(Profile!$E$2:$E$17521,Profile!$B$2:$B$17521,$B310,Profile!$C$2:$C$17521,CG$8))*$C$9</f>
        <v>0</v>
      </c>
      <c r="CH310" s="162">
        <f>(SUMIFS(Profile!$E$2:$E$17521,Profile!$B$2:$B$17521,$B310,Profile!$C$2:$C$17521,CH$8))*$C$9</f>
        <v>0</v>
      </c>
      <c r="CI310" s="162">
        <f>(SUMIFS(Profile!$E$2:$E$17521,Profile!$B$2:$B$17521,$B310,Profile!$C$2:$C$17521,CI$8))*$C$9</f>
        <v>0</v>
      </c>
      <c r="CJ310" s="162">
        <f>(SUMIFS(Profile!$E$2:$E$17521,Profile!$B$2:$B$17521,$B310,Profile!$C$2:$C$17521,CJ$8))*$C$9</f>
        <v>0</v>
      </c>
      <c r="CK310" s="162">
        <f>(SUMIFS(Profile!$E$2:$E$17521,Profile!$B$2:$B$17521,$B310,Profile!$C$2:$C$17521,CK$8))*$C$9</f>
        <v>0</v>
      </c>
      <c r="CL310" s="162">
        <f>(SUMIFS(Profile!$E$2:$E$17521,Profile!$B$2:$B$17521,$B310,Profile!$C$2:$C$17521,CL$8))*$C$9</f>
        <v>0</v>
      </c>
      <c r="CM310" s="162">
        <f>(SUMIFS(Profile!$E$2:$E$17521,Profile!$B$2:$B$17521,$B310,Profile!$C$2:$C$17521,CM$8))*$C$9</f>
        <v>0</v>
      </c>
      <c r="CN310" s="162">
        <f>(SUMIFS(Profile!$E$2:$E$17521,Profile!$B$2:$B$17521,$B310,Profile!$C$2:$C$17521,CN$8))*$C$9</f>
        <v>0</v>
      </c>
      <c r="CO310" s="162">
        <f>(SUMIFS(Profile!$E$2:$E$17521,Profile!$B$2:$B$17521,$B310,Profile!$C$2:$C$17521,CO$8))*$C$9</f>
        <v>0</v>
      </c>
      <c r="CP310" s="162">
        <f>(SUMIFS(Profile!$E$2:$E$17521,Profile!$B$2:$B$17521,$B310,Profile!$C$2:$C$17521,CP$8))*$C$9</f>
        <v>0</v>
      </c>
      <c r="CQ310" s="162">
        <f>(SUMIFS(Profile!$E$2:$E$17521,Profile!$B$2:$B$17521,$B310,Profile!$C$2:$C$17521,CQ$8))*$C$9</f>
        <v>0</v>
      </c>
      <c r="CR310" s="162">
        <f>(SUMIFS(Profile!$E$2:$E$17521,Profile!$B$2:$B$17521,$B310,Profile!$C$2:$C$17521,CR$8))*$C$9</f>
        <v>0</v>
      </c>
      <c r="CS310" s="162">
        <f>(SUMIFS(Profile!$E$2:$E$17521,Profile!$B$2:$B$17521,$B310,Profile!$C$2:$C$17521,CS$8))*$C$9</f>
        <v>0</v>
      </c>
      <c r="CT310" s="162">
        <f>(SUMIFS(Profile!$E$2:$E$17521,Profile!$B$2:$B$17521,$B310,Profile!$C$2:$C$17521,CT$8))*$C$9</f>
        <v>0</v>
      </c>
      <c r="CU310" s="162">
        <f>(SUMIFS(Profile!$E$2:$E$17521,Profile!$B$2:$B$17521,$B310,Profile!$C$2:$C$17521,CU$8))*$C$9</f>
        <v>0</v>
      </c>
      <c r="CV310" s="162">
        <f>(SUMIFS(Profile!$E$2:$E$17521,Profile!$B$2:$B$17521,$B310,Profile!$C$2:$C$17521,CV$8))*$C$9</f>
        <v>0</v>
      </c>
      <c r="CW310" s="162">
        <f>(SUMIFS(Profile!$E$2:$E$17521,Profile!$B$2:$B$17521,$B310,Profile!$C$2:$C$17521,CW$8))*$C$9</f>
        <v>0</v>
      </c>
      <c r="CX310" s="162">
        <f t="shared" si="11"/>
        <v>0</v>
      </c>
      <c r="CY310" s="162">
        <f t="shared" ref="CY310:ET310" si="1511">MAX(BB310-E310,0)</f>
        <v>0</v>
      </c>
      <c r="CZ310" s="162">
        <f t="shared" si="1511"/>
        <v>0</v>
      </c>
      <c r="DA310" s="162">
        <f t="shared" si="1511"/>
        <v>0</v>
      </c>
      <c r="DB310" s="162">
        <f t="shared" si="1511"/>
        <v>0</v>
      </c>
      <c r="DC310" s="162">
        <f t="shared" si="1511"/>
        <v>0</v>
      </c>
      <c r="DD310" s="162">
        <f t="shared" si="1511"/>
        <v>0</v>
      </c>
      <c r="DE310" s="162">
        <f t="shared" si="1511"/>
        <v>0</v>
      </c>
      <c r="DF310" s="162">
        <f t="shared" si="1511"/>
        <v>0</v>
      </c>
      <c r="DG310" s="162">
        <f t="shared" si="1511"/>
        <v>0</v>
      </c>
      <c r="DH310" s="162">
        <f t="shared" si="1511"/>
        <v>0</v>
      </c>
      <c r="DI310" s="162">
        <f t="shared" si="1511"/>
        <v>0</v>
      </c>
      <c r="DJ310" s="162">
        <f t="shared" si="1511"/>
        <v>0</v>
      </c>
      <c r="DK310" s="162">
        <f t="shared" si="1511"/>
        <v>0</v>
      </c>
      <c r="DL310" s="162">
        <f t="shared" si="1511"/>
        <v>0</v>
      </c>
      <c r="DM310" s="162">
        <f t="shared" si="1511"/>
        <v>0</v>
      </c>
      <c r="DN310" s="162">
        <f t="shared" si="1511"/>
        <v>0</v>
      </c>
      <c r="DO310" s="162">
        <f t="shared" si="1511"/>
        <v>0</v>
      </c>
      <c r="DP310" s="162">
        <f t="shared" si="1511"/>
        <v>0</v>
      </c>
      <c r="DQ310" s="162">
        <f t="shared" si="1511"/>
        <v>0</v>
      </c>
      <c r="DR310" s="162">
        <f t="shared" si="1511"/>
        <v>0</v>
      </c>
      <c r="DS310" s="162">
        <f t="shared" si="1511"/>
        <v>0</v>
      </c>
      <c r="DT310" s="162">
        <f t="shared" si="1511"/>
        <v>0</v>
      </c>
      <c r="DU310" s="162">
        <f t="shared" si="1511"/>
        <v>0</v>
      </c>
      <c r="DV310" s="162">
        <f t="shared" si="1511"/>
        <v>0</v>
      </c>
      <c r="DW310" s="162">
        <f t="shared" si="1511"/>
        <v>0</v>
      </c>
      <c r="DX310" s="162">
        <f t="shared" si="1511"/>
        <v>0</v>
      </c>
      <c r="DY310" s="162">
        <f t="shared" si="1511"/>
        <v>0</v>
      </c>
      <c r="DZ310" s="162">
        <f t="shared" si="1511"/>
        <v>0</v>
      </c>
      <c r="EA310" s="162">
        <f t="shared" si="1511"/>
        <v>0</v>
      </c>
      <c r="EB310" s="162">
        <f t="shared" si="1511"/>
        <v>0</v>
      </c>
      <c r="EC310" s="162">
        <f t="shared" si="1511"/>
        <v>0</v>
      </c>
      <c r="ED310" s="162">
        <f t="shared" si="1511"/>
        <v>0</v>
      </c>
      <c r="EE310" s="162">
        <f t="shared" si="1511"/>
        <v>0</v>
      </c>
      <c r="EF310" s="162">
        <f t="shared" si="1511"/>
        <v>0</v>
      </c>
      <c r="EG310" s="162">
        <f t="shared" si="1511"/>
        <v>0</v>
      </c>
      <c r="EH310" s="162">
        <f t="shared" si="1511"/>
        <v>0</v>
      </c>
      <c r="EI310" s="162">
        <f t="shared" si="1511"/>
        <v>0</v>
      </c>
      <c r="EJ310" s="162">
        <f t="shared" si="1511"/>
        <v>0</v>
      </c>
      <c r="EK310" s="162">
        <f t="shared" si="1511"/>
        <v>0</v>
      </c>
      <c r="EL310" s="162">
        <f t="shared" si="1511"/>
        <v>0</v>
      </c>
      <c r="EM310" s="162">
        <f t="shared" si="1511"/>
        <v>0</v>
      </c>
      <c r="EN310" s="162">
        <f t="shared" si="1511"/>
        <v>0</v>
      </c>
      <c r="EO310" s="162">
        <f t="shared" si="1511"/>
        <v>0</v>
      </c>
      <c r="EP310" s="162">
        <f t="shared" si="1511"/>
        <v>0</v>
      </c>
      <c r="EQ310" s="162">
        <f t="shared" si="1511"/>
        <v>0</v>
      </c>
      <c r="ER310" s="162">
        <f t="shared" si="1511"/>
        <v>0</v>
      </c>
      <c r="ES310" s="162">
        <f t="shared" si="1511"/>
        <v>0</v>
      </c>
      <c r="ET310" s="162">
        <f t="shared" si="1511"/>
        <v>0</v>
      </c>
      <c r="EU310" s="162">
        <f t="shared" si="13"/>
        <v>0</v>
      </c>
      <c r="EV310" s="162">
        <f t="shared" ref="EV310:GQ310" si="1512">BB310-CY310</f>
        <v>0</v>
      </c>
      <c r="EW310" s="162">
        <f t="shared" si="1512"/>
        <v>0</v>
      </c>
      <c r="EX310" s="162">
        <f t="shared" si="1512"/>
        <v>0</v>
      </c>
      <c r="EY310" s="162">
        <f t="shared" si="1512"/>
        <v>0</v>
      </c>
      <c r="EZ310" s="162">
        <f t="shared" si="1512"/>
        <v>0</v>
      </c>
      <c r="FA310" s="162">
        <f t="shared" si="1512"/>
        <v>0</v>
      </c>
      <c r="FB310" s="162">
        <f t="shared" si="1512"/>
        <v>0</v>
      </c>
      <c r="FC310" s="162">
        <f t="shared" si="1512"/>
        <v>0</v>
      </c>
      <c r="FD310" s="162">
        <f t="shared" si="1512"/>
        <v>0</v>
      </c>
      <c r="FE310" s="162">
        <f t="shared" si="1512"/>
        <v>0</v>
      </c>
      <c r="FF310" s="162">
        <f t="shared" si="1512"/>
        <v>0</v>
      </c>
      <c r="FG310" s="162">
        <f t="shared" si="1512"/>
        <v>0</v>
      </c>
      <c r="FH310" s="162">
        <f t="shared" si="1512"/>
        <v>0</v>
      </c>
      <c r="FI310" s="162">
        <f t="shared" si="1512"/>
        <v>0</v>
      </c>
      <c r="FJ310" s="162">
        <f t="shared" si="1512"/>
        <v>0</v>
      </c>
      <c r="FK310" s="162">
        <f t="shared" si="1512"/>
        <v>0</v>
      </c>
      <c r="FL310" s="162">
        <f t="shared" si="1512"/>
        <v>0</v>
      </c>
      <c r="FM310" s="162">
        <f t="shared" si="1512"/>
        <v>0</v>
      </c>
      <c r="FN310" s="162">
        <f t="shared" si="1512"/>
        <v>0</v>
      </c>
      <c r="FO310" s="162">
        <f t="shared" si="1512"/>
        <v>0</v>
      </c>
      <c r="FP310" s="162">
        <f t="shared" si="1512"/>
        <v>0</v>
      </c>
      <c r="FQ310" s="162">
        <f t="shared" si="1512"/>
        <v>0</v>
      </c>
      <c r="FR310" s="162">
        <f t="shared" si="1512"/>
        <v>0</v>
      </c>
      <c r="FS310" s="162">
        <f t="shared" si="1512"/>
        <v>0</v>
      </c>
      <c r="FT310" s="162">
        <f t="shared" si="1512"/>
        <v>0</v>
      </c>
      <c r="FU310" s="162">
        <f t="shared" si="1512"/>
        <v>0</v>
      </c>
      <c r="FV310" s="162">
        <f t="shared" si="1512"/>
        <v>0</v>
      </c>
      <c r="FW310" s="162">
        <f t="shared" si="1512"/>
        <v>0</v>
      </c>
      <c r="FX310" s="162">
        <f t="shared" si="1512"/>
        <v>0</v>
      </c>
      <c r="FY310" s="162">
        <f t="shared" si="1512"/>
        <v>0</v>
      </c>
      <c r="FZ310" s="162">
        <f t="shared" si="1512"/>
        <v>0</v>
      </c>
      <c r="GA310" s="162">
        <f t="shared" si="1512"/>
        <v>0</v>
      </c>
      <c r="GB310" s="162">
        <f t="shared" si="1512"/>
        <v>0</v>
      </c>
      <c r="GC310" s="162">
        <f t="shared" si="1512"/>
        <v>0</v>
      </c>
      <c r="GD310" s="162">
        <f t="shared" si="1512"/>
        <v>0</v>
      </c>
      <c r="GE310" s="162">
        <f t="shared" si="1512"/>
        <v>0</v>
      </c>
      <c r="GF310" s="162">
        <f t="shared" si="1512"/>
        <v>0</v>
      </c>
      <c r="GG310" s="162">
        <f t="shared" si="1512"/>
        <v>0</v>
      </c>
      <c r="GH310" s="162">
        <f t="shared" si="1512"/>
        <v>0</v>
      </c>
      <c r="GI310" s="162">
        <f t="shared" si="1512"/>
        <v>0</v>
      </c>
      <c r="GJ310" s="162">
        <f t="shared" si="1512"/>
        <v>0</v>
      </c>
      <c r="GK310" s="162">
        <f t="shared" si="1512"/>
        <v>0</v>
      </c>
      <c r="GL310" s="162">
        <f t="shared" si="1512"/>
        <v>0</v>
      </c>
      <c r="GM310" s="162">
        <f t="shared" si="1512"/>
        <v>0</v>
      </c>
      <c r="GN310" s="162">
        <f t="shared" si="1512"/>
        <v>0</v>
      </c>
      <c r="GO310" s="162">
        <f t="shared" si="1512"/>
        <v>0</v>
      </c>
      <c r="GP310" s="162">
        <f t="shared" si="1512"/>
        <v>0</v>
      </c>
      <c r="GQ310" s="162">
        <f t="shared" si="1512"/>
        <v>0</v>
      </c>
      <c r="GR310" s="162">
        <f t="shared" si="15"/>
        <v>0</v>
      </c>
      <c r="GS310" s="162">
        <f t="shared" ref="GS310:IN310" si="1513">E310-EV310</f>
        <v>0</v>
      </c>
      <c r="GT310" s="162">
        <f t="shared" si="1513"/>
        <v>0</v>
      </c>
      <c r="GU310" s="162">
        <f t="shared" si="1513"/>
        <v>0</v>
      </c>
      <c r="GV310" s="162">
        <f t="shared" si="1513"/>
        <v>0</v>
      </c>
      <c r="GW310" s="162">
        <f t="shared" si="1513"/>
        <v>0</v>
      </c>
      <c r="GX310" s="162">
        <f t="shared" si="1513"/>
        <v>0</v>
      </c>
      <c r="GY310" s="162">
        <f t="shared" si="1513"/>
        <v>0</v>
      </c>
      <c r="GZ310" s="162">
        <f t="shared" si="1513"/>
        <v>0</v>
      </c>
      <c r="HA310" s="162">
        <f t="shared" si="1513"/>
        <v>0</v>
      </c>
      <c r="HB310" s="162">
        <f t="shared" si="1513"/>
        <v>0</v>
      </c>
      <c r="HC310" s="162">
        <f t="shared" si="1513"/>
        <v>0</v>
      </c>
      <c r="HD310" s="162">
        <f t="shared" si="1513"/>
        <v>0</v>
      </c>
      <c r="HE310" s="162">
        <f t="shared" si="1513"/>
        <v>0</v>
      </c>
      <c r="HF310" s="162">
        <f t="shared" si="1513"/>
        <v>0</v>
      </c>
      <c r="HG310" s="162">
        <f t="shared" si="1513"/>
        <v>0</v>
      </c>
      <c r="HH310" s="162">
        <f t="shared" si="1513"/>
        <v>0</v>
      </c>
      <c r="HI310" s="162">
        <f t="shared" si="1513"/>
        <v>0</v>
      </c>
      <c r="HJ310" s="162">
        <f t="shared" si="1513"/>
        <v>0</v>
      </c>
      <c r="HK310" s="162">
        <f t="shared" si="1513"/>
        <v>0</v>
      </c>
      <c r="HL310" s="162">
        <f t="shared" si="1513"/>
        <v>0</v>
      </c>
      <c r="HM310" s="162">
        <f t="shared" si="1513"/>
        <v>0</v>
      </c>
      <c r="HN310" s="162">
        <f t="shared" si="1513"/>
        <v>0</v>
      </c>
      <c r="HO310" s="162">
        <f t="shared" si="1513"/>
        <v>0</v>
      </c>
      <c r="HP310" s="162">
        <f t="shared" si="1513"/>
        <v>0</v>
      </c>
      <c r="HQ310" s="162">
        <f t="shared" si="1513"/>
        <v>0</v>
      </c>
      <c r="HR310" s="162">
        <f t="shared" si="1513"/>
        <v>0</v>
      </c>
      <c r="HS310" s="162">
        <f t="shared" si="1513"/>
        <v>0</v>
      </c>
      <c r="HT310" s="162">
        <f t="shared" si="1513"/>
        <v>0</v>
      </c>
      <c r="HU310" s="162">
        <f t="shared" si="1513"/>
        <v>0</v>
      </c>
      <c r="HV310" s="162">
        <f t="shared" si="1513"/>
        <v>0</v>
      </c>
      <c r="HW310" s="162">
        <f t="shared" si="1513"/>
        <v>0</v>
      </c>
      <c r="HX310" s="162">
        <f t="shared" si="1513"/>
        <v>0</v>
      </c>
      <c r="HY310" s="162">
        <f t="shared" si="1513"/>
        <v>0</v>
      </c>
      <c r="HZ310" s="162">
        <f t="shared" si="1513"/>
        <v>0</v>
      </c>
      <c r="IA310" s="162">
        <f t="shared" si="1513"/>
        <v>0</v>
      </c>
      <c r="IB310" s="162">
        <f t="shared" si="1513"/>
        <v>0</v>
      </c>
      <c r="IC310" s="162">
        <f t="shared" si="1513"/>
        <v>0</v>
      </c>
      <c r="ID310" s="162">
        <f t="shared" si="1513"/>
        <v>0</v>
      </c>
      <c r="IE310" s="162">
        <f t="shared" si="1513"/>
        <v>0</v>
      </c>
      <c r="IF310" s="162">
        <f t="shared" si="1513"/>
        <v>0</v>
      </c>
      <c r="IG310" s="162">
        <f t="shared" si="1513"/>
        <v>0</v>
      </c>
      <c r="IH310" s="162">
        <f t="shared" si="1513"/>
        <v>0</v>
      </c>
      <c r="II310" s="162">
        <f t="shared" si="1513"/>
        <v>0</v>
      </c>
      <c r="IJ310" s="162">
        <f t="shared" si="1513"/>
        <v>0</v>
      </c>
      <c r="IK310" s="162">
        <f t="shared" si="1513"/>
        <v>0</v>
      </c>
      <c r="IL310" s="162">
        <f t="shared" si="1513"/>
        <v>0</v>
      </c>
      <c r="IM310" s="162">
        <f t="shared" si="1513"/>
        <v>0</v>
      </c>
      <c r="IN310" s="162">
        <f t="shared" si="1513"/>
        <v>0</v>
      </c>
      <c r="IO310" s="162">
        <f t="shared" si="17"/>
        <v>0</v>
      </c>
      <c r="IP310" s="162">
        <f t="shared" si="23"/>
        <v>0</v>
      </c>
      <c r="IQ310" s="162">
        <f t="shared" ref="IQ310:KK310" si="1514">MAX((MIN(CZ310+IP310,$IO$7))-GT310,0)</f>
        <v>0</v>
      </c>
      <c r="IR310" s="162">
        <f t="shared" si="1514"/>
        <v>0</v>
      </c>
      <c r="IS310" s="162">
        <f t="shared" si="1514"/>
        <v>0</v>
      </c>
      <c r="IT310" s="162">
        <f t="shared" si="1514"/>
        <v>0</v>
      </c>
      <c r="IU310" s="162">
        <f t="shared" si="1514"/>
        <v>0</v>
      </c>
      <c r="IV310" s="162">
        <f t="shared" si="1514"/>
        <v>0</v>
      </c>
      <c r="IW310" s="162">
        <f t="shared" si="1514"/>
        <v>0</v>
      </c>
      <c r="IX310" s="162">
        <f t="shared" si="1514"/>
        <v>0</v>
      </c>
      <c r="IY310" s="162">
        <f t="shared" si="1514"/>
        <v>0</v>
      </c>
      <c r="IZ310" s="162">
        <f t="shared" si="1514"/>
        <v>0</v>
      </c>
      <c r="JA310" s="162">
        <f t="shared" si="1514"/>
        <v>0</v>
      </c>
      <c r="JB310" s="162">
        <f t="shared" si="1514"/>
        <v>0</v>
      </c>
      <c r="JC310" s="162">
        <f t="shared" si="1514"/>
        <v>0</v>
      </c>
      <c r="JD310" s="162">
        <f t="shared" si="1514"/>
        <v>0</v>
      </c>
      <c r="JE310" s="162">
        <f t="shared" si="1514"/>
        <v>0</v>
      </c>
      <c r="JF310" s="162">
        <f t="shared" si="1514"/>
        <v>0</v>
      </c>
      <c r="JG310" s="162">
        <f t="shared" si="1514"/>
        <v>0</v>
      </c>
      <c r="JH310" s="162">
        <f t="shared" si="1514"/>
        <v>0</v>
      </c>
      <c r="JI310" s="162">
        <f t="shared" si="1514"/>
        <v>0</v>
      </c>
      <c r="JJ310" s="162">
        <f t="shared" si="1514"/>
        <v>0</v>
      </c>
      <c r="JK310" s="162">
        <f t="shared" si="1514"/>
        <v>0</v>
      </c>
      <c r="JL310" s="162">
        <f t="shared" si="1514"/>
        <v>0</v>
      </c>
      <c r="JM310" s="162">
        <f t="shared" si="1514"/>
        <v>0</v>
      </c>
      <c r="JN310" s="162">
        <f t="shared" si="1514"/>
        <v>0</v>
      </c>
      <c r="JO310" s="162">
        <f t="shared" si="1514"/>
        <v>0</v>
      </c>
      <c r="JP310" s="162">
        <f t="shared" si="1514"/>
        <v>0</v>
      </c>
      <c r="JQ310" s="162">
        <f t="shared" si="1514"/>
        <v>0</v>
      </c>
      <c r="JR310" s="162">
        <f t="shared" si="1514"/>
        <v>0</v>
      </c>
      <c r="JS310" s="162">
        <f t="shared" si="1514"/>
        <v>0</v>
      </c>
      <c r="JT310" s="162">
        <f t="shared" si="1514"/>
        <v>0</v>
      </c>
      <c r="JU310" s="162">
        <f t="shared" si="1514"/>
        <v>0</v>
      </c>
      <c r="JV310" s="162">
        <f t="shared" si="1514"/>
        <v>0</v>
      </c>
      <c r="JW310" s="162">
        <f t="shared" si="1514"/>
        <v>0</v>
      </c>
      <c r="JX310" s="162">
        <f t="shared" si="1514"/>
        <v>0</v>
      </c>
      <c r="JY310" s="162">
        <f t="shared" si="1514"/>
        <v>0</v>
      </c>
      <c r="JZ310" s="162">
        <f t="shared" si="1514"/>
        <v>0</v>
      </c>
      <c r="KA310" s="162">
        <f t="shared" si="1514"/>
        <v>0</v>
      </c>
      <c r="KB310" s="162">
        <f t="shared" si="1514"/>
        <v>0</v>
      </c>
      <c r="KC310" s="162">
        <f t="shared" si="1514"/>
        <v>0</v>
      </c>
      <c r="KD310" s="162">
        <f t="shared" si="1514"/>
        <v>0</v>
      </c>
      <c r="KE310" s="162">
        <f t="shared" si="1514"/>
        <v>0</v>
      </c>
      <c r="KF310" s="162">
        <f t="shared" si="1514"/>
        <v>0</v>
      </c>
      <c r="KG310" s="162">
        <f t="shared" si="1514"/>
        <v>0</v>
      </c>
      <c r="KH310" s="162">
        <f t="shared" si="1514"/>
        <v>0</v>
      </c>
      <c r="KI310" s="162">
        <f t="shared" si="1514"/>
        <v>0</v>
      </c>
      <c r="KJ310" s="162">
        <f t="shared" si="1514"/>
        <v>0</v>
      </c>
      <c r="KK310" s="162">
        <f t="shared" si="1514"/>
        <v>0</v>
      </c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N310" s="1"/>
    </row>
    <row r="311" ht="14.25" customHeight="1" spans="1:326" x14ac:dyDescent="0.25">
      <c r="A311" s="1">
        <v>10</v>
      </c>
      <c r="B311" s="1">
        <f t="shared" ref="B311:C311" si="1515">B310+1</f>
        <v>301</v>
      </c>
      <c r="C311" s="232">
        <f t="shared" si="1515"/>
        <v>43766</v>
      </c>
      <c r="D311" s="162">
        <f t="shared" si="9"/>
        <v>0</v>
      </c>
      <c r="E311" s="162">
        <f>(SUMIFS(Profile!$F$2:$F$17521,Profile!$B$2:$B$17521,$B311,Profile!$C$2:$C$17521,E$8))*$C$6</f>
        <v>0</v>
      </c>
      <c r="F311" s="162">
        <f>(SUMIFS(Profile!$F$2:$F$17521,Profile!$B$2:$B$17521,$B311,Profile!$C$2:$C$17521,F$8))*$C$6</f>
        <v>0</v>
      </c>
      <c r="G311" s="162">
        <f>(SUMIFS(Profile!$F$2:$F$17521,Profile!$B$2:$B$17521,$B311,Profile!$C$2:$C$17521,G$8))*$C$6</f>
        <v>0</v>
      </c>
      <c r="H311" s="162">
        <f>(SUMIFS(Profile!$F$2:$F$17521,Profile!$B$2:$B$17521,$B311,Profile!$C$2:$C$17521,H$8))*$C$6</f>
        <v>0</v>
      </c>
      <c r="I311" s="162">
        <f>(SUMIFS(Profile!$F$2:$F$17521,Profile!$B$2:$B$17521,$B311,Profile!$C$2:$C$17521,I$8))*$C$6</f>
        <v>0</v>
      </c>
      <c r="J311" s="162">
        <f>(SUMIFS(Profile!$F$2:$F$17521,Profile!$B$2:$B$17521,$B311,Profile!$C$2:$C$17521,J$8))*$C$6</f>
        <v>0</v>
      </c>
      <c r="K311" s="162">
        <f>(SUMIFS(Profile!$F$2:$F$17521,Profile!$B$2:$B$17521,$B311,Profile!$C$2:$C$17521,K$8))*$C$6</f>
        <v>0</v>
      </c>
      <c r="L311" s="162">
        <f>(SUMIFS(Profile!$F$2:$F$17521,Profile!$B$2:$B$17521,$B311,Profile!$C$2:$C$17521,L$8))*$C$6</f>
        <v>0</v>
      </c>
      <c r="M311" s="162">
        <f>(SUMIFS(Profile!$F$2:$F$17521,Profile!$B$2:$B$17521,$B311,Profile!$C$2:$C$17521,M$8))*$C$6</f>
        <v>0</v>
      </c>
      <c r="N311" s="162">
        <f>(SUMIFS(Profile!$F$2:$F$17521,Profile!$B$2:$B$17521,$B311,Profile!$C$2:$C$17521,N$8))*$C$6</f>
        <v>0</v>
      </c>
      <c r="O311" s="162">
        <f>(SUMIFS(Profile!$F$2:$F$17521,Profile!$B$2:$B$17521,$B311,Profile!$C$2:$C$17521,O$8))*$C$6</f>
        <v>0</v>
      </c>
      <c r="P311" s="162">
        <f>(SUMIFS(Profile!$F$2:$F$17521,Profile!$B$2:$B$17521,$B311,Profile!$C$2:$C$17521,P$8))*$C$6</f>
        <v>0</v>
      </c>
      <c r="Q311" s="162">
        <f>(SUMIFS(Profile!$F$2:$F$17521,Profile!$B$2:$B$17521,$B311,Profile!$C$2:$C$17521,Q$8))*$C$6</f>
        <v>0</v>
      </c>
      <c r="R311" s="162">
        <f>(SUMIFS(Profile!$F$2:$F$17521,Profile!$B$2:$B$17521,$B311,Profile!$C$2:$C$17521,R$8))*$C$6</f>
        <v>0</v>
      </c>
      <c r="S311" s="162">
        <f>(SUMIFS(Profile!$F$2:$F$17521,Profile!$B$2:$B$17521,$B311,Profile!$C$2:$C$17521,S$8))*$C$6</f>
        <v>0</v>
      </c>
      <c r="T311" s="162">
        <f>(SUMIFS(Profile!$F$2:$F$17521,Profile!$B$2:$B$17521,$B311,Profile!$C$2:$C$17521,T$8))*$C$6</f>
        <v>0</v>
      </c>
      <c r="U311" s="162">
        <f>(SUMIFS(Profile!$F$2:$F$17521,Profile!$B$2:$B$17521,$B311,Profile!$C$2:$C$17521,U$8))*$C$6</f>
        <v>0</v>
      </c>
      <c r="V311" s="162">
        <f>(SUMIFS(Profile!$F$2:$F$17521,Profile!$B$2:$B$17521,$B311,Profile!$C$2:$C$17521,V$8))*$C$6</f>
        <v>0</v>
      </c>
      <c r="W311" s="162">
        <f>(SUMIFS(Profile!$F$2:$F$17521,Profile!$B$2:$B$17521,$B311,Profile!$C$2:$C$17521,W$8))*$C$6</f>
        <v>0</v>
      </c>
      <c r="X311" s="162">
        <f>(SUMIFS(Profile!$F$2:$F$17521,Profile!$B$2:$B$17521,$B311,Profile!$C$2:$C$17521,X$8))*$C$6</f>
        <v>0</v>
      </c>
      <c r="Y311" s="162">
        <f>(SUMIFS(Profile!$F$2:$F$17521,Profile!$B$2:$B$17521,$B311,Profile!$C$2:$C$17521,Y$8))*$C$6</f>
        <v>0</v>
      </c>
      <c r="Z311" s="162">
        <f>(SUMIFS(Profile!$F$2:$F$17521,Profile!$B$2:$B$17521,$B311,Profile!$C$2:$C$17521,Z$8))*$C$6</f>
        <v>0</v>
      </c>
      <c r="AA311" s="162">
        <f>(SUMIFS(Profile!$F$2:$F$17521,Profile!$B$2:$B$17521,$B311,Profile!$C$2:$C$17521,AA$8))*$C$6</f>
        <v>0</v>
      </c>
      <c r="AB311" s="162">
        <f>(SUMIFS(Profile!$F$2:$F$17521,Profile!$B$2:$B$17521,$B311,Profile!$C$2:$C$17521,AB$8))*$C$6</f>
        <v>0</v>
      </c>
      <c r="AC311" s="162">
        <f>(SUMIFS(Profile!$F$2:$F$17521,Profile!$B$2:$B$17521,$B311,Profile!$C$2:$C$17521,AC$8))*$C$6</f>
        <v>0</v>
      </c>
      <c r="AD311" s="162">
        <f>(SUMIFS(Profile!$F$2:$F$17521,Profile!$B$2:$B$17521,$B311,Profile!$C$2:$C$17521,AD$8))*$C$6</f>
        <v>0</v>
      </c>
      <c r="AE311" s="162">
        <f>(SUMIFS(Profile!$F$2:$F$17521,Profile!$B$2:$B$17521,$B311,Profile!$C$2:$C$17521,AE$8))*$C$6</f>
        <v>0</v>
      </c>
      <c r="AF311" s="162">
        <f>(SUMIFS(Profile!$F$2:$F$17521,Profile!$B$2:$B$17521,$B311,Profile!$C$2:$C$17521,AF$8))*$C$6</f>
        <v>0</v>
      </c>
      <c r="AG311" s="162">
        <f>(SUMIFS(Profile!$F$2:$F$17521,Profile!$B$2:$B$17521,$B311,Profile!$C$2:$C$17521,AG$8))*$C$6</f>
        <v>0</v>
      </c>
      <c r="AH311" s="162">
        <f>(SUMIFS(Profile!$F$2:$F$17521,Profile!$B$2:$B$17521,$B311,Profile!$C$2:$C$17521,AH$8))*$C$6</f>
        <v>0</v>
      </c>
      <c r="AI311" s="162">
        <f>(SUMIFS(Profile!$F$2:$F$17521,Profile!$B$2:$B$17521,$B311,Profile!$C$2:$C$17521,AI$8))*$C$6</f>
        <v>0</v>
      </c>
      <c r="AJ311" s="162">
        <f>(SUMIFS(Profile!$F$2:$F$17521,Profile!$B$2:$B$17521,$B311,Profile!$C$2:$C$17521,AJ$8))*$C$6</f>
        <v>0</v>
      </c>
      <c r="AK311" s="162">
        <f>(SUMIFS(Profile!$F$2:$F$17521,Profile!$B$2:$B$17521,$B311,Profile!$C$2:$C$17521,AK$8))*$C$6</f>
        <v>0</v>
      </c>
      <c r="AL311" s="162">
        <f>(SUMIFS(Profile!$F$2:$F$17521,Profile!$B$2:$B$17521,$B311,Profile!$C$2:$C$17521,AL$8))*$C$6</f>
        <v>0</v>
      </c>
      <c r="AM311" s="162">
        <f>(SUMIFS(Profile!$F$2:$F$17521,Profile!$B$2:$B$17521,$B311,Profile!$C$2:$C$17521,AM$8))*$C$6</f>
        <v>0</v>
      </c>
      <c r="AN311" s="162">
        <f>(SUMIFS(Profile!$F$2:$F$17521,Profile!$B$2:$B$17521,$B311,Profile!$C$2:$C$17521,AN$8))*$C$6</f>
        <v>0</v>
      </c>
      <c r="AO311" s="162">
        <f>(SUMIFS(Profile!$F$2:$F$17521,Profile!$B$2:$B$17521,$B311,Profile!$C$2:$C$17521,AO$8))*$C$6</f>
        <v>0</v>
      </c>
      <c r="AP311" s="162">
        <f>(SUMIFS(Profile!$F$2:$F$17521,Profile!$B$2:$B$17521,$B311,Profile!$C$2:$C$17521,AP$8))*$C$6</f>
        <v>0</v>
      </c>
      <c r="AQ311" s="162">
        <f>(SUMIFS(Profile!$F$2:$F$17521,Profile!$B$2:$B$17521,$B311,Profile!$C$2:$C$17521,AQ$8))*$C$6</f>
        <v>0</v>
      </c>
      <c r="AR311" s="162">
        <f>(SUMIFS(Profile!$F$2:$F$17521,Profile!$B$2:$B$17521,$B311,Profile!$C$2:$C$17521,AR$8))*$C$6</f>
        <v>0</v>
      </c>
      <c r="AS311" s="162">
        <f>(SUMIFS(Profile!$F$2:$F$17521,Profile!$B$2:$B$17521,$B311,Profile!$C$2:$C$17521,AS$8))*$C$6</f>
        <v>0</v>
      </c>
      <c r="AT311" s="162">
        <f>(SUMIFS(Profile!$F$2:$F$17521,Profile!$B$2:$B$17521,$B311,Profile!$C$2:$C$17521,AT$8))*$C$6</f>
        <v>0</v>
      </c>
      <c r="AU311" s="162">
        <f>(SUMIFS(Profile!$F$2:$F$17521,Profile!$B$2:$B$17521,$B311,Profile!$C$2:$C$17521,AU$8))*$C$6</f>
        <v>0</v>
      </c>
      <c r="AV311" s="162">
        <f>(SUMIFS(Profile!$F$2:$F$17521,Profile!$B$2:$B$17521,$B311,Profile!$C$2:$C$17521,AV$8))*$C$6</f>
        <v>0</v>
      </c>
      <c r="AW311" s="162">
        <f>(SUMIFS(Profile!$F$2:$F$17521,Profile!$B$2:$B$17521,$B311,Profile!$C$2:$C$17521,AW$8))*$C$6</f>
        <v>0</v>
      </c>
      <c r="AX311" s="162">
        <f>(SUMIFS(Profile!$F$2:$F$17521,Profile!$B$2:$B$17521,$B311,Profile!$C$2:$C$17521,AX$8))*$C$6</f>
        <v>0</v>
      </c>
      <c r="AY311" s="162">
        <f>(SUMIFS(Profile!$F$2:$F$17521,Profile!$B$2:$B$17521,$B311,Profile!$C$2:$C$17521,AY$8))*$C$6</f>
        <v>0</v>
      </c>
      <c r="AZ311" s="162">
        <f>(SUMIFS(Profile!$F$2:$F$17521,Profile!$B$2:$B$17521,$B311,Profile!$C$2:$C$17521,AZ$8))*$C$6</f>
        <v>0</v>
      </c>
      <c r="BA311" s="162">
        <f t="shared" si="10"/>
        <v>0</v>
      </c>
      <c r="BB311" s="162">
        <f>(SUMIFS(Profile!$E$2:$E$17521,Profile!$B$2:$B$17521,$B311,Profile!$C$2:$C$17521,BB$8))*$C$9</f>
        <v>0</v>
      </c>
      <c r="BC311" s="162">
        <f>(SUMIFS(Profile!$E$2:$E$17521,Profile!$B$2:$B$17521,$B311,Profile!$C$2:$C$17521,BC$8))*$C$9</f>
        <v>0</v>
      </c>
      <c r="BD311" s="162">
        <f>(SUMIFS(Profile!$E$2:$E$17521,Profile!$B$2:$B$17521,$B311,Profile!$C$2:$C$17521,BD$8))*$C$9</f>
        <v>0</v>
      </c>
      <c r="BE311" s="162">
        <f>(SUMIFS(Profile!$E$2:$E$17521,Profile!$B$2:$B$17521,$B311,Profile!$C$2:$C$17521,BE$8))*$C$9</f>
        <v>0</v>
      </c>
      <c r="BF311" s="162">
        <f>(SUMIFS(Profile!$E$2:$E$17521,Profile!$B$2:$B$17521,$B311,Profile!$C$2:$C$17521,BF$8))*$C$9</f>
        <v>0</v>
      </c>
      <c r="BG311" s="162">
        <f>(SUMIFS(Profile!$E$2:$E$17521,Profile!$B$2:$B$17521,$B311,Profile!$C$2:$C$17521,BG$8))*$C$9</f>
        <v>0</v>
      </c>
      <c r="BH311" s="162">
        <f>(SUMIFS(Profile!$E$2:$E$17521,Profile!$B$2:$B$17521,$B311,Profile!$C$2:$C$17521,BH$8))*$C$9</f>
        <v>0</v>
      </c>
      <c r="BI311" s="162">
        <f>(SUMIFS(Profile!$E$2:$E$17521,Profile!$B$2:$B$17521,$B311,Profile!$C$2:$C$17521,BI$8))*$C$9</f>
        <v>0</v>
      </c>
      <c r="BJ311" s="162">
        <f>(SUMIFS(Profile!$E$2:$E$17521,Profile!$B$2:$B$17521,$B311,Profile!$C$2:$C$17521,BJ$8))*$C$9</f>
        <v>0</v>
      </c>
      <c r="BK311" s="162">
        <f>(SUMIFS(Profile!$E$2:$E$17521,Profile!$B$2:$B$17521,$B311,Profile!$C$2:$C$17521,BK$8))*$C$9</f>
        <v>0</v>
      </c>
      <c r="BL311" s="162">
        <f>(SUMIFS(Profile!$E$2:$E$17521,Profile!$B$2:$B$17521,$B311,Profile!$C$2:$C$17521,BL$8))*$C$9</f>
        <v>0</v>
      </c>
      <c r="BM311" s="162">
        <f>(SUMIFS(Profile!$E$2:$E$17521,Profile!$B$2:$B$17521,$B311,Profile!$C$2:$C$17521,BM$8))*$C$9</f>
        <v>0</v>
      </c>
      <c r="BN311" s="162">
        <f>(SUMIFS(Profile!$E$2:$E$17521,Profile!$B$2:$B$17521,$B311,Profile!$C$2:$C$17521,BN$8))*$C$9</f>
        <v>0</v>
      </c>
      <c r="BO311" s="162">
        <f>(SUMIFS(Profile!$E$2:$E$17521,Profile!$B$2:$B$17521,$B311,Profile!$C$2:$C$17521,BO$8))*$C$9</f>
        <v>0</v>
      </c>
      <c r="BP311" s="162">
        <f>(SUMIFS(Profile!$E$2:$E$17521,Profile!$B$2:$B$17521,$B311,Profile!$C$2:$C$17521,BP$8))*$C$9</f>
        <v>0</v>
      </c>
      <c r="BQ311" s="162">
        <f>(SUMIFS(Profile!$E$2:$E$17521,Profile!$B$2:$B$17521,$B311,Profile!$C$2:$C$17521,BQ$8))*$C$9</f>
        <v>0</v>
      </c>
      <c r="BR311" s="162">
        <f>(SUMIFS(Profile!$E$2:$E$17521,Profile!$B$2:$B$17521,$B311,Profile!$C$2:$C$17521,BR$8))*$C$9</f>
        <v>0</v>
      </c>
      <c r="BS311" s="162">
        <f>(SUMIFS(Profile!$E$2:$E$17521,Profile!$B$2:$B$17521,$B311,Profile!$C$2:$C$17521,BS$8))*$C$9</f>
        <v>0</v>
      </c>
      <c r="BT311" s="162">
        <f>(SUMIFS(Profile!$E$2:$E$17521,Profile!$B$2:$B$17521,$B311,Profile!$C$2:$C$17521,BT$8))*$C$9</f>
        <v>0</v>
      </c>
      <c r="BU311" s="162">
        <f>(SUMIFS(Profile!$E$2:$E$17521,Profile!$B$2:$B$17521,$B311,Profile!$C$2:$C$17521,BU$8))*$C$9</f>
        <v>0</v>
      </c>
      <c r="BV311" s="162">
        <f>(SUMIFS(Profile!$E$2:$E$17521,Profile!$B$2:$B$17521,$B311,Profile!$C$2:$C$17521,BV$8))*$C$9</f>
        <v>0</v>
      </c>
      <c r="BW311" s="162">
        <f>(SUMIFS(Profile!$E$2:$E$17521,Profile!$B$2:$B$17521,$B311,Profile!$C$2:$C$17521,BW$8))*$C$9</f>
        <v>0</v>
      </c>
      <c r="BX311" s="162">
        <f>(SUMIFS(Profile!$E$2:$E$17521,Profile!$B$2:$B$17521,$B311,Profile!$C$2:$C$17521,BX$8))*$C$9</f>
        <v>0</v>
      </c>
      <c r="BY311" s="162">
        <f>(SUMIFS(Profile!$E$2:$E$17521,Profile!$B$2:$B$17521,$B311,Profile!$C$2:$C$17521,BY$8))*$C$9</f>
        <v>0</v>
      </c>
      <c r="BZ311" s="162">
        <f>(SUMIFS(Profile!$E$2:$E$17521,Profile!$B$2:$B$17521,$B311,Profile!$C$2:$C$17521,BZ$8))*$C$9</f>
        <v>0</v>
      </c>
      <c r="CA311" s="162">
        <f>(SUMIFS(Profile!$E$2:$E$17521,Profile!$B$2:$B$17521,$B311,Profile!$C$2:$C$17521,CA$8))*$C$9</f>
        <v>0</v>
      </c>
      <c r="CB311" s="162">
        <f>(SUMIFS(Profile!$E$2:$E$17521,Profile!$B$2:$B$17521,$B311,Profile!$C$2:$C$17521,CB$8))*$C$9</f>
        <v>0</v>
      </c>
      <c r="CC311" s="162">
        <f>(SUMIFS(Profile!$E$2:$E$17521,Profile!$B$2:$B$17521,$B311,Profile!$C$2:$C$17521,CC$8))*$C$9</f>
        <v>0</v>
      </c>
      <c r="CD311" s="162">
        <f>(SUMIFS(Profile!$E$2:$E$17521,Profile!$B$2:$B$17521,$B311,Profile!$C$2:$C$17521,CD$8))*$C$9</f>
        <v>0</v>
      </c>
      <c r="CE311" s="162">
        <f>(SUMIFS(Profile!$E$2:$E$17521,Profile!$B$2:$B$17521,$B311,Profile!$C$2:$C$17521,CE$8))*$C$9</f>
        <v>0</v>
      </c>
      <c r="CF311" s="162">
        <f>(SUMIFS(Profile!$E$2:$E$17521,Profile!$B$2:$B$17521,$B311,Profile!$C$2:$C$17521,CF$8))*$C$9</f>
        <v>0</v>
      </c>
      <c r="CG311" s="162">
        <f>(SUMIFS(Profile!$E$2:$E$17521,Profile!$B$2:$B$17521,$B311,Profile!$C$2:$C$17521,CG$8))*$C$9</f>
        <v>0</v>
      </c>
      <c r="CH311" s="162">
        <f>(SUMIFS(Profile!$E$2:$E$17521,Profile!$B$2:$B$17521,$B311,Profile!$C$2:$C$17521,CH$8))*$C$9</f>
        <v>0</v>
      </c>
      <c r="CI311" s="162">
        <f>(SUMIFS(Profile!$E$2:$E$17521,Profile!$B$2:$B$17521,$B311,Profile!$C$2:$C$17521,CI$8))*$C$9</f>
        <v>0</v>
      </c>
      <c r="CJ311" s="162">
        <f>(SUMIFS(Profile!$E$2:$E$17521,Profile!$B$2:$B$17521,$B311,Profile!$C$2:$C$17521,CJ$8))*$C$9</f>
        <v>0</v>
      </c>
      <c r="CK311" s="162">
        <f>(SUMIFS(Profile!$E$2:$E$17521,Profile!$B$2:$B$17521,$B311,Profile!$C$2:$C$17521,CK$8))*$C$9</f>
        <v>0</v>
      </c>
      <c r="CL311" s="162">
        <f>(SUMIFS(Profile!$E$2:$E$17521,Profile!$B$2:$B$17521,$B311,Profile!$C$2:$C$17521,CL$8))*$C$9</f>
        <v>0</v>
      </c>
      <c r="CM311" s="162">
        <f>(SUMIFS(Profile!$E$2:$E$17521,Profile!$B$2:$B$17521,$B311,Profile!$C$2:$C$17521,CM$8))*$C$9</f>
        <v>0</v>
      </c>
      <c r="CN311" s="162">
        <f>(SUMIFS(Profile!$E$2:$E$17521,Profile!$B$2:$B$17521,$B311,Profile!$C$2:$C$17521,CN$8))*$C$9</f>
        <v>0</v>
      </c>
      <c r="CO311" s="162">
        <f>(SUMIFS(Profile!$E$2:$E$17521,Profile!$B$2:$B$17521,$B311,Profile!$C$2:$C$17521,CO$8))*$C$9</f>
        <v>0</v>
      </c>
      <c r="CP311" s="162">
        <f>(SUMIFS(Profile!$E$2:$E$17521,Profile!$B$2:$B$17521,$B311,Profile!$C$2:$C$17521,CP$8))*$C$9</f>
        <v>0</v>
      </c>
      <c r="CQ311" s="162">
        <f>(SUMIFS(Profile!$E$2:$E$17521,Profile!$B$2:$B$17521,$B311,Profile!$C$2:$C$17521,CQ$8))*$C$9</f>
        <v>0</v>
      </c>
      <c r="CR311" s="162">
        <f>(SUMIFS(Profile!$E$2:$E$17521,Profile!$B$2:$B$17521,$B311,Profile!$C$2:$C$17521,CR$8))*$C$9</f>
        <v>0</v>
      </c>
      <c r="CS311" s="162">
        <f>(SUMIFS(Profile!$E$2:$E$17521,Profile!$B$2:$B$17521,$B311,Profile!$C$2:$C$17521,CS$8))*$C$9</f>
        <v>0</v>
      </c>
      <c r="CT311" s="162">
        <f>(SUMIFS(Profile!$E$2:$E$17521,Profile!$B$2:$B$17521,$B311,Profile!$C$2:$C$17521,CT$8))*$C$9</f>
        <v>0</v>
      </c>
      <c r="CU311" s="162">
        <f>(SUMIFS(Profile!$E$2:$E$17521,Profile!$B$2:$B$17521,$B311,Profile!$C$2:$C$17521,CU$8))*$C$9</f>
        <v>0</v>
      </c>
      <c r="CV311" s="162">
        <f>(SUMIFS(Profile!$E$2:$E$17521,Profile!$B$2:$B$17521,$B311,Profile!$C$2:$C$17521,CV$8))*$C$9</f>
        <v>0</v>
      </c>
      <c r="CW311" s="162">
        <f>(SUMIFS(Profile!$E$2:$E$17521,Profile!$B$2:$B$17521,$B311,Profile!$C$2:$C$17521,CW$8))*$C$9</f>
        <v>0</v>
      </c>
      <c r="CX311" s="162">
        <f t="shared" si="11"/>
        <v>0</v>
      </c>
      <c r="CY311" s="162">
        <f t="shared" ref="CY311:ET311" si="1516">MAX(BB311-E311,0)</f>
        <v>0</v>
      </c>
      <c r="CZ311" s="162">
        <f t="shared" si="1516"/>
        <v>0</v>
      </c>
      <c r="DA311" s="162">
        <f t="shared" si="1516"/>
        <v>0</v>
      </c>
      <c r="DB311" s="162">
        <f t="shared" si="1516"/>
        <v>0</v>
      </c>
      <c r="DC311" s="162">
        <f t="shared" si="1516"/>
        <v>0</v>
      </c>
      <c r="DD311" s="162">
        <f t="shared" si="1516"/>
        <v>0</v>
      </c>
      <c r="DE311" s="162">
        <f t="shared" si="1516"/>
        <v>0</v>
      </c>
      <c r="DF311" s="162">
        <f t="shared" si="1516"/>
        <v>0</v>
      </c>
      <c r="DG311" s="162">
        <f t="shared" si="1516"/>
        <v>0</v>
      </c>
      <c r="DH311" s="162">
        <f t="shared" si="1516"/>
        <v>0</v>
      </c>
      <c r="DI311" s="162">
        <f t="shared" si="1516"/>
        <v>0</v>
      </c>
      <c r="DJ311" s="162">
        <f t="shared" si="1516"/>
        <v>0</v>
      </c>
      <c r="DK311" s="162">
        <f t="shared" si="1516"/>
        <v>0</v>
      </c>
      <c r="DL311" s="162">
        <f t="shared" si="1516"/>
        <v>0</v>
      </c>
      <c r="DM311" s="162">
        <f t="shared" si="1516"/>
        <v>0</v>
      </c>
      <c r="DN311" s="162">
        <f t="shared" si="1516"/>
        <v>0</v>
      </c>
      <c r="DO311" s="162">
        <f t="shared" si="1516"/>
        <v>0</v>
      </c>
      <c r="DP311" s="162">
        <f t="shared" si="1516"/>
        <v>0</v>
      </c>
      <c r="DQ311" s="162">
        <f t="shared" si="1516"/>
        <v>0</v>
      </c>
      <c r="DR311" s="162">
        <f t="shared" si="1516"/>
        <v>0</v>
      </c>
      <c r="DS311" s="162">
        <f t="shared" si="1516"/>
        <v>0</v>
      </c>
      <c r="DT311" s="162">
        <f t="shared" si="1516"/>
        <v>0</v>
      </c>
      <c r="DU311" s="162">
        <f t="shared" si="1516"/>
        <v>0</v>
      </c>
      <c r="DV311" s="162">
        <f t="shared" si="1516"/>
        <v>0</v>
      </c>
      <c r="DW311" s="162">
        <f t="shared" si="1516"/>
        <v>0</v>
      </c>
      <c r="DX311" s="162">
        <f t="shared" si="1516"/>
        <v>0</v>
      </c>
      <c r="DY311" s="162">
        <f t="shared" si="1516"/>
        <v>0</v>
      </c>
      <c r="DZ311" s="162">
        <f t="shared" si="1516"/>
        <v>0</v>
      </c>
      <c r="EA311" s="162">
        <f t="shared" si="1516"/>
        <v>0</v>
      </c>
      <c r="EB311" s="162">
        <f t="shared" si="1516"/>
        <v>0</v>
      </c>
      <c r="EC311" s="162">
        <f t="shared" si="1516"/>
        <v>0</v>
      </c>
      <c r="ED311" s="162">
        <f t="shared" si="1516"/>
        <v>0</v>
      </c>
      <c r="EE311" s="162">
        <f t="shared" si="1516"/>
        <v>0</v>
      </c>
      <c r="EF311" s="162">
        <f t="shared" si="1516"/>
        <v>0</v>
      </c>
      <c r="EG311" s="162">
        <f t="shared" si="1516"/>
        <v>0</v>
      </c>
      <c r="EH311" s="162">
        <f t="shared" si="1516"/>
        <v>0</v>
      </c>
      <c r="EI311" s="162">
        <f t="shared" si="1516"/>
        <v>0</v>
      </c>
      <c r="EJ311" s="162">
        <f t="shared" si="1516"/>
        <v>0</v>
      </c>
      <c r="EK311" s="162">
        <f t="shared" si="1516"/>
        <v>0</v>
      </c>
      <c r="EL311" s="162">
        <f t="shared" si="1516"/>
        <v>0</v>
      </c>
      <c r="EM311" s="162">
        <f t="shared" si="1516"/>
        <v>0</v>
      </c>
      <c r="EN311" s="162">
        <f t="shared" si="1516"/>
        <v>0</v>
      </c>
      <c r="EO311" s="162">
        <f t="shared" si="1516"/>
        <v>0</v>
      </c>
      <c r="EP311" s="162">
        <f t="shared" si="1516"/>
        <v>0</v>
      </c>
      <c r="EQ311" s="162">
        <f t="shared" si="1516"/>
        <v>0</v>
      </c>
      <c r="ER311" s="162">
        <f t="shared" si="1516"/>
        <v>0</v>
      </c>
      <c r="ES311" s="162">
        <f t="shared" si="1516"/>
        <v>0</v>
      </c>
      <c r="ET311" s="162">
        <f t="shared" si="1516"/>
        <v>0</v>
      </c>
      <c r="EU311" s="162">
        <f t="shared" si="13"/>
        <v>0</v>
      </c>
      <c r="EV311" s="162">
        <f t="shared" ref="EV311:GQ311" si="1517">BB311-CY311</f>
        <v>0</v>
      </c>
      <c r="EW311" s="162">
        <f t="shared" si="1517"/>
        <v>0</v>
      </c>
      <c r="EX311" s="162">
        <f t="shared" si="1517"/>
        <v>0</v>
      </c>
      <c r="EY311" s="162">
        <f t="shared" si="1517"/>
        <v>0</v>
      </c>
      <c r="EZ311" s="162">
        <f t="shared" si="1517"/>
        <v>0</v>
      </c>
      <c r="FA311" s="162">
        <f t="shared" si="1517"/>
        <v>0</v>
      </c>
      <c r="FB311" s="162">
        <f t="shared" si="1517"/>
        <v>0</v>
      </c>
      <c r="FC311" s="162">
        <f t="shared" si="1517"/>
        <v>0</v>
      </c>
      <c r="FD311" s="162">
        <f t="shared" si="1517"/>
        <v>0</v>
      </c>
      <c r="FE311" s="162">
        <f t="shared" si="1517"/>
        <v>0</v>
      </c>
      <c r="FF311" s="162">
        <f t="shared" si="1517"/>
        <v>0</v>
      </c>
      <c r="FG311" s="162">
        <f t="shared" si="1517"/>
        <v>0</v>
      </c>
      <c r="FH311" s="162">
        <f t="shared" si="1517"/>
        <v>0</v>
      </c>
      <c r="FI311" s="162">
        <f t="shared" si="1517"/>
        <v>0</v>
      </c>
      <c r="FJ311" s="162">
        <f t="shared" si="1517"/>
        <v>0</v>
      </c>
      <c r="FK311" s="162">
        <f t="shared" si="1517"/>
        <v>0</v>
      </c>
      <c r="FL311" s="162">
        <f t="shared" si="1517"/>
        <v>0</v>
      </c>
      <c r="FM311" s="162">
        <f t="shared" si="1517"/>
        <v>0</v>
      </c>
      <c r="FN311" s="162">
        <f t="shared" si="1517"/>
        <v>0</v>
      </c>
      <c r="FO311" s="162">
        <f t="shared" si="1517"/>
        <v>0</v>
      </c>
      <c r="FP311" s="162">
        <f t="shared" si="1517"/>
        <v>0</v>
      </c>
      <c r="FQ311" s="162">
        <f t="shared" si="1517"/>
        <v>0</v>
      </c>
      <c r="FR311" s="162">
        <f t="shared" si="1517"/>
        <v>0</v>
      </c>
      <c r="FS311" s="162">
        <f t="shared" si="1517"/>
        <v>0</v>
      </c>
      <c r="FT311" s="162">
        <f t="shared" si="1517"/>
        <v>0</v>
      </c>
      <c r="FU311" s="162">
        <f t="shared" si="1517"/>
        <v>0</v>
      </c>
      <c r="FV311" s="162">
        <f t="shared" si="1517"/>
        <v>0</v>
      </c>
      <c r="FW311" s="162">
        <f t="shared" si="1517"/>
        <v>0</v>
      </c>
      <c r="FX311" s="162">
        <f t="shared" si="1517"/>
        <v>0</v>
      </c>
      <c r="FY311" s="162">
        <f t="shared" si="1517"/>
        <v>0</v>
      </c>
      <c r="FZ311" s="162">
        <f t="shared" si="1517"/>
        <v>0</v>
      </c>
      <c r="GA311" s="162">
        <f t="shared" si="1517"/>
        <v>0</v>
      </c>
      <c r="GB311" s="162">
        <f t="shared" si="1517"/>
        <v>0</v>
      </c>
      <c r="GC311" s="162">
        <f t="shared" si="1517"/>
        <v>0</v>
      </c>
      <c r="GD311" s="162">
        <f t="shared" si="1517"/>
        <v>0</v>
      </c>
      <c r="GE311" s="162">
        <f t="shared" si="1517"/>
        <v>0</v>
      </c>
      <c r="GF311" s="162">
        <f t="shared" si="1517"/>
        <v>0</v>
      </c>
      <c r="GG311" s="162">
        <f t="shared" si="1517"/>
        <v>0</v>
      </c>
      <c r="GH311" s="162">
        <f t="shared" si="1517"/>
        <v>0</v>
      </c>
      <c r="GI311" s="162">
        <f t="shared" si="1517"/>
        <v>0</v>
      </c>
      <c r="GJ311" s="162">
        <f t="shared" si="1517"/>
        <v>0</v>
      </c>
      <c r="GK311" s="162">
        <f t="shared" si="1517"/>
        <v>0</v>
      </c>
      <c r="GL311" s="162">
        <f t="shared" si="1517"/>
        <v>0</v>
      </c>
      <c r="GM311" s="162">
        <f t="shared" si="1517"/>
        <v>0</v>
      </c>
      <c r="GN311" s="162">
        <f t="shared" si="1517"/>
        <v>0</v>
      </c>
      <c r="GO311" s="162">
        <f t="shared" si="1517"/>
        <v>0</v>
      </c>
      <c r="GP311" s="162">
        <f t="shared" si="1517"/>
        <v>0</v>
      </c>
      <c r="GQ311" s="162">
        <f t="shared" si="1517"/>
        <v>0</v>
      </c>
      <c r="GR311" s="162">
        <f t="shared" si="15"/>
        <v>0</v>
      </c>
      <c r="GS311" s="162">
        <f t="shared" ref="GS311:IN311" si="1518">E311-EV311</f>
        <v>0</v>
      </c>
      <c r="GT311" s="162">
        <f t="shared" si="1518"/>
        <v>0</v>
      </c>
      <c r="GU311" s="162">
        <f t="shared" si="1518"/>
        <v>0</v>
      </c>
      <c r="GV311" s="162">
        <f t="shared" si="1518"/>
        <v>0</v>
      </c>
      <c r="GW311" s="162">
        <f t="shared" si="1518"/>
        <v>0</v>
      </c>
      <c r="GX311" s="162">
        <f t="shared" si="1518"/>
        <v>0</v>
      </c>
      <c r="GY311" s="162">
        <f t="shared" si="1518"/>
        <v>0</v>
      </c>
      <c r="GZ311" s="162">
        <f t="shared" si="1518"/>
        <v>0</v>
      </c>
      <c r="HA311" s="162">
        <f t="shared" si="1518"/>
        <v>0</v>
      </c>
      <c r="HB311" s="162">
        <f t="shared" si="1518"/>
        <v>0</v>
      </c>
      <c r="HC311" s="162">
        <f t="shared" si="1518"/>
        <v>0</v>
      </c>
      <c r="HD311" s="162">
        <f t="shared" si="1518"/>
        <v>0</v>
      </c>
      <c r="HE311" s="162">
        <f t="shared" si="1518"/>
        <v>0</v>
      </c>
      <c r="HF311" s="162">
        <f t="shared" si="1518"/>
        <v>0</v>
      </c>
      <c r="HG311" s="162">
        <f t="shared" si="1518"/>
        <v>0</v>
      </c>
      <c r="HH311" s="162">
        <f t="shared" si="1518"/>
        <v>0</v>
      </c>
      <c r="HI311" s="162">
        <f t="shared" si="1518"/>
        <v>0</v>
      </c>
      <c r="HJ311" s="162">
        <f t="shared" si="1518"/>
        <v>0</v>
      </c>
      <c r="HK311" s="162">
        <f t="shared" si="1518"/>
        <v>0</v>
      </c>
      <c r="HL311" s="162">
        <f t="shared" si="1518"/>
        <v>0</v>
      </c>
      <c r="HM311" s="162">
        <f t="shared" si="1518"/>
        <v>0</v>
      </c>
      <c r="HN311" s="162">
        <f t="shared" si="1518"/>
        <v>0</v>
      </c>
      <c r="HO311" s="162">
        <f t="shared" si="1518"/>
        <v>0</v>
      </c>
      <c r="HP311" s="162">
        <f t="shared" si="1518"/>
        <v>0</v>
      </c>
      <c r="HQ311" s="162">
        <f t="shared" si="1518"/>
        <v>0</v>
      </c>
      <c r="HR311" s="162">
        <f t="shared" si="1518"/>
        <v>0</v>
      </c>
      <c r="HS311" s="162">
        <f t="shared" si="1518"/>
        <v>0</v>
      </c>
      <c r="HT311" s="162">
        <f t="shared" si="1518"/>
        <v>0</v>
      </c>
      <c r="HU311" s="162">
        <f t="shared" si="1518"/>
        <v>0</v>
      </c>
      <c r="HV311" s="162">
        <f t="shared" si="1518"/>
        <v>0</v>
      </c>
      <c r="HW311" s="162">
        <f t="shared" si="1518"/>
        <v>0</v>
      </c>
      <c r="HX311" s="162">
        <f t="shared" si="1518"/>
        <v>0</v>
      </c>
      <c r="HY311" s="162">
        <f t="shared" si="1518"/>
        <v>0</v>
      </c>
      <c r="HZ311" s="162">
        <f t="shared" si="1518"/>
        <v>0</v>
      </c>
      <c r="IA311" s="162">
        <f t="shared" si="1518"/>
        <v>0</v>
      </c>
      <c r="IB311" s="162">
        <f t="shared" si="1518"/>
        <v>0</v>
      </c>
      <c r="IC311" s="162">
        <f t="shared" si="1518"/>
        <v>0</v>
      </c>
      <c r="ID311" s="162">
        <f t="shared" si="1518"/>
        <v>0</v>
      </c>
      <c r="IE311" s="162">
        <f t="shared" si="1518"/>
        <v>0</v>
      </c>
      <c r="IF311" s="162">
        <f t="shared" si="1518"/>
        <v>0</v>
      </c>
      <c r="IG311" s="162">
        <f t="shared" si="1518"/>
        <v>0</v>
      </c>
      <c r="IH311" s="162">
        <f t="shared" si="1518"/>
        <v>0</v>
      </c>
      <c r="II311" s="162">
        <f t="shared" si="1518"/>
        <v>0</v>
      </c>
      <c r="IJ311" s="162">
        <f t="shared" si="1518"/>
        <v>0</v>
      </c>
      <c r="IK311" s="162">
        <f t="shared" si="1518"/>
        <v>0</v>
      </c>
      <c r="IL311" s="162">
        <f t="shared" si="1518"/>
        <v>0</v>
      </c>
      <c r="IM311" s="162">
        <f t="shared" si="1518"/>
        <v>0</v>
      </c>
      <c r="IN311" s="162">
        <f t="shared" si="1518"/>
        <v>0</v>
      </c>
      <c r="IO311" s="162">
        <f t="shared" si="17"/>
        <v>0</v>
      </c>
      <c r="IP311" s="162">
        <f t="shared" si="23"/>
        <v>0</v>
      </c>
      <c r="IQ311" s="162">
        <f t="shared" ref="IQ311:KK311" si="1519">MAX((MIN(CZ311+IP311,$IO$7))-GT311,0)</f>
        <v>0</v>
      </c>
      <c r="IR311" s="162">
        <f t="shared" si="1519"/>
        <v>0</v>
      </c>
      <c r="IS311" s="162">
        <f t="shared" si="1519"/>
        <v>0</v>
      </c>
      <c r="IT311" s="162">
        <f t="shared" si="1519"/>
        <v>0</v>
      </c>
      <c r="IU311" s="162">
        <f t="shared" si="1519"/>
        <v>0</v>
      </c>
      <c r="IV311" s="162">
        <f t="shared" si="1519"/>
        <v>0</v>
      </c>
      <c r="IW311" s="162">
        <f t="shared" si="1519"/>
        <v>0</v>
      </c>
      <c r="IX311" s="162">
        <f t="shared" si="1519"/>
        <v>0</v>
      </c>
      <c r="IY311" s="162">
        <f t="shared" si="1519"/>
        <v>0</v>
      </c>
      <c r="IZ311" s="162">
        <f t="shared" si="1519"/>
        <v>0</v>
      </c>
      <c r="JA311" s="162">
        <f t="shared" si="1519"/>
        <v>0</v>
      </c>
      <c r="JB311" s="162">
        <f t="shared" si="1519"/>
        <v>0</v>
      </c>
      <c r="JC311" s="162">
        <f t="shared" si="1519"/>
        <v>0</v>
      </c>
      <c r="JD311" s="162">
        <f t="shared" si="1519"/>
        <v>0</v>
      </c>
      <c r="JE311" s="162">
        <f t="shared" si="1519"/>
        <v>0</v>
      </c>
      <c r="JF311" s="162">
        <f t="shared" si="1519"/>
        <v>0</v>
      </c>
      <c r="JG311" s="162">
        <f t="shared" si="1519"/>
        <v>0</v>
      </c>
      <c r="JH311" s="162">
        <f t="shared" si="1519"/>
        <v>0</v>
      </c>
      <c r="JI311" s="162">
        <f t="shared" si="1519"/>
        <v>0</v>
      </c>
      <c r="JJ311" s="162">
        <f t="shared" si="1519"/>
        <v>0</v>
      </c>
      <c r="JK311" s="162">
        <f t="shared" si="1519"/>
        <v>0</v>
      </c>
      <c r="JL311" s="162">
        <f t="shared" si="1519"/>
        <v>0</v>
      </c>
      <c r="JM311" s="162">
        <f t="shared" si="1519"/>
        <v>0</v>
      </c>
      <c r="JN311" s="162">
        <f t="shared" si="1519"/>
        <v>0</v>
      </c>
      <c r="JO311" s="162">
        <f t="shared" si="1519"/>
        <v>0</v>
      </c>
      <c r="JP311" s="162">
        <f t="shared" si="1519"/>
        <v>0</v>
      </c>
      <c r="JQ311" s="162">
        <f t="shared" si="1519"/>
        <v>0</v>
      </c>
      <c r="JR311" s="162">
        <f t="shared" si="1519"/>
        <v>0</v>
      </c>
      <c r="JS311" s="162">
        <f t="shared" si="1519"/>
        <v>0</v>
      </c>
      <c r="JT311" s="162">
        <f t="shared" si="1519"/>
        <v>0</v>
      </c>
      <c r="JU311" s="162">
        <f t="shared" si="1519"/>
        <v>0</v>
      </c>
      <c r="JV311" s="162">
        <f t="shared" si="1519"/>
        <v>0</v>
      </c>
      <c r="JW311" s="162">
        <f t="shared" si="1519"/>
        <v>0</v>
      </c>
      <c r="JX311" s="162">
        <f t="shared" si="1519"/>
        <v>0</v>
      </c>
      <c r="JY311" s="162">
        <f t="shared" si="1519"/>
        <v>0</v>
      </c>
      <c r="JZ311" s="162">
        <f t="shared" si="1519"/>
        <v>0</v>
      </c>
      <c r="KA311" s="162">
        <f t="shared" si="1519"/>
        <v>0</v>
      </c>
      <c r="KB311" s="162">
        <f t="shared" si="1519"/>
        <v>0</v>
      </c>
      <c r="KC311" s="162">
        <f t="shared" si="1519"/>
        <v>0</v>
      </c>
      <c r="KD311" s="162">
        <f t="shared" si="1519"/>
        <v>0</v>
      </c>
      <c r="KE311" s="162">
        <f t="shared" si="1519"/>
        <v>0</v>
      </c>
      <c r="KF311" s="162">
        <f t="shared" si="1519"/>
        <v>0</v>
      </c>
      <c r="KG311" s="162">
        <f t="shared" si="1519"/>
        <v>0</v>
      </c>
      <c r="KH311" s="162">
        <f t="shared" si="1519"/>
        <v>0</v>
      </c>
      <c r="KI311" s="162">
        <f t="shared" si="1519"/>
        <v>0</v>
      </c>
      <c r="KJ311" s="162">
        <f t="shared" si="1519"/>
        <v>0</v>
      </c>
      <c r="KK311" s="162">
        <f t="shared" si="1519"/>
        <v>0</v>
      </c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</row>
    <row r="312" ht="14.25" customHeight="1" spans="1:326" x14ac:dyDescent="0.25">
      <c r="A312" s="1">
        <v>10</v>
      </c>
      <c r="B312" s="1">
        <f t="shared" ref="B312:C312" si="1520">B311+1</f>
        <v>302</v>
      </c>
      <c r="C312" s="232">
        <f t="shared" si="1520"/>
        <v>43767</v>
      </c>
      <c r="D312" s="162">
        <f t="shared" si="9"/>
        <v>0</v>
      </c>
      <c r="E312" s="162">
        <f>(SUMIFS(Profile!$F$2:$F$17521,Profile!$B$2:$B$17521,$B312,Profile!$C$2:$C$17521,E$8))*$C$6</f>
        <v>0</v>
      </c>
      <c r="F312" s="162">
        <f>(SUMIFS(Profile!$F$2:$F$17521,Profile!$B$2:$B$17521,$B312,Profile!$C$2:$C$17521,F$8))*$C$6</f>
        <v>0</v>
      </c>
      <c r="G312" s="162">
        <f>(SUMIFS(Profile!$F$2:$F$17521,Profile!$B$2:$B$17521,$B312,Profile!$C$2:$C$17521,G$8))*$C$6</f>
        <v>0</v>
      </c>
      <c r="H312" s="162">
        <f>(SUMIFS(Profile!$F$2:$F$17521,Profile!$B$2:$B$17521,$B312,Profile!$C$2:$C$17521,H$8))*$C$6</f>
        <v>0</v>
      </c>
      <c r="I312" s="162">
        <f>(SUMIFS(Profile!$F$2:$F$17521,Profile!$B$2:$B$17521,$B312,Profile!$C$2:$C$17521,I$8))*$C$6</f>
        <v>0</v>
      </c>
      <c r="J312" s="162">
        <f>(SUMIFS(Profile!$F$2:$F$17521,Profile!$B$2:$B$17521,$B312,Profile!$C$2:$C$17521,J$8))*$C$6</f>
        <v>0</v>
      </c>
      <c r="K312" s="162">
        <f>(SUMIFS(Profile!$F$2:$F$17521,Profile!$B$2:$B$17521,$B312,Profile!$C$2:$C$17521,K$8))*$C$6</f>
        <v>0</v>
      </c>
      <c r="L312" s="162">
        <f>(SUMIFS(Profile!$F$2:$F$17521,Profile!$B$2:$B$17521,$B312,Profile!$C$2:$C$17521,L$8))*$C$6</f>
        <v>0</v>
      </c>
      <c r="M312" s="162">
        <f>(SUMIFS(Profile!$F$2:$F$17521,Profile!$B$2:$B$17521,$B312,Profile!$C$2:$C$17521,M$8))*$C$6</f>
        <v>0</v>
      </c>
      <c r="N312" s="162">
        <f>(SUMIFS(Profile!$F$2:$F$17521,Profile!$B$2:$B$17521,$B312,Profile!$C$2:$C$17521,N$8))*$C$6</f>
        <v>0</v>
      </c>
      <c r="O312" s="162">
        <f>(SUMIFS(Profile!$F$2:$F$17521,Profile!$B$2:$B$17521,$B312,Profile!$C$2:$C$17521,O$8))*$C$6</f>
        <v>0</v>
      </c>
      <c r="P312" s="162">
        <f>(SUMIFS(Profile!$F$2:$F$17521,Profile!$B$2:$B$17521,$B312,Profile!$C$2:$C$17521,P$8))*$C$6</f>
        <v>0</v>
      </c>
      <c r="Q312" s="162">
        <f>(SUMIFS(Profile!$F$2:$F$17521,Profile!$B$2:$B$17521,$B312,Profile!$C$2:$C$17521,Q$8))*$C$6</f>
        <v>0</v>
      </c>
      <c r="R312" s="162">
        <f>(SUMIFS(Profile!$F$2:$F$17521,Profile!$B$2:$B$17521,$B312,Profile!$C$2:$C$17521,R$8))*$C$6</f>
        <v>0</v>
      </c>
      <c r="S312" s="162">
        <f>(SUMIFS(Profile!$F$2:$F$17521,Profile!$B$2:$B$17521,$B312,Profile!$C$2:$C$17521,S$8))*$C$6</f>
        <v>0</v>
      </c>
      <c r="T312" s="162">
        <f>(SUMIFS(Profile!$F$2:$F$17521,Profile!$B$2:$B$17521,$B312,Profile!$C$2:$C$17521,T$8))*$C$6</f>
        <v>0</v>
      </c>
      <c r="U312" s="162">
        <f>(SUMIFS(Profile!$F$2:$F$17521,Profile!$B$2:$B$17521,$B312,Profile!$C$2:$C$17521,U$8))*$C$6</f>
        <v>0</v>
      </c>
      <c r="V312" s="162">
        <f>(SUMIFS(Profile!$F$2:$F$17521,Profile!$B$2:$B$17521,$B312,Profile!$C$2:$C$17521,V$8))*$C$6</f>
        <v>0</v>
      </c>
      <c r="W312" s="162">
        <f>(SUMIFS(Profile!$F$2:$F$17521,Profile!$B$2:$B$17521,$B312,Profile!$C$2:$C$17521,W$8))*$C$6</f>
        <v>0</v>
      </c>
      <c r="X312" s="162">
        <f>(SUMIFS(Profile!$F$2:$F$17521,Profile!$B$2:$B$17521,$B312,Profile!$C$2:$C$17521,X$8))*$C$6</f>
        <v>0</v>
      </c>
      <c r="Y312" s="162">
        <f>(SUMIFS(Profile!$F$2:$F$17521,Profile!$B$2:$B$17521,$B312,Profile!$C$2:$C$17521,Y$8))*$C$6</f>
        <v>0</v>
      </c>
      <c r="Z312" s="162">
        <f>(SUMIFS(Profile!$F$2:$F$17521,Profile!$B$2:$B$17521,$B312,Profile!$C$2:$C$17521,Z$8))*$C$6</f>
        <v>0</v>
      </c>
      <c r="AA312" s="162">
        <f>(SUMIFS(Profile!$F$2:$F$17521,Profile!$B$2:$B$17521,$B312,Profile!$C$2:$C$17521,AA$8))*$C$6</f>
        <v>0</v>
      </c>
      <c r="AB312" s="162">
        <f>(SUMIFS(Profile!$F$2:$F$17521,Profile!$B$2:$B$17521,$B312,Profile!$C$2:$C$17521,AB$8))*$C$6</f>
        <v>0</v>
      </c>
      <c r="AC312" s="162">
        <f>(SUMIFS(Profile!$F$2:$F$17521,Profile!$B$2:$B$17521,$B312,Profile!$C$2:$C$17521,AC$8))*$C$6</f>
        <v>0</v>
      </c>
      <c r="AD312" s="162">
        <f>(SUMIFS(Profile!$F$2:$F$17521,Profile!$B$2:$B$17521,$B312,Profile!$C$2:$C$17521,AD$8))*$C$6</f>
        <v>0</v>
      </c>
      <c r="AE312" s="162">
        <f>(SUMIFS(Profile!$F$2:$F$17521,Profile!$B$2:$B$17521,$B312,Profile!$C$2:$C$17521,AE$8))*$C$6</f>
        <v>0</v>
      </c>
      <c r="AF312" s="162">
        <f>(SUMIFS(Profile!$F$2:$F$17521,Profile!$B$2:$B$17521,$B312,Profile!$C$2:$C$17521,AF$8))*$C$6</f>
        <v>0</v>
      </c>
      <c r="AG312" s="162">
        <f>(SUMIFS(Profile!$F$2:$F$17521,Profile!$B$2:$B$17521,$B312,Profile!$C$2:$C$17521,AG$8))*$C$6</f>
        <v>0</v>
      </c>
      <c r="AH312" s="162">
        <f>(SUMIFS(Profile!$F$2:$F$17521,Profile!$B$2:$B$17521,$B312,Profile!$C$2:$C$17521,AH$8))*$C$6</f>
        <v>0</v>
      </c>
      <c r="AI312" s="162">
        <f>(SUMIFS(Profile!$F$2:$F$17521,Profile!$B$2:$B$17521,$B312,Profile!$C$2:$C$17521,AI$8))*$C$6</f>
        <v>0</v>
      </c>
      <c r="AJ312" s="162">
        <f>(SUMIFS(Profile!$F$2:$F$17521,Profile!$B$2:$B$17521,$B312,Profile!$C$2:$C$17521,AJ$8))*$C$6</f>
        <v>0</v>
      </c>
      <c r="AK312" s="162">
        <f>(SUMIFS(Profile!$F$2:$F$17521,Profile!$B$2:$B$17521,$B312,Profile!$C$2:$C$17521,AK$8))*$C$6</f>
        <v>0</v>
      </c>
      <c r="AL312" s="162">
        <f>(SUMIFS(Profile!$F$2:$F$17521,Profile!$B$2:$B$17521,$B312,Profile!$C$2:$C$17521,AL$8))*$C$6</f>
        <v>0</v>
      </c>
      <c r="AM312" s="162">
        <f>(SUMIFS(Profile!$F$2:$F$17521,Profile!$B$2:$B$17521,$B312,Profile!$C$2:$C$17521,AM$8))*$C$6</f>
        <v>0</v>
      </c>
      <c r="AN312" s="162">
        <f>(SUMIFS(Profile!$F$2:$F$17521,Profile!$B$2:$B$17521,$B312,Profile!$C$2:$C$17521,AN$8))*$C$6</f>
        <v>0</v>
      </c>
      <c r="AO312" s="162">
        <f>(SUMIFS(Profile!$F$2:$F$17521,Profile!$B$2:$B$17521,$B312,Profile!$C$2:$C$17521,AO$8))*$C$6</f>
        <v>0</v>
      </c>
      <c r="AP312" s="162">
        <f>(SUMIFS(Profile!$F$2:$F$17521,Profile!$B$2:$B$17521,$B312,Profile!$C$2:$C$17521,AP$8))*$C$6</f>
        <v>0</v>
      </c>
      <c r="AQ312" s="162">
        <f>(SUMIFS(Profile!$F$2:$F$17521,Profile!$B$2:$B$17521,$B312,Profile!$C$2:$C$17521,AQ$8))*$C$6</f>
        <v>0</v>
      </c>
      <c r="AR312" s="162">
        <f>(SUMIFS(Profile!$F$2:$F$17521,Profile!$B$2:$B$17521,$B312,Profile!$C$2:$C$17521,AR$8))*$C$6</f>
        <v>0</v>
      </c>
      <c r="AS312" s="162">
        <f>(SUMIFS(Profile!$F$2:$F$17521,Profile!$B$2:$B$17521,$B312,Profile!$C$2:$C$17521,AS$8))*$C$6</f>
        <v>0</v>
      </c>
      <c r="AT312" s="162">
        <f>(SUMIFS(Profile!$F$2:$F$17521,Profile!$B$2:$B$17521,$B312,Profile!$C$2:$C$17521,AT$8))*$C$6</f>
        <v>0</v>
      </c>
      <c r="AU312" s="162">
        <f>(SUMIFS(Profile!$F$2:$F$17521,Profile!$B$2:$B$17521,$B312,Profile!$C$2:$C$17521,AU$8))*$C$6</f>
        <v>0</v>
      </c>
      <c r="AV312" s="162">
        <f>(SUMIFS(Profile!$F$2:$F$17521,Profile!$B$2:$B$17521,$B312,Profile!$C$2:$C$17521,AV$8))*$C$6</f>
        <v>0</v>
      </c>
      <c r="AW312" s="162">
        <f>(SUMIFS(Profile!$F$2:$F$17521,Profile!$B$2:$B$17521,$B312,Profile!$C$2:$C$17521,AW$8))*$C$6</f>
        <v>0</v>
      </c>
      <c r="AX312" s="162">
        <f>(SUMIFS(Profile!$F$2:$F$17521,Profile!$B$2:$B$17521,$B312,Profile!$C$2:$C$17521,AX$8))*$C$6</f>
        <v>0</v>
      </c>
      <c r="AY312" s="162">
        <f>(SUMIFS(Profile!$F$2:$F$17521,Profile!$B$2:$B$17521,$B312,Profile!$C$2:$C$17521,AY$8))*$C$6</f>
        <v>0</v>
      </c>
      <c r="AZ312" s="162">
        <f>(SUMIFS(Profile!$F$2:$F$17521,Profile!$B$2:$B$17521,$B312,Profile!$C$2:$C$17521,AZ$8))*$C$6</f>
        <v>0</v>
      </c>
      <c r="BA312" s="162">
        <f t="shared" si="10"/>
        <v>0</v>
      </c>
      <c r="BB312" s="162">
        <f>(SUMIFS(Profile!$E$2:$E$17521,Profile!$B$2:$B$17521,$B312,Profile!$C$2:$C$17521,BB$8))*$C$9</f>
        <v>0</v>
      </c>
      <c r="BC312" s="162">
        <f>(SUMIFS(Profile!$E$2:$E$17521,Profile!$B$2:$B$17521,$B312,Profile!$C$2:$C$17521,BC$8))*$C$9</f>
        <v>0</v>
      </c>
      <c r="BD312" s="162">
        <f>(SUMIFS(Profile!$E$2:$E$17521,Profile!$B$2:$B$17521,$B312,Profile!$C$2:$C$17521,BD$8))*$C$9</f>
        <v>0</v>
      </c>
      <c r="BE312" s="162">
        <f>(SUMIFS(Profile!$E$2:$E$17521,Profile!$B$2:$B$17521,$B312,Profile!$C$2:$C$17521,BE$8))*$C$9</f>
        <v>0</v>
      </c>
      <c r="BF312" s="162">
        <f>(SUMIFS(Profile!$E$2:$E$17521,Profile!$B$2:$B$17521,$B312,Profile!$C$2:$C$17521,BF$8))*$C$9</f>
        <v>0</v>
      </c>
      <c r="BG312" s="162">
        <f>(SUMIFS(Profile!$E$2:$E$17521,Profile!$B$2:$B$17521,$B312,Profile!$C$2:$C$17521,BG$8))*$C$9</f>
        <v>0</v>
      </c>
      <c r="BH312" s="162">
        <f>(SUMIFS(Profile!$E$2:$E$17521,Profile!$B$2:$B$17521,$B312,Profile!$C$2:$C$17521,BH$8))*$C$9</f>
        <v>0</v>
      </c>
      <c r="BI312" s="162">
        <f>(SUMIFS(Profile!$E$2:$E$17521,Profile!$B$2:$B$17521,$B312,Profile!$C$2:$C$17521,BI$8))*$C$9</f>
        <v>0</v>
      </c>
      <c r="BJ312" s="162">
        <f>(SUMIFS(Profile!$E$2:$E$17521,Profile!$B$2:$B$17521,$B312,Profile!$C$2:$C$17521,BJ$8))*$C$9</f>
        <v>0</v>
      </c>
      <c r="BK312" s="162">
        <f>(SUMIFS(Profile!$E$2:$E$17521,Profile!$B$2:$B$17521,$B312,Profile!$C$2:$C$17521,BK$8))*$C$9</f>
        <v>0</v>
      </c>
      <c r="BL312" s="162">
        <f>(SUMIFS(Profile!$E$2:$E$17521,Profile!$B$2:$B$17521,$B312,Profile!$C$2:$C$17521,BL$8))*$C$9</f>
        <v>0</v>
      </c>
      <c r="BM312" s="162">
        <f>(SUMIFS(Profile!$E$2:$E$17521,Profile!$B$2:$B$17521,$B312,Profile!$C$2:$C$17521,BM$8))*$C$9</f>
        <v>0</v>
      </c>
      <c r="BN312" s="162">
        <f>(SUMIFS(Profile!$E$2:$E$17521,Profile!$B$2:$B$17521,$B312,Profile!$C$2:$C$17521,BN$8))*$C$9</f>
        <v>0</v>
      </c>
      <c r="BO312" s="162">
        <f>(SUMIFS(Profile!$E$2:$E$17521,Profile!$B$2:$B$17521,$B312,Profile!$C$2:$C$17521,BO$8))*$C$9</f>
        <v>0</v>
      </c>
      <c r="BP312" s="162">
        <f>(SUMIFS(Profile!$E$2:$E$17521,Profile!$B$2:$B$17521,$B312,Profile!$C$2:$C$17521,BP$8))*$C$9</f>
        <v>0</v>
      </c>
      <c r="BQ312" s="162">
        <f>(SUMIFS(Profile!$E$2:$E$17521,Profile!$B$2:$B$17521,$B312,Profile!$C$2:$C$17521,BQ$8))*$C$9</f>
        <v>0</v>
      </c>
      <c r="BR312" s="162">
        <f>(SUMIFS(Profile!$E$2:$E$17521,Profile!$B$2:$B$17521,$B312,Profile!$C$2:$C$17521,BR$8))*$C$9</f>
        <v>0</v>
      </c>
      <c r="BS312" s="162">
        <f>(SUMIFS(Profile!$E$2:$E$17521,Profile!$B$2:$B$17521,$B312,Profile!$C$2:$C$17521,BS$8))*$C$9</f>
        <v>0</v>
      </c>
      <c r="BT312" s="162">
        <f>(SUMIFS(Profile!$E$2:$E$17521,Profile!$B$2:$B$17521,$B312,Profile!$C$2:$C$17521,BT$8))*$C$9</f>
        <v>0</v>
      </c>
      <c r="BU312" s="162">
        <f>(SUMIFS(Profile!$E$2:$E$17521,Profile!$B$2:$B$17521,$B312,Profile!$C$2:$C$17521,BU$8))*$C$9</f>
        <v>0</v>
      </c>
      <c r="BV312" s="162">
        <f>(SUMIFS(Profile!$E$2:$E$17521,Profile!$B$2:$B$17521,$B312,Profile!$C$2:$C$17521,BV$8))*$C$9</f>
        <v>0</v>
      </c>
      <c r="BW312" s="162">
        <f>(SUMIFS(Profile!$E$2:$E$17521,Profile!$B$2:$B$17521,$B312,Profile!$C$2:$C$17521,BW$8))*$C$9</f>
        <v>0</v>
      </c>
      <c r="BX312" s="162">
        <f>(SUMIFS(Profile!$E$2:$E$17521,Profile!$B$2:$B$17521,$B312,Profile!$C$2:$C$17521,BX$8))*$C$9</f>
        <v>0</v>
      </c>
      <c r="BY312" s="162">
        <f>(SUMIFS(Profile!$E$2:$E$17521,Profile!$B$2:$B$17521,$B312,Profile!$C$2:$C$17521,BY$8))*$C$9</f>
        <v>0</v>
      </c>
      <c r="BZ312" s="162">
        <f>(SUMIFS(Profile!$E$2:$E$17521,Profile!$B$2:$B$17521,$B312,Profile!$C$2:$C$17521,BZ$8))*$C$9</f>
        <v>0</v>
      </c>
      <c r="CA312" s="162">
        <f>(SUMIFS(Profile!$E$2:$E$17521,Profile!$B$2:$B$17521,$B312,Profile!$C$2:$C$17521,CA$8))*$C$9</f>
        <v>0</v>
      </c>
      <c r="CB312" s="162">
        <f>(SUMIFS(Profile!$E$2:$E$17521,Profile!$B$2:$B$17521,$B312,Profile!$C$2:$C$17521,CB$8))*$C$9</f>
        <v>0</v>
      </c>
      <c r="CC312" s="162">
        <f>(SUMIFS(Profile!$E$2:$E$17521,Profile!$B$2:$B$17521,$B312,Profile!$C$2:$C$17521,CC$8))*$C$9</f>
        <v>0</v>
      </c>
      <c r="CD312" s="162">
        <f>(SUMIFS(Profile!$E$2:$E$17521,Profile!$B$2:$B$17521,$B312,Profile!$C$2:$C$17521,CD$8))*$C$9</f>
        <v>0</v>
      </c>
      <c r="CE312" s="162">
        <f>(SUMIFS(Profile!$E$2:$E$17521,Profile!$B$2:$B$17521,$B312,Profile!$C$2:$C$17521,CE$8))*$C$9</f>
        <v>0</v>
      </c>
      <c r="CF312" s="162">
        <f>(SUMIFS(Profile!$E$2:$E$17521,Profile!$B$2:$B$17521,$B312,Profile!$C$2:$C$17521,CF$8))*$C$9</f>
        <v>0</v>
      </c>
      <c r="CG312" s="162">
        <f>(SUMIFS(Profile!$E$2:$E$17521,Profile!$B$2:$B$17521,$B312,Profile!$C$2:$C$17521,CG$8))*$C$9</f>
        <v>0</v>
      </c>
      <c r="CH312" s="162">
        <f>(SUMIFS(Profile!$E$2:$E$17521,Profile!$B$2:$B$17521,$B312,Profile!$C$2:$C$17521,CH$8))*$C$9</f>
        <v>0</v>
      </c>
      <c r="CI312" s="162">
        <f>(SUMIFS(Profile!$E$2:$E$17521,Profile!$B$2:$B$17521,$B312,Profile!$C$2:$C$17521,CI$8))*$C$9</f>
        <v>0</v>
      </c>
      <c r="CJ312" s="162">
        <f>(SUMIFS(Profile!$E$2:$E$17521,Profile!$B$2:$B$17521,$B312,Profile!$C$2:$C$17521,CJ$8))*$C$9</f>
        <v>0</v>
      </c>
      <c r="CK312" s="162">
        <f>(SUMIFS(Profile!$E$2:$E$17521,Profile!$B$2:$B$17521,$B312,Profile!$C$2:$C$17521,CK$8))*$C$9</f>
        <v>0</v>
      </c>
      <c r="CL312" s="162">
        <f>(SUMIFS(Profile!$E$2:$E$17521,Profile!$B$2:$B$17521,$B312,Profile!$C$2:$C$17521,CL$8))*$C$9</f>
        <v>0</v>
      </c>
      <c r="CM312" s="162">
        <f>(SUMIFS(Profile!$E$2:$E$17521,Profile!$B$2:$B$17521,$B312,Profile!$C$2:$C$17521,CM$8))*$C$9</f>
        <v>0</v>
      </c>
      <c r="CN312" s="162">
        <f>(SUMIFS(Profile!$E$2:$E$17521,Profile!$B$2:$B$17521,$B312,Profile!$C$2:$C$17521,CN$8))*$C$9</f>
        <v>0</v>
      </c>
      <c r="CO312" s="162">
        <f>(SUMIFS(Profile!$E$2:$E$17521,Profile!$B$2:$B$17521,$B312,Profile!$C$2:$C$17521,CO$8))*$C$9</f>
        <v>0</v>
      </c>
      <c r="CP312" s="162">
        <f>(SUMIFS(Profile!$E$2:$E$17521,Profile!$B$2:$B$17521,$B312,Profile!$C$2:$C$17521,CP$8))*$C$9</f>
        <v>0</v>
      </c>
      <c r="CQ312" s="162">
        <f>(SUMIFS(Profile!$E$2:$E$17521,Profile!$B$2:$B$17521,$B312,Profile!$C$2:$C$17521,CQ$8))*$C$9</f>
        <v>0</v>
      </c>
      <c r="CR312" s="162">
        <f>(SUMIFS(Profile!$E$2:$E$17521,Profile!$B$2:$B$17521,$B312,Profile!$C$2:$C$17521,CR$8))*$C$9</f>
        <v>0</v>
      </c>
      <c r="CS312" s="162">
        <f>(SUMIFS(Profile!$E$2:$E$17521,Profile!$B$2:$B$17521,$B312,Profile!$C$2:$C$17521,CS$8))*$C$9</f>
        <v>0</v>
      </c>
      <c r="CT312" s="162">
        <f>(SUMIFS(Profile!$E$2:$E$17521,Profile!$B$2:$B$17521,$B312,Profile!$C$2:$C$17521,CT$8))*$C$9</f>
        <v>0</v>
      </c>
      <c r="CU312" s="162">
        <f>(SUMIFS(Profile!$E$2:$E$17521,Profile!$B$2:$B$17521,$B312,Profile!$C$2:$C$17521,CU$8))*$C$9</f>
        <v>0</v>
      </c>
      <c r="CV312" s="162">
        <f>(SUMIFS(Profile!$E$2:$E$17521,Profile!$B$2:$B$17521,$B312,Profile!$C$2:$C$17521,CV$8))*$C$9</f>
        <v>0</v>
      </c>
      <c r="CW312" s="162">
        <f>(SUMIFS(Profile!$E$2:$E$17521,Profile!$B$2:$B$17521,$B312,Profile!$C$2:$C$17521,CW$8))*$C$9</f>
        <v>0</v>
      </c>
      <c r="CX312" s="162">
        <f t="shared" si="11"/>
        <v>0</v>
      </c>
      <c r="CY312" s="162">
        <f t="shared" ref="CY312:ET312" si="1521">MAX(BB312-E312,0)</f>
        <v>0</v>
      </c>
      <c r="CZ312" s="162">
        <f t="shared" si="1521"/>
        <v>0</v>
      </c>
      <c r="DA312" s="162">
        <f t="shared" si="1521"/>
        <v>0</v>
      </c>
      <c r="DB312" s="162">
        <f t="shared" si="1521"/>
        <v>0</v>
      </c>
      <c r="DC312" s="162">
        <f t="shared" si="1521"/>
        <v>0</v>
      </c>
      <c r="DD312" s="162">
        <f t="shared" si="1521"/>
        <v>0</v>
      </c>
      <c r="DE312" s="162">
        <f t="shared" si="1521"/>
        <v>0</v>
      </c>
      <c r="DF312" s="162">
        <f t="shared" si="1521"/>
        <v>0</v>
      </c>
      <c r="DG312" s="162">
        <f t="shared" si="1521"/>
        <v>0</v>
      </c>
      <c r="DH312" s="162">
        <f t="shared" si="1521"/>
        <v>0</v>
      </c>
      <c r="DI312" s="162">
        <f t="shared" si="1521"/>
        <v>0</v>
      </c>
      <c r="DJ312" s="162">
        <f t="shared" si="1521"/>
        <v>0</v>
      </c>
      <c r="DK312" s="162">
        <f t="shared" si="1521"/>
        <v>0</v>
      </c>
      <c r="DL312" s="162">
        <f t="shared" si="1521"/>
        <v>0</v>
      </c>
      <c r="DM312" s="162">
        <f t="shared" si="1521"/>
        <v>0</v>
      </c>
      <c r="DN312" s="162">
        <f t="shared" si="1521"/>
        <v>0</v>
      </c>
      <c r="DO312" s="162">
        <f t="shared" si="1521"/>
        <v>0</v>
      </c>
      <c r="DP312" s="162">
        <f t="shared" si="1521"/>
        <v>0</v>
      </c>
      <c r="DQ312" s="162">
        <f t="shared" si="1521"/>
        <v>0</v>
      </c>
      <c r="DR312" s="162">
        <f t="shared" si="1521"/>
        <v>0</v>
      </c>
      <c r="DS312" s="162">
        <f t="shared" si="1521"/>
        <v>0</v>
      </c>
      <c r="DT312" s="162">
        <f t="shared" si="1521"/>
        <v>0</v>
      </c>
      <c r="DU312" s="162">
        <f t="shared" si="1521"/>
        <v>0</v>
      </c>
      <c r="DV312" s="162">
        <f t="shared" si="1521"/>
        <v>0</v>
      </c>
      <c r="DW312" s="162">
        <f t="shared" si="1521"/>
        <v>0</v>
      </c>
      <c r="DX312" s="162">
        <f t="shared" si="1521"/>
        <v>0</v>
      </c>
      <c r="DY312" s="162">
        <f t="shared" si="1521"/>
        <v>0</v>
      </c>
      <c r="DZ312" s="162">
        <f t="shared" si="1521"/>
        <v>0</v>
      </c>
      <c r="EA312" s="162">
        <f t="shared" si="1521"/>
        <v>0</v>
      </c>
      <c r="EB312" s="162">
        <f t="shared" si="1521"/>
        <v>0</v>
      </c>
      <c r="EC312" s="162">
        <f t="shared" si="1521"/>
        <v>0</v>
      </c>
      <c r="ED312" s="162">
        <f t="shared" si="1521"/>
        <v>0</v>
      </c>
      <c r="EE312" s="162">
        <f t="shared" si="1521"/>
        <v>0</v>
      </c>
      <c r="EF312" s="162">
        <f t="shared" si="1521"/>
        <v>0</v>
      </c>
      <c r="EG312" s="162">
        <f t="shared" si="1521"/>
        <v>0</v>
      </c>
      <c r="EH312" s="162">
        <f t="shared" si="1521"/>
        <v>0</v>
      </c>
      <c r="EI312" s="162">
        <f t="shared" si="1521"/>
        <v>0</v>
      </c>
      <c r="EJ312" s="162">
        <f t="shared" si="1521"/>
        <v>0</v>
      </c>
      <c r="EK312" s="162">
        <f t="shared" si="1521"/>
        <v>0</v>
      </c>
      <c r="EL312" s="162">
        <f t="shared" si="1521"/>
        <v>0</v>
      </c>
      <c r="EM312" s="162">
        <f t="shared" si="1521"/>
        <v>0</v>
      </c>
      <c r="EN312" s="162">
        <f t="shared" si="1521"/>
        <v>0</v>
      </c>
      <c r="EO312" s="162">
        <f t="shared" si="1521"/>
        <v>0</v>
      </c>
      <c r="EP312" s="162">
        <f t="shared" si="1521"/>
        <v>0</v>
      </c>
      <c r="EQ312" s="162">
        <f t="shared" si="1521"/>
        <v>0</v>
      </c>
      <c r="ER312" s="162">
        <f t="shared" si="1521"/>
        <v>0</v>
      </c>
      <c r="ES312" s="162">
        <f t="shared" si="1521"/>
        <v>0</v>
      </c>
      <c r="ET312" s="162">
        <f t="shared" si="1521"/>
        <v>0</v>
      </c>
      <c r="EU312" s="162">
        <f t="shared" si="13"/>
        <v>0</v>
      </c>
      <c r="EV312" s="162">
        <f t="shared" ref="EV312:GQ312" si="1522">BB312-CY312</f>
        <v>0</v>
      </c>
      <c r="EW312" s="162">
        <f t="shared" si="1522"/>
        <v>0</v>
      </c>
      <c r="EX312" s="162">
        <f t="shared" si="1522"/>
        <v>0</v>
      </c>
      <c r="EY312" s="162">
        <f t="shared" si="1522"/>
        <v>0</v>
      </c>
      <c r="EZ312" s="162">
        <f t="shared" si="1522"/>
        <v>0</v>
      </c>
      <c r="FA312" s="162">
        <f t="shared" si="1522"/>
        <v>0</v>
      </c>
      <c r="FB312" s="162">
        <f t="shared" si="1522"/>
        <v>0</v>
      </c>
      <c r="FC312" s="162">
        <f t="shared" si="1522"/>
        <v>0</v>
      </c>
      <c r="FD312" s="162">
        <f t="shared" si="1522"/>
        <v>0</v>
      </c>
      <c r="FE312" s="162">
        <f t="shared" si="1522"/>
        <v>0</v>
      </c>
      <c r="FF312" s="162">
        <f t="shared" si="1522"/>
        <v>0</v>
      </c>
      <c r="FG312" s="162">
        <f t="shared" si="1522"/>
        <v>0</v>
      </c>
      <c r="FH312" s="162">
        <f t="shared" si="1522"/>
        <v>0</v>
      </c>
      <c r="FI312" s="162">
        <f t="shared" si="1522"/>
        <v>0</v>
      </c>
      <c r="FJ312" s="162">
        <f t="shared" si="1522"/>
        <v>0</v>
      </c>
      <c r="FK312" s="162">
        <f t="shared" si="1522"/>
        <v>0</v>
      </c>
      <c r="FL312" s="162">
        <f t="shared" si="1522"/>
        <v>0</v>
      </c>
      <c r="FM312" s="162">
        <f t="shared" si="1522"/>
        <v>0</v>
      </c>
      <c r="FN312" s="162">
        <f t="shared" si="1522"/>
        <v>0</v>
      </c>
      <c r="FO312" s="162">
        <f t="shared" si="1522"/>
        <v>0</v>
      </c>
      <c r="FP312" s="162">
        <f t="shared" si="1522"/>
        <v>0</v>
      </c>
      <c r="FQ312" s="162">
        <f t="shared" si="1522"/>
        <v>0</v>
      </c>
      <c r="FR312" s="162">
        <f t="shared" si="1522"/>
        <v>0</v>
      </c>
      <c r="FS312" s="162">
        <f t="shared" si="1522"/>
        <v>0</v>
      </c>
      <c r="FT312" s="162">
        <f t="shared" si="1522"/>
        <v>0</v>
      </c>
      <c r="FU312" s="162">
        <f t="shared" si="1522"/>
        <v>0</v>
      </c>
      <c r="FV312" s="162">
        <f t="shared" si="1522"/>
        <v>0</v>
      </c>
      <c r="FW312" s="162">
        <f t="shared" si="1522"/>
        <v>0</v>
      </c>
      <c r="FX312" s="162">
        <f t="shared" si="1522"/>
        <v>0</v>
      </c>
      <c r="FY312" s="162">
        <f t="shared" si="1522"/>
        <v>0</v>
      </c>
      <c r="FZ312" s="162">
        <f t="shared" si="1522"/>
        <v>0</v>
      </c>
      <c r="GA312" s="162">
        <f t="shared" si="1522"/>
        <v>0</v>
      </c>
      <c r="GB312" s="162">
        <f t="shared" si="1522"/>
        <v>0</v>
      </c>
      <c r="GC312" s="162">
        <f t="shared" si="1522"/>
        <v>0</v>
      </c>
      <c r="GD312" s="162">
        <f t="shared" si="1522"/>
        <v>0</v>
      </c>
      <c r="GE312" s="162">
        <f t="shared" si="1522"/>
        <v>0</v>
      </c>
      <c r="GF312" s="162">
        <f t="shared" si="1522"/>
        <v>0</v>
      </c>
      <c r="GG312" s="162">
        <f t="shared" si="1522"/>
        <v>0</v>
      </c>
      <c r="GH312" s="162">
        <f t="shared" si="1522"/>
        <v>0</v>
      </c>
      <c r="GI312" s="162">
        <f t="shared" si="1522"/>
        <v>0</v>
      </c>
      <c r="GJ312" s="162">
        <f t="shared" si="1522"/>
        <v>0</v>
      </c>
      <c r="GK312" s="162">
        <f t="shared" si="1522"/>
        <v>0</v>
      </c>
      <c r="GL312" s="162">
        <f t="shared" si="1522"/>
        <v>0</v>
      </c>
      <c r="GM312" s="162">
        <f t="shared" si="1522"/>
        <v>0</v>
      </c>
      <c r="GN312" s="162">
        <f t="shared" si="1522"/>
        <v>0</v>
      </c>
      <c r="GO312" s="162">
        <f t="shared" si="1522"/>
        <v>0</v>
      </c>
      <c r="GP312" s="162">
        <f t="shared" si="1522"/>
        <v>0</v>
      </c>
      <c r="GQ312" s="162">
        <f t="shared" si="1522"/>
        <v>0</v>
      </c>
      <c r="GR312" s="162">
        <f t="shared" si="15"/>
        <v>0</v>
      </c>
      <c r="GS312" s="162">
        <f t="shared" ref="GS312:IN312" si="1523">E312-EV312</f>
        <v>0</v>
      </c>
      <c r="GT312" s="162">
        <f t="shared" si="1523"/>
        <v>0</v>
      </c>
      <c r="GU312" s="162">
        <f t="shared" si="1523"/>
        <v>0</v>
      </c>
      <c r="GV312" s="162">
        <f t="shared" si="1523"/>
        <v>0</v>
      </c>
      <c r="GW312" s="162">
        <f t="shared" si="1523"/>
        <v>0</v>
      </c>
      <c r="GX312" s="162">
        <f t="shared" si="1523"/>
        <v>0</v>
      </c>
      <c r="GY312" s="162">
        <f t="shared" si="1523"/>
        <v>0</v>
      </c>
      <c r="GZ312" s="162">
        <f t="shared" si="1523"/>
        <v>0</v>
      </c>
      <c r="HA312" s="162">
        <f t="shared" si="1523"/>
        <v>0</v>
      </c>
      <c r="HB312" s="162">
        <f t="shared" si="1523"/>
        <v>0</v>
      </c>
      <c r="HC312" s="162">
        <f t="shared" si="1523"/>
        <v>0</v>
      </c>
      <c r="HD312" s="162">
        <f t="shared" si="1523"/>
        <v>0</v>
      </c>
      <c r="HE312" s="162">
        <f t="shared" si="1523"/>
        <v>0</v>
      </c>
      <c r="HF312" s="162">
        <f t="shared" si="1523"/>
        <v>0</v>
      </c>
      <c r="HG312" s="162">
        <f t="shared" si="1523"/>
        <v>0</v>
      </c>
      <c r="HH312" s="162">
        <f t="shared" si="1523"/>
        <v>0</v>
      </c>
      <c r="HI312" s="162">
        <f t="shared" si="1523"/>
        <v>0</v>
      </c>
      <c r="HJ312" s="162">
        <f t="shared" si="1523"/>
        <v>0</v>
      </c>
      <c r="HK312" s="162">
        <f t="shared" si="1523"/>
        <v>0</v>
      </c>
      <c r="HL312" s="162">
        <f t="shared" si="1523"/>
        <v>0</v>
      </c>
      <c r="HM312" s="162">
        <f t="shared" si="1523"/>
        <v>0</v>
      </c>
      <c r="HN312" s="162">
        <f t="shared" si="1523"/>
        <v>0</v>
      </c>
      <c r="HO312" s="162">
        <f t="shared" si="1523"/>
        <v>0</v>
      </c>
      <c r="HP312" s="162">
        <f t="shared" si="1523"/>
        <v>0</v>
      </c>
      <c r="HQ312" s="162">
        <f t="shared" si="1523"/>
        <v>0</v>
      </c>
      <c r="HR312" s="162">
        <f t="shared" si="1523"/>
        <v>0</v>
      </c>
      <c r="HS312" s="162">
        <f t="shared" si="1523"/>
        <v>0</v>
      </c>
      <c r="HT312" s="162">
        <f t="shared" si="1523"/>
        <v>0</v>
      </c>
      <c r="HU312" s="162">
        <f t="shared" si="1523"/>
        <v>0</v>
      </c>
      <c r="HV312" s="162">
        <f t="shared" si="1523"/>
        <v>0</v>
      </c>
      <c r="HW312" s="162">
        <f t="shared" si="1523"/>
        <v>0</v>
      </c>
      <c r="HX312" s="162">
        <f t="shared" si="1523"/>
        <v>0</v>
      </c>
      <c r="HY312" s="162">
        <f t="shared" si="1523"/>
        <v>0</v>
      </c>
      <c r="HZ312" s="162">
        <f t="shared" si="1523"/>
        <v>0</v>
      </c>
      <c r="IA312" s="162">
        <f t="shared" si="1523"/>
        <v>0</v>
      </c>
      <c r="IB312" s="162">
        <f t="shared" si="1523"/>
        <v>0</v>
      </c>
      <c r="IC312" s="162">
        <f t="shared" si="1523"/>
        <v>0</v>
      </c>
      <c r="ID312" s="162">
        <f t="shared" si="1523"/>
        <v>0</v>
      </c>
      <c r="IE312" s="162">
        <f t="shared" si="1523"/>
        <v>0</v>
      </c>
      <c r="IF312" s="162">
        <f t="shared" si="1523"/>
        <v>0</v>
      </c>
      <c r="IG312" s="162">
        <f t="shared" si="1523"/>
        <v>0</v>
      </c>
      <c r="IH312" s="162">
        <f t="shared" si="1523"/>
        <v>0</v>
      </c>
      <c r="II312" s="162">
        <f t="shared" si="1523"/>
        <v>0</v>
      </c>
      <c r="IJ312" s="162">
        <f t="shared" si="1523"/>
        <v>0</v>
      </c>
      <c r="IK312" s="162">
        <f t="shared" si="1523"/>
        <v>0</v>
      </c>
      <c r="IL312" s="162">
        <f t="shared" si="1523"/>
        <v>0</v>
      </c>
      <c r="IM312" s="162">
        <f t="shared" si="1523"/>
        <v>0</v>
      </c>
      <c r="IN312" s="162">
        <f t="shared" si="1523"/>
        <v>0</v>
      </c>
      <c r="IO312" s="162">
        <f t="shared" si="17"/>
        <v>0</v>
      </c>
      <c r="IP312" s="162">
        <f t="shared" si="23"/>
        <v>0</v>
      </c>
      <c r="IQ312" s="162">
        <f t="shared" ref="IQ312:KK312" si="1524">MAX((MIN(CZ312+IP312,$IO$7))-GT312,0)</f>
        <v>0</v>
      </c>
      <c r="IR312" s="162">
        <f t="shared" si="1524"/>
        <v>0</v>
      </c>
      <c r="IS312" s="162">
        <f t="shared" si="1524"/>
        <v>0</v>
      </c>
      <c r="IT312" s="162">
        <f t="shared" si="1524"/>
        <v>0</v>
      </c>
      <c r="IU312" s="162">
        <f t="shared" si="1524"/>
        <v>0</v>
      </c>
      <c r="IV312" s="162">
        <f t="shared" si="1524"/>
        <v>0</v>
      </c>
      <c r="IW312" s="162">
        <f t="shared" si="1524"/>
        <v>0</v>
      </c>
      <c r="IX312" s="162">
        <f t="shared" si="1524"/>
        <v>0</v>
      </c>
      <c r="IY312" s="162">
        <f t="shared" si="1524"/>
        <v>0</v>
      </c>
      <c r="IZ312" s="162">
        <f t="shared" si="1524"/>
        <v>0</v>
      </c>
      <c r="JA312" s="162">
        <f t="shared" si="1524"/>
        <v>0</v>
      </c>
      <c r="JB312" s="162">
        <f t="shared" si="1524"/>
        <v>0</v>
      </c>
      <c r="JC312" s="162">
        <f t="shared" si="1524"/>
        <v>0</v>
      </c>
      <c r="JD312" s="162">
        <f t="shared" si="1524"/>
        <v>0</v>
      </c>
      <c r="JE312" s="162">
        <f t="shared" si="1524"/>
        <v>0</v>
      </c>
      <c r="JF312" s="162">
        <f t="shared" si="1524"/>
        <v>0</v>
      </c>
      <c r="JG312" s="162">
        <f t="shared" si="1524"/>
        <v>0</v>
      </c>
      <c r="JH312" s="162">
        <f t="shared" si="1524"/>
        <v>0</v>
      </c>
      <c r="JI312" s="162">
        <f t="shared" si="1524"/>
        <v>0</v>
      </c>
      <c r="JJ312" s="162">
        <f t="shared" si="1524"/>
        <v>0</v>
      </c>
      <c r="JK312" s="162">
        <f t="shared" si="1524"/>
        <v>0</v>
      </c>
      <c r="JL312" s="162">
        <f t="shared" si="1524"/>
        <v>0</v>
      </c>
      <c r="JM312" s="162">
        <f t="shared" si="1524"/>
        <v>0</v>
      </c>
      <c r="JN312" s="162">
        <f t="shared" si="1524"/>
        <v>0</v>
      </c>
      <c r="JO312" s="162">
        <f t="shared" si="1524"/>
        <v>0</v>
      </c>
      <c r="JP312" s="162">
        <f t="shared" si="1524"/>
        <v>0</v>
      </c>
      <c r="JQ312" s="162">
        <f t="shared" si="1524"/>
        <v>0</v>
      </c>
      <c r="JR312" s="162">
        <f t="shared" si="1524"/>
        <v>0</v>
      </c>
      <c r="JS312" s="162">
        <f t="shared" si="1524"/>
        <v>0</v>
      </c>
      <c r="JT312" s="162">
        <f t="shared" si="1524"/>
        <v>0</v>
      </c>
      <c r="JU312" s="162">
        <f t="shared" si="1524"/>
        <v>0</v>
      </c>
      <c r="JV312" s="162">
        <f t="shared" si="1524"/>
        <v>0</v>
      </c>
      <c r="JW312" s="162">
        <f t="shared" si="1524"/>
        <v>0</v>
      </c>
      <c r="JX312" s="162">
        <f t="shared" si="1524"/>
        <v>0</v>
      </c>
      <c r="JY312" s="162">
        <f t="shared" si="1524"/>
        <v>0</v>
      </c>
      <c r="JZ312" s="162">
        <f t="shared" si="1524"/>
        <v>0</v>
      </c>
      <c r="KA312" s="162">
        <f t="shared" si="1524"/>
        <v>0</v>
      </c>
      <c r="KB312" s="162">
        <f t="shared" si="1524"/>
        <v>0</v>
      </c>
      <c r="KC312" s="162">
        <f t="shared" si="1524"/>
        <v>0</v>
      </c>
      <c r="KD312" s="162">
        <f t="shared" si="1524"/>
        <v>0</v>
      </c>
      <c r="KE312" s="162">
        <f t="shared" si="1524"/>
        <v>0</v>
      </c>
      <c r="KF312" s="162">
        <f t="shared" si="1524"/>
        <v>0</v>
      </c>
      <c r="KG312" s="162">
        <f t="shared" si="1524"/>
        <v>0</v>
      </c>
      <c r="KH312" s="162">
        <f t="shared" si="1524"/>
        <v>0</v>
      </c>
      <c r="KI312" s="162">
        <f t="shared" si="1524"/>
        <v>0</v>
      </c>
      <c r="KJ312" s="162">
        <f t="shared" si="1524"/>
        <v>0</v>
      </c>
      <c r="KK312" s="162">
        <f t="shared" si="1524"/>
        <v>0</v>
      </c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/>
    </row>
    <row r="313" ht="14.25" customHeight="1" spans="1:326" x14ac:dyDescent="0.25">
      <c r="A313" s="1">
        <v>10</v>
      </c>
      <c r="B313" s="1">
        <f t="shared" ref="B313:C313" si="1525">B312+1</f>
        <v>303</v>
      </c>
      <c r="C313" s="232">
        <f t="shared" si="1525"/>
        <v>43768</v>
      </c>
      <c r="D313" s="162">
        <f t="shared" si="9"/>
        <v>0</v>
      </c>
      <c r="E313" s="162">
        <f>(SUMIFS(Profile!$F$2:$F$17521,Profile!$B$2:$B$17521,$B313,Profile!$C$2:$C$17521,E$8))*$C$6</f>
        <v>0</v>
      </c>
      <c r="F313" s="162">
        <f>(SUMIFS(Profile!$F$2:$F$17521,Profile!$B$2:$B$17521,$B313,Profile!$C$2:$C$17521,F$8))*$C$6</f>
        <v>0</v>
      </c>
      <c r="G313" s="162">
        <f>(SUMIFS(Profile!$F$2:$F$17521,Profile!$B$2:$B$17521,$B313,Profile!$C$2:$C$17521,G$8))*$C$6</f>
        <v>0</v>
      </c>
      <c r="H313" s="162">
        <f>(SUMIFS(Profile!$F$2:$F$17521,Profile!$B$2:$B$17521,$B313,Profile!$C$2:$C$17521,H$8))*$C$6</f>
        <v>0</v>
      </c>
      <c r="I313" s="162">
        <f>(SUMIFS(Profile!$F$2:$F$17521,Profile!$B$2:$B$17521,$B313,Profile!$C$2:$C$17521,I$8))*$C$6</f>
        <v>0</v>
      </c>
      <c r="J313" s="162">
        <f>(SUMIFS(Profile!$F$2:$F$17521,Profile!$B$2:$B$17521,$B313,Profile!$C$2:$C$17521,J$8))*$C$6</f>
        <v>0</v>
      </c>
      <c r="K313" s="162">
        <f>(SUMIFS(Profile!$F$2:$F$17521,Profile!$B$2:$B$17521,$B313,Profile!$C$2:$C$17521,K$8))*$C$6</f>
        <v>0</v>
      </c>
      <c r="L313" s="162">
        <f>(SUMIFS(Profile!$F$2:$F$17521,Profile!$B$2:$B$17521,$B313,Profile!$C$2:$C$17521,L$8))*$C$6</f>
        <v>0</v>
      </c>
      <c r="M313" s="162">
        <f>(SUMIFS(Profile!$F$2:$F$17521,Profile!$B$2:$B$17521,$B313,Profile!$C$2:$C$17521,M$8))*$C$6</f>
        <v>0</v>
      </c>
      <c r="N313" s="162">
        <f>(SUMIFS(Profile!$F$2:$F$17521,Profile!$B$2:$B$17521,$B313,Profile!$C$2:$C$17521,N$8))*$C$6</f>
        <v>0</v>
      </c>
      <c r="O313" s="162">
        <f>(SUMIFS(Profile!$F$2:$F$17521,Profile!$B$2:$B$17521,$B313,Profile!$C$2:$C$17521,O$8))*$C$6</f>
        <v>0</v>
      </c>
      <c r="P313" s="162">
        <f>(SUMIFS(Profile!$F$2:$F$17521,Profile!$B$2:$B$17521,$B313,Profile!$C$2:$C$17521,P$8))*$C$6</f>
        <v>0</v>
      </c>
      <c r="Q313" s="162">
        <f>(SUMIFS(Profile!$F$2:$F$17521,Profile!$B$2:$B$17521,$B313,Profile!$C$2:$C$17521,Q$8))*$C$6</f>
        <v>0</v>
      </c>
      <c r="R313" s="162">
        <f>(SUMIFS(Profile!$F$2:$F$17521,Profile!$B$2:$B$17521,$B313,Profile!$C$2:$C$17521,R$8))*$C$6</f>
        <v>0</v>
      </c>
      <c r="S313" s="162">
        <f>(SUMIFS(Profile!$F$2:$F$17521,Profile!$B$2:$B$17521,$B313,Profile!$C$2:$C$17521,S$8))*$C$6</f>
        <v>0</v>
      </c>
      <c r="T313" s="162">
        <f>(SUMIFS(Profile!$F$2:$F$17521,Profile!$B$2:$B$17521,$B313,Profile!$C$2:$C$17521,T$8))*$C$6</f>
        <v>0</v>
      </c>
      <c r="U313" s="162">
        <f>(SUMIFS(Profile!$F$2:$F$17521,Profile!$B$2:$B$17521,$B313,Profile!$C$2:$C$17521,U$8))*$C$6</f>
        <v>0</v>
      </c>
      <c r="V313" s="162">
        <f>(SUMIFS(Profile!$F$2:$F$17521,Profile!$B$2:$B$17521,$B313,Profile!$C$2:$C$17521,V$8))*$C$6</f>
        <v>0</v>
      </c>
      <c r="W313" s="162">
        <f>(SUMIFS(Profile!$F$2:$F$17521,Profile!$B$2:$B$17521,$B313,Profile!$C$2:$C$17521,W$8))*$C$6</f>
        <v>0</v>
      </c>
      <c r="X313" s="162">
        <f>(SUMIFS(Profile!$F$2:$F$17521,Profile!$B$2:$B$17521,$B313,Profile!$C$2:$C$17521,X$8))*$C$6</f>
        <v>0</v>
      </c>
      <c r="Y313" s="162">
        <f>(SUMIFS(Profile!$F$2:$F$17521,Profile!$B$2:$B$17521,$B313,Profile!$C$2:$C$17521,Y$8))*$C$6</f>
        <v>0</v>
      </c>
      <c r="Z313" s="162">
        <f>(SUMIFS(Profile!$F$2:$F$17521,Profile!$B$2:$B$17521,$B313,Profile!$C$2:$C$17521,Z$8))*$C$6</f>
        <v>0</v>
      </c>
      <c r="AA313" s="162">
        <f>(SUMIFS(Profile!$F$2:$F$17521,Profile!$B$2:$B$17521,$B313,Profile!$C$2:$C$17521,AA$8))*$C$6</f>
        <v>0</v>
      </c>
      <c r="AB313" s="162">
        <f>(SUMIFS(Profile!$F$2:$F$17521,Profile!$B$2:$B$17521,$B313,Profile!$C$2:$C$17521,AB$8))*$C$6</f>
        <v>0</v>
      </c>
      <c r="AC313" s="162">
        <f>(SUMIFS(Profile!$F$2:$F$17521,Profile!$B$2:$B$17521,$B313,Profile!$C$2:$C$17521,AC$8))*$C$6</f>
        <v>0</v>
      </c>
      <c r="AD313" s="162">
        <f>(SUMIFS(Profile!$F$2:$F$17521,Profile!$B$2:$B$17521,$B313,Profile!$C$2:$C$17521,AD$8))*$C$6</f>
        <v>0</v>
      </c>
      <c r="AE313" s="162">
        <f>(SUMIFS(Profile!$F$2:$F$17521,Profile!$B$2:$B$17521,$B313,Profile!$C$2:$C$17521,AE$8))*$C$6</f>
        <v>0</v>
      </c>
      <c r="AF313" s="162">
        <f>(SUMIFS(Profile!$F$2:$F$17521,Profile!$B$2:$B$17521,$B313,Profile!$C$2:$C$17521,AF$8))*$C$6</f>
        <v>0</v>
      </c>
      <c r="AG313" s="162">
        <f>(SUMIFS(Profile!$F$2:$F$17521,Profile!$B$2:$B$17521,$B313,Profile!$C$2:$C$17521,AG$8))*$C$6</f>
        <v>0</v>
      </c>
      <c r="AH313" s="162">
        <f>(SUMIFS(Profile!$F$2:$F$17521,Profile!$B$2:$B$17521,$B313,Profile!$C$2:$C$17521,AH$8))*$C$6</f>
        <v>0</v>
      </c>
      <c r="AI313" s="162">
        <f>(SUMIFS(Profile!$F$2:$F$17521,Profile!$B$2:$B$17521,$B313,Profile!$C$2:$C$17521,AI$8))*$C$6</f>
        <v>0</v>
      </c>
      <c r="AJ313" s="162">
        <f>(SUMIFS(Profile!$F$2:$F$17521,Profile!$B$2:$B$17521,$B313,Profile!$C$2:$C$17521,AJ$8))*$C$6</f>
        <v>0</v>
      </c>
      <c r="AK313" s="162">
        <f>(SUMIFS(Profile!$F$2:$F$17521,Profile!$B$2:$B$17521,$B313,Profile!$C$2:$C$17521,AK$8))*$C$6</f>
        <v>0</v>
      </c>
      <c r="AL313" s="162">
        <f>(SUMIFS(Profile!$F$2:$F$17521,Profile!$B$2:$B$17521,$B313,Profile!$C$2:$C$17521,AL$8))*$C$6</f>
        <v>0</v>
      </c>
      <c r="AM313" s="162">
        <f>(SUMIFS(Profile!$F$2:$F$17521,Profile!$B$2:$B$17521,$B313,Profile!$C$2:$C$17521,AM$8))*$C$6</f>
        <v>0</v>
      </c>
      <c r="AN313" s="162">
        <f>(SUMIFS(Profile!$F$2:$F$17521,Profile!$B$2:$B$17521,$B313,Profile!$C$2:$C$17521,AN$8))*$C$6</f>
        <v>0</v>
      </c>
      <c r="AO313" s="162">
        <f>(SUMIFS(Profile!$F$2:$F$17521,Profile!$B$2:$B$17521,$B313,Profile!$C$2:$C$17521,AO$8))*$C$6</f>
        <v>0</v>
      </c>
      <c r="AP313" s="162">
        <f>(SUMIFS(Profile!$F$2:$F$17521,Profile!$B$2:$B$17521,$B313,Profile!$C$2:$C$17521,AP$8))*$C$6</f>
        <v>0</v>
      </c>
      <c r="AQ313" s="162">
        <f>(SUMIFS(Profile!$F$2:$F$17521,Profile!$B$2:$B$17521,$B313,Profile!$C$2:$C$17521,AQ$8))*$C$6</f>
        <v>0</v>
      </c>
      <c r="AR313" s="162">
        <f>(SUMIFS(Profile!$F$2:$F$17521,Profile!$B$2:$B$17521,$B313,Profile!$C$2:$C$17521,AR$8))*$C$6</f>
        <v>0</v>
      </c>
      <c r="AS313" s="162">
        <f>(SUMIFS(Profile!$F$2:$F$17521,Profile!$B$2:$B$17521,$B313,Profile!$C$2:$C$17521,AS$8))*$C$6</f>
        <v>0</v>
      </c>
      <c r="AT313" s="162">
        <f>(SUMIFS(Profile!$F$2:$F$17521,Profile!$B$2:$B$17521,$B313,Profile!$C$2:$C$17521,AT$8))*$C$6</f>
        <v>0</v>
      </c>
      <c r="AU313" s="162">
        <f>(SUMIFS(Profile!$F$2:$F$17521,Profile!$B$2:$B$17521,$B313,Profile!$C$2:$C$17521,AU$8))*$C$6</f>
        <v>0</v>
      </c>
      <c r="AV313" s="162">
        <f>(SUMIFS(Profile!$F$2:$F$17521,Profile!$B$2:$B$17521,$B313,Profile!$C$2:$C$17521,AV$8))*$C$6</f>
        <v>0</v>
      </c>
      <c r="AW313" s="162">
        <f>(SUMIFS(Profile!$F$2:$F$17521,Profile!$B$2:$B$17521,$B313,Profile!$C$2:$C$17521,AW$8))*$C$6</f>
        <v>0</v>
      </c>
      <c r="AX313" s="162">
        <f>(SUMIFS(Profile!$F$2:$F$17521,Profile!$B$2:$B$17521,$B313,Profile!$C$2:$C$17521,AX$8))*$C$6</f>
        <v>0</v>
      </c>
      <c r="AY313" s="162">
        <f>(SUMIFS(Profile!$F$2:$F$17521,Profile!$B$2:$B$17521,$B313,Profile!$C$2:$C$17521,AY$8))*$C$6</f>
        <v>0</v>
      </c>
      <c r="AZ313" s="162">
        <f>(SUMIFS(Profile!$F$2:$F$17521,Profile!$B$2:$B$17521,$B313,Profile!$C$2:$C$17521,AZ$8))*$C$6</f>
        <v>0</v>
      </c>
      <c r="BA313" s="162">
        <f t="shared" si="10"/>
        <v>0</v>
      </c>
      <c r="BB313" s="162">
        <f>(SUMIFS(Profile!$E$2:$E$17521,Profile!$B$2:$B$17521,$B313,Profile!$C$2:$C$17521,BB$8))*$C$9</f>
        <v>0</v>
      </c>
      <c r="BC313" s="162">
        <f>(SUMIFS(Profile!$E$2:$E$17521,Profile!$B$2:$B$17521,$B313,Profile!$C$2:$C$17521,BC$8))*$C$9</f>
        <v>0</v>
      </c>
      <c r="BD313" s="162">
        <f>(SUMIFS(Profile!$E$2:$E$17521,Profile!$B$2:$B$17521,$B313,Profile!$C$2:$C$17521,BD$8))*$C$9</f>
        <v>0</v>
      </c>
      <c r="BE313" s="162">
        <f>(SUMIFS(Profile!$E$2:$E$17521,Profile!$B$2:$B$17521,$B313,Profile!$C$2:$C$17521,BE$8))*$C$9</f>
        <v>0</v>
      </c>
      <c r="BF313" s="162">
        <f>(SUMIFS(Profile!$E$2:$E$17521,Profile!$B$2:$B$17521,$B313,Profile!$C$2:$C$17521,BF$8))*$C$9</f>
        <v>0</v>
      </c>
      <c r="BG313" s="162">
        <f>(SUMIFS(Profile!$E$2:$E$17521,Profile!$B$2:$B$17521,$B313,Profile!$C$2:$C$17521,BG$8))*$C$9</f>
        <v>0</v>
      </c>
      <c r="BH313" s="162">
        <f>(SUMIFS(Profile!$E$2:$E$17521,Profile!$B$2:$B$17521,$B313,Profile!$C$2:$C$17521,BH$8))*$C$9</f>
        <v>0</v>
      </c>
      <c r="BI313" s="162">
        <f>(SUMIFS(Profile!$E$2:$E$17521,Profile!$B$2:$B$17521,$B313,Profile!$C$2:$C$17521,BI$8))*$C$9</f>
        <v>0</v>
      </c>
      <c r="BJ313" s="162">
        <f>(SUMIFS(Profile!$E$2:$E$17521,Profile!$B$2:$B$17521,$B313,Profile!$C$2:$C$17521,BJ$8))*$C$9</f>
        <v>0</v>
      </c>
      <c r="BK313" s="162">
        <f>(SUMIFS(Profile!$E$2:$E$17521,Profile!$B$2:$B$17521,$B313,Profile!$C$2:$C$17521,BK$8))*$C$9</f>
        <v>0</v>
      </c>
      <c r="BL313" s="162">
        <f>(SUMIFS(Profile!$E$2:$E$17521,Profile!$B$2:$B$17521,$B313,Profile!$C$2:$C$17521,BL$8))*$C$9</f>
        <v>0</v>
      </c>
      <c r="BM313" s="162">
        <f>(SUMIFS(Profile!$E$2:$E$17521,Profile!$B$2:$B$17521,$B313,Profile!$C$2:$C$17521,BM$8))*$C$9</f>
        <v>0</v>
      </c>
      <c r="BN313" s="162">
        <f>(SUMIFS(Profile!$E$2:$E$17521,Profile!$B$2:$B$17521,$B313,Profile!$C$2:$C$17521,BN$8))*$C$9</f>
        <v>0</v>
      </c>
      <c r="BO313" s="162">
        <f>(SUMIFS(Profile!$E$2:$E$17521,Profile!$B$2:$B$17521,$B313,Profile!$C$2:$C$17521,BO$8))*$C$9</f>
        <v>0</v>
      </c>
      <c r="BP313" s="162">
        <f>(SUMIFS(Profile!$E$2:$E$17521,Profile!$B$2:$B$17521,$B313,Profile!$C$2:$C$17521,BP$8))*$C$9</f>
        <v>0</v>
      </c>
      <c r="BQ313" s="162">
        <f>(SUMIFS(Profile!$E$2:$E$17521,Profile!$B$2:$B$17521,$B313,Profile!$C$2:$C$17521,BQ$8))*$C$9</f>
        <v>0</v>
      </c>
      <c r="BR313" s="162">
        <f>(SUMIFS(Profile!$E$2:$E$17521,Profile!$B$2:$B$17521,$B313,Profile!$C$2:$C$17521,BR$8))*$C$9</f>
        <v>0</v>
      </c>
      <c r="BS313" s="162">
        <f>(SUMIFS(Profile!$E$2:$E$17521,Profile!$B$2:$B$17521,$B313,Profile!$C$2:$C$17521,BS$8))*$C$9</f>
        <v>0</v>
      </c>
      <c r="BT313" s="162">
        <f>(SUMIFS(Profile!$E$2:$E$17521,Profile!$B$2:$B$17521,$B313,Profile!$C$2:$C$17521,BT$8))*$C$9</f>
        <v>0</v>
      </c>
      <c r="BU313" s="162">
        <f>(SUMIFS(Profile!$E$2:$E$17521,Profile!$B$2:$B$17521,$B313,Profile!$C$2:$C$17521,BU$8))*$C$9</f>
        <v>0</v>
      </c>
      <c r="BV313" s="162">
        <f>(SUMIFS(Profile!$E$2:$E$17521,Profile!$B$2:$B$17521,$B313,Profile!$C$2:$C$17521,BV$8))*$C$9</f>
        <v>0</v>
      </c>
      <c r="BW313" s="162">
        <f>(SUMIFS(Profile!$E$2:$E$17521,Profile!$B$2:$B$17521,$B313,Profile!$C$2:$C$17521,BW$8))*$C$9</f>
        <v>0</v>
      </c>
      <c r="BX313" s="162">
        <f>(SUMIFS(Profile!$E$2:$E$17521,Profile!$B$2:$B$17521,$B313,Profile!$C$2:$C$17521,BX$8))*$C$9</f>
        <v>0</v>
      </c>
      <c r="BY313" s="162">
        <f>(SUMIFS(Profile!$E$2:$E$17521,Profile!$B$2:$B$17521,$B313,Profile!$C$2:$C$17521,BY$8))*$C$9</f>
        <v>0</v>
      </c>
      <c r="BZ313" s="162">
        <f>(SUMIFS(Profile!$E$2:$E$17521,Profile!$B$2:$B$17521,$B313,Profile!$C$2:$C$17521,BZ$8))*$C$9</f>
        <v>0</v>
      </c>
      <c r="CA313" s="162">
        <f>(SUMIFS(Profile!$E$2:$E$17521,Profile!$B$2:$B$17521,$B313,Profile!$C$2:$C$17521,CA$8))*$C$9</f>
        <v>0</v>
      </c>
      <c r="CB313" s="162">
        <f>(SUMIFS(Profile!$E$2:$E$17521,Profile!$B$2:$B$17521,$B313,Profile!$C$2:$C$17521,CB$8))*$C$9</f>
        <v>0</v>
      </c>
      <c r="CC313" s="162">
        <f>(SUMIFS(Profile!$E$2:$E$17521,Profile!$B$2:$B$17521,$B313,Profile!$C$2:$C$17521,CC$8))*$C$9</f>
        <v>0</v>
      </c>
      <c r="CD313" s="162">
        <f>(SUMIFS(Profile!$E$2:$E$17521,Profile!$B$2:$B$17521,$B313,Profile!$C$2:$C$17521,CD$8))*$C$9</f>
        <v>0</v>
      </c>
      <c r="CE313" s="162">
        <f>(SUMIFS(Profile!$E$2:$E$17521,Profile!$B$2:$B$17521,$B313,Profile!$C$2:$C$17521,CE$8))*$C$9</f>
        <v>0</v>
      </c>
      <c r="CF313" s="162">
        <f>(SUMIFS(Profile!$E$2:$E$17521,Profile!$B$2:$B$17521,$B313,Profile!$C$2:$C$17521,CF$8))*$C$9</f>
        <v>0</v>
      </c>
      <c r="CG313" s="162">
        <f>(SUMIFS(Profile!$E$2:$E$17521,Profile!$B$2:$B$17521,$B313,Profile!$C$2:$C$17521,CG$8))*$C$9</f>
        <v>0</v>
      </c>
      <c r="CH313" s="162">
        <f>(SUMIFS(Profile!$E$2:$E$17521,Profile!$B$2:$B$17521,$B313,Profile!$C$2:$C$17521,CH$8))*$C$9</f>
        <v>0</v>
      </c>
      <c r="CI313" s="162">
        <f>(SUMIFS(Profile!$E$2:$E$17521,Profile!$B$2:$B$17521,$B313,Profile!$C$2:$C$17521,CI$8))*$C$9</f>
        <v>0</v>
      </c>
      <c r="CJ313" s="162">
        <f>(SUMIFS(Profile!$E$2:$E$17521,Profile!$B$2:$B$17521,$B313,Profile!$C$2:$C$17521,CJ$8))*$C$9</f>
        <v>0</v>
      </c>
      <c r="CK313" s="162">
        <f>(SUMIFS(Profile!$E$2:$E$17521,Profile!$B$2:$B$17521,$B313,Profile!$C$2:$C$17521,CK$8))*$C$9</f>
        <v>0</v>
      </c>
      <c r="CL313" s="162">
        <f>(SUMIFS(Profile!$E$2:$E$17521,Profile!$B$2:$B$17521,$B313,Profile!$C$2:$C$17521,CL$8))*$C$9</f>
        <v>0</v>
      </c>
      <c r="CM313" s="162">
        <f>(SUMIFS(Profile!$E$2:$E$17521,Profile!$B$2:$B$17521,$B313,Profile!$C$2:$C$17521,CM$8))*$C$9</f>
        <v>0</v>
      </c>
      <c r="CN313" s="162">
        <f>(SUMIFS(Profile!$E$2:$E$17521,Profile!$B$2:$B$17521,$B313,Profile!$C$2:$C$17521,CN$8))*$C$9</f>
        <v>0</v>
      </c>
      <c r="CO313" s="162">
        <f>(SUMIFS(Profile!$E$2:$E$17521,Profile!$B$2:$B$17521,$B313,Profile!$C$2:$C$17521,CO$8))*$C$9</f>
        <v>0</v>
      </c>
      <c r="CP313" s="162">
        <f>(SUMIFS(Profile!$E$2:$E$17521,Profile!$B$2:$B$17521,$B313,Profile!$C$2:$C$17521,CP$8))*$C$9</f>
        <v>0</v>
      </c>
      <c r="CQ313" s="162">
        <f>(SUMIFS(Profile!$E$2:$E$17521,Profile!$B$2:$B$17521,$B313,Profile!$C$2:$C$17521,CQ$8))*$C$9</f>
        <v>0</v>
      </c>
      <c r="CR313" s="162">
        <f>(SUMIFS(Profile!$E$2:$E$17521,Profile!$B$2:$B$17521,$B313,Profile!$C$2:$C$17521,CR$8))*$C$9</f>
        <v>0</v>
      </c>
      <c r="CS313" s="162">
        <f>(SUMIFS(Profile!$E$2:$E$17521,Profile!$B$2:$B$17521,$B313,Profile!$C$2:$C$17521,CS$8))*$C$9</f>
        <v>0</v>
      </c>
      <c r="CT313" s="162">
        <f>(SUMIFS(Profile!$E$2:$E$17521,Profile!$B$2:$B$17521,$B313,Profile!$C$2:$C$17521,CT$8))*$C$9</f>
        <v>0</v>
      </c>
      <c r="CU313" s="162">
        <f>(SUMIFS(Profile!$E$2:$E$17521,Profile!$B$2:$B$17521,$B313,Profile!$C$2:$C$17521,CU$8))*$C$9</f>
        <v>0</v>
      </c>
      <c r="CV313" s="162">
        <f>(SUMIFS(Profile!$E$2:$E$17521,Profile!$B$2:$B$17521,$B313,Profile!$C$2:$C$17521,CV$8))*$C$9</f>
        <v>0</v>
      </c>
      <c r="CW313" s="162">
        <f>(SUMIFS(Profile!$E$2:$E$17521,Profile!$B$2:$B$17521,$B313,Profile!$C$2:$C$17521,CW$8))*$C$9</f>
        <v>0</v>
      </c>
      <c r="CX313" s="162">
        <f t="shared" si="11"/>
        <v>0</v>
      </c>
      <c r="CY313" s="162">
        <f t="shared" ref="CY313:ET313" si="1526">MAX(BB313-E313,0)</f>
        <v>0</v>
      </c>
      <c r="CZ313" s="162">
        <f t="shared" si="1526"/>
        <v>0</v>
      </c>
      <c r="DA313" s="162">
        <f t="shared" si="1526"/>
        <v>0</v>
      </c>
      <c r="DB313" s="162">
        <f t="shared" si="1526"/>
        <v>0</v>
      </c>
      <c r="DC313" s="162">
        <f t="shared" si="1526"/>
        <v>0</v>
      </c>
      <c r="DD313" s="162">
        <f t="shared" si="1526"/>
        <v>0</v>
      </c>
      <c r="DE313" s="162">
        <f t="shared" si="1526"/>
        <v>0</v>
      </c>
      <c r="DF313" s="162">
        <f t="shared" si="1526"/>
        <v>0</v>
      </c>
      <c r="DG313" s="162">
        <f t="shared" si="1526"/>
        <v>0</v>
      </c>
      <c r="DH313" s="162">
        <f t="shared" si="1526"/>
        <v>0</v>
      </c>
      <c r="DI313" s="162">
        <f t="shared" si="1526"/>
        <v>0</v>
      </c>
      <c r="DJ313" s="162">
        <f t="shared" si="1526"/>
        <v>0</v>
      </c>
      <c r="DK313" s="162">
        <f t="shared" si="1526"/>
        <v>0</v>
      </c>
      <c r="DL313" s="162">
        <f t="shared" si="1526"/>
        <v>0</v>
      </c>
      <c r="DM313" s="162">
        <f t="shared" si="1526"/>
        <v>0</v>
      </c>
      <c r="DN313" s="162">
        <f t="shared" si="1526"/>
        <v>0</v>
      </c>
      <c r="DO313" s="162">
        <f t="shared" si="1526"/>
        <v>0</v>
      </c>
      <c r="DP313" s="162">
        <f t="shared" si="1526"/>
        <v>0</v>
      </c>
      <c r="DQ313" s="162">
        <f t="shared" si="1526"/>
        <v>0</v>
      </c>
      <c r="DR313" s="162">
        <f t="shared" si="1526"/>
        <v>0</v>
      </c>
      <c r="DS313" s="162">
        <f t="shared" si="1526"/>
        <v>0</v>
      </c>
      <c r="DT313" s="162">
        <f t="shared" si="1526"/>
        <v>0</v>
      </c>
      <c r="DU313" s="162">
        <f t="shared" si="1526"/>
        <v>0</v>
      </c>
      <c r="DV313" s="162">
        <f t="shared" si="1526"/>
        <v>0</v>
      </c>
      <c r="DW313" s="162">
        <f t="shared" si="1526"/>
        <v>0</v>
      </c>
      <c r="DX313" s="162">
        <f t="shared" si="1526"/>
        <v>0</v>
      </c>
      <c r="DY313" s="162">
        <f t="shared" si="1526"/>
        <v>0</v>
      </c>
      <c r="DZ313" s="162">
        <f t="shared" si="1526"/>
        <v>0</v>
      </c>
      <c r="EA313" s="162">
        <f t="shared" si="1526"/>
        <v>0</v>
      </c>
      <c r="EB313" s="162">
        <f t="shared" si="1526"/>
        <v>0</v>
      </c>
      <c r="EC313" s="162">
        <f t="shared" si="1526"/>
        <v>0</v>
      </c>
      <c r="ED313" s="162">
        <f t="shared" si="1526"/>
        <v>0</v>
      </c>
      <c r="EE313" s="162">
        <f t="shared" si="1526"/>
        <v>0</v>
      </c>
      <c r="EF313" s="162">
        <f t="shared" si="1526"/>
        <v>0</v>
      </c>
      <c r="EG313" s="162">
        <f t="shared" si="1526"/>
        <v>0</v>
      </c>
      <c r="EH313" s="162">
        <f t="shared" si="1526"/>
        <v>0</v>
      </c>
      <c r="EI313" s="162">
        <f t="shared" si="1526"/>
        <v>0</v>
      </c>
      <c r="EJ313" s="162">
        <f t="shared" si="1526"/>
        <v>0</v>
      </c>
      <c r="EK313" s="162">
        <f t="shared" si="1526"/>
        <v>0</v>
      </c>
      <c r="EL313" s="162">
        <f t="shared" si="1526"/>
        <v>0</v>
      </c>
      <c r="EM313" s="162">
        <f t="shared" si="1526"/>
        <v>0</v>
      </c>
      <c r="EN313" s="162">
        <f t="shared" si="1526"/>
        <v>0</v>
      </c>
      <c r="EO313" s="162">
        <f t="shared" si="1526"/>
        <v>0</v>
      </c>
      <c r="EP313" s="162">
        <f t="shared" si="1526"/>
        <v>0</v>
      </c>
      <c r="EQ313" s="162">
        <f t="shared" si="1526"/>
        <v>0</v>
      </c>
      <c r="ER313" s="162">
        <f t="shared" si="1526"/>
        <v>0</v>
      </c>
      <c r="ES313" s="162">
        <f t="shared" si="1526"/>
        <v>0</v>
      </c>
      <c r="ET313" s="162">
        <f t="shared" si="1526"/>
        <v>0</v>
      </c>
      <c r="EU313" s="162">
        <f t="shared" si="13"/>
        <v>0</v>
      </c>
      <c r="EV313" s="162">
        <f t="shared" ref="EV313:GQ313" si="1527">BB313-CY313</f>
        <v>0</v>
      </c>
      <c r="EW313" s="162">
        <f t="shared" si="1527"/>
        <v>0</v>
      </c>
      <c r="EX313" s="162">
        <f t="shared" si="1527"/>
        <v>0</v>
      </c>
      <c r="EY313" s="162">
        <f t="shared" si="1527"/>
        <v>0</v>
      </c>
      <c r="EZ313" s="162">
        <f t="shared" si="1527"/>
        <v>0</v>
      </c>
      <c r="FA313" s="162">
        <f t="shared" si="1527"/>
        <v>0</v>
      </c>
      <c r="FB313" s="162">
        <f t="shared" si="1527"/>
        <v>0</v>
      </c>
      <c r="FC313" s="162">
        <f t="shared" si="1527"/>
        <v>0</v>
      </c>
      <c r="FD313" s="162">
        <f t="shared" si="1527"/>
        <v>0</v>
      </c>
      <c r="FE313" s="162">
        <f t="shared" si="1527"/>
        <v>0</v>
      </c>
      <c r="FF313" s="162">
        <f t="shared" si="1527"/>
        <v>0</v>
      </c>
      <c r="FG313" s="162">
        <f t="shared" si="1527"/>
        <v>0</v>
      </c>
      <c r="FH313" s="162">
        <f t="shared" si="1527"/>
        <v>0</v>
      </c>
      <c r="FI313" s="162">
        <f t="shared" si="1527"/>
        <v>0</v>
      </c>
      <c r="FJ313" s="162">
        <f t="shared" si="1527"/>
        <v>0</v>
      </c>
      <c r="FK313" s="162">
        <f t="shared" si="1527"/>
        <v>0</v>
      </c>
      <c r="FL313" s="162">
        <f t="shared" si="1527"/>
        <v>0</v>
      </c>
      <c r="FM313" s="162">
        <f t="shared" si="1527"/>
        <v>0</v>
      </c>
      <c r="FN313" s="162">
        <f t="shared" si="1527"/>
        <v>0</v>
      </c>
      <c r="FO313" s="162">
        <f t="shared" si="1527"/>
        <v>0</v>
      </c>
      <c r="FP313" s="162">
        <f t="shared" si="1527"/>
        <v>0</v>
      </c>
      <c r="FQ313" s="162">
        <f t="shared" si="1527"/>
        <v>0</v>
      </c>
      <c r="FR313" s="162">
        <f t="shared" si="1527"/>
        <v>0</v>
      </c>
      <c r="FS313" s="162">
        <f t="shared" si="1527"/>
        <v>0</v>
      </c>
      <c r="FT313" s="162">
        <f t="shared" si="1527"/>
        <v>0</v>
      </c>
      <c r="FU313" s="162">
        <f t="shared" si="1527"/>
        <v>0</v>
      </c>
      <c r="FV313" s="162">
        <f t="shared" si="1527"/>
        <v>0</v>
      </c>
      <c r="FW313" s="162">
        <f t="shared" si="1527"/>
        <v>0</v>
      </c>
      <c r="FX313" s="162">
        <f t="shared" si="1527"/>
        <v>0</v>
      </c>
      <c r="FY313" s="162">
        <f t="shared" si="1527"/>
        <v>0</v>
      </c>
      <c r="FZ313" s="162">
        <f t="shared" si="1527"/>
        <v>0</v>
      </c>
      <c r="GA313" s="162">
        <f t="shared" si="1527"/>
        <v>0</v>
      </c>
      <c r="GB313" s="162">
        <f t="shared" si="1527"/>
        <v>0</v>
      </c>
      <c r="GC313" s="162">
        <f t="shared" si="1527"/>
        <v>0</v>
      </c>
      <c r="GD313" s="162">
        <f t="shared" si="1527"/>
        <v>0</v>
      </c>
      <c r="GE313" s="162">
        <f t="shared" si="1527"/>
        <v>0</v>
      </c>
      <c r="GF313" s="162">
        <f t="shared" si="1527"/>
        <v>0</v>
      </c>
      <c r="GG313" s="162">
        <f t="shared" si="1527"/>
        <v>0</v>
      </c>
      <c r="GH313" s="162">
        <f t="shared" si="1527"/>
        <v>0</v>
      </c>
      <c r="GI313" s="162">
        <f t="shared" si="1527"/>
        <v>0</v>
      </c>
      <c r="GJ313" s="162">
        <f t="shared" si="1527"/>
        <v>0</v>
      </c>
      <c r="GK313" s="162">
        <f t="shared" si="1527"/>
        <v>0</v>
      </c>
      <c r="GL313" s="162">
        <f t="shared" si="1527"/>
        <v>0</v>
      </c>
      <c r="GM313" s="162">
        <f t="shared" si="1527"/>
        <v>0</v>
      </c>
      <c r="GN313" s="162">
        <f t="shared" si="1527"/>
        <v>0</v>
      </c>
      <c r="GO313" s="162">
        <f t="shared" si="1527"/>
        <v>0</v>
      </c>
      <c r="GP313" s="162">
        <f t="shared" si="1527"/>
        <v>0</v>
      </c>
      <c r="GQ313" s="162">
        <f t="shared" si="1527"/>
        <v>0</v>
      </c>
      <c r="GR313" s="162">
        <f t="shared" si="15"/>
        <v>0</v>
      </c>
      <c r="GS313" s="162">
        <f t="shared" ref="GS313:IN313" si="1528">E313-EV313</f>
        <v>0</v>
      </c>
      <c r="GT313" s="162">
        <f t="shared" si="1528"/>
        <v>0</v>
      </c>
      <c r="GU313" s="162">
        <f t="shared" si="1528"/>
        <v>0</v>
      </c>
      <c r="GV313" s="162">
        <f t="shared" si="1528"/>
        <v>0</v>
      </c>
      <c r="GW313" s="162">
        <f t="shared" si="1528"/>
        <v>0</v>
      </c>
      <c r="GX313" s="162">
        <f t="shared" si="1528"/>
        <v>0</v>
      </c>
      <c r="GY313" s="162">
        <f t="shared" si="1528"/>
        <v>0</v>
      </c>
      <c r="GZ313" s="162">
        <f t="shared" si="1528"/>
        <v>0</v>
      </c>
      <c r="HA313" s="162">
        <f t="shared" si="1528"/>
        <v>0</v>
      </c>
      <c r="HB313" s="162">
        <f t="shared" si="1528"/>
        <v>0</v>
      </c>
      <c r="HC313" s="162">
        <f t="shared" si="1528"/>
        <v>0</v>
      </c>
      <c r="HD313" s="162">
        <f t="shared" si="1528"/>
        <v>0</v>
      </c>
      <c r="HE313" s="162">
        <f t="shared" si="1528"/>
        <v>0</v>
      </c>
      <c r="HF313" s="162">
        <f t="shared" si="1528"/>
        <v>0</v>
      </c>
      <c r="HG313" s="162">
        <f t="shared" si="1528"/>
        <v>0</v>
      </c>
      <c r="HH313" s="162">
        <f t="shared" si="1528"/>
        <v>0</v>
      </c>
      <c r="HI313" s="162">
        <f t="shared" si="1528"/>
        <v>0</v>
      </c>
      <c r="HJ313" s="162">
        <f t="shared" si="1528"/>
        <v>0</v>
      </c>
      <c r="HK313" s="162">
        <f t="shared" si="1528"/>
        <v>0</v>
      </c>
      <c r="HL313" s="162">
        <f t="shared" si="1528"/>
        <v>0</v>
      </c>
      <c r="HM313" s="162">
        <f t="shared" si="1528"/>
        <v>0</v>
      </c>
      <c r="HN313" s="162">
        <f t="shared" si="1528"/>
        <v>0</v>
      </c>
      <c r="HO313" s="162">
        <f t="shared" si="1528"/>
        <v>0</v>
      </c>
      <c r="HP313" s="162">
        <f t="shared" si="1528"/>
        <v>0</v>
      </c>
      <c r="HQ313" s="162">
        <f t="shared" si="1528"/>
        <v>0</v>
      </c>
      <c r="HR313" s="162">
        <f t="shared" si="1528"/>
        <v>0</v>
      </c>
      <c r="HS313" s="162">
        <f t="shared" si="1528"/>
        <v>0</v>
      </c>
      <c r="HT313" s="162">
        <f t="shared" si="1528"/>
        <v>0</v>
      </c>
      <c r="HU313" s="162">
        <f t="shared" si="1528"/>
        <v>0</v>
      </c>
      <c r="HV313" s="162">
        <f t="shared" si="1528"/>
        <v>0</v>
      </c>
      <c r="HW313" s="162">
        <f t="shared" si="1528"/>
        <v>0</v>
      </c>
      <c r="HX313" s="162">
        <f t="shared" si="1528"/>
        <v>0</v>
      </c>
      <c r="HY313" s="162">
        <f t="shared" si="1528"/>
        <v>0</v>
      </c>
      <c r="HZ313" s="162">
        <f t="shared" si="1528"/>
        <v>0</v>
      </c>
      <c r="IA313" s="162">
        <f t="shared" si="1528"/>
        <v>0</v>
      </c>
      <c r="IB313" s="162">
        <f t="shared" si="1528"/>
        <v>0</v>
      </c>
      <c r="IC313" s="162">
        <f t="shared" si="1528"/>
        <v>0</v>
      </c>
      <c r="ID313" s="162">
        <f t="shared" si="1528"/>
        <v>0</v>
      </c>
      <c r="IE313" s="162">
        <f t="shared" si="1528"/>
        <v>0</v>
      </c>
      <c r="IF313" s="162">
        <f t="shared" si="1528"/>
        <v>0</v>
      </c>
      <c r="IG313" s="162">
        <f t="shared" si="1528"/>
        <v>0</v>
      </c>
      <c r="IH313" s="162">
        <f t="shared" si="1528"/>
        <v>0</v>
      </c>
      <c r="II313" s="162">
        <f t="shared" si="1528"/>
        <v>0</v>
      </c>
      <c r="IJ313" s="162">
        <f t="shared" si="1528"/>
        <v>0</v>
      </c>
      <c r="IK313" s="162">
        <f t="shared" si="1528"/>
        <v>0</v>
      </c>
      <c r="IL313" s="162">
        <f t="shared" si="1528"/>
        <v>0</v>
      </c>
      <c r="IM313" s="162">
        <f t="shared" si="1528"/>
        <v>0</v>
      </c>
      <c r="IN313" s="162">
        <f t="shared" si="1528"/>
        <v>0</v>
      </c>
      <c r="IO313" s="162">
        <f t="shared" si="17"/>
        <v>0</v>
      </c>
      <c r="IP313" s="162">
        <f t="shared" si="23"/>
        <v>0</v>
      </c>
      <c r="IQ313" s="162">
        <f t="shared" ref="IQ313:KK313" si="1529">MAX((MIN(CZ313+IP313,$IO$7))-GT313,0)</f>
        <v>0</v>
      </c>
      <c r="IR313" s="162">
        <f t="shared" si="1529"/>
        <v>0</v>
      </c>
      <c r="IS313" s="162">
        <f t="shared" si="1529"/>
        <v>0</v>
      </c>
      <c r="IT313" s="162">
        <f t="shared" si="1529"/>
        <v>0</v>
      </c>
      <c r="IU313" s="162">
        <f t="shared" si="1529"/>
        <v>0</v>
      </c>
      <c r="IV313" s="162">
        <f t="shared" si="1529"/>
        <v>0</v>
      </c>
      <c r="IW313" s="162">
        <f t="shared" si="1529"/>
        <v>0</v>
      </c>
      <c r="IX313" s="162">
        <f t="shared" si="1529"/>
        <v>0</v>
      </c>
      <c r="IY313" s="162">
        <f t="shared" si="1529"/>
        <v>0</v>
      </c>
      <c r="IZ313" s="162">
        <f t="shared" si="1529"/>
        <v>0</v>
      </c>
      <c r="JA313" s="162">
        <f t="shared" si="1529"/>
        <v>0</v>
      </c>
      <c r="JB313" s="162">
        <f t="shared" si="1529"/>
        <v>0</v>
      </c>
      <c r="JC313" s="162">
        <f t="shared" si="1529"/>
        <v>0</v>
      </c>
      <c r="JD313" s="162">
        <f t="shared" si="1529"/>
        <v>0</v>
      </c>
      <c r="JE313" s="162">
        <f t="shared" si="1529"/>
        <v>0</v>
      </c>
      <c r="JF313" s="162">
        <f t="shared" si="1529"/>
        <v>0</v>
      </c>
      <c r="JG313" s="162">
        <f t="shared" si="1529"/>
        <v>0</v>
      </c>
      <c r="JH313" s="162">
        <f t="shared" si="1529"/>
        <v>0</v>
      </c>
      <c r="JI313" s="162">
        <f t="shared" si="1529"/>
        <v>0</v>
      </c>
      <c r="JJ313" s="162">
        <f t="shared" si="1529"/>
        <v>0</v>
      </c>
      <c r="JK313" s="162">
        <f t="shared" si="1529"/>
        <v>0</v>
      </c>
      <c r="JL313" s="162">
        <f t="shared" si="1529"/>
        <v>0</v>
      </c>
      <c r="JM313" s="162">
        <f t="shared" si="1529"/>
        <v>0</v>
      </c>
      <c r="JN313" s="162">
        <f t="shared" si="1529"/>
        <v>0</v>
      </c>
      <c r="JO313" s="162">
        <f t="shared" si="1529"/>
        <v>0</v>
      </c>
      <c r="JP313" s="162">
        <f t="shared" si="1529"/>
        <v>0</v>
      </c>
      <c r="JQ313" s="162">
        <f t="shared" si="1529"/>
        <v>0</v>
      </c>
      <c r="JR313" s="162">
        <f t="shared" si="1529"/>
        <v>0</v>
      </c>
      <c r="JS313" s="162">
        <f t="shared" si="1529"/>
        <v>0</v>
      </c>
      <c r="JT313" s="162">
        <f t="shared" si="1529"/>
        <v>0</v>
      </c>
      <c r="JU313" s="162">
        <f t="shared" si="1529"/>
        <v>0</v>
      </c>
      <c r="JV313" s="162">
        <f t="shared" si="1529"/>
        <v>0</v>
      </c>
      <c r="JW313" s="162">
        <f t="shared" si="1529"/>
        <v>0</v>
      </c>
      <c r="JX313" s="162">
        <f t="shared" si="1529"/>
        <v>0</v>
      </c>
      <c r="JY313" s="162">
        <f t="shared" si="1529"/>
        <v>0</v>
      </c>
      <c r="JZ313" s="162">
        <f t="shared" si="1529"/>
        <v>0</v>
      </c>
      <c r="KA313" s="162">
        <f t="shared" si="1529"/>
        <v>0</v>
      </c>
      <c r="KB313" s="162">
        <f t="shared" si="1529"/>
        <v>0</v>
      </c>
      <c r="KC313" s="162">
        <f t="shared" si="1529"/>
        <v>0</v>
      </c>
      <c r="KD313" s="162">
        <f t="shared" si="1529"/>
        <v>0</v>
      </c>
      <c r="KE313" s="162">
        <f t="shared" si="1529"/>
        <v>0</v>
      </c>
      <c r="KF313" s="162">
        <f t="shared" si="1529"/>
        <v>0</v>
      </c>
      <c r="KG313" s="162">
        <f t="shared" si="1529"/>
        <v>0</v>
      </c>
      <c r="KH313" s="162">
        <f t="shared" si="1529"/>
        <v>0</v>
      </c>
      <c r="KI313" s="162">
        <f t="shared" si="1529"/>
        <v>0</v>
      </c>
      <c r="KJ313" s="162">
        <f t="shared" si="1529"/>
        <v>0</v>
      </c>
      <c r="KK313" s="162">
        <f t="shared" si="1529"/>
        <v>0</v>
      </c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</row>
    <row r="314" ht="14.25" customHeight="1" spans="1:326" x14ac:dyDescent="0.25">
      <c r="A314" s="1">
        <v>10</v>
      </c>
      <c r="B314" s="1">
        <f t="shared" ref="B314:C314" si="1530">B313+1</f>
        <v>304</v>
      </c>
      <c r="C314" s="232">
        <f t="shared" si="1530"/>
        <v>43769</v>
      </c>
      <c r="D314" s="162">
        <f t="shared" si="9"/>
        <v>0</v>
      </c>
      <c r="E314" s="162">
        <f>(SUMIFS(Profile!$F$2:$F$17521,Profile!$B$2:$B$17521,$B314,Profile!$C$2:$C$17521,E$8))*$C$6</f>
        <v>0</v>
      </c>
      <c r="F314" s="162">
        <f>(SUMIFS(Profile!$F$2:$F$17521,Profile!$B$2:$B$17521,$B314,Profile!$C$2:$C$17521,F$8))*$C$6</f>
        <v>0</v>
      </c>
      <c r="G314" s="162">
        <f>(SUMIFS(Profile!$F$2:$F$17521,Profile!$B$2:$B$17521,$B314,Profile!$C$2:$C$17521,G$8))*$C$6</f>
        <v>0</v>
      </c>
      <c r="H314" s="162">
        <f>(SUMIFS(Profile!$F$2:$F$17521,Profile!$B$2:$B$17521,$B314,Profile!$C$2:$C$17521,H$8))*$C$6</f>
        <v>0</v>
      </c>
      <c r="I314" s="162">
        <f>(SUMIFS(Profile!$F$2:$F$17521,Profile!$B$2:$B$17521,$B314,Profile!$C$2:$C$17521,I$8))*$C$6</f>
        <v>0</v>
      </c>
      <c r="J314" s="162">
        <f>(SUMIFS(Profile!$F$2:$F$17521,Profile!$B$2:$B$17521,$B314,Profile!$C$2:$C$17521,J$8))*$C$6</f>
        <v>0</v>
      </c>
      <c r="K314" s="162">
        <f>(SUMIFS(Profile!$F$2:$F$17521,Profile!$B$2:$B$17521,$B314,Profile!$C$2:$C$17521,K$8))*$C$6</f>
        <v>0</v>
      </c>
      <c r="L314" s="162">
        <f>(SUMIFS(Profile!$F$2:$F$17521,Profile!$B$2:$B$17521,$B314,Profile!$C$2:$C$17521,L$8))*$C$6</f>
        <v>0</v>
      </c>
      <c r="M314" s="162">
        <f>(SUMIFS(Profile!$F$2:$F$17521,Profile!$B$2:$B$17521,$B314,Profile!$C$2:$C$17521,M$8))*$C$6</f>
        <v>0</v>
      </c>
      <c r="N314" s="162">
        <f>(SUMIFS(Profile!$F$2:$F$17521,Profile!$B$2:$B$17521,$B314,Profile!$C$2:$C$17521,N$8))*$C$6</f>
        <v>0</v>
      </c>
      <c r="O314" s="162">
        <f>(SUMIFS(Profile!$F$2:$F$17521,Profile!$B$2:$B$17521,$B314,Profile!$C$2:$C$17521,O$8))*$C$6</f>
        <v>0</v>
      </c>
      <c r="P314" s="162">
        <f>(SUMIFS(Profile!$F$2:$F$17521,Profile!$B$2:$B$17521,$B314,Profile!$C$2:$C$17521,P$8))*$C$6</f>
        <v>0</v>
      </c>
      <c r="Q314" s="162">
        <f>(SUMIFS(Profile!$F$2:$F$17521,Profile!$B$2:$B$17521,$B314,Profile!$C$2:$C$17521,Q$8))*$C$6</f>
        <v>0</v>
      </c>
      <c r="R314" s="162">
        <f>(SUMIFS(Profile!$F$2:$F$17521,Profile!$B$2:$B$17521,$B314,Profile!$C$2:$C$17521,R$8))*$C$6</f>
        <v>0</v>
      </c>
      <c r="S314" s="162">
        <f>(SUMIFS(Profile!$F$2:$F$17521,Profile!$B$2:$B$17521,$B314,Profile!$C$2:$C$17521,S$8))*$C$6</f>
        <v>0</v>
      </c>
      <c r="T314" s="162">
        <f>(SUMIFS(Profile!$F$2:$F$17521,Profile!$B$2:$B$17521,$B314,Profile!$C$2:$C$17521,T$8))*$C$6</f>
        <v>0</v>
      </c>
      <c r="U314" s="162">
        <f>(SUMIFS(Profile!$F$2:$F$17521,Profile!$B$2:$B$17521,$B314,Profile!$C$2:$C$17521,U$8))*$C$6</f>
        <v>0</v>
      </c>
      <c r="V314" s="162">
        <f>(SUMIFS(Profile!$F$2:$F$17521,Profile!$B$2:$B$17521,$B314,Profile!$C$2:$C$17521,V$8))*$C$6</f>
        <v>0</v>
      </c>
      <c r="W314" s="162">
        <f>(SUMIFS(Profile!$F$2:$F$17521,Profile!$B$2:$B$17521,$B314,Profile!$C$2:$C$17521,W$8))*$C$6</f>
        <v>0</v>
      </c>
      <c r="X314" s="162">
        <f>(SUMIFS(Profile!$F$2:$F$17521,Profile!$B$2:$B$17521,$B314,Profile!$C$2:$C$17521,X$8))*$C$6</f>
        <v>0</v>
      </c>
      <c r="Y314" s="162">
        <f>(SUMIFS(Profile!$F$2:$F$17521,Profile!$B$2:$B$17521,$B314,Profile!$C$2:$C$17521,Y$8))*$C$6</f>
        <v>0</v>
      </c>
      <c r="Z314" s="162">
        <f>(SUMIFS(Profile!$F$2:$F$17521,Profile!$B$2:$B$17521,$B314,Profile!$C$2:$C$17521,Z$8))*$C$6</f>
        <v>0</v>
      </c>
      <c r="AA314" s="162">
        <f>(SUMIFS(Profile!$F$2:$F$17521,Profile!$B$2:$B$17521,$B314,Profile!$C$2:$C$17521,AA$8))*$C$6</f>
        <v>0</v>
      </c>
      <c r="AB314" s="162">
        <f>(SUMIFS(Profile!$F$2:$F$17521,Profile!$B$2:$B$17521,$B314,Profile!$C$2:$C$17521,AB$8))*$C$6</f>
        <v>0</v>
      </c>
      <c r="AC314" s="162">
        <f>(SUMIFS(Profile!$F$2:$F$17521,Profile!$B$2:$B$17521,$B314,Profile!$C$2:$C$17521,AC$8))*$C$6</f>
        <v>0</v>
      </c>
      <c r="AD314" s="162">
        <f>(SUMIFS(Profile!$F$2:$F$17521,Profile!$B$2:$B$17521,$B314,Profile!$C$2:$C$17521,AD$8))*$C$6</f>
        <v>0</v>
      </c>
      <c r="AE314" s="162">
        <f>(SUMIFS(Profile!$F$2:$F$17521,Profile!$B$2:$B$17521,$B314,Profile!$C$2:$C$17521,AE$8))*$C$6</f>
        <v>0</v>
      </c>
      <c r="AF314" s="162">
        <f>(SUMIFS(Profile!$F$2:$F$17521,Profile!$B$2:$B$17521,$B314,Profile!$C$2:$C$17521,AF$8))*$C$6</f>
        <v>0</v>
      </c>
      <c r="AG314" s="162">
        <f>(SUMIFS(Profile!$F$2:$F$17521,Profile!$B$2:$B$17521,$B314,Profile!$C$2:$C$17521,AG$8))*$C$6</f>
        <v>0</v>
      </c>
      <c r="AH314" s="162">
        <f>(SUMIFS(Profile!$F$2:$F$17521,Profile!$B$2:$B$17521,$B314,Profile!$C$2:$C$17521,AH$8))*$C$6</f>
        <v>0</v>
      </c>
      <c r="AI314" s="162">
        <f>(SUMIFS(Profile!$F$2:$F$17521,Profile!$B$2:$B$17521,$B314,Profile!$C$2:$C$17521,AI$8))*$C$6</f>
        <v>0</v>
      </c>
      <c r="AJ314" s="162">
        <f>(SUMIFS(Profile!$F$2:$F$17521,Profile!$B$2:$B$17521,$B314,Profile!$C$2:$C$17521,AJ$8))*$C$6</f>
        <v>0</v>
      </c>
      <c r="AK314" s="162">
        <f>(SUMIFS(Profile!$F$2:$F$17521,Profile!$B$2:$B$17521,$B314,Profile!$C$2:$C$17521,AK$8))*$C$6</f>
        <v>0</v>
      </c>
      <c r="AL314" s="162">
        <f>(SUMIFS(Profile!$F$2:$F$17521,Profile!$B$2:$B$17521,$B314,Profile!$C$2:$C$17521,AL$8))*$C$6</f>
        <v>0</v>
      </c>
      <c r="AM314" s="162">
        <f>(SUMIFS(Profile!$F$2:$F$17521,Profile!$B$2:$B$17521,$B314,Profile!$C$2:$C$17521,AM$8))*$C$6</f>
        <v>0</v>
      </c>
      <c r="AN314" s="162">
        <f>(SUMIFS(Profile!$F$2:$F$17521,Profile!$B$2:$B$17521,$B314,Profile!$C$2:$C$17521,AN$8))*$C$6</f>
        <v>0</v>
      </c>
      <c r="AO314" s="162">
        <f>(SUMIFS(Profile!$F$2:$F$17521,Profile!$B$2:$B$17521,$B314,Profile!$C$2:$C$17521,AO$8))*$C$6</f>
        <v>0</v>
      </c>
      <c r="AP314" s="162">
        <f>(SUMIFS(Profile!$F$2:$F$17521,Profile!$B$2:$B$17521,$B314,Profile!$C$2:$C$17521,AP$8))*$C$6</f>
        <v>0</v>
      </c>
      <c r="AQ314" s="162">
        <f>(SUMIFS(Profile!$F$2:$F$17521,Profile!$B$2:$B$17521,$B314,Profile!$C$2:$C$17521,AQ$8))*$C$6</f>
        <v>0</v>
      </c>
      <c r="AR314" s="162">
        <f>(SUMIFS(Profile!$F$2:$F$17521,Profile!$B$2:$B$17521,$B314,Profile!$C$2:$C$17521,AR$8))*$C$6</f>
        <v>0</v>
      </c>
      <c r="AS314" s="162">
        <f>(SUMIFS(Profile!$F$2:$F$17521,Profile!$B$2:$B$17521,$B314,Profile!$C$2:$C$17521,AS$8))*$C$6</f>
        <v>0</v>
      </c>
      <c r="AT314" s="162">
        <f>(SUMIFS(Profile!$F$2:$F$17521,Profile!$B$2:$B$17521,$B314,Profile!$C$2:$C$17521,AT$8))*$C$6</f>
        <v>0</v>
      </c>
      <c r="AU314" s="162">
        <f>(SUMIFS(Profile!$F$2:$F$17521,Profile!$B$2:$B$17521,$B314,Profile!$C$2:$C$17521,AU$8))*$C$6</f>
        <v>0</v>
      </c>
      <c r="AV314" s="162">
        <f>(SUMIFS(Profile!$F$2:$F$17521,Profile!$B$2:$B$17521,$B314,Profile!$C$2:$C$17521,AV$8))*$C$6</f>
        <v>0</v>
      </c>
      <c r="AW314" s="162">
        <f>(SUMIFS(Profile!$F$2:$F$17521,Profile!$B$2:$B$17521,$B314,Profile!$C$2:$C$17521,AW$8))*$C$6</f>
        <v>0</v>
      </c>
      <c r="AX314" s="162">
        <f>(SUMIFS(Profile!$F$2:$F$17521,Profile!$B$2:$B$17521,$B314,Profile!$C$2:$C$17521,AX$8))*$C$6</f>
        <v>0</v>
      </c>
      <c r="AY314" s="162">
        <f>(SUMIFS(Profile!$F$2:$F$17521,Profile!$B$2:$B$17521,$B314,Profile!$C$2:$C$17521,AY$8))*$C$6</f>
        <v>0</v>
      </c>
      <c r="AZ314" s="162">
        <f>(SUMIFS(Profile!$F$2:$F$17521,Profile!$B$2:$B$17521,$B314,Profile!$C$2:$C$17521,AZ$8))*$C$6</f>
        <v>0</v>
      </c>
      <c r="BA314" s="162">
        <f t="shared" si="10"/>
        <v>0</v>
      </c>
      <c r="BB314" s="162">
        <f>(SUMIFS(Profile!$E$2:$E$17521,Profile!$B$2:$B$17521,$B314,Profile!$C$2:$C$17521,BB$8))*$C$9</f>
        <v>0</v>
      </c>
      <c r="BC314" s="162">
        <f>(SUMIFS(Profile!$E$2:$E$17521,Profile!$B$2:$B$17521,$B314,Profile!$C$2:$C$17521,BC$8))*$C$9</f>
        <v>0</v>
      </c>
      <c r="BD314" s="162">
        <f>(SUMIFS(Profile!$E$2:$E$17521,Profile!$B$2:$B$17521,$B314,Profile!$C$2:$C$17521,BD$8))*$C$9</f>
        <v>0</v>
      </c>
      <c r="BE314" s="162">
        <f>(SUMIFS(Profile!$E$2:$E$17521,Profile!$B$2:$B$17521,$B314,Profile!$C$2:$C$17521,BE$8))*$C$9</f>
        <v>0</v>
      </c>
      <c r="BF314" s="162">
        <f>(SUMIFS(Profile!$E$2:$E$17521,Profile!$B$2:$B$17521,$B314,Profile!$C$2:$C$17521,BF$8))*$C$9</f>
        <v>0</v>
      </c>
      <c r="BG314" s="162">
        <f>(SUMIFS(Profile!$E$2:$E$17521,Profile!$B$2:$B$17521,$B314,Profile!$C$2:$C$17521,BG$8))*$C$9</f>
        <v>0</v>
      </c>
      <c r="BH314" s="162">
        <f>(SUMIFS(Profile!$E$2:$E$17521,Profile!$B$2:$B$17521,$B314,Profile!$C$2:$C$17521,BH$8))*$C$9</f>
        <v>0</v>
      </c>
      <c r="BI314" s="162">
        <f>(SUMIFS(Profile!$E$2:$E$17521,Profile!$B$2:$B$17521,$B314,Profile!$C$2:$C$17521,BI$8))*$C$9</f>
        <v>0</v>
      </c>
      <c r="BJ314" s="162">
        <f>(SUMIFS(Profile!$E$2:$E$17521,Profile!$B$2:$B$17521,$B314,Profile!$C$2:$C$17521,BJ$8))*$C$9</f>
        <v>0</v>
      </c>
      <c r="BK314" s="162">
        <f>(SUMIFS(Profile!$E$2:$E$17521,Profile!$B$2:$B$17521,$B314,Profile!$C$2:$C$17521,BK$8))*$C$9</f>
        <v>0</v>
      </c>
      <c r="BL314" s="162">
        <f>(SUMIFS(Profile!$E$2:$E$17521,Profile!$B$2:$B$17521,$B314,Profile!$C$2:$C$17521,BL$8))*$C$9</f>
        <v>0</v>
      </c>
      <c r="BM314" s="162">
        <f>(SUMIFS(Profile!$E$2:$E$17521,Profile!$B$2:$B$17521,$B314,Profile!$C$2:$C$17521,BM$8))*$C$9</f>
        <v>0</v>
      </c>
      <c r="BN314" s="162">
        <f>(SUMIFS(Profile!$E$2:$E$17521,Profile!$B$2:$B$17521,$B314,Profile!$C$2:$C$17521,BN$8))*$C$9</f>
        <v>0</v>
      </c>
      <c r="BO314" s="162">
        <f>(SUMIFS(Profile!$E$2:$E$17521,Profile!$B$2:$B$17521,$B314,Profile!$C$2:$C$17521,BO$8))*$C$9</f>
        <v>0</v>
      </c>
      <c r="BP314" s="162">
        <f>(SUMIFS(Profile!$E$2:$E$17521,Profile!$B$2:$B$17521,$B314,Profile!$C$2:$C$17521,BP$8))*$C$9</f>
        <v>0</v>
      </c>
      <c r="BQ314" s="162">
        <f>(SUMIFS(Profile!$E$2:$E$17521,Profile!$B$2:$B$17521,$B314,Profile!$C$2:$C$17521,BQ$8))*$C$9</f>
        <v>0</v>
      </c>
      <c r="BR314" s="162">
        <f>(SUMIFS(Profile!$E$2:$E$17521,Profile!$B$2:$B$17521,$B314,Profile!$C$2:$C$17521,BR$8))*$C$9</f>
        <v>0</v>
      </c>
      <c r="BS314" s="162">
        <f>(SUMIFS(Profile!$E$2:$E$17521,Profile!$B$2:$B$17521,$B314,Profile!$C$2:$C$17521,BS$8))*$C$9</f>
        <v>0</v>
      </c>
      <c r="BT314" s="162">
        <f>(SUMIFS(Profile!$E$2:$E$17521,Profile!$B$2:$B$17521,$B314,Profile!$C$2:$C$17521,BT$8))*$C$9</f>
        <v>0</v>
      </c>
      <c r="BU314" s="162">
        <f>(SUMIFS(Profile!$E$2:$E$17521,Profile!$B$2:$B$17521,$B314,Profile!$C$2:$C$17521,BU$8))*$C$9</f>
        <v>0</v>
      </c>
      <c r="BV314" s="162">
        <f>(SUMIFS(Profile!$E$2:$E$17521,Profile!$B$2:$B$17521,$B314,Profile!$C$2:$C$17521,BV$8))*$C$9</f>
        <v>0</v>
      </c>
      <c r="BW314" s="162">
        <f>(SUMIFS(Profile!$E$2:$E$17521,Profile!$B$2:$B$17521,$B314,Profile!$C$2:$C$17521,BW$8))*$C$9</f>
        <v>0</v>
      </c>
      <c r="BX314" s="162">
        <f>(SUMIFS(Profile!$E$2:$E$17521,Profile!$B$2:$B$17521,$B314,Profile!$C$2:$C$17521,BX$8))*$C$9</f>
        <v>0</v>
      </c>
      <c r="BY314" s="162">
        <f>(SUMIFS(Profile!$E$2:$E$17521,Profile!$B$2:$B$17521,$B314,Profile!$C$2:$C$17521,BY$8))*$C$9</f>
        <v>0</v>
      </c>
      <c r="BZ314" s="162">
        <f>(SUMIFS(Profile!$E$2:$E$17521,Profile!$B$2:$B$17521,$B314,Profile!$C$2:$C$17521,BZ$8))*$C$9</f>
        <v>0</v>
      </c>
      <c r="CA314" s="162">
        <f>(SUMIFS(Profile!$E$2:$E$17521,Profile!$B$2:$B$17521,$B314,Profile!$C$2:$C$17521,CA$8))*$C$9</f>
        <v>0</v>
      </c>
      <c r="CB314" s="162">
        <f>(SUMIFS(Profile!$E$2:$E$17521,Profile!$B$2:$B$17521,$B314,Profile!$C$2:$C$17521,CB$8))*$C$9</f>
        <v>0</v>
      </c>
      <c r="CC314" s="162">
        <f>(SUMIFS(Profile!$E$2:$E$17521,Profile!$B$2:$B$17521,$B314,Profile!$C$2:$C$17521,CC$8))*$C$9</f>
        <v>0</v>
      </c>
      <c r="CD314" s="162">
        <f>(SUMIFS(Profile!$E$2:$E$17521,Profile!$B$2:$B$17521,$B314,Profile!$C$2:$C$17521,CD$8))*$C$9</f>
        <v>0</v>
      </c>
      <c r="CE314" s="162">
        <f>(SUMIFS(Profile!$E$2:$E$17521,Profile!$B$2:$B$17521,$B314,Profile!$C$2:$C$17521,CE$8))*$C$9</f>
        <v>0</v>
      </c>
      <c r="CF314" s="162">
        <f>(SUMIFS(Profile!$E$2:$E$17521,Profile!$B$2:$B$17521,$B314,Profile!$C$2:$C$17521,CF$8))*$C$9</f>
        <v>0</v>
      </c>
      <c r="CG314" s="162">
        <f>(SUMIFS(Profile!$E$2:$E$17521,Profile!$B$2:$B$17521,$B314,Profile!$C$2:$C$17521,CG$8))*$C$9</f>
        <v>0</v>
      </c>
      <c r="CH314" s="162">
        <f>(SUMIFS(Profile!$E$2:$E$17521,Profile!$B$2:$B$17521,$B314,Profile!$C$2:$C$17521,CH$8))*$C$9</f>
        <v>0</v>
      </c>
      <c r="CI314" s="162">
        <f>(SUMIFS(Profile!$E$2:$E$17521,Profile!$B$2:$B$17521,$B314,Profile!$C$2:$C$17521,CI$8))*$C$9</f>
        <v>0</v>
      </c>
      <c r="CJ314" s="162">
        <f>(SUMIFS(Profile!$E$2:$E$17521,Profile!$B$2:$B$17521,$B314,Profile!$C$2:$C$17521,CJ$8))*$C$9</f>
        <v>0</v>
      </c>
      <c r="CK314" s="162">
        <f>(SUMIFS(Profile!$E$2:$E$17521,Profile!$B$2:$B$17521,$B314,Profile!$C$2:$C$17521,CK$8))*$C$9</f>
        <v>0</v>
      </c>
      <c r="CL314" s="162">
        <f>(SUMIFS(Profile!$E$2:$E$17521,Profile!$B$2:$B$17521,$B314,Profile!$C$2:$C$17521,CL$8))*$C$9</f>
        <v>0</v>
      </c>
      <c r="CM314" s="162">
        <f>(SUMIFS(Profile!$E$2:$E$17521,Profile!$B$2:$B$17521,$B314,Profile!$C$2:$C$17521,CM$8))*$C$9</f>
        <v>0</v>
      </c>
      <c r="CN314" s="162">
        <f>(SUMIFS(Profile!$E$2:$E$17521,Profile!$B$2:$B$17521,$B314,Profile!$C$2:$C$17521,CN$8))*$C$9</f>
        <v>0</v>
      </c>
      <c r="CO314" s="162">
        <f>(SUMIFS(Profile!$E$2:$E$17521,Profile!$B$2:$B$17521,$B314,Profile!$C$2:$C$17521,CO$8))*$C$9</f>
        <v>0</v>
      </c>
      <c r="CP314" s="162">
        <f>(SUMIFS(Profile!$E$2:$E$17521,Profile!$B$2:$B$17521,$B314,Profile!$C$2:$C$17521,CP$8))*$C$9</f>
        <v>0</v>
      </c>
      <c r="CQ314" s="162">
        <f>(SUMIFS(Profile!$E$2:$E$17521,Profile!$B$2:$B$17521,$B314,Profile!$C$2:$C$17521,CQ$8))*$C$9</f>
        <v>0</v>
      </c>
      <c r="CR314" s="162">
        <f>(SUMIFS(Profile!$E$2:$E$17521,Profile!$B$2:$B$17521,$B314,Profile!$C$2:$C$17521,CR$8))*$C$9</f>
        <v>0</v>
      </c>
      <c r="CS314" s="162">
        <f>(SUMIFS(Profile!$E$2:$E$17521,Profile!$B$2:$B$17521,$B314,Profile!$C$2:$C$17521,CS$8))*$C$9</f>
        <v>0</v>
      </c>
      <c r="CT314" s="162">
        <f>(SUMIFS(Profile!$E$2:$E$17521,Profile!$B$2:$B$17521,$B314,Profile!$C$2:$C$17521,CT$8))*$C$9</f>
        <v>0</v>
      </c>
      <c r="CU314" s="162">
        <f>(SUMIFS(Profile!$E$2:$E$17521,Profile!$B$2:$B$17521,$B314,Profile!$C$2:$C$17521,CU$8))*$C$9</f>
        <v>0</v>
      </c>
      <c r="CV314" s="162">
        <f>(SUMIFS(Profile!$E$2:$E$17521,Profile!$B$2:$B$17521,$B314,Profile!$C$2:$C$17521,CV$8))*$C$9</f>
        <v>0</v>
      </c>
      <c r="CW314" s="162">
        <f>(SUMIFS(Profile!$E$2:$E$17521,Profile!$B$2:$B$17521,$B314,Profile!$C$2:$C$17521,CW$8))*$C$9</f>
        <v>0</v>
      </c>
      <c r="CX314" s="162">
        <f t="shared" si="11"/>
        <v>0</v>
      </c>
      <c r="CY314" s="162">
        <f t="shared" ref="CY314:ET314" si="1531">MAX(BB314-E314,0)</f>
        <v>0</v>
      </c>
      <c r="CZ314" s="162">
        <f t="shared" si="1531"/>
        <v>0</v>
      </c>
      <c r="DA314" s="162">
        <f t="shared" si="1531"/>
        <v>0</v>
      </c>
      <c r="DB314" s="162">
        <f t="shared" si="1531"/>
        <v>0</v>
      </c>
      <c r="DC314" s="162">
        <f t="shared" si="1531"/>
        <v>0</v>
      </c>
      <c r="DD314" s="162">
        <f t="shared" si="1531"/>
        <v>0</v>
      </c>
      <c r="DE314" s="162">
        <f t="shared" si="1531"/>
        <v>0</v>
      </c>
      <c r="DF314" s="162">
        <f t="shared" si="1531"/>
        <v>0</v>
      </c>
      <c r="DG314" s="162">
        <f t="shared" si="1531"/>
        <v>0</v>
      </c>
      <c r="DH314" s="162">
        <f t="shared" si="1531"/>
        <v>0</v>
      </c>
      <c r="DI314" s="162">
        <f t="shared" si="1531"/>
        <v>0</v>
      </c>
      <c r="DJ314" s="162">
        <f t="shared" si="1531"/>
        <v>0</v>
      </c>
      <c r="DK314" s="162">
        <f t="shared" si="1531"/>
        <v>0</v>
      </c>
      <c r="DL314" s="162">
        <f t="shared" si="1531"/>
        <v>0</v>
      </c>
      <c r="DM314" s="162">
        <f t="shared" si="1531"/>
        <v>0</v>
      </c>
      <c r="DN314" s="162">
        <f t="shared" si="1531"/>
        <v>0</v>
      </c>
      <c r="DO314" s="162">
        <f t="shared" si="1531"/>
        <v>0</v>
      </c>
      <c r="DP314" s="162">
        <f t="shared" si="1531"/>
        <v>0</v>
      </c>
      <c r="DQ314" s="162">
        <f t="shared" si="1531"/>
        <v>0</v>
      </c>
      <c r="DR314" s="162">
        <f t="shared" si="1531"/>
        <v>0</v>
      </c>
      <c r="DS314" s="162">
        <f t="shared" si="1531"/>
        <v>0</v>
      </c>
      <c r="DT314" s="162">
        <f t="shared" si="1531"/>
        <v>0</v>
      </c>
      <c r="DU314" s="162">
        <f t="shared" si="1531"/>
        <v>0</v>
      </c>
      <c r="DV314" s="162">
        <f t="shared" si="1531"/>
        <v>0</v>
      </c>
      <c r="DW314" s="162">
        <f t="shared" si="1531"/>
        <v>0</v>
      </c>
      <c r="DX314" s="162">
        <f t="shared" si="1531"/>
        <v>0</v>
      </c>
      <c r="DY314" s="162">
        <f t="shared" si="1531"/>
        <v>0</v>
      </c>
      <c r="DZ314" s="162">
        <f t="shared" si="1531"/>
        <v>0</v>
      </c>
      <c r="EA314" s="162">
        <f t="shared" si="1531"/>
        <v>0</v>
      </c>
      <c r="EB314" s="162">
        <f t="shared" si="1531"/>
        <v>0</v>
      </c>
      <c r="EC314" s="162">
        <f t="shared" si="1531"/>
        <v>0</v>
      </c>
      <c r="ED314" s="162">
        <f t="shared" si="1531"/>
        <v>0</v>
      </c>
      <c r="EE314" s="162">
        <f t="shared" si="1531"/>
        <v>0</v>
      </c>
      <c r="EF314" s="162">
        <f t="shared" si="1531"/>
        <v>0</v>
      </c>
      <c r="EG314" s="162">
        <f t="shared" si="1531"/>
        <v>0</v>
      </c>
      <c r="EH314" s="162">
        <f t="shared" si="1531"/>
        <v>0</v>
      </c>
      <c r="EI314" s="162">
        <f t="shared" si="1531"/>
        <v>0</v>
      </c>
      <c r="EJ314" s="162">
        <f t="shared" si="1531"/>
        <v>0</v>
      </c>
      <c r="EK314" s="162">
        <f t="shared" si="1531"/>
        <v>0</v>
      </c>
      <c r="EL314" s="162">
        <f t="shared" si="1531"/>
        <v>0</v>
      </c>
      <c r="EM314" s="162">
        <f t="shared" si="1531"/>
        <v>0</v>
      </c>
      <c r="EN314" s="162">
        <f t="shared" si="1531"/>
        <v>0</v>
      </c>
      <c r="EO314" s="162">
        <f t="shared" si="1531"/>
        <v>0</v>
      </c>
      <c r="EP314" s="162">
        <f t="shared" si="1531"/>
        <v>0</v>
      </c>
      <c r="EQ314" s="162">
        <f t="shared" si="1531"/>
        <v>0</v>
      </c>
      <c r="ER314" s="162">
        <f t="shared" si="1531"/>
        <v>0</v>
      </c>
      <c r="ES314" s="162">
        <f t="shared" si="1531"/>
        <v>0</v>
      </c>
      <c r="ET314" s="162">
        <f t="shared" si="1531"/>
        <v>0</v>
      </c>
      <c r="EU314" s="162">
        <f t="shared" si="13"/>
        <v>0</v>
      </c>
      <c r="EV314" s="162">
        <f t="shared" ref="EV314:GQ314" si="1532">BB314-CY314</f>
        <v>0</v>
      </c>
      <c r="EW314" s="162">
        <f t="shared" si="1532"/>
        <v>0</v>
      </c>
      <c r="EX314" s="162">
        <f t="shared" si="1532"/>
        <v>0</v>
      </c>
      <c r="EY314" s="162">
        <f t="shared" si="1532"/>
        <v>0</v>
      </c>
      <c r="EZ314" s="162">
        <f t="shared" si="1532"/>
        <v>0</v>
      </c>
      <c r="FA314" s="162">
        <f t="shared" si="1532"/>
        <v>0</v>
      </c>
      <c r="FB314" s="162">
        <f t="shared" si="1532"/>
        <v>0</v>
      </c>
      <c r="FC314" s="162">
        <f t="shared" si="1532"/>
        <v>0</v>
      </c>
      <c r="FD314" s="162">
        <f t="shared" si="1532"/>
        <v>0</v>
      </c>
      <c r="FE314" s="162">
        <f t="shared" si="1532"/>
        <v>0</v>
      </c>
      <c r="FF314" s="162">
        <f t="shared" si="1532"/>
        <v>0</v>
      </c>
      <c r="FG314" s="162">
        <f t="shared" si="1532"/>
        <v>0</v>
      </c>
      <c r="FH314" s="162">
        <f t="shared" si="1532"/>
        <v>0</v>
      </c>
      <c r="FI314" s="162">
        <f t="shared" si="1532"/>
        <v>0</v>
      </c>
      <c r="FJ314" s="162">
        <f t="shared" si="1532"/>
        <v>0</v>
      </c>
      <c r="FK314" s="162">
        <f t="shared" si="1532"/>
        <v>0</v>
      </c>
      <c r="FL314" s="162">
        <f t="shared" si="1532"/>
        <v>0</v>
      </c>
      <c r="FM314" s="162">
        <f t="shared" si="1532"/>
        <v>0</v>
      </c>
      <c r="FN314" s="162">
        <f t="shared" si="1532"/>
        <v>0</v>
      </c>
      <c r="FO314" s="162">
        <f t="shared" si="1532"/>
        <v>0</v>
      </c>
      <c r="FP314" s="162">
        <f t="shared" si="1532"/>
        <v>0</v>
      </c>
      <c r="FQ314" s="162">
        <f t="shared" si="1532"/>
        <v>0</v>
      </c>
      <c r="FR314" s="162">
        <f t="shared" si="1532"/>
        <v>0</v>
      </c>
      <c r="FS314" s="162">
        <f t="shared" si="1532"/>
        <v>0</v>
      </c>
      <c r="FT314" s="162">
        <f t="shared" si="1532"/>
        <v>0</v>
      </c>
      <c r="FU314" s="162">
        <f t="shared" si="1532"/>
        <v>0</v>
      </c>
      <c r="FV314" s="162">
        <f t="shared" si="1532"/>
        <v>0</v>
      </c>
      <c r="FW314" s="162">
        <f t="shared" si="1532"/>
        <v>0</v>
      </c>
      <c r="FX314" s="162">
        <f t="shared" si="1532"/>
        <v>0</v>
      </c>
      <c r="FY314" s="162">
        <f t="shared" si="1532"/>
        <v>0</v>
      </c>
      <c r="FZ314" s="162">
        <f t="shared" si="1532"/>
        <v>0</v>
      </c>
      <c r="GA314" s="162">
        <f t="shared" si="1532"/>
        <v>0</v>
      </c>
      <c r="GB314" s="162">
        <f t="shared" si="1532"/>
        <v>0</v>
      </c>
      <c r="GC314" s="162">
        <f t="shared" si="1532"/>
        <v>0</v>
      </c>
      <c r="GD314" s="162">
        <f t="shared" si="1532"/>
        <v>0</v>
      </c>
      <c r="GE314" s="162">
        <f t="shared" si="1532"/>
        <v>0</v>
      </c>
      <c r="GF314" s="162">
        <f t="shared" si="1532"/>
        <v>0</v>
      </c>
      <c r="GG314" s="162">
        <f t="shared" si="1532"/>
        <v>0</v>
      </c>
      <c r="GH314" s="162">
        <f t="shared" si="1532"/>
        <v>0</v>
      </c>
      <c r="GI314" s="162">
        <f t="shared" si="1532"/>
        <v>0</v>
      </c>
      <c r="GJ314" s="162">
        <f t="shared" si="1532"/>
        <v>0</v>
      </c>
      <c r="GK314" s="162">
        <f t="shared" si="1532"/>
        <v>0</v>
      </c>
      <c r="GL314" s="162">
        <f t="shared" si="1532"/>
        <v>0</v>
      </c>
      <c r="GM314" s="162">
        <f t="shared" si="1532"/>
        <v>0</v>
      </c>
      <c r="GN314" s="162">
        <f t="shared" si="1532"/>
        <v>0</v>
      </c>
      <c r="GO314" s="162">
        <f t="shared" si="1532"/>
        <v>0</v>
      </c>
      <c r="GP314" s="162">
        <f t="shared" si="1532"/>
        <v>0</v>
      </c>
      <c r="GQ314" s="162">
        <f t="shared" si="1532"/>
        <v>0</v>
      </c>
      <c r="GR314" s="162">
        <f t="shared" si="15"/>
        <v>0</v>
      </c>
      <c r="GS314" s="162">
        <f t="shared" ref="GS314:IN314" si="1533">E314-EV314</f>
        <v>0</v>
      </c>
      <c r="GT314" s="162">
        <f t="shared" si="1533"/>
        <v>0</v>
      </c>
      <c r="GU314" s="162">
        <f t="shared" si="1533"/>
        <v>0</v>
      </c>
      <c r="GV314" s="162">
        <f t="shared" si="1533"/>
        <v>0</v>
      </c>
      <c r="GW314" s="162">
        <f t="shared" si="1533"/>
        <v>0</v>
      </c>
      <c r="GX314" s="162">
        <f t="shared" si="1533"/>
        <v>0</v>
      </c>
      <c r="GY314" s="162">
        <f t="shared" si="1533"/>
        <v>0</v>
      </c>
      <c r="GZ314" s="162">
        <f t="shared" si="1533"/>
        <v>0</v>
      </c>
      <c r="HA314" s="162">
        <f t="shared" si="1533"/>
        <v>0</v>
      </c>
      <c r="HB314" s="162">
        <f t="shared" si="1533"/>
        <v>0</v>
      </c>
      <c r="HC314" s="162">
        <f t="shared" si="1533"/>
        <v>0</v>
      </c>
      <c r="HD314" s="162">
        <f t="shared" si="1533"/>
        <v>0</v>
      </c>
      <c r="HE314" s="162">
        <f t="shared" si="1533"/>
        <v>0</v>
      </c>
      <c r="HF314" s="162">
        <f t="shared" si="1533"/>
        <v>0</v>
      </c>
      <c r="HG314" s="162">
        <f t="shared" si="1533"/>
        <v>0</v>
      </c>
      <c r="HH314" s="162">
        <f t="shared" si="1533"/>
        <v>0</v>
      </c>
      <c r="HI314" s="162">
        <f t="shared" si="1533"/>
        <v>0</v>
      </c>
      <c r="HJ314" s="162">
        <f t="shared" si="1533"/>
        <v>0</v>
      </c>
      <c r="HK314" s="162">
        <f t="shared" si="1533"/>
        <v>0</v>
      </c>
      <c r="HL314" s="162">
        <f t="shared" si="1533"/>
        <v>0</v>
      </c>
      <c r="HM314" s="162">
        <f t="shared" si="1533"/>
        <v>0</v>
      </c>
      <c r="HN314" s="162">
        <f t="shared" si="1533"/>
        <v>0</v>
      </c>
      <c r="HO314" s="162">
        <f t="shared" si="1533"/>
        <v>0</v>
      </c>
      <c r="HP314" s="162">
        <f t="shared" si="1533"/>
        <v>0</v>
      </c>
      <c r="HQ314" s="162">
        <f t="shared" si="1533"/>
        <v>0</v>
      </c>
      <c r="HR314" s="162">
        <f t="shared" si="1533"/>
        <v>0</v>
      </c>
      <c r="HS314" s="162">
        <f t="shared" si="1533"/>
        <v>0</v>
      </c>
      <c r="HT314" s="162">
        <f t="shared" si="1533"/>
        <v>0</v>
      </c>
      <c r="HU314" s="162">
        <f t="shared" si="1533"/>
        <v>0</v>
      </c>
      <c r="HV314" s="162">
        <f t="shared" si="1533"/>
        <v>0</v>
      </c>
      <c r="HW314" s="162">
        <f t="shared" si="1533"/>
        <v>0</v>
      </c>
      <c r="HX314" s="162">
        <f t="shared" si="1533"/>
        <v>0</v>
      </c>
      <c r="HY314" s="162">
        <f t="shared" si="1533"/>
        <v>0</v>
      </c>
      <c r="HZ314" s="162">
        <f t="shared" si="1533"/>
        <v>0</v>
      </c>
      <c r="IA314" s="162">
        <f t="shared" si="1533"/>
        <v>0</v>
      </c>
      <c r="IB314" s="162">
        <f t="shared" si="1533"/>
        <v>0</v>
      </c>
      <c r="IC314" s="162">
        <f t="shared" si="1533"/>
        <v>0</v>
      </c>
      <c r="ID314" s="162">
        <f t="shared" si="1533"/>
        <v>0</v>
      </c>
      <c r="IE314" s="162">
        <f t="shared" si="1533"/>
        <v>0</v>
      </c>
      <c r="IF314" s="162">
        <f t="shared" si="1533"/>
        <v>0</v>
      </c>
      <c r="IG314" s="162">
        <f t="shared" si="1533"/>
        <v>0</v>
      </c>
      <c r="IH314" s="162">
        <f t="shared" si="1533"/>
        <v>0</v>
      </c>
      <c r="II314" s="162">
        <f t="shared" si="1533"/>
        <v>0</v>
      </c>
      <c r="IJ314" s="162">
        <f t="shared" si="1533"/>
        <v>0</v>
      </c>
      <c r="IK314" s="162">
        <f t="shared" si="1533"/>
        <v>0</v>
      </c>
      <c r="IL314" s="162">
        <f t="shared" si="1533"/>
        <v>0</v>
      </c>
      <c r="IM314" s="162">
        <f t="shared" si="1533"/>
        <v>0</v>
      </c>
      <c r="IN314" s="162">
        <f t="shared" si="1533"/>
        <v>0</v>
      </c>
      <c r="IO314" s="162">
        <f t="shared" si="17"/>
        <v>0</v>
      </c>
      <c r="IP314" s="162">
        <f t="shared" si="23"/>
        <v>0</v>
      </c>
      <c r="IQ314" s="162">
        <f t="shared" ref="IQ314:KK314" si="1534">MAX((MIN(CZ314+IP314,$IO$7))-GT314,0)</f>
        <v>0</v>
      </c>
      <c r="IR314" s="162">
        <f t="shared" si="1534"/>
        <v>0</v>
      </c>
      <c r="IS314" s="162">
        <f t="shared" si="1534"/>
        <v>0</v>
      </c>
      <c r="IT314" s="162">
        <f t="shared" si="1534"/>
        <v>0</v>
      </c>
      <c r="IU314" s="162">
        <f t="shared" si="1534"/>
        <v>0</v>
      </c>
      <c r="IV314" s="162">
        <f t="shared" si="1534"/>
        <v>0</v>
      </c>
      <c r="IW314" s="162">
        <f t="shared" si="1534"/>
        <v>0</v>
      </c>
      <c r="IX314" s="162">
        <f t="shared" si="1534"/>
        <v>0</v>
      </c>
      <c r="IY314" s="162">
        <f t="shared" si="1534"/>
        <v>0</v>
      </c>
      <c r="IZ314" s="162">
        <f t="shared" si="1534"/>
        <v>0</v>
      </c>
      <c r="JA314" s="162">
        <f t="shared" si="1534"/>
        <v>0</v>
      </c>
      <c r="JB314" s="162">
        <f t="shared" si="1534"/>
        <v>0</v>
      </c>
      <c r="JC314" s="162">
        <f t="shared" si="1534"/>
        <v>0</v>
      </c>
      <c r="JD314" s="162">
        <f t="shared" si="1534"/>
        <v>0</v>
      </c>
      <c r="JE314" s="162">
        <f t="shared" si="1534"/>
        <v>0</v>
      </c>
      <c r="JF314" s="162">
        <f t="shared" si="1534"/>
        <v>0</v>
      </c>
      <c r="JG314" s="162">
        <f t="shared" si="1534"/>
        <v>0</v>
      </c>
      <c r="JH314" s="162">
        <f t="shared" si="1534"/>
        <v>0</v>
      </c>
      <c r="JI314" s="162">
        <f t="shared" si="1534"/>
        <v>0</v>
      </c>
      <c r="JJ314" s="162">
        <f t="shared" si="1534"/>
        <v>0</v>
      </c>
      <c r="JK314" s="162">
        <f t="shared" si="1534"/>
        <v>0</v>
      </c>
      <c r="JL314" s="162">
        <f t="shared" si="1534"/>
        <v>0</v>
      </c>
      <c r="JM314" s="162">
        <f t="shared" si="1534"/>
        <v>0</v>
      </c>
      <c r="JN314" s="162">
        <f t="shared" si="1534"/>
        <v>0</v>
      </c>
      <c r="JO314" s="162">
        <f t="shared" si="1534"/>
        <v>0</v>
      </c>
      <c r="JP314" s="162">
        <f t="shared" si="1534"/>
        <v>0</v>
      </c>
      <c r="JQ314" s="162">
        <f t="shared" si="1534"/>
        <v>0</v>
      </c>
      <c r="JR314" s="162">
        <f t="shared" si="1534"/>
        <v>0</v>
      </c>
      <c r="JS314" s="162">
        <f t="shared" si="1534"/>
        <v>0</v>
      </c>
      <c r="JT314" s="162">
        <f t="shared" si="1534"/>
        <v>0</v>
      </c>
      <c r="JU314" s="162">
        <f t="shared" si="1534"/>
        <v>0</v>
      </c>
      <c r="JV314" s="162">
        <f t="shared" si="1534"/>
        <v>0</v>
      </c>
      <c r="JW314" s="162">
        <f t="shared" si="1534"/>
        <v>0</v>
      </c>
      <c r="JX314" s="162">
        <f t="shared" si="1534"/>
        <v>0</v>
      </c>
      <c r="JY314" s="162">
        <f t="shared" si="1534"/>
        <v>0</v>
      </c>
      <c r="JZ314" s="162">
        <f t="shared" si="1534"/>
        <v>0</v>
      </c>
      <c r="KA314" s="162">
        <f t="shared" si="1534"/>
        <v>0</v>
      </c>
      <c r="KB314" s="162">
        <f t="shared" si="1534"/>
        <v>0</v>
      </c>
      <c r="KC314" s="162">
        <f t="shared" si="1534"/>
        <v>0</v>
      </c>
      <c r="KD314" s="162">
        <f t="shared" si="1534"/>
        <v>0</v>
      </c>
      <c r="KE314" s="162">
        <f t="shared" si="1534"/>
        <v>0</v>
      </c>
      <c r="KF314" s="162">
        <f t="shared" si="1534"/>
        <v>0</v>
      </c>
      <c r="KG314" s="162">
        <f t="shared" si="1534"/>
        <v>0</v>
      </c>
      <c r="KH314" s="162">
        <f t="shared" si="1534"/>
        <v>0</v>
      </c>
      <c r="KI314" s="162">
        <f t="shared" si="1534"/>
        <v>0</v>
      </c>
      <c r="KJ314" s="162">
        <f t="shared" si="1534"/>
        <v>0</v>
      </c>
      <c r="KK314" s="162">
        <f t="shared" si="1534"/>
        <v>0</v>
      </c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</row>
    <row r="315" ht="14.25" customHeight="1" spans="1:326" x14ac:dyDescent="0.25">
      <c r="A315" s="1">
        <v>11</v>
      </c>
      <c r="B315" s="1">
        <f t="shared" ref="B315:C315" si="1535">B314+1</f>
        <v>305</v>
      </c>
      <c r="C315" s="232">
        <f t="shared" si="1535"/>
        <v>43770</v>
      </c>
      <c r="D315" s="162">
        <f t="shared" si="9"/>
        <v>0</v>
      </c>
      <c r="E315" s="162">
        <f>(SUMIFS(Profile!$F$2:$F$17521,Profile!$B$2:$B$17521,$B315,Profile!$C$2:$C$17521,E$8))*$C$6</f>
        <v>0</v>
      </c>
      <c r="F315" s="162">
        <f>(SUMIFS(Profile!$F$2:$F$17521,Profile!$B$2:$B$17521,$B315,Profile!$C$2:$C$17521,F$8))*$C$6</f>
        <v>0</v>
      </c>
      <c r="G315" s="162">
        <f>(SUMIFS(Profile!$F$2:$F$17521,Profile!$B$2:$B$17521,$B315,Profile!$C$2:$C$17521,G$8))*$C$6</f>
        <v>0</v>
      </c>
      <c r="H315" s="162">
        <f>(SUMIFS(Profile!$F$2:$F$17521,Profile!$B$2:$B$17521,$B315,Profile!$C$2:$C$17521,H$8))*$C$6</f>
        <v>0</v>
      </c>
      <c r="I315" s="162">
        <f>(SUMIFS(Profile!$F$2:$F$17521,Profile!$B$2:$B$17521,$B315,Profile!$C$2:$C$17521,I$8))*$C$6</f>
        <v>0</v>
      </c>
      <c r="J315" s="162">
        <f>(SUMIFS(Profile!$F$2:$F$17521,Profile!$B$2:$B$17521,$B315,Profile!$C$2:$C$17521,J$8))*$C$6</f>
        <v>0</v>
      </c>
      <c r="K315" s="162">
        <f>(SUMIFS(Profile!$F$2:$F$17521,Profile!$B$2:$B$17521,$B315,Profile!$C$2:$C$17521,K$8))*$C$6</f>
        <v>0</v>
      </c>
      <c r="L315" s="162">
        <f>(SUMIFS(Profile!$F$2:$F$17521,Profile!$B$2:$B$17521,$B315,Profile!$C$2:$C$17521,L$8))*$C$6</f>
        <v>0</v>
      </c>
      <c r="M315" s="162">
        <f>(SUMIFS(Profile!$F$2:$F$17521,Profile!$B$2:$B$17521,$B315,Profile!$C$2:$C$17521,M$8))*$C$6</f>
        <v>0</v>
      </c>
      <c r="N315" s="162">
        <f>(SUMIFS(Profile!$F$2:$F$17521,Profile!$B$2:$B$17521,$B315,Profile!$C$2:$C$17521,N$8))*$C$6</f>
        <v>0</v>
      </c>
      <c r="O315" s="162">
        <f>(SUMIFS(Profile!$F$2:$F$17521,Profile!$B$2:$B$17521,$B315,Profile!$C$2:$C$17521,O$8))*$C$6</f>
        <v>0</v>
      </c>
      <c r="P315" s="162">
        <f>(SUMIFS(Profile!$F$2:$F$17521,Profile!$B$2:$B$17521,$B315,Profile!$C$2:$C$17521,P$8))*$C$6</f>
        <v>0</v>
      </c>
      <c r="Q315" s="162">
        <f>(SUMIFS(Profile!$F$2:$F$17521,Profile!$B$2:$B$17521,$B315,Profile!$C$2:$C$17521,Q$8))*$C$6</f>
        <v>0</v>
      </c>
      <c r="R315" s="162">
        <f>(SUMIFS(Profile!$F$2:$F$17521,Profile!$B$2:$B$17521,$B315,Profile!$C$2:$C$17521,R$8))*$C$6</f>
        <v>0</v>
      </c>
      <c r="S315" s="162">
        <f>(SUMIFS(Profile!$F$2:$F$17521,Profile!$B$2:$B$17521,$B315,Profile!$C$2:$C$17521,S$8))*$C$6</f>
        <v>0</v>
      </c>
      <c r="T315" s="162">
        <f>(SUMIFS(Profile!$F$2:$F$17521,Profile!$B$2:$B$17521,$B315,Profile!$C$2:$C$17521,T$8))*$C$6</f>
        <v>0</v>
      </c>
      <c r="U315" s="162">
        <f>(SUMIFS(Profile!$F$2:$F$17521,Profile!$B$2:$B$17521,$B315,Profile!$C$2:$C$17521,U$8))*$C$6</f>
        <v>0</v>
      </c>
      <c r="V315" s="162">
        <f>(SUMIFS(Profile!$F$2:$F$17521,Profile!$B$2:$B$17521,$B315,Profile!$C$2:$C$17521,V$8))*$C$6</f>
        <v>0</v>
      </c>
      <c r="W315" s="162">
        <f>(SUMIFS(Profile!$F$2:$F$17521,Profile!$B$2:$B$17521,$B315,Profile!$C$2:$C$17521,W$8))*$C$6</f>
        <v>0</v>
      </c>
      <c r="X315" s="162">
        <f>(SUMIFS(Profile!$F$2:$F$17521,Profile!$B$2:$B$17521,$B315,Profile!$C$2:$C$17521,X$8))*$C$6</f>
        <v>0</v>
      </c>
      <c r="Y315" s="162">
        <f>(SUMIFS(Profile!$F$2:$F$17521,Profile!$B$2:$B$17521,$B315,Profile!$C$2:$C$17521,Y$8))*$C$6</f>
        <v>0</v>
      </c>
      <c r="Z315" s="162">
        <f>(SUMIFS(Profile!$F$2:$F$17521,Profile!$B$2:$B$17521,$B315,Profile!$C$2:$C$17521,Z$8))*$C$6</f>
        <v>0</v>
      </c>
      <c r="AA315" s="162">
        <f>(SUMIFS(Profile!$F$2:$F$17521,Profile!$B$2:$B$17521,$B315,Profile!$C$2:$C$17521,AA$8))*$C$6</f>
        <v>0</v>
      </c>
      <c r="AB315" s="162">
        <f>(SUMIFS(Profile!$F$2:$F$17521,Profile!$B$2:$B$17521,$B315,Profile!$C$2:$C$17521,AB$8))*$C$6</f>
        <v>0</v>
      </c>
      <c r="AC315" s="162">
        <f>(SUMIFS(Profile!$F$2:$F$17521,Profile!$B$2:$B$17521,$B315,Profile!$C$2:$C$17521,AC$8))*$C$6</f>
        <v>0</v>
      </c>
      <c r="AD315" s="162">
        <f>(SUMIFS(Profile!$F$2:$F$17521,Profile!$B$2:$B$17521,$B315,Profile!$C$2:$C$17521,AD$8))*$C$6</f>
        <v>0</v>
      </c>
      <c r="AE315" s="162">
        <f>(SUMIFS(Profile!$F$2:$F$17521,Profile!$B$2:$B$17521,$B315,Profile!$C$2:$C$17521,AE$8))*$C$6</f>
        <v>0</v>
      </c>
      <c r="AF315" s="162">
        <f>(SUMIFS(Profile!$F$2:$F$17521,Profile!$B$2:$B$17521,$B315,Profile!$C$2:$C$17521,AF$8))*$C$6</f>
        <v>0</v>
      </c>
      <c r="AG315" s="162">
        <f>(SUMIFS(Profile!$F$2:$F$17521,Profile!$B$2:$B$17521,$B315,Profile!$C$2:$C$17521,AG$8))*$C$6</f>
        <v>0</v>
      </c>
      <c r="AH315" s="162">
        <f>(SUMIFS(Profile!$F$2:$F$17521,Profile!$B$2:$B$17521,$B315,Profile!$C$2:$C$17521,AH$8))*$C$6</f>
        <v>0</v>
      </c>
      <c r="AI315" s="162">
        <f>(SUMIFS(Profile!$F$2:$F$17521,Profile!$B$2:$B$17521,$B315,Profile!$C$2:$C$17521,AI$8))*$C$6</f>
        <v>0</v>
      </c>
      <c r="AJ315" s="162">
        <f>(SUMIFS(Profile!$F$2:$F$17521,Profile!$B$2:$B$17521,$B315,Profile!$C$2:$C$17521,AJ$8))*$C$6</f>
        <v>0</v>
      </c>
      <c r="AK315" s="162">
        <f>(SUMIFS(Profile!$F$2:$F$17521,Profile!$B$2:$B$17521,$B315,Profile!$C$2:$C$17521,AK$8))*$C$6</f>
        <v>0</v>
      </c>
      <c r="AL315" s="162">
        <f>(SUMIFS(Profile!$F$2:$F$17521,Profile!$B$2:$B$17521,$B315,Profile!$C$2:$C$17521,AL$8))*$C$6</f>
        <v>0</v>
      </c>
      <c r="AM315" s="162">
        <f>(SUMIFS(Profile!$F$2:$F$17521,Profile!$B$2:$B$17521,$B315,Profile!$C$2:$C$17521,AM$8))*$C$6</f>
        <v>0</v>
      </c>
      <c r="AN315" s="162">
        <f>(SUMIFS(Profile!$F$2:$F$17521,Profile!$B$2:$B$17521,$B315,Profile!$C$2:$C$17521,AN$8))*$C$6</f>
        <v>0</v>
      </c>
      <c r="AO315" s="162">
        <f>(SUMIFS(Profile!$F$2:$F$17521,Profile!$B$2:$B$17521,$B315,Profile!$C$2:$C$17521,AO$8))*$C$6</f>
        <v>0</v>
      </c>
      <c r="AP315" s="162">
        <f>(SUMIFS(Profile!$F$2:$F$17521,Profile!$B$2:$B$17521,$B315,Profile!$C$2:$C$17521,AP$8))*$C$6</f>
        <v>0</v>
      </c>
      <c r="AQ315" s="162">
        <f>(SUMIFS(Profile!$F$2:$F$17521,Profile!$B$2:$B$17521,$B315,Profile!$C$2:$C$17521,AQ$8))*$C$6</f>
        <v>0</v>
      </c>
      <c r="AR315" s="162">
        <f>(SUMIFS(Profile!$F$2:$F$17521,Profile!$B$2:$B$17521,$B315,Profile!$C$2:$C$17521,AR$8))*$C$6</f>
        <v>0</v>
      </c>
      <c r="AS315" s="162">
        <f>(SUMIFS(Profile!$F$2:$F$17521,Profile!$B$2:$B$17521,$B315,Profile!$C$2:$C$17521,AS$8))*$C$6</f>
        <v>0</v>
      </c>
      <c r="AT315" s="162">
        <f>(SUMIFS(Profile!$F$2:$F$17521,Profile!$B$2:$B$17521,$B315,Profile!$C$2:$C$17521,AT$8))*$C$6</f>
        <v>0</v>
      </c>
      <c r="AU315" s="162">
        <f>(SUMIFS(Profile!$F$2:$F$17521,Profile!$B$2:$B$17521,$B315,Profile!$C$2:$C$17521,AU$8))*$C$6</f>
        <v>0</v>
      </c>
      <c r="AV315" s="162">
        <f>(SUMIFS(Profile!$F$2:$F$17521,Profile!$B$2:$B$17521,$B315,Profile!$C$2:$C$17521,AV$8))*$C$6</f>
        <v>0</v>
      </c>
      <c r="AW315" s="162">
        <f>(SUMIFS(Profile!$F$2:$F$17521,Profile!$B$2:$B$17521,$B315,Profile!$C$2:$C$17521,AW$8))*$C$6</f>
        <v>0</v>
      </c>
      <c r="AX315" s="162">
        <f>(SUMIFS(Profile!$F$2:$F$17521,Profile!$B$2:$B$17521,$B315,Profile!$C$2:$C$17521,AX$8))*$C$6</f>
        <v>0</v>
      </c>
      <c r="AY315" s="162">
        <f>(SUMIFS(Profile!$F$2:$F$17521,Profile!$B$2:$B$17521,$B315,Profile!$C$2:$C$17521,AY$8))*$C$6</f>
        <v>0</v>
      </c>
      <c r="AZ315" s="162">
        <f>(SUMIFS(Profile!$F$2:$F$17521,Profile!$B$2:$B$17521,$B315,Profile!$C$2:$C$17521,AZ$8))*$C$6</f>
        <v>0</v>
      </c>
      <c r="BA315" s="162">
        <f t="shared" si="10"/>
        <v>0</v>
      </c>
      <c r="BB315" s="162">
        <f>(SUMIFS(Profile!$E$2:$E$17521,Profile!$B$2:$B$17521,$B315,Profile!$C$2:$C$17521,BB$8))*$C$9</f>
        <v>0</v>
      </c>
      <c r="BC315" s="162">
        <f>(SUMIFS(Profile!$E$2:$E$17521,Profile!$B$2:$B$17521,$B315,Profile!$C$2:$C$17521,BC$8))*$C$9</f>
        <v>0</v>
      </c>
      <c r="BD315" s="162">
        <f>(SUMIFS(Profile!$E$2:$E$17521,Profile!$B$2:$B$17521,$B315,Profile!$C$2:$C$17521,BD$8))*$C$9</f>
        <v>0</v>
      </c>
      <c r="BE315" s="162">
        <f>(SUMIFS(Profile!$E$2:$E$17521,Profile!$B$2:$B$17521,$B315,Profile!$C$2:$C$17521,BE$8))*$C$9</f>
        <v>0</v>
      </c>
      <c r="BF315" s="162">
        <f>(SUMIFS(Profile!$E$2:$E$17521,Profile!$B$2:$B$17521,$B315,Profile!$C$2:$C$17521,BF$8))*$C$9</f>
        <v>0</v>
      </c>
      <c r="BG315" s="162">
        <f>(SUMIFS(Profile!$E$2:$E$17521,Profile!$B$2:$B$17521,$B315,Profile!$C$2:$C$17521,BG$8))*$C$9</f>
        <v>0</v>
      </c>
      <c r="BH315" s="162">
        <f>(SUMIFS(Profile!$E$2:$E$17521,Profile!$B$2:$B$17521,$B315,Profile!$C$2:$C$17521,BH$8))*$C$9</f>
        <v>0</v>
      </c>
      <c r="BI315" s="162">
        <f>(SUMIFS(Profile!$E$2:$E$17521,Profile!$B$2:$B$17521,$B315,Profile!$C$2:$C$17521,BI$8))*$C$9</f>
        <v>0</v>
      </c>
      <c r="BJ315" s="162">
        <f>(SUMIFS(Profile!$E$2:$E$17521,Profile!$B$2:$B$17521,$B315,Profile!$C$2:$C$17521,BJ$8))*$C$9</f>
        <v>0</v>
      </c>
      <c r="BK315" s="162">
        <f>(SUMIFS(Profile!$E$2:$E$17521,Profile!$B$2:$B$17521,$B315,Profile!$C$2:$C$17521,BK$8))*$C$9</f>
        <v>0</v>
      </c>
      <c r="BL315" s="162">
        <f>(SUMIFS(Profile!$E$2:$E$17521,Profile!$B$2:$B$17521,$B315,Profile!$C$2:$C$17521,BL$8))*$C$9</f>
        <v>0</v>
      </c>
      <c r="BM315" s="162">
        <f>(SUMIFS(Profile!$E$2:$E$17521,Profile!$B$2:$B$17521,$B315,Profile!$C$2:$C$17521,BM$8))*$C$9</f>
        <v>0</v>
      </c>
      <c r="BN315" s="162">
        <f>(SUMIFS(Profile!$E$2:$E$17521,Profile!$B$2:$B$17521,$B315,Profile!$C$2:$C$17521,BN$8))*$C$9</f>
        <v>0</v>
      </c>
      <c r="BO315" s="162">
        <f>(SUMIFS(Profile!$E$2:$E$17521,Profile!$B$2:$B$17521,$B315,Profile!$C$2:$C$17521,BO$8))*$C$9</f>
        <v>0</v>
      </c>
      <c r="BP315" s="162">
        <f>(SUMIFS(Profile!$E$2:$E$17521,Profile!$B$2:$B$17521,$B315,Profile!$C$2:$C$17521,BP$8))*$C$9</f>
        <v>0</v>
      </c>
      <c r="BQ315" s="162">
        <f>(SUMIFS(Profile!$E$2:$E$17521,Profile!$B$2:$B$17521,$B315,Profile!$C$2:$C$17521,BQ$8))*$C$9</f>
        <v>0</v>
      </c>
      <c r="BR315" s="162">
        <f>(SUMIFS(Profile!$E$2:$E$17521,Profile!$B$2:$B$17521,$B315,Profile!$C$2:$C$17521,BR$8))*$C$9</f>
        <v>0</v>
      </c>
      <c r="BS315" s="162">
        <f>(SUMIFS(Profile!$E$2:$E$17521,Profile!$B$2:$B$17521,$B315,Profile!$C$2:$C$17521,BS$8))*$C$9</f>
        <v>0</v>
      </c>
      <c r="BT315" s="162">
        <f>(SUMIFS(Profile!$E$2:$E$17521,Profile!$B$2:$B$17521,$B315,Profile!$C$2:$C$17521,BT$8))*$C$9</f>
        <v>0</v>
      </c>
      <c r="BU315" s="162">
        <f>(SUMIFS(Profile!$E$2:$E$17521,Profile!$B$2:$B$17521,$B315,Profile!$C$2:$C$17521,BU$8))*$C$9</f>
        <v>0</v>
      </c>
      <c r="BV315" s="162">
        <f>(SUMIFS(Profile!$E$2:$E$17521,Profile!$B$2:$B$17521,$B315,Profile!$C$2:$C$17521,BV$8))*$C$9</f>
        <v>0</v>
      </c>
      <c r="BW315" s="162">
        <f>(SUMIFS(Profile!$E$2:$E$17521,Profile!$B$2:$B$17521,$B315,Profile!$C$2:$C$17521,BW$8))*$C$9</f>
        <v>0</v>
      </c>
      <c r="BX315" s="162">
        <f>(SUMIFS(Profile!$E$2:$E$17521,Profile!$B$2:$B$17521,$B315,Profile!$C$2:$C$17521,BX$8))*$C$9</f>
        <v>0</v>
      </c>
      <c r="BY315" s="162">
        <f>(SUMIFS(Profile!$E$2:$E$17521,Profile!$B$2:$B$17521,$B315,Profile!$C$2:$C$17521,BY$8))*$C$9</f>
        <v>0</v>
      </c>
      <c r="BZ315" s="162">
        <f>(SUMIFS(Profile!$E$2:$E$17521,Profile!$B$2:$B$17521,$B315,Profile!$C$2:$C$17521,BZ$8))*$C$9</f>
        <v>0</v>
      </c>
      <c r="CA315" s="162">
        <f>(SUMIFS(Profile!$E$2:$E$17521,Profile!$B$2:$B$17521,$B315,Profile!$C$2:$C$17521,CA$8))*$C$9</f>
        <v>0</v>
      </c>
      <c r="CB315" s="162">
        <f>(SUMIFS(Profile!$E$2:$E$17521,Profile!$B$2:$B$17521,$B315,Profile!$C$2:$C$17521,CB$8))*$C$9</f>
        <v>0</v>
      </c>
      <c r="CC315" s="162">
        <f>(SUMIFS(Profile!$E$2:$E$17521,Profile!$B$2:$B$17521,$B315,Profile!$C$2:$C$17521,CC$8))*$C$9</f>
        <v>0</v>
      </c>
      <c r="CD315" s="162">
        <f>(SUMIFS(Profile!$E$2:$E$17521,Profile!$B$2:$B$17521,$B315,Profile!$C$2:$C$17521,CD$8))*$C$9</f>
        <v>0</v>
      </c>
      <c r="CE315" s="162">
        <f>(SUMIFS(Profile!$E$2:$E$17521,Profile!$B$2:$B$17521,$B315,Profile!$C$2:$C$17521,CE$8))*$C$9</f>
        <v>0</v>
      </c>
      <c r="CF315" s="162">
        <f>(SUMIFS(Profile!$E$2:$E$17521,Profile!$B$2:$B$17521,$B315,Profile!$C$2:$C$17521,CF$8))*$C$9</f>
        <v>0</v>
      </c>
      <c r="CG315" s="162">
        <f>(SUMIFS(Profile!$E$2:$E$17521,Profile!$B$2:$B$17521,$B315,Profile!$C$2:$C$17521,CG$8))*$C$9</f>
        <v>0</v>
      </c>
      <c r="CH315" s="162">
        <f>(SUMIFS(Profile!$E$2:$E$17521,Profile!$B$2:$B$17521,$B315,Profile!$C$2:$C$17521,CH$8))*$C$9</f>
        <v>0</v>
      </c>
      <c r="CI315" s="162">
        <f>(SUMIFS(Profile!$E$2:$E$17521,Profile!$B$2:$B$17521,$B315,Profile!$C$2:$C$17521,CI$8))*$C$9</f>
        <v>0</v>
      </c>
      <c r="CJ315" s="162">
        <f>(SUMIFS(Profile!$E$2:$E$17521,Profile!$B$2:$B$17521,$B315,Profile!$C$2:$C$17521,CJ$8))*$C$9</f>
        <v>0</v>
      </c>
      <c r="CK315" s="162">
        <f>(SUMIFS(Profile!$E$2:$E$17521,Profile!$B$2:$B$17521,$B315,Profile!$C$2:$C$17521,CK$8))*$C$9</f>
        <v>0</v>
      </c>
      <c r="CL315" s="162">
        <f>(SUMIFS(Profile!$E$2:$E$17521,Profile!$B$2:$B$17521,$B315,Profile!$C$2:$C$17521,CL$8))*$C$9</f>
        <v>0</v>
      </c>
      <c r="CM315" s="162">
        <f>(SUMIFS(Profile!$E$2:$E$17521,Profile!$B$2:$B$17521,$B315,Profile!$C$2:$C$17521,CM$8))*$C$9</f>
        <v>0</v>
      </c>
      <c r="CN315" s="162">
        <f>(SUMIFS(Profile!$E$2:$E$17521,Profile!$B$2:$B$17521,$B315,Profile!$C$2:$C$17521,CN$8))*$C$9</f>
        <v>0</v>
      </c>
      <c r="CO315" s="162">
        <f>(SUMIFS(Profile!$E$2:$E$17521,Profile!$B$2:$B$17521,$B315,Profile!$C$2:$C$17521,CO$8))*$C$9</f>
        <v>0</v>
      </c>
      <c r="CP315" s="162">
        <f>(SUMIFS(Profile!$E$2:$E$17521,Profile!$B$2:$B$17521,$B315,Profile!$C$2:$C$17521,CP$8))*$C$9</f>
        <v>0</v>
      </c>
      <c r="CQ315" s="162">
        <f>(SUMIFS(Profile!$E$2:$E$17521,Profile!$B$2:$B$17521,$B315,Profile!$C$2:$C$17521,CQ$8))*$C$9</f>
        <v>0</v>
      </c>
      <c r="CR315" s="162">
        <f>(SUMIFS(Profile!$E$2:$E$17521,Profile!$B$2:$B$17521,$B315,Profile!$C$2:$C$17521,CR$8))*$C$9</f>
        <v>0</v>
      </c>
      <c r="CS315" s="162">
        <f>(SUMIFS(Profile!$E$2:$E$17521,Profile!$B$2:$B$17521,$B315,Profile!$C$2:$C$17521,CS$8))*$C$9</f>
        <v>0</v>
      </c>
      <c r="CT315" s="162">
        <f>(SUMIFS(Profile!$E$2:$E$17521,Profile!$B$2:$B$17521,$B315,Profile!$C$2:$C$17521,CT$8))*$C$9</f>
        <v>0</v>
      </c>
      <c r="CU315" s="162">
        <f>(SUMIFS(Profile!$E$2:$E$17521,Profile!$B$2:$B$17521,$B315,Profile!$C$2:$C$17521,CU$8))*$C$9</f>
        <v>0</v>
      </c>
      <c r="CV315" s="162">
        <f>(SUMIFS(Profile!$E$2:$E$17521,Profile!$B$2:$B$17521,$B315,Profile!$C$2:$C$17521,CV$8))*$C$9</f>
        <v>0</v>
      </c>
      <c r="CW315" s="162">
        <f>(SUMIFS(Profile!$E$2:$E$17521,Profile!$B$2:$B$17521,$B315,Profile!$C$2:$C$17521,CW$8))*$C$9</f>
        <v>0</v>
      </c>
      <c r="CX315" s="162">
        <f t="shared" si="11"/>
        <v>0</v>
      </c>
      <c r="CY315" s="162">
        <f t="shared" ref="CY315:ET315" si="1536">MAX(BB315-E315,0)</f>
        <v>0</v>
      </c>
      <c r="CZ315" s="162">
        <f t="shared" si="1536"/>
        <v>0</v>
      </c>
      <c r="DA315" s="162">
        <f t="shared" si="1536"/>
        <v>0</v>
      </c>
      <c r="DB315" s="162">
        <f t="shared" si="1536"/>
        <v>0</v>
      </c>
      <c r="DC315" s="162">
        <f t="shared" si="1536"/>
        <v>0</v>
      </c>
      <c r="DD315" s="162">
        <f t="shared" si="1536"/>
        <v>0</v>
      </c>
      <c r="DE315" s="162">
        <f t="shared" si="1536"/>
        <v>0</v>
      </c>
      <c r="DF315" s="162">
        <f t="shared" si="1536"/>
        <v>0</v>
      </c>
      <c r="DG315" s="162">
        <f t="shared" si="1536"/>
        <v>0</v>
      </c>
      <c r="DH315" s="162">
        <f t="shared" si="1536"/>
        <v>0</v>
      </c>
      <c r="DI315" s="162">
        <f t="shared" si="1536"/>
        <v>0</v>
      </c>
      <c r="DJ315" s="162">
        <f t="shared" si="1536"/>
        <v>0</v>
      </c>
      <c r="DK315" s="162">
        <f t="shared" si="1536"/>
        <v>0</v>
      </c>
      <c r="DL315" s="162">
        <f t="shared" si="1536"/>
        <v>0</v>
      </c>
      <c r="DM315" s="162">
        <f t="shared" si="1536"/>
        <v>0</v>
      </c>
      <c r="DN315" s="162">
        <f t="shared" si="1536"/>
        <v>0</v>
      </c>
      <c r="DO315" s="162">
        <f t="shared" si="1536"/>
        <v>0</v>
      </c>
      <c r="DP315" s="162">
        <f t="shared" si="1536"/>
        <v>0</v>
      </c>
      <c r="DQ315" s="162">
        <f t="shared" si="1536"/>
        <v>0</v>
      </c>
      <c r="DR315" s="162">
        <f t="shared" si="1536"/>
        <v>0</v>
      </c>
      <c r="DS315" s="162">
        <f t="shared" si="1536"/>
        <v>0</v>
      </c>
      <c r="DT315" s="162">
        <f t="shared" si="1536"/>
        <v>0</v>
      </c>
      <c r="DU315" s="162">
        <f t="shared" si="1536"/>
        <v>0</v>
      </c>
      <c r="DV315" s="162">
        <f t="shared" si="1536"/>
        <v>0</v>
      </c>
      <c r="DW315" s="162">
        <f t="shared" si="1536"/>
        <v>0</v>
      </c>
      <c r="DX315" s="162">
        <f t="shared" si="1536"/>
        <v>0</v>
      </c>
      <c r="DY315" s="162">
        <f t="shared" si="1536"/>
        <v>0</v>
      </c>
      <c r="DZ315" s="162">
        <f t="shared" si="1536"/>
        <v>0</v>
      </c>
      <c r="EA315" s="162">
        <f t="shared" si="1536"/>
        <v>0</v>
      </c>
      <c r="EB315" s="162">
        <f t="shared" si="1536"/>
        <v>0</v>
      </c>
      <c r="EC315" s="162">
        <f t="shared" si="1536"/>
        <v>0</v>
      </c>
      <c r="ED315" s="162">
        <f t="shared" si="1536"/>
        <v>0</v>
      </c>
      <c r="EE315" s="162">
        <f t="shared" si="1536"/>
        <v>0</v>
      </c>
      <c r="EF315" s="162">
        <f t="shared" si="1536"/>
        <v>0</v>
      </c>
      <c r="EG315" s="162">
        <f t="shared" si="1536"/>
        <v>0</v>
      </c>
      <c r="EH315" s="162">
        <f t="shared" si="1536"/>
        <v>0</v>
      </c>
      <c r="EI315" s="162">
        <f t="shared" si="1536"/>
        <v>0</v>
      </c>
      <c r="EJ315" s="162">
        <f t="shared" si="1536"/>
        <v>0</v>
      </c>
      <c r="EK315" s="162">
        <f t="shared" si="1536"/>
        <v>0</v>
      </c>
      <c r="EL315" s="162">
        <f t="shared" si="1536"/>
        <v>0</v>
      </c>
      <c r="EM315" s="162">
        <f t="shared" si="1536"/>
        <v>0</v>
      </c>
      <c r="EN315" s="162">
        <f t="shared" si="1536"/>
        <v>0</v>
      </c>
      <c r="EO315" s="162">
        <f t="shared" si="1536"/>
        <v>0</v>
      </c>
      <c r="EP315" s="162">
        <f t="shared" si="1536"/>
        <v>0</v>
      </c>
      <c r="EQ315" s="162">
        <f t="shared" si="1536"/>
        <v>0</v>
      </c>
      <c r="ER315" s="162">
        <f t="shared" si="1536"/>
        <v>0</v>
      </c>
      <c r="ES315" s="162">
        <f t="shared" si="1536"/>
        <v>0</v>
      </c>
      <c r="ET315" s="162">
        <f t="shared" si="1536"/>
        <v>0</v>
      </c>
      <c r="EU315" s="162">
        <f t="shared" si="13"/>
        <v>0</v>
      </c>
      <c r="EV315" s="162">
        <f t="shared" ref="EV315:GQ315" si="1537">BB315-CY315</f>
        <v>0</v>
      </c>
      <c r="EW315" s="162">
        <f t="shared" si="1537"/>
        <v>0</v>
      </c>
      <c r="EX315" s="162">
        <f t="shared" si="1537"/>
        <v>0</v>
      </c>
      <c r="EY315" s="162">
        <f t="shared" si="1537"/>
        <v>0</v>
      </c>
      <c r="EZ315" s="162">
        <f t="shared" si="1537"/>
        <v>0</v>
      </c>
      <c r="FA315" s="162">
        <f t="shared" si="1537"/>
        <v>0</v>
      </c>
      <c r="FB315" s="162">
        <f t="shared" si="1537"/>
        <v>0</v>
      </c>
      <c r="FC315" s="162">
        <f t="shared" si="1537"/>
        <v>0</v>
      </c>
      <c r="FD315" s="162">
        <f t="shared" si="1537"/>
        <v>0</v>
      </c>
      <c r="FE315" s="162">
        <f t="shared" si="1537"/>
        <v>0</v>
      </c>
      <c r="FF315" s="162">
        <f t="shared" si="1537"/>
        <v>0</v>
      </c>
      <c r="FG315" s="162">
        <f t="shared" si="1537"/>
        <v>0</v>
      </c>
      <c r="FH315" s="162">
        <f t="shared" si="1537"/>
        <v>0</v>
      </c>
      <c r="FI315" s="162">
        <f t="shared" si="1537"/>
        <v>0</v>
      </c>
      <c r="FJ315" s="162">
        <f t="shared" si="1537"/>
        <v>0</v>
      </c>
      <c r="FK315" s="162">
        <f t="shared" si="1537"/>
        <v>0</v>
      </c>
      <c r="FL315" s="162">
        <f t="shared" si="1537"/>
        <v>0</v>
      </c>
      <c r="FM315" s="162">
        <f t="shared" si="1537"/>
        <v>0</v>
      </c>
      <c r="FN315" s="162">
        <f t="shared" si="1537"/>
        <v>0</v>
      </c>
      <c r="FO315" s="162">
        <f t="shared" si="1537"/>
        <v>0</v>
      </c>
      <c r="FP315" s="162">
        <f t="shared" si="1537"/>
        <v>0</v>
      </c>
      <c r="FQ315" s="162">
        <f t="shared" si="1537"/>
        <v>0</v>
      </c>
      <c r="FR315" s="162">
        <f t="shared" si="1537"/>
        <v>0</v>
      </c>
      <c r="FS315" s="162">
        <f t="shared" si="1537"/>
        <v>0</v>
      </c>
      <c r="FT315" s="162">
        <f t="shared" si="1537"/>
        <v>0</v>
      </c>
      <c r="FU315" s="162">
        <f t="shared" si="1537"/>
        <v>0</v>
      </c>
      <c r="FV315" s="162">
        <f t="shared" si="1537"/>
        <v>0</v>
      </c>
      <c r="FW315" s="162">
        <f t="shared" si="1537"/>
        <v>0</v>
      </c>
      <c r="FX315" s="162">
        <f t="shared" si="1537"/>
        <v>0</v>
      </c>
      <c r="FY315" s="162">
        <f t="shared" si="1537"/>
        <v>0</v>
      </c>
      <c r="FZ315" s="162">
        <f t="shared" si="1537"/>
        <v>0</v>
      </c>
      <c r="GA315" s="162">
        <f t="shared" si="1537"/>
        <v>0</v>
      </c>
      <c r="GB315" s="162">
        <f t="shared" si="1537"/>
        <v>0</v>
      </c>
      <c r="GC315" s="162">
        <f t="shared" si="1537"/>
        <v>0</v>
      </c>
      <c r="GD315" s="162">
        <f t="shared" si="1537"/>
        <v>0</v>
      </c>
      <c r="GE315" s="162">
        <f t="shared" si="1537"/>
        <v>0</v>
      </c>
      <c r="GF315" s="162">
        <f t="shared" si="1537"/>
        <v>0</v>
      </c>
      <c r="GG315" s="162">
        <f t="shared" si="1537"/>
        <v>0</v>
      </c>
      <c r="GH315" s="162">
        <f t="shared" si="1537"/>
        <v>0</v>
      </c>
      <c r="GI315" s="162">
        <f t="shared" si="1537"/>
        <v>0</v>
      </c>
      <c r="GJ315" s="162">
        <f t="shared" si="1537"/>
        <v>0</v>
      </c>
      <c r="GK315" s="162">
        <f t="shared" si="1537"/>
        <v>0</v>
      </c>
      <c r="GL315" s="162">
        <f t="shared" si="1537"/>
        <v>0</v>
      </c>
      <c r="GM315" s="162">
        <f t="shared" si="1537"/>
        <v>0</v>
      </c>
      <c r="GN315" s="162">
        <f t="shared" si="1537"/>
        <v>0</v>
      </c>
      <c r="GO315" s="162">
        <f t="shared" si="1537"/>
        <v>0</v>
      </c>
      <c r="GP315" s="162">
        <f t="shared" si="1537"/>
        <v>0</v>
      </c>
      <c r="GQ315" s="162">
        <f t="shared" si="1537"/>
        <v>0</v>
      </c>
      <c r="GR315" s="162">
        <f t="shared" si="15"/>
        <v>0</v>
      </c>
      <c r="GS315" s="162">
        <f t="shared" ref="GS315:IN315" si="1538">E315-EV315</f>
        <v>0</v>
      </c>
      <c r="GT315" s="162">
        <f t="shared" si="1538"/>
        <v>0</v>
      </c>
      <c r="GU315" s="162">
        <f t="shared" si="1538"/>
        <v>0</v>
      </c>
      <c r="GV315" s="162">
        <f t="shared" si="1538"/>
        <v>0</v>
      </c>
      <c r="GW315" s="162">
        <f t="shared" si="1538"/>
        <v>0</v>
      </c>
      <c r="GX315" s="162">
        <f t="shared" si="1538"/>
        <v>0</v>
      </c>
      <c r="GY315" s="162">
        <f t="shared" si="1538"/>
        <v>0</v>
      </c>
      <c r="GZ315" s="162">
        <f t="shared" si="1538"/>
        <v>0</v>
      </c>
      <c r="HA315" s="162">
        <f t="shared" si="1538"/>
        <v>0</v>
      </c>
      <c r="HB315" s="162">
        <f t="shared" si="1538"/>
        <v>0</v>
      </c>
      <c r="HC315" s="162">
        <f t="shared" si="1538"/>
        <v>0</v>
      </c>
      <c r="HD315" s="162">
        <f t="shared" si="1538"/>
        <v>0</v>
      </c>
      <c r="HE315" s="162">
        <f t="shared" si="1538"/>
        <v>0</v>
      </c>
      <c r="HF315" s="162">
        <f t="shared" si="1538"/>
        <v>0</v>
      </c>
      <c r="HG315" s="162">
        <f t="shared" si="1538"/>
        <v>0</v>
      </c>
      <c r="HH315" s="162">
        <f t="shared" si="1538"/>
        <v>0</v>
      </c>
      <c r="HI315" s="162">
        <f t="shared" si="1538"/>
        <v>0</v>
      </c>
      <c r="HJ315" s="162">
        <f t="shared" si="1538"/>
        <v>0</v>
      </c>
      <c r="HK315" s="162">
        <f t="shared" si="1538"/>
        <v>0</v>
      </c>
      <c r="HL315" s="162">
        <f t="shared" si="1538"/>
        <v>0</v>
      </c>
      <c r="HM315" s="162">
        <f t="shared" si="1538"/>
        <v>0</v>
      </c>
      <c r="HN315" s="162">
        <f t="shared" si="1538"/>
        <v>0</v>
      </c>
      <c r="HO315" s="162">
        <f t="shared" si="1538"/>
        <v>0</v>
      </c>
      <c r="HP315" s="162">
        <f t="shared" si="1538"/>
        <v>0</v>
      </c>
      <c r="HQ315" s="162">
        <f t="shared" si="1538"/>
        <v>0</v>
      </c>
      <c r="HR315" s="162">
        <f t="shared" si="1538"/>
        <v>0</v>
      </c>
      <c r="HS315" s="162">
        <f t="shared" si="1538"/>
        <v>0</v>
      </c>
      <c r="HT315" s="162">
        <f t="shared" si="1538"/>
        <v>0</v>
      </c>
      <c r="HU315" s="162">
        <f t="shared" si="1538"/>
        <v>0</v>
      </c>
      <c r="HV315" s="162">
        <f t="shared" si="1538"/>
        <v>0</v>
      </c>
      <c r="HW315" s="162">
        <f t="shared" si="1538"/>
        <v>0</v>
      </c>
      <c r="HX315" s="162">
        <f t="shared" si="1538"/>
        <v>0</v>
      </c>
      <c r="HY315" s="162">
        <f t="shared" si="1538"/>
        <v>0</v>
      </c>
      <c r="HZ315" s="162">
        <f t="shared" si="1538"/>
        <v>0</v>
      </c>
      <c r="IA315" s="162">
        <f t="shared" si="1538"/>
        <v>0</v>
      </c>
      <c r="IB315" s="162">
        <f t="shared" si="1538"/>
        <v>0</v>
      </c>
      <c r="IC315" s="162">
        <f t="shared" si="1538"/>
        <v>0</v>
      </c>
      <c r="ID315" s="162">
        <f t="shared" si="1538"/>
        <v>0</v>
      </c>
      <c r="IE315" s="162">
        <f t="shared" si="1538"/>
        <v>0</v>
      </c>
      <c r="IF315" s="162">
        <f t="shared" si="1538"/>
        <v>0</v>
      </c>
      <c r="IG315" s="162">
        <f t="shared" si="1538"/>
        <v>0</v>
      </c>
      <c r="IH315" s="162">
        <f t="shared" si="1538"/>
        <v>0</v>
      </c>
      <c r="II315" s="162">
        <f t="shared" si="1538"/>
        <v>0</v>
      </c>
      <c r="IJ315" s="162">
        <f t="shared" si="1538"/>
        <v>0</v>
      </c>
      <c r="IK315" s="162">
        <f t="shared" si="1538"/>
        <v>0</v>
      </c>
      <c r="IL315" s="162">
        <f t="shared" si="1538"/>
        <v>0</v>
      </c>
      <c r="IM315" s="162">
        <f t="shared" si="1538"/>
        <v>0</v>
      </c>
      <c r="IN315" s="162">
        <f t="shared" si="1538"/>
        <v>0</v>
      </c>
      <c r="IO315" s="162">
        <f t="shared" si="17"/>
        <v>0</v>
      </c>
      <c r="IP315" s="162">
        <f t="shared" si="23"/>
        <v>0</v>
      </c>
      <c r="IQ315" s="162">
        <f t="shared" ref="IQ315:KK315" si="1539">MAX((MIN(CZ315+IP315,$IO$7))-GT315,0)</f>
        <v>0</v>
      </c>
      <c r="IR315" s="162">
        <f t="shared" si="1539"/>
        <v>0</v>
      </c>
      <c r="IS315" s="162">
        <f t="shared" si="1539"/>
        <v>0</v>
      </c>
      <c r="IT315" s="162">
        <f t="shared" si="1539"/>
        <v>0</v>
      </c>
      <c r="IU315" s="162">
        <f t="shared" si="1539"/>
        <v>0</v>
      </c>
      <c r="IV315" s="162">
        <f t="shared" si="1539"/>
        <v>0</v>
      </c>
      <c r="IW315" s="162">
        <f t="shared" si="1539"/>
        <v>0</v>
      </c>
      <c r="IX315" s="162">
        <f t="shared" si="1539"/>
        <v>0</v>
      </c>
      <c r="IY315" s="162">
        <f t="shared" si="1539"/>
        <v>0</v>
      </c>
      <c r="IZ315" s="162">
        <f t="shared" si="1539"/>
        <v>0</v>
      </c>
      <c r="JA315" s="162">
        <f t="shared" si="1539"/>
        <v>0</v>
      </c>
      <c r="JB315" s="162">
        <f t="shared" si="1539"/>
        <v>0</v>
      </c>
      <c r="JC315" s="162">
        <f t="shared" si="1539"/>
        <v>0</v>
      </c>
      <c r="JD315" s="162">
        <f t="shared" si="1539"/>
        <v>0</v>
      </c>
      <c r="JE315" s="162">
        <f t="shared" si="1539"/>
        <v>0</v>
      </c>
      <c r="JF315" s="162">
        <f t="shared" si="1539"/>
        <v>0</v>
      </c>
      <c r="JG315" s="162">
        <f t="shared" si="1539"/>
        <v>0</v>
      </c>
      <c r="JH315" s="162">
        <f t="shared" si="1539"/>
        <v>0</v>
      </c>
      <c r="JI315" s="162">
        <f t="shared" si="1539"/>
        <v>0</v>
      </c>
      <c r="JJ315" s="162">
        <f t="shared" si="1539"/>
        <v>0</v>
      </c>
      <c r="JK315" s="162">
        <f t="shared" si="1539"/>
        <v>0</v>
      </c>
      <c r="JL315" s="162">
        <f t="shared" si="1539"/>
        <v>0</v>
      </c>
      <c r="JM315" s="162">
        <f t="shared" si="1539"/>
        <v>0</v>
      </c>
      <c r="JN315" s="162">
        <f t="shared" si="1539"/>
        <v>0</v>
      </c>
      <c r="JO315" s="162">
        <f t="shared" si="1539"/>
        <v>0</v>
      </c>
      <c r="JP315" s="162">
        <f t="shared" si="1539"/>
        <v>0</v>
      </c>
      <c r="JQ315" s="162">
        <f t="shared" si="1539"/>
        <v>0</v>
      </c>
      <c r="JR315" s="162">
        <f t="shared" si="1539"/>
        <v>0</v>
      </c>
      <c r="JS315" s="162">
        <f t="shared" si="1539"/>
        <v>0</v>
      </c>
      <c r="JT315" s="162">
        <f t="shared" si="1539"/>
        <v>0</v>
      </c>
      <c r="JU315" s="162">
        <f t="shared" si="1539"/>
        <v>0</v>
      </c>
      <c r="JV315" s="162">
        <f t="shared" si="1539"/>
        <v>0</v>
      </c>
      <c r="JW315" s="162">
        <f t="shared" si="1539"/>
        <v>0</v>
      </c>
      <c r="JX315" s="162">
        <f t="shared" si="1539"/>
        <v>0</v>
      </c>
      <c r="JY315" s="162">
        <f t="shared" si="1539"/>
        <v>0</v>
      </c>
      <c r="JZ315" s="162">
        <f t="shared" si="1539"/>
        <v>0</v>
      </c>
      <c r="KA315" s="162">
        <f t="shared" si="1539"/>
        <v>0</v>
      </c>
      <c r="KB315" s="162">
        <f t="shared" si="1539"/>
        <v>0</v>
      </c>
      <c r="KC315" s="162">
        <f t="shared" si="1539"/>
        <v>0</v>
      </c>
      <c r="KD315" s="162">
        <f t="shared" si="1539"/>
        <v>0</v>
      </c>
      <c r="KE315" s="162">
        <f t="shared" si="1539"/>
        <v>0</v>
      </c>
      <c r="KF315" s="162">
        <f t="shared" si="1539"/>
        <v>0</v>
      </c>
      <c r="KG315" s="162">
        <f t="shared" si="1539"/>
        <v>0</v>
      </c>
      <c r="KH315" s="162">
        <f t="shared" si="1539"/>
        <v>0</v>
      </c>
      <c r="KI315" s="162">
        <f t="shared" si="1539"/>
        <v>0</v>
      </c>
      <c r="KJ315" s="162">
        <f t="shared" si="1539"/>
        <v>0</v>
      </c>
      <c r="KK315" s="162">
        <f t="shared" si="1539"/>
        <v>0</v>
      </c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</row>
    <row r="316" ht="14.25" customHeight="1" spans="1:326" x14ac:dyDescent="0.25">
      <c r="A316" s="1">
        <v>11</v>
      </c>
      <c r="B316" s="1">
        <f t="shared" ref="B316:C316" si="1540">B315+1</f>
        <v>306</v>
      </c>
      <c r="C316" s="232">
        <f t="shared" si="1540"/>
        <v>43771</v>
      </c>
      <c r="D316" s="162">
        <f t="shared" si="9"/>
        <v>0</v>
      </c>
      <c r="E316" s="162">
        <f>(SUMIFS(Profile!$F$2:$F$17521,Profile!$B$2:$B$17521,$B316,Profile!$C$2:$C$17521,E$8))*$C$6</f>
        <v>0</v>
      </c>
      <c r="F316" s="162">
        <f>(SUMIFS(Profile!$F$2:$F$17521,Profile!$B$2:$B$17521,$B316,Profile!$C$2:$C$17521,F$8))*$C$6</f>
        <v>0</v>
      </c>
      <c r="G316" s="162">
        <f>(SUMIFS(Profile!$F$2:$F$17521,Profile!$B$2:$B$17521,$B316,Profile!$C$2:$C$17521,G$8))*$C$6</f>
        <v>0</v>
      </c>
      <c r="H316" s="162">
        <f>(SUMIFS(Profile!$F$2:$F$17521,Profile!$B$2:$B$17521,$B316,Profile!$C$2:$C$17521,H$8))*$C$6</f>
        <v>0</v>
      </c>
      <c r="I316" s="162">
        <f>(SUMIFS(Profile!$F$2:$F$17521,Profile!$B$2:$B$17521,$B316,Profile!$C$2:$C$17521,I$8))*$C$6</f>
        <v>0</v>
      </c>
      <c r="J316" s="162">
        <f>(SUMIFS(Profile!$F$2:$F$17521,Profile!$B$2:$B$17521,$B316,Profile!$C$2:$C$17521,J$8))*$C$6</f>
        <v>0</v>
      </c>
      <c r="K316" s="162">
        <f>(SUMIFS(Profile!$F$2:$F$17521,Profile!$B$2:$B$17521,$B316,Profile!$C$2:$C$17521,K$8))*$C$6</f>
        <v>0</v>
      </c>
      <c r="L316" s="162">
        <f>(SUMIFS(Profile!$F$2:$F$17521,Profile!$B$2:$B$17521,$B316,Profile!$C$2:$C$17521,L$8))*$C$6</f>
        <v>0</v>
      </c>
      <c r="M316" s="162">
        <f>(SUMIFS(Profile!$F$2:$F$17521,Profile!$B$2:$B$17521,$B316,Profile!$C$2:$C$17521,M$8))*$C$6</f>
        <v>0</v>
      </c>
      <c r="N316" s="162">
        <f>(SUMIFS(Profile!$F$2:$F$17521,Profile!$B$2:$B$17521,$B316,Profile!$C$2:$C$17521,N$8))*$C$6</f>
        <v>0</v>
      </c>
      <c r="O316" s="162">
        <f>(SUMIFS(Profile!$F$2:$F$17521,Profile!$B$2:$B$17521,$B316,Profile!$C$2:$C$17521,O$8))*$C$6</f>
        <v>0</v>
      </c>
      <c r="P316" s="162">
        <f>(SUMIFS(Profile!$F$2:$F$17521,Profile!$B$2:$B$17521,$B316,Profile!$C$2:$C$17521,P$8))*$C$6</f>
        <v>0</v>
      </c>
      <c r="Q316" s="162">
        <f>(SUMIFS(Profile!$F$2:$F$17521,Profile!$B$2:$B$17521,$B316,Profile!$C$2:$C$17521,Q$8))*$C$6</f>
        <v>0</v>
      </c>
      <c r="R316" s="162">
        <f>(SUMIFS(Profile!$F$2:$F$17521,Profile!$B$2:$B$17521,$B316,Profile!$C$2:$C$17521,R$8))*$C$6</f>
        <v>0</v>
      </c>
      <c r="S316" s="162">
        <f>(SUMIFS(Profile!$F$2:$F$17521,Profile!$B$2:$B$17521,$B316,Profile!$C$2:$C$17521,S$8))*$C$6</f>
        <v>0</v>
      </c>
      <c r="T316" s="162">
        <f>(SUMIFS(Profile!$F$2:$F$17521,Profile!$B$2:$B$17521,$B316,Profile!$C$2:$C$17521,T$8))*$C$6</f>
        <v>0</v>
      </c>
      <c r="U316" s="162">
        <f>(SUMIFS(Profile!$F$2:$F$17521,Profile!$B$2:$B$17521,$B316,Profile!$C$2:$C$17521,U$8))*$C$6</f>
        <v>0</v>
      </c>
      <c r="V316" s="162">
        <f>(SUMIFS(Profile!$F$2:$F$17521,Profile!$B$2:$B$17521,$B316,Profile!$C$2:$C$17521,V$8))*$C$6</f>
        <v>0</v>
      </c>
      <c r="W316" s="162">
        <f>(SUMIFS(Profile!$F$2:$F$17521,Profile!$B$2:$B$17521,$B316,Profile!$C$2:$C$17521,W$8))*$C$6</f>
        <v>0</v>
      </c>
      <c r="X316" s="162">
        <f>(SUMIFS(Profile!$F$2:$F$17521,Profile!$B$2:$B$17521,$B316,Profile!$C$2:$C$17521,X$8))*$C$6</f>
        <v>0</v>
      </c>
      <c r="Y316" s="162">
        <f>(SUMIFS(Profile!$F$2:$F$17521,Profile!$B$2:$B$17521,$B316,Profile!$C$2:$C$17521,Y$8))*$C$6</f>
        <v>0</v>
      </c>
      <c r="Z316" s="162">
        <f>(SUMIFS(Profile!$F$2:$F$17521,Profile!$B$2:$B$17521,$B316,Profile!$C$2:$C$17521,Z$8))*$C$6</f>
        <v>0</v>
      </c>
      <c r="AA316" s="162">
        <f>(SUMIFS(Profile!$F$2:$F$17521,Profile!$B$2:$B$17521,$B316,Profile!$C$2:$C$17521,AA$8))*$C$6</f>
        <v>0</v>
      </c>
      <c r="AB316" s="162">
        <f>(SUMIFS(Profile!$F$2:$F$17521,Profile!$B$2:$B$17521,$B316,Profile!$C$2:$C$17521,AB$8))*$C$6</f>
        <v>0</v>
      </c>
      <c r="AC316" s="162">
        <f>(SUMIFS(Profile!$F$2:$F$17521,Profile!$B$2:$B$17521,$B316,Profile!$C$2:$C$17521,AC$8))*$C$6</f>
        <v>0</v>
      </c>
      <c r="AD316" s="162">
        <f>(SUMIFS(Profile!$F$2:$F$17521,Profile!$B$2:$B$17521,$B316,Profile!$C$2:$C$17521,AD$8))*$C$6</f>
        <v>0</v>
      </c>
      <c r="AE316" s="162">
        <f>(SUMIFS(Profile!$F$2:$F$17521,Profile!$B$2:$B$17521,$B316,Profile!$C$2:$C$17521,AE$8))*$C$6</f>
        <v>0</v>
      </c>
      <c r="AF316" s="162">
        <f>(SUMIFS(Profile!$F$2:$F$17521,Profile!$B$2:$B$17521,$B316,Profile!$C$2:$C$17521,AF$8))*$C$6</f>
        <v>0</v>
      </c>
      <c r="AG316" s="162">
        <f>(SUMIFS(Profile!$F$2:$F$17521,Profile!$B$2:$B$17521,$B316,Profile!$C$2:$C$17521,AG$8))*$C$6</f>
        <v>0</v>
      </c>
      <c r="AH316" s="162">
        <f>(SUMIFS(Profile!$F$2:$F$17521,Profile!$B$2:$B$17521,$B316,Profile!$C$2:$C$17521,AH$8))*$C$6</f>
        <v>0</v>
      </c>
      <c r="AI316" s="162">
        <f>(SUMIFS(Profile!$F$2:$F$17521,Profile!$B$2:$B$17521,$B316,Profile!$C$2:$C$17521,AI$8))*$C$6</f>
        <v>0</v>
      </c>
      <c r="AJ316" s="162">
        <f>(SUMIFS(Profile!$F$2:$F$17521,Profile!$B$2:$B$17521,$B316,Profile!$C$2:$C$17521,AJ$8))*$C$6</f>
        <v>0</v>
      </c>
      <c r="AK316" s="162">
        <f>(SUMIFS(Profile!$F$2:$F$17521,Profile!$B$2:$B$17521,$B316,Profile!$C$2:$C$17521,AK$8))*$C$6</f>
        <v>0</v>
      </c>
      <c r="AL316" s="162">
        <f>(SUMIFS(Profile!$F$2:$F$17521,Profile!$B$2:$B$17521,$B316,Profile!$C$2:$C$17521,AL$8))*$C$6</f>
        <v>0</v>
      </c>
      <c r="AM316" s="162">
        <f>(SUMIFS(Profile!$F$2:$F$17521,Profile!$B$2:$B$17521,$B316,Profile!$C$2:$C$17521,AM$8))*$C$6</f>
        <v>0</v>
      </c>
      <c r="AN316" s="162">
        <f>(SUMIFS(Profile!$F$2:$F$17521,Profile!$B$2:$B$17521,$B316,Profile!$C$2:$C$17521,AN$8))*$C$6</f>
        <v>0</v>
      </c>
      <c r="AO316" s="162">
        <f>(SUMIFS(Profile!$F$2:$F$17521,Profile!$B$2:$B$17521,$B316,Profile!$C$2:$C$17521,AO$8))*$C$6</f>
        <v>0</v>
      </c>
      <c r="AP316" s="162">
        <f>(SUMIFS(Profile!$F$2:$F$17521,Profile!$B$2:$B$17521,$B316,Profile!$C$2:$C$17521,AP$8))*$C$6</f>
        <v>0</v>
      </c>
      <c r="AQ316" s="162">
        <f>(SUMIFS(Profile!$F$2:$F$17521,Profile!$B$2:$B$17521,$B316,Profile!$C$2:$C$17521,AQ$8))*$C$6</f>
        <v>0</v>
      </c>
      <c r="AR316" s="162">
        <f>(SUMIFS(Profile!$F$2:$F$17521,Profile!$B$2:$B$17521,$B316,Profile!$C$2:$C$17521,AR$8))*$C$6</f>
        <v>0</v>
      </c>
      <c r="AS316" s="162">
        <f>(SUMIFS(Profile!$F$2:$F$17521,Profile!$B$2:$B$17521,$B316,Profile!$C$2:$C$17521,AS$8))*$C$6</f>
        <v>0</v>
      </c>
      <c r="AT316" s="162">
        <f>(SUMIFS(Profile!$F$2:$F$17521,Profile!$B$2:$B$17521,$B316,Profile!$C$2:$C$17521,AT$8))*$C$6</f>
        <v>0</v>
      </c>
      <c r="AU316" s="162">
        <f>(SUMIFS(Profile!$F$2:$F$17521,Profile!$B$2:$B$17521,$B316,Profile!$C$2:$C$17521,AU$8))*$C$6</f>
        <v>0</v>
      </c>
      <c r="AV316" s="162">
        <f>(SUMIFS(Profile!$F$2:$F$17521,Profile!$B$2:$B$17521,$B316,Profile!$C$2:$C$17521,AV$8))*$C$6</f>
        <v>0</v>
      </c>
      <c r="AW316" s="162">
        <f>(SUMIFS(Profile!$F$2:$F$17521,Profile!$B$2:$B$17521,$B316,Profile!$C$2:$C$17521,AW$8))*$C$6</f>
        <v>0</v>
      </c>
      <c r="AX316" s="162">
        <f>(SUMIFS(Profile!$F$2:$F$17521,Profile!$B$2:$B$17521,$B316,Profile!$C$2:$C$17521,AX$8))*$C$6</f>
        <v>0</v>
      </c>
      <c r="AY316" s="162">
        <f>(SUMIFS(Profile!$F$2:$F$17521,Profile!$B$2:$B$17521,$B316,Profile!$C$2:$C$17521,AY$8))*$C$6</f>
        <v>0</v>
      </c>
      <c r="AZ316" s="162">
        <f>(SUMIFS(Profile!$F$2:$F$17521,Profile!$B$2:$B$17521,$B316,Profile!$C$2:$C$17521,AZ$8))*$C$6</f>
        <v>0</v>
      </c>
      <c r="BA316" s="162">
        <f t="shared" si="10"/>
        <v>0</v>
      </c>
      <c r="BB316" s="162">
        <f>(SUMIFS(Profile!$E$2:$E$17521,Profile!$B$2:$B$17521,$B316,Profile!$C$2:$C$17521,BB$8))*$C$9</f>
        <v>0</v>
      </c>
      <c r="BC316" s="162">
        <f>(SUMIFS(Profile!$E$2:$E$17521,Profile!$B$2:$B$17521,$B316,Profile!$C$2:$C$17521,BC$8))*$C$9</f>
        <v>0</v>
      </c>
      <c r="BD316" s="162">
        <f>(SUMIFS(Profile!$E$2:$E$17521,Profile!$B$2:$B$17521,$B316,Profile!$C$2:$C$17521,BD$8))*$C$9</f>
        <v>0</v>
      </c>
      <c r="BE316" s="162">
        <f>(SUMIFS(Profile!$E$2:$E$17521,Profile!$B$2:$B$17521,$B316,Profile!$C$2:$C$17521,BE$8))*$C$9</f>
        <v>0</v>
      </c>
      <c r="BF316" s="162">
        <f>(SUMIFS(Profile!$E$2:$E$17521,Profile!$B$2:$B$17521,$B316,Profile!$C$2:$C$17521,BF$8))*$C$9</f>
        <v>0</v>
      </c>
      <c r="BG316" s="162">
        <f>(SUMIFS(Profile!$E$2:$E$17521,Profile!$B$2:$B$17521,$B316,Profile!$C$2:$C$17521,BG$8))*$C$9</f>
        <v>0</v>
      </c>
      <c r="BH316" s="162">
        <f>(SUMIFS(Profile!$E$2:$E$17521,Profile!$B$2:$B$17521,$B316,Profile!$C$2:$C$17521,BH$8))*$C$9</f>
        <v>0</v>
      </c>
      <c r="BI316" s="162">
        <f>(SUMIFS(Profile!$E$2:$E$17521,Profile!$B$2:$B$17521,$B316,Profile!$C$2:$C$17521,BI$8))*$C$9</f>
        <v>0</v>
      </c>
      <c r="BJ316" s="162">
        <f>(SUMIFS(Profile!$E$2:$E$17521,Profile!$B$2:$B$17521,$B316,Profile!$C$2:$C$17521,BJ$8))*$C$9</f>
        <v>0</v>
      </c>
      <c r="BK316" s="162">
        <f>(SUMIFS(Profile!$E$2:$E$17521,Profile!$B$2:$B$17521,$B316,Profile!$C$2:$C$17521,BK$8))*$C$9</f>
        <v>0</v>
      </c>
      <c r="BL316" s="162">
        <f>(SUMIFS(Profile!$E$2:$E$17521,Profile!$B$2:$B$17521,$B316,Profile!$C$2:$C$17521,BL$8))*$C$9</f>
        <v>0</v>
      </c>
      <c r="BM316" s="162">
        <f>(SUMIFS(Profile!$E$2:$E$17521,Profile!$B$2:$B$17521,$B316,Profile!$C$2:$C$17521,BM$8))*$C$9</f>
        <v>0</v>
      </c>
      <c r="BN316" s="162">
        <f>(SUMIFS(Profile!$E$2:$E$17521,Profile!$B$2:$B$17521,$B316,Profile!$C$2:$C$17521,BN$8))*$C$9</f>
        <v>0</v>
      </c>
      <c r="BO316" s="162">
        <f>(SUMIFS(Profile!$E$2:$E$17521,Profile!$B$2:$B$17521,$B316,Profile!$C$2:$C$17521,BO$8))*$C$9</f>
        <v>0</v>
      </c>
      <c r="BP316" s="162">
        <f>(SUMIFS(Profile!$E$2:$E$17521,Profile!$B$2:$B$17521,$B316,Profile!$C$2:$C$17521,BP$8))*$C$9</f>
        <v>0</v>
      </c>
      <c r="BQ316" s="162">
        <f>(SUMIFS(Profile!$E$2:$E$17521,Profile!$B$2:$B$17521,$B316,Profile!$C$2:$C$17521,BQ$8))*$C$9</f>
        <v>0</v>
      </c>
      <c r="BR316" s="162">
        <f>(SUMIFS(Profile!$E$2:$E$17521,Profile!$B$2:$B$17521,$B316,Profile!$C$2:$C$17521,BR$8))*$C$9</f>
        <v>0</v>
      </c>
      <c r="BS316" s="162">
        <f>(SUMIFS(Profile!$E$2:$E$17521,Profile!$B$2:$B$17521,$B316,Profile!$C$2:$C$17521,BS$8))*$C$9</f>
        <v>0</v>
      </c>
      <c r="BT316" s="162">
        <f>(SUMIFS(Profile!$E$2:$E$17521,Profile!$B$2:$B$17521,$B316,Profile!$C$2:$C$17521,BT$8))*$C$9</f>
        <v>0</v>
      </c>
      <c r="BU316" s="162">
        <f>(SUMIFS(Profile!$E$2:$E$17521,Profile!$B$2:$B$17521,$B316,Profile!$C$2:$C$17521,BU$8))*$C$9</f>
        <v>0</v>
      </c>
      <c r="BV316" s="162">
        <f>(SUMIFS(Profile!$E$2:$E$17521,Profile!$B$2:$B$17521,$B316,Profile!$C$2:$C$17521,BV$8))*$C$9</f>
        <v>0</v>
      </c>
      <c r="BW316" s="162">
        <f>(SUMIFS(Profile!$E$2:$E$17521,Profile!$B$2:$B$17521,$B316,Profile!$C$2:$C$17521,BW$8))*$C$9</f>
        <v>0</v>
      </c>
      <c r="BX316" s="162">
        <f>(SUMIFS(Profile!$E$2:$E$17521,Profile!$B$2:$B$17521,$B316,Profile!$C$2:$C$17521,BX$8))*$C$9</f>
        <v>0</v>
      </c>
      <c r="BY316" s="162">
        <f>(SUMIFS(Profile!$E$2:$E$17521,Profile!$B$2:$B$17521,$B316,Profile!$C$2:$C$17521,BY$8))*$C$9</f>
        <v>0</v>
      </c>
      <c r="BZ316" s="162">
        <f>(SUMIFS(Profile!$E$2:$E$17521,Profile!$B$2:$B$17521,$B316,Profile!$C$2:$C$17521,BZ$8))*$C$9</f>
        <v>0</v>
      </c>
      <c r="CA316" s="162">
        <f>(SUMIFS(Profile!$E$2:$E$17521,Profile!$B$2:$B$17521,$B316,Profile!$C$2:$C$17521,CA$8))*$C$9</f>
        <v>0</v>
      </c>
      <c r="CB316" s="162">
        <f>(SUMIFS(Profile!$E$2:$E$17521,Profile!$B$2:$B$17521,$B316,Profile!$C$2:$C$17521,CB$8))*$C$9</f>
        <v>0</v>
      </c>
      <c r="CC316" s="162">
        <f>(SUMIFS(Profile!$E$2:$E$17521,Profile!$B$2:$B$17521,$B316,Profile!$C$2:$C$17521,CC$8))*$C$9</f>
        <v>0</v>
      </c>
      <c r="CD316" s="162">
        <f>(SUMIFS(Profile!$E$2:$E$17521,Profile!$B$2:$B$17521,$B316,Profile!$C$2:$C$17521,CD$8))*$C$9</f>
        <v>0</v>
      </c>
      <c r="CE316" s="162">
        <f>(SUMIFS(Profile!$E$2:$E$17521,Profile!$B$2:$B$17521,$B316,Profile!$C$2:$C$17521,CE$8))*$C$9</f>
        <v>0</v>
      </c>
      <c r="CF316" s="162">
        <f>(SUMIFS(Profile!$E$2:$E$17521,Profile!$B$2:$B$17521,$B316,Profile!$C$2:$C$17521,CF$8))*$C$9</f>
        <v>0</v>
      </c>
      <c r="CG316" s="162">
        <f>(SUMIFS(Profile!$E$2:$E$17521,Profile!$B$2:$B$17521,$B316,Profile!$C$2:$C$17521,CG$8))*$C$9</f>
        <v>0</v>
      </c>
      <c r="CH316" s="162">
        <f>(SUMIFS(Profile!$E$2:$E$17521,Profile!$B$2:$B$17521,$B316,Profile!$C$2:$C$17521,CH$8))*$C$9</f>
        <v>0</v>
      </c>
      <c r="CI316" s="162">
        <f>(SUMIFS(Profile!$E$2:$E$17521,Profile!$B$2:$B$17521,$B316,Profile!$C$2:$C$17521,CI$8))*$C$9</f>
        <v>0</v>
      </c>
      <c r="CJ316" s="162">
        <f>(SUMIFS(Profile!$E$2:$E$17521,Profile!$B$2:$B$17521,$B316,Profile!$C$2:$C$17521,CJ$8))*$C$9</f>
        <v>0</v>
      </c>
      <c r="CK316" s="162">
        <f>(SUMIFS(Profile!$E$2:$E$17521,Profile!$B$2:$B$17521,$B316,Profile!$C$2:$C$17521,CK$8))*$C$9</f>
        <v>0</v>
      </c>
      <c r="CL316" s="162">
        <f>(SUMIFS(Profile!$E$2:$E$17521,Profile!$B$2:$B$17521,$B316,Profile!$C$2:$C$17521,CL$8))*$C$9</f>
        <v>0</v>
      </c>
      <c r="CM316" s="162">
        <f>(SUMIFS(Profile!$E$2:$E$17521,Profile!$B$2:$B$17521,$B316,Profile!$C$2:$C$17521,CM$8))*$C$9</f>
        <v>0</v>
      </c>
      <c r="CN316" s="162">
        <f>(SUMIFS(Profile!$E$2:$E$17521,Profile!$B$2:$B$17521,$B316,Profile!$C$2:$C$17521,CN$8))*$C$9</f>
        <v>0</v>
      </c>
      <c r="CO316" s="162">
        <f>(SUMIFS(Profile!$E$2:$E$17521,Profile!$B$2:$B$17521,$B316,Profile!$C$2:$C$17521,CO$8))*$C$9</f>
        <v>0</v>
      </c>
      <c r="CP316" s="162">
        <f>(SUMIFS(Profile!$E$2:$E$17521,Profile!$B$2:$B$17521,$B316,Profile!$C$2:$C$17521,CP$8))*$C$9</f>
        <v>0</v>
      </c>
      <c r="CQ316" s="162">
        <f>(SUMIFS(Profile!$E$2:$E$17521,Profile!$B$2:$B$17521,$B316,Profile!$C$2:$C$17521,CQ$8))*$C$9</f>
        <v>0</v>
      </c>
      <c r="CR316" s="162">
        <f>(SUMIFS(Profile!$E$2:$E$17521,Profile!$B$2:$B$17521,$B316,Profile!$C$2:$C$17521,CR$8))*$C$9</f>
        <v>0</v>
      </c>
      <c r="CS316" s="162">
        <f>(SUMIFS(Profile!$E$2:$E$17521,Profile!$B$2:$B$17521,$B316,Profile!$C$2:$C$17521,CS$8))*$C$9</f>
        <v>0</v>
      </c>
      <c r="CT316" s="162">
        <f>(SUMIFS(Profile!$E$2:$E$17521,Profile!$B$2:$B$17521,$B316,Profile!$C$2:$C$17521,CT$8))*$C$9</f>
        <v>0</v>
      </c>
      <c r="CU316" s="162">
        <f>(SUMIFS(Profile!$E$2:$E$17521,Profile!$B$2:$B$17521,$B316,Profile!$C$2:$C$17521,CU$8))*$C$9</f>
        <v>0</v>
      </c>
      <c r="CV316" s="162">
        <f>(SUMIFS(Profile!$E$2:$E$17521,Profile!$B$2:$B$17521,$B316,Profile!$C$2:$C$17521,CV$8))*$C$9</f>
        <v>0</v>
      </c>
      <c r="CW316" s="162">
        <f>(SUMIFS(Profile!$E$2:$E$17521,Profile!$B$2:$B$17521,$B316,Profile!$C$2:$C$17521,CW$8))*$C$9</f>
        <v>0</v>
      </c>
      <c r="CX316" s="162">
        <f t="shared" si="11"/>
        <v>0</v>
      </c>
      <c r="CY316" s="162">
        <f t="shared" ref="CY316:ET316" si="1541">MAX(BB316-E316,0)</f>
        <v>0</v>
      </c>
      <c r="CZ316" s="162">
        <f t="shared" si="1541"/>
        <v>0</v>
      </c>
      <c r="DA316" s="162">
        <f t="shared" si="1541"/>
        <v>0</v>
      </c>
      <c r="DB316" s="162">
        <f t="shared" si="1541"/>
        <v>0</v>
      </c>
      <c r="DC316" s="162">
        <f t="shared" si="1541"/>
        <v>0</v>
      </c>
      <c r="DD316" s="162">
        <f t="shared" si="1541"/>
        <v>0</v>
      </c>
      <c r="DE316" s="162">
        <f t="shared" si="1541"/>
        <v>0</v>
      </c>
      <c r="DF316" s="162">
        <f t="shared" si="1541"/>
        <v>0</v>
      </c>
      <c r="DG316" s="162">
        <f t="shared" si="1541"/>
        <v>0</v>
      </c>
      <c r="DH316" s="162">
        <f t="shared" si="1541"/>
        <v>0</v>
      </c>
      <c r="DI316" s="162">
        <f t="shared" si="1541"/>
        <v>0</v>
      </c>
      <c r="DJ316" s="162">
        <f t="shared" si="1541"/>
        <v>0</v>
      </c>
      <c r="DK316" s="162">
        <f t="shared" si="1541"/>
        <v>0</v>
      </c>
      <c r="DL316" s="162">
        <f t="shared" si="1541"/>
        <v>0</v>
      </c>
      <c r="DM316" s="162">
        <f t="shared" si="1541"/>
        <v>0</v>
      </c>
      <c r="DN316" s="162">
        <f t="shared" si="1541"/>
        <v>0</v>
      </c>
      <c r="DO316" s="162">
        <f t="shared" si="1541"/>
        <v>0</v>
      </c>
      <c r="DP316" s="162">
        <f t="shared" si="1541"/>
        <v>0</v>
      </c>
      <c r="DQ316" s="162">
        <f t="shared" si="1541"/>
        <v>0</v>
      </c>
      <c r="DR316" s="162">
        <f t="shared" si="1541"/>
        <v>0</v>
      </c>
      <c r="DS316" s="162">
        <f t="shared" si="1541"/>
        <v>0</v>
      </c>
      <c r="DT316" s="162">
        <f t="shared" si="1541"/>
        <v>0</v>
      </c>
      <c r="DU316" s="162">
        <f t="shared" si="1541"/>
        <v>0</v>
      </c>
      <c r="DV316" s="162">
        <f t="shared" si="1541"/>
        <v>0</v>
      </c>
      <c r="DW316" s="162">
        <f t="shared" si="1541"/>
        <v>0</v>
      </c>
      <c r="DX316" s="162">
        <f t="shared" si="1541"/>
        <v>0</v>
      </c>
      <c r="DY316" s="162">
        <f t="shared" si="1541"/>
        <v>0</v>
      </c>
      <c r="DZ316" s="162">
        <f t="shared" si="1541"/>
        <v>0</v>
      </c>
      <c r="EA316" s="162">
        <f t="shared" si="1541"/>
        <v>0</v>
      </c>
      <c r="EB316" s="162">
        <f t="shared" si="1541"/>
        <v>0</v>
      </c>
      <c r="EC316" s="162">
        <f t="shared" si="1541"/>
        <v>0</v>
      </c>
      <c r="ED316" s="162">
        <f t="shared" si="1541"/>
        <v>0</v>
      </c>
      <c r="EE316" s="162">
        <f t="shared" si="1541"/>
        <v>0</v>
      </c>
      <c r="EF316" s="162">
        <f t="shared" si="1541"/>
        <v>0</v>
      </c>
      <c r="EG316" s="162">
        <f t="shared" si="1541"/>
        <v>0</v>
      </c>
      <c r="EH316" s="162">
        <f t="shared" si="1541"/>
        <v>0</v>
      </c>
      <c r="EI316" s="162">
        <f t="shared" si="1541"/>
        <v>0</v>
      </c>
      <c r="EJ316" s="162">
        <f t="shared" si="1541"/>
        <v>0</v>
      </c>
      <c r="EK316" s="162">
        <f t="shared" si="1541"/>
        <v>0</v>
      </c>
      <c r="EL316" s="162">
        <f t="shared" si="1541"/>
        <v>0</v>
      </c>
      <c r="EM316" s="162">
        <f t="shared" si="1541"/>
        <v>0</v>
      </c>
      <c r="EN316" s="162">
        <f t="shared" si="1541"/>
        <v>0</v>
      </c>
      <c r="EO316" s="162">
        <f t="shared" si="1541"/>
        <v>0</v>
      </c>
      <c r="EP316" s="162">
        <f t="shared" si="1541"/>
        <v>0</v>
      </c>
      <c r="EQ316" s="162">
        <f t="shared" si="1541"/>
        <v>0</v>
      </c>
      <c r="ER316" s="162">
        <f t="shared" si="1541"/>
        <v>0</v>
      </c>
      <c r="ES316" s="162">
        <f t="shared" si="1541"/>
        <v>0</v>
      </c>
      <c r="ET316" s="162">
        <f t="shared" si="1541"/>
        <v>0</v>
      </c>
      <c r="EU316" s="162">
        <f t="shared" si="13"/>
        <v>0</v>
      </c>
      <c r="EV316" s="162">
        <f t="shared" ref="EV316:GQ316" si="1542">BB316-CY316</f>
        <v>0</v>
      </c>
      <c r="EW316" s="162">
        <f t="shared" si="1542"/>
        <v>0</v>
      </c>
      <c r="EX316" s="162">
        <f t="shared" si="1542"/>
        <v>0</v>
      </c>
      <c r="EY316" s="162">
        <f t="shared" si="1542"/>
        <v>0</v>
      </c>
      <c r="EZ316" s="162">
        <f t="shared" si="1542"/>
        <v>0</v>
      </c>
      <c r="FA316" s="162">
        <f t="shared" si="1542"/>
        <v>0</v>
      </c>
      <c r="FB316" s="162">
        <f t="shared" si="1542"/>
        <v>0</v>
      </c>
      <c r="FC316" s="162">
        <f t="shared" si="1542"/>
        <v>0</v>
      </c>
      <c r="FD316" s="162">
        <f t="shared" si="1542"/>
        <v>0</v>
      </c>
      <c r="FE316" s="162">
        <f t="shared" si="1542"/>
        <v>0</v>
      </c>
      <c r="FF316" s="162">
        <f t="shared" si="1542"/>
        <v>0</v>
      </c>
      <c r="FG316" s="162">
        <f t="shared" si="1542"/>
        <v>0</v>
      </c>
      <c r="FH316" s="162">
        <f t="shared" si="1542"/>
        <v>0</v>
      </c>
      <c r="FI316" s="162">
        <f t="shared" si="1542"/>
        <v>0</v>
      </c>
      <c r="FJ316" s="162">
        <f t="shared" si="1542"/>
        <v>0</v>
      </c>
      <c r="FK316" s="162">
        <f t="shared" si="1542"/>
        <v>0</v>
      </c>
      <c r="FL316" s="162">
        <f t="shared" si="1542"/>
        <v>0</v>
      </c>
      <c r="FM316" s="162">
        <f t="shared" si="1542"/>
        <v>0</v>
      </c>
      <c r="FN316" s="162">
        <f t="shared" si="1542"/>
        <v>0</v>
      </c>
      <c r="FO316" s="162">
        <f t="shared" si="1542"/>
        <v>0</v>
      </c>
      <c r="FP316" s="162">
        <f t="shared" si="1542"/>
        <v>0</v>
      </c>
      <c r="FQ316" s="162">
        <f t="shared" si="1542"/>
        <v>0</v>
      </c>
      <c r="FR316" s="162">
        <f t="shared" si="1542"/>
        <v>0</v>
      </c>
      <c r="FS316" s="162">
        <f t="shared" si="1542"/>
        <v>0</v>
      </c>
      <c r="FT316" s="162">
        <f t="shared" si="1542"/>
        <v>0</v>
      </c>
      <c r="FU316" s="162">
        <f t="shared" si="1542"/>
        <v>0</v>
      </c>
      <c r="FV316" s="162">
        <f t="shared" si="1542"/>
        <v>0</v>
      </c>
      <c r="FW316" s="162">
        <f t="shared" si="1542"/>
        <v>0</v>
      </c>
      <c r="FX316" s="162">
        <f t="shared" si="1542"/>
        <v>0</v>
      </c>
      <c r="FY316" s="162">
        <f t="shared" si="1542"/>
        <v>0</v>
      </c>
      <c r="FZ316" s="162">
        <f t="shared" si="1542"/>
        <v>0</v>
      </c>
      <c r="GA316" s="162">
        <f t="shared" si="1542"/>
        <v>0</v>
      </c>
      <c r="GB316" s="162">
        <f t="shared" si="1542"/>
        <v>0</v>
      </c>
      <c r="GC316" s="162">
        <f t="shared" si="1542"/>
        <v>0</v>
      </c>
      <c r="GD316" s="162">
        <f t="shared" si="1542"/>
        <v>0</v>
      </c>
      <c r="GE316" s="162">
        <f t="shared" si="1542"/>
        <v>0</v>
      </c>
      <c r="GF316" s="162">
        <f t="shared" si="1542"/>
        <v>0</v>
      </c>
      <c r="GG316" s="162">
        <f t="shared" si="1542"/>
        <v>0</v>
      </c>
      <c r="GH316" s="162">
        <f t="shared" si="1542"/>
        <v>0</v>
      </c>
      <c r="GI316" s="162">
        <f t="shared" si="1542"/>
        <v>0</v>
      </c>
      <c r="GJ316" s="162">
        <f t="shared" si="1542"/>
        <v>0</v>
      </c>
      <c r="GK316" s="162">
        <f t="shared" si="1542"/>
        <v>0</v>
      </c>
      <c r="GL316" s="162">
        <f t="shared" si="1542"/>
        <v>0</v>
      </c>
      <c r="GM316" s="162">
        <f t="shared" si="1542"/>
        <v>0</v>
      </c>
      <c r="GN316" s="162">
        <f t="shared" si="1542"/>
        <v>0</v>
      </c>
      <c r="GO316" s="162">
        <f t="shared" si="1542"/>
        <v>0</v>
      </c>
      <c r="GP316" s="162">
        <f t="shared" si="1542"/>
        <v>0</v>
      </c>
      <c r="GQ316" s="162">
        <f t="shared" si="1542"/>
        <v>0</v>
      </c>
      <c r="GR316" s="162">
        <f t="shared" si="15"/>
        <v>0</v>
      </c>
      <c r="GS316" s="162">
        <f t="shared" ref="GS316:IN316" si="1543">E316-EV316</f>
        <v>0</v>
      </c>
      <c r="GT316" s="162">
        <f t="shared" si="1543"/>
        <v>0</v>
      </c>
      <c r="GU316" s="162">
        <f t="shared" si="1543"/>
        <v>0</v>
      </c>
      <c r="GV316" s="162">
        <f t="shared" si="1543"/>
        <v>0</v>
      </c>
      <c r="GW316" s="162">
        <f t="shared" si="1543"/>
        <v>0</v>
      </c>
      <c r="GX316" s="162">
        <f t="shared" si="1543"/>
        <v>0</v>
      </c>
      <c r="GY316" s="162">
        <f t="shared" si="1543"/>
        <v>0</v>
      </c>
      <c r="GZ316" s="162">
        <f t="shared" si="1543"/>
        <v>0</v>
      </c>
      <c r="HA316" s="162">
        <f t="shared" si="1543"/>
        <v>0</v>
      </c>
      <c r="HB316" s="162">
        <f t="shared" si="1543"/>
        <v>0</v>
      </c>
      <c r="HC316" s="162">
        <f t="shared" si="1543"/>
        <v>0</v>
      </c>
      <c r="HD316" s="162">
        <f t="shared" si="1543"/>
        <v>0</v>
      </c>
      <c r="HE316" s="162">
        <f t="shared" si="1543"/>
        <v>0</v>
      </c>
      <c r="HF316" s="162">
        <f t="shared" si="1543"/>
        <v>0</v>
      </c>
      <c r="HG316" s="162">
        <f t="shared" si="1543"/>
        <v>0</v>
      </c>
      <c r="HH316" s="162">
        <f t="shared" si="1543"/>
        <v>0</v>
      </c>
      <c r="HI316" s="162">
        <f t="shared" si="1543"/>
        <v>0</v>
      </c>
      <c r="HJ316" s="162">
        <f t="shared" si="1543"/>
        <v>0</v>
      </c>
      <c r="HK316" s="162">
        <f t="shared" si="1543"/>
        <v>0</v>
      </c>
      <c r="HL316" s="162">
        <f t="shared" si="1543"/>
        <v>0</v>
      </c>
      <c r="HM316" s="162">
        <f t="shared" si="1543"/>
        <v>0</v>
      </c>
      <c r="HN316" s="162">
        <f t="shared" si="1543"/>
        <v>0</v>
      </c>
      <c r="HO316" s="162">
        <f t="shared" si="1543"/>
        <v>0</v>
      </c>
      <c r="HP316" s="162">
        <f t="shared" si="1543"/>
        <v>0</v>
      </c>
      <c r="HQ316" s="162">
        <f t="shared" si="1543"/>
        <v>0</v>
      </c>
      <c r="HR316" s="162">
        <f t="shared" si="1543"/>
        <v>0</v>
      </c>
      <c r="HS316" s="162">
        <f t="shared" si="1543"/>
        <v>0</v>
      </c>
      <c r="HT316" s="162">
        <f t="shared" si="1543"/>
        <v>0</v>
      </c>
      <c r="HU316" s="162">
        <f t="shared" si="1543"/>
        <v>0</v>
      </c>
      <c r="HV316" s="162">
        <f t="shared" si="1543"/>
        <v>0</v>
      </c>
      <c r="HW316" s="162">
        <f t="shared" si="1543"/>
        <v>0</v>
      </c>
      <c r="HX316" s="162">
        <f t="shared" si="1543"/>
        <v>0</v>
      </c>
      <c r="HY316" s="162">
        <f t="shared" si="1543"/>
        <v>0</v>
      </c>
      <c r="HZ316" s="162">
        <f t="shared" si="1543"/>
        <v>0</v>
      </c>
      <c r="IA316" s="162">
        <f t="shared" si="1543"/>
        <v>0</v>
      </c>
      <c r="IB316" s="162">
        <f t="shared" si="1543"/>
        <v>0</v>
      </c>
      <c r="IC316" s="162">
        <f t="shared" si="1543"/>
        <v>0</v>
      </c>
      <c r="ID316" s="162">
        <f t="shared" si="1543"/>
        <v>0</v>
      </c>
      <c r="IE316" s="162">
        <f t="shared" si="1543"/>
        <v>0</v>
      </c>
      <c r="IF316" s="162">
        <f t="shared" si="1543"/>
        <v>0</v>
      </c>
      <c r="IG316" s="162">
        <f t="shared" si="1543"/>
        <v>0</v>
      </c>
      <c r="IH316" s="162">
        <f t="shared" si="1543"/>
        <v>0</v>
      </c>
      <c r="II316" s="162">
        <f t="shared" si="1543"/>
        <v>0</v>
      </c>
      <c r="IJ316" s="162">
        <f t="shared" si="1543"/>
        <v>0</v>
      </c>
      <c r="IK316" s="162">
        <f t="shared" si="1543"/>
        <v>0</v>
      </c>
      <c r="IL316" s="162">
        <f t="shared" si="1543"/>
        <v>0</v>
      </c>
      <c r="IM316" s="162">
        <f t="shared" si="1543"/>
        <v>0</v>
      </c>
      <c r="IN316" s="162">
        <f t="shared" si="1543"/>
        <v>0</v>
      </c>
      <c r="IO316" s="162">
        <f t="shared" si="17"/>
        <v>0</v>
      </c>
      <c r="IP316" s="162">
        <f t="shared" si="23"/>
        <v>0</v>
      </c>
      <c r="IQ316" s="162">
        <f t="shared" ref="IQ316:KK316" si="1544">MAX((MIN(CZ316+IP316,$IO$7))-GT316,0)</f>
        <v>0</v>
      </c>
      <c r="IR316" s="162">
        <f t="shared" si="1544"/>
        <v>0</v>
      </c>
      <c r="IS316" s="162">
        <f t="shared" si="1544"/>
        <v>0</v>
      </c>
      <c r="IT316" s="162">
        <f t="shared" si="1544"/>
        <v>0</v>
      </c>
      <c r="IU316" s="162">
        <f t="shared" si="1544"/>
        <v>0</v>
      </c>
      <c r="IV316" s="162">
        <f t="shared" si="1544"/>
        <v>0</v>
      </c>
      <c r="IW316" s="162">
        <f t="shared" si="1544"/>
        <v>0</v>
      </c>
      <c r="IX316" s="162">
        <f t="shared" si="1544"/>
        <v>0</v>
      </c>
      <c r="IY316" s="162">
        <f t="shared" si="1544"/>
        <v>0</v>
      </c>
      <c r="IZ316" s="162">
        <f t="shared" si="1544"/>
        <v>0</v>
      </c>
      <c r="JA316" s="162">
        <f t="shared" si="1544"/>
        <v>0</v>
      </c>
      <c r="JB316" s="162">
        <f t="shared" si="1544"/>
        <v>0</v>
      </c>
      <c r="JC316" s="162">
        <f t="shared" si="1544"/>
        <v>0</v>
      </c>
      <c r="JD316" s="162">
        <f t="shared" si="1544"/>
        <v>0</v>
      </c>
      <c r="JE316" s="162">
        <f t="shared" si="1544"/>
        <v>0</v>
      </c>
      <c r="JF316" s="162">
        <f t="shared" si="1544"/>
        <v>0</v>
      </c>
      <c r="JG316" s="162">
        <f t="shared" si="1544"/>
        <v>0</v>
      </c>
      <c r="JH316" s="162">
        <f t="shared" si="1544"/>
        <v>0</v>
      </c>
      <c r="JI316" s="162">
        <f t="shared" si="1544"/>
        <v>0</v>
      </c>
      <c r="JJ316" s="162">
        <f t="shared" si="1544"/>
        <v>0</v>
      </c>
      <c r="JK316" s="162">
        <f t="shared" si="1544"/>
        <v>0</v>
      </c>
      <c r="JL316" s="162">
        <f t="shared" si="1544"/>
        <v>0</v>
      </c>
      <c r="JM316" s="162">
        <f t="shared" si="1544"/>
        <v>0</v>
      </c>
      <c r="JN316" s="162">
        <f t="shared" si="1544"/>
        <v>0</v>
      </c>
      <c r="JO316" s="162">
        <f t="shared" si="1544"/>
        <v>0</v>
      </c>
      <c r="JP316" s="162">
        <f t="shared" si="1544"/>
        <v>0</v>
      </c>
      <c r="JQ316" s="162">
        <f t="shared" si="1544"/>
        <v>0</v>
      </c>
      <c r="JR316" s="162">
        <f t="shared" si="1544"/>
        <v>0</v>
      </c>
      <c r="JS316" s="162">
        <f t="shared" si="1544"/>
        <v>0</v>
      </c>
      <c r="JT316" s="162">
        <f t="shared" si="1544"/>
        <v>0</v>
      </c>
      <c r="JU316" s="162">
        <f t="shared" si="1544"/>
        <v>0</v>
      </c>
      <c r="JV316" s="162">
        <f t="shared" si="1544"/>
        <v>0</v>
      </c>
      <c r="JW316" s="162">
        <f t="shared" si="1544"/>
        <v>0</v>
      </c>
      <c r="JX316" s="162">
        <f t="shared" si="1544"/>
        <v>0</v>
      </c>
      <c r="JY316" s="162">
        <f t="shared" si="1544"/>
        <v>0</v>
      </c>
      <c r="JZ316" s="162">
        <f t="shared" si="1544"/>
        <v>0</v>
      </c>
      <c r="KA316" s="162">
        <f t="shared" si="1544"/>
        <v>0</v>
      </c>
      <c r="KB316" s="162">
        <f t="shared" si="1544"/>
        <v>0</v>
      </c>
      <c r="KC316" s="162">
        <f t="shared" si="1544"/>
        <v>0</v>
      </c>
      <c r="KD316" s="162">
        <f t="shared" si="1544"/>
        <v>0</v>
      </c>
      <c r="KE316" s="162">
        <f t="shared" si="1544"/>
        <v>0</v>
      </c>
      <c r="KF316" s="162">
        <f t="shared" si="1544"/>
        <v>0</v>
      </c>
      <c r="KG316" s="162">
        <f t="shared" si="1544"/>
        <v>0</v>
      </c>
      <c r="KH316" s="162">
        <f t="shared" si="1544"/>
        <v>0</v>
      </c>
      <c r="KI316" s="162">
        <f t="shared" si="1544"/>
        <v>0</v>
      </c>
      <c r="KJ316" s="162">
        <f t="shared" si="1544"/>
        <v>0</v>
      </c>
      <c r="KK316" s="162">
        <f t="shared" si="1544"/>
        <v>0</v>
      </c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N316" s="1"/>
    </row>
    <row r="317" ht="14.25" customHeight="1" spans="1:326" x14ac:dyDescent="0.25">
      <c r="A317" s="1">
        <v>11</v>
      </c>
      <c r="B317" s="1">
        <f t="shared" ref="B317:C317" si="1545">B316+1</f>
        <v>307</v>
      </c>
      <c r="C317" s="232">
        <f t="shared" si="1545"/>
        <v>43772</v>
      </c>
      <c r="D317" s="162">
        <f t="shared" si="9"/>
        <v>0</v>
      </c>
      <c r="E317" s="162">
        <f>(SUMIFS(Profile!$F$2:$F$17521,Profile!$B$2:$B$17521,$B317,Profile!$C$2:$C$17521,E$8))*$C$6</f>
        <v>0</v>
      </c>
      <c r="F317" s="162">
        <f>(SUMIFS(Profile!$F$2:$F$17521,Profile!$B$2:$B$17521,$B317,Profile!$C$2:$C$17521,F$8))*$C$6</f>
        <v>0</v>
      </c>
      <c r="G317" s="162">
        <f>(SUMIFS(Profile!$F$2:$F$17521,Profile!$B$2:$B$17521,$B317,Profile!$C$2:$C$17521,G$8))*$C$6</f>
        <v>0</v>
      </c>
      <c r="H317" s="162">
        <f>(SUMIFS(Profile!$F$2:$F$17521,Profile!$B$2:$B$17521,$B317,Profile!$C$2:$C$17521,H$8))*$C$6</f>
        <v>0</v>
      </c>
      <c r="I317" s="162">
        <f>(SUMIFS(Profile!$F$2:$F$17521,Profile!$B$2:$B$17521,$B317,Profile!$C$2:$C$17521,I$8))*$C$6</f>
        <v>0</v>
      </c>
      <c r="J317" s="162">
        <f>(SUMIFS(Profile!$F$2:$F$17521,Profile!$B$2:$B$17521,$B317,Profile!$C$2:$C$17521,J$8))*$C$6</f>
        <v>0</v>
      </c>
      <c r="K317" s="162">
        <f>(SUMIFS(Profile!$F$2:$F$17521,Profile!$B$2:$B$17521,$B317,Profile!$C$2:$C$17521,K$8))*$C$6</f>
        <v>0</v>
      </c>
      <c r="L317" s="162">
        <f>(SUMIFS(Profile!$F$2:$F$17521,Profile!$B$2:$B$17521,$B317,Profile!$C$2:$C$17521,L$8))*$C$6</f>
        <v>0</v>
      </c>
      <c r="M317" s="162">
        <f>(SUMIFS(Profile!$F$2:$F$17521,Profile!$B$2:$B$17521,$B317,Profile!$C$2:$C$17521,M$8))*$C$6</f>
        <v>0</v>
      </c>
      <c r="N317" s="162">
        <f>(SUMIFS(Profile!$F$2:$F$17521,Profile!$B$2:$B$17521,$B317,Profile!$C$2:$C$17521,N$8))*$C$6</f>
        <v>0</v>
      </c>
      <c r="O317" s="162">
        <f>(SUMIFS(Profile!$F$2:$F$17521,Profile!$B$2:$B$17521,$B317,Profile!$C$2:$C$17521,O$8))*$C$6</f>
        <v>0</v>
      </c>
      <c r="P317" s="162">
        <f>(SUMIFS(Profile!$F$2:$F$17521,Profile!$B$2:$B$17521,$B317,Profile!$C$2:$C$17521,P$8))*$C$6</f>
        <v>0</v>
      </c>
      <c r="Q317" s="162">
        <f>(SUMIFS(Profile!$F$2:$F$17521,Profile!$B$2:$B$17521,$B317,Profile!$C$2:$C$17521,Q$8))*$C$6</f>
        <v>0</v>
      </c>
      <c r="R317" s="162">
        <f>(SUMIFS(Profile!$F$2:$F$17521,Profile!$B$2:$B$17521,$B317,Profile!$C$2:$C$17521,R$8))*$C$6</f>
        <v>0</v>
      </c>
      <c r="S317" s="162">
        <f>(SUMIFS(Profile!$F$2:$F$17521,Profile!$B$2:$B$17521,$B317,Profile!$C$2:$C$17521,S$8))*$C$6</f>
        <v>0</v>
      </c>
      <c r="T317" s="162">
        <f>(SUMIFS(Profile!$F$2:$F$17521,Profile!$B$2:$B$17521,$B317,Profile!$C$2:$C$17521,T$8))*$C$6</f>
        <v>0</v>
      </c>
      <c r="U317" s="162">
        <f>(SUMIFS(Profile!$F$2:$F$17521,Profile!$B$2:$B$17521,$B317,Profile!$C$2:$C$17521,U$8))*$C$6</f>
        <v>0</v>
      </c>
      <c r="V317" s="162">
        <f>(SUMIFS(Profile!$F$2:$F$17521,Profile!$B$2:$B$17521,$B317,Profile!$C$2:$C$17521,V$8))*$C$6</f>
        <v>0</v>
      </c>
      <c r="W317" s="162">
        <f>(SUMIFS(Profile!$F$2:$F$17521,Profile!$B$2:$B$17521,$B317,Profile!$C$2:$C$17521,W$8))*$C$6</f>
        <v>0</v>
      </c>
      <c r="X317" s="162">
        <f>(SUMIFS(Profile!$F$2:$F$17521,Profile!$B$2:$B$17521,$B317,Profile!$C$2:$C$17521,X$8))*$C$6</f>
        <v>0</v>
      </c>
      <c r="Y317" s="162">
        <f>(SUMIFS(Profile!$F$2:$F$17521,Profile!$B$2:$B$17521,$B317,Profile!$C$2:$C$17521,Y$8))*$C$6</f>
        <v>0</v>
      </c>
      <c r="Z317" s="162">
        <f>(SUMIFS(Profile!$F$2:$F$17521,Profile!$B$2:$B$17521,$B317,Profile!$C$2:$C$17521,Z$8))*$C$6</f>
        <v>0</v>
      </c>
      <c r="AA317" s="162">
        <f>(SUMIFS(Profile!$F$2:$F$17521,Profile!$B$2:$B$17521,$B317,Profile!$C$2:$C$17521,AA$8))*$C$6</f>
        <v>0</v>
      </c>
      <c r="AB317" s="162">
        <f>(SUMIFS(Profile!$F$2:$F$17521,Profile!$B$2:$B$17521,$B317,Profile!$C$2:$C$17521,AB$8))*$C$6</f>
        <v>0</v>
      </c>
      <c r="AC317" s="162">
        <f>(SUMIFS(Profile!$F$2:$F$17521,Profile!$B$2:$B$17521,$B317,Profile!$C$2:$C$17521,AC$8))*$C$6</f>
        <v>0</v>
      </c>
      <c r="AD317" s="162">
        <f>(SUMIFS(Profile!$F$2:$F$17521,Profile!$B$2:$B$17521,$B317,Profile!$C$2:$C$17521,AD$8))*$C$6</f>
        <v>0</v>
      </c>
      <c r="AE317" s="162">
        <f>(SUMIFS(Profile!$F$2:$F$17521,Profile!$B$2:$B$17521,$B317,Profile!$C$2:$C$17521,AE$8))*$C$6</f>
        <v>0</v>
      </c>
      <c r="AF317" s="162">
        <f>(SUMIFS(Profile!$F$2:$F$17521,Profile!$B$2:$B$17521,$B317,Profile!$C$2:$C$17521,AF$8))*$C$6</f>
        <v>0</v>
      </c>
      <c r="AG317" s="162">
        <f>(SUMIFS(Profile!$F$2:$F$17521,Profile!$B$2:$B$17521,$B317,Profile!$C$2:$C$17521,AG$8))*$C$6</f>
        <v>0</v>
      </c>
      <c r="AH317" s="162">
        <f>(SUMIFS(Profile!$F$2:$F$17521,Profile!$B$2:$B$17521,$B317,Profile!$C$2:$C$17521,AH$8))*$C$6</f>
        <v>0</v>
      </c>
      <c r="AI317" s="162">
        <f>(SUMIFS(Profile!$F$2:$F$17521,Profile!$B$2:$B$17521,$B317,Profile!$C$2:$C$17521,AI$8))*$C$6</f>
        <v>0</v>
      </c>
      <c r="AJ317" s="162">
        <f>(SUMIFS(Profile!$F$2:$F$17521,Profile!$B$2:$B$17521,$B317,Profile!$C$2:$C$17521,AJ$8))*$C$6</f>
        <v>0</v>
      </c>
      <c r="AK317" s="162">
        <f>(SUMIFS(Profile!$F$2:$F$17521,Profile!$B$2:$B$17521,$B317,Profile!$C$2:$C$17521,AK$8))*$C$6</f>
        <v>0</v>
      </c>
      <c r="AL317" s="162">
        <f>(SUMIFS(Profile!$F$2:$F$17521,Profile!$B$2:$B$17521,$B317,Profile!$C$2:$C$17521,AL$8))*$C$6</f>
        <v>0</v>
      </c>
      <c r="AM317" s="162">
        <f>(SUMIFS(Profile!$F$2:$F$17521,Profile!$B$2:$B$17521,$B317,Profile!$C$2:$C$17521,AM$8))*$C$6</f>
        <v>0</v>
      </c>
      <c r="AN317" s="162">
        <f>(SUMIFS(Profile!$F$2:$F$17521,Profile!$B$2:$B$17521,$B317,Profile!$C$2:$C$17521,AN$8))*$C$6</f>
        <v>0</v>
      </c>
      <c r="AO317" s="162">
        <f>(SUMIFS(Profile!$F$2:$F$17521,Profile!$B$2:$B$17521,$B317,Profile!$C$2:$C$17521,AO$8))*$C$6</f>
        <v>0</v>
      </c>
      <c r="AP317" s="162">
        <f>(SUMIFS(Profile!$F$2:$F$17521,Profile!$B$2:$B$17521,$B317,Profile!$C$2:$C$17521,AP$8))*$C$6</f>
        <v>0</v>
      </c>
      <c r="AQ317" s="162">
        <f>(SUMIFS(Profile!$F$2:$F$17521,Profile!$B$2:$B$17521,$B317,Profile!$C$2:$C$17521,AQ$8))*$C$6</f>
        <v>0</v>
      </c>
      <c r="AR317" s="162">
        <f>(SUMIFS(Profile!$F$2:$F$17521,Profile!$B$2:$B$17521,$B317,Profile!$C$2:$C$17521,AR$8))*$C$6</f>
        <v>0</v>
      </c>
      <c r="AS317" s="162">
        <f>(SUMIFS(Profile!$F$2:$F$17521,Profile!$B$2:$B$17521,$B317,Profile!$C$2:$C$17521,AS$8))*$C$6</f>
        <v>0</v>
      </c>
      <c r="AT317" s="162">
        <f>(SUMIFS(Profile!$F$2:$F$17521,Profile!$B$2:$B$17521,$B317,Profile!$C$2:$C$17521,AT$8))*$C$6</f>
        <v>0</v>
      </c>
      <c r="AU317" s="162">
        <f>(SUMIFS(Profile!$F$2:$F$17521,Profile!$B$2:$B$17521,$B317,Profile!$C$2:$C$17521,AU$8))*$C$6</f>
        <v>0</v>
      </c>
      <c r="AV317" s="162">
        <f>(SUMIFS(Profile!$F$2:$F$17521,Profile!$B$2:$B$17521,$B317,Profile!$C$2:$C$17521,AV$8))*$C$6</f>
        <v>0</v>
      </c>
      <c r="AW317" s="162">
        <f>(SUMIFS(Profile!$F$2:$F$17521,Profile!$B$2:$B$17521,$B317,Profile!$C$2:$C$17521,AW$8))*$C$6</f>
        <v>0</v>
      </c>
      <c r="AX317" s="162">
        <f>(SUMIFS(Profile!$F$2:$F$17521,Profile!$B$2:$B$17521,$B317,Profile!$C$2:$C$17521,AX$8))*$C$6</f>
        <v>0</v>
      </c>
      <c r="AY317" s="162">
        <f>(SUMIFS(Profile!$F$2:$F$17521,Profile!$B$2:$B$17521,$B317,Profile!$C$2:$C$17521,AY$8))*$C$6</f>
        <v>0</v>
      </c>
      <c r="AZ317" s="162">
        <f>(SUMIFS(Profile!$F$2:$F$17521,Profile!$B$2:$B$17521,$B317,Profile!$C$2:$C$17521,AZ$8))*$C$6</f>
        <v>0</v>
      </c>
      <c r="BA317" s="162">
        <f t="shared" si="10"/>
        <v>0</v>
      </c>
      <c r="BB317" s="162">
        <f>(SUMIFS(Profile!$E$2:$E$17521,Profile!$B$2:$B$17521,$B317,Profile!$C$2:$C$17521,BB$8))*$C$9</f>
        <v>0</v>
      </c>
      <c r="BC317" s="162">
        <f>(SUMIFS(Profile!$E$2:$E$17521,Profile!$B$2:$B$17521,$B317,Profile!$C$2:$C$17521,BC$8))*$C$9</f>
        <v>0</v>
      </c>
      <c r="BD317" s="162">
        <f>(SUMIFS(Profile!$E$2:$E$17521,Profile!$B$2:$B$17521,$B317,Profile!$C$2:$C$17521,BD$8))*$C$9</f>
        <v>0</v>
      </c>
      <c r="BE317" s="162">
        <f>(SUMIFS(Profile!$E$2:$E$17521,Profile!$B$2:$B$17521,$B317,Profile!$C$2:$C$17521,BE$8))*$C$9</f>
        <v>0</v>
      </c>
      <c r="BF317" s="162">
        <f>(SUMIFS(Profile!$E$2:$E$17521,Profile!$B$2:$B$17521,$B317,Profile!$C$2:$C$17521,BF$8))*$C$9</f>
        <v>0</v>
      </c>
      <c r="BG317" s="162">
        <f>(SUMIFS(Profile!$E$2:$E$17521,Profile!$B$2:$B$17521,$B317,Profile!$C$2:$C$17521,BG$8))*$C$9</f>
        <v>0</v>
      </c>
      <c r="BH317" s="162">
        <f>(SUMIFS(Profile!$E$2:$E$17521,Profile!$B$2:$B$17521,$B317,Profile!$C$2:$C$17521,BH$8))*$C$9</f>
        <v>0</v>
      </c>
      <c r="BI317" s="162">
        <f>(SUMIFS(Profile!$E$2:$E$17521,Profile!$B$2:$B$17521,$B317,Profile!$C$2:$C$17521,BI$8))*$C$9</f>
        <v>0</v>
      </c>
      <c r="BJ317" s="162">
        <f>(SUMIFS(Profile!$E$2:$E$17521,Profile!$B$2:$B$17521,$B317,Profile!$C$2:$C$17521,BJ$8))*$C$9</f>
        <v>0</v>
      </c>
      <c r="BK317" s="162">
        <f>(SUMIFS(Profile!$E$2:$E$17521,Profile!$B$2:$B$17521,$B317,Profile!$C$2:$C$17521,BK$8))*$C$9</f>
        <v>0</v>
      </c>
      <c r="BL317" s="162">
        <f>(SUMIFS(Profile!$E$2:$E$17521,Profile!$B$2:$B$17521,$B317,Profile!$C$2:$C$17521,BL$8))*$C$9</f>
        <v>0</v>
      </c>
      <c r="BM317" s="162">
        <f>(SUMIFS(Profile!$E$2:$E$17521,Profile!$B$2:$B$17521,$B317,Profile!$C$2:$C$17521,BM$8))*$C$9</f>
        <v>0</v>
      </c>
      <c r="BN317" s="162">
        <f>(SUMIFS(Profile!$E$2:$E$17521,Profile!$B$2:$B$17521,$B317,Profile!$C$2:$C$17521,BN$8))*$C$9</f>
        <v>0</v>
      </c>
      <c r="BO317" s="162">
        <f>(SUMIFS(Profile!$E$2:$E$17521,Profile!$B$2:$B$17521,$B317,Profile!$C$2:$C$17521,BO$8))*$C$9</f>
        <v>0</v>
      </c>
      <c r="BP317" s="162">
        <f>(SUMIFS(Profile!$E$2:$E$17521,Profile!$B$2:$B$17521,$B317,Profile!$C$2:$C$17521,BP$8))*$C$9</f>
        <v>0</v>
      </c>
      <c r="BQ317" s="162">
        <f>(SUMIFS(Profile!$E$2:$E$17521,Profile!$B$2:$B$17521,$B317,Profile!$C$2:$C$17521,BQ$8))*$C$9</f>
        <v>0</v>
      </c>
      <c r="BR317" s="162">
        <f>(SUMIFS(Profile!$E$2:$E$17521,Profile!$B$2:$B$17521,$B317,Profile!$C$2:$C$17521,BR$8))*$C$9</f>
        <v>0</v>
      </c>
      <c r="BS317" s="162">
        <f>(SUMIFS(Profile!$E$2:$E$17521,Profile!$B$2:$B$17521,$B317,Profile!$C$2:$C$17521,BS$8))*$C$9</f>
        <v>0</v>
      </c>
      <c r="BT317" s="162">
        <f>(SUMIFS(Profile!$E$2:$E$17521,Profile!$B$2:$B$17521,$B317,Profile!$C$2:$C$17521,BT$8))*$C$9</f>
        <v>0</v>
      </c>
      <c r="BU317" s="162">
        <f>(SUMIFS(Profile!$E$2:$E$17521,Profile!$B$2:$B$17521,$B317,Profile!$C$2:$C$17521,BU$8))*$C$9</f>
        <v>0</v>
      </c>
      <c r="BV317" s="162">
        <f>(SUMIFS(Profile!$E$2:$E$17521,Profile!$B$2:$B$17521,$B317,Profile!$C$2:$C$17521,BV$8))*$C$9</f>
        <v>0</v>
      </c>
      <c r="BW317" s="162">
        <f>(SUMIFS(Profile!$E$2:$E$17521,Profile!$B$2:$B$17521,$B317,Profile!$C$2:$C$17521,BW$8))*$C$9</f>
        <v>0</v>
      </c>
      <c r="BX317" s="162">
        <f>(SUMIFS(Profile!$E$2:$E$17521,Profile!$B$2:$B$17521,$B317,Profile!$C$2:$C$17521,BX$8))*$C$9</f>
        <v>0</v>
      </c>
      <c r="BY317" s="162">
        <f>(SUMIFS(Profile!$E$2:$E$17521,Profile!$B$2:$B$17521,$B317,Profile!$C$2:$C$17521,BY$8))*$C$9</f>
        <v>0</v>
      </c>
      <c r="BZ317" s="162">
        <f>(SUMIFS(Profile!$E$2:$E$17521,Profile!$B$2:$B$17521,$B317,Profile!$C$2:$C$17521,BZ$8))*$C$9</f>
        <v>0</v>
      </c>
      <c r="CA317" s="162">
        <f>(SUMIFS(Profile!$E$2:$E$17521,Profile!$B$2:$B$17521,$B317,Profile!$C$2:$C$17521,CA$8))*$C$9</f>
        <v>0</v>
      </c>
      <c r="CB317" s="162">
        <f>(SUMIFS(Profile!$E$2:$E$17521,Profile!$B$2:$B$17521,$B317,Profile!$C$2:$C$17521,CB$8))*$C$9</f>
        <v>0</v>
      </c>
      <c r="CC317" s="162">
        <f>(SUMIFS(Profile!$E$2:$E$17521,Profile!$B$2:$B$17521,$B317,Profile!$C$2:$C$17521,CC$8))*$C$9</f>
        <v>0</v>
      </c>
      <c r="CD317" s="162">
        <f>(SUMIFS(Profile!$E$2:$E$17521,Profile!$B$2:$B$17521,$B317,Profile!$C$2:$C$17521,CD$8))*$C$9</f>
        <v>0</v>
      </c>
      <c r="CE317" s="162">
        <f>(SUMIFS(Profile!$E$2:$E$17521,Profile!$B$2:$B$17521,$B317,Profile!$C$2:$C$17521,CE$8))*$C$9</f>
        <v>0</v>
      </c>
      <c r="CF317" s="162">
        <f>(SUMIFS(Profile!$E$2:$E$17521,Profile!$B$2:$B$17521,$B317,Profile!$C$2:$C$17521,CF$8))*$C$9</f>
        <v>0</v>
      </c>
      <c r="CG317" s="162">
        <f>(SUMIFS(Profile!$E$2:$E$17521,Profile!$B$2:$B$17521,$B317,Profile!$C$2:$C$17521,CG$8))*$C$9</f>
        <v>0</v>
      </c>
      <c r="CH317" s="162">
        <f>(SUMIFS(Profile!$E$2:$E$17521,Profile!$B$2:$B$17521,$B317,Profile!$C$2:$C$17521,CH$8))*$C$9</f>
        <v>0</v>
      </c>
      <c r="CI317" s="162">
        <f>(SUMIFS(Profile!$E$2:$E$17521,Profile!$B$2:$B$17521,$B317,Profile!$C$2:$C$17521,CI$8))*$C$9</f>
        <v>0</v>
      </c>
      <c r="CJ317" s="162">
        <f>(SUMIFS(Profile!$E$2:$E$17521,Profile!$B$2:$B$17521,$B317,Profile!$C$2:$C$17521,CJ$8))*$C$9</f>
        <v>0</v>
      </c>
      <c r="CK317" s="162">
        <f>(SUMIFS(Profile!$E$2:$E$17521,Profile!$B$2:$B$17521,$B317,Profile!$C$2:$C$17521,CK$8))*$C$9</f>
        <v>0</v>
      </c>
      <c r="CL317" s="162">
        <f>(SUMIFS(Profile!$E$2:$E$17521,Profile!$B$2:$B$17521,$B317,Profile!$C$2:$C$17521,CL$8))*$C$9</f>
        <v>0</v>
      </c>
      <c r="CM317" s="162">
        <f>(SUMIFS(Profile!$E$2:$E$17521,Profile!$B$2:$B$17521,$B317,Profile!$C$2:$C$17521,CM$8))*$C$9</f>
        <v>0</v>
      </c>
      <c r="CN317" s="162">
        <f>(SUMIFS(Profile!$E$2:$E$17521,Profile!$B$2:$B$17521,$B317,Profile!$C$2:$C$17521,CN$8))*$C$9</f>
        <v>0</v>
      </c>
      <c r="CO317" s="162">
        <f>(SUMIFS(Profile!$E$2:$E$17521,Profile!$B$2:$B$17521,$B317,Profile!$C$2:$C$17521,CO$8))*$C$9</f>
        <v>0</v>
      </c>
      <c r="CP317" s="162">
        <f>(SUMIFS(Profile!$E$2:$E$17521,Profile!$B$2:$B$17521,$B317,Profile!$C$2:$C$17521,CP$8))*$C$9</f>
        <v>0</v>
      </c>
      <c r="CQ317" s="162">
        <f>(SUMIFS(Profile!$E$2:$E$17521,Profile!$B$2:$B$17521,$B317,Profile!$C$2:$C$17521,CQ$8))*$C$9</f>
        <v>0</v>
      </c>
      <c r="CR317" s="162">
        <f>(SUMIFS(Profile!$E$2:$E$17521,Profile!$B$2:$B$17521,$B317,Profile!$C$2:$C$17521,CR$8))*$C$9</f>
        <v>0</v>
      </c>
      <c r="CS317" s="162">
        <f>(SUMIFS(Profile!$E$2:$E$17521,Profile!$B$2:$B$17521,$B317,Profile!$C$2:$C$17521,CS$8))*$C$9</f>
        <v>0</v>
      </c>
      <c r="CT317" s="162">
        <f>(SUMIFS(Profile!$E$2:$E$17521,Profile!$B$2:$B$17521,$B317,Profile!$C$2:$C$17521,CT$8))*$C$9</f>
        <v>0</v>
      </c>
      <c r="CU317" s="162">
        <f>(SUMIFS(Profile!$E$2:$E$17521,Profile!$B$2:$B$17521,$B317,Profile!$C$2:$C$17521,CU$8))*$C$9</f>
        <v>0</v>
      </c>
      <c r="CV317" s="162">
        <f>(SUMIFS(Profile!$E$2:$E$17521,Profile!$B$2:$B$17521,$B317,Profile!$C$2:$C$17521,CV$8))*$C$9</f>
        <v>0</v>
      </c>
      <c r="CW317" s="162">
        <f>(SUMIFS(Profile!$E$2:$E$17521,Profile!$B$2:$B$17521,$B317,Profile!$C$2:$C$17521,CW$8))*$C$9</f>
        <v>0</v>
      </c>
      <c r="CX317" s="162">
        <f t="shared" si="11"/>
        <v>0</v>
      </c>
      <c r="CY317" s="162">
        <f t="shared" ref="CY317:ET317" si="1546">MAX(BB317-E317,0)</f>
        <v>0</v>
      </c>
      <c r="CZ317" s="162">
        <f t="shared" si="1546"/>
        <v>0</v>
      </c>
      <c r="DA317" s="162">
        <f t="shared" si="1546"/>
        <v>0</v>
      </c>
      <c r="DB317" s="162">
        <f t="shared" si="1546"/>
        <v>0</v>
      </c>
      <c r="DC317" s="162">
        <f t="shared" si="1546"/>
        <v>0</v>
      </c>
      <c r="DD317" s="162">
        <f t="shared" si="1546"/>
        <v>0</v>
      </c>
      <c r="DE317" s="162">
        <f t="shared" si="1546"/>
        <v>0</v>
      </c>
      <c r="DF317" s="162">
        <f t="shared" si="1546"/>
        <v>0</v>
      </c>
      <c r="DG317" s="162">
        <f t="shared" si="1546"/>
        <v>0</v>
      </c>
      <c r="DH317" s="162">
        <f t="shared" si="1546"/>
        <v>0</v>
      </c>
      <c r="DI317" s="162">
        <f t="shared" si="1546"/>
        <v>0</v>
      </c>
      <c r="DJ317" s="162">
        <f t="shared" si="1546"/>
        <v>0</v>
      </c>
      <c r="DK317" s="162">
        <f t="shared" si="1546"/>
        <v>0</v>
      </c>
      <c r="DL317" s="162">
        <f t="shared" si="1546"/>
        <v>0</v>
      </c>
      <c r="DM317" s="162">
        <f t="shared" si="1546"/>
        <v>0</v>
      </c>
      <c r="DN317" s="162">
        <f t="shared" si="1546"/>
        <v>0</v>
      </c>
      <c r="DO317" s="162">
        <f t="shared" si="1546"/>
        <v>0</v>
      </c>
      <c r="DP317" s="162">
        <f t="shared" si="1546"/>
        <v>0</v>
      </c>
      <c r="DQ317" s="162">
        <f t="shared" si="1546"/>
        <v>0</v>
      </c>
      <c r="DR317" s="162">
        <f t="shared" si="1546"/>
        <v>0</v>
      </c>
      <c r="DS317" s="162">
        <f t="shared" si="1546"/>
        <v>0</v>
      </c>
      <c r="DT317" s="162">
        <f t="shared" si="1546"/>
        <v>0</v>
      </c>
      <c r="DU317" s="162">
        <f t="shared" si="1546"/>
        <v>0</v>
      </c>
      <c r="DV317" s="162">
        <f t="shared" si="1546"/>
        <v>0</v>
      </c>
      <c r="DW317" s="162">
        <f t="shared" si="1546"/>
        <v>0</v>
      </c>
      <c r="DX317" s="162">
        <f t="shared" si="1546"/>
        <v>0</v>
      </c>
      <c r="DY317" s="162">
        <f t="shared" si="1546"/>
        <v>0</v>
      </c>
      <c r="DZ317" s="162">
        <f t="shared" si="1546"/>
        <v>0</v>
      </c>
      <c r="EA317" s="162">
        <f t="shared" si="1546"/>
        <v>0</v>
      </c>
      <c r="EB317" s="162">
        <f t="shared" si="1546"/>
        <v>0</v>
      </c>
      <c r="EC317" s="162">
        <f t="shared" si="1546"/>
        <v>0</v>
      </c>
      <c r="ED317" s="162">
        <f t="shared" si="1546"/>
        <v>0</v>
      </c>
      <c r="EE317" s="162">
        <f t="shared" si="1546"/>
        <v>0</v>
      </c>
      <c r="EF317" s="162">
        <f t="shared" si="1546"/>
        <v>0</v>
      </c>
      <c r="EG317" s="162">
        <f t="shared" si="1546"/>
        <v>0</v>
      </c>
      <c r="EH317" s="162">
        <f t="shared" si="1546"/>
        <v>0</v>
      </c>
      <c r="EI317" s="162">
        <f t="shared" si="1546"/>
        <v>0</v>
      </c>
      <c r="EJ317" s="162">
        <f t="shared" si="1546"/>
        <v>0</v>
      </c>
      <c r="EK317" s="162">
        <f t="shared" si="1546"/>
        <v>0</v>
      </c>
      <c r="EL317" s="162">
        <f t="shared" si="1546"/>
        <v>0</v>
      </c>
      <c r="EM317" s="162">
        <f t="shared" si="1546"/>
        <v>0</v>
      </c>
      <c r="EN317" s="162">
        <f t="shared" si="1546"/>
        <v>0</v>
      </c>
      <c r="EO317" s="162">
        <f t="shared" si="1546"/>
        <v>0</v>
      </c>
      <c r="EP317" s="162">
        <f t="shared" si="1546"/>
        <v>0</v>
      </c>
      <c r="EQ317" s="162">
        <f t="shared" si="1546"/>
        <v>0</v>
      </c>
      <c r="ER317" s="162">
        <f t="shared" si="1546"/>
        <v>0</v>
      </c>
      <c r="ES317" s="162">
        <f t="shared" si="1546"/>
        <v>0</v>
      </c>
      <c r="ET317" s="162">
        <f t="shared" si="1546"/>
        <v>0</v>
      </c>
      <c r="EU317" s="162">
        <f t="shared" si="13"/>
        <v>0</v>
      </c>
      <c r="EV317" s="162">
        <f t="shared" ref="EV317:GQ317" si="1547">BB317-CY317</f>
        <v>0</v>
      </c>
      <c r="EW317" s="162">
        <f t="shared" si="1547"/>
        <v>0</v>
      </c>
      <c r="EX317" s="162">
        <f t="shared" si="1547"/>
        <v>0</v>
      </c>
      <c r="EY317" s="162">
        <f t="shared" si="1547"/>
        <v>0</v>
      </c>
      <c r="EZ317" s="162">
        <f t="shared" si="1547"/>
        <v>0</v>
      </c>
      <c r="FA317" s="162">
        <f t="shared" si="1547"/>
        <v>0</v>
      </c>
      <c r="FB317" s="162">
        <f t="shared" si="1547"/>
        <v>0</v>
      </c>
      <c r="FC317" s="162">
        <f t="shared" si="1547"/>
        <v>0</v>
      </c>
      <c r="FD317" s="162">
        <f t="shared" si="1547"/>
        <v>0</v>
      </c>
      <c r="FE317" s="162">
        <f t="shared" si="1547"/>
        <v>0</v>
      </c>
      <c r="FF317" s="162">
        <f t="shared" si="1547"/>
        <v>0</v>
      </c>
      <c r="FG317" s="162">
        <f t="shared" si="1547"/>
        <v>0</v>
      </c>
      <c r="FH317" s="162">
        <f t="shared" si="1547"/>
        <v>0</v>
      </c>
      <c r="FI317" s="162">
        <f t="shared" si="1547"/>
        <v>0</v>
      </c>
      <c r="FJ317" s="162">
        <f t="shared" si="1547"/>
        <v>0</v>
      </c>
      <c r="FK317" s="162">
        <f t="shared" si="1547"/>
        <v>0</v>
      </c>
      <c r="FL317" s="162">
        <f t="shared" si="1547"/>
        <v>0</v>
      </c>
      <c r="FM317" s="162">
        <f t="shared" si="1547"/>
        <v>0</v>
      </c>
      <c r="FN317" s="162">
        <f t="shared" si="1547"/>
        <v>0</v>
      </c>
      <c r="FO317" s="162">
        <f t="shared" si="1547"/>
        <v>0</v>
      </c>
      <c r="FP317" s="162">
        <f t="shared" si="1547"/>
        <v>0</v>
      </c>
      <c r="FQ317" s="162">
        <f t="shared" si="1547"/>
        <v>0</v>
      </c>
      <c r="FR317" s="162">
        <f t="shared" si="1547"/>
        <v>0</v>
      </c>
      <c r="FS317" s="162">
        <f t="shared" si="1547"/>
        <v>0</v>
      </c>
      <c r="FT317" s="162">
        <f t="shared" si="1547"/>
        <v>0</v>
      </c>
      <c r="FU317" s="162">
        <f t="shared" si="1547"/>
        <v>0</v>
      </c>
      <c r="FV317" s="162">
        <f t="shared" si="1547"/>
        <v>0</v>
      </c>
      <c r="FW317" s="162">
        <f t="shared" si="1547"/>
        <v>0</v>
      </c>
      <c r="FX317" s="162">
        <f t="shared" si="1547"/>
        <v>0</v>
      </c>
      <c r="FY317" s="162">
        <f t="shared" si="1547"/>
        <v>0</v>
      </c>
      <c r="FZ317" s="162">
        <f t="shared" si="1547"/>
        <v>0</v>
      </c>
      <c r="GA317" s="162">
        <f t="shared" si="1547"/>
        <v>0</v>
      </c>
      <c r="GB317" s="162">
        <f t="shared" si="1547"/>
        <v>0</v>
      </c>
      <c r="GC317" s="162">
        <f t="shared" si="1547"/>
        <v>0</v>
      </c>
      <c r="GD317" s="162">
        <f t="shared" si="1547"/>
        <v>0</v>
      </c>
      <c r="GE317" s="162">
        <f t="shared" si="1547"/>
        <v>0</v>
      </c>
      <c r="GF317" s="162">
        <f t="shared" si="1547"/>
        <v>0</v>
      </c>
      <c r="GG317" s="162">
        <f t="shared" si="1547"/>
        <v>0</v>
      </c>
      <c r="GH317" s="162">
        <f t="shared" si="1547"/>
        <v>0</v>
      </c>
      <c r="GI317" s="162">
        <f t="shared" si="1547"/>
        <v>0</v>
      </c>
      <c r="GJ317" s="162">
        <f t="shared" si="1547"/>
        <v>0</v>
      </c>
      <c r="GK317" s="162">
        <f t="shared" si="1547"/>
        <v>0</v>
      </c>
      <c r="GL317" s="162">
        <f t="shared" si="1547"/>
        <v>0</v>
      </c>
      <c r="GM317" s="162">
        <f t="shared" si="1547"/>
        <v>0</v>
      </c>
      <c r="GN317" s="162">
        <f t="shared" si="1547"/>
        <v>0</v>
      </c>
      <c r="GO317" s="162">
        <f t="shared" si="1547"/>
        <v>0</v>
      </c>
      <c r="GP317" s="162">
        <f t="shared" si="1547"/>
        <v>0</v>
      </c>
      <c r="GQ317" s="162">
        <f t="shared" si="1547"/>
        <v>0</v>
      </c>
      <c r="GR317" s="162">
        <f t="shared" si="15"/>
        <v>0</v>
      </c>
      <c r="GS317" s="162">
        <f t="shared" ref="GS317:IN317" si="1548">E317-EV317</f>
        <v>0</v>
      </c>
      <c r="GT317" s="162">
        <f t="shared" si="1548"/>
        <v>0</v>
      </c>
      <c r="GU317" s="162">
        <f t="shared" si="1548"/>
        <v>0</v>
      </c>
      <c r="GV317" s="162">
        <f t="shared" si="1548"/>
        <v>0</v>
      </c>
      <c r="GW317" s="162">
        <f t="shared" si="1548"/>
        <v>0</v>
      </c>
      <c r="GX317" s="162">
        <f t="shared" si="1548"/>
        <v>0</v>
      </c>
      <c r="GY317" s="162">
        <f t="shared" si="1548"/>
        <v>0</v>
      </c>
      <c r="GZ317" s="162">
        <f t="shared" si="1548"/>
        <v>0</v>
      </c>
      <c r="HA317" s="162">
        <f t="shared" si="1548"/>
        <v>0</v>
      </c>
      <c r="HB317" s="162">
        <f t="shared" si="1548"/>
        <v>0</v>
      </c>
      <c r="HC317" s="162">
        <f t="shared" si="1548"/>
        <v>0</v>
      </c>
      <c r="HD317" s="162">
        <f t="shared" si="1548"/>
        <v>0</v>
      </c>
      <c r="HE317" s="162">
        <f t="shared" si="1548"/>
        <v>0</v>
      </c>
      <c r="HF317" s="162">
        <f t="shared" si="1548"/>
        <v>0</v>
      </c>
      <c r="HG317" s="162">
        <f t="shared" si="1548"/>
        <v>0</v>
      </c>
      <c r="HH317" s="162">
        <f t="shared" si="1548"/>
        <v>0</v>
      </c>
      <c r="HI317" s="162">
        <f t="shared" si="1548"/>
        <v>0</v>
      </c>
      <c r="HJ317" s="162">
        <f t="shared" si="1548"/>
        <v>0</v>
      </c>
      <c r="HK317" s="162">
        <f t="shared" si="1548"/>
        <v>0</v>
      </c>
      <c r="HL317" s="162">
        <f t="shared" si="1548"/>
        <v>0</v>
      </c>
      <c r="HM317" s="162">
        <f t="shared" si="1548"/>
        <v>0</v>
      </c>
      <c r="HN317" s="162">
        <f t="shared" si="1548"/>
        <v>0</v>
      </c>
      <c r="HO317" s="162">
        <f t="shared" si="1548"/>
        <v>0</v>
      </c>
      <c r="HP317" s="162">
        <f t="shared" si="1548"/>
        <v>0</v>
      </c>
      <c r="HQ317" s="162">
        <f t="shared" si="1548"/>
        <v>0</v>
      </c>
      <c r="HR317" s="162">
        <f t="shared" si="1548"/>
        <v>0</v>
      </c>
      <c r="HS317" s="162">
        <f t="shared" si="1548"/>
        <v>0</v>
      </c>
      <c r="HT317" s="162">
        <f t="shared" si="1548"/>
        <v>0</v>
      </c>
      <c r="HU317" s="162">
        <f t="shared" si="1548"/>
        <v>0</v>
      </c>
      <c r="HV317" s="162">
        <f t="shared" si="1548"/>
        <v>0</v>
      </c>
      <c r="HW317" s="162">
        <f t="shared" si="1548"/>
        <v>0</v>
      </c>
      <c r="HX317" s="162">
        <f t="shared" si="1548"/>
        <v>0</v>
      </c>
      <c r="HY317" s="162">
        <f t="shared" si="1548"/>
        <v>0</v>
      </c>
      <c r="HZ317" s="162">
        <f t="shared" si="1548"/>
        <v>0</v>
      </c>
      <c r="IA317" s="162">
        <f t="shared" si="1548"/>
        <v>0</v>
      </c>
      <c r="IB317" s="162">
        <f t="shared" si="1548"/>
        <v>0</v>
      </c>
      <c r="IC317" s="162">
        <f t="shared" si="1548"/>
        <v>0</v>
      </c>
      <c r="ID317" s="162">
        <f t="shared" si="1548"/>
        <v>0</v>
      </c>
      <c r="IE317" s="162">
        <f t="shared" si="1548"/>
        <v>0</v>
      </c>
      <c r="IF317" s="162">
        <f t="shared" si="1548"/>
        <v>0</v>
      </c>
      <c r="IG317" s="162">
        <f t="shared" si="1548"/>
        <v>0</v>
      </c>
      <c r="IH317" s="162">
        <f t="shared" si="1548"/>
        <v>0</v>
      </c>
      <c r="II317" s="162">
        <f t="shared" si="1548"/>
        <v>0</v>
      </c>
      <c r="IJ317" s="162">
        <f t="shared" si="1548"/>
        <v>0</v>
      </c>
      <c r="IK317" s="162">
        <f t="shared" si="1548"/>
        <v>0</v>
      </c>
      <c r="IL317" s="162">
        <f t="shared" si="1548"/>
        <v>0</v>
      </c>
      <c r="IM317" s="162">
        <f t="shared" si="1548"/>
        <v>0</v>
      </c>
      <c r="IN317" s="162">
        <f t="shared" si="1548"/>
        <v>0</v>
      </c>
      <c r="IO317" s="162">
        <f t="shared" si="17"/>
        <v>0</v>
      </c>
      <c r="IP317" s="162">
        <f t="shared" si="23"/>
        <v>0</v>
      </c>
      <c r="IQ317" s="162">
        <f t="shared" ref="IQ317:KK317" si="1549">MAX((MIN(CZ317+IP317,$IO$7))-GT317,0)</f>
        <v>0</v>
      </c>
      <c r="IR317" s="162">
        <f t="shared" si="1549"/>
        <v>0</v>
      </c>
      <c r="IS317" s="162">
        <f t="shared" si="1549"/>
        <v>0</v>
      </c>
      <c r="IT317" s="162">
        <f t="shared" si="1549"/>
        <v>0</v>
      </c>
      <c r="IU317" s="162">
        <f t="shared" si="1549"/>
        <v>0</v>
      </c>
      <c r="IV317" s="162">
        <f t="shared" si="1549"/>
        <v>0</v>
      </c>
      <c r="IW317" s="162">
        <f t="shared" si="1549"/>
        <v>0</v>
      </c>
      <c r="IX317" s="162">
        <f t="shared" si="1549"/>
        <v>0</v>
      </c>
      <c r="IY317" s="162">
        <f t="shared" si="1549"/>
        <v>0</v>
      </c>
      <c r="IZ317" s="162">
        <f t="shared" si="1549"/>
        <v>0</v>
      </c>
      <c r="JA317" s="162">
        <f t="shared" si="1549"/>
        <v>0</v>
      </c>
      <c r="JB317" s="162">
        <f t="shared" si="1549"/>
        <v>0</v>
      </c>
      <c r="JC317" s="162">
        <f t="shared" si="1549"/>
        <v>0</v>
      </c>
      <c r="JD317" s="162">
        <f t="shared" si="1549"/>
        <v>0</v>
      </c>
      <c r="JE317" s="162">
        <f t="shared" si="1549"/>
        <v>0</v>
      </c>
      <c r="JF317" s="162">
        <f t="shared" si="1549"/>
        <v>0</v>
      </c>
      <c r="JG317" s="162">
        <f t="shared" si="1549"/>
        <v>0</v>
      </c>
      <c r="JH317" s="162">
        <f t="shared" si="1549"/>
        <v>0</v>
      </c>
      <c r="JI317" s="162">
        <f t="shared" si="1549"/>
        <v>0</v>
      </c>
      <c r="JJ317" s="162">
        <f t="shared" si="1549"/>
        <v>0</v>
      </c>
      <c r="JK317" s="162">
        <f t="shared" si="1549"/>
        <v>0</v>
      </c>
      <c r="JL317" s="162">
        <f t="shared" si="1549"/>
        <v>0</v>
      </c>
      <c r="JM317" s="162">
        <f t="shared" si="1549"/>
        <v>0</v>
      </c>
      <c r="JN317" s="162">
        <f t="shared" si="1549"/>
        <v>0</v>
      </c>
      <c r="JO317" s="162">
        <f t="shared" si="1549"/>
        <v>0</v>
      </c>
      <c r="JP317" s="162">
        <f t="shared" si="1549"/>
        <v>0</v>
      </c>
      <c r="JQ317" s="162">
        <f t="shared" si="1549"/>
        <v>0</v>
      </c>
      <c r="JR317" s="162">
        <f t="shared" si="1549"/>
        <v>0</v>
      </c>
      <c r="JS317" s="162">
        <f t="shared" si="1549"/>
        <v>0</v>
      </c>
      <c r="JT317" s="162">
        <f t="shared" si="1549"/>
        <v>0</v>
      </c>
      <c r="JU317" s="162">
        <f t="shared" si="1549"/>
        <v>0</v>
      </c>
      <c r="JV317" s="162">
        <f t="shared" si="1549"/>
        <v>0</v>
      </c>
      <c r="JW317" s="162">
        <f t="shared" si="1549"/>
        <v>0</v>
      </c>
      <c r="JX317" s="162">
        <f t="shared" si="1549"/>
        <v>0</v>
      </c>
      <c r="JY317" s="162">
        <f t="shared" si="1549"/>
        <v>0</v>
      </c>
      <c r="JZ317" s="162">
        <f t="shared" si="1549"/>
        <v>0</v>
      </c>
      <c r="KA317" s="162">
        <f t="shared" si="1549"/>
        <v>0</v>
      </c>
      <c r="KB317" s="162">
        <f t="shared" si="1549"/>
        <v>0</v>
      </c>
      <c r="KC317" s="162">
        <f t="shared" si="1549"/>
        <v>0</v>
      </c>
      <c r="KD317" s="162">
        <f t="shared" si="1549"/>
        <v>0</v>
      </c>
      <c r="KE317" s="162">
        <f t="shared" si="1549"/>
        <v>0</v>
      </c>
      <c r="KF317" s="162">
        <f t="shared" si="1549"/>
        <v>0</v>
      </c>
      <c r="KG317" s="162">
        <f t="shared" si="1549"/>
        <v>0</v>
      </c>
      <c r="KH317" s="162">
        <f t="shared" si="1549"/>
        <v>0</v>
      </c>
      <c r="KI317" s="162">
        <f t="shared" si="1549"/>
        <v>0</v>
      </c>
      <c r="KJ317" s="162">
        <f t="shared" si="1549"/>
        <v>0</v>
      </c>
      <c r="KK317" s="162">
        <f t="shared" si="1549"/>
        <v>0</v>
      </c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</row>
    <row r="318" ht="14.25" customHeight="1" spans="1:326" x14ac:dyDescent="0.25">
      <c r="A318" s="1">
        <v>11</v>
      </c>
      <c r="B318" s="1">
        <f t="shared" ref="B318:C318" si="1550">B317+1</f>
        <v>308</v>
      </c>
      <c r="C318" s="232">
        <f t="shared" si="1550"/>
        <v>43773</v>
      </c>
      <c r="D318" s="162">
        <f t="shared" si="9"/>
        <v>0</v>
      </c>
      <c r="E318" s="162">
        <f>(SUMIFS(Profile!$F$2:$F$17521,Profile!$B$2:$B$17521,$B318,Profile!$C$2:$C$17521,E$8))*$C$6</f>
        <v>0</v>
      </c>
      <c r="F318" s="162">
        <f>(SUMIFS(Profile!$F$2:$F$17521,Profile!$B$2:$B$17521,$B318,Profile!$C$2:$C$17521,F$8))*$C$6</f>
        <v>0</v>
      </c>
      <c r="G318" s="162">
        <f>(SUMIFS(Profile!$F$2:$F$17521,Profile!$B$2:$B$17521,$B318,Profile!$C$2:$C$17521,G$8))*$C$6</f>
        <v>0</v>
      </c>
      <c r="H318" s="162">
        <f>(SUMIFS(Profile!$F$2:$F$17521,Profile!$B$2:$B$17521,$B318,Profile!$C$2:$C$17521,H$8))*$C$6</f>
        <v>0</v>
      </c>
      <c r="I318" s="162">
        <f>(SUMIFS(Profile!$F$2:$F$17521,Profile!$B$2:$B$17521,$B318,Profile!$C$2:$C$17521,I$8))*$C$6</f>
        <v>0</v>
      </c>
      <c r="J318" s="162">
        <f>(SUMIFS(Profile!$F$2:$F$17521,Profile!$B$2:$B$17521,$B318,Profile!$C$2:$C$17521,J$8))*$C$6</f>
        <v>0</v>
      </c>
      <c r="K318" s="162">
        <f>(SUMIFS(Profile!$F$2:$F$17521,Profile!$B$2:$B$17521,$B318,Profile!$C$2:$C$17521,K$8))*$C$6</f>
        <v>0</v>
      </c>
      <c r="L318" s="162">
        <f>(SUMIFS(Profile!$F$2:$F$17521,Profile!$B$2:$B$17521,$B318,Profile!$C$2:$C$17521,L$8))*$C$6</f>
        <v>0</v>
      </c>
      <c r="M318" s="162">
        <f>(SUMIFS(Profile!$F$2:$F$17521,Profile!$B$2:$B$17521,$B318,Profile!$C$2:$C$17521,M$8))*$C$6</f>
        <v>0</v>
      </c>
      <c r="N318" s="162">
        <f>(SUMIFS(Profile!$F$2:$F$17521,Profile!$B$2:$B$17521,$B318,Profile!$C$2:$C$17521,N$8))*$C$6</f>
        <v>0</v>
      </c>
      <c r="O318" s="162">
        <f>(SUMIFS(Profile!$F$2:$F$17521,Profile!$B$2:$B$17521,$B318,Profile!$C$2:$C$17521,O$8))*$C$6</f>
        <v>0</v>
      </c>
      <c r="P318" s="162">
        <f>(SUMIFS(Profile!$F$2:$F$17521,Profile!$B$2:$B$17521,$B318,Profile!$C$2:$C$17521,P$8))*$C$6</f>
        <v>0</v>
      </c>
      <c r="Q318" s="162">
        <f>(SUMIFS(Profile!$F$2:$F$17521,Profile!$B$2:$B$17521,$B318,Profile!$C$2:$C$17521,Q$8))*$C$6</f>
        <v>0</v>
      </c>
      <c r="R318" s="162">
        <f>(SUMIFS(Profile!$F$2:$F$17521,Profile!$B$2:$B$17521,$B318,Profile!$C$2:$C$17521,R$8))*$C$6</f>
        <v>0</v>
      </c>
      <c r="S318" s="162">
        <f>(SUMIFS(Profile!$F$2:$F$17521,Profile!$B$2:$B$17521,$B318,Profile!$C$2:$C$17521,S$8))*$C$6</f>
        <v>0</v>
      </c>
      <c r="T318" s="162">
        <f>(SUMIFS(Profile!$F$2:$F$17521,Profile!$B$2:$B$17521,$B318,Profile!$C$2:$C$17521,T$8))*$C$6</f>
        <v>0</v>
      </c>
      <c r="U318" s="162">
        <f>(SUMIFS(Profile!$F$2:$F$17521,Profile!$B$2:$B$17521,$B318,Profile!$C$2:$C$17521,U$8))*$C$6</f>
        <v>0</v>
      </c>
      <c r="V318" s="162">
        <f>(SUMIFS(Profile!$F$2:$F$17521,Profile!$B$2:$B$17521,$B318,Profile!$C$2:$C$17521,V$8))*$C$6</f>
        <v>0</v>
      </c>
      <c r="W318" s="162">
        <f>(SUMIFS(Profile!$F$2:$F$17521,Profile!$B$2:$B$17521,$B318,Profile!$C$2:$C$17521,W$8))*$C$6</f>
        <v>0</v>
      </c>
      <c r="X318" s="162">
        <f>(SUMIFS(Profile!$F$2:$F$17521,Profile!$B$2:$B$17521,$B318,Profile!$C$2:$C$17521,X$8))*$C$6</f>
        <v>0</v>
      </c>
      <c r="Y318" s="162">
        <f>(SUMIFS(Profile!$F$2:$F$17521,Profile!$B$2:$B$17521,$B318,Profile!$C$2:$C$17521,Y$8))*$C$6</f>
        <v>0</v>
      </c>
      <c r="Z318" s="162">
        <f>(SUMIFS(Profile!$F$2:$F$17521,Profile!$B$2:$B$17521,$B318,Profile!$C$2:$C$17521,Z$8))*$C$6</f>
        <v>0</v>
      </c>
      <c r="AA318" s="162">
        <f>(SUMIFS(Profile!$F$2:$F$17521,Profile!$B$2:$B$17521,$B318,Profile!$C$2:$C$17521,AA$8))*$C$6</f>
        <v>0</v>
      </c>
      <c r="AB318" s="162">
        <f>(SUMIFS(Profile!$F$2:$F$17521,Profile!$B$2:$B$17521,$B318,Profile!$C$2:$C$17521,AB$8))*$C$6</f>
        <v>0</v>
      </c>
      <c r="AC318" s="162">
        <f>(SUMIFS(Profile!$F$2:$F$17521,Profile!$B$2:$B$17521,$B318,Profile!$C$2:$C$17521,AC$8))*$C$6</f>
        <v>0</v>
      </c>
      <c r="AD318" s="162">
        <f>(SUMIFS(Profile!$F$2:$F$17521,Profile!$B$2:$B$17521,$B318,Profile!$C$2:$C$17521,AD$8))*$C$6</f>
        <v>0</v>
      </c>
      <c r="AE318" s="162">
        <f>(SUMIFS(Profile!$F$2:$F$17521,Profile!$B$2:$B$17521,$B318,Profile!$C$2:$C$17521,AE$8))*$C$6</f>
        <v>0</v>
      </c>
      <c r="AF318" s="162">
        <f>(SUMIFS(Profile!$F$2:$F$17521,Profile!$B$2:$B$17521,$B318,Profile!$C$2:$C$17521,AF$8))*$C$6</f>
        <v>0</v>
      </c>
      <c r="AG318" s="162">
        <f>(SUMIFS(Profile!$F$2:$F$17521,Profile!$B$2:$B$17521,$B318,Profile!$C$2:$C$17521,AG$8))*$C$6</f>
        <v>0</v>
      </c>
      <c r="AH318" s="162">
        <f>(SUMIFS(Profile!$F$2:$F$17521,Profile!$B$2:$B$17521,$B318,Profile!$C$2:$C$17521,AH$8))*$C$6</f>
        <v>0</v>
      </c>
      <c r="AI318" s="162">
        <f>(SUMIFS(Profile!$F$2:$F$17521,Profile!$B$2:$B$17521,$B318,Profile!$C$2:$C$17521,AI$8))*$C$6</f>
        <v>0</v>
      </c>
      <c r="AJ318" s="162">
        <f>(SUMIFS(Profile!$F$2:$F$17521,Profile!$B$2:$B$17521,$B318,Profile!$C$2:$C$17521,AJ$8))*$C$6</f>
        <v>0</v>
      </c>
      <c r="AK318" s="162">
        <f>(SUMIFS(Profile!$F$2:$F$17521,Profile!$B$2:$B$17521,$B318,Profile!$C$2:$C$17521,AK$8))*$C$6</f>
        <v>0</v>
      </c>
      <c r="AL318" s="162">
        <f>(SUMIFS(Profile!$F$2:$F$17521,Profile!$B$2:$B$17521,$B318,Profile!$C$2:$C$17521,AL$8))*$C$6</f>
        <v>0</v>
      </c>
      <c r="AM318" s="162">
        <f>(SUMIFS(Profile!$F$2:$F$17521,Profile!$B$2:$B$17521,$B318,Profile!$C$2:$C$17521,AM$8))*$C$6</f>
        <v>0</v>
      </c>
      <c r="AN318" s="162">
        <f>(SUMIFS(Profile!$F$2:$F$17521,Profile!$B$2:$B$17521,$B318,Profile!$C$2:$C$17521,AN$8))*$C$6</f>
        <v>0</v>
      </c>
      <c r="AO318" s="162">
        <f>(SUMIFS(Profile!$F$2:$F$17521,Profile!$B$2:$B$17521,$B318,Profile!$C$2:$C$17521,AO$8))*$C$6</f>
        <v>0</v>
      </c>
      <c r="AP318" s="162">
        <f>(SUMIFS(Profile!$F$2:$F$17521,Profile!$B$2:$B$17521,$B318,Profile!$C$2:$C$17521,AP$8))*$C$6</f>
        <v>0</v>
      </c>
      <c r="AQ318" s="162">
        <f>(SUMIFS(Profile!$F$2:$F$17521,Profile!$B$2:$B$17521,$B318,Profile!$C$2:$C$17521,AQ$8))*$C$6</f>
        <v>0</v>
      </c>
      <c r="AR318" s="162">
        <f>(SUMIFS(Profile!$F$2:$F$17521,Profile!$B$2:$B$17521,$B318,Profile!$C$2:$C$17521,AR$8))*$C$6</f>
        <v>0</v>
      </c>
      <c r="AS318" s="162">
        <f>(SUMIFS(Profile!$F$2:$F$17521,Profile!$B$2:$B$17521,$B318,Profile!$C$2:$C$17521,AS$8))*$C$6</f>
        <v>0</v>
      </c>
      <c r="AT318" s="162">
        <f>(SUMIFS(Profile!$F$2:$F$17521,Profile!$B$2:$B$17521,$B318,Profile!$C$2:$C$17521,AT$8))*$C$6</f>
        <v>0</v>
      </c>
      <c r="AU318" s="162">
        <f>(SUMIFS(Profile!$F$2:$F$17521,Profile!$B$2:$B$17521,$B318,Profile!$C$2:$C$17521,AU$8))*$C$6</f>
        <v>0</v>
      </c>
      <c r="AV318" s="162">
        <f>(SUMIFS(Profile!$F$2:$F$17521,Profile!$B$2:$B$17521,$B318,Profile!$C$2:$C$17521,AV$8))*$C$6</f>
        <v>0</v>
      </c>
      <c r="AW318" s="162">
        <f>(SUMIFS(Profile!$F$2:$F$17521,Profile!$B$2:$B$17521,$B318,Profile!$C$2:$C$17521,AW$8))*$C$6</f>
        <v>0</v>
      </c>
      <c r="AX318" s="162">
        <f>(SUMIFS(Profile!$F$2:$F$17521,Profile!$B$2:$B$17521,$B318,Profile!$C$2:$C$17521,AX$8))*$C$6</f>
        <v>0</v>
      </c>
      <c r="AY318" s="162">
        <f>(SUMIFS(Profile!$F$2:$F$17521,Profile!$B$2:$B$17521,$B318,Profile!$C$2:$C$17521,AY$8))*$C$6</f>
        <v>0</v>
      </c>
      <c r="AZ318" s="162">
        <f>(SUMIFS(Profile!$F$2:$F$17521,Profile!$B$2:$B$17521,$B318,Profile!$C$2:$C$17521,AZ$8))*$C$6</f>
        <v>0</v>
      </c>
      <c r="BA318" s="162">
        <f t="shared" si="10"/>
        <v>0</v>
      </c>
      <c r="BB318" s="162">
        <f>(SUMIFS(Profile!$E$2:$E$17521,Profile!$B$2:$B$17521,$B318,Profile!$C$2:$C$17521,BB$8))*$C$9</f>
        <v>0</v>
      </c>
      <c r="BC318" s="162">
        <f>(SUMIFS(Profile!$E$2:$E$17521,Profile!$B$2:$B$17521,$B318,Profile!$C$2:$C$17521,BC$8))*$C$9</f>
        <v>0</v>
      </c>
      <c r="BD318" s="162">
        <f>(SUMIFS(Profile!$E$2:$E$17521,Profile!$B$2:$B$17521,$B318,Profile!$C$2:$C$17521,BD$8))*$C$9</f>
        <v>0</v>
      </c>
      <c r="BE318" s="162">
        <f>(SUMIFS(Profile!$E$2:$E$17521,Profile!$B$2:$B$17521,$B318,Profile!$C$2:$C$17521,BE$8))*$C$9</f>
        <v>0</v>
      </c>
      <c r="BF318" s="162">
        <f>(SUMIFS(Profile!$E$2:$E$17521,Profile!$B$2:$B$17521,$B318,Profile!$C$2:$C$17521,BF$8))*$C$9</f>
        <v>0</v>
      </c>
      <c r="BG318" s="162">
        <f>(SUMIFS(Profile!$E$2:$E$17521,Profile!$B$2:$B$17521,$B318,Profile!$C$2:$C$17521,BG$8))*$C$9</f>
        <v>0</v>
      </c>
      <c r="BH318" s="162">
        <f>(SUMIFS(Profile!$E$2:$E$17521,Profile!$B$2:$B$17521,$B318,Profile!$C$2:$C$17521,BH$8))*$C$9</f>
        <v>0</v>
      </c>
      <c r="BI318" s="162">
        <f>(SUMIFS(Profile!$E$2:$E$17521,Profile!$B$2:$B$17521,$B318,Profile!$C$2:$C$17521,BI$8))*$C$9</f>
        <v>0</v>
      </c>
      <c r="BJ318" s="162">
        <f>(SUMIFS(Profile!$E$2:$E$17521,Profile!$B$2:$B$17521,$B318,Profile!$C$2:$C$17521,BJ$8))*$C$9</f>
        <v>0</v>
      </c>
      <c r="BK318" s="162">
        <f>(SUMIFS(Profile!$E$2:$E$17521,Profile!$B$2:$B$17521,$B318,Profile!$C$2:$C$17521,BK$8))*$C$9</f>
        <v>0</v>
      </c>
      <c r="BL318" s="162">
        <f>(SUMIFS(Profile!$E$2:$E$17521,Profile!$B$2:$B$17521,$B318,Profile!$C$2:$C$17521,BL$8))*$C$9</f>
        <v>0</v>
      </c>
      <c r="BM318" s="162">
        <f>(SUMIFS(Profile!$E$2:$E$17521,Profile!$B$2:$B$17521,$B318,Profile!$C$2:$C$17521,BM$8))*$C$9</f>
        <v>0</v>
      </c>
      <c r="BN318" s="162">
        <f>(SUMIFS(Profile!$E$2:$E$17521,Profile!$B$2:$B$17521,$B318,Profile!$C$2:$C$17521,BN$8))*$C$9</f>
        <v>0</v>
      </c>
      <c r="BO318" s="162">
        <f>(SUMIFS(Profile!$E$2:$E$17521,Profile!$B$2:$B$17521,$B318,Profile!$C$2:$C$17521,BO$8))*$C$9</f>
        <v>0</v>
      </c>
      <c r="BP318" s="162">
        <f>(SUMIFS(Profile!$E$2:$E$17521,Profile!$B$2:$B$17521,$B318,Profile!$C$2:$C$17521,BP$8))*$C$9</f>
        <v>0</v>
      </c>
      <c r="BQ318" s="162">
        <f>(SUMIFS(Profile!$E$2:$E$17521,Profile!$B$2:$B$17521,$B318,Profile!$C$2:$C$17521,BQ$8))*$C$9</f>
        <v>0</v>
      </c>
      <c r="BR318" s="162">
        <f>(SUMIFS(Profile!$E$2:$E$17521,Profile!$B$2:$B$17521,$B318,Profile!$C$2:$C$17521,BR$8))*$C$9</f>
        <v>0</v>
      </c>
      <c r="BS318" s="162">
        <f>(SUMIFS(Profile!$E$2:$E$17521,Profile!$B$2:$B$17521,$B318,Profile!$C$2:$C$17521,BS$8))*$C$9</f>
        <v>0</v>
      </c>
      <c r="BT318" s="162">
        <f>(SUMIFS(Profile!$E$2:$E$17521,Profile!$B$2:$B$17521,$B318,Profile!$C$2:$C$17521,BT$8))*$C$9</f>
        <v>0</v>
      </c>
      <c r="BU318" s="162">
        <f>(SUMIFS(Profile!$E$2:$E$17521,Profile!$B$2:$B$17521,$B318,Profile!$C$2:$C$17521,BU$8))*$C$9</f>
        <v>0</v>
      </c>
      <c r="BV318" s="162">
        <f>(SUMIFS(Profile!$E$2:$E$17521,Profile!$B$2:$B$17521,$B318,Profile!$C$2:$C$17521,BV$8))*$C$9</f>
        <v>0</v>
      </c>
      <c r="BW318" s="162">
        <f>(SUMIFS(Profile!$E$2:$E$17521,Profile!$B$2:$B$17521,$B318,Profile!$C$2:$C$17521,BW$8))*$C$9</f>
        <v>0</v>
      </c>
      <c r="BX318" s="162">
        <f>(SUMIFS(Profile!$E$2:$E$17521,Profile!$B$2:$B$17521,$B318,Profile!$C$2:$C$17521,BX$8))*$C$9</f>
        <v>0</v>
      </c>
      <c r="BY318" s="162">
        <f>(SUMIFS(Profile!$E$2:$E$17521,Profile!$B$2:$B$17521,$B318,Profile!$C$2:$C$17521,BY$8))*$C$9</f>
        <v>0</v>
      </c>
      <c r="BZ318" s="162">
        <f>(SUMIFS(Profile!$E$2:$E$17521,Profile!$B$2:$B$17521,$B318,Profile!$C$2:$C$17521,BZ$8))*$C$9</f>
        <v>0</v>
      </c>
      <c r="CA318" s="162">
        <f>(SUMIFS(Profile!$E$2:$E$17521,Profile!$B$2:$B$17521,$B318,Profile!$C$2:$C$17521,CA$8))*$C$9</f>
        <v>0</v>
      </c>
      <c r="CB318" s="162">
        <f>(SUMIFS(Profile!$E$2:$E$17521,Profile!$B$2:$B$17521,$B318,Profile!$C$2:$C$17521,CB$8))*$C$9</f>
        <v>0</v>
      </c>
      <c r="CC318" s="162">
        <f>(SUMIFS(Profile!$E$2:$E$17521,Profile!$B$2:$B$17521,$B318,Profile!$C$2:$C$17521,CC$8))*$C$9</f>
        <v>0</v>
      </c>
      <c r="CD318" s="162">
        <f>(SUMIFS(Profile!$E$2:$E$17521,Profile!$B$2:$B$17521,$B318,Profile!$C$2:$C$17521,CD$8))*$C$9</f>
        <v>0</v>
      </c>
      <c r="CE318" s="162">
        <f>(SUMIFS(Profile!$E$2:$E$17521,Profile!$B$2:$B$17521,$B318,Profile!$C$2:$C$17521,CE$8))*$C$9</f>
        <v>0</v>
      </c>
      <c r="CF318" s="162">
        <f>(SUMIFS(Profile!$E$2:$E$17521,Profile!$B$2:$B$17521,$B318,Profile!$C$2:$C$17521,CF$8))*$C$9</f>
        <v>0</v>
      </c>
      <c r="CG318" s="162">
        <f>(SUMIFS(Profile!$E$2:$E$17521,Profile!$B$2:$B$17521,$B318,Profile!$C$2:$C$17521,CG$8))*$C$9</f>
        <v>0</v>
      </c>
      <c r="CH318" s="162">
        <f>(SUMIFS(Profile!$E$2:$E$17521,Profile!$B$2:$B$17521,$B318,Profile!$C$2:$C$17521,CH$8))*$C$9</f>
        <v>0</v>
      </c>
      <c r="CI318" s="162">
        <f>(SUMIFS(Profile!$E$2:$E$17521,Profile!$B$2:$B$17521,$B318,Profile!$C$2:$C$17521,CI$8))*$C$9</f>
        <v>0</v>
      </c>
      <c r="CJ318" s="162">
        <f>(SUMIFS(Profile!$E$2:$E$17521,Profile!$B$2:$B$17521,$B318,Profile!$C$2:$C$17521,CJ$8))*$C$9</f>
        <v>0</v>
      </c>
      <c r="CK318" s="162">
        <f>(SUMIFS(Profile!$E$2:$E$17521,Profile!$B$2:$B$17521,$B318,Profile!$C$2:$C$17521,CK$8))*$C$9</f>
        <v>0</v>
      </c>
      <c r="CL318" s="162">
        <f>(SUMIFS(Profile!$E$2:$E$17521,Profile!$B$2:$B$17521,$B318,Profile!$C$2:$C$17521,CL$8))*$C$9</f>
        <v>0</v>
      </c>
      <c r="CM318" s="162">
        <f>(SUMIFS(Profile!$E$2:$E$17521,Profile!$B$2:$B$17521,$B318,Profile!$C$2:$C$17521,CM$8))*$C$9</f>
        <v>0</v>
      </c>
      <c r="CN318" s="162">
        <f>(SUMIFS(Profile!$E$2:$E$17521,Profile!$B$2:$B$17521,$B318,Profile!$C$2:$C$17521,CN$8))*$C$9</f>
        <v>0</v>
      </c>
      <c r="CO318" s="162">
        <f>(SUMIFS(Profile!$E$2:$E$17521,Profile!$B$2:$B$17521,$B318,Profile!$C$2:$C$17521,CO$8))*$C$9</f>
        <v>0</v>
      </c>
      <c r="CP318" s="162">
        <f>(SUMIFS(Profile!$E$2:$E$17521,Profile!$B$2:$B$17521,$B318,Profile!$C$2:$C$17521,CP$8))*$C$9</f>
        <v>0</v>
      </c>
      <c r="CQ318" s="162">
        <f>(SUMIFS(Profile!$E$2:$E$17521,Profile!$B$2:$B$17521,$B318,Profile!$C$2:$C$17521,CQ$8))*$C$9</f>
        <v>0</v>
      </c>
      <c r="CR318" s="162">
        <f>(SUMIFS(Profile!$E$2:$E$17521,Profile!$B$2:$B$17521,$B318,Profile!$C$2:$C$17521,CR$8))*$C$9</f>
        <v>0</v>
      </c>
      <c r="CS318" s="162">
        <f>(SUMIFS(Profile!$E$2:$E$17521,Profile!$B$2:$B$17521,$B318,Profile!$C$2:$C$17521,CS$8))*$C$9</f>
        <v>0</v>
      </c>
      <c r="CT318" s="162">
        <f>(SUMIFS(Profile!$E$2:$E$17521,Profile!$B$2:$B$17521,$B318,Profile!$C$2:$C$17521,CT$8))*$C$9</f>
        <v>0</v>
      </c>
      <c r="CU318" s="162">
        <f>(SUMIFS(Profile!$E$2:$E$17521,Profile!$B$2:$B$17521,$B318,Profile!$C$2:$C$17521,CU$8))*$C$9</f>
        <v>0</v>
      </c>
      <c r="CV318" s="162">
        <f>(SUMIFS(Profile!$E$2:$E$17521,Profile!$B$2:$B$17521,$B318,Profile!$C$2:$C$17521,CV$8))*$C$9</f>
        <v>0</v>
      </c>
      <c r="CW318" s="162">
        <f>(SUMIFS(Profile!$E$2:$E$17521,Profile!$B$2:$B$17521,$B318,Profile!$C$2:$C$17521,CW$8))*$C$9</f>
        <v>0</v>
      </c>
      <c r="CX318" s="162">
        <f t="shared" si="11"/>
        <v>0</v>
      </c>
      <c r="CY318" s="162">
        <f t="shared" ref="CY318:ET318" si="1551">MAX(BB318-E318,0)</f>
        <v>0</v>
      </c>
      <c r="CZ318" s="162">
        <f t="shared" si="1551"/>
        <v>0</v>
      </c>
      <c r="DA318" s="162">
        <f t="shared" si="1551"/>
        <v>0</v>
      </c>
      <c r="DB318" s="162">
        <f t="shared" si="1551"/>
        <v>0</v>
      </c>
      <c r="DC318" s="162">
        <f t="shared" si="1551"/>
        <v>0</v>
      </c>
      <c r="DD318" s="162">
        <f t="shared" si="1551"/>
        <v>0</v>
      </c>
      <c r="DE318" s="162">
        <f t="shared" si="1551"/>
        <v>0</v>
      </c>
      <c r="DF318" s="162">
        <f t="shared" si="1551"/>
        <v>0</v>
      </c>
      <c r="DG318" s="162">
        <f t="shared" si="1551"/>
        <v>0</v>
      </c>
      <c r="DH318" s="162">
        <f t="shared" si="1551"/>
        <v>0</v>
      </c>
      <c r="DI318" s="162">
        <f t="shared" si="1551"/>
        <v>0</v>
      </c>
      <c r="DJ318" s="162">
        <f t="shared" si="1551"/>
        <v>0</v>
      </c>
      <c r="DK318" s="162">
        <f t="shared" si="1551"/>
        <v>0</v>
      </c>
      <c r="DL318" s="162">
        <f t="shared" si="1551"/>
        <v>0</v>
      </c>
      <c r="DM318" s="162">
        <f t="shared" si="1551"/>
        <v>0</v>
      </c>
      <c r="DN318" s="162">
        <f t="shared" si="1551"/>
        <v>0</v>
      </c>
      <c r="DO318" s="162">
        <f t="shared" si="1551"/>
        <v>0</v>
      </c>
      <c r="DP318" s="162">
        <f t="shared" si="1551"/>
        <v>0</v>
      </c>
      <c r="DQ318" s="162">
        <f t="shared" si="1551"/>
        <v>0</v>
      </c>
      <c r="DR318" s="162">
        <f t="shared" si="1551"/>
        <v>0</v>
      </c>
      <c r="DS318" s="162">
        <f t="shared" si="1551"/>
        <v>0</v>
      </c>
      <c r="DT318" s="162">
        <f t="shared" si="1551"/>
        <v>0</v>
      </c>
      <c r="DU318" s="162">
        <f t="shared" si="1551"/>
        <v>0</v>
      </c>
      <c r="DV318" s="162">
        <f t="shared" si="1551"/>
        <v>0</v>
      </c>
      <c r="DW318" s="162">
        <f t="shared" si="1551"/>
        <v>0</v>
      </c>
      <c r="DX318" s="162">
        <f t="shared" si="1551"/>
        <v>0</v>
      </c>
      <c r="DY318" s="162">
        <f t="shared" si="1551"/>
        <v>0</v>
      </c>
      <c r="DZ318" s="162">
        <f t="shared" si="1551"/>
        <v>0</v>
      </c>
      <c r="EA318" s="162">
        <f t="shared" si="1551"/>
        <v>0</v>
      </c>
      <c r="EB318" s="162">
        <f t="shared" si="1551"/>
        <v>0</v>
      </c>
      <c r="EC318" s="162">
        <f t="shared" si="1551"/>
        <v>0</v>
      </c>
      <c r="ED318" s="162">
        <f t="shared" si="1551"/>
        <v>0</v>
      </c>
      <c r="EE318" s="162">
        <f t="shared" si="1551"/>
        <v>0</v>
      </c>
      <c r="EF318" s="162">
        <f t="shared" si="1551"/>
        <v>0</v>
      </c>
      <c r="EG318" s="162">
        <f t="shared" si="1551"/>
        <v>0</v>
      </c>
      <c r="EH318" s="162">
        <f t="shared" si="1551"/>
        <v>0</v>
      </c>
      <c r="EI318" s="162">
        <f t="shared" si="1551"/>
        <v>0</v>
      </c>
      <c r="EJ318" s="162">
        <f t="shared" si="1551"/>
        <v>0</v>
      </c>
      <c r="EK318" s="162">
        <f t="shared" si="1551"/>
        <v>0</v>
      </c>
      <c r="EL318" s="162">
        <f t="shared" si="1551"/>
        <v>0</v>
      </c>
      <c r="EM318" s="162">
        <f t="shared" si="1551"/>
        <v>0</v>
      </c>
      <c r="EN318" s="162">
        <f t="shared" si="1551"/>
        <v>0</v>
      </c>
      <c r="EO318" s="162">
        <f t="shared" si="1551"/>
        <v>0</v>
      </c>
      <c r="EP318" s="162">
        <f t="shared" si="1551"/>
        <v>0</v>
      </c>
      <c r="EQ318" s="162">
        <f t="shared" si="1551"/>
        <v>0</v>
      </c>
      <c r="ER318" s="162">
        <f t="shared" si="1551"/>
        <v>0</v>
      </c>
      <c r="ES318" s="162">
        <f t="shared" si="1551"/>
        <v>0</v>
      </c>
      <c r="ET318" s="162">
        <f t="shared" si="1551"/>
        <v>0</v>
      </c>
      <c r="EU318" s="162">
        <f t="shared" si="13"/>
        <v>0</v>
      </c>
      <c r="EV318" s="162">
        <f t="shared" ref="EV318:GQ318" si="1552">BB318-CY318</f>
        <v>0</v>
      </c>
      <c r="EW318" s="162">
        <f t="shared" si="1552"/>
        <v>0</v>
      </c>
      <c r="EX318" s="162">
        <f t="shared" si="1552"/>
        <v>0</v>
      </c>
      <c r="EY318" s="162">
        <f t="shared" si="1552"/>
        <v>0</v>
      </c>
      <c r="EZ318" s="162">
        <f t="shared" si="1552"/>
        <v>0</v>
      </c>
      <c r="FA318" s="162">
        <f t="shared" si="1552"/>
        <v>0</v>
      </c>
      <c r="FB318" s="162">
        <f t="shared" si="1552"/>
        <v>0</v>
      </c>
      <c r="FC318" s="162">
        <f t="shared" si="1552"/>
        <v>0</v>
      </c>
      <c r="FD318" s="162">
        <f t="shared" si="1552"/>
        <v>0</v>
      </c>
      <c r="FE318" s="162">
        <f t="shared" si="1552"/>
        <v>0</v>
      </c>
      <c r="FF318" s="162">
        <f t="shared" si="1552"/>
        <v>0</v>
      </c>
      <c r="FG318" s="162">
        <f t="shared" si="1552"/>
        <v>0</v>
      </c>
      <c r="FH318" s="162">
        <f t="shared" si="1552"/>
        <v>0</v>
      </c>
      <c r="FI318" s="162">
        <f t="shared" si="1552"/>
        <v>0</v>
      </c>
      <c r="FJ318" s="162">
        <f t="shared" si="1552"/>
        <v>0</v>
      </c>
      <c r="FK318" s="162">
        <f t="shared" si="1552"/>
        <v>0</v>
      </c>
      <c r="FL318" s="162">
        <f t="shared" si="1552"/>
        <v>0</v>
      </c>
      <c r="FM318" s="162">
        <f t="shared" si="1552"/>
        <v>0</v>
      </c>
      <c r="FN318" s="162">
        <f t="shared" si="1552"/>
        <v>0</v>
      </c>
      <c r="FO318" s="162">
        <f t="shared" si="1552"/>
        <v>0</v>
      </c>
      <c r="FP318" s="162">
        <f t="shared" si="1552"/>
        <v>0</v>
      </c>
      <c r="FQ318" s="162">
        <f t="shared" si="1552"/>
        <v>0</v>
      </c>
      <c r="FR318" s="162">
        <f t="shared" si="1552"/>
        <v>0</v>
      </c>
      <c r="FS318" s="162">
        <f t="shared" si="1552"/>
        <v>0</v>
      </c>
      <c r="FT318" s="162">
        <f t="shared" si="1552"/>
        <v>0</v>
      </c>
      <c r="FU318" s="162">
        <f t="shared" si="1552"/>
        <v>0</v>
      </c>
      <c r="FV318" s="162">
        <f t="shared" si="1552"/>
        <v>0</v>
      </c>
      <c r="FW318" s="162">
        <f t="shared" si="1552"/>
        <v>0</v>
      </c>
      <c r="FX318" s="162">
        <f t="shared" si="1552"/>
        <v>0</v>
      </c>
      <c r="FY318" s="162">
        <f t="shared" si="1552"/>
        <v>0</v>
      </c>
      <c r="FZ318" s="162">
        <f t="shared" si="1552"/>
        <v>0</v>
      </c>
      <c r="GA318" s="162">
        <f t="shared" si="1552"/>
        <v>0</v>
      </c>
      <c r="GB318" s="162">
        <f t="shared" si="1552"/>
        <v>0</v>
      </c>
      <c r="GC318" s="162">
        <f t="shared" si="1552"/>
        <v>0</v>
      </c>
      <c r="GD318" s="162">
        <f t="shared" si="1552"/>
        <v>0</v>
      </c>
      <c r="GE318" s="162">
        <f t="shared" si="1552"/>
        <v>0</v>
      </c>
      <c r="GF318" s="162">
        <f t="shared" si="1552"/>
        <v>0</v>
      </c>
      <c r="GG318" s="162">
        <f t="shared" si="1552"/>
        <v>0</v>
      </c>
      <c r="GH318" s="162">
        <f t="shared" si="1552"/>
        <v>0</v>
      </c>
      <c r="GI318" s="162">
        <f t="shared" si="1552"/>
        <v>0</v>
      </c>
      <c r="GJ318" s="162">
        <f t="shared" si="1552"/>
        <v>0</v>
      </c>
      <c r="GK318" s="162">
        <f t="shared" si="1552"/>
        <v>0</v>
      </c>
      <c r="GL318" s="162">
        <f t="shared" si="1552"/>
        <v>0</v>
      </c>
      <c r="GM318" s="162">
        <f t="shared" si="1552"/>
        <v>0</v>
      </c>
      <c r="GN318" s="162">
        <f t="shared" si="1552"/>
        <v>0</v>
      </c>
      <c r="GO318" s="162">
        <f t="shared" si="1552"/>
        <v>0</v>
      </c>
      <c r="GP318" s="162">
        <f t="shared" si="1552"/>
        <v>0</v>
      </c>
      <c r="GQ318" s="162">
        <f t="shared" si="1552"/>
        <v>0</v>
      </c>
      <c r="GR318" s="162">
        <f t="shared" si="15"/>
        <v>0</v>
      </c>
      <c r="GS318" s="162">
        <f t="shared" ref="GS318:IN318" si="1553">E318-EV318</f>
        <v>0</v>
      </c>
      <c r="GT318" s="162">
        <f t="shared" si="1553"/>
        <v>0</v>
      </c>
      <c r="GU318" s="162">
        <f t="shared" si="1553"/>
        <v>0</v>
      </c>
      <c r="GV318" s="162">
        <f t="shared" si="1553"/>
        <v>0</v>
      </c>
      <c r="GW318" s="162">
        <f t="shared" si="1553"/>
        <v>0</v>
      </c>
      <c r="GX318" s="162">
        <f t="shared" si="1553"/>
        <v>0</v>
      </c>
      <c r="GY318" s="162">
        <f t="shared" si="1553"/>
        <v>0</v>
      </c>
      <c r="GZ318" s="162">
        <f t="shared" si="1553"/>
        <v>0</v>
      </c>
      <c r="HA318" s="162">
        <f t="shared" si="1553"/>
        <v>0</v>
      </c>
      <c r="HB318" s="162">
        <f t="shared" si="1553"/>
        <v>0</v>
      </c>
      <c r="HC318" s="162">
        <f t="shared" si="1553"/>
        <v>0</v>
      </c>
      <c r="HD318" s="162">
        <f t="shared" si="1553"/>
        <v>0</v>
      </c>
      <c r="HE318" s="162">
        <f t="shared" si="1553"/>
        <v>0</v>
      </c>
      <c r="HF318" s="162">
        <f t="shared" si="1553"/>
        <v>0</v>
      </c>
      <c r="HG318" s="162">
        <f t="shared" si="1553"/>
        <v>0</v>
      </c>
      <c r="HH318" s="162">
        <f t="shared" si="1553"/>
        <v>0</v>
      </c>
      <c r="HI318" s="162">
        <f t="shared" si="1553"/>
        <v>0</v>
      </c>
      <c r="HJ318" s="162">
        <f t="shared" si="1553"/>
        <v>0</v>
      </c>
      <c r="HK318" s="162">
        <f t="shared" si="1553"/>
        <v>0</v>
      </c>
      <c r="HL318" s="162">
        <f t="shared" si="1553"/>
        <v>0</v>
      </c>
      <c r="HM318" s="162">
        <f t="shared" si="1553"/>
        <v>0</v>
      </c>
      <c r="HN318" s="162">
        <f t="shared" si="1553"/>
        <v>0</v>
      </c>
      <c r="HO318" s="162">
        <f t="shared" si="1553"/>
        <v>0</v>
      </c>
      <c r="HP318" s="162">
        <f t="shared" si="1553"/>
        <v>0</v>
      </c>
      <c r="HQ318" s="162">
        <f t="shared" si="1553"/>
        <v>0</v>
      </c>
      <c r="HR318" s="162">
        <f t="shared" si="1553"/>
        <v>0</v>
      </c>
      <c r="HS318" s="162">
        <f t="shared" si="1553"/>
        <v>0</v>
      </c>
      <c r="HT318" s="162">
        <f t="shared" si="1553"/>
        <v>0</v>
      </c>
      <c r="HU318" s="162">
        <f t="shared" si="1553"/>
        <v>0</v>
      </c>
      <c r="HV318" s="162">
        <f t="shared" si="1553"/>
        <v>0</v>
      </c>
      <c r="HW318" s="162">
        <f t="shared" si="1553"/>
        <v>0</v>
      </c>
      <c r="HX318" s="162">
        <f t="shared" si="1553"/>
        <v>0</v>
      </c>
      <c r="HY318" s="162">
        <f t="shared" si="1553"/>
        <v>0</v>
      </c>
      <c r="HZ318" s="162">
        <f t="shared" si="1553"/>
        <v>0</v>
      </c>
      <c r="IA318" s="162">
        <f t="shared" si="1553"/>
        <v>0</v>
      </c>
      <c r="IB318" s="162">
        <f t="shared" si="1553"/>
        <v>0</v>
      </c>
      <c r="IC318" s="162">
        <f t="shared" si="1553"/>
        <v>0</v>
      </c>
      <c r="ID318" s="162">
        <f t="shared" si="1553"/>
        <v>0</v>
      </c>
      <c r="IE318" s="162">
        <f t="shared" si="1553"/>
        <v>0</v>
      </c>
      <c r="IF318" s="162">
        <f t="shared" si="1553"/>
        <v>0</v>
      </c>
      <c r="IG318" s="162">
        <f t="shared" si="1553"/>
        <v>0</v>
      </c>
      <c r="IH318" s="162">
        <f t="shared" si="1553"/>
        <v>0</v>
      </c>
      <c r="II318" s="162">
        <f t="shared" si="1553"/>
        <v>0</v>
      </c>
      <c r="IJ318" s="162">
        <f t="shared" si="1553"/>
        <v>0</v>
      </c>
      <c r="IK318" s="162">
        <f t="shared" si="1553"/>
        <v>0</v>
      </c>
      <c r="IL318" s="162">
        <f t="shared" si="1553"/>
        <v>0</v>
      </c>
      <c r="IM318" s="162">
        <f t="shared" si="1553"/>
        <v>0</v>
      </c>
      <c r="IN318" s="162">
        <f t="shared" si="1553"/>
        <v>0</v>
      </c>
      <c r="IO318" s="162">
        <f t="shared" si="17"/>
        <v>0</v>
      </c>
      <c r="IP318" s="162">
        <f t="shared" si="23"/>
        <v>0</v>
      </c>
      <c r="IQ318" s="162">
        <f t="shared" ref="IQ318:KK318" si="1554">MAX((MIN(CZ318+IP318,$IO$7))-GT318,0)</f>
        <v>0</v>
      </c>
      <c r="IR318" s="162">
        <f t="shared" si="1554"/>
        <v>0</v>
      </c>
      <c r="IS318" s="162">
        <f t="shared" si="1554"/>
        <v>0</v>
      </c>
      <c r="IT318" s="162">
        <f t="shared" si="1554"/>
        <v>0</v>
      </c>
      <c r="IU318" s="162">
        <f t="shared" si="1554"/>
        <v>0</v>
      </c>
      <c r="IV318" s="162">
        <f t="shared" si="1554"/>
        <v>0</v>
      </c>
      <c r="IW318" s="162">
        <f t="shared" si="1554"/>
        <v>0</v>
      </c>
      <c r="IX318" s="162">
        <f t="shared" si="1554"/>
        <v>0</v>
      </c>
      <c r="IY318" s="162">
        <f t="shared" si="1554"/>
        <v>0</v>
      </c>
      <c r="IZ318" s="162">
        <f t="shared" si="1554"/>
        <v>0</v>
      </c>
      <c r="JA318" s="162">
        <f t="shared" si="1554"/>
        <v>0</v>
      </c>
      <c r="JB318" s="162">
        <f t="shared" si="1554"/>
        <v>0</v>
      </c>
      <c r="JC318" s="162">
        <f t="shared" si="1554"/>
        <v>0</v>
      </c>
      <c r="JD318" s="162">
        <f t="shared" si="1554"/>
        <v>0</v>
      </c>
      <c r="JE318" s="162">
        <f t="shared" si="1554"/>
        <v>0</v>
      </c>
      <c r="JF318" s="162">
        <f t="shared" si="1554"/>
        <v>0</v>
      </c>
      <c r="JG318" s="162">
        <f t="shared" si="1554"/>
        <v>0</v>
      </c>
      <c r="JH318" s="162">
        <f t="shared" si="1554"/>
        <v>0</v>
      </c>
      <c r="JI318" s="162">
        <f t="shared" si="1554"/>
        <v>0</v>
      </c>
      <c r="JJ318" s="162">
        <f t="shared" si="1554"/>
        <v>0</v>
      </c>
      <c r="JK318" s="162">
        <f t="shared" si="1554"/>
        <v>0</v>
      </c>
      <c r="JL318" s="162">
        <f t="shared" si="1554"/>
        <v>0</v>
      </c>
      <c r="JM318" s="162">
        <f t="shared" si="1554"/>
        <v>0</v>
      </c>
      <c r="JN318" s="162">
        <f t="shared" si="1554"/>
        <v>0</v>
      </c>
      <c r="JO318" s="162">
        <f t="shared" si="1554"/>
        <v>0</v>
      </c>
      <c r="JP318" s="162">
        <f t="shared" si="1554"/>
        <v>0</v>
      </c>
      <c r="JQ318" s="162">
        <f t="shared" si="1554"/>
        <v>0</v>
      </c>
      <c r="JR318" s="162">
        <f t="shared" si="1554"/>
        <v>0</v>
      </c>
      <c r="JS318" s="162">
        <f t="shared" si="1554"/>
        <v>0</v>
      </c>
      <c r="JT318" s="162">
        <f t="shared" si="1554"/>
        <v>0</v>
      </c>
      <c r="JU318" s="162">
        <f t="shared" si="1554"/>
        <v>0</v>
      </c>
      <c r="JV318" s="162">
        <f t="shared" si="1554"/>
        <v>0</v>
      </c>
      <c r="JW318" s="162">
        <f t="shared" si="1554"/>
        <v>0</v>
      </c>
      <c r="JX318" s="162">
        <f t="shared" si="1554"/>
        <v>0</v>
      </c>
      <c r="JY318" s="162">
        <f t="shared" si="1554"/>
        <v>0</v>
      </c>
      <c r="JZ318" s="162">
        <f t="shared" si="1554"/>
        <v>0</v>
      </c>
      <c r="KA318" s="162">
        <f t="shared" si="1554"/>
        <v>0</v>
      </c>
      <c r="KB318" s="162">
        <f t="shared" si="1554"/>
        <v>0</v>
      </c>
      <c r="KC318" s="162">
        <f t="shared" si="1554"/>
        <v>0</v>
      </c>
      <c r="KD318" s="162">
        <f t="shared" si="1554"/>
        <v>0</v>
      </c>
      <c r="KE318" s="162">
        <f t="shared" si="1554"/>
        <v>0</v>
      </c>
      <c r="KF318" s="162">
        <f t="shared" si="1554"/>
        <v>0</v>
      </c>
      <c r="KG318" s="162">
        <f t="shared" si="1554"/>
        <v>0</v>
      </c>
      <c r="KH318" s="162">
        <f t="shared" si="1554"/>
        <v>0</v>
      </c>
      <c r="KI318" s="162">
        <f t="shared" si="1554"/>
        <v>0</v>
      </c>
      <c r="KJ318" s="162">
        <f t="shared" si="1554"/>
        <v>0</v>
      </c>
      <c r="KK318" s="162">
        <f t="shared" si="1554"/>
        <v>0</v>
      </c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</row>
    <row r="319" ht="14.25" customHeight="1" spans="1:326" x14ac:dyDescent="0.25">
      <c r="A319" s="1">
        <v>11</v>
      </c>
      <c r="B319" s="1">
        <f t="shared" ref="B319:C319" si="1555">B318+1</f>
        <v>309</v>
      </c>
      <c r="C319" s="232">
        <f t="shared" si="1555"/>
        <v>43774</v>
      </c>
      <c r="D319" s="162">
        <f t="shared" si="9"/>
        <v>0</v>
      </c>
      <c r="E319" s="162">
        <f>(SUMIFS(Profile!$F$2:$F$17521,Profile!$B$2:$B$17521,$B319,Profile!$C$2:$C$17521,E$8))*$C$6</f>
        <v>0</v>
      </c>
      <c r="F319" s="162">
        <f>(SUMIFS(Profile!$F$2:$F$17521,Profile!$B$2:$B$17521,$B319,Profile!$C$2:$C$17521,F$8))*$C$6</f>
        <v>0</v>
      </c>
      <c r="G319" s="162">
        <f>(SUMIFS(Profile!$F$2:$F$17521,Profile!$B$2:$B$17521,$B319,Profile!$C$2:$C$17521,G$8))*$C$6</f>
        <v>0</v>
      </c>
      <c r="H319" s="162">
        <f>(SUMIFS(Profile!$F$2:$F$17521,Profile!$B$2:$B$17521,$B319,Profile!$C$2:$C$17521,H$8))*$C$6</f>
        <v>0</v>
      </c>
      <c r="I319" s="162">
        <f>(SUMIFS(Profile!$F$2:$F$17521,Profile!$B$2:$B$17521,$B319,Profile!$C$2:$C$17521,I$8))*$C$6</f>
        <v>0</v>
      </c>
      <c r="J319" s="162">
        <f>(SUMIFS(Profile!$F$2:$F$17521,Profile!$B$2:$B$17521,$B319,Profile!$C$2:$C$17521,J$8))*$C$6</f>
        <v>0</v>
      </c>
      <c r="K319" s="162">
        <f>(SUMIFS(Profile!$F$2:$F$17521,Profile!$B$2:$B$17521,$B319,Profile!$C$2:$C$17521,K$8))*$C$6</f>
        <v>0</v>
      </c>
      <c r="L319" s="162">
        <f>(SUMIFS(Profile!$F$2:$F$17521,Profile!$B$2:$B$17521,$B319,Profile!$C$2:$C$17521,L$8))*$C$6</f>
        <v>0</v>
      </c>
      <c r="M319" s="162">
        <f>(SUMIFS(Profile!$F$2:$F$17521,Profile!$B$2:$B$17521,$B319,Profile!$C$2:$C$17521,M$8))*$C$6</f>
        <v>0</v>
      </c>
      <c r="N319" s="162">
        <f>(SUMIFS(Profile!$F$2:$F$17521,Profile!$B$2:$B$17521,$B319,Profile!$C$2:$C$17521,N$8))*$C$6</f>
        <v>0</v>
      </c>
      <c r="O319" s="162">
        <f>(SUMIFS(Profile!$F$2:$F$17521,Profile!$B$2:$B$17521,$B319,Profile!$C$2:$C$17521,O$8))*$C$6</f>
        <v>0</v>
      </c>
      <c r="P319" s="162">
        <f>(SUMIFS(Profile!$F$2:$F$17521,Profile!$B$2:$B$17521,$B319,Profile!$C$2:$C$17521,P$8))*$C$6</f>
        <v>0</v>
      </c>
      <c r="Q319" s="162">
        <f>(SUMIFS(Profile!$F$2:$F$17521,Profile!$B$2:$B$17521,$B319,Profile!$C$2:$C$17521,Q$8))*$C$6</f>
        <v>0</v>
      </c>
      <c r="R319" s="162">
        <f>(SUMIFS(Profile!$F$2:$F$17521,Profile!$B$2:$B$17521,$B319,Profile!$C$2:$C$17521,R$8))*$C$6</f>
        <v>0</v>
      </c>
      <c r="S319" s="162">
        <f>(SUMIFS(Profile!$F$2:$F$17521,Profile!$B$2:$B$17521,$B319,Profile!$C$2:$C$17521,S$8))*$C$6</f>
        <v>0</v>
      </c>
      <c r="T319" s="162">
        <f>(SUMIFS(Profile!$F$2:$F$17521,Profile!$B$2:$B$17521,$B319,Profile!$C$2:$C$17521,T$8))*$C$6</f>
        <v>0</v>
      </c>
      <c r="U319" s="162">
        <f>(SUMIFS(Profile!$F$2:$F$17521,Profile!$B$2:$B$17521,$B319,Profile!$C$2:$C$17521,U$8))*$C$6</f>
        <v>0</v>
      </c>
      <c r="V319" s="162">
        <f>(SUMIFS(Profile!$F$2:$F$17521,Profile!$B$2:$B$17521,$B319,Profile!$C$2:$C$17521,V$8))*$C$6</f>
        <v>0</v>
      </c>
      <c r="W319" s="162">
        <f>(SUMIFS(Profile!$F$2:$F$17521,Profile!$B$2:$B$17521,$B319,Profile!$C$2:$C$17521,W$8))*$C$6</f>
        <v>0</v>
      </c>
      <c r="X319" s="162">
        <f>(SUMIFS(Profile!$F$2:$F$17521,Profile!$B$2:$B$17521,$B319,Profile!$C$2:$C$17521,X$8))*$C$6</f>
        <v>0</v>
      </c>
      <c r="Y319" s="162">
        <f>(SUMIFS(Profile!$F$2:$F$17521,Profile!$B$2:$B$17521,$B319,Profile!$C$2:$C$17521,Y$8))*$C$6</f>
        <v>0</v>
      </c>
      <c r="Z319" s="162">
        <f>(SUMIFS(Profile!$F$2:$F$17521,Profile!$B$2:$B$17521,$B319,Profile!$C$2:$C$17521,Z$8))*$C$6</f>
        <v>0</v>
      </c>
      <c r="AA319" s="162">
        <f>(SUMIFS(Profile!$F$2:$F$17521,Profile!$B$2:$B$17521,$B319,Profile!$C$2:$C$17521,AA$8))*$C$6</f>
        <v>0</v>
      </c>
      <c r="AB319" s="162">
        <f>(SUMIFS(Profile!$F$2:$F$17521,Profile!$B$2:$B$17521,$B319,Profile!$C$2:$C$17521,AB$8))*$C$6</f>
        <v>0</v>
      </c>
      <c r="AC319" s="162">
        <f>(SUMIFS(Profile!$F$2:$F$17521,Profile!$B$2:$B$17521,$B319,Profile!$C$2:$C$17521,AC$8))*$C$6</f>
        <v>0</v>
      </c>
      <c r="AD319" s="162">
        <f>(SUMIFS(Profile!$F$2:$F$17521,Profile!$B$2:$B$17521,$B319,Profile!$C$2:$C$17521,AD$8))*$C$6</f>
        <v>0</v>
      </c>
      <c r="AE319" s="162">
        <f>(SUMIFS(Profile!$F$2:$F$17521,Profile!$B$2:$B$17521,$B319,Profile!$C$2:$C$17521,AE$8))*$C$6</f>
        <v>0</v>
      </c>
      <c r="AF319" s="162">
        <f>(SUMIFS(Profile!$F$2:$F$17521,Profile!$B$2:$B$17521,$B319,Profile!$C$2:$C$17521,AF$8))*$C$6</f>
        <v>0</v>
      </c>
      <c r="AG319" s="162">
        <f>(SUMIFS(Profile!$F$2:$F$17521,Profile!$B$2:$B$17521,$B319,Profile!$C$2:$C$17521,AG$8))*$C$6</f>
        <v>0</v>
      </c>
      <c r="AH319" s="162">
        <f>(SUMIFS(Profile!$F$2:$F$17521,Profile!$B$2:$B$17521,$B319,Profile!$C$2:$C$17521,AH$8))*$C$6</f>
        <v>0</v>
      </c>
      <c r="AI319" s="162">
        <f>(SUMIFS(Profile!$F$2:$F$17521,Profile!$B$2:$B$17521,$B319,Profile!$C$2:$C$17521,AI$8))*$C$6</f>
        <v>0</v>
      </c>
      <c r="AJ319" s="162">
        <f>(SUMIFS(Profile!$F$2:$F$17521,Profile!$B$2:$B$17521,$B319,Profile!$C$2:$C$17521,AJ$8))*$C$6</f>
        <v>0</v>
      </c>
      <c r="AK319" s="162">
        <f>(SUMIFS(Profile!$F$2:$F$17521,Profile!$B$2:$B$17521,$B319,Profile!$C$2:$C$17521,AK$8))*$C$6</f>
        <v>0</v>
      </c>
      <c r="AL319" s="162">
        <f>(SUMIFS(Profile!$F$2:$F$17521,Profile!$B$2:$B$17521,$B319,Profile!$C$2:$C$17521,AL$8))*$C$6</f>
        <v>0</v>
      </c>
      <c r="AM319" s="162">
        <f>(SUMIFS(Profile!$F$2:$F$17521,Profile!$B$2:$B$17521,$B319,Profile!$C$2:$C$17521,AM$8))*$C$6</f>
        <v>0</v>
      </c>
      <c r="AN319" s="162">
        <f>(SUMIFS(Profile!$F$2:$F$17521,Profile!$B$2:$B$17521,$B319,Profile!$C$2:$C$17521,AN$8))*$C$6</f>
        <v>0</v>
      </c>
      <c r="AO319" s="162">
        <f>(SUMIFS(Profile!$F$2:$F$17521,Profile!$B$2:$B$17521,$B319,Profile!$C$2:$C$17521,AO$8))*$C$6</f>
        <v>0</v>
      </c>
      <c r="AP319" s="162">
        <f>(SUMIFS(Profile!$F$2:$F$17521,Profile!$B$2:$B$17521,$B319,Profile!$C$2:$C$17521,AP$8))*$C$6</f>
        <v>0</v>
      </c>
      <c r="AQ319" s="162">
        <f>(SUMIFS(Profile!$F$2:$F$17521,Profile!$B$2:$B$17521,$B319,Profile!$C$2:$C$17521,AQ$8))*$C$6</f>
        <v>0</v>
      </c>
      <c r="AR319" s="162">
        <f>(SUMIFS(Profile!$F$2:$F$17521,Profile!$B$2:$B$17521,$B319,Profile!$C$2:$C$17521,AR$8))*$C$6</f>
        <v>0</v>
      </c>
      <c r="AS319" s="162">
        <f>(SUMIFS(Profile!$F$2:$F$17521,Profile!$B$2:$B$17521,$B319,Profile!$C$2:$C$17521,AS$8))*$C$6</f>
        <v>0</v>
      </c>
      <c r="AT319" s="162">
        <f>(SUMIFS(Profile!$F$2:$F$17521,Profile!$B$2:$B$17521,$B319,Profile!$C$2:$C$17521,AT$8))*$C$6</f>
        <v>0</v>
      </c>
      <c r="AU319" s="162">
        <f>(SUMIFS(Profile!$F$2:$F$17521,Profile!$B$2:$B$17521,$B319,Profile!$C$2:$C$17521,AU$8))*$C$6</f>
        <v>0</v>
      </c>
      <c r="AV319" s="162">
        <f>(SUMIFS(Profile!$F$2:$F$17521,Profile!$B$2:$B$17521,$B319,Profile!$C$2:$C$17521,AV$8))*$C$6</f>
        <v>0</v>
      </c>
      <c r="AW319" s="162">
        <f>(SUMIFS(Profile!$F$2:$F$17521,Profile!$B$2:$B$17521,$B319,Profile!$C$2:$C$17521,AW$8))*$C$6</f>
        <v>0</v>
      </c>
      <c r="AX319" s="162">
        <f>(SUMIFS(Profile!$F$2:$F$17521,Profile!$B$2:$B$17521,$B319,Profile!$C$2:$C$17521,AX$8))*$C$6</f>
        <v>0</v>
      </c>
      <c r="AY319" s="162">
        <f>(SUMIFS(Profile!$F$2:$F$17521,Profile!$B$2:$B$17521,$B319,Profile!$C$2:$C$17521,AY$8))*$C$6</f>
        <v>0</v>
      </c>
      <c r="AZ319" s="162">
        <f>(SUMIFS(Profile!$F$2:$F$17521,Profile!$B$2:$B$17521,$B319,Profile!$C$2:$C$17521,AZ$8))*$C$6</f>
        <v>0</v>
      </c>
      <c r="BA319" s="162">
        <f t="shared" si="10"/>
        <v>0</v>
      </c>
      <c r="BB319" s="162">
        <f>(SUMIFS(Profile!$E$2:$E$17521,Profile!$B$2:$B$17521,$B319,Profile!$C$2:$C$17521,BB$8))*$C$9</f>
        <v>0</v>
      </c>
      <c r="BC319" s="162">
        <f>(SUMIFS(Profile!$E$2:$E$17521,Profile!$B$2:$B$17521,$B319,Profile!$C$2:$C$17521,BC$8))*$C$9</f>
        <v>0</v>
      </c>
      <c r="BD319" s="162">
        <f>(SUMIFS(Profile!$E$2:$E$17521,Profile!$B$2:$B$17521,$B319,Profile!$C$2:$C$17521,BD$8))*$C$9</f>
        <v>0</v>
      </c>
      <c r="BE319" s="162">
        <f>(SUMIFS(Profile!$E$2:$E$17521,Profile!$B$2:$B$17521,$B319,Profile!$C$2:$C$17521,BE$8))*$C$9</f>
        <v>0</v>
      </c>
      <c r="BF319" s="162">
        <f>(SUMIFS(Profile!$E$2:$E$17521,Profile!$B$2:$B$17521,$B319,Profile!$C$2:$C$17521,BF$8))*$C$9</f>
        <v>0</v>
      </c>
      <c r="BG319" s="162">
        <f>(SUMIFS(Profile!$E$2:$E$17521,Profile!$B$2:$B$17521,$B319,Profile!$C$2:$C$17521,BG$8))*$C$9</f>
        <v>0</v>
      </c>
      <c r="BH319" s="162">
        <f>(SUMIFS(Profile!$E$2:$E$17521,Profile!$B$2:$B$17521,$B319,Profile!$C$2:$C$17521,BH$8))*$C$9</f>
        <v>0</v>
      </c>
      <c r="BI319" s="162">
        <f>(SUMIFS(Profile!$E$2:$E$17521,Profile!$B$2:$B$17521,$B319,Profile!$C$2:$C$17521,BI$8))*$C$9</f>
        <v>0</v>
      </c>
      <c r="BJ319" s="162">
        <f>(SUMIFS(Profile!$E$2:$E$17521,Profile!$B$2:$B$17521,$B319,Profile!$C$2:$C$17521,BJ$8))*$C$9</f>
        <v>0</v>
      </c>
      <c r="BK319" s="162">
        <f>(SUMIFS(Profile!$E$2:$E$17521,Profile!$B$2:$B$17521,$B319,Profile!$C$2:$C$17521,BK$8))*$C$9</f>
        <v>0</v>
      </c>
      <c r="BL319" s="162">
        <f>(SUMIFS(Profile!$E$2:$E$17521,Profile!$B$2:$B$17521,$B319,Profile!$C$2:$C$17521,BL$8))*$C$9</f>
        <v>0</v>
      </c>
      <c r="BM319" s="162">
        <f>(SUMIFS(Profile!$E$2:$E$17521,Profile!$B$2:$B$17521,$B319,Profile!$C$2:$C$17521,BM$8))*$C$9</f>
        <v>0</v>
      </c>
      <c r="BN319" s="162">
        <f>(SUMIFS(Profile!$E$2:$E$17521,Profile!$B$2:$B$17521,$B319,Profile!$C$2:$C$17521,BN$8))*$C$9</f>
        <v>0</v>
      </c>
      <c r="BO319" s="162">
        <f>(SUMIFS(Profile!$E$2:$E$17521,Profile!$B$2:$B$17521,$B319,Profile!$C$2:$C$17521,BO$8))*$C$9</f>
        <v>0</v>
      </c>
      <c r="BP319" s="162">
        <f>(SUMIFS(Profile!$E$2:$E$17521,Profile!$B$2:$B$17521,$B319,Profile!$C$2:$C$17521,BP$8))*$C$9</f>
        <v>0</v>
      </c>
      <c r="BQ319" s="162">
        <f>(SUMIFS(Profile!$E$2:$E$17521,Profile!$B$2:$B$17521,$B319,Profile!$C$2:$C$17521,BQ$8))*$C$9</f>
        <v>0</v>
      </c>
      <c r="BR319" s="162">
        <f>(SUMIFS(Profile!$E$2:$E$17521,Profile!$B$2:$B$17521,$B319,Profile!$C$2:$C$17521,BR$8))*$C$9</f>
        <v>0</v>
      </c>
      <c r="BS319" s="162">
        <f>(SUMIFS(Profile!$E$2:$E$17521,Profile!$B$2:$B$17521,$B319,Profile!$C$2:$C$17521,BS$8))*$C$9</f>
        <v>0</v>
      </c>
      <c r="BT319" s="162">
        <f>(SUMIFS(Profile!$E$2:$E$17521,Profile!$B$2:$B$17521,$B319,Profile!$C$2:$C$17521,BT$8))*$C$9</f>
        <v>0</v>
      </c>
      <c r="BU319" s="162">
        <f>(SUMIFS(Profile!$E$2:$E$17521,Profile!$B$2:$B$17521,$B319,Profile!$C$2:$C$17521,BU$8))*$C$9</f>
        <v>0</v>
      </c>
      <c r="BV319" s="162">
        <f>(SUMIFS(Profile!$E$2:$E$17521,Profile!$B$2:$B$17521,$B319,Profile!$C$2:$C$17521,BV$8))*$C$9</f>
        <v>0</v>
      </c>
      <c r="BW319" s="162">
        <f>(SUMIFS(Profile!$E$2:$E$17521,Profile!$B$2:$B$17521,$B319,Profile!$C$2:$C$17521,BW$8))*$C$9</f>
        <v>0</v>
      </c>
      <c r="BX319" s="162">
        <f>(SUMIFS(Profile!$E$2:$E$17521,Profile!$B$2:$B$17521,$B319,Profile!$C$2:$C$17521,BX$8))*$C$9</f>
        <v>0</v>
      </c>
      <c r="BY319" s="162">
        <f>(SUMIFS(Profile!$E$2:$E$17521,Profile!$B$2:$B$17521,$B319,Profile!$C$2:$C$17521,BY$8))*$C$9</f>
        <v>0</v>
      </c>
      <c r="BZ319" s="162">
        <f>(SUMIFS(Profile!$E$2:$E$17521,Profile!$B$2:$B$17521,$B319,Profile!$C$2:$C$17521,BZ$8))*$C$9</f>
        <v>0</v>
      </c>
      <c r="CA319" s="162">
        <f>(SUMIFS(Profile!$E$2:$E$17521,Profile!$B$2:$B$17521,$B319,Profile!$C$2:$C$17521,CA$8))*$C$9</f>
        <v>0</v>
      </c>
      <c r="CB319" s="162">
        <f>(SUMIFS(Profile!$E$2:$E$17521,Profile!$B$2:$B$17521,$B319,Profile!$C$2:$C$17521,CB$8))*$C$9</f>
        <v>0</v>
      </c>
      <c r="CC319" s="162">
        <f>(SUMIFS(Profile!$E$2:$E$17521,Profile!$B$2:$B$17521,$B319,Profile!$C$2:$C$17521,CC$8))*$C$9</f>
        <v>0</v>
      </c>
      <c r="CD319" s="162">
        <f>(SUMIFS(Profile!$E$2:$E$17521,Profile!$B$2:$B$17521,$B319,Profile!$C$2:$C$17521,CD$8))*$C$9</f>
        <v>0</v>
      </c>
      <c r="CE319" s="162">
        <f>(SUMIFS(Profile!$E$2:$E$17521,Profile!$B$2:$B$17521,$B319,Profile!$C$2:$C$17521,CE$8))*$C$9</f>
        <v>0</v>
      </c>
      <c r="CF319" s="162">
        <f>(SUMIFS(Profile!$E$2:$E$17521,Profile!$B$2:$B$17521,$B319,Profile!$C$2:$C$17521,CF$8))*$C$9</f>
        <v>0</v>
      </c>
      <c r="CG319" s="162">
        <f>(SUMIFS(Profile!$E$2:$E$17521,Profile!$B$2:$B$17521,$B319,Profile!$C$2:$C$17521,CG$8))*$C$9</f>
        <v>0</v>
      </c>
      <c r="CH319" s="162">
        <f>(SUMIFS(Profile!$E$2:$E$17521,Profile!$B$2:$B$17521,$B319,Profile!$C$2:$C$17521,CH$8))*$C$9</f>
        <v>0</v>
      </c>
      <c r="CI319" s="162">
        <f>(SUMIFS(Profile!$E$2:$E$17521,Profile!$B$2:$B$17521,$B319,Profile!$C$2:$C$17521,CI$8))*$C$9</f>
        <v>0</v>
      </c>
      <c r="CJ319" s="162">
        <f>(SUMIFS(Profile!$E$2:$E$17521,Profile!$B$2:$B$17521,$B319,Profile!$C$2:$C$17521,CJ$8))*$C$9</f>
        <v>0</v>
      </c>
      <c r="CK319" s="162">
        <f>(SUMIFS(Profile!$E$2:$E$17521,Profile!$B$2:$B$17521,$B319,Profile!$C$2:$C$17521,CK$8))*$C$9</f>
        <v>0</v>
      </c>
      <c r="CL319" s="162">
        <f>(SUMIFS(Profile!$E$2:$E$17521,Profile!$B$2:$B$17521,$B319,Profile!$C$2:$C$17521,CL$8))*$C$9</f>
        <v>0</v>
      </c>
      <c r="CM319" s="162">
        <f>(SUMIFS(Profile!$E$2:$E$17521,Profile!$B$2:$B$17521,$B319,Profile!$C$2:$C$17521,CM$8))*$C$9</f>
        <v>0</v>
      </c>
      <c r="CN319" s="162">
        <f>(SUMIFS(Profile!$E$2:$E$17521,Profile!$B$2:$B$17521,$B319,Profile!$C$2:$C$17521,CN$8))*$C$9</f>
        <v>0</v>
      </c>
      <c r="CO319" s="162">
        <f>(SUMIFS(Profile!$E$2:$E$17521,Profile!$B$2:$B$17521,$B319,Profile!$C$2:$C$17521,CO$8))*$C$9</f>
        <v>0</v>
      </c>
      <c r="CP319" s="162">
        <f>(SUMIFS(Profile!$E$2:$E$17521,Profile!$B$2:$B$17521,$B319,Profile!$C$2:$C$17521,CP$8))*$C$9</f>
        <v>0</v>
      </c>
      <c r="CQ319" s="162">
        <f>(SUMIFS(Profile!$E$2:$E$17521,Profile!$B$2:$B$17521,$B319,Profile!$C$2:$C$17521,CQ$8))*$C$9</f>
        <v>0</v>
      </c>
      <c r="CR319" s="162">
        <f>(SUMIFS(Profile!$E$2:$E$17521,Profile!$B$2:$B$17521,$B319,Profile!$C$2:$C$17521,CR$8))*$C$9</f>
        <v>0</v>
      </c>
      <c r="CS319" s="162">
        <f>(SUMIFS(Profile!$E$2:$E$17521,Profile!$B$2:$B$17521,$B319,Profile!$C$2:$C$17521,CS$8))*$C$9</f>
        <v>0</v>
      </c>
      <c r="CT319" s="162">
        <f>(SUMIFS(Profile!$E$2:$E$17521,Profile!$B$2:$B$17521,$B319,Profile!$C$2:$C$17521,CT$8))*$C$9</f>
        <v>0</v>
      </c>
      <c r="CU319" s="162">
        <f>(SUMIFS(Profile!$E$2:$E$17521,Profile!$B$2:$B$17521,$B319,Profile!$C$2:$C$17521,CU$8))*$C$9</f>
        <v>0</v>
      </c>
      <c r="CV319" s="162">
        <f>(SUMIFS(Profile!$E$2:$E$17521,Profile!$B$2:$B$17521,$B319,Profile!$C$2:$C$17521,CV$8))*$C$9</f>
        <v>0</v>
      </c>
      <c r="CW319" s="162">
        <f>(SUMIFS(Profile!$E$2:$E$17521,Profile!$B$2:$B$17521,$B319,Profile!$C$2:$C$17521,CW$8))*$C$9</f>
        <v>0</v>
      </c>
      <c r="CX319" s="162">
        <f t="shared" si="11"/>
        <v>0</v>
      </c>
      <c r="CY319" s="162">
        <f t="shared" ref="CY319:ET319" si="1556">MAX(BB319-E319,0)</f>
        <v>0</v>
      </c>
      <c r="CZ319" s="162">
        <f t="shared" si="1556"/>
        <v>0</v>
      </c>
      <c r="DA319" s="162">
        <f t="shared" si="1556"/>
        <v>0</v>
      </c>
      <c r="DB319" s="162">
        <f t="shared" si="1556"/>
        <v>0</v>
      </c>
      <c r="DC319" s="162">
        <f t="shared" si="1556"/>
        <v>0</v>
      </c>
      <c r="DD319" s="162">
        <f t="shared" si="1556"/>
        <v>0</v>
      </c>
      <c r="DE319" s="162">
        <f t="shared" si="1556"/>
        <v>0</v>
      </c>
      <c r="DF319" s="162">
        <f t="shared" si="1556"/>
        <v>0</v>
      </c>
      <c r="DG319" s="162">
        <f t="shared" si="1556"/>
        <v>0</v>
      </c>
      <c r="DH319" s="162">
        <f t="shared" si="1556"/>
        <v>0</v>
      </c>
      <c r="DI319" s="162">
        <f t="shared" si="1556"/>
        <v>0</v>
      </c>
      <c r="DJ319" s="162">
        <f t="shared" si="1556"/>
        <v>0</v>
      </c>
      <c r="DK319" s="162">
        <f t="shared" si="1556"/>
        <v>0</v>
      </c>
      <c r="DL319" s="162">
        <f t="shared" si="1556"/>
        <v>0</v>
      </c>
      <c r="DM319" s="162">
        <f t="shared" si="1556"/>
        <v>0</v>
      </c>
      <c r="DN319" s="162">
        <f t="shared" si="1556"/>
        <v>0</v>
      </c>
      <c r="DO319" s="162">
        <f t="shared" si="1556"/>
        <v>0</v>
      </c>
      <c r="DP319" s="162">
        <f t="shared" si="1556"/>
        <v>0</v>
      </c>
      <c r="DQ319" s="162">
        <f t="shared" si="1556"/>
        <v>0</v>
      </c>
      <c r="DR319" s="162">
        <f t="shared" si="1556"/>
        <v>0</v>
      </c>
      <c r="DS319" s="162">
        <f t="shared" si="1556"/>
        <v>0</v>
      </c>
      <c r="DT319" s="162">
        <f t="shared" si="1556"/>
        <v>0</v>
      </c>
      <c r="DU319" s="162">
        <f t="shared" si="1556"/>
        <v>0</v>
      </c>
      <c r="DV319" s="162">
        <f t="shared" si="1556"/>
        <v>0</v>
      </c>
      <c r="DW319" s="162">
        <f t="shared" si="1556"/>
        <v>0</v>
      </c>
      <c r="DX319" s="162">
        <f t="shared" si="1556"/>
        <v>0</v>
      </c>
      <c r="DY319" s="162">
        <f t="shared" si="1556"/>
        <v>0</v>
      </c>
      <c r="DZ319" s="162">
        <f t="shared" si="1556"/>
        <v>0</v>
      </c>
      <c r="EA319" s="162">
        <f t="shared" si="1556"/>
        <v>0</v>
      </c>
      <c r="EB319" s="162">
        <f t="shared" si="1556"/>
        <v>0</v>
      </c>
      <c r="EC319" s="162">
        <f t="shared" si="1556"/>
        <v>0</v>
      </c>
      <c r="ED319" s="162">
        <f t="shared" si="1556"/>
        <v>0</v>
      </c>
      <c r="EE319" s="162">
        <f t="shared" si="1556"/>
        <v>0</v>
      </c>
      <c r="EF319" s="162">
        <f t="shared" si="1556"/>
        <v>0</v>
      </c>
      <c r="EG319" s="162">
        <f t="shared" si="1556"/>
        <v>0</v>
      </c>
      <c r="EH319" s="162">
        <f t="shared" si="1556"/>
        <v>0</v>
      </c>
      <c r="EI319" s="162">
        <f t="shared" si="1556"/>
        <v>0</v>
      </c>
      <c r="EJ319" s="162">
        <f t="shared" si="1556"/>
        <v>0</v>
      </c>
      <c r="EK319" s="162">
        <f t="shared" si="1556"/>
        <v>0</v>
      </c>
      <c r="EL319" s="162">
        <f t="shared" si="1556"/>
        <v>0</v>
      </c>
      <c r="EM319" s="162">
        <f t="shared" si="1556"/>
        <v>0</v>
      </c>
      <c r="EN319" s="162">
        <f t="shared" si="1556"/>
        <v>0</v>
      </c>
      <c r="EO319" s="162">
        <f t="shared" si="1556"/>
        <v>0</v>
      </c>
      <c r="EP319" s="162">
        <f t="shared" si="1556"/>
        <v>0</v>
      </c>
      <c r="EQ319" s="162">
        <f t="shared" si="1556"/>
        <v>0</v>
      </c>
      <c r="ER319" s="162">
        <f t="shared" si="1556"/>
        <v>0</v>
      </c>
      <c r="ES319" s="162">
        <f t="shared" si="1556"/>
        <v>0</v>
      </c>
      <c r="ET319" s="162">
        <f t="shared" si="1556"/>
        <v>0</v>
      </c>
      <c r="EU319" s="162">
        <f t="shared" si="13"/>
        <v>0</v>
      </c>
      <c r="EV319" s="162">
        <f t="shared" ref="EV319:GQ319" si="1557">BB319-CY319</f>
        <v>0</v>
      </c>
      <c r="EW319" s="162">
        <f t="shared" si="1557"/>
        <v>0</v>
      </c>
      <c r="EX319" s="162">
        <f t="shared" si="1557"/>
        <v>0</v>
      </c>
      <c r="EY319" s="162">
        <f t="shared" si="1557"/>
        <v>0</v>
      </c>
      <c r="EZ319" s="162">
        <f t="shared" si="1557"/>
        <v>0</v>
      </c>
      <c r="FA319" s="162">
        <f t="shared" si="1557"/>
        <v>0</v>
      </c>
      <c r="FB319" s="162">
        <f t="shared" si="1557"/>
        <v>0</v>
      </c>
      <c r="FC319" s="162">
        <f t="shared" si="1557"/>
        <v>0</v>
      </c>
      <c r="FD319" s="162">
        <f t="shared" si="1557"/>
        <v>0</v>
      </c>
      <c r="FE319" s="162">
        <f t="shared" si="1557"/>
        <v>0</v>
      </c>
      <c r="FF319" s="162">
        <f t="shared" si="1557"/>
        <v>0</v>
      </c>
      <c r="FG319" s="162">
        <f t="shared" si="1557"/>
        <v>0</v>
      </c>
      <c r="FH319" s="162">
        <f t="shared" si="1557"/>
        <v>0</v>
      </c>
      <c r="FI319" s="162">
        <f t="shared" si="1557"/>
        <v>0</v>
      </c>
      <c r="FJ319" s="162">
        <f t="shared" si="1557"/>
        <v>0</v>
      </c>
      <c r="FK319" s="162">
        <f t="shared" si="1557"/>
        <v>0</v>
      </c>
      <c r="FL319" s="162">
        <f t="shared" si="1557"/>
        <v>0</v>
      </c>
      <c r="FM319" s="162">
        <f t="shared" si="1557"/>
        <v>0</v>
      </c>
      <c r="FN319" s="162">
        <f t="shared" si="1557"/>
        <v>0</v>
      </c>
      <c r="FO319" s="162">
        <f t="shared" si="1557"/>
        <v>0</v>
      </c>
      <c r="FP319" s="162">
        <f t="shared" si="1557"/>
        <v>0</v>
      </c>
      <c r="FQ319" s="162">
        <f t="shared" si="1557"/>
        <v>0</v>
      </c>
      <c r="FR319" s="162">
        <f t="shared" si="1557"/>
        <v>0</v>
      </c>
      <c r="FS319" s="162">
        <f t="shared" si="1557"/>
        <v>0</v>
      </c>
      <c r="FT319" s="162">
        <f t="shared" si="1557"/>
        <v>0</v>
      </c>
      <c r="FU319" s="162">
        <f t="shared" si="1557"/>
        <v>0</v>
      </c>
      <c r="FV319" s="162">
        <f t="shared" si="1557"/>
        <v>0</v>
      </c>
      <c r="FW319" s="162">
        <f t="shared" si="1557"/>
        <v>0</v>
      </c>
      <c r="FX319" s="162">
        <f t="shared" si="1557"/>
        <v>0</v>
      </c>
      <c r="FY319" s="162">
        <f t="shared" si="1557"/>
        <v>0</v>
      </c>
      <c r="FZ319" s="162">
        <f t="shared" si="1557"/>
        <v>0</v>
      </c>
      <c r="GA319" s="162">
        <f t="shared" si="1557"/>
        <v>0</v>
      </c>
      <c r="GB319" s="162">
        <f t="shared" si="1557"/>
        <v>0</v>
      </c>
      <c r="GC319" s="162">
        <f t="shared" si="1557"/>
        <v>0</v>
      </c>
      <c r="GD319" s="162">
        <f t="shared" si="1557"/>
        <v>0</v>
      </c>
      <c r="GE319" s="162">
        <f t="shared" si="1557"/>
        <v>0</v>
      </c>
      <c r="GF319" s="162">
        <f t="shared" si="1557"/>
        <v>0</v>
      </c>
      <c r="GG319" s="162">
        <f t="shared" si="1557"/>
        <v>0</v>
      </c>
      <c r="GH319" s="162">
        <f t="shared" si="1557"/>
        <v>0</v>
      </c>
      <c r="GI319" s="162">
        <f t="shared" si="1557"/>
        <v>0</v>
      </c>
      <c r="GJ319" s="162">
        <f t="shared" si="1557"/>
        <v>0</v>
      </c>
      <c r="GK319" s="162">
        <f t="shared" si="1557"/>
        <v>0</v>
      </c>
      <c r="GL319" s="162">
        <f t="shared" si="1557"/>
        <v>0</v>
      </c>
      <c r="GM319" s="162">
        <f t="shared" si="1557"/>
        <v>0</v>
      </c>
      <c r="GN319" s="162">
        <f t="shared" si="1557"/>
        <v>0</v>
      </c>
      <c r="GO319" s="162">
        <f t="shared" si="1557"/>
        <v>0</v>
      </c>
      <c r="GP319" s="162">
        <f t="shared" si="1557"/>
        <v>0</v>
      </c>
      <c r="GQ319" s="162">
        <f t="shared" si="1557"/>
        <v>0</v>
      </c>
      <c r="GR319" s="162">
        <f t="shared" si="15"/>
        <v>0</v>
      </c>
      <c r="GS319" s="162">
        <f t="shared" ref="GS319:IN319" si="1558">E319-EV319</f>
        <v>0</v>
      </c>
      <c r="GT319" s="162">
        <f t="shared" si="1558"/>
        <v>0</v>
      </c>
      <c r="GU319" s="162">
        <f t="shared" si="1558"/>
        <v>0</v>
      </c>
      <c r="GV319" s="162">
        <f t="shared" si="1558"/>
        <v>0</v>
      </c>
      <c r="GW319" s="162">
        <f t="shared" si="1558"/>
        <v>0</v>
      </c>
      <c r="GX319" s="162">
        <f t="shared" si="1558"/>
        <v>0</v>
      </c>
      <c r="GY319" s="162">
        <f t="shared" si="1558"/>
        <v>0</v>
      </c>
      <c r="GZ319" s="162">
        <f t="shared" si="1558"/>
        <v>0</v>
      </c>
      <c r="HA319" s="162">
        <f t="shared" si="1558"/>
        <v>0</v>
      </c>
      <c r="HB319" s="162">
        <f t="shared" si="1558"/>
        <v>0</v>
      </c>
      <c r="HC319" s="162">
        <f t="shared" si="1558"/>
        <v>0</v>
      </c>
      <c r="HD319" s="162">
        <f t="shared" si="1558"/>
        <v>0</v>
      </c>
      <c r="HE319" s="162">
        <f t="shared" si="1558"/>
        <v>0</v>
      </c>
      <c r="HF319" s="162">
        <f t="shared" si="1558"/>
        <v>0</v>
      </c>
      <c r="HG319" s="162">
        <f t="shared" si="1558"/>
        <v>0</v>
      </c>
      <c r="HH319" s="162">
        <f t="shared" si="1558"/>
        <v>0</v>
      </c>
      <c r="HI319" s="162">
        <f t="shared" si="1558"/>
        <v>0</v>
      </c>
      <c r="HJ319" s="162">
        <f t="shared" si="1558"/>
        <v>0</v>
      </c>
      <c r="HK319" s="162">
        <f t="shared" si="1558"/>
        <v>0</v>
      </c>
      <c r="HL319" s="162">
        <f t="shared" si="1558"/>
        <v>0</v>
      </c>
      <c r="HM319" s="162">
        <f t="shared" si="1558"/>
        <v>0</v>
      </c>
      <c r="HN319" s="162">
        <f t="shared" si="1558"/>
        <v>0</v>
      </c>
      <c r="HO319" s="162">
        <f t="shared" si="1558"/>
        <v>0</v>
      </c>
      <c r="HP319" s="162">
        <f t="shared" si="1558"/>
        <v>0</v>
      </c>
      <c r="HQ319" s="162">
        <f t="shared" si="1558"/>
        <v>0</v>
      </c>
      <c r="HR319" s="162">
        <f t="shared" si="1558"/>
        <v>0</v>
      </c>
      <c r="HS319" s="162">
        <f t="shared" si="1558"/>
        <v>0</v>
      </c>
      <c r="HT319" s="162">
        <f t="shared" si="1558"/>
        <v>0</v>
      </c>
      <c r="HU319" s="162">
        <f t="shared" si="1558"/>
        <v>0</v>
      </c>
      <c r="HV319" s="162">
        <f t="shared" si="1558"/>
        <v>0</v>
      </c>
      <c r="HW319" s="162">
        <f t="shared" si="1558"/>
        <v>0</v>
      </c>
      <c r="HX319" s="162">
        <f t="shared" si="1558"/>
        <v>0</v>
      </c>
      <c r="HY319" s="162">
        <f t="shared" si="1558"/>
        <v>0</v>
      </c>
      <c r="HZ319" s="162">
        <f t="shared" si="1558"/>
        <v>0</v>
      </c>
      <c r="IA319" s="162">
        <f t="shared" si="1558"/>
        <v>0</v>
      </c>
      <c r="IB319" s="162">
        <f t="shared" si="1558"/>
        <v>0</v>
      </c>
      <c r="IC319" s="162">
        <f t="shared" si="1558"/>
        <v>0</v>
      </c>
      <c r="ID319" s="162">
        <f t="shared" si="1558"/>
        <v>0</v>
      </c>
      <c r="IE319" s="162">
        <f t="shared" si="1558"/>
        <v>0</v>
      </c>
      <c r="IF319" s="162">
        <f t="shared" si="1558"/>
        <v>0</v>
      </c>
      <c r="IG319" s="162">
        <f t="shared" si="1558"/>
        <v>0</v>
      </c>
      <c r="IH319" s="162">
        <f t="shared" si="1558"/>
        <v>0</v>
      </c>
      <c r="II319" s="162">
        <f t="shared" si="1558"/>
        <v>0</v>
      </c>
      <c r="IJ319" s="162">
        <f t="shared" si="1558"/>
        <v>0</v>
      </c>
      <c r="IK319" s="162">
        <f t="shared" si="1558"/>
        <v>0</v>
      </c>
      <c r="IL319" s="162">
        <f t="shared" si="1558"/>
        <v>0</v>
      </c>
      <c r="IM319" s="162">
        <f t="shared" si="1558"/>
        <v>0</v>
      </c>
      <c r="IN319" s="162">
        <f t="shared" si="1558"/>
        <v>0</v>
      </c>
      <c r="IO319" s="162">
        <f t="shared" si="17"/>
        <v>0</v>
      </c>
      <c r="IP319" s="162">
        <f t="shared" si="23"/>
        <v>0</v>
      </c>
      <c r="IQ319" s="162">
        <f t="shared" ref="IQ319:KK319" si="1559">MAX((MIN(CZ319+IP319,$IO$7))-GT319,0)</f>
        <v>0</v>
      </c>
      <c r="IR319" s="162">
        <f t="shared" si="1559"/>
        <v>0</v>
      </c>
      <c r="IS319" s="162">
        <f t="shared" si="1559"/>
        <v>0</v>
      </c>
      <c r="IT319" s="162">
        <f t="shared" si="1559"/>
        <v>0</v>
      </c>
      <c r="IU319" s="162">
        <f t="shared" si="1559"/>
        <v>0</v>
      </c>
      <c r="IV319" s="162">
        <f t="shared" si="1559"/>
        <v>0</v>
      </c>
      <c r="IW319" s="162">
        <f t="shared" si="1559"/>
        <v>0</v>
      </c>
      <c r="IX319" s="162">
        <f t="shared" si="1559"/>
        <v>0</v>
      </c>
      <c r="IY319" s="162">
        <f t="shared" si="1559"/>
        <v>0</v>
      </c>
      <c r="IZ319" s="162">
        <f t="shared" si="1559"/>
        <v>0</v>
      </c>
      <c r="JA319" s="162">
        <f t="shared" si="1559"/>
        <v>0</v>
      </c>
      <c r="JB319" s="162">
        <f t="shared" si="1559"/>
        <v>0</v>
      </c>
      <c r="JC319" s="162">
        <f t="shared" si="1559"/>
        <v>0</v>
      </c>
      <c r="JD319" s="162">
        <f t="shared" si="1559"/>
        <v>0</v>
      </c>
      <c r="JE319" s="162">
        <f t="shared" si="1559"/>
        <v>0</v>
      </c>
      <c r="JF319" s="162">
        <f t="shared" si="1559"/>
        <v>0</v>
      </c>
      <c r="JG319" s="162">
        <f t="shared" si="1559"/>
        <v>0</v>
      </c>
      <c r="JH319" s="162">
        <f t="shared" si="1559"/>
        <v>0</v>
      </c>
      <c r="JI319" s="162">
        <f t="shared" si="1559"/>
        <v>0</v>
      </c>
      <c r="JJ319" s="162">
        <f t="shared" si="1559"/>
        <v>0</v>
      </c>
      <c r="JK319" s="162">
        <f t="shared" si="1559"/>
        <v>0</v>
      </c>
      <c r="JL319" s="162">
        <f t="shared" si="1559"/>
        <v>0</v>
      </c>
      <c r="JM319" s="162">
        <f t="shared" si="1559"/>
        <v>0</v>
      </c>
      <c r="JN319" s="162">
        <f t="shared" si="1559"/>
        <v>0</v>
      </c>
      <c r="JO319" s="162">
        <f t="shared" si="1559"/>
        <v>0</v>
      </c>
      <c r="JP319" s="162">
        <f t="shared" si="1559"/>
        <v>0</v>
      </c>
      <c r="JQ319" s="162">
        <f t="shared" si="1559"/>
        <v>0</v>
      </c>
      <c r="JR319" s="162">
        <f t="shared" si="1559"/>
        <v>0</v>
      </c>
      <c r="JS319" s="162">
        <f t="shared" si="1559"/>
        <v>0</v>
      </c>
      <c r="JT319" s="162">
        <f t="shared" si="1559"/>
        <v>0</v>
      </c>
      <c r="JU319" s="162">
        <f t="shared" si="1559"/>
        <v>0</v>
      </c>
      <c r="JV319" s="162">
        <f t="shared" si="1559"/>
        <v>0</v>
      </c>
      <c r="JW319" s="162">
        <f t="shared" si="1559"/>
        <v>0</v>
      </c>
      <c r="JX319" s="162">
        <f t="shared" si="1559"/>
        <v>0</v>
      </c>
      <c r="JY319" s="162">
        <f t="shared" si="1559"/>
        <v>0</v>
      </c>
      <c r="JZ319" s="162">
        <f t="shared" si="1559"/>
        <v>0</v>
      </c>
      <c r="KA319" s="162">
        <f t="shared" si="1559"/>
        <v>0</v>
      </c>
      <c r="KB319" s="162">
        <f t="shared" si="1559"/>
        <v>0</v>
      </c>
      <c r="KC319" s="162">
        <f t="shared" si="1559"/>
        <v>0</v>
      </c>
      <c r="KD319" s="162">
        <f t="shared" si="1559"/>
        <v>0</v>
      </c>
      <c r="KE319" s="162">
        <f t="shared" si="1559"/>
        <v>0</v>
      </c>
      <c r="KF319" s="162">
        <f t="shared" si="1559"/>
        <v>0</v>
      </c>
      <c r="KG319" s="162">
        <f t="shared" si="1559"/>
        <v>0</v>
      </c>
      <c r="KH319" s="162">
        <f t="shared" si="1559"/>
        <v>0</v>
      </c>
      <c r="KI319" s="162">
        <f t="shared" si="1559"/>
        <v>0</v>
      </c>
      <c r="KJ319" s="162">
        <f t="shared" si="1559"/>
        <v>0</v>
      </c>
      <c r="KK319" s="162">
        <f t="shared" si="1559"/>
        <v>0</v>
      </c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</row>
    <row r="320" ht="14.25" customHeight="1" spans="1:326" x14ac:dyDescent="0.25">
      <c r="A320" s="1">
        <v>11</v>
      </c>
      <c r="B320" s="1">
        <f t="shared" ref="B320:C320" si="1560">B319+1</f>
        <v>310</v>
      </c>
      <c r="C320" s="232">
        <f t="shared" si="1560"/>
        <v>43775</v>
      </c>
      <c r="D320" s="162">
        <f t="shared" si="9"/>
        <v>0</v>
      </c>
      <c r="E320" s="162">
        <f>(SUMIFS(Profile!$F$2:$F$17521,Profile!$B$2:$B$17521,$B320,Profile!$C$2:$C$17521,E$8))*$C$6</f>
        <v>0</v>
      </c>
      <c r="F320" s="162">
        <f>(SUMIFS(Profile!$F$2:$F$17521,Profile!$B$2:$B$17521,$B320,Profile!$C$2:$C$17521,F$8))*$C$6</f>
        <v>0</v>
      </c>
      <c r="G320" s="162">
        <f>(SUMIFS(Profile!$F$2:$F$17521,Profile!$B$2:$B$17521,$B320,Profile!$C$2:$C$17521,G$8))*$C$6</f>
        <v>0</v>
      </c>
      <c r="H320" s="162">
        <f>(SUMIFS(Profile!$F$2:$F$17521,Profile!$B$2:$B$17521,$B320,Profile!$C$2:$C$17521,H$8))*$C$6</f>
        <v>0</v>
      </c>
      <c r="I320" s="162">
        <f>(SUMIFS(Profile!$F$2:$F$17521,Profile!$B$2:$B$17521,$B320,Profile!$C$2:$C$17521,I$8))*$C$6</f>
        <v>0</v>
      </c>
      <c r="J320" s="162">
        <f>(SUMIFS(Profile!$F$2:$F$17521,Profile!$B$2:$B$17521,$B320,Profile!$C$2:$C$17521,J$8))*$C$6</f>
        <v>0</v>
      </c>
      <c r="K320" s="162">
        <f>(SUMIFS(Profile!$F$2:$F$17521,Profile!$B$2:$B$17521,$B320,Profile!$C$2:$C$17521,K$8))*$C$6</f>
        <v>0</v>
      </c>
      <c r="L320" s="162">
        <f>(SUMIFS(Profile!$F$2:$F$17521,Profile!$B$2:$B$17521,$B320,Profile!$C$2:$C$17521,L$8))*$C$6</f>
        <v>0</v>
      </c>
      <c r="M320" s="162">
        <f>(SUMIFS(Profile!$F$2:$F$17521,Profile!$B$2:$B$17521,$B320,Profile!$C$2:$C$17521,M$8))*$C$6</f>
        <v>0</v>
      </c>
      <c r="N320" s="162">
        <f>(SUMIFS(Profile!$F$2:$F$17521,Profile!$B$2:$B$17521,$B320,Profile!$C$2:$C$17521,N$8))*$C$6</f>
        <v>0</v>
      </c>
      <c r="O320" s="162">
        <f>(SUMIFS(Profile!$F$2:$F$17521,Profile!$B$2:$B$17521,$B320,Profile!$C$2:$C$17521,O$8))*$C$6</f>
        <v>0</v>
      </c>
      <c r="P320" s="162">
        <f>(SUMIFS(Profile!$F$2:$F$17521,Profile!$B$2:$B$17521,$B320,Profile!$C$2:$C$17521,P$8))*$C$6</f>
        <v>0</v>
      </c>
      <c r="Q320" s="162">
        <f>(SUMIFS(Profile!$F$2:$F$17521,Profile!$B$2:$B$17521,$B320,Profile!$C$2:$C$17521,Q$8))*$C$6</f>
        <v>0</v>
      </c>
      <c r="R320" s="162">
        <f>(SUMIFS(Profile!$F$2:$F$17521,Profile!$B$2:$B$17521,$B320,Profile!$C$2:$C$17521,R$8))*$C$6</f>
        <v>0</v>
      </c>
      <c r="S320" s="162">
        <f>(SUMIFS(Profile!$F$2:$F$17521,Profile!$B$2:$B$17521,$B320,Profile!$C$2:$C$17521,S$8))*$C$6</f>
        <v>0</v>
      </c>
      <c r="T320" s="162">
        <f>(SUMIFS(Profile!$F$2:$F$17521,Profile!$B$2:$B$17521,$B320,Profile!$C$2:$C$17521,T$8))*$C$6</f>
        <v>0</v>
      </c>
      <c r="U320" s="162">
        <f>(SUMIFS(Profile!$F$2:$F$17521,Profile!$B$2:$B$17521,$B320,Profile!$C$2:$C$17521,U$8))*$C$6</f>
        <v>0</v>
      </c>
      <c r="V320" s="162">
        <f>(SUMIFS(Profile!$F$2:$F$17521,Profile!$B$2:$B$17521,$B320,Profile!$C$2:$C$17521,V$8))*$C$6</f>
        <v>0</v>
      </c>
      <c r="W320" s="162">
        <f>(SUMIFS(Profile!$F$2:$F$17521,Profile!$B$2:$B$17521,$B320,Profile!$C$2:$C$17521,W$8))*$C$6</f>
        <v>0</v>
      </c>
      <c r="X320" s="162">
        <f>(SUMIFS(Profile!$F$2:$F$17521,Profile!$B$2:$B$17521,$B320,Profile!$C$2:$C$17521,X$8))*$C$6</f>
        <v>0</v>
      </c>
      <c r="Y320" s="162">
        <f>(SUMIFS(Profile!$F$2:$F$17521,Profile!$B$2:$B$17521,$B320,Profile!$C$2:$C$17521,Y$8))*$C$6</f>
        <v>0</v>
      </c>
      <c r="Z320" s="162">
        <f>(SUMIFS(Profile!$F$2:$F$17521,Profile!$B$2:$B$17521,$B320,Profile!$C$2:$C$17521,Z$8))*$C$6</f>
        <v>0</v>
      </c>
      <c r="AA320" s="162">
        <f>(SUMIFS(Profile!$F$2:$F$17521,Profile!$B$2:$B$17521,$B320,Profile!$C$2:$C$17521,AA$8))*$C$6</f>
        <v>0</v>
      </c>
      <c r="AB320" s="162">
        <f>(SUMIFS(Profile!$F$2:$F$17521,Profile!$B$2:$B$17521,$B320,Profile!$C$2:$C$17521,AB$8))*$C$6</f>
        <v>0</v>
      </c>
      <c r="AC320" s="162">
        <f>(SUMIFS(Profile!$F$2:$F$17521,Profile!$B$2:$B$17521,$B320,Profile!$C$2:$C$17521,AC$8))*$C$6</f>
        <v>0</v>
      </c>
      <c r="AD320" s="162">
        <f>(SUMIFS(Profile!$F$2:$F$17521,Profile!$B$2:$B$17521,$B320,Profile!$C$2:$C$17521,AD$8))*$C$6</f>
        <v>0</v>
      </c>
      <c r="AE320" s="162">
        <f>(SUMIFS(Profile!$F$2:$F$17521,Profile!$B$2:$B$17521,$B320,Profile!$C$2:$C$17521,AE$8))*$C$6</f>
        <v>0</v>
      </c>
      <c r="AF320" s="162">
        <f>(SUMIFS(Profile!$F$2:$F$17521,Profile!$B$2:$B$17521,$B320,Profile!$C$2:$C$17521,AF$8))*$C$6</f>
        <v>0</v>
      </c>
      <c r="AG320" s="162">
        <f>(SUMIFS(Profile!$F$2:$F$17521,Profile!$B$2:$B$17521,$B320,Profile!$C$2:$C$17521,AG$8))*$C$6</f>
        <v>0</v>
      </c>
      <c r="AH320" s="162">
        <f>(SUMIFS(Profile!$F$2:$F$17521,Profile!$B$2:$B$17521,$B320,Profile!$C$2:$C$17521,AH$8))*$C$6</f>
        <v>0</v>
      </c>
      <c r="AI320" s="162">
        <f>(SUMIFS(Profile!$F$2:$F$17521,Profile!$B$2:$B$17521,$B320,Profile!$C$2:$C$17521,AI$8))*$C$6</f>
        <v>0</v>
      </c>
      <c r="AJ320" s="162">
        <f>(SUMIFS(Profile!$F$2:$F$17521,Profile!$B$2:$B$17521,$B320,Profile!$C$2:$C$17521,AJ$8))*$C$6</f>
        <v>0</v>
      </c>
      <c r="AK320" s="162">
        <f>(SUMIFS(Profile!$F$2:$F$17521,Profile!$B$2:$B$17521,$B320,Profile!$C$2:$C$17521,AK$8))*$C$6</f>
        <v>0</v>
      </c>
      <c r="AL320" s="162">
        <f>(SUMIFS(Profile!$F$2:$F$17521,Profile!$B$2:$B$17521,$B320,Profile!$C$2:$C$17521,AL$8))*$C$6</f>
        <v>0</v>
      </c>
      <c r="AM320" s="162">
        <f>(SUMIFS(Profile!$F$2:$F$17521,Profile!$B$2:$B$17521,$B320,Profile!$C$2:$C$17521,AM$8))*$C$6</f>
        <v>0</v>
      </c>
      <c r="AN320" s="162">
        <f>(SUMIFS(Profile!$F$2:$F$17521,Profile!$B$2:$B$17521,$B320,Profile!$C$2:$C$17521,AN$8))*$C$6</f>
        <v>0</v>
      </c>
      <c r="AO320" s="162">
        <f>(SUMIFS(Profile!$F$2:$F$17521,Profile!$B$2:$B$17521,$B320,Profile!$C$2:$C$17521,AO$8))*$C$6</f>
        <v>0</v>
      </c>
      <c r="AP320" s="162">
        <f>(SUMIFS(Profile!$F$2:$F$17521,Profile!$B$2:$B$17521,$B320,Profile!$C$2:$C$17521,AP$8))*$C$6</f>
        <v>0</v>
      </c>
      <c r="AQ320" s="162">
        <f>(SUMIFS(Profile!$F$2:$F$17521,Profile!$B$2:$B$17521,$B320,Profile!$C$2:$C$17521,AQ$8))*$C$6</f>
        <v>0</v>
      </c>
      <c r="AR320" s="162">
        <f>(SUMIFS(Profile!$F$2:$F$17521,Profile!$B$2:$B$17521,$B320,Profile!$C$2:$C$17521,AR$8))*$C$6</f>
        <v>0</v>
      </c>
      <c r="AS320" s="162">
        <f>(SUMIFS(Profile!$F$2:$F$17521,Profile!$B$2:$B$17521,$B320,Profile!$C$2:$C$17521,AS$8))*$C$6</f>
        <v>0</v>
      </c>
      <c r="AT320" s="162">
        <f>(SUMIFS(Profile!$F$2:$F$17521,Profile!$B$2:$B$17521,$B320,Profile!$C$2:$C$17521,AT$8))*$C$6</f>
        <v>0</v>
      </c>
      <c r="AU320" s="162">
        <f>(SUMIFS(Profile!$F$2:$F$17521,Profile!$B$2:$B$17521,$B320,Profile!$C$2:$C$17521,AU$8))*$C$6</f>
        <v>0</v>
      </c>
      <c r="AV320" s="162">
        <f>(SUMIFS(Profile!$F$2:$F$17521,Profile!$B$2:$B$17521,$B320,Profile!$C$2:$C$17521,AV$8))*$C$6</f>
        <v>0</v>
      </c>
      <c r="AW320" s="162">
        <f>(SUMIFS(Profile!$F$2:$F$17521,Profile!$B$2:$B$17521,$B320,Profile!$C$2:$C$17521,AW$8))*$C$6</f>
        <v>0</v>
      </c>
      <c r="AX320" s="162">
        <f>(SUMIFS(Profile!$F$2:$F$17521,Profile!$B$2:$B$17521,$B320,Profile!$C$2:$C$17521,AX$8))*$C$6</f>
        <v>0</v>
      </c>
      <c r="AY320" s="162">
        <f>(SUMIFS(Profile!$F$2:$F$17521,Profile!$B$2:$B$17521,$B320,Profile!$C$2:$C$17521,AY$8))*$C$6</f>
        <v>0</v>
      </c>
      <c r="AZ320" s="162">
        <f>(SUMIFS(Profile!$F$2:$F$17521,Profile!$B$2:$B$17521,$B320,Profile!$C$2:$C$17521,AZ$8))*$C$6</f>
        <v>0</v>
      </c>
      <c r="BA320" s="162">
        <f t="shared" si="10"/>
        <v>0</v>
      </c>
      <c r="BB320" s="162">
        <f>(SUMIFS(Profile!$E$2:$E$17521,Profile!$B$2:$B$17521,$B320,Profile!$C$2:$C$17521,BB$8))*$C$9</f>
        <v>0</v>
      </c>
      <c r="BC320" s="162">
        <f>(SUMIFS(Profile!$E$2:$E$17521,Profile!$B$2:$B$17521,$B320,Profile!$C$2:$C$17521,BC$8))*$C$9</f>
        <v>0</v>
      </c>
      <c r="BD320" s="162">
        <f>(SUMIFS(Profile!$E$2:$E$17521,Profile!$B$2:$B$17521,$B320,Profile!$C$2:$C$17521,BD$8))*$C$9</f>
        <v>0</v>
      </c>
      <c r="BE320" s="162">
        <f>(SUMIFS(Profile!$E$2:$E$17521,Profile!$B$2:$B$17521,$B320,Profile!$C$2:$C$17521,BE$8))*$C$9</f>
        <v>0</v>
      </c>
      <c r="BF320" s="162">
        <f>(SUMIFS(Profile!$E$2:$E$17521,Profile!$B$2:$B$17521,$B320,Profile!$C$2:$C$17521,BF$8))*$C$9</f>
        <v>0</v>
      </c>
      <c r="BG320" s="162">
        <f>(SUMIFS(Profile!$E$2:$E$17521,Profile!$B$2:$B$17521,$B320,Profile!$C$2:$C$17521,BG$8))*$C$9</f>
        <v>0</v>
      </c>
      <c r="BH320" s="162">
        <f>(SUMIFS(Profile!$E$2:$E$17521,Profile!$B$2:$B$17521,$B320,Profile!$C$2:$C$17521,BH$8))*$C$9</f>
        <v>0</v>
      </c>
      <c r="BI320" s="162">
        <f>(SUMIFS(Profile!$E$2:$E$17521,Profile!$B$2:$B$17521,$B320,Profile!$C$2:$C$17521,BI$8))*$C$9</f>
        <v>0</v>
      </c>
      <c r="BJ320" s="162">
        <f>(SUMIFS(Profile!$E$2:$E$17521,Profile!$B$2:$B$17521,$B320,Profile!$C$2:$C$17521,BJ$8))*$C$9</f>
        <v>0</v>
      </c>
      <c r="BK320" s="162">
        <f>(SUMIFS(Profile!$E$2:$E$17521,Profile!$B$2:$B$17521,$B320,Profile!$C$2:$C$17521,BK$8))*$C$9</f>
        <v>0</v>
      </c>
      <c r="BL320" s="162">
        <f>(SUMIFS(Profile!$E$2:$E$17521,Profile!$B$2:$B$17521,$B320,Profile!$C$2:$C$17521,BL$8))*$C$9</f>
        <v>0</v>
      </c>
      <c r="BM320" s="162">
        <f>(SUMIFS(Profile!$E$2:$E$17521,Profile!$B$2:$B$17521,$B320,Profile!$C$2:$C$17521,BM$8))*$C$9</f>
        <v>0</v>
      </c>
      <c r="BN320" s="162">
        <f>(SUMIFS(Profile!$E$2:$E$17521,Profile!$B$2:$B$17521,$B320,Profile!$C$2:$C$17521,BN$8))*$C$9</f>
        <v>0</v>
      </c>
      <c r="BO320" s="162">
        <f>(SUMIFS(Profile!$E$2:$E$17521,Profile!$B$2:$B$17521,$B320,Profile!$C$2:$C$17521,BO$8))*$C$9</f>
        <v>0</v>
      </c>
      <c r="BP320" s="162">
        <f>(SUMIFS(Profile!$E$2:$E$17521,Profile!$B$2:$B$17521,$B320,Profile!$C$2:$C$17521,BP$8))*$C$9</f>
        <v>0</v>
      </c>
      <c r="BQ320" s="162">
        <f>(SUMIFS(Profile!$E$2:$E$17521,Profile!$B$2:$B$17521,$B320,Profile!$C$2:$C$17521,BQ$8))*$C$9</f>
        <v>0</v>
      </c>
      <c r="BR320" s="162">
        <f>(SUMIFS(Profile!$E$2:$E$17521,Profile!$B$2:$B$17521,$B320,Profile!$C$2:$C$17521,BR$8))*$C$9</f>
        <v>0</v>
      </c>
      <c r="BS320" s="162">
        <f>(SUMIFS(Profile!$E$2:$E$17521,Profile!$B$2:$B$17521,$B320,Profile!$C$2:$C$17521,BS$8))*$C$9</f>
        <v>0</v>
      </c>
      <c r="BT320" s="162">
        <f>(SUMIFS(Profile!$E$2:$E$17521,Profile!$B$2:$B$17521,$B320,Profile!$C$2:$C$17521,BT$8))*$C$9</f>
        <v>0</v>
      </c>
      <c r="BU320" s="162">
        <f>(SUMIFS(Profile!$E$2:$E$17521,Profile!$B$2:$B$17521,$B320,Profile!$C$2:$C$17521,BU$8))*$C$9</f>
        <v>0</v>
      </c>
      <c r="BV320" s="162">
        <f>(SUMIFS(Profile!$E$2:$E$17521,Profile!$B$2:$B$17521,$B320,Profile!$C$2:$C$17521,BV$8))*$C$9</f>
        <v>0</v>
      </c>
      <c r="BW320" s="162">
        <f>(SUMIFS(Profile!$E$2:$E$17521,Profile!$B$2:$B$17521,$B320,Profile!$C$2:$C$17521,BW$8))*$C$9</f>
        <v>0</v>
      </c>
      <c r="BX320" s="162">
        <f>(SUMIFS(Profile!$E$2:$E$17521,Profile!$B$2:$B$17521,$B320,Profile!$C$2:$C$17521,BX$8))*$C$9</f>
        <v>0</v>
      </c>
      <c r="BY320" s="162">
        <f>(SUMIFS(Profile!$E$2:$E$17521,Profile!$B$2:$B$17521,$B320,Profile!$C$2:$C$17521,BY$8))*$C$9</f>
        <v>0</v>
      </c>
      <c r="BZ320" s="162">
        <f>(SUMIFS(Profile!$E$2:$E$17521,Profile!$B$2:$B$17521,$B320,Profile!$C$2:$C$17521,BZ$8))*$C$9</f>
        <v>0</v>
      </c>
      <c r="CA320" s="162">
        <f>(SUMIFS(Profile!$E$2:$E$17521,Profile!$B$2:$B$17521,$B320,Profile!$C$2:$C$17521,CA$8))*$C$9</f>
        <v>0</v>
      </c>
      <c r="CB320" s="162">
        <f>(SUMIFS(Profile!$E$2:$E$17521,Profile!$B$2:$B$17521,$B320,Profile!$C$2:$C$17521,CB$8))*$C$9</f>
        <v>0</v>
      </c>
      <c r="CC320" s="162">
        <f>(SUMIFS(Profile!$E$2:$E$17521,Profile!$B$2:$B$17521,$B320,Profile!$C$2:$C$17521,CC$8))*$C$9</f>
        <v>0</v>
      </c>
      <c r="CD320" s="162">
        <f>(SUMIFS(Profile!$E$2:$E$17521,Profile!$B$2:$B$17521,$B320,Profile!$C$2:$C$17521,CD$8))*$C$9</f>
        <v>0</v>
      </c>
      <c r="CE320" s="162">
        <f>(SUMIFS(Profile!$E$2:$E$17521,Profile!$B$2:$B$17521,$B320,Profile!$C$2:$C$17521,CE$8))*$C$9</f>
        <v>0</v>
      </c>
      <c r="CF320" s="162">
        <f>(SUMIFS(Profile!$E$2:$E$17521,Profile!$B$2:$B$17521,$B320,Profile!$C$2:$C$17521,CF$8))*$C$9</f>
        <v>0</v>
      </c>
      <c r="CG320" s="162">
        <f>(SUMIFS(Profile!$E$2:$E$17521,Profile!$B$2:$B$17521,$B320,Profile!$C$2:$C$17521,CG$8))*$C$9</f>
        <v>0</v>
      </c>
      <c r="CH320" s="162">
        <f>(SUMIFS(Profile!$E$2:$E$17521,Profile!$B$2:$B$17521,$B320,Profile!$C$2:$C$17521,CH$8))*$C$9</f>
        <v>0</v>
      </c>
      <c r="CI320" s="162">
        <f>(SUMIFS(Profile!$E$2:$E$17521,Profile!$B$2:$B$17521,$B320,Profile!$C$2:$C$17521,CI$8))*$C$9</f>
        <v>0</v>
      </c>
      <c r="CJ320" s="162">
        <f>(SUMIFS(Profile!$E$2:$E$17521,Profile!$B$2:$B$17521,$B320,Profile!$C$2:$C$17521,CJ$8))*$C$9</f>
        <v>0</v>
      </c>
      <c r="CK320" s="162">
        <f>(SUMIFS(Profile!$E$2:$E$17521,Profile!$B$2:$B$17521,$B320,Profile!$C$2:$C$17521,CK$8))*$C$9</f>
        <v>0</v>
      </c>
      <c r="CL320" s="162">
        <f>(SUMIFS(Profile!$E$2:$E$17521,Profile!$B$2:$B$17521,$B320,Profile!$C$2:$C$17521,CL$8))*$C$9</f>
        <v>0</v>
      </c>
      <c r="CM320" s="162">
        <f>(SUMIFS(Profile!$E$2:$E$17521,Profile!$B$2:$B$17521,$B320,Profile!$C$2:$C$17521,CM$8))*$C$9</f>
        <v>0</v>
      </c>
      <c r="CN320" s="162">
        <f>(SUMIFS(Profile!$E$2:$E$17521,Profile!$B$2:$B$17521,$B320,Profile!$C$2:$C$17521,CN$8))*$C$9</f>
        <v>0</v>
      </c>
      <c r="CO320" s="162">
        <f>(SUMIFS(Profile!$E$2:$E$17521,Profile!$B$2:$B$17521,$B320,Profile!$C$2:$C$17521,CO$8))*$C$9</f>
        <v>0</v>
      </c>
      <c r="CP320" s="162">
        <f>(SUMIFS(Profile!$E$2:$E$17521,Profile!$B$2:$B$17521,$B320,Profile!$C$2:$C$17521,CP$8))*$C$9</f>
        <v>0</v>
      </c>
      <c r="CQ320" s="162">
        <f>(SUMIFS(Profile!$E$2:$E$17521,Profile!$B$2:$B$17521,$B320,Profile!$C$2:$C$17521,CQ$8))*$C$9</f>
        <v>0</v>
      </c>
      <c r="CR320" s="162">
        <f>(SUMIFS(Profile!$E$2:$E$17521,Profile!$B$2:$B$17521,$B320,Profile!$C$2:$C$17521,CR$8))*$C$9</f>
        <v>0</v>
      </c>
      <c r="CS320" s="162">
        <f>(SUMIFS(Profile!$E$2:$E$17521,Profile!$B$2:$B$17521,$B320,Profile!$C$2:$C$17521,CS$8))*$C$9</f>
        <v>0</v>
      </c>
      <c r="CT320" s="162">
        <f>(SUMIFS(Profile!$E$2:$E$17521,Profile!$B$2:$B$17521,$B320,Profile!$C$2:$C$17521,CT$8))*$C$9</f>
        <v>0</v>
      </c>
      <c r="CU320" s="162">
        <f>(SUMIFS(Profile!$E$2:$E$17521,Profile!$B$2:$B$17521,$B320,Profile!$C$2:$C$17521,CU$8))*$C$9</f>
        <v>0</v>
      </c>
      <c r="CV320" s="162">
        <f>(SUMIFS(Profile!$E$2:$E$17521,Profile!$B$2:$B$17521,$B320,Profile!$C$2:$C$17521,CV$8))*$C$9</f>
        <v>0</v>
      </c>
      <c r="CW320" s="162">
        <f>(SUMIFS(Profile!$E$2:$E$17521,Profile!$B$2:$B$17521,$B320,Profile!$C$2:$C$17521,CW$8))*$C$9</f>
        <v>0</v>
      </c>
      <c r="CX320" s="162">
        <f t="shared" si="11"/>
        <v>0</v>
      </c>
      <c r="CY320" s="162">
        <f t="shared" ref="CY320:ET320" si="1561">MAX(BB320-E320,0)</f>
        <v>0</v>
      </c>
      <c r="CZ320" s="162">
        <f t="shared" si="1561"/>
        <v>0</v>
      </c>
      <c r="DA320" s="162">
        <f t="shared" si="1561"/>
        <v>0</v>
      </c>
      <c r="DB320" s="162">
        <f t="shared" si="1561"/>
        <v>0</v>
      </c>
      <c r="DC320" s="162">
        <f t="shared" si="1561"/>
        <v>0</v>
      </c>
      <c r="DD320" s="162">
        <f t="shared" si="1561"/>
        <v>0</v>
      </c>
      <c r="DE320" s="162">
        <f t="shared" si="1561"/>
        <v>0</v>
      </c>
      <c r="DF320" s="162">
        <f t="shared" si="1561"/>
        <v>0</v>
      </c>
      <c r="DG320" s="162">
        <f t="shared" si="1561"/>
        <v>0</v>
      </c>
      <c r="DH320" s="162">
        <f t="shared" si="1561"/>
        <v>0</v>
      </c>
      <c r="DI320" s="162">
        <f t="shared" si="1561"/>
        <v>0</v>
      </c>
      <c r="DJ320" s="162">
        <f t="shared" si="1561"/>
        <v>0</v>
      </c>
      <c r="DK320" s="162">
        <f t="shared" si="1561"/>
        <v>0</v>
      </c>
      <c r="DL320" s="162">
        <f t="shared" si="1561"/>
        <v>0</v>
      </c>
      <c r="DM320" s="162">
        <f t="shared" si="1561"/>
        <v>0</v>
      </c>
      <c r="DN320" s="162">
        <f t="shared" si="1561"/>
        <v>0</v>
      </c>
      <c r="DO320" s="162">
        <f t="shared" si="1561"/>
        <v>0</v>
      </c>
      <c r="DP320" s="162">
        <f t="shared" si="1561"/>
        <v>0</v>
      </c>
      <c r="DQ320" s="162">
        <f t="shared" si="1561"/>
        <v>0</v>
      </c>
      <c r="DR320" s="162">
        <f t="shared" si="1561"/>
        <v>0</v>
      </c>
      <c r="DS320" s="162">
        <f t="shared" si="1561"/>
        <v>0</v>
      </c>
      <c r="DT320" s="162">
        <f t="shared" si="1561"/>
        <v>0</v>
      </c>
      <c r="DU320" s="162">
        <f t="shared" si="1561"/>
        <v>0</v>
      </c>
      <c r="DV320" s="162">
        <f t="shared" si="1561"/>
        <v>0</v>
      </c>
      <c r="DW320" s="162">
        <f t="shared" si="1561"/>
        <v>0</v>
      </c>
      <c r="DX320" s="162">
        <f t="shared" si="1561"/>
        <v>0</v>
      </c>
      <c r="DY320" s="162">
        <f t="shared" si="1561"/>
        <v>0</v>
      </c>
      <c r="DZ320" s="162">
        <f t="shared" si="1561"/>
        <v>0</v>
      </c>
      <c r="EA320" s="162">
        <f t="shared" si="1561"/>
        <v>0</v>
      </c>
      <c r="EB320" s="162">
        <f t="shared" si="1561"/>
        <v>0</v>
      </c>
      <c r="EC320" s="162">
        <f t="shared" si="1561"/>
        <v>0</v>
      </c>
      <c r="ED320" s="162">
        <f t="shared" si="1561"/>
        <v>0</v>
      </c>
      <c r="EE320" s="162">
        <f t="shared" si="1561"/>
        <v>0</v>
      </c>
      <c r="EF320" s="162">
        <f t="shared" si="1561"/>
        <v>0</v>
      </c>
      <c r="EG320" s="162">
        <f t="shared" si="1561"/>
        <v>0</v>
      </c>
      <c r="EH320" s="162">
        <f t="shared" si="1561"/>
        <v>0</v>
      </c>
      <c r="EI320" s="162">
        <f t="shared" si="1561"/>
        <v>0</v>
      </c>
      <c r="EJ320" s="162">
        <f t="shared" si="1561"/>
        <v>0</v>
      </c>
      <c r="EK320" s="162">
        <f t="shared" si="1561"/>
        <v>0</v>
      </c>
      <c r="EL320" s="162">
        <f t="shared" si="1561"/>
        <v>0</v>
      </c>
      <c r="EM320" s="162">
        <f t="shared" si="1561"/>
        <v>0</v>
      </c>
      <c r="EN320" s="162">
        <f t="shared" si="1561"/>
        <v>0</v>
      </c>
      <c r="EO320" s="162">
        <f t="shared" si="1561"/>
        <v>0</v>
      </c>
      <c r="EP320" s="162">
        <f t="shared" si="1561"/>
        <v>0</v>
      </c>
      <c r="EQ320" s="162">
        <f t="shared" si="1561"/>
        <v>0</v>
      </c>
      <c r="ER320" s="162">
        <f t="shared" si="1561"/>
        <v>0</v>
      </c>
      <c r="ES320" s="162">
        <f t="shared" si="1561"/>
        <v>0</v>
      </c>
      <c r="ET320" s="162">
        <f t="shared" si="1561"/>
        <v>0</v>
      </c>
      <c r="EU320" s="162">
        <f t="shared" si="13"/>
        <v>0</v>
      </c>
      <c r="EV320" s="162">
        <f t="shared" ref="EV320:GQ320" si="1562">BB320-CY320</f>
        <v>0</v>
      </c>
      <c r="EW320" s="162">
        <f t="shared" si="1562"/>
        <v>0</v>
      </c>
      <c r="EX320" s="162">
        <f t="shared" si="1562"/>
        <v>0</v>
      </c>
      <c r="EY320" s="162">
        <f t="shared" si="1562"/>
        <v>0</v>
      </c>
      <c r="EZ320" s="162">
        <f t="shared" si="1562"/>
        <v>0</v>
      </c>
      <c r="FA320" s="162">
        <f t="shared" si="1562"/>
        <v>0</v>
      </c>
      <c r="FB320" s="162">
        <f t="shared" si="1562"/>
        <v>0</v>
      </c>
      <c r="FC320" s="162">
        <f t="shared" si="1562"/>
        <v>0</v>
      </c>
      <c r="FD320" s="162">
        <f t="shared" si="1562"/>
        <v>0</v>
      </c>
      <c r="FE320" s="162">
        <f t="shared" si="1562"/>
        <v>0</v>
      </c>
      <c r="FF320" s="162">
        <f t="shared" si="1562"/>
        <v>0</v>
      </c>
      <c r="FG320" s="162">
        <f t="shared" si="1562"/>
        <v>0</v>
      </c>
      <c r="FH320" s="162">
        <f t="shared" si="1562"/>
        <v>0</v>
      </c>
      <c r="FI320" s="162">
        <f t="shared" si="1562"/>
        <v>0</v>
      </c>
      <c r="FJ320" s="162">
        <f t="shared" si="1562"/>
        <v>0</v>
      </c>
      <c r="FK320" s="162">
        <f t="shared" si="1562"/>
        <v>0</v>
      </c>
      <c r="FL320" s="162">
        <f t="shared" si="1562"/>
        <v>0</v>
      </c>
      <c r="FM320" s="162">
        <f t="shared" si="1562"/>
        <v>0</v>
      </c>
      <c r="FN320" s="162">
        <f t="shared" si="1562"/>
        <v>0</v>
      </c>
      <c r="FO320" s="162">
        <f t="shared" si="1562"/>
        <v>0</v>
      </c>
      <c r="FP320" s="162">
        <f t="shared" si="1562"/>
        <v>0</v>
      </c>
      <c r="FQ320" s="162">
        <f t="shared" si="1562"/>
        <v>0</v>
      </c>
      <c r="FR320" s="162">
        <f t="shared" si="1562"/>
        <v>0</v>
      </c>
      <c r="FS320" s="162">
        <f t="shared" si="1562"/>
        <v>0</v>
      </c>
      <c r="FT320" s="162">
        <f t="shared" si="1562"/>
        <v>0</v>
      </c>
      <c r="FU320" s="162">
        <f t="shared" si="1562"/>
        <v>0</v>
      </c>
      <c r="FV320" s="162">
        <f t="shared" si="1562"/>
        <v>0</v>
      </c>
      <c r="FW320" s="162">
        <f t="shared" si="1562"/>
        <v>0</v>
      </c>
      <c r="FX320" s="162">
        <f t="shared" si="1562"/>
        <v>0</v>
      </c>
      <c r="FY320" s="162">
        <f t="shared" si="1562"/>
        <v>0</v>
      </c>
      <c r="FZ320" s="162">
        <f t="shared" si="1562"/>
        <v>0</v>
      </c>
      <c r="GA320" s="162">
        <f t="shared" si="1562"/>
        <v>0</v>
      </c>
      <c r="GB320" s="162">
        <f t="shared" si="1562"/>
        <v>0</v>
      </c>
      <c r="GC320" s="162">
        <f t="shared" si="1562"/>
        <v>0</v>
      </c>
      <c r="GD320" s="162">
        <f t="shared" si="1562"/>
        <v>0</v>
      </c>
      <c r="GE320" s="162">
        <f t="shared" si="1562"/>
        <v>0</v>
      </c>
      <c r="GF320" s="162">
        <f t="shared" si="1562"/>
        <v>0</v>
      </c>
      <c r="GG320" s="162">
        <f t="shared" si="1562"/>
        <v>0</v>
      </c>
      <c r="GH320" s="162">
        <f t="shared" si="1562"/>
        <v>0</v>
      </c>
      <c r="GI320" s="162">
        <f t="shared" si="1562"/>
        <v>0</v>
      </c>
      <c r="GJ320" s="162">
        <f t="shared" si="1562"/>
        <v>0</v>
      </c>
      <c r="GK320" s="162">
        <f t="shared" si="1562"/>
        <v>0</v>
      </c>
      <c r="GL320" s="162">
        <f t="shared" si="1562"/>
        <v>0</v>
      </c>
      <c r="GM320" s="162">
        <f t="shared" si="1562"/>
        <v>0</v>
      </c>
      <c r="GN320" s="162">
        <f t="shared" si="1562"/>
        <v>0</v>
      </c>
      <c r="GO320" s="162">
        <f t="shared" si="1562"/>
        <v>0</v>
      </c>
      <c r="GP320" s="162">
        <f t="shared" si="1562"/>
        <v>0</v>
      </c>
      <c r="GQ320" s="162">
        <f t="shared" si="1562"/>
        <v>0</v>
      </c>
      <c r="GR320" s="162">
        <f t="shared" si="15"/>
        <v>0</v>
      </c>
      <c r="GS320" s="162">
        <f t="shared" ref="GS320:IN320" si="1563">E320-EV320</f>
        <v>0</v>
      </c>
      <c r="GT320" s="162">
        <f t="shared" si="1563"/>
        <v>0</v>
      </c>
      <c r="GU320" s="162">
        <f t="shared" si="1563"/>
        <v>0</v>
      </c>
      <c r="GV320" s="162">
        <f t="shared" si="1563"/>
        <v>0</v>
      </c>
      <c r="GW320" s="162">
        <f t="shared" si="1563"/>
        <v>0</v>
      </c>
      <c r="GX320" s="162">
        <f t="shared" si="1563"/>
        <v>0</v>
      </c>
      <c r="GY320" s="162">
        <f t="shared" si="1563"/>
        <v>0</v>
      </c>
      <c r="GZ320" s="162">
        <f t="shared" si="1563"/>
        <v>0</v>
      </c>
      <c r="HA320" s="162">
        <f t="shared" si="1563"/>
        <v>0</v>
      </c>
      <c r="HB320" s="162">
        <f t="shared" si="1563"/>
        <v>0</v>
      </c>
      <c r="HC320" s="162">
        <f t="shared" si="1563"/>
        <v>0</v>
      </c>
      <c r="HD320" s="162">
        <f t="shared" si="1563"/>
        <v>0</v>
      </c>
      <c r="HE320" s="162">
        <f t="shared" si="1563"/>
        <v>0</v>
      </c>
      <c r="HF320" s="162">
        <f t="shared" si="1563"/>
        <v>0</v>
      </c>
      <c r="HG320" s="162">
        <f t="shared" si="1563"/>
        <v>0</v>
      </c>
      <c r="HH320" s="162">
        <f t="shared" si="1563"/>
        <v>0</v>
      </c>
      <c r="HI320" s="162">
        <f t="shared" si="1563"/>
        <v>0</v>
      </c>
      <c r="HJ320" s="162">
        <f t="shared" si="1563"/>
        <v>0</v>
      </c>
      <c r="HK320" s="162">
        <f t="shared" si="1563"/>
        <v>0</v>
      </c>
      <c r="HL320" s="162">
        <f t="shared" si="1563"/>
        <v>0</v>
      </c>
      <c r="HM320" s="162">
        <f t="shared" si="1563"/>
        <v>0</v>
      </c>
      <c r="HN320" s="162">
        <f t="shared" si="1563"/>
        <v>0</v>
      </c>
      <c r="HO320" s="162">
        <f t="shared" si="1563"/>
        <v>0</v>
      </c>
      <c r="HP320" s="162">
        <f t="shared" si="1563"/>
        <v>0</v>
      </c>
      <c r="HQ320" s="162">
        <f t="shared" si="1563"/>
        <v>0</v>
      </c>
      <c r="HR320" s="162">
        <f t="shared" si="1563"/>
        <v>0</v>
      </c>
      <c r="HS320" s="162">
        <f t="shared" si="1563"/>
        <v>0</v>
      </c>
      <c r="HT320" s="162">
        <f t="shared" si="1563"/>
        <v>0</v>
      </c>
      <c r="HU320" s="162">
        <f t="shared" si="1563"/>
        <v>0</v>
      </c>
      <c r="HV320" s="162">
        <f t="shared" si="1563"/>
        <v>0</v>
      </c>
      <c r="HW320" s="162">
        <f t="shared" si="1563"/>
        <v>0</v>
      </c>
      <c r="HX320" s="162">
        <f t="shared" si="1563"/>
        <v>0</v>
      </c>
      <c r="HY320" s="162">
        <f t="shared" si="1563"/>
        <v>0</v>
      </c>
      <c r="HZ320" s="162">
        <f t="shared" si="1563"/>
        <v>0</v>
      </c>
      <c r="IA320" s="162">
        <f t="shared" si="1563"/>
        <v>0</v>
      </c>
      <c r="IB320" s="162">
        <f t="shared" si="1563"/>
        <v>0</v>
      </c>
      <c r="IC320" s="162">
        <f t="shared" si="1563"/>
        <v>0</v>
      </c>
      <c r="ID320" s="162">
        <f t="shared" si="1563"/>
        <v>0</v>
      </c>
      <c r="IE320" s="162">
        <f t="shared" si="1563"/>
        <v>0</v>
      </c>
      <c r="IF320" s="162">
        <f t="shared" si="1563"/>
        <v>0</v>
      </c>
      <c r="IG320" s="162">
        <f t="shared" si="1563"/>
        <v>0</v>
      </c>
      <c r="IH320" s="162">
        <f t="shared" si="1563"/>
        <v>0</v>
      </c>
      <c r="II320" s="162">
        <f t="shared" si="1563"/>
        <v>0</v>
      </c>
      <c r="IJ320" s="162">
        <f t="shared" si="1563"/>
        <v>0</v>
      </c>
      <c r="IK320" s="162">
        <f t="shared" si="1563"/>
        <v>0</v>
      </c>
      <c r="IL320" s="162">
        <f t="shared" si="1563"/>
        <v>0</v>
      </c>
      <c r="IM320" s="162">
        <f t="shared" si="1563"/>
        <v>0</v>
      </c>
      <c r="IN320" s="162">
        <f t="shared" si="1563"/>
        <v>0</v>
      </c>
      <c r="IO320" s="162">
        <f t="shared" si="17"/>
        <v>0</v>
      </c>
      <c r="IP320" s="162">
        <f t="shared" si="23"/>
        <v>0</v>
      </c>
      <c r="IQ320" s="162">
        <f t="shared" ref="IQ320:KK320" si="1564">MAX((MIN(CZ320+IP320,$IO$7))-GT320,0)</f>
        <v>0</v>
      </c>
      <c r="IR320" s="162">
        <f t="shared" si="1564"/>
        <v>0</v>
      </c>
      <c r="IS320" s="162">
        <f t="shared" si="1564"/>
        <v>0</v>
      </c>
      <c r="IT320" s="162">
        <f t="shared" si="1564"/>
        <v>0</v>
      </c>
      <c r="IU320" s="162">
        <f t="shared" si="1564"/>
        <v>0</v>
      </c>
      <c r="IV320" s="162">
        <f t="shared" si="1564"/>
        <v>0</v>
      </c>
      <c r="IW320" s="162">
        <f t="shared" si="1564"/>
        <v>0</v>
      </c>
      <c r="IX320" s="162">
        <f t="shared" si="1564"/>
        <v>0</v>
      </c>
      <c r="IY320" s="162">
        <f t="shared" si="1564"/>
        <v>0</v>
      </c>
      <c r="IZ320" s="162">
        <f t="shared" si="1564"/>
        <v>0</v>
      </c>
      <c r="JA320" s="162">
        <f t="shared" si="1564"/>
        <v>0</v>
      </c>
      <c r="JB320" s="162">
        <f t="shared" si="1564"/>
        <v>0</v>
      </c>
      <c r="JC320" s="162">
        <f t="shared" si="1564"/>
        <v>0</v>
      </c>
      <c r="JD320" s="162">
        <f t="shared" si="1564"/>
        <v>0</v>
      </c>
      <c r="JE320" s="162">
        <f t="shared" si="1564"/>
        <v>0</v>
      </c>
      <c r="JF320" s="162">
        <f t="shared" si="1564"/>
        <v>0</v>
      </c>
      <c r="JG320" s="162">
        <f t="shared" si="1564"/>
        <v>0</v>
      </c>
      <c r="JH320" s="162">
        <f t="shared" si="1564"/>
        <v>0</v>
      </c>
      <c r="JI320" s="162">
        <f t="shared" si="1564"/>
        <v>0</v>
      </c>
      <c r="JJ320" s="162">
        <f t="shared" si="1564"/>
        <v>0</v>
      </c>
      <c r="JK320" s="162">
        <f t="shared" si="1564"/>
        <v>0</v>
      </c>
      <c r="JL320" s="162">
        <f t="shared" si="1564"/>
        <v>0</v>
      </c>
      <c r="JM320" s="162">
        <f t="shared" si="1564"/>
        <v>0</v>
      </c>
      <c r="JN320" s="162">
        <f t="shared" si="1564"/>
        <v>0</v>
      </c>
      <c r="JO320" s="162">
        <f t="shared" si="1564"/>
        <v>0</v>
      </c>
      <c r="JP320" s="162">
        <f t="shared" si="1564"/>
        <v>0</v>
      </c>
      <c r="JQ320" s="162">
        <f t="shared" si="1564"/>
        <v>0</v>
      </c>
      <c r="JR320" s="162">
        <f t="shared" si="1564"/>
        <v>0</v>
      </c>
      <c r="JS320" s="162">
        <f t="shared" si="1564"/>
        <v>0</v>
      </c>
      <c r="JT320" s="162">
        <f t="shared" si="1564"/>
        <v>0</v>
      </c>
      <c r="JU320" s="162">
        <f t="shared" si="1564"/>
        <v>0</v>
      </c>
      <c r="JV320" s="162">
        <f t="shared" si="1564"/>
        <v>0</v>
      </c>
      <c r="JW320" s="162">
        <f t="shared" si="1564"/>
        <v>0</v>
      </c>
      <c r="JX320" s="162">
        <f t="shared" si="1564"/>
        <v>0</v>
      </c>
      <c r="JY320" s="162">
        <f t="shared" si="1564"/>
        <v>0</v>
      </c>
      <c r="JZ320" s="162">
        <f t="shared" si="1564"/>
        <v>0</v>
      </c>
      <c r="KA320" s="162">
        <f t="shared" si="1564"/>
        <v>0</v>
      </c>
      <c r="KB320" s="162">
        <f t="shared" si="1564"/>
        <v>0</v>
      </c>
      <c r="KC320" s="162">
        <f t="shared" si="1564"/>
        <v>0</v>
      </c>
      <c r="KD320" s="162">
        <f t="shared" si="1564"/>
        <v>0</v>
      </c>
      <c r="KE320" s="162">
        <f t="shared" si="1564"/>
        <v>0</v>
      </c>
      <c r="KF320" s="162">
        <f t="shared" si="1564"/>
        <v>0</v>
      </c>
      <c r="KG320" s="162">
        <f t="shared" si="1564"/>
        <v>0</v>
      </c>
      <c r="KH320" s="162">
        <f t="shared" si="1564"/>
        <v>0</v>
      </c>
      <c r="KI320" s="162">
        <f t="shared" si="1564"/>
        <v>0</v>
      </c>
      <c r="KJ320" s="162">
        <f t="shared" si="1564"/>
        <v>0</v>
      </c>
      <c r="KK320" s="162">
        <f t="shared" si="1564"/>
        <v>0</v>
      </c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</row>
    <row r="321" ht="14.25" customHeight="1" spans="1:326" x14ac:dyDescent="0.25">
      <c r="A321" s="1">
        <v>11</v>
      </c>
      <c r="B321" s="1">
        <f t="shared" ref="B321:C321" si="1565">B320+1</f>
        <v>311</v>
      </c>
      <c r="C321" s="232">
        <f t="shared" si="1565"/>
        <v>43776</v>
      </c>
      <c r="D321" s="162">
        <f t="shared" si="9"/>
        <v>0</v>
      </c>
      <c r="E321" s="162">
        <f>(SUMIFS(Profile!$F$2:$F$17521,Profile!$B$2:$B$17521,$B321,Profile!$C$2:$C$17521,E$8))*$C$6</f>
        <v>0</v>
      </c>
      <c r="F321" s="162">
        <f>(SUMIFS(Profile!$F$2:$F$17521,Profile!$B$2:$B$17521,$B321,Profile!$C$2:$C$17521,F$8))*$C$6</f>
        <v>0</v>
      </c>
      <c r="G321" s="162">
        <f>(SUMIFS(Profile!$F$2:$F$17521,Profile!$B$2:$B$17521,$B321,Profile!$C$2:$C$17521,G$8))*$C$6</f>
        <v>0</v>
      </c>
      <c r="H321" s="162">
        <f>(SUMIFS(Profile!$F$2:$F$17521,Profile!$B$2:$B$17521,$B321,Profile!$C$2:$C$17521,H$8))*$C$6</f>
        <v>0</v>
      </c>
      <c r="I321" s="162">
        <f>(SUMIFS(Profile!$F$2:$F$17521,Profile!$B$2:$B$17521,$B321,Profile!$C$2:$C$17521,I$8))*$C$6</f>
        <v>0</v>
      </c>
      <c r="J321" s="162">
        <f>(SUMIFS(Profile!$F$2:$F$17521,Profile!$B$2:$B$17521,$B321,Profile!$C$2:$C$17521,J$8))*$C$6</f>
        <v>0</v>
      </c>
      <c r="K321" s="162">
        <f>(SUMIFS(Profile!$F$2:$F$17521,Profile!$B$2:$B$17521,$B321,Profile!$C$2:$C$17521,K$8))*$C$6</f>
        <v>0</v>
      </c>
      <c r="L321" s="162">
        <f>(SUMIFS(Profile!$F$2:$F$17521,Profile!$B$2:$B$17521,$B321,Profile!$C$2:$C$17521,L$8))*$C$6</f>
        <v>0</v>
      </c>
      <c r="M321" s="162">
        <f>(SUMIFS(Profile!$F$2:$F$17521,Profile!$B$2:$B$17521,$B321,Profile!$C$2:$C$17521,M$8))*$C$6</f>
        <v>0</v>
      </c>
      <c r="N321" s="162">
        <f>(SUMIFS(Profile!$F$2:$F$17521,Profile!$B$2:$B$17521,$B321,Profile!$C$2:$C$17521,N$8))*$C$6</f>
        <v>0</v>
      </c>
      <c r="O321" s="162">
        <f>(SUMIFS(Profile!$F$2:$F$17521,Profile!$B$2:$B$17521,$B321,Profile!$C$2:$C$17521,O$8))*$C$6</f>
        <v>0</v>
      </c>
      <c r="P321" s="162">
        <f>(SUMIFS(Profile!$F$2:$F$17521,Profile!$B$2:$B$17521,$B321,Profile!$C$2:$C$17521,P$8))*$C$6</f>
        <v>0</v>
      </c>
      <c r="Q321" s="162">
        <f>(SUMIFS(Profile!$F$2:$F$17521,Profile!$B$2:$B$17521,$B321,Profile!$C$2:$C$17521,Q$8))*$C$6</f>
        <v>0</v>
      </c>
      <c r="R321" s="162">
        <f>(SUMIFS(Profile!$F$2:$F$17521,Profile!$B$2:$B$17521,$B321,Profile!$C$2:$C$17521,R$8))*$C$6</f>
        <v>0</v>
      </c>
      <c r="S321" s="162">
        <f>(SUMIFS(Profile!$F$2:$F$17521,Profile!$B$2:$B$17521,$B321,Profile!$C$2:$C$17521,S$8))*$C$6</f>
        <v>0</v>
      </c>
      <c r="T321" s="162">
        <f>(SUMIFS(Profile!$F$2:$F$17521,Profile!$B$2:$B$17521,$B321,Profile!$C$2:$C$17521,T$8))*$C$6</f>
        <v>0</v>
      </c>
      <c r="U321" s="162">
        <f>(SUMIFS(Profile!$F$2:$F$17521,Profile!$B$2:$B$17521,$B321,Profile!$C$2:$C$17521,U$8))*$C$6</f>
        <v>0</v>
      </c>
      <c r="V321" s="162">
        <f>(SUMIFS(Profile!$F$2:$F$17521,Profile!$B$2:$B$17521,$B321,Profile!$C$2:$C$17521,V$8))*$C$6</f>
        <v>0</v>
      </c>
      <c r="W321" s="162">
        <f>(SUMIFS(Profile!$F$2:$F$17521,Profile!$B$2:$B$17521,$B321,Profile!$C$2:$C$17521,W$8))*$C$6</f>
        <v>0</v>
      </c>
      <c r="X321" s="162">
        <f>(SUMIFS(Profile!$F$2:$F$17521,Profile!$B$2:$B$17521,$B321,Profile!$C$2:$C$17521,X$8))*$C$6</f>
        <v>0</v>
      </c>
      <c r="Y321" s="162">
        <f>(SUMIFS(Profile!$F$2:$F$17521,Profile!$B$2:$B$17521,$B321,Profile!$C$2:$C$17521,Y$8))*$C$6</f>
        <v>0</v>
      </c>
      <c r="Z321" s="162">
        <f>(SUMIFS(Profile!$F$2:$F$17521,Profile!$B$2:$B$17521,$B321,Profile!$C$2:$C$17521,Z$8))*$C$6</f>
        <v>0</v>
      </c>
      <c r="AA321" s="162">
        <f>(SUMIFS(Profile!$F$2:$F$17521,Profile!$B$2:$B$17521,$B321,Profile!$C$2:$C$17521,AA$8))*$C$6</f>
        <v>0</v>
      </c>
      <c r="AB321" s="162">
        <f>(SUMIFS(Profile!$F$2:$F$17521,Profile!$B$2:$B$17521,$B321,Profile!$C$2:$C$17521,AB$8))*$C$6</f>
        <v>0</v>
      </c>
      <c r="AC321" s="162">
        <f>(SUMIFS(Profile!$F$2:$F$17521,Profile!$B$2:$B$17521,$B321,Profile!$C$2:$C$17521,AC$8))*$C$6</f>
        <v>0</v>
      </c>
      <c r="AD321" s="162">
        <f>(SUMIFS(Profile!$F$2:$F$17521,Profile!$B$2:$B$17521,$B321,Profile!$C$2:$C$17521,AD$8))*$C$6</f>
        <v>0</v>
      </c>
      <c r="AE321" s="162">
        <f>(SUMIFS(Profile!$F$2:$F$17521,Profile!$B$2:$B$17521,$B321,Profile!$C$2:$C$17521,AE$8))*$C$6</f>
        <v>0</v>
      </c>
      <c r="AF321" s="162">
        <f>(SUMIFS(Profile!$F$2:$F$17521,Profile!$B$2:$B$17521,$B321,Profile!$C$2:$C$17521,AF$8))*$C$6</f>
        <v>0</v>
      </c>
      <c r="AG321" s="162">
        <f>(SUMIFS(Profile!$F$2:$F$17521,Profile!$B$2:$B$17521,$B321,Profile!$C$2:$C$17521,AG$8))*$C$6</f>
        <v>0</v>
      </c>
      <c r="AH321" s="162">
        <f>(SUMIFS(Profile!$F$2:$F$17521,Profile!$B$2:$B$17521,$B321,Profile!$C$2:$C$17521,AH$8))*$C$6</f>
        <v>0</v>
      </c>
      <c r="AI321" s="162">
        <f>(SUMIFS(Profile!$F$2:$F$17521,Profile!$B$2:$B$17521,$B321,Profile!$C$2:$C$17521,AI$8))*$C$6</f>
        <v>0</v>
      </c>
      <c r="AJ321" s="162">
        <f>(SUMIFS(Profile!$F$2:$F$17521,Profile!$B$2:$B$17521,$B321,Profile!$C$2:$C$17521,AJ$8))*$C$6</f>
        <v>0</v>
      </c>
      <c r="AK321" s="162">
        <f>(SUMIFS(Profile!$F$2:$F$17521,Profile!$B$2:$B$17521,$B321,Profile!$C$2:$C$17521,AK$8))*$C$6</f>
        <v>0</v>
      </c>
      <c r="AL321" s="162">
        <f>(SUMIFS(Profile!$F$2:$F$17521,Profile!$B$2:$B$17521,$B321,Profile!$C$2:$C$17521,AL$8))*$C$6</f>
        <v>0</v>
      </c>
      <c r="AM321" s="162">
        <f>(SUMIFS(Profile!$F$2:$F$17521,Profile!$B$2:$B$17521,$B321,Profile!$C$2:$C$17521,AM$8))*$C$6</f>
        <v>0</v>
      </c>
      <c r="AN321" s="162">
        <f>(SUMIFS(Profile!$F$2:$F$17521,Profile!$B$2:$B$17521,$B321,Profile!$C$2:$C$17521,AN$8))*$C$6</f>
        <v>0</v>
      </c>
      <c r="AO321" s="162">
        <f>(SUMIFS(Profile!$F$2:$F$17521,Profile!$B$2:$B$17521,$B321,Profile!$C$2:$C$17521,AO$8))*$C$6</f>
        <v>0</v>
      </c>
      <c r="AP321" s="162">
        <f>(SUMIFS(Profile!$F$2:$F$17521,Profile!$B$2:$B$17521,$B321,Profile!$C$2:$C$17521,AP$8))*$C$6</f>
        <v>0</v>
      </c>
      <c r="AQ321" s="162">
        <f>(SUMIFS(Profile!$F$2:$F$17521,Profile!$B$2:$B$17521,$B321,Profile!$C$2:$C$17521,AQ$8))*$C$6</f>
        <v>0</v>
      </c>
      <c r="AR321" s="162">
        <f>(SUMIFS(Profile!$F$2:$F$17521,Profile!$B$2:$B$17521,$B321,Profile!$C$2:$C$17521,AR$8))*$C$6</f>
        <v>0</v>
      </c>
      <c r="AS321" s="162">
        <f>(SUMIFS(Profile!$F$2:$F$17521,Profile!$B$2:$B$17521,$B321,Profile!$C$2:$C$17521,AS$8))*$C$6</f>
        <v>0</v>
      </c>
      <c r="AT321" s="162">
        <f>(SUMIFS(Profile!$F$2:$F$17521,Profile!$B$2:$B$17521,$B321,Profile!$C$2:$C$17521,AT$8))*$C$6</f>
        <v>0</v>
      </c>
      <c r="AU321" s="162">
        <f>(SUMIFS(Profile!$F$2:$F$17521,Profile!$B$2:$B$17521,$B321,Profile!$C$2:$C$17521,AU$8))*$C$6</f>
        <v>0</v>
      </c>
      <c r="AV321" s="162">
        <f>(SUMIFS(Profile!$F$2:$F$17521,Profile!$B$2:$B$17521,$B321,Profile!$C$2:$C$17521,AV$8))*$C$6</f>
        <v>0</v>
      </c>
      <c r="AW321" s="162">
        <f>(SUMIFS(Profile!$F$2:$F$17521,Profile!$B$2:$B$17521,$B321,Profile!$C$2:$C$17521,AW$8))*$C$6</f>
        <v>0</v>
      </c>
      <c r="AX321" s="162">
        <f>(SUMIFS(Profile!$F$2:$F$17521,Profile!$B$2:$B$17521,$B321,Profile!$C$2:$C$17521,AX$8))*$C$6</f>
        <v>0</v>
      </c>
      <c r="AY321" s="162">
        <f>(SUMIFS(Profile!$F$2:$F$17521,Profile!$B$2:$B$17521,$B321,Profile!$C$2:$C$17521,AY$8))*$C$6</f>
        <v>0</v>
      </c>
      <c r="AZ321" s="162">
        <f>(SUMIFS(Profile!$F$2:$F$17521,Profile!$B$2:$B$17521,$B321,Profile!$C$2:$C$17521,AZ$8))*$C$6</f>
        <v>0</v>
      </c>
      <c r="BA321" s="162">
        <f t="shared" si="10"/>
        <v>0</v>
      </c>
      <c r="BB321" s="162">
        <f>(SUMIFS(Profile!$E$2:$E$17521,Profile!$B$2:$B$17521,$B321,Profile!$C$2:$C$17521,BB$8))*$C$9</f>
        <v>0</v>
      </c>
      <c r="BC321" s="162">
        <f>(SUMIFS(Profile!$E$2:$E$17521,Profile!$B$2:$B$17521,$B321,Profile!$C$2:$C$17521,BC$8))*$C$9</f>
        <v>0</v>
      </c>
      <c r="BD321" s="162">
        <f>(SUMIFS(Profile!$E$2:$E$17521,Profile!$B$2:$B$17521,$B321,Profile!$C$2:$C$17521,BD$8))*$C$9</f>
        <v>0</v>
      </c>
      <c r="BE321" s="162">
        <f>(SUMIFS(Profile!$E$2:$E$17521,Profile!$B$2:$B$17521,$B321,Profile!$C$2:$C$17521,BE$8))*$C$9</f>
        <v>0</v>
      </c>
      <c r="BF321" s="162">
        <f>(SUMIFS(Profile!$E$2:$E$17521,Profile!$B$2:$B$17521,$B321,Profile!$C$2:$C$17521,BF$8))*$C$9</f>
        <v>0</v>
      </c>
      <c r="BG321" s="162">
        <f>(SUMIFS(Profile!$E$2:$E$17521,Profile!$B$2:$B$17521,$B321,Profile!$C$2:$C$17521,BG$8))*$C$9</f>
        <v>0</v>
      </c>
      <c r="BH321" s="162">
        <f>(SUMIFS(Profile!$E$2:$E$17521,Profile!$B$2:$B$17521,$B321,Profile!$C$2:$C$17521,BH$8))*$C$9</f>
        <v>0</v>
      </c>
      <c r="BI321" s="162">
        <f>(SUMIFS(Profile!$E$2:$E$17521,Profile!$B$2:$B$17521,$B321,Profile!$C$2:$C$17521,BI$8))*$C$9</f>
        <v>0</v>
      </c>
      <c r="BJ321" s="162">
        <f>(SUMIFS(Profile!$E$2:$E$17521,Profile!$B$2:$B$17521,$B321,Profile!$C$2:$C$17521,BJ$8))*$C$9</f>
        <v>0</v>
      </c>
      <c r="BK321" s="162">
        <f>(SUMIFS(Profile!$E$2:$E$17521,Profile!$B$2:$B$17521,$B321,Profile!$C$2:$C$17521,BK$8))*$C$9</f>
        <v>0</v>
      </c>
      <c r="BL321" s="162">
        <f>(SUMIFS(Profile!$E$2:$E$17521,Profile!$B$2:$B$17521,$B321,Profile!$C$2:$C$17521,BL$8))*$C$9</f>
        <v>0</v>
      </c>
      <c r="BM321" s="162">
        <f>(SUMIFS(Profile!$E$2:$E$17521,Profile!$B$2:$B$17521,$B321,Profile!$C$2:$C$17521,BM$8))*$C$9</f>
        <v>0</v>
      </c>
      <c r="BN321" s="162">
        <f>(SUMIFS(Profile!$E$2:$E$17521,Profile!$B$2:$B$17521,$B321,Profile!$C$2:$C$17521,BN$8))*$C$9</f>
        <v>0</v>
      </c>
      <c r="BO321" s="162">
        <f>(SUMIFS(Profile!$E$2:$E$17521,Profile!$B$2:$B$17521,$B321,Profile!$C$2:$C$17521,BO$8))*$C$9</f>
        <v>0</v>
      </c>
      <c r="BP321" s="162">
        <f>(SUMIFS(Profile!$E$2:$E$17521,Profile!$B$2:$B$17521,$B321,Profile!$C$2:$C$17521,BP$8))*$C$9</f>
        <v>0</v>
      </c>
      <c r="BQ321" s="162">
        <f>(SUMIFS(Profile!$E$2:$E$17521,Profile!$B$2:$B$17521,$B321,Profile!$C$2:$C$17521,BQ$8))*$C$9</f>
        <v>0</v>
      </c>
      <c r="BR321" s="162">
        <f>(SUMIFS(Profile!$E$2:$E$17521,Profile!$B$2:$B$17521,$B321,Profile!$C$2:$C$17521,BR$8))*$C$9</f>
        <v>0</v>
      </c>
      <c r="BS321" s="162">
        <f>(SUMIFS(Profile!$E$2:$E$17521,Profile!$B$2:$B$17521,$B321,Profile!$C$2:$C$17521,BS$8))*$C$9</f>
        <v>0</v>
      </c>
      <c r="BT321" s="162">
        <f>(SUMIFS(Profile!$E$2:$E$17521,Profile!$B$2:$B$17521,$B321,Profile!$C$2:$C$17521,BT$8))*$C$9</f>
        <v>0</v>
      </c>
      <c r="BU321" s="162">
        <f>(SUMIFS(Profile!$E$2:$E$17521,Profile!$B$2:$B$17521,$B321,Profile!$C$2:$C$17521,BU$8))*$C$9</f>
        <v>0</v>
      </c>
      <c r="BV321" s="162">
        <f>(SUMIFS(Profile!$E$2:$E$17521,Profile!$B$2:$B$17521,$B321,Profile!$C$2:$C$17521,BV$8))*$C$9</f>
        <v>0</v>
      </c>
      <c r="BW321" s="162">
        <f>(SUMIFS(Profile!$E$2:$E$17521,Profile!$B$2:$B$17521,$B321,Profile!$C$2:$C$17521,BW$8))*$C$9</f>
        <v>0</v>
      </c>
      <c r="BX321" s="162">
        <f>(SUMIFS(Profile!$E$2:$E$17521,Profile!$B$2:$B$17521,$B321,Profile!$C$2:$C$17521,BX$8))*$C$9</f>
        <v>0</v>
      </c>
      <c r="BY321" s="162">
        <f>(SUMIFS(Profile!$E$2:$E$17521,Profile!$B$2:$B$17521,$B321,Profile!$C$2:$C$17521,BY$8))*$C$9</f>
        <v>0</v>
      </c>
      <c r="BZ321" s="162">
        <f>(SUMIFS(Profile!$E$2:$E$17521,Profile!$B$2:$B$17521,$B321,Profile!$C$2:$C$17521,BZ$8))*$C$9</f>
        <v>0</v>
      </c>
      <c r="CA321" s="162">
        <f>(SUMIFS(Profile!$E$2:$E$17521,Profile!$B$2:$B$17521,$B321,Profile!$C$2:$C$17521,CA$8))*$C$9</f>
        <v>0</v>
      </c>
      <c r="CB321" s="162">
        <f>(SUMIFS(Profile!$E$2:$E$17521,Profile!$B$2:$B$17521,$B321,Profile!$C$2:$C$17521,CB$8))*$C$9</f>
        <v>0</v>
      </c>
      <c r="CC321" s="162">
        <f>(SUMIFS(Profile!$E$2:$E$17521,Profile!$B$2:$B$17521,$B321,Profile!$C$2:$C$17521,CC$8))*$C$9</f>
        <v>0</v>
      </c>
      <c r="CD321" s="162">
        <f>(SUMIFS(Profile!$E$2:$E$17521,Profile!$B$2:$B$17521,$B321,Profile!$C$2:$C$17521,CD$8))*$C$9</f>
        <v>0</v>
      </c>
      <c r="CE321" s="162">
        <f>(SUMIFS(Profile!$E$2:$E$17521,Profile!$B$2:$B$17521,$B321,Profile!$C$2:$C$17521,CE$8))*$C$9</f>
        <v>0</v>
      </c>
      <c r="CF321" s="162">
        <f>(SUMIFS(Profile!$E$2:$E$17521,Profile!$B$2:$B$17521,$B321,Profile!$C$2:$C$17521,CF$8))*$C$9</f>
        <v>0</v>
      </c>
      <c r="CG321" s="162">
        <f>(SUMIFS(Profile!$E$2:$E$17521,Profile!$B$2:$B$17521,$B321,Profile!$C$2:$C$17521,CG$8))*$C$9</f>
        <v>0</v>
      </c>
      <c r="CH321" s="162">
        <f>(SUMIFS(Profile!$E$2:$E$17521,Profile!$B$2:$B$17521,$B321,Profile!$C$2:$C$17521,CH$8))*$C$9</f>
        <v>0</v>
      </c>
      <c r="CI321" s="162">
        <f>(SUMIFS(Profile!$E$2:$E$17521,Profile!$B$2:$B$17521,$B321,Profile!$C$2:$C$17521,CI$8))*$C$9</f>
        <v>0</v>
      </c>
      <c r="CJ321" s="162">
        <f>(SUMIFS(Profile!$E$2:$E$17521,Profile!$B$2:$B$17521,$B321,Profile!$C$2:$C$17521,CJ$8))*$C$9</f>
        <v>0</v>
      </c>
      <c r="CK321" s="162">
        <f>(SUMIFS(Profile!$E$2:$E$17521,Profile!$B$2:$B$17521,$B321,Profile!$C$2:$C$17521,CK$8))*$C$9</f>
        <v>0</v>
      </c>
      <c r="CL321" s="162">
        <f>(SUMIFS(Profile!$E$2:$E$17521,Profile!$B$2:$B$17521,$B321,Profile!$C$2:$C$17521,CL$8))*$C$9</f>
        <v>0</v>
      </c>
      <c r="CM321" s="162">
        <f>(SUMIFS(Profile!$E$2:$E$17521,Profile!$B$2:$B$17521,$B321,Profile!$C$2:$C$17521,CM$8))*$C$9</f>
        <v>0</v>
      </c>
      <c r="CN321" s="162">
        <f>(SUMIFS(Profile!$E$2:$E$17521,Profile!$B$2:$B$17521,$B321,Profile!$C$2:$C$17521,CN$8))*$C$9</f>
        <v>0</v>
      </c>
      <c r="CO321" s="162">
        <f>(SUMIFS(Profile!$E$2:$E$17521,Profile!$B$2:$B$17521,$B321,Profile!$C$2:$C$17521,CO$8))*$C$9</f>
        <v>0</v>
      </c>
      <c r="CP321" s="162">
        <f>(SUMIFS(Profile!$E$2:$E$17521,Profile!$B$2:$B$17521,$B321,Profile!$C$2:$C$17521,CP$8))*$C$9</f>
        <v>0</v>
      </c>
      <c r="CQ321" s="162">
        <f>(SUMIFS(Profile!$E$2:$E$17521,Profile!$B$2:$B$17521,$B321,Profile!$C$2:$C$17521,CQ$8))*$C$9</f>
        <v>0</v>
      </c>
      <c r="CR321" s="162">
        <f>(SUMIFS(Profile!$E$2:$E$17521,Profile!$B$2:$B$17521,$B321,Profile!$C$2:$C$17521,CR$8))*$C$9</f>
        <v>0</v>
      </c>
      <c r="CS321" s="162">
        <f>(SUMIFS(Profile!$E$2:$E$17521,Profile!$B$2:$B$17521,$B321,Profile!$C$2:$C$17521,CS$8))*$C$9</f>
        <v>0</v>
      </c>
      <c r="CT321" s="162">
        <f>(SUMIFS(Profile!$E$2:$E$17521,Profile!$B$2:$B$17521,$B321,Profile!$C$2:$C$17521,CT$8))*$C$9</f>
        <v>0</v>
      </c>
      <c r="CU321" s="162">
        <f>(SUMIFS(Profile!$E$2:$E$17521,Profile!$B$2:$B$17521,$B321,Profile!$C$2:$C$17521,CU$8))*$C$9</f>
        <v>0</v>
      </c>
      <c r="CV321" s="162">
        <f>(SUMIFS(Profile!$E$2:$E$17521,Profile!$B$2:$B$17521,$B321,Profile!$C$2:$C$17521,CV$8))*$C$9</f>
        <v>0</v>
      </c>
      <c r="CW321" s="162">
        <f>(SUMIFS(Profile!$E$2:$E$17521,Profile!$B$2:$B$17521,$B321,Profile!$C$2:$C$17521,CW$8))*$C$9</f>
        <v>0</v>
      </c>
      <c r="CX321" s="162">
        <f t="shared" si="11"/>
        <v>0</v>
      </c>
      <c r="CY321" s="162">
        <f t="shared" ref="CY321:ET321" si="1566">MAX(BB321-E321,0)</f>
        <v>0</v>
      </c>
      <c r="CZ321" s="162">
        <f t="shared" si="1566"/>
        <v>0</v>
      </c>
      <c r="DA321" s="162">
        <f t="shared" si="1566"/>
        <v>0</v>
      </c>
      <c r="DB321" s="162">
        <f t="shared" si="1566"/>
        <v>0</v>
      </c>
      <c r="DC321" s="162">
        <f t="shared" si="1566"/>
        <v>0</v>
      </c>
      <c r="DD321" s="162">
        <f t="shared" si="1566"/>
        <v>0</v>
      </c>
      <c r="DE321" s="162">
        <f t="shared" si="1566"/>
        <v>0</v>
      </c>
      <c r="DF321" s="162">
        <f t="shared" si="1566"/>
        <v>0</v>
      </c>
      <c r="DG321" s="162">
        <f t="shared" si="1566"/>
        <v>0</v>
      </c>
      <c r="DH321" s="162">
        <f t="shared" si="1566"/>
        <v>0</v>
      </c>
      <c r="DI321" s="162">
        <f t="shared" si="1566"/>
        <v>0</v>
      </c>
      <c r="DJ321" s="162">
        <f t="shared" si="1566"/>
        <v>0</v>
      </c>
      <c r="DK321" s="162">
        <f t="shared" si="1566"/>
        <v>0</v>
      </c>
      <c r="DL321" s="162">
        <f t="shared" si="1566"/>
        <v>0</v>
      </c>
      <c r="DM321" s="162">
        <f t="shared" si="1566"/>
        <v>0</v>
      </c>
      <c r="DN321" s="162">
        <f t="shared" si="1566"/>
        <v>0</v>
      </c>
      <c r="DO321" s="162">
        <f t="shared" si="1566"/>
        <v>0</v>
      </c>
      <c r="DP321" s="162">
        <f t="shared" si="1566"/>
        <v>0</v>
      </c>
      <c r="DQ321" s="162">
        <f t="shared" si="1566"/>
        <v>0</v>
      </c>
      <c r="DR321" s="162">
        <f t="shared" si="1566"/>
        <v>0</v>
      </c>
      <c r="DS321" s="162">
        <f t="shared" si="1566"/>
        <v>0</v>
      </c>
      <c r="DT321" s="162">
        <f t="shared" si="1566"/>
        <v>0</v>
      </c>
      <c r="DU321" s="162">
        <f t="shared" si="1566"/>
        <v>0</v>
      </c>
      <c r="DV321" s="162">
        <f t="shared" si="1566"/>
        <v>0</v>
      </c>
      <c r="DW321" s="162">
        <f t="shared" si="1566"/>
        <v>0</v>
      </c>
      <c r="DX321" s="162">
        <f t="shared" si="1566"/>
        <v>0</v>
      </c>
      <c r="DY321" s="162">
        <f t="shared" si="1566"/>
        <v>0</v>
      </c>
      <c r="DZ321" s="162">
        <f t="shared" si="1566"/>
        <v>0</v>
      </c>
      <c r="EA321" s="162">
        <f t="shared" si="1566"/>
        <v>0</v>
      </c>
      <c r="EB321" s="162">
        <f t="shared" si="1566"/>
        <v>0</v>
      </c>
      <c r="EC321" s="162">
        <f t="shared" si="1566"/>
        <v>0</v>
      </c>
      <c r="ED321" s="162">
        <f t="shared" si="1566"/>
        <v>0</v>
      </c>
      <c r="EE321" s="162">
        <f t="shared" si="1566"/>
        <v>0</v>
      </c>
      <c r="EF321" s="162">
        <f t="shared" si="1566"/>
        <v>0</v>
      </c>
      <c r="EG321" s="162">
        <f t="shared" si="1566"/>
        <v>0</v>
      </c>
      <c r="EH321" s="162">
        <f t="shared" si="1566"/>
        <v>0</v>
      </c>
      <c r="EI321" s="162">
        <f t="shared" si="1566"/>
        <v>0</v>
      </c>
      <c r="EJ321" s="162">
        <f t="shared" si="1566"/>
        <v>0</v>
      </c>
      <c r="EK321" s="162">
        <f t="shared" si="1566"/>
        <v>0</v>
      </c>
      <c r="EL321" s="162">
        <f t="shared" si="1566"/>
        <v>0</v>
      </c>
      <c r="EM321" s="162">
        <f t="shared" si="1566"/>
        <v>0</v>
      </c>
      <c r="EN321" s="162">
        <f t="shared" si="1566"/>
        <v>0</v>
      </c>
      <c r="EO321" s="162">
        <f t="shared" si="1566"/>
        <v>0</v>
      </c>
      <c r="EP321" s="162">
        <f t="shared" si="1566"/>
        <v>0</v>
      </c>
      <c r="EQ321" s="162">
        <f t="shared" si="1566"/>
        <v>0</v>
      </c>
      <c r="ER321" s="162">
        <f t="shared" si="1566"/>
        <v>0</v>
      </c>
      <c r="ES321" s="162">
        <f t="shared" si="1566"/>
        <v>0</v>
      </c>
      <c r="ET321" s="162">
        <f t="shared" si="1566"/>
        <v>0</v>
      </c>
      <c r="EU321" s="162">
        <f t="shared" si="13"/>
        <v>0</v>
      </c>
      <c r="EV321" s="162">
        <f t="shared" ref="EV321:GQ321" si="1567">BB321-CY321</f>
        <v>0</v>
      </c>
      <c r="EW321" s="162">
        <f t="shared" si="1567"/>
        <v>0</v>
      </c>
      <c r="EX321" s="162">
        <f t="shared" si="1567"/>
        <v>0</v>
      </c>
      <c r="EY321" s="162">
        <f t="shared" si="1567"/>
        <v>0</v>
      </c>
      <c r="EZ321" s="162">
        <f t="shared" si="1567"/>
        <v>0</v>
      </c>
      <c r="FA321" s="162">
        <f t="shared" si="1567"/>
        <v>0</v>
      </c>
      <c r="FB321" s="162">
        <f t="shared" si="1567"/>
        <v>0</v>
      </c>
      <c r="FC321" s="162">
        <f t="shared" si="1567"/>
        <v>0</v>
      </c>
      <c r="FD321" s="162">
        <f t="shared" si="1567"/>
        <v>0</v>
      </c>
      <c r="FE321" s="162">
        <f t="shared" si="1567"/>
        <v>0</v>
      </c>
      <c r="FF321" s="162">
        <f t="shared" si="1567"/>
        <v>0</v>
      </c>
      <c r="FG321" s="162">
        <f t="shared" si="1567"/>
        <v>0</v>
      </c>
      <c r="FH321" s="162">
        <f t="shared" si="1567"/>
        <v>0</v>
      </c>
      <c r="FI321" s="162">
        <f t="shared" si="1567"/>
        <v>0</v>
      </c>
      <c r="FJ321" s="162">
        <f t="shared" si="1567"/>
        <v>0</v>
      </c>
      <c r="FK321" s="162">
        <f t="shared" si="1567"/>
        <v>0</v>
      </c>
      <c r="FL321" s="162">
        <f t="shared" si="1567"/>
        <v>0</v>
      </c>
      <c r="FM321" s="162">
        <f t="shared" si="1567"/>
        <v>0</v>
      </c>
      <c r="FN321" s="162">
        <f t="shared" si="1567"/>
        <v>0</v>
      </c>
      <c r="FO321" s="162">
        <f t="shared" si="1567"/>
        <v>0</v>
      </c>
      <c r="FP321" s="162">
        <f t="shared" si="1567"/>
        <v>0</v>
      </c>
      <c r="FQ321" s="162">
        <f t="shared" si="1567"/>
        <v>0</v>
      </c>
      <c r="FR321" s="162">
        <f t="shared" si="1567"/>
        <v>0</v>
      </c>
      <c r="FS321" s="162">
        <f t="shared" si="1567"/>
        <v>0</v>
      </c>
      <c r="FT321" s="162">
        <f t="shared" si="1567"/>
        <v>0</v>
      </c>
      <c r="FU321" s="162">
        <f t="shared" si="1567"/>
        <v>0</v>
      </c>
      <c r="FV321" s="162">
        <f t="shared" si="1567"/>
        <v>0</v>
      </c>
      <c r="FW321" s="162">
        <f t="shared" si="1567"/>
        <v>0</v>
      </c>
      <c r="FX321" s="162">
        <f t="shared" si="1567"/>
        <v>0</v>
      </c>
      <c r="FY321" s="162">
        <f t="shared" si="1567"/>
        <v>0</v>
      </c>
      <c r="FZ321" s="162">
        <f t="shared" si="1567"/>
        <v>0</v>
      </c>
      <c r="GA321" s="162">
        <f t="shared" si="1567"/>
        <v>0</v>
      </c>
      <c r="GB321" s="162">
        <f t="shared" si="1567"/>
        <v>0</v>
      </c>
      <c r="GC321" s="162">
        <f t="shared" si="1567"/>
        <v>0</v>
      </c>
      <c r="GD321" s="162">
        <f t="shared" si="1567"/>
        <v>0</v>
      </c>
      <c r="GE321" s="162">
        <f t="shared" si="1567"/>
        <v>0</v>
      </c>
      <c r="GF321" s="162">
        <f t="shared" si="1567"/>
        <v>0</v>
      </c>
      <c r="GG321" s="162">
        <f t="shared" si="1567"/>
        <v>0</v>
      </c>
      <c r="GH321" s="162">
        <f t="shared" si="1567"/>
        <v>0</v>
      </c>
      <c r="GI321" s="162">
        <f t="shared" si="1567"/>
        <v>0</v>
      </c>
      <c r="GJ321" s="162">
        <f t="shared" si="1567"/>
        <v>0</v>
      </c>
      <c r="GK321" s="162">
        <f t="shared" si="1567"/>
        <v>0</v>
      </c>
      <c r="GL321" s="162">
        <f t="shared" si="1567"/>
        <v>0</v>
      </c>
      <c r="GM321" s="162">
        <f t="shared" si="1567"/>
        <v>0</v>
      </c>
      <c r="GN321" s="162">
        <f t="shared" si="1567"/>
        <v>0</v>
      </c>
      <c r="GO321" s="162">
        <f t="shared" si="1567"/>
        <v>0</v>
      </c>
      <c r="GP321" s="162">
        <f t="shared" si="1567"/>
        <v>0</v>
      </c>
      <c r="GQ321" s="162">
        <f t="shared" si="1567"/>
        <v>0</v>
      </c>
      <c r="GR321" s="162">
        <f t="shared" si="15"/>
        <v>0</v>
      </c>
      <c r="GS321" s="162">
        <f t="shared" ref="GS321:IN321" si="1568">E321-EV321</f>
        <v>0</v>
      </c>
      <c r="GT321" s="162">
        <f t="shared" si="1568"/>
        <v>0</v>
      </c>
      <c r="GU321" s="162">
        <f t="shared" si="1568"/>
        <v>0</v>
      </c>
      <c r="GV321" s="162">
        <f t="shared" si="1568"/>
        <v>0</v>
      </c>
      <c r="GW321" s="162">
        <f t="shared" si="1568"/>
        <v>0</v>
      </c>
      <c r="GX321" s="162">
        <f t="shared" si="1568"/>
        <v>0</v>
      </c>
      <c r="GY321" s="162">
        <f t="shared" si="1568"/>
        <v>0</v>
      </c>
      <c r="GZ321" s="162">
        <f t="shared" si="1568"/>
        <v>0</v>
      </c>
      <c r="HA321" s="162">
        <f t="shared" si="1568"/>
        <v>0</v>
      </c>
      <c r="HB321" s="162">
        <f t="shared" si="1568"/>
        <v>0</v>
      </c>
      <c r="HC321" s="162">
        <f t="shared" si="1568"/>
        <v>0</v>
      </c>
      <c r="HD321" s="162">
        <f t="shared" si="1568"/>
        <v>0</v>
      </c>
      <c r="HE321" s="162">
        <f t="shared" si="1568"/>
        <v>0</v>
      </c>
      <c r="HF321" s="162">
        <f t="shared" si="1568"/>
        <v>0</v>
      </c>
      <c r="HG321" s="162">
        <f t="shared" si="1568"/>
        <v>0</v>
      </c>
      <c r="HH321" s="162">
        <f t="shared" si="1568"/>
        <v>0</v>
      </c>
      <c r="HI321" s="162">
        <f t="shared" si="1568"/>
        <v>0</v>
      </c>
      <c r="HJ321" s="162">
        <f t="shared" si="1568"/>
        <v>0</v>
      </c>
      <c r="HK321" s="162">
        <f t="shared" si="1568"/>
        <v>0</v>
      </c>
      <c r="HL321" s="162">
        <f t="shared" si="1568"/>
        <v>0</v>
      </c>
      <c r="HM321" s="162">
        <f t="shared" si="1568"/>
        <v>0</v>
      </c>
      <c r="HN321" s="162">
        <f t="shared" si="1568"/>
        <v>0</v>
      </c>
      <c r="HO321" s="162">
        <f t="shared" si="1568"/>
        <v>0</v>
      </c>
      <c r="HP321" s="162">
        <f t="shared" si="1568"/>
        <v>0</v>
      </c>
      <c r="HQ321" s="162">
        <f t="shared" si="1568"/>
        <v>0</v>
      </c>
      <c r="HR321" s="162">
        <f t="shared" si="1568"/>
        <v>0</v>
      </c>
      <c r="HS321" s="162">
        <f t="shared" si="1568"/>
        <v>0</v>
      </c>
      <c r="HT321" s="162">
        <f t="shared" si="1568"/>
        <v>0</v>
      </c>
      <c r="HU321" s="162">
        <f t="shared" si="1568"/>
        <v>0</v>
      </c>
      <c r="HV321" s="162">
        <f t="shared" si="1568"/>
        <v>0</v>
      </c>
      <c r="HW321" s="162">
        <f t="shared" si="1568"/>
        <v>0</v>
      </c>
      <c r="HX321" s="162">
        <f t="shared" si="1568"/>
        <v>0</v>
      </c>
      <c r="HY321" s="162">
        <f t="shared" si="1568"/>
        <v>0</v>
      </c>
      <c r="HZ321" s="162">
        <f t="shared" si="1568"/>
        <v>0</v>
      </c>
      <c r="IA321" s="162">
        <f t="shared" si="1568"/>
        <v>0</v>
      </c>
      <c r="IB321" s="162">
        <f t="shared" si="1568"/>
        <v>0</v>
      </c>
      <c r="IC321" s="162">
        <f t="shared" si="1568"/>
        <v>0</v>
      </c>
      <c r="ID321" s="162">
        <f t="shared" si="1568"/>
        <v>0</v>
      </c>
      <c r="IE321" s="162">
        <f t="shared" si="1568"/>
        <v>0</v>
      </c>
      <c r="IF321" s="162">
        <f t="shared" si="1568"/>
        <v>0</v>
      </c>
      <c r="IG321" s="162">
        <f t="shared" si="1568"/>
        <v>0</v>
      </c>
      <c r="IH321" s="162">
        <f t="shared" si="1568"/>
        <v>0</v>
      </c>
      <c r="II321" s="162">
        <f t="shared" si="1568"/>
        <v>0</v>
      </c>
      <c r="IJ321" s="162">
        <f t="shared" si="1568"/>
        <v>0</v>
      </c>
      <c r="IK321" s="162">
        <f t="shared" si="1568"/>
        <v>0</v>
      </c>
      <c r="IL321" s="162">
        <f t="shared" si="1568"/>
        <v>0</v>
      </c>
      <c r="IM321" s="162">
        <f t="shared" si="1568"/>
        <v>0</v>
      </c>
      <c r="IN321" s="162">
        <f t="shared" si="1568"/>
        <v>0</v>
      </c>
      <c r="IO321" s="162">
        <f t="shared" si="17"/>
        <v>0</v>
      </c>
      <c r="IP321" s="162">
        <f t="shared" si="23"/>
        <v>0</v>
      </c>
      <c r="IQ321" s="162">
        <f t="shared" ref="IQ321:KK321" si="1569">MAX((MIN(CZ321+IP321,$IO$7))-GT321,0)</f>
        <v>0</v>
      </c>
      <c r="IR321" s="162">
        <f t="shared" si="1569"/>
        <v>0</v>
      </c>
      <c r="IS321" s="162">
        <f t="shared" si="1569"/>
        <v>0</v>
      </c>
      <c r="IT321" s="162">
        <f t="shared" si="1569"/>
        <v>0</v>
      </c>
      <c r="IU321" s="162">
        <f t="shared" si="1569"/>
        <v>0</v>
      </c>
      <c r="IV321" s="162">
        <f t="shared" si="1569"/>
        <v>0</v>
      </c>
      <c r="IW321" s="162">
        <f t="shared" si="1569"/>
        <v>0</v>
      </c>
      <c r="IX321" s="162">
        <f t="shared" si="1569"/>
        <v>0</v>
      </c>
      <c r="IY321" s="162">
        <f t="shared" si="1569"/>
        <v>0</v>
      </c>
      <c r="IZ321" s="162">
        <f t="shared" si="1569"/>
        <v>0</v>
      </c>
      <c r="JA321" s="162">
        <f t="shared" si="1569"/>
        <v>0</v>
      </c>
      <c r="JB321" s="162">
        <f t="shared" si="1569"/>
        <v>0</v>
      </c>
      <c r="JC321" s="162">
        <f t="shared" si="1569"/>
        <v>0</v>
      </c>
      <c r="JD321" s="162">
        <f t="shared" si="1569"/>
        <v>0</v>
      </c>
      <c r="JE321" s="162">
        <f t="shared" si="1569"/>
        <v>0</v>
      </c>
      <c r="JF321" s="162">
        <f t="shared" si="1569"/>
        <v>0</v>
      </c>
      <c r="JG321" s="162">
        <f t="shared" si="1569"/>
        <v>0</v>
      </c>
      <c r="JH321" s="162">
        <f t="shared" si="1569"/>
        <v>0</v>
      </c>
      <c r="JI321" s="162">
        <f t="shared" si="1569"/>
        <v>0</v>
      </c>
      <c r="JJ321" s="162">
        <f t="shared" si="1569"/>
        <v>0</v>
      </c>
      <c r="JK321" s="162">
        <f t="shared" si="1569"/>
        <v>0</v>
      </c>
      <c r="JL321" s="162">
        <f t="shared" si="1569"/>
        <v>0</v>
      </c>
      <c r="JM321" s="162">
        <f t="shared" si="1569"/>
        <v>0</v>
      </c>
      <c r="JN321" s="162">
        <f t="shared" si="1569"/>
        <v>0</v>
      </c>
      <c r="JO321" s="162">
        <f t="shared" si="1569"/>
        <v>0</v>
      </c>
      <c r="JP321" s="162">
        <f t="shared" si="1569"/>
        <v>0</v>
      </c>
      <c r="JQ321" s="162">
        <f t="shared" si="1569"/>
        <v>0</v>
      </c>
      <c r="JR321" s="162">
        <f t="shared" si="1569"/>
        <v>0</v>
      </c>
      <c r="JS321" s="162">
        <f t="shared" si="1569"/>
        <v>0</v>
      </c>
      <c r="JT321" s="162">
        <f t="shared" si="1569"/>
        <v>0</v>
      </c>
      <c r="JU321" s="162">
        <f t="shared" si="1569"/>
        <v>0</v>
      </c>
      <c r="JV321" s="162">
        <f t="shared" si="1569"/>
        <v>0</v>
      </c>
      <c r="JW321" s="162">
        <f t="shared" si="1569"/>
        <v>0</v>
      </c>
      <c r="JX321" s="162">
        <f t="shared" si="1569"/>
        <v>0</v>
      </c>
      <c r="JY321" s="162">
        <f t="shared" si="1569"/>
        <v>0</v>
      </c>
      <c r="JZ321" s="162">
        <f t="shared" si="1569"/>
        <v>0</v>
      </c>
      <c r="KA321" s="162">
        <f t="shared" si="1569"/>
        <v>0</v>
      </c>
      <c r="KB321" s="162">
        <f t="shared" si="1569"/>
        <v>0</v>
      </c>
      <c r="KC321" s="162">
        <f t="shared" si="1569"/>
        <v>0</v>
      </c>
      <c r="KD321" s="162">
        <f t="shared" si="1569"/>
        <v>0</v>
      </c>
      <c r="KE321" s="162">
        <f t="shared" si="1569"/>
        <v>0</v>
      </c>
      <c r="KF321" s="162">
        <f t="shared" si="1569"/>
        <v>0</v>
      </c>
      <c r="KG321" s="162">
        <f t="shared" si="1569"/>
        <v>0</v>
      </c>
      <c r="KH321" s="162">
        <f t="shared" si="1569"/>
        <v>0</v>
      </c>
      <c r="KI321" s="162">
        <f t="shared" si="1569"/>
        <v>0</v>
      </c>
      <c r="KJ321" s="162">
        <f t="shared" si="1569"/>
        <v>0</v>
      </c>
      <c r="KK321" s="162">
        <f t="shared" si="1569"/>
        <v>0</v>
      </c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</row>
    <row r="322" ht="14.25" customHeight="1" spans="1:326" x14ac:dyDescent="0.25">
      <c r="A322" s="1">
        <v>11</v>
      </c>
      <c r="B322" s="1">
        <f t="shared" ref="B322:C322" si="1570">B321+1</f>
        <v>312</v>
      </c>
      <c r="C322" s="232">
        <f t="shared" si="1570"/>
        <v>43777</v>
      </c>
      <c r="D322" s="162">
        <f t="shared" si="9"/>
        <v>0</v>
      </c>
      <c r="E322" s="162">
        <f>(SUMIFS(Profile!$F$2:$F$17521,Profile!$B$2:$B$17521,$B322,Profile!$C$2:$C$17521,E$8))*$C$6</f>
        <v>0</v>
      </c>
      <c r="F322" s="162">
        <f>(SUMIFS(Profile!$F$2:$F$17521,Profile!$B$2:$B$17521,$B322,Profile!$C$2:$C$17521,F$8))*$C$6</f>
        <v>0</v>
      </c>
      <c r="G322" s="162">
        <f>(SUMIFS(Profile!$F$2:$F$17521,Profile!$B$2:$B$17521,$B322,Profile!$C$2:$C$17521,G$8))*$C$6</f>
        <v>0</v>
      </c>
      <c r="H322" s="162">
        <f>(SUMIFS(Profile!$F$2:$F$17521,Profile!$B$2:$B$17521,$B322,Profile!$C$2:$C$17521,H$8))*$C$6</f>
        <v>0</v>
      </c>
      <c r="I322" s="162">
        <f>(SUMIFS(Profile!$F$2:$F$17521,Profile!$B$2:$B$17521,$B322,Profile!$C$2:$C$17521,I$8))*$C$6</f>
        <v>0</v>
      </c>
      <c r="J322" s="162">
        <f>(SUMIFS(Profile!$F$2:$F$17521,Profile!$B$2:$B$17521,$B322,Profile!$C$2:$C$17521,J$8))*$C$6</f>
        <v>0</v>
      </c>
      <c r="K322" s="162">
        <f>(SUMIFS(Profile!$F$2:$F$17521,Profile!$B$2:$B$17521,$B322,Profile!$C$2:$C$17521,K$8))*$C$6</f>
        <v>0</v>
      </c>
      <c r="L322" s="162">
        <f>(SUMIFS(Profile!$F$2:$F$17521,Profile!$B$2:$B$17521,$B322,Profile!$C$2:$C$17521,L$8))*$C$6</f>
        <v>0</v>
      </c>
      <c r="M322" s="162">
        <f>(SUMIFS(Profile!$F$2:$F$17521,Profile!$B$2:$B$17521,$B322,Profile!$C$2:$C$17521,M$8))*$C$6</f>
        <v>0</v>
      </c>
      <c r="N322" s="162">
        <f>(SUMIFS(Profile!$F$2:$F$17521,Profile!$B$2:$B$17521,$B322,Profile!$C$2:$C$17521,N$8))*$C$6</f>
        <v>0</v>
      </c>
      <c r="O322" s="162">
        <f>(SUMIFS(Profile!$F$2:$F$17521,Profile!$B$2:$B$17521,$B322,Profile!$C$2:$C$17521,O$8))*$C$6</f>
        <v>0</v>
      </c>
      <c r="P322" s="162">
        <f>(SUMIFS(Profile!$F$2:$F$17521,Profile!$B$2:$B$17521,$B322,Profile!$C$2:$C$17521,P$8))*$C$6</f>
        <v>0</v>
      </c>
      <c r="Q322" s="162">
        <f>(SUMIFS(Profile!$F$2:$F$17521,Profile!$B$2:$B$17521,$B322,Profile!$C$2:$C$17521,Q$8))*$C$6</f>
        <v>0</v>
      </c>
      <c r="R322" s="162">
        <f>(SUMIFS(Profile!$F$2:$F$17521,Profile!$B$2:$B$17521,$B322,Profile!$C$2:$C$17521,R$8))*$C$6</f>
        <v>0</v>
      </c>
      <c r="S322" s="162">
        <f>(SUMIFS(Profile!$F$2:$F$17521,Profile!$B$2:$B$17521,$B322,Profile!$C$2:$C$17521,S$8))*$C$6</f>
        <v>0</v>
      </c>
      <c r="T322" s="162">
        <f>(SUMIFS(Profile!$F$2:$F$17521,Profile!$B$2:$B$17521,$B322,Profile!$C$2:$C$17521,T$8))*$C$6</f>
        <v>0</v>
      </c>
      <c r="U322" s="162">
        <f>(SUMIFS(Profile!$F$2:$F$17521,Profile!$B$2:$B$17521,$B322,Profile!$C$2:$C$17521,U$8))*$C$6</f>
        <v>0</v>
      </c>
      <c r="V322" s="162">
        <f>(SUMIFS(Profile!$F$2:$F$17521,Profile!$B$2:$B$17521,$B322,Profile!$C$2:$C$17521,V$8))*$C$6</f>
        <v>0</v>
      </c>
      <c r="W322" s="162">
        <f>(SUMIFS(Profile!$F$2:$F$17521,Profile!$B$2:$B$17521,$B322,Profile!$C$2:$C$17521,W$8))*$C$6</f>
        <v>0</v>
      </c>
      <c r="X322" s="162">
        <f>(SUMIFS(Profile!$F$2:$F$17521,Profile!$B$2:$B$17521,$B322,Profile!$C$2:$C$17521,X$8))*$C$6</f>
        <v>0</v>
      </c>
      <c r="Y322" s="162">
        <f>(SUMIFS(Profile!$F$2:$F$17521,Profile!$B$2:$B$17521,$B322,Profile!$C$2:$C$17521,Y$8))*$C$6</f>
        <v>0</v>
      </c>
      <c r="Z322" s="162">
        <f>(SUMIFS(Profile!$F$2:$F$17521,Profile!$B$2:$B$17521,$B322,Profile!$C$2:$C$17521,Z$8))*$C$6</f>
        <v>0</v>
      </c>
      <c r="AA322" s="162">
        <f>(SUMIFS(Profile!$F$2:$F$17521,Profile!$B$2:$B$17521,$B322,Profile!$C$2:$C$17521,AA$8))*$C$6</f>
        <v>0</v>
      </c>
      <c r="AB322" s="162">
        <f>(SUMIFS(Profile!$F$2:$F$17521,Profile!$B$2:$B$17521,$B322,Profile!$C$2:$C$17521,AB$8))*$C$6</f>
        <v>0</v>
      </c>
      <c r="AC322" s="162">
        <f>(SUMIFS(Profile!$F$2:$F$17521,Profile!$B$2:$B$17521,$B322,Profile!$C$2:$C$17521,AC$8))*$C$6</f>
        <v>0</v>
      </c>
      <c r="AD322" s="162">
        <f>(SUMIFS(Profile!$F$2:$F$17521,Profile!$B$2:$B$17521,$B322,Profile!$C$2:$C$17521,AD$8))*$C$6</f>
        <v>0</v>
      </c>
      <c r="AE322" s="162">
        <f>(SUMIFS(Profile!$F$2:$F$17521,Profile!$B$2:$B$17521,$B322,Profile!$C$2:$C$17521,AE$8))*$C$6</f>
        <v>0</v>
      </c>
      <c r="AF322" s="162">
        <f>(SUMIFS(Profile!$F$2:$F$17521,Profile!$B$2:$B$17521,$B322,Profile!$C$2:$C$17521,AF$8))*$C$6</f>
        <v>0</v>
      </c>
      <c r="AG322" s="162">
        <f>(SUMIFS(Profile!$F$2:$F$17521,Profile!$B$2:$B$17521,$B322,Profile!$C$2:$C$17521,AG$8))*$C$6</f>
        <v>0</v>
      </c>
      <c r="AH322" s="162">
        <f>(SUMIFS(Profile!$F$2:$F$17521,Profile!$B$2:$B$17521,$B322,Profile!$C$2:$C$17521,AH$8))*$C$6</f>
        <v>0</v>
      </c>
      <c r="AI322" s="162">
        <f>(SUMIFS(Profile!$F$2:$F$17521,Profile!$B$2:$B$17521,$B322,Profile!$C$2:$C$17521,AI$8))*$C$6</f>
        <v>0</v>
      </c>
      <c r="AJ322" s="162">
        <f>(SUMIFS(Profile!$F$2:$F$17521,Profile!$B$2:$B$17521,$B322,Profile!$C$2:$C$17521,AJ$8))*$C$6</f>
        <v>0</v>
      </c>
      <c r="AK322" s="162">
        <f>(SUMIFS(Profile!$F$2:$F$17521,Profile!$B$2:$B$17521,$B322,Profile!$C$2:$C$17521,AK$8))*$C$6</f>
        <v>0</v>
      </c>
      <c r="AL322" s="162">
        <f>(SUMIFS(Profile!$F$2:$F$17521,Profile!$B$2:$B$17521,$B322,Profile!$C$2:$C$17521,AL$8))*$C$6</f>
        <v>0</v>
      </c>
      <c r="AM322" s="162">
        <f>(SUMIFS(Profile!$F$2:$F$17521,Profile!$B$2:$B$17521,$B322,Profile!$C$2:$C$17521,AM$8))*$C$6</f>
        <v>0</v>
      </c>
      <c r="AN322" s="162">
        <f>(SUMIFS(Profile!$F$2:$F$17521,Profile!$B$2:$B$17521,$B322,Profile!$C$2:$C$17521,AN$8))*$C$6</f>
        <v>0</v>
      </c>
      <c r="AO322" s="162">
        <f>(SUMIFS(Profile!$F$2:$F$17521,Profile!$B$2:$B$17521,$B322,Profile!$C$2:$C$17521,AO$8))*$C$6</f>
        <v>0</v>
      </c>
      <c r="AP322" s="162">
        <f>(SUMIFS(Profile!$F$2:$F$17521,Profile!$B$2:$B$17521,$B322,Profile!$C$2:$C$17521,AP$8))*$C$6</f>
        <v>0</v>
      </c>
      <c r="AQ322" s="162">
        <f>(SUMIFS(Profile!$F$2:$F$17521,Profile!$B$2:$B$17521,$B322,Profile!$C$2:$C$17521,AQ$8))*$C$6</f>
        <v>0</v>
      </c>
      <c r="AR322" s="162">
        <f>(SUMIFS(Profile!$F$2:$F$17521,Profile!$B$2:$B$17521,$B322,Profile!$C$2:$C$17521,AR$8))*$C$6</f>
        <v>0</v>
      </c>
      <c r="AS322" s="162">
        <f>(SUMIFS(Profile!$F$2:$F$17521,Profile!$B$2:$B$17521,$B322,Profile!$C$2:$C$17521,AS$8))*$C$6</f>
        <v>0</v>
      </c>
      <c r="AT322" s="162">
        <f>(SUMIFS(Profile!$F$2:$F$17521,Profile!$B$2:$B$17521,$B322,Profile!$C$2:$C$17521,AT$8))*$C$6</f>
        <v>0</v>
      </c>
      <c r="AU322" s="162">
        <f>(SUMIFS(Profile!$F$2:$F$17521,Profile!$B$2:$B$17521,$B322,Profile!$C$2:$C$17521,AU$8))*$C$6</f>
        <v>0</v>
      </c>
      <c r="AV322" s="162">
        <f>(SUMIFS(Profile!$F$2:$F$17521,Profile!$B$2:$B$17521,$B322,Profile!$C$2:$C$17521,AV$8))*$C$6</f>
        <v>0</v>
      </c>
      <c r="AW322" s="162">
        <f>(SUMIFS(Profile!$F$2:$F$17521,Profile!$B$2:$B$17521,$B322,Profile!$C$2:$C$17521,AW$8))*$C$6</f>
        <v>0</v>
      </c>
      <c r="AX322" s="162">
        <f>(SUMIFS(Profile!$F$2:$F$17521,Profile!$B$2:$B$17521,$B322,Profile!$C$2:$C$17521,AX$8))*$C$6</f>
        <v>0</v>
      </c>
      <c r="AY322" s="162">
        <f>(SUMIFS(Profile!$F$2:$F$17521,Profile!$B$2:$B$17521,$B322,Profile!$C$2:$C$17521,AY$8))*$C$6</f>
        <v>0</v>
      </c>
      <c r="AZ322" s="162">
        <f>(SUMIFS(Profile!$F$2:$F$17521,Profile!$B$2:$B$17521,$B322,Profile!$C$2:$C$17521,AZ$8))*$C$6</f>
        <v>0</v>
      </c>
      <c r="BA322" s="162">
        <f t="shared" si="10"/>
        <v>0</v>
      </c>
      <c r="BB322" s="162">
        <f>(SUMIFS(Profile!$E$2:$E$17521,Profile!$B$2:$B$17521,$B322,Profile!$C$2:$C$17521,BB$8))*$C$9</f>
        <v>0</v>
      </c>
      <c r="BC322" s="162">
        <f>(SUMIFS(Profile!$E$2:$E$17521,Profile!$B$2:$B$17521,$B322,Profile!$C$2:$C$17521,BC$8))*$C$9</f>
        <v>0</v>
      </c>
      <c r="BD322" s="162">
        <f>(SUMIFS(Profile!$E$2:$E$17521,Profile!$B$2:$B$17521,$B322,Profile!$C$2:$C$17521,BD$8))*$C$9</f>
        <v>0</v>
      </c>
      <c r="BE322" s="162">
        <f>(SUMIFS(Profile!$E$2:$E$17521,Profile!$B$2:$B$17521,$B322,Profile!$C$2:$C$17521,BE$8))*$C$9</f>
        <v>0</v>
      </c>
      <c r="BF322" s="162">
        <f>(SUMIFS(Profile!$E$2:$E$17521,Profile!$B$2:$B$17521,$B322,Profile!$C$2:$C$17521,BF$8))*$C$9</f>
        <v>0</v>
      </c>
      <c r="BG322" s="162">
        <f>(SUMIFS(Profile!$E$2:$E$17521,Profile!$B$2:$B$17521,$B322,Profile!$C$2:$C$17521,BG$8))*$C$9</f>
        <v>0</v>
      </c>
      <c r="BH322" s="162">
        <f>(SUMIFS(Profile!$E$2:$E$17521,Profile!$B$2:$B$17521,$B322,Profile!$C$2:$C$17521,BH$8))*$C$9</f>
        <v>0</v>
      </c>
      <c r="BI322" s="162">
        <f>(SUMIFS(Profile!$E$2:$E$17521,Profile!$B$2:$B$17521,$B322,Profile!$C$2:$C$17521,BI$8))*$C$9</f>
        <v>0</v>
      </c>
      <c r="BJ322" s="162">
        <f>(SUMIFS(Profile!$E$2:$E$17521,Profile!$B$2:$B$17521,$B322,Profile!$C$2:$C$17521,BJ$8))*$C$9</f>
        <v>0</v>
      </c>
      <c r="BK322" s="162">
        <f>(SUMIFS(Profile!$E$2:$E$17521,Profile!$B$2:$B$17521,$B322,Profile!$C$2:$C$17521,BK$8))*$C$9</f>
        <v>0</v>
      </c>
      <c r="BL322" s="162">
        <f>(SUMIFS(Profile!$E$2:$E$17521,Profile!$B$2:$B$17521,$B322,Profile!$C$2:$C$17521,BL$8))*$C$9</f>
        <v>0</v>
      </c>
      <c r="BM322" s="162">
        <f>(SUMIFS(Profile!$E$2:$E$17521,Profile!$B$2:$B$17521,$B322,Profile!$C$2:$C$17521,BM$8))*$C$9</f>
        <v>0</v>
      </c>
      <c r="BN322" s="162">
        <f>(SUMIFS(Profile!$E$2:$E$17521,Profile!$B$2:$B$17521,$B322,Profile!$C$2:$C$17521,BN$8))*$C$9</f>
        <v>0</v>
      </c>
      <c r="BO322" s="162">
        <f>(SUMIFS(Profile!$E$2:$E$17521,Profile!$B$2:$B$17521,$B322,Profile!$C$2:$C$17521,BO$8))*$C$9</f>
        <v>0</v>
      </c>
      <c r="BP322" s="162">
        <f>(SUMIFS(Profile!$E$2:$E$17521,Profile!$B$2:$B$17521,$B322,Profile!$C$2:$C$17521,BP$8))*$C$9</f>
        <v>0</v>
      </c>
      <c r="BQ322" s="162">
        <f>(SUMIFS(Profile!$E$2:$E$17521,Profile!$B$2:$B$17521,$B322,Profile!$C$2:$C$17521,BQ$8))*$C$9</f>
        <v>0</v>
      </c>
      <c r="BR322" s="162">
        <f>(SUMIFS(Profile!$E$2:$E$17521,Profile!$B$2:$B$17521,$B322,Profile!$C$2:$C$17521,BR$8))*$C$9</f>
        <v>0</v>
      </c>
      <c r="BS322" s="162">
        <f>(SUMIFS(Profile!$E$2:$E$17521,Profile!$B$2:$B$17521,$B322,Profile!$C$2:$C$17521,BS$8))*$C$9</f>
        <v>0</v>
      </c>
      <c r="BT322" s="162">
        <f>(SUMIFS(Profile!$E$2:$E$17521,Profile!$B$2:$B$17521,$B322,Profile!$C$2:$C$17521,BT$8))*$C$9</f>
        <v>0</v>
      </c>
      <c r="BU322" s="162">
        <f>(SUMIFS(Profile!$E$2:$E$17521,Profile!$B$2:$B$17521,$B322,Profile!$C$2:$C$17521,BU$8))*$C$9</f>
        <v>0</v>
      </c>
      <c r="BV322" s="162">
        <f>(SUMIFS(Profile!$E$2:$E$17521,Profile!$B$2:$B$17521,$B322,Profile!$C$2:$C$17521,BV$8))*$C$9</f>
        <v>0</v>
      </c>
      <c r="BW322" s="162">
        <f>(SUMIFS(Profile!$E$2:$E$17521,Profile!$B$2:$B$17521,$B322,Profile!$C$2:$C$17521,BW$8))*$C$9</f>
        <v>0</v>
      </c>
      <c r="BX322" s="162">
        <f>(SUMIFS(Profile!$E$2:$E$17521,Profile!$B$2:$B$17521,$B322,Profile!$C$2:$C$17521,BX$8))*$C$9</f>
        <v>0</v>
      </c>
      <c r="BY322" s="162">
        <f>(SUMIFS(Profile!$E$2:$E$17521,Profile!$B$2:$B$17521,$B322,Profile!$C$2:$C$17521,BY$8))*$C$9</f>
        <v>0</v>
      </c>
      <c r="BZ322" s="162">
        <f>(SUMIFS(Profile!$E$2:$E$17521,Profile!$B$2:$B$17521,$B322,Profile!$C$2:$C$17521,BZ$8))*$C$9</f>
        <v>0</v>
      </c>
      <c r="CA322" s="162">
        <f>(SUMIFS(Profile!$E$2:$E$17521,Profile!$B$2:$B$17521,$B322,Profile!$C$2:$C$17521,CA$8))*$C$9</f>
        <v>0</v>
      </c>
      <c r="CB322" s="162">
        <f>(SUMIFS(Profile!$E$2:$E$17521,Profile!$B$2:$B$17521,$B322,Profile!$C$2:$C$17521,CB$8))*$C$9</f>
        <v>0</v>
      </c>
      <c r="CC322" s="162">
        <f>(SUMIFS(Profile!$E$2:$E$17521,Profile!$B$2:$B$17521,$B322,Profile!$C$2:$C$17521,CC$8))*$C$9</f>
        <v>0</v>
      </c>
      <c r="CD322" s="162">
        <f>(SUMIFS(Profile!$E$2:$E$17521,Profile!$B$2:$B$17521,$B322,Profile!$C$2:$C$17521,CD$8))*$C$9</f>
        <v>0</v>
      </c>
      <c r="CE322" s="162">
        <f>(SUMIFS(Profile!$E$2:$E$17521,Profile!$B$2:$B$17521,$B322,Profile!$C$2:$C$17521,CE$8))*$C$9</f>
        <v>0</v>
      </c>
      <c r="CF322" s="162">
        <f>(SUMIFS(Profile!$E$2:$E$17521,Profile!$B$2:$B$17521,$B322,Profile!$C$2:$C$17521,CF$8))*$C$9</f>
        <v>0</v>
      </c>
      <c r="CG322" s="162">
        <f>(SUMIFS(Profile!$E$2:$E$17521,Profile!$B$2:$B$17521,$B322,Profile!$C$2:$C$17521,CG$8))*$C$9</f>
        <v>0</v>
      </c>
      <c r="CH322" s="162">
        <f>(SUMIFS(Profile!$E$2:$E$17521,Profile!$B$2:$B$17521,$B322,Profile!$C$2:$C$17521,CH$8))*$C$9</f>
        <v>0</v>
      </c>
      <c r="CI322" s="162">
        <f>(SUMIFS(Profile!$E$2:$E$17521,Profile!$B$2:$B$17521,$B322,Profile!$C$2:$C$17521,CI$8))*$C$9</f>
        <v>0</v>
      </c>
      <c r="CJ322" s="162">
        <f>(SUMIFS(Profile!$E$2:$E$17521,Profile!$B$2:$B$17521,$B322,Profile!$C$2:$C$17521,CJ$8))*$C$9</f>
        <v>0</v>
      </c>
      <c r="CK322" s="162">
        <f>(SUMIFS(Profile!$E$2:$E$17521,Profile!$B$2:$B$17521,$B322,Profile!$C$2:$C$17521,CK$8))*$C$9</f>
        <v>0</v>
      </c>
      <c r="CL322" s="162">
        <f>(SUMIFS(Profile!$E$2:$E$17521,Profile!$B$2:$B$17521,$B322,Profile!$C$2:$C$17521,CL$8))*$C$9</f>
        <v>0</v>
      </c>
      <c r="CM322" s="162">
        <f>(SUMIFS(Profile!$E$2:$E$17521,Profile!$B$2:$B$17521,$B322,Profile!$C$2:$C$17521,CM$8))*$C$9</f>
        <v>0</v>
      </c>
      <c r="CN322" s="162">
        <f>(SUMIFS(Profile!$E$2:$E$17521,Profile!$B$2:$B$17521,$B322,Profile!$C$2:$C$17521,CN$8))*$C$9</f>
        <v>0</v>
      </c>
      <c r="CO322" s="162">
        <f>(SUMIFS(Profile!$E$2:$E$17521,Profile!$B$2:$B$17521,$B322,Profile!$C$2:$C$17521,CO$8))*$C$9</f>
        <v>0</v>
      </c>
      <c r="CP322" s="162">
        <f>(SUMIFS(Profile!$E$2:$E$17521,Profile!$B$2:$B$17521,$B322,Profile!$C$2:$C$17521,CP$8))*$C$9</f>
        <v>0</v>
      </c>
      <c r="CQ322" s="162">
        <f>(SUMIFS(Profile!$E$2:$E$17521,Profile!$B$2:$B$17521,$B322,Profile!$C$2:$C$17521,CQ$8))*$C$9</f>
        <v>0</v>
      </c>
      <c r="CR322" s="162">
        <f>(SUMIFS(Profile!$E$2:$E$17521,Profile!$B$2:$B$17521,$B322,Profile!$C$2:$C$17521,CR$8))*$C$9</f>
        <v>0</v>
      </c>
      <c r="CS322" s="162">
        <f>(SUMIFS(Profile!$E$2:$E$17521,Profile!$B$2:$B$17521,$B322,Profile!$C$2:$C$17521,CS$8))*$C$9</f>
        <v>0</v>
      </c>
      <c r="CT322" s="162">
        <f>(SUMIFS(Profile!$E$2:$E$17521,Profile!$B$2:$B$17521,$B322,Profile!$C$2:$C$17521,CT$8))*$C$9</f>
        <v>0</v>
      </c>
      <c r="CU322" s="162">
        <f>(SUMIFS(Profile!$E$2:$E$17521,Profile!$B$2:$B$17521,$B322,Profile!$C$2:$C$17521,CU$8))*$C$9</f>
        <v>0</v>
      </c>
      <c r="CV322" s="162">
        <f>(SUMIFS(Profile!$E$2:$E$17521,Profile!$B$2:$B$17521,$B322,Profile!$C$2:$C$17521,CV$8))*$C$9</f>
        <v>0</v>
      </c>
      <c r="CW322" s="162">
        <f>(SUMIFS(Profile!$E$2:$E$17521,Profile!$B$2:$B$17521,$B322,Profile!$C$2:$C$17521,CW$8))*$C$9</f>
        <v>0</v>
      </c>
      <c r="CX322" s="162">
        <f t="shared" si="11"/>
        <v>0</v>
      </c>
      <c r="CY322" s="162">
        <f t="shared" ref="CY322:ET322" si="1571">MAX(BB322-E322,0)</f>
        <v>0</v>
      </c>
      <c r="CZ322" s="162">
        <f t="shared" si="1571"/>
        <v>0</v>
      </c>
      <c r="DA322" s="162">
        <f t="shared" si="1571"/>
        <v>0</v>
      </c>
      <c r="DB322" s="162">
        <f t="shared" si="1571"/>
        <v>0</v>
      </c>
      <c r="DC322" s="162">
        <f t="shared" si="1571"/>
        <v>0</v>
      </c>
      <c r="DD322" s="162">
        <f t="shared" si="1571"/>
        <v>0</v>
      </c>
      <c r="DE322" s="162">
        <f t="shared" si="1571"/>
        <v>0</v>
      </c>
      <c r="DF322" s="162">
        <f t="shared" si="1571"/>
        <v>0</v>
      </c>
      <c r="DG322" s="162">
        <f t="shared" si="1571"/>
        <v>0</v>
      </c>
      <c r="DH322" s="162">
        <f t="shared" si="1571"/>
        <v>0</v>
      </c>
      <c r="DI322" s="162">
        <f t="shared" si="1571"/>
        <v>0</v>
      </c>
      <c r="DJ322" s="162">
        <f t="shared" si="1571"/>
        <v>0</v>
      </c>
      <c r="DK322" s="162">
        <f t="shared" si="1571"/>
        <v>0</v>
      </c>
      <c r="DL322" s="162">
        <f t="shared" si="1571"/>
        <v>0</v>
      </c>
      <c r="DM322" s="162">
        <f t="shared" si="1571"/>
        <v>0</v>
      </c>
      <c r="DN322" s="162">
        <f t="shared" si="1571"/>
        <v>0</v>
      </c>
      <c r="DO322" s="162">
        <f t="shared" si="1571"/>
        <v>0</v>
      </c>
      <c r="DP322" s="162">
        <f t="shared" si="1571"/>
        <v>0</v>
      </c>
      <c r="DQ322" s="162">
        <f t="shared" si="1571"/>
        <v>0</v>
      </c>
      <c r="DR322" s="162">
        <f t="shared" si="1571"/>
        <v>0</v>
      </c>
      <c r="DS322" s="162">
        <f t="shared" si="1571"/>
        <v>0</v>
      </c>
      <c r="DT322" s="162">
        <f t="shared" si="1571"/>
        <v>0</v>
      </c>
      <c r="DU322" s="162">
        <f t="shared" si="1571"/>
        <v>0</v>
      </c>
      <c r="DV322" s="162">
        <f t="shared" si="1571"/>
        <v>0</v>
      </c>
      <c r="DW322" s="162">
        <f t="shared" si="1571"/>
        <v>0</v>
      </c>
      <c r="DX322" s="162">
        <f t="shared" si="1571"/>
        <v>0</v>
      </c>
      <c r="DY322" s="162">
        <f t="shared" si="1571"/>
        <v>0</v>
      </c>
      <c r="DZ322" s="162">
        <f t="shared" si="1571"/>
        <v>0</v>
      </c>
      <c r="EA322" s="162">
        <f t="shared" si="1571"/>
        <v>0</v>
      </c>
      <c r="EB322" s="162">
        <f t="shared" si="1571"/>
        <v>0</v>
      </c>
      <c r="EC322" s="162">
        <f t="shared" si="1571"/>
        <v>0</v>
      </c>
      <c r="ED322" s="162">
        <f t="shared" si="1571"/>
        <v>0</v>
      </c>
      <c r="EE322" s="162">
        <f t="shared" si="1571"/>
        <v>0</v>
      </c>
      <c r="EF322" s="162">
        <f t="shared" si="1571"/>
        <v>0</v>
      </c>
      <c r="EG322" s="162">
        <f t="shared" si="1571"/>
        <v>0</v>
      </c>
      <c r="EH322" s="162">
        <f t="shared" si="1571"/>
        <v>0</v>
      </c>
      <c r="EI322" s="162">
        <f t="shared" si="1571"/>
        <v>0</v>
      </c>
      <c r="EJ322" s="162">
        <f t="shared" si="1571"/>
        <v>0</v>
      </c>
      <c r="EK322" s="162">
        <f t="shared" si="1571"/>
        <v>0</v>
      </c>
      <c r="EL322" s="162">
        <f t="shared" si="1571"/>
        <v>0</v>
      </c>
      <c r="EM322" s="162">
        <f t="shared" si="1571"/>
        <v>0</v>
      </c>
      <c r="EN322" s="162">
        <f t="shared" si="1571"/>
        <v>0</v>
      </c>
      <c r="EO322" s="162">
        <f t="shared" si="1571"/>
        <v>0</v>
      </c>
      <c r="EP322" s="162">
        <f t="shared" si="1571"/>
        <v>0</v>
      </c>
      <c r="EQ322" s="162">
        <f t="shared" si="1571"/>
        <v>0</v>
      </c>
      <c r="ER322" s="162">
        <f t="shared" si="1571"/>
        <v>0</v>
      </c>
      <c r="ES322" s="162">
        <f t="shared" si="1571"/>
        <v>0</v>
      </c>
      <c r="ET322" s="162">
        <f t="shared" si="1571"/>
        <v>0</v>
      </c>
      <c r="EU322" s="162">
        <f t="shared" si="13"/>
        <v>0</v>
      </c>
      <c r="EV322" s="162">
        <f t="shared" ref="EV322:GQ322" si="1572">BB322-CY322</f>
        <v>0</v>
      </c>
      <c r="EW322" s="162">
        <f t="shared" si="1572"/>
        <v>0</v>
      </c>
      <c r="EX322" s="162">
        <f t="shared" si="1572"/>
        <v>0</v>
      </c>
      <c r="EY322" s="162">
        <f t="shared" si="1572"/>
        <v>0</v>
      </c>
      <c r="EZ322" s="162">
        <f t="shared" si="1572"/>
        <v>0</v>
      </c>
      <c r="FA322" s="162">
        <f t="shared" si="1572"/>
        <v>0</v>
      </c>
      <c r="FB322" s="162">
        <f t="shared" si="1572"/>
        <v>0</v>
      </c>
      <c r="FC322" s="162">
        <f t="shared" si="1572"/>
        <v>0</v>
      </c>
      <c r="FD322" s="162">
        <f t="shared" si="1572"/>
        <v>0</v>
      </c>
      <c r="FE322" s="162">
        <f t="shared" si="1572"/>
        <v>0</v>
      </c>
      <c r="FF322" s="162">
        <f t="shared" si="1572"/>
        <v>0</v>
      </c>
      <c r="FG322" s="162">
        <f t="shared" si="1572"/>
        <v>0</v>
      </c>
      <c r="FH322" s="162">
        <f t="shared" si="1572"/>
        <v>0</v>
      </c>
      <c r="FI322" s="162">
        <f t="shared" si="1572"/>
        <v>0</v>
      </c>
      <c r="FJ322" s="162">
        <f t="shared" si="1572"/>
        <v>0</v>
      </c>
      <c r="FK322" s="162">
        <f t="shared" si="1572"/>
        <v>0</v>
      </c>
      <c r="FL322" s="162">
        <f t="shared" si="1572"/>
        <v>0</v>
      </c>
      <c r="FM322" s="162">
        <f t="shared" si="1572"/>
        <v>0</v>
      </c>
      <c r="FN322" s="162">
        <f t="shared" si="1572"/>
        <v>0</v>
      </c>
      <c r="FO322" s="162">
        <f t="shared" si="1572"/>
        <v>0</v>
      </c>
      <c r="FP322" s="162">
        <f t="shared" si="1572"/>
        <v>0</v>
      </c>
      <c r="FQ322" s="162">
        <f t="shared" si="1572"/>
        <v>0</v>
      </c>
      <c r="FR322" s="162">
        <f t="shared" si="1572"/>
        <v>0</v>
      </c>
      <c r="FS322" s="162">
        <f t="shared" si="1572"/>
        <v>0</v>
      </c>
      <c r="FT322" s="162">
        <f t="shared" si="1572"/>
        <v>0</v>
      </c>
      <c r="FU322" s="162">
        <f t="shared" si="1572"/>
        <v>0</v>
      </c>
      <c r="FV322" s="162">
        <f t="shared" si="1572"/>
        <v>0</v>
      </c>
      <c r="FW322" s="162">
        <f t="shared" si="1572"/>
        <v>0</v>
      </c>
      <c r="FX322" s="162">
        <f t="shared" si="1572"/>
        <v>0</v>
      </c>
      <c r="FY322" s="162">
        <f t="shared" si="1572"/>
        <v>0</v>
      </c>
      <c r="FZ322" s="162">
        <f t="shared" si="1572"/>
        <v>0</v>
      </c>
      <c r="GA322" s="162">
        <f t="shared" si="1572"/>
        <v>0</v>
      </c>
      <c r="GB322" s="162">
        <f t="shared" si="1572"/>
        <v>0</v>
      </c>
      <c r="GC322" s="162">
        <f t="shared" si="1572"/>
        <v>0</v>
      </c>
      <c r="GD322" s="162">
        <f t="shared" si="1572"/>
        <v>0</v>
      </c>
      <c r="GE322" s="162">
        <f t="shared" si="1572"/>
        <v>0</v>
      </c>
      <c r="GF322" s="162">
        <f t="shared" si="1572"/>
        <v>0</v>
      </c>
      <c r="GG322" s="162">
        <f t="shared" si="1572"/>
        <v>0</v>
      </c>
      <c r="GH322" s="162">
        <f t="shared" si="1572"/>
        <v>0</v>
      </c>
      <c r="GI322" s="162">
        <f t="shared" si="1572"/>
        <v>0</v>
      </c>
      <c r="GJ322" s="162">
        <f t="shared" si="1572"/>
        <v>0</v>
      </c>
      <c r="GK322" s="162">
        <f t="shared" si="1572"/>
        <v>0</v>
      </c>
      <c r="GL322" s="162">
        <f t="shared" si="1572"/>
        <v>0</v>
      </c>
      <c r="GM322" s="162">
        <f t="shared" si="1572"/>
        <v>0</v>
      </c>
      <c r="GN322" s="162">
        <f t="shared" si="1572"/>
        <v>0</v>
      </c>
      <c r="GO322" s="162">
        <f t="shared" si="1572"/>
        <v>0</v>
      </c>
      <c r="GP322" s="162">
        <f t="shared" si="1572"/>
        <v>0</v>
      </c>
      <c r="GQ322" s="162">
        <f t="shared" si="1572"/>
        <v>0</v>
      </c>
      <c r="GR322" s="162">
        <f t="shared" si="15"/>
        <v>0</v>
      </c>
      <c r="GS322" s="162">
        <f t="shared" ref="GS322:IN322" si="1573">E322-EV322</f>
        <v>0</v>
      </c>
      <c r="GT322" s="162">
        <f t="shared" si="1573"/>
        <v>0</v>
      </c>
      <c r="GU322" s="162">
        <f t="shared" si="1573"/>
        <v>0</v>
      </c>
      <c r="GV322" s="162">
        <f t="shared" si="1573"/>
        <v>0</v>
      </c>
      <c r="GW322" s="162">
        <f t="shared" si="1573"/>
        <v>0</v>
      </c>
      <c r="GX322" s="162">
        <f t="shared" si="1573"/>
        <v>0</v>
      </c>
      <c r="GY322" s="162">
        <f t="shared" si="1573"/>
        <v>0</v>
      </c>
      <c r="GZ322" s="162">
        <f t="shared" si="1573"/>
        <v>0</v>
      </c>
      <c r="HA322" s="162">
        <f t="shared" si="1573"/>
        <v>0</v>
      </c>
      <c r="HB322" s="162">
        <f t="shared" si="1573"/>
        <v>0</v>
      </c>
      <c r="HC322" s="162">
        <f t="shared" si="1573"/>
        <v>0</v>
      </c>
      <c r="HD322" s="162">
        <f t="shared" si="1573"/>
        <v>0</v>
      </c>
      <c r="HE322" s="162">
        <f t="shared" si="1573"/>
        <v>0</v>
      </c>
      <c r="HF322" s="162">
        <f t="shared" si="1573"/>
        <v>0</v>
      </c>
      <c r="HG322" s="162">
        <f t="shared" si="1573"/>
        <v>0</v>
      </c>
      <c r="HH322" s="162">
        <f t="shared" si="1573"/>
        <v>0</v>
      </c>
      <c r="HI322" s="162">
        <f t="shared" si="1573"/>
        <v>0</v>
      </c>
      <c r="HJ322" s="162">
        <f t="shared" si="1573"/>
        <v>0</v>
      </c>
      <c r="HK322" s="162">
        <f t="shared" si="1573"/>
        <v>0</v>
      </c>
      <c r="HL322" s="162">
        <f t="shared" si="1573"/>
        <v>0</v>
      </c>
      <c r="HM322" s="162">
        <f t="shared" si="1573"/>
        <v>0</v>
      </c>
      <c r="HN322" s="162">
        <f t="shared" si="1573"/>
        <v>0</v>
      </c>
      <c r="HO322" s="162">
        <f t="shared" si="1573"/>
        <v>0</v>
      </c>
      <c r="HP322" s="162">
        <f t="shared" si="1573"/>
        <v>0</v>
      </c>
      <c r="HQ322" s="162">
        <f t="shared" si="1573"/>
        <v>0</v>
      </c>
      <c r="HR322" s="162">
        <f t="shared" si="1573"/>
        <v>0</v>
      </c>
      <c r="HS322" s="162">
        <f t="shared" si="1573"/>
        <v>0</v>
      </c>
      <c r="HT322" s="162">
        <f t="shared" si="1573"/>
        <v>0</v>
      </c>
      <c r="HU322" s="162">
        <f t="shared" si="1573"/>
        <v>0</v>
      </c>
      <c r="HV322" s="162">
        <f t="shared" si="1573"/>
        <v>0</v>
      </c>
      <c r="HW322" s="162">
        <f t="shared" si="1573"/>
        <v>0</v>
      </c>
      <c r="HX322" s="162">
        <f t="shared" si="1573"/>
        <v>0</v>
      </c>
      <c r="HY322" s="162">
        <f t="shared" si="1573"/>
        <v>0</v>
      </c>
      <c r="HZ322" s="162">
        <f t="shared" si="1573"/>
        <v>0</v>
      </c>
      <c r="IA322" s="162">
        <f t="shared" si="1573"/>
        <v>0</v>
      </c>
      <c r="IB322" s="162">
        <f t="shared" si="1573"/>
        <v>0</v>
      </c>
      <c r="IC322" s="162">
        <f t="shared" si="1573"/>
        <v>0</v>
      </c>
      <c r="ID322" s="162">
        <f t="shared" si="1573"/>
        <v>0</v>
      </c>
      <c r="IE322" s="162">
        <f t="shared" si="1573"/>
        <v>0</v>
      </c>
      <c r="IF322" s="162">
        <f t="shared" si="1573"/>
        <v>0</v>
      </c>
      <c r="IG322" s="162">
        <f t="shared" si="1573"/>
        <v>0</v>
      </c>
      <c r="IH322" s="162">
        <f t="shared" si="1573"/>
        <v>0</v>
      </c>
      <c r="II322" s="162">
        <f t="shared" si="1573"/>
        <v>0</v>
      </c>
      <c r="IJ322" s="162">
        <f t="shared" si="1573"/>
        <v>0</v>
      </c>
      <c r="IK322" s="162">
        <f t="shared" si="1573"/>
        <v>0</v>
      </c>
      <c r="IL322" s="162">
        <f t="shared" si="1573"/>
        <v>0</v>
      </c>
      <c r="IM322" s="162">
        <f t="shared" si="1573"/>
        <v>0</v>
      </c>
      <c r="IN322" s="162">
        <f t="shared" si="1573"/>
        <v>0</v>
      </c>
      <c r="IO322" s="162">
        <f t="shared" si="17"/>
        <v>0</v>
      </c>
      <c r="IP322" s="162">
        <f t="shared" si="23"/>
        <v>0</v>
      </c>
      <c r="IQ322" s="162">
        <f t="shared" ref="IQ322:KK322" si="1574">MAX((MIN(CZ322+IP322,$IO$7))-GT322,0)</f>
        <v>0</v>
      </c>
      <c r="IR322" s="162">
        <f t="shared" si="1574"/>
        <v>0</v>
      </c>
      <c r="IS322" s="162">
        <f t="shared" si="1574"/>
        <v>0</v>
      </c>
      <c r="IT322" s="162">
        <f t="shared" si="1574"/>
        <v>0</v>
      </c>
      <c r="IU322" s="162">
        <f t="shared" si="1574"/>
        <v>0</v>
      </c>
      <c r="IV322" s="162">
        <f t="shared" si="1574"/>
        <v>0</v>
      </c>
      <c r="IW322" s="162">
        <f t="shared" si="1574"/>
        <v>0</v>
      </c>
      <c r="IX322" s="162">
        <f t="shared" si="1574"/>
        <v>0</v>
      </c>
      <c r="IY322" s="162">
        <f t="shared" si="1574"/>
        <v>0</v>
      </c>
      <c r="IZ322" s="162">
        <f t="shared" si="1574"/>
        <v>0</v>
      </c>
      <c r="JA322" s="162">
        <f t="shared" si="1574"/>
        <v>0</v>
      </c>
      <c r="JB322" s="162">
        <f t="shared" si="1574"/>
        <v>0</v>
      </c>
      <c r="JC322" s="162">
        <f t="shared" si="1574"/>
        <v>0</v>
      </c>
      <c r="JD322" s="162">
        <f t="shared" si="1574"/>
        <v>0</v>
      </c>
      <c r="JE322" s="162">
        <f t="shared" si="1574"/>
        <v>0</v>
      </c>
      <c r="JF322" s="162">
        <f t="shared" si="1574"/>
        <v>0</v>
      </c>
      <c r="JG322" s="162">
        <f t="shared" si="1574"/>
        <v>0</v>
      </c>
      <c r="JH322" s="162">
        <f t="shared" si="1574"/>
        <v>0</v>
      </c>
      <c r="JI322" s="162">
        <f t="shared" si="1574"/>
        <v>0</v>
      </c>
      <c r="JJ322" s="162">
        <f t="shared" si="1574"/>
        <v>0</v>
      </c>
      <c r="JK322" s="162">
        <f t="shared" si="1574"/>
        <v>0</v>
      </c>
      <c r="JL322" s="162">
        <f t="shared" si="1574"/>
        <v>0</v>
      </c>
      <c r="JM322" s="162">
        <f t="shared" si="1574"/>
        <v>0</v>
      </c>
      <c r="JN322" s="162">
        <f t="shared" si="1574"/>
        <v>0</v>
      </c>
      <c r="JO322" s="162">
        <f t="shared" si="1574"/>
        <v>0</v>
      </c>
      <c r="JP322" s="162">
        <f t="shared" si="1574"/>
        <v>0</v>
      </c>
      <c r="JQ322" s="162">
        <f t="shared" si="1574"/>
        <v>0</v>
      </c>
      <c r="JR322" s="162">
        <f t="shared" si="1574"/>
        <v>0</v>
      </c>
      <c r="JS322" s="162">
        <f t="shared" si="1574"/>
        <v>0</v>
      </c>
      <c r="JT322" s="162">
        <f t="shared" si="1574"/>
        <v>0</v>
      </c>
      <c r="JU322" s="162">
        <f t="shared" si="1574"/>
        <v>0</v>
      </c>
      <c r="JV322" s="162">
        <f t="shared" si="1574"/>
        <v>0</v>
      </c>
      <c r="JW322" s="162">
        <f t="shared" si="1574"/>
        <v>0</v>
      </c>
      <c r="JX322" s="162">
        <f t="shared" si="1574"/>
        <v>0</v>
      </c>
      <c r="JY322" s="162">
        <f t="shared" si="1574"/>
        <v>0</v>
      </c>
      <c r="JZ322" s="162">
        <f t="shared" si="1574"/>
        <v>0</v>
      </c>
      <c r="KA322" s="162">
        <f t="shared" si="1574"/>
        <v>0</v>
      </c>
      <c r="KB322" s="162">
        <f t="shared" si="1574"/>
        <v>0</v>
      </c>
      <c r="KC322" s="162">
        <f t="shared" si="1574"/>
        <v>0</v>
      </c>
      <c r="KD322" s="162">
        <f t="shared" si="1574"/>
        <v>0</v>
      </c>
      <c r="KE322" s="162">
        <f t="shared" si="1574"/>
        <v>0</v>
      </c>
      <c r="KF322" s="162">
        <f t="shared" si="1574"/>
        <v>0</v>
      </c>
      <c r="KG322" s="162">
        <f t="shared" si="1574"/>
        <v>0</v>
      </c>
      <c r="KH322" s="162">
        <f t="shared" si="1574"/>
        <v>0</v>
      </c>
      <c r="KI322" s="162">
        <f t="shared" si="1574"/>
        <v>0</v>
      </c>
      <c r="KJ322" s="162">
        <f t="shared" si="1574"/>
        <v>0</v>
      </c>
      <c r="KK322" s="162">
        <f t="shared" si="1574"/>
        <v>0</v>
      </c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N322" s="1"/>
    </row>
    <row r="323" ht="14.25" customHeight="1" spans="1:326" x14ac:dyDescent="0.25">
      <c r="A323" s="1">
        <v>11</v>
      </c>
      <c r="B323" s="1">
        <f t="shared" ref="B323:C323" si="1575">B322+1</f>
        <v>313</v>
      </c>
      <c r="C323" s="232">
        <f t="shared" si="1575"/>
        <v>43778</v>
      </c>
      <c r="D323" s="162">
        <f t="shared" si="9"/>
        <v>0</v>
      </c>
      <c r="E323" s="162">
        <f>(SUMIFS(Profile!$F$2:$F$17521,Profile!$B$2:$B$17521,$B323,Profile!$C$2:$C$17521,E$8))*$C$6</f>
        <v>0</v>
      </c>
      <c r="F323" s="162">
        <f>(SUMIFS(Profile!$F$2:$F$17521,Profile!$B$2:$B$17521,$B323,Profile!$C$2:$C$17521,F$8))*$C$6</f>
        <v>0</v>
      </c>
      <c r="G323" s="162">
        <f>(SUMIFS(Profile!$F$2:$F$17521,Profile!$B$2:$B$17521,$B323,Profile!$C$2:$C$17521,G$8))*$C$6</f>
        <v>0</v>
      </c>
      <c r="H323" s="162">
        <f>(SUMIFS(Profile!$F$2:$F$17521,Profile!$B$2:$B$17521,$B323,Profile!$C$2:$C$17521,H$8))*$C$6</f>
        <v>0</v>
      </c>
      <c r="I323" s="162">
        <f>(SUMIFS(Profile!$F$2:$F$17521,Profile!$B$2:$B$17521,$B323,Profile!$C$2:$C$17521,I$8))*$C$6</f>
        <v>0</v>
      </c>
      <c r="J323" s="162">
        <f>(SUMIFS(Profile!$F$2:$F$17521,Profile!$B$2:$B$17521,$B323,Profile!$C$2:$C$17521,J$8))*$C$6</f>
        <v>0</v>
      </c>
      <c r="K323" s="162">
        <f>(SUMIFS(Profile!$F$2:$F$17521,Profile!$B$2:$B$17521,$B323,Profile!$C$2:$C$17521,K$8))*$C$6</f>
        <v>0</v>
      </c>
      <c r="L323" s="162">
        <f>(SUMIFS(Profile!$F$2:$F$17521,Profile!$B$2:$B$17521,$B323,Profile!$C$2:$C$17521,L$8))*$C$6</f>
        <v>0</v>
      </c>
      <c r="M323" s="162">
        <f>(SUMIFS(Profile!$F$2:$F$17521,Profile!$B$2:$B$17521,$B323,Profile!$C$2:$C$17521,M$8))*$C$6</f>
        <v>0</v>
      </c>
      <c r="N323" s="162">
        <f>(SUMIFS(Profile!$F$2:$F$17521,Profile!$B$2:$B$17521,$B323,Profile!$C$2:$C$17521,N$8))*$C$6</f>
        <v>0</v>
      </c>
      <c r="O323" s="162">
        <f>(SUMIFS(Profile!$F$2:$F$17521,Profile!$B$2:$B$17521,$B323,Profile!$C$2:$C$17521,O$8))*$C$6</f>
        <v>0</v>
      </c>
      <c r="P323" s="162">
        <f>(SUMIFS(Profile!$F$2:$F$17521,Profile!$B$2:$B$17521,$B323,Profile!$C$2:$C$17521,P$8))*$C$6</f>
        <v>0</v>
      </c>
      <c r="Q323" s="162">
        <f>(SUMIFS(Profile!$F$2:$F$17521,Profile!$B$2:$B$17521,$B323,Profile!$C$2:$C$17521,Q$8))*$C$6</f>
        <v>0</v>
      </c>
      <c r="R323" s="162">
        <f>(SUMIFS(Profile!$F$2:$F$17521,Profile!$B$2:$B$17521,$B323,Profile!$C$2:$C$17521,R$8))*$C$6</f>
        <v>0</v>
      </c>
      <c r="S323" s="162">
        <f>(SUMIFS(Profile!$F$2:$F$17521,Profile!$B$2:$B$17521,$B323,Profile!$C$2:$C$17521,S$8))*$C$6</f>
        <v>0</v>
      </c>
      <c r="T323" s="162">
        <f>(SUMIFS(Profile!$F$2:$F$17521,Profile!$B$2:$B$17521,$B323,Profile!$C$2:$C$17521,T$8))*$C$6</f>
        <v>0</v>
      </c>
      <c r="U323" s="162">
        <f>(SUMIFS(Profile!$F$2:$F$17521,Profile!$B$2:$B$17521,$B323,Profile!$C$2:$C$17521,U$8))*$C$6</f>
        <v>0</v>
      </c>
      <c r="V323" s="162">
        <f>(SUMIFS(Profile!$F$2:$F$17521,Profile!$B$2:$B$17521,$B323,Profile!$C$2:$C$17521,V$8))*$C$6</f>
        <v>0</v>
      </c>
      <c r="W323" s="162">
        <f>(SUMIFS(Profile!$F$2:$F$17521,Profile!$B$2:$B$17521,$B323,Profile!$C$2:$C$17521,W$8))*$C$6</f>
        <v>0</v>
      </c>
      <c r="X323" s="162">
        <f>(SUMIFS(Profile!$F$2:$F$17521,Profile!$B$2:$B$17521,$B323,Profile!$C$2:$C$17521,X$8))*$C$6</f>
        <v>0</v>
      </c>
      <c r="Y323" s="162">
        <f>(SUMIFS(Profile!$F$2:$F$17521,Profile!$B$2:$B$17521,$B323,Profile!$C$2:$C$17521,Y$8))*$C$6</f>
        <v>0</v>
      </c>
      <c r="Z323" s="162">
        <f>(SUMIFS(Profile!$F$2:$F$17521,Profile!$B$2:$B$17521,$B323,Profile!$C$2:$C$17521,Z$8))*$C$6</f>
        <v>0</v>
      </c>
      <c r="AA323" s="162">
        <f>(SUMIFS(Profile!$F$2:$F$17521,Profile!$B$2:$B$17521,$B323,Profile!$C$2:$C$17521,AA$8))*$C$6</f>
        <v>0</v>
      </c>
      <c r="AB323" s="162">
        <f>(SUMIFS(Profile!$F$2:$F$17521,Profile!$B$2:$B$17521,$B323,Profile!$C$2:$C$17521,AB$8))*$C$6</f>
        <v>0</v>
      </c>
      <c r="AC323" s="162">
        <f>(SUMIFS(Profile!$F$2:$F$17521,Profile!$B$2:$B$17521,$B323,Profile!$C$2:$C$17521,AC$8))*$C$6</f>
        <v>0</v>
      </c>
      <c r="AD323" s="162">
        <f>(SUMIFS(Profile!$F$2:$F$17521,Profile!$B$2:$B$17521,$B323,Profile!$C$2:$C$17521,AD$8))*$C$6</f>
        <v>0</v>
      </c>
      <c r="AE323" s="162">
        <f>(SUMIFS(Profile!$F$2:$F$17521,Profile!$B$2:$B$17521,$B323,Profile!$C$2:$C$17521,AE$8))*$C$6</f>
        <v>0</v>
      </c>
      <c r="AF323" s="162">
        <f>(SUMIFS(Profile!$F$2:$F$17521,Profile!$B$2:$B$17521,$B323,Profile!$C$2:$C$17521,AF$8))*$C$6</f>
        <v>0</v>
      </c>
      <c r="AG323" s="162">
        <f>(SUMIFS(Profile!$F$2:$F$17521,Profile!$B$2:$B$17521,$B323,Profile!$C$2:$C$17521,AG$8))*$C$6</f>
        <v>0</v>
      </c>
      <c r="AH323" s="162">
        <f>(SUMIFS(Profile!$F$2:$F$17521,Profile!$B$2:$B$17521,$B323,Profile!$C$2:$C$17521,AH$8))*$C$6</f>
        <v>0</v>
      </c>
      <c r="AI323" s="162">
        <f>(SUMIFS(Profile!$F$2:$F$17521,Profile!$B$2:$B$17521,$B323,Profile!$C$2:$C$17521,AI$8))*$C$6</f>
        <v>0</v>
      </c>
      <c r="AJ323" s="162">
        <f>(SUMIFS(Profile!$F$2:$F$17521,Profile!$B$2:$B$17521,$B323,Profile!$C$2:$C$17521,AJ$8))*$C$6</f>
        <v>0</v>
      </c>
      <c r="AK323" s="162">
        <f>(SUMIFS(Profile!$F$2:$F$17521,Profile!$B$2:$B$17521,$B323,Profile!$C$2:$C$17521,AK$8))*$C$6</f>
        <v>0</v>
      </c>
      <c r="AL323" s="162">
        <f>(SUMIFS(Profile!$F$2:$F$17521,Profile!$B$2:$B$17521,$B323,Profile!$C$2:$C$17521,AL$8))*$C$6</f>
        <v>0</v>
      </c>
      <c r="AM323" s="162">
        <f>(SUMIFS(Profile!$F$2:$F$17521,Profile!$B$2:$B$17521,$B323,Profile!$C$2:$C$17521,AM$8))*$C$6</f>
        <v>0</v>
      </c>
      <c r="AN323" s="162">
        <f>(SUMIFS(Profile!$F$2:$F$17521,Profile!$B$2:$B$17521,$B323,Profile!$C$2:$C$17521,AN$8))*$C$6</f>
        <v>0</v>
      </c>
      <c r="AO323" s="162">
        <f>(SUMIFS(Profile!$F$2:$F$17521,Profile!$B$2:$B$17521,$B323,Profile!$C$2:$C$17521,AO$8))*$C$6</f>
        <v>0</v>
      </c>
      <c r="AP323" s="162">
        <f>(SUMIFS(Profile!$F$2:$F$17521,Profile!$B$2:$B$17521,$B323,Profile!$C$2:$C$17521,AP$8))*$C$6</f>
        <v>0</v>
      </c>
      <c r="AQ323" s="162">
        <f>(SUMIFS(Profile!$F$2:$F$17521,Profile!$B$2:$B$17521,$B323,Profile!$C$2:$C$17521,AQ$8))*$C$6</f>
        <v>0</v>
      </c>
      <c r="AR323" s="162">
        <f>(SUMIFS(Profile!$F$2:$F$17521,Profile!$B$2:$B$17521,$B323,Profile!$C$2:$C$17521,AR$8))*$C$6</f>
        <v>0</v>
      </c>
      <c r="AS323" s="162">
        <f>(SUMIFS(Profile!$F$2:$F$17521,Profile!$B$2:$B$17521,$B323,Profile!$C$2:$C$17521,AS$8))*$C$6</f>
        <v>0</v>
      </c>
      <c r="AT323" s="162">
        <f>(SUMIFS(Profile!$F$2:$F$17521,Profile!$B$2:$B$17521,$B323,Profile!$C$2:$C$17521,AT$8))*$C$6</f>
        <v>0</v>
      </c>
      <c r="AU323" s="162">
        <f>(SUMIFS(Profile!$F$2:$F$17521,Profile!$B$2:$B$17521,$B323,Profile!$C$2:$C$17521,AU$8))*$C$6</f>
        <v>0</v>
      </c>
      <c r="AV323" s="162">
        <f>(SUMIFS(Profile!$F$2:$F$17521,Profile!$B$2:$B$17521,$B323,Profile!$C$2:$C$17521,AV$8))*$C$6</f>
        <v>0</v>
      </c>
      <c r="AW323" s="162">
        <f>(SUMIFS(Profile!$F$2:$F$17521,Profile!$B$2:$B$17521,$B323,Profile!$C$2:$C$17521,AW$8))*$C$6</f>
        <v>0</v>
      </c>
      <c r="AX323" s="162">
        <f>(SUMIFS(Profile!$F$2:$F$17521,Profile!$B$2:$B$17521,$B323,Profile!$C$2:$C$17521,AX$8))*$C$6</f>
        <v>0</v>
      </c>
      <c r="AY323" s="162">
        <f>(SUMIFS(Profile!$F$2:$F$17521,Profile!$B$2:$B$17521,$B323,Profile!$C$2:$C$17521,AY$8))*$C$6</f>
        <v>0</v>
      </c>
      <c r="AZ323" s="162">
        <f>(SUMIFS(Profile!$F$2:$F$17521,Profile!$B$2:$B$17521,$B323,Profile!$C$2:$C$17521,AZ$8))*$C$6</f>
        <v>0</v>
      </c>
      <c r="BA323" s="162">
        <f t="shared" si="10"/>
        <v>0</v>
      </c>
      <c r="BB323" s="162">
        <f>(SUMIFS(Profile!$E$2:$E$17521,Profile!$B$2:$B$17521,$B323,Profile!$C$2:$C$17521,BB$8))*$C$9</f>
        <v>0</v>
      </c>
      <c r="BC323" s="162">
        <f>(SUMIFS(Profile!$E$2:$E$17521,Profile!$B$2:$B$17521,$B323,Profile!$C$2:$C$17521,BC$8))*$C$9</f>
        <v>0</v>
      </c>
      <c r="BD323" s="162">
        <f>(SUMIFS(Profile!$E$2:$E$17521,Profile!$B$2:$B$17521,$B323,Profile!$C$2:$C$17521,BD$8))*$C$9</f>
        <v>0</v>
      </c>
      <c r="BE323" s="162">
        <f>(SUMIFS(Profile!$E$2:$E$17521,Profile!$B$2:$B$17521,$B323,Profile!$C$2:$C$17521,BE$8))*$C$9</f>
        <v>0</v>
      </c>
      <c r="BF323" s="162">
        <f>(SUMIFS(Profile!$E$2:$E$17521,Profile!$B$2:$B$17521,$B323,Profile!$C$2:$C$17521,BF$8))*$C$9</f>
        <v>0</v>
      </c>
      <c r="BG323" s="162">
        <f>(SUMIFS(Profile!$E$2:$E$17521,Profile!$B$2:$B$17521,$B323,Profile!$C$2:$C$17521,BG$8))*$C$9</f>
        <v>0</v>
      </c>
      <c r="BH323" s="162">
        <f>(SUMIFS(Profile!$E$2:$E$17521,Profile!$B$2:$B$17521,$B323,Profile!$C$2:$C$17521,BH$8))*$C$9</f>
        <v>0</v>
      </c>
      <c r="BI323" s="162">
        <f>(SUMIFS(Profile!$E$2:$E$17521,Profile!$B$2:$B$17521,$B323,Profile!$C$2:$C$17521,BI$8))*$C$9</f>
        <v>0</v>
      </c>
      <c r="BJ323" s="162">
        <f>(SUMIFS(Profile!$E$2:$E$17521,Profile!$B$2:$B$17521,$B323,Profile!$C$2:$C$17521,BJ$8))*$C$9</f>
        <v>0</v>
      </c>
      <c r="BK323" s="162">
        <f>(SUMIFS(Profile!$E$2:$E$17521,Profile!$B$2:$B$17521,$B323,Profile!$C$2:$C$17521,BK$8))*$C$9</f>
        <v>0</v>
      </c>
      <c r="BL323" s="162">
        <f>(SUMIFS(Profile!$E$2:$E$17521,Profile!$B$2:$B$17521,$B323,Profile!$C$2:$C$17521,BL$8))*$C$9</f>
        <v>0</v>
      </c>
      <c r="BM323" s="162">
        <f>(SUMIFS(Profile!$E$2:$E$17521,Profile!$B$2:$B$17521,$B323,Profile!$C$2:$C$17521,BM$8))*$C$9</f>
        <v>0</v>
      </c>
      <c r="BN323" s="162">
        <f>(SUMIFS(Profile!$E$2:$E$17521,Profile!$B$2:$B$17521,$B323,Profile!$C$2:$C$17521,BN$8))*$C$9</f>
        <v>0</v>
      </c>
      <c r="BO323" s="162">
        <f>(SUMIFS(Profile!$E$2:$E$17521,Profile!$B$2:$B$17521,$B323,Profile!$C$2:$C$17521,BO$8))*$C$9</f>
        <v>0</v>
      </c>
      <c r="BP323" s="162">
        <f>(SUMIFS(Profile!$E$2:$E$17521,Profile!$B$2:$B$17521,$B323,Profile!$C$2:$C$17521,BP$8))*$C$9</f>
        <v>0</v>
      </c>
      <c r="BQ323" s="162">
        <f>(SUMIFS(Profile!$E$2:$E$17521,Profile!$B$2:$B$17521,$B323,Profile!$C$2:$C$17521,BQ$8))*$C$9</f>
        <v>0</v>
      </c>
      <c r="BR323" s="162">
        <f>(SUMIFS(Profile!$E$2:$E$17521,Profile!$B$2:$B$17521,$B323,Profile!$C$2:$C$17521,BR$8))*$C$9</f>
        <v>0</v>
      </c>
      <c r="BS323" s="162">
        <f>(SUMIFS(Profile!$E$2:$E$17521,Profile!$B$2:$B$17521,$B323,Profile!$C$2:$C$17521,BS$8))*$C$9</f>
        <v>0</v>
      </c>
      <c r="BT323" s="162">
        <f>(SUMIFS(Profile!$E$2:$E$17521,Profile!$B$2:$B$17521,$B323,Profile!$C$2:$C$17521,BT$8))*$C$9</f>
        <v>0</v>
      </c>
      <c r="BU323" s="162">
        <f>(SUMIFS(Profile!$E$2:$E$17521,Profile!$B$2:$B$17521,$B323,Profile!$C$2:$C$17521,BU$8))*$C$9</f>
        <v>0</v>
      </c>
      <c r="BV323" s="162">
        <f>(SUMIFS(Profile!$E$2:$E$17521,Profile!$B$2:$B$17521,$B323,Profile!$C$2:$C$17521,BV$8))*$C$9</f>
        <v>0</v>
      </c>
      <c r="BW323" s="162">
        <f>(SUMIFS(Profile!$E$2:$E$17521,Profile!$B$2:$B$17521,$B323,Profile!$C$2:$C$17521,BW$8))*$C$9</f>
        <v>0</v>
      </c>
      <c r="BX323" s="162">
        <f>(SUMIFS(Profile!$E$2:$E$17521,Profile!$B$2:$B$17521,$B323,Profile!$C$2:$C$17521,BX$8))*$C$9</f>
        <v>0</v>
      </c>
      <c r="BY323" s="162">
        <f>(SUMIFS(Profile!$E$2:$E$17521,Profile!$B$2:$B$17521,$B323,Profile!$C$2:$C$17521,BY$8))*$C$9</f>
        <v>0</v>
      </c>
      <c r="BZ323" s="162">
        <f>(SUMIFS(Profile!$E$2:$E$17521,Profile!$B$2:$B$17521,$B323,Profile!$C$2:$C$17521,BZ$8))*$C$9</f>
        <v>0</v>
      </c>
      <c r="CA323" s="162">
        <f>(SUMIFS(Profile!$E$2:$E$17521,Profile!$B$2:$B$17521,$B323,Profile!$C$2:$C$17521,CA$8))*$C$9</f>
        <v>0</v>
      </c>
      <c r="CB323" s="162">
        <f>(SUMIFS(Profile!$E$2:$E$17521,Profile!$B$2:$B$17521,$B323,Profile!$C$2:$C$17521,CB$8))*$C$9</f>
        <v>0</v>
      </c>
      <c r="CC323" s="162">
        <f>(SUMIFS(Profile!$E$2:$E$17521,Profile!$B$2:$B$17521,$B323,Profile!$C$2:$C$17521,CC$8))*$C$9</f>
        <v>0</v>
      </c>
      <c r="CD323" s="162">
        <f>(SUMIFS(Profile!$E$2:$E$17521,Profile!$B$2:$B$17521,$B323,Profile!$C$2:$C$17521,CD$8))*$C$9</f>
        <v>0</v>
      </c>
      <c r="CE323" s="162">
        <f>(SUMIFS(Profile!$E$2:$E$17521,Profile!$B$2:$B$17521,$B323,Profile!$C$2:$C$17521,CE$8))*$C$9</f>
        <v>0</v>
      </c>
      <c r="CF323" s="162">
        <f>(SUMIFS(Profile!$E$2:$E$17521,Profile!$B$2:$B$17521,$B323,Profile!$C$2:$C$17521,CF$8))*$C$9</f>
        <v>0</v>
      </c>
      <c r="CG323" s="162">
        <f>(SUMIFS(Profile!$E$2:$E$17521,Profile!$B$2:$B$17521,$B323,Profile!$C$2:$C$17521,CG$8))*$C$9</f>
        <v>0</v>
      </c>
      <c r="CH323" s="162">
        <f>(SUMIFS(Profile!$E$2:$E$17521,Profile!$B$2:$B$17521,$B323,Profile!$C$2:$C$17521,CH$8))*$C$9</f>
        <v>0</v>
      </c>
      <c r="CI323" s="162">
        <f>(SUMIFS(Profile!$E$2:$E$17521,Profile!$B$2:$B$17521,$B323,Profile!$C$2:$C$17521,CI$8))*$C$9</f>
        <v>0</v>
      </c>
      <c r="CJ323" s="162">
        <f>(SUMIFS(Profile!$E$2:$E$17521,Profile!$B$2:$B$17521,$B323,Profile!$C$2:$C$17521,CJ$8))*$C$9</f>
        <v>0</v>
      </c>
      <c r="CK323" s="162">
        <f>(SUMIFS(Profile!$E$2:$E$17521,Profile!$B$2:$B$17521,$B323,Profile!$C$2:$C$17521,CK$8))*$C$9</f>
        <v>0</v>
      </c>
      <c r="CL323" s="162">
        <f>(SUMIFS(Profile!$E$2:$E$17521,Profile!$B$2:$B$17521,$B323,Profile!$C$2:$C$17521,CL$8))*$C$9</f>
        <v>0</v>
      </c>
      <c r="CM323" s="162">
        <f>(SUMIFS(Profile!$E$2:$E$17521,Profile!$B$2:$B$17521,$B323,Profile!$C$2:$C$17521,CM$8))*$C$9</f>
        <v>0</v>
      </c>
      <c r="CN323" s="162">
        <f>(SUMIFS(Profile!$E$2:$E$17521,Profile!$B$2:$B$17521,$B323,Profile!$C$2:$C$17521,CN$8))*$C$9</f>
        <v>0</v>
      </c>
      <c r="CO323" s="162">
        <f>(SUMIFS(Profile!$E$2:$E$17521,Profile!$B$2:$B$17521,$B323,Profile!$C$2:$C$17521,CO$8))*$C$9</f>
        <v>0</v>
      </c>
      <c r="CP323" s="162">
        <f>(SUMIFS(Profile!$E$2:$E$17521,Profile!$B$2:$B$17521,$B323,Profile!$C$2:$C$17521,CP$8))*$C$9</f>
        <v>0</v>
      </c>
      <c r="CQ323" s="162">
        <f>(SUMIFS(Profile!$E$2:$E$17521,Profile!$B$2:$B$17521,$B323,Profile!$C$2:$C$17521,CQ$8))*$C$9</f>
        <v>0</v>
      </c>
      <c r="CR323" s="162">
        <f>(SUMIFS(Profile!$E$2:$E$17521,Profile!$B$2:$B$17521,$B323,Profile!$C$2:$C$17521,CR$8))*$C$9</f>
        <v>0</v>
      </c>
      <c r="CS323" s="162">
        <f>(SUMIFS(Profile!$E$2:$E$17521,Profile!$B$2:$B$17521,$B323,Profile!$C$2:$C$17521,CS$8))*$C$9</f>
        <v>0</v>
      </c>
      <c r="CT323" s="162">
        <f>(SUMIFS(Profile!$E$2:$E$17521,Profile!$B$2:$B$17521,$B323,Profile!$C$2:$C$17521,CT$8))*$C$9</f>
        <v>0</v>
      </c>
      <c r="CU323" s="162">
        <f>(SUMIFS(Profile!$E$2:$E$17521,Profile!$B$2:$B$17521,$B323,Profile!$C$2:$C$17521,CU$8))*$C$9</f>
        <v>0</v>
      </c>
      <c r="CV323" s="162">
        <f>(SUMIFS(Profile!$E$2:$E$17521,Profile!$B$2:$B$17521,$B323,Profile!$C$2:$C$17521,CV$8))*$C$9</f>
        <v>0</v>
      </c>
      <c r="CW323" s="162">
        <f>(SUMIFS(Profile!$E$2:$E$17521,Profile!$B$2:$B$17521,$B323,Profile!$C$2:$C$17521,CW$8))*$C$9</f>
        <v>0</v>
      </c>
      <c r="CX323" s="162">
        <f t="shared" si="11"/>
        <v>0</v>
      </c>
      <c r="CY323" s="162">
        <f t="shared" ref="CY323:ET323" si="1576">MAX(BB323-E323,0)</f>
        <v>0</v>
      </c>
      <c r="CZ323" s="162">
        <f t="shared" si="1576"/>
        <v>0</v>
      </c>
      <c r="DA323" s="162">
        <f t="shared" si="1576"/>
        <v>0</v>
      </c>
      <c r="DB323" s="162">
        <f t="shared" si="1576"/>
        <v>0</v>
      </c>
      <c r="DC323" s="162">
        <f t="shared" si="1576"/>
        <v>0</v>
      </c>
      <c r="DD323" s="162">
        <f t="shared" si="1576"/>
        <v>0</v>
      </c>
      <c r="DE323" s="162">
        <f t="shared" si="1576"/>
        <v>0</v>
      </c>
      <c r="DF323" s="162">
        <f t="shared" si="1576"/>
        <v>0</v>
      </c>
      <c r="DG323" s="162">
        <f t="shared" si="1576"/>
        <v>0</v>
      </c>
      <c r="DH323" s="162">
        <f t="shared" si="1576"/>
        <v>0</v>
      </c>
      <c r="DI323" s="162">
        <f t="shared" si="1576"/>
        <v>0</v>
      </c>
      <c r="DJ323" s="162">
        <f t="shared" si="1576"/>
        <v>0</v>
      </c>
      <c r="DK323" s="162">
        <f t="shared" si="1576"/>
        <v>0</v>
      </c>
      <c r="DL323" s="162">
        <f t="shared" si="1576"/>
        <v>0</v>
      </c>
      <c r="DM323" s="162">
        <f t="shared" si="1576"/>
        <v>0</v>
      </c>
      <c r="DN323" s="162">
        <f t="shared" si="1576"/>
        <v>0</v>
      </c>
      <c r="DO323" s="162">
        <f t="shared" si="1576"/>
        <v>0</v>
      </c>
      <c r="DP323" s="162">
        <f t="shared" si="1576"/>
        <v>0</v>
      </c>
      <c r="DQ323" s="162">
        <f t="shared" si="1576"/>
        <v>0</v>
      </c>
      <c r="DR323" s="162">
        <f t="shared" si="1576"/>
        <v>0</v>
      </c>
      <c r="DS323" s="162">
        <f t="shared" si="1576"/>
        <v>0</v>
      </c>
      <c r="DT323" s="162">
        <f t="shared" si="1576"/>
        <v>0</v>
      </c>
      <c r="DU323" s="162">
        <f t="shared" si="1576"/>
        <v>0</v>
      </c>
      <c r="DV323" s="162">
        <f t="shared" si="1576"/>
        <v>0</v>
      </c>
      <c r="DW323" s="162">
        <f t="shared" si="1576"/>
        <v>0</v>
      </c>
      <c r="DX323" s="162">
        <f t="shared" si="1576"/>
        <v>0</v>
      </c>
      <c r="DY323" s="162">
        <f t="shared" si="1576"/>
        <v>0</v>
      </c>
      <c r="DZ323" s="162">
        <f t="shared" si="1576"/>
        <v>0</v>
      </c>
      <c r="EA323" s="162">
        <f t="shared" si="1576"/>
        <v>0</v>
      </c>
      <c r="EB323" s="162">
        <f t="shared" si="1576"/>
        <v>0</v>
      </c>
      <c r="EC323" s="162">
        <f t="shared" si="1576"/>
        <v>0</v>
      </c>
      <c r="ED323" s="162">
        <f t="shared" si="1576"/>
        <v>0</v>
      </c>
      <c r="EE323" s="162">
        <f t="shared" si="1576"/>
        <v>0</v>
      </c>
      <c r="EF323" s="162">
        <f t="shared" si="1576"/>
        <v>0</v>
      </c>
      <c r="EG323" s="162">
        <f t="shared" si="1576"/>
        <v>0</v>
      </c>
      <c r="EH323" s="162">
        <f t="shared" si="1576"/>
        <v>0</v>
      </c>
      <c r="EI323" s="162">
        <f t="shared" si="1576"/>
        <v>0</v>
      </c>
      <c r="EJ323" s="162">
        <f t="shared" si="1576"/>
        <v>0</v>
      </c>
      <c r="EK323" s="162">
        <f t="shared" si="1576"/>
        <v>0</v>
      </c>
      <c r="EL323" s="162">
        <f t="shared" si="1576"/>
        <v>0</v>
      </c>
      <c r="EM323" s="162">
        <f t="shared" si="1576"/>
        <v>0</v>
      </c>
      <c r="EN323" s="162">
        <f t="shared" si="1576"/>
        <v>0</v>
      </c>
      <c r="EO323" s="162">
        <f t="shared" si="1576"/>
        <v>0</v>
      </c>
      <c r="EP323" s="162">
        <f t="shared" si="1576"/>
        <v>0</v>
      </c>
      <c r="EQ323" s="162">
        <f t="shared" si="1576"/>
        <v>0</v>
      </c>
      <c r="ER323" s="162">
        <f t="shared" si="1576"/>
        <v>0</v>
      </c>
      <c r="ES323" s="162">
        <f t="shared" si="1576"/>
        <v>0</v>
      </c>
      <c r="ET323" s="162">
        <f t="shared" si="1576"/>
        <v>0</v>
      </c>
      <c r="EU323" s="162">
        <f t="shared" si="13"/>
        <v>0</v>
      </c>
      <c r="EV323" s="162">
        <f t="shared" ref="EV323:GQ323" si="1577">BB323-CY323</f>
        <v>0</v>
      </c>
      <c r="EW323" s="162">
        <f t="shared" si="1577"/>
        <v>0</v>
      </c>
      <c r="EX323" s="162">
        <f t="shared" si="1577"/>
        <v>0</v>
      </c>
      <c r="EY323" s="162">
        <f t="shared" si="1577"/>
        <v>0</v>
      </c>
      <c r="EZ323" s="162">
        <f t="shared" si="1577"/>
        <v>0</v>
      </c>
      <c r="FA323" s="162">
        <f t="shared" si="1577"/>
        <v>0</v>
      </c>
      <c r="FB323" s="162">
        <f t="shared" si="1577"/>
        <v>0</v>
      </c>
      <c r="FC323" s="162">
        <f t="shared" si="1577"/>
        <v>0</v>
      </c>
      <c r="FD323" s="162">
        <f t="shared" si="1577"/>
        <v>0</v>
      </c>
      <c r="FE323" s="162">
        <f t="shared" si="1577"/>
        <v>0</v>
      </c>
      <c r="FF323" s="162">
        <f t="shared" si="1577"/>
        <v>0</v>
      </c>
      <c r="FG323" s="162">
        <f t="shared" si="1577"/>
        <v>0</v>
      </c>
      <c r="FH323" s="162">
        <f t="shared" si="1577"/>
        <v>0</v>
      </c>
      <c r="FI323" s="162">
        <f t="shared" si="1577"/>
        <v>0</v>
      </c>
      <c r="FJ323" s="162">
        <f t="shared" si="1577"/>
        <v>0</v>
      </c>
      <c r="FK323" s="162">
        <f t="shared" si="1577"/>
        <v>0</v>
      </c>
      <c r="FL323" s="162">
        <f t="shared" si="1577"/>
        <v>0</v>
      </c>
      <c r="FM323" s="162">
        <f t="shared" si="1577"/>
        <v>0</v>
      </c>
      <c r="FN323" s="162">
        <f t="shared" si="1577"/>
        <v>0</v>
      </c>
      <c r="FO323" s="162">
        <f t="shared" si="1577"/>
        <v>0</v>
      </c>
      <c r="FP323" s="162">
        <f t="shared" si="1577"/>
        <v>0</v>
      </c>
      <c r="FQ323" s="162">
        <f t="shared" si="1577"/>
        <v>0</v>
      </c>
      <c r="FR323" s="162">
        <f t="shared" si="1577"/>
        <v>0</v>
      </c>
      <c r="FS323" s="162">
        <f t="shared" si="1577"/>
        <v>0</v>
      </c>
      <c r="FT323" s="162">
        <f t="shared" si="1577"/>
        <v>0</v>
      </c>
      <c r="FU323" s="162">
        <f t="shared" si="1577"/>
        <v>0</v>
      </c>
      <c r="FV323" s="162">
        <f t="shared" si="1577"/>
        <v>0</v>
      </c>
      <c r="FW323" s="162">
        <f t="shared" si="1577"/>
        <v>0</v>
      </c>
      <c r="FX323" s="162">
        <f t="shared" si="1577"/>
        <v>0</v>
      </c>
      <c r="FY323" s="162">
        <f t="shared" si="1577"/>
        <v>0</v>
      </c>
      <c r="FZ323" s="162">
        <f t="shared" si="1577"/>
        <v>0</v>
      </c>
      <c r="GA323" s="162">
        <f t="shared" si="1577"/>
        <v>0</v>
      </c>
      <c r="GB323" s="162">
        <f t="shared" si="1577"/>
        <v>0</v>
      </c>
      <c r="GC323" s="162">
        <f t="shared" si="1577"/>
        <v>0</v>
      </c>
      <c r="GD323" s="162">
        <f t="shared" si="1577"/>
        <v>0</v>
      </c>
      <c r="GE323" s="162">
        <f t="shared" si="1577"/>
        <v>0</v>
      </c>
      <c r="GF323" s="162">
        <f t="shared" si="1577"/>
        <v>0</v>
      </c>
      <c r="GG323" s="162">
        <f t="shared" si="1577"/>
        <v>0</v>
      </c>
      <c r="GH323" s="162">
        <f t="shared" si="1577"/>
        <v>0</v>
      </c>
      <c r="GI323" s="162">
        <f t="shared" si="1577"/>
        <v>0</v>
      </c>
      <c r="GJ323" s="162">
        <f t="shared" si="1577"/>
        <v>0</v>
      </c>
      <c r="GK323" s="162">
        <f t="shared" si="1577"/>
        <v>0</v>
      </c>
      <c r="GL323" s="162">
        <f t="shared" si="1577"/>
        <v>0</v>
      </c>
      <c r="GM323" s="162">
        <f t="shared" si="1577"/>
        <v>0</v>
      </c>
      <c r="GN323" s="162">
        <f t="shared" si="1577"/>
        <v>0</v>
      </c>
      <c r="GO323" s="162">
        <f t="shared" si="1577"/>
        <v>0</v>
      </c>
      <c r="GP323" s="162">
        <f t="shared" si="1577"/>
        <v>0</v>
      </c>
      <c r="GQ323" s="162">
        <f t="shared" si="1577"/>
        <v>0</v>
      </c>
      <c r="GR323" s="162">
        <f t="shared" si="15"/>
        <v>0</v>
      </c>
      <c r="GS323" s="162">
        <f t="shared" ref="GS323:IN323" si="1578">E323-EV323</f>
        <v>0</v>
      </c>
      <c r="GT323" s="162">
        <f t="shared" si="1578"/>
        <v>0</v>
      </c>
      <c r="GU323" s="162">
        <f t="shared" si="1578"/>
        <v>0</v>
      </c>
      <c r="GV323" s="162">
        <f t="shared" si="1578"/>
        <v>0</v>
      </c>
      <c r="GW323" s="162">
        <f t="shared" si="1578"/>
        <v>0</v>
      </c>
      <c r="GX323" s="162">
        <f t="shared" si="1578"/>
        <v>0</v>
      </c>
      <c r="GY323" s="162">
        <f t="shared" si="1578"/>
        <v>0</v>
      </c>
      <c r="GZ323" s="162">
        <f t="shared" si="1578"/>
        <v>0</v>
      </c>
      <c r="HA323" s="162">
        <f t="shared" si="1578"/>
        <v>0</v>
      </c>
      <c r="HB323" s="162">
        <f t="shared" si="1578"/>
        <v>0</v>
      </c>
      <c r="HC323" s="162">
        <f t="shared" si="1578"/>
        <v>0</v>
      </c>
      <c r="HD323" s="162">
        <f t="shared" si="1578"/>
        <v>0</v>
      </c>
      <c r="HE323" s="162">
        <f t="shared" si="1578"/>
        <v>0</v>
      </c>
      <c r="HF323" s="162">
        <f t="shared" si="1578"/>
        <v>0</v>
      </c>
      <c r="HG323" s="162">
        <f t="shared" si="1578"/>
        <v>0</v>
      </c>
      <c r="HH323" s="162">
        <f t="shared" si="1578"/>
        <v>0</v>
      </c>
      <c r="HI323" s="162">
        <f t="shared" si="1578"/>
        <v>0</v>
      </c>
      <c r="HJ323" s="162">
        <f t="shared" si="1578"/>
        <v>0</v>
      </c>
      <c r="HK323" s="162">
        <f t="shared" si="1578"/>
        <v>0</v>
      </c>
      <c r="HL323" s="162">
        <f t="shared" si="1578"/>
        <v>0</v>
      </c>
      <c r="HM323" s="162">
        <f t="shared" si="1578"/>
        <v>0</v>
      </c>
      <c r="HN323" s="162">
        <f t="shared" si="1578"/>
        <v>0</v>
      </c>
      <c r="HO323" s="162">
        <f t="shared" si="1578"/>
        <v>0</v>
      </c>
      <c r="HP323" s="162">
        <f t="shared" si="1578"/>
        <v>0</v>
      </c>
      <c r="HQ323" s="162">
        <f t="shared" si="1578"/>
        <v>0</v>
      </c>
      <c r="HR323" s="162">
        <f t="shared" si="1578"/>
        <v>0</v>
      </c>
      <c r="HS323" s="162">
        <f t="shared" si="1578"/>
        <v>0</v>
      </c>
      <c r="HT323" s="162">
        <f t="shared" si="1578"/>
        <v>0</v>
      </c>
      <c r="HU323" s="162">
        <f t="shared" si="1578"/>
        <v>0</v>
      </c>
      <c r="HV323" s="162">
        <f t="shared" si="1578"/>
        <v>0</v>
      </c>
      <c r="HW323" s="162">
        <f t="shared" si="1578"/>
        <v>0</v>
      </c>
      <c r="HX323" s="162">
        <f t="shared" si="1578"/>
        <v>0</v>
      </c>
      <c r="HY323" s="162">
        <f t="shared" si="1578"/>
        <v>0</v>
      </c>
      <c r="HZ323" s="162">
        <f t="shared" si="1578"/>
        <v>0</v>
      </c>
      <c r="IA323" s="162">
        <f t="shared" si="1578"/>
        <v>0</v>
      </c>
      <c r="IB323" s="162">
        <f t="shared" si="1578"/>
        <v>0</v>
      </c>
      <c r="IC323" s="162">
        <f t="shared" si="1578"/>
        <v>0</v>
      </c>
      <c r="ID323" s="162">
        <f t="shared" si="1578"/>
        <v>0</v>
      </c>
      <c r="IE323" s="162">
        <f t="shared" si="1578"/>
        <v>0</v>
      </c>
      <c r="IF323" s="162">
        <f t="shared" si="1578"/>
        <v>0</v>
      </c>
      <c r="IG323" s="162">
        <f t="shared" si="1578"/>
        <v>0</v>
      </c>
      <c r="IH323" s="162">
        <f t="shared" si="1578"/>
        <v>0</v>
      </c>
      <c r="II323" s="162">
        <f t="shared" si="1578"/>
        <v>0</v>
      </c>
      <c r="IJ323" s="162">
        <f t="shared" si="1578"/>
        <v>0</v>
      </c>
      <c r="IK323" s="162">
        <f t="shared" si="1578"/>
        <v>0</v>
      </c>
      <c r="IL323" s="162">
        <f t="shared" si="1578"/>
        <v>0</v>
      </c>
      <c r="IM323" s="162">
        <f t="shared" si="1578"/>
        <v>0</v>
      </c>
      <c r="IN323" s="162">
        <f t="shared" si="1578"/>
        <v>0</v>
      </c>
      <c r="IO323" s="162">
        <f t="shared" si="17"/>
        <v>0</v>
      </c>
      <c r="IP323" s="162">
        <f t="shared" si="23"/>
        <v>0</v>
      </c>
      <c r="IQ323" s="162">
        <f t="shared" ref="IQ323:KK323" si="1579">MAX((MIN(CZ323+IP323,$IO$7))-GT323,0)</f>
        <v>0</v>
      </c>
      <c r="IR323" s="162">
        <f t="shared" si="1579"/>
        <v>0</v>
      </c>
      <c r="IS323" s="162">
        <f t="shared" si="1579"/>
        <v>0</v>
      </c>
      <c r="IT323" s="162">
        <f t="shared" si="1579"/>
        <v>0</v>
      </c>
      <c r="IU323" s="162">
        <f t="shared" si="1579"/>
        <v>0</v>
      </c>
      <c r="IV323" s="162">
        <f t="shared" si="1579"/>
        <v>0</v>
      </c>
      <c r="IW323" s="162">
        <f t="shared" si="1579"/>
        <v>0</v>
      </c>
      <c r="IX323" s="162">
        <f t="shared" si="1579"/>
        <v>0</v>
      </c>
      <c r="IY323" s="162">
        <f t="shared" si="1579"/>
        <v>0</v>
      </c>
      <c r="IZ323" s="162">
        <f t="shared" si="1579"/>
        <v>0</v>
      </c>
      <c r="JA323" s="162">
        <f t="shared" si="1579"/>
        <v>0</v>
      </c>
      <c r="JB323" s="162">
        <f t="shared" si="1579"/>
        <v>0</v>
      </c>
      <c r="JC323" s="162">
        <f t="shared" si="1579"/>
        <v>0</v>
      </c>
      <c r="JD323" s="162">
        <f t="shared" si="1579"/>
        <v>0</v>
      </c>
      <c r="JE323" s="162">
        <f t="shared" si="1579"/>
        <v>0</v>
      </c>
      <c r="JF323" s="162">
        <f t="shared" si="1579"/>
        <v>0</v>
      </c>
      <c r="JG323" s="162">
        <f t="shared" si="1579"/>
        <v>0</v>
      </c>
      <c r="JH323" s="162">
        <f t="shared" si="1579"/>
        <v>0</v>
      </c>
      <c r="JI323" s="162">
        <f t="shared" si="1579"/>
        <v>0</v>
      </c>
      <c r="JJ323" s="162">
        <f t="shared" si="1579"/>
        <v>0</v>
      </c>
      <c r="JK323" s="162">
        <f t="shared" si="1579"/>
        <v>0</v>
      </c>
      <c r="JL323" s="162">
        <f t="shared" si="1579"/>
        <v>0</v>
      </c>
      <c r="JM323" s="162">
        <f t="shared" si="1579"/>
        <v>0</v>
      </c>
      <c r="JN323" s="162">
        <f t="shared" si="1579"/>
        <v>0</v>
      </c>
      <c r="JO323" s="162">
        <f t="shared" si="1579"/>
        <v>0</v>
      </c>
      <c r="JP323" s="162">
        <f t="shared" si="1579"/>
        <v>0</v>
      </c>
      <c r="JQ323" s="162">
        <f t="shared" si="1579"/>
        <v>0</v>
      </c>
      <c r="JR323" s="162">
        <f t="shared" si="1579"/>
        <v>0</v>
      </c>
      <c r="JS323" s="162">
        <f t="shared" si="1579"/>
        <v>0</v>
      </c>
      <c r="JT323" s="162">
        <f t="shared" si="1579"/>
        <v>0</v>
      </c>
      <c r="JU323" s="162">
        <f t="shared" si="1579"/>
        <v>0</v>
      </c>
      <c r="JV323" s="162">
        <f t="shared" si="1579"/>
        <v>0</v>
      </c>
      <c r="JW323" s="162">
        <f t="shared" si="1579"/>
        <v>0</v>
      </c>
      <c r="JX323" s="162">
        <f t="shared" si="1579"/>
        <v>0</v>
      </c>
      <c r="JY323" s="162">
        <f t="shared" si="1579"/>
        <v>0</v>
      </c>
      <c r="JZ323" s="162">
        <f t="shared" si="1579"/>
        <v>0</v>
      </c>
      <c r="KA323" s="162">
        <f t="shared" si="1579"/>
        <v>0</v>
      </c>
      <c r="KB323" s="162">
        <f t="shared" si="1579"/>
        <v>0</v>
      </c>
      <c r="KC323" s="162">
        <f t="shared" si="1579"/>
        <v>0</v>
      </c>
      <c r="KD323" s="162">
        <f t="shared" si="1579"/>
        <v>0</v>
      </c>
      <c r="KE323" s="162">
        <f t="shared" si="1579"/>
        <v>0</v>
      </c>
      <c r="KF323" s="162">
        <f t="shared" si="1579"/>
        <v>0</v>
      </c>
      <c r="KG323" s="162">
        <f t="shared" si="1579"/>
        <v>0</v>
      </c>
      <c r="KH323" s="162">
        <f t="shared" si="1579"/>
        <v>0</v>
      </c>
      <c r="KI323" s="162">
        <f t="shared" si="1579"/>
        <v>0</v>
      </c>
      <c r="KJ323" s="162">
        <f t="shared" si="1579"/>
        <v>0</v>
      </c>
      <c r="KK323" s="162">
        <f t="shared" si="1579"/>
        <v>0</v>
      </c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</row>
    <row r="324" ht="14.25" customHeight="1" spans="1:326" x14ac:dyDescent="0.25">
      <c r="A324" s="1">
        <v>11</v>
      </c>
      <c r="B324" s="1">
        <f t="shared" ref="B324:C324" si="1580">B323+1</f>
        <v>314</v>
      </c>
      <c r="C324" s="232">
        <f t="shared" si="1580"/>
        <v>43779</v>
      </c>
      <c r="D324" s="162">
        <f t="shared" si="9"/>
        <v>0</v>
      </c>
      <c r="E324" s="162">
        <f>(SUMIFS(Profile!$F$2:$F$17521,Profile!$B$2:$B$17521,$B324,Profile!$C$2:$C$17521,E$8))*$C$6</f>
        <v>0</v>
      </c>
      <c r="F324" s="162">
        <f>(SUMIFS(Profile!$F$2:$F$17521,Profile!$B$2:$B$17521,$B324,Profile!$C$2:$C$17521,F$8))*$C$6</f>
        <v>0</v>
      </c>
      <c r="G324" s="162">
        <f>(SUMIFS(Profile!$F$2:$F$17521,Profile!$B$2:$B$17521,$B324,Profile!$C$2:$C$17521,G$8))*$C$6</f>
        <v>0</v>
      </c>
      <c r="H324" s="162">
        <f>(SUMIFS(Profile!$F$2:$F$17521,Profile!$B$2:$B$17521,$B324,Profile!$C$2:$C$17521,H$8))*$C$6</f>
        <v>0</v>
      </c>
      <c r="I324" s="162">
        <f>(SUMIFS(Profile!$F$2:$F$17521,Profile!$B$2:$B$17521,$B324,Profile!$C$2:$C$17521,I$8))*$C$6</f>
        <v>0</v>
      </c>
      <c r="J324" s="162">
        <f>(SUMIFS(Profile!$F$2:$F$17521,Profile!$B$2:$B$17521,$B324,Profile!$C$2:$C$17521,J$8))*$C$6</f>
        <v>0</v>
      </c>
      <c r="K324" s="162">
        <f>(SUMIFS(Profile!$F$2:$F$17521,Profile!$B$2:$B$17521,$B324,Profile!$C$2:$C$17521,K$8))*$C$6</f>
        <v>0</v>
      </c>
      <c r="L324" s="162">
        <f>(SUMIFS(Profile!$F$2:$F$17521,Profile!$B$2:$B$17521,$B324,Profile!$C$2:$C$17521,L$8))*$C$6</f>
        <v>0</v>
      </c>
      <c r="M324" s="162">
        <f>(SUMIFS(Profile!$F$2:$F$17521,Profile!$B$2:$B$17521,$B324,Profile!$C$2:$C$17521,M$8))*$C$6</f>
        <v>0</v>
      </c>
      <c r="N324" s="162">
        <f>(SUMIFS(Profile!$F$2:$F$17521,Profile!$B$2:$B$17521,$B324,Profile!$C$2:$C$17521,N$8))*$C$6</f>
        <v>0</v>
      </c>
      <c r="O324" s="162">
        <f>(SUMIFS(Profile!$F$2:$F$17521,Profile!$B$2:$B$17521,$B324,Profile!$C$2:$C$17521,O$8))*$C$6</f>
        <v>0</v>
      </c>
      <c r="P324" s="162">
        <f>(SUMIFS(Profile!$F$2:$F$17521,Profile!$B$2:$B$17521,$B324,Profile!$C$2:$C$17521,P$8))*$C$6</f>
        <v>0</v>
      </c>
      <c r="Q324" s="162">
        <f>(SUMIFS(Profile!$F$2:$F$17521,Profile!$B$2:$B$17521,$B324,Profile!$C$2:$C$17521,Q$8))*$C$6</f>
        <v>0</v>
      </c>
      <c r="R324" s="162">
        <f>(SUMIFS(Profile!$F$2:$F$17521,Profile!$B$2:$B$17521,$B324,Profile!$C$2:$C$17521,R$8))*$C$6</f>
        <v>0</v>
      </c>
      <c r="S324" s="162">
        <f>(SUMIFS(Profile!$F$2:$F$17521,Profile!$B$2:$B$17521,$B324,Profile!$C$2:$C$17521,S$8))*$C$6</f>
        <v>0</v>
      </c>
      <c r="T324" s="162">
        <f>(SUMIFS(Profile!$F$2:$F$17521,Profile!$B$2:$B$17521,$B324,Profile!$C$2:$C$17521,T$8))*$C$6</f>
        <v>0</v>
      </c>
      <c r="U324" s="162">
        <f>(SUMIFS(Profile!$F$2:$F$17521,Profile!$B$2:$B$17521,$B324,Profile!$C$2:$C$17521,U$8))*$C$6</f>
        <v>0</v>
      </c>
      <c r="V324" s="162">
        <f>(SUMIFS(Profile!$F$2:$F$17521,Profile!$B$2:$B$17521,$B324,Profile!$C$2:$C$17521,V$8))*$C$6</f>
        <v>0</v>
      </c>
      <c r="W324" s="162">
        <f>(SUMIFS(Profile!$F$2:$F$17521,Profile!$B$2:$B$17521,$B324,Profile!$C$2:$C$17521,W$8))*$C$6</f>
        <v>0</v>
      </c>
      <c r="X324" s="162">
        <f>(SUMIFS(Profile!$F$2:$F$17521,Profile!$B$2:$B$17521,$B324,Profile!$C$2:$C$17521,X$8))*$C$6</f>
        <v>0</v>
      </c>
      <c r="Y324" s="162">
        <f>(SUMIFS(Profile!$F$2:$F$17521,Profile!$B$2:$B$17521,$B324,Profile!$C$2:$C$17521,Y$8))*$C$6</f>
        <v>0</v>
      </c>
      <c r="Z324" s="162">
        <f>(SUMIFS(Profile!$F$2:$F$17521,Profile!$B$2:$B$17521,$B324,Profile!$C$2:$C$17521,Z$8))*$C$6</f>
        <v>0</v>
      </c>
      <c r="AA324" s="162">
        <f>(SUMIFS(Profile!$F$2:$F$17521,Profile!$B$2:$B$17521,$B324,Profile!$C$2:$C$17521,AA$8))*$C$6</f>
        <v>0</v>
      </c>
      <c r="AB324" s="162">
        <f>(SUMIFS(Profile!$F$2:$F$17521,Profile!$B$2:$B$17521,$B324,Profile!$C$2:$C$17521,AB$8))*$C$6</f>
        <v>0</v>
      </c>
      <c r="AC324" s="162">
        <f>(SUMIFS(Profile!$F$2:$F$17521,Profile!$B$2:$B$17521,$B324,Profile!$C$2:$C$17521,AC$8))*$C$6</f>
        <v>0</v>
      </c>
      <c r="AD324" s="162">
        <f>(SUMIFS(Profile!$F$2:$F$17521,Profile!$B$2:$B$17521,$B324,Profile!$C$2:$C$17521,AD$8))*$C$6</f>
        <v>0</v>
      </c>
      <c r="AE324" s="162">
        <f>(SUMIFS(Profile!$F$2:$F$17521,Profile!$B$2:$B$17521,$B324,Profile!$C$2:$C$17521,AE$8))*$C$6</f>
        <v>0</v>
      </c>
      <c r="AF324" s="162">
        <f>(SUMIFS(Profile!$F$2:$F$17521,Profile!$B$2:$B$17521,$B324,Profile!$C$2:$C$17521,AF$8))*$C$6</f>
        <v>0</v>
      </c>
      <c r="AG324" s="162">
        <f>(SUMIFS(Profile!$F$2:$F$17521,Profile!$B$2:$B$17521,$B324,Profile!$C$2:$C$17521,AG$8))*$C$6</f>
        <v>0</v>
      </c>
      <c r="AH324" s="162">
        <f>(SUMIFS(Profile!$F$2:$F$17521,Profile!$B$2:$B$17521,$B324,Profile!$C$2:$C$17521,AH$8))*$C$6</f>
        <v>0</v>
      </c>
      <c r="AI324" s="162">
        <f>(SUMIFS(Profile!$F$2:$F$17521,Profile!$B$2:$B$17521,$B324,Profile!$C$2:$C$17521,AI$8))*$C$6</f>
        <v>0</v>
      </c>
      <c r="AJ324" s="162">
        <f>(SUMIFS(Profile!$F$2:$F$17521,Profile!$B$2:$B$17521,$B324,Profile!$C$2:$C$17521,AJ$8))*$C$6</f>
        <v>0</v>
      </c>
      <c r="AK324" s="162">
        <f>(SUMIFS(Profile!$F$2:$F$17521,Profile!$B$2:$B$17521,$B324,Profile!$C$2:$C$17521,AK$8))*$C$6</f>
        <v>0</v>
      </c>
      <c r="AL324" s="162">
        <f>(SUMIFS(Profile!$F$2:$F$17521,Profile!$B$2:$B$17521,$B324,Profile!$C$2:$C$17521,AL$8))*$C$6</f>
        <v>0</v>
      </c>
      <c r="AM324" s="162">
        <f>(SUMIFS(Profile!$F$2:$F$17521,Profile!$B$2:$B$17521,$B324,Profile!$C$2:$C$17521,AM$8))*$C$6</f>
        <v>0</v>
      </c>
      <c r="AN324" s="162">
        <f>(SUMIFS(Profile!$F$2:$F$17521,Profile!$B$2:$B$17521,$B324,Profile!$C$2:$C$17521,AN$8))*$C$6</f>
        <v>0</v>
      </c>
      <c r="AO324" s="162">
        <f>(SUMIFS(Profile!$F$2:$F$17521,Profile!$B$2:$B$17521,$B324,Profile!$C$2:$C$17521,AO$8))*$C$6</f>
        <v>0</v>
      </c>
      <c r="AP324" s="162">
        <f>(SUMIFS(Profile!$F$2:$F$17521,Profile!$B$2:$B$17521,$B324,Profile!$C$2:$C$17521,AP$8))*$C$6</f>
        <v>0</v>
      </c>
      <c r="AQ324" s="162">
        <f>(SUMIFS(Profile!$F$2:$F$17521,Profile!$B$2:$B$17521,$B324,Profile!$C$2:$C$17521,AQ$8))*$C$6</f>
        <v>0</v>
      </c>
      <c r="AR324" s="162">
        <f>(SUMIFS(Profile!$F$2:$F$17521,Profile!$B$2:$B$17521,$B324,Profile!$C$2:$C$17521,AR$8))*$C$6</f>
        <v>0</v>
      </c>
      <c r="AS324" s="162">
        <f>(SUMIFS(Profile!$F$2:$F$17521,Profile!$B$2:$B$17521,$B324,Profile!$C$2:$C$17521,AS$8))*$C$6</f>
        <v>0</v>
      </c>
      <c r="AT324" s="162">
        <f>(SUMIFS(Profile!$F$2:$F$17521,Profile!$B$2:$B$17521,$B324,Profile!$C$2:$C$17521,AT$8))*$C$6</f>
        <v>0</v>
      </c>
      <c r="AU324" s="162">
        <f>(SUMIFS(Profile!$F$2:$F$17521,Profile!$B$2:$B$17521,$B324,Profile!$C$2:$C$17521,AU$8))*$C$6</f>
        <v>0</v>
      </c>
      <c r="AV324" s="162">
        <f>(SUMIFS(Profile!$F$2:$F$17521,Profile!$B$2:$B$17521,$B324,Profile!$C$2:$C$17521,AV$8))*$C$6</f>
        <v>0</v>
      </c>
      <c r="AW324" s="162">
        <f>(SUMIFS(Profile!$F$2:$F$17521,Profile!$B$2:$B$17521,$B324,Profile!$C$2:$C$17521,AW$8))*$C$6</f>
        <v>0</v>
      </c>
      <c r="AX324" s="162">
        <f>(SUMIFS(Profile!$F$2:$F$17521,Profile!$B$2:$B$17521,$B324,Profile!$C$2:$C$17521,AX$8))*$C$6</f>
        <v>0</v>
      </c>
      <c r="AY324" s="162">
        <f>(SUMIFS(Profile!$F$2:$F$17521,Profile!$B$2:$B$17521,$B324,Profile!$C$2:$C$17521,AY$8))*$C$6</f>
        <v>0</v>
      </c>
      <c r="AZ324" s="162">
        <f>(SUMIFS(Profile!$F$2:$F$17521,Profile!$B$2:$B$17521,$B324,Profile!$C$2:$C$17521,AZ$8))*$C$6</f>
        <v>0</v>
      </c>
      <c r="BA324" s="162">
        <f t="shared" si="10"/>
        <v>0</v>
      </c>
      <c r="BB324" s="162">
        <f>(SUMIFS(Profile!$E$2:$E$17521,Profile!$B$2:$B$17521,$B324,Profile!$C$2:$C$17521,BB$8))*$C$9</f>
        <v>0</v>
      </c>
      <c r="BC324" s="162">
        <f>(SUMIFS(Profile!$E$2:$E$17521,Profile!$B$2:$B$17521,$B324,Profile!$C$2:$C$17521,BC$8))*$C$9</f>
        <v>0</v>
      </c>
      <c r="BD324" s="162">
        <f>(SUMIFS(Profile!$E$2:$E$17521,Profile!$B$2:$B$17521,$B324,Profile!$C$2:$C$17521,BD$8))*$C$9</f>
        <v>0</v>
      </c>
      <c r="BE324" s="162">
        <f>(SUMIFS(Profile!$E$2:$E$17521,Profile!$B$2:$B$17521,$B324,Profile!$C$2:$C$17521,BE$8))*$C$9</f>
        <v>0</v>
      </c>
      <c r="BF324" s="162">
        <f>(SUMIFS(Profile!$E$2:$E$17521,Profile!$B$2:$B$17521,$B324,Profile!$C$2:$C$17521,BF$8))*$C$9</f>
        <v>0</v>
      </c>
      <c r="BG324" s="162">
        <f>(SUMIFS(Profile!$E$2:$E$17521,Profile!$B$2:$B$17521,$B324,Profile!$C$2:$C$17521,BG$8))*$C$9</f>
        <v>0</v>
      </c>
      <c r="BH324" s="162">
        <f>(SUMIFS(Profile!$E$2:$E$17521,Profile!$B$2:$B$17521,$B324,Profile!$C$2:$C$17521,BH$8))*$C$9</f>
        <v>0</v>
      </c>
      <c r="BI324" s="162">
        <f>(SUMIFS(Profile!$E$2:$E$17521,Profile!$B$2:$B$17521,$B324,Profile!$C$2:$C$17521,BI$8))*$C$9</f>
        <v>0</v>
      </c>
      <c r="BJ324" s="162">
        <f>(SUMIFS(Profile!$E$2:$E$17521,Profile!$B$2:$B$17521,$B324,Profile!$C$2:$C$17521,BJ$8))*$C$9</f>
        <v>0</v>
      </c>
      <c r="BK324" s="162">
        <f>(SUMIFS(Profile!$E$2:$E$17521,Profile!$B$2:$B$17521,$B324,Profile!$C$2:$C$17521,BK$8))*$C$9</f>
        <v>0</v>
      </c>
      <c r="BL324" s="162">
        <f>(SUMIFS(Profile!$E$2:$E$17521,Profile!$B$2:$B$17521,$B324,Profile!$C$2:$C$17521,BL$8))*$C$9</f>
        <v>0</v>
      </c>
      <c r="BM324" s="162">
        <f>(SUMIFS(Profile!$E$2:$E$17521,Profile!$B$2:$B$17521,$B324,Profile!$C$2:$C$17521,BM$8))*$C$9</f>
        <v>0</v>
      </c>
      <c r="BN324" s="162">
        <f>(SUMIFS(Profile!$E$2:$E$17521,Profile!$B$2:$B$17521,$B324,Profile!$C$2:$C$17521,BN$8))*$C$9</f>
        <v>0</v>
      </c>
      <c r="BO324" s="162">
        <f>(SUMIFS(Profile!$E$2:$E$17521,Profile!$B$2:$B$17521,$B324,Profile!$C$2:$C$17521,BO$8))*$C$9</f>
        <v>0</v>
      </c>
      <c r="BP324" s="162">
        <f>(SUMIFS(Profile!$E$2:$E$17521,Profile!$B$2:$B$17521,$B324,Profile!$C$2:$C$17521,BP$8))*$C$9</f>
        <v>0</v>
      </c>
      <c r="BQ324" s="162">
        <f>(SUMIFS(Profile!$E$2:$E$17521,Profile!$B$2:$B$17521,$B324,Profile!$C$2:$C$17521,BQ$8))*$C$9</f>
        <v>0</v>
      </c>
      <c r="BR324" s="162">
        <f>(SUMIFS(Profile!$E$2:$E$17521,Profile!$B$2:$B$17521,$B324,Profile!$C$2:$C$17521,BR$8))*$C$9</f>
        <v>0</v>
      </c>
      <c r="BS324" s="162">
        <f>(SUMIFS(Profile!$E$2:$E$17521,Profile!$B$2:$B$17521,$B324,Profile!$C$2:$C$17521,BS$8))*$C$9</f>
        <v>0</v>
      </c>
      <c r="BT324" s="162">
        <f>(SUMIFS(Profile!$E$2:$E$17521,Profile!$B$2:$B$17521,$B324,Profile!$C$2:$C$17521,BT$8))*$C$9</f>
        <v>0</v>
      </c>
      <c r="BU324" s="162">
        <f>(SUMIFS(Profile!$E$2:$E$17521,Profile!$B$2:$B$17521,$B324,Profile!$C$2:$C$17521,BU$8))*$C$9</f>
        <v>0</v>
      </c>
      <c r="BV324" s="162">
        <f>(SUMIFS(Profile!$E$2:$E$17521,Profile!$B$2:$B$17521,$B324,Profile!$C$2:$C$17521,BV$8))*$C$9</f>
        <v>0</v>
      </c>
      <c r="BW324" s="162">
        <f>(SUMIFS(Profile!$E$2:$E$17521,Profile!$B$2:$B$17521,$B324,Profile!$C$2:$C$17521,BW$8))*$C$9</f>
        <v>0</v>
      </c>
      <c r="BX324" s="162">
        <f>(SUMIFS(Profile!$E$2:$E$17521,Profile!$B$2:$B$17521,$B324,Profile!$C$2:$C$17521,BX$8))*$C$9</f>
        <v>0</v>
      </c>
      <c r="BY324" s="162">
        <f>(SUMIFS(Profile!$E$2:$E$17521,Profile!$B$2:$B$17521,$B324,Profile!$C$2:$C$17521,BY$8))*$C$9</f>
        <v>0</v>
      </c>
      <c r="BZ324" s="162">
        <f>(SUMIFS(Profile!$E$2:$E$17521,Profile!$B$2:$B$17521,$B324,Profile!$C$2:$C$17521,BZ$8))*$C$9</f>
        <v>0</v>
      </c>
      <c r="CA324" s="162">
        <f>(SUMIFS(Profile!$E$2:$E$17521,Profile!$B$2:$B$17521,$B324,Profile!$C$2:$C$17521,CA$8))*$C$9</f>
        <v>0</v>
      </c>
      <c r="CB324" s="162">
        <f>(SUMIFS(Profile!$E$2:$E$17521,Profile!$B$2:$B$17521,$B324,Profile!$C$2:$C$17521,CB$8))*$C$9</f>
        <v>0</v>
      </c>
      <c r="CC324" s="162">
        <f>(SUMIFS(Profile!$E$2:$E$17521,Profile!$B$2:$B$17521,$B324,Profile!$C$2:$C$17521,CC$8))*$C$9</f>
        <v>0</v>
      </c>
      <c r="CD324" s="162">
        <f>(SUMIFS(Profile!$E$2:$E$17521,Profile!$B$2:$B$17521,$B324,Profile!$C$2:$C$17521,CD$8))*$C$9</f>
        <v>0</v>
      </c>
      <c r="CE324" s="162">
        <f>(SUMIFS(Profile!$E$2:$E$17521,Profile!$B$2:$B$17521,$B324,Profile!$C$2:$C$17521,CE$8))*$C$9</f>
        <v>0</v>
      </c>
      <c r="CF324" s="162">
        <f>(SUMIFS(Profile!$E$2:$E$17521,Profile!$B$2:$B$17521,$B324,Profile!$C$2:$C$17521,CF$8))*$C$9</f>
        <v>0</v>
      </c>
      <c r="CG324" s="162">
        <f>(SUMIFS(Profile!$E$2:$E$17521,Profile!$B$2:$B$17521,$B324,Profile!$C$2:$C$17521,CG$8))*$C$9</f>
        <v>0</v>
      </c>
      <c r="CH324" s="162">
        <f>(SUMIFS(Profile!$E$2:$E$17521,Profile!$B$2:$B$17521,$B324,Profile!$C$2:$C$17521,CH$8))*$C$9</f>
        <v>0</v>
      </c>
      <c r="CI324" s="162">
        <f>(SUMIFS(Profile!$E$2:$E$17521,Profile!$B$2:$B$17521,$B324,Profile!$C$2:$C$17521,CI$8))*$C$9</f>
        <v>0</v>
      </c>
      <c r="CJ324" s="162">
        <f>(SUMIFS(Profile!$E$2:$E$17521,Profile!$B$2:$B$17521,$B324,Profile!$C$2:$C$17521,CJ$8))*$C$9</f>
        <v>0</v>
      </c>
      <c r="CK324" s="162">
        <f>(SUMIFS(Profile!$E$2:$E$17521,Profile!$B$2:$B$17521,$B324,Profile!$C$2:$C$17521,CK$8))*$C$9</f>
        <v>0</v>
      </c>
      <c r="CL324" s="162">
        <f>(SUMIFS(Profile!$E$2:$E$17521,Profile!$B$2:$B$17521,$B324,Profile!$C$2:$C$17521,CL$8))*$C$9</f>
        <v>0</v>
      </c>
      <c r="CM324" s="162">
        <f>(SUMIFS(Profile!$E$2:$E$17521,Profile!$B$2:$B$17521,$B324,Profile!$C$2:$C$17521,CM$8))*$C$9</f>
        <v>0</v>
      </c>
      <c r="CN324" s="162">
        <f>(SUMIFS(Profile!$E$2:$E$17521,Profile!$B$2:$B$17521,$B324,Profile!$C$2:$C$17521,CN$8))*$C$9</f>
        <v>0</v>
      </c>
      <c r="CO324" s="162">
        <f>(SUMIFS(Profile!$E$2:$E$17521,Profile!$B$2:$B$17521,$B324,Profile!$C$2:$C$17521,CO$8))*$C$9</f>
        <v>0</v>
      </c>
      <c r="CP324" s="162">
        <f>(SUMIFS(Profile!$E$2:$E$17521,Profile!$B$2:$B$17521,$B324,Profile!$C$2:$C$17521,CP$8))*$C$9</f>
        <v>0</v>
      </c>
      <c r="CQ324" s="162">
        <f>(SUMIFS(Profile!$E$2:$E$17521,Profile!$B$2:$B$17521,$B324,Profile!$C$2:$C$17521,CQ$8))*$C$9</f>
        <v>0</v>
      </c>
      <c r="CR324" s="162">
        <f>(SUMIFS(Profile!$E$2:$E$17521,Profile!$B$2:$B$17521,$B324,Profile!$C$2:$C$17521,CR$8))*$C$9</f>
        <v>0</v>
      </c>
      <c r="CS324" s="162">
        <f>(SUMIFS(Profile!$E$2:$E$17521,Profile!$B$2:$B$17521,$B324,Profile!$C$2:$C$17521,CS$8))*$C$9</f>
        <v>0</v>
      </c>
      <c r="CT324" s="162">
        <f>(SUMIFS(Profile!$E$2:$E$17521,Profile!$B$2:$B$17521,$B324,Profile!$C$2:$C$17521,CT$8))*$C$9</f>
        <v>0</v>
      </c>
      <c r="CU324" s="162">
        <f>(SUMIFS(Profile!$E$2:$E$17521,Profile!$B$2:$B$17521,$B324,Profile!$C$2:$C$17521,CU$8))*$C$9</f>
        <v>0</v>
      </c>
      <c r="CV324" s="162">
        <f>(SUMIFS(Profile!$E$2:$E$17521,Profile!$B$2:$B$17521,$B324,Profile!$C$2:$C$17521,CV$8))*$C$9</f>
        <v>0</v>
      </c>
      <c r="CW324" s="162">
        <f>(SUMIFS(Profile!$E$2:$E$17521,Profile!$B$2:$B$17521,$B324,Profile!$C$2:$C$17521,CW$8))*$C$9</f>
        <v>0</v>
      </c>
      <c r="CX324" s="162">
        <f t="shared" si="11"/>
        <v>0</v>
      </c>
      <c r="CY324" s="162">
        <f t="shared" ref="CY324:ET324" si="1581">MAX(BB324-E324,0)</f>
        <v>0</v>
      </c>
      <c r="CZ324" s="162">
        <f t="shared" si="1581"/>
        <v>0</v>
      </c>
      <c r="DA324" s="162">
        <f t="shared" si="1581"/>
        <v>0</v>
      </c>
      <c r="DB324" s="162">
        <f t="shared" si="1581"/>
        <v>0</v>
      </c>
      <c r="DC324" s="162">
        <f t="shared" si="1581"/>
        <v>0</v>
      </c>
      <c r="DD324" s="162">
        <f t="shared" si="1581"/>
        <v>0</v>
      </c>
      <c r="DE324" s="162">
        <f t="shared" si="1581"/>
        <v>0</v>
      </c>
      <c r="DF324" s="162">
        <f t="shared" si="1581"/>
        <v>0</v>
      </c>
      <c r="DG324" s="162">
        <f t="shared" si="1581"/>
        <v>0</v>
      </c>
      <c r="DH324" s="162">
        <f t="shared" si="1581"/>
        <v>0</v>
      </c>
      <c r="DI324" s="162">
        <f t="shared" si="1581"/>
        <v>0</v>
      </c>
      <c r="DJ324" s="162">
        <f t="shared" si="1581"/>
        <v>0</v>
      </c>
      <c r="DK324" s="162">
        <f t="shared" si="1581"/>
        <v>0</v>
      </c>
      <c r="DL324" s="162">
        <f t="shared" si="1581"/>
        <v>0</v>
      </c>
      <c r="DM324" s="162">
        <f t="shared" si="1581"/>
        <v>0</v>
      </c>
      <c r="DN324" s="162">
        <f t="shared" si="1581"/>
        <v>0</v>
      </c>
      <c r="DO324" s="162">
        <f t="shared" si="1581"/>
        <v>0</v>
      </c>
      <c r="DP324" s="162">
        <f t="shared" si="1581"/>
        <v>0</v>
      </c>
      <c r="DQ324" s="162">
        <f t="shared" si="1581"/>
        <v>0</v>
      </c>
      <c r="DR324" s="162">
        <f t="shared" si="1581"/>
        <v>0</v>
      </c>
      <c r="DS324" s="162">
        <f t="shared" si="1581"/>
        <v>0</v>
      </c>
      <c r="DT324" s="162">
        <f t="shared" si="1581"/>
        <v>0</v>
      </c>
      <c r="DU324" s="162">
        <f t="shared" si="1581"/>
        <v>0</v>
      </c>
      <c r="DV324" s="162">
        <f t="shared" si="1581"/>
        <v>0</v>
      </c>
      <c r="DW324" s="162">
        <f t="shared" si="1581"/>
        <v>0</v>
      </c>
      <c r="DX324" s="162">
        <f t="shared" si="1581"/>
        <v>0</v>
      </c>
      <c r="DY324" s="162">
        <f t="shared" si="1581"/>
        <v>0</v>
      </c>
      <c r="DZ324" s="162">
        <f t="shared" si="1581"/>
        <v>0</v>
      </c>
      <c r="EA324" s="162">
        <f t="shared" si="1581"/>
        <v>0</v>
      </c>
      <c r="EB324" s="162">
        <f t="shared" si="1581"/>
        <v>0</v>
      </c>
      <c r="EC324" s="162">
        <f t="shared" si="1581"/>
        <v>0</v>
      </c>
      <c r="ED324" s="162">
        <f t="shared" si="1581"/>
        <v>0</v>
      </c>
      <c r="EE324" s="162">
        <f t="shared" si="1581"/>
        <v>0</v>
      </c>
      <c r="EF324" s="162">
        <f t="shared" si="1581"/>
        <v>0</v>
      </c>
      <c r="EG324" s="162">
        <f t="shared" si="1581"/>
        <v>0</v>
      </c>
      <c r="EH324" s="162">
        <f t="shared" si="1581"/>
        <v>0</v>
      </c>
      <c r="EI324" s="162">
        <f t="shared" si="1581"/>
        <v>0</v>
      </c>
      <c r="EJ324" s="162">
        <f t="shared" si="1581"/>
        <v>0</v>
      </c>
      <c r="EK324" s="162">
        <f t="shared" si="1581"/>
        <v>0</v>
      </c>
      <c r="EL324" s="162">
        <f t="shared" si="1581"/>
        <v>0</v>
      </c>
      <c r="EM324" s="162">
        <f t="shared" si="1581"/>
        <v>0</v>
      </c>
      <c r="EN324" s="162">
        <f t="shared" si="1581"/>
        <v>0</v>
      </c>
      <c r="EO324" s="162">
        <f t="shared" si="1581"/>
        <v>0</v>
      </c>
      <c r="EP324" s="162">
        <f t="shared" si="1581"/>
        <v>0</v>
      </c>
      <c r="EQ324" s="162">
        <f t="shared" si="1581"/>
        <v>0</v>
      </c>
      <c r="ER324" s="162">
        <f t="shared" si="1581"/>
        <v>0</v>
      </c>
      <c r="ES324" s="162">
        <f t="shared" si="1581"/>
        <v>0</v>
      </c>
      <c r="ET324" s="162">
        <f t="shared" si="1581"/>
        <v>0</v>
      </c>
      <c r="EU324" s="162">
        <f t="shared" si="13"/>
        <v>0</v>
      </c>
      <c r="EV324" s="162">
        <f t="shared" ref="EV324:GQ324" si="1582">BB324-CY324</f>
        <v>0</v>
      </c>
      <c r="EW324" s="162">
        <f t="shared" si="1582"/>
        <v>0</v>
      </c>
      <c r="EX324" s="162">
        <f t="shared" si="1582"/>
        <v>0</v>
      </c>
      <c r="EY324" s="162">
        <f t="shared" si="1582"/>
        <v>0</v>
      </c>
      <c r="EZ324" s="162">
        <f t="shared" si="1582"/>
        <v>0</v>
      </c>
      <c r="FA324" s="162">
        <f t="shared" si="1582"/>
        <v>0</v>
      </c>
      <c r="FB324" s="162">
        <f t="shared" si="1582"/>
        <v>0</v>
      </c>
      <c r="FC324" s="162">
        <f t="shared" si="1582"/>
        <v>0</v>
      </c>
      <c r="FD324" s="162">
        <f t="shared" si="1582"/>
        <v>0</v>
      </c>
      <c r="FE324" s="162">
        <f t="shared" si="1582"/>
        <v>0</v>
      </c>
      <c r="FF324" s="162">
        <f t="shared" si="1582"/>
        <v>0</v>
      </c>
      <c r="FG324" s="162">
        <f t="shared" si="1582"/>
        <v>0</v>
      </c>
      <c r="FH324" s="162">
        <f t="shared" si="1582"/>
        <v>0</v>
      </c>
      <c r="FI324" s="162">
        <f t="shared" si="1582"/>
        <v>0</v>
      </c>
      <c r="FJ324" s="162">
        <f t="shared" si="1582"/>
        <v>0</v>
      </c>
      <c r="FK324" s="162">
        <f t="shared" si="1582"/>
        <v>0</v>
      </c>
      <c r="FL324" s="162">
        <f t="shared" si="1582"/>
        <v>0</v>
      </c>
      <c r="FM324" s="162">
        <f t="shared" si="1582"/>
        <v>0</v>
      </c>
      <c r="FN324" s="162">
        <f t="shared" si="1582"/>
        <v>0</v>
      </c>
      <c r="FO324" s="162">
        <f t="shared" si="1582"/>
        <v>0</v>
      </c>
      <c r="FP324" s="162">
        <f t="shared" si="1582"/>
        <v>0</v>
      </c>
      <c r="FQ324" s="162">
        <f t="shared" si="1582"/>
        <v>0</v>
      </c>
      <c r="FR324" s="162">
        <f t="shared" si="1582"/>
        <v>0</v>
      </c>
      <c r="FS324" s="162">
        <f t="shared" si="1582"/>
        <v>0</v>
      </c>
      <c r="FT324" s="162">
        <f t="shared" si="1582"/>
        <v>0</v>
      </c>
      <c r="FU324" s="162">
        <f t="shared" si="1582"/>
        <v>0</v>
      </c>
      <c r="FV324" s="162">
        <f t="shared" si="1582"/>
        <v>0</v>
      </c>
      <c r="FW324" s="162">
        <f t="shared" si="1582"/>
        <v>0</v>
      </c>
      <c r="FX324" s="162">
        <f t="shared" si="1582"/>
        <v>0</v>
      </c>
      <c r="FY324" s="162">
        <f t="shared" si="1582"/>
        <v>0</v>
      </c>
      <c r="FZ324" s="162">
        <f t="shared" si="1582"/>
        <v>0</v>
      </c>
      <c r="GA324" s="162">
        <f t="shared" si="1582"/>
        <v>0</v>
      </c>
      <c r="GB324" s="162">
        <f t="shared" si="1582"/>
        <v>0</v>
      </c>
      <c r="GC324" s="162">
        <f t="shared" si="1582"/>
        <v>0</v>
      </c>
      <c r="GD324" s="162">
        <f t="shared" si="1582"/>
        <v>0</v>
      </c>
      <c r="GE324" s="162">
        <f t="shared" si="1582"/>
        <v>0</v>
      </c>
      <c r="GF324" s="162">
        <f t="shared" si="1582"/>
        <v>0</v>
      </c>
      <c r="GG324" s="162">
        <f t="shared" si="1582"/>
        <v>0</v>
      </c>
      <c r="GH324" s="162">
        <f t="shared" si="1582"/>
        <v>0</v>
      </c>
      <c r="GI324" s="162">
        <f t="shared" si="1582"/>
        <v>0</v>
      </c>
      <c r="GJ324" s="162">
        <f t="shared" si="1582"/>
        <v>0</v>
      </c>
      <c r="GK324" s="162">
        <f t="shared" si="1582"/>
        <v>0</v>
      </c>
      <c r="GL324" s="162">
        <f t="shared" si="1582"/>
        <v>0</v>
      </c>
      <c r="GM324" s="162">
        <f t="shared" si="1582"/>
        <v>0</v>
      </c>
      <c r="GN324" s="162">
        <f t="shared" si="1582"/>
        <v>0</v>
      </c>
      <c r="GO324" s="162">
        <f t="shared" si="1582"/>
        <v>0</v>
      </c>
      <c r="GP324" s="162">
        <f t="shared" si="1582"/>
        <v>0</v>
      </c>
      <c r="GQ324" s="162">
        <f t="shared" si="1582"/>
        <v>0</v>
      </c>
      <c r="GR324" s="162">
        <f t="shared" si="15"/>
        <v>0</v>
      </c>
      <c r="GS324" s="162">
        <f t="shared" ref="GS324:IN324" si="1583">E324-EV324</f>
        <v>0</v>
      </c>
      <c r="GT324" s="162">
        <f t="shared" si="1583"/>
        <v>0</v>
      </c>
      <c r="GU324" s="162">
        <f t="shared" si="1583"/>
        <v>0</v>
      </c>
      <c r="GV324" s="162">
        <f t="shared" si="1583"/>
        <v>0</v>
      </c>
      <c r="GW324" s="162">
        <f t="shared" si="1583"/>
        <v>0</v>
      </c>
      <c r="GX324" s="162">
        <f t="shared" si="1583"/>
        <v>0</v>
      </c>
      <c r="GY324" s="162">
        <f t="shared" si="1583"/>
        <v>0</v>
      </c>
      <c r="GZ324" s="162">
        <f t="shared" si="1583"/>
        <v>0</v>
      </c>
      <c r="HA324" s="162">
        <f t="shared" si="1583"/>
        <v>0</v>
      </c>
      <c r="HB324" s="162">
        <f t="shared" si="1583"/>
        <v>0</v>
      </c>
      <c r="HC324" s="162">
        <f t="shared" si="1583"/>
        <v>0</v>
      </c>
      <c r="HD324" s="162">
        <f t="shared" si="1583"/>
        <v>0</v>
      </c>
      <c r="HE324" s="162">
        <f t="shared" si="1583"/>
        <v>0</v>
      </c>
      <c r="HF324" s="162">
        <f t="shared" si="1583"/>
        <v>0</v>
      </c>
      <c r="HG324" s="162">
        <f t="shared" si="1583"/>
        <v>0</v>
      </c>
      <c r="HH324" s="162">
        <f t="shared" si="1583"/>
        <v>0</v>
      </c>
      <c r="HI324" s="162">
        <f t="shared" si="1583"/>
        <v>0</v>
      </c>
      <c r="HJ324" s="162">
        <f t="shared" si="1583"/>
        <v>0</v>
      </c>
      <c r="HK324" s="162">
        <f t="shared" si="1583"/>
        <v>0</v>
      </c>
      <c r="HL324" s="162">
        <f t="shared" si="1583"/>
        <v>0</v>
      </c>
      <c r="HM324" s="162">
        <f t="shared" si="1583"/>
        <v>0</v>
      </c>
      <c r="HN324" s="162">
        <f t="shared" si="1583"/>
        <v>0</v>
      </c>
      <c r="HO324" s="162">
        <f t="shared" si="1583"/>
        <v>0</v>
      </c>
      <c r="HP324" s="162">
        <f t="shared" si="1583"/>
        <v>0</v>
      </c>
      <c r="HQ324" s="162">
        <f t="shared" si="1583"/>
        <v>0</v>
      </c>
      <c r="HR324" s="162">
        <f t="shared" si="1583"/>
        <v>0</v>
      </c>
      <c r="HS324" s="162">
        <f t="shared" si="1583"/>
        <v>0</v>
      </c>
      <c r="HT324" s="162">
        <f t="shared" si="1583"/>
        <v>0</v>
      </c>
      <c r="HU324" s="162">
        <f t="shared" si="1583"/>
        <v>0</v>
      </c>
      <c r="HV324" s="162">
        <f t="shared" si="1583"/>
        <v>0</v>
      </c>
      <c r="HW324" s="162">
        <f t="shared" si="1583"/>
        <v>0</v>
      </c>
      <c r="HX324" s="162">
        <f t="shared" si="1583"/>
        <v>0</v>
      </c>
      <c r="HY324" s="162">
        <f t="shared" si="1583"/>
        <v>0</v>
      </c>
      <c r="HZ324" s="162">
        <f t="shared" si="1583"/>
        <v>0</v>
      </c>
      <c r="IA324" s="162">
        <f t="shared" si="1583"/>
        <v>0</v>
      </c>
      <c r="IB324" s="162">
        <f t="shared" si="1583"/>
        <v>0</v>
      </c>
      <c r="IC324" s="162">
        <f t="shared" si="1583"/>
        <v>0</v>
      </c>
      <c r="ID324" s="162">
        <f t="shared" si="1583"/>
        <v>0</v>
      </c>
      <c r="IE324" s="162">
        <f t="shared" si="1583"/>
        <v>0</v>
      </c>
      <c r="IF324" s="162">
        <f t="shared" si="1583"/>
        <v>0</v>
      </c>
      <c r="IG324" s="162">
        <f t="shared" si="1583"/>
        <v>0</v>
      </c>
      <c r="IH324" s="162">
        <f t="shared" si="1583"/>
        <v>0</v>
      </c>
      <c r="II324" s="162">
        <f t="shared" si="1583"/>
        <v>0</v>
      </c>
      <c r="IJ324" s="162">
        <f t="shared" si="1583"/>
        <v>0</v>
      </c>
      <c r="IK324" s="162">
        <f t="shared" si="1583"/>
        <v>0</v>
      </c>
      <c r="IL324" s="162">
        <f t="shared" si="1583"/>
        <v>0</v>
      </c>
      <c r="IM324" s="162">
        <f t="shared" si="1583"/>
        <v>0</v>
      </c>
      <c r="IN324" s="162">
        <f t="shared" si="1583"/>
        <v>0</v>
      </c>
      <c r="IO324" s="162">
        <f t="shared" si="17"/>
        <v>0</v>
      </c>
      <c r="IP324" s="162">
        <f t="shared" si="23"/>
        <v>0</v>
      </c>
      <c r="IQ324" s="162">
        <f t="shared" ref="IQ324:KK324" si="1584">MAX((MIN(CZ324+IP324,$IO$7))-GT324,0)</f>
        <v>0</v>
      </c>
      <c r="IR324" s="162">
        <f t="shared" si="1584"/>
        <v>0</v>
      </c>
      <c r="IS324" s="162">
        <f t="shared" si="1584"/>
        <v>0</v>
      </c>
      <c r="IT324" s="162">
        <f t="shared" si="1584"/>
        <v>0</v>
      </c>
      <c r="IU324" s="162">
        <f t="shared" si="1584"/>
        <v>0</v>
      </c>
      <c r="IV324" s="162">
        <f t="shared" si="1584"/>
        <v>0</v>
      </c>
      <c r="IW324" s="162">
        <f t="shared" si="1584"/>
        <v>0</v>
      </c>
      <c r="IX324" s="162">
        <f t="shared" si="1584"/>
        <v>0</v>
      </c>
      <c r="IY324" s="162">
        <f t="shared" si="1584"/>
        <v>0</v>
      </c>
      <c r="IZ324" s="162">
        <f t="shared" si="1584"/>
        <v>0</v>
      </c>
      <c r="JA324" s="162">
        <f t="shared" si="1584"/>
        <v>0</v>
      </c>
      <c r="JB324" s="162">
        <f t="shared" si="1584"/>
        <v>0</v>
      </c>
      <c r="JC324" s="162">
        <f t="shared" si="1584"/>
        <v>0</v>
      </c>
      <c r="JD324" s="162">
        <f t="shared" si="1584"/>
        <v>0</v>
      </c>
      <c r="JE324" s="162">
        <f t="shared" si="1584"/>
        <v>0</v>
      </c>
      <c r="JF324" s="162">
        <f t="shared" si="1584"/>
        <v>0</v>
      </c>
      <c r="JG324" s="162">
        <f t="shared" si="1584"/>
        <v>0</v>
      </c>
      <c r="JH324" s="162">
        <f t="shared" si="1584"/>
        <v>0</v>
      </c>
      <c r="JI324" s="162">
        <f t="shared" si="1584"/>
        <v>0</v>
      </c>
      <c r="JJ324" s="162">
        <f t="shared" si="1584"/>
        <v>0</v>
      </c>
      <c r="JK324" s="162">
        <f t="shared" si="1584"/>
        <v>0</v>
      </c>
      <c r="JL324" s="162">
        <f t="shared" si="1584"/>
        <v>0</v>
      </c>
      <c r="JM324" s="162">
        <f t="shared" si="1584"/>
        <v>0</v>
      </c>
      <c r="JN324" s="162">
        <f t="shared" si="1584"/>
        <v>0</v>
      </c>
      <c r="JO324" s="162">
        <f t="shared" si="1584"/>
        <v>0</v>
      </c>
      <c r="JP324" s="162">
        <f t="shared" si="1584"/>
        <v>0</v>
      </c>
      <c r="JQ324" s="162">
        <f t="shared" si="1584"/>
        <v>0</v>
      </c>
      <c r="JR324" s="162">
        <f t="shared" si="1584"/>
        <v>0</v>
      </c>
      <c r="JS324" s="162">
        <f t="shared" si="1584"/>
        <v>0</v>
      </c>
      <c r="JT324" s="162">
        <f t="shared" si="1584"/>
        <v>0</v>
      </c>
      <c r="JU324" s="162">
        <f t="shared" si="1584"/>
        <v>0</v>
      </c>
      <c r="JV324" s="162">
        <f t="shared" si="1584"/>
        <v>0</v>
      </c>
      <c r="JW324" s="162">
        <f t="shared" si="1584"/>
        <v>0</v>
      </c>
      <c r="JX324" s="162">
        <f t="shared" si="1584"/>
        <v>0</v>
      </c>
      <c r="JY324" s="162">
        <f t="shared" si="1584"/>
        <v>0</v>
      </c>
      <c r="JZ324" s="162">
        <f t="shared" si="1584"/>
        <v>0</v>
      </c>
      <c r="KA324" s="162">
        <f t="shared" si="1584"/>
        <v>0</v>
      </c>
      <c r="KB324" s="162">
        <f t="shared" si="1584"/>
        <v>0</v>
      </c>
      <c r="KC324" s="162">
        <f t="shared" si="1584"/>
        <v>0</v>
      </c>
      <c r="KD324" s="162">
        <f t="shared" si="1584"/>
        <v>0</v>
      </c>
      <c r="KE324" s="162">
        <f t="shared" si="1584"/>
        <v>0</v>
      </c>
      <c r="KF324" s="162">
        <f t="shared" si="1584"/>
        <v>0</v>
      </c>
      <c r="KG324" s="162">
        <f t="shared" si="1584"/>
        <v>0</v>
      </c>
      <c r="KH324" s="162">
        <f t="shared" si="1584"/>
        <v>0</v>
      </c>
      <c r="KI324" s="162">
        <f t="shared" si="1584"/>
        <v>0</v>
      </c>
      <c r="KJ324" s="162">
        <f t="shared" si="1584"/>
        <v>0</v>
      </c>
      <c r="KK324" s="162">
        <f t="shared" si="1584"/>
        <v>0</v>
      </c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</row>
    <row r="325" ht="14.25" customHeight="1" spans="1:326" x14ac:dyDescent="0.25">
      <c r="A325" s="1">
        <v>11</v>
      </c>
      <c r="B325" s="1">
        <f t="shared" ref="B325:C325" si="1585">B324+1</f>
        <v>315</v>
      </c>
      <c r="C325" s="232">
        <f t="shared" si="1585"/>
        <v>43780</v>
      </c>
      <c r="D325" s="162">
        <f t="shared" si="9"/>
        <v>0</v>
      </c>
      <c r="E325" s="162">
        <f>(SUMIFS(Profile!$F$2:$F$17521,Profile!$B$2:$B$17521,$B325,Profile!$C$2:$C$17521,E$8))*$C$6</f>
        <v>0</v>
      </c>
      <c r="F325" s="162">
        <f>(SUMIFS(Profile!$F$2:$F$17521,Profile!$B$2:$B$17521,$B325,Profile!$C$2:$C$17521,F$8))*$C$6</f>
        <v>0</v>
      </c>
      <c r="G325" s="162">
        <f>(SUMIFS(Profile!$F$2:$F$17521,Profile!$B$2:$B$17521,$B325,Profile!$C$2:$C$17521,G$8))*$C$6</f>
        <v>0</v>
      </c>
      <c r="H325" s="162">
        <f>(SUMIFS(Profile!$F$2:$F$17521,Profile!$B$2:$B$17521,$B325,Profile!$C$2:$C$17521,H$8))*$C$6</f>
        <v>0</v>
      </c>
      <c r="I325" s="162">
        <f>(SUMIFS(Profile!$F$2:$F$17521,Profile!$B$2:$B$17521,$B325,Profile!$C$2:$C$17521,I$8))*$C$6</f>
        <v>0</v>
      </c>
      <c r="J325" s="162">
        <f>(SUMIFS(Profile!$F$2:$F$17521,Profile!$B$2:$B$17521,$B325,Profile!$C$2:$C$17521,J$8))*$C$6</f>
        <v>0</v>
      </c>
      <c r="K325" s="162">
        <f>(SUMIFS(Profile!$F$2:$F$17521,Profile!$B$2:$B$17521,$B325,Profile!$C$2:$C$17521,K$8))*$C$6</f>
        <v>0</v>
      </c>
      <c r="L325" s="162">
        <f>(SUMIFS(Profile!$F$2:$F$17521,Profile!$B$2:$B$17521,$B325,Profile!$C$2:$C$17521,L$8))*$C$6</f>
        <v>0</v>
      </c>
      <c r="M325" s="162">
        <f>(SUMIFS(Profile!$F$2:$F$17521,Profile!$B$2:$B$17521,$B325,Profile!$C$2:$C$17521,M$8))*$C$6</f>
        <v>0</v>
      </c>
      <c r="N325" s="162">
        <f>(SUMIFS(Profile!$F$2:$F$17521,Profile!$B$2:$B$17521,$B325,Profile!$C$2:$C$17521,N$8))*$C$6</f>
        <v>0</v>
      </c>
      <c r="O325" s="162">
        <f>(SUMIFS(Profile!$F$2:$F$17521,Profile!$B$2:$B$17521,$B325,Profile!$C$2:$C$17521,O$8))*$C$6</f>
        <v>0</v>
      </c>
      <c r="P325" s="162">
        <f>(SUMIFS(Profile!$F$2:$F$17521,Profile!$B$2:$B$17521,$B325,Profile!$C$2:$C$17521,P$8))*$C$6</f>
        <v>0</v>
      </c>
      <c r="Q325" s="162">
        <f>(SUMIFS(Profile!$F$2:$F$17521,Profile!$B$2:$B$17521,$B325,Profile!$C$2:$C$17521,Q$8))*$C$6</f>
        <v>0</v>
      </c>
      <c r="R325" s="162">
        <f>(SUMIFS(Profile!$F$2:$F$17521,Profile!$B$2:$B$17521,$B325,Profile!$C$2:$C$17521,R$8))*$C$6</f>
        <v>0</v>
      </c>
      <c r="S325" s="162">
        <f>(SUMIFS(Profile!$F$2:$F$17521,Profile!$B$2:$B$17521,$B325,Profile!$C$2:$C$17521,S$8))*$C$6</f>
        <v>0</v>
      </c>
      <c r="T325" s="162">
        <f>(SUMIFS(Profile!$F$2:$F$17521,Profile!$B$2:$B$17521,$B325,Profile!$C$2:$C$17521,T$8))*$C$6</f>
        <v>0</v>
      </c>
      <c r="U325" s="162">
        <f>(SUMIFS(Profile!$F$2:$F$17521,Profile!$B$2:$B$17521,$B325,Profile!$C$2:$C$17521,U$8))*$C$6</f>
        <v>0</v>
      </c>
      <c r="V325" s="162">
        <f>(SUMIFS(Profile!$F$2:$F$17521,Profile!$B$2:$B$17521,$B325,Profile!$C$2:$C$17521,V$8))*$C$6</f>
        <v>0</v>
      </c>
      <c r="W325" s="162">
        <f>(SUMIFS(Profile!$F$2:$F$17521,Profile!$B$2:$B$17521,$B325,Profile!$C$2:$C$17521,W$8))*$C$6</f>
        <v>0</v>
      </c>
      <c r="X325" s="162">
        <f>(SUMIFS(Profile!$F$2:$F$17521,Profile!$B$2:$B$17521,$B325,Profile!$C$2:$C$17521,X$8))*$C$6</f>
        <v>0</v>
      </c>
      <c r="Y325" s="162">
        <f>(SUMIFS(Profile!$F$2:$F$17521,Profile!$B$2:$B$17521,$B325,Profile!$C$2:$C$17521,Y$8))*$C$6</f>
        <v>0</v>
      </c>
      <c r="Z325" s="162">
        <f>(SUMIFS(Profile!$F$2:$F$17521,Profile!$B$2:$B$17521,$B325,Profile!$C$2:$C$17521,Z$8))*$C$6</f>
        <v>0</v>
      </c>
      <c r="AA325" s="162">
        <f>(SUMIFS(Profile!$F$2:$F$17521,Profile!$B$2:$B$17521,$B325,Profile!$C$2:$C$17521,AA$8))*$C$6</f>
        <v>0</v>
      </c>
      <c r="AB325" s="162">
        <f>(SUMIFS(Profile!$F$2:$F$17521,Profile!$B$2:$B$17521,$B325,Profile!$C$2:$C$17521,AB$8))*$C$6</f>
        <v>0</v>
      </c>
      <c r="AC325" s="162">
        <f>(SUMIFS(Profile!$F$2:$F$17521,Profile!$B$2:$B$17521,$B325,Profile!$C$2:$C$17521,AC$8))*$C$6</f>
        <v>0</v>
      </c>
      <c r="AD325" s="162">
        <f>(SUMIFS(Profile!$F$2:$F$17521,Profile!$B$2:$B$17521,$B325,Profile!$C$2:$C$17521,AD$8))*$C$6</f>
        <v>0</v>
      </c>
      <c r="AE325" s="162">
        <f>(SUMIFS(Profile!$F$2:$F$17521,Profile!$B$2:$B$17521,$B325,Profile!$C$2:$C$17521,AE$8))*$C$6</f>
        <v>0</v>
      </c>
      <c r="AF325" s="162">
        <f>(SUMIFS(Profile!$F$2:$F$17521,Profile!$B$2:$B$17521,$B325,Profile!$C$2:$C$17521,AF$8))*$C$6</f>
        <v>0</v>
      </c>
      <c r="AG325" s="162">
        <f>(SUMIFS(Profile!$F$2:$F$17521,Profile!$B$2:$B$17521,$B325,Profile!$C$2:$C$17521,AG$8))*$C$6</f>
        <v>0</v>
      </c>
      <c r="AH325" s="162">
        <f>(SUMIFS(Profile!$F$2:$F$17521,Profile!$B$2:$B$17521,$B325,Profile!$C$2:$C$17521,AH$8))*$C$6</f>
        <v>0</v>
      </c>
      <c r="AI325" s="162">
        <f>(SUMIFS(Profile!$F$2:$F$17521,Profile!$B$2:$B$17521,$B325,Profile!$C$2:$C$17521,AI$8))*$C$6</f>
        <v>0</v>
      </c>
      <c r="AJ325" s="162">
        <f>(SUMIFS(Profile!$F$2:$F$17521,Profile!$B$2:$B$17521,$B325,Profile!$C$2:$C$17521,AJ$8))*$C$6</f>
        <v>0</v>
      </c>
      <c r="AK325" s="162">
        <f>(SUMIFS(Profile!$F$2:$F$17521,Profile!$B$2:$B$17521,$B325,Profile!$C$2:$C$17521,AK$8))*$C$6</f>
        <v>0</v>
      </c>
      <c r="AL325" s="162">
        <f>(SUMIFS(Profile!$F$2:$F$17521,Profile!$B$2:$B$17521,$B325,Profile!$C$2:$C$17521,AL$8))*$C$6</f>
        <v>0</v>
      </c>
      <c r="AM325" s="162">
        <f>(SUMIFS(Profile!$F$2:$F$17521,Profile!$B$2:$B$17521,$B325,Profile!$C$2:$C$17521,AM$8))*$C$6</f>
        <v>0</v>
      </c>
      <c r="AN325" s="162">
        <f>(SUMIFS(Profile!$F$2:$F$17521,Profile!$B$2:$B$17521,$B325,Profile!$C$2:$C$17521,AN$8))*$C$6</f>
        <v>0</v>
      </c>
      <c r="AO325" s="162">
        <f>(SUMIFS(Profile!$F$2:$F$17521,Profile!$B$2:$B$17521,$B325,Profile!$C$2:$C$17521,AO$8))*$C$6</f>
        <v>0</v>
      </c>
      <c r="AP325" s="162">
        <f>(SUMIFS(Profile!$F$2:$F$17521,Profile!$B$2:$B$17521,$B325,Profile!$C$2:$C$17521,AP$8))*$C$6</f>
        <v>0</v>
      </c>
      <c r="AQ325" s="162">
        <f>(SUMIFS(Profile!$F$2:$F$17521,Profile!$B$2:$B$17521,$B325,Profile!$C$2:$C$17521,AQ$8))*$C$6</f>
        <v>0</v>
      </c>
      <c r="AR325" s="162">
        <f>(SUMIFS(Profile!$F$2:$F$17521,Profile!$B$2:$B$17521,$B325,Profile!$C$2:$C$17521,AR$8))*$C$6</f>
        <v>0</v>
      </c>
      <c r="AS325" s="162">
        <f>(SUMIFS(Profile!$F$2:$F$17521,Profile!$B$2:$B$17521,$B325,Profile!$C$2:$C$17521,AS$8))*$C$6</f>
        <v>0</v>
      </c>
      <c r="AT325" s="162">
        <f>(SUMIFS(Profile!$F$2:$F$17521,Profile!$B$2:$B$17521,$B325,Profile!$C$2:$C$17521,AT$8))*$C$6</f>
        <v>0</v>
      </c>
      <c r="AU325" s="162">
        <f>(SUMIFS(Profile!$F$2:$F$17521,Profile!$B$2:$B$17521,$B325,Profile!$C$2:$C$17521,AU$8))*$C$6</f>
        <v>0</v>
      </c>
      <c r="AV325" s="162">
        <f>(SUMIFS(Profile!$F$2:$F$17521,Profile!$B$2:$B$17521,$B325,Profile!$C$2:$C$17521,AV$8))*$C$6</f>
        <v>0</v>
      </c>
      <c r="AW325" s="162">
        <f>(SUMIFS(Profile!$F$2:$F$17521,Profile!$B$2:$B$17521,$B325,Profile!$C$2:$C$17521,AW$8))*$C$6</f>
        <v>0</v>
      </c>
      <c r="AX325" s="162">
        <f>(SUMIFS(Profile!$F$2:$F$17521,Profile!$B$2:$B$17521,$B325,Profile!$C$2:$C$17521,AX$8))*$C$6</f>
        <v>0</v>
      </c>
      <c r="AY325" s="162">
        <f>(SUMIFS(Profile!$F$2:$F$17521,Profile!$B$2:$B$17521,$B325,Profile!$C$2:$C$17521,AY$8))*$C$6</f>
        <v>0</v>
      </c>
      <c r="AZ325" s="162">
        <f>(SUMIFS(Profile!$F$2:$F$17521,Profile!$B$2:$B$17521,$B325,Profile!$C$2:$C$17521,AZ$8))*$C$6</f>
        <v>0</v>
      </c>
      <c r="BA325" s="162">
        <f t="shared" si="10"/>
        <v>0</v>
      </c>
      <c r="BB325" s="162">
        <f>(SUMIFS(Profile!$E$2:$E$17521,Profile!$B$2:$B$17521,$B325,Profile!$C$2:$C$17521,BB$8))*$C$9</f>
        <v>0</v>
      </c>
      <c r="BC325" s="162">
        <f>(SUMIFS(Profile!$E$2:$E$17521,Profile!$B$2:$B$17521,$B325,Profile!$C$2:$C$17521,BC$8))*$C$9</f>
        <v>0</v>
      </c>
      <c r="BD325" s="162">
        <f>(SUMIFS(Profile!$E$2:$E$17521,Profile!$B$2:$B$17521,$B325,Profile!$C$2:$C$17521,BD$8))*$C$9</f>
        <v>0</v>
      </c>
      <c r="BE325" s="162">
        <f>(SUMIFS(Profile!$E$2:$E$17521,Profile!$B$2:$B$17521,$B325,Profile!$C$2:$C$17521,BE$8))*$C$9</f>
        <v>0</v>
      </c>
      <c r="BF325" s="162">
        <f>(SUMIFS(Profile!$E$2:$E$17521,Profile!$B$2:$B$17521,$B325,Profile!$C$2:$C$17521,BF$8))*$C$9</f>
        <v>0</v>
      </c>
      <c r="BG325" s="162">
        <f>(SUMIFS(Profile!$E$2:$E$17521,Profile!$B$2:$B$17521,$B325,Profile!$C$2:$C$17521,BG$8))*$C$9</f>
        <v>0</v>
      </c>
      <c r="BH325" s="162">
        <f>(SUMIFS(Profile!$E$2:$E$17521,Profile!$B$2:$B$17521,$B325,Profile!$C$2:$C$17521,BH$8))*$C$9</f>
        <v>0</v>
      </c>
      <c r="BI325" s="162">
        <f>(SUMIFS(Profile!$E$2:$E$17521,Profile!$B$2:$B$17521,$B325,Profile!$C$2:$C$17521,BI$8))*$C$9</f>
        <v>0</v>
      </c>
      <c r="BJ325" s="162">
        <f>(SUMIFS(Profile!$E$2:$E$17521,Profile!$B$2:$B$17521,$B325,Profile!$C$2:$C$17521,BJ$8))*$C$9</f>
        <v>0</v>
      </c>
      <c r="BK325" s="162">
        <f>(SUMIFS(Profile!$E$2:$E$17521,Profile!$B$2:$B$17521,$B325,Profile!$C$2:$C$17521,BK$8))*$C$9</f>
        <v>0</v>
      </c>
      <c r="BL325" s="162">
        <f>(SUMIFS(Profile!$E$2:$E$17521,Profile!$B$2:$B$17521,$B325,Profile!$C$2:$C$17521,BL$8))*$C$9</f>
        <v>0</v>
      </c>
      <c r="BM325" s="162">
        <f>(SUMIFS(Profile!$E$2:$E$17521,Profile!$B$2:$B$17521,$B325,Profile!$C$2:$C$17521,BM$8))*$C$9</f>
        <v>0</v>
      </c>
      <c r="BN325" s="162">
        <f>(SUMIFS(Profile!$E$2:$E$17521,Profile!$B$2:$B$17521,$B325,Profile!$C$2:$C$17521,BN$8))*$C$9</f>
        <v>0</v>
      </c>
      <c r="BO325" s="162">
        <f>(SUMIFS(Profile!$E$2:$E$17521,Profile!$B$2:$B$17521,$B325,Profile!$C$2:$C$17521,BO$8))*$C$9</f>
        <v>0</v>
      </c>
      <c r="BP325" s="162">
        <f>(SUMIFS(Profile!$E$2:$E$17521,Profile!$B$2:$B$17521,$B325,Profile!$C$2:$C$17521,BP$8))*$C$9</f>
        <v>0</v>
      </c>
      <c r="BQ325" s="162">
        <f>(SUMIFS(Profile!$E$2:$E$17521,Profile!$B$2:$B$17521,$B325,Profile!$C$2:$C$17521,BQ$8))*$C$9</f>
        <v>0</v>
      </c>
      <c r="BR325" s="162">
        <f>(SUMIFS(Profile!$E$2:$E$17521,Profile!$B$2:$B$17521,$B325,Profile!$C$2:$C$17521,BR$8))*$C$9</f>
        <v>0</v>
      </c>
      <c r="BS325" s="162">
        <f>(SUMIFS(Profile!$E$2:$E$17521,Profile!$B$2:$B$17521,$B325,Profile!$C$2:$C$17521,BS$8))*$C$9</f>
        <v>0</v>
      </c>
      <c r="BT325" s="162">
        <f>(SUMIFS(Profile!$E$2:$E$17521,Profile!$B$2:$B$17521,$B325,Profile!$C$2:$C$17521,BT$8))*$C$9</f>
        <v>0</v>
      </c>
      <c r="BU325" s="162">
        <f>(SUMIFS(Profile!$E$2:$E$17521,Profile!$B$2:$B$17521,$B325,Profile!$C$2:$C$17521,BU$8))*$C$9</f>
        <v>0</v>
      </c>
      <c r="BV325" s="162">
        <f>(SUMIFS(Profile!$E$2:$E$17521,Profile!$B$2:$B$17521,$B325,Profile!$C$2:$C$17521,BV$8))*$C$9</f>
        <v>0</v>
      </c>
      <c r="BW325" s="162">
        <f>(SUMIFS(Profile!$E$2:$E$17521,Profile!$B$2:$B$17521,$B325,Profile!$C$2:$C$17521,BW$8))*$C$9</f>
        <v>0</v>
      </c>
      <c r="BX325" s="162">
        <f>(SUMIFS(Profile!$E$2:$E$17521,Profile!$B$2:$B$17521,$B325,Profile!$C$2:$C$17521,BX$8))*$C$9</f>
        <v>0</v>
      </c>
      <c r="BY325" s="162">
        <f>(SUMIFS(Profile!$E$2:$E$17521,Profile!$B$2:$B$17521,$B325,Profile!$C$2:$C$17521,BY$8))*$C$9</f>
        <v>0</v>
      </c>
      <c r="BZ325" s="162">
        <f>(SUMIFS(Profile!$E$2:$E$17521,Profile!$B$2:$B$17521,$B325,Profile!$C$2:$C$17521,BZ$8))*$C$9</f>
        <v>0</v>
      </c>
      <c r="CA325" s="162">
        <f>(SUMIFS(Profile!$E$2:$E$17521,Profile!$B$2:$B$17521,$B325,Profile!$C$2:$C$17521,CA$8))*$C$9</f>
        <v>0</v>
      </c>
      <c r="CB325" s="162">
        <f>(SUMIFS(Profile!$E$2:$E$17521,Profile!$B$2:$B$17521,$B325,Profile!$C$2:$C$17521,CB$8))*$C$9</f>
        <v>0</v>
      </c>
      <c r="CC325" s="162">
        <f>(SUMIFS(Profile!$E$2:$E$17521,Profile!$B$2:$B$17521,$B325,Profile!$C$2:$C$17521,CC$8))*$C$9</f>
        <v>0</v>
      </c>
      <c r="CD325" s="162">
        <f>(SUMIFS(Profile!$E$2:$E$17521,Profile!$B$2:$B$17521,$B325,Profile!$C$2:$C$17521,CD$8))*$C$9</f>
        <v>0</v>
      </c>
      <c r="CE325" s="162">
        <f>(SUMIFS(Profile!$E$2:$E$17521,Profile!$B$2:$B$17521,$B325,Profile!$C$2:$C$17521,CE$8))*$C$9</f>
        <v>0</v>
      </c>
      <c r="CF325" s="162">
        <f>(SUMIFS(Profile!$E$2:$E$17521,Profile!$B$2:$B$17521,$B325,Profile!$C$2:$C$17521,CF$8))*$C$9</f>
        <v>0</v>
      </c>
      <c r="CG325" s="162">
        <f>(SUMIFS(Profile!$E$2:$E$17521,Profile!$B$2:$B$17521,$B325,Profile!$C$2:$C$17521,CG$8))*$C$9</f>
        <v>0</v>
      </c>
      <c r="CH325" s="162">
        <f>(SUMIFS(Profile!$E$2:$E$17521,Profile!$B$2:$B$17521,$B325,Profile!$C$2:$C$17521,CH$8))*$C$9</f>
        <v>0</v>
      </c>
      <c r="CI325" s="162">
        <f>(SUMIFS(Profile!$E$2:$E$17521,Profile!$B$2:$B$17521,$B325,Profile!$C$2:$C$17521,CI$8))*$C$9</f>
        <v>0</v>
      </c>
      <c r="CJ325" s="162">
        <f>(SUMIFS(Profile!$E$2:$E$17521,Profile!$B$2:$B$17521,$B325,Profile!$C$2:$C$17521,CJ$8))*$C$9</f>
        <v>0</v>
      </c>
      <c r="CK325" s="162">
        <f>(SUMIFS(Profile!$E$2:$E$17521,Profile!$B$2:$B$17521,$B325,Profile!$C$2:$C$17521,CK$8))*$C$9</f>
        <v>0</v>
      </c>
      <c r="CL325" s="162">
        <f>(SUMIFS(Profile!$E$2:$E$17521,Profile!$B$2:$B$17521,$B325,Profile!$C$2:$C$17521,CL$8))*$C$9</f>
        <v>0</v>
      </c>
      <c r="CM325" s="162">
        <f>(SUMIFS(Profile!$E$2:$E$17521,Profile!$B$2:$B$17521,$B325,Profile!$C$2:$C$17521,CM$8))*$C$9</f>
        <v>0</v>
      </c>
      <c r="CN325" s="162">
        <f>(SUMIFS(Profile!$E$2:$E$17521,Profile!$B$2:$B$17521,$B325,Profile!$C$2:$C$17521,CN$8))*$C$9</f>
        <v>0</v>
      </c>
      <c r="CO325" s="162">
        <f>(SUMIFS(Profile!$E$2:$E$17521,Profile!$B$2:$B$17521,$B325,Profile!$C$2:$C$17521,CO$8))*$C$9</f>
        <v>0</v>
      </c>
      <c r="CP325" s="162">
        <f>(SUMIFS(Profile!$E$2:$E$17521,Profile!$B$2:$B$17521,$B325,Profile!$C$2:$C$17521,CP$8))*$C$9</f>
        <v>0</v>
      </c>
      <c r="CQ325" s="162">
        <f>(SUMIFS(Profile!$E$2:$E$17521,Profile!$B$2:$B$17521,$B325,Profile!$C$2:$C$17521,CQ$8))*$C$9</f>
        <v>0</v>
      </c>
      <c r="CR325" s="162">
        <f>(SUMIFS(Profile!$E$2:$E$17521,Profile!$B$2:$B$17521,$B325,Profile!$C$2:$C$17521,CR$8))*$C$9</f>
        <v>0</v>
      </c>
      <c r="CS325" s="162">
        <f>(SUMIFS(Profile!$E$2:$E$17521,Profile!$B$2:$B$17521,$B325,Profile!$C$2:$C$17521,CS$8))*$C$9</f>
        <v>0</v>
      </c>
      <c r="CT325" s="162">
        <f>(SUMIFS(Profile!$E$2:$E$17521,Profile!$B$2:$B$17521,$B325,Profile!$C$2:$C$17521,CT$8))*$C$9</f>
        <v>0</v>
      </c>
      <c r="CU325" s="162">
        <f>(SUMIFS(Profile!$E$2:$E$17521,Profile!$B$2:$B$17521,$B325,Profile!$C$2:$C$17521,CU$8))*$C$9</f>
        <v>0</v>
      </c>
      <c r="CV325" s="162">
        <f>(SUMIFS(Profile!$E$2:$E$17521,Profile!$B$2:$B$17521,$B325,Profile!$C$2:$C$17521,CV$8))*$C$9</f>
        <v>0</v>
      </c>
      <c r="CW325" s="162">
        <f>(SUMIFS(Profile!$E$2:$E$17521,Profile!$B$2:$B$17521,$B325,Profile!$C$2:$C$17521,CW$8))*$C$9</f>
        <v>0</v>
      </c>
      <c r="CX325" s="162">
        <f t="shared" si="11"/>
        <v>0</v>
      </c>
      <c r="CY325" s="162">
        <f t="shared" ref="CY325:ET325" si="1586">MAX(BB325-E325,0)</f>
        <v>0</v>
      </c>
      <c r="CZ325" s="162">
        <f t="shared" si="1586"/>
        <v>0</v>
      </c>
      <c r="DA325" s="162">
        <f t="shared" si="1586"/>
        <v>0</v>
      </c>
      <c r="DB325" s="162">
        <f t="shared" si="1586"/>
        <v>0</v>
      </c>
      <c r="DC325" s="162">
        <f t="shared" si="1586"/>
        <v>0</v>
      </c>
      <c r="DD325" s="162">
        <f t="shared" si="1586"/>
        <v>0</v>
      </c>
      <c r="DE325" s="162">
        <f t="shared" si="1586"/>
        <v>0</v>
      </c>
      <c r="DF325" s="162">
        <f t="shared" si="1586"/>
        <v>0</v>
      </c>
      <c r="DG325" s="162">
        <f t="shared" si="1586"/>
        <v>0</v>
      </c>
      <c r="DH325" s="162">
        <f t="shared" si="1586"/>
        <v>0</v>
      </c>
      <c r="DI325" s="162">
        <f t="shared" si="1586"/>
        <v>0</v>
      </c>
      <c r="DJ325" s="162">
        <f t="shared" si="1586"/>
        <v>0</v>
      </c>
      <c r="DK325" s="162">
        <f t="shared" si="1586"/>
        <v>0</v>
      </c>
      <c r="DL325" s="162">
        <f t="shared" si="1586"/>
        <v>0</v>
      </c>
      <c r="DM325" s="162">
        <f t="shared" si="1586"/>
        <v>0</v>
      </c>
      <c r="DN325" s="162">
        <f t="shared" si="1586"/>
        <v>0</v>
      </c>
      <c r="DO325" s="162">
        <f t="shared" si="1586"/>
        <v>0</v>
      </c>
      <c r="DP325" s="162">
        <f t="shared" si="1586"/>
        <v>0</v>
      </c>
      <c r="DQ325" s="162">
        <f t="shared" si="1586"/>
        <v>0</v>
      </c>
      <c r="DR325" s="162">
        <f t="shared" si="1586"/>
        <v>0</v>
      </c>
      <c r="DS325" s="162">
        <f t="shared" si="1586"/>
        <v>0</v>
      </c>
      <c r="DT325" s="162">
        <f t="shared" si="1586"/>
        <v>0</v>
      </c>
      <c r="DU325" s="162">
        <f t="shared" si="1586"/>
        <v>0</v>
      </c>
      <c r="DV325" s="162">
        <f t="shared" si="1586"/>
        <v>0</v>
      </c>
      <c r="DW325" s="162">
        <f t="shared" si="1586"/>
        <v>0</v>
      </c>
      <c r="DX325" s="162">
        <f t="shared" si="1586"/>
        <v>0</v>
      </c>
      <c r="DY325" s="162">
        <f t="shared" si="1586"/>
        <v>0</v>
      </c>
      <c r="DZ325" s="162">
        <f t="shared" si="1586"/>
        <v>0</v>
      </c>
      <c r="EA325" s="162">
        <f t="shared" si="1586"/>
        <v>0</v>
      </c>
      <c r="EB325" s="162">
        <f t="shared" si="1586"/>
        <v>0</v>
      </c>
      <c r="EC325" s="162">
        <f t="shared" si="1586"/>
        <v>0</v>
      </c>
      <c r="ED325" s="162">
        <f t="shared" si="1586"/>
        <v>0</v>
      </c>
      <c r="EE325" s="162">
        <f t="shared" si="1586"/>
        <v>0</v>
      </c>
      <c r="EF325" s="162">
        <f t="shared" si="1586"/>
        <v>0</v>
      </c>
      <c r="EG325" s="162">
        <f t="shared" si="1586"/>
        <v>0</v>
      </c>
      <c r="EH325" s="162">
        <f t="shared" si="1586"/>
        <v>0</v>
      </c>
      <c r="EI325" s="162">
        <f t="shared" si="1586"/>
        <v>0</v>
      </c>
      <c r="EJ325" s="162">
        <f t="shared" si="1586"/>
        <v>0</v>
      </c>
      <c r="EK325" s="162">
        <f t="shared" si="1586"/>
        <v>0</v>
      </c>
      <c r="EL325" s="162">
        <f t="shared" si="1586"/>
        <v>0</v>
      </c>
      <c r="EM325" s="162">
        <f t="shared" si="1586"/>
        <v>0</v>
      </c>
      <c r="EN325" s="162">
        <f t="shared" si="1586"/>
        <v>0</v>
      </c>
      <c r="EO325" s="162">
        <f t="shared" si="1586"/>
        <v>0</v>
      </c>
      <c r="EP325" s="162">
        <f t="shared" si="1586"/>
        <v>0</v>
      </c>
      <c r="EQ325" s="162">
        <f t="shared" si="1586"/>
        <v>0</v>
      </c>
      <c r="ER325" s="162">
        <f t="shared" si="1586"/>
        <v>0</v>
      </c>
      <c r="ES325" s="162">
        <f t="shared" si="1586"/>
        <v>0</v>
      </c>
      <c r="ET325" s="162">
        <f t="shared" si="1586"/>
        <v>0</v>
      </c>
      <c r="EU325" s="162">
        <f t="shared" si="13"/>
        <v>0</v>
      </c>
      <c r="EV325" s="162">
        <f t="shared" ref="EV325:GQ325" si="1587">BB325-CY325</f>
        <v>0</v>
      </c>
      <c r="EW325" s="162">
        <f t="shared" si="1587"/>
        <v>0</v>
      </c>
      <c r="EX325" s="162">
        <f t="shared" si="1587"/>
        <v>0</v>
      </c>
      <c r="EY325" s="162">
        <f t="shared" si="1587"/>
        <v>0</v>
      </c>
      <c r="EZ325" s="162">
        <f t="shared" si="1587"/>
        <v>0</v>
      </c>
      <c r="FA325" s="162">
        <f t="shared" si="1587"/>
        <v>0</v>
      </c>
      <c r="FB325" s="162">
        <f t="shared" si="1587"/>
        <v>0</v>
      </c>
      <c r="FC325" s="162">
        <f t="shared" si="1587"/>
        <v>0</v>
      </c>
      <c r="FD325" s="162">
        <f t="shared" si="1587"/>
        <v>0</v>
      </c>
      <c r="FE325" s="162">
        <f t="shared" si="1587"/>
        <v>0</v>
      </c>
      <c r="FF325" s="162">
        <f t="shared" si="1587"/>
        <v>0</v>
      </c>
      <c r="FG325" s="162">
        <f t="shared" si="1587"/>
        <v>0</v>
      </c>
      <c r="FH325" s="162">
        <f t="shared" si="1587"/>
        <v>0</v>
      </c>
      <c r="FI325" s="162">
        <f t="shared" si="1587"/>
        <v>0</v>
      </c>
      <c r="FJ325" s="162">
        <f t="shared" si="1587"/>
        <v>0</v>
      </c>
      <c r="FK325" s="162">
        <f t="shared" si="1587"/>
        <v>0</v>
      </c>
      <c r="FL325" s="162">
        <f t="shared" si="1587"/>
        <v>0</v>
      </c>
      <c r="FM325" s="162">
        <f t="shared" si="1587"/>
        <v>0</v>
      </c>
      <c r="FN325" s="162">
        <f t="shared" si="1587"/>
        <v>0</v>
      </c>
      <c r="FO325" s="162">
        <f t="shared" si="1587"/>
        <v>0</v>
      </c>
      <c r="FP325" s="162">
        <f t="shared" si="1587"/>
        <v>0</v>
      </c>
      <c r="FQ325" s="162">
        <f t="shared" si="1587"/>
        <v>0</v>
      </c>
      <c r="FR325" s="162">
        <f t="shared" si="1587"/>
        <v>0</v>
      </c>
      <c r="FS325" s="162">
        <f t="shared" si="1587"/>
        <v>0</v>
      </c>
      <c r="FT325" s="162">
        <f t="shared" si="1587"/>
        <v>0</v>
      </c>
      <c r="FU325" s="162">
        <f t="shared" si="1587"/>
        <v>0</v>
      </c>
      <c r="FV325" s="162">
        <f t="shared" si="1587"/>
        <v>0</v>
      </c>
      <c r="FW325" s="162">
        <f t="shared" si="1587"/>
        <v>0</v>
      </c>
      <c r="FX325" s="162">
        <f t="shared" si="1587"/>
        <v>0</v>
      </c>
      <c r="FY325" s="162">
        <f t="shared" si="1587"/>
        <v>0</v>
      </c>
      <c r="FZ325" s="162">
        <f t="shared" si="1587"/>
        <v>0</v>
      </c>
      <c r="GA325" s="162">
        <f t="shared" si="1587"/>
        <v>0</v>
      </c>
      <c r="GB325" s="162">
        <f t="shared" si="1587"/>
        <v>0</v>
      </c>
      <c r="GC325" s="162">
        <f t="shared" si="1587"/>
        <v>0</v>
      </c>
      <c r="GD325" s="162">
        <f t="shared" si="1587"/>
        <v>0</v>
      </c>
      <c r="GE325" s="162">
        <f t="shared" si="1587"/>
        <v>0</v>
      </c>
      <c r="GF325" s="162">
        <f t="shared" si="1587"/>
        <v>0</v>
      </c>
      <c r="GG325" s="162">
        <f t="shared" si="1587"/>
        <v>0</v>
      </c>
      <c r="GH325" s="162">
        <f t="shared" si="1587"/>
        <v>0</v>
      </c>
      <c r="GI325" s="162">
        <f t="shared" si="1587"/>
        <v>0</v>
      </c>
      <c r="GJ325" s="162">
        <f t="shared" si="1587"/>
        <v>0</v>
      </c>
      <c r="GK325" s="162">
        <f t="shared" si="1587"/>
        <v>0</v>
      </c>
      <c r="GL325" s="162">
        <f t="shared" si="1587"/>
        <v>0</v>
      </c>
      <c r="GM325" s="162">
        <f t="shared" si="1587"/>
        <v>0</v>
      </c>
      <c r="GN325" s="162">
        <f t="shared" si="1587"/>
        <v>0</v>
      </c>
      <c r="GO325" s="162">
        <f t="shared" si="1587"/>
        <v>0</v>
      </c>
      <c r="GP325" s="162">
        <f t="shared" si="1587"/>
        <v>0</v>
      </c>
      <c r="GQ325" s="162">
        <f t="shared" si="1587"/>
        <v>0</v>
      </c>
      <c r="GR325" s="162">
        <f t="shared" si="15"/>
        <v>0</v>
      </c>
      <c r="GS325" s="162">
        <f t="shared" ref="GS325:IN325" si="1588">E325-EV325</f>
        <v>0</v>
      </c>
      <c r="GT325" s="162">
        <f t="shared" si="1588"/>
        <v>0</v>
      </c>
      <c r="GU325" s="162">
        <f t="shared" si="1588"/>
        <v>0</v>
      </c>
      <c r="GV325" s="162">
        <f t="shared" si="1588"/>
        <v>0</v>
      </c>
      <c r="GW325" s="162">
        <f t="shared" si="1588"/>
        <v>0</v>
      </c>
      <c r="GX325" s="162">
        <f t="shared" si="1588"/>
        <v>0</v>
      </c>
      <c r="GY325" s="162">
        <f t="shared" si="1588"/>
        <v>0</v>
      </c>
      <c r="GZ325" s="162">
        <f t="shared" si="1588"/>
        <v>0</v>
      </c>
      <c r="HA325" s="162">
        <f t="shared" si="1588"/>
        <v>0</v>
      </c>
      <c r="HB325" s="162">
        <f t="shared" si="1588"/>
        <v>0</v>
      </c>
      <c r="HC325" s="162">
        <f t="shared" si="1588"/>
        <v>0</v>
      </c>
      <c r="HD325" s="162">
        <f t="shared" si="1588"/>
        <v>0</v>
      </c>
      <c r="HE325" s="162">
        <f t="shared" si="1588"/>
        <v>0</v>
      </c>
      <c r="HF325" s="162">
        <f t="shared" si="1588"/>
        <v>0</v>
      </c>
      <c r="HG325" s="162">
        <f t="shared" si="1588"/>
        <v>0</v>
      </c>
      <c r="HH325" s="162">
        <f t="shared" si="1588"/>
        <v>0</v>
      </c>
      <c r="HI325" s="162">
        <f t="shared" si="1588"/>
        <v>0</v>
      </c>
      <c r="HJ325" s="162">
        <f t="shared" si="1588"/>
        <v>0</v>
      </c>
      <c r="HK325" s="162">
        <f t="shared" si="1588"/>
        <v>0</v>
      </c>
      <c r="HL325" s="162">
        <f t="shared" si="1588"/>
        <v>0</v>
      </c>
      <c r="HM325" s="162">
        <f t="shared" si="1588"/>
        <v>0</v>
      </c>
      <c r="HN325" s="162">
        <f t="shared" si="1588"/>
        <v>0</v>
      </c>
      <c r="HO325" s="162">
        <f t="shared" si="1588"/>
        <v>0</v>
      </c>
      <c r="HP325" s="162">
        <f t="shared" si="1588"/>
        <v>0</v>
      </c>
      <c r="HQ325" s="162">
        <f t="shared" si="1588"/>
        <v>0</v>
      </c>
      <c r="HR325" s="162">
        <f t="shared" si="1588"/>
        <v>0</v>
      </c>
      <c r="HS325" s="162">
        <f t="shared" si="1588"/>
        <v>0</v>
      </c>
      <c r="HT325" s="162">
        <f t="shared" si="1588"/>
        <v>0</v>
      </c>
      <c r="HU325" s="162">
        <f t="shared" si="1588"/>
        <v>0</v>
      </c>
      <c r="HV325" s="162">
        <f t="shared" si="1588"/>
        <v>0</v>
      </c>
      <c r="HW325" s="162">
        <f t="shared" si="1588"/>
        <v>0</v>
      </c>
      <c r="HX325" s="162">
        <f t="shared" si="1588"/>
        <v>0</v>
      </c>
      <c r="HY325" s="162">
        <f t="shared" si="1588"/>
        <v>0</v>
      </c>
      <c r="HZ325" s="162">
        <f t="shared" si="1588"/>
        <v>0</v>
      </c>
      <c r="IA325" s="162">
        <f t="shared" si="1588"/>
        <v>0</v>
      </c>
      <c r="IB325" s="162">
        <f t="shared" si="1588"/>
        <v>0</v>
      </c>
      <c r="IC325" s="162">
        <f t="shared" si="1588"/>
        <v>0</v>
      </c>
      <c r="ID325" s="162">
        <f t="shared" si="1588"/>
        <v>0</v>
      </c>
      <c r="IE325" s="162">
        <f t="shared" si="1588"/>
        <v>0</v>
      </c>
      <c r="IF325" s="162">
        <f t="shared" si="1588"/>
        <v>0</v>
      </c>
      <c r="IG325" s="162">
        <f t="shared" si="1588"/>
        <v>0</v>
      </c>
      <c r="IH325" s="162">
        <f t="shared" si="1588"/>
        <v>0</v>
      </c>
      <c r="II325" s="162">
        <f t="shared" si="1588"/>
        <v>0</v>
      </c>
      <c r="IJ325" s="162">
        <f t="shared" si="1588"/>
        <v>0</v>
      </c>
      <c r="IK325" s="162">
        <f t="shared" si="1588"/>
        <v>0</v>
      </c>
      <c r="IL325" s="162">
        <f t="shared" si="1588"/>
        <v>0</v>
      </c>
      <c r="IM325" s="162">
        <f t="shared" si="1588"/>
        <v>0</v>
      </c>
      <c r="IN325" s="162">
        <f t="shared" si="1588"/>
        <v>0</v>
      </c>
      <c r="IO325" s="162">
        <f t="shared" si="17"/>
        <v>0</v>
      </c>
      <c r="IP325" s="162">
        <f t="shared" si="23"/>
        <v>0</v>
      </c>
      <c r="IQ325" s="162">
        <f t="shared" ref="IQ325:KK325" si="1589">MAX((MIN(CZ325+IP325,$IO$7))-GT325,0)</f>
        <v>0</v>
      </c>
      <c r="IR325" s="162">
        <f t="shared" si="1589"/>
        <v>0</v>
      </c>
      <c r="IS325" s="162">
        <f t="shared" si="1589"/>
        <v>0</v>
      </c>
      <c r="IT325" s="162">
        <f t="shared" si="1589"/>
        <v>0</v>
      </c>
      <c r="IU325" s="162">
        <f t="shared" si="1589"/>
        <v>0</v>
      </c>
      <c r="IV325" s="162">
        <f t="shared" si="1589"/>
        <v>0</v>
      </c>
      <c r="IW325" s="162">
        <f t="shared" si="1589"/>
        <v>0</v>
      </c>
      <c r="IX325" s="162">
        <f t="shared" si="1589"/>
        <v>0</v>
      </c>
      <c r="IY325" s="162">
        <f t="shared" si="1589"/>
        <v>0</v>
      </c>
      <c r="IZ325" s="162">
        <f t="shared" si="1589"/>
        <v>0</v>
      </c>
      <c r="JA325" s="162">
        <f t="shared" si="1589"/>
        <v>0</v>
      </c>
      <c r="JB325" s="162">
        <f t="shared" si="1589"/>
        <v>0</v>
      </c>
      <c r="JC325" s="162">
        <f t="shared" si="1589"/>
        <v>0</v>
      </c>
      <c r="JD325" s="162">
        <f t="shared" si="1589"/>
        <v>0</v>
      </c>
      <c r="JE325" s="162">
        <f t="shared" si="1589"/>
        <v>0</v>
      </c>
      <c r="JF325" s="162">
        <f t="shared" si="1589"/>
        <v>0</v>
      </c>
      <c r="JG325" s="162">
        <f t="shared" si="1589"/>
        <v>0</v>
      </c>
      <c r="JH325" s="162">
        <f t="shared" si="1589"/>
        <v>0</v>
      </c>
      <c r="JI325" s="162">
        <f t="shared" si="1589"/>
        <v>0</v>
      </c>
      <c r="JJ325" s="162">
        <f t="shared" si="1589"/>
        <v>0</v>
      </c>
      <c r="JK325" s="162">
        <f t="shared" si="1589"/>
        <v>0</v>
      </c>
      <c r="JL325" s="162">
        <f t="shared" si="1589"/>
        <v>0</v>
      </c>
      <c r="JM325" s="162">
        <f t="shared" si="1589"/>
        <v>0</v>
      </c>
      <c r="JN325" s="162">
        <f t="shared" si="1589"/>
        <v>0</v>
      </c>
      <c r="JO325" s="162">
        <f t="shared" si="1589"/>
        <v>0</v>
      </c>
      <c r="JP325" s="162">
        <f t="shared" si="1589"/>
        <v>0</v>
      </c>
      <c r="JQ325" s="162">
        <f t="shared" si="1589"/>
        <v>0</v>
      </c>
      <c r="JR325" s="162">
        <f t="shared" si="1589"/>
        <v>0</v>
      </c>
      <c r="JS325" s="162">
        <f t="shared" si="1589"/>
        <v>0</v>
      </c>
      <c r="JT325" s="162">
        <f t="shared" si="1589"/>
        <v>0</v>
      </c>
      <c r="JU325" s="162">
        <f t="shared" si="1589"/>
        <v>0</v>
      </c>
      <c r="JV325" s="162">
        <f t="shared" si="1589"/>
        <v>0</v>
      </c>
      <c r="JW325" s="162">
        <f t="shared" si="1589"/>
        <v>0</v>
      </c>
      <c r="JX325" s="162">
        <f t="shared" si="1589"/>
        <v>0</v>
      </c>
      <c r="JY325" s="162">
        <f t="shared" si="1589"/>
        <v>0</v>
      </c>
      <c r="JZ325" s="162">
        <f t="shared" si="1589"/>
        <v>0</v>
      </c>
      <c r="KA325" s="162">
        <f t="shared" si="1589"/>
        <v>0</v>
      </c>
      <c r="KB325" s="162">
        <f t="shared" si="1589"/>
        <v>0</v>
      </c>
      <c r="KC325" s="162">
        <f t="shared" si="1589"/>
        <v>0</v>
      </c>
      <c r="KD325" s="162">
        <f t="shared" si="1589"/>
        <v>0</v>
      </c>
      <c r="KE325" s="162">
        <f t="shared" si="1589"/>
        <v>0</v>
      </c>
      <c r="KF325" s="162">
        <f t="shared" si="1589"/>
        <v>0</v>
      </c>
      <c r="KG325" s="162">
        <f t="shared" si="1589"/>
        <v>0</v>
      </c>
      <c r="KH325" s="162">
        <f t="shared" si="1589"/>
        <v>0</v>
      </c>
      <c r="KI325" s="162">
        <f t="shared" si="1589"/>
        <v>0</v>
      </c>
      <c r="KJ325" s="162">
        <f t="shared" si="1589"/>
        <v>0</v>
      </c>
      <c r="KK325" s="162">
        <f t="shared" si="1589"/>
        <v>0</v>
      </c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</row>
    <row r="326" ht="14.25" customHeight="1" spans="1:326" x14ac:dyDescent="0.25">
      <c r="A326" s="1">
        <v>11</v>
      </c>
      <c r="B326" s="1">
        <f t="shared" ref="B326:C326" si="1590">B325+1</f>
        <v>316</v>
      </c>
      <c r="C326" s="232">
        <f t="shared" si="1590"/>
        <v>43781</v>
      </c>
      <c r="D326" s="162">
        <f t="shared" si="9"/>
        <v>0</v>
      </c>
      <c r="E326" s="162">
        <f>(SUMIFS(Profile!$F$2:$F$17521,Profile!$B$2:$B$17521,$B326,Profile!$C$2:$C$17521,E$8))*$C$6</f>
        <v>0</v>
      </c>
      <c r="F326" s="162">
        <f>(SUMIFS(Profile!$F$2:$F$17521,Profile!$B$2:$B$17521,$B326,Profile!$C$2:$C$17521,F$8))*$C$6</f>
        <v>0</v>
      </c>
      <c r="G326" s="162">
        <f>(SUMIFS(Profile!$F$2:$F$17521,Profile!$B$2:$B$17521,$B326,Profile!$C$2:$C$17521,G$8))*$C$6</f>
        <v>0</v>
      </c>
      <c r="H326" s="162">
        <f>(SUMIFS(Profile!$F$2:$F$17521,Profile!$B$2:$B$17521,$B326,Profile!$C$2:$C$17521,H$8))*$C$6</f>
        <v>0</v>
      </c>
      <c r="I326" s="162">
        <f>(SUMIFS(Profile!$F$2:$F$17521,Profile!$B$2:$B$17521,$B326,Profile!$C$2:$C$17521,I$8))*$C$6</f>
        <v>0</v>
      </c>
      <c r="J326" s="162">
        <f>(SUMIFS(Profile!$F$2:$F$17521,Profile!$B$2:$B$17521,$B326,Profile!$C$2:$C$17521,J$8))*$C$6</f>
        <v>0</v>
      </c>
      <c r="K326" s="162">
        <f>(SUMIFS(Profile!$F$2:$F$17521,Profile!$B$2:$B$17521,$B326,Profile!$C$2:$C$17521,K$8))*$C$6</f>
        <v>0</v>
      </c>
      <c r="L326" s="162">
        <f>(SUMIFS(Profile!$F$2:$F$17521,Profile!$B$2:$B$17521,$B326,Profile!$C$2:$C$17521,L$8))*$C$6</f>
        <v>0</v>
      </c>
      <c r="M326" s="162">
        <f>(SUMIFS(Profile!$F$2:$F$17521,Profile!$B$2:$B$17521,$B326,Profile!$C$2:$C$17521,M$8))*$C$6</f>
        <v>0</v>
      </c>
      <c r="N326" s="162">
        <f>(SUMIFS(Profile!$F$2:$F$17521,Profile!$B$2:$B$17521,$B326,Profile!$C$2:$C$17521,N$8))*$C$6</f>
        <v>0</v>
      </c>
      <c r="O326" s="162">
        <f>(SUMIFS(Profile!$F$2:$F$17521,Profile!$B$2:$B$17521,$B326,Profile!$C$2:$C$17521,O$8))*$C$6</f>
        <v>0</v>
      </c>
      <c r="P326" s="162">
        <f>(SUMIFS(Profile!$F$2:$F$17521,Profile!$B$2:$B$17521,$B326,Profile!$C$2:$C$17521,P$8))*$C$6</f>
        <v>0</v>
      </c>
      <c r="Q326" s="162">
        <f>(SUMIFS(Profile!$F$2:$F$17521,Profile!$B$2:$B$17521,$B326,Profile!$C$2:$C$17521,Q$8))*$C$6</f>
        <v>0</v>
      </c>
      <c r="R326" s="162">
        <f>(SUMIFS(Profile!$F$2:$F$17521,Profile!$B$2:$B$17521,$B326,Profile!$C$2:$C$17521,R$8))*$C$6</f>
        <v>0</v>
      </c>
      <c r="S326" s="162">
        <f>(SUMIFS(Profile!$F$2:$F$17521,Profile!$B$2:$B$17521,$B326,Profile!$C$2:$C$17521,S$8))*$C$6</f>
        <v>0</v>
      </c>
      <c r="T326" s="162">
        <f>(SUMIFS(Profile!$F$2:$F$17521,Profile!$B$2:$B$17521,$B326,Profile!$C$2:$C$17521,T$8))*$C$6</f>
        <v>0</v>
      </c>
      <c r="U326" s="162">
        <f>(SUMIFS(Profile!$F$2:$F$17521,Profile!$B$2:$B$17521,$B326,Profile!$C$2:$C$17521,U$8))*$C$6</f>
        <v>0</v>
      </c>
      <c r="V326" s="162">
        <f>(SUMIFS(Profile!$F$2:$F$17521,Profile!$B$2:$B$17521,$B326,Profile!$C$2:$C$17521,V$8))*$C$6</f>
        <v>0</v>
      </c>
      <c r="W326" s="162">
        <f>(SUMIFS(Profile!$F$2:$F$17521,Profile!$B$2:$B$17521,$B326,Profile!$C$2:$C$17521,W$8))*$C$6</f>
        <v>0</v>
      </c>
      <c r="X326" s="162">
        <f>(SUMIFS(Profile!$F$2:$F$17521,Profile!$B$2:$B$17521,$B326,Profile!$C$2:$C$17521,X$8))*$C$6</f>
        <v>0</v>
      </c>
      <c r="Y326" s="162">
        <f>(SUMIFS(Profile!$F$2:$F$17521,Profile!$B$2:$B$17521,$B326,Profile!$C$2:$C$17521,Y$8))*$C$6</f>
        <v>0</v>
      </c>
      <c r="Z326" s="162">
        <f>(SUMIFS(Profile!$F$2:$F$17521,Profile!$B$2:$B$17521,$B326,Profile!$C$2:$C$17521,Z$8))*$C$6</f>
        <v>0</v>
      </c>
      <c r="AA326" s="162">
        <f>(SUMIFS(Profile!$F$2:$F$17521,Profile!$B$2:$B$17521,$B326,Profile!$C$2:$C$17521,AA$8))*$C$6</f>
        <v>0</v>
      </c>
      <c r="AB326" s="162">
        <f>(SUMIFS(Profile!$F$2:$F$17521,Profile!$B$2:$B$17521,$B326,Profile!$C$2:$C$17521,AB$8))*$C$6</f>
        <v>0</v>
      </c>
      <c r="AC326" s="162">
        <f>(SUMIFS(Profile!$F$2:$F$17521,Profile!$B$2:$B$17521,$B326,Profile!$C$2:$C$17521,AC$8))*$C$6</f>
        <v>0</v>
      </c>
      <c r="AD326" s="162">
        <f>(SUMIFS(Profile!$F$2:$F$17521,Profile!$B$2:$B$17521,$B326,Profile!$C$2:$C$17521,AD$8))*$C$6</f>
        <v>0</v>
      </c>
      <c r="AE326" s="162">
        <f>(SUMIFS(Profile!$F$2:$F$17521,Profile!$B$2:$B$17521,$B326,Profile!$C$2:$C$17521,AE$8))*$C$6</f>
        <v>0</v>
      </c>
      <c r="AF326" s="162">
        <f>(SUMIFS(Profile!$F$2:$F$17521,Profile!$B$2:$B$17521,$B326,Profile!$C$2:$C$17521,AF$8))*$C$6</f>
        <v>0</v>
      </c>
      <c r="AG326" s="162">
        <f>(SUMIFS(Profile!$F$2:$F$17521,Profile!$B$2:$B$17521,$B326,Profile!$C$2:$C$17521,AG$8))*$C$6</f>
        <v>0</v>
      </c>
      <c r="AH326" s="162">
        <f>(SUMIFS(Profile!$F$2:$F$17521,Profile!$B$2:$B$17521,$B326,Profile!$C$2:$C$17521,AH$8))*$C$6</f>
        <v>0</v>
      </c>
      <c r="AI326" s="162">
        <f>(SUMIFS(Profile!$F$2:$F$17521,Profile!$B$2:$B$17521,$B326,Profile!$C$2:$C$17521,AI$8))*$C$6</f>
        <v>0</v>
      </c>
      <c r="AJ326" s="162">
        <f>(SUMIFS(Profile!$F$2:$F$17521,Profile!$B$2:$B$17521,$B326,Profile!$C$2:$C$17521,AJ$8))*$C$6</f>
        <v>0</v>
      </c>
      <c r="AK326" s="162">
        <f>(SUMIFS(Profile!$F$2:$F$17521,Profile!$B$2:$B$17521,$B326,Profile!$C$2:$C$17521,AK$8))*$C$6</f>
        <v>0</v>
      </c>
      <c r="AL326" s="162">
        <f>(SUMIFS(Profile!$F$2:$F$17521,Profile!$B$2:$B$17521,$B326,Profile!$C$2:$C$17521,AL$8))*$C$6</f>
        <v>0</v>
      </c>
      <c r="AM326" s="162">
        <f>(SUMIFS(Profile!$F$2:$F$17521,Profile!$B$2:$B$17521,$B326,Profile!$C$2:$C$17521,AM$8))*$C$6</f>
        <v>0</v>
      </c>
      <c r="AN326" s="162">
        <f>(SUMIFS(Profile!$F$2:$F$17521,Profile!$B$2:$B$17521,$B326,Profile!$C$2:$C$17521,AN$8))*$C$6</f>
        <v>0</v>
      </c>
      <c r="AO326" s="162">
        <f>(SUMIFS(Profile!$F$2:$F$17521,Profile!$B$2:$B$17521,$B326,Profile!$C$2:$C$17521,AO$8))*$C$6</f>
        <v>0</v>
      </c>
      <c r="AP326" s="162">
        <f>(SUMIFS(Profile!$F$2:$F$17521,Profile!$B$2:$B$17521,$B326,Profile!$C$2:$C$17521,AP$8))*$C$6</f>
        <v>0</v>
      </c>
      <c r="AQ326" s="162">
        <f>(SUMIFS(Profile!$F$2:$F$17521,Profile!$B$2:$B$17521,$B326,Profile!$C$2:$C$17521,AQ$8))*$C$6</f>
        <v>0</v>
      </c>
      <c r="AR326" s="162">
        <f>(SUMIFS(Profile!$F$2:$F$17521,Profile!$B$2:$B$17521,$B326,Profile!$C$2:$C$17521,AR$8))*$C$6</f>
        <v>0</v>
      </c>
      <c r="AS326" s="162">
        <f>(SUMIFS(Profile!$F$2:$F$17521,Profile!$B$2:$B$17521,$B326,Profile!$C$2:$C$17521,AS$8))*$C$6</f>
        <v>0</v>
      </c>
      <c r="AT326" s="162">
        <f>(SUMIFS(Profile!$F$2:$F$17521,Profile!$B$2:$B$17521,$B326,Profile!$C$2:$C$17521,AT$8))*$C$6</f>
        <v>0</v>
      </c>
      <c r="AU326" s="162">
        <f>(SUMIFS(Profile!$F$2:$F$17521,Profile!$B$2:$B$17521,$B326,Profile!$C$2:$C$17521,AU$8))*$C$6</f>
        <v>0</v>
      </c>
      <c r="AV326" s="162">
        <f>(SUMIFS(Profile!$F$2:$F$17521,Profile!$B$2:$B$17521,$B326,Profile!$C$2:$C$17521,AV$8))*$C$6</f>
        <v>0</v>
      </c>
      <c r="AW326" s="162">
        <f>(SUMIFS(Profile!$F$2:$F$17521,Profile!$B$2:$B$17521,$B326,Profile!$C$2:$C$17521,AW$8))*$C$6</f>
        <v>0</v>
      </c>
      <c r="AX326" s="162">
        <f>(SUMIFS(Profile!$F$2:$F$17521,Profile!$B$2:$B$17521,$B326,Profile!$C$2:$C$17521,AX$8))*$C$6</f>
        <v>0</v>
      </c>
      <c r="AY326" s="162">
        <f>(SUMIFS(Profile!$F$2:$F$17521,Profile!$B$2:$B$17521,$B326,Profile!$C$2:$C$17521,AY$8))*$C$6</f>
        <v>0</v>
      </c>
      <c r="AZ326" s="162">
        <f>(SUMIFS(Profile!$F$2:$F$17521,Profile!$B$2:$B$17521,$B326,Profile!$C$2:$C$17521,AZ$8))*$C$6</f>
        <v>0</v>
      </c>
      <c r="BA326" s="162">
        <f t="shared" si="10"/>
        <v>0</v>
      </c>
      <c r="BB326" s="162">
        <f>(SUMIFS(Profile!$E$2:$E$17521,Profile!$B$2:$B$17521,$B326,Profile!$C$2:$C$17521,BB$8))*$C$9</f>
        <v>0</v>
      </c>
      <c r="BC326" s="162">
        <f>(SUMIFS(Profile!$E$2:$E$17521,Profile!$B$2:$B$17521,$B326,Profile!$C$2:$C$17521,BC$8))*$C$9</f>
        <v>0</v>
      </c>
      <c r="BD326" s="162">
        <f>(SUMIFS(Profile!$E$2:$E$17521,Profile!$B$2:$B$17521,$B326,Profile!$C$2:$C$17521,BD$8))*$C$9</f>
        <v>0</v>
      </c>
      <c r="BE326" s="162">
        <f>(SUMIFS(Profile!$E$2:$E$17521,Profile!$B$2:$B$17521,$B326,Profile!$C$2:$C$17521,BE$8))*$C$9</f>
        <v>0</v>
      </c>
      <c r="BF326" s="162">
        <f>(SUMIFS(Profile!$E$2:$E$17521,Profile!$B$2:$B$17521,$B326,Profile!$C$2:$C$17521,BF$8))*$C$9</f>
        <v>0</v>
      </c>
      <c r="BG326" s="162">
        <f>(SUMIFS(Profile!$E$2:$E$17521,Profile!$B$2:$B$17521,$B326,Profile!$C$2:$C$17521,BG$8))*$C$9</f>
        <v>0</v>
      </c>
      <c r="BH326" s="162">
        <f>(SUMIFS(Profile!$E$2:$E$17521,Profile!$B$2:$B$17521,$B326,Profile!$C$2:$C$17521,BH$8))*$C$9</f>
        <v>0</v>
      </c>
      <c r="BI326" s="162">
        <f>(SUMIFS(Profile!$E$2:$E$17521,Profile!$B$2:$B$17521,$B326,Profile!$C$2:$C$17521,BI$8))*$C$9</f>
        <v>0</v>
      </c>
      <c r="BJ326" s="162">
        <f>(SUMIFS(Profile!$E$2:$E$17521,Profile!$B$2:$B$17521,$B326,Profile!$C$2:$C$17521,BJ$8))*$C$9</f>
        <v>0</v>
      </c>
      <c r="BK326" s="162">
        <f>(SUMIFS(Profile!$E$2:$E$17521,Profile!$B$2:$B$17521,$B326,Profile!$C$2:$C$17521,BK$8))*$C$9</f>
        <v>0</v>
      </c>
      <c r="BL326" s="162">
        <f>(SUMIFS(Profile!$E$2:$E$17521,Profile!$B$2:$B$17521,$B326,Profile!$C$2:$C$17521,BL$8))*$C$9</f>
        <v>0</v>
      </c>
      <c r="BM326" s="162">
        <f>(SUMIFS(Profile!$E$2:$E$17521,Profile!$B$2:$B$17521,$B326,Profile!$C$2:$C$17521,BM$8))*$C$9</f>
        <v>0</v>
      </c>
      <c r="BN326" s="162">
        <f>(SUMIFS(Profile!$E$2:$E$17521,Profile!$B$2:$B$17521,$B326,Profile!$C$2:$C$17521,BN$8))*$C$9</f>
        <v>0</v>
      </c>
      <c r="BO326" s="162">
        <f>(SUMIFS(Profile!$E$2:$E$17521,Profile!$B$2:$B$17521,$B326,Profile!$C$2:$C$17521,BO$8))*$C$9</f>
        <v>0</v>
      </c>
      <c r="BP326" s="162">
        <f>(SUMIFS(Profile!$E$2:$E$17521,Profile!$B$2:$B$17521,$B326,Profile!$C$2:$C$17521,BP$8))*$C$9</f>
        <v>0</v>
      </c>
      <c r="BQ326" s="162">
        <f>(SUMIFS(Profile!$E$2:$E$17521,Profile!$B$2:$B$17521,$B326,Profile!$C$2:$C$17521,BQ$8))*$C$9</f>
        <v>0</v>
      </c>
      <c r="BR326" s="162">
        <f>(SUMIFS(Profile!$E$2:$E$17521,Profile!$B$2:$B$17521,$B326,Profile!$C$2:$C$17521,BR$8))*$C$9</f>
        <v>0</v>
      </c>
      <c r="BS326" s="162">
        <f>(SUMIFS(Profile!$E$2:$E$17521,Profile!$B$2:$B$17521,$B326,Profile!$C$2:$C$17521,BS$8))*$C$9</f>
        <v>0</v>
      </c>
      <c r="BT326" s="162">
        <f>(SUMIFS(Profile!$E$2:$E$17521,Profile!$B$2:$B$17521,$B326,Profile!$C$2:$C$17521,BT$8))*$C$9</f>
        <v>0</v>
      </c>
      <c r="BU326" s="162">
        <f>(SUMIFS(Profile!$E$2:$E$17521,Profile!$B$2:$B$17521,$B326,Profile!$C$2:$C$17521,BU$8))*$C$9</f>
        <v>0</v>
      </c>
      <c r="BV326" s="162">
        <f>(SUMIFS(Profile!$E$2:$E$17521,Profile!$B$2:$B$17521,$B326,Profile!$C$2:$C$17521,BV$8))*$C$9</f>
        <v>0</v>
      </c>
      <c r="BW326" s="162">
        <f>(SUMIFS(Profile!$E$2:$E$17521,Profile!$B$2:$B$17521,$B326,Profile!$C$2:$C$17521,BW$8))*$C$9</f>
        <v>0</v>
      </c>
      <c r="BX326" s="162">
        <f>(SUMIFS(Profile!$E$2:$E$17521,Profile!$B$2:$B$17521,$B326,Profile!$C$2:$C$17521,BX$8))*$C$9</f>
        <v>0</v>
      </c>
      <c r="BY326" s="162">
        <f>(SUMIFS(Profile!$E$2:$E$17521,Profile!$B$2:$B$17521,$B326,Profile!$C$2:$C$17521,BY$8))*$C$9</f>
        <v>0</v>
      </c>
      <c r="BZ326" s="162">
        <f>(SUMIFS(Profile!$E$2:$E$17521,Profile!$B$2:$B$17521,$B326,Profile!$C$2:$C$17521,BZ$8))*$C$9</f>
        <v>0</v>
      </c>
      <c r="CA326" s="162">
        <f>(SUMIFS(Profile!$E$2:$E$17521,Profile!$B$2:$B$17521,$B326,Profile!$C$2:$C$17521,CA$8))*$C$9</f>
        <v>0</v>
      </c>
      <c r="CB326" s="162">
        <f>(SUMIFS(Profile!$E$2:$E$17521,Profile!$B$2:$B$17521,$B326,Profile!$C$2:$C$17521,CB$8))*$C$9</f>
        <v>0</v>
      </c>
      <c r="CC326" s="162">
        <f>(SUMIFS(Profile!$E$2:$E$17521,Profile!$B$2:$B$17521,$B326,Profile!$C$2:$C$17521,CC$8))*$C$9</f>
        <v>0</v>
      </c>
      <c r="CD326" s="162">
        <f>(SUMIFS(Profile!$E$2:$E$17521,Profile!$B$2:$B$17521,$B326,Profile!$C$2:$C$17521,CD$8))*$C$9</f>
        <v>0</v>
      </c>
      <c r="CE326" s="162">
        <f>(SUMIFS(Profile!$E$2:$E$17521,Profile!$B$2:$B$17521,$B326,Profile!$C$2:$C$17521,CE$8))*$C$9</f>
        <v>0</v>
      </c>
      <c r="CF326" s="162">
        <f>(SUMIFS(Profile!$E$2:$E$17521,Profile!$B$2:$B$17521,$B326,Profile!$C$2:$C$17521,CF$8))*$C$9</f>
        <v>0</v>
      </c>
      <c r="CG326" s="162">
        <f>(SUMIFS(Profile!$E$2:$E$17521,Profile!$B$2:$B$17521,$B326,Profile!$C$2:$C$17521,CG$8))*$C$9</f>
        <v>0</v>
      </c>
      <c r="CH326" s="162">
        <f>(SUMIFS(Profile!$E$2:$E$17521,Profile!$B$2:$B$17521,$B326,Profile!$C$2:$C$17521,CH$8))*$C$9</f>
        <v>0</v>
      </c>
      <c r="CI326" s="162">
        <f>(SUMIFS(Profile!$E$2:$E$17521,Profile!$B$2:$B$17521,$B326,Profile!$C$2:$C$17521,CI$8))*$C$9</f>
        <v>0</v>
      </c>
      <c r="CJ326" s="162">
        <f>(SUMIFS(Profile!$E$2:$E$17521,Profile!$B$2:$B$17521,$B326,Profile!$C$2:$C$17521,CJ$8))*$C$9</f>
        <v>0</v>
      </c>
      <c r="CK326" s="162">
        <f>(SUMIFS(Profile!$E$2:$E$17521,Profile!$B$2:$B$17521,$B326,Profile!$C$2:$C$17521,CK$8))*$C$9</f>
        <v>0</v>
      </c>
      <c r="CL326" s="162">
        <f>(SUMIFS(Profile!$E$2:$E$17521,Profile!$B$2:$B$17521,$B326,Profile!$C$2:$C$17521,CL$8))*$C$9</f>
        <v>0</v>
      </c>
      <c r="CM326" s="162">
        <f>(SUMIFS(Profile!$E$2:$E$17521,Profile!$B$2:$B$17521,$B326,Profile!$C$2:$C$17521,CM$8))*$C$9</f>
        <v>0</v>
      </c>
      <c r="CN326" s="162">
        <f>(SUMIFS(Profile!$E$2:$E$17521,Profile!$B$2:$B$17521,$B326,Profile!$C$2:$C$17521,CN$8))*$C$9</f>
        <v>0</v>
      </c>
      <c r="CO326" s="162">
        <f>(SUMIFS(Profile!$E$2:$E$17521,Profile!$B$2:$B$17521,$B326,Profile!$C$2:$C$17521,CO$8))*$C$9</f>
        <v>0</v>
      </c>
      <c r="CP326" s="162">
        <f>(SUMIFS(Profile!$E$2:$E$17521,Profile!$B$2:$B$17521,$B326,Profile!$C$2:$C$17521,CP$8))*$C$9</f>
        <v>0</v>
      </c>
      <c r="CQ326" s="162">
        <f>(SUMIFS(Profile!$E$2:$E$17521,Profile!$B$2:$B$17521,$B326,Profile!$C$2:$C$17521,CQ$8))*$C$9</f>
        <v>0</v>
      </c>
      <c r="CR326" s="162">
        <f>(SUMIFS(Profile!$E$2:$E$17521,Profile!$B$2:$B$17521,$B326,Profile!$C$2:$C$17521,CR$8))*$C$9</f>
        <v>0</v>
      </c>
      <c r="CS326" s="162">
        <f>(SUMIFS(Profile!$E$2:$E$17521,Profile!$B$2:$B$17521,$B326,Profile!$C$2:$C$17521,CS$8))*$C$9</f>
        <v>0</v>
      </c>
      <c r="CT326" s="162">
        <f>(SUMIFS(Profile!$E$2:$E$17521,Profile!$B$2:$B$17521,$B326,Profile!$C$2:$C$17521,CT$8))*$C$9</f>
        <v>0</v>
      </c>
      <c r="CU326" s="162">
        <f>(SUMIFS(Profile!$E$2:$E$17521,Profile!$B$2:$B$17521,$B326,Profile!$C$2:$C$17521,CU$8))*$C$9</f>
        <v>0</v>
      </c>
      <c r="CV326" s="162">
        <f>(SUMIFS(Profile!$E$2:$E$17521,Profile!$B$2:$B$17521,$B326,Profile!$C$2:$C$17521,CV$8))*$C$9</f>
        <v>0</v>
      </c>
      <c r="CW326" s="162">
        <f>(SUMIFS(Profile!$E$2:$E$17521,Profile!$B$2:$B$17521,$B326,Profile!$C$2:$C$17521,CW$8))*$C$9</f>
        <v>0</v>
      </c>
      <c r="CX326" s="162">
        <f t="shared" si="11"/>
        <v>0</v>
      </c>
      <c r="CY326" s="162">
        <f t="shared" ref="CY326:ET326" si="1591">MAX(BB326-E326,0)</f>
        <v>0</v>
      </c>
      <c r="CZ326" s="162">
        <f t="shared" si="1591"/>
        <v>0</v>
      </c>
      <c r="DA326" s="162">
        <f t="shared" si="1591"/>
        <v>0</v>
      </c>
      <c r="DB326" s="162">
        <f t="shared" si="1591"/>
        <v>0</v>
      </c>
      <c r="DC326" s="162">
        <f t="shared" si="1591"/>
        <v>0</v>
      </c>
      <c r="DD326" s="162">
        <f t="shared" si="1591"/>
        <v>0</v>
      </c>
      <c r="DE326" s="162">
        <f t="shared" si="1591"/>
        <v>0</v>
      </c>
      <c r="DF326" s="162">
        <f t="shared" si="1591"/>
        <v>0</v>
      </c>
      <c r="DG326" s="162">
        <f t="shared" si="1591"/>
        <v>0</v>
      </c>
      <c r="DH326" s="162">
        <f t="shared" si="1591"/>
        <v>0</v>
      </c>
      <c r="DI326" s="162">
        <f t="shared" si="1591"/>
        <v>0</v>
      </c>
      <c r="DJ326" s="162">
        <f t="shared" si="1591"/>
        <v>0</v>
      </c>
      <c r="DK326" s="162">
        <f t="shared" si="1591"/>
        <v>0</v>
      </c>
      <c r="DL326" s="162">
        <f t="shared" si="1591"/>
        <v>0</v>
      </c>
      <c r="DM326" s="162">
        <f t="shared" si="1591"/>
        <v>0</v>
      </c>
      <c r="DN326" s="162">
        <f t="shared" si="1591"/>
        <v>0</v>
      </c>
      <c r="DO326" s="162">
        <f t="shared" si="1591"/>
        <v>0</v>
      </c>
      <c r="DP326" s="162">
        <f t="shared" si="1591"/>
        <v>0</v>
      </c>
      <c r="DQ326" s="162">
        <f t="shared" si="1591"/>
        <v>0</v>
      </c>
      <c r="DR326" s="162">
        <f t="shared" si="1591"/>
        <v>0</v>
      </c>
      <c r="DS326" s="162">
        <f t="shared" si="1591"/>
        <v>0</v>
      </c>
      <c r="DT326" s="162">
        <f t="shared" si="1591"/>
        <v>0</v>
      </c>
      <c r="DU326" s="162">
        <f t="shared" si="1591"/>
        <v>0</v>
      </c>
      <c r="DV326" s="162">
        <f t="shared" si="1591"/>
        <v>0</v>
      </c>
      <c r="DW326" s="162">
        <f t="shared" si="1591"/>
        <v>0</v>
      </c>
      <c r="DX326" s="162">
        <f t="shared" si="1591"/>
        <v>0</v>
      </c>
      <c r="DY326" s="162">
        <f t="shared" si="1591"/>
        <v>0</v>
      </c>
      <c r="DZ326" s="162">
        <f t="shared" si="1591"/>
        <v>0</v>
      </c>
      <c r="EA326" s="162">
        <f t="shared" si="1591"/>
        <v>0</v>
      </c>
      <c r="EB326" s="162">
        <f t="shared" si="1591"/>
        <v>0</v>
      </c>
      <c r="EC326" s="162">
        <f t="shared" si="1591"/>
        <v>0</v>
      </c>
      <c r="ED326" s="162">
        <f t="shared" si="1591"/>
        <v>0</v>
      </c>
      <c r="EE326" s="162">
        <f t="shared" si="1591"/>
        <v>0</v>
      </c>
      <c r="EF326" s="162">
        <f t="shared" si="1591"/>
        <v>0</v>
      </c>
      <c r="EG326" s="162">
        <f t="shared" si="1591"/>
        <v>0</v>
      </c>
      <c r="EH326" s="162">
        <f t="shared" si="1591"/>
        <v>0</v>
      </c>
      <c r="EI326" s="162">
        <f t="shared" si="1591"/>
        <v>0</v>
      </c>
      <c r="EJ326" s="162">
        <f t="shared" si="1591"/>
        <v>0</v>
      </c>
      <c r="EK326" s="162">
        <f t="shared" si="1591"/>
        <v>0</v>
      </c>
      <c r="EL326" s="162">
        <f t="shared" si="1591"/>
        <v>0</v>
      </c>
      <c r="EM326" s="162">
        <f t="shared" si="1591"/>
        <v>0</v>
      </c>
      <c r="EN326" s="162">
        <f t="shared" si="1591"/>
        <v>0</v>
      </c>
      <c r="EO326" s="162">
        <f t="shared" si="1591"/>
        <v>0</v>
      </c>
      <c r="EP326" s="162">
        <f t="shared" si="1591"/>
        <v>0</v>
      </c>
      <c r="EQ326" s="162">
        <f t="shared" si="1591"/>
        <v>0</v>
      </c>
      <c r="ER326" s="162">
        <f t="shared" si="1591"/>
        <v>0</v>
      </c>
      <c r="ES326" s="162">
        <f t="shared" si="1591"/>
        <v>0</v>
      </c>
      <c r="ET326" s="162">
        <f t="shared" si="1591"/>
        <v>0</v>
      </c>
      <c r="EU326" s="162">
        <f t="shared" si="13"/>
        <v>0</v>
      </c>
      <c r="EV326" s="162">
        <f t="shared" ref="EV326:GQ326" si="1592">BB326-CY326</f>
        <v>0</v>
      </c>
      <c r="EW326" s="162">
        <f t="shared" si="1592"/>
        <v>0</v>
      </c>
      <c r="EX326" s="162">
        <f t="shared" si="1592"/>
        <v>0</v>
      </c>
      <c r="EY326" s="162">
        <f t="shared" si="1592"/>
        <v>0</v>
      </c>
      <c r="EZ326" s="162">
        <f t="shared" si="1592"/>
        <v>0</v>
      </c>
      <c r="FA326" s="162">
        <f t="shared" si="1592"/>
        <v>0</v>
      </c>
      <c r="FB326" s="162">
        <f t="shared" si="1592"/>
        <v>0</v>
      </c>
      <c r="FC326" s="162">
        <f t="shared" si="1592"/>
        <v>0</v>
      </c>
      <c r="FD326" s="162">
        <f t="shared" si="1592"/>
        <v>0</v>
      </c>
      <c r="FE326" s="162">
        <f t="shared" si="1592"/>
        <v>0</v>
      </c>
      <c r="FF326" s="162">
        <f t="shared" si="1592"/>
        <v>0</v>
      </c>
      <c r="FG326" s="162">
        <f t="shared" si="1592"/>
        <v>0</v>
      </c>
      <c r="FH326" s="162">
        <f t="shared" si="1592"/>
        <v>0</v>
      </c>
      <c r="FI326" s="162">
        <f t="shared" si="1592"/>
        <v>0</v>
      </c>
      <c r="FJ326" s="162">
        <f t="shared" si="1592"/>
        <v>0</v>
      </c>
      <c r="FK326" s="162">
        <f t="shared" si="1592"/>
        <v>0</v>
      </c>
      <c r="FL326" s="162">
        <f t="shared" si="1592"/>
        <v>0</v>
      </c>
      <c r="FM326" s="162">
        <f t="shared" si="1592"/>
        <v>0</v>
      </c>
      <c r="FN326" s="162">
        <f t="shared" si="1592"/>
        <v>0</v>
      </c>
      <c r="FO326" s="162">
        <f t="shared" si="1592"/>
        <v>0</v>
      </c>
      <c r="FP326" s="162">
        <f t="shared" si="1592"/>
        <v>0</v>
      </c>
      <c r="FQ326" s="162">
        <f t="shared" si="1592"/>
        <v>0</v>
      </c>
      <c r="FR326" s="162">
        <f t="shared" si="1592"/>
        <v>0</v>
      </c>
      <c r="FS326" s="162">
        <f t="shared" si="1592"/>
        <v>0</v>
      </c>
      <c r="FT326" s="162">
        <f t="shared" si="1592"/>
        <v>0</v>
      </c>
      <c r="FU326" s="162">
        <f t="shared" si="1592"/>
        <v>0</v>
      </c>
      <c r="FV326" s="162">
        <f t="shared" si="1592"/>
        <v>0</v>
      </c>
      <c r="FW326" s="162">
        <f t="shared" si="1592"/>
        <v>0</v>
      </c>
      <c r="FX326" s="162">
        <f t="shared" si="1592"/>
        <v>0</v>
      </c>
      <c r="FY326" s="162">
        <f t="shared" si="1592"/>
        <v>0</v>
      </c>
      <c r="FZ326" s="162">
        <f t="shared" si="1592"/>
        <v>0</v>
      </c>
      <c r="GA326" s="162">
        <f t="shared" si="1592"/>
        <v>0</v>
      </c>
      <c r="GB326" s="162">
        <f t="shared" si="1592"/>
        <v>0</v>
      </c>
      <c r="GC326" s="162">
        <f t="shared" si="1592"/>
        <v>0</v>
      </c>
      <c r="GD326" s="162">
        <f t="shared" si="1592"/>
        <v>0</v>
      </c>
      <c r="GE326" s="162">
        <f t="shared" si="1592"/>
        <v>0</v>
      </c>
      <c r="GF326" s="162">
        <f t="shared" si="1592"/>
        <v>0</v>
      </c>
      <c r="GG326" s="162">
        <f t="shared" si="1592"/>
        <v>0</v>
      </c>
      <c r="GH326" s="162">
        <f t="shared" si="1592"/>
        <v>0</v>
      </c>
      <c r="GI326" s="162">
        <f t="shared" si="1592"/>
        <v>0</v>
      </c>
      <c r="GJ326" s="162">
        <f t="shared" si="1592"/>
        <v>0</v>
      </c>
      <c r="GK326" s="162">
        <f t="shared" si="1592"/>
        <v>0</v>
      </c>
      <c r="GL326" s="162">
        <f t="shared" si="1592"/>
        <v>0</v>
      </c>
      <c r="GM326" s="162">
        <f t="shared" si="1592"/>
        <v>0</v>
      </c>
      <c r="GN326" s="162">
        <f t="shared" si="1592"/>
        <v>0</v>
      </c>
      <c r="GO326" s="162">
        <f t="shared" si="1592"/>
        <v>0</v>
      </c>
      <c r="GP326" s="162">
        <f t="shared" si="1592"/>
        <v>0</v>
      </c>
      <c r="GQ326" s="162">
        <f t="shared" si="1592"/>
        <v>0</v>
      </c>
      <c r="GR326" s="162">
        <f t="shared" si="15"/>
        <v>0</v>
      </c>
      <c r="GS326" s="162">
        <f t="shared" ref="GS326:IN326" si="1593">E326-EV326</f>
        <v>0</v>
      </c>
      <c r="GT326" s="162">
        <f t="shared" si="1593"/>
        <v>0</v>
      </c>
      <c r="GU326" s="162">
        <f t="shared" si="1593"/>
        <v>0</v>
      </c>
      <c r="GV326" s="162">
        <f t="shared" si="1593"/>
        <v>0</v>
      </c>
      <c r="GW326" s="162">
        <f t="shared" si="1593"/>
        <v>0</v>
      </c>
      <c r="GX326" s="162">
        <f t="shared" si="1593"/>
        <v>0</v>
      </c>
      <c r="GY326" s="162">
        <f t="shared" si="1593"/>
        <v>0</v>
      </c>
      <c r="GZ326" s="162">
        <f t="shared" si="1593"/>
        <v>0</v>
      </c>
      <c r="HA326" s="162">
        <f t="shared" si="1593"/>
        <v>0</v>
      </c>
      <c r="HB326" s="162">
        <f t="shared" si="1593"/>
        <v>0</v>
      </c>
      <c r="HC326" s="162">
        <f t="shared" si="1593"/>
        <v>0</v>
      </c>
      <c r="HD326" s="162">
        <f t="shared" si="1593"/>
        <v>0</v>
      </c>
      <c r="HE326" s="162">
        <f t="shared" si="1593"/>
        <v>0</v>
      </c>
      <c r="HF326" s="162">
        <f t="shared" si="1593"/>
        <v>0</v>
      </c>
      <c r="HG326" s="162">
        <f t="shared" si="1593"/>
        <v>0</v>
      </c>
      <c r="HH326" s="162">
        <f t="shared" si="1593"/>
        <v>0</v>
      </c>
      <c r="HI326" s="162">
        <f t="shared" si="1593"/>
        <v>0</v>
      </c>
      <c r="HJ326" s="162">
        <f t="shared" si="1593"/>
        <v>0</v>
      </c>
      <c r="HK326" s="162">
        <f t="shared" si="1593"/>
        <v>0</v>
      </c>
      <c r="HL326" s="162">
        <f t="shared" si="1593"/>
        <v>0</v>
      </c>
      <c r="HM326" s="162">
        <f t="shared" si="1593"/>
        <v>0</v>
      </c>
      <c r="HN326" s="162">
        <f t="shared" si="1593"/>
        <v>0</v>
      </c>
      <c r="HO326" s="162">
        <f t="shared" si="1593"/>
        <v>0</v>
      </c>
      <c r="HP326" s="162">
        <f t="shared" si="1593"/>
        <v>0</v>
      </c>
      <c r="HQ326" s="162">
        <f t="shared" si="1593"/>
        <v>0</v>
      </c>
      <c r="HR326" s="162">
        <f t="shared" si="1593"/>
        <v>0</v>
      </c>
      <c r="HS326" s="162">
        <f t="shared" si="1593"/>
        <v>0</v>
      </c>
      <c r="HT326" s="162">
        <f t="shared" si="1593"/>
        <v>0</v>
      </c>
      <c r="HU326" s="162">
        <f t="shared" si="1593"/>
        <v>0</v>
      </c>
      <c r="HV326" s="162">
        <f t="shared" si="1593"/>
        <v>0</v>
      </c>
      <c r="HW326" s="162">
        <f t="shared" si="1593"/>
        <v>0</v>
      </c>
      <c r="HX326" s="162">
        <f t="shared" si="1593"/>
        <v>0</v>
      </c>
      <c r="HY326" s="162">
        <f t="shared" si="1593"/>
        <v>0</v>
      </c>
      <c r="HZ326" s="162">
        <f t="shared" si="1593"/>
        <v>0</v>
      </c>
      <c r="IA326" s="162">
        <f t="shared" si="1593"/>
        <v>0</v>
      </c>
      <c r="IB326" s="162">
        <f t="shared" si="1593"/>
        <v>0</v>
      </c>
      <c r="IC326" s="162">
        <f t="shared" si="1593"/>
        <v>0</v>
      </c>
      <c r="ID326" s="162">
        <f t="shared" si="1593"/>
        <v>0</v>
      </c>
      <c r="IE326" s="162">
        <f t="shared" si="1593"/>
        <v>0</v>
      </c>
      <c r="IF326" s="162">
        <f t="shared" si="1593"/>
        <v>0</v>
      </c>
      <c r="IG326" s="162">
        <f t="shared" si="1593"/>
        <v>0</v>
      </c>
      <c r="IH326" s="162">
        <f t="shared" si="1593"/>
        <v>0</v>
      </c>
      <c r="II326" s="162">
        <f t="shared" si="1593"/>
        <v>0</v>
      </c>
      <c r="IJ326" s="162">
        <f t="shared" si="1593"/>
        <v>0</v>
      </c>
      <c r="IK326" s="162">
        <f t="shared" si="1593"/>
        <v>0</v>
      </c>
      <c r="IL326" s="162">
        <f t="shared" si="1593"/>
        <v>0</v>
      </c>
      <c r="IM326" s="162">
        <f t="shared" si="1593"/>
        <v>0</v>
      </c>
      <c r="IN326" s="162">
        <f t="shared" si="1593"/>
        <v>0</v>
      </c>
      <c r="IO326" s="162">
        <f t="shared" si="17"/>
        <v>0</v>
      </c>
      <c r="IP326" s="162">
        <f t="shared" si="23"/>
        <v>0</v>
      </c>
      <c r="IQ326" s="162">
        <f t="shared" ref="IQ326:KK326" si="1594">MAX((MIN(CZ326+IP326,$IO$7))-GT326,0)</f>
        <v>0</v>
      </c>
      <c r="IR326" s="162">
        <f t="shared" si="1594"/>
        <v>0</v>
      </c>
      <c r="IS326" s="162">
        <f t="shared" si="1594"/>
        <v>0</v>
      </c>
      <c r="IT326" s="162">
        <f t="shared" si="1594"/>
        <v>0</v>
      </c>
      <c r="IU326" s="162">
        <f t="shared" si="1594"/>
        <v>0</v>
      </c>
      <c r="IV326" s="162">
        <f t="shared" si="1594"/>
        <v>0</v>
      </c>
      <c r="IW326" s="162">
        <f t="shared" si="1594"/>
        <v>0</v>
      </c>
      <c r="IX326" s="162">
        <f t="shared" si="1594"/>
        <v>0</v>
      </c>
      <c r="IY326" s="162">
        <f t="shared" si="1594"/>
        <v>0</v>
      </c>
      <c r="IZ326" s="162">
        <f t="shared" si="1594"/>
        <v>0</v>
      </c>
      <c r="JA326" s="162">
        <f t="shared" si="1594"/>
        <v>0</v>
      </c>
      <c r="JB326" s="162">
        <f t="shared" si="1594"/>
        <v>0</v>
      </c>
      <c r="JC326" s="162">
        <f t="shared" si="1594"/>
        <v>0</v>
      </c>
      <c r="JD326" s="162">
        <f t="shared" si="1594"/>
        <v>0</v>
      </c>
      <c r="JE326" s="162">
        <f t="shared" si="1594"/>
        <v>0</v>
      </c>
      <c r="JF326" s="162">
        <f t="shared" si="1594"/>
        <v>0</v>
      </c>
      <c r="JG326" s="162">
        <f t="shared" si="1594"/>
        <v>0</v>
      </c>
      <c r="JH326" s="162">
        <f t="shared" si="1594"/>
        <v>0</v>
      </c>
      <c r="JI326" s="162">
        <f t="shared" si="1594"/>
        <v>0</v>
      </c>
      <c r="JJ326" s="162">
        <f t="shared" si="1594"/>
        <v>0</v>
      </c>
      <c r="JK326" s="162">
        <f t="shared" si="1594"/>
        <v>0</v>
      </c>
      <c r="JL326" s="162">
        <f t="shared" si="1594"/>
        <v>0</v>
      </c>
      <c r="JM326" s="162">
        <f t="shared" si="1594"/>
        <v>0</v>
      </c>
      <c r="JN326" s="162">
        <f t="shared" si="1594"/>
        <v>0</v>
      </c>
      <c r="JO326" s="162">
        <f t="shared" si="1594"/>
        <v>0</v>
      </c>
      <c r="JP326" s="162">
        <f t="shared" si="1594"/>
        <v>0</v>
      </c>
      <c r="JQ326" s="162">
        <f t="shared" si="1594"/>
        <v>0</v>
      </c>
      <c r="JR326" s="162">
        <f t="shared" si="1594"/>
        <v>0</v>
      </c>
      <c r="JS326" s="162">
        <f t="shared" si="1594"/>
        <v>0</v>
      </c>
      <c r="JT326" s="162">
        <f t="shared" si="1594"/>
        <v>0</v>
      </c>
      <c r="JU326" s="162">
        <f t="shared" si="1594"/>
        <v>0</v>
      </c>
      <c r="JV326" s="162">
        <f t="shared" si="1594"/>
        <v>0</v>
      </c>
      <c r="JW326" s="162">
        <f t="shared" si="1594"/>
        <v>0</v>
      </c>
      <c r="JX326" s="162">
        <f t="shared" si="1594"/>
        <v>0</v>
      </c>
      <c r="JY326" s="162">
        <f t="shared" si="1594"/>
        <v>0</v>
      </c>
      <c r="JZ326" s="162">
        <f t="shared" si="1594"/>
        <v>0</v>
      </c>
      <c r="KA326" s="162">
        <f t="shared" si="1594"/>
        <v>0</v>
      </c>
      <c r="KB326" s="162">
        <f t="shared" si="1594"/>
        <v>0</v>
      </c>
      <c r="KC326" s="162">
        <f t="shared" si="1594"/>
        <v>0</v>
      </c>
      <c r="KD326" s="162">
        <f t="shared" si="1594"/>
        <v>0</v>
      </c>
      <c r="KE326" s="162">
        <f t="shared" si="1594"/>
        <v>0</v>
      </c>
      <c r="KF326" s="162">
        <f t="shared" si="1594"/>
        <v>0</v>
      </c>
      <c r="KG326" s="162">
        <f t="shared" si="1594"/>
        <v>0</v>
      </c>
      <c r="KH326" s="162">
        <f t="shared" si="1594"/>
        <v>0</v>
      </c>
      <c r="KI326" s="162">
        <f t="shared" si="1594"/>
        <v>0</v>
      </c>
      <c r="KJ326" s="162">
        <f t="shared" si="1594"/>
        <v>0</v>
      </c>
      <c r="KK326" s="162">
        <f t="shared" si="1594"/>
        <v>0</v>
      </c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</row>
    <row r="327" ht="14.25" customHeight="1" spans="1:326" x14ac:dyDescent="0.25">
      <c r="A327" s="1">
        <v>11</v>
      </c>
      <c r="B327" s="1">
        <f t="shared" ref="B327:C327" si="1595">B326+1</f>
        <v>317</v>
      </c>
      <c r="C327" s="232">
        <f t="shared" si="1595"/>
        <v>43782</v>
      </c>
      <c r="D327" s="162">
        <f t="shared" si="9"/>
        <v>0</v>
      </c>
      <c r="E327" s="162">
        <f>(SUMIFS(Profile!$F$2:$F$17521,Profile!$B$2:$B$17521,$B327,Profile!$C$2:$C$17521,E$8))*$C$6</f>
        <v>0</v>
      </c>
      <c r="F327" s="162">
        <f>(SUMIFS(Profile!$F$2:$F$17521,Profile!$B$2:$B$17521,$B327,Profile!$C$2:$C$17521,F$8))*$C$6</f>
        <v>0</v>
      </c>
      <c r="G327" s="162">
        <f>(SUMIFS(Profile!$F$2:$F$17521,Profile!$B$2:$B$17521,$B327,Profile!$C$2:$C$17521,G$8))*$C$6</f>
        <v>0</v>
      </c>
      <c r="H327" s="162">
        <f>(SUMIFS(Profile!$F$2:$F$17521,Profile!$B$2:$B$17521,$B327,Profile!$C$2:$C$17521,H$8))*$C$6</f>
        <v>0</v>
      </c>
      <c r="I327" s="162">
        <f>(SUMIFS(Profile!$F$2:$F$17521,Profile!$B$2:$B$17521,$B327,Profile!$C$2:$C$17521,I$8))*$C$6</f>
        <v>0</v>
      </c>
      <c r="J327" s="162">
        <f>(SUMIFS(Profile!$F$2:$F$17521,Profile!$B$2:$B$17521,$B327,Profile!$C$2:$C$17521,J$8))*$C$6</f>
        <v>0</v>
      </c>
      <c r="K327" s="162">
        <f>(SUMIFS(Profile!$F$2:$F$17521,Profile!$B$2:$B$17521,$B327,Profile!$C$2:$C$17521,K$8))*$C$6</f>
        <v>0</v>
      </c>
      <c r="L327" s="162">
        <f>(SUMIFS(Profile!$F$2:$F$17521,Profile!$B$2:$B$17521,$B327,Profile!$C$2:$C$17521,L$8))*$C$6</f>
        <v>0</v>
      </c>
      <c r="M327" s="162">
        <f>(SUMIFS(Profile!$F$2:$F$17521,Profile!$B$2:$B$17521,$B327,Profile!$C$2:$C$17521,M$8))*$C$6</f>
        <v>0</v>
      </c>
      <c r="N327" s="162">
        <f>(SUMIFS(Profile!$F$2:$F$17521,Profile!$B$2:$B$17521,$B327,Profile!$C$2:$C$17521,N$8))*$C$6</f>
        <v>0</v>
      </c>
      <c r="O327" s="162">
        <f>(SUMIFS(Profile!$F$2:$F$17521,Profile!$B$2:$B$17521,$B327,Profile!$C$2:$C$17521,O$8))*$C$6</f>
        <v>0</v>
      </c>
      <c r="P327" s="162">
        <f>(SUMIFS(Profile!$F$2:$F$17521,Profile!$B$2:$B$17521,$B327,Profile!$C$2:$C$17521,P$8))*$C$6</f>
        <v>0</v>
      </c>
      <c r="Q327" s="162">
        <f>(SUMIFS(Profile!$F$2:$F$17521,Profile!$B$2:$B$17521,$B327,Profile!$C$2:$C$17521,Q$8))*$C$6</f>
        <v>0</v>
      </c>
      <c r="R327" s="162">
        <f>(SUMIFS(Profile!$F$2:$F$17521,Profile!$B$2:$B$17521,$B327,Profile!$C$2:$C$17521,R$8))*$C$6</f>
        <v>0</v>
      </c>
      <c r="S327" s="162">
        <f>(SUMIFS(Profile!$F$2:$F$17521,Profile!$B$2:$B$17521,$B327,Profile!$C$2:$C$17521,S$8))*$C$6</f>
        <v>0</v>
      </c>
      <c r="T327" s="162">
        <f>(SUMIFS(Profile!$F$2:$F$17521,Profile!$B$2:$B$17521,$B327,Profile!$C$2:$C$17521,T$8))*$C$6</f>
        <v>0</v>
      </c>
      <c r="U327" s="162">
        <f>(SUMIFS(Profile!$F$2:$F$17521,Profile!$B$2:$B$17521,$B327,Profile!$C$2:$C$17521,U$8))*$C$6</f>
        <v>0</v>
      </c>
      <c r="V327" s="162">
        <f>(SUMIFS(Profile!$F$2:$F$17521,Profile!$B$2:$B$17521,$B327,Profile!$C$2:$C$17521,V$8))*$C$6</f>
        <v>0</v>
      </c>
      <c r="W327" s="162">
        <f>(SUMIFS(Profile!$F$2:$F$17521,Profile!$B$2:$B$17521,$B327,Profile!$C$2:$C$17521,W$8))*$C$6</f>
        <v>0</v>
      </c>
      <c r="X327" s="162">
        <f>(SUMIFS(Profile!$F$2:$F$17521,Profile!$B$2:$B$17521,$B327,Profile!$C$2:$C$17521,X$8))*$C$6</f>
        <v>0</v>
      </c>
      <c r="Y327" s="162">
        <f>(SUMIFS(Profile!$F$2:$F$17521,Profile!$B$2:$B$17521,$B327,Profile!$C$2:$C$17521,Y$8))*$C$6</f>
        <v>0</v>
      </c>
      <c r="Z327" s="162">
        <f>(SUMIFS(Profile!$F$2:$F$17521,Profile!$B$2:$B$17521,$B327,Profile!$C$2:$C$17521,Z$8))*$C$6</f>
        <v>0</v>
      </c>
      <c r="AA327" s="162">
        <f>(SUMIFS(Profile!$F$2:$F$17521,Profile!$B$2:$B$17521,$B327,Profile!$C$2:$C$17521,AA$8))*$C$6</f>
        <v>0</v>
      </c>
      <c r="AB327" s="162">
        <f>(SUMIFS(Profile!$F$2:$F$17521,Profile!$B$2:$B$17521,$B327,Profile!$C$2:$C$17521,AB$8))*$C$6</f>
        <v>0</v>
      </c>
      <c r="AC327" s="162">
        <f>(SUMIFS(Profile!$F$2:$F$17521,Profile!$B$2:$B$17521,$B327,Profile!$C$2:$C$17521,AC$8))*$C$6</f>
        <v>0</v>
      </c>
      <c r="AD327" s="162">
        <f>(SUMIFS(Profile!$F$2:$F$17521,Profile!$B$2:$B$17521,$B327,Profile!$C$2:$C$17521,AD$8))*$C$6</f>
        <v>0</v>
      </c>
      <c r="AE327" s="162">
        <f>(SUMIFS(Profile!$F$2:$F$17521,Profile!$B$2:$B$17521,$B327,Profile!$C$2:$C$17521,AE$8))*$C$6</f>
        <v>0</v>
      </c>
      <c r="AF327" s="162">
        <f>(SUMIFS(Profile!$F$2:$F$17521,Profile!$B$2:$B$17521,$B327,Profile!$C$2:$C$17521,AF$8))*$C$6</f>
        <v>0</v>
      </c>
      <c r="AG327" s="162">
        <f>(SUMIFS(Profile!$F$2:$F$17521,Profile!$B$2:$B$17521,$B327,Profile!$C$2:$C$17521,AG$8))*$C$6</f>
        <v>0</v>
      </c>
      <c r="AH327" s="162">
        <f>(SUMIFS(Profile!$F$2:$F$17521,Profile!$B$2:$B$17521,$B327,Profile!$C$2:$C$17521,AH$8))*$C$6</f>
        <v>0</v>
      </c>
      <c r="AI327" s="162">
        <f>(SUMIFS(Profile!$F$2:$F$17521,Profile!$B$2:$B$17521,$B327,Profile!$C$2:$C$17521,AI$8))*$C$6</f>
        <v>0</v>
      </c>
      <c r="AJ327" s="162">
        <f>(SUMIFS(Profile!$F$2:$F$17521,Profile!$B$2:$B$17521,$B327,Profile!$C$2:$C$17521,AJ$8))*$C$6</f>
        <v>0</v>
      </c>
      <c r="AK327" s="162">
        <f>(SUMIFS(Profile!$F$2:$F$17521,Profile!$B$2:$B$17521,$B327,Profile!$C$2:$C$17521,AK$8))*$C$6</f>
        <v>0</v>
      </c>
      <c r="AL327" s="162">
        <f>(SUMIFS(Profile!$F$2:$F$17521,Profile!$B$2:$B$17521,$B327,Profile!$C$2:$C$17521,AL$8))*$C$6</f>
        <v>0</v>
      </c>
      <c r="AM327" s="162">
        <f>(SUMIFS(Profile!$F$2:$F$17521,Profile!$B$2:$B$17521,$B327,Profile!$C$2:$C$17521,AM$8))*$C$6</f>
        <v>0</v>
      </c>
      <c r="AN327" s="162">
        <f>(SUMIFS(Profile!$F$2:$F$17521,Profile!$B$2:$B$17521,$B327,Profile!$C$2:$C$17521,AN$8))*$C$6</f>
        <v>0</v>
      </c>
      <c r="AO327" s="162">
        <f>(SUMIFS(Profile!$F$2:$F$17521,Profile!$B$2:$B$17521,$B327,Profile!$C$2:$C$17521,AO$8))*$C$6</f>
        <v>0</v>
      </c>
      <c r="AP327" s="162">
        <f>(SUMIFS(Profile!$F$2:$F$17521,Profile!$B$2:$B$17521,$B327,Profile!$C$2:$C$17521,AP$8))*$C$6</f>
        <v>0</v>
      </c>
      <c r="AQ327" s="162">
        <f>(SUMIFS(Profile!$F$2:$F$17521,Profile!$B$2:$B$17521,$B327,Profile!$C$2:$C$17521,AQ$8))*$C$6</f>
        <v>0</v>
      </c>
      <c r="AR327" s="162">
        <f>(SUMIFS(Profile!$F$2:$F$17521,Profile!$B$2:$B$17521,$B327,Profile!$C$2:$C$17521,AR$8))*$C$6</f>
        <v>0</v>
      </c>
      <c r="AS327" s="162">
        <f>(SUMIFS(Profile!$F$2:$F$17521,Profile!$B$2:$B$17521,$B327,Profile!$C$2:$C$17521,AS$8))*$C$6</f>
        <v>0</v>
      </c>
      <c r="AT327" s="162">
        <f>(SUMIFS(Profile!$F$2:$F$17521,Profile!$B$2:$B$17521,$B327,Profile!$C$2:$C$17521,AT$8))*$C$6</f>
        <v>0</v>
      </c>
      <c r="AU327" s="162">
        <f>(SUMIFS(Profile!$F$2:$F$17521,Profile!$B$2:$B$17521,$B327,Profile!$C$2:$C$17521,AU$8))*$C$6</f>
        <v>0</v>
      </c>
      <c r="AV327" s="162">
        <f>(SUMIFS(Profile!$F$2:$F$17521,Profile!$B$2:$B$17521,$B327,Profile!$C$2:$C$17521,AV$8))*$C$6</f>
        <v>0</v>
      </c>
      <c r="AW327" s="162">
        <f>(SUMIFS(Profile!$F$2:$F$17521,Profile!$B$2:$B$17521,$B327,Profile!$C$2:$C$17521,AW$8))*$C$6</f>
        <v>0</v>
      </c>
      <c r="AX327" s="162">
        <f>(SUMIFS(Profile!$F$2:$F$17521,Profile!$B$2:$B$17521,$B327,Profile!$C$2:$C$17521,AX$8))*$C$6</f>
        <v>0</v>
      </c>
      <c r="AY327" s="162">
        <f>(SUMIFS(Profile!$F$2:$F$17521,Profile!$B$2:$B$17521,$B327,Profile!$C$2:$C$17521,AY$8))*$C$6</f>
        <v>0</v>
      </c>
      <c r="AZ327" s="162">
        <f>(SUMIFS(Profile!$F$2:$F$17521,Profile!$B$2:$B$17521,$B327,Profile!$C$2:$C$17521,AZ$8))*$C$6</f>
        <v>0</v>
      </c>
      <c r="BA327" s="162">
        <f t="shared" si="10"/>
        <v>0</v>
      </c>
      <c r="BB327" s="162">
        <f>(SUMIFS(Profile!$E$2:$E$17521,Profile!$B$2:$B$17521,$B327,Profile!$C$2:$C$17521,BB$8))*$C$9</f>
        <v>0</v>
      </c>
      <c r="BC327" s="162">
        <f>(SUMIFS(Profile!$E$2:$E$17521,Profile!$B$2:$B$17521,$B327,Profile!$C$2:$C$17521,BC$8))*$C$9</f>
        <v>0</v>
      </c>
      <c r="BD327" s="162">
        <f>(SUMIFS(Profile!$E$2:$E$17521,Profile!$B$2:$B$17521,$B327,Profile!$C$2:$C$17521,BD$8))*$C$9</f>
        <v>0</v>
      </c>
      <c r="BE327" s="162">
        <f>(SUMIFS(Profile!$E$2:$E$17521,Profile!$B$2:$B$17521,$B327,Profile!$C$2:$C$17521,BE$8))*$C$9</f>
        <v>0</v>
      </c>
      <c r="BF327" s="162">
        <f>(SUMIFS(Profile!$E$2:$E$17521,Profile!$B$2:$B$17521,$B327,Profile!$C$2:$C$17521,BF$8))*$C$9</f>
        <v>0</v>
      </c>
      <c r="BG327" s="162">
        <f>(SUMIFS(Profile!$E$2:$E$17521,Profile!$B$2:$B$17521,$B327,Profile!$C$2:$C$17521,BG$8))*$C$9</f>
        <v>0</v>
      </c>
      <c r="BH327" s="162">
        <f>(SUMIFS(Profile!$E$2:$E$17521,Profile!$B$2:$B$17521,$B327,Profile!$C$2:$C$17521,BH$8))*$C$9</f>
        <v>0</v>
      </c>
      <c r="BI327" s="162">
        <f>(SUMIFS(Profile!$E$2:$E$17521,Profile!$B$2:$B$17521,$B327,Profile!$C$2:$C$17521,BI$8))*$C$9</f>
        <v>0</v>
      </c>
      <c r="BJ327" s="162">
        <f>(SUMIFS(Profile!$E$2:$E$17521,Profile!$B$2:$B$17521,$B327,Profile!$C$2:$C$17521,BJ$8))*$C$9</f>
        <v>0</v>
      </c>
      <c r="BK327" s="162">
        <f>(SUMIFS(Profile!$E$2:$E$17521,Profile!$B$2:$B$17521,$B327,Profile!$C$2:$C$17521,BK$8))*$C$9</f>
        <v>0</v>
      </c>
      <c r="BL327" s="162">
        <f>(SUMIFS(Profile!$E$2:$E$17521,Profile!$B$2:$B$17521,$B327,Profile!$C$2:$C$17521,BL$8))*$C$9</f>
        <v>0</v>
      </c>
      <c r="BM327" s="162">
        <f>(SUMIFS(Profile!$E$2:$E$17521,Profile!$B$2:$B$17521,$B327,Profile!$C$2:$C$17521,BM$8))*$C$9</f>
        <v>0</v>
      </c>
      <c r="BN327" s="162">
        <f>(SUMIFS(Profile!$E$2:$E$17521,Profile!$B$2:$B$17521,$B327,Profile!$C$2:$C$17521,BN$8))*$C$9</f>
        <v>0</v>
      </c>
      <c r="BO327" s="162">
        <f>(SUMIFS(Profile!$E$2:$E$17521,Profile!$B$2:$B$17521,$B327,Profile!$C$2:$C$17521,BO$8))*$C$9</f>
        <v>0</v>
      </c>
      <c r="BP327" s="162">
        <f>(SUMIFS(Profile!$E$2:$E$17521,Profile!$B$2:$B$17521,$B327,Profile!$C$2:$C$17521,BP$8))*$C$9</f>
        <v>0</v>
      </c>
      <c r="BQ327" s="162">
        <f>(SUMIFS(Profile!$E$2:$E$17521,Profile!$B$2:$B$17521,$B327,Profile!$C$2:$C$17521,BQ$8))*$C$9</f>
        <v>0</v>
      </c>
      <c r="BR327" s="162">
        <f>(SUMIFS(Profile!$E$2:$E$17521,Profile!$B$2:$B$17521,$B327,Profile!$C$2:$C$17521,BR$8))*$C$9</f>
        <v>0</v>
      </c>
      <c r="BS327" s="162">
        <f>(SUMIFS(Profile!$E$2:$E$17521,Profile!$B$2:$B$17521,$B327,Profile!$C$2:$C$17521,BS$8))*$C$9</f>
        <v>0</v>
      </c>
      <c r="BT327" s="162">
        <f>(SUMIFS(Profile!$E$2:$E$17521,Profile!$B$2:$B$17521,$B327,Profile!$C$2:$C$17521,BT$8))*$C$9</f>
        <v>0</v>
      </c>
      <c r="BU327" s="162">
        <f>(SUMIFS(Profile!$E$2:$E$17521,Profile!$B$2:$B$17521,$B327,Profile!$C$2:$C$17521,BU$8))*$C$9</f>
        <v>0</v>
      </c>
      <c r="BV327" s="162">
        <f>(SUMIFS(Profile!$E$2:$E$17521,Profile!$B$2:$B$17521,$B327,Profile!$C$2:$C$17521,BV$8))*$C$9</f>
        <v>0</v>
      </c>
      <c r="BW327" s="162">
        <f>(SUMIFS(Profile!$E$2:$E$17521,Profile!$B$2:$B$17521,$B327,Profile!$C$2:$C$17521,BW$8))*$C$9</f>
        <v>0</v>
      </c>
      <c r="BX327" s="162">
        <f>(SUMIFS(Profile!$E$2:$E$17521,Profile!$B$2:$B$17521,$B327,Profile!$C$2:$C$17521,BX$8))*$C$9</f>
        <v>0</v>
      </c>
      <c r="BY327" s="162">
        <f>(SUMIFS(Profile!$E$2:$E$17521,Profile!$B$2:$B$17521,$B327,Profile!$C$2:$C$17521,BY$8))*$C$9</f>
        <v>0</v>
      </c>
      <c r="BZ327" s="162">
        <f>(SUMIFS(Profile!$E$2:$E$17521,Profile!$B$2:$B$17521,$B327,Profile!$C$2:$C$17521,BZ$8))*$C$9</f>
        <v>0</v>
      </c>
      <c r="CA327" s="162">
        <f>(SUMIFS(Profile!$E$2:$E$17521,Profile!$B$2:$B$17521,$B327,Profile!$C$2:$C$17521,CA$8))*$C$9</f>
        <v>0</v>
      </c>
      <c r="CB327" s="162">
        <f>(SUMIFS(Profile!$E$2:$E$17521,Profile!$B$2:$B$17521,$B327,Profile!$C$2:$C$17521,CB$8))*$C$9</f>
        <v>0</v>
      </c>
      <c r="CC327" s="162">
        <f>(SUMIFS(Profile!$E$2:$E$17521,Profile!$B$2:$B$17521,$B327,Profile!$C$2:$C$17521,CC$8))*$C$9</f>
        <v>0</v>
      </c>
      <c r="CD327" s="162">
        <f>(SUMIFS(Profile!$E$2:$E$17521,Profile!$B$2:$B$17521,$B327,Profile!$C$2:$C$17521,CD$8))*$C$9</f>
        <v>0</v>
      </c>
      <c r="CE327" s="162">
        <f>(SUMIFS(Profile!$E$2:$E$17521,Profile!$B$2:$B$17521,$B327,Profile!$C$2:$C$17521,CE$8))*$C$9</f>
        <v>0</v>
      </c>
      <c r="CF327" s="162">
        <f>(SUMIFS(Profile!$E$2:$E$17521,Profile!$B$2:$B$17521,$B327,Profile!$C$2:$C$17521,CF$8))*$C$9</f>
        <v>0</v>
      </c>
      <c r="CG327" s="162">
        <f>(SUMIFS(Profile!$E$2:$E$17521,Profile!$B$2:$B$17521,$B327,Profile!$C$2:$C$17521,CG$8))*$C$9</f>
        <v>0</v>
      </c>
      <c r="CH327" s="162">
        <f>(SUMIFS(Profile!$E$2:$E$17521,Profile!$B$2:$B$17521,$B327,Profile!$C$2:$C$17521,CH$8))*$C$9</f>
        <v>0</v>
      </c>
      <c r="CI327" s="162">
        <f>(SUMIFS(Profile!$E$2:$E$17521,Profile!$B$2:$B$17521,$B327,Profile!$C$2:$C$17521,CI$8))*$C$9</f>
        <v>0</v>
      </c>
      <c r="CJ327" s="162">
        <f>(SUMIFS(Profile!$E$2:$E$17521,Profile!$B$2:$B$17521,$B327,Profile!$C$2:$C$17521,CJ$8))*$C$9</f>
        <v>0</v>
      </c>
      <c r="CK327" s="162">
        <f>(SUMIFS(Profile!$E$2:$E$17521,Profile!$B$2:$B$17521,$B327,Profile!$C$2:$C$17521,CK$8))*$C$9</f>
        <v>0</v>
      </c>
      <c r="CL327" s="162">
        <f>(SUMIFS(Profile!$E$2:$E$17521,Profile!$B$2:$B$17521,$B327,Profile!$C$2:$C$17521,CL$8))*$C$9</f>
        <v>0</v>
      </c>
      <c r="CM327" s="162">
        <f>(SUMIFS(Profile!$E$2:$E$17521,Profile!$B$2:$B$17521,$B327,Profile!$C$2:$C$17521,CM$8))*$C$9</f>
        <v>0</v>
      </c>
      <c r="CN327" s="162">
        <f>(SUMIFS(Profile!$E$2:$E$17521,Profile!$B$2:$B$17521,$B327,Profile!$C$2:$C$17521,CN$8))*$C$9</f>
        <v>0</v>
      </c>
      <c r="CO327" s="162">
        <f>(SUMIFS(Profile!$E$2:$E$17521,Profile!$B$2:$B$17521,$B327,Profile!$C$2:$C$17521,CO$8))*$C$9</f>
        <v>0</v>
      </c>
      <c r="CP327" s="162">
        <f>(SUMIFS(Profile!$E$2:$E$17521,Profile!$B$2:$B$17521,$B327,Profile!$C$2:$C$17521,CP$8))*$C$9</f>
        <v>0</v>
      </c>
      <c r="CQ327" s="162">
        <f>(SUMIFS(Profile!$E$2:$E$17521,Profile!$B$2:$B$17521,$B327,Profile!$C$2:$C$17521,CQ$8))*$C$9</f>
        <v>0</v>
      </c>
      <c r="CR327" s="162">
        <f>(SUMIFS(Profile!$E$2:$E$17521,Profile!$B$2:$B$17521,$B327,Profile!$C$2:$C$17521,CR$8))*$C$9</f>
        <v>0</v>
      </c>
      <c r="CS327" s="162">
        <f>(SUMIFS(Profile!$E$2:$E$17521,Profile!$B$2:$B$17521,$B327,Profile!$C$2:$C$17521,CS$8))*$C$9</f>
        <v>0</v>
      </c>
      <c r="CT327" s="162">
        <f>(SUMIFS(Profile!$E$2:$E$17521,Profile!$B$2:$B$17521,$B327,Profile!$C$2:$C$17521,CT$8))*$C$9</f>
        <v>0</v>
      </c>
      <c r="CU327" s="162">
        <f>(SUMIFS(Profile!$E$2:$E$17521,Profile!$B$2:$B$17521,$B327,Profile!$C$2:$C$17521,CU$8))*$C$9</f>
        <v>0</v>
      </c>
      <c r="CV327" s="162">
        <f>(SUMIFS(Profile!$E$2:$E$17521,Profile!$B$2:$B$17521,$B327,Profile!$C$2:$C$17521,CV$8))*$C$9</f>
        <v>0</v>
      </c>
      <c r="CW327" s="162">
        <f>(SUMIFS(Profile!$E$2:$E$17521,Profile!$B$2:$B$17521,$B327,Profile!$C$2:$C$17521,CW$8))*$C$9</f>
        <v>0</v>
      </c>
      <c r="CX327" s="162">
        <f t="shared" si="11"/>
        <v>0</v>
      </c>
      <c r="CY327" s="162">
        <f t="shared" ref="CY327:ET327" si="1596">MAX(BB327-E327,0)</f>
        <v>0</v>
      </c>
      <c r="CZ327" s="162">
        <f t="shared" si="1596"/>
        <v>0</v>
      </c>
      <c r="DA327" s="162">
        <f t="shared" si="1596"/>
        <v>0</v>
      </c>
      <c r="DB327" s="162">
        <f t="shared" si="1596"/>
        <v>0</v>
      </c>
      <c r="DC327" s="162">
        <f t="shared" si="1596"/>
        <v>0</v>
      </c>
      <c r="DD327" s="162">
        <f t="shared" si="1596"/>
        <v>0</v>
      </c>
      <c r="DE327" s="162">
        <f t="shared" si="1596"/>
        <v>0</v>
      </c>
      <c r="DF327" s="162">
        <f t="shared" si="1596"/>
        <v>0</v>
      </c>
      <c r="DG327" s="162">
        <f t="shared" si="1596"/>
        <v>0</v>
      </c>
      <c r="DH327" s="162">
        <f t="shared" si="1596"/>
        <v>0</v>
      </c>
      <c r="DI327" s="162">
        <f t="shared" si="1596"/>
        <v>0</v>
      </c>
      <c r="DJ327" s="162">
        <f t="shared" si="1596"/>
        <v>0</v>
      </c>
      <c r="DK327" s="162">
        <f t="shared" si="1596"/>
        <v>0</v>
      </c>
      <c r="DL327" s="162">
        <f t="shared" si="1596"/>
        <v>0</v>
      </c>
      <c r="DM327" s="162">
        <f t="shared" si="1596"/>
        <v>0</v>
      </c>
      <c r="DN327" s="162">
        <f t="shared" si="1596"/>
        <v>0</v>
      </c>
      <c r="DO327" s="162">
        <f t="shared" si="1596"/>
        <v>0</v>
      </c>
      <c r="DP327" s="162">
        <f t="shared" si="1596"/>
        <v>0</v>
      </c>
      <c r="DQ327" s="162">
        <f t="shared" si="1596"/>
        <v>0</v>
      </c>
      <c r="DR327" s="162">
        <f t="shared" si="1596"/>
        <v>0</v>
      </c>
      <c r="DS327" s="162">
        <f t="shared" si="1596"/>
        <v>0</v>
      </c>
      <c r="DT327" s="162">
        <f t="shared" si="1596"/>
        <v>0</v>
      </c>
      <c r="DU327" s="162">
        <f t="shared" si="1596"/>
        <v>0</v>
      </c>
      <c r="DV327" s="162">
        <f t="shared" si="1596"/>
        <v>0</v>
      </c>
      <c r="DW327" s="162">
        <f t="shared" si="1596"/>
        <v>0</v>
      </c>
      <c r="DX327" s="162">
        <f t="shared" si="1596"/>
        <v>0</v>
      </c>
      <c r="DY327" s="162">
        <f t="shared" si="1596"/>
        <v>0</v>
      </c>
      <c r="DZ327" s="162">
        <f t="shared" si="1596"/>
        <v>0</v>
      </c>
      <c r="EA327" s="162">
        <f t="shared" si="1596"/>
        <v>0</v>
      </c>
      <c r="EB327" s="162">
        <f t="shared" si="1596"/>
        <v>0</v>
      </c>
      <c r="EC327" s="162">
        <f t="shared" si="1596"/>
        <v>0</v>
      </c>
      <c r="ED327" s="162">
        <f t="shared" si="1596"/>
        <v>0</v>
      </c>
      <c r="EE327" s="162">
        <f t="shared" si="1596"/>
        <v>0</v>
      </c>
      <c r="EF327" s="162">
        <f t="shared" si="1596"/>
        <v>0</v>
      </c>
      <c r="EG327" s="162">
        <f t="shared" si="1596"/>
        <v>0</v>
      </c>
      <c r="EH327" s="162">
        <f t="shared" si="1596"/>
        <v>0</v>
      </c>
      <c r="EI327" s="162">
        <f t="shared" si="1596"/>
        <v>0</v>
      </c>
      <c r="EJ327" s="162">
        <f t="shared" si="1596"/>
        <v>0</v>
      </c>
      <c r="EK327" s="162">
        <f t="shared" si="1596"/>
        <v>0</v>
      </c>
      <c r="EL327" s="162">
        <f t="shared" si="1596"/>
        <v>0</v>
      </c>
      <c r="EM327" s="162">
        <f t="shared" si="1596"/>
        <v>0</v>
      </c>
      <c r="EN327" s="162">
        <f t="shared" si="1596"/>
        <v>0</v>
      </c>
      <c r="EO327" s="162">
        <f t="shared" si="1596"/>
        <v>0</v>
      </c>
      <c r="EP327" s="162">
        <f t="shared" si="1596"/>
        <v>0</v>
      </c>
      <c r="EQ327" s="162">
        <f t="shared" si="1596"/>
        <v>0</v>
      </c>
      <c r="ER327" s="162">
        <f t="shared" si="1596"/>
        <v>0</v>
      </c>
      <c r="ES327" s="162">
        <f t="shared" si="1596"/>
        <v>0</v>
      </c>
      <c r="ET327" s="162">
        <f t="shared" si="1596"/>
        <v>0</v>
      </c>
      <c r="EU327" s="162">
        <f t="shared" si="13"/>
        <v>0</v>
      </c>
      <c r="EV327" s="162">
        <f t="shared" ref="EV327:GQ327" si="1597">BB327-CY327</f>
        <v>0</v>
      </c>
      <c r="EW327" s="162">
        <f t="shared" si="1597"/>
        <v>0</v>
      </c>
      <c r="EX327" s="162">
        <f t="shared" si="1597"/>
        <v>0</v>
      </c>
      <c r="EY327" s="162">
        <f t="shared" si="1597"/>
        <v>0</v>
      </c>
      <c r="EZ327" s="162">
        <f t="shared" si="1597"/>
        <v>0</v>
      </c>
      <c r="FA327" s="162">
        <f t="shared" si="1597"/>
        <v>0</v>
      </c>
      <c r="FB327" s="162">
        <f t="shared" si="1597"/>
        <v>0</v>
      </c>
      <c r="FC327" s="162">
        <f t="shared" si="1597"/>
        <v>0</v>
      </c>
      <c r="FD327" s="162">
        <f t="shared" si="1597"/>
        <v>0</v>
      </c>
      <c r="FE327" s="162">
        <f t="shared" si="1597"/>
        <v>0</v>
      </c>
      <c r="FF327" s="162">
        <f t="shared" si="1597"/>
        <v>0</v>
      </c>
      <c r="FG327" s="162">
        <f t="shared" si="1597"/>
        <v>0</v>
      </c>
      <c r="FH327" s="162">
        <f t="shared" si="1597"/>
        <v>0</v>
      </c>
      <c r="FI327" s="162">
        <f t="shared" si="1597"/>
        <v>0</v>
      </c>
      <c r="FJ327" s="162">
        <f t="shared" si="1597"/>
        <v>0</v>
      </c>
      <c r="FK327" s="162">
        <f t="shared" si="1597"/>
        <v>0</v>
      </c>
      <c r="FL327" s="162">
        <f t="shared" si="1597"/>
        <v>0</v>
      </c>
      <c r="FM327" s="162">
        <f t="shared" si="1597"/>
        <v>0</v>
      </c>
      <c r="FN327" s="162">
        <f t="shared" si="1597"/>
        <v>0</v>
      </c>
      <c r="FO327" s="162">
        <f t="shared" si="1597"/>
        <v>0</v>
      </c>
      <c r="FP327" s="162">
        <f t="shared" si="1597"/>
        <v>0</v>
      </c>
      <c r="FQ327" s="162">
        <f t="shared" si="1597"/>
        <v>0</v>
      </c>
      <c r="FR327" s="162">
        <f t="shared" si="1597"/>
        <v>0</v>
      </c>
      <c r="FS327" s="162">
        <f t="shared" si="1597"/>
        <v>0</v>
      </c>
      <c r="FT327" s="162">
        <f t="shared" si="1597"/>
        <v>0</v>
      </c>
      <c r="FU327" s="162">
        <f t="shared" si="1597"/>
        <v>0</v>
      </c>
      <c r="FV327" s="162">
        <f t="shared" si="1597"/>
        <v>0</v>
      </c>
      <c r="FW327" s="162">
        <f t="shared" si="1597"/>
        <v>0</v>
      </c>
      <c r="FX327" s="162">
        <f t="shared" si="1597"/>
        <v>0</v>
      </c>
      <c r="FY327" s="162">
        <f t="shared" si="1597"/>
        <v>0</v>
      </c>
      <c r="FZ327" s="162">
        <f t="shared" si="1597"/>
        <v>0</v>
      </c>
      <c r="GA327" s="162">
        <f t="shared" si="1597"/>
        <v>0</v>
      </c>
      <c r="GB327" s="162">
        <f t="shared" si="1597"/>
        <v>0</v>
      </c>
      <c r="GC327" s="162">
        <f t="shared" si="1597"/>
        <v>0</v>
      </c>
      <c r="GD327" s="162">
        <f t="shared" si="1597"/>
        <v>0</v>
      </c>
      <c r="GE327" s="162">
        <f t="shared" si="1597"/>
        <v>0</v>
      </c>
      <c r="GF327" s="162">
        <f t="shared" si="1597"/>
        <v>0</v>
      </c>
      <c r="GG327" s="162">
        <f t="shared" si="1597"/>
        <v>0</v>
      </c>
      <c r="GH327" s="162">
        <f t="shared" si="1597"/>
        <v>0</v>
      </c>
      <c r="GI327" s="162">
        <f t="shared" si="1597"/>
        <v>0</v>
      </c>
      <c r="GJ327" s="162">
        <f t="shared" si="1597"/>
        <v>0</v>
      </c>
      <c r="GK327" s="162">
        <f t="shared" si="1597"/>
        <v>0</v>
      </c>
      <c r="GL327" s="162">
        <f t="shared" si="1597"/>
        <v>0</v>
      </c>
      <c r="GM327" s="162">
        <f t="shared" si="1597"/>
        <v>0</v>
      </c>
      <c r="GN327" s="162">
        <f t="shared" si="1597"/>
        <v>0</v>
      </c>
      <c r="GO327" s="162">
        <f t="shared" si="1597"/>
        <v>0</v>
      </c>
      <c r="GP327" s="162">
        <f t="shared" si="1597"/>
        <v>0</v>
      </c>
      <c r="GQ327" s="162">
        <f t="shared" si="1597"/>
        <v>0</v>
      </c>
      <c r="GR327" s="162">
        <f t="shared" si="15"/>
        <v>0</v>
      </c>
      <c r="GS327" s="162">
        <f t="shared" ref="GS327:IN327" si="1598">E327-EV327</f>
        <v>0</v>
      </c>
      <c r="GT327" s="162">
        <f t="shared" si="1598"/>
        <v>0</v>
      </c>
      <c r="GU327" s="162">
        <f t="shared" si="1598"/>
        <v>0</v>
      </c>
      <c r="GV327" s="162">
        <f t="shared" si="1598"/>
        <v>0</v>
      </c>
      <c r="GW327" s="162">
        <f t="shared" si="1598"/>
        <v>0</v>
      </c>
      <c r="GX327" s="162">
        <f t="shared" si="1598"/>
        <v>0</v>
      </c>
      <c r="GY327" s="162">
        <f t="shared" si="1598"/>
        <v>0</v>
      </c>
      <c r="GZ327" s="162">
        <f t="shared" si="1598"/>
        <v>0</v>
      </c>
      <c r="HA327" s="162">
        <f t="shared" si="1598"/>
        <v>0</v>
      </c>
      <c r="HB327" s="162">
        <f t="shared" si="1598"/>
        <v>0</v>
      </c>
      <c r="HC327" s="162">
        <f t="shared" si="1598"/>
        <v>0</v>
      </c>
      <c r="HD327" s="162">
        <f t="shared" si="1598"/>
        <v>0</v>
      </c>
      <c r="HE327" s="162">
        <f t="shared" si="1598"/>
        <v>0</v>
      </c>
      <c r="HF327" s="162">
        <f t="shared" si="1598"/>
        <v>0</v>
      </c>
      <c r="HG327" s="162">
        <f t="shared" si="1598"/>
        <v>0</v>
      </c>
      <c r="HH327" s="162">
        <f t="shared" si="1598"/>
        <v>0</v>
      </c>
      <c r="HI327" s="162">
        <f t="shared" si="1598"/>
        <v>0</v>
      </c>
      <c r="HJ327" s="162">
        <f t="shared" si="1598"/>
        <v>0</v>
      </c>
      <c r="HK327" s="162">
        <f t="shared" si="1598"/>
        <v>0</v>
      </c>
      <c r="HL327" s="162">
        <f t="shared" si="1598"/>
        <v>0</v>
      </c>
      <c r="HM327" s="162">
        <f t="shared" si="1598"/>
        <v>0</v>
      </c>
      <c r="HN327" s="162">
        <f t="shared" si="1598"/>
        <v>0</v>
      </c>
      <c r="HO327" s="162">
        <f t="shared" si="1598"/>
        <v>0</v>
      </c>
      <c r="HP327" s="162">
        <f t="shared" si="1598"/>
        <v>0</v>
      </c>
      <c r="HQ327" s="162">
        <f t="shared" si="1598"/>
        <v>0</v>
      </c>
      <c r="HR327" s="162">
        <f t="shared" si="1598"/>
        <v>0</v>
      </c>
      <c r="HS327" s="162">
        <f t="shared" si="1598"/>
        <v>0</v>
      </c>
      <c r="HT327" s="162">
        <f t="shared" si="1598"/>
        <v>0</v>
      </c>
      <c r="HU327" s="162">
        <f t="shared" si="1598"/>
        <v>0</v>
      </c>
      <c r="HV327" s="162">
        <f t="shared" si="1598"/>
        <v>0</v>
      </c>
      <c r="HW327" s="162">
        <f t="shared" si="1598"/>
        <v>0</v>
      </c>
      <c r="HX327" s="162">
        <f t="shared" si="1598"/>
        <v>0</v>
      </c>
      <c r="HY327" s="162">
        <f t="shared" si="1598"/>
        <v>0</v>
      </c>
      <c r="HZ327" s="162">
        <f t="shared" si="1598"/>
        <v>0</v>
      </c>
      <c r="IA327" s="162">
        <f t="shared" si="1598"/>
        <v>0</v>
      </c>
      <c r="IB327" s="162">
        <f t="shared" si="1598"/>
        <v>0</v>
      </c>
      <c r="IC327" s="162">
        <f t="shared" si="1598"/>
        <v>0</v>
      </c>
      <c r="ID327" s="162">
        <f t="shared" si="1598"/>
        <v>0</v>
      </c>
      <c r="IE327" s="162">
        <f t="shared" si="1598"/>
        <v>0</v>
      </c>
      <c r="IF327" s="162">
        <f t="shared" si="1598"/>
        <v>0</v>
      </c>
      <c r="IG327" s="162">
        <f t="shared" si="1598"/>
        <v>0</v>
      </c>
      <c r="IH327" s="162">
        <f t="shared" si="1598"/>
        <v>0</v>
      </c>
      <c r="II327" s="162">
        <f t="shared" si="1598"/>
        <v>0</v>
      </c>
      <c r="IJ327" s="162">
        <f t="shared" si="1598"/>
        <v>0</v>
      </c>
      <c r="IK327" s="162">
        <f t="shared" si="1598"/>
        <v>0</v>
      </c>
      <c r="IL327" s="162">
        <f t="shared" si="1598"/>
        <v>0</v>
      </c>
      <c r="IM327" s="162">
        <f t="shared" si="1598"/>
        <v>0</v>
      </c>
      <c r="IN327" s="162">
        <f t="shared" si="1598"/>
        <v>0</v>
      </c>
      <c r="IO327" s="162">
        <f t="shared" si="17"/>
        <v>0</v>
      </c>
      <c r="IP327" s="162">
        <f t="shared" si="23"/>
        <v>0</v>
      </c>
      <c r="IQ327" s="162">
        <f t="shared" ref="IQ327:KK327" si="1599">MAX((MIN(CZ327+IP327,$IO$7))-GT327,0)</f>
        <v>0</v>
      </c>
      <c r="IR327" s="162">
        <f t="shared" si="1599"/>
        <v>0</v>
      </c>
      <c r="IS327" s="162">
        <f t="shared" si="1599"/>
        <v>0</v>
      </c>
      <c r="IT327" s="162">
        <f t="shared" si="1599"/>
        <v>0</v>
      </c>
      <c r="IU327" s="162">
        <f t="shared" si="1599"/>
        <v>0</v>
      </c>
      <c r="IV327" s="162">
        <f t="shared" si="1599"/>
        <v>0</v>
      </c>
      <c r="IW327" s="162">
        <f t="shared" si="1599"/>
        <v>0</v>
      </c>
      <c r="IX327" s="162">
        <f t="shared" si="1599"/>
        <v>0</v>
      </c>
      <c r="IY327" s="162">
        <f t="shared" si="1599"/>
        <v>0</v>
      </c>
      <c r="IZ327" s="162">
        <f t="shared" si="1599"/>
        <v>0</v>
      </c>
      <c r="JA327" s="162">
        <f t="shared" si="1599"/>
        <v>0</v>
      </c>
      <c r="JB327" s="162">
        <f t="shared" si="1599"/>
        <v>0</v>
      </c>
      <c r="JC327" s="162">
        <f t="shared" si="1599"/>
        <v>0</v>
      </c>
      <c r="JD327" s="162">
        <f t="shared" si="1599"/>
        <v>0</v>
      </c>
      <c r="JE327" s="162">
        <f t="shared" si="1599"/>
        <v>0</v>
      </c>
      <c r="JF327" s="162">
        <f t="shared" si="1599"/>
        <v>0</v>
      </c>
      <c r="JG327" s="162">
        <f t="shared" si="1599"/>
        <v>0</v>
      </c>
      <c r="JH327" s="162">
        <f t="shared" si="1599"/>
        <v>0</v>
      </c>
      <c r="JI327" s="162">
        <f t="shared" si="1599"/>
        <v>0</v>
      </c>
      <c r="JJ327" s="162">
        <f t="shared" si="1599"/>
        <v>0</v>
      </c>
      <c r="JK327" s="162">
        <f t="shared" si="1599"/>
        <v>0</v>
      </c>
      <c r="JL327" s="162">
        <f t="shared" si="1599"/>
        <v>0</v>
      </c>
      <c r="JM327" s="162">
        <f t="shared" si="1599"/>
        <v>0</v>
      </c>
      <c r="JN327" s="162">
        <f t="shared" si="1599"/>
        <v>0</v>
      </c>
      <c r="JO327" s="162">
        <f t="shared" si="1599"/>
        <v>0</v>
      </c>
      <c r="JP327" s="162">
        <f t="shared" si="1599"/>
        <v>0</v>
      </c>
      <c r="JQ327" s="162">
        <f t="shared" si="1599"/>
        <v>0</v>
      </c>
      <c r="JR327" s="162">
        <f t="shared" si="1599"/>
        <v>0</v>
      </c>
      <c r="JS327" s="162">
        <f t="shared" si="1599"/>
        <v>0</v>
      </c>
      <c r="JT327" s="162">
        <f t="shared" si="1599"/>
        <v>0</v>
      </c>
      <c r="JU327" s="162">
        <f t="shared" si="1599"/>
        <v>0</v>
      </c>
      <c r="JV327" s="162">
        <f t="shared" si="1599"/>
        <v>0</v>
      </c>
      <c r="JW327" s="162">
        <f t="shared" si="1599"/>
        <v>0</v>
      </c>
      <c r="JX327" s="162">
        <f t="shared" si="1599"/>
        <v>0</v>
      </c>
      <c r="JY327" s="162">
        <f t="shared" si="1599"/>
        <v>0</v>
      </c>
      <c r="JZ327" s="162">
        <f t="shared" si="1599"/>
        <v>0</v>
      </c>
      <c r="KA327" s="162">
        <f t="shared" si="1599"/>
        <v>0</v>
      </c>
      <c r="KB327" s="162">
        <f t="shared" si="1599"/>
        <v>0</v>
      </c>
      <c r="KC327" s="162">
        <f t="shared" si="1599"/>
        <v>0</v>
      </c>
      <c r="KD327" s="162">
        <f t="shared" si="1599"/>
        <v>0</v>
      </c>
      <c r="KE327" s="162">
        <f t="shared" si="1599"/>
        <v>0</v>
      </c>
      <c r="KF327" s="162">
        <f t="shared" si="1599"/>
        <v>0</v>
      </c>
      <c r="KG327" s="162">
        <f t="shared" si="1599"/>
        <v>0</v>
      </c>
      <c r="KH327" s="162">
        <f t="shared" si="1599"/>
        <v>0</v>
      </c>
      <c r="KI327" s="162">
        <f t="shared" si="1599"/>
        <v>0</v>
      </c>
      <c r="KJ327" s="162">
        <f t="shared" si="1599"/>
        <v>0</v>
      </c>
      <c r="KK327" s="162">
        <f t="shared" si="1599"/>
        <v>0</v>
      </c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</row>
    <row r="328" ht="14.25" customHeight="1" spans="1:326" x14ac:dyDescent="0.25">
      <c r="A328" s="1">
        <v>11</v>
      </c>
      <c r="B328" s="1">
        <f t="shared" ref="B328:C328" si="1600">B327+1</f>
        <v>318</v>
      </c>
      <c r="C328" s="232">
        <f t="shared" si="1600"/>
        <v>43783</v>
      </c>
      <c r="D328" s="162">
        <f t="shared" si="9"/>
        <v>0</v>
      </c>
      <c r="E328" s="162">
        <f>(SUMIFS(Profile!$F$2:$F$17521,Profile!$B$2:$B$17521,$B328,Profile!$C$2:$C$17521,E$8))*$C$6</f>
        <v>0</v>
      </c>
      <c r="F328" s="162">
        <f>(SUMIFS(Profile!$F$2:$F$17521,Profile!$B$2:$B$17521,$B328,Profile!$C$2:$C$17521,F$8))*$C$6</f>
        <v>0</v>
      </c>
      <c r="G328" s="162">
        <f>(SUMIFS(Profile!$F$2:$F$17521,Profile!$B$2:$B$17521,$B328,Profile!$C$2:$C$17521,G$8))*$C$6</f>
        <v>0</v>
      </c>
      <c r="H328" s="162">
        <f>(SUMIFS(Profile!$F$2:$F$17521,Profile!$B$2:$B$17521,$B328,Profile!$C$2:$C$17521,H$8))*$C$6</f>
        <v>0</v>
      </c>
      <c r="I328" s="162">
        <f>(SUMIFS(Profile!$F$2:$F$17521,Profile!$B$2:$B$17521,$B328,Profile!$C$2:$C$17521,I$8))*$C$6</f>
        <v>0</v>
      </c>
      <c r="J328" s="162">
        <f>(SUMIFS(Profile!$F$2:$F$17521,Profile!$B$2:$B$17521,$B328,Profile!$C$2:$C$17521,J$8))*$C$6</f>
        <v>0</v>
      </c>
      <c r="K328" s="162">
        <f>(SUMIFS(Profile!$F$2:$F$17521,Profile!$B$2:$B$17521,$B328,Profile!$C$2:$C$17521,K$8))*$C$6</f>
        <v>0</v>
      </c>
      <c r="L328" s="162">
        <f>(SUMIFS(Profile!$F$2:$F$17521,Profile!$B$2:$B$17521,$B328,Profile!$C$2:$C$17521,L$8))*$C$6</f>
        <v>0</v>
      </c>
      <c r="M328" s="162">
        <f>(SUMIFS(Profile!$F$2:$F$17521,Profile!$B$2:$B$17521,$B328,Profile!$C$2:$C$17521,M$8))*$C$6</f>
        <v>0</v>
      </c>
      <c r="N328" s="162">
        <f>(SUMIFS(Profile!$F$2:$F$17521,Profile!$B$2:$B$17521,$B328,Profile!$C$2:$C$17521,N$8))*$C$6</f>
        <v>0</v>
      </c>
      <c r="O328" s="162">
        <f>(SUMIFS(Profile!$F$2:$F$17521,Profile!$B$2:$B$17521,$B328,Profile!$C$2:$C$17521,O$8))*$C$6</f>
        <v>0</v>
      </c>
      <c r="P328" s="162">
        <f>(SUMIFS(Profile!$F$2:$F$17521,Profile!$B$2:$B$17521,$B328,Profile!$C$2:$C$17521,P$8))*$C$6</f>
        <v>0</v>
      </c>
      <c r="Q328" s="162">
        <f>(SUMIFS(Profile!$F$2:$F$17521,Profile!$B$2:$B$17521,$B328,Profile!$C$2:$C$17521,Q$8))*$C$6</f>
        <v>0</v>
      </c>
      <c r="R328" s="162">
        <f>(SUMIFS(Profile!$F$2:$F$17521,Profile!$B$2:$B$17521,$B328,Profile!$C$2:$C$17521,R$8))*$C$6</f>
        <v>0</v>
      </c>
      <c r="S328" s="162">
        <f>(SUMIFS(Profile!$F$2:$F$17521,Profile!$B$2:$B$17521,$B328,Profile!$C$2:$C$17521,S$8))*$C$6</f>
        <v>0</v>
      </c>
      <c r="T328" s="162">
        <f>(SUMIFS(Profile!$F$2:$F$17521,Profile!$B$2:$B$17521,$B328,Profile!$C$2:$C$17521,T$8))*$C$6</f>
        <v>0</v>
      </c>
      <c r="U328" s="162">
        <f>(SUMIFS(Profile!$F$2:$F$17521,Profile!$B$2:$B$17521,$B328,Profile!$C$2:$C$17521,U$8))*$C$6</f>
        <v>0</v>
      </c>
      <c r="V328" s="162">
        <f>(SUMIFS(Profile!$F$2:$F$17521,Profile!$B$2:$B$17521,$B328,Profile!$C$2:$C$17521,V$8))*$C$6</f>
        <v>0</v>
      </c>
      <c r="W328" s="162">
        <f>(SUMIFS(Profile!$F$2:$F$17521,Profile!$B$2:$B$17521,$B328,Profile!$C$2:$C$17521,W$8))*$C$6</f>
        <v>0</v>
      </c>
      <c r="X328" s="162">
        <f>(SUMIFS(Profile!$F$2:$F$17521,Profile!$B$2:$B$17521,$B328,Profile!$C$2:$C$17521,X$8))*$C$6</f>
        <v>0</v>
      </c>
      <c r="Y328" s="162">
        <f>(SUMIFS(Profile!$F$2:$F$17521,Profile!$B$2:$B$17521,$B328,Profile!$C$2:$C$17521,Y$8))*$C$6</f>
        <v>0</v>
      </c>
      <c r="Z328" s="162">
        <f>(SUMIFS(Profile!$F$2:$F$17521,Profile!$B$2:$B$17521,$B328,Profile!$C$2:$C$17521,Z$8))*$C$6</f>
        <v>0</v>
      </c>
      <c r="AA328" s="162">
        <f>(SUMIFS(Profile!$F$2:$F$17521,Profile!$B$2:$B$17521,$B328,Profile!$C$2:$C$17521,AA$8))*$C$6</f>
        <v>0</v>
      </c>
      <c r="AB328" s="162">
        <f>(SUMIFS(Profile!$F$2:$F$17521,Profile!$B$2:$B$17521,$B328,Profile!$C$2:$C$17521,AB$8))*$C$6</f>
        <v>0</v>
      </c>
      <c r="AC328" s="162">
        <f>(SUMIFS(Profile!$F$2:$F$17521,Profile!$B$2:$B$17521,$B328,Profile!$C$2:$C$17521,AC$8))*$C$6</f>
        <v>0</v>
      </c>
      <c r="AD328" s="162">
        <f>(SUMIFS(Profile!$F$2:$F$17521,Profile!$B$2:$B$17521,$B328,Profile!$C$2:$C$17521,AD$8))*$C$6</f>
        <v>0</v>
      </c>
      <c r="AE328" s="162">
        <f>(SUMIFS(Profile!$F$2:$F$17521,Profile!$B$2:$B$17521,$B328,Profile!$C$2:$C$17521,AE$8))*$C$6</f>
        <v>0</v>
      </c>
      <c r="AF328" s="162">
        <f>(SUMIFS(Profile!$F$2:$F$17521,Profile!$B$2:$B$17521,$B328,Profile!$C$2:$C$17521,AF$8))*$C$6</f>
        <v>0</v>
      </c>
      <c r="AG328" s="162">
        <f>(SUMIFS(Profile!$F$2:$F$17521,Profile!$B$2:$B$17521,$B328,Profile!$C$2:$C$17521,AG$8))*$C$6</f>
        <v>0</v>
      </c>
      <c r="AH328" s="162">
        <f>(SUMIFS(Profile!$F$2:$F$17521,Profile!$B$2:$B$17521,$B328,Profile!$C$2:$C$17521,AH$8))*$C$6</f>
        <v>0</v>
      </c>
      <c r="AI328" s="162">
        <f>(SUMIFS(Profile!$F$2:$F$17521,Profile!$B$2:$B$17521,$B328,Profile!$C$2:$C$17521,AI$8))*$C$6</f>
        <v>0</v>
      </c>
      <c r="AJ328" s="162">
        <f>(SUMIFS(Profile!$F$2:$F$17521,Profile!$B$2:$B$17521,$B328,Profile!$C$2:$C$17521,AJ$8))*$C$6</f>
        <v>0</v>
      </c>
      <c r="AK328" s="162">
        <f>(SUMIFS(Profile!$F$2:$F$17521,Profile!$B$2:$B$17521,$B328,Profile!$C$2:$C$17521,AK$8))*$C$6</f>
        <v>0</v>
      </c>
      <c r="AL328" s="162">
        <f>(SUMIFS(Profile!$F$2:$F$17521,Profile!$B$2:$B$17521,$B328,Profile!$C$2:$C$17521,AL$8))*$C$6</f>
        <v>0</v>
      </c>
      <c r="AM328" s="162">
        <f>(SUMIFS(Profile!$F$2:$F$17521,Profile!$B$2:$B$17521,$B328,Profile!$C$2:$C$17521,AM$8))*$C$6</f>
        <v>0</v>
      </c>
      <c r="AN328" s="162">
        <f>(SUMIFS(Profile!$F$2:$F$17521,Profile!$B$2:$B$17521,$B328,Profile!$C$2:$C$17521,AN$8))*$C$6</f>
        <v>0</v>
      </c>
      <c r="AO328" s="162">
        <f>(SUMIFS(Profile!$F$2:$F$17521,Profile!$B$2:$B$17521,$B328,Profile!$C$2:$C$17521,AO$8))*$C$6</f>
        <v>0</v>
      </c>
      <c r="AP328" s="162">
        <f>(SUMIFS(Profile!$F$2:$F$17521,Profile!$B$2:$B$17521,$B328,Profile!$C$2:$C$17521,AP$8))*$C$6</f>
        <v>0</v>
      </c>
      <c r="AQ328" s="162">
        <f>(SUMIFS(Profile!$F$2:$F$17521,Profile!$B$2:$B$17521,$B328,Profile!$C$2:$C$17521,AQ$8))*$C$6</f>
        <v>0</v>
      </c>
      <c r="AR328" s="162">
        <f>(SUMIFS(Profile!$F$2:$F$17521,Profile!$B$2:$B$17521,$B328,Profile!$C$2:$C$17521,AR$8))*$C$6</f>
        <v>0</v>
      </c>
      <c r="AS328" s="162">
        <f>(SUMIFS(Profile!$F$2:$F$17521,Profile!$B$2:$B$17521,$B328,Profile!$C$2:$C$17521,AS$8))*$C$6</f>
        <v>0</v>
      </c>
      <c r="AT328" s="162">
        <f>(SUMIFS(Profile!$F$2:$F$17521,Profile!$B$2:$B$17521,$B328,Profile!$C$2:$C$17521,AT$8))*$C$6</f>
        <v>0</v>
      </c>
      <c r="AU328" s="162">
        <f>(SUMIFS(Profile!$F$2:$F$17521,Profile!$B$2:$B$17521,$B328,Profile!$C$2:$C$17521,AU$8))*$C$6</f>
        <v>0</v>
      </c>
      <c r="AV328" s="162">
        <f>(SUMIFS(Profile!$F$2:$F$17521,Profile!$B$2:$B$17521,$B328,Profile!$C$2:$C$17521,AV$8))*$C$6</f>
        <v>0</v>
      </c>
      <c r="AW328" s="162">
        <f>(SUMIFS(Profile!$F$2:$F$17521,Profile!$B$2:$B$17521,$B328,Profile!$C$2:$C$17521,AW$8))*$C$6</f>
        <v>0</v>
      </c>
      <c r="AX328" s="162">
        <f>(SUMIFS(Profile!$F$2:$F$17521,Profile!$B$2:$B$17521,$B328,Profile!$C$2:$C$17521,AX$8))*$C$6</f>
        <v>0</v>
      </c>
      <c r="AY328" s="162">
        <f>(SUMIFS(Profile!$F$2:$F$17521,Profile!$B$2:$B$17521,$B328,Profile!$C$2:$C$17521,AY$8))*$C$6</f>
        <v>0</v>
      </c>
      <c r="AZ328" s="162">
        <f>(SUMIFS(Profile!$F$2:$F$17521,Profile!$B$2:$B$17521,$B328,Profile!$C$2:$C$17521,AZ$8))*$C$6</f>
        <v>0</v>
      </c>
      <c r="BA328" s="162">
        <f t="shared" si="10"/>
        <v>0</v>
      </c>
      <c r="BB328" s="162">
        <f>(SUMIFS(Profile!$E$2:$E$17521,Profile!$B$2:$B$17521,$B328,Profile!$C$2:$C$17521,BB$8))*$C$9</f>
        <v>0</v>
      </c>
      <c r="BC328" s="162">
        <f>(SUMIFS(Profile!$E$2:$E$17521,Profile!$B$2:$B$17521,$B328,Profile!$C$2:$C$17521,BC$8))*$C$9</f>
        <v>0</v>
      </c>
      <c r="BD328" s="162">
        <f>(SUMIFS(Profile!$E$2:$E$17521,Profile!$B$2:$B$17521,$B328,Profile!$C$2:$C$17521,BD$8))*$C$9</f>
        <v>0</v>
      </c>
      <c r="BE328" s="162">
        <f>(SUMIFS(Profile!$E$2:$E$17521,Profile!$B$2:$B$17521,$B328,Profile!$C$2:$C$17521,BE$8))*$C$9</f>
        <v>0</v>
      </c>
      <c r="BF328" s="162">
        <f>(SUMIFS(Profile!$E$2:$E$17521,Profile!$B$2:$B$17521,$B328,Profile!$C$2:$C$17521,BF$8))*$C$9</f>
        <v>0</v>
      </c>
      <c r="BG328" s="162">
        <f>(SUMIFS(Profile!$E$2:$E$17521,Profile!$B$2:$B$17521,$B328,Profile!$C$2:$C$17521,BG$8))*$C$9</f>
        <v>0</v>
      </c>
      <c r="BH328" s="162">
        <f>(SUMIFS(Profile!$E$2:$E$17521,Profile!$B$2:$B$17521,$B328,Profile!$C$2:$C$17521,BH$8))*$C$9</f>
        <v>0</v>
      </c>
      <c r="BI328" s="162">
        <f>(SUMIFS(Profile!$E$2:$E$17521,Profile!$B$2:$B$17521,$B328,Profile!$C$2:$C$17521,BI$8))*$C$9</f>
        <v>0</v>
      </c>
      <c r="BJ328" s="162">
        <f>(SUMIFS(Profile!$E$2:$E$17521,Profile!$B$2:$B$17521,$B328,Profile!$C$2:$C$17521,BJ$8))*$C$9</f>
        <v>0</v>
      </c>
      <c r="BK328" s="162">
        <f>(SUMIFS(Profile!$E$2:$E$17521,Profile!$B$2:$B$17521,$B328,Profile!$C$2:$C$17521,BK$8))*$C$9</f>
        <v>0</v>
      </c>
      <c r="BL328" s="162">
        <f>(SUMIFS(Profile!$E$2:$E$17521,Profile!$B$2:$B$17521,$B328,Profile!$C$2:$C$17521,BL$8))*$C$9</f>
        <v>0</v>
      </c>
      <c r="BM328" s="162">
        <f>(SUMIFS(Profile!$E$2:$E$17521,Profile!$B$2:$B$17521,$B328,Profile!$C$2:$C$17521,BM$8))*$C$9</f>
        <v>0</v>
      </c>
      <c r="BN328" s="162">
        <f>(SUMIFS(Profile!$E$2:$E$17521,Profile!$B$2:$B$17521,$B328,Profile!$C$2:$C$17521,BN$8))*$C$9</f>
        <v>0</v>
      </c>
      <c r="BO328" s="162">
        <f>(SUMIFS(Profile!$E$2:$E$17521,Profile!$B$2:$B$17521,$B328,Profile!$C$2:$C$17521,BO$8))*$C$9</f>
        <v>0</v>
      </c>
      <c r="BP328" s="162">
        <f>(SUMIFS(Profile!$E$2:$E$17521,Profile!$B$2:$B$17521,$B328,Profile!$C$2:$C$17521,BP$8))*$C$9</f>
        <v>0</v>
      </c>
      <c r="BQ328" s="162">
        <f>(SUMIFS(Profile!$E$2:$E$17521,Profile!$B$2:$B$17521,$B328,Profile!$C$2:$C$17521,BQ$8))*$C$9</f>
        <v>0</v>
      </c>
      <c r="BR328" s="162">
        <f>(SUMIFS(Profile!$E$2:$E$17521,Profile!$B$2:$B$17521,$B328,Profile!$C$2:$C$17521,BR$8))*$C$9</f>
        <v>0</v>
      </c>
      <c r="BS328" s="162">
        <f>(SUMIFS(Profile!$E$2:$E$17521,Profile!$B$2:$B$17521,$B328,Profile!$C$2:$C$17521,BS$8))*$C$9</f>
        <v>0</v>
      </c>
      <c r="BT328" s="162">
        <f>(SUMIFS(Profile!$E$2:$E$17521,Profile!$B$2:$B$17521,$B328,Profile!$C$2:$C$17521,BT$8))*$C$9</f>
        <v>0</v>
      </c>
      <c r="BU328" s="162">
        <f>(SUMIFS(Profile!$E$2:$E$17521,Profile!$B$2:$B$17521,$B328,Profile!$C$2:$C$17521,BU$8))*$C$9</f>
        <v>0</v>
      </c>
      <c r="BV328" s="162">
        <f>(SUMIFS(Profile!$E$2:$E$17521,Profile!$B$2:$B$17521,$B328,Profile!$C$2:$C$17521,BV$8))*$C$9</f>
        <v>0</v>
      </c>
      <c r="BW328" s="162">
        <f>(SUMIFS(Profile!$E$2:$E$17521,Profile!$B$2:$B$17521,$B328,Profile!$C$2:$C$17521,BW$8))*$C$9</f>
        <v>0</v>
      </c>
      <c r="BX328" s="162">
        <f>(SUMIFS(Profile!$E$2:$E$17521,Profile!$B$2:$B$17521,$B328,Profile!$C$2:$C$17521,BX$8))*$C$9</f>
        <v>0</v>
      </c>
      <c r="BY328" s="162">
        <f>(SUMIFS(Profile!$E$2:$E$17521,Profile!$B$2:$B$17521,$B328,Profile!$C$2:$C$17521,BY$8))*$C$9</f>
        <v>0</v>
      </c>
      <c r="BZ328" s="162">
        <f>(SUMIFS(Profile!$E$2:$E$17521,Profile!$B$2:$B$17521,$B328,Profile!$C$2:$C$17521,BZ$8))*$C$9</f>
        <v>0</v>
      </c>
      <c r="CA328" s="162">
        <f>(SUMIFS(Profile!$E$2:$E$17521,Profile!$B$2:$B$17521,$B328,Profile!$C$2:$C$17521,CA$8))*$C$9</f>
        <v>0</v>
      </c>
      <c r="CB328" s="162">
        <f>(SUMIFS(Profile!$E$2:$E$17521,Profile!$B$2:$B$17521,$B328,Profile!$C$2:$C$17521,CB$8))*$C$9</f>
        <v>0</v>
      </c>
      <c r="CC328" s="162">
        <f>(SUMIFS(Profile!$E$2:$E$17521,Profile!$B$2:$B$17521,$B328,Profile!$C$2:$C$17521,CC$8))*$C$9</f>
        <v>0</v>
      </c>
      <c r="CD328" s="162">
        <f>(SUMIFS(Profile!$E$2:$E$17521,Profile!$B$2:$B$17521,$B328,Profile!$C$2:$C$17521,CD$8))*$C$9</f>
        <v>0</v>
      </c>
      <c r="CE328" s="162">
        <f>(SUMIFS(Profile!$E$2:$E$17521,Profile!$B$2:$B$17521,$B328,Profile!$C$2:$C$17521,CE$8))*$C$9</f>
        <v>0</v>
      </c>
      <c r="CF328" s="162">
        <f>(SUMIFS(Profile!$E$2:$E$17521,Profile!$B$2:$B$17521,$B328,Profile!$C$2:$C$17521,CF$8))*$C$9</f>
        <v>0</v>
      </c>
      <c r="CG328" s="162">
        <f>(SUMIFS(Profile!$E$2:$E$17521,Profile!$B$2:$B$17521,$B328,Profile!$C$2:$C$17521,CG$8))*$C$9</f>
        <v>0</v>
      </c>
      <c r="CH328" s="162">
        <f>(SUMIFS(Profile!$E$2:$E$17521,Profile!$B$2:$B$17521,$B328,Profile!$C$2:$C$17521,CH$8))*$C$9</f>
        <v>0</v>
      </c>
      <c r="CI328" s="162">
        <f>(SUMIFS(Profile!$E$2:$E$17521,Profile!$B$2:$B$17521,$B328,Profile!$C$2:$C$17521,CI$8))*$C$9</f>
        <v>0</v>
      </c>
      <c r="CJ328" s="162">
        <f>(SUMIFS(Profile!$E$2:$E$17521,Profile!$B$2:$B$17521,$B328,Profile!$C$2:$C$17521,CJ$8))*$C$9</f>
        <v>0</v>
      </c>
      <c r="CK328" s="162">
        <f>(SUMIFS(Profile!$E$2:$E$17521,Profile!$B$2:$B$17521,$B328,Profile!$C$2:$C$17521,CK$8))*$C$9</f>
        <v>0</v>
      </c>
      <c r="CL328" s="162">
        <f>(SUMIFS(Profile!$E$2:$E$17521,Profile!$B$2:$B$17521,$B328,Profile!$C$2:$C$17521,CL$8))*$C$9</f>
        <v>0</v>
      </c>
      <c r="CM328" s="162">
        <f>(SUMIFS(Profile!$E$2:$E$17521,Profile!$B$2:$B$17521,$B328,Profile!$C$2:$C$17521,CM$8))*$C$9</f>
        <v>0</v>
      </c>
      <c r="CN328" s="162">
        <f>(SUMIFS(Profile!$E$2:$E$17521,Profile!$B$2:$B$17521,$B328,Profile!$C$2:$C$17521,CN$8))*$C$9</f>
        <v>0</v>
      </c>
      <c r="CO328" s="162">
        <f>(SUMIFS(Profile!$E$2:$E$17521,Profile!$B$2:$B$17521,$B328,Profile!$C$2:$C$17521,CO$8))*$C$9</f>
        <v>0</v>
      </c>
      <c r="CP328" s="162">
        <f>(SUMIFS(Profile!$E$2:$E$17521,Profile!$B$2:$B$17521,$B328,Profile!$C$2:$C$17521,CP$8))*$C$9</f>
        <v>0</v>
      </c>
      <c r="CQ328" s="162">
        <f>(SUMIFS(Profile!$E$2:$E$17521,Profile!$B$2:$B$17521,$B328,Profile!$C$2:$C$17521,CQ$8))*$C$9</f>
        <v>0</v>
      </c>
      <c r="CR328" s="162">
        <f>(SUMIFS(Profile!$E$2:$E$17521,Profile!$B$2:$B$17521,$B328,Profile!$C$2:$C$17521,CR$8))*$C$9</f>
        <v>0</v>
      </c>
      <c r="CS328" s="162">
        <f>(SUMIFS(Profile!$E$2:$E$17521,Profile!$B$2:$B$17521,$B328,Profile!$C$2:$C$17521,CS$8))*$C$9</f>
        <v>0</v>
      </c>
      <c r="CT328" s="162">
        <f>(SUMIFS(Profile!$E$2:$E$17521,Profile!$B$2:$B$17521,$B328,Profile!$C$2:$C$17521,CT$8))*$C$9</f>
        <v>0</v>
      </c>
      <c r="CU328" s="162">
        <f>(SUMIFS(Profile!$E$2:$E$17521,Profile!$B$2:$B$17521,$B328,Profile!$C$2:$C$17521,CU$8))*$C$9</f>
        <v>0</v>
      </c>
      <c r="CV328" s="162">
        <f>(SUMIFS(Profile!$E$2:$E$17521,Profile!$B$2:$B$17521,$B328,Profile!$C$2:$C$17521,CV$8))*$C$9</f>
        <v>0</v>
      </c>
      <c r="CW328" s="162">
        <f>(SUMIFS(Profile!$E$2:$E$17521,Profile!$B$2:$B$17521,$B328,Profile!$C$2:$C$17521,CW$8))*$C$9</f>
        <v>0</v>
      </c>
      <c r="CX328" s="162">
        <f t="shared" si="11"/>
        <v>0</v>
      </c>
      <c r="CY328" s="162">
        <f t="shared" ref="CY328:ET328" si="1601">MAX(BB328-E328,0)</f>
        <v>0</v>
      </c>
      <c r="CZ328" s="162">
        <f t="shared" si="1601"/>
        <v>0</v>
      </c>
      <c r="DA328" s="162">
        <f t="shared" si="1601"/>
        <v>0</v>
      </c>
      <c r="DB328" s="162">
        <f t="shared" si="1601"/>
        <v>0</v>
      </c>
      <c r="DC328" s="162">
        <f t="shared" si="1601"/>
        <v>0</v>
      </c>
      <c r="DD328" s="162">
        <f t="shared" si="1601"/>
        <v>0</v>
      </c>
      <c r="DE328" s="162">
        <f t="shared" si="1601"/>
        <v>0</v>
      </c>
      <c r="DF328" s="162">
        <f t="shared" si="1601"/>
        <v>0</v>
      </c>
      <c r="DG328" s="162">
        <f t="shared" si="1601"/>
        <v>0</v>
      </c>
      <c r="DH328" s="162">
        <f t="shared" si="1601"/>
        <v>0</v>
      </c>
      <c r="DI328" s="162">
        <f t="shared" si="1601"/>
        <v>0</v>
      </c>
      <c r="DJ328" s="162">
        <f t="shared" si="1601"/>
        <v>0</v>
      </c>
      <c r="DK328" s="162">
        <f t="shared" si="1601"/>
        <v>0</v>
      </c>
      <c r="DL328" s="162">
        <f t="shared" si="1601"/>
        <v>0</v>
      </c>
      <c r="DM328" s="162">
        <f t="shared" si="1601"/>
        <v>0</v>
      </c>
      <c r="DN328" s="162">
        <f t="shared" si="1601"/>
        <v>0</v>
      </c>
      <c r="DO328" s="162">
        <f t="shared" si="1601"/>
        <v>0</v>
      </c>
      <c r="DP328" s="162">
        <f t="shared" si="1601"/>
        <v>0</v>
      </c>
      <c r="DQ328" s="162">
        <f t="shared" si="1601"/>
        <v>0</v>
      </c>
      <c r="DR328" s="162">
        <f t="shared" si="1601"/>
        <v>0</v>
      </c>
      <c r="DS328" s="162">
        <f t="shared" si="1601"/>
        <v>0</v>
      </c>
      <c r="DT328" s="162">
        <f t="shared" si="1601"/>
        <v>0</v>
      </c>
      <c r="DU328" s="162">
        <f t="shared" si="1601"/>
        <v>0</v>
      </c>
      <c r="DV328" s="162">
        <f t="shared" si="1601"/>
        <v>0</v>
      </c>
      <c r="DW328" s="162">
        <f t="shared" si="1601"/>
        <v>0</v>
      </c>
      <c r="DX328" s="162">
        <f t="shared" si="1601"/>
        <v>0</v>
      </c>
      <c r="DY328" s="162">
        <f t="shared" si="1601"/>
        <v>0</v>
      </c>
      <c r="DZ328" s="162">
        <f t="shared" si="1601"/>
        <v>0</v>
      </c>
      <c r="EA328" s="162">
        <f t="shared" si="1601"/>
        <v>0</v>
      </c>
      <c r="EB328" s="162">
        <f t="shared" si="1601"/>
        <v>0</v>
      </c>
      <c r="EC328" s="162">
        <f t="shared" si="1601"/>
        <v>0</v>
      </c>
      <c r="ED328" s="162">
        <f t="shared" si="1601"/>
        <v>0</v>
      </c>
      <c r="EE328" s="162">
        <f t="shared" si="1601"/>
        <v>0</v>
      </c>
      <c r="EF328" s="162">
        <f t="shared" si="1601"/>
        <v>0</v>
      </c>
      <c r="EG328" s="162">
        <f t="shared" si="1601"/>
        <v>0</v>
      </c>
      <c r="EH328" s="162">
        <f t="shared" si="1601"/>
        <v>0</v>
      </c>
      <c r="EI328" s="162">
        <f t="shared" si="1601"/>
        <v>0</v>
      </c>
      <c r="EJ328" s="162">
        <f t="shared" si="1601"/>
        <v>0</v>
      </c>
      <c r="EK328" s="162">
        <f t="shared" si="1601"/>
        <v>0</v>
      </c>
      <c r="EL328" s="162">
        <f t="shared" si="1601"/>
        <v>0</v>
      </c>
      <c r="EM328" s="162">
        <f t="shared" si="1601"/>
        <v>0</v>
      </c>
      <c r="EN328" s="162">
        <f t="shared" si="1601"/>
        <v>0</v>
      </c>
      <c r="EO328" s="162">
        <f t="shared" si="1601"/>
        <v>0</v>
      </c>
      <c r="EP328" s="162">
        <f t="shared" si="1601"/>
        <v>0</v>
      </c>
      <c r="EQ328" s="162">
        <f t="shared" si="1601"/>
        <v>0</v>
      </c>
      <c r="ER328" s="162">
        <f t="shared" si="1601"/>
        <v>0</v>
      </c>
      <c r="ES328" s="162">
        <f t="shared" si="1601"/>
        <v>0</v>
      </c>
      <c r="ET328" s="162">
        <f t="shared" si="1601"/>
        <v>0</v>
      </c>
      <c r="EU328" s="162">
        <f t="shared" si="13"/>
        <v>0</v>
      </c>
      <c r="EV328" s="162">
        <f t="shared" ref="EV328:GQ328" si="1602">BB328-CY328</f>
        <v>0</v>
      </c>
      <c r="EW328" s="162">
        <f t="shared" si="1602"/>
        <v>0</v>
      </c>
      <c r="EX328" s="162">
        <f t="shared" si="1602"/>
        <v>0</v>
      </c>
      <c r="EY328" s="162">
        <f t="shared" si="1602"/>
        <v>0</v>
      </c>
      <c r="EZ328" s="162">
        <f t="shared" si="1602"/>
        <v>0</v>
      </c>
      <c r="FA328" s="162">
        <f t="shared" si="1602"/>
        <v>0</v>
      </c>
      <c r="FB328" s="162">
        <f t="shared" si="1602"/>
        <v>0</v>
      </c>
      <c r="FC328" s="162">
        <f t="shared" si="1602"/>
        <v>0</v>
      </c>
      <c r="FD328" s="162">
        <f t="shared" si="1602"/>
        <v>0</v>
      </c>
      <c r="FE328" s="162">
        <f t="shared" si="1602"/>
        <v>0</v>
      </c>
      <c r="FF328" s="162">
        <f t="shared" si="1602"/>
        <v>0</v>
      </c>
      <c r="FG328" s="162">
        <f t="shared" si="1602"/>
        <v>0</v>
      </c>
      <c r="FH328" s="162">
        <f t="shared" si="1602"/>
        <v>0</v>
      </c>
      <c r="FI328" s="162">
        <f t="shared" si="1602"/>
        <v>0</v>
      </c>
      <c r="FJ328" s="162">
        <f t="shared" si="1602"/>
        <v>0</v>
      </c>
      <c r="FK328" s="162">
        <f t="shared" si="1602"/>
        <v>0</v>
      </c>
      <c r="FL328" s="162">
        <f t="shared" si="1602"/>
        <v>0</v>
      </c>
      <c r="FM328" s="162">
        <f t="shared" si="1602"/>
        <v>0</v>
      </c>
      <c r="FN328" s="162">
        <f t="shared" si="1602"/>
        <v>0</v>
      </c>
      <c r="FO328" s="162">
        <f t="shared" si="1602"/>
        <v>0</v>
      </c>
      <c r="FP328" s="162">
        <f t="shared" si="1602"/>
        <v>0</v>
      </c>
      <c r="FQ328" s="162">
        <f t="shared" si="1602"/>
        <v>0</v>
      </c>
      <c r="FR328" s="162">
        <f t="shared" si="1602"/>
        <v>0</v>
      </c>
      <c r="FS328" s="162">
        <f t="shared" si="1602"/>
        <v>0</v>
      </c>
      <c r="FT328" s="162">
        <f t="shared" si="1602"/>
        <v>0</v>
      </c>
      <c r="FU328" s="162">
        <f t="shared" si="1602"/>
        <v>0</v>
      </c>
      <c r="FV328" s="162">
        <f t="shared" si="1602"/>
        <v>0</v>
      </c>
      <c r="FW328" s="162">
        <f t="shared" si="1602"/>
        <v>0</v>
      </c>
      <c r="FX328" s="162">
        <f t="shared" si="1602"/>
        <v>0</v>
      </c>
      <c r="FY328" s="162">
        <f t="shared" si="1602"/>
        <v>0</v>
      </c>
      <c r="FZ328" s="162">
        <f t="shared" si="1602"/>
        <v>0</v>
      </c>
      <c r="GA328" s="162">
        <f t="shared" si="1602"/>
        <v>0</v>
      </c>
      <c r="GB328" s="162">
        <f t="shared" si="1602"/>
        <v>0</v>
      </c>
      <c r="GC328" s="162">
        <f t="shared" si="1602"/>
        <v>0</v>
      </c>
      <c r="GD328" s="162">
        <f t="shared" si="1602"/>
        <v>0</v>
      </c>
      <c r="GE328" s="162">
        <f t="shared" si="1602"/>
        <v>0</v>
      </c>
      <c r="GF328" s="162">
        <f t="shared" si="1602"/>
        <v>0</v>
      </c>
      <c r="GG328" s="162">
        <f t="shared" si="1602"/>
        <v>0</v>
      </c>
      <c r="GH328" s="162">
        <f t="shared" si="1602"/>
        <v>0</v>
      </c>
      <c r="GI328" s="162">
        <f t="shared" si="1602"/>
        <v>0</v>
      </c>
      <c r="GJ328" s="162">
        <f t="shared" si="1602"/>
        <v>0</v>
      </c>
      <c r="GK328" s="162">
        <f t="shared" si="1602"/>
        <v>0</v>
      </c>
      <c r="GL328" s="162">
        <f t="shared" si="1602"/>
        <v>0</v>
      </c>
      <c r="GM328" s="162">
        <f t="shared" si="1602"/>
        <v>0</v>
      </c>
      <c r="GN328" s="162">
        <f t="shared" si="1602"/>
        <v>0</v>
      </c>
      <c r="GO328" s="162">
        <f t="shared" si="1602"/>
        <v>0</v>
      </c>
      <c r="GP328" s="162">
        <f t="shared" si="1602"/>
        <v>0</v>
      </c>
      <c r="GQ328" s="162">
        <f t="shared" si="1602"/>
        <v>0</v>
      </c>
      <c r="GR328" s="162">
        <f t="shared" si="15"/>
        <v>0</v>
      </c>
      <c r="GS328" s="162">
        <f t="shared" ref="GS328:IN328" si="1603">E328-EV328</f>
        <v>0</v>
      </c>
      <c r="GT328" s="162">
        <f t="shared" si="1603"/>
        <v>0</v>
      </c>
      <c r="GU328" s="162">
        <f t="shared" si="1603"/>
        <v>0</v>
      </c>
      <c r="GV328" s="162">
        <f t="shared" si="1603"/>
        <v>0</v>
      </c>
      <c r="GW328" s="162">
        <f t="shared" si="1603"/>
        <v>0</v>
      </c>
      <c r="GX328" s="162">
        <f t="shared" si="1603"/>
        <v>0</v>
      </c>
      <c r="GY328" s="162">
        <f t="shared" si="1603"/>
        <v>0</v>
      </c>
      <c r="GZ328" s="162">
        <f t="shared" si="1603"/>
        <v>0</v>
      </c>
      <c r="HA328" s="162">
        <f t="shared" si="1603"/>
        <v>0</v>
      </c>
      <c r="HB328" s="162">
        <f t="shared" si="1603"/>
        <v>0</v>
      </c>
      <c r="HC328" s="162">
        <f t="shared" si="1603"/>
        <v>0</v>
      </c>
      <c r="HD328" s="162">
        <f t="shared" si="1603"/>
        <v>0</v>
      </c>
      <c r="HE328" s="162">
        <f t="shared" si="1603"/>
        <v>0</v>
      </c>
      <c r="HF328" s="162">
        <f t="shared" si="1603"/>
        <v>0</v>
      </c>
      <c r="HG328" s="162">
        <f t="shared" si="1603"/>
        <v>0</v>
      </c>
      <c r="HH328" s="162">
        <f t="shared" si="1603"/>
        <v>0</v>
      </c>
      <c r="HI328" s="162">
        <f t="shared" si="1603"/>
        <v>0</v>
      </c>
      <c r="HJ328" s="162">
        <f t="shared" si="1603"/>
        <v>0</v>
      </c>
      <c r="HK328" s="162">
        <f t="shared" si="1603"/>
        <v>0</v>
      </c>
      <c r="HL328" s="162">
        <f t="shared" si="1603"/>
        <v>0</v>
      </c>
      <c r="HM328" s="162">
        <f t="shared" si="1603"/>
        <v>0</v>
      </c>
      <c r="HN328" s="162">
        <f t="shared" si="1603"/>
        <v>0</v>
      </c>
      <c r="HO328" s="162">
        <f t="shared" si="1603"/>
        <v>0</v>
      </c>
      <c r="HP328" s="162">
        <f t="shared" si="1603"/>
        <v>0</v>
      </c>
      <c r="HQ328" s="162">
        <f t="shared" si="1603"/>
        <v>0</v>
      </c>
      <c r="HR328" s="162">
        <f t="shared" si="1603"/>
        <v>0</v>
      </c>
      <c r="HS328" s="162">
        <f t="shared" si="1603"/>
        <v>0</v>
      </c>
      <c r="HT328" s="162">
        <f t="shared" si="1603"/>
        <v>0</v>
      </c>
      <c r="HU328" s="162">
        <f t="shared" si="1603"/>
        <v>0</v>
      </c>
      <c r="HV328" s="162">
        <f t="shared" si="1603"/>
        <v>0</v>
      </c>
      <c r="HW328" s="162">
        <f t="shared" si="1603"/>
        <v>0</v>
      </c>
      <c r="HX328" s="162">
        <f t="shared" si="1603"/>
        <v>0</v>
      </c>
      <c r="HY328" s="162">
        <f t="shared" si="1603"/>
        <v>0</v>
      </c>
      <c r="HZ328" s="162">
        <f t="shared" si="1603"/>
        <v>0</v>
      </c>
      <c r="IA328" s="162">
        <f t="shared" si="1603"/>
        <v>0</v>
      </c>
      <c r="IB328" s="162">
        <f t="shared" si="1603"/>
        <v>0</v>
      </c>
      <c r="IC328" s="162">
        <f t="shared" si="1603"/>
        <v>0</v>
      </c>
      <c r="ID328" s="162">
        <f t="shared" si="1603"/>
        <v>0</v>
      </c>
      <c r="IE328" s="162">
        <f t="shared" si="1603"/>
        <v>0</v>
      </c>
      <c r="IF328" s="162">
        <f t="shared" si="1603"/>
        <v>0</v>
      </c>
      <c r="IG328" s="162">
        <f t="shared" si="1603"/>
        <v>0</v>
      </c>
      <c r="IH328" s="162">
        <f t="shared" si="1603"/>
        <v>0</v>
      </c>
      <c r="II328" s="162">
        <f t="shared" si="1603"/>
        <v>0</v>
      </c>
      <c r="IJ328" s="162">
        <f t="shared" si="1603"/>
        <v>0</v>
      </c>
      <c r="IK328" s="162">
        <f t="shared" si="1603"/>
        <v>0</v>
      </c>
      <c r="IL328" s="162">
        <f t="shared" si="1603"/>
        <v>0</v>
      </c>
      <c r="IM328" s="162">
        <f t="shared" si="1603"/>
        <v>0</v>
      </c>
      <c r="IN328" s="162">
        <f t="shared" si="1603"/>
        <v>0</v>
      </c>
      <c r="IO328" s="162">
        <f t="shared" si="17"/>
        <v>0</v>
      </c>
      <c r="IP328" s="162">
        <f t="shared" si="23"/>
        <v>0</v>
      </c>
      <c r="IQ328" s="162">
        <f t="shared" ref="IQ328:KK328" si="1604">MAX((MIN(CZ328+IP328,$IO$7))-GT328,0)</f>
        <v>0</v>
      </c>
      <c r="IR328" s="162">
        <f t="shared" si="1604"/>
        <v>0</v>
      </c>
      <c r="IS328" s="162">
        <f t="shared" si="1604"/>
        <v>0</v>
      </c>
      <c r="IT328" s="162">
        <f t="shared" si="1604"/>
        <v>0</v>
      </c>
      <c r="IU328" s="162">
        <f t="shared" si="1604"/>
        <v>0</v>
      </c>
      <c r="IV328" s="162">
        <f t="shared" si="1604"/>
        <v>0</v>
      </c>
      <c r="IW328" s="162">
        <f t="shared" si="1604"/>
        <v>0</v>
      </c>
      <c r="IX328" s="162">
        <f t="shared" si="1604"/>
        <v>0</v>
      </c>
      <c r="IY328" s="162">
        <f t="shared" si="1604"/>
        <v>0</v>
      </c>
      <c r="IZ328" s="162">
        <f t="shared" si="1604"/>
        <v>0</v>
      </c>
      <c r="JA328" s="162">
        <f t="shared" si="1604"/>
        <v>0</v>
      </c>
      <c r="JB328" s="162">
        <f t="shared" si="1604"/>
        <v>0</v>
      </c>
      <c r="JC328" s="162">
        <f t="shared" si="1604"/>
        <v>0</v>
      </c>
      <c r="JD328" s="162">
        <f t="shared" si="1604"/>
        <v>0</v>
      </c>
      <c r="JE328" s="162">
        <f t="shared" si="1604"/>
        <v>0</v>
      </c>
      <c r="JF328" s="162">
        <f t="shared" si="1604"/>
        <v>0</v>
      </c>
      <c r="JG328" s="162">
        <f t="shared" si="1604"/>
        <v>0</v>
      </c>
      <c r="JH328" s="162">
        <f t="shared" si="1604"/>
        <v>0</v>
      </c>
      <c r="JI328" s="162">
        <f t="shared" si="1604"/>
        <v>0</v>
      </c>
      <c r="JJ328" s="162">
        <f t="shared" si="1604"/>
        <v>0</v>
      </c>
      <c r="JK328" s="162">
        <f t="shared" si="1604"/>
        <v>0</v>
      </c>
      <c r="JL328" s="162">
        <f t="shared" si="1604"/>
        <v>0</v>
      </c>
      <c r="JM328" s="162">
        <f t="shared" si="1604"/>
        <v>0</v>
      </c>
      <c r="JN328" s="162">
        <f t="shared" si="1604"/>
        <v>0</v>
      </c>
      <c r="JO328" s="162">
        <f t="shared" si="1604"/>
        <v>0</v>
      </c>
      <c r="JP328" s="162">
        <f t="shared" si="1604"/>
        <v>0</v>
      </c>
      <c r="JQ328" s="162">
        <f t="shared" si="1604"/>
        <v>0</v>
      </c>
      <c r="JR328" s="162">
        <f t="shared" si="1604"/>
        <v>0</v>
      </c>
      <c r="JS328" s="162">
        <f t="shared" si="1604"/>
        <v>0</v>
      </c>
      <c r="JT328" s="162">
        <f t="shared" si="1604"/>
        <v>0</v>
      </c>
      <c r="JU328" s="162">
        <f t="shared" si="1604"/>
        <v>0</v>
      </c>
      <c r="JV328" s="162">
        <f t="shared" si="1604"/>
        <v>0</v>
      </c>
      <c r="JW328" s="162">
        <f t="shared" si="1604"/>
        <v>0</v>
      </c>
      <c r="JX328" s="162">
        <f t="shared" si="1604"/>
        <v>0</v>
      </c>
      <c r="JY328" s="162">
        <f t="shared" si="1604"/>
        <v>0</v>
      </c>
      <c r="JZ328" s="162">
        <f t="shared" si="1604"/>
        <v>0</v>
      </c>
      <c r="KA328" s="162">
        <f t="shared" si="1604"/>
        <v>0</v>
      </c>
      <c r="KB328" s="162">
        <f t="shared" si="1604"/>
        <v>0</v>
      </c>
      <c r="KC328" s="162">
        <f t="shared" si="1604"/>
        <v>0</v>
      </c>
      <c r="KD328" s="162">
        <f t="shared" si="1604"/>
        <v>0</v>
      </c>
      <c r="KE328" s="162">
        <f t="shared" si="1604"/>
        <v>0</v>
      </c>
      <c r="KF328" s="162">
        <f t="shared" si="1604"/>
        <v>0</v>
      </c>
      <c r="KG328" s="162">
        <f t="shared" si="1604"/>
        <v>0</v>
      </c>
      <c r="KH328" s="162">
        <f t="shared" si="1604"/>
        <v>0</v>
      </c>
      <c r="KI328" s="162">
        <f t="shared" si="1604"/>
        <v>0</v>
      </c>
      <c r="KJ328" s="162">
        <f t="shared" si="1604"/>
        <v>0</v>
      </c>
      <c r="KK328" s="162">
        <f t="shared" si="1604"/>
        <v>0</v>
      </c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</row>
    <row r="329" ht="14.25" customHeight="1" spans="1:326" x14ac:dyDescent="0.25">
      <c r="A329" s="1">
        <v>11</v>
      </c>
      <c r="B329" s="1">
        <f t="shared" ref="B329:C329" si="1605">B328+1</f>
        <v>319</v>
      </c>
      <c r="C329" s="232">
        <f t="shared" si="1605"/>
        <v>43784</v>
      </c>
      <c r="D329" s="162">
        <f t="shared" si="9"/>
        <v>0</v>
      </c>
      <c r="E329" s="162">
        <f>(SUMIFS(Profile!$F$2:$F$17521,Profile!$B$2:$B$17521,$B329,Profile!$C$2:$C$17521,E$8))*$C$6</f>
        <v>0</v>
      </c>
      <c r="F329" s="162">
        <f>(SUMIFS(Profile!$F$2:$F$17521,Profile!$B$2:$B$17521,$B329,Profile!$C$2:$C$17521,F$8))*$C$6</f>
        <v>0</v>
      </c>
      <c r="G329" s="162">
        <f>(SUMIFS(Profile!$F$2:$F$17521,Profile!$B$2:$B$17521,$B329,Profile!$C$2:$C$17521,G$8))*$C$6</f>
        <v>0</v>
      </c>
      <c r="H329" s="162">
        <f>(SUMIFS(Profile!$F$2:$F$17521,Profile!$B$2:$B$17521,$B329,Profile!$C$2:$C$17521,H$8))*$C$6</f>
        <v>0</v>
      </c>
      <c r="I329" s="162">
        <f>(SUMIFS(Profile!$F$2:$F$17521,Profile!$B$2:$B$17521,$B329,Profile!$C$2:$C$17521,I$8))*$C$6</f>
        <v>0</v>
      </c>
      <c r="J329" s="162">
        <f>(SUMIFS(Profile!$F$2:$F$17521,Profile!$B$2:$B$17521,$B329,Profile!$C$2:$C$17521,J$8))*$C$6</f>
        <v>0</v>
      </c>
      <c r="K329" s="162">
        <f>(SUMIFS(Profile!$F$2:$F$17521,Profile!$B$2:$B$17521,$B329,Profile!$C$2:$C$17521,K$8))*$C$6</f>
        <v>0</v>
      </c>
      <c r="L329" s="162">
        <f>(SUMIFS(Profile!$F$2:$F$17521,Profile!$B$2:$B$17521,$B329,Profile!$C$2:$C$17521,L$8))*$C$6</f>
        <v>0</v>
      </c>
      <c r="M329" s="162">
        <f>(SUMIFS(Profile!$F$2:$F$17521,Profile!$B$2:$B$17521,$B329,Profile!$C$2:$C$17521,M$8))*$C$6</f>
        <v>0</v>
      </c>
      <c r="N329" s="162">
        <f>(SUMIFS(Profile!$F$2:$F$17521,Profile!$B$2:$B$17521,$B329,Profile!$C$2:$C$17521,N$8))*$C$6</f>
        <v>0</v>
      </c>
      <c r="O329" s="162">
        <f>(SUMIFS(Profile!$F$2:$F$17521,Profile!$B$2:$B$17521,$B329,Profile!$C$2:$C$17521,O$8))*$C$6</f>
        <v>0</v>
      </c>
      <c r="P329" s="162">
        <f>(SUMIFS(Profile!$F$2:$F$17521,Profile!$B$2:$B$17521,$B329,Profile!$C$2:$C$17521,P$8))*$C$6</f>
        <v>0</v>
      </c>
      <c r="Q329" s="162">
        <f>(SUMIFS(Profile!$F$2:$F$17521,Profile!$B$2:$B$17521,$B329,Profile!$C$2:$C$17521,Q$8))*$C$6</f>
        <v>0</v>
      </c>
      <c r="R329" s="162">
        <f>(SUMIFS(Profile!$F$2:$F$17521,Profile!$B$2:$B$17521,$B329,Profile!$C$2:$C$17521,R$8))*$C$6</f>
        <v>0</v>
      </c>
      <c r="S329" s="162">
        <f>(SUMIFS(Profile!$F$2:$F$17521,Profile!$B$2:$B$17521,$B329,Profile!$C$2:$C$17521,S$8))*$C$6</f>
        <v>0</v>
      </c>
      <c r="T329" s="162">
        <f>(SUMIFS(Profile!$F$2:$F$17521,Profile!$B$2:$B$17521,$B329,Profile!$C$2:$C$17521,T$8))*$C$6</f>
        <v>0</v>
      </c>
      <c r="U329" s="162">
        <f>(SUMIFS(Profile!$F$2:$F$17521,Profile!$B$2:$B$17521,$B329,Profile!$C$2:$C$17521,U$8))*$C$6</f>
        <v>0</v>
      </c>
      <c r="V329" s="162">
        <f>(SUMIFS(Profile!$F$2:$F$17521,Profile!$B$2:$B$17521,$B329,Profile!$C$2:$C$17521,V$8))*$C$6</f>
        <v>0</v>
      </c>
      <c r="W329" s="162">
        <f>(SUMIFS(Profile!$F$2:$F$17521,Profile!$B$2:$B$17521,$B329,Profile!$C$2:$C$17521,W$8))*$C$6</f>
        <v>0</v>
      </c>
      <c r="X329" s="162">
        <f>(SUMIFS(Profile!$F$2:$F$17521,Profile!$B$2:$B$17521,$B329,Profile!$C$2:$C$17521,X$8))*$C$6</f>
        <v>0</v>
      </c>
      <c r="Y329" s="162">
        <f>(SUMIFS(Profile!$F$2:$F$17521,Profile!$B$2:$B$17521,$B329,Profile!$C$2:$C$17521,Y$8))*$C$6</f>
        <v>0</v>
      </c>
      <c r="Z329" s="162">
        <f>(SUMIFS(Profile!$F$2:$F$17521,Profile!$B$2:$B$17521,$B329,Profile!$C$2:$C$17521,Z$8))*$C$6</f>
        <v>0</v>
      </c>
      <c r="AA329" s="162">
        <f>(SUMIFS(Profile!$F$2:$F$17521,Profile!$B$2:$B$17521,$B329,Profile!$C$2:$C$17521,AA$8))*$C$6</f>
        <v>0</v>
      </c>
      <c r="AB329" s="162">
        <f>(SUMIFS(Profile!$F$2:$F$17521,Profile!$B$2:$B$17521,$B329,Profile!$C$2:$C$17521,AB$8))*$C$6</f>
        <v>0</v>
      </c>
      <c r="AC329" s="162">
        <f>(SUMIFS(Profile!$F$2:$F$17521,Profile!$B$2:$B$17521,$B329,Profile!$C$2:$C$17521,AC$8))*$C$6</f>
        <v>0</v>
      </c>
      <c r="AD329" s="162">
        <f>(SUMIFS(Profile!$F$2:$F$17521,Profile!$B$2:$B$17521,$B329,Profile!$C$2:$C$17521,AD$8))*$C$6</f>
        <v>0</v>
      </c>
      <c r="AE329" s="162">
        <f>(SUMIFS(Profile!$F$2:$F$17521,Profile!$B$2:$B$17521,$B329,Profile!$C$2:$C$17521,AE$8))*$C$6</f>
        <v>0</v>
      </c>
      <c r="AF329" s="162">
        <f>(SUMIFS(Profile!$F$2:$F$17521,Profile!$B$2:$B$17521,$B329,Profile!$C$2:$C$17521,AF$8))*$C$6</f>
        <v>0</v>
      </c>
      <c r="AG329" s="162">
        <f>(SUMIFS(Profile!$F$2:$F$17521,Profile!$B$2:$B$17521,$B329,Profile!$C$2:$C$17521,AG$8))*$C$6</f>
        <v>0</v>
      </c>
      <c r="AH329" s="162">
        <f>(SUMIFS(Profile!$F$2:$F$17521,Profile!$B$2:$B$17521,$B329,Profile!$C$2:$C$17521,AH$8))*$C$6</f>
        <v>0</v>
      </c>
      <c r="AI329" s="162">
        <f>(SUMIFS(Profile!$F$2:$F$17521,Profile!$B$2:$B$17521,$B329,Profile!$C$2:$C$17521,AI$8))*$C$6</f>
        <v>0</v>
      </c>
      <c r="AJ329" s="162">
        <f>(SUMIFS(Profile!$F$2:$F$17521,Profile!$B$2:$B$17521,$B329,Profile!$C$2:$C$17521,AJ$8))*$C$6</f>
        <v>0</v>
      </c>
      <c r="AK329" s="162">
        <f>(SUMIFS(Profile!$F$2:$F$17521,Profile!$B$2:$B$17521,$B329,Profile!$C$2:$C$17521,AK$8))*$C$6</f>
        <v>0</v>
      </c>
      <c r="AL329" s="162">
        <f>(SUMIFS(Profile!$F$2:$F$17521,Profile!$B$2:$B$17521,$B329,Profile!$C$2:$C$17521,AL$8))*$C$6</f>
        <v>0</v>
      </c>
      <c r="AM329" s="162">
        <f>(SUMIFS(Profile!$F$2:$F$17521,Profile!$B$2:$B$17521,$B329,Profile!$C$2:$C$17521,AM$8))*$C$6</f>
        <v>0</v>
      </c>
      <c r="AN329" s="162">
        <f>(SUMIFS(Profile!$F$2:$F$17521,Profile!$B$2:$B$17521,$B329,Profile!$C$2:$C$17521,AN$8))*$C$6</f>
        <v>0</v>
      </c>
      <c r="AO329" s="162">
        <f>(SUMIFS(Profile!$F$2:$F$17521,Profile!$B$2:$B$17521,$B329,Profile!$C$2:$C$17521,AO$8))*$C$6</f>
        <v>0</v>
      </c>
      <c r="AP329" s="162">
        <f>(SUMIFS(Profile!$F$2:$F$17521,Profile!$B$2:$B$17521,$B329,Profile!$C$2:$C$17521,AP$8))*$C$6</f>
        <v>0</v>
      </c>
      <c r="AQ329" s="162">
        <f>(SUMIFS(Profile!$F$2:$F$17521,Profile!$B$2:$B$17521,$B329,Profile!$C$2:$C$17521,AQ$8))*$C$6</f>
        <v>0</v>
      </c>
      <c r="AR329" s="162">
        <f>(SUMIFS(Profile!$F$2:$F$17521,Profile!$B$2:$B$17521,$B329,Profile!$C$2:$C$17521,AR$8))*$C$6</f>
        <v>0</v>
      </c>
      <c r="AS329" s="162">
        <f>(SUMIFS(Profile!$F$2:$F$17521,Profile!$B$2:$B$17521,$B329,Profile!$C$2:$C$17521,AS$8))*$C$6</f>
        <v>0</v>
      </c>
      <c r="AT329" s="162">
        <f>(SUMIFS(Profile!$F$2:$F$17521,Profile!$B$2:$B$17521,$B329,Profile!$C$2:$C$17521,AT$8))*$C$6</f>
        <v>0</v>
      </c>
      <c r="AU329" s="162">
        <f>(SUMIFS(Profile!$F$2:$F$17521,Profile!$B$2:$B$17521,$B329,Profile!$C$2:$C$17521,AU$8))*$C$6</f>
        <v>0</v>
      </c>
      <c r="AV329" s="162">
        <f>(SUMIFS(Profile!$F$2:$F$17521,Profile!$B$2:$B$17521,$B329,Profile!$C$2:$C$17521,AV$8))*$C$6</f>
        <v>0</v>
      </c>
      <c r="AW329" s="162">
        <f>(SUMIFS(Profile!$F$2:$F$17521,Profile!$B$2:$B$17521,$B329,Profile!$C$2:$C$17521,AW$8))*$C$6</f>
        <v>0</v>
      </c>
      <c r="AX329" s="162">
        <f>(SUMIFS(Profile!$F$2:$F$17521,Profile!$B$2:$B$17521,$B329,Profile!$C$2:$C$17521,AX$8))*$C$6</f>
        <v>0</v>
      </c>
      <c r="AY329" s="162">
        <f>(SUMIFS(Profile!$F$2:$F$17521,Profile!$B$2:$B$17521,$B329,Profile!$C$2:$C$17521,AY$8))*$C$6</f>
        <v>0</v>
      </c>
      <c r="AZ329" s="162">
        <f>(SUMIFS(Profile!$F$2:$F$17521,Profile!$B$2:$B$17521,$B329,Profile!$C$2:$C$17521,AZ$8))*$C$6</f>
        <v>0</v>
      </c>
      <c r="BA329" s="162">
        <f t="shared" si="10"/>
        <v>0</v>
      </c>
      <c r="BB329" s="162">
        <f>(SUMIFS(Profile!$E$2:$E$17521,Profile!$B$2:$B$17521,$B329,Profile!$C$2:$C$17521,BB$8))*$C$9</f>
        <v>0</v>
      </c>
      <c r="BC329" s="162">
        <f>(SUMIFS(Profile!$E$2:$E$17521,Profile!$B$2:$B$17521,$B329,Profile!$C$2:$C$17521,BC$8))*$C$9</f>
        <v>0</v>
      </c>
      <c r="BD329" s="162">
        <f>(SUMIFS(Profile!$E$2:$E$17521,Profile!$B$2:$B$17521,$B329,Profile!$C$2:$C$17521,BD$8))*$C$9</f>
        <v>0</v>
      </c>
      <c r="BE329" s="162">
        <f>(SUMIFS(Profile!$E$2:$E$17521,Profile!$B$2:$B$17521,$B329,Profile!$C$2:$C$17521,BE$8))*$C$9</f>
        <v>0</v>
      </c>
      <c r="BF329" s="162">
        <f>(SUMIFS(Profile!$E$2:$E$17521,Profile!$B$2:$B$17521,$B329,Profile!$C$2:$C$17521,BF$8))*$C$9</f>
        <v>0</v>
      </c>
      <c r="BG329" s="162">
        <f>(SUMIFS(Profile!$E$2:$E$17521,Profile!$B$2:$B$17521,$B329,Profile!$C$2:$C$17521,BG$8))*$C$9</f>
        <v>0</v>
      </c>
      <c r="BH329" s="162">
        <f>(SUMIFS(Profile!$E$2:$E$17521,Profile!$B$2:$B$17521,$B329,Profile!$C$2:$C$17521,BH$8))*$C$9</f>
        <v>0</v>
      </c>
      <c r="BI329" s="162">
        <f>(SUMIFS(Profile!$E$2:$E$17521,Profile!$B$2:$B$17521,$B329,Profile!$C$2:$C$17521,BI$8))*$C$9</f>
        <v>0</v>
      </c>
      <c r="BJ329" s="162">
        <f>(SUMIFS(Profile!$E$2:$E$17521,Profile!$B$2:$B$17521,$B329,Profile!$C$2:$C$17521,BJ$8))*$C$9</f>
        <v>0</v>
      </c>
      <c r="BK329" s="162">
        <f>(SUMIFS(Profile!$E$2:$E$17521,Profile!$B$2:$B$17521,$B329,Profile!$C$2:$C$17521,BK$8))*$C$9</f>
        <v>0</v>
      </c>
      <c r="BL329" s="162">
        <f>(SUMIFS(Profile!$E$2:$E$17521,Profile!$B$2:$B$17521,$B329,Profile!$C$2:$C$17521,BL$8))*$C$9</f>
        <v>0</v>
      </c>
      <c r="BM329" s="162">
        <f>(SUMIFS(Profile!$E$2:$E$17521,Profile!$B$2:$B$17521,$B329,Profile!$C$2:$C$17521,BM$8))*$C$9</f>
        <v>0</v>
      </c>
      <c r="BN329" s="162">
        <f>(SUMIFS(Profile!$E$2:$E$17521,Profile!$B$2:$B$17521,$B329,Profile!$C$2:$C$17521,BN$8))*$C$9</f>
        <v>0</v>
      </c>
      <c r="BO329" s="162">
        <f>(SUMIFS(Profile!$E$2:$E$17521,Profile!$B$2:$B$17521,$B329,Profile!$C$2:$C$17521,BO$8))*$C$9</f>
        <v>0</v>
      </c>
      <c r="BP329" s="162">
        <f>(SUMIFS(Profile!$E$2:$E$17521,Profile!$B$2:$B$17521,$B329,Profile!$C$2:$C$17521,BP$8))*$C$9</f>
        <v>0</v>
      </c>
      <c r="BQ329" s="162">
        <f>(SUMIFS(Profile!$E$2:$E$17521,Profile!$B$2:$B$17521,$B329,Profile!$C$2:$C$17521,BQ$8))*$C$9</f>
        <v>0</v>
      </c>
      <c r="BR329" s="162">
        <f>(SUMIFS(Profile!$E$2:$E$17521,Profile!$B$2:$B$17521,$B329,Profile!$C$2:$C$17521,BR$8))*$C$9</f>
        <v>0</v>
      </c>
      <c r="BS329" s="162">
        <f>(SUMIFS(Profile!$E$2:$E$17521,Profile!$B$2:$B$17521,$B329,Profile!$C$2:$C$17521,BS$8))*$C$9</f>
        <v>0</v>
      </c>
      <c r="BT329" s="162">
        <f>(SUMIFS(Profile!$E$2:$E$17521,Profile!$B$2:$B$17521,$B329,Profile!$C$2:$C$17521,BT$8))*$C$9</f>
        <v>0</v>
      </c>
      <c r="BU329" s="162">
        <f>(SUMIFS(Profile!$E$2:$E$17521,Profile!$B$2:$B$17521,$B329,Profile!$C$2:$C$17521,BU$8))*$C$9</f>
        <v>0</v>
      </c>
      <c r="BV329" s="162">
        <f>(SUMIFS(Profile!$E$2:$E$17521,Profile!$B$2:$B$17521,$B329,Profile!$C$2:$C$17521,BV$8))*$C$9</f>
        <v>0</v>
      </c>
      <c r="BW329" s="162">
        <f>(SUMIFS(Profile!$E$2:$E$17521,Profile!$B$2:$B$17521,$B329,Profile!$C$2:$C$17521,BW$8))*$C$9</f>
        <v>0</v>
      </c>
      <c r="BX329" s="162">
        <f>(SUMIFS(Profile!$E$2:$E$17521,Profile!$B$2:$B$17521,$B329,Profile!$C$2:$C$17521,BX$8))*$C$9</f>
        <v>0</v>
      </c>
      <c r="BY329" s="162">
        <f>(SUMIFS(Profile!$E$2:$E$17521,Profile!$B$2:$B$17521,$B329,Profile!$C$2:$C$17521,BY$8))*$C$9</f>
        <v>0</v>
      </c>
      <c r="BZ329" s="162">
        <f>(SUMIFS(Profile!$E$2:$E$17521,Profile!$B$2:$B$17521,$B329,Profile!$C$2:$C$17521,BZ$8))*$C$9</f>
        <v>0</v>
      </c>
      <c r="CA329" s="162">
        <f>(SUMIFS(Profile!$E$2:$E$17521,Profile!$B$2:$B$17521,$B329,Profile!$C$2:$C$17521,CA$8))*$C$9</f>
        <v>0</v>
      </c>
      <c r="CB329" s="162">
        <f>(SUMIFS(Profile!$E$2:$E$17521,Profile!$B$2:$B$17521,$B329,Profile!$C$2:$C$17521,CB$8))*$C$9</f>
        <v>0</v>
      </c>
      <c r="CC329" s="162">
        <f>(SUMIFS(Profile!$E$2:$E$17521,Profile!$B$2:$B$17521,$B329,Profile!$C$2:$C$17521,CC$8))*$C$9</f>
        <v>0</v>
      </c>
      <c r="CD329" s="162">
        <f>(SUMIFS(Profile!$E$2:$E$17521,Profile!$B$2:$B$17521,$B329,Profile!$C$2:$C$17521,CD$8))*$C$9</f>
        <v>0</v>
      </c>
      <c r="CE329" s="162">
        <f>(SUMIFS(Profile!$E$2:$E$17521,Profile!$B$2:$B$17521,$B329,Profile!$C$2:$C$17521,CE$8))*$C$9</f>
        <v>0</v>
      </c>
      <c r="CF329" s="162">
        <f>(SUMIFS(Profile!$E$2:$E$17521,Profile!$B$2:$B$17521,$B329,Profile!$C$2:$C$17521,CF$8))*$C$9</f>
        <v>0</v>
      </c>
      <c r="CG329" s="162">
        <f>(SUMIFS(Profile!$E$2:$E$17521,Profile!$B$2:$B$17521,$B329,Profile!$C$2:$C$17521,CG$8))*$C$9</f>
        <v>0</v>
      </c>
      <c r="CH329" s="162">
        <f>(SUMIFS(Profile!$E$2:$E$17521,Profile!$B$2:$B$17521,$B329,Profile!$C$2:$C$17521,CH$8))*$C$9</f>
        <v>0</v>
      </c>
      <c r="CI329" s="162">
        <f>(SUMIFS(Profile!$E$2:$E$17521,Profile!$B$2:$B$17521,$B329,Profile!$C$2:$C$17521,CI$8))*$C$9</f>
        <v>0</v>
      </c>
      <c r="CJ329" s="162">
        <f>(SUMIFS(Profile!$E$2:$E$17521,Profile!$B$2:$B$17521,$B329,Profile!$C$2:$C$17521,CJ$8))*$C$9</f>
        <v>0</v>
      </c>
      <c r="CK329" s="162">
        <f>(SUMIFS(Profile!$E$2:$E$17521,Profile!$B$2:$B$17521,$B329,Profile!$C$2:$C$17521,CK$8))*$C$9</f>
        <v>0</v>
      </c>
      <c r="CL329" s="162">
        <f>(SUMIFS(Profile!$E$2:$E$17521,Profile!$B$2:$B$17521,$B329,Profile!$C$2:$C$17521,CL$8))*$C$9</f>
        <v>0</v>
      </c>
      <c r="CM329" s="162">
        <f>(SUMIFS(Profile!$E$2:$E$17521,Profile!$B$2:$B$17521,$B329,Profile!$C$2:$C$17521,CM$8))*$C$9</f>
        <v>0</v>
      </c>
      <c r="CN329" s="162">
        <f>(SUMIFS(Profile!$E$2:$E$17521,Profile!$B$2:$B$17521,$B329,Profile!$C$2:$C$17521,CN$8))*$C$9</f>
        <v>0</v>
      </c>
      <c r="CO329" s="162">
        <f>(SUMIFS(Profile!$E$2:$E$17521,Profile!$B$2:$B$17521,$B329,Profile!$C$2:$C$17521,CO$8))*$C$9</f>
        <v>0</v>
      </c>
      <c r="CP329" s="162">
        <f>(SUMIFS(Profile!$E$2:$E$17521,Profile!$B$2:$B$17521,$B329,Profile!$C$2:$C$17521,CP$8))*$C$9</f>
        <v>0</v>
      </c>
      <c r="CQ329" s="162">
        <f>(SUMIFS(Profile!$E$2:$E$17521,Profile!$B$2:$B$17521,$B329,Profile!$C$2:$C$17521,CQ$8))*$C$9</f>
        <v>0</v>
      </c>
      <c r="CR329" s="162">
        <f>(SUMIFS(Profile!$E$2:$E$17521,Profile!$B$2:$B$17521,$B329,Profile!$C$2:$C$17521,CR$8))*$C$9</f>
        <v>0</v>
      </c>
      <c r="CS329" s="162">
        <f>(SUMIFS(Profile!$E$2:$E$17521,Profile!$B$2:$B$17521,$B329,Profile!$C$2:$C$17521,CS$8))*$C$9</f>
        <v>0</v>
      </c>
      <c r="CT329" s="162">
        <f>(SUMIFS(Profile!$E$2:$E$17521,Profile!$B$2:$B$17521,$B329,Profile!$C$2:$C$17521,CT$8))*$C$9</f>
        <v>0</v>
      </c>
      <c r="CU329" s="162">
        <f>(SUMIFS(Profile!$E$2:$E$17521,Profile!$B$2:$B$17521,$B329,Profile!$C$2:$C$17521,CU$8))*$C$9</f>
        <v>0</v>
      </c>
      <c r="CV329" s="162">
        <f>(SUMIFS(Profile!$E$2:$E$17521,Profile!$B$2:$B$17521,$B329,Profile!$C$2:$C$17521,CV$8))*$C$9</f>
        <v>0</v>
      </c>
      <c r="CW329" s="162">
        <f>(SUMIFS(Profile!$E$2:$E$17521,Profile!$B$2:$B$17521,$B329,Profile!$C$2:$C$17521,CW$8))*$C$9</f>
        <v>0</v>
      </c>
      <c r="CX329" s="162">
        <f t="shared" si="11"/>
        <v>0</v>
      </c>
      <c r="CY329" s="162">
        <f t="shared" ref="CY329:ET329" si="1606">MAX(BB329-E329,0)</f>
        <v>0</v>
      </c>
      <c r="CZ329" s="162">
        <f t="shared" si="1606"/>
        <v>0</v>
      </c>
      <c r="DA329" s="162">
        <f t="shared" si="1606"/>
        <v>0</v>
      </c>
      <c r="DB329" s="162">
        <f t="shared" si="1606"/>
        <v>0</v>
      </c>
      <c r="DC329" s="162">
        <f t="shared" si="1606"/>
        <v>0</v>
      </c>
      <c r="DD329" s="162">
        <f t="shared" si="1606"/>
        <v>0</v>
      </c>
      <c r="DE329" s="162">
        <f t="shared" si="1606"/>
        <v>0</v>
      </c>
      <c r="DF329" s="162">
        <f t="shared" si="1606"/>
        <v>0</v>
      </c>
      <c r="DG329" s="162">
        <f t="shared" si="1606"/>
        <v>0</v>
      </c>
      <c r="DH329" s="162">
        <f t="shared" si="1606"/>
        <v>0</v>
      </c>
      <c r="DI329" s="162">
        <f t="shared" si="1606"/>
        <v>0</v>
      </c>
      <c r="DJ329" s="162">
        <f t="shared" si="1606"/>
        <v>0</v>
      </c>
      <c r="DK329" s="162">
        <f t="shared" si="1606"/>
        <v>0</v>
      </c>
      <c r="DL329" s="162">
        <f t="shared" si="1606"/>
        <v>0</v>
      </c>
      <c r="DM329" s="162">
        <f t="shared" si="1606"/>
        <v>0</v>
      </c>
      <c r="DN329" s="162">
        <f t="shared" si="1606"/>
        <v>0</v>
      </c>
      <c r="DO329" s="162">
        <f t="shared" si="1606"/>
        <v>0</v>
      </c>
      <c r="DP329" s="162">
        <f t="shared" si="1606"/>
        <v>0</v>
      </c>
      <c r="DQ329" s="162">
        <f t="shared" si="1606"/>
        <v>0</v>
      </c>
      <c r="DR329" s="162">
        <f t="shared" si="1606"/>
        <v>0</v>
      </c>
      <c r="DS329" s="162">
        <f t="shared" si="1606"/>
        <v>0</v>
      </c>
      <c r="DT329" s="162">
        <f t="shared" si="1606"/>
        <v>0</v>
      </c>
      <c r="DU329" s="162">
        <f t="shared" si="1606"/>
        <v>0</v>
      </c>
      <c r="DV329" s="162">
        <f t="shared" si="1606"/>
        <v>0</v>
      </c>
      <c r="DW329" s="162">
        <f t="shared" si="1606"/>
        <v>0</v>
      </c>
      <c r="DX329" s="162">
        <f t="shared" si="1606"/>
        <v>0</v>
      </c>
      <c r="DY329" s="162">
        <f t="shared" si="1606"/>
        <v>0</v>
      </c>
      <c r="DZ329" s="162">
        <f t="shared" si="1606"/>
        <v>0</v>
      </c>
      <c r="EA329" s="162">
        <f t="shared" si="1606"/>
        <v>0</v>
      </c>
      <c r="EB329" s="162">
        <f t="shared" si="1606"/>
        <v>0</v>
      </c>
      <c r="EC329" s="162">
        <f t="shared" si="1606"/>
        <v>0</v>
      </c>
      <c r="ED329" s="162">
        <f t="shared" si="1606"/>
        <v>0</v>
      </c>
      <c r="EE329" s="162">
        <f t="shared" si="1606"/>
        <v>0</v>
      </c>
      <c r="EF329" s="162">
        <f t="shared" si="1606"/>
        <v>0</v>
      </c>
      <c r="EG329" s="162">
        <f t="shared" si="1606"/>
        <v>0</v>
      </c>
      <c r="EH329" s="162">
        <f t="shared" si="1606"/>
        <v>0</v>
      </c>
      <c r="EI329" s="162">
        <f t="shared" si="1606"/>
        <v>0</v>
      </c>
      <c r="EJ329" s="162">
        <f t="shared" si="1606"/>
        <v>0</v>
      </c>
      <c r="EK329" s="162">
        <f t="shared" si="1606"/>
        <v>0</v>
      </c>
      <c r="EL329" s="162">
        <f t="shared" si="1606"/>
        <v>0</v>
      </c>
      <c r="EM329" s="162">
        <f t="shared" si="1606"/>
        <v>0</v>
      </c>
      <c r="EN329" s="162">
        <f t="shared" si="1606"/>
        <v>0</v>
      </c>
      <c r="EO329" s="162">
        <f t="shared" si="1606"/>
        <v>0</v>
      </c>
      <c r="EP329" s="162">
        <f t="shared" si="1606"/>
        <v>0</v>
      </c>
      <c r="EQ329" s="162">
        <f t="shared" si="1606"/>
        <v>0</v>
      </c>
      <c r="ER329" s="162">
        <f t="shared" si="1606"/>
        <v>0</v>
      </c>
      <c r="ES329" s="162">
        <f t="shared" si="1606"/>
        <v>0</v>
      </c>
      <c r="ET329" s="162">
        <f t="shared" si="1606"/>
        <v>0</v>
      </c>
      <c r="EU329" s="162">
        <f t="shared" si="13"/>
        <v>0</v>
      </c>
      <c r="EV329" s="162">
        <f t="shared" ref="EV329:GQ329" si="1607">BB329-CY329</f>
        <v>0</v>
      </c>
      <c r="EW329" s="162">
        <f t="shared" si="1607"/>
        <v>0</v>
      </c>
      <c r="EX329" s="162">
        <f t="shared" si="1607"/>
        <v>0</v>
      </c>
      <c r="EY329" s="162">
        <f t="shared" si="1607"/>
        <v>0</v>
      </c>
      <c r="EZ329" s="162">
        <f t="shared" si="1607"/>
        <v>0</v>
      </c>
      <c r="FA329" s="162">
        <f t="shared" si="1607"/>
        <v>0</v>
      </c>
      <c r="FB329" s="162">
        <f t="shared" si="1607"/>
        <v>0</v>
      </c>
      <c r="FC329" s="162">
        <f t="shared" si="1607"/>
        <v>0</v>
      </c>
      <c r="FD329" s="162">
        <f t="shared" si="1607"/>
        <v>0</v>
      </c>
      <c r="FE329" s="162">
        <f t="shared" si="1607"/>
        <v>0</v>
      </c>
      <c r="FF329" s="162">
        <f t="shared" si="1607"/>
        <v>0</v>
      </c>
      <c r="FG329" s="162">
        <f t="shared" si="1607"/>
        <v>0</v>
      </c>
      <c r="FH329" s="162">
        <f t="shared" si="1607"/>
        <v>0</v>
      </c>
      <c r="FI329" s="162">
        <f t="shared" si="1607"/>
        <v>0</v>
      </c>
      <c r="FJ329" s="162">
        <f t="shared" si="1607"/>
        <v>0</v>
      </c>
      <c r="FK329" s="162">
        <f t="shared" si="1607"/>
        <v>0</v>
      </c>
      <c r="FL329" s="162">
        <f t="shared" si="1607"/>
        <v>0</v>
      </c>
      <c r="FM329" s="162">
        <f t="shared" si="1607"/>
        <v>0</v>
      </c>
      <c r="FN329" s="162">
        <f t="shared" si="1607"/>
        <v>0</v>
      </c>
      <c r="FO329" s="162">
        <f t="shared" si="1607"/>
        <v>0</v>
      </c>
      <c r="FP329" s="162">
        <f t="shared" si="1607"/>
        <v>0</v>
      </c>
      <c r="FQ329" s="162">
        <f t="shared" si="1607"/>
        <v>0</v>
      </c>
      <c r="FR329" s="162">
        <f t="shared" si="1607"/>
        <v>0</v>
      </c>
      <c r="FS329" s="162">
        <f t="shared" si="1607"/>
        <v>0</v>
      </c>
      <c r="FT329" s="162">
        <f t="shared" si="1607"/>
        <v>0</v>
      </c>
      <c r="FU329" s="162">
        <f t="shared" si="1607"/>
        <v>0</v>
      </c>
      <c r="FV329" s="162">
        <f t="shared" si="1607"/>
        <v>0</v>
      </c>
      <c r="FW329" s="162">
        <f t="shared" si="1607"/>
        <v>0</v>
      </c>
      <c r="FX329" s="162">
        <f t="shared" si="1607"/>
        <v>0</v>
      </c>
      <c r="FY329" s="162">
        <f t="shared" si="1607"/>
        <v>0</v>
      </c>
      <c r="FZ329" s="162">
        <f t="shared" si="1607"/>
        <v>0</v>
      </c>
      <c r="GA329" s="162">
        <f t="shared" si="1607"/>
        <v>0</v>
      </c>
      <c r="GB329" s="162">
        <f t="shared" si="1607"/>
        <v>0</v>
      </c>
      <c r="GC329" s="162">
        <f t="shared" si="1607"/>
        <v>0</v>
      </c>
      <c r="GD329" s="162">
        <f t="shared" si="1607"/>
        <v>0</v>
      </c>
      <c r="GE329" s="162">
        <f t="shared" si="1607"/>
        <v>0</v>
      </c>
      <c r="GF329" s="162">
        <f t="shared" si="1607"/>
        <v>0</v>
      </c>
      <c r="GG329" s="162">
        <f t="shared" si="1607"/>
        <v>0</v>
      </c>
      <c r="GH329" s="162">
        <f t="shared" si="1607"/>
        <v>0</v>
      </c>
      <c r="GI329" s="162">
        <f t="shared" si="1607"/>
        <v>0</v>
      </c>
      <c r="GJ329" s="162">
        <f t="shared" si="1607"/>
        <v>0</v>
      </c>
      <c r="GK329" s="162">
        <f t="shared" si="1607"/>
        <v>0</v>
      </c>
      <c r="GL329" s="162">
        <f t="shared" si="1607"/>
        <v>0</v>
      </c>
      <c r="GM329" s="162">
        <f t="shared" si="1607"/>
        <v>0</v>
      </c>
      <c r="GN329" s="162">
        <f t="shared" si="1607"/>
        <v>0</v>
      </c>
      <c r="GO329" s="162">
        <f t="shared" si="1607"/>
        <v>0</v>
      </c>
      <c r="GP329" s="162">
        <f t="shared" si="1607"/>
        <v>0</v>
      </c>
      <c r="GQ329" s="162">
        <f t="shared" si="1607"/>
        <v>0</v>
      </c>
      <c r="GR329" s="162">
        <f t="shared" si="15"/>
        <v>0</v>
      </c>
      <c r="GS329" s="162">
        <f t="shared" ref="GS329:IN329" si="1608">E329-EV329</f>
        <v>0</v>
      </c>
      <c r="GT329" s="162">
        <f t="shared" si="1608"/>
        <v>0</v>
      </c>
      <c r="GU329" s="162">
        <f t="shared" si="1608"/>
        <v>0</v>
      </c>
      <c r="GV329" s="162">
        <f t="shared" si="1608"/>
        <v>0</v>
      </c>
      <c r="GW329" s="162">
        <f t="shared" si="1608"/>
        <v>0</v>
      </c>
      <c r="GX329" s="162">
        <f t="shared" si="1608"/>
        <v>0</v>
      </c>
      <c r="GY329" s="162">
        <f t="shared" si="1608"/>
        <v>0</v>
      </c>
      <c r="GZ329" s="162">
        <f t="shared" si="1608"/>
        <v>0</v>
      </c>
      <c r="HA329" s="162">
        <f t="shared" si="1608"/>
        <v>0</v>
      </c>
      <c r="HB329" s="162">
        <f t="shared" si="1608"/>
        <v>0</v>
      </c>
      <c r="HC329" s="162">
        <f t="shared" si="1608"/>
        <v>0</v>
      </c>
      <c r="HD329" s="162">
        <f t="shared" si="1608"/>
        <v>0</v>
      </c>
      <c r="HE329" s="162">
        <f t="shared" si="1608"/>
        <v>0</v>
      </c>
      <c r="HF329" s="162">
        <f t="shared" si="1608"/>
        <v>0</v>
      </c>
      <c r="HG329" s="162">
        <f t="shared" si="1608"/>
        <v>0</v>
      </c>
      <c r="HH329" s="162">
        <f t="shared" si="1608"/>
        <v>0</v>
      </c>
      <c r="HI329" s="162">
        <f t="shared" si="1608"/>
        <v>0</v>
      </c>
      <c r="HJ329" s="162">
        <f t="shared" si="1608"/>
        <v>0</v>
      </c>
      <c r="HK329" s="162">
        <f t="shared" si="1608"/>
        <v>0</v>
      </c>
      <c r="HL329" s="162">
        <f t="shared" si="1608"/>
        <v>0</v>
      </c>
      <c r="HM329" s="162">
        <f t="shared" si="1608"/>
        <v>0</v>
      </c>
      <c r="HN329" s="162">
        <f t="shared" si="1608"/>
        <v>0</v>
      </c>
      <c r="HO329" s="162">
        <f t="shared" si="1608"/>
        <v>0</v>
      </c>
      <c r="HP329" s="162">
        <f t="shared" si="1608"/>
        <v>0</v>
      </c>
      <c r="HQ329" s="162">
        <f t="shared" si="1608"/>
        <v>0</v>
      </c>
      <c r="HR329" s="162">
        <f t="shared" si="1608"/>
        <v>0</v>
      </c>
      <c r="HS329" s="162">
        <f t="shared" si="1608"/>
        <v>0</v>
      </c>
      <c r="HT329" s="162">
        <f t="shared" si="1608"/>
        <v>0</v>
      </c>
      <c r="HU329" s="162">
        <f t="shared" si="1608"/>
        <v>0</v>
      </c>
      <c r="HV329" s="162">
        <f t="shared" si="1608"/>
        <v>0</v>
      </c>
      <c r="HW329" s="162">
        <f t="shared" si="1608"/>
        <v>0</v>
      </c>
      <c r="HX329" s="162">
        <f t="shared" si="1608"/>
        <v>0</v>
      </c>
      <c r="HY329" s="162">
        <f t="shared" si="1608"/>
        <v>0</v>
      </c>
      <c r="HZ329" s="162">
        <f t="shared" si="1608"/>
        <v>0</v>
      </c>
      <c r="IA329" s="162">
        <f t="shared" si="1608"/>
        <v>0</v>
      </c>
      <c r="IB329" s="162">
        <f t="shared" si="1608"/>
        <v>0</v>
      </c>
      <c r="IC329" s="162">
        <f t="shared" si="1608"/>
        <v>0</v>
      </c>
      <c r="ID329" s="162">
        <f t="shared" si="1608"/>
        <v>0</v>
      </c>
      <c r="IE329" s="162">
        <f t="shared" si="1608"/>
        <v>0</v>
      </c>
      <c r="IF329" s="162">
        <f t="shared" si="1608"/>
        <v>0</v>
      </c>
      <c r="IG329" s="162">
        <f t="shared" si="1608"/>
        <v>0</v>
      </c>
      <c r="IH329" s="162">
        <f t="shared" si="1608"/>
        <v>0</v>
      </c>
      <c r="II329" s="162">
        <f t="shared" si="1608"/>
        <v>0</v>
      </c>
      <c r="IJ329" s="162">
        <f t="shared" si="1608"/>
        <v>0</v>
      </c>
      <c r="IK329" s="162">
        <f t="shared" si="1608"/>
        <v>0</v>
      </c>
      <c r="IL329" s="162">
        <f t="shared" si="1608"/>
        <v>0</v>
      </c>
      <c r="IM329" s="162">
        <f t="shared" si="1608"/>
        <v>0</v>
      </c>
      <c r="IN329" s="162">
        <f t="shared" si="1608"/>
        <v>0</v>
      </c>
      <c r="IO329" s="162">
        <f t="shared" si="17"/>
        <v>0</v>
      </c>
      <c r="IP329" s="162">
        <f t="shared" si="23"/>
        <v>0</v>
      </c>
      <c r="IQ329" s="162">
        <f t="shared" ref="IQ329:KK329" si="1609">MAX((MIN(CZ329+IP329,$IO$7))-GT329,0)</f>
        <v>0</v>
      </c>
      <c r="IR329" s="162">
        <f t="shared" si="1609"/>
        <v>0</v>
      </c>
      <c r="IS329" s="162">
        <f t="shared" si="1609"/>
        <v>0</v>
      </c>
      <c r="IT329" s="162">
        <f t="shared" si="1609"/>
        <v>0</v>
      </c>
      <c r="IU329" s="162">
        <f t="shared" si="1609"/>
        <v>0</v>
      </c>
      <c r="IV329" s="162">
        <f t="shared" si="1609"/>
        <v>0</v>
      </c>
      <c r="IW329" s="162">
        <f t="shared" si="1609"/>
        <v>0</v>
      </c>
      <c r="IX329" s="162">
        <f t="shared" si="1609"/>
        <v>0</v>
      </c>
      <c r="IY329" s="162">
        <f t="shared" si="1609"/>
        <v>0</v>
      </c>
      <c r="IZ329" s="162">
        <f t="shared" si="1609"/>
        <v>0</v>
      </c>
      <c r="JA329" s="162">
        <f t="shared" si="1609"/>
        <v>0</v>
      </c>
      <c r="JB329" s="162">
        <f t="shared" si="1609"/>
        <v>0</v>
      </c>
      <c r="JC329" s="162">
        <f t="shared" si="1609"/>
        <v>0</v>
      </c>
      <c r="JD329" s="162">
        <f t="shared" si="1609"/>
        <v>0</v>
      </c>
      <c r="JE329" s="162">
        <f t="shared" si="1609"/>
        <v>0</v>
      </c>
      <c r="JF329" s="162">
        <f t="shared" si="1609"/>
        <v>0</v>
      </c>
      <c r="JG329" s="162">
        <f t="shared" si="1609"/>
        <v>0</v>
      </c>
      <c r="JH329" s="162">
        <f t="shared" si="1609"/>
        <v>0</v>
      </c>
      <c r="JI329" s="162">
        <f t="shared" si="1609"/>
        <v>0</v>
      </c>
      <c r="JJ329" s="162">
        <f t="shared" si="1609"/>
        <v>0</v>
      </c>
      <c r="JK329" s="162">
        <f t="shared" si="1609"/>
        <v>0</v>
      </c>
      <c r="JL329" s="162">
        <f t="shared" si="1609"/>
        <v>0</v>
      </c>
      <c r="JM329" s="162">
        <f t="shared" si="1609"/>
        <v>0</v>
      </c>
      <c r="JN329" s="162">
        <f t="shared" si="1609"/>
        <v>0</v>
      </c>
      <c r="JO329" s="162">
        <f t="shared" si="1609"/>
        <v>0</v>
      </c>
      <c r="JP329" s="162">
        <f t="shared" si="1609"/>
        <v>0</v>
      </c>
      <c r="JQ329" s="162">
        <f t="shared" si="1609"/>
        <v>0</v>
      </c>
      <c r="JR329" s="162">
        <f t="shared" si="1609"/>
        <v>0</v>
      </c>
      <c r="JS329" s="162">
        <f t="shared" si="1609"/>
        <v>0</v>
      </c>
      <c r="JT329" s="162">
        <f t="shared" si="1609"/>
        <v>0</v>
      </c>
      <c r="JU329" s="162">
        <f t="shared" si="1609"/>
        <v>0</v>
      </c>
      <c r="JV329" s="162">
        <f t="shared" si="1609"/>
        <v>0</v>
      </c>
      <c r="JW329" s="162">
        <f t="shared" si="1609"/>
        <v>0</v>
      </c>
      <c r="JX329" s="162">
        <f t="shared" si="1609"/>
        <v>0</v>
      </c>
      <c r="JY329" s="162">
        <f t="shared" si="1609"/>
        <v>0</v>
      </c>
      <c r="JZ329" s="162">
        <f t="shared" si="1609"/>
        <v>0</v>
      </c>
      <c r="KA329" s="162">
        <f t="shared" si="1609"/>
        <v>0</v>
      </c>
      <c r="KB329" s="162">
        <f t="shared" si="1609"/>
        <v>0</v>
      </c>
      <c r="KC329" s="162">
        <f t="shared" si="1609"/>
        <v>0</v>
      </c>
      <c r="KD329" s="162">
        <f t="shared" si="1609"/>
        <v>0</v>
      </c>
      <c r="KE329" s="162">
        <f t="shared" si="1609"/>
        <v>0</v>
      </c>
      <c r="KF329" s="162">
        <f t="shared" si="1609"/>
        <v>0</v>
      </c>
      <c r="KG329" s="162">
        <f t="shared" si="1609"/>
        <v>0</v>
      </c>
      <c r="KH329" s="162">
        <f t="shared" si="1609"/>
        <v>0</v>
      </c>
      <c r="KI329" s="162">
        <f t="shared" si="1609"/>
        <v>0</v>
      </c>
      <c r="KJ329" s="162">
        <f t="shared" si="1609"/>
        <v>0</v>
      </c>
      <c r="KK329" s="162">
        <f t="shared" si="1609"/>
        <v>0</v>
      </c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N329" s="1"/>
    </row>
    <row r="330" ht="14.25" customHeight="1" spans="1:326" x14ac:dyDescent="0.25">
      <c r="A330" s="1">
        <v>11</v>
      </c>
      <c r="B330" s="1">
        <f t="shared" ref="B330:C330" si="1610">B329+1</f>
        <v>320</v>
      </c>
      <c r="C330" s="232">
        <f t="shared" si="1610"/>
        <v>43785</v>
      </c>
      <c r="D330" s="162">
        <f t="shared" si="9"/>
        <v>0</v>
      </c>
      <c r="E330" s="162">
        <f>(SUMIFS(Profile!$F$2:$F$17521,Profile!$B$2:$B$17521,$B330,Profile!$C$2:$C$17521,E$8))*$C$6</f>
        <v>0</v>
      </c>
      <c r="F330" s="162">
        <f>(SUMIFS(Profile!$F$2:$F$17521,Profile!$B$2:$B$17521,$B330,Profile!$C$2:$C$17521,F$8))*$C$6</f>
        <v>0</v>
      </c>
      <c r="G330" s="162">
        <f>(SUMIFS(Profile!$F$2:$F$17521,Profile!$B$2:$B$17521,$B330,Profile!$C$2:$C$17521,G$8))*$C$6</f>
        <v>0</v>
      </c>
      <c r="H330" s="162">
        <f>(SUMIFS(Profile!$F$2:$F$17521,Profile!$B$2:$B$17521,$B330,Profile!$C$2:$C$17521,H$8))*$C$6</f>
        <v>0</v>
      </c>
      <c r="I330" s="162">
        <f>(SUMIFS(Profile!$F$2:$F$17521,Profile!$B$2:$B$17521,$B330,Profile!$C$2:$C$17521,I$8))*$C$6</f>
        <v>0</v>
      </c>
      <c r="J330" s="162">
        <f>(SUMIFS(Profile!$F$2:$F$17521,Profile!$B$2:$B$17521,$B330,Profile!$C$2:$C$17521,J$8))*$C$6</f>
        <v>0</v>
      </c>
      <c r="K330" s="162">
        <f>(SUMIFS(Profile!$F$2:$F$17521,Profile!$B$2:$B$17521,$B330,Profile!$C$2:$C$17521,K$8))*$C$6</f>
        <v>0</v>
      </c>
      <c r="L330" s="162">
        <f>(SUMIFS(Profile!$F$2:$F$17521,Profile!$B$2:$B$17521,$B330,Profile!$C$2:$C$17521,L$8))*$C$6</f>
        <v>0</v>
      </c>
      <c r="M330" s="162">
        <f>(SUMIFS(Profile!$F$2:$F$17521,Profile!$B$2:$B$17521,$B330,Profile!$C$2:$C$17521,M$8))*$C$6</f>
        <v>0</v>
      </c>
      <c r="N330" s="162">
        <f>(SUMIFS(Profile!$F$2:$F$17521,Profile!$B$2:$B$17521,$B330,Profile!$C$2:$C$17521,N$8))*$C$6</f>
        <v>0</v>
      </c>
      <c r="O330" s="162">
        <f>(SUMIFS(Profile!$F$2:$F$17521,Profile!$B$2:$B$17521,$B330,Profile!$C$2:$C$17521,O$8))*$C$6</f>
        <v>0</v>
      </c>
      <c r="P330" s="162">
        <f>(SUMIFS(Profile!$F$2:$F$17521,Profile!$B$2:$B$17521,$B330,Profile!$C$2:$C$17521,P$8))*$C$6</f>
        <v>0</v>
      </c>
      <c r="Q330" s="162">
        <f>(SUMIFS(Profile!$F$2:$F$17521,Profile!$B$2:$B$17521,$B330,Profile!$C$2:$C$17521,Q$8))*$C$6</f>
        <v>0</v>
      </c>
      <c r="R330" s="162">
        <f>(SUMIFS(Profile!$F$2:$F$17521,Profile!$B$2:$B$17521,$B330,Profile!$C$2:$C$17521,R$8))*$C$6</f>
        <v>0</v>
      </c>
      <c r="S330" s="162">
        <f>(SUMIFS(Profile!$F$2:$F$17521,Profile!$B$2:$B$17521,$B330,Profile!$C$2:$C$17521,S$8))*$C$6</f>
        <v>0</v>
      </c>
      <c r="T330" s="162">
        <f>(SUMIFS(Profile!$F$2:$F$17521,Profile!$B$2:$B$17521,$B330,Profile!$C$2:$C$17521,T$8))*$C$6</f>
        <v>0</v>
      </c>
      <c r="U330" s="162">
        <f>(SUMIFS(Profile!$F$2:$F$17521,Profile!$B$2:$B$17521,$B330,Profile!$C$2:$C$17521,U$8))*$C$6</f>
        <v>0</v>
      </c>
      <c r="V330" s="162">
        <f>(SUMIFS(Profile!$F$2:$F$17521,Profile!$B$2:$B$17521,$B330,Profile!$C$2:$C$17521,V$8))*$C$6</f>
        <v>0</v>
      </c>
      <c r="W330" s="162">
        <f>(SUMIFS(Profile!$F$2:$F$17521,Profile!$B$2:$B$17521,$B330,Profile!$C$2:$C$17521,W$8))*$C$6</f>
        <v>0</v>
      </c>
      <c r="X330" s="162">
        <f>(SUMIFS(Profile!$F$2:$F$17521,Profile!$B$2:$B$17521,$B330,Profile!$C$2:$C$17521,X$8))*$C$6</f>
        <v>0</v>
      </c>
      <c r="Y330" s="162">
        <f>(SUMIFS(Profile!$F$2:$F$17521,Profile!$B$2:$B$17521,$B330,Profile!$C$2:$C$17521,Y$8))*$C$6</f>
        <v>0</v>
      </c>
      <c r="Z330" s="162">
        <f>(SUMIFS(Profile!$F$2:$F$17521,Profile!$B$2:$B$17521,$B330,Profile!$C$2:$C$17521,Z$8))*$C$6</f>
        <v>0</v>
      </c>
      <c r="AA330" s="162">
        <f>(SUMIFS(Profile!$F$2:$F$17521,Profile!$B$2:$B$17521,$B330,Profile!$C$2:$C$17521,AA$8))*$C$6</f>
        <v>0</v>
      </c>
      <c r="AB330" s="162">
        <f>(SUMIFS(Profile!$F$2:$F$17521,Profile!$B$2:$B$17521,$B330,Profile!$C$2:$C$17521,AB$8))*$C$6</f>
        <v>0</v>
      </c>
      <c r="AC330" s="162">
        <f>(SUMIFS(Profile!$F$2:$F$17521,Profile!$B$2:$B$17521,$B330,Profile!$C$2:$C$17521,AC$8))*$C$6</f>
        <v>0</v>
      </c>
      <c r="AD330" s="162">
        <f>(SUMIFS(Profile!$F$2:$F$17521,Profile!$B$2:$B$17521,$B330,Profile!$C$2:$C$17521,AD$8))*$C$6</f>
        <v>0</v>
      </c>
      <c r="AE330" s="162">
        <f>(SUMIFS(Profile!$F$2:$F$17521,Profile!$B$2:$B$17521,$B330,Profile!$C$2:$C$17521,AE$8))*$C$6</f>
        <v>0</v>
      </c>
      <c r="AF330" s="162">
        <f>(SUMIFS(Profile!$F$2:$F$17521,Profile!$B$2:$B$17521,$B330,Profile!$C$2:$C$17521,AF$8))*$C$6</f>
        <v>0</v>
      </c>
      <c r="AG330" s="162">
        <f>(SUMIFS(Profile!$F$2:$F$17521,Profile!$B$2:$B$17521,$B330,Profile!$C$2:$C$17521,AG$8))*$C$6</f>
        <v>0</v>
      </c>
      <c r="AH330" s="162">
        <f>(SUMIFS(Profile!$F$2:$F$17521,Profile!$B$2:$B$17521,$B330,Profile!$C$2:$C$17521,AH$8))*$C$6</f>
        <v>0</v>
      </c>
      <c r="AI330" s="162">
        <f>(SUMIFS(Profile!$F$2:$F$17521,Profile!$B$2:$B$17521,$B330,Profile!$C$2:$C$17521,AI$8))*$C$6</f>
        <v>0</v>
      </c>
      <c r="AJ330" s="162">
        <f>(SUMIFS(Profile!$F$2:$F$17521,Profile!$B$2:$B$17521,$B330,Profile!$C$2:$C$17521,AJ$8))*$C$6</f>
        <v>0</v>
      </c>
      <c r="AK330" s="162">
        <f>(SUMIFS(Profile!$F$2:$F$17521,Profile!$B$2:$B$17521,$B330,Profile!$C$2:$C$17521,AK$8))*$C$6</f>
        <v>0</v>
      </c>
      <c r="AL330" s="162">
        <f>(SUMIFS(Profile!$F$2:$F$17521,Profile!$B$2:$B$17521,$B330,Profile!$C$2:$C$17521,AL$8))*$C$6</f>
        <v>0</v>
      </c>
      <c r="AM330" s="162">
        <f>(SUMIFS(Profile!$F$2:$F$17521,Profile!$B$2:$B$17521,$B330,Profile!$C$2:$C$17521,AM$8))*$C$6</f>
        <v>0</v>
      </c>
      <c r="AN330" s="162">
        <f>(SUMIFS(Profile!$F$2:$F$17521,Profile!$B$2:$B$17521,$B330,Profile!$C$2:$C$17521,AN$8))*$C$6</f>
        <v>0</v>
      </c>
      <c r="AO330" s="162">
        <f>(SUMIFS(Profile!$F$2:$F$17521,Profile!$B$2:$B$17521,$B330,Profile!$C$2:$C$17521,AO$8))*$C$6</f>
        <v>0</v>
      </c>
      <c r="AP330" s="162">
        <f>(SUMIFS(Profile!$F$2:$F$17521,Profile!$B$2:$B$17521,$B330,Profile!$C$2:$C$17521,AP$8))*$C$6</f>
        <v>0</v>
      </c>
      <c r="AQ330" s="162">
        <f>(SUMIFS(Profile!$F$2:$F$17521,Profile!$B$2:$B$17521,$B330,Profile!$C$2:$C$17521,AQ$8))*$C$6</f>
        <v>0</v>
      </c>
      <c r="AR330" s="162">
        <f>(SUMIFS(Profile!$F$2:$F$17521,Profile!$B$2:$B$17521,$B330,Profile!$C$2:$C$17521,AR$8))*$C$6</f>
        <v>0</v>
      </c>
      <c r="AS330" s="162">
        <f>(SUMIFS(Profile!$F$2:$F$17521,Profile!$B$2:$B$17521,$B330,Profile!$C$2:$C$17521,AS$8))*$C$6</f>
        <v>0</v>
      </c>
      <c r="AT330" s="162">
        <f>(SUMIFS(Profile!$F$2:$F$17521,Profile!$B$2:$B$17521,$B330,Profile!$C$2:$C$17521,AT$8))*$C$6</f>
        <v>0</v>
      </c>
      <c r="AU330" s="162">
        <f>(SUMIFS(Profile!$F$2:$F$17521,Profile!$B$2:$B$17521,$B330,Profile!$C$2:$C$17521,AU$8))*$C$6</f>
        <v>0</v>
      </c>
      <c r="AV330" s="162">
        <f>(SUMIFS(Profile!$F$2:$F$17521,Profile!$B$2:$B$17521,$B330,Profile!$C$2:$C$17521,AV$8))*$C$6</f>
        <v>0</v>
      </c>
      <c r="AW330" s="162">
        <f>(SUMIFS(Profile!$F$2:$F$17521,Profile!$B$2:$B$17521,$B330,Profile!$C$2:$C$17521,AW$8))*$C$6</f>
        <v>0</v>
      </c>
      <c r="AX330" s="162">
        <f>(SUMIFS(Profile!$F$2:$F$17521,Profile!$B$2:$B$17521,$B330,Profile!$C$2:$C$17521,AX$8))*$C$6</f>
        <v>0</v>
      </c>
      <c r="AY330" s="162">
        <f>(SUMIFS(Profile!$F$2:$F$17521,Profile!$B$2:$B$17521,$B330,Profile!$C$2:$C$17521,AY$8))*$C$6</f>
        <v>0</v>
      </c>
      <c r="AZ330" s="162">
        <f>(SUMIFS(Profile!$F$2:$F$17521,Profile!$B$2:$B$17521,$B330,Profile!$C$2:$C$17521,AZ$8))*$C$6</f>
        <v>0</v>
      </c>
      <c r="BA330" s="162">
        <f t="shared" si="10"/>
        <v>0</v>
      </c>
      <c r="BB330" s="162">
        <f>(SUMIFS(Profile!$E$2:$E$17521,Profile!$B$2:$B$17521,$B330,Profile!$C$2:$C$17521,BB$8))*$C$9</f>
        <v>0</v>
      </c>
      <c r="BC330" s="162">
        <f>(SUMIFS(Profile!$E$2:$E$17521,Profile!$B$2:$B$17521,$B330,Profile!$C$2:$C$17521,BC$8))*$C$9</f>
        <v>0</v>
      </c>
      <c r="BD330" s="162">
        <f>(SUMIFS(Profile!$E$2:$E$17521,Profile!$B$2:$B$17521,$B330,Profile!$C$2:$C$17521,BD$8))*$C$9</f>
        <v>0</v>
      </c>
      <c r="BE330" s="162">
        <f>(SUMIFS(Profile!$E$2:$E$17521,Profile!$B$2:$B$17521,$B330,Profile!$C$2:$C$17521,BE$8))*$C$9</f>
        <v>0</v>
      </c>
      <c r="BF330" s="162">
        <f>(SUMIFS(Profile!$E$2:$E$17521,Profile!$B$2:$B$17521,$B330,Profile!$C$2:$C$17521,BF$8))*$C$9</f>
        <v>0</v>
      </c>
      <c r="BG330" s="162">
        <f>(SUMIFS(Profile!$E$2:$E$17521,Profile!$B$2:$B$17521,$B330,Profile!$C$2:$C$17521,BG$8))*$C$9</f>
        <v>0</v>
      </c>
      <c r="BH330" s="162">
        <f>(SUMIFS(Profile!$E$2:$E$17521,Profile!$B$2:$B$17521,$B330,Profile!$C$2:$C$17521,BH$8))*$C$9</f>
        <v>0</v>
      </c>
      <c r="BI330" s="162">
        <f>(SUMIFS(Profile!$E$2:$E$17521,Profile!$B$2:$B$17521,$B330,Profile!$C$2:$C$17521,BI$8))*$C$9</f>
        <v>0</v>
      </c>
      <c r="BJ330" s="162">
        <f>(SUMIFS(Profile!$E$2:$E$17521,Profile!$B$2:$B$17521,$B330,Profile!$C$2:$C$17521,BJ$8))*$C$9</f>
        <v>0</v>
      </c>
      <c r="BK330" s="162">
        <f>(SUMIFS(Profile!$E$2:$E$17521,Profile!$B$2:$B$17521,$B330,Profile!$C$2:$C$17521,BK$8))*$C$9</f>
        <v>0</v>
      </c>
      <c r="BL330" s="162">
        <f>(SUMIFS(Profile!$E$2:$E$17521,Profile!$B$2:$B$17521,$B330,Profile!$C$2:$C$17521,BL$8))*$C$9</f>
        <v>0</v>
      </c>
      <c r="BM330" s="162">
        <f>(SUMIFS(Profile!$E$2:$E$17521,Profile!$B$2:$B$17521,$B330,Profile!$C$2:$C$17521,BM$8))*$C$9</f>
        <v>0</v>
      </c>
      <c r="BN330" s="162">
        <f>(SUMIFS(Profile!$E$2:$E$17521,Profile!$B$2:$B$17521,$B330,Profile!$C$2:$C$17521,BN$8))*$C$9</f>
        <v>0</v>
      </c>
      <c r="BO330" s="162">
        <f>(SUMIFS(Profile!$E$2:$E$17521,Profile!$B$2:$B$17521,$B330,Profile!$C$2:$C$17521,BO$8))*$C$9</f>
        <v>0</v>
      </c>
      <c r="BP330" s="162">
        <f>(SUMIFS(Profile!$E$2:$E$17521,Profile!$B$2:$B$17521,$B330,Profile!$C$2:$C$17521,BP$8))*$C$9</f>
        <v>0</v>
      </c>
      <c r="BQ330" s="162">
        <f>(SUMIFS(Profile!$E$2:$E$17521,Profile!$B$2:$B$17521,$B330,Profile!$C$2:$C$17521,BQ$8))*$C$9</f>
        <v>0</v>
      </c>
      <c r="BR330" s="162">
        <f>(SUMIFS(Profile!$E$2:$E$17521,Profile!$B$2:$B$17521,$B330,Profile!$C$2:$C$17521,BR$8))*$C$9</f>
        <v>0</v>
      </c>
      <c r="BS330" s="162">
        <f>(SUMIFS(Profile!$E$2:$E$17521,Profile!$B$2:$B$17521,$B330,Profile!$C$2:$C$17521,BS$8))*$C$9</f>
        <v>0</v>
      </c>
      <c r="BT330" s="162">
        <f>(SUMIFS(Profile!$E$2:$E$17521,Profile!$B$2:$B$17521,$B330,Profile!$C$2:$C$17521,BT$8))*$C$9</f>
        <v>0</v>
      </c>
      <c r="BU330" s="162">
        <f>(SUMIFS(Profile!$E$2:$E$17521,Profile!$B$2:$B$17521,$B330,Profile!$C$2:$C$17521,BU$8))*$C$9</f>
        <v>0</v>
      </c>
      <c r="BV330" s="162">
        <f>(SUMIFS(Profile!$E$2:$E$17521,Profile!$B$2:$B$17521,$B330,Profile!$C$2:$C$17521,BV$8))*$C$9</f>
        <v>0</v>
      </c>
      <c r="BW330" s="162">
        <f>(SUMIFS(Profile!$E$2:$E$17521,Profile!$B$2:$B$17521,$B330,Profile!$C$2:$C$17521,BW$8))*$C$9</f>
        <v>0</v>
      </c>
      <c r="BX330" s="162">
        <f>(SUMIFS(Profile!$E$2:$E$17521,Profile!$B$2:$B$17521,$B330,Profile!$C$2:$C$17521,BX$8))*$C$9</f>
        <v>0</v>
      </c>
      <c r="BY330" s="162">
        <f>(SUMIFS(Profile!$E$2:$E$17521,Profile!$B$2:$B$17521,$B330,Profile!$C$2:$C$17521,BY$8))*$C$9</f>
        <v>0</v>
      </c>
      <c r="BZ330" s="162">
        <f>(SUMIFS(Profile!$E$2:$E$17521,Profile!$B$2:$B$17521,$B330,Profile!$C$2:$C$17521,BZ$8))*$C$9</f>
        <v>0</v>
      </c>
      <c r="CA330" s="162">
        <f>(SUMIFS(Profile!$E$2:$E$17521,Profile!$B$2:$B$17521,$B330,Profile!$C$2:$C$17521,CA$8))*$C$9</f>
        <v>0</v>
      </c>
      <c r="CB330" s="162">
        <f>(SUMIFS(Profile!$E$2:$E$17521,Profile!$B$2:$B$17521,$B330,Profile!$C$2:$C$17521,CB$8))*$C$9</f>
        <v>0</v>
      </c>
      <c r="CC330" s="162">
        <f>(SUMIFS(Profile!$E$2:$E$17521,Profile!$B$2:$B$17521,$B330,Profile!$C$2:$C$17521,CC$8))*$C$9</f>
        <v>0</v>
      </c>
      <c r="CD330" s="162">
        <f>(SUMIFS(Profile!$E$2:$E$17521,Profile!$B$2:$B$17521,$B330,Profile!$C$2:$C$17521,CD$8))*$C$9</f>
        <v>0</v>
      </c>
      <c r="CE330" s="162">
        <f>(SUMIFS(Profile!$E$2:$E$17521,Profile!$B$2:$B$17521,$B330,Profile!$C$2:$C$17521,CE$8))*$C$9</f>
        <v>0</v>
      </c>
      <c r="CF330" s="162">
        <f>(SUMIFS(Profile!$E$2:$E$17521,Profile!$B$2:$B$17521,$B330,Profile!$C$2:$C$17521,CF$8))*$C$9</f>
        <v>0</v>
      </c>
      <c r="CG330" s="162">
        <f>(SUMIFS(Profile!$E$2:$E$17521,Profile!$B$2:$B$17521,$B330,Profile!$C$2:$C$17521,CG$8))*$C$9</f>
        <v>0</v>
      </c>
      <c r="CH330" s="162">
        <f>(SUMIFS(Profile!$E$2:$E$17521,Profile!$B$2:$B$17521,$B330,Profile!$C$2:$C$17521,CH$8))*$C$9</f>
        <v>0</v>
      </c>
      <c r="CI330" s="162">
        <f>(SUMIFS(Profile!$E$2:$E$17521,Profile!$B$2:$B$17521,$B330,Profile!$C$2:$C$17521,CI$8))*$C$9</f>
        <v>0</v>
      </c>
      <c r="CJ330" s="162">
        <f>(SUMIFS(Profile!$E$2:$E$17521,Profile!$B$2:$B$17521,$B330,Profile!$C$2:$C$17521,CJ$8))*$C$9</f>
        <v>0</v>
      </c>
      <c r="CK330" s="162">
        <f>(SUMIFS(Profile!$E$2:$E$17521,Profile!$B$2:$B$17521,$B330,Profile!$C$2:$C$17521,CK$8))*$C$9</f>
        <v>0</v>
      </c>
      <c r="CL330" s="162">
        <f>(SUMIFS(Profile!$E$2:$E$17521,Profile!$B$2:$B$17521,$B330,Profile!$C$2:$C$17521,CL$8))*$C$9</f>
        <v>0</v>
      </c>
      <c r="CM330" s="162">
        <f>(SUMIFS(Profile!$E$2:$E$17521,Profile!$B$2:$B$17521,$B330,Profile!$C$2:$C$17521,CM$8))*$C$9</f>
        <v>0</v>
      </c>
      <c r="CN330" s="162">
        <f>(SUMIFS(Profile!$E$2:$E$17521,Profile!$B$2:$B$17521,$B330,Profile!$C$2:$C$17521,CN$8))*$C$9</f>
        <v>0</v>
      </c>
      <c r="CO330" s="162">
        <f>(SUMIFS(Profile!$E$2:$E$17521,Profile!$B$2:$B$17521,$B330,Profile!$C$2:$C$17521,CO$8))*$C$9</f>
        <v>0</v>
      </c>
      <c r="CP330" s="162">
        <f>(SUMIFS(Profile!$E$2:$E$17521,Profile!$B$2:$B$17521,$B330,Profile!$C$2:$C$17521,CP$8))*$C$9</f>
        <v>0</v>
      </c>
      <c r="CQ330" s="162">
        <f>(SUMIFS(Profile!$E$2:$E$17521,Profile!$B$2:$B$17521,$B330,Profile!$C$2:$C$17521,CQ$8))*$C$9</f>
        <v>0</v>
      </c>
      <c r="CR330" s="162">
        <f>(SUMIFS(Profile!$E$2:$E$17521,Profile!$B$2:$B$17521,$B330,Profile!$C$2:$C$17521,CR$8))*$C$9</f>
        <v>0</v>
      </c>
      <c r="CS330" s="162">
        <f>(SUMIFS(Profile!$E$2:$E$17521,Profile!$B$2:$B$17521,$B330,Profile!$C$2:$C$17521,CS$8))*$C$9</f>
        <v>0</v>
      </c>
      <c r="CT330" s="162">
        <f>(SUMIFS(Profile!$E$2:$E$17521,Profile!$B$2:$B$17521,$B330,Profile!$C$2:$C$17521,CT$8))*$C$9</f>
        <v>0</v>
      </c>
      <c r="CU330" s="162">
        <f>(SUMIFS(Profile!$E$2:$E$17521,Profile!$B$2:$B$17521,$B330,Profile!$C$2:$C$17521,CU$8))*$C$9</f>
        <v>0</v>
      </c>
      <c r="CV330" s="162">
        <f>(SUMIFS(Profile!$E$2:$E$17521,Profile!$B$2:$B$17521,$B330,Profile!$C$2:$C$17521,CV$8))*$C$9</f>
        <v>0</v>
      </c>
      <c r="CW330" s="162">
        <f>(SUMIFS(Profile!$E$2:$E$17521,Profile!$B$2:$B$17521,$B330,Profile!$C$2:$C$17521,CW$8))*$C$9</f>
        <v>0</v>
      </c>
      <c r="CX330" s="162">
        <f t="shared" si="11"/>
        <v>0</v>
      </c>
      <c r="CY330" s="162">
        <f t="shared" ref="CY330:ET330" si="1611">MAX(BB330-E330,0)</f>
        <v>0</v>
      </c>
      <c r="CZ330" s="162">
        <f t="shared" si="1611"/>
        <v>0</v>
      </c>
      <c r="DA330" s="162">
        <f t="shared" si="1611"/>
        <v>0</v>
      </c>
      <c r="DB330" s="162">
        <f t="shared" si="1611"/>
        <v>0</v>
      </c>
      <c r="DC330" s="162">
        <f t="shared" si="1611"/>
        <v>0</v>
      </c>
      <c r="DD330" s="162">
        <f t="shared" si="1611"/>
        <v>0</v>
      </c>
      <c r="DE330" s="162">
        <f t="shared" si="1611"/>
        <v>0</v>
      </c>
      <c r="DF330" s="162">
        <f t="shared" si="1611"/>
        <v>0</v>
      </c>
      <c r="DG330" s="162">
        <f t="shared" si="1611"/>
        <v>0</v>
      </c>
      <c r="DH330" s="162">
        <f t="shared" si="1611"/>
        <v>0</v>
      </c>
      <c r="DI330" s="162">
        <f t="shared" si="1611"/>
        <v>0</v>
      </c>
      <c r="DJ330" s="162">
        <f t="shared" si="1611"/>
        <v>0</v>
      </c>
      <c r="DK330" s="162">
        <f t="shared" si="1611"/>
        <v>0</v>
      </c>
      <c r="DL330" s="162">
        <f t="shared" si="1611"/>
        <v>0</v>
      </c>
      <c r="DM330" s="162">
        <f t="shared" si="1611"/>
        <v>0</v>
      </c>
      <c r="DN330" s="162">
        <f t="shared" si="1611"/>
        <v>0</v>
      </c>
      <c r="DO330" s="162">
        <f t="shared" si="1611"/>
        <v>0</v>
      </c>
      <c r="DP330" s="162">
        <f t="shared" si="1611"/>
        <v>0</v>
      </c>
      <c r="DQ330" s="162">
        <f t="shared" si="1611"/>
        <v>0</v>
      </c>
      <c r="DR330" s="162">
        <f t="shared" si="1611"/>
        <v>0</v>
      </c>
      <c r="DS330" s="162">
        <f t="shared" si="1611"/>
        <v>0</v>
      </c>
      <c r="DT330" s="162">
        <f t="shared" si="1611"/>
        <v>0</v>
      </c>
      <c r="DU330" s="162">
        <f t="shared" si="1611"/>
        <v>0</v>
      </c>
      <c r="DV330" s="162">
        <f t="shared" si="1611"/>
        <v>0</v>
      </c>
      <c r="DW330" s="162">
        <f t="shared" si="1611"/>
        <v>0</v>
      </c>
      <c r="DX330" s="162">
        <f t="shared" si="1611"/>
        <v>0</v>
      </c>
      <c r="DY330" s="162">
        <f t="shared" si="1611"/>
        <v>0</v>
      </c>
      <c r="DZ330" s="162">
        <f t="shared" si="1611"/>
        <v>0</v>
      </c>
      <c r="EA330" s="162">
        <f t="shared" si="1611"/>
        <v>0</v>
      </c>
      <c r="EB330" s="162">
        <f t="shared" si="1611"/>
        <v>0</v>
      </c>
      <c r="EC330" s="162">
        <f t="shared" si="1611"/>
        <v>0</v>
      </c>
      <c r="ED330" s="162">
        <f t="shared" si="1611"/>
        <v>0</v>
      </c>
      <c r="EE330" s="162">
        <f t="shared" si="1611"/>
        <v>0</v>
      </c>
      <c r="EF330" s="162">
        <f t="shared" si="1611"/>
        <v>0</v>
      </c>
      <c r="EG330" s="162">
        <f t="shared" si="1611"/>
        <v>0</v>
      </c>
      <c r="EH330" s="162">
        <f t="shared" si="1611"/>
        <v>0</v>
      </c>
      <c r="EI330" s="162">
        <f t="shared" si="1611"/>
        <v>0</v>
      </c>
      <c r="EJ330" s="162">
        <f t="shared" si="1611"/>
        <v>0</v>
      </c>
      <c r="EK330" s="162">
        <f t="shared" si="1611"/>
        <v>0</v>
      </c>
      <c r="EL330" s="162">
        <f t="shared" si="1611"/>
        <v>0</v>
      </c>
      <c r="EM330" s="162">
        <f t="shared" si="1611"/>
        <v>0</v>
      </c>
      <c r="EN330" s="162">
        <f t="shared" si="1611"/>
        <v>0</v>
      </c>
      <c r="EO330" s="162">
        <f t="shared" si="1611"/>
        <v>0</v>
      </c>
      <c r="EP330" s="162">
        <f t="shared" si="1611"/>
        <v>0</v>
      </c>
      <c r="EQ330" s="162">
        <f t="shared" si="1611"/>
        <v>0</v>
      </c>
      <c r="ER330" s="162">
        <f t="shared" si="1611"/>
        <v>0</v>
      </c>
      <c r="ES330" s="162">
        <f t="shared" si="1611"/>
        <v>0</v>
      </c>
      <c r="ET330" s="162">
        <f t="shared" si="1611"/>
        <v>0</v>
      </c>
      <c r="EU330" s="162">
        <f t="shared" si="13"/>
        <v>0</v>
      </c>
      <c r="EV330" s="162">
        <f t="shared" ref="EV330:GQ330" si="1612">BB330-CY330</f>
        <v>0</v>
      </c>
      <c r="EW330" s="162">
        <f t="shared" si="1612"/>
        <v>0</v>
      </c>
      <c r="EX330" s="162">
        <f t="shared" si="1612"/>
        <v>0</v>
      </c>
      <c r="EY330" s="162">
        <f t="shared" si="1612"/>
        <v>0</v>
      </c>
      <c r="EZ330" s="162">
        <f t="shared" si="1612"/>
        <v>0</v>
      </c>
      <c r="FA330" s="162">
        <f t="shared" si="1612"/>
        <v>0</v>
      </c>
      <c r="FB330" s="162">
        <f t="shared" si="1612"/>
        <v>0</v>
      </c>
      <c r="FC330" s="162">
        <f t="shared" si="1612"/>
        <v>0</v>
      </c>
      <c r="FD330" s="162">
        <f t="shared" si="1612"/>
        <v>0</v>
      </c>
      <c r="FE330" s="162">
        <f t="shared" si="1612"/>
        <v>0</v>
      </c>
      <c r="FF330" s="162">
        <f t="shared" si="1612"/>
        <v>0</v>
      </c>
      <c r="FG330" s="162">
        <f t="shared" si="1612"/>
        <v>0</v>
      </c>
      <c r="FH330" s="162">
        <f t="shared" si="1612"/>
        <v>0</v>
      </c>
      <c r="FI330" s="162">
        <f t="shared" si="1612"/>
        <v>0</v>
      </c>
      <c r="FJ330" s="162">
        <f t="shared" si="1612"/>
        <v>0</v>
      </c>
      <c r="FK330" s="162">
        <f t="shared" si="1612"/>
        <v>0</v>
      </c>
      <c r="FL330" s="162">
        <f t="shared" si="1612"/>
        <v>0</v>
      </c>
      <c r="FM330" s="162">
        <f t="shared" si="1612"/>
        <v>0</v>
      </c>
      <c r="FN330" s="162">
        <f t="shared" si="1612"/>
        <v>0</v>
      </c>
      <c r="FO330" s="162">
        <f t="shared" si="1612"/>
        <v>0</v>
      </c>
      <c r="FP330" s="162">
        <f t="shared" si="1612"/>
        <v>0</v>
      </c>
      <c r="FQ330" s="162">
        <f t="shared" si="1612"/>
        <v>0</v>
      </c>
      <c r="FR330" s="162">
        <f t="shared" si="1612"/>
        <v>0</v>
      </c>
      <c r="FS330" s="162">
        <f t="shared" si="1612"/>
        <v>0</v>
      </c>
      <c r="FT330" s="162">
        <f t="shared" si="1612"/>
        <v>0</v>
      </c>
      <c r="FU330" s="162">
        <f t="shared" si="1612"/>
        <v>0</v>
      </c>
      <c r="FV330" s="162">
        <f t="shared" si="1612"/>
        <v>0</v>
      </c>
      <c r="FW330" s="162">
        <f t="shared" si="1612"/>
        <v>0</v>
      </c>
      <c r="FX330" s="162">
        <f t="shared" si="1612"/>
        <v>0</v>
      </c>
      <c r="FY330" s="162">
        <f t="shared" si="1612"/>
        <v>0</v>
      </c>
      <c r="FZ330" s="162">
        <f t="shared" si="1612"/>
        <v>0</v>
      </c>
      <c r="GA330" s="162">
        <f t="shared" si="1612"/>
        <v>0</v>
      </c>
      <c r="GB330" s="162">
        <f t="shared" si="1612"/>
        <v>0</v>
      </c>
      <c r="GC330" s="162">
        <f t="shared" si="1612"/>
        <v>0</v>
      </c>
      <c r="GD330" s="162">
        <f t="shared" si="1612"/>
        <v>0</v>
      </c>
      <c r="GE330" s="162">
        <f t="shared" si="1612"/>
        <v>0</v>
      </c>
      <c r="GF330" s="162">
        <f t="shared" si="1612"/>
        <v>0</v>
      </c>
      <c r="GG330" s="162">
        <f t="shared" si="1612"/>
        <v>0</v>
      </c>
      <c r="GH330" s="162">
        <f t="shared" si="1612"/>
        <v>0</v>
      </c>
      <c r="GI330" s="162">
        <f t="shared" si="1612"/>
        <v>0</v>
      </c>
      <c r="GJ330" s="162">
        <f t="shared" si="1612"/>
        <v>0</v>
      </c>
      <c r="GK330" s="162">
        <f t="shared" si="1612"/>
        <v>0</v>
      </c>
      <c r="GL330" s="162">
        <f t="shared" si="1612"/>
        <v>0</v>
      </c>
      <c r="GM330" s="162">
        <f t="shared" si="1612"/>
        <v>0</v>
      </c>
      <c r="GN330" s="162">
        <f t="shared" si="1612"/>
        <v>0</v>
      </c>
      <c r="GO330" s="162">
        <f t="shared" si="1612"/>
        <v>0</v>
      </c>
      <c r="GP330" s="162">
        <f t="shared" si="1612"/>
        <v>0</v>
      </c>
      <c r="GQ330" s="162">
        <f t="shared" si="1612"/>
        <v>0</v>
      </c>
      <c r="GR330" s="162">
        <f t="shared" si="15"/>
        <v>0</v>
      </c>
      <c r="GS330" s="162">
        <f t="shared" ref="GS330:IN330" si="1613">E330-EV330</f>
        <v>0</v>
      </c>
      <c r="GT330" s="162">
        <f t="shared" si="1613"/>
        <v>0</v>
      </c>
      <c r="GU330" s="162">
        <f t="shared" si="1613"/>
        <v>0</v>
      </c>
      <c r="GV330" s="162">
        <f t="shared" si="1613"/>
        <v>0</v>
      </c>
      <c r="GW330" s="162">
        <f t="shared" si="1613"/>
        <v>0</v>
      </c>
      <c r="GX330" s="162">
        <f t="shared" si="1613"/>
        <v>0</v>
      </c>
      <c r="GY330" s="162">
        <f t="shared" si="1613"/>
        <v>0</v>
      </c>
      <c r="GZ330" s="162">
        <f t="shared" si="1613"/>
        <v>0</v>
      </c>
      <c r="HA330" s="162">
        <f t="shared" si="1613"/>
        <v>0</v>
      </c>
      <c r="HB330" s="162">
        <f t="shared" si="1613"/>
        <v>0</v>
      </c>
      <c r="HC330" s="162">
        <f t="shared" si="1613"/>
        <v>0</v>
      </c>
      <c r="HD330" s="162">
        <f t="shared" si="1613"/>
        <v>0</v>
      </c>
      <c r="HE330" s="162">
        <f t="shared" si="1613"/>
        <v>0</v>
      </c>
      <c r="HF330" s="162">
        <f t="shared" si="1613"/>
        <v>0</v>
      </c>
      <c r="HG330" s="162">
        <f t="shared" si="1613"/>
        <v>0</v>
      </c>
      <c r="HH330" s="162">
        <f t="shared" si="1613"/>
        <v>0</v>
      </c>
      <c r="HI330" s="162">
        <f t="shared" si="1613"/>
        <v>0</v>
      </c>
      <c r="HJ330" s="162">
        <f t="shared" si="1613"/>
        <v>0</v>
      </c>
      <c r="HK330" s="162">
        <f t="shared" si="1613"/>
        <v>0</v>
      </c>
      <c r="HL330" s="162">
        <f t="shared" si="1613"/>
        <v>0</v>
      </c>
      <c r="HM330" s="162">
        <f t="shared" si="1613"/>
        <v>0</v>
      </c>
      <c r="HN330" s="162">
        <f t="shared" si="1613"/>
        <v>0</v>
      </c>
      <c r="HO330" s="162">
        <f t="shared" si="1613"/>
        <v>0</v>
      </c>
      <c r="HP330" s="162">
        <f t="shared" si="1613"/>
        <v>0</v>
      </c>
      <c r="HQ330" s="162">
        <f t="shared" si="1613"/>
        <v>0</v>
      </c>
      <c r="HR330" s="162">
        <f t="shared" si="1613"/>
        <v>0</v>
      </c>
      <c r="HS330" s="162">
        <f t="shared" si="1613"/>
        <v>0</v>
      </c>
      <c r="HT330" s="162">
        <f t="shared" si="1613"/>
        <v>0</v>
      </c>
      <c r="HU330" s="162">
        <f t="shared" si="1613"/>
        <v>0</v>
      </c>
      <c r="HV330" s="162">
        <f t="shared" si="1613"/>
        <v>0</v>
      </c>
      <c r="HW330" s="162">
        <f t="shared" si="1613"/>
        <v>0</v>
      </c>
      <c r="HX330" s="162">
        <f t="shared" si="1613"/>
        <v>0</v>
      </c>
      <c r="HY330" s="162">
        <f t="shared" si="1613"/>
        <v>0</v>
      </c>
      <c r="HZ330" s="162">
        <f t="shared" si="1613"/>
        <v>0</v>
      </c>
      <c r="IA330" s="162">
        <f t="shared" si="1613"/>
        <v>0</v>
      </c>
      <c r="IB330" s="162">
        <f t="shared" si="1613"/>
        <v>0</v>
      </c>
      <c r="IC330" s="162">
        <f t="shared" si="1613"/>
        <v>0</v>
      </c>
      <c r="ID330" s="162">
        <f t="shared" si="1613"/>
        <v>0</v>
      </c>
      <c r="IE330" s="162">
        <f t="shared" si="1613"/>
        <v>0</v>
      </c>
      <c r="IF330" s="162">
        <f t="shared" si="1613"/>
        <v>0</v>
      </c>
      <c r="IG330" s="162">
        <f t="shared" si="1613"/>
        <v>0</v>
      </c>
      <c r="IH330" s="162">
        <f t="shared" si="1613"/>
        <v>0</v>
      </c>
      <c r="II330" s="162">
        <f t="shared" si="1613"/>
        <v>0</v>
      </c>
      <c r="IJ330" s="162">
        <f t="shared" si="1613"/>
        <v>0</v>
      </c>
      <c r="IK330" s="162">
        <f t="shared" si="1613"/>
        <v>0</v>
      </c>
      <c r="IL330" s="162">
        <f t="shared" si="1613"/>
        <v>0</v>
      </c>
      <c r="IM330" s="162">
        <f t="shared" si="1613"/>
        <v>0</v>
      </c>
      <c r="IN330" s="162">
        <f t="shared" si="1613"/>
        <v>0</v>
      </c>
      <c r="IO330" s="162">
        <f t="shared" si="17"/>
        <v>0</v>
      </c>
      <c r="IP330" s="162">
        <f t="shared" si="23"/>
        <v>0</v>
      </c>
      <c r="IQ330" s="162">
        <f t="shared" ref="IQ330:KK330" si="1614">MAX((MIN(CZ330+IP330,$IO$7))-GT330,0)</f>
        <v>0</v>
      </c>
      <c r="IR330" s="162">
        <f t="shared" si="1614"/>
        <v>0</v>
      </c>
      <c r="IS330" s="162">
        <f t="shared" si="1614"/>
        <v>0</v>
      </c>
      <c r="IT330" s="162">
        <f t="shared" si="1614"/>
        <v>0</v>
      </c>
      <c r="IU330" s="162">
        <f t="shared" si="1614"/>
        <v>0</v>
      </c>
      <c r="IV330" s="162">
        <f t="shared" si="1614"/>
        <v>0</v>
      </c>
      <c r="IW330" s="162">
        <f t="shared" si="1614"/>
        <v>0</v>
      </c>
      <c r="IX330" s="162">
        <f t="shared" si="1614"/>
        <v>0</v>
      </c>
      <c r="IY330" s="162">
        <f t="shared" si="1614"/>
        <v>0</v>
      </c>
      <c r="IZ330" s="162">
        <f t="shared" si="1614"/>
        <v>0</v>
      </c>
      <c r="JA330" s="162">
        <f t="shared" si="1614"/>
        <v>0</v>
      </c>
      <c r="JB330" s="162">
        <f t="shared" si="1614"/>
        <v>0</v>
      </c>
      <c r="JC330" s="162">
        <f t="shared" si="1614"/>
        <v>0</v>
      </c>
      <c r="JD330" s="162">
        <f t="shared" si="1614"/>
        <v>0</v>
      </c>
      <c r="JE330" s="162">
        <f t="shared" si="1614"/>
        <v>0</v>
      </c>
      <c r="JF330" s="162">
        <f t="shared" si="1614"/>
        <v>0</v>
      </c>
      <c r="JG330" s="162">
        <f t="shared" si="1614"/>
        <v>0</v>
      </c>
      <c r="JH330" s="162">
        <f t="shared" si="1614"/>
        <v>0</v>
      </c>
      <c r="JI330" s="162">
        <f t="shared" si="1614"/>
        <v>0</v>
      </c>
      <c r="JJ330" s="162">
        <f t="shared" si="1614"/>
        <v>0</v>
      </c>
      <c r="JK330" s="162">
        <f t="shared" si="1614"/>
        <v>0</v>
      </c>
      <c r="JL330" s="162">
        <f t="shared" si="1614"/>
        <v>0</v>
      </c>
      <c r="JM330" s="162">
        <f t="shared" si="1614"/>
        <v>0</v>
      </c>
      <c r="JN330" s="162">
        <f t="shared" si="1614"/>
        <v>0</v>
      </c>
      <c r="JO330" s="162">
        <f t="shared" si="1614"/>
        <v>0</v>
      </c>
      <c r="JP330" s="162">
        <f t="shared" si="1614"/>
        <v>0</v>
      </c>
      <c r="JQ330" s="162">
        <f t="shared" si="1614"/>
        <v>0</v>
      </c>
      <c r="JR330" s="162">
        <f t="shared" si="1614"/>
        <v>0</v>
      </c>
      <c r="JS330" s="162">
        <f t="shared" si="1614"/>
        <v>0</v>
      </c>
      <c r="JT330" s="162">
        <f t="shared" si="1614"/>
        <v>0</v>
      </c>
      <c r="JU330" s="162">
        <f t="shared" si="1614"/>
        <v>0</v>
      </c>
      <c r="JV330" s="162">
        <f t="shared" si="1614"/>
        <v>0</v>
      </c>
      <c r="JW330" s="162">
        <f t="shared" si="1614"/>
        <v>0</v>
      </c>
      <c r="JX330" s="162">
        <f t="shared" si="1614"/>
        <v>0</v>
      </c>
      <c r="JY330" s="162">
        <f t="shared" si="1614"/>
        <v>0</v>
      </c>
      <c r="JZ330" s="162">
        <f t="shared" si="1614"/>
        <v>0</v>
      </c>
      <c r="KA330" s="162">
        <f t="shared" si="1614"/>
        <v>0</v>
      </c>
      <c r="KB330" s="162">
        <f t="shared" si="1614"/>
        <v>0</v>
      </c>
      <c r="KC330" s="162">
        <f t="shared" si="1614"/>
        <v>0</v>
      </c>
      <c r="KD330" s="162">
        <f t="shared" si="1614"/>
        <v>0</v>
      </c>
      <c r="KE330" s="162">
        <f t="shared" si="1614"/>
        <v>0</v>
      </c>
      <c r="KF330" s="162">
        <f t="shared" si="1614"/>
        <v>0</v>
      </c>
      <c r="KG330" s="162">
        <f t="shared" si="1614"/>
        <v>0</v>
      </c>
      <c r="KH330" s="162">
        <f t="shared" si="1614"/>
        <v>0</v>
      </c>
      <c r="KI330" s="162">
        <f t="shared" si="1614"/>
        <v>0</v>
      </c>
      <c r="KJ330" s="162">
        <f t="shared" si="1614"/>
        <v>0</v>
      </c>
      <c r="KK330" s="162">
        <f t="shared" si="1614"/>
        <v>0</v>
      </c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N330" s="1"/>
    </row>
    <row r="331" ht="14.25" customHeight="1" spans="1:326" x14ac:dyDescent="0.25">
      <c r="A331" s="1">
        <v>11</v>
      </c>
      <c r="B331" s="1">
        <f t="shared" ref="B331:C331" si="1615">B330+1</f>
        <v>321</v>
      </c>
      <c r="C331" s="232">
        <f t="shared" si="1615"/>
        <v>43786</v>
      </c>
      <c r="D331" s="162">
        <f t="shared" si="9"/>
        <v>0</v>
      </c>
      <c r="E331" s="162">
        <f>(SUMIFS(Profile!$F$2:$F$17521,Profile!$B$2:$B$17521,$B331,Profile!$C$2:$C$17521,E$8))*$C$6</f>
        <v>0</v>
      </c>
      <c r="F331" s="162">
        <f>(SUMIFS(Profile!$F$2:$F$17521,Profile!$B$2:$B$17521,$B331,Profile!$C$2:$C$17521,F$8))*$C$6</f>
        <v>0</v>
      </c>
      <c r="G331" s="162">
        <f>(SUMIFS(Profile!$F$2:$F$17521,Profile!$B$2:$B$17521,$B331,Profile!$C$2:$C$17521,G$8))*$C$6</f>
        <v>0</v>
      </c>
      <c r="H331" s="162">
        <f>(SUMIFS(Profile!$F$2:$F$17521,Profile!$B$2:$B$17521,$B331,Profile!$C$2:$C$17521,H$8))*$C$6</f>
        <v>0</v>
      </c>
      <c r="I331" s="162">
        <f>(SUMIFS(Profile!$F$2:$F$17521,Profile!$B$2:$B$17521,$B331,Profile!$C$2:$C$17521,I$8))*$C$6</f>
        <v>0</v>
      </c>
      <c r="J331" s="162">
        <f>(SUMIFS(Profile!$F$2:$F$17521,Profile!$B$2:$B$17521,$B331,Profile!$C$2:$C$17521,J$8))*$C$6</f>
        <v>0</v>
      </c>
      <c r="K331" s="162">
        <f>(SUMIFS(Profile!$F$2:$F$17521,Profile!$B$2:$B$17521,$B331,Profile!$C$2:$C$17521,K$8))*$C$6</f>
        <v>0</v>
      </c>
      <c r="L331" s="162">
        <f>(SUMIFS(Profile!$F$2:$F$17521,Profile!$B$2:$B$17521,$B331,Profile!$C$2:$C$17521,L$8))*$C$6</f>
        <v>0</v>
      </c>
      <c r="M331" s="162">
        <f>(SUMIFS(Profile!$F$2:$F$17521,Profile!$B$2:$B$17521,$B331,Profile!$C$2:$C$17521,M$8))*$C$6</f>
        <v>0</v>
      </c>
      <c r="N331" s="162">
        <f>(SUMIFS(Profile!$F$2:$F$17521,Profile!$B$2:$B$17521,$B331,Profile!$C$2:$C$17521,N$8))*$C$6</f>
        <v>0</v>
      </c>
      <c r="O331" s="162">
        <f>(SUMIFS(Profile!$F$2:$F$17521,Profile!$B$2:$B$17521,$B331,Profile!$C$2:$C$17521,O$8))*$C$6</f>
        <v>0</v>
      </c>
      <c r="P331" s="162">
        <f>(SUMIFS(Profile!$F$2:$F$17521,Profile!$B$2:$B$17521,$B331,Profile!$C$2:$C$17521,P$8))*$C$6</f>
        <v>0</v>
      </c>
      <c r="Q331" s="162">
        <f>(SUMIFS(Profile!$F$2:$F$17521,Profile!$B$2:$B$17521,$B331,Profile!$C$2:$C$17521,Q$8))*$C$6</f>
        <v>0</v>
      </c>
      <c r="R331" s="162">
        <f>(SUMIFS(Profile!$F$2:$F$17521,Profile!$B$2:$B$17521,$B331,Profile!$C$2:$C$17521,R$8))*$C$6</f>
        <v>0</v>
      </c>
      <c r="S331" s="162">
        <f>(SUMIFS(Profile!$F$2:$F$17521,Profile!$B$2:$B$17521,$B331,Profile!$C$2:$C$17521,S$8))*$C$6</f>
        <v>0</v>
      </c>
      <c r="T331" s="162">
        <f>(SUMIFS(Profile!$F$2:$F$17521,Profile!$B$2:$B$17521,$B331,Profile!$C$2:$C$17521,T$8))*$C$6</f>
        <v>0</v>
      </c>
      <c r="U331" s="162">
        <f>(SUMIFS(Profile!$F$2:$F$17521,Profile!$B$2:$B$17521,$B331,Profile!$C$2:$C$17521,U$8))*$C$6</f>
        <v>0</v>
      </c>
      <c r="V331" s="162">
        <f>(SUMIFS(Profile!$F$2:$F$17521,Profile!$B$2:$B$17521,$B331,Profile!$C$2:$C$17521,V$8))*$C$6</f>
        <v>0</v>
      </c>
      <c r="W331" s="162">
        <f>(SUMIFS(Profile!$F$2:$F$17521,Profile!$B$2:$B$17521,$B331,Profile!$C$2:$C$17521,W$8))*$C$6</f>
        <v>0</v>
      </c>
      <c r="X331" s="162">
        <f>(SUMIFS(Profile!$F$2:$F$17521,Profile!$B$2:$B$17521,$B331,Profile!$C$2:$C$17521,X$8))*$C$6</f>
        <v>0</v>
      </c>
      <c r="Y331" s="162">
        <f>(SUMIFS(Profile!$F$2:$F$17521,Profile!$B$2:$B$17521,$B331,Profile!$C$2:$C$17521,Y$8))*$C$6</f>
        <v>0</v>
      </c>
      <c r="Z331" s="162">
        <f>(SUMIFS(Profile!$F$2:$F$17521,Profile!$B$2:$B$17521,$B331,Profile!$C$2:$C$17521,Z$8))*$C$6</f>
        <v>0</v>
      </c>
      <c r="AA331" s="162">
        <f>(SUMIFS(Profile!$F$2:$F$17521,Profile!$B$2:$B$17521,$B331,Profile!$C$2:$C$17521,AA$8))*$C$6</f>
        <v>0</v>
      </c>
      <c r="AB331" s="162">
        <f>(SUMIFS(Profile!$F$2:$F$17521,Profile!$B$2:$B$17521,$B331,Profile!$C$2:$C$17521,AB$8))*$C$6</f>
        <v>0</v>
      </c>
      <c r="AC331" s="162">
        <f>(SUMIFS(Profile!$F$2:$F$17521,Profile!$B$2:$B$17521,$B331,Profile!$C$2:$C$17521,AC$8))*$C$6</f>
        <v>0</v>
      </c>
      <c r="AD331" s="162">
        <f>(SUMIFS(Profile!$F$2:$F$17521,Profile!$B$2:$B$17521,$B331,Profile!$C$2:$C$17521,AD$8))*$C$6</f>
        <v>0</v>
      </c>
      <c r="AE331" s="162">
        <f>(SUMIFS(Profile!$F$2:$F$17521,Profile!$B$2:$B$17521,$B331,Profile!$C$2:$C$17521,AE$8))*$C$6</f>
        <v>0</v>
      </c>
      <c r="AF331" s="162">
        <f>(SUMIFS(Profile!$F$2:$F$17521,Profile!$B$2:$B$17521,$B331,Profile!$C$2:$C$17521,AF$8))*$C$6</f>
        <v>0</v>
      </c>
      <c r="AG331" s="162">
        <f>(SUMIFS(Profile!$F$2:$F$17521,Profile!$B$2:$B$17521,$B331,Profile!$C$2:$C$17521,AG$8))*$C$6</f>
        <v>0</v>
      </c>
      <c r="AH331" s="162">
        <f>(SUMIFS(Profile!$F$2:$F$17521,Profile!$B$2:$B$17521,$B331,Profile!$C$2:$C$17521,AH$8))*$C$6</f>
        <v>0</v>
      </c>
      <c r="AI331" s="162">
        <f>(SUMIFS(Profile!$F$2:$F$17521,Profile!$B$2:$B$17521,$B331,Profile!$C$2:$C$17521,AI$8))*$C$6</f>
        <v>0</v>
      </c>
      <c r="AJ331" s="162">
        <f>(SUMIFS(Profile!$F$2:$F$17521,Profile!$B$2:$B$17521,$B331,Profile!$C$2:$C$17521,AJ$8))*$C$6</f>
        <v>0</v>
      </c>
      <c r="AK331" s="162">
        <f>(SUMIFS(Profile!$F$2:$F$17521,Profile!$B$2:$B$17521,$B331,Profile!$C$2:$C$17521,AK$8))*$C$6</f>
        <v>0</v>
      </c>
      <c r="AL331" s="162">
        <f>(SUMIFS(Profile!$F$2:$F$17521,Profile!$B$2:$B$17521,$B331,Profile!$C$2:$C$17521,AL$8))*$C$6</f>
        <v>0</v>
      </c>
      <c r="AM331" s="162">
        <f>(SUMIFS(Profile!$F$2:$F$17521,Profile!$B$2:$B$17521,$B331,Profile!$C$2:$C$17521,AM$8))*$C$6</f>
        <v>0</v>
      </c>
      <c r="AN331" s="162">
        <f>(SUMIFS(Profile!$F$2:$F$17521,Profile!$B$2:$B$17521,$B331,Profile!$C$2:$C$17521,AN$8))*$C$6</f>
        <v>0</v>
      </c>
      <c r="AO331" s="162">
        <f>(SUMIFS(Profile!$F$2:$F$17521,Profile!$B$2:$B$17521,$B331,Profile!$C$2:$C$17521,AO$8))*$C$6</f>
        <v>0</v>
      </c>
      <c r="AP331" s="162">
        <f>(SUMIFS(Profile!$F$2:$F$17521,Profile!$B$2:$B$17521,$B331,Profile!$C$2:$C$17521,AP$8))*$C$6</f>
        <v>0</v>
      </c>
      <c r="AQ331" s="162">
        <f>(SUMIFS(Profile!$F$2:$F$17521,Profile!$B$2:$B$17521,$B331,Profile!$C$2:$C$17521,AQ$8))*$C$6</f>
        <v>0</v>
      </c>
      <c r="AR331" s="162">
        <f>(SUMIFS(Profile!$F$2:$F$17521,Profile!$B$2:$B$17521,$B331,Profile!$C$2:$C$17521,AR$8))*$C$6</f>
        <v>0</v>
      </c>
      <c r="AS331" s="162">
        <f>(SUMIFS(Profile!$F$2:$F$17521,Profile!$B$2:$B$17521,$B331,Profile!$C$2:$C$17521,AS$8))*$C$6</f>
        <v>0</v>
      </c>
      <c r="AT331" s="162">
        <f>(SUMIFS(Profile!$F$2:$F$17521,Profile!$B$2:$B$17521,$B331,Profile!$C$2:$C$17521,AT$8))*$C$6</f>
        <v>0</v>
      </c>
      <c r="AU331" s="162">
        <f>(SUMIFS(Profile!$F$2:$F$17521,Profile!$B$2:$B$17521,$B331,Profile!$C$2:$C$17521,AU$8))*$C$6</f>
        <v>0</v>
      </c>
      <c r="AV331" s="162">
        <f>(SUMIFS(Profile!$F$2:$F$17521,Profile!$B$2:$B$17521,$B331,Profile!$C$2:$C$17521,AV$8))*$C$6</f>
        <v>0</v>
      </c>
      <c r="AW331" s="162">
        <f>(SUMIFS(Profile!$F$2:$F$17521,Profile!$B$2:$B$17521,$B331,Profile!$C$2:$C$17521,AW$8))*$C$6</f>
        <v>0</v>
      </c>
      <c r="AX331" s="162">
        <f>(SUMIFS(Profile!$F$2:$F$17521,Profile!$B$2:$B$17521,$B331,Profile!$C$2:$C$17521,AX$8))*$C$6</f>
        <v>0</v>
      </c>
      <c r="AY331" s="162">
        <f>(SUMIFS(Profile!$F$2:$F$17521,Profile!$B$2:$B$17521,$B331,Profile!$C$2:$C$17521,AY$8))*$C$6</f>
        <v>0</v>
      </c>
      <c r="AZ331" s="162">
        <f>(SUMIFS(Profile!$F$2:$F$17521,Profile!$B$2:$B$17521,$B331,Profile!$C$2:$C$17521,AZ$8))*$C$6</f>
        <v>0</v>
      </c>
      <c r="BA331" s="162">
        <f t="shared" si="10"/>
        <v>0</v>
      </c>
      <c r="BB331" s="162">
        <f>(SUMIFS(Profile!$E$2:$E$17521,Profile!$B$2:$B$17521,$B331,Profile!$C$2:$C$17521,BB$8))*$C$9</f>
        <v>0</v>
      </c>
      <c r="BC331" s="162">
        <f>(SUMIFS(Profile!$E$2:$E$17521,Profile!$B$2:$B$17521,$B331,Profile!$C$2:$C$17521,BC$8))*$C$9</f>
        <v>0</v>
      </c>
      <c r="BD331" s="162">
        <f>(SUMIFS(Profile!$E$2:$E$17521,Profile!$B$2:$B$17521,$B331,Profile!$C$2:$C$17521,BD$8))*$C$9</f>
        <v>0</v>
      </c>
      <c r="BE331" s="162">
        <f>(SUMIFS(Profile!$E$2:$E$17521,Profile!$B$2:$B$17521,$B331,Profile!$C$2:$C$17521,BE$8))*$C$9</f>
        <v>0</v>
      </c>
      <c r="BF331" s="162">
        <f>(SUMIFS(Profile!$E$2:$E$17521,Profile!$B$2:$B$17521,$B331,Profile!$C$2:$C$17521,BF$8))*$C$9</f>
        <v>0</v>
      </c>
      <c r="BG331" s="162">
        <f>(SUMIFS(Profile!$E$2:$E$17521,Profile!$B$2:$B$17521,$B331,Profile!$C$2:$C$17521,BG$8))*$C$9</f>
        <v>0</v>
      </c>
      <c r="BH331" s="162">
        <f>(SUMIFS(Profile!$E$2:$E$17521,Profile!$B$2:$B$17521,$B331,Profile!$C$2:$C$17521,BH$8))*$C$9</f>
        <v>0</v>
      </c>
      <c r="BI331" s="162">
        <f>(SUMIFS(Profile!$E$2:$E$17521,Profile!$B$2:$B$17521,$B331,Profile!$C$2:$C$17521,BI$8))*$C$9</f>
        <v>0</v>
      </c>
      <c r="BJ331" s="162">
        <f>(SUMIFS(Profile!$E$2:$E$17521,Profile!$B$2:$B$17521,$B331,Profile!$C$2:$C$17521,BJ$8))*$C$9</f>
        <v>0</v>
      </c>
      <c r="BK331" s="162">
        <f>(SUMIFS(Profile!$E$2:$E$17521,Profile!$B$2:$B$17521,$B331,Profile!$C$2:$C$17521,BK$8))*$C$9</f>
        <v>0</v>
      </c>
      <c r="BL331" s="162">
        <f>(SUMIFS(Profile!$E$2:$E$17521,Profile!$B$2:$B$17521,$B331,Profile!$C$2:$C$17521,BL$8))*$C$9</f>
        <v>0</v>
      </c>
      <c r="BM331" s="162">
        <f>(SUMIFS(Profile!$E$2:$E$17521,Profile!$B$2:$B$17521,$B331,Profile!$C$2:$C$17521,BM$8))*$C$9</f>
        <v>0</v>
      </c>
      <c r="BN331" s="162">
        <f>(SUMIFS(Profile!$E$2:$E$17521,Profile!$B$2:$B$17521,$B331,Profile!$C$2:$C$17521,BN$8))*$C$9</f>
        <v>0</v>
      </c>
      <c r="BO331" s="162">
        <f>(SUMIFS(Profile!$E$2:$E$17521,Profile!$B$2:$B$17521,$B331,Profile!$C$2:$C$17521,BO$8))*$C$9</f>
        <v>0</v>
      </c>
      <c r="BP331" s="162">
        <f>(SUMIFS(Profile!$E$2:$E$17521,Profile!$B$2:$B$17521,$B331,Profile!$C$2:$C$17521,BP$8))*$C$9</f>
        <v>0</v>
      </c>
      <c r="BQ331" s="162">
        <f>(SUMIFS(Profile!$E$2:$E$17521,Profile!$B$2:$B$17521,$B331,Profile!$C$2:$C$17521,BQ$8))*$C$9</f>
        <v>0</v>
      </c>
      <c r="BR331" s="162">
        <f>(SUMIFS(Profile!$E$2:$E$17521,Profile!$B$2:$B$17521,$B331,Profile!$C$2:$C$17521,BR$8))*$C$9</f>
        <v>0</v>
      </c>
      <c r="BS331" s="162">
        <f>(SUMIFS(Profile!$E$2:$E$17521,Profile!$B$2:$B$17521,$B331,Profile!$C$2:$C$17521,BS$8))*$C$9</f>
        <v>0</v>
      </c>
      <c r="BT331" s="162">
        <f>(SUMIFS(Profile!$E$2:$E$17521,Profile!$B$2:$B$17521,$B331,Profile!$C$2:$C$17521,BT$8))*$C$9</f>
        <v>0</v>
      </c>
      <c r="BU331" s="162">
        <f>(SUMIFS(Profile!$E$2:$E$17521,Profile!$B$2:$B$17521,$B331,Profile!$C$2:$C$17521,BU$8))*$C$9</f>
        <v>0</v>
      </c>
      <c r="BV331" s="162">
        <f>(SUMIFS(Profile!$E$2:$E$17521,Profile!$B$2:$B$17521,$B331,Profile!$C$2:$C$17521,BV$8))*$C$9</f>
        <v>0</v>
      </c>
      <c r="BW331" s="162">
        <f>(SUMIFS(Profile!$E$2:$E$17521,Profile!$B$2:$B$17521,$B331,Profile!$C$2:$C$17521,BW$8))*$C$9</f>
        <v>0</v>
      </c>
      <c r="BX331" s="162">
        <f>(SUMIFS(Profile!$E$2:$E$17521,Profile!$B$2:$B$17521,$B331,Profile!$C$2:$C$17521,BX$8))*$C$9</f>
        <v>0</v>
      </c>
      <c r="BY331" s="162">
        <f>(SUMIFS(Profile!$E$2:$E$17521,Profile!$B$2:$B$17521,$B331,Profile!$C$2:$C$17521,BY$8))*$C$9</f>
        <v>0</v>
      </c>
      <c r="BZ331" s="162">
        <f>(SUMIFS(Profile!$E$2:$E$17521,Profile!$B$2:$B$17521,$B331,Profile!$C$2:$C$17521,BZ$8))*$C$9</f>
        <v>0</v>
      </c>
      <c r="CA331" s="162">
        <f>(SUMIFS(Profile!$E$2:$E$17521,Profile!$B$2:$B$17521,$B331,Profile!$C$2:$C$17521,CA$8))*$C$9</f>
        <v>0</v>
      </c>
      <c r="CB331" s="162">
        <f>(SUMIFS(Profile!$E$2:$E$17521,Profile!$B$2:$B$17521,$B331,Profile!$C$2:$C$17521,CB$8))*$C$9</f>
        <v>0</v>
      </c>
      <c r="CC331" s="162">
        <f>(SUMIFS(Profile!$E$2:$E$17521,Profile!$B$2:$B$17521,$B331,Profile!$C$2:$C$17521,CC$8))*$C$9</f>
        <v>0</v>
      </c>
      <c r="CD331" s="162">
        <f>(SUMIFS(Profile!$E$2:$E$17521,Profile!$B$2:$B$17521,$B331,Profile!$C$2:$C$17521,CD$8))*$C$9</f>
        <v>0</v>
      </c>
      <c r="CE331" s="162">
        <f>(SUMIFS(Profile!$E$2:$E$17521,Profile!$B$2:$B$17521,$B331,Profile!$C$2:$C$17521,CE$8))*$C$9</f>
        <v>0</v>
      </c>
      <c r="CF331" s="162">
        <f>(SUMIFS(Profile!$E$2:$E$17521,Profile!$B$2:$B$17521,$B331,Profile!$C$2:$C$17521,CF$8))*$C$9</f>
        <v>0</v>
      </c>
      <c r="CG331" s="162">
        <f>(SUMIFS(Profile!$E$2:$E$17521,Profile!$B$2:$B$17521,$B331,Profile!$C$2:$C$17521,CG$8))*$C$9</f>
        <v>0</v>
      </c>
      <c r="CH331" s="162">
        <f>(SUMIFS(Profile!$E$2:$E$17521,Profile!$B$2:$B$17521,$B331,Profile!$C$2:$C$17521,CH$8))*$C$9</f>
        <v>0</v>
      </c>
      <c r="CI331" s="162">
        <f>(SUMIFS(Profile!$E$2:$E$17521,Profile!$B$2:$B$17521,$B331,Profile!$C$2:$C$17521,CI$8))*$C$9</f>
        <v>0</v>
      </c>
      <c r="CJ331" s="162">
        <f>(SUMIFS(Profile!$E$2:$E$17521,Profile!$B$2:$B$17521,$B331,Profile!$C$2:$C$17521,CJ$8))*$C$9</f>
        <v>0</v>
      </c>
      <c r="CK331" s="162">
        <f>(SUMIFS(Profile!$E$2:$E$17521,Profile!$B$2:$B$17521,$B331,Profile!$C$2:$C$17521,CK$8))*$C$9</f>
        <v>0</v>
      </c>
      <c r="CL331" s="162">
        <f>(SUMIFS(Profile!$E$2:$E$17521,Profile!$B$2:$B$17521,$B331,Profile!$C$2:$C$17521,CL$8))*$C$9</f>
        <v>0</v>
      </c>
      <c r="CM331" s="162">
        <f>(SUMIFS(Profile!$E$2:$E$17521,Profile!$B$2:$B$17521,$B331,Profile!$C$2:$C$17521,CM$8))*$C$9</f>
        <v>0</v>
      </c>
      <c r="CN331" s="162">
        <f>(SUMIFS(Profile!$E$2:$E$17521,Profile!$B$2:$B$17521,$B331,Profile!$C$2:$C$17521,CN$8))*$C$9</f>
        <v>0</v>
      </c>
      <c r="CO331" s="162">
        <f>(SUMIFS(Profile!$E$2:$E$17521,Profile!$B$2:$B$17521,$B331,Profile!$C$2:$C$17521,CO$8))*$C$9</f>
        <v>0</v>
      </c>
      <c r="CP331" s="162">
        <f>(SUMIFS(Profile!$E$2:$E$17521,Profile!$B$2:$B$17521,$B331,Profile!$C$2:$C$17521,CP$8))*$C$9</f>
        <v>0</v>
      </c>
      <c r="CQ331" s="162">
        <f>(SUMIFS(Profile!$E$2:$E$17521,Profile!$B$2:$B$17521,$B331,Profile!$C$2:$C$17521,CQ$8))*$C$9</f>
        <v>0</v>
      </c>
      <c r="CR331" s="162">
        <f>(SUMIFS(Profile!$E$2:$E$17521,Profile!$B$2:$B$17521,$B331,Profile!$C$2:$C$17521,CR$8))*$C$9</f>
        <v>0</v>
      </c>
      <c r="CS331" s="162">
        <f>(SUMIFS(Profile!$E$2:$E$17521,Profile!$B$2:$B$17521,$B331,Profile!$C$2:$C$17521,CS$8))*$C$9</f>
        <v>0</v>
      </c>
      <c r="CT331" s="162">
        <f>(SUMIFS(Profile!$E$2:$E$17521,Profile!$B$2:$B$17521,$B331,Profile!$C$2:$C$17521,CT$8))*$C$9</f>
        <v>0</v>
      </c>
      <c r="CU331" s="162">
        <f>(SUMIFS(Profile!$E$2:$E$17521,Profile!$B$2:$B$17521,$B331,Profile!$C$2:$C$17521,CU$8))*$C$9</f>
        <v>0</v>
      </c>
      <c r="CV331" s="162">
        <f>(SUMIFS(Profile!$E$2:$E$17521,Profile!$B$2:$B$17521,$B331,Profile!$C$2:$C$17521,CV$8))*$C$9</f>
        <v>0</v>
      </c>
      <c r="CW331" s="162">
        <f>(SUMIFS(Profile!$E$2:$E$17521,Profile!$B$2:$B$17521,$B331,Profile!$C$2:$C$17521,CW$8))*$C$9</f>
        <v>0</v>
      </c>
      <c r="CX331" s="162">
        <f t="shared" si="11"/>
        <v>0</v>
      </c>
      <c r="CY331" s="162">
        <f t="shared" ref="CY331:ET331" si="1616">MAX(BB331-E331,0)</f>
        <v>0</v>
      </c>
      <c r="CZ331" s="162">
        <f t="shared" si="1616"/>
        <v>0</v>
      </c>
      <c r="DA331" s="162">
        <f t="shared" si="1616"/>
        <v>0</v>
      </c>
      <c r="DB331" s="162">
        <f t="shared" si="1616"/>
        <v>0</v>
      </c>
      <c r="DC331" s="162">
        <f t="shared" si="1616"/>
        <v>0</v>
      </c>
      <c r="DD331" s="162">
        <f t="shared" si="1616"/>
        <v>0</v>
      </c>
      <c r="DE331" s="162">
        <f t="shared" si="1616"/>
        <v>0</v>
      </c>
      <c r="DF331" s="162">
        <f t="shared" si="1616"/>
        <v>0</v>
      </c>
      <c r="DG331" s="162">
        <f t="shared" si="1616"/>
        <v>0</v>
      </c>
      <c r="DH331" s="162">
        <f t="shared" si="1616"/>
        <v>0</v>
      </c>
      <c r="DI331" s="162">
        <f t="shared" si="1616"/>
        <v>0</v>
      </c>
      <c r="DJ331" s="162">
        <f t="shared" si="1616"/>
        <v>0</v>
      </c>
      <c r="DK331" s="162">
        <f t="shared" si="1616"/>
        <v>0</v>
      </c>
      <c r="DL331" s="162">
        <f t="shared" si="1616"/>
        <v>0</v>
      </c>
      <c r="DM331" s="162">
        <f t="shared" si="1616"/>
        <v>0</v>
      </c>
      <c r="DN331" s="162">
        <f t="shared" si="1616"/>
        <v>0</v>
      </c>
      <c r="DO331" s="162">
        <f t="shared" si="1616"/>
        <v>0</v>
      </c>
      <c r="DP331" s="162">
        <f t="shared" si="1616"/>
        <v>0</v>
      </c>
      <c r="DQ331" s="162">
        <f t="shared" si="1616"/>
        <v>0</v>
      </c>
      <c r="DR331" s="162">
        <f t="shared" si="1616"/>
        <v>0</v>
      </c>
      <c r="DS331" s="162">
        <f t="shared" si="1616"/>
        <v>0</v>
      </c>
      <c r="DT331" s="162">
        <f t="shared" si="1616"/>
        <v>0</v>
      </c>
      <c r="DU331" s="162">
        <f t="shared" si="1616"/>
        <v>0</v>
      </c>
      <c r="DV331" s="162">
        <f t="shared" si="1616"/>
        <v>0</v>
      </c>
      <c r="DW331" s="162">
        <f t="shared" si="1616"/>
        <v>0</v>
      </c>
      <c r="DX331" s="162">
        <f t="shared" si="1616"/>
        <v>0</v>
      </c>
      <c r="DY331" s="162">
        <f t="shared" si="1616"/>
        <v>0</v>
      </c>
      <c r="DZ331" s="162">
        <f t="shared" si="1616"/>
        <v>0</v>
      </c>
      <c r="EA331" s="162">
        <f t="shared" si="1616"/>
        <v>0</v>
      </c>
      <c r="EB331" s="162">
        <f t="shared" si="1616"/>
        <v>0</v>
      </c>
      <c r="EC331" s="162">
        <f t="shared" si="1616"/>
        <v>0</v>
      </c>
      <c r="ED331" s="162">
        <f t="shared" si="1616"/>
        <v>0</v>
      </c>
      <c r="EE331" s="162">
        <f t="shared" si="1616"/>
        <v>0</v>
      </c>
      <c r="EF331" s="162">
        <f t="shared" si="1616"/>
        <v>0</v>
      </c>
      <c r="EG331" s="162">
        <f t="shared" si="1616"/>
        <v>0</v>
      </c>
      <c r="EH331" s="162">
        <f t="shared" si="1616"/>
        <v>0</v>
      </c>
      <c r="EI331" s="162">
        <f t="shared" si="1616"/>
        <v>0</v>
      </c>
      <c r="EJ331" s="162">
        <f t="shared" si="1616"/>
        <v>0</v>
      </c>
      <c r="EK331" s="162">
        <f t="shared" si="1616"/>
        <v>0</v>
      </c>
      <c r="EL331" s="162">
        <f t="shared" si="1616"/>
        <v>0</v>
      </c>
      <c r="EM331" s="162">
        <f t="shared" si="1616"/>
        <v>0</v>
      </c>
      <c r="EN331" s="162">
        <f t="shared" si="1616"/>
        <v>0</v>
      </c>
      <c r="EO331" s="162">
        <f t="shared" si="1616"/>
        <v>0</v>
      </c>
      <c r="EP331" s="162">
        <f t="shared" si="1616"/>
        <v>0</v>
      </c>
      <c r="EQ331" s="162">
        <f t="shared" si="1616"/>
        <v>0</v>
      </c>
      <c r="ER331" s="162">
        <f t="shared" si="1616"/>
        <v>0</v>
      </c>
      <c r="ES331" s="162">
        <f t="shared" si="1616"/>
        <v>0</v>
      </c>
      <c r="ET331" s="162">
        <f t="shared" si="1616"/>
        <v>0</v>
      </c>
      <c r="EU331" s="162">
        <f t="shared" si="13"/>
        <v>0</v>
      </c>
      <c r="EV331" s="162">
        <f t="shared" ref="EV331:GQ331" si="1617">BB331-CY331</f>
        <v>0</v>
      </c>
      <c r="EW331" s="162">
        <f t="shared" si="1617"/>
        <v>0</v>
      </c>
      <c r="EX331" s="162">
        <f t="shared" si="1617"/>
        <v>0</v>
      </c>
      <c r="EY331" s="162">
        <f t="shared" si="1617"/>
        <v>0</v>
      </c>
      <c r="EZ331" s="162">
        <f t="shared" si="1617"/>
        <v>0</v>
      </c>
      <c r="FA331" s="162">
        <f t="shared" si="1617"/>
        <v>0</v>
      </c>
      <c r="FB331" s="162">
        <f t="shared" si="1617"/>
        <v>0</v>
      </c>
      <c r="FC331" s="162">
        <f t="shared" si="1617"/>
        <v>0</v>
      </c>
      <c r="FD331" s="162">
        <f t="shared" si="1617"/>
        <v>0</v>
      </c>
      <c r="FE331" s="162">
        <f t="shared" si="1617"/>
        <v>0</v>
      </c>
      <c r="FF331" s="162">
        <f t="shared" si="1617"/>
        <v>0</v>
      </c>
      <c r="FG331" s="162">
        <f t="shared" si="1617"/>
        <v>0</v>
      </c>
      <c r="FH331" s="162">
        <f t="shared" si="1617"/>
        <v>0</v>
      </c>
      <c r="FI331" s="162">
        <f t="shared" si="1617"/>
        <v>0</v>
      </c>
      <c r="FJ331" s="162">
        <f t="shared" si="1617"/>
        <v>0</v>
      </c>
      <c r="FK331" s="162">
        <f t="shared" si="1617"/>
        <v>0</v>
      </c>
      <c r="FL331" s="162">
        <f t="shared" si="1617"/>
        <v>0</v>
      </c>
      <c r="FM331" s="162">
        <f t="shared" si="1617"/>
        <v>0</v>
      </c>
      <c r="FN331" s="162">
        <f t="shared" si="1617"/>
        <v>0</v>
      </c>
      <c r="FO331" s="162">
        <f t="shared" si="1617"/>
        <v>0</v>
      </c>
      <c r="FP331" s="162">
        <f t="shared" si="1617"/>
        <v>0</v>
      </c>
      <c r="FQ331" s="162">
        <f t="shared" si="1617"/>
        <v>0</v>
      </c>
      <c r="FR331" s="162">
        <f t="shared" si="1617"/>
        <v>0</v>
      </c>
      <c r="FS331" s="162">
        <f t="shared" si="1617"/>
        <v>0</v>
      </c>
      <c r="FT331" s="162">
        <f t="shared" si="1617"/>
        <v>0</v>
      </c>
      <c r="FU331" s="162">
        <f t="shared" si="1617"/>
        <v>0</v>
      </c>
      <c r="FV331" s="162">
        <f t="shared" si="1617"/>
        <v>0</v>
      </c>
      <c r="FW331" s="162">
        <f t="shared" si="1617"/>
        <v>0</v>
      </c>
      <c r="FX331" s="162">
        <f t="shared" si="1617"/>
        <v>0</v>
      </c>
      <c r="FY331" s="162">
        <f t="shared" si="1617"/>
        <v>0</v>
      </c>
      <c r="FZ331" s="162">
        <f t="shared" si="1617"/>
        <v>0</v>
      </c>
      <c r="GA331" s="162">
        <f t="shared" si="1617"/>
        <v>0</v>
      </c>
      <c r="GB331" s="162">
        <f t="shared" si="1617"/>
        <v>0</v>
      </c>
      <c r="GC331" s="162">
        <f t="shared" si="1617"/>
        <v>0</v>
      </c>
      <c r="GD331" s="162">
        <f t="shared" si="1617"/>
        <v>0</v>
      </c>
      <c r="GE331" s="162">
        <f t="shared" si="1617"/>
        <v>0</v>
      </c>
      <c r="GF331" s="162">
        <f t="shared" si="1617"/>
        <v>0</v>
      </c>
      <c r="GG331" s="162">
        <f t="shared" si="1617"/>
        <v>0</v>
      </c>
      <c r="GH331" s="162">
        <f t="shared" si="1617"/>
        <v>0</v>
      </c>
      <c r="GI331" s="162">
        <f t="shared" si="1617"/>
        <v>0</v>
      </c>
      <c r="GJ331" s="162">
        <f t="shared" si="1617"/>
        <v>0</v>
      </c>
      <c r="GK331" s="162">
        <f t="shared" si="1617"/>
        <v>0</v>
      </c>
      <c r="GL331" s="162">
        <f t="shared" si="1617"/>
        <v>0</v>
      </c>
      <c r="GM331" s="162">
        <f t="shared" si="1617"/>
        <v>0</v>
      </c>
      <c r="GN331" s="162">
        <f t="shared" si="1617"/>
        <v>0</v>
      </c>
      <c r="GO331" s="162">
        <f t="shared" si="1617"/>
        <v>0</v>
      </c>
      <c r="GP331" s="162">
        <f t="shared" si="1617"/>
        <v>0</v>
      </c>
      <c r="GQ331" s="162">
        <f t="shared" si="1617"/>
        <v>0</v>
      </c>
      <c r="GR331" s="162">
        <f t="shared" si="15"/>
        <v>0</v>
      </c>
      <c r="GS331" s="162">
        <f t="shared" ref="GS331:IN331" si="1618">E331-EV331</f>
        <v>0</v>
      </c>
      <c r="GT331" s="162">
        <f t="shared" si="1618"/>
        <v>0</v>
      </c>
      <c r="GU331" s="162">
        <f t="shared" si="1618"/>
        <v>0</v>
      </c>
      <c r="GV331" s="162">
        <f t="shared" si="1618"/>
        <v>0</v>
      </c>
      <c r="GW331" s="162">
        <f t="shared" si="1618"/>
        <v>0</v>
      </c>
      <c r="GX331" s="162">
        <f t="shared" si="1618"/>
        <v>0</v>
      </c>
      <c r="GY331" s="162">
        <f t="shared" si="1618"/>
        <v>0</v>
      </c>
      <c r="GZ331" s="162">
        <f t="shared" si="1618"/>
        <v>0</v>
      </c>
      <c r="HA331" s="162">
        <f t="shared" si="1618"/>
        <v>0</v>
      </c>
      <c r="HB331" s="162">
        <f t="shared" si="1618"/>
        <v>0</v>
      </c>
      <c r="HC331" s="162">
        <f t="shared" si="1618"/>
        <v>0</v>
      </c>
      <c r="HD331" s="162">
        <f t="shared" si="1618"/>
        <v>0</v>
      </c>
      <c r="HE331" s="162">
        <f t="shared" si="1618"/>
        <v>0</v>
      </c>
      <c r="HF331" s="162">
        <f t="shared" si="1618"/>
        <v>0</v>
      </c>
      <c r="HG331" s="162">
        <f t="shared" si="1618"/>
        <v>0</v>
      </c>
      <c r="HH331" s="162">
        <f t="shared" si="1618"/>
        <v>0</v>
      </c>
      <c r="HI331" s="162">
        <f t="shared" si="1618"/>
        <v>0</v>
      </c>
      <c r="HJ331" s="162">
        <f t="shared" si="1618"/>
        <v>0</v>
      </c>
      <c r="HK331" s="162">
        <f t="shared" si="1618"/>
        <v>0</v>
      </c>
      <c r="HL331" s="162">
        <f t="shared" si="1618"/>
        <v>0</v>
      </c>
      <c r="HM331" s="162">
        <f t="shared" si="1618"/>
        <v>0</v>
      </c>
      <c r="HN331" s="162">
        <f t="shared" si="1618"/>
        <v>0</v>
      </c>
      <c r="HO331" s="162">
        <f t="shared" si="1618"/>
        <v>0</v>
      </c>
      <c r="HP331" s="162">
        <f t="shared" si="1618"/>
        <v>0</v>
      </c>
      <c r="HQ331" s="162">
        <f t="shared" si="1618"/>
        <v>0</v>
      </c>
      <c r="HR331" s="162">
        <f t="shared" si="1618"/>
        <v>0</v>
      </c>
      <c r="HS331" s="162">
        <f t="shared" si="1618"/>
        <v>0</v>
      </c>
      <c r="HT331" s="162">
        <f t="shared" si="1618"/>
        <v>0</v>
      </c>
      <c r="HU331" s="162">
        <f t="shared" si="1618"/>
        <v>0</v>
      </c>
      <c r="HV331" s="162">
        <f t="shared" si="1618"/>
        <v>0</v>
      </c>
      <c r="HW331" s="162">
        <f t="shared" si="1618"/>
        <v>0</v>
      </c>
      <c r="HX331" s="162">
        <f t="shared" si="1618"/>
        <v>0</v>
      </c>
      <c r="HY331" s="162">
        <f t="shared" si="1618"/>
        <v>0</v>
      </c>
      <c r="HZ331" s="162">
        <f t="shared" si="1618"/>
        <v>0</v>
      </c>
      <c r="IA331" s="162">
        <f t="shared" si="1618"/>
        <v>0</v>
      </c>
      <c r="IB331" s="162">
        <f t="shared" si="1618"/>
        <v>0</v>
      </c>
      <c r="IC331" s="162">
        <f t="shared" si="1618"/>
        <v>0</v>
      </c>
      <c r="ID331" s="162">
        <f t="shared" si="1618"/>
        <v>0</v>
      </c>
      <c r="IE331" s="162">
        <f t="shared" si="1618"/>
        <v>0</v>
      </c>
      <c r="IF331" s="162">
        <f t="shared" si="1618"/>
        <v>0</v>
      </c>
      <c r="IG331" s="162">
        <f t="shared" si="1618"/>
        <v>0</v>
      </c>
      <c r="IH331" s="162">
        <f t="shared" si="1618"/>
        <v>0</v>
      </c>
      <c r="II331" s="162">
        <f t="shared" si="1618"/>
        <v>0</v>
      </c>
      <c r="IJ331" s="162">
        <f t="shared" si="1618"/>
        <v>0</v>
      </c>
      <c r="IK331" s="162">
        <f t="shared" si="1618"/>
        <v>0</v>
      </c>
      <c r="IL331" s="162">
        <f t="shared" si="1618"/>
        <v>0</v>
      </c>
      <c r="IM331" s="162">
        <f t="shared" si="1618"/>
        <v>0</v>
      </c>
      <c r="IN331" s="162">
        <f t="shared" si="1618"/>
        <v>0</v>
      </c>
      <c r="IO331" s="162">
        <f t="shared" si="17"/>
        <v>0</v>
      </c>
      <c r="IP331" s="162">
        <f t="shared" si="23"/>
        <v>0</v>
      </c>
      <c r="IQ331" s="162">
        <f t="shared" ref="IQ331:KK331" si="1619">MAX((MIN(CZ331+IP331,$IO$7))-GT331,0)</f>
        <v>0</v>
      </c>
      <c r="IR331" s="162">
        <f t="shared" si="1619"/>
        <v>0</v>
      </c>
      <c r="IS331" s="162">
        <f t="shared" si="1619"/>
        <v>0</v>
      </c>
      <c r="IT331" s="162">
        <f t="shared" si="1619"/>
        <v>0</v>
      </c>
      <c r="IU331" s="162">
        <f t="shared" si="1619"/>
        <v>0</v>
      </c>
      <c r="IV331" s="162">
        <f t="shared" si="1619"/>
        <v>0</v>
      </c>
      <c r="IW331" s="162">
        <f t="shared" si="1619"/>
        <v>0</v>
      </c>
      <c r="IX331" s="162">
        <f t="shared" si="1619"/>
        <v>0</v>
      </c>
      <c r="IY331" s="162">
        <f t="shared" si="1619"/>
        <v>0</v>
      </c>
      <c r="IZ331" s="162">
        <f t="shared" si="1619"/>
        <v>0</v>
      </c>
      <c r="JA331" s="162">
        <f t="shared" si="1619"/>
        <v>0</v>
      </c>
      <c r="JB331" s="162">
        <f t="shared" si="1619"/>
        <v>0</v>
      </c>
      <c r="JC331" s="162">
        <f t="shared" si="1619"/>
        <v>0</v>
      </c>
      <c r="JD331" s="162">
        <f t="shared" si="1619"/>
        <v>0</v>
      </c>
      <c r="JE331" s="162">
        <f t="shared" si="1619"/>
        <v>0</v>
      </c>
      <c r="JF331" s="162">
        <f t="shared" si="1619"/>
        <v>0</v>
      </c>
      <c r="JG331" s="162">
        <f t="shared" si="1619"/>
        <v>0</v>
      </c>
      <c r="JH331" s="162">
        <f t="shared" si="1619"/>
        <v>0</v>
      </c>
      <c r="JI331" s="162">
        <f t="shared" si="1619"/>
        <v>0</v>
      </c>
      <c r="JJ331" s="162">
        <f t="shared" si="1619"/>
        <v>0</v>
      </c>
      <c r="JK331" s="162">
        <f t="shared" si="1619"/>
        <v>0</v>
      </c>
      <c r="JL331" s="162">
        <f t="shared" si="1619"/>
        <v>0</v>
      </c>
      <c r="JM331" s="162">
        <f t="shared" si="1619"/>
        <v>0</v>
      </c>
      <c r="JN331" s="162">
        <f t="shared" si="1619"/>
        <v>0</v>
      </c>
      <c r="JO331" s="162">
        <f t="shared" si="1619"/>
        <v>0</v>
      </c>
      <c r="JP331" s="162">
        <f t="shared" si="1619"/>
        <v>0</v>
      </c>
      <c r="JQ331" s="162">
        <f t="shared" si="1619"/>
        <v>0</v>
      </c>
      <c r="JR331" s="162">
        <f t="shared" si="1619"/>
        <v>0</v>
      </c>
      <c r="JS331" s="162">
        <f t="shared" si="1619"/>
        <v>0</v>
      </c>
      <c r="JT331" s="162">
        <f t="shared" si="1619"/>
        <v>0</v>
      </c>
      <c r="JU331" s="162">
        <f t="shared" si="1619"/>
        <v>0</v>
      </c>
      <c r="JV331" s="162">
        <f t="shared" si="1619"/>
        <v>0</v>
      </c>
      <c r="JW331" s="162">
        <f t="shared" si="1619"/>
        <v>0</v>
      </c>
      <c r="JX331" s="162">
        <f t="shared" si="1619"/>
        <v>0</v>
      </c>
      <c r="JY331" s="162">
        <f t="shared" si="1619"/>
        <v>0</v>
      </c>
      <c r="JZ331" s="162">
        <f t="shared" si="1619"/>
        <v>0</v>
      </c>
      <c r="KA331" s="162">
        <f t="shared" si="1619"/>
        <v>0</v>
      </c>
      <c r="KB331" s="162">
        <f t="shared" si="1619"/>
        <v>0</v>
      </c>
      <c r="KC331" s="162">
        <f t="shared" si="1619"/>
        <v>0</v>
      </c>
      <c r="KD331" s="162">
        <f t="shared" si="1619"/>
        <v>0</v>
      </c>
      <c r="KE331" s="162">
        <f t="shared" si="1619"/>
        <v>0</v>
      </c>
      <c r="KF331" s="162">
        <f t="shared" si="1619"/>
        <v>0</v>
      </c>
      <c r="KG331" s="162">
        <f t="shared" si="1619"/>
        <v>0</v>
      </c>
      <c r="KH331" s="162">
        <f t="shared" si="1619"/>
        <v>0</v>
      </c>
      <c r="KI331" s="162">
        <f t="shared" si="1619"/>
        <v>0</v>
      </c>
      <c r="KJ331" s="162">
        <f t="shared" si="1619"/>
        <v>0</v>
      </c>
      <c r="KK331" s="162">
        <f t="shared" si="1619"/>
        <v>0</v>
      </c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N331" s="1"/>
    </row>
    <row r="332" ht="14.25" customHeight="1" spans="1:326" x14ac:dyDescent="0.25">
      <c r="A332" s="1">
        <v>11</v>
      </c>
      <c r="B332" s="1">
        <f t="shared" ref="B332:C332" si="1620">B331+1</f>
        <v>322</v>
      </c>
      <c r="C332" s="232">
        <f t="shared" si="1620"/>
        <v>43787</v>
      </c>
      <c r="D332" s="162">
        <f t="shared" si="9"/>
        <v>0</v>
      </c>
      <c r="E332" s="162">
        <f>(SUMIFS(Profile!$F$2:$F$17521,Profile!$B$2:$B$17521,$B332,Profile!$C$2:$C$17521,E$8))*$C$6</f>
        <v>0</v>
      </c>
      <c r="F332" s="162">
        <f>(SUMIFS(Profile!$F$2:$F$17521,Profile!$B$2:$B$17521,$B332,Profile!$C$2:$C$17521,F$8))*$C$6</f>
        <v>0</v>
      </c>
      <c r="G332" s="162">
        <f>(SUMIFS(Profile!$F$2:$F$17521,Profile!$B$2:$B$17521,$B332,Profile!$C$2:$C$17521,G$8))*$C$6</f>
        <v>0</v>
      </c>
      <c r="H332" s="162">
        <f>(SUMIFS(Profile!$F$2:$F$17521,Profile!$B$2:$B$17521,$B332,Profile!$C$2:$C$17521,H$8))*$C$6</f>
        <v>0</v>
      </c>
      <c r="I332" s="162">
        <f>(SUMIFS(Profile!$F$2:$F$17521,Profile!$B$2:$B$17521,$B332,Profile!$C$2:$C$17521,I$8))*$C$6</f>
        <v>0</v>
      </c>
      <c r="J332" s="162">
        <f>(SUMIFS(Profile!$F$2:$F$17521,Profile!$B$2:$B$17521,$B332,Profile!$C$2:$C$17521,J$8))*$C$6</f>
        <v>0</v>
      </c>
      <c r="K332" s="162">
        <f>(SUMIFS(Profile!$F$2:$F$17521,Profile!$B$2:$B$17521,$B332,Profile!$C$2:$C$17521,K$8))*$C$6</f>
        <v>0</v>
      </c>
      <c r="L332" s="162">
        <f>(SUMIFS(Profile!$F$2:$F$17521,Profile!$B$2:$B$17521,$B332,Profile!$C$2:$C$17521,L$8))*$C$6</f>
        <v>0</v>
      </c>
      <c r="M332" s="162">
        <f>(SUMIFS(Profile!$F$2:$F$17521,Profile!$B$2:$B$17521,$B332,Profile!$C$2:$C$17521,M$8))*$C$6</f>
        <v>0</v>
      </c>
      <c r="N332" s="162">
        <f>(SUMIFS(Profile!$F$2:$F$17521,Profile!$B$2:$B$17521,$B332,Profile!$C$2:$C$17521,N$8))*$C$6</f>
        <v>0</v>
      </c>
      <c r="O332" s="162">
        <f>(SUMIFS(Profile!$F$2:$F$17521,Profile!$B$2:$B$17521,$B332,Profile!$C$2:$C$17521,O$8))*$C$6</f>
        <v>0</v>
      </c>
      <c r="P332" s="162">
        <f>(SUMIFS(Profile!$F$2:$F$17521,Profile!$B$2:$B$17521,$B332,Profile!$C$2:$C$17521,P$8))*$C$6</f>
        <v>0</v>
      </c>
      <c r="Q332" s="162">
        <f>(SUMIFS(Profile!$F$2:$F$17521,Profile!$B$2:$B$17521,$B332,Profile!$C$2:$C$17521,Q$8))*$C$6</f>
        <v>0</v>
      </c>
      <c r="R332" s="162">
        <f>(SUMIFS(Profile!$F$2:$F$17521,Profile!$B$2:$B$17521,$B332,Profile!$C$2:$C$17521,R$8))*$C$6</f>
        <v>0</v>
      </c>
      <c r="S332" s="162">
        <f>(SUMIFS(Profile!$F$2:$F$17521,Profile!$B$2:$B$17521,$B332,Profile!$C$2:$C$17521,S$8))*$C$6</f>
        <v>0</v>
      </c>
      <c r="T332" s="162">
        <f>(SUMIFS(Profile!$F$2:$F$17521,Profile!$B$2:$B$17521,$B332,Profile!$C$2:$C$17521,T$8))*$C$6</f>
        <v>0</v>
      </c>
      <c r="U332" s="162">
        <f>(SUMIFS(Profile!$F$2:$F$17521,Profile!$B$2:$B$17521,$B332,Profile!$C$2:$C$17521,U$8))*$C$6</f>
        <v>0</v>
      </c>
      <c r="V332" s="162">
        <f>(SUMIFS(Profile!$F$2:$F$17521,Profile!$B$2:$B$17521,$B332,Profile!$C$2:$C$17521,V$8))*$C$6</f>
        <v>0</v>
      </c>
      <c r="W332" s="162">
        <f>(SUMIFS(Profile!$F$2:$F$17521,Profile!$B$2:$B$17521,$B332,Profile!$C$2:$C$17521,W$8))*$C$6</f>
        <v>0</v>
      </c>
      <c r="X332" s="162">
        <f>(SUMIFS(Profile!$F$2:$F$17521,Profile!$B$2:$B$17521,$B332,Profile!$C$2:$C$17521,X$8))*$C$6</f>
        <v>0</v>
      </c>
      <c r="Y332" s="162">
        <f>(SUMIFS(Profile!$F$2:$F$17521,Profile!$B$2:$B$17521,$B332,Profile!$C$2:$C$17521,Y$8))*$C$6</f>
        <v>0</v>
      </c>
      <c r="Z332" s="162">
        <f>(SUMIFS(Profile!$F$2:$F$17521,Profile!$B$2:$B$17521,$B332,Profile!$C$2:$C$17521,Z$8))*$C$6</f>
        <v>0</v>
      </c>
      <c r="AA332" s="162">
        <f>(SUMIFS(Profile!$F$2:$F$17521,Profile!$B$2:$B$17521,$B332,Profile!$C$2:$C$17521,AA$8))*$C$6</f>
        <v>0</v>
      </c>
      <c r="AB332" s="162">
        <f>(SUMIFS(Profile!$F$2:$F$17521,Profile!$B$2:$B$17521,$B332,Profile!$C$2:$C$17521,AB$8))*$C$6</f>
        <v>0</v>
      </c>
      <c r="AC332" s="162">
        <f>(SUMIFS(Profile!$F$2:$F$17521,Profile!$B$2:$B$17521,$B332,Profile!$C$2:$C$17521,AC$8))*$C$6</f>
        <v>0</v>
      </c>
      <c r="AD332" s="162">
        <f>(SUMIFS(Profile!$F$2:$F$17521,Profile!$B$2:$B$17521,$B332,Profile!$C$2:$C$17521,AD$8))*$C$6</f>
        <v>0</v>
      </c>
      <c r="AE332" s="162">
        <f>(SUMIFS(Profile!$F$2:$F$17521,Profile!$B$2:$B$17521,$B332,Profile!$C$2:$C$17521,AE$8))*$C$6</f>
        <v>0</v>
      </c>
      <c r="AF332" s="162">
        <f>(SUMIFS(Profile!$F$2:$F$17521,Profile!$B$2:$B$17521,$B332,Profile!$C$2:$C$17521,AF$8))*$C$6</f>
        <v>0</v>
      </c>
      <c r="AG332" s="162">
        <f>(SUMIFS(Profile!$F$2:$F$17521,Profile!$B$2:$B$17521,$B332,Profile!$C$2:$C$17521,AG$8))*$C$6</f>
        <v>0</v>
      </c>
      <c r="AH332" s="162">
        <f>(SUMIFS(Profile!$F$2:$F$17521,Profile!$B$2:$B$17521,$B332,Profile!$C$2:$C$17521,AH$8))*$C$6</f>
        <v>0</v>
      </c>
      <c r="AI332" s="162">
        <f>(SUMIFS(Profile!$F$2:$F$17521,Profile!$B$2:$B$17521,$B332,Profile!$C$2:$C$17521,AI$8))*$C$6</f>
        <v>0</v>
      </c>
      <c r="AJ332" s="162">
        <f>(SUMIFS(Profile!$F$2:$F$17521,Profile!$B$2:$B$17521,$B332,Profile!$C$2:$C$17521,AJ$8))*$C$6</f>
        <v>0</v>
      </c>
      <c r="AK332" s="162">
        <f>(SUMIFS(Profile!$F$2:$F$17521,Profile!$B$2:$B$17521,$B332,Profile!$C$2:$C$17521,AK$8))*$C$6</f>
        <v>0</v>
      </c>
      <c r="AL332" s="162">
        <f>(SUMIFS(Profile!$F$2:$F$17521,Profile!$B$2:$B$17521,$B332,Profile!$C$2:$C$17521,AL$8))*$C$6</f>
        <v>0</v>
      </c>
      <c r="AM332" s="162">
        <f>(SUMIFS(Profile!$F$2:$F$17521,Profile!$B$2:$B$17521,$B332,Profile!$C$2:$C$17521,AM$8))*$C$6</f>
        <v>0</v>
      </c>
      <c r="AN332" s="162">
        <f>(SUMIFS(Profile!$F$2:$F$17521,Profile!$B$2:$B$17521,$B332,Profile!$C$2:$C$17521,AN$8))*$C$6</f>
        <v>0</v>
      </c>
      <c r="AO332" s="162">
        <f>(SUMIFS(Profile!$F$2:$F$17521,Profile!$B$2:$B$17521,$B332,Profile!$C$2:$C$17521,AO$8))*$C$6</f>
        <v>0</v>
      </c>
      <c r="AP332" s="162">
        <f>(SUMIFS(Profile!$F$2:$F$17521,Profile!$B$2:$B$17521,$B332,Profile!$C$2:$C$17521,AP$8))*$C$6</f>
        <v>0</v>
      </c>
      <c r="AQ332" s="162">
        <f>(SUMIFS(Profile!$F$2:$F$17521,Profile!$B$2:$B$17521,$B332,Profile!$C$2:$C$17521,AQ$8))*$C$6</f>
        <v>0</v>
      </c>
      <c r="AR332" s="162">
        <f>(SUMIFS(Profile!$F$2:$F$17521,Profile!$B$2:$B$17521,$B332,Profile!$C$2:$C$17521,AR$8))*$C$6</f>
        <v>0</v>
      </c>
      <c r="AS332" s="162">
        <f>(SUMIFS(Profile!$F$2:$F$17521,Profile!$B$2:$B$17521,$B332,Profile!$C$2:$C$17521,AS$8))*$C$6</f>
        <v>0</v>
      </c>
      <c r="AT332" s="162">
        <f>(SUMIFS(Profile!$F$2:$F$17521,Profile!$B$2:$B$17521,$B332,Profile!$C$2:$C$17521,AT$8))*$C$6</f>
        <v>0</v>
      </c>
      <c r="AU332" s="162">
        <f>(SUMIFS(Profile!$F$2:$F$17521,Profile!$B$2:$B$17521,$B332,Profile!$C$2:$C$17521,AU$8))*$C$6</f>
        <v>0</v>
      </c>
      <c r="AV332" s="162">
        <f>(SUMIFS(Profile!$F$2:$F$17521,Profile!$B$2:$B$17521,$B332,Profile!$C$2:$C$17521,AV$8))*$C$6</f>
        <v>0</v>
      </c>
      <c r="AW332" s="162">
        <f>(SUMIFS(Profile!$F$2:$F$17521,Profile!$B$2:$B$17521,$B332,Profile!$C$2:$C$17521,AW$8))*$C$6</f>
        <v>0</v>
      </c>
      <c r="AX332" s="162">
        <f>(SUMIFS(Profile!$F$2:$F$17521,Profile!$B$2:$B$17521,$B332,Profile!$C$2:$C$17521,AX$8))*$C$6</f>
        <v>0</v>
      </c>
      <c r="AY332" s="162">
        <f>(SUMIFS(Profile!$F$2:$F$17521,Profile!$B$2:$B$17521,$B332,Profile!$C$2:$C$17521,AY$8))*$C$6</f>
        <v>0</v>
      </c>
      <c r="AZ332" s="162">
        <f>(SUMIFS(Profile!$F$2:$F$17521,Profile!$B$2:$B$17521,$B332,Profile!$C$2:$C$17521,AZ$8))*$C$6</f>
        <v>0</v>
      </c>
      <c r="BA332" s="162">
        <f t="shared" si="10"/>
        <v>0</v>
      </c>
      <c r="BB332" s="162">
        <f>(SUMIFS(Profile!$E$2:$E$17521,Profile!$B$2:$B$17521,$B332,Profile!$C$2:$C$17521,BB$8))*$C$9</f>
        <v>0</v>
      </c>
      <c r="BC332" s="162">
        <f>(SUMIFS(Profile!$E$2:$E$17521,Profile!$B$2:$B$17521,$B332,Profile!$C$2:$C$17521,BC$8))*$C$9</f>
        <v>0</v>
      </c>
      <c r="BD332" s="162">
        <f>(SUMIFS(Profile!$E$2:$E$17521,Profile!$B$2:$B$17521,$B332,Profile!$C$2:$C$17521,BD$8))*$C$9</f>
        <v>0</v>
      </c>
      <c r="BE332" s="162">
        <f>(SUMIFS(Profile!$E$2:$E$17521,Profile!$B$2:$B$17521,$B332,Profile!$C$2:$C$17521,BE$8))*$C$9</f>
        <v>0</v>
      </c>
      <c r="BF332" s="162">
        <f>(SUMIFS(Profile!$E$2:$E$17521,Profile!$B$2:$B$17521,$B332,Profile!$C$2:$C$17521,BF$8))*$C$9</f>
        <v>0</v>
      </c>
      <c r="BG332" s="162">
        <f>(SUMIFS(Profile!$E$2:$E$17521,Profile!$B$2:$B$17521,$B332,Profile!$C$2:$C$17521,BG$8))*$C$9</f>
        <v>0</v>
      </c>
      <c r="BH332" s="162">
        <f>(SUMIFS(Profile!$E$2:$E$17521,Profile!$B$2:$B$17521,$B332,Profile!$C$2:$C$17521,BH$8))*$C$9</f>
        <v>0</v>
      </c>
      <c r="BI332" s="162">
        <f>(SUMIFS(Profile!$E$2:$E$17521,Profile!$B$2:$B$17521,$B332,Profile!$C$2:$C$17521,BI$8))*$C$9</f>
        <v>0</v>
      </c>
      <c r="BJ332" s="162">
        <f>(SUMIFS(Profile!$E$2:$E$17521,Profile!$B$2:$B$17521,$B332,Profile!$C$2:$C$17521,BJ$8))*$C$9</f>
        <v>0</v>
      </c>
      <c r="BK332" s="162">
        <f>(SUMIFS(Profile!$E$2:$E$17521,Profile!$B$2:$B$17521,$B332,Profile!$C$2:$C$17521,BK$8))*$C$9</f>
        <v>0</v>
      </c>
      <c r="BL332" s="162">
        <f>(SUMIFS(Profile!$E$2:$E$17521,Profile!$B$2:$B$17521,$B332,Profile!$C$2:$C$17521,BL$8))*$C$9</f>
        <v>0</v>
      </c>
      <c r="BM332" s="162">
        <f>(SUMIFS(Profile!$E$2:$E$17521,Profile!$B$2:$B$17521,$B332,Profile!$C$2:$C$17521,BM$8))*$C$9</f>
        <v>0</v>
      </c>
      <c r="BN332" s="162">
        <f>(SUMIFS(Profile!$E$2:$E$17521,Profile!$B$2:$B$17521,$B332,Profile!$C$2:$C$17521,BN$8))*$C$9</f>
        <v>0</v>
      </c>
      <c r="BO332" s="162">
        <f>(SUMIFS(Profile!$E$2:$E$17521,Profile!$B$2:$B$17521,$B332,Profile!$C$2:$C$17521,BO$8))*$C$9</f>
        <v>0</v>
      </c>
      <c r="BP332" s="162">
        <f>(SUMIFS(Profile!$E$2:$E$17521,Profile!$B$2:$B$17521,$B332,Profile!$C$2:$C$17521,BP$8))*$C$9</f>
        <v>0</v>
      </c>
      <c r="BQ332" s="162">
        <f>(SUMIFS(Profile!$E$2:$E$17521,Profile!$B$2:$B$17521,$B332,Profile!$C$2:$C$17521,BQ$8))*$C$9</f>
        <v>0</v>
      </c>
      <c r="BR332" s="162">
        <f>(SUMIFS(Profile!$E$2:$E$17521,Profile!$B$2:$B$17521,$B332,Profile!$C$2:$C$17521,BR$8))*$C$9</f>
        <v>0</v>
      </c>
      <c r="BS332" s="162">
        <f>(SUMIFS(Profile!$E$2:$E$17521,Profile!$B$2:$B$17521,$B332,Profile!$C$2:$C$17521,BS$8))*$C$9</f>
        <v>0</v>
      </c>
      <c r="BT332" s="162">
        <f>(SUMIFS(Profile!$E$2:$E$17521,Profile!$B$2:$B$17521,$B332,Profile!$C$2:$C$17521,BT$8))*$C$9</f>
        <v>0</v>
      </c>
      <c r="BU332" s="162">
        <f>(SUMIFS(Profile!$E$2:$E$17521,Profile!$B$2:$B$17521,$B332,Profile!$C$2:$C$17521,BU$8))*$C$9</f>
        <v>0</v>
      </c>
      <c r="BV332" s="162">
        <f>(SUMIFS(Profile!$E$2:$E$17521,Profile!$B$2:$B$17521,$B332,Profile!$C$2:$C$17521,BV$8))*$C$9</f>
        <v>0</v>
      </c>
      <c r="BW332" s="162">
        <f>(SUMIFS(Profile!$E$2:$E$17521,Profile!$B$2:$B$17521,$B332,Profile!$C$2:$C$17521,BW$8))*$C$9</f>
        <v>0</v>
      </c>
      <c r="BX332" s="162">
        <f>(SUMIFS(Profile!$E$2:$E$17521,Profile!$B$2:$B$17521,$B332,Profile!$C$2:$C$17521,BX$8))*$C$9</f>
        <v>0</v>
      </c>
      <c r="BY332" s="162">
        <f>(SUMIFS(Profile!$E$2:$E$17521,Profile!$B$2:$B$17521,$B332,Profile!$C$2:$C$17521,BY$8))*$C$9</f>
        <v>0</v>
      </c>
      <c r="BZ332" s="162">
        <f>(SUMIFS(Profile!$E$2:$E$17521,Profile!$B$2:$B$17521,$B332,Profile!$C$2:$C$17521,BZ$8))*$C$9</f>
        <v>0</v>
      </c>
      <c r="CA332" s="162">
        <f>(SUMIFS(Profile!$E$2:$E$17521,Profile!$B$2:$B$17521,$B332,Profile!$C$2:$C$17521,CA$8))*$C$9</f>
        <v>0</v>
      </c>
      <c r="CB332" s="162">
        <f>(SUMIFS(Profile!$E$2:$E$17521,Profile!$B$2:$B$17521,$B332,Profile!$C$2:$C$17521,CB$8))*$C$9</f>
        <v>0</v>
      </c>
      <c r="CC332" s="162">
        <f>(SUMIFS(Profile!$E$2:$E$17521,Profile!$B$2:$B$17521,$B332,Profile!$C$2:$C$17521,CC$8))*$C$9</f>
        <v>0</v>
      </c>
      <c r="CD332" s="162">
        <f>(SUMIFS(Profile!$E$2:$E$17521,Profile!$B$2:$B$17521,$B332,Profile!$C$2:$C$17521,CD$8))*$C$9</f>
        <v>0</v>
      </c>
      <c r="CE332" s="162">
        <f>(SUMIFS(Profile!$E$2:$E$17521,Profile!$B$2:$B$17521,$B332,Profile!$C$2:$C$17521,CE$8))*$C$9</f>
        <v>0</v>
      </c>
      <c r="CF332" s="162">
        <f>(SUMIFS(Profile!$E$2:$E$17521,Profile!$B$2:$B$17521,$B332,Profile!$C$2:$C$17521,CF$8))*$C$9</f>
        <v>0</v>
      </c>
      <c r="CG332" s="162">
        <f>(SUMIFS(Profile!$E$2:$E$17521,Profile!$B$2:$B$17521,$B332,Profile!$C$2:$C$17521,CG$8))*$C$9</f>
        <v>0</v>
      </c>
      <c r="CH332" s="162">
        <f>(SUMIFS(Profile!$E$2:$E$17521,Profile!$B$2:$B$17521,$B332,Profile!$C$2:$C$17521,CH$8))*$C$9</f>
        <v>0</v>
      </c>
      <c r="CI332" s="162">
        <f>(SUMIFS(Profile!$E$2:$E$17521,Profile!$B$2:$B$17521,$B332,Profile!$C$2:$C$17521,CI$8))*$C$9</f>
        <v>0</v>
      </c>
      <c r="CJ332" s="162">
        <f>(SUMIFS(Profile!$E$2:$E$17521,Profile!$B$2:$B$17521,$B332,Profile!$C$2:$C$17521,CJ$8))*$C$9</f>
        <v>0</v>
      </c>
      <c r="CK332" s="162">
        <f>(SUMIFS(Profile!$E$2:$E$17521,Profile!$B$2:$B$17521,$B332,Profile!$C$2:$C$17521,CK$8))*$C$9</f>
        <v>0</v>
      </c>
      <c r="CL332" s="162">
        <f>(SUMIFS(Profile!$E$2:$E$17521,Profile!$B$2:$B$17521,$B332,Profile!$C$2:$C$17521,CL$8))*$C$9</f>
        <v>0</v>
      </c>
      <c r="CM332" s="162">
        <f>(SUMIFS(Profile!$E$2:$E$17521,Profile!$B$2:$B$17521,$B332,Profile!$C$2:$C$17521,CM$8))*$C$9</f>
        <v>0</v>
      </c>
      <c r="CN332" s="162">
        <f>(SUMIFS(Profile!$E$2:$E$17521,Profile!$B$2:$B$17521,$B332,Profile!$C$2:$C$17521,CN$8))*$C$9</f>
        <v>0</v>
      </c>
      <c r="CO332" s="162">
        <f>(SUMIFS(Profile!$E$2:$E$17521,Profile!$B$2:$B$17521,$B332,Profile!$C$2:$C$17521,CO$8))*$C$9</f>
        <v>0</v>
      </c>
      <c r="CP332" s="162">
        <f>(SUMIFS(Profile!$E$2:$E$17521,Profile!$B$2:$B$17521,$B332,Profile!$C$2:$C$17521,CP$8))*$C$9</f>
        <v>0</v>
      </c>
      <c r="CQ332" s="162">
        <f>(SUMIFS(Profile!$E$2:$E$17521,Profile!$B$2:$B$17521,$B332,Profile!$C$2:$C$17521,CQ$8))*$C$9</f>
        <v>0</v>
      </c>
      <c r="CR332" s="162">
        <f>(SUMIFS(Profile!$E$2:$E$17521,Profile!$B$2:$B$17521,$B332,Profile!$C$2:$C$17521,CR$8))*$C$9</f>
        <v>0</v>
      </c>
      <c r="CS332" s="162">
        <f>(SUMIFS(Profile!$E$2:$E$17521,Profile!$B$2:$B$17521,$B332,Profile!$C$2:$C$17521,CS$8))*$C$9</f>
        <v>0</v>
      </c>
      <c r="CT332" s="162">
        <f>(SUMIFS(Profile!$E$2:$E$17521,Profile!$B$2:$B$17521,$B332,Profile!$C$2:$C$17521,CT$8))*$C$9</f>
        <v>0</v>
      </c>
      <c r="CU332" s="162">
        <f>(SUMIFS(Profile!$E$2:$E$17521,Profile!$B$2:$B$17521,$B332,Profile!$C$2:$C$17521,CU$8))*$C$9</f>
        <v>0</v>
      </c>
      <c r="CV332" s="162">
        <f>(SUMIFS(Profile!$E$2:$E$17521,Profile!$B$2:$B$17521,$B332,Profile!$C$2:$C$17521,CV$8))*$C$9</f>
        <v>0</v>
      </c>
      <c r="CW332" s="162">
        <f>(SUMIFS(Profile!$E$2:$E$17521,Profile!$B$2:$B$17521,$B332,Profile!$C$2:$C$17521,CW$8))*$C$9</f>
        <v>0</v>
      </c>
      <c r="CX332" s="162">
        <f t="shared" si="11"/>
        <v>0</v>
      </c>
      <c r="CY332" s="162">
        <f t="shared" ref="CY332:ET332" si="1621">MAX(BB332-E332,0)</f>
        <v>0</v>
      </c>
      <c r="CZ332" s="162">
        <f t="shared" si="1621"/>
        <v>0</v>
      </c>
      <c r="DA332" s="162">
        <f t="shared" si="1621"/>
        <v>0</v>
      </c>
      <c r="DB332" s="162">
        <f t="shared" si="1621"/>
        <v>0</v>
      </c>
      <c r="DC332" s="162">
        <f t="shared" si="1621"/>
        <v>0</v>
      </c>
      <c r="DD332" s="162">
        <f t="shared" si="1621"/>
        <v>0</v>
      </c>
      <c r="DE332" s="162">
        <f t="shared" si="1621"/>
        <v>0</v>
      </c>
      <c r="DF332" s="162">
        <f t="shared" si="1621"/>
        <v>0</v>
      </c>
      <c r="DG332" s="162">
        <f t="shared" si="1621"/>
        <v>0</v>
      </c>
      <c r="DH332" s="162">
        <f t="shared" si="1621"/>
        <v>0</v>
      </c>
      <c r="DI332" s="162">
        <f t="shared" si="1621"/>
        <v>0</v>
      </c>
      <c r="DJ332" s="162">
        <f t="shared" si="1621"/>
        <v>0</v>
      </c>
      <c r="DK332" s="162">
        <f t="shared" si="1621"/>
        <v>0</v>
      </c>
      <c r="DL332" s="162">
        <f t="shared" si="1621"/>
        <v>0</v>
      </c>
      <c r="DM332" s="162">
        <f t="shared" si="1621"/>
        <v>0</v>
      </c>
      <c r="DN332" s="162">
        <f t="shared" si="1621"/>
        <v>0</v>
      </c>
      <c r="DO332" s="162">
        <f t="shared" si="1621"/>
        <v>0</v>
      </c>
      <c r="DP332" s="162">
        <f t="shared" si="1621"/>
        <v>0</v>
      </c>
      <c r="DQ332" s="162">
        <f t="shared" si="1621"/>
        <v>0</v>
      </c>
      <c r="DR332" s="162">
        <f t="shared" si="1621"/>
        <v>0</v>
      </c>
      <c r="DS332" s="162">
        <f t="shared" si="1621"/>
        <v>0</v>
      </c>
      <c r="DT332" s="162">
        <f t="shared" si="1621"/>
        <v>0</v>
      </c>
      <c r="DU332" s="162">
        <f t="shared" si="1621"/>
        <v>0</v>
      </c>
      <c r="DV332" s="162">
        <f t="shared" si="1621"/>
        <v>0</v>
      </c>
      <c r="DW332" s="162">
        <f t="shared" si="1621"/>
        <v>0</v>
      </c>
      <c r="DX332" s="162">
        <f t="shared" si="1621"/>
        <v>0</v>
      </c>
      <c r="DY332" s="162">
        <f t="shared" si="1621"/>
        <v>0</v>
      </c>
      <c r="DZ332" s="162">
        <f t="shared" si="1621"/>
        <v>0</v>
      </c>
      <c r="EA332" s="162">
        <f t="shared" si="1621"/>
        <v>0</v>
      </c>
      <c r="EB332" s="162">
        <f t="shared" si="1621"/>
        <v>0</v>
      </c>
      <c r="EC332" s="162">
        <f t="shared" si="1621"/>
        <v>0</v>
      </c>
      <c r="ED332" s="162">
        <f t="shared" si="1621"/>
        <v>0</v>
      </c>
      <c r="EE332" s="162">
        <f t="shared" si="1621"/>
        <v>0</v>
      </c>
      <c r="EF332" s="162">
        <f t="shared" si="1621"/>
        <v>0</v>
      </c>
      <c r="EG332" s="162">
        <f t="shared" si="1621"/>
        <v>0</v>
      </c>
      <c r="EH332" s="162">
        <f t="shared" si="1621"/>
        <v>0</v>
      </c>
      <c r="EI332" s="162">
        <f t="shared" si="1621"/>
        <v>0</v>
      </c>
      <c r="EJ332" s="162">
        <f t="shared" si="1621"/>
        <v>0</v>
      </c>
      <c r="EK332" s="162">
        <f t="shared" si="1621"/>
        <v>0</v>
      </c>
      <c r="EL332" s="162">
        <f t="shared" si="1621"/>
        <v>0</v>
      </c>
      <c r="EM332" s="162">
        <f t="shared" si="1621"/>
        <v>0</v>
      </c>
      <c r="EN332" s="162">
        <f t="shared" si="1621"/>
        <v>0</v>
      </c>
      <c r="EO332" s="162">
        <f t="shared" si="1621"/>
        <v>0</v>
      </c>
      <c r="EP332" s="162">
        <f t="shared" si="1621"/>
        <v>0</v>
      </c>
      <c r="EQ332" s="162">
        <f t="shared" si="1621"/>
        <v>0</v>
      </c>
      <c r="ER332" s="162">
        <f t="shared" si="1621"/>
        <v>0</v>
      </c>
      <c r="ES332" s="162">
        <f t="shared" si="1621"/>
        <v>0</v>
      </c>
      <c r="ET332" s="162">
        <f t="shared" si="1621"/>
        <v>0</v>
      </c>
      <c r="EU332" s="162">
        <f t="shared" si="13"/>
        <v>0</v>
      </c>
      <c r="EV332" s="162">
        <f t="shared" ref="EV332:GQ332" si="1622">BB332-CY332</f>
        <v>0</v>
      </c>
      <c r="EW332" s="162">
        <f t="shared" si="1622"/>
        <v>0</v>
      </c>
      <c r="EX332" s="162">
        <f t="shared" si="1622"/>
        <v>0</v>
      </c>
      <c r="EY332" s="162">
        <f t="shared" si="1622"/>
        <v>0</v>
      </c>
      <c r="EZ332" s="162">
        <f t="shared" si="1622"/>
        <v>0</v>
      </c>
      <c r="FA332" s="162">
        <f t="shared" si="1622"/>
        <v>0</v>
      </c>
      <c r="FB332" s="162">
        <f t="shared" si="1622"/>
        <v>0</v>
      </c>
      <c r="FC332" s="162">
        <f t="shared" si="1622"/>
        <v>0</v>
      </c>
      <c r="FD332" s="162">
        <f t="shared" si="1622"/>
        <v>0</v>
      </c>
      <c r="FE332" s="162">
        <f t="shared" si="1622"/>
        <v>0</v>
      </c>
      <c r="FF332" s="162">
        <f t="shared" si="1622"/>
        <v>0</v>
      </c>
      <c r="FG332" s="162">
        <f t="shared" si="1622"/>
        <v>0</v>
      </c>
      <c r="FH332" s="162">
        <f t="shared" si="1622"/>
        <v>0</v>
      </c>
      <c r="FI332" s="162">
        <f t="shared" si="1622"/>
        <v>0</v>
      </c>
      <c r="FJ332" s="162">
        <f t="shared" si="1622"/>
        <v>0</v>
      </c>
      <c r="FK332" s="162">
        <f t="shared" si="1622"/>
        <v>0</v>
      </c>
      <c r="FL332" s="162">
        <f t="shared" si="1622"/>
        <v>0</v>
      </c>
      <c r="FM332" s="162">
        <f t="shared" si="1622"/>
        <v>0</v>
      </c>
      <c r="FN332" s="162">
        <f t="shared" si="1622"/>
        <v>0</v>
      </c>
      <c r="FO332" s="162">
        <f t="shared" si="1622"/>
        <v>0</v>
      </c>
      <c r="FP332" s="162">
        <f t="shared" si="1622"/>
        <v>0</v>
      </c>
      <c r="FQ332" s="162">
        <f t="shared" si="1622"/>
        <v>0</v>
      </c>
      <c r="FR332" s="162">
        <f t="shared" si="1622"/>
        <v>0</v>
      </c>
      <c r="FS332" s="162">
        <f t="shared" si="1622"/>
        <v>0</v>
      </c>
      <c r="FT332" s="162">
        <f t="shared" si="1622"/>
        <v>0</v>
      </c>
      <c r="FU332" s="162">
        <f t="shared" si="1622"/>
        <v>0</v>
      </c>
      <c r="FV332" s="162">
        <f t="shared" si="1622"/>
        <v>0</v>
      </c>
      <c r="FW332" s="162">
        <f t="shared" si="1622"/>
        <v>0</v>
      </c>
      <c r="FX332" s="162">
        <f t="shared" si="1622"/>
        <v>0</v>
      </c>
      <c r="FY332" s="162">
        <f t="shared" si="1622"/>
        <v>0</v>
      </c>
      <c r="FZ332" s="162">
        <f t="shared" si="1622"/>
        <v>0</v>
      </c>
      <c r="GA332" s="162">
        <f t="shared" si="1622"/>
        <v>0</v>
      </c>
      <c r="GB332" s="162">
        <f t="shared" si="1622"/>
        <v>0</v>
      </c>
      <c r="GC332" s="162">
        <f t="shared" si="1622"/>
        <v>0</v>
      </c>
      <c r="GD332" s="162">
        <f t="shared" si="1622"/>
        <v>0</v>
      </c>
      <c r="GE332" s="162">
        <f t="shared" si="1622"/>
        <v>0</v>
      </c>
      <c r="GF332" s="162">
        <f t="shared" si="1622"/>
        <v>0</v>
      </c>
      <c r="GG332" s="162">
        <f t="shared" si="1622"/>
        <v>0</v>
      </c>
      <c r="GH332" s="162">
        <f t="shared" si="1622"/>
        <v>0</v>
      </c>
      <c r="GI332" s="162">
        <f t="shared" si="1622"/>
        <v>0</v>
      </c>
      <c r="GJ332" s="162">
        <f t="shared" si="1622"/>
        <v>0</v>
      </c>
      <c r="GK332" s="162">
        <f t="shared" si="1622"/>
        <v>0</v>
      </c>
      <c r="GL332" s="162">
        <f t="shared" si="1622"/>
        <v>0</v>
      </c>
      <c r="GM332" s="162">
        <f t="shared" si="1622"/>
        <v>0</v>
      </c>
      <c r="GN332" s="162">
        <f t="shared" si="1622"/>
        <v>0</v>
      </c>
      <c r="GO332" s="162">
        <f t="shared" si="1622"/>
        <v>0</v>
      </c>
      <c r="GP332" s="162">
        <f t="shared" si="1622"/>
        <v>0</v>
      </c>
      <c r="GQ332" s="162">
        <f t="shared" si="1622"/>
        <v>0</v>
      </c>
      <c r="GR332" s="162">
        <f t="shared" si="15"/>
        <v>0</v>
      </c>
      <c r="GS332" s="162">
        <f t="shared" ref="GS332:IN332" si="1623">E332-EV332</f>
        <v>0</v>
      </c>
      <c r="GT332" s="162">
        <f t="shared" si="1623"/>
        <v>0</v>
      </c>
      <c r="GU332" s="162">
        <f t="shared" si="1623"/>
        <v>0</v>
      </c>
      <c r="GV332" s="162">
        <f t="shared" si="1623"/>
        <v>0</v>
      </c>
      <c r="GW332" s="162">
        <f t="shared" si="1623"/>
        <v>0</v>
      </c>
      <c r="GX332" s="162">
        <f t="shared" si="1623"/>
        <v>0</v>
      </c>
      <c r="GY332" s="162">
        <f t="shared" si="1623"/>
        <v>0</v>
      </c>
      <c r="GZ332" s="162">
        <f t="shared" si="1623"/>
        <v>0</v>
      </c>
      <c r="HA332" s="162">
        <f t="shared" si="1623"/>
        <v>0</v>
      </c>
      <c r="HB332" s="162">
        <f t="shared" si="1623"/>
        <v>0</v>
      </c>
      <c r="HC332" s="162">
        <f t="shared" si="1623"/>
        <v>0</v>
      </c>
      <c r="HD332" s="162">
        <f t="shared" si="1623"/>
        <v>0</v>
      </c>
      <c r="HE332" s="162">
        <f t="shared" si="1623"/>
        <v>0</v>
      </c>
      <c r="HF332" s="162">
        <f t="shared" si="1623"/>
        <v>0</v>
      </c>
      <c r="HG332" s="162">
        <f t="shared" si="1623"/>
        <v>0</v>
      </c>
      <c r="HH332" s="162">
        <f t="shared" si="1623"/>
        <v>0</v>
      </c>
      <c r="HI332" s="162">
        <f t="shared" si="1623"/>
        <v>0</v>
      </c>
      <c r="HJ332" s="162">
        <f t="shared" si="1623"/>
        <v>0</v>
      </c>
      <c r="HK332" s="162">
        <f t="shared" si="1623"/>
        <v>0</v>
      </c>
      <c r="HL332" s="162">
        <f t="shared" si="1623"/>
        <v>0</v>
      </c>
      <c r="HM332" s="162">
        <f t="shared" si="1623"/>
        <v>0</v>
      </c>
      <c r="HN332" s="162">
        <f t="shared" si="1623"/>
        <v>0</v>
      </c>
      <c r="HO332" s="162">
        <f t="shared" si="1623"/>
        <v>0</v>
      </c>
      <c r="HP332" s="162">
        <f t="shared" si="1623"/>
        <v>0</v>
      </c>
      <c r="HQ332" s="162">
        <f t="shared" si="1623"/>
        <v>0</v>
      </c>
      <c r="HR332" s="162">
        <f t="shared" si="1623"/>
        <v>0</v>
      </c>
      <c r="HS332" s="162">
        <f t="shared" si="1623"/>
        <v>0</v>
      </c>
      <c r="HT332" s="162">
        <f t="shared" si="1623"/>
        <v>0</v>
      </c>
      <c r="HU332" s="162">
        <f t="shared" si="1623"/>
        <v>0</v>
      </c>
      <c r="HV332" s="162">
        <f t="shared" si="1623"/>
        <v>0</v>
      </c>
      <c r="HW332" s="162">
        <f t="shared" si="1623"/>
        <v>0</v>
      </c>
      <c r="HX332" s="162">
        <f t="shared" si="1623"/>
        <v>0</v>
      </c>
      <c r="HY332" s="162">
        <f t="shared" si="1623"/>
        <v>0</v>
      </c>
      <c r="HZ332" s="162">
        <f t="shared" si="1623"/>
        <v>0</v>
      </c>
      <c r="IA332" s="162">
        <f t="shared" si="1623"/>
        <v>0</v>
      </c>
      <c r="IB332" s="162">
        <f t="shared" si="1623"/>
        <v>0</v>
      </c>
      <c r="IC332" s="162">
        <f t="shared" si="1623"/>
        <v>0</v>
      </c>
      <c r="ID332" s="162">
        <f t="shared" si="1623"/>
        <v>0</v>
      </c>
      <c r="IE332" s="162">
        <f t="shared" si="1623"/>
        <v>0</v>
      </c>
      <c r="IF332" s="162">
        <f t="shared" si="1623"/>
        <v>0</v>
      </c>
      <c r="IG332" s="162">
        <f t="shared" si="1623"/>
        <v>0</v>
      </c>
      <c r="IH332" s="162">
        <f t="shared" si="1623"/>
        <v>0</v>
      </c>
      <c r="II332" s="162">
        <f t="shared" si="1623"/>
        <v>0</v>
      </c>
      <c r="IJ332" s="162">
        <f t="shared" si="1623"/>
        <v>0</v>
      </c>
      <c r="IK332" s="162">
        <f t="shared" si="1623"/>
        <v>0</v>
      </c>
      <c r="IL332" s="162">
        <f t="shared" si="1623"/>
        <v>0</v>
      </c>
      <c r="IM332" s="162">
        <f t="shared" si="1623"/>
        <v>0</v>
      </c>
      <c r="IN332" s="162">
        <f t="shared" si="1623"/>
        <v>0</v>
      </c>
      <c r="IO332" s="162">
        <f t="shared" si="17"/>
        <v>0</v>
      </c>
      <c r="IP332" s="162">
        <f t="shared" si="23"/>
        <v>0</v>
      </c>
      <c r="IQ332" s="162">
        <f t="shared" ref="IQ332:KK332" si="1624">MAX((MIN(CZ332+IP332,$IO$7))-GT332,0)</f>
        <v>0</v>
      </c>
      <c r="IR332" s="162">
        <f t="shared" si="1624"/>
        <v>0</v>
      </c>
      <c r="IS332" s="162">
        <f t="shared" si="1624"/>
        <v>0</v>
      </c>
      <c r="IT332" s="162">
        <f t="shared" si="1624"/>
        <v>0</v>
      </c>
      <c r="IU332" s="162">
        <f t="shared" si="1624"/>
        <v>0</v>
      </c>
      <c r="IV332" s="162">
        <f t="shared" si="1624"/>
        <v>0</v>
      </c>
      <c r="IW332" s="162">
        <f t="shared" si="1624"/>
        <v>0</v>
      </c>
      <c r="IX332" s="162">
        <f t="shared" si="1624"/>
        <v>0</v>
      </c>
      <c r="IY332" s="162">
        <f t="shared" si="1624"/>
        <v>0</v>
      </c>
      <c r="IZ332" s="162">
        <f t="shared" si="1624"/>
        <v>0</v>
      </c>
      <c r="JA332" s="162">
        <f t="shared" si="1624"/>
        <v>0</v>
      </c>
      <c r="JB332" s="162">
        <f t="shared" si="1624"/>
        <v>0</v>
      </c>
      <c r="JC332" s="162">
        <f t="shared" si="1624"/>
        <v>0</v>
      </c>
      <c r="JD332" s="162">
        <f t="shared" si="1624"/>
        <v>0</v>
      </c>
      <c r="JE332" s="162">
        <f t="shared" si="1624"/>
        <v>0</v>
      </c>
      <c r="JF332" s="162">
        <f t="shared" si="1624"/>
        <v>0</v>
      </c>
      <c r="JG332" s="162">
        <f t="shared" si="1624"/>
        <v>0</v>
      </c>
      <c r="JH332" s="162">
        <f t="shared" si="1624"/>
        <v>0</v>
      </c>
      <c r="JI332" s="162">
        <f t="shared" si="1624"/>
        <v>0</v>
      </c>
      <c r="JJ332" s="162">
        <f t="shared" si="1624"/>
        <v>0</v>
      </c>
      <c r="JK332" s="162">
        <f t="shared" si="1624"/>
        <v>0</v>
      </c>
      <c r="JL332" s="162">
        <f t="shared" si="1624"/>
        <v>0</v>
      </c>
      <c r="JM332" s="162">
        <f t="shared" si="1624"/>
        <v>0</v>
      </c>
      <c r="JN332" s="162">
        <f t="shared" si="1624"/>
        <v>0</v>
      </c>
      <c r="JO332" s="162">
        <f t="shared" si="1624"/>
        <v>0</v>
      </c>
      <c r="JP332" s="162">
        <f t="shared" si="1624"/>
        <v>0</v>
      </c>
      <c r="JQ332" s="162">
        <f t="shared" si="1624"/>
        <v>0</v>
      </c>
      <c r="JR332" s="162">
        <f t="shared" si="1624"/>
        <v>0</v>
      </c>
      <c r="JS332" s="162">
        <f t="shared" si="1624"/>
        <v>0</v>
      </c>
      <c r="JT332" s="162">
        <f t="shared" si="1624"/>
        <v>0</v>
      </c>
      <c r="JU332" s="162">
        <f t="shared" si="1624"/>
        <v>0</v>
      </c>
      <c r="JV332" s="162">
        <f t="shared" si="1624"/>
        <v>0</v>
      </c>
      <c r="JW332" s="162">
        <f t="shared" si="1624"/>
        <v>0</v>
      </c>
      <c r="JX332" s="162">
        <f t="shared" si="1624"/>
        <v>0</v>
      </c>
      <c r="JY332" s="162">
        <f t="shared" si="1624"/>
        <v>0</v>
      </c>
      <c r="JZ332" s="162">
        <f t="shared" si="1624"/>
        <v>0</v>
      </c>
      <c r="KA332" s="162">
        <f t="shared" si="1624"/>
        <v>0</v>
      </c>
      <c r="KB332" s="162">
        <f t="shared" si="1624"/>
        <v>0</v>
      </c>
      <c r="KC332" s="162">
        <f t="shared" si="1624"/>
        <v>0</v>
      </c>
      <c r="KD332" s="162">
        <f t="shared" si="1624"/>
        <v>0</v>
      </c>
      <c r="KE332" s="162">
        <f t="shared" si="1624"/>
        <v>0</v>
      </c>
      <c r="KF332" s="162">
        <f t="shared" si="1624"/>
        <v>0</v>
      </c>
      <c r="KG332" s="162">
        <f t="shared" si="1624"/>
        <v>0</v>
      </c>
      <c r="KH332" s="162">
        <f t="shared" si="1624"/>
        <v>0</v>
      </c>
      <c r="KI332" s="162">
        <f t="shared" si="1624"/>
        <v>0</v>
      </c>
      <c r="KJ332" s="162">
        <f t="shared" si="1624"/>
        <v>0</v>
      </c>
      <c r="KK332" s="162">
        <f t="shared" si="1624"/>
        <v>0</v>
      </c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</row>
    <row r="333" ht="14.25" customHeight="1" spans="1:326" x14ac:dyDescent="0.25">
      <c r="A333" s="1">
        <v>11</v>
      </c>
      <c r="B333" s="1">
        <f t="shared" ref="B333:C333" si="1625">B332+1</f>
        <v>323</v>
      </c>
      <c r="C333" s="232">
        <f t="shared" si="1625"/>
        <v>43788</v>
      </c>
      <c r="D333" s="162">
        <f t="shared" si="9"/>
        <v>0</v>
      </c>
      <c r="E333" s="162">
        <f>(SUMIFS(Profile!$F$2:$F$17521,Profile!$B$2:$B$17521,$B333,Profile!$C$2:$C$17521,E$8))*$C$6</f>
        <v>0</v>
      </c>
      <c r="F333" s="162">
        <f>(SUMIFS(Profile!$F$2:$F$17521,Profile!$B$2:$B$17521,$B333,Profile!$C$2:$C$17521,F$8))*$C$6</f>
        <v>0</v>
      </c>
      <c r="G333" s="162">
        <f>(SUMIFS(Profile!$F$2:$F$17521,Profile!$B$2:$B$17521,$B333,Profile!$C$2:$C$17521,G$8))*$C$6</f>
        <v>0</v>
      </c>
      <c r="H333" s="162">
        <f>(SUMIFS(Profile!$F$2:$F$17521,Profile!$B$2:$B$17521,$B333,Profile!$C$2:$C$17521,H$8))*$C$6</f>
        <v>0</v>
      </c>
      <c r="I333" s="162">
        <f>(SUMIFS(Profile!$F$2:$F$17521,Profile!$B$2:$B$17521,$B333,Profile!$C$2:$C$17521,I$8))*$C$6</f>
        <v>0</v>
      </c>
      <c r="J333" s="162">
        <f>(SUMIFS(Profile!$F$2:$F$17521,Profile!$B$2:$B$17521,$B333,Profile!$C$2:$C$17521,J$8))*$C$6</f>
        <v>0</v>
      </c>
      <c r="K333" s="162">
        <f>(SUMIFS(Profile!$F$2:$F$17521,Profile!$B$2:$B$17521,$B333,Profile!$C$2:$C$17521,K$8))*$C$6</f>
        <v>0</v>
      </c>
      <c r="L333" s="162">
        <f>(SUMIFS(Profile!$F$2:$F$17521,Profile!$B$2:$B$17521,$B333,Profile!$C$2:$C$17521,L$8))*$C$6</f>
        <v>0</v>
      </c>
      <c r="M333" s="162">
        <f>(SUMIFS(Profile!$F$2:$F$17521,Profile!$B$2:$B$17521,$B333,Profile!$C$2:$C$17521,M$8))*$C$6</f>
        <v>0</v>
      </c>
      <c r="N333" s="162">
        <f>(SUMIFS(Profile!$F$2:$F$17521,Profile!$B$2:$B$17521,$B333,Profile!$C$2:$C$17521,N$8))*$C$6</f>
        <v>0</v>
      </c>
      <c r="O333" s="162">
        <f>(SUMIFS(Profile!$F$2:$F$17521,Profile!$B$2:$B$17521,$B333,Profile!$C$2:$C$17521,O$8))*$C$6</f>
        <v>0</v>
      </c>
      <c r="P333" s="162">
        <f>(SUMIFS(Profile!$F$2:$F$17521,Profile!$B$2:$B$17521,$B333,Profile!$C$2:$C$17521,P$8))*$C$6</f>
        <v>0</v>
      </c>
      <c r="Q333" s="162">
        <f>(SUMIFS(Profile!$F$2:$F$17521,Profile!$B$2:$B$17521,$B333,Profile!$C$2:$C$17521,Q$8))*$C$6</f>
        <v>0</v>
      </c>
      <c r="R333" s="162">
        <f>(SUMIFS(Profile!$F$2:$F$17521,Profile!$B$2:$B$17521,$B333,Profile!$C$2:$C$17521,R$8))*$C$6</f>
        <v>0</v>
      </c>
      <c r="S333" s="162">
        <f>(SUMIFS(Profile!$F$2:$F$17521,Profile!$B$2:$B$17521,$B333,Profile!$C$2:$C$17521,S$8))*$C$6</f>
        <v>0</v>
      </c>
      <c r="T333" s="162">
        <f>(SUMIFS(Profile!$F$2:$F$17521,Profile!$B$2:$B$17521,$B333,Profile!$C$2:$C$17521,T$8))*$C$6</f>
        <v>0</v>
      </c>
      <c r="U333" s="162">
        <f>(SUMIFS(Profile!$F$2:$F$17521,Profile!$B$2:$B$17521,$B333,Profile!$C$2:$C$17521,U$8))*$C$6</f>
        <v>0</v>
      </c>
      <c r="V333" s="162">
        <f>(SUMIFS(Profile!$F$2:$F$17521,Profile!$B$2:$B$17521,$B333,Profile!$C$2:$C$17521,V$8))*$C$6</f>
        <v>0</v>
      </c>
      <c r="W333" s="162">
        <f>(SUMIFS(Profile!$F$2:$F$17521,Profile!$B$2:$B$17521,$B333,Profile!$C$2:$C$17521,W$8))*$C$6</f>
        <v>0</v>
      </c>
      <c r="X333" s="162">
        <f>(SUMIFS(Profile!$F$2:$F$17521,Profile!$B$2:$B$17521,$B333,Profile!$C$2:$C$17521,X$8))*$C$6</f>
        <v>0</v>
      </c>
      <c r="Y333" s="162">
        <f>(SUMIFS(Profile!$F$2:$F$17521,Profile!$B$2:$B$17521,$B333,Profile!$C$2:$C$17521,Y$8))*$C$6</f>
        <v>0</v>
      </c>
      <c r="Z333" s="162">
        <f>(SUMIFS(Profile!$F$2:$F$17521,Profile!$B$2:$B$17521,$B333,Profile!$C$2:$C$17521,Z$8))*$C$6</f>
        <v>0</v>
      </c>
      <c r="AA333" s="162">
        <f>(SUMIFS(Profile!$F$2:$F$17521,Profile!$B$2:$B$17521,$B333,Profile!$C$2:$C$17521,AA$8))*$C$6</f>
        <v>0</v>
      </c>
      <c r="AB333" s="162">
        <f>(SUMIFS(Profile!$F$2:$F$17521,Profile!$B$2:$B$17521,$B333,Profile!$C$2:$C$17521,AB$8))*$C$6</f>
        <v>0</v>
      </c>
      <c r="AC333" s="162">
        <f>(SUMIFS(Profile!$F$2:$F$17521,Profile!$B$2:$B$17521,$B333,Profile!$C$2:$C$17521,AC$8))*$C$6</f>
        <v>0</v>
      </c>
      <c r="AD333" s="162">
        <f>(SUMIFS(Profile!$F$2:$F$17521,Profile!$B$2:$B$17521,$B333,Profile!$C$2:$C$17521,AD$8))*$C$6</f>
        <v>0</v>
      </c>
      <c r="AE333" s="162">
        <f>(SUMIFS(Profile!$F$2:$F$17521,Profile!$B$2:$B$17521,$B333,Profile!$C$2:$C$17521,AE$8))*$C$6</f>
        <v>0</v>
      </c>
      <c r="AF333" s="162">
        <f>(SUMIFS(Profile!$F$2:$F$17521,Profile!$B$2:$B$17521,$B333,Profile!$C$2:$C$17521,AF$8))*$C$6</f>
        <v>0</v>
      </c>
      <c r="AG333" s="162">
        <f>(SUMIFS(Profile!$F$2:$F$17521,Profile!$B$2:$B$17521,$B333,Profile!$C$2:$C$17521,AG$8))*$C$6</f>
        <v>0</v>
      </c>
      <c r="AH333" s="162">
        <f>(SUMIFS(Profile!$F$2:$F$17521,Profile!$B$2:$B$17521,$B333,Profile!$C$2:$C$17521,AH$8))*$C$6</f>
        <v>0</v>
      </c>
      <c r="AI333" s="162">
        <f>(SUMIFS(Profile!$F$2:$F$17521,Profile!$B$2:$B$17521,$B333,Profile!$C$2:$C$17521,AI$8))*$C$6</f>
        <v>0</v>
      </c>
      <c r="AJ333" s="162">
        <f>(SUMIFS(Profile!$F$2:$F$17521,Profile!$B$2:$B$17521,$B333,Profile!$C$2:$C$17521,AJ$8))*$C$6</f>
        <v>0</v>
      </c>
      <c r="AK333" s="162">
        <f>(SUMIFS(Profile!$F$2:$F$17521,Profile!$B$2:$B$17521,$B333,Profile!$C$2:$C$17521,AK$8))*$C$6</f>
        <v>0</v>
      </c>
      <c r="AL333" s="162">
        <f>(SUMIFS(Profile!$F$2:$F$17521,Profile!$B$2:$B$17521,$B333,Profile!$C$2:$C$17521,AL$8))*$C$6</f>
        <v>0</v>
      </c>
      <c r="AM333" s="162">
        <f>(SUMIFS(Profile!$F$2:$F$17521,Profile!$B$2:$B$17521,$B333,Profile!$C$2:$C$17521,AM$8))*$C$6</f>
        <v>0</v>
      </c>
      <c r="AN333" s="162">
        <f>(SUMIFS(Profile!$F$2:$F$17521,Profile!$B$2:$B$17521,$B333,Profile!$C$2:$C$17521,AN$8))*$C$6</f>
        <v>0</v>
      </c>
      <c r="AO333" s="162">
        <f>(SUMIFS(Profile!$F$2:$F$17521,Profile!$B$2:$B$17521,$B333,Profile!$C$2:$C$17521,AO$8))*$C$6</f>
        <v>0</v>
      </c>
      <c r="AP333" s="162">
        <f>(SUMIFS(Profile!$F$2:$F$17521,Profile!$B$2:$B$17521,$B333,Profile!$C$2:$C$17521,AP$8))*$C$6</f>
        <v>0</v>
      </c>
      <c r="AQ333" s="162">
        <f>(SUMIFS(Profile!$F$2:$F$17521,Profile!$B$2:$B$17521,$B333,Profile!$C$2:$C$17521,AQ$8))*$C$6</f>
        <v>0</v>
      </c>
      <c r="AR333" s="162">
        <f>(SUMIFS(Profile!$F$2:$F$17521,Profile!$B$2:$B$17521,$B333,Profile!$C$2:$C$17521,AR$8))*$C$6</f>
        <v>0</v>
      </c>
      <c r="AS333" s="162">
        <f>(SUMIFS(Profile!$F$2:$F$17521,Profile!$B$2:$B$17521,$B333,Profile!$C$2:$C$17521,AS$8))*$C$6</f>
        <v>0</v>
      </c>
      <c r="AT333" s="162">
        <f>(SUMIFS(Profile!$F$2:$F$17521,Profile!$B$2:$B$17521,$B333,Profile!$C$2:$C$17521,AT$8))*$C$6</f>
        <v>0</v>
      </c>
      <c r="AU333" s="162">
        <f>(SUMIFS(Profile!$F$2:$F$17521,Profile!$B$2:$B$17521,$B333,Profile!$C$2:$C$17521,AU$8))*$C$6</f>
        <v>0</v>
      </c>
      <c r="AV333" s="162">
        <f>(SUMIFS(Profile!$F$2:$F$17521,Profile!$B$2:$B$17521,$B333,Profile!$C$2:$C$17521,AV$8))*$C$6</f>
        <v>0</v>
      </c>
      <c r="AW333" s="162">
        <f>(SUMIFS(Profile!$F$2:$F$17521,Profile!$B$2:$B$17521,$B333,Profile!$C$2:$C$17521,AW$8))*$C$6</f>
        <v>0</v>
      </c>
      <c r="AX333" s="162">
        <f>(SUMIFS(Profile!$F$2:$F$17521,Profile!$B$2:$B$17521,$B333,Profile!$C$2:$C$17521,AX$8))*$C$6</f>
        <v>0</v>
      </c>
      <c r="AY333" s="162">
        <f>(SUMIFS(Profile!$F$2:$F$17521,Profile!$B$2:$B$17521,$B333,Profile!$C$2:$C$17521,AY$8))*$C$6</f>
        <v>0</v>
      </c>
      <c r="AZ333" s="162">
        <f>(SUMIFS(Profile!$F$2:$F$17521,Profile!$B$2:$B$17521,$B333,Profile!$C$2:$C$17521,AZ$8))*$C$6</f>
        <v>0</v>
      </c>
      <c r="BA333" s="162">
        <f t="shared" si="10"/>
        <v>0</v>
      </c>
      <c r="BB333" s="162">
        <f>(SUMIFS(Profile!$E$2:$E$17521,Profile!$B$2:$B$17521,$B333,Profile!$C$2:$C$17521,BB$8))*$C$9</f>
        <v>0</v>
      </c>
      <c r="BC333" s="162">
        <f>(SUMIFS(Profile!$E$2:$E$17521,Profile!$B$2:$B$17521,$B333,Profile!$C$2:$C$17521,BC$8))*$C$9</f>
        <v>0</v>
      </c>
      <c r="BD333" s="162">
        <f>(SUMIFS(Profile!$E$2:$E$17521,Profile!$B$2:$B$17521,$B333,Profile!$C$2:$C$17521,BD$8))*$C$9</f>
        <v>0</v>
      </c>
      <c r="BE333" s="162">
        <f>(SUMIFS(Profile!$E$2:$E$17521,Profile!$B$2:$B$17521,$B333,Profile!$C$2:$C$17521,BE$8))*$C$9</f>
        <v>0</v>
      </c>
      <c r="BF333" s="162">
        <f>(SUMIFS(Profile!$E$2:$E$17521,Profile!$B$2:$B$17521,$B333,Profile!$C$2:$C$17521,BF$8))*$C$9</f>
        <v>0</v>
      </c>
      <c r="BG333" s="162">
        <f>(SUMIFS(Profile!$E$2:$E$17521,Profile!$B$2:$B$17521,$B333,Profile!$C$2:$C$17521,BG$8))*$C$9</f>
        <v>0</v>
      </c>
      <c r="BH333" s="162">
        <f>(SUMIFS(Profile!$E$2:$E$17521,Profile!$B$2:$B$17521,$B333,Profile!$C$2:$C$17521,BH$8))*$C$9</f>
        <v>0</v>
      </c>
      <c r="BI333" s="162">
        <f>(SUMIFS(Profile!$E$2:$E$17521,Profile!$B$2:$B$17521,$B333,Profile!$C$2:$C$17521,BI$8))*$C$9</f>
        <v>0</v>
      </c>
      <c r="BJ333" s="162">
        <f>(SUMIFS(Profile!$E$2:$E$17521,Profile!$B$2:$B$17521,$B333,Profile!$C$2:$C$17521,BJ$8))*$C$9</f>
        <v>0</v>
      </c>
      <c r="BK333" s="162">
        <f>(SUMIFS(Profile!$E$2:$E$17521,Profile!$B$2:$B$17521,$B333,Profile!$C$2:$C$17521,BK$8))*$C$9</f>
        <v>0</v>
      </c>
      <c r="BL333" s="162">
        <f>(SUMIFS(Profile!$E$2:$E$17521,Profile!$B$2:$B$17521,$B333,Profile!$C$2:$C$17521,BL$8))*$C$9</f>
        <v>0</v>
      </c>
      <c r="BM333" s="162">
        <f>(SUMIFS(Profile!$E$2:$E$17521,Profile!$B$2:$B$17521,$B333,Profile!$C$2:$C$17521,BM$8))*$C$9</f>
        <v>0</v>
      </c>
      <c r="BN333" s="162">
        <f>(SUMIFS(Profile!$E$2:$E$17521,Profile!$B$2:$B$17521,$B333,Profile!$C$2:$C$17521,BN$8))*$C$9</f>
        <v>0</v>
      </c>
      <c r="BO333" s="162">
        <f>(SUMIFS(Profile!$E$2:$E$17521,Profile!$B$2:$B$17521,$B333,Profile!$C$2:$C$17521,BO$8))*$C$9</f>
        <v>0</v>
      </c>
      <c r="BP333" s="162">
        <f>(SUMIFS(Profile!$E$2:$E$17521,Profile!$B$2:$B$17521,$B333,Profile!$C$2:$C$17521,BP$8))*$C$9</f>
        <v>0</v>
      </c>
      <c r="BQ333" s="162">
        <f>(SUMIFS(Profile!$E$2:$E$17521,Profile!$B$2:$B$17521,$B333,Profile!$C$2:$C$17521,BQ$8))*$C$9</f>
        <v>0</v>
      </c>
      <c r="BR333" s="162">
        <f>(SUMIFS(Profile!$E$2:$E$17521,Profile!$B$2:$B$17521,$B333,Profile!$C$2:$C$17521,BR$8))*$C$9</f>
        <v>0</v>
      </c>
      <c r="BS333" s="162">
        <f>(SUMIFS(Profile!$E$2:$E$17521,Profile!$B$2:$B$17521,$B333,Profile!$C$2:$C$17521,BS$8))*$C$9</f>
        <v>0</v>
      </c>
      <c r="BT333" s="162">
        <f>(SUMIFS(Profile!$E$2:$E$17521,Profile!$B$2:$B$17521,$B333,Profile!$C$2:$C$17521,BT$8))*$C$9</f>
        <v>0</v>
      </c>
      <c r="BU333" s="162">
        <f>(SUMIFS(Profile!$E$2:$E$17521,Profile!$B$2:$B$17521,$B333,Profile!$C$2:$C$17521,BU$8))*$C$9</f>
        <v>0</v>
      </c>
      <c r="BV333" s="162">
        <f>(SUMIFS(Profile!$E$2:$E$17521,Profile!$B$2:$B$17521,$B333,Profile!$C$2:$C$17521,BV$8))*$C$9</f>
        <v>0</v>
      </c>
      <c r="BW333" s="162">
        <f>(SUMIFS(Profile!$E$2:$E$17521,Profile!$B$2:$B$17521,$B333,Profile!$C$2:$C$17521,BW$8))*$C$9</f>
        <v>0</v>
      </c>
      <c r="BX333" s="162">
        <f>(SUMIFS(Profile!$E$2:$E$17521,Profile!$B$2:$B$17521,$B333,Profile!$C$2:$C$17521,BX$8))*$C$9</f>
        <v>0</v>
      </c>
      <c r="BY333" s="162">
        <f>(SUMIFS(Profile!$E$2:$E$17521,Profile!$B$2:$B$17521,$B333,Profile!$C$2:$C$17521,BY$8))*$C$9</f>
        <v>0</v>
      </c>
      <c r="BZ333" s="162">
        <f>(SUMIFS(Profile!$E$2:$E$17521,Profile!$B$2:$B$17521,$B333,Profile!$C$2:$C$17521,BZ$8))*$C$9</f>
        <v>0</v>
      </c>
      <c r="CA333" s="162">
        <f>(SUMIFS(Profile!$E$2:$E$17521,Profile!$B$2:$B$17521,$B333,Profile!$C$2:$C$17521,CA$8))*$C$9</f>
        <v>0</v>
      </c>
      <c r="CB333" s="162">
        <f>(SUMIFS(Profile!$E$2:$E$17521,Profile!$B$2:$B$17521,$B333,Profile!$C$2:$C$17521,CB$8))*$C$9</f>
        <v>0</v>
      </c>
      <c r="CC333" s="162">
        <f>(SUMIFS(Profile!$E$2:$E$17521,Profile!$B$2:$B$17521,$B333,Profile!$C$2:$C$17521,CC$8))*$C$9</f>
        <v>0</v>
      </c>
      <c r="CD333" s="162">
        <f>(SUMIFS(Profile!$E$2:$E$17521,Profile!$B$2:$B$17521,$B333,Profile!$C$2:$C$17521,CD$8))*$C$9</f>
        <v>0</v>
      </c>
      <c r="CE333" s="162">
        <f>(SUMIFS(Profile!$E$2:$E$17521,Profile!$B$2:$B$17521,$B333,Profile!$C$2:$C$17521,CE$8))*$C$9</f>
        <v>0</v>
      </c>
      <c r="CF333" s="162">
        <f>(SUMIFS(Profile!$E$2:$E$17521,Profile!$B$2:$B$17521,$B333,Profile!$C$2:$C$17521,CF$8))*$C$9</f>
        <v>0</v>
      </c>
      <c r="CG333" s="162">
        <f>(SUMIFS(Profile!$E$2:$E$17521,Profile!$B$2:$B$17521,$B333,Profile!$C$2:$C$17521,CG$8))*$C$9</f>
        <v>0</v>
      </c>
      <c r="CH333" s="162">
        <f>(SUMIFS(Profile!$E$2:$E$17521,Profile!$B$2:$B$17521,$B333,Profile!$C$2:$C$17521,CH$8))*$C$9</f>
        <v>0</v>
      </c>
      <c r="CI333" s="162">
        <f>(SUMIFS(Profile!$E$2:$E$17521,Profile!$B$2:$B$17521,$B333,Profile!$C$2:$C$17521,CI$8))*$C$9</f>
        <v>0</v>
      </c>
      <c r="CJ333" s="162">
        <f>(SUMIFS(Profile!$E$2:$E$17521,Profile!$B$2:$B$17521,$B333,Profile!$C$2:$C$17521,CJ$8))*$C$9</f>
        <v>0</v>
      </c>
      <c r="CK333" s="162">
        <f>(SUMIFS(Profile!$E$2:$E$17521,Profile!$B$2:$B$17521,$B333,Profile!$C$2:$C$17521,CK$8))*$C$9</f>
        <v>0</v>
      </c>
      <c r="CL333" s="162">
        <f>(SUMIFS(Profile!$E$2:$E$17521,Profile!$B$2:$B$17521,$B333,Profile!$C$2:$C$17521,CL$8))*$C$9</f>
        <v>0</v>
      </c>
      <c r="CM333" s="162">
        <f>(SUMIFS(Profile!$E$2:$E$17521,Profile!$B$2:$B$17521,$B333,Profile!$C$2:$C$17521,CM$8))*$C$9</f>
        <v>0</v>
      </c>
      <c r="CN333" s="162">
        <f>(SUMIFS(Profile!$E$2:$E$17521,Profile!$B$2:$B$17521,$B333,Profile!$C$2:$C$17521,CN$8))*$C$9</f>
        <v>0</v>
      </c>
      <c r="CO333" s="162">
        <f>(SUMIFS(Profile!$E$2:$E$17521,Profile!$B$2:$B$17521,$B333,Profile!$C$2:$C$17521,CO$8))*$C$9</f>
        <v>0</v>
      </c>
      <c r="CP333" s="162">
        <f>(SUMIFS(Profile!$E$2:$E$17521,Profile!$B$2:$B$17521,$B333,Profile!$C$2:$C$17521,CP$8))*$C$9</f>
        <v>0</v>
      </c>
      <c r="CQ333" s="162">
        <f>(SUMIFS(Profile!$E$2:$E$17521,Profile!$B$2:$B$17521,$B333,Profile!$C$2:$C$17521,CQ$8))*$C$9</f>
        <v>0</v>
      </c>
      <c r="CR333" s="162">
        <f>(SUMIFS(Profile!$E$2:$E$17521,Profile!$B$2:$B$17521,$B333,Profile!$C$2:$C$17521,CR$8))*$C$9</f>
        <v>0</v>
      </c>
      <c r="CS333" s="162">
        <f>(SUMIFS(Profile!$E$2:$E$17521,Profile!$B$2:$B$17521,$B333,Profile!$C$2:$C$17521,CS$8))*$C$9</f>
        <v>0</v>
      </c>
      <c r="CT333" s="162">
        <f>(SUMIFS(Profile!$E$2:$E$17521,Profile!$B$2:$B$17521,$B333,Profile!$C$2:$C$17521,CT$8))*$C$9</f>
        <v>0</v>
      </c>
      <c r="CU333" s="162">
        <f>(SUMIFS(Profile!$E$2:$E$17521,Profile!$B$2:$B$17521,$B333,Profile!$C$2:$C$17521,CU$8))*$C$9</f>
        <v>0</v>
      </c>
      <c r="CV333" s="162">
        <f>(SUMIFS(Profile!$E$2:$E$17521,Profile!$B$2:$B$17521,$B333,Profile!$C$2:$C$17521,CV$8))*$C$9</f>
        <v>0</v>
      </c>
      <c r="CW333" s="162">
        <f>(SUMIFS(Profile!$E$2:$E$17521,Profile!$B$2:$B$17521,$B333,Profile!$C$2:$C$17521,CW$8))*$C$9</f>
        <v>0</v>
      </c>
      <c r="CX333" s="162">
        <f t="shared" si="11"/>
        <v>0</v>
      </c>
      <c r="CY333" s="162">
        <f t="shared" ref="CY333:ET333" si="1626">MAX(BB333-E333,0)</f>
        <v>0</v>
      </c>
      <c r="CZ333" s="162">
        <f t="shared" si="1626"/>
        <v>0</v>
      </c>
      <c r="DA333" s="162">
        <f t="shared" si="1626"/>
        <v>0</v>
      </c>
      <c r="DB333" s="162">
        <f t="shared" si="1626"/>
        <v>0</v>
      </c>
      <c r="DC333" s="162">
        <f t="shared" si="1626"/>
        <v>0</v>
      </c>
      <c r="DD333" s="162">
        <f t="shared" si="1626"/>
        <v>0</v>
      </c>
      <c r="DE333" s="162">
        <f t="shared" si="1626"/>
        <v>0</v>
      </c>
      <c r="DF333" s="162">
        <f t="shared" si="1626"/>
        <v>0</v>
      </c>
      <c r="DG333" s="162">
        <f t="shared" si="1626"/>
        <v>0</v>
      </c>
      <c r="DH333" s="162">
        <f t="shared" si="1626"/>
        <v>0</v>
      </c>
      <c r="DI333" s="162">
        <f t="shared" si="1626"/>
        <v>0</v>
      </c>
      <c r="DJ333" s="162">
        <f t="shared" si="1626"/>
        <v>0</v>
      </c>
      <c r="DK333" s="162">
        <f t="shared" si="1626"/>
        <v>0</v>
      </c>
      <c r="DL333" s="162">
        <f t="shared" si="1626"/>
        <v>0</v>
      </c>
      <c r="DM333" s="162">
        <f t="shared" si="1626"/>
        <v>0</v>
      </c>
      <c r="DN333" s="162">
        <f t="shared" si="1626"/>
        <v>0</v>
      </c>
      <c r="DO333" s="162">
        <f t="shared" si="1626"/>
        <v>0</v>
      </c>
      <c r="DP333" s="162">
        <f t="shared" si="1626"/>
        <v>0</v>
      </c>
      <c r="DQ333" s="162">
        <f t="shared" si="1626"/>
        <v>0</v>
      </c>
      <c r="DR333" s="162">
        <f t="shared" si="1626"/>
        <v>0</v>
      </c>
      <c r="DS333" s="162">
        <f t="shared" si="1626"/>
        <v>0</v>
      </c>
      <c r="DT333" s="162">
        <f t="shared" si="1626"/>
        <v>0</v>
      </c>
      <c r="DU333" s="162">
        <f t="shared" si="1626"/>
        <v>0</v>
      </c>
      <c r="DV333" s="162">
        <f t="shared" si="1626"/>
        <v>0</v>
      </c>
      <c r="DW333" s="162">
        <f t="shared" si="1626"/>
        <v>0</v>
      </c>
      <c r="DX333" s="162">
        <f t="shared" si="1626"/>
        <v>0</v>
      </c>
      <c r="DY333" s="162">
        <f t="shared" si="1626"/>
        <v>0</v>
      </c>
      <c r="DZ333" s="162">
        <f t="shared" si="1626"/>
        <v>0</v>
      </c>
      <c r="EA333" s="162">
        <f t="shared" si="1626"/>
        <v>0</v>
      </c>
      <c r="EB333" s="162">
        <f t="shared" si="1626"/>
        <v>0</v>
      </c>
      <c r="EC333" s="162">
        <f t="shared" si="1626"/>
        <v>0</v>
      </c>
      <c r="ED333" s="162">
        <f t="shared" si="1626"/>
        <v>0</v>
      </c>
      <c r="EE333" s="162">
        <f t="shared" si="1626"/>
        <v>0</v>
      </c>
      <c r="EF333" s="162">
        <f t="shared" si="1626"/>
        <v>0</v>
      </c>
      <c r="EG333" s="162">
        <f t="shared" si="1626"/>
        <v>0</v>
      </c>
      <c r="EH333" s="162">
        <f t="shared" si="1626"/>
        <v>0</v>
      </c>
      <c r="EI333" s="162">
        <f t="shared" si="1626"/>
        <v>0</v>
      </c>
      <c r="EJ333" s="162">
        <f t="shared" si="1626"/>
        <v>0</v>
      </c>
      <c r="EK333" s="162">
        <f t="shared" si="1626"/>
        <v>0</v>
      </c>
      <c r="EL333" s="162">
        <f t="shared" si="1626"/>
        <v>0</v>
      </c>
      <c r="EM333" s="162">
        <f t="shared" si="1626"/>
        <v>0</v>
      </c>
      <c r="EN333" s="162">
        <f t="shared" si="1626"/>
        <v>0</v>
      </c>
      <c r="EO333" s="162">
        <f t="shared" si="1626"/>
        <v>0</v>
      </c>
      <c r="EP333" s="162">
        <f t="shared" si="1626"/>
        <v>0</v>
      </c>
      <c r="EQ333" s="162">
        <f t="shared" si="1626"/>
        <v>0</v>
      </c>
      <c r="ER333" s="162">
        <f t="shared" si="1626"/>
        <v>0</v>
      </c>
      <c r="ES333" s="162">
        <f t="shared" si="1626"/>
        <v>0</v>
      </c>
      <c r="ET333" s="162">
        <f t="shared" si="1626"/>
        <v>0</v>
      </c>
      <c r="EU333" s="162">
        <f t="shared" si="13"/>
        <v>0</v>
      </c>
      <c r="EV333" s="162">
        <f t="shared" ref="EV333:GQ333" si="1627">BB333-CY333</f>
        <v>0</v>
      </c>
      <c r="EW333" s="162">
        <f t="shared" si="1627"/>
        <v>0</v>
      </c>
      <c r="EX333" s="162">
        <f t="shared" si="1627"/>
        <v>0</v>
      </c>
      <c r="EY333" s="162">
        <f t="shared" si="1627"/>
        <v>0</v>
      </c>
      <c r="EZ333" s="162">
        <f t="shared" si="1627"/>
        <v>0</v>
      </c>
      <c r="FA333" s="162">
        <f t="shared" si="1627"/>
        <v>0</v>
      </c>
      <c r="FB333" s="162">
        <f t="shared" si="1627"/>
        <v>0</v>
      </c>
      <c r="FC333" s="162">
        <f t="shared" si="1627"/>
        <v>0</v>
      </c>
      <c r="FD333" s="162">
        <f t="shared" si="1627"/>
        <v>0</v>
      </c>
      <c r="FE333" s="162">
        <f t="shared" si="1627"/>
        <v>0</v>
      </c>
      <c r="FF333" s="162">
        <f t="shared" si="1627"/>
        <v>0</v>
      </c>
      <c r="FG333" s="162">
        <f t="shared" si="1627"/>
        <v>0</v>
      </c>
      <c r="FH333" s="162">
        <f t="shared" si="1627"/>
        <v>0</v>
      </c>
      <c r="FI333" s="162">
        <f t="shared" si="1627"/>
        <v>0</v>
      </c>
      <c r="FJ333" s="162">
        <f t="shared" si="1627"/>
        <v>0</v>
      </c>
      <c r="FK333" s="162">
        <f t="shared" si="1627"/>
        <v>0</v>
      </c>
      <c r="FL333" s="162">
        <f t="shared" si="1627"/>
        <v>0</v>
      </c>
      <c r="FM333" s="162">
        <f t="shared" si="1627"/>
        <v>0</v>
      </c>
      <c r="FN333" s="162">
        <f t="shared" si="1627"/>
        <v>0</v>
      </c>
      <c r="FO333" s="162">
        <f t="shared" si="1627"/>
        <v>0</v>
      </c>
      <c r="FP333" s="162">
        <f t="shared" si="1627"/>
        <v>0</v>
      </c>
      <c r="FQ333" s="162">
        <f t="shared" si="1627"/>
        <v>0</v>
      </c>
      <c r="FR333" s="162">
        <f t="shared" si="1627"/>
        <v>0</v>
      </c>
      <c r="FS333" s="162">
        <f t="shared" si="1627"/>
        <v>0</v>
      </c>
      <c r="FT333" s="162">
        <f t="shared" si="1627"/>
        <v>0</v>
      </c>
      <c r="FU333" s="162">
        <f t="shared" si="1627"/>
        <v>0</v>
      </c>
      <c r="FV333" s="162">
        <f t="shared" si="1627"/>
        <v>0</v>
      </c>
      <c r="FW333" s="162">
        <f t="shared" si="1627"/>
        <v>0</v>
      </c>
      <c r="FX333" s="162">
        <f t="shared" si="1627"/>
        <v>0</v>
      </c>
      <c r="FY333" s="162">
        <f t="shared" si="1627"/>
        <v>0</v>
      </c>
      <c r="FZ333" s="162">
        <f t="shared" si="1627"/>
        <v>0</v>
      </c>
      <c r="GA333" s="162">
        <f t="shared" si="1627"/>
        <v>0</v>
      </c>
      <c r="GB333" s="162">
        <f t="shared" si="1627"/>
        <v>0</v>
      </c>
      <c r="GC333" s="162">
        <f t="shared" si="1627"/>
        <v>0</v>
      </c>
      <c r="GD333" s="162">
        <f t="shared" si="1627"/>
        <v>0</v>
      </c>
      <c r="GE333" s="162">
        <f t="shared" si="1627"/>
        <v>0</v>
      </c>
      <c r="GF333" s="162">
        <f t="shared" si="1627"/>
        <v>0</v>
      </c>
      <c r="GG333" s="162">
        <f t="shared" si="1627"/>
        <v>0</v>
      </c>
      <c r="GH333" s="162">
        <f t="shared" si="1627"/>
        <v>0</v>
      </c>
      <c r="GI333" s="162">
        <f t="shared" si="1627"/>
        <v>0</v>
      </c>
      <c r="GJ333" s="162">
        <f t="shared" si="1627"/>
        <v>0</v>
      </c>
      <c r="GK333" s="162">
        <f t="shared" si="1627"/>
        <v>0</v>
      </c>
      <c r="GL333" s="162">
        <f t="shared" si="1627"/>
        <v>0</v>
      </c>
      <c r="GM333" s="162">
        <f t="shared" si="1627"/>
        <v>0</v>
      </c>
      <c r="GN333" s="162">
        <f t="shared" si="1627"/>
        <v>0</v>
      </c>
      <c r="GO333" s="162">
        <f t="shared" si="1627"/>
        <v>0</v>
      </c>
      <c r="GP333" s="162">
        <f t="shared" si="1627"/>
        <v>0</v>
      </c>
      <c r="GQ333" s="162">
        <f t="shared" si="1627"/>
        <v>0</v>
      </c>
      <c r="GR333" s="162">
        <f t="shared" si="15"/>
        <v>0</v>
      </c>
      <c r="GS333" s="162">
        <f t="shared" ref="GS333:IN333" si="1628">E333-EV333</f>
        <v>0</v>
      </c>
      <c r="GT333" s="162">
        <f t="shared" si="1628"/>
        <v>0</v>
      </c>
      <c r="GU333" s="162">
        <f t="shared" si="1628"/>
        <v>0</v>
      </c>
      <c r="GV333" s="162">
        <f t="shared" si="1628"/>
        <v>0</v>
      </c>
      <c r="GW333" s="162">
        <f t="shared" si="1628"/>
        <v>0</v>
      </c>
      <c r="GX333" s="162">
        <f t="shared" si="1628"/>
        <v>0</v>
      </c>
      <c r="GY333" s="162">
        <f t="shared" si="1628"/>
        <v>0</v>
      </c>
      <c r="GZ333" s="162">
        <f t="shared" si="1628"/>
        <v>0</v>
      </c>
      <c r="HA333" s="162">
        <f t="shared" si="1628"/>
        <v>0</v>
      </c>
      <c r="HB333" s="162">
        <f t="shared" si="1628"/>
        <v>0</v>
      </c>
      <c r="HC333" s="162">
        <f t="shared" si="1628"/>
        <v>0</v>
      </c>
      <c r="HD333" s="162">
        <f t="shared" si="1628"/>
        <v>0</v>
      </c>
      <c r="HE333" s="162">
        <f t="shared" si="1628"/>
        <v>0</v>
      </c>
      <c r="HF333" s="162">
        <f t="shared" si="1628"/>
        <v>0</v>
      </c>
      <c r="HG333" s="162">
        <f t="shared" si="1628"/>
        <v>0</v>
      </c>
      <c r="HH333" s="162">
        <f t="shared" si="1628"/>
        <v>0</v>
      </c>
      <c r="HI333" s="162">
        <f t="shared" si="1628"/>
        <v>0</v>
      </c>
      <c r="HJ333" s="162">
        <f t="shared" si="1628"/>
        <v>0</v>
      </c>
      <c r="HK333" s="162">
        <f t="shared" si="1628"/>
        <v>0</v>
      </c>
      <c r="HL333" s="162">
        <f t="shared" si="1628"/>
        <v>0</v>
      </c>
      <c r="HM333" s="162">
        <f t="shared" si="1628"/>
        <v>0</v>
      </c>
      <c r="HN333" s="162">
        <f t="shared" si="1628"/>
        <v>0</v>
      </c>
      <c r="HO333" s="162">
        <f t="shared" si="1628"/>
        <v>0</v>
      </c>
      <c r="HP333" s="162">
        <f t="shared" si="1628"/>
        <v>0</v>
      </c>
      <c r="HQ333" s="162">
        <f t="shared" si="1628"/>
        <v>0</v>
      </c>
      <c r="HR333" s="162">
        <f t="shared" si="1628"/>
        <v>0</v>
      </c>
      <c r="HS333" s="162">
        <f t="shared" si="1628"/>
        <v>0</v>
      </c>
      <c r="HT333" s="162">
        <f t="shared" si="1628"/>
        <v>0</v>
      </c>
      <c r="HU333" s="162">
        <f t="shared" si="1628"/>
        <v>0</v>
      </c>
      <c r="HV333" s="162">
        <f t="shared" si="1628"/>
        <v>0</v>
      </c>
      <c r="HW333" s="162">
        <f t="shared" si="1628"/>
        <v>0</v>
      </c>
      <c r="HX333" s="162">
        <f t="shared" si="1628"/>
        <v>0</v>
      </c>
      <c r="HY333" s="162">
        <f t="shared" si="1628"/>
        <v>0</v>
      </c>
      <c r="HZ333" s="162">
        <f t="shared" si="1628"/>
        <v>0</v>
      </c>
      <c r="IA333" s="162">
        <f t="shared" si="1628"/>
        <v>0</v>
      </c>
      <c r="IB333" s="162">
        <f t="shared" si="1628"/>
        <v>0</v>
      </c>
      <c r="IC333" s="162">
        <f t="shared" si="1628"/>
        <v>0</v>
      </c>
      <c r="ID333" s="162">
        <f t="shared" si="1628"/>
        <v>0</v>
      </c>
      <c r="IE333" s="162">
        <f t="shared" si="1628"/>
        <v>0</v>
      </c>
      <c r="IF333" s="162">
        <f t="shared" si="1628"/>
        <v>0</v>
      </c>
      <c r="IG333" s="162">
        <f t="shared" si="1628"/>
        <v>0</v>
      </c>
      <c r="IH333" s="162">
        <f t="shared" si="1628"/>
        <v>0</v>
      </c>
      <c r="II333" s="162">
        <f t="shared" si="1628"/>
        <v>0</v>
      </c>
      <c r="IJ333" s="162">
        <f t="shared" si="1628"/>
        <v>0</v>
      </c>
      <c r="IK333" s="162">
        <f t="shared" si="1628"/>
        <v>0</v>
      </c>
      <c r="IL333" s="162">
        <f t="shared" si="1628"/>
        <v>0</v>
      </c>
      <c r="IM333" s="162">
        <f t="shared" si="1628"/>
        <v>0</v>
      </c>
      <c r="IN333" s="162">
        <f t="shared" si="1628"/>
        <v>0</v>
      </c>
      <c r="IO333" s="162">
        <f t="shared" si="17"/>
        <v>0</v>
      </c>
      <c r="IP333" s="162">
        <f t="shared" si="23"/>
        <v>0</v>
      </c>
      <c r="IQ333" s="162">
        <f t="shared" ref="IQ333:KK333" si="1629">MAX((MIN(CZ333+IP333,$IO$7))-GT333,0)</f>
        <v>0</v>
      </c>
      <c r="IR333" s="162">
        <f t="shared" si="1629"/>
        <v>0</v>
      </c>
      <c r="IS333" s="162">
        <f t="shared" si="1629"/>
        <v>0</v>
      </c>
      <c r="IT333" s="162">
        <f t="shared" si="1629"/>
        <v>0</v>
      </c>
      <c r="IU333" s="162">
        <f t="shared" si="1629"/>
        <v>0</v>
      </c>
      <c r="IV333" s="162">
        <f t="shared" si="1629"/>
        <v>0</v>
      </c>
      <c r="IW333" s="162">
        <f t="shared" si="1629"/>
        <v>0</v>
      </c>
      <c r="IX333" s="162">
        <f t="shared" si="1629"/>
        <v>0</v>
      </c>
      <c r="IY333" s="162">
        <f t="shared" si="1629"/>
        <v>0</v>
      </c>
      <c r="IZ333" s="162">
        <f t="shared" si="1629"/>
        <v>0</v>
      </c>
      <c r="JA333" s="162">
        <f t="shared" si="1629"/>
        <v>0</v>
      </c>
      <c r="JB333" s="162">
        <f t="shared" si="1629"/>
        <v>0</v>
      </c>
      <c r="JC333" s="162">
        <f t="shared" si="1629"/>
        <v>0</v>
      </c>
      <c r="JD333" s="162">
        <f t="shared" si="1629"/>
        <v>0</v>
      </c>
      <c r="JE333" s="162">
        <f t="shared" si="1629"/>
        <v>0</v>
      </c>
      <c r="JF333" s="162">
        <f t="shared" si="1629"/>
        <v>0</v>
      </c>
      <c r="JG333" s="162">
        <f t="shared" si="1629"/>
        <v>0</v>
      </c>
      <c r="JH333" s="162">
        <f t="shared" si="1629"/>
        <v>0</v>
      </c>
      <c r="JI333" s="162">
        <f t="shared" si="1629"/>
        <v>0</v>
      </c>
      <c r="JJ333" s="162">
        <f t="shared" si="1629"/>
        <v>0</v>
      </c>
      <c r="JK333" s="162">
        <f t="shared" si="1629"/>
        <v>0</v>
      </c>
      <c r="JL333" s="162">
        <f t="shared" si="1629"/>
        <v>0</v>
      </c>
      <c r="JM333" s="162">
        <f t="shared" si="1629"/>
        <v>0</v>
      </c>
      <c r="JN333" s="162">
        <f t="shared" si="1629"/>
        <v>0</v>
      </c>
      <c r="JO333" s="162">
        <f t="shared" si="1629"/>
        <v>0</v>
      </c>
      <c r="JP333" s="162">
        <f t="shared" si="1629"/>
        <v>0</v>
      </c>
      <c r="JQ333" s="162">
        <f t="shared" si="1629"/>
        <v>0</v>
      </c>
      <c r="JR333" s="162">
        <f t="shared" si="1629"/>
        <v>0</v>
      </c>
      <c r="JS333" s="162">
        <f t="shared" si="1629"/>
        <v>0</v>
      </c>
      <c r="JT333" s="162">
        <f t="shared" si="1629"/>
        <v>0</v>
      </c>
      <c r="JU333" s="162">
        <f t="shared" si="1629"/>
        <v>0</v>
      </c>
      <c r="JV333" s="162">
        <f t="shared" si="1629"/>
        <v>0</v>
      </c>
      <c r="JW333" s="162">
        <f t="shared" si="1629"/>
        <v>0</v>
      </c>
      <c r="JX333" s="162">
        <f t="shared" si="1629"/>
        <v>0</v>
      </c>
      <c r="JY333" s="162">
        <f t="shared" si="1629"/>
        <v>0</v>
      </c>
      <c r="JZ333" s="162">
        <f t="shared" si="1629"/>
        <v>0</v>
      </c>
      <c r="KA333" s="162">
        <f t="shared" si="1629"/>
        <v>0</v>
      </c>
      <c r="KB333" s="162">
        <f t="shared" si="1629"/>
        <v>0</v>
      </c>
      <c r="KC333" s="162">
        <f t="shared" si="1629"/>
        <v>0</v>
      </c>
      <c r="KD333" s="162">
        <f t="shared" si="1629"/>
        <v>0</v>
      </c>
      <c r="KE333" s="162">
        <f t="shared" si="1629"/>
        <v>0</v>
      </c>
      <c r="KF333" s="162">
        <f t="shared" si="1629"/>
        <v>0</v>
      </c>
      <c r="KG333" s="162">
        <f t="shared" si="1629"/>
        <v>0</v>
      </c>
      <c r="KH333" s="162">
        <f t="shared" si="1629"/>
        <v>0</v>
      </c>
      <c r="KI333" s="162">
        <f t="shared" si="1629"/>
        <v>0</v>
      </c>
      <c r="KJ333" s="162">
        <f t="shared" si="1629"/>
        <v>0</v>
      </c>
      <c r="KK333" s="162">
        <f t="shared" si="1629"/>
        <v>0</v>
      </c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</row>
    <row r="334" ht="14.25" customHeight="1" spans="1:326" x14ac:dyDescent="0.25">
      <c r="A334" s="1">
        <v>11</v>
      </c>
      <c r="B334" s="1">
        <f t="shared" ref="B334:C334" si="1630">B333+1</f>
        <v>324</v>
      </c>
      <c r="C334" s="232">
        <f t="shared" si="1630"/>
        <v>43789</v>
      </c>
      <c r="D334" s="162">
        <f t="shared" si="9"/>
        <v>0</v>
      </c>
      <c r="E334" s="162">
        <f>(SUMIFS(Profile!$F$2:$F$17521,Profile!$B$2:$B$17521,$B334,Profile!$C$2:$C$17521,E$8))*$C$6</f>
        <v>0</v>
      </c>
      <c r="F334" s="162">
        <f>(SUMIFS(Profile!$F$2:$F$17521,Profile!$B$2:$B$17521,$B334,Profile!$C$2:$C$17521,F$8))*$C$6</f>
        <v>0</v>
      </c>
      <c r="G334" s="162">
        <f>(SUMIFS(Profile!$F$2:$F$17521,Profile!$B$2:$B$17521,$B334,Profile!$C$2:$C$17521,G$8))*$C$6</f>
        <v>0</v>
      </c>
      <c r="H334" s="162">
        <f>(SUMIFS(Profile!$F$2:$F$17521,Profile!$B$2:$B$17521,$B334,Profile!$C$2:$C$17521,H$8))*$C$6</f>
        <v>0</v>
      </c>
      <c r="I334" s="162">
        <f>(SUMIFS(Profile!$F$2:$F$17521,Profile!$B$2:$B$17521,$B334,Profile!$C$2:$C$17521,I$8))*$C$6</f>
        <v>0</v>
      </c>
      <c r="J334" s="162">
        <f>(SUMIFS(Profile!$F$2:$F$17521,Profile!$B$2:$B$17521,$B334,Profile!$C$2:$C$17521,J$8))*$C$6</f>
        <v>0</v>
      </c>
      <c r="K334" s="162">
        <f>(SUMIFS(Profile!$F$2:$F$17521,Profile!$B$2:$B$17521,$B334,Profile!$C$2:$C$17521,K$8))*$C$6</f>
        <v>0</v>
      </c>
      <c r="L334" s="162">
        <f>(SUMIFS(Profile!$F$2:$F$17521,Profile!$B$2:$B$17521,$B334,Profile!$C$2:$C$17521,L$8))*$C$6</f>
        <v>0</v>
      </c>
      <c r="M334" s="162">
        <f>(SUMIFS(Profile!$F$2:$F$17521,Profile!$B$2:$B$17521,$B334,Profile!$C$2:$C$17521,M$8))*$C$6</f>
        <v>0</v>
      </c>
      <c r="N334" s="162">
        <f>(SUMIFS(Profile!$F$2:$F$17521,Profile!$B$2:$B$17521,$B334,Profile!$C$2:$C$17521,N$8))*$C$6</f>
        <v>0</v>
      </c>
      <c r="O334" s="162">
        <f>(SUMIFS(Profile!$F$2:$F$17521,Profile!$B$2:$B$17521,$B334,Profile!$C$2:$C$17521,O$8))*$C$6</f>
        <v>0</v>
      </c>
      <c r="P334" s="162">
        <f>(SUMIFS(Profile!$F$2:$F$17521,Profile!$B$2:$B$17521,$B334,Profile!$C$2:$C$17521,P$8))*$C$6</f>
        <v>0</v>
      </c>
      <c r="Q334" s="162">
        <f>(SUMIFS(Profile!$F$2:$F$17521,Profile!$B$2:$B$17521,$B334,Profile!$C$2:$C$17521,Q$8))*$C$6</f>
        <v>0</v>
      </c>
      <c r="R334" s="162">
        <f>(SUMIFS(Profile!$F$2:$F$17521,Profile!$B$2:$B$17521,$B334,Profile!$C$2:$C$17521,R$8))*$C$6</f>
        <v>0</v>
      </c>
      <c r="S334" s="162">
        <f>(SUMIFS(Profile!$F$2:$F$17521,Profile!$B$2:$B$17521,$B334,Profile!$C$2:$C$17521,S$8))*$C$6</f>
        <v>0</v>
      </c>
      <c r="T334" s="162">
        <f>(SUMIFS(Profile!$F$2:$F$17521,Profile!$B$2:$B$17521,$B334,Profile!$C$2:$C$17521,T$8))*$C$6</f>
        <v>0</v>
      </c>
      <c r="U334" s="162">
        <f>(SUMIFS(Profile!$F$2:$F$17521,Profile!$B$2:$B$17521,$B334,Profile!$C$2:$C$17521,U$8))*$C$6</f>
        <v>0</v>
      </c>
      <c r="V334" s="162">
        <f>(SUMIFS(Profile!$F$2:$F$17521,Profile!$B$2:$B$17521,$B334,Profile!$C$2:$C$17521,V$8))*$C$6</f>
        <v>0</v>
      </c>
      <c r="W334" s="162">
        <f>(SUMIFS(Profile!$F$2:$F$17521,Profile!$B$2:$B$17521,$B334,Profile!$C$2:$C$17521,W$8))*$C$6</f>
        <v>0</v>
      </c>
      <c r="X334" s="162">
        <f>(SUMIFS(Profile!$F$2:$F$17521,Profile!$B$2:$B$17521,$B334,Profile!$C$2:$C$17521,X$8))*$C$6</f>
        <v>0</v>
      </c>
      <c r="Y334" s="162">
        <f>(SUMIFS(Profile!$F$2:$F$17521,Profile!$B$2:$B$17521,$B334,Profile!$C$2:$C$17521,Y$8))*$C$6</f>
        <v>0</v>
      </c>
      <c r="Z334" s="162">
        <f>(SUMIFS(Profile!$F$2:$F$17521,Profile!$B$2:$B$17521,$B334,Profile!$C$2:$C$17521,Z$8))*$C$6</f>
        <v>0</v>
      </c>
      <c r="AA334" s="162">
        <f>(SUMIFS(Profile!$F$2:$F$17521,Profile!$B$2:$B$17521,$B334,Profile!$C$2:$C$17521,AA$8))*$C$6</f>
        <v>0</v>
      </c>
      <c r="AB334" s="162">
        <f>(SUMIFS(Profile!$F$2:$F$17521,Profile!$B$2:$B$17521,$B334,Profile!$C$2:$C$17521,AB$8))*$C$6</f>
        <v>0</v>
      </c>
      <c r="AC334" s="162">
        <f>(SUMIFS(Profile!$F$2:$F$17521,Profile!$B$2:$B$17521,$B334,Profile!$C$2:$C$17521,AC$8))*$C$6</f>
        <v>0</v>
      </c>
      <c r="AD334" s="162">
        <f>(SUMIFS(Profile!$F$2:$F$17521,Profile!$B$2:$B$17521,$B334,Profile!$C$2:$C$17521,AD$8))*$C$6</f>
        <v>0</v>
      </c>
      <c r="AE334" s="162">
        <f>(SUMIFS(Profile!$F$2:$F$17521,Profile!$B$2:$B$17521,$B334,Profile!$C$2:$C$17521,AE$8))*$C$6</f>
        <v>0</v>
      </c>
      <c r="AF334" s="162">
        <f>(SUMIFS(Profile!$F$2:$F$17521,Profile!$B$2:$B$17521,$B334,Profile!$C$2:$C$17521,AF$8))*$C$6</f>
        <v>0</v>
      </c>
      <c r="AG334" s="162">
        <f>(SUMIFS(Profile!$F$2:$F$17521,Profile!$B$2:$B$17521,$B334,Profile!$C$2:$C$17521,AG$8))*$C$6</f>
        <v>0</v>
      </c>
      <c r="AH334" s="162">
        <f>(SUMIFS(Profile!$F$2:$F$17521,Profile!$B$2:$B$17521,$B334,Profile!$C$2:$C$17521,AH$8))*$C$6</f>
        <v>0</v>
      </c>
      <c r="AI334" s="162">
        <f>(SUMIFS(Profile!$F$2:$F$17521,Profile!$B$2:$B$17521,$B334,Profile!$C$2:$C$17521,AI$8))*$C$6</f>
        <v>0</v>
      </c>
      <c r="AJ334" s="162">
        <f>(SUMIFS(Profile!$F$2:$F$17521,Profile!$B$2:$B$17521,$B334,Profile!$C$2:$C$17521,AJ$8))*$C$6</f>
        <v>0</v>
      </c>
      <c r="AK334" s="162">
        <f>(SUMIFS(Profile!$F$2:$F$17521,Profile!$B$2:$B$17521,$B334,Profile!$C$2:$C$17521,AK$8))*$C$6</f>
        <v>0</v>
      </c>
      <c r="AL334" s="162">
        <f>(SUMIFS(Profile!$F$2:$F$17521,Profile!$B$2:$B$17521,$B334,Profile!$C$2:$C$17521,AL$8))*$C$6</f>
        <v>0</v>
      </c>
      <c r="AM334" s="162">
        <f>(SUMIFS(Profile!$F$2:$F$17521,Profile!$B$2:$B$17521,$B334,Profile!$C$2:$C$17521,AM$8))*$C$6</f>
        <v>0</v>
      </c>
      <c r="AN334" s="162">
        <f>(SUMIFS(Profile!$F$2:$F$17521,Profile!$B$2:$B$17521,$B334,Profile!$C$2:$C$17521,AN$8))*$C$6</f>
        <v>0</v>
      </c>
      <c r="AO334" s="162">
        <f>(SUMIFS(Profile!$F$2:$F$17521,Profile!$B$2:$B$17521,$B334,Profile!$C$2:$C$17521,AO$8))*$C$6</f>
        <v>0</v>
      </c>
      <c r="AP334" s="162">
        <f>(SUMIFS(Profile!$F$2:$F$17521,Profile!$B$2:$B$17521,$B334,Profile!$C$2:$C$17521,AP$8))*$C$6</f>
        <v>0</v>
      </c>
      <c r="AQ334" s="162">
        <f>(SUMIFS(Profile!$F$2:$F$17521,Profile!$B$2:$B$17521,$B334,Profile!$C$2:$C$17521,AQ$8))*$C$6</f>
        <v>0</v>
      </c>
      <c r="AR334" s="162">
        <f>(SUMIFS(Profile!$F$2:$F$17521,Profile!$B$2:$B$17521,$B334,Profile!$C$2:$C$17521,AR$8))*$C$6</f>
        <v>0</v>
      </c>
      <c r="AS334" s="162">
        <f>(SUMIFS(Profile!$F$2:$F$17521,Profile!$B$2:$B$17521,$B334,Profile!$C$2:$C$17521,AS$8))*$C$6</f>
        <v>0</v>
      </c>
      <c r="AT334" s="162">
        <f>(SUMIFS(Profile!$F$2:$F$17521,Profile!$B$2:$B$17521,$B334,Profile!$C$2:$C$17521,AT$8))*$C$6</f>
        <v>0</v>
      </c>
      <c r="AU334" s="162">
        <f>(SUMIFS(Profile!$F$2:$F$17521,Profile!$B$2:$B$17521,$B334,Profile!$C$2:$C$17521,AU$8))*$C$6</f>
        <v>0</v>
      </c>
      <c r="AV334" s="162">
        <f>(SUMIFS(Profile!$F$2:$F$17521,Profile!$B$2:$B$17521,$B334,Profile!$C$2:$C$17521,AV$8))*$C$6</f>
        <v>0</v>
      </c>
      <c r="AW334" s="162">
        <f>(SUMIFS(Profile!$F$2:$F$17521,Profile!$B$2:$B$17521,$B334,Profile!$C$2:$C$17521,AW$8))*$C$6</f>
        <v>0</v>
      </c>
      <c r="AX334" s="162">
        <f>(SUMIFS(Profile!$F$2:$F$17521,Profile!$B$2:$B$17521,$B334,Profile!$C$2:$C$17521,AX$8))*$C$6</f>
        <v>0</v>
      </c>
      <c r="AY334" s="162">
        <f>(SUMIFS(Profile!$F$2:$F$17521,Profile!$B$2:$B$17521,$B334,Profile!$C$2:$C$17521,AY$8))*$C$6</f>
        <v>0</v>
      </c>
      <c r="AZ334" s="162">
        <f>(SUMIFS(Profile!$F$2:$F$17521,Profile!$B$2:$B$17521,$B334,Profile!$C$2:$C$17521,AZ$8))*$C$6</f>
        <v>0</v>
      </c>
      <c r="BA334" s="162">
        <f t="shared" si="10"/>
        <v>0</v>
      </c>
      <c r="BB334" s="162">
        <f>(SUMIFS(Profile!$E$2:$E$17521,Profile!$B$2:$B$17521,$B334,Profile!$C$2:$C$17521,BB$8))*$C$9</f>
        <v>0</v>
      </c>
      <c r="BC334" s="162">
        <f>(SUMIFS(Profile!$E$2:$E$17521,Profile!$B$2:$B$17521,$B334,Profile!$C$2:$C$17521,BC$8))*$C$9</f>
        <v>0</v>
      </c>
      <c r="BD334" s="162">
        <f>(SUMIFS(Profile!$E$2:$E$17521,Profile!$B$2:$B$17521,$B334,Profile!$C$2:$C$17521,BD$8))*$C$9</f>
        <v>0</v>
      </c>
      <c r="BE334" s="162">
        <f>(SUMIFS(Profile!$E$2:$E$17521,Profile!$B$2:$B$17521,$B334,Profile!$C$2:$C$17521,BE$8))*$C$9</f>
        <v>0</v>
      </c>
      <c r="BF334" s="162">
        <f>(SUMIFS(Profile!$E$2:$E$17521,Profile!$B$2:$B$17521,$B334,Profile!$C$2:$C$17521,BF$8))*$C$9</f>
        <v>0</v>
      </c>
      <c r="BG334" s="162">
        <f>(SUMIFS(Profile!$E$2:$E$17521,Profile!$B$2:$B$17521,$B334,Profile!$C$2:$C$17521,BG$8))*$C$9</f>
        <v>0</v>
      </c>
      <c r="BH334" s="162">
        <f>(SUMIFS(Profile!$E$2:$E$17521,Profile!$B$2:$B$17521,$B334,Profile!$C$2:$C$17521,BH$8))*$C$9</f>
        <v>0</v>
      </c>
      <c r="BI334" s="162">
        <f>(SUMIFS(Profile!$E$2:$E$17521,Profile!$B$2:$B$17521,$B334,Profile!$C$2:$C$17521,BI$8))*$C$9</f>
        <v>0</v>
      </c>
      <c r="BJ334" s="162">
        <f>(SUMIFS(Profile!$E$2:$E$17521,Profile!$B$2:$B$17521,$B334,Profile!$C$2:$C$17521,BJ$8))*$C$9</f>
        <v>0</v>
      </c>
      <c r="BK334" s="162">
        <f>(SUMIFS(Profile!$E$2:$E$17521,Profile!$B$2:$B$17521,$B334,Profile!$C$2:$C$17521,BK$8))*$C$9</f>
        <v>0</v>
      </c>
      <c r="BL334" s="162">
        <f>(SUMIFS(Profile!$E$2:$E$17521,Profile!$B$2:$B$17521,$B334,Profile!$C$2:$C$17521,BL$8))*$C$9</f>
        <v>0</v>
      </c>
      <c r="BM334" s="162">
        <f>(SUMIFS(Profile!$E$2:$E$17521,Profile!$B$2:$B$17521,$B334,Profile!$C$2:$C$17521,BM$8))*$C$9</f>
        <v>0</v>
      </c>
      <c r="BN334" s="162">
        <f>(SUMIFS(Profile!$E$2:$E$17521,Profile!$B$2:$B$17521,$B334,Profile!$C$2:$C$17521,BN$8))*$C$9</f>
        <v>0</v>
      </c>
      <c r="BO334" s="162">
        <f>(SUMIFS(Profile!$E$2:$E$17521,Profile!$B$2:$B$17521,$B334,Profile!$C$2:$C$17521,BO$8))*$C$9</f>
        <v>0</v>
      </c>
      <c r="BP334" s="162">
        <f>(SUMIFS(Profile!$E$2:$E$17521,Profile!$B$2:$B$17521,$B334,Profile!$C$2:$C$17521,BP$8))*$C$9</f>
        <v>0</v>
      </c>
      <c r="BQ334" s="162">
        <f>(SUMIFS(Profile!$E$2:$E$17521,Profile!$B$2:$B$17521,$B334,Profile!$C$2:$C$17521,BQ$8))*$C$9</f>
        <v>0</v>
      </c>
      <c r="BR334" s="162">
        <f>(SUMIFS(Profile!$E$2:$E$17521,Profile!$B$2:$B$17521,$B334,Profile!$C$2:$C$17521,BR$8))*$C$9</f>
        <v>0</v>
      </c>
      <c r="BS334" s="162">
        <f>(SUMIFS(Profile!$E$2:$E$17521,Profile!$B$2:$B$17521,$B334,Profile!$C$2:$C$17521,BS$8))*$C$9</f>
        <v>0</v>
      </c>
      <c r="BT334" s="162">
        <f>(SUMIFS(Profile!$E$2:$E$17521,Profile!$B$2:$B$17521,$B334,Profile!$C$2:$C$17521,BT$8))*$C$9</f>
        <v>0</v>
      </c>
      <c r="BU334" s="162">
        <f>(SUMIFS(Profile!$E$2:$E$17521,Profile!$B$2:$B$17521,$B334,Profile!$C$2:$C$17521,BU$8))*$C$9</f>
        <v>0</v>
      </c>
      <c r="BV334" s="162">
        <f>(SUMIFS(Profile!$E$2:$E$17521,Profile!$B$2:$B$17521,$B334,Profile!$C$2:$C$17521,BV$8))*$C$9</f>
        <v>0</v>
      </c>
      <c r="BW334" s="162">
        <f>(SUMIFS(Profile!$E$2:$E$17521,Profile!$B$2:$B$17521,$B334,Profile!$C$2:$C$17521,BW$8))*$C$9</f>
        <v>0</v>
      </c>
      <c r="BX334" s="162">
        <f>(SUMIFS(Profile!$E$2:$E$17521,Profile!$B$2:$B$17521,$B334,Profile!$C$2:$C$17521,BX$8))*$C$9</f>
        <v>0</v>
      </c>
      <c r="BY334" s="162">
        <f>(SUMIFS(Profile!$E$2:$E$17521,Profile!$B$2:$B$17521,$B334,Profile!$C$2:$C$17521,BY$8))*$C$9</f>
        <v>0</v>
      </c>
      <c r="BZ334" s="162">
        <f>(SUMIFS(Profile!$E$2:$E$17521,Profile!$B$2:$B$17521,$B334,Profile!$C$2:$C$17521,BZ$8))*$C$9</f>
        <v>0</v>
      </c>
      <c r="CA334" s="162">
        <f>(SUMIFS(Profile!$E$2:$E$17521,Profile!$B$2:$B$17521,$B334,Profile!$C$2:$C$17521,CA$8))*$C$9</f>
        <v>0</v>
      </c>
      <c r="CB334" s="162">
        <f>(SUMIFS(Profile!$E$2:$E$17521,Profile!$B$2:$B$17521,$B334,Profile!$C$2:$C$17521,CB$8))*$C$9</f>
        <v>0</v>
      </c>
      <c r="CC334" s="162">
        <f>(SUMIFS(Profile!$E$2:$E$17521,Profile!$B$2:$B$17521,$B334,Profile!$C$2:$C$17521,CC$8))*$C$9</f>
        <v>0</v>
      </c>
      <c r="CD334" s="162">
        <f>(SUMIFS(Profile!$E$2:$E$17521,Profile!$B$2:$B$17521,$B334,Profile!$C$2:$C$17521,CD$8))*$C$9</f>
        <v>0</v>
      </c>
      <c r="CE334" s="162">
        <f>(SUMIFS(Profile!$E$2:$E$17521,Profile!$B$2:$B$17521,$B334,Profile!$C$2:$C$17521,CE$8))*$C$9</f>
        <v>0</v>
      </c>
      <c r="CF334" s="162">
        <f>(SUMIFS(Profile!$E$2:$E$17521,Profile!$B$2:$B$17521,$B334,Profile!$C$2:$C$17521,CF$8))*$C$9</f>
        <v>0</v>
      </c>
      <c r="CG334" s="162">
        <f>(SUMIFS(Profile!$E$2:$E$17521,Profile!$B$2:$B$17521,$B334,Profile!$C$2:$C$17521,CG$8))*$C$9</f>
        <v>0</v>
      </c>
      <c r="CH334" s="162">
        <f>(SUMIFS(Profile!$E$2:$E$17521,Profile!$B$2:$B$17521,$B334,Profile!$C$2:$C$17521,CH$8))*$C$9</f>
        <v>0</v>
      </c>
      <c r="CI334" s="162">
        <f>(SUMIFS(Profile!$E$2:$E$17521,Profile!$B$2:$B$17521,$B334,Profile!$C$2:$C$17521,CI$8))*$C$9</f>
        <v>0</v>
      </c>
      <c r="CJ334" s="162">
        <f>(SUMIFS(Profile!$E$2:$E$17521,Profile!$B$2:$B$17521,$B334,Profile!$C$2:$C$17521,CJ$8))*$C$9</f>
        <v>0</v>
      </c>
      <c r="CK334" s="162">
        <f>(SUMIFS(Profile!$E$2:$E$17521,Profile!$B$2:$B$17521,$B334,Profile!$C$2:$C$17521,CK$8))*$C$9</f>
        <v>0</v>
      </c>
      <c r="CL334" s="162">
        <f>(SUMIFS(Profile!$E$2:$E$17521,Profile!$B$2:$B$17521,$B334,Profile!$C$2:$C$17521,CL$8))*$C$9</f>
        <v>0</v>
      </c>
      <c r="CM334" s="162">
        <f>(SUMIFS(Profile!$E$2:$E$17521,Profile!$B$2:$B$17521,$B334,Profile!$C$2:$C$17521,CM$8))*$C$9</f>
        <v>0</v>
      </c>
      <c r="CN334" s="162">
        <f>(SUMIFS(Profile!$E$2:$E$17521,Profile!$B$2:$B$17521,$B334,Profile!$C$2:$C$17521,CN$8))*$C$9</f>
        <v>0</v>
      </c>
      <c r="CO334" s="162">
        <f>(SUMIFS(Profile!$E$2:$E$17521,Profile!$B$2:$B$17521,$B334,Profile!$C$2:$C$17521,CO$8))*$C$9</f>
        <v>0</v>
      </c>
      <c r="CP334" s="162">
        <f>(SUMIFS(Profile!$E$2:$E$17521,Profile!$B$2:$B$17521,$B334,Profile!$C$2:$C$17521,CP$8))*$C$9</f>
        <v>0</v>
      </c>
      <c r="CQ334" s="162">
        <f>(SUMIFS(Profile!$E$2:$E$17521,Profile!$B$2:$B$17521,$B334,Profile!$C$2:$C$17521,CQ$8))*$C$9</f>
        <v>0</v>
      </c>
      <c r="CR334" s="162">
        <f>(SUMIFS(Profile!$E$2:$E$17521,Profile!$B$2:$B$17521,$B334,Profile!$C$2:$C$17521,CR$8))*$C$9</f>
        <v>0</v>
      </c>
      <c r="CS334" s="162">
        <f>(SUMIFS(Profile!$E$2:$E$17521,Profile!$B$2:$B$17521,$B334,Profile!$C$2:$C$17521,CS$8))*$C$9</f>
        <v>0</v>
      </c>
      <c r="CT334" s="162">
        <f>(SUMIFS(Profile!$E$2:$E$17521,Profile!$B$2:$B$17521,$B334,Profile!$C$2:$C$17521,CT$8))*$C$9</f>
        <v>0</v>
      </c>
      <c r="CU334" s="162">
        <f>(SUMIFS(Profile!$E$2:$E$17521,Profile!$B$2:$B$17521,$B334,Profile!$C$2:$C$17521,CU$8))*$C$9</f>
        <v>0</v>
      </c>
      <c r="CV334" s="162">
        <f>(SUMIFS(Profile!$E$2:$E$17521,Profile!$B$2:$B$17521,$B334,Profile!$C$2:$C$17521,CV$8))*$C$9</f>
        <v>0</v>
      </c>
      <c r="CW334" s="162">
        <f>(SUMIFS(Profile!$E$2:$E$17521,Profile!$B$2:$B$17521,$B334,Profile!$C$2:$C$17521,CW$8))*$C$9</f>
        <v>0</v>
      </c>
      <c r="CX334" s="162">
        <f t="shared" si="11"/>
        <v>0</v>
      </c>
      <c r="CY334" s="162">
        <f t="shared" ref="CY334:ET334" si="1631">MAX(BB334-E334,0)</f>
        <v>0</v>
      </c>
      <c r="CZ334" s="162">
        <f t="shared" si="1631"/>
        <v>0</v>
      </c>
      <c r="DA334" s="162">
        <f t="shared" si="1631"/>
        <v>0</v>
      </c>
      <c r="DB334" s="162">
        <f t="shared" si="1631"/>
        <v>0</v>
      </c>
      <c r="DC334" s="162">
        <f t="shared" si="1631"/>
        <v>0</v>
      </c>
      <c r="DD334" s="162">
        <f t="shared" si="1631"/>
        <v>0</v>
      </c>
      <c r="DE334" s="162">
        <f t="shared" si="1631"/>
        <v>0</v>
      </c>
      <c r="DF334" s="162">
        <f t="shared" si="1631"/>
        <v>0</v>
      </c>
      <c r="DG334" s="162">
        <f t="shared" si="1631"/>
        <v>0</v>
      </c>
      <c r="DH334" s="162">
        <f t="shared" si="1631"/>
        <v>0</v>
      </c>
      <c r="DI334" s="162">
        <f t="shared" si="1631"/>
        <v>0</v>
      </c>
      <c r="DJ334" s="162">
        <f t="shared" si="1631"/>
        <v>0</v>
      </c>
      <c r="DK334" s="162">
        <f t="shared" si="1631"/>
        <v>0</v>
      </c>
      <c r="DL334" s="162">
        <f t="shared" si="1631"/>
        <v>0</v>
      </c>
      <c r="DM334" s="162">
        <f t="shared" si="1631"/>
        <v>0</v>
      </c>
      <c r="DN334" s="162">
        <f t="shared" si="1631"/>
        <v>0</v>
      </c>
      <c r="DO334" s="162">
        <f t="shared" si="1631"/>
        <v>0</v>
      </c>
      <c r="DP334" s="162">
        <f t="shared" si="1631"/>
        <v>0</v>
      </c>
      <c r="DQ334" s="162">
        <f t="shared" si="1631"/>
        <v>0</v>
      </c>
      <c r="DR334" s="162">
        <f t="shared" si="1631"/>
        <v>0</v>
      </c>
      <c r="DS334" s="162">
        <f t="shared" si="1631"/>
        <v>0</v>
      </c>
      <c r="DT334" s="162">
        <f t="shared" si="1631"/>
        <v>0</v>
      </c>
      <c r="DU334" s="162">
        <f t="shared" si="1631"/>
        <v>0</v>
      </c>
      <c r="DV334" s="162">
        <f t="shared" si="1631"/>
        <v>0</v>
      </c>
      <c r="DW334" s="162">
        <f t="shared" si="1631"/>
        <v>0</v>
      </c>
      <c r="DX334" s="162">
        <f t="shared" si="1631"/>
        <v>0</v>
      </c>
      <c r="DY334" s="162">
        <f t="shared" si="1631"/>
        <v>0</v>
      </c>
      <c r="DZ334" s="162">
        <f t="shared" si="1631"/>
        <v>0</v>
      </c>
      <c r="EA334" s="162">
        <f t="shared" si="1631"/>
        <v>0</v>
      </c>
      <c r="EB334" s="162">
        <f t="shared" si="1631"/>
        <v>0</v>
      </c>
      <c r="EC334" s="162">
        <f t="shared" si="1631"/>
        <v>0</v>
      </c>
      <c r="ED334" s="162">
        <f t="shared" si="1631"/>
        <v>0</v>
      </c>
      <c r="EE334" s="162">
        <f t="shared" si="1631"/>
        <v>0</v>
      </c>
      <c r="EF334" s="162">
        <f t="shared" si="1631"/>
        <v>0</v>
      </c>
      <c r="EG334" s="162">
        <f t="shared" si="1631"/>
        <v>0</v>
      </c>
      <c r="EH334" s="162">
        <f t="shared" si="1631"/>
        <v>0</v>
      </c>
      <c r="EI334" s="162">
        <f t="shared" si="1631"/>
        <v>0</v>
      </c>
      <c r="EJ334" s="162">
        <f t="shared" si="1631"/>
        <v>0</v>
      </c>
      <c r="EK334" s="162">
        <f t="shared" si="1631"/>
        <v>0</v>
      </c>
      <c r="EL334" s="162">
        <f t="shared" si="1631"/>
        <v>0</v>
      </c>
      <c r="EM334" s="162">
        <f t="shared" si="1631"/>
        <v>0</v>
      </c>
      <c r="EN334" s="162">
        <f t="shared" si="1631"/>
        <v>0</v>
      </c>
      <c r="EO334" s="162">
        <f t="shared" si="1631"/>
        <v>0</v>
      </c>
      <c r="EP334" s="162">
        <f t="shared" si="1631"/>
        <v>0</v>
      </c>
      <c r="EQ334" s="162">
        <f t="shared" si="1631"/>
        <v>0</v>
      </c>
      <c r="ER334" s="162">
        <f t="shared" si="1631"/>
        <v>0</v>
      </c>
      <c r="ES334" s="162">
        <f t="shared" si="1631"/>
        <v>0</v>
      </c>
      <c r="ET334" s="162">
        <f t="shared" si="1631"/>
        <v>0</v>
      </c>
      <c r="EU334" s="162">
        <f t="shared" si="13"/>
        <v>0</v>
      </c>
      <c r="EV334" s="162">
        <f t="shared" ref="EV334:GQ334" si="1632">BB334-CY334</f>
        <v>0</v>
      </c>
      <c r="EW334" s="162">
        <f t="shared" si="1632"/>
        <v>0</v>
      </c>
      <c r="EX334" s="162">
        <f t="shared" si="1632"/>
        <v>0</v>
      </c>
      <c r="EY334" s="162">
        <f t="shared" si="1632"/>
        <v>0</v>
      </c>
      <c r="EZ334" s="162">
        <f t="shared" si="1632"/>
        <v>0</v>
      </c>
      <c r="FA334" s="162">
        <f t="shared" si="1632"/>
        <v>0</v>
      </c>
      <c r="FB334" s="162">
        <f t="shared" si="1632"/>
        <v>0</v>
      </c>
      <c r="FC334" s="162">
        <f t="shared" si="1632"/>
        <v>0</v>
      </c>
      <c r="FD334" s="162">
        <f t="shared" si="1632"/>
        <v>0</v>
      </c>
      <c r="FE334" s="162">
        <f t="shared" si="1632"/>
        <v>0</v>
      </c>
      <c r="FF334" s="162">
        <f t="shared" si="1632"/>
        <v>0</v>
      </c>
      <c r="FG334" s="162">
        <f t="shared" si="1632"/>
        <v>0</v>
      </c>
      <c r="FH334" s="162">
        <f t="shared" si="1632"/>
        <v>0</v>
      </c>
      <c r="FI334" s="162">
        <f t="shared" si="1632"/>
        <v>0</v>
      </c>
      <c r="FJ334" s="162">
        <f t="shared" si="1632"/>
        <v>0</v>
      </c>
      <c r="FK334" s="162">
        <f t="shared" si="1632"/>
        <v>0</v>
      </c>
      <c r="FL334" s="162">
        <f t="shared" si="1632"/>
        <v>0</v>
      </c>
      <c r="FM334" s="162">
        <f t="shared" si="1632"/>
        <v>0</v>
      </c>
      <c r="FN334" s="162">
        <f t="shared" si="1632"/>
        <v>0</v>
      </c>
      <c r="FO334" s="162">
        <f t="shared" si="1632"/>
        <v>0</v>
      </c>
      <c r="FP334" s="162">
        <f t="shared" si="1632"/>
        <v>0</v>
      </c>
      <c r="FQ334" s="162">
        <f t="shared" si="1632"/>
        <v>0</v>
      </c>
      <c r="FR334" s="162">
        <f t="shared" si="1632"/>
        <v>0</v>
      </c>
      <c r="FS334" s="162">
        <f t="shared" si="1632"/>
        <v>0</v>
      </c>
      <c r="FT334" s="162">
        <f t="shared" si="1632"/>
        <v>0</v>
      </c>
      <c r="FU334" s="162">
        <f t="shared" si="1632"/>
        <v>0</v>
      </c>
      <c r="FV334" s="162">
        <f t="shared" si="1632"/>
        <v>0</v>
      </c>
      <c r="FW334" s="162">
        <f t="shared" si="1632"/>
        <v>0</v>
      </c>
      <c r="FX334" s="162">
        <f t="shared" si="1632"/>
        <v>0</v>
      </c>
      <c r="FY334" s="162">
        <f t="shared" si="1632"/>
        <v>0</v>
      </c>
      <c r="FZ334" s="162">
        <f t="shared" si="1632"/>
        <v>0</v>
      </c>
      <c r="GA334" s="162">
        <f t="shared" si="1632"/>
        <v>0</v>
      </c>
      <c r="GB334" s="162">
        <f t="shared" si="1632"/>
        <v>0</v>
      </c>
      <c r="GC334" s="162">
        <f t="shared" si="1632"/>
        <v>0</v>
      </c>
      <c r="GD334" s="162">
        <f t="shared" si="1632"/>
        <v>0</v>
      </c>
      <c r="GE334" s="162">
        <f t="shared" si="1632"/>
        <v>0</v>
      </c>
      <c r="GF334" s="162">
        <f t="shared" si="1632"/>
        <v>0</v>
      </c>
      <c r="GG334" s="162">
        <f t="shared" si="1632"/>
        <v>0</v>
      </c>
      <c r="GH334" s="162">
        <f t="shared" si="1632"/>
        <v>0</v>
      </c>
      <c r="GI334" s="162">
        <f t="shared" si="1632"/>
        <v>0</v>
      </c>
      <c r="GJ334" s="162">
        <f t="shared" si="1632"/>
        <v>0</v>
      </c>
      <c r="GK334" s="162">
        <f t="shared" si="1632"/>
        <v>0</v>
      </c>
      <c r="GL334" s="162">
        <f t="shared" si="1632"/>
        <v>0</v>
      </c>
      <c r="GM334" s="162">
        <f t="shared" si="1632"/>
        <v>0</v>
      </c>
      <c r="GN334" s="162">
        <f t="shared" si="1632"/>
        <v>0</v>
      </c>
      <c r="GO334" s="162">
        <f t="shared" si="1632"/>
        <v>0</v>
      </c>
      <c r="GP334" s="162">
        <f t="shared" si="1632"/>
        <v>0</v>
      </c>
      <c r="GQ334" s="162">
        <f t="shared" si="1632"/>
        <v>0</v>
      </c>
      <c r="GR334" s="162">
        <f t="shared" si="15"/>
        <v>0</v>
      </c>
      <c r="GS334" s="162">
        <f t="shared" ref="GS334:IN334" si="1633">E334-EV334</f>
        <v>0</v>
      </c>
      <c r="GT334" s="162">
        <f t="shared" si="1633"/>
        <v>0</v>
      </c>
      <c r="GU334" s="162">
        <f t="shared" si="1633"/>
        <v>0</v>
      </c>
      <c r="GV334" s="162">
        <f t="shared" si="1633"/>
        <v>0</v>
      </c>
      <c r="GW334" s="162">
        <f t="shared" si="1633"/>
        <v>0</v>
      </c>
      <c r="GX334" s="162">
        <f t="shared" si="1633"/>
        <v>0</v>
      </c>
      <c r="GY334" s="162">
        <f t="shared" si="1633"/>
        <v>0</v>
      </c>
      <c r="GZ334" s="162">
        <f t="shared" si="1633"/>
        <v>0</v>
      </c>
      <c r="HA334" s="162">
        <f t="shared" si="1633"/>
        <v>0</v>
      </c>
      <c r="HB334" s="162">
        <f t="shared" si="1633"/>
        <v>0</v>
      </c>
      <c r="HC334" s="162">
        <f t="shared" si="1633"/>
        <v>0</v>
      </c>
      <c r="HD334" s="162">
        <f t="shared" si="1633"/>
        <v>0</v>
      </c>
      <c r="HE334" s="162">
        <f t="shared" si="1633"/>
        <v>0</v>
      </c>
      <c r="HF334" s="162">
        <f t="shared" si="1633"/>
        <v>0</v>
      </c>
      <c r="HG334" s="162">
        <f t="shared" si="1633"/>
        <v>0</v>
      </c>
      <c r="HH334" s="162">
        <f t="shared" si="1633"/>
        <v>0</v>
      </c>
      <c r="HI334" s="162">
        <f t="shared" si="1633"/>
        <v>0</v>
      </c>
      <c r="HJ334" s="162">
        <f t="shared" si="1633"/>
        <v>0</v>
      </c>
      <c r="HK334" s="162">
        <f t="shared" si="1633"/>
        <v>0</v>
      </c>
      <c r="HL334" s="162">
        <f t="shared" si="1633"/>
        <v>0</v>
      </c>
      <c r="HM334" s="162">
        <f t="shared" si="1633"/>
        <v>0</v>
      </c>
      <c r="HN334" s="162">
        <f t="shared" si="1633"/>
        <v>0</v>
      </c>
      <c r="HO334" s="162">
        <f t="shared" si="1633"/>
        <v>0</v>
      </c>
      <c r="HP334" s="162">
        <f t="shared" si="1633"/>
        <v>0</v>
      </c>
      <c r="HQ334" s="162">
        <f t="shared" si="1633"/>
        <v>0</v>
      </c>
      <c r="HR334" s="162">
        <f t="shared" si="1633"/>
        <v>0</v>
      </c>
      <c r="HS334" s="162">
        <f t="shared" si="1633"/>
        <v>0</v>
      </c>
      <c r="HT334" s="162">
        <f t="shared" si="1633"/>
        <v>0</v>
      </c>
      <c r="HU334" s="162">
        <f t="shared" si="1633"/>
        <v>0</v>
      </c>
      <c r="HV334" s="162">
        <f t="shared" si="1633"/>
        <v>0</v>
      </c>
      <c r="HW334" s="162">
        <f t="shared" si="1633"/>
        <v>0</v>
      </c>
      <c r="HX334" s="162">
        <f t="shared" si="1633"/>
        <v>0</v>
      </c>
      <c r="HY334" s="162">
        <f t="shared" si="1633"/>
        <v>0</v>
      </c>
      <c r="HZ334" s="162">
        <f t="shared" si="1633"/>
        <v>0</v>
      </c>
      <c r="IA334" s="162">
        <f t="shared" si="1633"/>
        <v>0</v>
      </c>
      <c r="IB334" s="162">
        <f t="shared" si="1633"/>
        <v>0</v>
      </c>
      <c r="IC334" s="162">
        <f t="shared" si="1633"/>
        <v>0</v>
      </c>
      <c r="ID334" s="162">
        <f t="shared" si="1633"/>
        <v>0</v>
      </c>
      <c r="IE334" s="162">
        <f t="shared" si="1633"/>
        <v>0</v>
      </c>
      <c r="IF334" s="162">
        <f t="shared" si="1633"/>
        <v>0</v>
      </c>
      <c r="IG334" s="162">
        <f t="shared" si="1633"/>
        <v>0</v>
      </c>
      <c r="IH334" s="162">
        <f t="shared" si="1633"/>
        <v>0</v>
      </c>
      <c r="II334" s="162">
        <f t="shared" si="1633"/>
        <v>0</v>
      </c>
      <c r="IJ334" s="162">
        <f t="shared" si="1633"/>
        <v>0</v>
      </c>
      <c r="IK334" s="162">
        <f t="shared" si="1633"/>
        <v>0</v>
      </c>
      <c r="IL334" s="162">
        <f t="shared" si="1633"/>
        <v>0</v>
      </c>
      <c r="IM334" s="162">
        <f t="shared" si="1633"/>
        <v>0</v>
      </c>
      <c r="IN334" s="162">
        <f t="shared" si="1633"/>
        <v>0</v>
      </c>
      <c r="IO334" s="162">
        <f t="shared" si="17"/>
        <v>0</v>
      </c>
      <c r="IP334" s="162">
        <f t="shared" si="23"/>
        <v>0</v>
      </c>
      <c r="IQ334" s="162">
        <f t="shared" ref="IQ334:KK334" si="1634">MAX((MIN(CZ334+IP334,$IO$7))-GT334,0)</f>
        <v>0</v>
      </c>
      <c r="IR334" s="162">
        <f t="shared" si="1634"/>
        <v>0</v>
      </c>
      <c r="IS334" s="162">
        <f t="shared" si="1634"/>
        <v>0</v>
      </c>
      <c r="IT334" s="162">
        <f t="shared" si="1634"/>
        <v>0</v>
      </c>
      <c r="IU334" s="162">
        <f t="shared" si="1634"/>
        <v>0</v>
      </c>
      <c r="IV334" s="162">
        <f t="shared" si="1634"/>
        <v>0</v>
      </c>
      <c r="IW334" s="162">
        <f t="shared" si="1634"/>
        <v>0</v>
      </c>
      <c r="IX334" s="162">
        <f t="shared" si="1634"/>
        <v>0</v>
      </c>
      <c r="IY334" s="162">
        <f t="shared" si="1634"/>
        <v>0</v>
      </c>
      <c r="IZ334" s="162">
        <f t="shared" si="1634"/>
        <v>0</v>
      </c>
      <c r="JA334" s="162">
        <f t="shared" si="1634"/>
        <v>0</v>
      </c>
      <c r="JB334" s="162">
        <f t="shared" si="1634"/>
        <v>0</v>
      </c>
      <c r="JC334" s="162">
        <f t="shared" si="1634"/>
        <v>0</v>
      </c>
      <c r="JD334" s="162">
        <f t="shared" si="1634"/>
        <v>0</v>
      </c>
      <c r="JE334" s="162">
        <f t="shared" si="1634"/>
        <v>0</v>
      </c>
      <c r="JF334" s="162">
        <f t="shared" si="1634"/>
        <v>0</v>
      </c>
      <c r="JG334" s="162">
        <f t="shared" si="1634"/>
        <v>0</v>
      </c>
      <c r="JH334" s="162">
        <f t="shared" si="1634"/>
        <v>0</v>
      </c>
      <c r="JI334" s="162">
        <f t="shared" si="1634"/>
        <v>0</v>
      </c>
      <c r="JJ334" s="162">
        <f t="shared" si="1634"/>
        <v>0</v>
      </c>
      <c r="JK334" s="162">
        <f t="shared" si="1634"/>
        <v>0</v>
      </c>
      <c r="JL334" s="162">
        <f t="shared" si="1634"/>
        <v>0</v>
      </c>
      <c r="JM334" s="162">
        <f t="shared" si="1634"/>
        <v>0</v>
      </c>
      <c r="JN334" s="162">
        <f t="shared" si="1634"/>
        <v>0</v>
      </c>
      <c r="JO334" s="162">
        <f t="shared" si="1634"/>
        <v>0</v>
      </c>
      <c r="JP334" s="162">
        <f t="shared" si="1634"/>
        <v>0</v>
      </c>
      <c r="JQ334" s="162">
        <f t="shared" si="1634"/>
        <v>0</v>
      </c>
      <c r="JR334" s="162">
        <f t="shared" si="1634"/>
        <v>0</v>
      </c>
      <c r="JS334" s="162">
        <f t="shared" si="1634"/>
        <v>0</v>
      </c>
      <c r="JT334" s="162">
        <f t="shared" si="1634"/>
        <v>0</v>
      </c>
      <c r="JU334" s="162">
        <f t="shared" si="1634"/>
        <v>0</v>
      </c>
      <c r="JV334" s="162">
        <f t="shared" si="1634"/>
        <v>0</v>
      </c>
      <c r="JW334" s="162">
        <f t="shared" si="1634"/>
        <v>0</v>
      </c>
      <c r="JX334" s="162">
        <f t="shared" si="1634"/>
        <v>0</v>
      </c>
      <c r="JY334" s="162">
        <f t="shared" si="1634"/>
        <v>0</v>
      </c>
      <c r="JZ334" s="162">
        <f t="shared" si="1634"/>
        <v>0</v>
      </c>
      <c r="KA334" s="162">
        <f t="shared" si="1634"/>
        <v>0</v>
      </c>
      <c r="KB334" s="162">
        <f t="shared" si="1634"/>
        <v>0</v>
      </c>
      <c r="KC334" s="162">
        <f t="shared" si="1634"/>
        <v>0</v>
      </c>
      <c r="KD334" s="162">
        <f t="shared" si="1634"/>
        <v>0</v>
      </c>
      <c r="KE334" s="162">
        <f t="shared" si="1634"/>
        <v>0</v>
      </c>
      <c r="KF334" s="162">
        <f t="shared" si="1634"/>
        <v>0</v>
      </c>
      <c r="KG334" s="162">
        <f t="shared" si="1634"/>
        <v>0</v>
      </c>
      <c r="KH334" s="162">
        <f t="shared" si="1634"/>
        <v>0</v>
      </c>
      <c r="KI334" s="162">
        <f t="shared" si="1634"/>
        <v>0</v>
      </c>
      <c r="KJ334" s="162">
        <f t="shared" si="1634"/>
        <v>0</v>
      </c>
      <c r="KK334" s="162">
        <f t="shared" si="1634"/>
        <v>0</v>
      </c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</row>
    <row r="335" ht="14.25" customHeight="1" spans="1:326" x14ac:dyDescent="0.25">
      <c r="A335" s="1">
        <v>11</v>
      </c>
      <c r="B335" s="1">
        <f t="shared" ref="B335:C335" si="1635">B334+1</f>
        <v>325</v>
      </c>
      <c r="C335" s="232">
        <f t="shared" si="1635"/>
        <v>43790</v>
      </c>
      <c r="D335" s="162">
        <f t="shared" si="9"/>
        <v>0</v>
      </c>
      <c r="E335" s="162">
        <f>(SUMIFS(Profile!$F$2:$F$17521,Profile!$B$2:$B$17521,$B335,Profile!$C$2:$C$17521,E$8))*$C$6</f>
        <v>0</v>
      </c>
      <c r="F335" s="162">
        <f>(SUMIFS(Profile!$F$2:$F$17521,Profile!$B$2:$B$17521,$B335,Profile!$C$2:$C$17521,F$8))*$C$6</f>
        <v>0</v>
      </c>
      <c r="G335" s="162">
        <f>(SUMIFS(Profile!$F$2:$F$17521,Profile!$B$2:$B$17521,$B335,Profile!$C$2:$C$17521,G$8))*$C$6</f>
        <v>0</v>
      </c>
      <c r="H335" s="162">
        <f>(SUMIFS(Profile!$F$2:$F$17521,Profile!$B$2:$B$17521,$B335,Profile!$C$2:$C$17521,H$8))*$C$6</f>
        <v>0</v>
      </c>
      <c r="I335" s="162">
        <f>(SUMIFS(Profile!$F$2:$F$17521,Profile!$B$2:$B$17521,$B335,Profile!$C$2:$C$17521,I$8))*$C$6</f>
        <v>0</v>
      </c>
      <c r="J335" s="162">
        <f>(SUMIFS(Profile!$F$2:$F$17521,Profile!$B$2:$B$17521,$B335,Profile!$C$2:$C$17521,J$8))*$C$6</f>
        <v>0</v>
      </c>
      <c r="K335" s="162">
        <f>(SUMIFS(Profile!$F$2:$F$17521,Profile!$B$2:$B$17521,$B335,Profile!$C$2:$C$17521,K$8))*$C$6</f>
        <v>0</v>
      </c>
      <c r="L335" s="162">
        <f>(SUMIFS(Profile!$F$2:$F$17521,Profile!$B$2:$B$17521,$B335,Profile!$C$2:$C$17521,L$8))*$C$6</f>
        <v>0</v>
      </c>
      <c r="M335" s="162">
        <f>(SUMIFS(Profile!$F$2:$F$17521,Profile!$B$2:$B$17521,$B335,Profile!$C$2:$C$17521,M$8))*$C$6</f>
        <v>0</v>
      </c>
      <c r="N335" s="162">
        <f>(SUMIFS(Profile!$F$2:$F$17521,Profile!$B$2:$B$17521,$B335,Profile!$C$2:$C$17521,N$8))*$C$6</f>
        <v>0</v>
      </c>
      <c r="O335" s="162">
        <f>(SUMIFS(Profile!$F$2:$F$17521,Profile!$B$2:$B$17521,$B335,Profile!$C$2:$C$17521,O$8))*$C$6</f>
        <v>0</v>
      </c>
      <c r="P335" s="162">
        <f>(SUMIFS(Profile!$F$2:$F$17521,Profile!$B$2:$B$17521,$B335,Profile!$C$2:$C$17521,P$8))*$C$6</f>
        <v>0</v>
      </c>
      <c r="Q335" s="162">
        <f>(SUMIFS(Profile!$F$2:$F$17521,Profile!$B$2:$B$17521,$B335,Profile!$C$2:$C$17521,Q$8))*$C$6</f>
        <v>0</v>
      </c>
      <c r="R335" s="162">
        <f>(SUMIFS(Profile!$F$2:$F$17521,Profile!$B$2:$B$17521,$B335,Profile!$C$2:$C$17521,R$8))*$C$6</f>
        <v>0</v>
      </c>
      <c r="S335" s="162">
        <f>(SUMIFS(Profile!$F$2:$F$17521,Profile!$B$2:$B$17521,$B335,Profile!$C$2:$C$17521,S$8))*$C$6</f>
        <v>0</v>
      </c>
      <c r="T335" s="162">
        <f>(SUMIFS(Profile!$F$2:$F$17521,Profile!$B$2:$B$17521,$B335,Profile!$C$2:$C$17521,T$8))*$C$6</f>
        <v>0</v>
      </c>
      <c r="U335" s="162">
        <f>(SUMIFS(Profile!$F$2:$F$17521,Profile!$B$2:$B$17521,$B335,Profile!$C$2:$C$17521,U$8))*$C$6</f>
        <v>0</v>
      </c>
      <c r="V335" s="162">
        <f>(SUMIFS(Profile!$F$2:$F$17521,Profile!$B$2:$B$17521,$B335,Profile!$C$2:$C$17521,V$8))*$C$6</f>
        <v>0</v>
      </c>
      <c r="W335" s="162">
        <f>(SUMIFS(Profile!$F$2:$F$17521,Profile!$B$2:$B$17521,$B335,Profile!$C$2:$C$17521,W$8))*$C$6</f>
        <v>0</v>
      </c>
      <c r="X335" s="162">
        <f>(SUMIFS(Profile!$F$2:$F$17521,Profile!$B$2:$B$17521,$B335,Profile!$C$2:$C$17521,X$8))*$C$6</f>
        <v>0</v>
      </c>
      <c r="Y335" s="162">
        <f>(SUMIFS(Profile!$F$2:$F$17521,Profile!$B$2:$B$17521,$B335,Profile!$C$2:$C$17521,Y$8))*$C$6</f>
        <v>0</v>
      </c>
      <c r="Z335" s="162">
        <f>(SUMIFS(Profile!$F$2:$F$17521,Profile!$B$2:$B$17521,$B335,Profile!$C$2:$C$17521,Z$8))*$C$6</f>
        <v>0</v>
      </c>
      <c r="AA335" s="162">
        <f>(SUMIFS(Profile!$F$2:$F$17521,Profile!$B$2:$B$17521,$B335,Profile!$C$2:$C$17521,AA$8))*$C$6</f>
        <v>0</v>
      </c>
      <c r="AB335" s="162">
        <f>(SUMIFS(Profile!$F$2:$F$17521,Profile!$B$2:$B$17521,$B335,Profile!$C$2:$C$17521,AB$8))*$C$6</f>
        <v>0</v>
      </c>
      <c r="AC335" s="162">
        <f>(SUMIFS(Profile!$F$2:$F$17521,Profile!$B$2:$B$17521,$B335,Profile!$C$2:$C$17521,AC$8))*$C$6</f>
        <v>0</v>
      </c>
      <c r="AD335" s="162">
        <f>(SUMIFS(Profile!$F$2:$F$17521,Profile!$B$2:$B$17521,$B335,Profile!$C$2:$C$17521,AD$8))*$C$6</f>
        <v>0</v>
      </c>
      <c r="AE335" s="162">
        <f>(SUMIFS(Profile!$F$2:$F$17521,Profile!$B$2:$B$17521,$B335,Profile!$C$2:$C$17521,AE$8))*$C$6</f>
        <v>0</v>
      </c>
      <c r="AF335" s="162">
        <f>(SUMIFS(Profile!$F$2:$F$17521,Profile!$B$2:$B$17521,$B335,Profile!$C$2:$C$17521,AF$8))*$C$6</f>
        <v>0</v>
      </c>
      <c r="AG335" s="162">
        <f>(SUMIFS(Profile!$F$2:$F$17521,Profile!$B$2:$B$17521,$B335,Profile!$C$2:$C$17521,AG$8))*$C$6</f>
        <v>0</v>
      </c>
      <c r="AH335" s="162">
        <f>(SUMIFS(Profile!$F$2:$F$17521,Profile!$B$2:$B$17521,$B335,Profile!$C$2:$C$17521,AH$8))*$C$6</f>
        <v>0</v>
      </c>
      <c r="AI335" s="162">
        <f>(SUMIFS(Profile!$F$2:$F$17521,Profile!$B$2:$B$17521,$B335,Profile!$C$2:$C$17521,AI$8))*$C$6</f>
        <v>0</v>
      </c>
      <c r="AJ335" s="162">
        <f>(SUMIFS(Profile!$F$2:$F$17521,Profile!$B$2:$B$17521,$B335,Profile!$C$2:$C$17521,AJ$8))*$C$6</f>
        <v>0</v>
      </c>
      <c r="AK335" s="162">
        <f>(SUMIFS(Profile!$F$2:$F$17521,Profile!$B$2:$B$17521,$B335,Profile!$C$2:$C$17521,AK$8))*$C$6</f>
        <v>0</v>
      </c>
      <c r="AL335" s="162">
        <f>(SUMIFS(Profile!$F$2:$F$17521,Profile!$B$2:$B$17521,$B335,Profile!$C$2:$C$17521,AL$8))*$C$6</f>
        <v>0</v>
      </c>
      <c r="AM335" s="162">
        <f>(SUMIFS(Profile!$F$2:$F$17521,Profile!$B$2:$B$17521,$B335,Profile!$C$2:$C$17521,AM$8))*$C$6</f>
        <v>0</v>
      </c>
      <c r="AN335" s="162">
        <f>(SUMIFS(Profile!$F$2:$F$17521,Profile!$B$2:$B$17521,$B335,Profile!$C$2:$C$17521,AN$8))*$C$6</f>
        <v>0</v>
      </c>
      <c r="AO335" s="162">
        <f>(SUMIFS(Profile!$F$2:$F$17521,Profile!$B$2:$B$17521,$B335,Profile!$C$2:$C$17521,AO$8))*$C$6</f>
        <v>0</v>
      </c>
      <c r="AP335" s="162">
        <f>(SUMIFS(Profile!$F$2:$F$17521,Profile!$B$2:$B$17521,$B335,Profile!$C$2:$C$17521,AP$8))*$C$6</f>
        <v>0</v>
      </c>
      <c r="AQ335" s="162">
        <f>(SUMIFS(Profile!$F$2:$F$17521,Profile!$B$2:$B$17521,$B335,Profile!$C$2:$C$17521,AQ$8))*$C$6</f>
        <v>0</v>
      </c>
      <c r="AR335" s="162">
        <f>(SUMIFS(Profile!$F$2:$F$17521,Profile!$B$2:$B$17521,$B335,Profile!$C$2:$C$17521,AR$8))*$C$6</f>
        <v>0</v>
      </c>
      <c r="AS335" s="162">
        <f>(SUMIFS(Profile!$F$2:$F$17521,Profile!$B$2:$B$17521,$B335,Profile!$C$2:$C$17521,AS$8))*$C$6</f>
        <v>0</v>
      </c>
      <c r="AT335" s="162">
        <f>(SUMIFS(Profile!$F$2:$F$17521,Profile!$B$2:$B$17521,$B335,Profile!$C$2:$C$17521,AT$8))*$C$6</f>
        <v>0</v>
      </c>
      <c r="AU335" s="162">
        <f>(SUMIFS(Profile!$F$2:$F$17521,Profile!$B$2:$B$17521,$B335,Profile!$C$2:$C$17521,AU$8))*$C$6</f>
        <v>0</v>
      </c>
      <c r="AV335" s="162">
        <f>(SUMIFS(Profile!$F$2:$F$17521,Profile!$B$2:$B$17521,$B335,Profile!$C$2:$C$17521,AV$8))*$C$6</f>
        <v>0</v>
      </c>
      <c r="AW335" s="162">
        <f>(SUMIFS(Profile!$F$2:$F$17521,Profile!$B$2:$B$17521,$B335,Profile!$C$2:$C$17521,AW$8))*$C$6</f>
        <v>0</v>
      </c>
      <c r="AX335" s="162">
        <f>(SUMIFS(Profile!$F$2:$F$17521,Profile!$B$2:$B$17521,$B335,Profile!$C$2:$C$17521,AX$8))*$C$6</f>
        <v>0</v>
      </c>
      <c r="AY335" s="162">
        <f>(SUMIFS(Profile!$F$2:$F$17521,Profile!$B$2:$B$17521,$B335,Profile!$C$2:$C$17521,AY$8))*$C$6</f>
        <v>0</v>
      </c>
      <c r="AZ335" s="162">
        <f>(SUMIFS(Profile!$F$2:$F$17521,Profile!$B$2:$B$17521,$B335,Profile!$C$2:$C$17521,AZ$8))*$C$6</f>
        <v>0</v>
      </c>
      <c r="BA335" s="162">
        <f t="shared" si="10"/>
        <v>0</v>
      </c>
      <c r="BB335" s="162">
        <f>(SUMIFS(Profile!$E$2:$E$17521,Profile!$B$2:$B$17521,$B335,Profile!$C$2:$C$17521,BB$8))*$C$9</f>
        <v>0</v>
      </c>
      <c r="BC335" s="162">
        <f>(SUMIFS(Profile!$E$2:$E$17521,Profile!$B$2:$B$17521,$B335,Profile!$C$2:$C$17521,BC$8))*$C$9</f>
        <v>0</v>
      </c>
      <c r="BD335" s="162">
        <f>(SUMIFS(Profile!$E$2:$E$17521,Profile!$B$2:$B$17521,$B335,Profile!$C$2:$C$17521,BD$8))*$C$9</f>
        <v>0</v>
      </c>
      <c r="BE335" s="162">
        <f>(SUMIFS(Profile!$E$2:$E$17521,Profile!$B$2:$B$17521,$B335,Profile!$C$2:$C$17521,BE$8))*$C$9</f>
        <v>0</v>
      </c>
      <c r="BF335" s="162">
        <f>(SUMIFS(Profile!$E$2:$E$17521,Profile!$B$2:$B$17521,$B335,Profile!$C$2:$C$17521,BF$8))*$C$9</f>
        <v>0</v>
      </c>
      <c r="BG335" s="162">
        <f>(SUMIFS(Profile!$E$2:$E$17521,Profile!$B$2:$B$17521,$B335,Profile!$C$2:$C$17521,BG$8))*$C$9</f>
        <v>0</v>
      </c>
      <c r="BH335" s="162">
        <f>(SUMIFS(Profile!$E$2:$E$17521,Profile!$B$2:$B$17521,$B335,Profile!$C$2:$C$17521,BH$8))*$C$9</f>
        <v>0</v>
      </c>
      <c r="BI335" s="162">
        <f>(SUMIFS(Profile!$E$2:$E$17521,Profile!$B$2:$B$17521,$B335,Profile!$C$2:$C$17521,BI$8))*$C$9</f>
        <v>0</v>
      </c>
      <c r="BJ335" s="162">
        <f>(SUMIFS(Profile!$E$2:$E$17521,Profile!$B$2:$B$17521,$B335,Profile!$C$2:$C$17521,BJ$8))*$C$9</f>
        <v>0</v>
      </c>
      <c r="BK335" s="162">
        <f>(SUMIFS(Profile!$E$2:$E$17521,Profile!$B$2:$B$17521,$B335,Profile!$C$2:$C$17521,BK$8))*$C$9</f>
        <v>0</v>
      </c>
      <c r="BL335" s="162">
        <f>(SUMIFS(Profile!$E$2:$E$17521,Profile!$B$2:$B$17521,$B335,Profile!$C$2:$C$17521,BL$8))*$C$9</f>
        <v>0</v>
      </c>
      <c r="BM335" s="162">
        <f>(SUMIFS(Profile!$E$2:$E$17521,Profile!$B$2:$B$17521,$B335,Profile!$C$2:$C$17521,BM$8))*$C$9</f>
        <v>0</v>
      </c>
      <c r="BN335" s="162">
        <f>(SUMIFS(Profile!$E$2:$E$17521,Profile!$B$2:$B$17521,$B335,Profile!$C$2:$C$17521,BN$8))*$C$9</f>
        <v>0</v>
      </c>
      <c r="BO335" s="162">
        <f>(SUMIFS(Profile!$E$2:$E$17521,Profile!$B$2:$B$17521,$B335,Profile!$C$2:$C$17521,BO$8))*$C$9</f>
        <v>0</v>
      </c>
      <c r="BP335" s="162">
        <f>(SUMIFS(Profile!$E$2:$E$17521,Profile!$B$2:$B$17521,$B335,Profile!$C$2:$C$17521,BP$8))*$C$9</f>
        <v>0</v>
      </c>
      <c r="BQ335" s="162">
        <f>(SUMIFS(Profile!$E$2:$E$17521,Profile!$B$2:$B$17521,$B335,Profile!$C$2:$C$17521,BQ$8))*$C$9</f>
        <v>0</v>
      </c>
      <c r="BR335" s="162">
        <f>(SUMIFS(Profile!$E$2:$E$17521,Profile!$B$2:$B$17521,$B335,Profile!$C$2:$C$17521,BR$8))*$C$9</f>
        <v>0</v>
      </c>
      <c r="BS335" s="162">
        <f>(SUMIFS(Profile!$E$2:$E$17521,Profile!$B$2:$B$17521,$B335,Profile!$C$2:$C$17521,BS$8))*$C$9</f>
        <v>0</v>
      </c>
      <c r="BT335" s="162">
        <f>(SUMIFS(Profile!$E$2:$E$17521,Profile!$B$2:$B$17521,$B335,Profile!$C$2:$C$17521,BT$8))*$C$9</f>
        <v>0</v>
      </c>
      <c r="BU335" s="162">
        <f>(SUMIFS(Profile!$E$2:$E$17521,Profile!$B$2:$B$17521,$B335,Profile!$C$2:$C$17521,BU$8))*$C$9</f>
        <v>0</v>
      </c>
      <c r="BV335" s="162">
        <f>(SUMIFS(Profile!$E$2:$E$17521,Profile!$B$2:$B$17521,$B335,Profile!$C$2:$C$17521,BV$8))*$C$9</f>
        <v>0</v>
      </c>
      <c r="BW335" s="162">
        <f>(SUMIFS(Profile!$E$2:$E$17521,Profile!$B$2:$B$17521,$B335,Profile!$C$2:$C$17521,BW$8))*$C$9</f>
        <v>0</v>
      </c>
      <c r="BX335" s="162">
        <f>(SUMIFS(Profile!$E$2:$E$17521,Profile!$B$2:$B$17521,$B335,Profile!$C$2:$C$17521,BX$8))*$C$9</f>
        <v>0</v>
      </c>
      <c r="BY335" s="162">
        <f>(SUMIFS(Profile!$E$2:$E$17521,Profile!$B$2:$B$17521,$B335,Profile!$C$2:$C$17521,BY$8))*$C$9</f>
        <v>0</v>
      </c>
      <c r="BZ335" s="162">
        <f>(SUMIFS(Profile!$E$2:$E$17521,Profile!$B$2:$B$17521,$B335,Profile!$C$2:$C$17521,BZ$8))*$C$9</f>
        <v>0</v>
      </c>
      <c r="CA335" s="162">
        <f>(SUMIFS(Profile!$E$2:$E$17521,Profile!$B$2:$B$17521,$B335,Profile!$C$2:$C$17521,CA$8))*$C$9</f>
        <v>0</v>
      </c>
      <c r="CB335" s="162">
        <f>(SUMIFS(Profile!$E$2:$E$17521,Profile!$B$2:$B$17521,$B335,Profile!$C$2:$C$17521,CB$8))*$C$9</f>
        <v>0</v>
      </c>
      <c r="CC335" s="162">
        <f>(SUMIFS(Profile!$E$2:$E$17521,Profile!$B$2:$B$17521,$B335,Profile!$C$2:$C$17521,CC$8))*$C$9</f>
        <v>0</v>
      </c>
      <c r="CD335" s="162">
        <f>(SUMIFS(Profile!$E$2:$E$17521,Profile!$B$2:$B$17521,$B335,Profile!$C$2:$C$17521,CD$8))*$C$9</f>
        <v>0</v>
      </c>
      <c r="CE335" s="162">
        <f>(SUMIFS(Profile!$E$2:$E$17521,Profile!$B$2:$B$17521,$B335,Profile!$C$2:$C$17521,CE$8))*$C$9</f>
        <v>0</v>
      </c>
      <c r="CF335" s="162">
        <f>(SUMIFS(Profile!$E$2:$E$17521,Profile!$B$2:$B$17521,$B335,Profile!$C$2:$C$17521,CF$8))*$C$9</f>
        <v>0</v>
      </c>
      <c r="CG335" s="162">
        <f>(SUMIFS(Profile!$E$2:$E$17521,Profile!$B$2:$B$17521,$B335,Profile!$C$2:$C$17521,CG$8))*$C$9</f>
        <v>0</v>
      </c>
      <c r="CH335" s="162">
        <f>(SUMIFS(Profile!$E$2:$E$17521,Profile!$B$2:$B$17521,$B335,Profile!$C$2:$C$17521,CH$8))*$C$9</f>
        <v>0</v>
      </c>
      <c r="CI335" s="162">
        <f>(SUMIFS(Profile!$E$2:$E$17521,Profile!$B$2:$B$17521,$B335,Profile!$C$2:$C$17521,CI$8))*$C$9</f>
        <v>0</v>
      </c>
      <c r="CJ335" s="162">
        <f>(SUMIFS(Profile!$E$2:$E$17521,Profile!$B$2:$B$17521,$B335,Profile!$C$2:$C$17521,CJ$8))*$C$9</f>
        <v>0</v>
      </c>
      <c r="CK335" s="162">
        <f>(SUMIFS(Profile!$E$2:$E$17521,Profile!$B$2:$B$17521,$B335,Profile!$C$2:$C$17521,CK$8))*$C$9</f>
        <v>0</v>
      </c>
      <c r="CL335" s="162">
        <f>(SUMIFS(Profile!$E$2:$E$17521,Profile!$B$2:$B$17521,$B335,Profile!$C$2:$C$17521,CL$8))*$C$9</f>
        <v>0</v>
      </c>
      <c r="CM335" s="162">
        <f>(SUMIFS(Profile!$E$2:$E$17521,Profile!$B$2:$B$17521,$B335,Profile!$C$2:$C$17521,CM$8))*$C$9</f>
        <v>0</v>
      </c>
      <c r="CN335" s="162">
        <f>(SUMIFS(Profile!$E$2:$E$17521,Profile!$B$2:$B$17521,$B335,Profile!$C$2:$C$17521,CN$8))*$C$9</f>
        <v>0</v>
      </c>
      <c r="CO335" s="162">
        <f>(SUMIFS(Profile!$E$2:$E$17521,Profile!$B$2:$B$17521,$B335,Profile!$C$2:$C$17521,CO$8))*$C$9</f>
        <v>0</v>
      </c>
      <c r="CP335" s="162">
        <f>(SUMIFS(Profile!$E$2:$E$17521,Profile!$B$2:$B$17521,$B335,Profile!$C$2:$C$17521,CP$8))*$C$9</f>
        <v>0</v>
      </c>
      <c r="CQ335" s="162">
        <f>(SUMIFS(Profile!$E$2:$E$17521,Profile!$B$2:$B$17521,$B335,Profile!$C$2:$C$17521,CQ$8))*$C$9</f>
        <v>0</v>
      </c>
      <c r="CR335" s="162">
        <f>(SUMIFS(Profile!$E$2:$E$17521,Profile!$B$2:$B$17521,$B335,Profile!$C$2:$C$17521,CR$8))*$C$9</f>
        <v>0</v>
      </c>
      <c r="CS335" s="162">
        <f>(SUMIFS(Profile!$E$2:$E$17521,Profile!$B$2:$B$17521,$B335,Profile!$C$2:$C$17521,CS$8))*$C$9</f>
        <v>0</v>
      </c>
      <c r="CT335" s="162">
        <f>(SUMIFS(Profile!$E$2:$E$17521,Profile!$B$2:$B$17521,$B335,Profile!$C$2:$C$17521,CT$8))*$C$9</f>
        <v>0</v>
      </c>
      <c r="CU335" s="162">
        <f>(SUMIFS(Profile!$E$2:$E$17521,Profile!$B$2:$B$17521,$B335,Profile!$C$2:$C$17521,CU$8))*$C$9</f>
        <v>0</v>
      </c>
      <c r="CV335" s="162">
        <f>(SUMIFS(Profile!$E$2:$E$17521,Profile!$B$2:$B$17521,$B335,Profile!$C$2:$C$17521,CV$8))*$C$9</f>
        <v>0</v>
      </c>
      <c r="CW335" s="162">
        <f>(SUMIFS(Profile!$E$2:$E$17521,Profile!$B$2:$B$17521,$B335,Profile!$C$2:$C$17521,CW$8))*$C$9</f>
        <v>0</v>
      </c>
      <c r="CX335" s="162">
        <f t="shared" si="11"/>
        <v>0</v>
      </c>
      <c r="CY335" s="162">
        <f t="shared" ref="CY335:ET335" si="1636">MAX(BB335-E335,0)</f>
        <v>0</v>
      </c>
      <c r="CZ335" s="162">
        <f t="shared" si="1636"/>
        <v>0</v>
      </c>
      <c r="DA335" s="162">
        <f t="shared" si="1636"/>
        <v>0</v>
      </c>
      <c r="DB335" s="162">
        <f t="shared" si="1636"/>
        <v>0</v>
      </c>
      <c r="DC335" s="162">
        <f t="shared" si="1636"/>
        <v>0</v>
      </c>
      <c r="DD335" s="162">
        <f t="shared" si="1636"/>
        <v>0</v>
      </c>
      <c r="DE335" s="162">
        <f t="shared" si="1636"/>
        <v>0</v>
      </c>
      <c r="DF335" s="162">
        <f t="shared" si="1636"/>
        <v>0</v>
      </c>
      <c r="DG335" s="162">
        <f t="shared" si="1636"/>
        <v>0</v>
      </c>
      <c r="DH335" s="162">
        <f t="shared" si="1636"/>
        <v>0</v>
      </c>
      <c r="DI335" s="162">
        <f t="shared" si="1636"/>
        <v>0</v>
      </c>
      <c r="DJ335" s="162">
        <f t="shared" si="1636"/>
        <v>0</v>
      </c>
      <c r="DK335" s="162">
        <f t="shared" si="1636"/>
        <v>0</v>
      </c>
      <c r="DL335" s="162">
        <f t="shared" si="1636"/>
        <v>0</v>
      </c>
      <c r="DM335" s="162">
        <f t="shared" si="1636"/>
        <v>0</v>
      </c>
      <c r="DN335" s="162">
        <f t="shared" si="1636"/>
        <v>0</v>
      </c>
      <c r="DO335" s="162">
        <f t="shared" si="1636"/>
        <v>0</v>
      </c>
      <c r="DP335" s="162">
        <f t="shared" si="1636"/>
        <v>0</v>
      </c>
      <c r="DQ335" s="162">
        <f t="shared" si="1636"/>
        <v>0</v>
      </c>
      <c r="DR335" s="162">
        <f t="shared" si="1636"/>
        <v>0</v>
      </c>
      <c r="DS335" s="162">
        <f t="shared" si="1636"/>
        <v>0</v>
      </c>
      <c r="DT335" s="162">
        <f t="shared" si="1636"/>
        <v>0</v>
      </c>
      <c r="DU335" s="162">
        <f t="shared" si="1636"/>
        <v>0</v>
      </c>
      <c r="DV335" s="162">
        <f t="shared" si="1636"/>
        <v>0</v>
      </c>
      <c r="DW335" s="162">
        <f t="shared" si="1636"/>
        <v>0</v>
      </c>
      <c r="DX335" s="162">
        <f t="shared" si="1636"/>
        <v>0</v>
      </c>
      <c r="DY335" s="162">
        <f t="shared" si="1636"/>
        <v>0</v>
      </c>
      <c r="DZ335" s="162">
        <f t="shared" si="1636"/>
        <v>0</v>
      </c>
      <c r="EA335" s="162">
        <f t="shared" si="1636"/>
        <v>0</v>
      </c>
      <c r="EB335" s="162">
        <f t="shared" si="1636"/>
        <v>0</v>
      </c>
      <c r="EC335" s="162">
        <f t="shared" si="1636"/>
        <v>0</v>
      </c>
      <c r="ED335" s="162">
        <f t="shared" si="1636"/>
        <v>0</v>
      </c>
      <c r="EE335" s="162">
        <f t="shared" si="1636"/>
        <v>0</v>
      </c>
      <c r="EF335" s="162">
        <f t="shared" si="1636"/>
        <v>0</v>
      </c>
      <c r="EG335" s="162">
        <f t="shared" si="1636"/>
        <v>0</v>
      </c>
      <c r="EH335" s="162">
        <f t="shared" si="1636"/>
        <v>0</v>
      </c>
      <c r="EI335" s="162">
        <f t="shared" si="1636"/>
        <v>0</v>
      </c>
      <c r="EJ335" s="162">
        <f t="shared" si="1636"/>
        <v>0</v>
      </c>
      <c r="EK335" s="162">
        <f t="shared" si="1636"/>
        <v>0</v>
      </c>
      <c r="EL335" s="162">
        <f t="shared" si="1636"/>
        <v>0</v>
      </c>
      <c r="EM335" s="162">
        <f t="shared" si="1636"/>
        <v>0</v>
      </c>
      <c r="EN335" s="162">
        <f t="shared" si="1636"/>
        <v>0</v>
      </c>
      <c r="EO335" s="162">
        <f t="shared" si="1636"/>
        <v>0</v>
      </c>
      <c r="EP335" s="162">
        <f t="shared" si="1636"/>
        <v>0</v>
      </c>
      <c r="EQ335" s="162">
        <f t="shared" si="1636"/>
        <v>0</v>
      </c>
      <c r="ER335" s="162">
        <f t="shared" si="1636"/>
        <v>0</v>
      </c>
      <c r="ES335" s="162">
        <f t="shared" si="1636"/>
        <v>0</v>
      </c>
      <c r="ET335" s="162">
        <f t="shared" si="1636"/>
        <v>0</v>
      </c>
      <c r="EU335" s="162">
        <f t="shared" si="13"/>
        <v>0</v>
      </c>
      <c r="EV335" s="162">
        <f t="shared" ref="EV335:GQ335" si="1637">BB335-CY335</f>
        <v>0</v>
      </c>
      <c r="EW335" s="162">
        <f t="shared" si="1637"/>
        <v>0</v>
      </c>
      <c r="EX335" s="162">
        <f t="shared" si="1637"/>
        <v>0</v>
      </c>
      <c r="EY335" s="162">
        <f t="shared" si="1637"/>
        <v>0</v>
      </c>
      <c r="EZ335" s="162">
        <f t="shared" si="1637"/>
        <v>0</v>
      </c>
      <c r="FA335" s="162">
        <f t="shared" si="1637"/>
        <v>0</v>
      </c>
      <c r="FB335" s="162">
        <f t="shared" si="1637"/>
        <v>0</v>
      </c>
      <c r="FC335" s="162">
        <f t="shared" si="1637"/>
        <v>0</v>
      </c>
      <c r="FD335" s="162">
        <f t="shared" si="1637"/>
        <v>0</v>
      </c>
      <c r="FE335" s="162">
        <f t="shared" si="1637"/>
        <v>0</v>
      </c>
      <c r="FF335" s="162">
        <f t="shared" si="1637"/>
        <v>0</v>
      </c>
      <c r="FG335" s="162">
        <f t="shared" si="1637"/>
        <v>0</v>
      </c>
      <c r="FH335" s="162">
        <f t="shared" si="1637"/>
        <v>0</v>
      </c>
      <c r="FI335" s="162">
        <f t="shared" si="1637"/>
        <v>0</v>
      </c>
      <c r="FJ335" s="162">
        <f t="shared" si="1637"/>
        <v>0</v>
      </c>
      <c r="FK335" s="162">
        <f t="shared" si="1637"/>
        <v>0</v>
      </c>
      <c r="FL335" s="162">
        <f t="shared" si="1637"/>
        <v>0</v>
      </c>
      <c r="FM335" s="162">
        <f t="shared" si="1637"/>
        <v>0</v>
      </c>
      <c r="FN335" s="162">
        <f t="shared" si="1637"/>
        <v>0</v>
      </c>
      <c r="FO335" s="162">
        <f t="shared" si="1637"/>
        <v>0</v>
      </c>
      <c r="FP335" s="162">
        <f t="shared" si="1637"/>
        <v>0</v>
      </c>
      <c r="FQ335" s="162">
        <f t="shared" si="1637"/>
        <v>0</v>
      </c>
      <c r="FR335" s="162">
        <f t="shared" si="1637"/>
        <v>0</v>
      </c>
      <c r="FS335" s="162">
        <f t="shared" si="1637"/>
        <v>0</v>
      </c>
      <c r="FT335" s="162">
        <f t="shared" si="1637"/>
        <v>0</v>
      </c>
      <c r="FU335" s="162">
        <f t="shared" si="1637"/>
        <v>0</v>
      </c>
      <c r="FV335" s="162">
        <f t="shared" si="1637"/>
        <v>0</v>
      </c>
      <c r="FW335" s="162">
        <f t="shared" si="1637"/>
        <v>0</v>
      </c>
      <c r="FX335" s="162">
        <f t="shared" si="1637"/>
        <v>0</v>
      </c>
      <c r="FY335" s="162">
        <f t="shared" si="1637"/>
        <v>0</v>
      </c>
      <c r="FZ335" s="162">
        <f t="shared" si="1637"/>
        <v>0</v>
      </c>
      <c r="GA335" s="162">
        <f t="shared" si="1637"/>
        <v>0</v>
      </c>
      <c r="GB335" s="162">
        <f t="shared" si="1637"/>
        <v>0</v>
      </c>
      <c r="GC335" s="162">
        <f t="shared" si="1637"/>
        <v>0</v>
      </c>
      <c r="GD335" s="162">
        <f t="shared" si="1637"/>
        <v>0</v>
      </c>
      <c r="GE335" s="162">
        <f t="shared" si="1637"/>
        <v>0</v>
      </c>
      <c r="GF335" s="162">
        <f t="shared" si="1637"/>
        <v>0</v>
      </c>
      <c r="GG335" s="162">
        <f t="shared" si="1637"/>
        <v>0</v>
      </c>
      <c r="GH335" s="162">
        <f t="shared" si="1637"/>
        <v>0</v>
      </c>
      <c r="GI335" s="162">
        <f t="shared" si="1637"/>
        <v>0</v>
      </c>
      <c r="GJ335" s="162">
        <f t="shared" si="1637"/>
        <v>0</v>
      </c>
      <c r="GK335" s="162">
        <f t="shared" si="1637"/>
        <v>0</v>
      </c>
      <c r="GL335" s="162">
        <f t="shared" si="1637"/>
        <v>0</v>
      </c>
      <c r="GM335" s="162">
        <f t="shared" si="1637"/>
        <v>0</v>
      </c>
      <c r="GN335" s="162">
        <f t="shared" si="1637"/>
        <v>0</v>
      </c>
      <c r="GO335" s="162">
        <f t="shared" si="1637"/>
        <v>0</v>
      </c>
      <c r="GP335" s="162">
        <f t="shared" si="1637"/>
        <v>0</v>
      </c>
      <c r="GQ335" s="162">
        <f t="shared" si="1637"/>
        <v>0</v>
      </c>
      <c r="GR335" s="162">
        <f t="shared" si="15"/>
        <v>0</v>
      </c>
      <c r="GS335" s="162">
        <f t="shared" ref="GS335:IN335" si="1638">E335-EV335</f>
        <v>0</v>
      </c>
      <c r="GT335" s="162">
        <f t="shared" si="1638"/>
        <v>0</v>
      </c>
      <c r="GU335" s="162">
        <f t="shared" si="1638"/>
        <v>0</v>
      </c>
      <c r="GV335" s="162">
        <f t="shared" si="1638"/>
        <v>0</v>
      </c>
      <c r="GW335" s="162">
        <f t="shared" si="1638"/>
        <v>0</v>
      </c>
      <c r="GX335" s="162">
        <f t="shared" si="1638"/>
        <v>0</v>
      </c>
      <c r="GY335" s="162">
        <f t="shared" si="1638"/>
        <v>0</v>
      </c>
      <c r="GZ335" s="162">
        <f t="shared" si="1638"/>
        <v>0</v>
      </c>
      <c r="HA335" s="162">
        <f t="shared" si="1638"/>
        <v>0</v>
      </c>
      <c r="HB335" s="162">
        <f t="shared" si="1638"/>
        <v>0</v>
      </c>
      <c r="HC335" s="162">
        <f t="shared" si="1638"/>
        <v>0</v>
      </c>
      <c r="HD335" s="162">
        <f t="shared" si="1638"/>
        <v>0</v>
      </c>
      <c r="HE335" s="162">
        <f t="shared" si="1638"/>
        <v>0</v>
      </c>
      <c r="HF335" s="162">
        <f t="shared" si="1638"/>
        <v>0</v>
      </c>
      <c r="HG335" s="162">
        <f t="shared" si="1638"/>
        <v>0</v>
      </c>
      <c r="HH335" s="162">
        <f t="shared" si="1638"/>
        <v>0</v>
      </c>
      <c r="HI335" s="162">
        <f t="shared" si="1638"/>
        <v>0</v>
      </c>
      <c r="HJ335" s="162">
        <f t="shared" si="1638"/>
        <v>0</v>
      </c>
      <c r="HK335" s="162">
        <f t="shared" si="1638"/>
        <v>0</v>
      </c>
      <c r="HL335" s="162">
        <f t="shared" si="1638"/>
        <v>0</v>
      </c>
      <c r="HM335" s="162">
        <f t="shared" si="1638"/>
        <v>0</v>
      </c>
      <c r="HN335" s="162">
        <f t="shared" si="1638"/>
        <v>0</v>
      </c>
      <c r="HO335" s="162">
        <f t="shared" si="1638"/>
        <v>0</v>
      </c>
      <c r="HP335" s="162">
        <f t="shared" si="1638"/>
        <v>0</v>
      </c>
      <c r="HQ335" s="162">
        <f t="shared" si="1638"/>
        <v>0</v>
      </c>
      <c r="HR335" s="162">
        <f t="shared" si="1638"/>
        <v>0</v>
      </c>
      <c r="HS335" s="162">
        <f t="shared" si="1638"/>
        <v>0</v>
      </c>
      <c r="HT335" s="162">
        <f t="shared" si="1638"/>
        <v>0</v>
      </c>
      <c r="HU335" s="162">
        <f t="shared" si="1638"/>
        <v>0</v>
      </c>
      <c r="HV335" s="162">
        <f t="shared" si="1638"/>
        <v>0</v>
      </c>
      <c r="HW335" s="162">
        <f t="shared" si="1638"/>
        <v>0</v>
      </c>
      <c r="HX335" s="162">
        <f t="shared" si="1638"/>
        <v>0</v>
      </c>
      <c r="HY335" s="162">
        <f t="shared" si="1638"/>
        <v>0</v>
      </c>
      <c r="HZ335" s="162">
        <f t="shared" si="1638"/>
        <v>0</v>
      </c>
      <c r="IA335" s="162">
        <f t="shared" si="1638"/>
        <v>0</v>
      </c>
      <c r="IB335" s="162">
        <f t="shared" si="1638"/>
        <v>0</v>
      </c>
      <c r="IC335" s="162">
        <f t="shared" si="1638"/>
        <v>0</v>
      </c>
      <c r="ID335" s="162">
        <f t="shared" si="1638"/>
        <v>0</v>
      </c>
      <c r="IE335" s="162">
        <f t="shared" si="1638"/>
        <v>0</v>
      </c>
      <c r="IF335" s="162">
        <f t="shared" si="1638"/>
        <v>0</v>
      </c>
      <c r="IG335" s="162">
        <f t="shared" si="1638"/>
        <v>0</v>
      </c>
      <c r="IH335" s="162">
        <f t="shared" si="1638"/>
        <v>0</v>
      </c>
      <c r="II335" s="162">
        <f t="shared" si="1638"/>
        <v>0</v>
      </c>
      <c r="IJ335" s="162">
        <f t="shared" si="1638"/>
        <v>0</v>
      </c>
      <c r="IK335" s="162">
        <f t="shared" si="1638"/>
        <v>0</v>
      </c>
      <c r="IL335" s="162">
        <f t="shared" si="1638"/>
        <v>0</v>
      </c>
      <c r="IM335" s="162">
        <f t="shared" si="1638"/>
        <v>0</v>
      </c>
      <c r="IN335" s="162">
        <f t="shared" si="1638"/>
        <v>0</v>
      </c>
      <c r="IO335" s="162">
        <f t="shared" si="17"/>
        <v>0</v>
      </c>
      <c r="IP335" s="162">
        <f t="shared" si="23"/>
        <v>0</v>
      </c>
      <c r="IQ335" s="162">
        <f t="shared" ref="IQ335:KK335" si="1639">MAX((MIN(CZ335+IP335,$IO$7))-GT335,0)</f>
        <v>0</v>
      </c>
      <c r="IR335" s="162">
        <f t="shared" si="1639"/>
        <v>0</v>
      </c>
      <c r="IS335" s="162">
        <f t="shared" si="1639"/>
        <v>0</v>
      </c>
      <c r="IT335" s="162">
        <f t="shared" si="1639"/>
        <v>0</v>
      </c>
      <c r="IU335" s="162">
        <f t="shared" si="1639"/>
        <v>0</v>
      </c>
      <c r="IV335" s="162">
        <f t="shared" si="1639"/>
        <v>0</v>
      </c>
      <c r="IW335" s="162">
        <f t="shared" si="1639"/>
        <v>0</v>
      </c>
      <c r="IX335" s="162">
        <f t="shared" si="1639"/>
        <v>0</v>
      </c>
      <c r="IY335" s="162">
        <f t="shared" si="1639"/>
        <v>0</v>
      </c>
      <c r="IZ335" s="162">
        <f t="shared" si="1639"/>
        <v>0</v>
      </c>
      <c r="JA335" s="162">
        <f t="shared" si="1639"/>
        <v>0</v>
      </c>
      <c r="JB335" s="162">
        <f t="shared" si="1639"/>
        <v>0</v>
      </c>
      <c r="JC335" s="162">
        <f t="shared" si="1639"/>
        <v>0</v>
      </c>
      <c r="JD335" s="162">
        <f t="shared" si="1639"/>
        <v>0</v>
      </c>
      <c r="JE335" s="162">
        <f t="shared" si="1639"/>
        <v>0</v>
      </c>
      <c r="JF335" s="162">
        <f t="shared" si="1639"/>
        <v>0</v>
      </c>
      <c r="JG335" s="162">
        <f t="shared" si="1639"/>
        <v>0</v>
      </c>
      <c r="JH335" s="162">
        <f t="shared" si="1639"/>
        <v>0</v>
      </c>
      <c r="JI335" s="162">
        <f t="shared" si="1639"/>
        <v>0</v>
      </c>
      <c r="JJ335" s="162">
        <f t="shared" si="1639"/>
        <v>0</v>
      </c>
      <c r="JK335" s="162">
        <f t="shared" si="1639"/>
        <v>0</v>
      </c>
      <c r="JL335" s="162">
        <f t="shared" si="1639"/>
        <v>0</v>
      </c>
      <c r="JM335" s="162">
        <f t="shared" si="1639"/>
        <v>0</v>
      </c>
      <c r="JN335" s="162">
        <f t="shared" si="1639"/>
        <v>0</v>
      </c>
      <c r="JO335" s="162">
        <f t="shared" si="1639"/>
        <v>0</v>
      </c>
      <c r="JP335" s="162">
        <f t="shared" si="1639"/>
        <v>0</v>
      </c>
      <c r="JQ335" s="162">
        <f t="shared" si="1639"/>
        <v>0</v>
      </c>
      <c r="JR335" s="162">
        <f t="shared" si="1639"/>
        <v>0</v>
      </c>
      <c r="JS335" s="162">
        <f t="shared" si="1639"/>
        <v>0</v>
      </c>
      <c r="JT335" s="162">
        <f t="shared" si="1639"/>
        <v>0</v>
      </c>
      <c r="JU335" s="162">
        <f t="shared" si="1639"/>
        <v>0</v>
      </c>
      <c r="JV335" s="162">
        <f t="shared" si="1639"/>
        <v>0</v>
      </c>
      <c r="JW335" s="162">
        <f t="shared" si="1639"/>
        <v>0</v>
      </c>
      <c r="JX335" s="162">
        <f t="shared" si="1639"/>
        <v>0</v>
      </c>
      <c r="JY335" s="162">
        <f t="shared" si="1639"/>
        <v>0</v>
      </c>
      <c r="JZ335" s="162">
        <f t="shared" si="1639"/>
        <v>0</v>
      </c>
      <c r="KA335" s="162">
        <f t="shared" si="1639"/>
        <v>0</v>
      </c>
      <c r="KB335" s="162">
        <f t="shared" si="1639"/>
        <v>0</v>
      </c>
      <c r="KC335" s="162">
        <f t="shared" si="1639"/>
        <v>0</v>
      </c>
      <c r="KD335" s="162">
        <f t="shared" si="1639"/>
        <v>0</v>
      </c>
      <c r="KE335" s="162">
        <f t="shared" si="1639"/>
        <v>0</v>
      </c>
      <c r="KF335" s="162">
        <f t="shared" si="1639"/>
        <v>0</v>
      </c>
      <c r="KG335" s="162">
        <f t="shared" si="1639"/>
        <v>0</v>
      </c>
      <c r="KH335" s="162">
        <f t="shared" si="1639"/>
        <v>0</v>
      </c>
      <c r="KI335" s="162">
        <f t="shared" si="1639"/>
        <v>0</v>
      </c>
      <c r="KJ335" s="162">
        <f t="shared" si="1639"/>
        <v>0</v>
      </c>
      <c r="KK335" s="162">
        <f t="shared" si="1639"/>
        <v>0</v>
      </c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</row>
    <row r="336" ht="14.25" customHeight="1" spans="1:326" x14ac:dyDescent="0.25">
      <c r="A336" s="1">
        <v>11</v>
      </c>
      <c r="B336" s="1">
        <f t="shared" ref="B336:C336" si="1640">B335+1</f>
        <v>326</v>
      </c>
      <c r="C336" s="232">
        <f t="shared" si="1640"/>
        <v>43791</v>
      </c>
      <c r="D336" s="162">
        <f t="shared" si="9"/>
        <v>0</v>
      </c>
      <c r="E336" s="162">
        <f>(SUMIFS(Profile!$F$2:$F$17521,Profile!$B$2:$B$17521,$B336,Profile!$C$2:$C$17521,E$8))*$C$6</f>
        <v>0</v>
      </c>
      <c r="F336" s="162">
        <f>(SUMIFS(Profile!$F$2:$F$17521,Profile!$B$2:$B$17521,$B336,Profile!$C$2:$C$17521,F$8))*$C$6</f>
        <v>0</v>
      </c>
      <c r="G336" s="162">
        <f>(SUMIFS(Profile!$F$2:$F$17521,Profile!$B$2:$B$17521,$B336,Profile!$C$2:$C$17521,G$8))*$C$6</f>
        <v>0</v>
      </c>
      <c r="H336" s="162">
        <f>(SUMIFS(Profile!$F$2:$F$17521,Profile!$B$2:$B$17521,$B336,Profile!$C$2:$C$17521,H$8))*$C$6</f>
        <v>0</v>
      </c>
      <c r="I336" s="162">
        <f>(SUMIFS(Profile!$F$2:$F$17521,Profile!$B$2:$B$17521,$B336,Profile!$C$2:$C$17521,I$8))*$C$6</f>
        <v>0</v>
      </c>
      <c r="J336" s="162">
        <f>(SUMIFS(Profile!$F$2:$F$17521,Profile!$B$2:$B$17521,$B336,Profile!$C$2:$C$17521,J$8))*$C$6</f>
        <v>0</v>
      </c>
      <c r="K336" s="162">
        <f>(SUMIFS(Profile!$F$2:$F$17521,Profile!$B$2:$B$17521,$B336,Profile!$C$2:$C$17521,K$8))*$C$6</f>
        <v>0</v>
      </c>
      <c r="L336" s="162">
        <f>(SUMIFS(Profile!$F$2:$F$17521,Profile!$B$2:$B$17521,$B336,Profile!$C$2:$C$17521,L$8))*$C$6</f>
        <v>0</v>
      </c>
      <c r="M336" s="162">
        <f>(SUMIFS(Profile!$F$2:$F$17521,Profile!$B$2:$B$17521,$B336,Profile!$C$2:$C$17521,M$8))*$C$6</f>
        <v>0</v>
      </c>
      <c r="N336" s="162">
        <f>(SUMIFS(Profile!$F$2:$F$17521,Profile!$B$2:$B$17521,$B336,Profile!$C$2:$C$17521,N$8))*$C$6</f>
        <v>0</v>
      </c>
      <c r="O336" s="162">
        <f>(SUMIFS(Profile!$F$2:$F$17521,Profile!$B$2:$B$17521,$B336,Profile!$C$2:$C$17521,O$8))*$C$6</f>
        <v>0</v>
      </c>
      <c r="P336" s="162">
        <f>(SUMIFS(Profile!$F$2:$F$17521,Profile!$B$2:$B$17521,$B336,Profile!$C$2:$C$17521,P$8))*$C$6</f>
        <v>0</v>
      </c>
      <c r="Q336" s="162">
        <f>(SUMIFS(Profile!$F$2:$F$17521,Profile!$B$2:$B$17521,$B336,Profile!$C$2:$C$17521,Q$8))*$C$6</f>
        <v>0</v>
      </c>
      <c r="R336" s="162">
        <f>(SUMIFS(Profile!$F$2:$F$17521,Profile!$B$2:$B$17521,$B336,Profile!$C$2:$C$17521,R$8))*$C$6</f>
        <v>0</v>
      </c>
      <c r="S336" s="162">
        <f>(SUMIFS(Profile!$F$2:$F$17521,Profile!$B$2:$B$17521,$B336,Profile!$C$2:$C$17521,S$8))*$C$6</f>
        <v>0</v>
      </c>
      <c r="T336" s="162">
        <f>(SUMIFS(Profile!$F$2:$F$17521,Profile!$B$2:$B$17521,$B336,Profile!$C$2:$C$17521,T$8))*$C$6</f>
        <v>0</v>
      </c>
      <c r="U336" s="162">
        <f>(SUMIFS(Profile!$F$2:$F$17521,Profile!$B$2:$B$17521,$B336,Profile!$C$2:$C$17521,U$8))*$C$6</f>
        <v>0</v>
      </c>
      <c r="V336" s="162">
        <f>(SUMIFS(Profile!$F$2:$F$17521,Profile!$B$2:$B$17521,$B336,Profile!$C$2:$C$17521,V$8))*$C$6</f>
        <v>0</v>
      </c>
      <c r="W336" s="162">
        <f>(SUMIFS(Profile!$F$2:$F$17521,Profile!$B$2:$B$17521,$B336,Profile!$C$2:$C$17521,W$8))*$C$6</f>
        <v>0</v>
      </c>
      <c r="X336" s="162">
        <f>(SUMIFS(Profile!$F$2:$F$17521,Profile!$B$2:$B$17521,$B336,Profile!$C$2:$C$17521,X$8))*$C$6</f>
        <v>0</v>
      </c>
      <c r="Y336" s="162">
        <f>(SUMIFS(Profile!$F$2:$F$17521,Profile!$B$2:$B$17521,$B336,Profile!$C$2:$C$17521,Y$8))*$C$6</f>
        <v>0</v>
      </c>
      <c r="Z336" s="162">
        <f>(SUMIFS(Profile!$F$2:$F$17521,Profile!$B$2:$B$17521,$B336,Profile!$C$2:$C$17521,Z$8))*$C$6</f>
        <v>0</v>
      </c>
      <c r="AA336" s="162">
        <f>(SUMIFS(Profile!$F$2:$F$17521,Profile!$B$2:$B$17521,$B336,Profile!$C$2:$C$17521,AA$8))*$C$6</f>
        <v>0</v>
      </c>
      <c r="AB336" s="162">
        <f>(SUMIFS(Profile!$F$2:$F$17521,Profile!$B$2:$B$17521,$B336,Profile!$C$2:$C$17521,AB$8))*$C$6</f>
        <v>0</v>
      </c>
      <c r="AC336" s="162">
        <f>(SUMIFS(Profile!$F$2:$F$17521,Profile!$B$2:$B$17521,$B336,Profile!$C$2:$C$17521,AC$8))*$C$6</f>
        <v>0</v>
      </c>
      <c r="AD336" s="162">
        <f>(SUMIFS(Profile!$F$2:$F$17521,Profile!$B$2:$B$17521,$B336,Profile!$C$2:$C$17521,AD$8))*$C$6</f>
        <v>0</v>
      </c>
      <c r="AE336" s="162">
        <f>(SUMIFS(Profile!$F$2:$F$17521,Profile!$B$2:$B$17521,$B336,Profile!$C$2:$C$17521,AE$8))*$C$6</f>
        <v>0</v>
      </c>
      <c r="AF336" s="162">
        <f>(SUMIFS(Profile!$F$2:$F$17521,Profile!$B$2:$B$17521,$B336,Profile!$C$2:$C$17521,AF$8))*$C$6</f>
        <v>0</v>
      </c>
      <c r="AG336" s="162">
        <f>(SUMIFS(Profile!$F$2:$F$17521,Profile!$B$2:$B$17521,$B336,Profile!$C$2:$C$17521,AG$8))*$C$6</f>
        <v>0</v>
      </c>
      <c r="AH336" s="162">
        <f>(SUMIFS(Profile!$F$2:$F$17521,Profile!$B$2:$B$17521,$B336,Profile!$C$2:$C$17521,AH$8))*$C$6</f>
        <v>0</v>
      </c>
      <c r="AI336" s="162">
        <f>(SUMIFS(Profile!$F$2:$F$17521,Profile!$B$2:$B$17521,$B336,Profile!$C$2:$C$17521,AI$8))*$C$6</f>
        <v>0</v>
      </c>
      <c r="AJ336" s="162">
        <f>(SUMIFS(Profile!$F$2:$F$17521,Profile!$B$2:$B$17521,$B336,Profile!$C$2:$C$17521,AJ$8))*$C$6</f>
        <v>0</v>
      </c>
      <c r="AK336" s="162">
        <f>(SUMIFS(Profile!$F$2:$F$17521,Profile!$B$2:$B$17521,$B336,Profile!$C$2:$C$17521,AK$8))*$C$6</f>
        <v>0</v>
      </c>
      <c r="AL336" s="162">
        <f>(SUMIFS(Profile!$F$2:$F$17521,Profile!$B$2:$B$17521,$B336,Profile!$C$2:$C$17521,AL$8))*$C$6</f>
        <v>0</v>
      </c>
      <c r="AM336" s="162">
        <f>(SUMIFS(Profile!$F$2:$F$17521,Profile!$B$2:$B$17521,$B336,Profile!$C$2:$C$17521,AM$8))*$C$6</f>
        <v>0</v>
      </c>
      <c r="AN336" s="162">
        <f>(SUMIFS(Profile!$F$2:$F$17521,Profile!$B$2:$B$17521,$B336,Profile!$C$2:$C$17521,AN$8))*$C$6</f>
        <v>0</v>
      </c>
      <c r="AO336" s="162">
        <f>(SUMIFS(Profile!$F$2:$F$17521,Profile!$B$2:$B$17521,$B336,Profile!$C$2:$C$17521,AO$8))*$C$6</f>
        <v>0</v>
      </c>
      <c r="AP336" s="162">
        <f>(SUMIFS(Profile!$F$2:$F$17521,Profile!$B$2:$B$17521,$B336,Profile!$C$2:$C$17521,AP$8))*$C$6</f>
        <v>0</v>
      </c>
      <c r="AQ336" s="162">
        <f>(SUMIFS(Profile!$F$2:$F$17521,Profile!$B$2:$B$17521,$B336,Profile!$C$2:$C$17521,AQ$8))*$C$6</f>
        <v>0</v>
      </c>
      <c r="AR336" s="162">
        <f>(SUMIFS(Profile!$F$2:$F$17521,Profile!$B$2:$B$17521,$B336,Profile!$C$2:$C$17521,AR$8))*$C$6</f>
        <v>0</v>
      </c>
      <c r="AS336" s="162">
        <f>(SUMIFS(Profile!$F$2:$F$17521,Profile!$B$2:$B$17521,$B336,Profile!$C$2:$C$17521,AS$8))*$C$6</f>
        <v>0</v>
      </c>
      <c r="AT336" s="162">
        <f>(SUMIFS(Profile!$F$2:$F$17521,Profile!$B$2:$B$17521,$B336,Profile!$C$2:$C$17521,AT$8))*$C$6</f>
        <v>0</v>
      </c>
      <c r="AU336" s="162">
        <f>(SUMIFS(Profile!$F$2:$F$17521,Profile!$B$2:$B$17521,$B336,Profile!$C$2:$C$17521,AU$8))*$C$6</f>
        <v>0</v>
      </c>
      <c r="AV336" s="162">
        <f>(SUMIFS(Profile!$F$2:$F$17521,Profile!$B$2:$B$17521,$B336,Profile!$C$2:$C$17521,AV$8))*$C$6</f>
        <v>0</v>
      </c>
      <c r="AW336" s="162">
        <f>(SUMIFS(Profile!$F$2:$F$17521,Profile!$B$2:$B$17521,$B336,Profile!$C$2:$C$17521,AW$8))*$C$6</f>
        <v>0</v>
      </c>
      <c r="AX336" s="162">
        <f>(SUMIFS(Profile!$F$2:$F$17521,Profile!$B$2:$B$17521,$B336,Profile!$C$2:$C$17521,AX$8))*$C$6</f>
        <v>0</v>
      </c>
      <c r="AY336" s="162">
        <f>(SUMIFS(Profile!$F$2:$F$17521,Profile!$B$2:$B$17521,$B336,Profile!$C$2:$C$17521,AY$8))*$C$6</f>
        <v>0</v>
      </c>
      <c r="AZ336" s="162">
        <f>(SUMIFS(Profile!$F$2:$F$17521,Profile!$B$2:$B$17521,$B336,Profile!$C$2:$C$17521,AZ$8))*$C$6</f>
        <v>0</v>
      </c>
      <c r="BA336" s="162">
        <f t="shared" si="10"/>
        <v>0</v>
      </c>
      <c r="BB336" s="162">
        <f>(SUMIFS(Profile!$E$2:$E$17521,Profile!$B$2:$B$17521,$B336,Profile!$C$2:$C$17521,BB$8))*$C$9</f>
        <v>0</v>
      </c>
      <c r="BC336" s="162">
        <f>(SUMIFS(Profile!$E$2:$E$17521,Profile!$B$2:$B$17521,$B336,Profile!$C$2:$C$17521,BC$8))*$C$9</f>
        <v>0</v>
      </c>
      <c r="BD336" s="162">
        <f>(SUMIFS(Profile!$E$2:$E$17521,Profile!$B$2:$B$17521,$B336,Profile!$C$2:$C$17521,BD$8))*$C$9</f>
        <v>0</v>
      </c>
      <c r="BE336" s="162">
        <f>(SUMIFS(Profile!$E$2:$E$17521,Profile!$B$2:$B$17521,$B336,Profile!$C$2:$C$17521,BE$8))*$C$9</f>
        <v>0</v>
      </c>
      <c r="BF336" s="162">
        <f>(SUMIFS(Profile!$E$2:$E$17521,Profile!$B$2:$B$17521,$B336,Profile!$C$2:$C$17521,BF$8))*$C$9</f>
        <v>0</v>
      </c>
      <c r="BG336" s="162">
        <f>(SUMIFS(Profile!$E$2:$E$17521,Profile!$B$2:$B$17521,$B336,Profile!$C$2:$C$17521,BG$8))*$C$9</f>
        <v>0</v>
      </c>
      <c r="BH336" s="162">
        <f>(SUMIFS(Profile!$E$2:$E$17521,Profile!$B$2:$B$17521,$B336,Profile!$C$2:$C$17521,BH$8))*$C$9</f>
        <v>0</v>
      </c>
      <c r="BI336" s="162">
        <f>(SUMIFS(Profile!$E$2:$E$17521,Profile!$B$2:$B$17521,$B336,Profile!$C$2:$C$17521,BI$8))*$C$9</f>
        <v>0</v>
      </c>
      <c r="BJ336" s="162">
        <f>(SUMIFS(Profile!$E$2:$E$17521,Profile!$B$2:$B$17521,$B336,Profile!$C$2:$C$17521,BJ$8))*$C$9</f>
        <v>0</v>
      </c>
      <c r="BK336" s="162">
        <f>(SUMIFS(Profile!$E$2:$E$17521,Profile!$B$2:$B$17521,$B336,Profile!$C$2:$C$17521,BK$8))*$C$9</f>
        <v>0</v>
      </c>
      <c r="BL336" s="162">
        <f>(SUMIFS(Profile!$E$2:$E$17521,Profile!$B$2:$B$17521,$B336,Profile!$C$2:$C$17521,BL$8))*$C$9</f>
        <v>0</v>
      </c>
      <c r="BM336" s="162">
        <f>(SUMIFS(Profile!$E$2:$E$17521,Profile!$B$2:$B$17521,$B336,Profile!$C$2:$C$17521,BM$8))*$C$9</f>
        <v>0</v>
      </c>
      <c r="BN336" s="162">
        <f>(SUMIFS(Profile!$E$2:$E$17521,Profile!$B$2:$B$17521,$B336,Profile!$C$2:$C$17521,BN$8))*$C$9</f>
        <v>0</v>
      </c>
      <c r="BO336" s="162">
        <f>(SUMIFS(Profile!$E$2:$E$17521,Profile!$B$2:$B$17521,$B336,Profile!$C$2:$C$17521,BO$8))*$C$9</f>
        <v>0</v>
      </c>
      <c r="BP336" s="162">
        <f>(SUMIFS(Profile!$E$2:$E$17521,Profile!$B$2:$B$17521,$B336,Profile!$C$2:$C$17521,BP$8))*$C$9</f>
        <v>0</v>
      </c>
      <c r="BQ336" s="162">
        <f>(SUMIFS(Profile!$E$2:$E$17521,Profile!$B$2:$B$17521,$B336,Profile!$C$2:$C$17521,BQ$8))*$C$9</f>
        <v>0</v>
      </c>
      <c r="BR336" s="162">
        <f>(SUMIFS(Profile!$E$2:$E$17521,Profile!$B$2:$B$17521,$B336,Profile!$C$2:$C$17521,BR$8))*$C$9</f>
        <v>0</v>
      </c>
      <c r="BS336" s="162">
        <f>(SUMIFS(Profile!$E$2:$E$17521,Profile!$B$2:$B$17521,$B336,Profile!$C$2:$C$17521,BS$8))*$C$9</f>
        <v>0</v>
      </c>
      <c r="BT336" s="162">
        <f>(SUMIFS(Profile!$E$2:$E$17521,Profile!$B$2:$B$17521,$B336,Profile!$C$2:$C$17521,BT$8))*$C$9</f>
        <v>0</v>
      </c>
      <c r="BU336" s="162">
        <f>(SUMIFS(Profile!$E$2:$E$17521,Profile!$B$2:$B$17521,$B336,Profile!$C$2:$C$17521,BU$8))*$C$9</f>
        <v>0</v>
      </c>
      <c r="BV336" s="162">
        <f>(SUMIFS(Profile!$E$2:$E$17521,Profile!$B$2:$B$17521,$B336,Profile!$C$2:$C$17521,BV$8))*$C$9</f>
        <v>0</v>
      </c>
      <c r="BW336" s="162">
        <f>(SUMIFS(Profile!$E$2:$E$17521,Profile!$B$2:$B$17521,$B336,Profile!$C$2:$C$17521,BW$8))*$C$9</f>
        <v>0</v>
      </c>
      <c r="BX336" s="162">
        <f>(SUMIFS(Profile!$E$2:$E$17521,Profile!$B$2:$B$17521,$B336,Profile!$C$2:$C$17521,BX$8))*$C$9</f>
        <v>0</v>
      </c>
      <c r="BY336" s="162">
        <f>(SUMIFS(Profile!$E$2:$E$17521,Profile!$B$2:$B$17521,$B336,Profile!$C$2:$C$17521,BY$8))*$C$9</f>
        <v>0</v>
      </c>
      <c r="BZ336" s="162">
        <f>(SUMIFS(Profile!$E$2:$E$17521,Profile!$B$2:$B$17521,$B336,Profile!$C$2:$C$17521,BZ$8))*$C$9</f>
        <v>0</v>
      </c>
      <c r="CA336" s="162">
        <f>(SUMIFS(Profile!$E$2:$E$17521,Profile!$B$2:$B$17521,$B336,Profile!$C$2:$C$17521,CA$8))*$C$9</f>
        <v>0</v>
      </c>
      <c r="CB336" s="162">
        <f>(SUMIFS(Profile!$E$2:$E$17521,Profile!$B$2:$B$17521,$B336,Profile!$C$2:$C$17521,CB$8))*$C$9</f>
        <v>0</v>
      </c>
      <c r="CC336" s="162">
        <f>(SUMIFS(Profile!$E$2:$E$17521,Profile!$B$2:$B$17521,$B336,Profile!$C$2:$C$17521,CC$8))*$C$9</f>
        <v>0</v>
      </c>
      <c r="CD336" s="162">
        <f>(SUMIFS(Profile!$E$2:$E$17521,Profile!$B$2:$B$17521,$B336,Profile!$C$2:$C$17521,CD$8))*$C$9</f>
        <v>0</v>
      </c>
      <c r="CE336" s="162">
        <f>(SUMIFS(Profile!$E$2:$E$17521,Profile!$B$2:$B$17521,$B336,Profile!$C$2:$C$17521,CE$8))*$C$9</f>
        <v>0</v>
      </c>
      <c r="CF336" s="162">
        <f>(SUMIFS(Profile!$E$2:$E$17521,Profile!$B$2:$B$17521,$B336,Profile!$C$2:$C$17521,CF$8))*$C$9</f>
        <v>0</v>
      </c>
      <c r="CG336" s="162">
        <f>(SUMIFS(Profile!$E$2:$E$17521,Profile!$B$2:$B$17521,$B336,Profile!$C$2:$C$17521,CG$8))*$C$9</f>
        <v>0</v>
      </c>
      <c r="CH336" s="162">
        <f>(SUMIFS(Profile!$E$2:$E$17521,Profile!$B$2:$B$17521,$B336,Profile!$C$2:$C$17521,CH$8))*$C$9</f>
        <v>0</v>
      </c>
      <c r="CI336" s="162">
        <f>(SUMIFS(Profile!$E$2:$E$17521,Profile!$B$2:$B$17521,$B336,Profile!$C$2:$C$17521,CI$8))*$C$9</f>
        <v>0</v>
      </c>
      <c r="CJ336" s="162">
        <f>(SUMIFS(Profile!$E$2:$E$17521,Profile!$B$2:$B$17521,$B336,Profile!$C$2:$C$17521,CJ$8))*$C$9</f>
        <v>0</v>
      </c>
      <c r="CK336" s="162">
        <f>(SUMIFS(Profile!$E$2:$E$17521,Profile!$B$2:$B$17521,$B336,Profile!$C$2:$C$17521,CK$8))*$C$9</f>
        <v>0</v>
      </c>
      <c r="CL336" s="162">
        <f>(SUMIFS(Profile!$E$2:$E$17521,Profile!$B$2:$B$17521,$B336,Profile!$C$2:$C$17521,CL$8))*$C$9</f>
        <v>0</v>
      </c>
      <c r="CM336" s="162">
        <f>(SUMIFS(Profile!$E$2:$E$17521,Profile!$B$2:$B$17521,$B336,Profile!$C$2:$C$17521,CM$8))*$C$9</f>
        <v>0</v>
      </c>
      <c r="CN336" s="162">
        <f>(SUMIFS(Profile!$E$2:$E$17521,Profile!$B$2:$B$17521,$B336,Profile!$C$2:$C$17521,CN$8))*$C$9</f>
        <v>0</v>
      </c>
      <c r="CO336" s="162">
        <f>(SUMIFS(Profile!$E$2:$E$17521,Profile!$B$2:$B$17521,$B336,Profile!$C$2:$C$17521,CO$8))*$C$9</f>
        <v>0</v>
      </c>
      <c r="CP336" s="162">
        <f>(SUMIFS(Profile!$E$2:$E$17521,Profile!$B$2:$B$17521,$B336,Profile!$C$2:$C$17521,CP$8))*$C$9</f>
        <v>0</v>
      </c>
      <c r="CQ336" s="162">
        <f>(SUMIFS(Profile!$E$2:$E$17521,Profile!$B$2:$B$17521,$B336,Profile!$C$2:$C$17521,CQ$8))*$C$9</f>
        <v>0</v>
      </c>
      <c r="CR336" s="162">
        <f>(SUMIFS(Profile!$E$2:$E$17521,Profile!$B$2:$B$17521,$B336,Profile!$C$2:$C$17521,CR$8))*$C$9</f>
        <v>0</v>
      </c>
      <c r="CS336" s="162">
        <f>(SUMIFS(Profile!$E$2:$E$17521,Profile!$B$2:$B$17521,$B336,Profile!$C$2:$C$17521,CS$8))*$C$9</f>
        <v>0</v>
      </c>
      <c r="CT336" s="162">
        <f>(SUMIFS(Profile!$E$2:$E$17521,Profile!$B$2:$B$17521,$B336,Profile!$C$2:$C$17521,CT$8))*$C$9</f>
        <v>0</v>
      </c>
      <c r="CU336" s="162">
        <f>(SUMIFS(Profile!$E$2:$E$17521,Profile!$B$2:$B$17521,$B336,Profile!$C$2:$C$17521,CU$8))*$C$9</f>
        <v>0</v>
      </c>
      <c r="CV336" s="162">
        <f>(SUMIFS(Profile!$E$2:$E$17521,Profile!$B$2:$B$17521,$B336,Profile!$C$2:$C$17521,CV$8))*$C$9</f>
        <v>0</v>
      </c>
      <c r="CW336" s="162">
        <f>(SUMIFS(Profile!$E$2:$E$17521,Profile!$B$2:$B$17521,$B336,Profile!$C$2:$C$17521,CW$8))*$C$9</f>
        <v>0</v>
      </c>
      <c r="CX336" s="162">
        <f t="shared" si="11"/>
        <v>0</v>
      </c>
      <c r="CY336" s="162">
        <f t="shared" ref="CY336:ET336" si="1641">MAX(BB336-E336,0)</f>
        <v>0</v>
      </c>
      <c r="CZ336" s="162">
        <f t="shared" si="1641"/>
        <v>0</v>
      </c>
      <c r="DA336" s="162">
        <f t="shared" si="1641"/>
        <v>0</v>
      </c>
      <c r="DB336" s="162">
        <f t="shared" si="1641"/>
        <v>0</v>
      </c>
      <c r="DC336" s="162">
        <f t="shared" si="1641"/>
        <v>0</v>
      </c>
      <c r="DD336" s="162">
        <f t="shared" si="1641"/>
        <v>0</v>
      </c>
      <c r="DE336" s="162">
        <f t="shared" si="1641"/>
        <v>0</v>
      </c>
      <c r="DF336" s="162">
        <f t="shared" si="1641"/>
        <v>0</v>
      </c>
      <c r="DG336" s="162">
        <f t="shared" si="1641"/>
        <v>0</v>
      </c>
      <c r="DH336" s="162">
        <f t="shared" si="1641"/>
        <v>0</v>
      </c>
      <c r="DI336" s="162">
        <f t="shared" si="1641"/>
        <v>0</v>
      </c>
      <c r="DJ336" s="162">
        <f t="shared" si="1641"/>
        <v>0</v>
      </c>
      <c r="DK336" s="162">
        <f t="shared" si="1641"/>
        <v>0</v>
      </c>
      <c r="DL336" s="162">
        <f t="shared" si="1641"/>
        <v>0</v>
      </c>
      <c r="DM336" s="162">
        <f t="shared" si="1641"/>
        <v>0</v>
      </c>
      <c r="DN336" s="162">
        <f t="shared" si="1641"/>
        <v>0</v>
      </c>
      <c r="DO336" s="162">
        <f t="shared" si="1641"/>
        <v>0</v>
      </c>
      <c r="DP336" s="162">
        <f t="shared" si="1641"/>
        <v>0</v>
      </c>
      <c r="DQ336" s="162">
        <f t="shared" si="1641"/>
        <v>0</v>
      </c>
      <c r="DR336" s="162">
        <f t="shared" si="1641"/>
        <v>0</v>
      </c>
      <c r="DS336" s="162">
        <f t="shared" si="1641"/>
        <v>0</v>
      </c>
      <c r="DT336" s="162">
        <f t="shared" si="1641"/>
        <v>0</v>
      </c>
      <c r="DU336" s="162">
        <f t="shared" si="1641"/>
        <v>0</v>
      </c>
      <c r="DV336" s="162">
        <f t="shared" si="1641"/>
        <v>0</v>
      </c>
      <c r="DW336" s="162">
        <f t="shared" si="1641"/>
        <v>0</v>
      </c>
      <c r="DX336" s="162">
        <f t="shared" si="1641"/>
        <v>0</v>
      </c>
      <c r="DY336" s="162">
        <f t="shared" si="1641"/>
        <v>0</v>
      </c>
      <c r="DZ336" s="162">
        <f t="shared" si="1641"/>
        <v>0</v>
      </c>
      <c r="EA336" s="162">
        <f t="shared" si="1641"/>
        <v>0</v>
      </c>
      <c r="EB336" s="162">
        <f t="shared" si="1641"/>
        <v>0</v>
      </c>
      <c r="EC336" s="162">
        <f t="shared" si="1641"/>
        <v>0</v>
      </c>
      <c r="ED336" s="162">
        <f t="shared" si="1641"/>
        <v>0</v>
      </c>
      <c r="EE336" s="162">
        <f t="shared" si="1641"/>
        <v>0</v>
      </c>
      <c r="EF336" s="162">
        <f t="shared" si="1641"/>
        <v>0</v>
      </c>
      <c r="EG336" s="162">
        <f t="shared" si="1641"/>
        <v>0</v>
      </c>
      <c r="EH336" s="162">
        <f t="shared" si="1641"/>
        <v>0</v>
      </c>
      <c r="EI336" s="162">
        <f t="shared" si="1641"/>
        <v>0</v>
      </c>
      <c r="EJ336" s="162">
        <f t="shared" si="1641"/>
        <v>0</v>
      </c>
      <c r="EK336" s="162">
        <f t="shared" si="1641"/>
        <v>0</v>
      </c>
      <c r="EL336" s="162">
        <f t="shared" si="1641"/>
        <v>0</v>
      </c>
      <c r="EM336" s="162">
        <f t="shared" si="1641"/>
        <v>0</v>
      </c>
      <c r="EN336" s="162">
        <f t="shared" si="1641"/>
        <v>0</v>
      </c>
      <c r="EO336" s="162">
        <f t="shared" si="1641"/>
        <v>0</v>
      </c>
      <c r="EP336" s="162">
        <f t="shared" si="1641"/>
        <v>0</v>
      </c>
      <c r="EQ336" s="162">
        <f t="shared" si="1641"/>
        <v>0</v>
      </c>
      <c r="ER336" s="162">
        <f t="shared" si="1641"/>
        <v>0</v>
      </c>
      <c r="ES336" s="162">
        <f t="shared" si="1641"/>
        <v>0</v>
      </c>
      <c r="ET336" s="162">
        <f t="shared" si="1641"/>
        <v>0</v>
      </c>
      <c r="EU336" s="162">
        <f t="shared" si="13"/>
        <v>0</v>
      </c>
      <c r="EV336" s="162">
        <f t="shared" ref="EV336:GQ336" si="1642">BB336-CY336</f>
        <v>0</v>
      </c>
      <c r="EW336" s="162">
        <f t="shared" si="1642"/>
        <v>0</v>
      </c>
      <c r="EX336" s="162">
        <f t="shared" si="1642"/>
        <v>0</v>
      </c>
      <c r="EY336" s="162">
        <f t="shared" si="1642"/>
        <v>0</v>
      </c>
      <c r="EZ336" s="162">
        <f t="shared" si="1642"/>
        <v>0</v>
      </c>
      <c r="FA336" s="162">
        <f t="shared" si="1642"/>
        <v>0</v>
      </c>
      <c r="FB336" s="162">
        <f t="shared" si="1642"/>
        <v>0</v>
      </c>
      <c r="FC336" s="162">
        <f t="shared" si="1642"/>
        <v>0</v>
      </c>
      <c r="FD336" s="162">
        <f t="shared" si="1642"/>
        <v>0</v>
      </c>
      <c r="FE336" s="162">
        <f t="shared" si="1642"/>
        <v>0</v>
      </c>
      <c r="FF336" s="162">
        <f t="shared" si="1642"/>
        <v>0</v>
      </c>
      <c r="FG336" s="162">
        <f t="shared" si="1642"/>
        <v>0</v>
      </c>
      <c r="FH336" s="162">
        <f t="shared" si="1642"/>
        <v>0</v>
      </c>
      <c r="FI336" s="162">
        <f t="shared" si="1642"/>
        <v>0</v>
      </c>
      <c r="FJ336" s="162">
        <f t="shared" si="1642"/>
        <v>0</v>
      </c>
      <c r="FK336" s="162">
        <f t="shared" si="1642"/>
        <v>0</v>
      </c>
      <c r="FL336" s="162">
        <f t="shared" si="1642"/>
        <v>0</v>
      </c>
      <c r="FM336" s="162">
        <f t="shared" si="1642"/>
        <v>0</v>
      </c>
      <c r="FN336" s="162">
        <f t="shared" si="1642"/>
        <v>0</v>
      </c>
      <c r="FO336" s="162">
        <f t="shared" si="1642"/>
        <v>0</v>
      </c>
      <c r="FP336" s="162">
        <f t="shared" si="1642"/>
        <v>0</v>
      </c>
      <c r="FQ336" s="162">
        <f t="shared" si="1642"/>
        <v>0</v>
      </c>
      <c r="FR336" s="162">
        <f t="shared" si="1642"/>
        <v>0</v>
      </c>
      <c r="FS336" s="162">
        <f t="shared" si="1642"/>
        <v>0</v>
      </c>
      <c r="FT336" s="162">
        <f t="shared" si="1642"/>
        <v>0</v>
      </c>
      <c r="FU336" s="162">
        <f t="shared" si="1642"/>
        <v>0</v>
      </c>
      <c r="FV336" s="162">
        <f t="shared" si="1642"/>
        <v>0</v>
      </c>
      <c r="FW336" s="162">
        <f t="shared" si="1642"/>
        <v>0</v>
      </c>
      <c r="FX336" s="162">
        <f t="shared" si="1642"/>
        <v>0</v>
      </c>
      <c r="FY336" s="162">
        <f t="shared" si="1642"/>
        <v>0</v>
      </c>
      <c r="FZ336" s="162">
        <f t="shared" si="1642"/>
        <v>0</v>
      </c>
      <c r="GA336" s="162">
        <f t="shared" si="1642"/>
        <v>0</v>
      </c>
      <c r="GB336" s="162">
        <f t="shared" si="1642"/>
        <v>0</v>
      </c>
      <c r="GC336" s="162">
        <f t="shared" si="1642"/>
        <v>0</v>
      </c>
      <c r="GD336" s="162">
        <f t="shared" si="1642"/>
        <v>0</v>
      </c>
      <c r="GE336" s="162">
        <f t="shared" si="1642"/>
        <v>0</v>
      </c>
      <c r="GF336" s="162">
        <f t="shared" si="1642"/>
        <v>0</v>
      </c>
      <c r="GG336" s="162">
        <f t="shared" si="1642"/>
        <v>0</v>
      </c>
      <c r="GH336" s="162">
        <f t="shared" si="1642"/>
        <v>0</v>
      </c>
      <c r="GI336" s="162">
        <f t="shared" si="1642"/>
        <v>0</v>
      </c>
      <c r="GJ336" s="162">
        <f t="shared" si="1642"/>
        <v>0</v>
      </c>
      <c r="GK336" s="162">
        <f t="shared" si="1642"/>
        <v>0</v>
      </c>
      <c r="GL336" s="162">
        <f t="shared" si="1642"/>
        <v>0</v>
      </c>
      <c r="GM336" s="162">
        <f t="shared" si="1642"/>
        <v>0</v>
      </c>
      <c r="GN336" s="162">
        <f t="shared" si="1642"/>
        <v>0</v>
      </c>
      <c r="GO336" s="162">
        <f t="shared" si="1642"/>
        <v>0</v>
      </c>
      <c r="GP336" s="162">
        <f t="shared" si="1642"/>
        <v>0</v>
      </c>
      <c r="GQ336" s="162">
        <f t="shared" si="1642"/>
        <v>0</v>
      </c>
      <c r="GR336" s="162">
        <f t="shared" si="15"/>
        <v>0</v>
      </c>
      <c r="GS336" s="162">
        <f t="shared" ref="GS336:IN336" si="1643">E336-EV336</f>
        <v>0</v>
      </c>
      <c r="GT336" s="162">
        <f t="shared" si="1643"/>
        <v>0</v>
      </c>
      <c r="GU336" s="162">
        <f t="shared" si="1643"/>
        <v>0</v>
      </c>
      <c r="GV336" s="162">
        <f t="shared" si="1643"/>
        <v>0</v>
      </c>
      <c r="GW336" s="162">
        <f t="shared" si="1643"/>
        <v>0</v>
      </c>
      <c r="GX336" s="162">
        <f t="shared" si="1643"/>
        <v>0</v>
      </c>
      <c r="GY336" s="162">
        <f t="shared" si="1643"/>
        <v>0</v>
      </c>
      <c r="GZ336" s="162">
        <f t="shared" si="1643"/>
        <v>0</v>
      </c>
      <c r="HA336" s="162">
        <f t="shared" si="1643"/>
        <v>0</v>
      </c>
      <c r="HB336" s="162">
        <f t="shared" si="1643"/>
        <v>0</v>
      </c>
      <c r="HC336" s="162">
        <f t="shared" si="1643"/>
        <v>0</v>
      </c>
      <c r="HD336" s="162">
        <f t="shared" si="1643"/>
        <v>0</v>
      </c>
      <c r="HE336" s="162">
        <f t="shared" si="1643"/>
        <v>0</v>
      </c>
      <c r="HF336" s="162">
        <f t="shared" si="1643"/>
        <v>0</v>
      </c>
      <c r="HG336" s="162">
        <f t="shared" si="1643"/>
        <v>0</v>
      </c>
      <c r="HH336" s="162">
        <f t="shared" si="1643"/>
        <v>0</v>
      </c>
      <c r="HI336" s="162">
        <f t="shared" si="1643"/>
        <v>0</v>
      </c>
      <c r="HJ336" s="162">
        <f t="shared" si="1643"/>
        <v>0</v>
      </c>
      <c r="HK336" s="162">
        <f t="shared" si="1643"/>
        <v>0</v>
      </c>
      <c r="HL336" s="162">
        <f t="shared" si="1643"/>
        <v>0</v>
      </c>
      <c r="HM336" s="162">
        <f t="shared" si="1643"/>
        <v>0</v>
      </c>
      <c r="HN336" s="162">
        <f t="shared" si="1643"/>
        <v>0</v>
      </c>
      <c r="HO336" s="162">
        <f t="shared" si="1643"/>
        <v>0</v>
      </c>
      <c r="HP336" s="162">
        <f t="shared" si="1643"/>
        <v>0</v>
      </c>
      <c r="HQ336" s="162">
        <f t="shared" si="1643"/>
        <v>0</v>
      </c>
      <c r="HR336" s="162">
        <f t="shared" si="1643"/>
        <v>0</v>
      </c>
      <c r="HS336" s="162">
        <f t="shared" si="1643"/>
        <v>0</v>
      </c>
      <c r="HT336" s="162">
        <f t="shared" si="1643"/>
        <v>0</v>
      </c>
      <c r="HU336" s="162">
        <f t="shared" si="1643"/>
        <v>0</v>
      </c>
      <c r="HV336" s="162">
        <f t="shared" si="1643"/>
        <v>0</v>
      </c>
      <c r="HW336" s="162">
        <f t="shared" si="1643"/>
        <v>0</v>
      </c>
      <c r="HX336" s="162">
        <f t="shared" si="1643"/>
        <v>0</v>
      </c>
      <c r="HY336" s="162">
        <f t="shared" si="1643"/>
        <v>0</v>
      </c>
      <c r="HZ336" s="162">
        <f t="shared" si="1643"/>
        <v>0</v>
      </c>
      <c r="IA336" s="162">
        <f t="shared" si="1643"/>
        <v>0</v>
      </c>
      <c r="IB336" s="162">
        <f t="shared" si="1643"/>
        <v>0</v>
      </c>
      <c r="IC336" s="162">
        <f t="shared" si="1643"/>
        <v>0</v>
      </c>
      <c r="ID336" s="162">
        <f t="shared" si="1643"/>
        <v>0</v>
      </c>
      <c r="IE336" s="162">
        <f t="shared" si="1643"/>
        <v>0</v>
      </c>
      <c r="IF336" s="162">
        <f t="shared" si="1643"/>
        <v>0</v>
      </c>
      <c r="IG336" s="162">
        <f t="shared" si="1643"/>
        <v>0</v>
      </c>
      <c r="IH336" s="162">
        <f t="shared" si="1643"/>
        <v>0</v>
      </c>
      <c r="II336" s="162">
        <f t="shared" si="1643"/>
        <v>0</v>
      </c>
      <c r="IJ336" s="162">
        <f t="shared" si="1643"/>
        <v>0</v>
      </c>
      <c r="IK336" s="162">
        <f t="shared" si="1643"/>
        <v>0</v>
      </c>
      <c r="IL336" s="162">
        <f t="shared" si="1643"/>
        <v>0</v>
      </c>
      <c r="IM336" s="162">
        <f t="shared" si="1643"/>
        <v>0</v>
      </c>
      <c r="IN336" s="162">
        <f t="shared" si="1643"/>
        <v>0</v>
      </c>
      <c r="IO336" s="162">
        <f t="shared" si="17"/>
        <v>0</v>
      </c>
      <c r="IP336" s="162">
        <f t="shared" si="23"/>
        <v>0</v>
      </c>
      <c r="IQ336" s="162">
        <f t="shared" ref="IQ336:KK336" si="1644">MAX((MIN(CZ336+IP336,$IO$7))-GT336,0)</f>
        <v>0</v>
      </c>
      <c r="IR336" s="162">
        <f t="shared" si="1644"/>
        <v>0</v>
      </c>
      <c r="IS336" s="162">
        <f t="shared" si="1644"/>
        <v>0</v>
      </c>
      <c r="IT336" s="162">
        <f t="shared" si="1644"/>
        <v>0</v>
      </c>
      <c r="IU336" s="162">
        <f t="shared" si="1644"/>
        <v>0</v>
      </c>
      <c r="IV336" s="162">
        <f t="shared" si="1644"/>
        <v>0</v>
      </c>
      <c r="IW336" s="162">
        <f t="shared" si="1644"/>
        <v>0</v>
      </c>
      <c r="IX336" s="162">
        <f t="shared" si="1644"/>
        <v>0</v>
      </c>
      <c r="IY336" s="162">
        <f t="shared" si="1644"/>
        <v>0</v>
      </c>
      <c r="IZ336" s="162">
        <f t="shared" si="1644"/>
        <v>0</v>
      </c>
      <c r="JA336" s="162">
        <f t="shared" si="1644"/>
        <v>0</v>
      </c>
      <c r="JB336" s="162">
        <f t="shared" si="1644"/>
        <v>0</v>
      </c>
      <c r="JC336" s="162">
        <f t="shared" si="1644"/>
        <v>0</v>
      </c>
      <c r="JD336" s="162">
        <f t="shared" si="1644"/>
        <v>0</v>
      </c>
      <c r="JE336" s="162">
        <f t="shared" si="1644"/>
        <v>0</v>
      </c>
      <c r="JF336" s="162">
        <f t="shared" si="1644"/>
        <v>0</v>
      </c>
      <c r="JG336" s="162">
        <f t="shared" si="1644"/>
        <v>0</v>
      </c>
      <c r="JH336" s="162">
        <f t="shared" si="1644"/>
        <v>0</v>
      </c>
      <c r="JI336" s="162">
        <f t="shared" si="1644"/>
        <v>0</v>
      </c>
      <c r="JJ336" s="162">
        <f t="shared" si="1644"/>
        <v>0</v>
      </c>
      <c r="JK336" s="162">
        <f t="shared" si="1644"/>
        <v>0</v>
      </c>
      <c r="JL336" s="162">
        <f t="shared" si="1644"/>
        <v>0</v>
      </c>
      <c r="JM336" s="162">
        <f t="shared" si="1644"/>
        <v>0</v>
      </c>
      <c r="JN336" s="162">
        <f t="shared" si="1644"/>
        <v>0</v>
      </c>
      <c r="JO336" s="162">
        <f t="shared" si="1644"/>
        <v>0</v>
      </c>
      <c r="JP336" s="162">
        <f t="shared" si="1644"/>
        <v>0</v>
      </c>
      <c r="JQ336" s="162">
        <f t="shared" si="1644"/>
        <v>0</v>
      </c>
      <c r="JR336" s="162">
        <f t="shared" si="1644"/>
        <v>0</v>
      </c>
      <c r="JS336" s="162">
        <f t="shared" si="1644"/>
        <v>0</v>
      </c>
      <c r="JT336" s="162">
        <f t="shared" si="1644"/>
        <v>0</v>
      </c>
      <c r="JU336" s="162">
        <f t="shared" si="1644"/>
        <v>0</v>
      </c>
      <c r="JV336" s="162">
        <f t="shared" si="1644"/>
        <v>0</v>
      </c>
      <c r="JW336" s="162">
        <f t="shared" si="1644"/>
        <v>0</v>
      </c>
      <c r="JX336" s="162">
        <f t="shared" si="1644"/>
        <v>0</v>
      </c>
      <c r="JY336" s="162">
        <f t="shared" si="1644"/>
        <v>0</v>
      </c>
      <c r="JZ336" s="162">
        <f t="shared" si="1644"/>
        <v>0</v>
      </c>
      <c r="KA336" s="162">
        <f t="shared" si="1644"/>
        <v>0</v>
      </c>
      <c r="KB336" s="162">
        <f t="shared" si="1644"/>
        <v>0</v>
      </c>
      <c r="KC336" s="162">
        <f t="shared" si="1644"/>
        <v>0</v>
      </c>
      <c r="KD336" s="162">
        <f t="shared" si="1644"/>
        <v>0</v>
      </c>
      <c r="KE336" s="162">
        <f t="shared" si="1644"/>
        <v>0</v>
      </c>
      <c r="KF336" s="162">
        <f t="shared" si="1644"/>
        <v>0</v>
      </c>
      <c r="KG336" s="162">
        <f t="shared" si="1644"/>
        <v>0</v>
      </c>
      <c r="KH336" s="162">
        <f t="shared" si="1644"/>
        <v>0</v>
      </c>
      <c r="KI336" s="162">
        <f t="shared" si="1644"/>
        <v>0</v>
      </c>
      <c r="KJ336" s="162">
        <f t="shared" si="1644"/>
        <v>0</v>
      </c>
      <c r="KK336" s="162">
        <f t="shared" si="1644"/>
        <v>0</v>
      </c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</row>
    <row r="337" ht="14.25" customHeight="1" spans="1:326" x14ac:dyDescent="0.25">
      <c r="A337" s="1">
        <v>11</v>
      </c>
      <c r="B337" s="1">
        <f t="shared" ref="B337:C337" si="1645">B336+1</f>
        <v>327</v>
      </c>
      <c r="C337" s="232">
        <f t="shared" si="1645"/>
        <v>43792</v>
      </c>
      <c r="D337" s="162">
        <f t="shared" si="9"/>
        <v>0</v>
      </c>
      <c r="E337" s="162">
        <f>(SUMIFS(Profile!$F$2:$F$17521,Profile!$B$2:$B$17521,$B337,Profile!$C$2:$C$17521,E$8))*$C$6</f>
        <v>0</v>
      </c>
      <c r="F337" s="162">
        <f>(SUMIFS(Profile!$F$2:$F$17521,Profile!$B$2:$B$17521,$B337,Profile!$C$2:$C$17521,F$8))*$C$6</f>
        <v>0</v>
      </c>
      <c r="G337" s="162">
        <f>(SUMIFS(Profile!$F$2:$F$17521,Profile!$B$2:$B$17521,$B337,Profile!$C$2:$C$17521,G$8))*$C$6</f>
        <v>0</v>
      </c>
      <c r="H337" s="162">
        <f>(SUMIFS(Profile!$F$2:$F$17521,Profile!$B$2:$B$17521,$B337,Profile!$C$2:$C$17521,H$8))*$C$6</f>
        <v>0</v>
      </c>
      <c r="I337" s="162">
        <f>(SUMIFS(Profile!$F$2:$F$17521,Profile!$B$2:$B$17521,$B337,Profile!$C$2:$C$17521,I$8))*$C$6</f>
        <v>0</v>
      </c>
      <c r="J337" s="162">
        <f>(SUMIFS(Profile!$F$2:$F$17521,Profile!$B$2:$B$17521,$B337,Profile!$C$2:$C$17521,J$8))*$C$6</f>
        <v>0</v>
      </c>
      <c r="K337" s="162">
        <f>(SUMIFS(Profile!$F$2:$F$17521,Profile!$B$2:$B$17521,$B337,Profile!$C$2:$C$17521,K$8))*$C$6</f>
        <v>0</v>
      </c>
      <c r="L337" s="162">
        <f>(SUMIFS(Profile!$F$2:$F$17521,Profile!$B$2:$B$17521,$B337,Profile!$C$2:$C$17521,L$8))*$C$6</f>
        <v>0</v>
      </c>
      <c r="M337" s="162">
        <f>(SUMIFS(Profile!$F$2:$F$17521,Profile!$B$2:$B$17521,$B337,Profile!$C$2:$C$17521,M$8))*$C$6</f>
        <v>0</v>
      </c>
      <c r="N337" s="162">
        <f>(SUMIFS(Profile!$F$2:$F$17521,Profile!$B$2:$B$17521,$B337,Profile!$C$2:$C$17521,N$8))*$C$6</f>
        <v>0</v>
      </c>
      <c r="O337" s="162">
        <f>(SUMIFS(Profile!$F$2:$F$17521,Profile!$B$2:$B$17521,$B337,Profile!$C$2:$C$17521,O$8))*$C$6</f>
        <v>0</v>
      </c>
      <c r="P337" s="162">
        <f>(SUMIFS(Profile!$F$2:$F$17521,Profile!$B$2:$B$17521,$B337,Profile!$C$2:$C$17521,P$8))*$C$6</f>
        <v>0</v>
      </c>
      <c r="Q337" s="162">
        <f>(SUMIFS(Profile!$F$2:$F$17521,Profile!$B$2:$B$17521,$B337,Profile!$C$2:$C$17521,Q$8))*$C$6</f>
        <v>0</v>
      </c>
      <c r="R337" s="162">
        <f>(SUMIFS(Profile!$F$2:$F$17521,Profile!$B$2:$B$17521,$B337,Profile!$C$2:$C$17521,R$8))*$C$6</f>
        <v>0</v>
      </c>
      <c r="S337" s="162">
        <f>(SUMIFS(Profile!$F$2:$F$17521,Profile!$B$2:$B$17521,$B337,Profile!$C$2:$C$17521,S$8))*$C$6</f>
        <v>0</v>
      </c>
      <c r="T337" s="162">
        <f>(SUMIFS(Profile!$F$2:$F$17521,Profile!$B$2:$B$17521,$B337,Profile!$C$2:$C$17521,T$8))*$C$6</f>
        <v>0</v>
      </c>
      <c r="U337" s="162">
        <f>(SUMIFS(Profile!$F$2:$F$17521,Profile!$B$2:$B$17521,$B337,Profile!$C$2:$C$17521,U$8))*$C$6</f>
        <v>0</v>
      </c>
      <c r="V337" s="162">
        <f>(SUMIFS(Profile!$F$2:$F$17521,Profile!$B$2:$B$17521,$B337,Profile!$C$2:$C$17521,V$8))*$C$6</f>
        <v>0</v>
      </c>
      <c r="W337" s="162">
        <f>(SUMIFS(Profile!$F$2:$F$17521,Profile!$B$2:$B$17521,$B337,Profile!$C$2:$C$17521,W$8))*$C$6</f>
        <v>0</v>
      </c>
      <c r="X337" s="162">
        <f>(SUMIFS(Profile!$F$2:$F$17521,Profile!$B$2:$B$17521,$B337,Profile!$C$2:$C$17521,X$8))*$C$6</f>
        <v>0</v>
      </c>
      <c r="Y337" s="162">
        <f>(SUMIFS(Profile!$F$2:$F$17521,Profile!$B$2:$B$17521,$B337,Profile!$C$2:$C$17521,Y$8))*$C$6</f>
        <v>0</v>
      </c>
      <c r="Z337" s="162">
        <f>(SUMIFS(Profile!$F$2:$F$17521,Profile!$B$2:$B$17521,$B337,Profile!$C$2:$C$17521,Z$8))*$C$6</f>
        <v>0</v>
      </c>
      <c r="AA337" s="162">
        <f>(SUMIFS(Profile!$F$2:$F$17521,Profile!$B$2:$B$17521,$B337,Profile!$C$2:$C$17521,AA$8))*$C$6</f>
        <v>0</v>
      </c>
      <c r="AB337" s="162">
        <f>(SUMIFS(Profile!$F$2:$F$17521,Profile!$B$2:$B$17521,$B337,Profile!$C$2:$C$17521,AB$8))*$C$6</f>
        <v>0</v>
      </c>
      <c r="AC337" s="162">
        <f>(SUMIFS(Profile!$F$2:$F$17521,Profile!$B$2:$B$17521,$B337,Profile!$C$2:$C$17521,AC$8))*$C$6</f>
        <v>0</v>
      </c>
      <c r="AD337" s="162">
        <f>(SUMIFS(Profile!$F$2:$F$17521,Profile!$B$2:$B$17521,$B337,Profile!$C$2:$C$17521,AD$8))*$C$6</f>
        <v>0</v>
      </c>
      <c r="AE337" s="162">
        <f>(SUMIFS(Profile!$F$2:$F$17521,Profile!$B$2:$B$17521,$B337,Profile!$C$2:$C$17521,AE$8))*$C$6</f>
        <v>0</v>
      </c>
      <c r="AF337" s="162">
        <f>(SUMIFS(Profile!$F$2:$F$17521,Profile!$B$2:$B$17521,$B337,Profile!$C$2:$C$17521,AF$8))*$C$6</f>
        <v>0</v>
      </c>
      <c r="AG337" s="162">
        <f>(SUMIFS(Profile!$F$2:$F$17521,Profile!$B$2:$B$17521,$B337,Profile!$C$2:$C$17521,AG$8))*$C$6</f>
        <v>0</v>
      </c>
      <c r="AH337" s="162">
        <f>(SUMIFS(Profile!$F$2:$F$17521,Profile!$B$2:$B$17521,$B337,Profile!$C$2:$C$17521,AH$8))*$C$6</f>
        <v>0</v>
      </c>
      <c r="AI337" s="162">
        <f>(SUMIFS(Profile!$F$2:$F$17521,Profile!$B$2:$B$17521,$B337,Profile!$C$2:$C$17521,AI$8))*$C$6</f>
        <v>0</v>
      </c>
      <c r="AJ337" s="162">
        <f>(SUMIFS(Profile!$F$2:$F$17521,Profile!$B$2:$B$17521,$B337,Profile!$C$2:$C$17521,AJ$8))*$C$6</f>
        <v>0</v>
      </c>
      <c r="AK337" s="162">
        <f>(SUMIFS(Profile!$F$2:$F$17521,Profile!$B$2:$B$17521,$B337,Profile!$C$2:$C$17521,AK$8))*$C$6</f>
        <v>0</v>
      </c>
      <c r="AL337" s="162">
        <f>(SUMIFS(Profile!$F$2:$F$17521,Profile!$B$2:$B$17521,$B337,Profile!$C$2:$C$17521,AL$8))*$C$6</f>
        <v>0</v>
      </c>
      <c r="AM337" s="162">
        <f>(SUMIFS(Profile!$F$2:$F$17521,Profile!$B$2:$B$17521,$B337,Profile!$C$2:$C$17521,AM$8))*$C$6</f>
        <v>0</v>
      </c>
      <c r="AN337" s="162">
        <f>(SUMIFS(Profile!$F$2:$F$17521,Profile!$B$2:$B$17521,$B337,Profile!$C$2:$C$17521,AN$8))*$C$6</f>
        <v>0</v>
      </c>
      <c r="AO337" s="162">
        <f>(SUMIFS(Profile!$F$2:$F$17521,Profile!$B$2:$B$17521,$B337,Profile!$C$2:$C$17521,AO$8))*$C$6</f>
        <v>0</v>
      </c>
      <c r="AP337" s="162">
        <f>(SUMIFS(Profile!$F$2:$F$17521,Profile!$B$2:$B$17521,$B337,Profile!$C$2:$C$17521,AP$8))*$C$6</f>
        <v>0</v>
      </c>
      <c r="AQ337" s="162">
        <f>(SUMIFS(Profile!$F$2:$F$17521,Profile!$B$2:$B$17521,$B337,Profile!$C$2:$C$17521,AQ$8))*$C$6</f>
        <v>0</v>
      </c>
      <c r="AR337" s="162">
        <f>(SUMIFS(Profile!$F$2:$F$17521,Profile!$B$2:$B$17521,$B337,Profile!$C$2:$C$17521,AR$8))*$C$6</f>
        <v>0</v>
      </c>
      <c r="AS337" s="162">
        <f>(SUMIFS(Profile!$F$2:$F$17521,Profile!$B$2:$B$17521,$B337,Profile!$C$2:$C$17521,AS$8))*$C$6</f>
        <v>0</v>
      </c>
      <c r="AT337" s="162">
        <f>(SUMIFS(Profile!$F$2:$F$17521,Profile!$B$2:$B$17521,$B337,Profile!$C$2:$C$17521,AT$8))*$C$6</f>
        <v>0</v>
      </c>
      <c r="AU337" s="162">
        <f>(SUMIFS(Profile!$F$2:$F$17521,Profile!$B$2:$B$17521,$B337,Profile!$C$2:$C$17521,AU$8))*$C$6</f>
        <v>0</v>
      </c>
      <c r="AV337" s="162">
        <f>(SUMIFS(Profile!$F$2:$F$17521,Profile!$B$2:$B$17521,$B337,Profile!$C$2:$C$17521,AV$8))*$C$6</f>
        <v>0</v>
      </c>
      <c r="AW337" s="162">
        <f>(SUMIFS(Profile!$F$2:$F$17521,Profile!$B$2:$B$17521,$B337,Profile!$C$2:$C$17521,AW$8))*$C$6</f>
        <v>0</v>
      </c>
      <c r="AX337" s="162">
        <f>(SUMIFS(Profile!$F$2:$F$17521,Profile!$B$2:$B$17521,$B337,Profile!$C$2:$C$17521,AX$8))*$C$6</f>
        <v>0</v>
      </c>
      <c r="AY337" s="162">
        <f>(SUMIFS(Profile!$F$2:$F$17521,Profile!$B$2:$B$17521,$B337,Profile!$C$2:$C$17521,AY$8))*$C$6</f>
        <v>0</v>
      </c>
      <c r="AZ337" s="162">
        <f>(SUMIFS(Profile!$F$2:$F$17521,Profile!$B$2:$B$17521,$B337,Profile!$C$2:$C$17521,AZ$8))*$C$6</f>
        <v>0</v>
      </c>
      <c r="BA337" s="162">
        <f t="shared" si="10"/>
        <v>0</v>
      </c>
      <c r="BB337" s="162">
        <f>(SUMIFS(Profile!$E$2:$E$17521,Profile!$B$2:$B$17521,$B337,Profile!$C$2:$C$17521,BB$8))*$C$9</f>
        <v>0</v>
      </c>
      <c r="BC337" s="162">
        <f>(SUMIFS(Profile!$E$2:$E$17521,Profile!$B$2:$B$17521,$B337,Profile!$C$2:$C$17521,BC$8))*$C$9</f>
        <v>0</v>
      </c>
      <c r="BD337" s="162">
        <f>(SUMIFS(Profile!$E$2:$E$17521,Profile!$B$2:$B$17521,$B337,Profile!$C$2:$C$17521,BD$8))*$C$9</f>
        <v>0</v>
      </c>
      <c r="BE337" s="162">
        <f>(SUMIFS(Profile!$E$2:$E$17521,Profile!$B$2:$B$17521,$B337,Profile!$C$2:$C$17521,BE$8))*$C$9</f>
        <v>0</v>
      </c>
      <c r="BF337" s="162">
        <f>(SUMIFS(Profile!$E$2:$E$17521,Profile!$B$2:$B$17521,$B337,Profile!$C$2:$C$17521,BF$8))*$C$9</f>
        <v>0</v>
      </c>
      <c r="BG337" s="162">
        <f>(SUMIFS(Profile!$E$2:$E$17521,Profile!$B$2:$B$17521,$B337,Profile!$C$2:$C$17521,BG$8))*$C$9</f>
        <v>0</v>
      </c>
      <c r="BH337" s="162">
        <f>(SUMIFS(Profile!$E$2:$E$17521,Profile!$B$2:$B$17521,$B337,Profile!$C$2:$C$17521,BH$8))*$C$9</f>
        <v>0</v>
      </c>
      <c r="BI337" s="162">
        <f>(SUMIFS(Profile!$E$2:$E$17521,Profile!$B$2:$B$17521,$B337,Profile!$C$2:$C$17521,BI$8))*$C$9</f>
        <v>0</v>
      </c>
      <c r="BJ337" s="162">
        <f>(SUMIFS(Profile!$E$2:$E$17521,Profile!$B$2:$B$17521,$B337,Profile!$C$2:$C$17521,BJ$8))*$C$9</f>
        <v>0</v>
      </c>
      <c r="BK337" s="162">
        <f>(SUMIFS(Profile!$E$2:$E$17521,Profile!$B$2:$B$17521,$B337,Profile!$C$2:$C$17521,BK$8))*$C$9</f>
        <v>0</v>
      </c>
      <c r="BL337" s="162">
        <f>(SUMIFS(Profile!$E$2:$E$17521,Profile!$B$2:$B$17521,$B337,Profile!$C$2:$C$17521,BL$8))*$C$9</f>
        <v>0</v>
      </c>
      <c r="BM337" s="162">
        <f>(SUMIFS(Profile!$E$2:$E$17521,Profile!$B$2:$B$17521,$B337,Profile!$C$2:$C$17521,BM$8))*$C$9</f>
        <v>0</v>
      </c>
      <c r="BN337" s="162">
        <f>(SUMIFS(Profile!$E$2:$E$17521,Profile!$B$2:$B$17521,$B337,Profile!$C$2:$C$17521,BN$8))*$C$9</f>
        <v>0</v>
      </c>
      <c r="BO337" s="162">
        <f>(SUMIFS(Profile!$E$2:$E$17521,Profile!$B$2:$B$17521,$B337,Profile!$C$2:$C$17521,BO$8))*$C$9</f>
        <v>0</v>
      </c>
      <c r="BP337" s="162">
        <f>(SUMIFS(Profile!$E$2:$E$17521,Profile!$B$2:$B$17521,$B337,Profile!$C$2:$C$17521,BP$8))*$C$9</f>
        <v>0</v>
      </c>
      <c r="BQ337" s="162">
        <f>(SUMIFS(Profile!$E$2:$E$17521,Profile!$B$2:$B$17521,$B337,Profile!$C$2:$C$17521,BQ$8))*$C$9</f>
        <v>0</v>
      </c>
      <c r="BR337" s="162">
        <f>(SUMIFS(Profile!$E$2:$E$17521,Profile!$B$2:$B$17521,$B337,Profile!$C$2:$C$17521,BR$8))*$C$9</f>
        <v>0</v>
      </c>
      <c r="BS337" s="162">
        <f>(SUMIFS(Profile!$E$2:$E$17521,Profile!$B$2:$B$17521,$B337,Profile!$C$2:$C$17521,BS$8))*$C$9</f>
        <v>0</v>
      </c>
      <c r="BT337" s="162">
        <f>(SUMIFS(Profile!$E$2:$E$17521,Profile!$B$2:$B$17521,$B337,Profile!$C$2:$C$17521,BT$8))*$C$9</f>
        <v>0</v>
      </c>
      <c r="BU337" s="162">
        <f>(SUMIFS(Profile!$E$2:$E$17521,Profile!$B$2:$B$17521,$B337,Profile!$C$2:$C$17521,BU$8))*$C$9</f>
        <v>0</v>
      </c>
      <c r="BV337" s="162">
        <f>(SUMIFS(Profile!$E$2:$E$17521,Profile!$B$2:$B$17521,$B337,Profile!$C$2:$C$17521,BV$8))*$C$9</f>
        <v>0</v>
      </c>
      <c r="BW337" s="162">
        <f>(SUMIFS(Profile!$E$2:$E$17521,Profile!$B$2:$B$17521,$B337,Profile!$C$2:$C$17521,BW$8))*$C$9</f>
        <v>0</v>
      </c>
      <c r="BX337" s="162">
        <f>(SUMIFS(Profile!$E$2:$E$17521,Profile!$B$2:$B$17521,$B337,Profile!$C$2:$C$17521,BX$8))*$C$9</f>
        <v>0</v>
      </c>
      <c r="BY337" s="162">
        <f>(SUMIFS(Profile!$E$2:$E$17521,Profile!$B$2:$B$17521,$B337,Profile!$C$2:$C$17521,BY$8))*$C$9</f>
        <v>0</v>
      </c>
      <c r="BZ337" s="162">
        <f>(SUMIFS(Profile!$E$2:$E$17521,Profile!$B$2:$B$17521,$B337,Profile!$C$2:$C$17521,BZ$8))*$C$9</f>
        <v>0</v>
      </c>
      <c r="CA337" s="162">
        <f>(SUMIFS(Profile!$E$2:$E$17521,Profile!$B$2:$B$17521,$B337,Profile!$C$2:$C$17521,CA$8))*$C$9</f>
        <v>0</v>
      </c>
      <c r="CB337" s="162">
        <f>(SUMIFS(Profile!$E$2:$E$17521,Profile!$B$2:$B$17521,$B337,Profile!$C$2:$C$17521,CB$8))*$C$9</f>
        <v>0</v>
      </c>
      <c r="CC337" s="162">
        <f>(SUMIFS(Profile!$E$2:$E$17521,Profile!$B$2:$B$17521,$B337,Profile!$C$2:$C$17521,CC$8))*$C$9</f>
        <v>0</v>
      </c>
      <c r="CD337" s="162">
        <f>(SUMIFS(Profile!$E$2:$E$17521,Profile!$B$2:$B$17521,$B337,Profile!$C$2:$C$17521,CD$8))*$C$9</f>
        <v>0</v>
      </c>
      <c r="CE337" s="162">
        <f>(SUMIFS(Profile!$E$2:$E$17521,Profile!$B$2:$B$17521,$B337,Profile!$C$2:$C$17521,CE$8))*$C$9</f>
        <v>0</v>
      </c>
      <c r="CF337" s="162">
        <f>(SUMIFS(Profile!$E$2:$E$17521,Profile!$B$2:$B$17521,$B337,Profile!$C$2:$C$17521,CF$8))*$C$9</f>
        <v>0</v>
      </c>
      <c r="CG337" s="162">
        <f>(SUMIFS(Profile!$E$2:$E$17521,Profile!$B$2:$B$17521,$B337,Profile!$C$2:$C$17521,CG$8))*$C$9</f>
        <v>0</v>
      </c>
      <c r="CH337" s="162">
        <f>(SUMIFS(Profile!$E$2:$E$17521,Profile!$B$2:$B$17521,$B337,Profile!$C$2:$C$17521,CH$8))*$C$9</f>
        <v>0</v>
      </c>
      <c r="CI337" s="162">
        <f>(SUMIFS(Profile!$E$2:$E$17521,Profile!$B$2:$B$17521,$B337,Profile!$C$2:$C$17521,CI$8))*$C$9</f>
        <v>0</v>
      </c>
      <c r="CJ337" s="162">
        <f>(SUMIFS(Profile!$E$2:$E$17521,Profile!$B$2:$B$17521,$B337,Profile!$C$2:$C$17521,CJ$8))*$C$9</f>
        <v>0</v>
      </c>
      <c r="CK337" s="162">
        <f>(SUMIFS(Profile!$E$2:$E$17521,Profile!$B$2:$B$17521,$B337,Profile!$C$2:$C$17521,CK$8))*$C$9</f>
        <v>0</v>
      </c>
      <c r="CL337" s="162">
        <f>(SUMIFS(Profile!$E$2:$E$17521,Profile!$B$2:$B$17521,$B337,Profile!$C$2:$C$17521,CL$8))*$C$9</f>
        <v>0</v>
      </c>
      <c r="CM337" s="162">
        <f>(SUMIFS(Profile!$E$2:$E$17521,Profile!$B$2:$B$17521,$B337,Profile!$C$2:$C$17521,CM$8))*$C$9</f>
        <v>0</v>
      </c>
      <c r="CN337" s="162">
        <f>(SUMIFS(Profile!$E$2:$E$17521,Profile!$B$2:$B$17521,$B337,Profile!$C$2:$C$17521,CN$8))*$C$9</f>
        <v>0</v>
      </c>
      <c r="CO337" s="162">
        <f>(SUMIFS(Profile!$E$2:$E$17521,Profile!$B$2:$B$17521,$B337,Profile!$C$2:$C$17521,CO$8))*$C$9</f>
        <v>0</v>
      </c>
      <c r="CP337" s="162">
        <f>(SUMIFS(Profile!$E$2:$E$17521,Profile!$B$2:$B$17521,$B337,Profile!$C$2:$C$17521,CP$8))*$C$9</f>
        <v>0</v>
      </c>
      <c r="CQ337" s="162">
        <f>(SUMIFS(Profile!$E$2:$E$17521,Profile!$B$2:$B$17521,$B337,Profile!$C$2:$C$17521,CQ$8))*$C$9</f>
        <v>0</v>
      </c>
      <c r="CR337" s="162">
        <f>(SUMIFS(Profile!$E$2:$E$17521,Profile!$B$2:$B$17521,$B337,Profile!$C$2:$C$17521,CR$8))*$C$9</f>
        <v>0</v>
      </c>
      <c r="CS337" s="162">
        <f>(SUMIFS(Profile!$E$2:$E$17521,Profile!$B$2:$B$17521,$B337,Profile!$C$2:$C$17521,CS$8))*$C$9</f>
        <v>0</v>
      </c>
      <c r="CT337" s="162">
        <f>(SUMIFS(Profile!$E$2:$E$17521,Profile!$B$2:$B$17521,$B337,Profile!$C$2:$C$17521,CT$8))*$C$9</f>
        <v>0</v>
      </c>
      <c r="CU337" s="162">
        <f>(SUMIFS(Profile!$E$2:$E$17521,Profile!$B$2:$B$17521,$B337,Profile!$C$2:$C$17521,CU$8))*$C$9</f>
        <v>0</v>
      </c>
      <c r="CV337" s="162">
        <f>(SUMIFS(Profile!$E$2:$E$17521,Profile!$B$2:$B$17521,$B337,Profile!$C$2:$C$17521,CV$8))*$C$9</f>
        <v>0</v>
      </c>
      <c r="CW337" s="162">
        <f>(SUMIFS(Profile!$E$2:$E$17521,Profile!$B$2:$B$17521,$B337,Profile!$C$2:$C$17521,CW$8))*$C$9</f>
        <v>0</v>
      </c>
      <c r="CX337" s="162">
        <f t="shared" si="11"/>
        <v>0</v>
      </c>
      <c r="CY337" s="162">
        <f t="shared" ref="CY337:ET337" si="1646">MAX(BB337-E337,0)</f>
        <v>0</v>
      </c>
      <c r="CZ337" s="162">
        <f t="shared" si="1646"/>
        <v>0</v>
      </c>
      <c r="DA337" s="162">
        <f t="shared" si="1646"/>
        <v>0</v>
      </c>
      <c r="DB337" s="162">
        <f t="shared" si="1646"/>
        <v>0</v>
      </c>
      <c r="DC337" s="162">
        <f t="shared" si="1646"/>
        <v>0</v>
      </c>
      <c r="DD337" s="162">
        <f t="shared" si="1646"/>
        <v>0</v>
      </c>
      <c r="DE337" s="162">
        <f t="shared" si="1646"/>
        <v>0</v>
      </c>
      <c r="DF337" s="162">
        <f t="shared" si="1646"/>
        <v>0</v>
      </c>
      <c r="DG337" s="162">
        <f t="shared" si="1646"/>
        <v>0</v>
      </c>
      <c r="DH337" s="162">
        <f t="shared" si="1646"/>
        <v>0</v>
      </c>
      <c r="DI337" s="162">
        <f t="shared" si="1646"/>
        <v>0</v>
      </c>
      <c r="DJ337" s="162">
        <f t="shared" si="1646"/>
        <v>0</v>
      </c>
      <c r="DK337" s="162">
        <f t="shared" si="1646"/>
        <v>0</v>
      </c>
      <c r="DL337" s="162">
        <f t="shared" si="1646"/>
        <v>0</v>
      </c>
      <c r="DM337" s="162">
        <f t="shared" si="1646"/>
        <v>0</v>
      </c>
      <c r="DN337" s="162">
        <f t="shared" si="1646"/>
        <v>0</v>
      </c>
      <c r="DO337" s="162">
        <f t="shared" si="1646"/>
        <v>0</v>
      </c>
      <c r="DP337" s="162">
        <f t="shared" si="1646"/>
        <v>0</v>
      </c>
      <c r="DQ337" s="162">
        <f t="shared" si="1646"/>
        <v>0</v>
      </c>
      <c r="DR337" s="162">
        <f t="shared" si="1646"/>
        <v>0</v>
      </c>
      <c r="DS337" s="162">
        <f t="shared" si="1646"/>
        <v>0</v>
      </c>
      <c r="DT337" s="162">
        <f t="shared" si="1646"/>
        <v>0</v>
      </c>
      <c r="DU337" s="162">
        <f t="shared" si="1646"/>
        <v>0</v>
      </c>
      <c r="DV337" s="162">
        <f t="shared" si="1646"/>
        <v>0</v>
      </c>
      <c r="DW337" s="162">
        <f t="shared" si="1646"/>
        <v>0</v>
      </c>
      <c r="DX337" s="162">
        <f t="shared" si="1646"/>
        <v>0</v>
      </c>
      <c r="DY337" s="162">
        <f t="shared" si="1646"/>
        <v>0</v>
      </c>
      <c r="DZ337" s="162">
        <f t="shared" si="1646"/>
        <v>0</v>
      </c>
      <c r="EA337" s="162">
        <f t="shared" si="1646"/>
        <v>0</v>
      </c>
      <c r="EB337" s="162">
        <f t="shared" si="1646"/>
        <v>0</v>
      </c>
      <c r="EC337" s="162">
        <f t="shared" si="1646"/>
        <v>0</v>
      </c>
      <c r="ED337" s="162">
        <f t="shared" si="1646"/>
        <v>0</v>
      </c>
      <c r="EE337" s="162">
        <f t="shared" si="1646"/>
        <v>0</v>
      </c>
      <c r="EF337" s="162">
        <f t="shared" si="1646"/>
        <v>0</v>
      </c>
      <c r="EG337" s="162">
        <f t="shared" si="1646"/>
        <v>0</v>
      </c>
      <c r="EH337" s="162">
        <f t="shared" si="1646"/>
        <v>0</v>
      </c>
      <c r="EI337" s="162">
        <f t="shared" si="1646"/>
        <v>0</v>
      </c>
      <c r="EJ337" s="162">
        <f t="shared" si="1646"/>
        <v>0</v>
      </c>
      <c r="EK337" s="162">
        <f t="shared" si="1646"/>
        <v>0</v>
      </c>
      <c r="EL337" s="162">
        <f t="shared" si="1646"/>
        <v>0</v>
      </c>
      <c r="EM337" s="162">
        <f t="shared" si="1646"/>
        <v>0</v>
      </c>
      <c r="EN337" s="162">
        <f t="shared" si="1646"/>
        <v>0</v>
      </c>
      <c r="EO337" s="162">
        <f t="shared" si="1646"/>
        <v>0</v>
      </c>
      <c r="EP337" s="162">
        <f t="shared" si="1646"/>
        <v>0</v>
      </c>
      <c r="EQ337" s="162">
        <f t="shared" si="1646"/>
        <v>0</v>
      </c>
      <c r="ER337" s="162">
        <f t="shared" si="1646"/>
        <v>0</v>
      </c>
      <c r="ES337" s="162">
        <f t="shared" si="1646"/>
        <v>0</v>
      </c>
      <c r="ET337" s="162">
        <f t="shared" si="1646"/>
        <v>0</v>
      </c>
      <c r="EU337" s="162">
        <f t="shared" si="13"/>
        <v>0</v>
      </c>
      <c r="EV337" s="162">
        <f t="shared" ref="EV337:GQ337" si="1647">BB337-CY337</f>
        <v>0</v>
      </c>
      <c r="EW337" s="162">
        <f t="shared" si="1647"/>
        <v>0</v>
      </c>
      <c r="EX337" s="162">
        <f t="shared" si="1647"/>
        <v>0</v>
      </c>
      <c r="EY337" s="162">
        <f t="shared" si="1647"/>
        <v>0</v>
      </c>
      <c r="EZ337" s="162">
        <f t="shared" si="1647"/>
        <v>0</v>
      </c>
      <c r="FA337" s="162">
        <f t="shared" si="1647"/>
        <v>0</v>
      </c>
      <c r="FB337" s="162">
        <f t="shared" si="1647"/>
        <v>0</v>
      </c>
      <c r="FC337" s="162">
        <f t="shared" si="1647"/>
        <v>0</v>
      </c>
      <c r="FD337" s="162">
        <f t="shared" si="1647"/>
        <v>0</v>
      </c>
      <c r="FE337" s="162">
        <f t="shared" si="1647"/>
        <v>0</v>
      </c>
      <c r="FF337" s="162">
        <f t="shared" si="1647"/>
        <v>0</v>
      </c>
      <c r="FG337" s="162">
        <f t="shared" si="1647"/>
        <v>0</v>
      </c>
      <c r="FH337" s="162">
        <f t="shared" si="1647"/>
        <v>0</v>
      </c>
      <c r="FI337" s="162">
        <f t="shared" si="1647"/>
        <v>0</v>
      </c>
      <c r="FJ337" s="162">
        <f t="shared" si="1647"/>
        <v>0</v>
      </c>
      <c r="FK337" s="162">
        <f t="shared" si="1647"/>
        <v>0</v>
      </c>
      <c r="FL337" s="162">
        <f t="shared" si="1647"/>
        <v>0</v>
      </c>
      <c r="FM337" s="162">
        <f t="shared" si="1647"/>
        <v>0</v>
      </c>
      <c r="FN337" s="162">
        <f t="shared" si="1647"/>
        <v>0</v>
      </c>
      <c r="FO337" s="162">
        <f t="shared" si="1647"/>
        <v>0</v>
      </c>
      <c r="FP337" s="162">
        <f t="shared" si="1647"/>
        <v>0</v>
      </c>
      <c r="FQ337" s="162">
        <f t="shared" si="1647"/>
        <v>0</v>
      </c>
      <c r="FR337" s="162">
        <f t="shared" si="1647"/>
        <v>0</v>
      </c>
      <c r="FS337" s="162">
        <f t="shared" si="1647"/>
        <v>0</v>
      </c>
      <c r="FT337" s="162">
        <f t="shared" si="1647"/>
        <v>0</v>
      </c>
      <c r="FU337" s="162">
        <f t="shared" si="1647"/>
        <v>0</v>
      </c>
      <c r="FV337" s="162">
        <f t="shared" si="1647"/>
        <v>0</v>
      </c>
      <c r="FW337" s="162">
        <f t="shared" si="1647"/>
        <v>0</v>
      </c>
      <c r="FX337" s="162">
        <f t="shared" si="1647"/>
        <v>0</v>
      </c>
      <c r="FY337" s="162">
        <f t="shared" si="1647"/>
        <v>0</v>
      </c>
      <c r="FZ337" s="162">
        <f t="shared" si="1647"/>
        <v>0</v>
      </c>
      <c r="GA337" s="162">
        <f t="shared" si="1647"/>
        <v>0</v>
      </c>
      <c r="GB337" s="162">
        <f t="shared" si="1647"/>
        <v>0</v>
      </c>
      <c r="GC337" s="162">
        <f t="shared" si="1647"/>
        <v>0</v>
      </c>
      <c r="GD337" s="162">
        <f t="shared" si="1647"/>
        <v>0</v>
      </c>
      <c r="GE337" s="162">
        <f t="shared" si="1647"/>
        <v>0</v>
      </c>
      <c r="GF337" s="162">
        <f t="shared" si="1647"/>
        <v>0</v>
      </c>
      <c r="GG337" s="162">
        <f t="shared" si="1647"/>
        <v>0</v>
      </c>
      <c r="GH337" s="162">
        <f t="shared" si="1647"/>
        <v>0</v>
      </c>
      <c r="GI337" s="162">
        <f t="shared" si="1647"/>
        <v>0</v>
      </c>
      <c r="GJ337" s="162">
        <f t="shared" si="1647"/>
        <v>0</v>
      </c>
      <c r="GK337" s="162">
        <f t="shared" si="1647"/>
        <v>0</v>
      </c>
      <c r="GL337" s="162">
        <f t="shared" si="1647"/>
        <v>0</v>
      </c>
      <c r="GM337" s="162">
        <f t="shared" si="1647"/>
        <v>0</v>
      </c>
      <c r="GN337" s="162">
        <f t="shared" si="1647"/>
        <v>0</v>
      </c>
      <c r="GO337" s="162">
        <f t="shared" si="1647"/>
        <v>0</v>
      </c>
      <c r="GP337" s="162">
        <f t="shared" si="1647"/>
        <v>0</v>
      </c>
      <c r="GQ337" s="162">
        <f t="shared" si="1647"/>
        <v>0</v>
      </c>
      <c r="GR337" s="162">
        <f t="shared" si="15"/>
        <v>0</v>
      </c>
      <c r="GS337" s="162">
        <f t="shared" ref="GS337:IN337" si="1648">E337-EV337</f>
        <v>0</v>
      </c>
      <c r="GT337" s="162">
        <f t="shared" si="1648"/>
        <v>0</v>
      </c>
      <c r="GU337" s="162">
        <f t="shared" si="1648"/>
        <v>0</v>
      </c>
      <c r="GV337" s="162">
        <f t="shared" si="1648"/>
        <v>0</v>
      </c>
      <c r="GW337" s="162">
        <f t="shared" si="1648"/>
        <v>0</v>
      </c>
      <c r="GX337" s="162">
        <f t="shared" si="1648"/>
        <v>0</v>
      </c>
      <c r="GY337" s="162">
        <f t="shared" si="1648"/>
        <v>0</v>
      </c>
      <c r="GZ337" s="162">
        <f t="shared" si="1648"/>
        <v>0</v>
      </c>
      <c r="HA337" s="162">
        <f t="shared" si="1648"/>
        <v>0</v>
      </c>
      <c r="HB337" s="162">
        <f t="shared" si="1648"/>
        <v>0</v>
      </c>
      <c r="HC337" s="162">
        <f t="shared" si="1648"/>
        <v>0</v>
      </c>
      <c r="HD337" s="162">
        <f t="shared" si="1648"/>
        <v>0</v>
      </c>
      <c r="HE337" s="162">
        <f t="shared" si="1648"/>
        <v>0</v>
      </c>
      <c r="HF337" s="162">
        <f t="shared" si="1648"/>
        <v>0</v>
      </c>
      <c r="HG337" s="162">
        <f t="shared" si="1648"/>
        <v>0</v>
      </c>
      <c r="HH337" s="162">
        <f t="shared" si="1648"/>
        <v>0</v>
      </c>
      <c r="HI337" s="162">
        <f t="shared" si="1648"/>
        <v>0</v>
      </c>
      <c r="HJ337" s="162">
        <f t="shared" si="1648"/>
        <v>0</v>
      </c>
      <c r="HK337" s="162">
        <f t="shared" si="1648"/>
        <v>0</v>
      </c>
      <c r="HL337" s="162">
        <f t="shared" si="1648"/>
        <v>0</v>
      </c>
      <c r="HM337" s="162">
        <f t="shared" si="1648"/>
        <v>0</v>
      </c>
      <c r="HN337" s="162">
        <f t="shared" si="1648"/>
        <v>0</v>
      </c>
      <c r="HO337" s="162">
        <f t="shared" si="1648"/>
        <v>0</v>
      </c>
      <c r="HP337" s="162">
        <f t="shared" si="1648"/>
        <v>0</v>
      </c>
      <c r="HQ337" s="162">
        <f t="shared" si="1648"/>
        <v>0</v>
      </c>
      <c r="HR337" s="162">
        <f t="shared" si="1648"/>
        <v>0</v>
      </c>
      <c r="HS337" s="162">
        <f t="shared" si="1648"/>
        <v>0</v>
      </c>
      <c r="HT337" s="162">
        <f t="shared" si="1648"/>
        <v>0</v>
      </c>
      <c r="HU337" s="162">
        <f t="shared" si="1648"/>
        <v>0</v>
      </c>
      <c r="HV337" s="162">
        <f t="shared" si="1648"/>
        <v>0</v>
      </c>
      <c r="HW337" s="162">
        <f t="shared" si="1648"/>
        <v>0</v>
      </c>
      <c r="HX337" s="162">
        <f t="shared" si="1648"/>
        <v>0</v>
      </c>
      <c r="HY337" s="162">
        <f t="shared" si="1648"/>
        <v>0</v>
      </c>
      <c r="HZ337" s="162">
        <f t="shared" si="1648"/>
        <v>0</v>
      </c>
      <c r="IA337" s="162">
        <f t="shared" si="1648"/>
        <v>0</v>
      </c>
      <c r="IB337" s="162">
        <f t="shared" si="1648"/>
        <v>0</v>
      </c>
      <c r="IC337" s="162">
        <f t="shared" si="1648"/>
        <v>0</v>
      </c>
      <c r="ID337" s="162">
        <f t="shared" si="1648"/>
        <v>0</v>
      </c>
      <c r="IE337" s="162">
        <f t="shared" si="1648"/>
        <v>0</v>
      </c>
      <c r="IF337" s="162">
        <f t="shared" si="1648"/>
        <v>0</v>
      </c>
      <c r="IG337" s="162">
        <f t="shared" si="1648"/>
        <v>0</v>
      </c>
      <c r="IH337" s="162">
        <f t="shared" si="1648"/>
        <v>0</v>
      </c>
      <c r="II337" s="162">
        <f t="shared" si="1648"/>
        <v>0</v>
      </c>
      <c r="IJ337" s="162">
        <f t="shared" si="1648"/>
        <v>0</v>
      </c>
      <c r="IK337" s="162">
        <f t="shared" si="1648"/>
        <v>0</v>
      </c>
      <c r="IL337" s="162">
        <f t="shared" si="1648"/>
        <v>0</v>
      </c>
      <c r="IM337" s="162">
        <f t="shared" si="1648"/>
        <v>0</v>
      </c>
      <c r="IN337" s="162">
        <f t="shared" si="1648"/>
        <v>0</v>
      </c>
      <c r="IO337" s="162">
        <f t="shared" si="17"/>
        <v>0</v>
      </c>
      <c r="IP337" s="162">
        <f t="shared" si="23"/>
        <v>0</v>
      </c>
      <c r="IQ337" s="162">
        <f t="shared" ref="IQ337:KK337" si="1649">MAX((MIN(CZ337+IP337,$IO$7))-GT337,0)</f>
        <v>0</v>
      </c>
      <c r="IR337" s="162">
        <f t="shared" si="1649"/>
        <v>0</v>
      </c>
      <c r="IS337" s="162">
        <f t="shared" si="1649"/>
        <v>0</v>
      </c>
      <c r="IT337" s="162">
        <f t="shared" si="1649"/>
        <v>0</v>
      </c>
      <c r="IU337" s="162">
        <f t="shared" si="1649"/>
        <v>0</v>
      </c>
      <c r="IV337" s="162">
        <f t="shared" si="1649"/>
        <v>0</v>
      </c>
      <c r="IW337" s="162">
        <f t="shared" si="1649"/>
        <v>0</v>
      </c>
      <c r="IX337" s="162">
        <f t="shared" si="1649"/>
        <v>0</v>
      </c>
      <c r="IY337" s="162">
        <f t="shared" si="1649"/>
        <v>0</v>
      </c>
      <c r="IZ337" s="162">
        <f t="shared" si="1649"/>
        <v>0</v>
      </c>
      <c r="JA337" s="162">
        <f t="shared" si="1649"/>
        <v>0</v>
      </c>
      <c r="JB337" s="162">
        <f t="shared" si="1649"/>
        <v>0</v>
      </c>
      <c r="JC337" s="162">
        <f t="shared" si="1649"/>
        <v>0</v>
      </c>
      <c r="JD337" s="162">
        <f t="shared" si="1649"/>
        <v>0</v>
      </c>
      <c r="JE337" s="162">
        <f t="shared" si="1649"/>
        <v>0</v>
      </c>
      <c r="JF337" s="162">
        <f t="shared" si="1649"/>
        <v>0</v>
      </c>
      <c r="JG337" s="162">
        <f t="shared" si="1649"/>
        <v>0</v>
      </c>
      <c r="JH337" s="162">
        <f t="shared" si="1649"/>
        <v>0</v>
      </c>
      <c r="JI337" s="162">
        <f t="shared" si="1649"/>
        <v>0</v>
      </c>
      <c r="JJ337" s="162">
        <f t="shared" si="1649"/>
        <v>0</v>
      </c>
      <c r="JK337" s="162">
        <f t="shared" si="1649"/>
        <v>0</v>
      </c>
      <c r="JL337" s="162">
        <f t="shared" si="1649"/>
        <v>0</v>
      </c>
      <c r="JM337" s="162">
        <f t="shared" si="1649"/>
        <v>0</v>
      </c>
      <c r="JN337" s="162">
        <f t="shared" si="1649"/>
        <v>0</v>
      </c>
      <c r="JO337" s="162">
        <f t="shared" si="1649"/>
        <v>0</v>
      </c>
      <c r="JP337" s="162">
        <f t="shared" si="1649"/>
        <v>0</v>
      </c>
      <c r="JQ337" s="162">
        <f t="shared" si="1649"/>
        <v>0</v>
      </c>
      <c r="JR337" s="162">
        <f t="shared" si="1649"/>
        <v>0</v>
      </c>
      <c r="JS337" s="162">
        <f t="shared" si="1649"/>
        <v>0</v>
      </c>
      <c r="JT337" s="162">
        <f t="shared" si="1649"/>
        <v>0</v>
      </c>
      <c r="JU337" s="162">
        <f t="shared" si="1649"/>
        <v>0</v>
      </c>
      <c r="JV337" s="162">
        <f t="shared" si="1649"/>
        <v>0</v>
      </c>
      <c r="JW337" s="162">
        <f t="shared" si="1649"/>
        <v>0</v>
      </c>
      <c r="JX337" s="162">
        <f t="shared" si="1649"/>
        <v>0</v>
      </c>
      <c r="JY337" s="162">
        <f t="shared" si="1649"/>
        <v>0</v>
      </c>
      <c r="JZ337" s="162">
        <f t="shared" si="1649"/>
        <v>0</v>
      </c>
      <c r="KA337" s="162">
        <f t="shared" si="1649"/>
        <v>0</v>
      </c>
      <c r="KB337" s="162">
        <f t="shared" si="1649"/>
        <v>0</v>
      </c>
      <c r="KC337" s="162">
        <f t="shared" si="1649"/>
        <v>0</v>
      </c>
      <c r="KD337" s="162">
        <f t="shared" si="1649"/>
        <v>0</v>
      </c>
      <c r="KE337" s="162">
        <f t="shared" si="1649"/>
        <v>0</v>
      </c>
      <c r="KF337" s="162">
        <f t="shared" si="1649"/>
        <v>0</v>
      </c>
      <c r="KG337" s="162">
        <f t="shared" si="1649"/>
        <v>0</v>
      </c>
      <c r="KH337" s="162">
        <f t="shared" si="1649"/>
        <v>0</v>
      </c>
      <c r="KI337" s="162">
        <f t="shared" si="1649"/>
        <v>0</v>
      </c>
      <c r="KJ337" s="162">
        <f t="shared" si="1649"/>
        <v>0</v>
      </c>
      <c r="KK337" s="162">
        <f t="shared" si="1649"/>
        <v>0</v>
      </c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/>
    </row>
    <row r="338" ht="14.25" customHeight="1" spans="1:326" x14ac:dyDescent="0.25">
      <c r="A338" s="1">
        <v>11</v>
      </c>
      <c r="B338" s="1">
        <f t="shared" ref="B338:C338" si="1650">B337+1</f>
        <v>328</v>
      </c>
      <c r="C338" s="232">
        <f t="shared" si="1650"/>
        <v>43793</v>
      </c>
      <c r="D338" s="162">
        <f t="shared" si="9"/>
        <v>0</v>
      </c>
      <c r="E338" s="162">
        <f>(SUMIFS(Profile!$F$2:$F$17521,Profile!$B$2:$B$17521,$B338,Profile!$C$2:$C$17521,E$8))*$C$6</f>
        <v>0</v>
      </c>
      <c r="F338" s="162">
        <f>(SUMIFS(Profile!$F$2:$F$17521,Profile!$B$2:$B$17521,$B338,Profile!$C$2:$C$17521,F$8))*$C$6</f>
        <v>0</v>
      </c>
      <c r="G338" s="162">
        <f>(SUMIFS(Profile!$F$2:$F$17521,Profile!$B$2:$B$17521,$B338,Profile!$C$2:$C$17521,G$8))*$C$6</f>
        <v>0</v>
      </c>
      <c r="H338" s="162">
        <f>(SUMIFS(Profile!$F$2:$F$17521,Profile!$B$2:$B$17521,$B338,Profile!$C$2:$C$17521,H$8))*$C$6</f>
        <v>0</v>
      </c>
      <c r="I338" s="162">
        <f>(SUMIFS(Profile!$F$2:$F$17521,Profile!$B$2:$B$17521,$B338,Profile!$C$2:$C$17521,I$8))*$C$6</f>
        <v>0</v>
      </c>
      <c r="J338" s="162">
        <f>(SUMIFS(Profile!$F$2:$F$17521,Profile!$B$2:$B$17521,$B338,Profile!$C$2:$C$17521,J$8))*$C$6</f>
        <v>0</v>
      </c>
      <c r="K338" s="162">
        <f>(SUMIFS(Profile!$F$2:$F$17521,Profile!$B$2:$B$17521,$B338,Profile!$C$2:$C$17521,K$8))*$C$6</f>
        <v>0</v>
      </c>
      <c r="L338" s="162">
        <f>(SUMIFS(Profile!$F$2:$F$17521,Profile!$B$2:$B$17521,$B338,Profile!$C$2:$C$17521,L$8))*$C$6</f>
        <v>0</v>
      </c>
      <c r="M338" s="162">
        <f>(SUMIFS(Profile!$F$2:$F$17521,Profile!$B$2:$B$17521,$B338,Profile!$C$2:$C$17521,M$8))*$C$6</f>
        <v>0</v>
      </c>
      <c r="N338" s="162">
        <f>(SUMIFS(Profile!$F$2:$F$17521,Profile!$B$2:$B$17521,$B338,Profile!$C$2:$C$17521,N$8))*$C$6</f>
        <v>0</v>
      </c>
      <c r="O338" s="162">
        <f>(SUMIFS(Profile!$F$2:$F$17521,Profile!$B$2:$B$17521,$B338,Profile!$C$2:$C$17521,O$8))*$C$6</f>
        <v>0</v>
      </c>
      <c r="P338" s="162">
        <f>(SUMIFS(Profile!$F$2:$F$17521,Profile!$B$2:$B$17521,$B338,Profile!$C$2:$C$17521,P$8))*$C$6</f>
        <v>0</v>
      </c>
      <c r="Q338" s="162">
        <f>(SUMIFS(Profile!$F$2:$F$17521,Profile!$B$2:$B$17521,$B338,Profile!$C$2:$C$17521,Q$8))*$C$6</f>
        <v>0</v>
      </c>
      <c r="R338" s="162">
        <f>(SUMIFS(Profile!$F$2:$F$17521,Profile!$B$2:$B$17521,$B338,Profile!$C$2:$C$17521,R$8))*$C$6</f>
        <v>0</v>
      </c>
      <c r="S338" s="162">
        <f>(SUMIFS(Profile!$F$2:$F$17521,Profile!$B$2:$B$17521,$B338,Profile!$C$2:$C$17521,S$8))*$C$6</f>
        <v>0</v>
      </c>
      <c r="T338" s="162">
        <f>(SUMIFS(Profile!$F$2:$F$17521,Profile!$B$2:$B$17521,$B338,Profile!$C$2:$C$17521,T$8))*$C$6</f>
        <v>0</v>
      </c>
      <c r="U338" s="162">
        <f>(SUMIFS(Profile!$F$2:$F$17521,Profile!$B$2:$B$17521,$B338,Profile!$C$2:$C$17521,U$8))*$C$6</f>
        <v>0</v>
      </c>
      <c r="V338" s="162">
        <f>(SUMIFS(Profile!$F$2:$F$17521,Profile!$B$2:$B$17521,$B338,Profile!$C$2:$C$17521,V$8))*$C$6</f>
        <v>0</v>
      </c>
      <c r="W338" s="162">
        <f>(SUMIFS(Profile!$F$2:$F$17521,Profile!$B$2:$B$17521,$B338,Profile!$C$2:$C$17521,W$8))*$C$6</f>
        <v>0</v>
      </c>
      <c r="X338" s="162">
        <f>(SUMIFS(Profile!$F$2:$F$17521,Profile!$B$2:$B$17521,$B338,Profile!$C$2:$C$17521,X$8))*$C$6</f>
        <v>0</v>
      </c>
      <c r="Y338" s="162">
        <f>(SUMIFS(Profile!$F$2:$F$17521,Profile!$B$2:$B$17521,$B338,Profile!$C$2:$C$17521,Y$8))*$C$6</f>
        <v>0</v>
      </c>
      <c r="Z338" s="162">
        <f>(SUMIFS(Profile!$F$2:$F$17521,Profile!$B$2:$B$17521,$B338,Profile!$C$2:$C$17521,Z$8))*$C$6</f>
        <v>0</v>
      </c>
      <c r="AA338" s="162">
        <f>(SUMIFS(Profile!$F$2:$F$17521,Profile!$B$2:$B$17521,$B338,Profile!$C$2:$C$17521,AA$8))*$C$6</f>
        <v>0</v>
      </c>
      <c r="AB338" s="162">
        <f>(SUMIFS(Profile!$F$2:$F$17521,Profile!$B$2:$B$17521,$B338,Profile!$C$2:$C$17521,AB$8))*$C$6</f>
        <v>0</v>
      </c>
      <c r="AC338" s="162">
        <f>(SUMIFS(Profile!$F$2:$F$17521,Profile!$B$2:$B$17521,$B338,Profile!$C$2:$C$17521,AC$8))*$C$6</f>
        <v>0</v>
      </c>
      <c r="AD338" s="162">
        <f>(SUMIFS(Profile!$F$2:$F$17521,Profile!$B$2:$B$17521,$B338,Profile!$C$2:$C$17521,AD$8))*$C$6</f>
        <v>0</v>
      </c>
      <c r="AE338" s="162">
        <f>(SUMIFS(Profile!$F$2:$F$17521,Profile!$B$2:$B$17521,$B338,Profile!$C$2:$C$17521,AE$8))*$C$6</f>
        <v>0</v>
      </c>
      <c r="AF338" s="162">
        <f>(SUMIFS(Profile!$F$2:$F$17521,Profile!$B$2:$B$17521,$B338,Profile!$C$2:$C$17521,AF$8))*$C$6</f>
        <v>0</v>
      </c>
      <c r="AG338" s="162">
        <f>(SUMIFS(Profile!$F$2:$F$17521,Profile!$B$2:$B$17521,$B338,Profile!$C$2:$C$17521,AG$8))*$C$6</f>
        <v>0</v>
      </c>
      <c r="AH338" s="162">
        <f>(SUMIFS(Profile!$F$2:$F$17521,Profile!$B$2:$B$17521,$B338,Profile!$C$2:$C$17521,AH$8))*$C$6</f>
        <v>0</v>
      </c>
      <c r="AI338" s="162">
        <f>(SUMIFS(Profile!$F$2:$F$17521,Profile!$B$2:$B$17521,$B338,Profile!$C$2:$C$17521,AI$8))*$C$6</f>
        <v>0</v>
      </c>
      <c r="AJ338" s="162">
        <f>(SUMIFS(Profile!$F$2:$F$17521,Profile!$B$2:$B$17521,$B338,Profile!$C$2:$C$17521,AJ$8))*$C$6</f>
        <v>0</v>
      </c>
      <c r="AK338" s="162">
        <f>(SUMIFS(Profile!$F$2:$F$17521,Profile!$B$2:$B$17521,$B338,Profile!$C$2:$C$17521,AK$8))*$C$6</f>
        <v>0</v>
      </c>
      <c r="AL338" s="162">
        <f>(SUMIFS(Profile!$F$2:$F$17521,Profile!$B$2:$B$17521,$B338,Profile!$C$2:$C$17521,AL$8))*$C$6</f>
        <v>0</v>
      </c>
      <c r="AM338" s="162">
        <f>(SUMIFS(Profile!$F$2:$F$17521,Profile!$B$2:$B$17521,$B338,Profile!$C$2:$C$17521,AM$8))*$C$6</f>
        <v>0</v>
      </c>
      <c r="AN338" s="162">
        <f>(SUMIFS(Profile!$F$2:$F$17521,Profile!$B$2:$B$17521,$B338,Profile!$C$2:$C$17521,AN$8))*$C$6</f>
        <v>0</v>
      </c>
      <c r="AO338" s="162">
        <f>(SUMIFS(Profile!$F$2:$F$17521,Profile!$B$2:$B$17521,$B338,Profile!$C$2:$C$17521,AO$8))*$C$6</f>
        <v>0</v>
      </c>
      <c r="AP338" s="162">
        <f>(SUMIFS(Profile!$F$2:$F$17521,Profile!$B$2:$B$17521,$B338,Profile!$C$2:$C$17521,AP$8))*$C$6</f>
        <v>0</v>
      </c>
      <c r="AQ338" s="162">
        <f>(SUMIFS(Profile!$F$2:$F$17521,Profile!$B$2:$B$17521,$B338,Profile!$C$2:$C$17521,AQ$8))*$C$6</f>
        <v>0</v>
      </c>
      <c r="AR338" s="162">
        <f>(SUMIFS(Profile!$F$2:$F$17521,Profile!$B$2:$B$17521,$B338,Profile!$C$2:$C$17521,AR$8))*$C$6</f>
        <v>0</v>
      </c>
      <c r="AS338" s="162">
        <f>(SUMIFS(Profile!$F$2:$F$17521,Profile!$B$2:$B$17521,$B338,Profile!$C$2:$C$17521,AS$8))*$C$6</f>
        <v>0</v>
      </c>
      <c r="AT338" s="162">
        <f>(SUMIFS(Profile!$F$2:$F$17521,Profile!$B$2:$B$17521,$B338,Profile!$C$2:$C$17521,AT$8))*$C$6</f>
        <v>0</v>
      </c>
      <c r="AU338" s="162">
        <f>(SUMIFS(Profile!$F$2:$F$17521,Profile!$B$2:$B$17521,$B338,Profile!$C$2:$C$17521,AU$8))*$C$6</f>
        <v>0</v>
      </c>
      <c r="AV338" s="162">
        <f>(SUMIFS(Profile!$F$2:$F$17521,Profile!$B$2:$B$17521,$B338,Profile!$C$2:$C$17521,AV$8))*$C$6</f>
        <v>0</v>
      </c>
      <c r="AW338" s="162">
        <f>(SUMIFS(Profile!$F$2:$F$17521,Profile!$B$2:$B$17521,$B338,Profile!$C$2:$C$17521,AW$8))*$C$6</f>
        <v>0</v>
      </c>
      <c r="AX338" s="162">
        <f>(SUMIFS(Profile!$F$2:$F$17521,Profile!$B$2:$B$17521,$B338,Profile!$C$2:$C$17521,AX$8))*$C$6</f>
        <v>0</v>
      </c>
      <c r="AY338" s="162">
        <f>(SUMIFS(Profile!$F$2:$F$17521,Profile!$B$2:$B$17521,$B338,Profile!$C$2:$C$17521,AY$8))*$C$6</f>
        <v>0</v>
      </c>
      <c r="AZ338" s="162">
        <f>(SUMIFS(Profile!$F$2:$F$17521,Profile!$B$2:$B$17521,$B338,Profile!$C$2:$C$17521,AZ$8))*$C$6</f>
        <v>0</v>
      </c>
      <c r="BA338" s="162">
        <f t="shared" si="10"/>
        <v>0</v>
      </c>
      <c r="BB338" s="162">
        <f>(SUMIFS(Profile!$E$2:$E$17521,Profile!$B$2:$B$17521,$B338,Profile!$C$2:$C$17521,BB$8))*$C$9</f>
        <v>0</v>
      </c>
      <c r="BC338" s="162">
        <f>(SUMIFS(Profile!$E$2:$E$17521,Profile!$B$2:$B$17521,$B338,Profile!$C$2:$C$17521,BC$8))*$C$9</f>
        <v>0</v>
      </c>
      <c r="BD338" s="162">
        <f>(SUMIFS(Profile!$E$2:$E$17521,Profile!$B$2:$B$17521,$B338,Profile!$C$2:$C$17521,BD$8))*$C$9</f>
        <v>0</v>
      </c>
      <c r="BE338" s="162">
        <f>(SUMIFS(Profile!$E$2:$E$17521,Profile!$B$2:$B$17521,$B338,Profile!$C$2:$C$17521,BE$8))*$C$9</f>
        <v>0</v>
      </c>
      <c r="BF338" s="162">
        <f>(SUMIFS(Profile!$E$2:$E$17521,Profile!$B$2:$B$17521,$B338,Profile!$C$2:$C$17521,BF$8))*$C$9</f>
        <v>0</v>
      </c>
      <c r="BG338" s="162">
        <f>(SUMIFS(Profile!$E$2:$E$17521,Profile!$B$2:$B$17521,$B338,Profile!$C$2:$C$17521,BG$8))*$C$9</f>
        <v>0</v>
      </c>
      <c r="BH338" s="162">
        <f>(SUMIFS(Profile!$E$2:$E$17521,Profile!$B$2:$B$17521,$B338,Profile!$C$2:$C$17521,BH$8))*$C$9</f>
        <v>0</v>
      </c>
      <c r="BI338" s="162">
        <f>(SUMIFS(Profile!$E$2:$E$17521,Profile!$B$2:$B$17521,$B338,Profile!$C$2:$C$17521,BI$8))*$C$9</f>
        <v>0</v>
      </c>
      <c r="BJ338" s="162">
        <f>(SUMIFS(Profile!$E$2:$E$17521,Profile!$B$2:$B$17521,$B338,Profile!$C$2:$C$17521,BJ$8))*$C$9</f>
        <v>0</v>
      </c>
      <c r="BK338" s="162">
        <f>(SUMIFS(Profile!$E$2:$E$17521,Profile!$B$2:$B$17521,$B338,Profile!$C$2:$C$17521,BK$8))*$C$9</f>
        <v>0</v>
      </c>
      <c r="BL338" s="162">
        <f>(SUMIFS(Profile!$E$2:$E$17521,Profile!$B$2:$B$17521,$B338,Profile!$C$2:$C$17521,BL$8))*$C$9</f>
        <v>0</v>
      </c>
      <c r="BM338" s="162">
        <f>(SUMIFS(Profile!$E$2:$E$17521,Profile!$B$2:$B$17521,$B338,Profile!$C$2:$C$17521,BM$8))*$C$9</f>
        <v>0</v>
      </c>
      <c r="BN338" s="162">
        <f>(SUMIFS(Profile!$E$2:$E$17521,Profile!$B$2:$B$17521,$B338,Profile!$C$2:$C$17521,BN$8))*$C$9</f>
        <v>0</v>
      </c>
      <c r="BO338" s="162">
        <f>(SUMIFS(Profile!$E$2:$E$17521,Profile!$B$2:$B$17521,$B338,Profile!$C$2:$C$17521,BO$8))*$C$9</f>
        <v>0</v>
      </c>
      <c r="BP338" s="162">
        <f>(SUMIFS(Profile!$E$2:$E$17521,Profile!$B$2:$B$17521,$B338,Profile!$C$2:$C$17521,BP$8))*$C$9</f>
        <v>0</v>
      </c>
      <c r="BQ338" s="162">
        <f>(SUMIFS(Profile!$E$2:$E$17521,Profile!$B$2:$B$17521,$B338,Profile!$C$2:$C$17521,BQ$8))*$C$9</f>
        <v>0</v>
      </c>
      <c r="BR338" s="162">
        <f>(SUMIFS(Profile!$E$2:$E$17521,Profile!$B$2:$B$17521,$B338,Profile!$C$2:$C$17521,BR$8))*$C$9</f>
        <v>0</v>
      </c>
      <c r="BS338" s="162">
        <f>(SUMIFS(Profile!$E$2:$E$17521,Profile!$B$2:$B$17521,$B338,Profile!$C$2:$C$17521,BS$8))*$C$9</f>
        <v>0</v>
      </c>
      <c r="BT338" s="162">
        <f>(SUMIFS(Profile!$E$2:$E$17521,Profile!$B$2:$B$17521,$B338,Profile!$C$2:$C$17521,BT$8))*$C$9</f>
        <v>0</v>
      </c>
      <c r="BU338" s="162">
        <f>(SUMIFS(Profile!$E$2:$E$17521,Profile!$B$2:$B$17521,$B338,Profile!$C$2:$C$17521,BU$8))*$C$9</f>
        <v>0</v>
      </c>
      <c r="BV338" s="162">
        <f>(SUMIFS(Profile!$E$2:$E$17521,Profile!$B$2:$B$17521,$B338,Profile!$C$2:$C$17521,BV$8))*$C$9</f>
        <v>0</v>
      </c>
      <c r="BW338" s="162">
        <f>(SUMIFS(Profile!$E$2:$E$17521,Profile!$B$2:$B$17521,$B338,Profile!$C$2:$C$17521,BW$8))*$C$9</f>
        <v>0</v>
      </c>
      <c r="BX338" s="162">
        <f>(SUMIFS(Profile!$E$2:$E$17521,Profile!$B$2:$B$17521,$B338,Profile!$C$2:$C$17521,BX$8))*$C$9</f>
        <v>0</v>
      </c>
      <c r="BY338" s="162">
        <f>(SUMIFS(Profile!$E$2:$E$17521,Profile!$B$2:$B$17521,$B338,Profile!$C$2:$C$17521,BY$8))*$C$9</f>
        <v>0</v>
      </c>
      <c r="BZ338" s="162">
        <f>(SUMIFS(Profile!$E$2:$E$17521,Profile!$B$2:$B$17521,$B338,Profile!$C$2:$C$17521,BZ$8))*$C$9</f>
        <v>0</v>
      </c>
      <c r="CA338" s="162">
        <f>(SUMIFS(Profile!$E$2:$E$17521,Profile!$B$2:$B$17521,$B338,Profile!$C$2:$C$17521,CA$8))*$C$9</f>
        <v>0</v>
      </c>
      <c r="CB338" s="162">
        <f>(SUMIFS(Profile!$E$2:$E$17521,Profile!$B$2:$B$17521,$B338,Profile!$C$2:$C$17521,CB$8))*$C$9</f>
        <v>0</v>
      </c>
      <c r="CC338" s="162">
        <f>(SUMIFS(Profile!$E$2:$E$17521,Profile!$B$2:$B$17521,$B338,Profile!$C$2:$C$17521,CC$8))*$C$9</f>
        <v>0</v>
      </c>
      <c r="CD338" s="162">
        <f>(SUMIFS(Profile!$E$2:$E$17521,Profile!$B$2:$B$17521,$B338,Profile!$C$2:$C$17521,CD$8))*$C$9</f>
        <v>0</v>
      </c>
      <c r="CE338" s="162">
        <f>(SUMIFS(Profile!$E$2:$E$17521,Profile!$B$2:$B$17521,$B338,Profile!$C$2:$C$17521,CE$8))*$C$9</f>
        <v>0</v>
      </c>
      <c r="CF338" s="162">
        <f>(SUMIFS(Profile!$E$2:$E$17521,Profile!$B$2:$B$17521,$B338,Profile!$C$2:$C$17521,CF$8))*$C$9</f>
        <v>0</v>
      </c>
      <c r="CG338" s="162">
        <f>(SUMIFS(Profile!$E$2:$E$17521,Profile!$B$2:$B$17521,$B338,Profile!$C$2:$C$17521,CG$8))*$C$9</f>
        <v>0</v>
      </c>
      <c r="CH338" s="162">
        <f>(SUMIFS(Profile!$E$2:$E$17521,Profile!$B$2:$B$17521,$B338,Profile!$C$2:$C$17521,CH$8))*$C$9</f>
        <v>0</v>
      </c>
      <c r="CI338" s="162">
        <f>(SUMIFS(Profile!$E$2:$E$17521,Profile!$B$2:$B$17521,$B338,Profile!$C$2:$C$17521,CI$8))*$C$9</f>
        <v>0</v>
      </c>
      <c r="CJ338" s="162">
        <f>(SUMIFS(Profile!$E$2:$E$17521,Profile!$B$2:$B$17521,$B338,Profile!$C$2:$C$17521,CJ$8))*$C$9</f>
        <v>0</v>
      </c>
      <c r="CK338" s="162">
        <f>(SUMIFS(Profile!$E$2:$E$17521,Profile!$B$2:$B$17521,$B338,Profile!$C$2:$C$17521,CK$8))*$C$9</f>
        <v>0</v>
      </c>
      <c r="CL338" s="162">
        <f>(SUMIFS(Profile!$E$2:$E$17521,Profile!$B$2:$B$17521,$B338,Profile!$C$2:$C$17521,CL$8))*$C$9</f>
        <v>0</v>
      </c>
      <c r="CM338" s="162">
        <f>(SUMIFS(Profile!$E$2:$E$17521,Profile!$B$2:$B$17521,$B338,Profile!$C$2:$C$17521,CM$8))*$C$9</f>
        <v>0</v>
      </c>
      <c r="CN338" s="162">
        <f>(SUMIFS(Profile!$E$2:$E$17521,Profile!$B$2:$B$17521,$B338,Profile!$C$2:$C$17521,CN$8))*$C$9</f>
        <v>0</v>
      </c>
      <c r="CO338" s="162">
        <f>(SUMIFS(Profile!$E$2:$E$17521,Profile!$B$2:$B$17521,$B338,Profile!$C$2:$C$17521,CO$8))*$C$9</f>
        <v>0</v>
      </c>
      <c r="CP338" s="162">
        <f>(SUMIFS(Profile!$E$2:$E$17521,Profile!$B$2:$B$17521,$B338,Profile!$C$2:$C$17521,CP$8))*$C$9</f>
        <v>0</v>
      </c>
      <c r="CQ338" s="162">
        <f>(SUMIFS(Profile!$E$2:$E$17521,Profile!$B$2:$B$17521,$B338,Profile!$C$2:$C$17521,CQ$8))*$C$9</f>
        <v>0</v>
      </c>
      <c r="CR338" s="162">
        <f>(SUMIFS(Profile!$E$2:$E$17521,Profile!$B$2:$B$17521,$B338,Profile!$C$2:$C$17521,CR$8))*$C$9</f>
        <v>0</v>
      </c>
      <c r="CS338" s="162">
        <f>(SUMIFS(Profile!$E$2:$E$17521,Profile!$B$2:$B$17521,$B338,Profile!$C$2:$C$17521,CS$8))*$C$9</f>
        <v>0</v>
      </c>
      <c r="CT338" s="162">
        <f>(SUMIFS(Profile!$E$2:$E$17521,Profile!$B$2:$B$17521,$B338,Profile!$C$2:$C$17521,CT$8))*$C$9</f>
        <v>0</v>
      </c>
      <c r="CU338" s="162">
        <f>(SUMIFS(Profile!$E$2:$E$17521,Profile!$B$2:$B$17521,$B338,Profile!$C$2:$C$17521,CU$8))*$C$9</f>
        <v>0</v>
      </c>
      <c r="CV338" s="162">
        <f>(SUMIFS(Profile!$E$2:$E$17521,Profile!$B$2:$B$17521,$B338,Profile!$C$2:$C$17521,CV$8))*$C$9</f>
        <v>0</v>
      </c>
      <c r="CW338" s="162">
        <f>(SUMIFS(Profile!$E$2:$E$17521,Profile!$B$2:$B$17521,$B338,Profile!$C$2:$C$17521,CW$8))*$C$9</f>
        <v>0</v>
      </c>
      <c r="CX338" s="162">
        <f t="shared" si="11"/>
        <v>0</v>
      </c>
      <c r="CY338" s="162">
        <f t="shared" ref="CY338:ET338" si="1651">MAX(BB338-E338,0)</f>
        <v>0</v>
      </c>
      <c r="CZ338" s="162">
        <f t="shared" si="1651"/>
        <v>0</v>
      </c>
      <c r="DA338" s="162">
        <f t="shared" si="1651"/>
        <v>0</v>
      </c>
      <c r="DB338" s="162">
        <f t="shared" si="1651"/>
        <v>0</v>
      </c>
      <c r="DC338" s="162">
        <f t="shared" si="1651"/>
        <v>0</v>
      </c>
      <c r="DD338" s="162">
        <f t="shared" si="1651"/>
        <v>0</v>
      </c>
      <c r="DE338" s="162">
        <f t="shared" si="1651"/>
        <v>0</v>
      </c>
      <c r="DF338" s="162">
        <f t="shared" si="1651"/>
        <v>0</v>
      </c>
      <c r="DG338" s="162">
        <f t="shared" si="1651"/>
        <v>0</v>
      </c>
      <c r="DH338" s="162">
        <f t="shared" si="1651"/>
        <v>0</v>
      </c>
      <c r="DI338" s="162">
        <f t="shared" si="1651"/>
        <v>0</v>
      </c>
      <c r="DJ338" s="162">
        <f t="shared" si="1651"/>
        <v>0</v>
      </c>
      <c r="DK338" s="162">
        <f t="shared" si="1651"/>
        <v>0</v>
      </c>
      <c r="DL338" s="162">
        <f t="shared" si="1651"/>
        <v>0</v>
      </c>
      <c r="DM338" s="162">
        <f t="shared" si="1651"/>
        <v>0</v>
      </c>
      <c r="DN338" s="162">
        <f t="shared" si="1651"/>
        <v>0</v>
      </c>
      <c r="DO338" s="162">
        <f t="shared" si="1651"/>
        <v>0</v>
      </c>
      <c r="DP338" s="162">
        <f t="shared" si="1651"/>
        <v>0</v>
      </c>
      <c r="DQ338" s="162">
        <f t="shared" si="1651"/>
        <v>0</v>
      </c>
      <c r="DR338" s="162">
        <f t="shared" si="1651"/>
        <v>0</v>
      </c>
      <c r="DS338" s="162">
        <f t="shared" si="1651"/>
        <v>0</v>
      </c>
      <c r="DT338" s="162">
        <f t="shared" si="1651"/>
        <v>0</v>
      </c>
      <c r="DU338" s="162">
        <f t="shared" si="1651"/>
        <v>0</v>
      </c>
      <c r="DV338" s="162">
        <f t="shared" si="1651"/>
        <v>0</v>
      </c>
      <c r="DW338" s="162">
        <f t="shared" si="1651"/>
        <v>0</v>
      </c>
      <c r="DX338" s="162">
        <f t="shared" si="1651"/>
        <v>0</v>
      </c>
      <c r="DY338" s="162">
        <f t="shared" si="1651"/>
        <v>0</v>
      </c>
      <c r="DZ338" s="162">
        <f t="shared" si="1651"/>
        <v>0</v>
      </c>
      <c r="EA338" s="162">
        <f t="shared" si="1651"/>
        <v>0</v>
      </c>
      <c r="EB338" s="162">
        <f t="shared" si="1651"/>
        <v>0</v>
      </c>
      <c r="EC338" s="162">
        <f t="shared" si="1651"/>
        <v>0</v>
      </c>
      <c r="ED338" s="162">
        <f t="shared" si="1651"/>
        <v>0</v>
      </c>
      <c r="EE338" s="162">
        <f t="shared" si="1651"/>
        <v>0</v>
      </c>
      <c r="EF338" s="162">
        <f t="shared" si="1651"/>
        <v>0</v>
      </c>
      <c r="EG338" s="162">
        <f t="shared" si="1651"/>
        <v>0</v>
      </c>
      <c r="EH338" s="162">
        <f t="shared" si="1651"/>
        <v>0</v>
      </c>
      <c r="EI338" s="162">
        <f t="shared" si="1651"/>
        <v>0</v>
      </c>
      <c r="EJ338" s="162">
        <f t="shared" si="1651"/>
        <v>0</v>
      </c>
      <c r="EK338" s="162">
        <f t="shared" si="1651"/>
        <v>0</v>
      </c>
      <c r="EL338" s="162">
        <f t="shared" si="1651"/>
        <v>0</v>
      </c>
      <c r="EM338" s="162">
        <f t="shared" si="1651"/>
        <v>0</v>
      </c>
      <c r="EN338" s="162">
        <f t="shared" si="1651"/>
        <v>0</v>
      </c>
      <c r="EO338" s="162">
        <f t="shared" si="1651"/>
        <v>0</v>
      </c>
      <c r="EP338" s="162">
        <f t="shared" si="1651"/>
        <v>0</v>
      </c>
      <c r="EQ338" s="162">
        <f t="shared" si="1651"/>
        <v>0</v>
      </c>
      <c r="ER338" s="162">
        <f t="shared" si="1651"/>
        <v>0</v>
      </c>
      <c r="ES338" s="162">
        <f t="shared" si="1651"/>
        <v>0</v>
      </c>
      <c r="ET338" s="162">
        <f t="shared" si="1651"/>
        <v>0</v>
      </c>
      <c r="EU338" s="162">
        <f t="shared" si="13"/>
        <v>0</v>
      </c>
      <c r="EV338" s="162">
        <f t="shared" ref="EV338:GQ338" si="1652">BB338-CY338</f>
        <v>0</v>
      </c>
      <c r="EW338" s="162">
        <f t="shared" si="1652"/>
        <v>0</v>
      </c>
      <c r="EX338" s="162">
        <f t="shared" si="1652"/>
        <v>0</v>
      </c>
      <c r="EY338" s="162">
        <f t="shared" si="1652"/>
        <v>0</v>
      </c>
      <c r="EZ338" s="162">
        <f t="shared" si="1652"/>
        <v>0</v>
      </c>
      <c r="FA338" s="162">
        <f t="shared" si="1652"/>
        <v>0</v>
      </c>
      <c r="FB338" s="162">
        <f t="shared" si="1652"/>
        <v>0</v>
      </c>
      <c r="FC338" s="162">
        <f t="shared" si="1652"/>
        <v>0</v>
      </c>
      <c r="FD338" s="162">
        <f t="shared" si="1652"/>
        <v>0</v>
      </c>
      <c r="FE338" s="162">
        <f t="shared" si="1652"/>
        <v>0</v>
      </c>
      <c r="FF338" s="162">
        <f t="shared" si="1652"/>
        <v>0</v>
      </c>
      <c r="FG338" s="162">
        <f t="shared" si="1652"/>
        <v>0</v>
      </c>
      <c r="FH338" s="162">
        <f t="shared" si="1652"/>
        <v>0</v>
      </c>
      <c r="FI338" s="162">
        <f t="shared" si="1652"/>
        <v>0</v>
      </c>
      <c r="FJ338" s="162">
        <f t="shared" si="1652"/>
        <v>0</v>
      </c>
      <c r="FK338" s="162">
        <f t="shared" si="1652"/>
        <v>0</v>
      </c>
      <c r="FL338" s="162">
        <f t="shared" si="1652"/>
        <v>0</v>
      </c>
      <c r="FM338" s="162">
        <f t="shared" si="1652"/>
        <v>0</v>
      </c>
      <c r="FN338" s="162">
        <f t="shared" si="1652"/>
        <v>0</v>
      </c>
      <c r="FO338" s="162">
        <f t="shared" si="1652"/>
        <v>0</v>
      </c>
      <c r="FP338" s="162">
        <f t="shared" si="1652"/>
        <v>0</v>
      </c>
      <c r="FQ338" s="162">
        <f t="shared" si="1652"/>
        <v>0</v>
      </c>
      <c r="FR338" s="162">
        <f t="shared" si="1652"/>
        <v>0</v>
      </c>
      <c r="FS338" s="162">
        <f t="shared" si="1652"/>
        <v>0</v>
      </c>
      <c r="FT338" s="162">
        <f t="shared" si="1652"/>
        <v>0</v>
      </c>
      <c r="FU338" s="162">
        <f t="shared" si="1652"/>
        <v>0</v>
      </c>
      <c r="FV338" s="162">
        <f t="shared" si="1652"/>
        <v>0</v>
      </c>
      <c r="FW338" s="162">
        <f t="shared" si="1652"/>
        <v>0</v>
      </c>
      <c r="FX338" s="162">
        <f t="shared" si="1652"/>
        <v>0</v>
      </c>
      <c r="FY338" s="162">
        <f t="shared" si="1652"/>
        <v>0</v>
      </c>
      <c r="FZ338" s="162">
        <f t="shared" si="1652"/>
        <v>0</v>
      </c>
      <c r="GA338" s="162">
        <f t="shared" si="1652"/>
        <v>0</v>
      </c>
      <c r="GB338" s="162">
        <f t="shared" si="1652"/>
        <v>0</v>
      </c>
      <c r="GC338" s="162">
        <f t="shared" si="1652"/>
        <v>0</v>
      </c>
      <c r="GD338" s="162">
        <f t="shared" si="1652"/>
        <v>0</v>
      </c>
      <c r="GE338" s="162">
        <f t="shared" si="1652"/>
        <v>0</v>
      </c>
      <c r="GF338" s="162">
        <f t="shared" si="1652"/>
        <v>0</v>
      </c>
      <c r="GG338" s="162">
        <f t="shared" si="1652"/>
        <v>0</v>
      </c>
      <c r="GH338" s="162">
        <f t="shared" si="1652"/>
        <v>0</v>
      </c>
      <c r="GI338" s="162">
        <f t="shared" si="1652"/>
        <v>0</v>
      </c>
      <c r="GJ338" s="162">
        <f t="shared" si="1652"/>
        <v>0</v>
      </c>
      <c r="GK338" s="162">
        <f t="shared" si="1652"/>
        <v>0</v>
      </c>
      <c r="GL338" s="162">
        <f t="shared" si="1652"/>
        <v>0</v>
      </c>
      <c r="GM338" s="162">
        <f t="shared" si="1652"/>
        <v>0</v>
      </c>
      <c r="GN338" s="162">
        <f t="shared" si="1652"/>
        <v>0</v>
      </c>
      <c r="GO338" s="162">
        <f t="shared" si="1652"/>
        <v>0</v>
      </c>
      <c r="GP338" s="162">
        <f t="shared" si="1652"/>
        <v>0</v>
      </c>
      <c r="GQ338" s="162">
        <f t="shared" si="1652"/>
        <v>0</v>
      </c>
      <c r="GR338" s="162">
        <f t="shared" si="15"/>
        <v>0</v>
      </c>
      <c r="GS338" s="162">
        <f t="shared" ref="GS338:IN338" si="1653">E338-EV338</f>
        <v>0</v>
      </c>
      <c r="GT338" s="162">
        <f t="shared" si="1653"/>
        <v>0</v>
      </c>
      <c r="GU338" s="162">
        <f t="shared" si="1653"/>
        <v>0</v>
      </c>
      <c r="GV338" s="162">
        <f t="shared" si="1653"/>
        <v>0</v>
      </c>
      <c r="GW338" s="162">
        <f t="shared" si="1653"/>
        <v>0</v>
      </c>
      <c r="GX338" s="162">
        <f t="shared" si="1653"/>
        <v>0</v>
      </c>
      <c r="GY338" s="162">
        <f t="shared" si="1653"/>
        <v>0</v>
      </c>
      <c r="GZ338" s="162">
        <f t="shared" si="1653"/>
        <v>0</v>
      </c>
      <c r="HA338" s="162">
        <f t="shared" si="1653"/>
        <v>0</v>
      </c>
      <c r="HB338" s="162">
        <f t="shared" si="1653"/>
        <v>0</v>
      </c>
      <c r="HC338" s="162">
        <f t="shared" si="1653"/>
        <v>0</v>
      </c>
      <c r="HD338" s="162">
        <f t="shared" si="1653"/>
        <v>0</v>
      </c>
      <c r="HE338" s="162">
        <f t="shared" si="1653"/>
        <v>0</v>
      </c>
      <c r="HF338" s="162">
        <f t="shared" si="1653"/>
        <v>0</v>
      </c>
      <c r="HG338" s="162">
        <f t="shared" si="1653"/>
        <v>0</v>
      </c>
      <c r="HH338" s="162">
        <f t="shared" si="1653"/>
        <v>0</v>
      </c>
      <c r="HI338" s="162">
        <f t="shared" si="1653"/>
        <v>0</v>
      </c>
      <c r="HJ338" s="162">
        <f t="shared" si="1653"/>
        <v>0</v>
      </c>
      <c r="HK338" s="162">
        <f t="shared" si="1653"/>
        <v>0</v>
      </c>
      <c r="HL338" s="162">
        <f t="shared" si="1653"/>
        <v>0</v>
      </c>
      <c r="HM338" s="162">
        <f t="shared" si="1653"/>
        <v>0</v>
      </c>
      <c r="HN338" s="162">
        <f t="shared" si="1653"/>
        <v>0</v>
      </c>
      <c r="HO338" s="162">
        <f t="shared" si="1653"/>
        <v>0</v>
      </c>
      <c r="HP338" s="162">
        <f t="shared" si="1653"/>
        <v>0</v>
      </c>
      <c r="HQ338" s="162">
        <f t="shared" si="1653"/>
        <v>0</v>
      </c>
      <c r="HR338" s="162">
        <f t="shared" si="1653"/>
        <v>0</v>
      </c>
      <c r="HS338" s="162">
        <f t="shared" si="1653"/>
        <v>0</v>
      </c>
      <c r="HT338" s="162">
        <f t="shared" si="1653"/>
        <v>0</v>
      </c>
      <c r="HU338" s="162">
        <f t="shared" si="1653"/>
        <v>0</v>
      </c>
      <c r="HV338" s="162">
        <f t="shared" si="1653"/>
        <v>0</v>
      </c>
      <c r="HW338" s="162">
        <f t="shared" si="1653"/>
        <v>0</v>
      </c>
      <c r="HX338" s="162">
        <f t="shared" si="1653"/>
        <v>0</v>
      </c>
      <c r="HY338" s="162">
        <f t="shared" si="1653"/>
        <v>0</v>
      </c>
      <c r="HZ338" s="162">
        <f t="shared" si="1653"/>
        <v>0</v>
      </c>
      <c r="IA338" s="162">
        <f t="shared" si="1653"/>
        <v>0</v>
      </c>
      <c r="IB338" s="162">
        <f t="shared" si="1653"/>
        <v>0</v>
      </c>
      <c r="IC338" s="162">
        <f t="shared" si="1653"/>
        <v>0</v>
      </c>
      <c r="ID338" s="162">
        <f t="shared" si="1653"/>
        <v>0</v>
      </c>
      <c r="IE338" s="162">
        <f t="shared" si="1653"/>
        <v>0</v>
      </c>
      <c r="IF338" s="162">
        <f t="shared" si="1653"/>
        <v>0</v>
      </c>
      <c r="IG338" s="162">
        <f t="shared" si="1653"/>
        <v>0</v>
      </c>
      <c r="IH338" s="162">
        <f t="shared" si="1653"/>
        <v>0</v>
      </c>
      <c r="II338" s="162">
        <f t="shared" si="1653"/>
        <v>0</v>
      </c>
      <c r="IJ338" s="162">
        <f t="shared" si="1653"/>
        <v>0</v>
      </c>
      <c r="IK338" s="162">
        <f t="shared" si="1653"/>
        <v>0</v>
      </c>
      <c r="IL338" s="162">
        <f t="shared" si="1653"/>
        <v>0</v>
      </c>
      <c r="IM338" s="162">
        <f t="shared" si="1653"/>
        <v>0</v>
      </c>
      <c r="IN338" s="162">
        <f t="shared" si="1653"/>
        <v>0</v>
      </c>
      <c r="IO338" s="162">
        <f t="shared" si="17"/>
        <v>0</v>
      </c>
      <c r="IP338" s="162">
        <f t="shared" si="23"/>
        <v>0</v>
      </c>
      <c r="IQ338" s="162">
        <f t="shared" ref="IQ338:KK338" si="1654">MAX((MIN(CZ338+IP338,$IO$7))-GT338,0)</f>
        <v>0</v>
      </c>
      <c r="IR338" s="162">
        <f t="shared" si="1654"/>
        <v>0</v>
      </c>
      <c r="IS338" s="162">
        <f t="shared" si="1654"/>
        <v>0</v>
      </c>
      <c r="IT338" s="162">
        <f t="shared" si="1654"/>
        <v>0</v>
      </c>
      <c r="IU338" s="162">
        <f t="shared" si="1654"/>
        <v>0</v>
      </c>
      <c r="IV338" s="162">
        <f t="shared" si="1654"/>
        <v>0</v>
      </c>
      <c r="IW338" s="162">
        <f t="shared" si="1654"/>
        <v>0</v>
      </c>
      <c r="IX338" s="162">
        <f t="shared" si="1654"/>
        <v>0</v>
      </c>
      <c r="IY338" s="162">
        <f t="shared" si="1654"/>
        <v>0</v>
      </c>
      <c r="IZ338" s="162">
        <f t="shared" si="1654"/>
        <v>0</v>
      </c>
      <c r="JA338" s="162">
        <f t="shared" si="1654"/>
        <v>0</v>
      </c>
      <c r="JB338" s="162">
        <f t="shared" si="1654"/>
        <v>0</v>
      </c>
      <c r="JC338" s="162">
        <f t="shared" si="1654"/>
        <v>0</v>
      </c>
      <c r="JD338" s="162">
        <f t="shared" si="1654"/>
        <v>0</v>
      </c>
      <c r="JE338" s="162">
        <f t="shared" si="1654"/>
        <v>0</v>
      </c>
      <c r="JF338" s="162">
        <f t="shared" si="1654"/>
        <v>0</v>
      </c>
      <c r="JG338" s="162">
        <f t="shared" si="1654"/>
        <v>0</v>
      </c>
      <c r="JH338" s="162">
        <f t="shared" si="1654"/>
        <v>0</v>
      </c>
      <c r="JI338" s="162">
        <f t="shared" si="1654"/>
        <v>0</v>
      </c>
      <c r="JJ338" s="162">
        <f t="shared" si="1654"/>
        <v>0</v>
      </c>
      <c r="JK338" s="162">
        <f t="shared" si="1654"/>
        <v>0</v>
      </c>
      <c r="JL338" s="162">
        <f t="shared" si="1654"/>
        <v>0</v>
      </c>
      <c r="JM338" s="162">
        <f t="shared" si="1654"/>
        <v>0</v>
      </c>
      <c r="JN338" s="162">
        <f t="shared" si="1654"/>
        <v>0</v>
      </c>
      <c r="JO338" s="162">
        <f t="shared" si="1654"/>
        <v>0</v>
      </c>
      <c r="JP338" s="162">
        <f t="shared" si="1654"/>
        <v>0</v>
      </c>
      <c r="JQ338" s="162">
        <f t="shared" si="1654"/>
        <v>0</v>
      </c>
      <c r="JR338" s="162">
        <f t="shared" si="1654"/>
        <v>0</v>
      </c>
      <c r="JS338" s="162">
        <f t="shared" si="1654"/>
        <v>0</v>
      </c>
      <c r="JT338" s="162">
        <f t="shared" si="1654"/>
        <v>0</v>
      </c>
      <c r="JU338" s="162">
        <f t="shared" si="1654"/>
        <v>0</v>
      </c>
      <c r="JV338" s="162">
        <f t="shared" si="1654"/>
        <v>0</v>
      </c>
      <c r="JW338" s="162">
        <f t="shared" si="1654"/>
        <v>0</v>
      </c>
      <c r="JX338" s="162">
        <f t="shared" si="1654"/>
        <v>0</v>
      </c>
      <c r="JY338" s="162">
        <f t="shared" si="1654"/>
        <v>0</v>
      </c>
      <c r="JZ338" s="162">
        <f t="shared" si="1654"/>
        <v>0</v>
      </c>
      <c r="KA338" s="162">
        <f t="shared" si="1654"/>
        <v>0</v>
      </c>
      <c r="KB338" s="162">
        <f t="shared" si="1654"/>
        <v>0</v>
      </c>
      <c r="KC338" s="162">
        <f t="shared" si="1654"/>
        <v>0</v>
      </c>
      <c r="KD338" s="162">
        <f t="shared" si="1654"/>
        <v>0</v>
      </c>
      <c r="KE338" s="162">
        <f t="shared" si="1654"/>
        <v>0</v>
      </c>
      <c r="KF338" s="162">
        <f t="shared" si="1654"/>
        <v>0</v>
      </c>
      <c r="KG338" s="162">
        <f t="shared" si="1654"/>
        <v>0</v>
      </c>
      <c r="KH338" s="162">
        <f t="shared" si="1654"/>
        <v>0</v>
      </c>
      <c r="KI338" s="162">
        <f t="shared" si="1654"/>
        <v>0</v>
      </c>
      <c r="KJ338" s="162">
        <f t="shared" si="1654"/>
        <v>0</v>
      </c>
      <c r="KK338" s="162">
        <f t="shared" si="1654"/>
        <v>0</v>
      </c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</row>
    <row r="339" ht="14.25" customHeight="1" spans="1:326" x14ac:dyDescent="0.25">
      <c r="A339" s="1">
        <v>11</v>
      </c>
      <c r="B339" s="1">
        <f t="shared" ref="B339:C339" si="1655">B338+1</f>
        <v>329</v>
      </c>
      <c r="C339" s="232">
        <f t="shared" si="1655"/>
        <v>43794</v>
      </c>
      <c r="D339" s="162">
        <f t="shared" si="9"/>
        <v>0</v>
      </c>
      <c r="E339" s="162">
        <f>(SUMIFS(Profile!$F$2:$F$17521,Profile!$B$2:$B$17521,$B339,Profile!$C$2:$C$17521,E$8))*$C$6</f>
        <v>0</v>
      </c>
      <c r="F339" s="162">
        <f>(SUMIFS(Profile!$F$2:$F$17521,Profile!$B$2:$B$17521,$B339,Profile!$C$2:$C$17521,F$8))*$C$6</f>
        <v>0</v>
      </c>
      <c r="G339" s="162">
        <f>(SUMIFS(Profile!$F$2:$F$17521,Profile!$B$2:$B$17521,$B339,Profile!$C$2:$C$17521,G$8))*$C$6</f>
        <v>0</v>
      </c>
      <c r="H339" s="162">
        <f>(SUMIFS(Profile!$F$2:$F$17521,Profile!$B$2:$B$17521,$B339,Profile!$C$2:$C$17521,H$8))*$C$6</f>
        <v>0</v>
      </c>
      <c r="I339" s="162">
        <f>(SUMIFS(Profile!$F$2:$F$17521,Profile!$B$2:$B$17521,$B339,Profile!$C$2:$C$17521,I$8))*$C$6</f>
        <v>0</v>
      </c>
      <c r="J339" s="162">
        <f>(SUMIFS(Profile!$F$2:$F$17521,Profile!$B$2:$B$17521,$B339,Profile!$C$2:$C$17521,J$8))*$C$6</f>
        <v>0</v>
      </c>
      <c r="K339" s="162">
        <f>(SUMIFS(Profile!$F$2:$F$17521,Profile!$B$2:$B$17521,$B339,Profile!$C$2:$C$17521,K$8))*$C$6</f>
        <v>0</v>
      </c>
      <c r="L339" s="162">
        <f>(SUMIFS(Profile!$F$2:$F$17521,Profile!$B$2:$B$17521,$B339,Profile!$C$2:$C$17521,L$8))*$C$6</f>
        <v>0</v>
      </c>
      <c r="M339" s="162">
        <f>(SUMIFS(Profile!$F$2:$F$17521,Profile!$B$2:$B$17521,$B339,Profile!$C$2:$C$17521,M$8))*$C$6</f>
        <v>0</v>
      </c>
      <c r="N339" s="162">
        <f>(SUMIFS(Profile!$F$2:$F$17521,Profile!$B$2:$B$17521,$B339,Profile!$C$2:$C$17521,N$8))*$C$6</f>
        <v>0</v>
      </c>
      <c r="O339" s="162">
        <f>(SUMIFS(Profile!$F$2:$F$17521,Profile!$B$2:$B$17521,$B339,Profile!$C$2:$C$17521,O$8))*$C$6</f>
        <v>0</v>
      </c>
      <c r="P339" s="162">
        <f>(SUMIFS(Profile!$F$2:$F$17521,Profile!$B$2:$B$17521,$B339,Profile!$C$2:$C$17521,P$8))*$C$6</f>
        <v>0</v>
      </c>
      <c r="Q339" s="162">
        <f>(SUMIFS(Profile!$F$2:$F$17521,Profile!$B$2:$B$17521,$B339,Profile!$C$2:$C$17521,Q$8))*$C$6</f>
        <v>0</v>
      </c>
      <c r="R339" s="162">
        <f>(SUMIFS(Profile!$F$2:$F$17521,Profile!$B$2:$B$17521,$B339,Profile!$C$2:$C$17521,R$8))*$C$6</f>
        <v>0</v>
      </c>
      <c r="S339" s="162">
        <f>(SUMIFS(Profile!$F$2:$F$17521,Profile!$B$2:$B$17521,$B339,Profile!$C$2:$C$17521,S$8))*$C$6</f>
        <v>0</v>
      </c>
      <c r="T339" s="162">
        <f>(SUMIFS(Profile!$F$2:$F$17521,Profile!$B$2:$B$17521,$B339,Profile!$C$2:$C$17521,T$8))*$C$6</f>
        <v>0</v>
      </c>
      <c r="U339" s="162">
        <f>(SUMIFS(Profile!$F$2:$F$17521,Profile!$B$2:$B$17521,$B339,Profile!$C$2:$C$17521,U$8))*$C$6</f>
        <v>0</v>
      </c>
      <c r="V339" s="162">
        <f>(SUMIFS(Profile!$F$2:$F$17521,Profile!$B$2:$B$17521,$B339,Profile!$C$2:$C$17521,V$8))*$C$6</f>
        <v>0</v>
      </c>
      <c r="W339" s="162">
        <f>(SUMIFS(Profile!$F$2:$F$17521,Profile!$B$2:$B$17521,$B339,Profile!$C$2:$C$17521,W$8))*$C$6</f>
        <v>0</v>
      </c>
      <c r="X339" s="162">
        <f>(SUMIFS(Profile!$F$2:$F$17521,Profile!$B$2:$B$17521,$B339,Profile!$C$2:$C$17521,X$8))*$C$6</f>
        <v>0</v>
      </c>
      <c r="Y339" s="162">
        <f>(SUMIFS(Profile!$F$2:$F$17521,Profile!$B$2:$B$17521,$B339,Profile!$C$2:$C$17521,Y$8))*$C$6</f>
        <v>0</v>
      </c>
      <c r="Z339" s="162">
        <f>(SUMIFS(Profile!$F$2:$F$17521,Profile!$B$2:$B$17521,$B339,Profile!$C$2:$C$17521,Z$8))*$C$6</f>
        <v>0</v>
      </c>
      <c r="AA339" s="162">
        <f>(SUMIFS(Profile!$F$2:$F$17521,Profile!$B$2:$B$17521,$B339,Profile!$C$2:$C$17521,AA$8))*$C$6</f>
        <v>0</v>
      </c>
      <c r="AB339" s="162">
        <f>(SUMIFS(Profile!$F$2:$F$17521,Profile!$B$2:$B$17521,$B339,Profile!$C$2:$C$17521,AB$8))*$C$6</f>
        <v>0</v>
      </c>
      <c r="AC339" s="162">
        <f>(SUMIFS(Profile!$F$2:$F$17521,Profile!$B$2:$B$17521,$B339,Profile!$C$2:$C$17521,AC$8))*$C$6</f>
        <v>0</v>
      </c>
      <c r="AD339" s="162">
        <f>(SUMIFS(Profile!$F$2:$F$17521,Profile!$B$2:$B$17521,$B339,Profile!$C$2:$C$17521,AD$8))*$C$6</f>
        <v>0</v>
      </c>
      <c r="AE339" s="162">
        <f>(SUMIFS(Profile!$F$2:$F$17521,Profile!$B$2:$B$17521,$B339,Profile!$C$2:$C$17521,AE$8))*$C$6</f>
        <v>0</v>
      </c>
      <c r="AF339" s="162">
        <f>(SUMIFS(Profile!$F$2:$F$17521,Profile!$B$2:$B$17521,$B339,Profile!$C$2:$C$17521,AF$8))*$C$6</f>
        <v>0</v>
      </c>
      <c r="AG339" s="162">
        <f>(SUMIFS(Profile!$F$2:$F$17521,Profile!$B$2:$B$17521,$B339,Profile!$C$2:$C$17521,AG$8))*$C$6</f>
        <v>0</v>
      </c>
      <c r="AH339" s="162">
        <f>(SUMIFS(Profile!$F$2:$F$17521,Profile!$B$2:$B$17521,$B339,Profile!$C$2:$C$17521,AH$8))*$C$6</f>
        <v>0</v>
      </c>
      <c r="AI339" s="162">
        <f>(SUMIFS(Profile!$F$2:$F$17521,Profile!$B$2:$B$17521,$B339,Profile!$C$2:$C$17521,AI$8))*$C$6</f>
        <v>0</v>
      </c>
      <c r="AJ339" s="162">
        <f>(SUMIFS(Profile!$F$2:$F$17521,Profile!$B$2:$B$17521,$B339,Profile!$C$2:$C$17521,AJ$8))*$C$6</f>
        <v>0</v>
      </c>
      <c r="AK339" s="162">
        <f>(SUMIFS(Profile!$F$2:$F$17521,Profile!$B$2:$B$17521,$B339,Profile!$C$2:$C$17521,AK$8))*$C$6</f>
        <v>0</v>
      </c>
      <c r="AL339" s="162">
        <f>(SUMIFS(Profile!$F$2:$F$17521,Profile!$B$2:$B$17521,$B339,Profile!$C$2:$C$17521,AL$8))*$C$6</f>
        <v>0</v>
      </c>
      <c r="AM339" s="162">
        <f>(SUMIFS(Profile!$F$2:$F$17521,Profile!$B$2:$B$17521,$B339,Profile!$C$2:$C$17521,AM$8))*$C$6</f>
        <v>0</v>
      </c>
      <c r="AN339" s="162">
        <f>(SUMIFS(Profile!$F$2:$F$17521,Profile!$B$2:$B$17521,$B339,Profile!$C$2:$C$17521,AN$8))*$C$6</f>
        <v>0</v>
      </c>
      <c r="AO339" s="162">
        <f>(SUMIFS(Profile!$F$2:$F$17521,Profile!$B$2:$B$17521,$B339,Profile!$C$2:$C$17521,AO$8))*$C$6</f>
        <v>0</v>
      </c>
      <c r="AP339" s="162">
        <f>(SUMIFS(Profile!$F$2:$F$17521,Profile!$B$2:$B$17521,$B339,Profile!$C$2:$C$17521,AP$8))*$C$6</f>
        <v>0</v>
      </c>
      <c r="AQ339" s="162">
        <f>(SUMIFS(Profile!$F$2:$F$17521,Profile!$B$2:$B$17521,$B339,Profile!$C$2:$C$17521,AQ$8))*$C$6</f>
        <v>0</v>
      </c>
      <c r="AR339" s="162">
        <f>(SUMIFS(Profile!$F$2:$F$17521,Profile!$B$2:$B$17521,$B339,Profile!$C$2:$C$17521,AR$8))*$C$6</f>
        <v>0</v>
      </c>
      <c r="AS339" s="162">
        <f>(SUMIFS(Profile!$F$2:$F$17521,Profile!$B$2:$B$17521,$B339,Profile!$C$2:$C$17521,AS$8))*$C$6</f>
        <v>0</v>
      </c>
      <c r="AT339" s="162">
        <f>(SUMIFS(Profile!$F$2:$F$17521,Profile!$B$2:$B$17521,$B339,Profile!$C$2:$C$17521,AT$8))*$C$6</f>
        <v>0</v>
      </c>
      <c r="AU339" s="162">
        <f>(SUMIFS(Profile!$F$2:$F$17521,Profile!$B$2:$B$17521,$B339,Profile!$C$2:$C$17521,AU$8))*$C$6</f>
        <v>0</v>
      </c>
      <c r="AV339" s="162">
        <f>(SUMIFS(Profile!$F$2:$F$17521,Profile!$B$2:$B$17521,$B339,Profile!$C$2:$C$17521,AV$8))*$C$6</f>
        <v>0</v>
      </c>
      <c r="AW339" s="162">
        <f>(SUMIFS(Profile!$F$2:$F$17521,Profile!$B$2:$B$17521,$B339,Profile!$C$2:$C$17521,AW$8))*$C$6</f>
        <v>0</v>
      </c>
      <c r="AX339" s="162">
        <f>(SUMIFS(Profile!$F$2:$F$17521,Profile!$B$2:$B$17521,$B339,Profile!$C$2:$C$17521,AX$8))*$C$6</f>
        <v>0</v>
      </c>
      <c r="AY339" s="162">
        <f>(SUMIFS(Profile!$F$2:$F$17521,Profile!$B$2:$B$17521,$B339,Profile!$C$2:$C$17521,AY$8))*$C$6</f>
        <v>0</v>
      </c>
      <c r="AZ339" s="162">
        <f>(SUMIFS(Profile!$F$2:$F$17521,Profile!$B$2:$B$17521,$B339,Profile!$C$2:$C$17521,AZ$8))*$C$6</f>
        <v>0</v>
      </c>
      <c r="BA339" s="162">
        <f t="shared" si="10"/>
        <v>0</v>
      </c>
      <c r="BB339" s="162">
        <f>(SUMIFS(Profile!$E$2:$E$17521,Profile!$B$2:$B$17521,$B339,Profile!$C$2:$C$17521,BB$8))*$C$9</f>
        <v>0</v>
      </c>
      <c r="BC339" s="162">
        <f>(SUMIFS(Profile!$E$2:$E$17521,Profile!$B$2:$B$17521,$B339,Profile!$C$2:$C$17521,BC$8))*$C$9</f>
        <v>0</v>
      </c>
      <c r="BD339" s="162">
        <f>(SUMIFS(Profile!$E$2:$E$17521,Profile!$B$2:$B$17521,$B339,Profile!$C$2:$C$17521,BD$8))*$C$9</f>
        <v>0</v>
      </c>
      <c r="BE339" s="162">
        <f>(SUMIFS(Profile!$E$2:$E$17521,Profile!$B$2:$B$17521,$B339,Profile!$C$2:$C$17521,BE$8))*$C$9</f>
        <v>0</v>
      </c>
      <c r="BF339" s="162">
        <f>(SUMIFS(Profile!$E$2:$E$17521,Profile!$B$2:$B$17521,$B339,Profile!$C$2:$C$17521,BF$8))*$C$9</f>
        <v>0</v>
      </c>
      <c r="BG339" s="162">
        <f>(SUMIFS(Profile!$E$2:$E$17521,Profile!$B$2:$B$17521,$B339,Profile!$C$2:$C$17521,BG$8))*$C$9</f>
        <v>0</v>
      </c>
      <c r="BH339" s="162">
        <f>(SUMIFS(Profile!$E$2:$E$17521,Profile!$B$2:$B$17521,$B339,Profile!$C$2:$C$17521,BH$8))*$C$9</f>
        <v>0</v>
      </c>
      <c r="BI339" s="162">
        <f>(SUMIFS(Profile!$E$2:$E$17521,Profile!$B$2:$B$17521,$B339,Profile!$C$2:$C$17521,BI$8))*$C$9</f>
        <v>0</v>
      </c>
      <c r="BJ339" s="162">
        <f>(SUMIFS(Profile!$E$2:$E$17521,Profile!$B$2:$B$17521,$B339,Profile!$C$2:$C$17521,BJ$8))*$C$9</f>
        <v>0</v>
      </c>
      <c r="BK339" s="162">
        <f>(SUMIFS(Profile!$E$2:$E$17521,Profile!$B$2:$B$17521,$B339,Profile!$C$2:$C$17521,BK$8))*$C$9</f>
        <v>0</v>
      </c>
      <c r="BL339" s="162">
        <f>(SUMIFS(Profile!$E$2:$E$17521,Profile!$B$2:$B$17521,$B339,Profile!$C$2:$C$17521,BL$8))*$C$9</f>
        <v>0</v>
      </c>
      <c r="BM339" s="162">
        <f>(SUMIFS(Profile!$E$2:$E$17521,Profile!$B$2:$B$17521,$B339,Profile!$C$2:$C$17521,BM$8))*$C$9</f>
        <v>0</v>
      </c>
      <c r="BN339" s="162">
        <f>(SUMIFS(Profile!$E$2:$E$17521,Profile!$B$2:$B$17521,$B339,Profile!$C$2:$C$17521,BN$8))*$C$9</f>
        <v>0</v>
      </c>
      <c r="BO339" s="162">
        <f>(SUMIFS(Profile!$E$2:$E$17521,Profile!$B$2:$B$17521,$B339,Profile!$C$2:$C$17521,BO$8))*$C$9</f>
        <v>0</v>
      </c>
      <c r="BP339" s="162">
        <f>(SUMIFS(Profile!$E$2:$E$17521,Profile!$B$2:$B$17521,$B339,Profile!$C$2:$C$17521,BP$8))*$C$9</f>
        <v>0</v>
      </c>
      <c r="BQ339" s="162">
        <f>(SUMIFS(Profile!$E$2:$E$17521,Profile!$B$2:$B$17521,$B339,Profile!$C$2:$C$17521,BQ$8))*$C$9</f>
        <v>0</v>
      </c>
      <c r="BR339" s="162">
        <f>(SUMIFS(Profile!$E$2:$E$17521,Profile!$B$2:$B$17521,$B339,Profile!$C$2:$C$17521,BR$8))*$C$9</f>
        <v>0</v>
      </c>
      <c r="BS339" s="162">
        <f>(SUMIFS(Profile!$E$2:$E$17521,Profile!$B$2:$B$17521,$B339,Profile!$C$2:$C$17521,BS$8))*$C$9</f>
        <v>0</v>
      </c>
      <c r="BT339" s="162">
        <f>(SUMIFS(Profile!$E$2:$E$17521,Profile!$B$2:$B$17521,$B339,Profile!$C$2:$C$17521,BT$8))*$C$9</f>
        <v>0</v>
      </c>
      <c r="BU339" s="162">
        <f>(SUMIFS(Profile!$E$2:$E$17521,Profile!$B$2:$B$17521,$B339,Profile!$C$2:$C$17521,BU$8))*$C$9</f>
        <v>0</v>
      </c>
      <c r="BV339" s="162">
        <f>(SUMIFS(Profile!$E$2:$E$17521,Profile!$B$2:$B$17521,$B339,Profile!$C$2:$C$17521,BV$8))*$C$9</f>
        <v>0</v>
      </c>
      <c r="BW339" s="162">
        <f>(SUMIFS(Profile!$E$2:$E$17521,Profile!$B$2:$B$17521,$B339,Profile!$C$2:$C$17521,BW$8))*$C$9</f>
        <v>0</v>
      </c>
      <c r="BX339" s="162">
        <f>(SUMIFS(Profile!$E$2:$E$17521,Profile!$B$2:$B$17521,$B339,Profile!$C$2:$C$17521,BX$8))*$C$9</f>
        <v>0</v>
      </c>
      <c r="BY339" s="162">
        <f>(SUMIFS(Profile!$E$2:$E$17521,Profile!$B$2:$B$17521,$B339,Profile!$C$2:$C$17521,BY$8))*$C$9</f>
        <v>0</v>
      </c>
      <c r="BZ339" s="162">
        <f>(SUMIFS(Profile!$E$2:$E$17521,Profile!$B$2:$B$17521,$B339,Profile!$C$2:$C$17521,BZ$8))*$C$9</f>
        <v>0</v>
      </c>
      <c r="CA339" s="162">
        <f>(SUMIFS(Profile!$E$2:$E$17521,Profile!$B$2:$B$17521,$B339,Profile!$C$2:$C$17521,CA$8))*$C$9</f>
        <v>0</v>
      </c>
      <c r="CB339" s="162">
        <f>(SUMIFS(Profile!$E$2:$E$17521,Profile!$B$2:$B$17521,$B339,Profile!$C$2:$C$17521,CB$8))*$C$9</f>
        <v>0</v>
      </c>
      <c r="CC339" s="162">
        <f>(SUMIFS(Profile!$E$2:$E$17521,Profile!$B$2:$B$17521,$B339,Profile!$C$2:$C$17521,CC$8))*$C$9</f>
        <v>0</v>
      </c>
      <c r="CD339" s="162">
        <f>(SUMIFS(Profile!$E$2:$E$17521,Profile!$B$2:$B$17521,$B339,Profile!$C$2:$C$17521,CD$8))*$C$9</f>
        <v>0</v>
      </c>
      <c r="CE339" s="162">
        <f>(SUMIFS(Profile!$E$2:$E$17521,Profile!$B$2:$B$17521,$B339,Profile!$C$2:$C$17521,CE$8))*$C$9</f>
        <v>0</v>
      </c>
      <c r="CF339" s="162">
        <f>(SUMIFS(Profile!$E$2:$E$17521,Profile!$B$2:$B$17521,$B339,Profile!$C$2:$C$17521,CF$8))*$C$9</f>
        <v>0</v>
      </c>
      <c r="CG339" s="162">
        <f>(SUMIFS(Profile!$E$2:$E$17521,Profile!$B$2:$B$17521,$B339,Profile!$C$2:$C$17521,CG$8))*$C$9</f>
        <v>0</v>
      </c>
      <c r="CH339" s="162">
        <f>(SUMIFS(Profile!$E$2:$E$17521,Profile!$B$2:$B$17521,$B339,Profile!$C$2:$C$17521,CH$8))*$C$9</f>
        <v>0</v>
      </c>
      <c r="CI339" s="162">
        <f>(SUMIFS(Profile!$E$2:$E$17521,Profile!$B$2:$B$17521,$B339,Profile!$C$2:$C$17521,CI$8))*$C$9</f>
        <v>0</v>
      </c>
      <c r="CJ339" s="162">
        <f>(SUMIFS(Profile!$E$2:$E$17521,Profile!$B$2:$B$17521,$B339,Profile!$C$2:$C$17521,CJ$8))*$C$9</f>
        <v>0</v>
      </c>
      <c r="CK339" s="162">
        <f>(SUMIFS(Profile!$E$2:$E$17521,Profile!$B$2:$B$17521,$B339,Profile!$C$2:$C$17521,CK$8))*$C$9</f>
        <v>0</v>
      </c>
      <c r="CL339" s="162">
        <f>(SUMIFS(Profile!$E$2:$E$17521,Profile!$B$2:$B$17521,$B339,Profile!$C$2:$C$17521,CL$8))*$C$9</f>
        <v>0</v>
      </c>
      <c r="CM339" s="162">
        <f>(SUMIFS(Profile!$E$2:$E$17521,Profile!$B$2:$B$17521,$B339,Profile!$C$2:$C$17521,CM$8))*$C$9</f>
        <v>0</v>
      </c>
      <c r="CN339" s="162">
        <f>(SUMIFS(Profile!$E$2:$E$17521,Profile!$B$2:$B$17521,$B339,Profile!$C$2:$C$17521,CN$8))*$C$9</f>
        <v>0</v>
      </c>
      <c r="CO339" s="162">
        <f>(SUMIFS(Profile!$E$2:$E$17521,Profile!$B$2:$B$17521,$B339,Profile!$C$2:$C$17521,CO$8))*$C$9</f>
        <v>0</v>
      </c>
      <c r="CP339" s="162">
        <f>(SUMIFS(Profile!$E$2:$E$17521,Profile!$B$2:$B$17521,$B339,Profile!$C$2:$C$17521,CP$8))*$C$9</f>
        <v>0</v>
      </c>
      <c r="CQ339" s="162">
        <f>(SUMIFS(Profile!$E$2:$E$17521,Profile!$B$2:$B$17521,$B339,Profile!$C$2:$C$17521,CQ$8))*$C$9</f>
        <v>0</v>
      </c>
      <c r="CR339" s="162">
        <f>(SUMIFS(Profile!$E$2:$E$17521,Profile!$B$2:$B$17521,$B339,Profile!$C$2:$C$17521,CR$8))*$C$9</f>
        <v>0</v>
      </c>
      <c r="CS339" s="162">
        <f>(SUMIFS(Profile!$E$2:$E$17521,Profile!$B$2:$B$17521,$B339,Profile!$C$2:$C$17521,CS$8))*$C$9</f>
        <v>0</v>
      </c>
      <c r="CT339" s="162">
        <f>(SUMIFS(Profile!$E$2:$E$17521,Profile!$B$2:$B$17521,$B339,Profile!$C$2:$C$17521,CT$8))*$C$9</f>
        <v>0</v>
      </c>
      <c r="CU339" s="162">
        <f>(SUMIFS(Profile!$E$2:$E$17521,Profile!$B$2:$B$17521,$B339,Profile!$C$2:$C$17521,CU$8))*$C$9</f>
        <v>0</v>
      </c>
      <c r="CV339" s="162">
        <f>(SUMIFS(Profile!$E$2:$E$17521,Profile!$B$2:$B$17521,$B339,Profile!$C$2:$C$17521,CV$8))*$C$9</f>
        <v>0</v>
      </c>
      <c r="CW339" s="162">
        <f>(SUMIFS(Profile!$E$2:$E$17521,Profile!$B$2:$B$17521,$B339,Profile!$C$2:$C$17521,CW$8))*$C$9</f>
        <v>0</v>
      </c>
      <c r="CX339" s="162">
        <f t="shared" si="11"/>
        <v>0</v>
      </c>
      <c r="CY339" s="162">
        <f t="shared" ref="CY339:ET339" si="1656">MAX(BB339-E339,0)</f>
        <v>0</v>
      </c>
      <c r="CZ339" s="162">
        <f t="shared" si="1656"/>
        <v>0</v>
      </c>
      <c r="DA339" s="162">
        <f t="shared" si="1656"/>
        <v>0</v>
      </c>
      <c r="DB339" s="162">
        <f t="shared" si="1656"/>
        <v>0</v>
      </c>
      <c r="DC339" s="162">
        <f t="shared" si="1656"/>
        <v>0</v>
      </c>
      <c r="DD339" s="162">
        <f t="shared" si="1656"/>
        <v>0</v>
      </c>
      <c r="DE339" s="162">
        <f t="shared" si="1656"/>
        <v>0</v>
      </c>
      <c r="DF339" s="162">
        <f t="shared" si="1656"/>
        <v>0</v>
      </c>
      <c r="DG339" s="162">
        <f t="shared" si="1656"/>
        <v>0</v>
      </c>
      <c r="DH339" s="162">
        <f t="shared" si="1656"/>
        <v>0</v>
      </c>
      <c r="DI339" s="162">
        <f t="shared" si="1656"/>
        <v>0</v>
      </c>
      <c r="DJ339" s="162">
        <f t="shared" si="1656"/>
        <v>0</v>
      </c>
      <c r="DK339" s="162">
        <f t="shared" si="1656"/>
        <v>0</v>
      </c>
      <c r="DL339" s="162">
        <f t="shared" si="1656"/>
        <v>0</v>
      </c>
      <c r="DM339" s="162">
        <f t="shared" si="1656"/>
        <v>0</v>
      </c>
      <c r="DN339" s="162">
        <f t="shared" si="1656"/>
        <v>0</v>
      </c>
      <c r="DO339" s="162">
        <f t="shared" si="1656"/>
        <v>0</v>
      </c>
      <c r="DP339" s="162">
        <f t="shared" si="1656"/>
        <v>0</v>
      </c>
      <c r="DQ339" s="162">
        <f t="shared" si="1656"/>
        <v>0</v>
      </c>
      <c r="DR339" s="162">
        <f t="shared" si="1656"/>
        <v>0</v>
      </c>
      <c r="DS339" s="162">
        <f t="shared" si="1656"/>
        <v>0</v>
      </c>
      <c r="DT339" s="162">
        <f t="shared" si="1656"/>
        <v>0</v>
      </c>
      <c r="DU339" s="162">
        <f t="shared" si="1656"/>
        <v>0</v>
      </c>
      <c r="DV339" s="162">
        <f t="shared" si="1656"/>
        <v>0</v>
      </c>
      <c r="DW339" s="162">
        <f t="shared" si="1656"/>
        <v>0</v>
      </c>
      <c r="DX339" s="162">
        <f t="shared" si="1656"/>
        <v>0</v>
      </c>
      <c r="DY339" s="162">
        <f t="shared" si="1656"/>
        <v>0</v>
      </c>
      <c r="DZ339" s="162">
        <f t="shared" si="1656"/>
        <v>0</v>
      </c>
      <c r="EA339" s="162">
        <f t="shared" si="1656"/>
        <v>0</v>
      </c>
      <c r="EB339" s="162">
        <f t="shared" si="1656"/>
        <v>0</v>
      </c>
      <c r="EC339" s="162">
        <f t="shared" si="1656"/>
        <v>0</v>
      </c>
      <c r="ED339" s="162">
        <f t="shared" si="1656"/>
        <v>0</v>
      </c>
      <c r="EE339" s="162">
        <f t="shared" si="1656"/>
        <v>0</v>
      </c>
      <c r="EF339" s="162">
        <f t="shared" si="1656"/>
        <v>0</v>
      </c>
      <c r="EG339" s="162">
        <f t="shared" si="1656"/>
        <v>0</v>
      </c>
      <c r="EH339" s="162">
        <f t="shared" si="1656"/>
        <v>0</v>
      </c>
      <c r="EI339" s="162">
        <f t="shared" si="1656"/>
        <v>0</v>
      </c>
      <c r="EJ339" s="162">
        <f t="shared" si="1656"/>
        <v>0</v>
      </c>
      <c r="EK339" s="162">
        <f t="shared" si="1656"/>
        <v>0</v>
      </c>
      <c r="EL339" s="162">
        <f t="shared" si="1656"/>
        <v>0</v>
      </c>
      <c r="EM339" s="162">
        <f t="shared" si="1656"/>
        <v>0</v>
      </c>
      <c r="EN339" s="162">
        <f t="shared" si="1656"/>
        <v>0</v>
      </c>
      <c r="EO339" s="162">
        <f t="shared" si="1656"/>
        <v>0</v>
      </c>
      <c r="EP339" s="162">
        <f t="shared" si="1656"/>
        <v>0</v>
      </c>
      <c r="EQ339" s="162">
        <f t="shared" si="1656"/>
        <v>0</v>
      </c>
      <c r="ER339" s="162">
        <f t="shared" si="1656"/>
        <v>0</v>
      </c>
      <c r="ES339" s="162">
        <f t="shared" si="1656"/>
        <v>0</v>
      </c>
      <c r="ET339" s="162">
        <f t="shared" si="1656"/>
        <v>0</v>
      </c>
      <c r="EU339" s="162">
        <f t="shared" si="13"/>
        <v>0</v>
      </c>
      <c r="EV339" s="162">
        <f t="shared" ref="EV339:GQ339" si="1657">BB339-CY339</f>
        <v>0</v>
      </c>
      <c r="EW339" s="162">
        <f t="shared" si="1657"/>
        <v>0</v>
      </c>
      <c r="EX339" s="162">
        <f t="shared" si="1657"/>
        <v>0</v>
      </c>
      <c r="EY339" s="162">
        <f t="shared" si="1657"/>
        <v>0</v>
      </c>
      <c r="EZ339" s="162">
        <f t="shared" si="1657"/>
        <v>0</v>
      </c>
      <c r="FA339" s="162">
        <f t="shared" si="1657"/>
        <v>0</v>
      </c>
      <c r="FB339" s="162">
        <f t="shared" si="1657"/>
        <v>0</v>
      </c>
      <c r="FC339" s="162">
        <f t="shared" si="1657"/>
        <v>0</v>
      </c>
      <c r="FD339" s="162">
        <f t="shared" si="1657"/>
        <v>0</v>
      </c>
      <c r="FE339" s="162">
        <f t="shared" si="1657"/>
        <v>0</v>
      </c>
      <c r="FF339" s="162">
        <f t="shared" si="1657"/>
        <v>0</v>
      </c>
      <c r="FG339" s="162">
        <f t="shared" si="1657"/>
        <v>0</v>
      </c>
      <c r="FH339" s="162">
        <f t="shared" si="1657"/>
        <v>0</v>
      </c>
      <c r="FI339" s="162">
        <f t="shared" si="1657"/>
        <v>0</v>
      </c>
      <c r="FJ339" s="162">
        <f t="shared" si="1657"/>
        <v>0</v>
      </c>
      <c r="FK339" s="162">
        <f t="shared" si="1657"/>
        <v>0</v>
      </c>
      <c r="FL339" s="162">
        <f t="shared" si="1657"/>
        <v>0</v>
      </c>
      <c r="FM339" s="162">
        <f t="shared" si="1657"/>
        <v>0</v>
      </c>
      <c r="FN339" s="162">
        <f t="shared" si="1657"/>
        <v>0</v>
      </c>
      <c r="FO339" s="162">
        <f t="shared" si="1657"/>
        <v>0</v>
      </c>
      <c r="FP339" s="162">
        <f t="shared" si="1657"/>
        <v>0</v>
      </c>
      <c r="FQ339" s="162">
        <f t="shared" si="1657"/>
        <v>0</v>
      </c>
      <c r="FR339" s="162">
        <f t="shared" si="1657"/>
        <v>0</v>
      </c>
      <c r="FS339" s="162">
        <f t="shared" si="1657"/>
        <v>0</v>
      </c>
      <c r="FT339" s="162">
        <f t="shared" si="1657"/>
        <v>0</v>
      </c>
      <c r="FU339" s="162">
        <f t="shared" si="1657"/>
        <v>0</v>
      </c>
      <c r="FV339" s="162">
        <f t="shared" si="1657"/>
        <v>0</v>
      </c>
      <c r="FW339" s="162">
        <f t="shared" si="1657"/>
        <v>0</v>
      </c>
      <c r="FX339" s="162">
        <f t="shared" si="1657"/>
        <v>0</v>
      </c>
      <c r="FY339" s="162">
        <f t="shared" si="1657"/>
        <v>0</v>
      </c>
      <c r="FZ339" s="162">
        <f t="shared" si="1657"/>
        <v>0</v>
      </c>
      <c r="GA339" s="162">
        <f t="shared" si="1657"/>
        <v>0</v>
      </c>
      <c r="GB339" s="162">
        <f t="shared" si="1657"/>
        <v>0</v>
      </c>
      <c r="GC339" s="162">
        <f t="shared" si="1657"/>
        <v>0</v>
      </c>
      <c r="GD339" s="162">
        <f t="shared" si="1657"/>
        <v>0</v>
      </c>
      <c r="GE339" s="162">
        <f t="shared" si="1657"/>
        <v>0</v>
      </c>
      <c r="GF339" s="162">
        <f t="shared" si="1657"/>
        <v>0</v>
      </c>
      <c r="GG339" s="162">
        <f t="shared" si="1657"/>
        <v>0</v>
      </c>
      <c r="GH339" s="162">
        <f t="shared" si="1657"/>
        <v>0</v>
      </c>
      <c r="GI339" s="162">
        <f t="shared" si="1657"/>
        <v>0</v>
      </c>
      <c r="GJ339" s="162">
        <f t="shared" si="1657"/>
        <v>0</v>
      </c>
      <c r="GK339" s="162">
        <f t="shared" si="1657"/>
        <v>0</v>
      </c>
      <c r="GL339" s="162">
        <f t="shared" si="1657"/>
        <v>0</v>
      </c>
      <c r="GM339" s="162">
        <f t="shared" si="1657"/>
        <v>0</v>
      </c>
      <c r="GN339" s="162">
        <f t="shared" si="1657"/>
        <v>0</v>
      </c>
      <c r="GO339" s="162">
        <f t="shared" si="1657"/>
        <v>0</v>
      </c>
      <c r="GP339" s="162">
        <f t="shared" si="1657"/>
        <v>0</v>
      </c>
      <c r="GQ339" s="162">
        <f t="shared" si="1657"/>
        <v>0</v>
      </c>
      <c r="GR339" s="162">
        <f t="shared" si="15"/>
        <v>0</v>
      </c>
      <c r="GS339" s="162">
        <f t="shared" ref="GS339:IN339" si="1658">E339-EV339</f>
        <v>0</v>
      </c>
      <c r="GT339" s="162">
        <f t="shared" si="1658"/>
        <v>0</v>
      </c>
      <c r="GU339" s="162">
        <f t="shared" si="1658"/>
        <v>0</v>
      </c>
      <c r="GV339" s="162">
        <f t="shared" si="1658"/>
        <v>0</v>
      </c>
      <c r="GW339" s="162">
        <f t="shared" si="1658"/>
        <v>0</v>
      </c>
      <c r="GX339" s="162">
        <f t="shared" si="1658"/>
        <v>0</v>
      </c>
      <c r="GY339" s="162">
        <f t="shared" si="1658"/>
        <v>0</v>
      </c>
      <c r="GZ339" s="162">
        <f t="shared" si="1658"/>
        <v>0</v>
      </c>
      <c r="HA339" s="162">
        <f t="shared" si="1658"/>
        <v>0</v>
      </c>
      <c r="HB339" s="162">
        <f t="shared" si="1658"/>
        <v>0</v>
      </c>
      <c r="HC339" s="162">
        <f t="shared" si="1658"/>
        <v>0</v>
      </c>
      <c r="HD339" s="162">
        <f t="shared" si="1658"/>
        <v>0</v>
      </c>
      <c r="HE339" s="162">
        <f t="shared" si="1658"/>
        <v>0</v>
      </c>
      <c r="HF339" s="162">
        <f t="shared" si="1658"/>
        <v>0</v>
      </c>
      <c r="HG339" s="162">
        <f t="shared" si="1658"/>
        <v>0</v>
      </c>
      <c r="HH339" s="162">
        <f t="shared" si="1658"/>
        <v>0</v>
      </c>
      <c r="HI339" s="162">
        <f t="shared" si="1658"/>
        <v>0</v>
      </c>
      <c r="HJ339" s="162">
        <f t="shared" si="1658"/>
        <v>0</v>
      </c>
      <c r="HK339" s="162">
        <f t="shared" si="1658"/>
        <v>0</v>
      </c>
      <c r="HL339" s="162">
        <f t="shared" si="1658"/>
        <v>0</v>
      </c>
      <c r="HM339" s="162">
        <f t="shared" si="1658"/>
        <v>0</v>
      </c>
      <c r="HN339" s="162">
        <f t="shared" si="1658"/>
        <v>0</v>
      </c>
      <c r="HO339" s="162">
        <f t="shared" si="1658"/>
        <v>0</v>
      </c>
      <c r="HP339" s="162">
        <f t="shared" si="1658"/>
        <v>0</v>
      </c>
      <c r="HQ339" s="162">
        <f t="shared" si="1658"/>
        <v>0</v>
      </c>
      <c r="HR339" s="162">
        <f t="shared" si="1658"/>
        <v>0</v>
      </c>
      <c r="HS339" s="162">
        <f t="shared" si="1658"/>
        <v>0</v>
      </c>
      <c r="HT339" s="162">
        <f t="shared" si="1658"/>
        <v>0</v>
      </c>
      <c r="HU339" s="162">
        <f t="shared" si="1658"/>
        <v>0</v>
      </c>
      <c r="HV339" s="162">
        <f t="shared" si="1658"/>
        <v>0</v>
      </c>
      <c r="HW339" s="162">
        <f t="shared" si="1658"/>
        <v>0</v>
      </c>
      <c r="HX339" s="162">
        <f t="shared" si="1658"/>
        <v>0</v>
      </c>
      <c r="HY339" s="162">
        <f t="shared" si="1658"/>
        <v>0</v>
      </c>
      <c r="HZ339" s="162">
        <f t="shared" si="1658"/>
        <v>0</v>
      </c>
      <c r="IA339" s="162">
        <f t="shared" si="1658"/>
        <v>0</v>
      </c>
      <c r="IB339" s="162">
        <f t="shared" si="1658"/>
        <v>0</v>
      </c>
      <c r="IC339" s="162">
        <f t="shared" si="1658"/>
        <v>0</v>
      </c>
      <c r="ID339" s="162">
        <f t="shared" si="1658"/>
        <v>0</v>
      </c>
      <c r="IE339" s="162">
        <f t="shared" si="1658"/>
        <v>0</v>
      </c>
      <c r="IF339" s="162">
        <f t="shared" si="1658"/>
        <v>0</v>
      </c>
      <c r="IG339" s="162">
        <f t="shared" si="1658"/>
        <v>0</v>
      </c>
      <c r="IH339" s="162">
        <f t="shared" si="1658"/>
        <v>0</v>
      </c>
      <c r="II339" s="162">
        <f t="shared" si="1658"/>
        <v>0</v>
      </c>
      <c r="IJ339" s="162">
        <f t="shared" si="1658"/>
        <v>0</v>
      </c>
      <c r="IK339" s="162">
        <f t="shared" si="1658"/>
        <v>0</v>
      </c>
      <c r="IL339" s="162">
        <f t="shared" si="1658"/>
        <v>0</v>
      </c>
      <c r="IM339" s="162">
        <f t="shared" si="1658"/>
        <v>0</v>
      </c>
      <c r="IN339" s="162">
        <f t="shared" si="1658"/>
        <v>0</v>
      </c>
      <c r="IO339" s="162">
        <f t="shared" si="17"/>
        <v>0</v>
      </c>
      <c r="IP339" s="162">
        <f t="shared" si="23"/>
        <v>0</v>
      </c>
      <c r="IQ339" s="162">
        <f t="shared" ref="IQ339:KK339" si="1659">MAX((MIN(CZ339+IP339,$IO$7))-GT339,0)</f>
        <v>0</v>
      </c>
      <c r="IR339" s="162">
        <f t="shared" si="1659"/>
        <v>0</v>
      </c>
      <c r="IS339" s="162">
        <f t="shared" si="1659"/>
        <v>0</v>
      </c>
      <c r="IT339" s="162">
        <f t="shared" si="1659"/>
        <v>0</v>
      </c>
      <c r="IU339" s="162">
        <f t="shared" si="1659"/>
        <v>0</v>
      </c>
      <c r="IV339" s="162">
        <f t="shared" si="1659"/>
        <v>0</v>
      </c>
      <c r="IW339" s="162">
        <f t="shared" si="1659"/>
        <v>0</v>
      </c>
      <c r="IX339" s="162">
        <f t="shared" si="1659"/>
        <v>0</v>
      </c>
      <c r="IY339" s="162">
        <f t="shared" si="1659"/>
        <v>0</v>
      </c>
      <c r="IZ339" s="162">
        <f t="shared" si="1659"/>
        <v>0</v>
      </c>
      <c r="JA339" s="162">
        <f t="shared" si="1659"/>
        <v>0</v>
      </c>
      <c r="JB339" s="162">
        <f t="shared" si="1659"/>
        <v>0</v>
      </c>
      <c r="JC339" s="162">
        <f t="shared" si="1659"/>
        <v>0</v>
      </c>
      <c r="JD339" s="162">
        <f t="shared" si="1659"/>
        <v>0</v>
      </c>
      <c r="JE339" s="162">
        <f t="shared" si="1659"/>
        <v>0</v>
      </c>
      <c r="JF339" s="162">
        <f t="shared" si="1659"/>
        <v>0</v>
      </c>
      <c r="JG339" s="162">
        <f t="shared" si="1659"/>
        <v>0</v>
      </c>
      <c r="JH339" s="162">
        <f t="shared" si="1659"/>
        <v>0</v>
      </c>
      <c r="JI339" s="162">
        <f t="shared" si="1659"/>
        <v>0</v>
      </c>
      <c r="JJ339" s="162">
        <f t="shared" si="1659"/>
        <v>0</v>
      </c>
      <c r="JK339" s="162">
        <f t="shared" si="1659"/>
        <v>0</v>
      </c>
      <c r="JL339" s="162">
        <f t="shared" si="1659"/>
        <v>0</v>
      </c>
      <c r="JM339" s="162">
        <f t="shared" si="1659"/>
        <v>0</v>
      </c>
      <c r="JN339" s="162">
        <f t="shared" si="1659"/>
        <v>0</v>
      </c>
      <c r="JO339" s="162">
        <f t="shared" si="1659"/>
        <v>0</v>
      </c>
      <c r="JP339" s="162">
        <f t="shared" si="1659"/>
        <v>0</v>
      </c>
      <c r="JQ339" s="162">
        <f t="shared" si="1659"/>
        <v>0</v>
      </c>
      <c r="JR339" s="162">
        <f t="shared" si="1659"/>
        <v>0</v>
      </c>
      <c r="JS339" s="162">
        <f t="shared" si="1659"/>
        <v>0</v>
      </c>
      <c r="JT339" s="162">
        <f t="shared" si="1659"/>
        <v>0</v>
      </c>
      <c r="JU339" s="162">
        <f t="shared" si="1659"/>
        <v>0</v>
      </c>
      <c r="JV339" s="162">
        <f t="shared" si="1659"/>
        <v>0</v>
      </c>
      <c r="JW339" s="162">
        <f t="shared" si="1659"/>
        <v>0</v>
      </c>
      <c r="JX339" s="162">
        <f t="shared" si="1659"/>
        <v>0</v>
      </c>
      <c r="JY339" s="162">
        <f t="shared" si="1659"/>
        <v>0</v>
      </c>
      <c r="JZ339" s="162">
        <f t="shared" si="1659"/>
        <v>0</v>
      </c>
      <c r="KA339" s="162">
        <f t="shared" si="1659"/>
        <v>0</v>
      </c>
      <c r="KB339" s="162">
        <f t="shared" si="1659"/>
        <v>0</v>
      </c>
      <c r="KC339" s="162">
        <f t="shared" si="1659"/>
        <v>0</v>
      </c>
      <c r="KD339" s="162">
        <f t="shared" si="1659"/>
        <v>0</v>
      </c>
      <c r="KE339" s="162">
        <f t="shared" si="1659"/>
        <v>0</v>
      </c>
      <c r="KF339" s="162">
        <f t="shared" si="1659"/>
        <v>0</v>
      </c>
      <c r="KG339" s="162">
        <f t="shared" si="1659"/>
        <v>0</v>
      </c>
      <c r="KH339" s="162">
        <f t="shared" si="1659"/>
        <v>0</v>
      </c>
      <c r="KI339" s="162">
        <f t="shared" si="1659"/>
        <v>0</v>
      </c>
      <c r="KJ339" s="162">
        <f t="shared" si="1659"/>
        <v>0</v>
      </c>
      <c r="KK339" s="162">
        <f t="shared" si="1659"/>
        <v>0</v>
      </c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</row>
    <row r="340" ht="14.25" customHeight="1" spans="1:326" x14ac:dyDescent="0.25">
      <c r="A340" s="1">
        <v>11</v>
      </c>
      <c r="B340" s="1">
        <f t="shared" ref="B340:C340" si="1660">B339+1</f>
        <v>330</v>
      </c>
      <c r="C340" s="232">
        <f t="shared" si="1660"/>
        <v>43795</v>
      </c>
      <c r="D340" s="162">
        <f t="shared" si="9"/>
        <v>0</v>
      </c>
      <c r="E340" s="162">
        <f>(SUMIFS(Profile!$F$2:$F$17521,Profile!$B$2:$B$17521,$B340,Profile!$C$2:$C$17521,E$8))*$C$6</f>
        <v>0</v>
      </c>
      <c r="F340" s="162">
        <f>(SUMIFS(Profile!$F$2:$F$17521,Profile!$B$2:$B$17521,$B340,Profile!$C$2:$C$17521,F$8))*$C$6</f>
        <v>0</v>
      </c>
      <c r="G340" s="162">
        <f>(SUMIFS(Profile!$F$2:$F$17521,Profile!$B$2:$B$17521,$B340,Profile!$C$2:$C$17521,G$8))*$C$6</f>
        <v>0</v>
      </c>
      <c r="H340" s="162">
        <f>(SUMIFS(Profile!$F$2:$F$17521,Profile!$B$2:$B$17521,$B340,Profile!$C$2:$C$17521,H$8))*$C$6</f>
        <v>0</v>
      </c>
      <c r="I340" s="162">
        <f>(SUMIFS(Profile!$F$2:$F$17521,Profile!$B$2:$B$17521,$B340,Profile!$C$2:$C$17521,I$8))*$C$6</f>
        <v>0</v>
      </c>
      <c r="J340" s="162">
        <f>(SUMIFS(Profile!$F$2:$F$17521,Profile!$B$2:$B$17521,$B340,Profile!$C$2:$C$17521,J$8))*$C$6</f>
        <v>0</v>
      </c>
      <c r="K340" s="162">
        <f>(SUMIFS(Profile!$F$2:$F$17521,Profile!$B$2:$B$17521,$B340,Profile!$C$2:$C$17521,K$8))*$C$6</f>
        <v>0</v>
      </c>
      <c r="L340" s="162">
        <f>(SUMIFS(Profile!$F$2:$F$17521,Profile!$B$2:$B$17521,$B340,Profile!$C$2:$C$17521,L$8))*$C$6</f>
        <v>0</v>
      </c>
      <c r="M340" s="162">
        <f>(SUMIFS(Profile!$F$2:$F$17521,Profile!$B$2:$B$17521,$B340,Profile!$C$2:$C$17521,M$8))*$C$6</f>
        <v>0</v>
      </c>
      <c r="N340" s="162">
        <f>(SUMIFS(Profile!$F$2:$F$17521,Profile!$B$2:$B$17521,$B340,Profile!$C$2:$C$17521,N$8))*$C$6</f>
        <v>0</v>
      </c>
      <c r="O340" s="162">
        <f>(SUMIFS(Profile!$F$2:$F$17521,Profile!$B$2:$B$17521,$B340,Profile!$C$2:$C$17521,O$8))*$C$6</f>
        <v>0</v>
      </c>
      <c r="P340" s="162">
        <f>(SUMIFS(Profile!$F$2:$F$17521,Profile!$B$2:$B$17521,$B340,Profile!$C$2:$C$17521,P$8))*$C$6</f>
        <v>0</v>
      </c>
      <c r="Q340" s="162">
        <f>(SUMIFS(Profile!$F$2:$F$17521,Profile!$B$2:$B$17521,$B340,Profile!$C$2:$C$17521,Q$8))*$C$6</f>
        <v>0</v>
      </c>
      <c r="R340" s="162">
        <f>(SUMIFS(Profile!$F$2:$F$17521,Profile!$B$2:$B$17521,$B340,Profile!$C$2:$C$17521,R$8))*$C$6</f>
        <v>0</v>
      </c>
      <c r="S340" s="162">
        <f>(SUMIFS(Profile!$F$2:$F$17521,Profile!$B$2:$B$17521,$B340,Profile!$C$2:$C$17521,S$8))*$C$6</f>
        <v>0</v>
      </c>
      <c r="T340" s="162">
        <f>(SUMIFS(Profile!$F$2:$F$17521,Profile!$B$2:$B$17521,$B340,Profile!$C$2:$C$17521,T$8))*$C$6</f>
        <v>0</v>
      </c>
      <c r="U340" s="162">
        <f>(SUMIFS(Profile!$F$2:$F$17521,Profile!$B$2:$B$17521,$B340,Profile!$C$2:$C$17521,U$8))*$C$6</f>
        <v>0</v>
      </c>
      <c r="V340" s="162">
        <f>(SUMIFS(Profile!$F$2:$F$17521,Profile!$B$2:$B$17521,$B340,Profile!$C$2:$C$17521,V$8))*$C$6</f>
        <v>0</v>
      </c>
      <c r="W340" s="162">
        <f>(SUMIFS(Profile!$F$2:$F$17521,Profile!$B$2:$B$17521,$B340,Profile!$C$2:$C$17521,W$8))*$C$6</f>
        <v>0</v>
      </c>
      <c r="X340" s="162">
        <f>(SUMIFS(Profile!$F$2:$F$17521,Profile!$B$2:$B$17521,$B340,Profile!$C$2:$C$17521,X$8))*$C$6</f>
        <v>0</v>
      </c>
      <c r="Y340" s="162">
        <f>(SUMIFS(Profile!$F$2:$F$17521,Profile!$B$2:$B$17521,$B340,Profile!$C$2:$C$17521,Y$8))*$C$6</f>
        <v>0</v>
      </c>
      <c r="Z340" s="162">
        <f>(SUMIFS(Profile!$F$2:$F$17521,Profile!$B$2:$B$17521,$B340,Profile!$C$2:$C$17521,Z$8))*$C$6</f>
        <v>0</v>
      </c>
      <c r="AA340" s="162">
        <f>(SUMIFS(Profile!$F$2:$F$17521,Profile!$B$2:$B$17521,$B340,Profile!$C$2:$C$17521,AA$8))*$C$6</f>
        <v>0</v>
      </c>
      <c r="AB340" s="162">
        <f>(SUMIFS(Profile!$F$2:$F$17521,Profile!$B$2:$B$17521,$B340,Profile!$C$2:$C$17521,AB$8))*$C$6</f>
        <v>0</v>
      </c>
      <c r="AC340" s="162">
        <f>(SUMIFS(Profile!$F$2:$F$17521,Profile!$B$2:$B$17521,$B340,Profile!$C$2:$C$17521,AC$8))*$C$6</f>
        <v>0</v>
      </c>
      <c r="AD340" s="162">
        <f>(SUMIFS(Profile!$F$2:$F$17521,Profile!$B$2:$B$17521,$B340,Profile!$C$2:$C$17521,AD$8))*$C$6</f>
        <v>0</v>
      </c>
      <c r="AE340" s="162">
        <f>(SUMIFS(Profile!$F$2:$F$17521,Profile!$B$2:$B$17521,$B340,Profile!$C$2:$C$17521,AE$8))*$C$6</f>
        <v>0</v>
      </c>
      <c r="AF340" s="162">
        <f>(SUMIFS(Profile!$F$2:$F$17521,Profile!$B$2:$B$17521,$B340,Profile!$C$2:$C$17521,AF$8))*$C$6</f>
        <v>0</v>
      </c>
      <c r="AG340" s="162">
        <f>(SUMIFS(Profile!$F$2:$F$17521,Profile!$B$2:$B$17521,$B340,Profile!$C$2:$C$17521,AG$8))*$C$6</f>
        <v>0</v>
      </c>
      <c r="AH340" s="162">
        <f>(SUMIFS(Profile!$F$2:$F$17521,Profile!$B$2:$B$17521,$B340,Profile!$C$2:$C$17521,AH$8))*$C$6</f>
        <v>0</v>
      </c>
      <c r="AI340" s="162">
        <f>(SUMIFS(Profile!$F$2:$F$17521,Profile!$B$2:$B$17521,$B340,Profile!$C$2:$C$17521,AI$8))*$C$6</f>
        <v>0</v>
      </c>
      <c r="AJ340" s="162">
        <f>(SUMIFS(Profile!$F$2:$F$17521,Profile!$B$2:$B$17521,$B340,Profile!$C$2:$C$17521,AJ$8))*$C$6</f>
        <v>0</v>
      </c>
      <c r="AK340" s="162">
        <f>(SUMIFS(Profile!$F$2:$F$17521,Profile!$B$2:$B$17521,$B340,Profile!$C$2:$C$17521,AK$8))*$C$6</f>
        <v>0</v>
      </c>
      <c r="AL340" s="162">
        <f>(SUMIFS(Profile!$F$2:$F$17521,Profile!$B$2:$B$17521,$B340,Profile!$C$2:$C$17521,AL$8))*$C$6</f>
        <v>0</v>
      </c>
      <c r="AM340" s="162">
        <f>(SUMIFS(Profile!$F$2:$F$17521,Profile!$B$2:$B$17521,$B340,Profile!$C$2:$C$17521,AM$8))*$C$6</f>
        <v>0</v>
      </c>
      <c r="AN340" s="162">
        <f>(SUMIFS(Profile!$F$2:$F$17521,Profile!$B$2:$B$17521,$B340,Profile!$C$2:$C$17521,AN$8))*$C$6</f>
        <v>0</v>
      </c>
      <c r="AO340" s="162">
        <f>(SUMIFS(Profile!$F$2:$F$17521,Profile!$B$2:$B$17521,$B340,Profile!$C$2:$C$17521,AO$8))*$C$6</f>
        <v>0</v>
      </c>
      <c r="AP340" s="162">
        <f>(SUMIFS(Profile!$F$2:$F$17521,Profile!$B$2:$B$17521,$B340,Profile!$C$2:$C$17521,AP$8))*$C$6</f>
        <v>0</v>
      </c>
      <c r="AQ340" s="162">
        <f>(SUMIFS(Profile!$F$2:$F$17521,Profile!$B$2:$B$17521,$B340,Profile!$C$2:$C$17521,AQ$8))*$C$6</f>
        <v>0</v>
      </c>
      <c r="AR340" s="162">
        <f>(SUMIFS(Profile!$F$2:$F$17521,Profile!$B$2:$B$17521,$B340,Profile!$C$2:$C$17521,AR$8))*$C$6</f>
        <v>0</v>
      </c>
      <c r="AS340" s="162">
        <f>(SUMIFS(Profile!$F$2:$F$17521,Profile!$B$2:$B$17521,$B340,Profile!$C$2:$C$17521,AS$8))*$C$6</f>
        <v>0</v>
      </c>
      <c r="AT340" s="162">
        <f>(SUMIFS(Profile!$F$2:$F$17521,Profile!$B$2:$B$17521,$B340,Profile!$C$2:$C$17521,AT$8))*$C$6</f>
        <v>0</v>
      </c>
      <c r="AU340" s="162">
        <f>(SUMIFS(Profile!$F$2:$F$17521,Profile!$B$2:$B$17521,$B340,Profile!$C$2:$C$17521,AU$8))*$C$6</f>
        <v>0</v>
      </c>
      <c r="AV340" s="162">
        <f>(SUMIFS(Profile!$F$2:$F$17521,Profile!$B$2:$B$17521,$B340,Profile!$C$2:$C$17521,AV$8))*$C$6</f>
        <v>0</v>
      </c>
      <c r="AW340" s="162">
        <f>(SUMIFS(Profile!$F$2:$F$17521,Profile!$B$2:$B$17521,$B340,Profile!$C$2:$C$17521,AW$8))*$C$6</f>
        <v>0</v>
      </c>
      <c r="AX340" s="162">
        <f>(SUMIFS(Profile!$F$2:$F$17521,Profile!$B$2:$B$17521,$B340,Profile!$C$2:$C$17521,AX$8))*$C$6</f>
        <v>0</v>
      </c>
      <c r="AY340" s="162">
        <f>(SUMIFS(Profile!$F$2:$F$17521,Profile!$B$2:$B$17521,$B340,Profile!$C$2:$C$17521,AY$8))*$C$6</f>
        <v>0</v>
      </c>
      <c r="AZ340" s="162">
        <f>(SUMIFS(Profile!$F$2:$F$17521,Profile!$B$2:$B$17521,$B340,Profile!$C$2:$C$17521,AZ$8))*$C$6</f>
        <v>0</v>
      </c>
      <c r="BA340" s="162">
        <f t="shared" si="10"/>
        <v>0</v>
      </c>
      <c r="BB340" s="162">
        <f>(SUMIFS(Profile!$E$2:$E$17521,Profile!$B$2:$B$17521,$B340,Profile!$C$2:$C$17521,BB$8))*$C$9</f>
        <v>0</v>
      </c>
      <c r="BC340" s="162">
        <f>(SUMIFS(Profile!$E$2:$E$17521,Profile!$B$2:$B$17521,$B340,Profile!$C$2:$C$17521,BC$8))*$C$9</f>
        <v>0</v>
      </c>
      <c r="BD340" s="162">
        <f>(SUMIFS(Profile!$E$2:$E$17521,Profile!$B$2:$B$17521,$B340,Profile!$C$2:$C$17521,BD$8))*$C$9</f>
        <v>0</v>
      </c>
      <c r="BE340" s="162">
        <f>(SUMIFS(Profile!$E$2:$E$17521,Profile!$B$2:$B$17521,$B340,Profile!$C$2:$C$17521,BE$8))*$C$9</f>
        <v>0</v>
      </c>
      <c r="BF340" s="162">
        <f>(SUMIFS(Profile!$E$2:$E$17521,Profile!$B$2:$B$17521,$B340,Profile!$C$2:$C$17521,BF$8))*$C$9</f>
        <v>0</v>
      </c>
      <c r="BG340" s="162">
        <f>(SUMIFS(Profile!$E$2:$E$17521,Profile!$B$2:$B$17521,$B340,Profile!$C$2:$C$17521,BG$8))*$C$9</f>
        <v>0</v>
      </c>
      <c r="BH340" s="162">
        <f>(SUMIFS(Profile!$E$2:$E$17521,Profile!$B$2:$B$17521,$B340,Profile!$C$2:$C$17521,BH$8))*$C$9</f>
        <v>0</v>
      </c>
      <c r="BI340" s="162">
        <f>(SUMIFS(Profile!$E$2:$E$17521,Profile!$B$2:$B$17521,$B340,Profile!$C$2:$C$17521,BI$8))*$C$9</f>
        <v>0</v>
      </c>
      <c r="BJ340" s="162">
        <f>(SUMIFS(Profile!$E$2:$E$17521,Profile!$B$2:$B$17521,$B340,Profile!$C$2:$C$17521,BJ$8))*$C$9</f>
        <v>0</v>
      </c>
      <c r="BK340" s="162">
        <f>(SUMIFS(Profile!$E$2:$E$17521,Profile!$B$2:$B$17521,$B340,Profile!$C$2:$C$17521,BK$8))*$C$9</f>
        <v>0</v>
      </c>
      <c r="BL340" s="162">
        <f>(SUMIFS(Profile!$E$2:$E$17521,Profile!$B$2:$B$17521,$B340,Profile!$C$2:$C$17521,BL$8))*$C$9</f>
        <v>0</v>
      </c>
      <c r="BM340" s="162">
        <f>(SUMIFS(Profile!$E$2:$E$17521,Profile!$B$2:$B$17521,$B340,Profile!$C$2:$C$17521,BM$8))*$C$9</f>
        <v>0</v>
      </c>
      <c r="BN340" s="162">
        <f>(SUMIFS(Profile!$E$2:$E$17521,Profile!$B$2:$B$17521,$B340,Profile!$C$2:$C$17521,BN$8))*$C$9</f>
        <v>0</v>
      </c>
      <c r="BO340" s="162">
        <f>(SUMIFS(Profile!$E$2:$E$17521,Profile!$B$2:$B$17521,$B340,Profile!$C$2:$C$17521,BO$8))*$C$9</f>
        <v>0</v>
      </c>
      <c r="BP340" s="162">
        <f>(SUMIFS(Profile!$E$2:$E$17521,Profile!$B$2:$B$17521,$B340,Profile!$C$2:$C$17521,BP$8))*$C$9</f>
        <v>0</v>
      </c>
      <c r="BQ340" s="162">
        <f>(SUMIFS(Profile!$E$2:$E$17521,Profile!$B$2:$B$17521,$B340,Profile!$C$2:$C$17521,BQ$8))*$C$9</f>
        <v>0</v>
      </c>
      <c r="BR340" s="162">
        <f>(SUMIFS(Profile!$E$2:$E$17521,Profile!$B$2:$B$17521,$B340,Profile!$C$2:$C$17521,BR$8))*$C$9</f>
        <v>0</v>
      </c>
      <c r="BS340" s="162">
        <f>(SUMIFS(Profile!$E$2:$E$17521,Profile!$B$2:$B$17521,$B340,Profile!$C$2:$C$17521,BS$8))*$C$9</f>
        <v>0</v>
      </c>
      <c r="BT340" s="162">
        <f>(SUMIFS(Profile!$E$2:$E$17521,Profile!$B$2:$B$17521,$B340,Profile!$C$2:$C$17521,BT$8))*$C$9</f>
        <v>0</v>
      </c>
      <c r="BU340" s="162">
        <f>(SUMIFS(Profile!$E$2:$E$17521,Profile!$B$2:$B$17521,$B340,Profile!$C$2:$C$17521,BU$8))*$C$9</f>
        <v>0</v>
      </c>
      <c r="BV340" s="162">
        <f>(SUMIFS(Profile!$E$2:$E$17521,Profile!$B$2:$B$17521,$B340,Profile!$C$2:$C$17521,BV$8))*$C$9</f>
        <v>0</v>
      </c>
      <c r="BW340" s="162">
        <f>(SUMIFS(Profile!$E$2:$E$17521,Profile!$B$2:$B$17521,$B340,Profile!$C$2:$C$17521,BW$8))*$C$9</f>
        <v>0</v>
      </c>
      <c r="BX340" s="162">
        <f>(SUMIFS(Profile!$E$2:$E$17521,Profile!$B$2:$B$17521,$B340,Profile!$C$2:$C$17521,BX$8))*$C$9</f>
        <v>0</v>
      </c>
      <c r="BY340" s="162">
        <f>(SUMIFS(Profile!$E$2:$E$17521,Profile!$B$2:$B$17521,$B340,Profile!$C$2:$C$17521,BY$8))*$C$9</f>
        <v>0</v>
      </c>
      <c r="BZ340" s="162">
        <f>(SUMIFS(Profile!$E$2:$E$17521,Profile!$B$2:$B$17521,$B340,Profile!$C$2:$C$17521,BZ$8))*$C$9</f>
        <v>0</v>
      </c>
      <c r="CA340" s="162">
        <f>(SUMIFS(Profile!$E$2:$E$17521,Profile!$B$2:$B$17521,$B340,Profile!$C$2:$C$17521,CA$8))*$C$9</f>
        <v>0</v>
      </c>
      <c r="CB340" s="162">
        <f>(SUMIFS(Profile!$E$2:$E$17521,Profile!$B$2:$B$17521,$B340,Profile!$C$2:$C$17521,CB$8))*$C$9</f>
        <v>0</v>
      </c>
      <c r="CC340" s="162">
        <f>(SUMIFS(Profile!$E$2:$E$17521,Profile!$B$2:$B$17521,$B340,Profile!$C$2:$C$17521,CC$8))*$C$9</f>
        <v>0</v>
      </c>
      <c r="CD340" s="162">
        <f>(SUMIFS(Profile!$E$2:$E$17521,Profile!$B$2:$B$17521,$B340,Profile!$C$2:$C$17521,CD$8))*$C$9</f>
        <v>0</v>
      </c>
      <c r="CE340" s="162">
        <f>(SUMIFS(Profile!$E$2:$E$17521,Profile!$B$2:$B$17521,$B340,Profile!$C$2:$C$17521,CE$8))*$C$9</f>
        <v>0</v>
      </c>
      <c r="CF340" s="162">
        <f>(SUMIFS(Profile!$E$2:$E$17521,Profile!$B$2:$B$17521,$B340,Profile!$C$2:$C$17521,CF$8))*$C$9</f>
        <v>0</v>
      </c>
      <c r="CG340" s="162">
        <f>(SUMIFS(Profile!$E$2:$E$17521,Profile!$B$2:$B$17521,$B340,Profile!$C$2:$C$17521,CG$8))*$C$9</f>
        <v>0</v>
      </c>
      <c r="CH340" s="162">
        <f>(SUMIFS(Profile!$E$2:$E$17521,Profile!$B$2:$B$17521,$B340,Profile!$C$2:$C$17521,CH$8))*$C$9</f>
        <v>0</v>
      </c>
      <c r="CI340" s="162">
        <f>(SUMIFS(Profile!$E$2:$E$17521,Profile!$B$2:$B$17521,$B340,Profile!$C$2:$C$17521,CI$8))*$C$9</f>
        <v>0</v>
      </c>
      <c r="CJ340" s="162">
        <f>(SUMIFS(Profile!$E$2:$E$17521,Profile!$B$2:$B$17521,$B340,Profile!$C$2:$C$17521,CJ$8))*$C$9</f>
        <v>0</v>
      </c>
      <c r="CK340" s="162">
        <f>(SUMIFS(Profile!$E$2:$E$17521,Profile!$B$2:$B$17521,$B340,Profile!$C$2:$C$17521,CK$8))*$C$9</f>
        <v>0</v>
      </c>
      <c r="CL340" s="162">
        <f>(SUMIFS(Profile!$E$2:$E$17521,Profile!$B$2:$B$17521,$B340,Profile!$C$2:$C$17521,CL$8))*$C$9</f>
        <v>0</v>
      </c>
      <c r="CM340" s="162">
        <f>(SUMIFS(Profile!$E$2:$E$17521,Profile!$B$2:$B$17521,$B340,Profile!$C$2:$C$17521,CM$8))*$C$9</f>
        <v>0</v>
      </c>
      <c r="CN340" s="162">
        <f>(SUMIFS(Profile!$E$2:$E$17521,Profile!$B$2:$B$17521,$B340,Profile!$C$2:$C$17521,CN$8))*$C$9</f>
        <v>0</v>
      </c>
      <c r="CO340" s="162">
        <f>(SUMIFS(Profile!$E$2:$E$17521,Profile!$B$2:$B$17521,$B340,Profile!$C$2:$C$17521,CO$8))*$C$9</f>
        <v>0</v>
      </c>
      <c r="CP340" s="162">
        <f>(SUMIFS(Profile!$E$2:$E$17521,Profile!$B$2:$B$17521,$B340,Profile!$C$2:$C$17521,CP$8))*$C$9</f>
        <v>0</v>
      </c>
      <c r="CQ340" s="162">
        <f>(SUMIFS(Profile!$E$2:$E$17521,Profile!$B$2:$B$17521,$B340,Profile!$C$2:$C$17521,CQ$8))*$C$9</f>
        <v>0</v>
      </c>
      <c r="CR340" s="162">
        <f>(SUMIFS(Profile!$E$2:$E$17521,Profile!$B$2:$B$17521,$B340,Profile!$C$2:$C$17521,CR$8))*$C$9</f>
        <v>0</v>
      </c>
      <c r="CS340" s="162">
        <f>(SUMIFS(Profile!$E$2:$E$17521,Profile!$B$2:$B$17521,$B340,Profile!$C$2:$C$17521,CS$8))*$C$9</f>
        <v>0</v>
      </c>
      <c r="CT340" s="162">
        <f>(SUMIFS(Profile!$E$2:$E$17521,Profile!$B$2:$B$17521,$B340,Profile!$C$2:$C$17521,CT$8))*$C$9</f>
        <v>0</v>
      </c>
      <c r="CU340" s="162">
        <f>(SUMIFS(Profile!$E$2:$E$17521,Profile!$B$2:$B$17521,$B340,Profile!$C$2:$C$17521,CU$8))*$C$9</f>
        <v>0</v>
      </c>
      <c r="CV340" s="162">
        <f>(SUMIFS(Profile!$E$2:$E$17521,Profile!$B$2:$B$17521,$B340,Profile!$C$2:$C$17521,CV$8))*$C$9</f>
        <v>0</v>
      </c>
      <c r="CW340" s="162">
        <f>(SUMIFS(Profile!$E$2:$E$17521,Profile!$B$2:$B$17521,$B340,Profile!$C$2:$C$17521,CW$8))*$C$9</f>
        <v>0</v>
      </c>
      <c r="CX340" s="162">
        <f t="shared" si="11"/>
        <v>0</v>
      </c>
      <c r="CY340" s="162">
        <f t="shared" ref="CY340:ET340" si="1661">MAX(BB340-E340,0)</f>
        <v>0</v>
      </c>
      <c r="CZ340" s="162">
        <f t="shared" si="1661"/>
        <v>0</v>
      </c>
      <c r="DA340" s="162">
        <f t="shared" si="1661"/>
        <v>0</v>
      </c>
      <c r="DB340" s="162">
        <f t="shared" si="1661"/>
        <v>0</v>
      </c>
      <c r="DC340" s="162">
        <f t="shared" si="1661"/>
        <v>0</v>
      </c>
      <c r="DD340" s="162">
        <f t="shared" si="1661"/>
        <v>0</v>
      </c>
      <c r="DE340" s="162">
        <f t="shared" si="1661"/>
        <v>0</v>
      </c>
      <c r="DF340" s="162">
        <f t="shared" si="1661"/>
        <v>0</v>
      </c>
      <c r="DG340" s="162">
        <f t="shared" si="1661"/>
        <v>0</v>
      </c>
      <c r="DH340" s="162">
        <f t="shared" si="1661"/>
        <v>0</v>
      </c>
      <c r="DI340" s="162">
        <f t="shared" si="1661"/>
        <v>0</v>
      </c>
      <c r="DJ340" s="162">
        <f t="shared" si="1661"/>
        <v>0</v>
      </c>
      <c r="DK340" s="162">
        <f t="shared" si="1661"/>
        <v>0</v>
      </c>
      <c r="DL340" s="162">
        <f t="shared" si="1661"/>
        <v>0</v>
      </c>
      <c r="DM340" s="162">
        <f t="shared" si="1661"/>
        <v>0</v>
      </c>
      <c r="DN340" s="162">
        <f t="shared" si="1661"/>
        <v>0</v>
      </c>
      <c r="DO340" s="162">
        <f t="shared" si="1661"/>
        <v>0</v>
      </c>
      <c r="DP340" s="162">
        <f t="shared" si="1661"/>
        <v>0</v>
      </c>
      <c r="DQ340" s="162">
        <f t="shared" si="1661"/>
        <v>0</v>
      </c>
      <c r="DR340" s="162">
        <f t="shared" si="1661"/>
        <v>0</v>
      </c>
      <c r="DS340" s="162">
        <f t="shared" si="1661"/>
        <v>0</v>
      </c>
      <c r="DT340" s="162">
        <f t="shared" si="1661"/>
        <v>0</v>
      </c>
      <c r="DU340" s="162">
        <f t="shared" si="1661"/>
        <v>0</v>
      </c>
      <c r="DV340" s="162">
        <f t="shared" si="1661"/>
        <v>0</v>
      </c>
      <c r="DW340" s="162">
        <f t="shared" si="1661"/>
        <v>0</v>
      </c>
      <c r="DX340" s="162">
        <f t="shared" si="1661"/>
        <v>0</v>
      </c>
      <c r="DY340" s="162">
        <f t="shared" si="1661"/>
        <v>0</v>
      </c>
      <c r="DZ340" s="162">
        <f t="shared" si="1661"/>
        <v>0</v>
      </c>
      <c r="EA340" s="162">
        <f t="shared" si="1661"/>
        <v>0</v>
      </c>
      <c r="EB340" s="162">
        <f t="shared" si="1661"/>
        <v>0</v>
      </c>
      <c r="EC340" s="162">
        <f t="shared" si="1661"/>
        <v>0</v>
      </c>
      <c r="ED340" s="162">
        <f t="shared" si="1661"/>
        <v>0</v>
      </c>
      <c r="EE340" s="162">
        <f t="shared" si="1661"/>
        <v>0</v>
      </c>
      <c r="EF340" s="162">
        <f t="shared" si="1661"/>
        <v>0</v>
      </c>
      <c r="EG340" s="162">
        <f t="shared" si="1661"/>
        <v>0</v>
      </c>
      <c r="EH340" s="162">
        <f t="shared" si="1661"/>
        <v>0</v>
      </c>
      <c r="EI340" s="162">
        <f t="shared" si="1661"/>
        <v>0</v>
      </c>
      <c r="EJ340" s="162">
        <f t="shared" si="1661"/>
        <v>0</v>
      </c>
      <c r="EK340" s="162">
        <f t="shared" si="1661"/>
        <v>0</v>
      </c>
      <c r="EL340" s="162">
        <f t="shared" si="1661"/>
        <v>0</v>
      </c>
      <c r="EM340" s="162">
        <f t="shared" si="1661"/>
        <v>0</v>
      </c>
      <c r="EN340" s="162">
        <f t="shared" si="1661"/>
        <v>0</v>
      </c>
      <c r="EO340" s="162">
        <f t="shared" si="1661"/>
        <v>0</v>
      </c>
      <c r="EP340" s="162">
        <f t="shared" si="1661"/>
        <v>0</v>
      </c>
      <c r="EQ340" s="162">
        <f t="shared" si="1661"/>
        <v>0</v>
      </c>
      <c r="ER340" s="162">
        <f t="shared" si="1661"/>
        <v>0</v>
      </c>
      <c r="ES340" s="162">
        <f t="shared" si="1661"/>
        <v>0</v>
      </c>
      <c r="ET340" s="162">
        <f t="shared" si="1661"/>
        <v>0</v>
      </c>
      <c r="EU340" s="162">
        <f t="shared" si="13"/>
        <v>0</v>
      </c>
      <c r="EV340" s="162">
        <f t="shared" ref="EV340:GQ340" si="1662">BB340-CY340</f>
        <v>0</v>
      </c>
      <c r="EW340" s="162">
        <f t="shared" si="1662"/>
        <v>0</v>
      </c>
      <c r="EX340" s="162">
        <f t="shared" si="1662"/>
        <v>0</v>
      </c>
      <c r="EY340" s="162">
        <f t="shared" si="1662"/>
        <v>0</v>
      </c>
      <c r="EZ340" s="162">
        <f t="shared" si="1662"/>
        <v>0</v>
      </c>
      <c r="FA340" s="162">
        <f t="shared" si="1662"/>
        <v>0</v>
      </c>
      <c r="FB340" s="162">
        <f t="shared" si="1662"/>
        <v>0</v>
      </c>
      <c r="FC340" s="162">
        <f t="shared" si="1662"/>
        <v>0</v>
      </c>
      <c r="FD340" s="162">
        <f t="shared" si="1662"/>
        <v>0</v>
      </c>
      <c r="FE340" s="162">
        <f t="shared" si="1662"/>
        <v>0</v>
      </c>
      <c r="FF340" s="162">
        <f t="shared" si="1662"/>
        <v>0</v>
      </c>
      <c r="FG340" s="162">
        <f t="shared" si="1662"/>
        <v>0</v>
      </c>
      <c r="FH340" s="162">
        <f t="shared" si="1662"/>
        <v>0</v>
      </c>
      <c r="FI340" s="162">
        <f t="shared" si="1662"/>
        <v>0</v>
      </c>
      <c r="FJ340" s="162">
        <f t="shared" si="1662"/>
        <v>0</v>
      </c>
      <c r="FK340" s="162">
        <f t="shared" si="1662"/>
        <v>0</v>
      </c>
      <c r="FL340" s="162">
        <f t="shared" si="1662"/>
        <v>0</v>
      </c>
      <c r="FM340" s="162">
        <f t="shared" si="1662"/>
        <v>0</v>
      </c>
      <c r="FN340" s="162">
        <f t="shared" si="1662"/>
        <v>0</v>
      </c>
      <c r="FO340" s="162">
        <f t="shared" si="1662"/>
        <v>0</v>
      </c>
      <c r="FP340" s="162">
        <f t="shared" si="1662"/>
        <v>0</v>
      </c>
      <c r="FQ340" s="162">
        <f t="shared" si="1662"/>
        <v>0</v>
      </c>
      <c r="FR340" s="162">
        <f t="shared" si="1662"/>
        <v>0</v>
      </c>
      <c r="FS340" s="162">
        <f t="shared" si="1662"/>
        <v>0</v>
      </c>
      <c r="FT340" s="162">
        <f t="shared" si="1662"/>
        <v>0</v>
      </c>
      <c r="FU340" s="162">
        <f t="shared" si="1662"/>
        <v>0</v>
      </c>
      <c r="FV340" s="162">
        <f t="shared" si="1662"/>
        <v>0</v>
      </c>
      <c r="FW340" s="162">
        <f t="shared" si="1662"/>
        <v>0</v>
      </c>
      <c r="FX340" s="162">
        <f t="shared" si="1662"/>
        <v>0</v>
      </c>
      <c r="FY340" s="162">
        <f t="shared" si="1662"/>
        <v>0</v>
      </c>
      <c r="FZ340" s="162">
        <f t="shared" si="1662"/>
        <v>0</v>
      </c>
      <c r="GA340" s="162">
        <f t="shared" si="1662"/>
        <v>0</v>
      </c>
      <c r="GB340" s="162">
        <f t="shared" si="1662"/>
        <v>0</v>
      </c>
      <c r="GC340" s="162">
        <f t="shared" si="1662"/>
        <v>0</v>
      </c>
      <c r="GD340" s="162">
        <f t="shared" si="1662"/>
        <v>0</v>
      </c>
      <c r="GE340" s="162">
        <f t="shared" si="1662"/>
        <v>0</v>
      </c>
      <c r="GF340" s="162">
        <f t="shared" si="1662"/>
        <v>0</v>
      </c>
      <c r="GG340" s="162">
        <f t="shared" si="1662"/>
        <v>0</v>
      </c>
      <c r="GH340" s="162">
        <f t="shared" si="1662"/>
        <v>0</v>
      </c>
      <c r="GI340" s="162">
        <f t="shared" si="1662"/>
        <v>0</v>
      </c>
      <c r="GJ340" s="162">
        <f t="shared" si="1662"/>
        <v>0</v>
      </c>
      <c r="GK340" s="162">
        <f t="shared" si="1662"/>
        <v>0</v>
      </c>
      <c r="GL340" s="162">
        <f t="shared" si="1662"/>
        <v>0</v>
      </c>
      <c r="GM340" s="162">
        <f t="shared" si="1662"/>
        <v>0</v>
      </c>
      <c r="GN340" s="162">
        <f t="shared" si="1662"/>
        <v>0</v>
      </c>
      <c r="GO340" s="162">
        <f t="shared" si="1662"/>
        <v>0</v>
      </c>
      <c r="GP340" s="162">
        <f t="shared" si="1662"/>
        <v>0</v>
      </c>
      <c r="GQ340" s="162">
        <f t="shared" si="1662"/>
        <v>0</v>
      </c>
      <c r="GR340" s="162">
        <f t="shared" si="15"/>
        <v>0</v>
      </c>
      <c r="GS340" s="162">
        <f t="shared" ref="GS340:IN340" si="1663">E340-EV340</f>
        <v>0</v>
      </c>
      <c r="GT340" s="162">
        <f t="shared" si="1663"/>
        <v>0</v>
      </c>
      <c r="GU340" s="162">
        <f t="shared" si="1663"/>
        <v>0</v>
      </c>
      <c r="GV340" s="162">
        <f t="shared" si="1663"/>
        <v>0</v>
      </c>
      <c r="GW340" s="162">
        <f t="shared" si="1663"/>
        <v>0</v>
      </c>
      <c r="GX340" s="162">
        <f t="shared" si="1663"/>
        <v>0</v>
      </c>
      <c r="GY340" s="162">
        <f t="shared" si="1663"/>
        <v>0</v>
      </c>
      <c r="GZ340" s="162">
        <f t="shared" si="1663"/>
        <v>0</v>
      </c>
      <c r="HA340" s="162">
        <f t="shared" si="1663"/>
        <v>0</v>
      </c>
      <c r="HB340" s="162">
        <f t="shared" si="1663"/>
        <v>0</v>
      </c>
      <c r="HC340" s="162">
        <f t="shared" si="1663"/>
        <v>0</v>
      </c>
      <c r="HD340" s="162">
        <f t="shared" si="1663"/>
        <v>0</v>
      </c>
      <c r="HE340" s="162">
        <f t="shared" si="1663"/>
        <v>0</v>
      </c>
      <c r="HF340" s="162">
        <f t="shared" si="1663"/>
        <v>0</v>
      </c>
      <c r="HG340" s="162">
        <f t="shared" si="1663"/>
        <v>0</v>
      </c>
      <c r="HH340" s="162">
        <f t="shared" si="1663"/>
        <v>0</v>
      </c>
      <c r="HI340" s="162">
        <f t="shared" si="1663"/>
        <v>0</v>
      </c>
      <c r="HJ340" s="162">
        <f t="shared" si="1663"/>
        <v>0</v>
      </c>
      <c r="HK340" s="162">
        <f t="shared" si="1663"/>
        <v>0</v>
      </c>
      <c r="HL340" s="162">
        <f t="shared" si="1663"/>
        <v>0</v>
      </c>
      <c r="HM340" s="162">
        <f t="shared" si="1663"/>
        <v>0</v>
      </c>
      <c r="HN340" s="162">
        <f t="shared" si="1663"/>
        <v>0</v>
      </c>
      <c r="HO340" s="162">
        <f t="shared" si="1663"/>
        <v>0</v>
      </c>
      <c r="HP340" s="162">
        <f t="shared" si="1663"/>
        <v>0</v>
      </c>
      <c r="HQ340" s="162">
        <f t="shared" si="1663"/>
        <v>0</v>
      </c>
      <c r="HR340" s="162">
        <f t="shared" si="1663"/>
        <v>0</v>
      </c>
      <c r="HS340" s="162">
        <f t="shared" si="1663"/>
        <v>0</v>
      </c>
      <c r="HT340" s="162">
        <f t="shared" si="1663"/>
        <v>0</v>
      </c>
      <c r="HU340" s="162">
        <f t="shared" si="1663"/>
        <v>0</v>
      </c>
      <c r="HV340" s="162">
        <f t="shared" si="1663"/>
        <v>0</v>
      </c>
      <c r="HW340" s="162">
        <f t="shared" si="1663"/>
        <v>0</v>
      </c>
      <c r="HX340" s="162">
        <f t="shared" si="1663"/>
        <v>0</v>
      </c>
      <c r="HY340" s="162">
        <f t="shared" si="1663"/>
        <v>0</v>
      </c>
      <c r="HZ340" s="162">
        <f t="shared" si="1663"/>
        <v>0</v>
      </c>
      <c r="IA340" s="162">
        <f t="shared" si="1663"/>
        <v>0</v>
      </c>
      <c r="IB340" s="162">
        <f t="shared" si="1663"/>
        <v>0</v>
      </c>
      <c r="IC340" s="162">
        <f t="shared" si="1663"/>
        <v>0</v>
      </c>
      <c r="ID340" s="162">
        <f t="shared" si="1663"/>
        <v>0</v>
      </c>
      <c r="IE340" s="162">
        <f t="shared" si="1663"/>
        <v>0</v>
      </c>
      <c r="IF340" s="162">
        <f t="shared" si="1663"/>
        <v>0</v>
      </c>
      <c r="IG340" s="162">
        <f t="shared" si="1663"/>
        <v>0</v>
      </c>
      <c r="IH340" s="162">
        <f t="shared" si="1663"/>
        <v>0</v>
      </c>
      <c r="II340" s="162">
        <f t="shared" si="1663"/>
        <v>0</v>
      </c>
      <c r="IJ340" s="162">
        <f t="shared" si="1663"/>
        <v>0</v>
      </c>
      <c r="IK340" s="162">
        <f t="shared" si="1663"/>
        <v>0</v>
      </c>
      <c r="IL340" s="162">
        <f t="shared" si="1663"/>
        <v>0</v>
      </c>
      <c r="IM340" s="162">
        <f t="shared" si="1663"/>
        <v>0</v>
      </c>
      <c r="IN340" s="162">
        <f t="shared" si="1663"/>
        <v>0</v>
      </c>
      <c r="IO340" s="162">
        <f t="shared" si="17"/>
        <v>0</v>
      </c>
      <c r="IP340" s="162">
        <f t="shared" si="23"/>
        <v>0</v>
      </c>
      <c r="IQ340" s="162">
        <f t="shared" ref="IQ340:KK340" si="1664">MAX((MIN(CZ340+IP340,$IO$7))-GT340,0)</f>
        <v>0</v>
      </c>
      <c r="IR340" s="162">
        <f t="shared" si="1664"/>
        <v>0</v>
      </c>
      <c r="IS340" s="162">
        <f t="shared" si="1664"/>
        <v>0</v>
      </c>
      <c r="IT340" s="162">
        <f t="shared" si="1664"/>
        <v>0</v>
      </c>
      <c r="IU340" s="162">
        <f t="shared" si="1664"/>
        <v>0</v>
      </c>
      <c r="IV340" s="162">
        <f t="shared" si="1664"/>
        <v>0</v>
      </c>
      <c r="IW340" s="162">
        <f t="shared" si="1664"/>
        <v>0</v>
      </c>
      <c r="IX340" s="162">
        <f t="shared" si="1664"/>
        <v>0</v>
      </c>
      <c r="IY340" s="162">
        <f t="shared" si="1664"/>
        <v>0</v>
      </c>
      <c r="IZ340" s="162">
        <f t="shared" si="1664"/>
        <v>0</v>
      </c>
      <c r="JA340" s="162">
        <f t="shared" si="1664"/>
        <v>0</v>
      </c>
      <c r="JB340" s="162">
        <f t="shared" si="1664"/>
        <v>0</v>
      </c>
      <c r="JC340" s="162">
        <f t="shared" si="1664"/>
        <v>0</v>
      </c>
      <c r="JD340" s="162">
        <f t="shared" si="1664"/>
        <v>0</v>
      </c>
      <c r="JE340" s="162">
        <f t="shared" si="1664"/>
        <v>0</v>
      </c>
      <c r="JF340" s="162">
        <f t="shared" si="1664"/>
        <v>0</v>
      </c>
      <c r="JG340" s="162">
        <f t="shared" si="1664"/>
        <v>0</v>
      </c>
      <c r="JH340" s="162">
        <f t="shared" si="1664"/>
        <v>0</v>
      </c>
      <c r="JI340" s="162">
        <f t="shared" si="1664"/>
        <v>0</v>
      </c>
      <c r="JJ340" s="162">
        <f t="shared" si="1664"/>
        <v>0</v>
      </c>
      <c r="JK340" s="162">
        <f t="shared" si="1664"/>
        <v>0</v>
      </c>
      <c r="JL340" s="162">
        <f t="shared" si="1664"/>
        <v>0</v>
      </c>
      <c r="JM340" s="162">
        <f t="shared" si="1664"/>
        <v>0</v>
      </c>
      <c r="JN340" s="162">
        <f t="shared" si="1664"/>
        <v>0</v>
      </c>
      <c r="JO340" s="162">
        <f t="shared" si="1664"/>
        <v>0</v>
      </c>
      <c r="JP340" s="162">
        <f t="shared" si="1664"/>
        <v>0</v>
      </c>
      <c r="JQ340" s="162">
        <f t="shared" si="1664"/>
        <v>0</v>
      </c>
      <c r="JR340" s="162">
        <f t="shared" si="1664"/>
        <v>0</v>
      </c>
      <c r="JS340" s="162">
        <f t="shared" si="1664"/>
        <v>0</v>
      </c>
      <c r="JT340" s="162">
        <f t="shared" si="1664"/>
        <v>0</v>
      </c>
      <c r="JU340" s="162">
        <f t="shared" si="1664"/>
        <v>0</v>
      </c>
      <c r="JV340" s="162">
        <f t="shared" si="1664"/>
        <v>0</v>
      </c>
      <c r="JW340" s="162">
        <f t="shared" si="1664"/>
        <v>0</v>
      </c>
      <c r="JX340" s="162">
        <f t="shared" si="1664"/>
        <v>0</v>
      </c>
      <c r="JY340" s="162">
        <f t="shared" si="1664"/>
        <v>0</v>
      </c>
      <c r="JZ340" s="162">
        <f t="shared" si="1664"/>
        <v>0</v>
      </c>
      <c r="KA340" s="162">
        <f t="shared" si="1664"/>
        <v>0</v>
      </c>
      <c r="KB340" s="162">
        <f t="shared" si="1664"/>
        <v>0</v>
      </c>
      <c r="KC340" s="162">
        <f t="shared" si="1664"/>
        <v>0</v>
      </c>
      <c r="KD340" s="162">
        <f t="shared" si="1664"/>
        <v>0</v>
      </c>
      <c r="KE340" s="162">
        <f t="shared" si="1664"/>
        <v>0</v>
      </c>
      <c r="KF340" s="162">
        <f t="shared" si="1664"/>
        <v>0</v>
      </c>
      <c r="KG340" s="162">
        <f t="shared" si="1664"/>
        <v>0</v>
      </c>
      <c r="KH340" s="162">
        <f t="shared" si="1664"/>
        <v>0</v>
      </c>
      <c r="KI340" s="162">
        <f t="shared" si="1664"/>
        <v>0</v>
      </c>
      <c r="KJ340" s="162">
        <f t="shared" si="1664"/>
        <v>0</v>
      </c>
      <c r="KK340" s="162">
        <f t="shared" si="1664"/>
        <v>0</v>
      </c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</row>
    <row r="341" ht="14.25" customHeight="1" spans="1:326" x14ac:dyDescent="0.25">
      <c r="A341" s="1">
        <v>11</v>
      </c>
      <c r="B341" s="1">
        <f t="shared" ref="B341:C341" si="1665">B340+1</f>
        <v>331</v>
      </c>
      <c r="C341" s="232">
        <f t="shared" si="1665"/>
        <v>43796</v>
      </c>
      <c r="D341" s="162">
        <f t="shared" si="9"/>
        <v>0</v>
      </c>
      <c r="E341" s="162">
        <f>(SUMIFS(Profile!$F$2:$F$17521,Profile!$B$2:$B$17521,$B341,Profile!$C$2:$C$17521,E$8))*$C$6</f>
        <v>0</v>
      </c>
      <c r="F341" s="162">
        <f>(SUMIFS(Profile!$F$2:$F$17521,Profile!$B$2:$B$17521,$B341,Profile!$C$2:$C$17521,F$8))*$C$6</f>
        <v>0</v>
      </c>
      <c r="G341" s="162">
        <f>(SUMIFS(Profile!$F$2:$F$17521,Profile!$B$2:$B$17521,$B341,Profile!$C$2:$C$17521,G$8))*$C$6</f>
        <v>0</v>
      </c>
      <c r="H341" s="162">
        <f>(SUMIFS(Profile!$F$2:$F$17521,Profile!$B$2:$B$17521,$B341,Profile!$C$2:$C$17521,H$8))*$C$6</f>
        <v>0</v>
      </c>
      <c r="I341" s="162">
        <f>(SUMIFS(Profile!$F$2:$F$17521,Profile!$B$2:$B$17521,$B341,Profile!$C$2:$C$17521,I$8))*$C$6</f>
        <v>0</v>
      </c>
      <c r="J341" s="162">
        <f>(SUMIFS(Profile!$F$2:$F$17521,Profile!$B$2:$B$17521,$B341,Profile!$C$2:$C$17521,J$8))*$C$6</f>
        <v>0</v>
      </c>
      <c r="K341" s="162">
        <f>(SUMIFS(Profile!$F$2:$F$17521,Profile!$B$2:$B$17521,$B341,Profile!$C$2:$C$17521,K$8))*$C$6</f>
        <v>0</v>
      </c>
      <c r="L341" s="162">
        <f>(SUMIFS(Profile!$F$2:$F$17521,Profile!$B$2:$B$17521,$B341,Profile!$C$2:$C$17521,L$8))*$C$6</f>
        <v>0</v>
      </c>
      <c r="M341" s="162">
        <f>(SUMIFS(Profile!$F$2:$F$17521,Profile!$B$2:$B$17521,$B341,Profile!$C$2:$C$17521,M$8))*$C$6</f>
        <v>0</v>
      </c>
      <c r="N341" s="162">
        <f>(SUMIFS(Profile!$F$2:$F$17521,Profile!$B$2:$B$17521,$B341,Profile!$C$2:$C$17521,N$8))*$C$6</f>
        <v>0</v>
      </c>
      <c r="O341" s="162">
        <f>(SUMIFS(Profile!$F$2:$F$17521,Profile!$B$2:$B$17521,$B341,Profile!$C$2:$C$17521,O$8))*$C$6</f>
        <v>0</v>
      </c>
      <c r="P341" s="162">
        <f>(SUMIFS(Profile!$F$2:$F$17521,Profile!$B$2:$B$17521,$B341,Profile!$C$2:$C$17521,P$8))*$C$6</f>
        <v>0</v>
      </c>
      <c r="Q341" s="162">
        <f>(SUMIFS(Profile!$F$2:$F$17521,Profile!$B$2:$B$17521,$B341,Profile!$C$2:$C$17521,Q$8))*$C$6</f>
        <v>0</v>
      </c>
      <c r="R341" s="162">
        <f>(SUMIFS(Profile!$F$2:$F$17521,Profile!$B$2:$B$17521,$B341,Profile!$C$2:$C$17521,R$8))*$C$6</f>
        <v>0</v>
      </c>
      <c r="S341" s="162">
        <f>(SUMIFS(Profile!$F$2:$F$17521,Profile!$B$2:$B$17521,$B341,Profile!$C$2:$C$17521,S$8))*$C$6</f>
        <v>0</v>
      </c>
      <c r="T341" s="162">
        <f>(SUMIFS(Profile!$F$2:$F$17521,Profile!$B$2:$B$17521,$B341,Profile!$C$2:$C$17521,T$8))*$C$6</f>
        <v>0</v>
      </c>
      <c r="U341" s="162">
        <f>(SUMIFS(Profile!$F$2:$F$17521,Profile!$B$2:$B$17521,$B341,Profile!$C$2:$C$17521,U$8))*$C$6</f>
        <v>0</v>
      </c>
      <c r="V341" s="162">
        <f>(SUMIFS(Profile!$F$2:$F$17521,Profile!$B$2:$B$17521,$B341,Profile!$C$2:$C$17521,V$8))*$C$6</f>
        <v>0</v>
      </c>
      <c r="W341" s="162">
        <f>(SUMIFS(Profile!$F$2:$F$17521,Profile!$B$2:$B$17521,$B341,Profile!$C$2:$C$17521,W$8))*$C$6</f>
        <v>0</v>
      </c>
      <c r="X341" s="162">
        <f>(SUMIFS(Profile!$F$2:$F$17521,Profile!$B$2:$B$17521,$B341,Profile!$C$2:$C$17521,X$8))*$C$6</f>
        <v>0</v>
      </c>
      <c r="Y341" s="162">
        <f>(SUMIFS(Profile!$F$2:$F$17521,Profile!$B$2:$B$17521,$B341,Profile!$C$2:$C$17521,Y$8))*$C$6</f>
        <v>0</v>
      </c>
      <c r="Z341" s="162">
        <f>(SUMIFS(Profile!$F$2:$F$17521,Profile!$B$2:$B$17521,$B341,Profile!$C$2:$C$17521,Z$8))*$C$6</f>
        <v>0</v>
      </c>
      <c r="AA341" s="162">
        <f>(SUMIFS(Profile!$F$2:$F$17521,Profile!$B$2:$B$17521,$B341,Profile!$C$2:$C$17521,AA$8))*$C$6</f>
        <v>0</v>
      </c>
      <c r="AB341" s="162">
        <f>(SUMIFS(Profile!$F$2:$F$17521,Profile!$B$2:$B$17521,$B341,Profile!$C$2:$C$17521,AB$8))*$C$6</f>
        <v>0</v>
      </c>
      <c r="AC341" s="162">
        <f>(SUMIFS(Profile!$F$2:$F$17521,Profile!$B$2:$B$17521,$B341,Profile!$C$2:$C$17521,AC$8))*$C$6</f>
        <v>0</v>
      </c>
      <c r="AD341" s="162">
        <f>(SUMIFS(Profile!$F$2:$F$17521,Profile!$B$2:$B$17521,$B341,Profile!$C$2:$C$17521,AD$8))*$C$6</f>
        <v>0</v>
      </c>
      <c r="AE341" s="162">
        <f>(SUMIFS(Profile!$F$2:$F$17521,Profile!$B$2:$B$17521,$B341,Profile!$C$2:$C$17521,AE$8))*$C$6</f>
        <v>0</v>
      </c>
      <c r="AF341" s="162">
        <f>(SUMIFS(Profile!$F$2:$F$17521,Profile!$B$2:$B$17521,$B341,Profile!$C$2:$C$17521,AF$8))*$C$6</f>
        <v>0</v>
      </c>
      <c r="AG341" s="162">
        <f>(SUMIFS(Profile!$F$2:$F$17521,Profile!$B$2:$B$17521,$B341,Profile!$C$2:$C$17521,AG$8))*$C$6</f>
        <v>0</v>
      </c>
      <c r="AH341" s="162">
        <f>(SUMIFS(Profile!$F$2:$F$17521,Profile!$B$2:$B$17521,$B341,Profile!$C$2:$C$17521,AH$8))*$C$6</f>
        <v>0</v>
      </c>
      <c r="AI341" s="162">
        <f>(SUMIFS(Profile!$F$2:$F$17521,Profile!$B$2:$B$17521,$B341,Profile!$C$2:$C$17521,AI$8))*$C$6</f>
        <v>0</v>
      </c>
      <c r="AJ341" s="162">
        <f>(SUMIFS(Profile!$F$2:$F$17521,Profile!$B$2:$B$17521,$B341,Profile!$C$2:$C$17521,AJ$8))*$C$6</f>
        <v>0</v>
      </c>
      <c r="AK341" s="162">
        <f>(SUMIFS(Profile!$F$2:$F$17521,Profile!$B$2:$B$17521,$B341,Profile!$C$2:$C$17521,AK$8))*$C$6</f>
        <v>0</v>
      </c>
      <c r="AL341" s="162">
        <f>(SUMIFS(Profile!$F$2:$F$17521,Profile!$B$2:$B$17521,$B341,Profile!$C$2:$C$17521,AL$8))*$C$6</f>
        <v>0</v>
      </c>
      <c r="AM341" s="162">
        <f>(SUMIFS(Profile!$F$2:$F$17521,Profile!$B$2:$B$17521,$B341,Profile!$C$2:$C$17521,AM$8))*$C$6</f>
        <v>0</v>
      </c>
      <c r="AN341" s="162">
        <f>(SUMIFS(Profile!$F$2:$F$17521,Profile!$B$2:$B$17521,$B341,Profile!$C$2:$C$17521,AN$8))*$C$6</f>
        <v>0</v>
      </c>
      <c r="AO341" s="162">
        <f>(SUMIFS(Profile!$F$2:$F$17521,Profile!$B$2:$B$17521,$B341,Profile!$C$2:$C$17521,AO$8))*$C$6</f>
        <v>0</v>
      </c>
      <c r="AP341" s="162">
        <f>(SUMIFS(Profile!$F$2:$F$17521,Profile!$B$2:$B$17521,$B341,Profile!$C$2:$C$17521,AP$8))*$C$6</f>
        <v>0</v>
      </c>
      <c r="AQ341" s="162">
        <f>(SUMIFS(Profile!$F$2:$F$17521,Profile!$B$2:$B$17521,$B341,Profile!$C$2:$C$17521,AQ$8))*$C$6</f>
        <v>0</v>
      </c>
      <c r="AR341" s="162">
        <f>(SUMIFS(Profile!$F$2:$F$17521,Profile!$B$2:$B$17521,$B341,Profile!$C$2:$C$17521,AR$8))*$C$6</f>
        <v>0</v>
      </c>
      <c r="AS341" s="162">
        <f>(SUMIFS(Profile!$F$2:$F$17521,Profile!$B$2:$B$17521,$B341,Profile!$C$2:$C$17521,AS$8))*$C$6</f>
        <v>0</v>
      </c>
      <c r="AT341" s="162">
        <f>(SUMIFS(Profile!$F$2:$F$17521,Profile!$B$2:$B$17521,$B341,Profile!$C$2:$C$17521,AT$8))*$C$6</f>
        <v>0</v>
      </c>
      <c r="AU341" s="162">
        <f>(SUMIFS(Profile!$F$2:$F$17521,Profile!$B$2:$B$17521,$B341,Profile!$C$2:$C$17521,AU$8))*$C$6</f>
        <v>0</v>
      </c>
      <c r="AV341" s="162">
        <f>(SUMIFS(Profile!$F$2:$F$17521,Profile!$B$2:$B$17521,$B341,Profile!$C$2:$C$17521,AV$8))*$C$6</f>
        <v>0</v>
      </c>
      <c r="AW341" s="162">
        <f>(SUMIFS(Profile!$F$2:$F$17521,Profile!$B$2:$B$17521,$B341,Profile!$C$2:$C$17521,AW$8))*$C$6</f>
        <v>0</v>
      </c>
      <c r="AX341" s="162">
        <f>(SUMIFS(Profile!$F$2:$F$17521,Profile!$B$2:$B$17521,$B341,Profile!$C$2:$C$17521,AX$8))*$C$6</f>
        <v>0</v>
      </c>
      <c r="AY341" s="162">
        <f>(SUMIFS(Profile!$F$2:$F$17521,Profile!$B$2:$B$17521,$B341,Profile!$C$2:$C$17521,AY$8))*$C$6</f>
        <v>0</v>
      </c>
      <c r="AZ341" s="162">
        <f>(SUMIFS(Profile!$F$2:$F$17521,Profile!$B$2:$B$17521,$B341,Profile!$C$2:$C$17521,AZ$8))*$C$6</f>
        <v>0</v>
      </c>
      <c r="BA341" s="162">
        <f t="shared" si="10"/>
        <v>0</v>
      </c>
      <c r="BB341" s="162">
        <f>(SUMIFS(Profile!$E$2:$E$17521,Profile!$B$2:$B$17521,$B341,Profile!$C$2:$C$17521,BB$8))*$C$9</f>
        <v>0</v>
      </c>
      <c r="BC341" s="162">
        <f>(SUMIFS(Profile!$E$2:$E$17521,Profile!$B$2:$B$17521,$B341,Profile!$C$2:$C$17521,BC$8))*$C$9</f>
        <v>0</v>
      </c>
      <c r="BD341" s="162">
        <f>(SUMIFS(Profile!$E$2:$E$17521,Profile!$B$2:$B$17521,$B341,Profile!$C$2:$C$17521,BD$8))*$C$9</f>
        <v>0</v>
      </c>
      <c r="BE341" s="162">
        <f>(SUMIFS(Profile!$E$2:$E$17521,Profile!$B$2:$B$17521,$B341,Profile!$C$2:$C$17521,BE$8))*$C$9</f>
        <v>0</v>
      </c>
      <c r="BF341" s="162">
        <f>(SUMIFS(Profile!$E$2:$E$17521,Profile!$B$2:$B$17521,$B341,Profile!$C$2:$C$17521,BF$8))*$C$9</f>
        <v>0</v>
      </c>
      <c r="BG341" s="162">
        <f>(SUMIFS(Profile!$E$2:$E$17521,Profile!$B$2:$B$17521,$B341,Profile!$C$2:$C$17521,BG$8))*$C$9</f>
        <v>0</v>
      </c>
      <c r="BH341" s="162">
        <f>(SUMIFS(Profile!$E$2:$E$17521,Profile!$B$2:$B$17521,$B341,Profile!$C$2:$C$17521,BH$8))*$C$9</f>
        <v>0</v>
      </c>
      <c r="BI341" s="162">
        <f>(SUMIFS(Profile!$E$2:$E$17521,Profile!$B$2:$B$17521,$B341,Profile!$C$2:$C$17521,BI$8))*$C$9</f>
        <v>0</v>
      </c>
      <c r="BJ341" s="162">
        <f>(SUMIFS(Profile!$E$2:$E$17521,Profile!$B$2:$B$17521,$B341,Profile!$C$2:$C$17521,BJ$8))*$C$9</f>
        <v>0</v>
      </c>
      <c r="BK341" s="162">
        <f>(SUMIFS(Profile!$E$2:$E$17521,Profile!$B$2:$B$17521,$B341,Profile!$C$2:$C$17521,BK$8))*$C$9</f>
        <v>0</v>
      </c>
      <c r="BL341" s="162">
        <f>(SUMIFS(Profile!$E$2:$E$17521,Profile!$B$2:$B$17521,$B341,Profile!$C$2:$C$17521,BL$8))*$C$9</f>
        <v>0</v>
      </c>
      <c r="BM341" s="162">
        <f>(SUMIFS(Profile!$E$2:$E$17521,Profile!$B$2:$B$17521,$B341,Profile!$C$2:$C$17521,BM$8))*$C$9</f>
        <v>0</v>
      </c>
      <c r="BN341" s="162">
        <f>(SUMIFS(Profile!$E$2:$E$17521,Profile!$B$2:$B$17521,$B341,Profile!$C$2:$C$17521,BN$8))*$C$9</f>
        <v>0</v>
      </c>
      <c r="BO341" s="162">
        <f>(SUMIFS(Profile!$E$2:$E$17521,Profile!$B$2:$B$17521,$B341,Profile!$C$2:$C$17521,BO$8))*$C$9</f>
        <v>0</v>
      </c>
      <c r="BP341" s="162">
        <f>(SUMIFS(Profile!$E$2:$E$17521,Profile!$B$2:$B$17521,$B341,Profile!$C$2:$C$17521,BP$8))*$C$9</f>
        <v>0</v>
      </c>
      <c r="BQ341" s="162">
        <f>(SUMIFS(Profile!$E$2:$E$17521,Profile!$B$2:$B$17521,$B341,Profile!$C$2:$C$17521,BQ$8))*$C$9</f>
        <v>0</v>
      </c>
      <c r="BR341" s="162">
        <f>(SUMIFS(Profile!$E$2:$E$17521,Profile!$B$2:$B$17521,$B341,Profile!$C$2:$C$17521,BR$8))*$C$9</f>
        <v>0</v>
      </c>
      <c r="BS341" s="162">
        <f>(SUMIFS(Profile!$E$2:$E$17521,Profile!$B$2:$B$17521,$B341,Profile!$C$2:$C$17521,BS$8))*$C$9</f>
        <v>0</v>
      </c>
      <c r="BT341" s="162">
        <f>(SUMIFS(Profile!$E$2:$E$17521,Profile!$B$2:$B$17521,$B341,Profile!$C$2:$C$17521,BT$8))*$C$9</f>
        <v>0</v>
      </c>
      <c r="BU341" s="162">
        <f>(SUMIFS(Profile!$E$2:$E$17521,Profile!$B$2:$B$17521,$B341,Profile!$C$2:$C$17521,BU$8))*$C$9</f>
        <v>0</v>
      </c>
      <c r="BV341" s="162">
        <f>(SUMIFS(Profile!$E$2:$E$17521,Profile!$B$2:$B$17521,$B341,Profile!$C$2:$C$17521,BV$8))*$C$9</f>
        <v>0</v>
      </c>
      <c r="BW341" s="162">
        <f>(SUMIFS(Profile!$E$2:$E$17521,Profile!$B$2:$B$17521,$B341,Profile!$C$2:$C$17521,BW$8))*$C$9</f>
        <v>0</v>
      </c>
      <c r="BX341" s="162">
        <f>(SUMIFS(Profile!$E$2:$E$17521,Profile!$B$2:$B$17521,$B341,Profile!$C$2:$C$17521,BX$8))*$C$9</f>
        <v>0</v>
      </c>
      <c r="BY341" s="162">
        <f>(SUMIFS(Profile!$E$2:$E$17521,Profile!$B$2:$B$17521,$B341,Profile!$C$2:$C$17521,BY$8))*$C$9</f>
        <v>0</v>
      </c>
      <c r="BZ341" s="162">
        <f>(SUMIFS(Profile!$E$2:$E$17521,Profile!$B$2:$B$17521,$B341,Profile!$C$2:$C$17521,BZ$8))*$C$9</f>
        <v>0</v>
      </c>
      <c r="CA341" s="162">
        <f>(SUMIFS(Profile!$E$2:$E$17521,Profile!$B$2:$B$17521,$B341,Profile!$C$2:$C$17521,CA$8))*$C$9</f>
        <v>0</v>
      </c>
      <c r="CB341" s="162">
        <f>(SUMIFS(Profile!$E$2:$E$17521,Profile!$B$2:$B$17521,$B341,Profile!$C$2:$C$17521,CB$8))*$C$9</f>
        <v>0</v>
      </c>
      <c r="CC341" s="162">
        <f>(SUMIFS(Profile!$E$2:$E$17521,Profile!$B$2:$B$17521,$B341,Profile!$C$2:$C$17521,CC$8))*$C$9</f>
        <v>0</v>
      </c>
      <c r="CD341" s="162">
        <f>(SUMIFS(Profile!$E$2:$E$17521,Profile!$B$2:$B$17521,$B341,Profile!$C$2:$C$17521,CD$8))*$C$9</f>
        <v>0</v>
      </c>
      <c r="CE341" s="162">
        <f>(SUMIFS(Profile!$E$2:$E$17521,Profile!$B$2:$B$17521,$B341,Profile!$C$2:$C$17521,CE$8))*$C$9</f>
        <v>0</v>
      </c>
      <c r="CF341" s="162">
        <f>(SUMIFS(Profile!$E$2:$E$17521,Profile!$B$2:$B$17521,$B341,Profile!$C$2:$C$17521,CF$8))*$C$9</f>
        <v>0</v>
      </c>
      <c r="CG341" s="162">
        <f>(SUMIFS(Profile!$E$2:$E$17521,Profile!$B$2:$B$17521,$B341,Profile!$C$2:$C$17521,CG$8))*$C$9</f>
        <v>0</v>
      </c>
      <c r="CH341" s="162">
        <f>(SUMIFS(Profile!$E$2:$E$17521,Profile!$B$2:$B$17521,$B341,Profile!$C$2:$C$17521,CH$8))*$C$9</f>
        <v>0</v>
      </c>
      <c r="CI341" s="162">
        <f>(SUMIFS(Profile!$E$2:$E$17521,Profile!$B$2:$B$17521,$B341,Profile!$C$2:$C$17521,CI$8))*$C$9</f>
        <v>0</v>
      </c>
      <c r="CJ341" s="162">
        <f>(SUMIFS(Profile!$E$2:$E$17521,Profile!$B$2:$B$17521,$B341,Profile!$C$2:$C$17521,CJ$8))*$C$9</f>
        <v>0</v>
      </c>
      <c r="CK341" s="162">
        <f>(SUMIFS(Profile!$E$2:$E$17521,Profile!$B$2:$B$17521,$B341,Profile!$C$2:$C$17521,CK$8))*$C$9</f>
        <v>0</v>
      </c>
      <c r="CL341" s="162">
        <f>(SUMIFS(Profile!$E$2:$E$17521,Profile!$B$2:$B$17521,$B341,Profile!$C$2:$C$17521,CL$8))*$C$9</f>
        <v>0</v>
      </c>
      <c r="CM341" s="162">
        <f>(SUMIFS(Profile!$E$2:$E$17521,Profile!$B$2:$B$17521,$B341,Profile!$C$2:$C$17521,CM$8))*$C$9</f>
        <v>0</v>
      </c>
      <c r="CN341" s="162">
        <f>(SUMIFS(Profile!$E$2:$E$17521,Profile!$B$2:$B$17521,$B341,Profile!$C$2:$C$17521,CN$8))*$C$9</f>
        <v>0</v>
      </c>
      <c r="CO341" s="162">
        <f>(SUMIFS(Profile!$E$2:$E$17521,Profile!$B$2:$B$17521,$B341,Profile!$C$2:$C$17521,CO$8))*$C$9</f>
        <v>0</v>
      </c>
      <c r="CP341" s="162">
        <f>(SUMIFS(Profile!$E$2:$E$17521,Profile!$B$2:$B$17521,$B341,Profile!$C$2:$C$17521,CP$8))*$C$9</f>
        <v>0</v>
      </c>
      <c r="CQ341" s="162">
        <f>(SUMIFS(Profile!$E$2:$E$17521,Profile!$B$2:$B$17521,$B341,Profile!$C$2:$C$17521,CQ$8))*$C$9</f>
        <v>0</v>
      </c>
      <c r="CR341" s="162">
        <f>(SUMIFS(Profile!$E$2:$E$17521,Profile!$B$2:$B$17521,$B341,Profile!$C$2:$C$17521,CR$8))*$C$9</f>
        <v>0</v>
      </c>
      <c r="CS341" s="162">
        <f>(SUMIFS(Profile!$E$2:$E$17521,Profile!$B$2:$B$17521,$B341,Profile!$C$2:$C$17521,CS$8))*$C$9</f>
        <v>0</v>
      </c>
      <c r="CT341" s="162">
        <f>(SUMIFS(Profile!$E$2:$E$17521,Profile!$B$2:$B$17521,$B341,Profile!$C$2:$C$17521,CT$8))*$C$9</f>
        <v>0</v>
      </c>
      <c r="CU341" s="162">
        <f>(SUMIFS(Profile!$E$2:$E$17521,Profile!$B$2:$B$17521,$B341,Profile!$C$2:$C$17521,CU$8))*$C$9</f>
        <v>0</v>
      </c>
      <c r="CV341" s="162">
        <f>(SUMIFS(Profile!$E$2:$E$17521,Profile!$B$2:$B$17521,$B341,Profile!$C$2:$C$17521,CV$8))*$C$9</f>
        <v>0</v>
      </c>
      <c r="CW341" s="162">
        <f>(SUMIFS(Profile!$E$2:$E$17521,Profile!$B$2:$B$17521,$B341,Profile!$C$2:$C$17521,CW$8))*$C$9</f>
        <v>0</v>
      </c>
      <c r="CX341" s="162">
        <f t="shared" si="11"/>
        <v>0</v>
      </c>
      <c r="CY341" s="162">
        <f t="shared" ref="CY341:ET341" si="1666">MAX(BB341-E341,0)</f>
        <v>0</v>
      </c>
      <c r="CZ341" s="162">
        <f t="shared" si="1666"/>
        <v>0</v>
      </c>
      <c r="DA341" s="162">
        <f t="shared" si="1666"/>
        <v>0</v>
      </c>
      <c r="DB341" s="162">
        <f t="shared" si="1666"/>
        <v>0</v>
      </c>
      <c r="DC341" s="162">
        <f t="shared" si="1666"/>
        <v>0</v>
      </c>
      <c r="DD341" s="162">
        <f t="shared" si="1666"/>
        <v>0</v>
      </c>
      <c r="DE341" s="162">
        <f t="shared" si="1666"/>
        <v>0</v>
      </c>
      <c r="DF341" s="162">
        <f t="shared" si="1666"/>
        <v>0</v>
      </c>
      <c r="DG341" s="162">
        <f t="shared" si="1666"/>
        <v>0</v>
      </c>
      <c r="DH341" s="162">
        <f t="shared" si="1666"/>
        <v>0</v>
      </c>
      <c r="DI341" s="162">
        <f t="shared" si="1666"/>
        <v>0</v>
      </c>
      <c r="DJ341" s="162">
        <f t="shared" si="1666"/>
        <v>0</v>
      </c>
      <c r="DK341" s="162">
        <f t="shared" si="1666"/>
        <v>0</v>
      </c>
      <c r="DL341" s="162">
        <f t="shared" si="1666"/>
        <v>0</v>
      </c>
      <c r="DM341" s="162">
        <f t="shared" si="1666"/>
        <v>0</v>
      </c>
      <c r="DN341" s="162">
        <f t="shared" si="1666"/>
        <v>0</v>
      </c>
      <c r="DO341" s="162">
        <f t="shared" si="1666"/>
        <v>0</v>
      </c>
      <c r="DP341" s="162">
        <f t="shared" si="1666"/>
        <v>0</v>
      </c>
      <c r="DQ341" s="162">
        <f t="shared" si="1666"/>
        <v>0</v>
      </c>
      <c r="DR341" s="162">
        <f t="shared" si="1666"/>
        <v>0</v>
      </c>
      <c r="DS341" s="162">
        <f t="shared" si="1666"/>
        <v>0</v>
      </c>
      <c r="DT341" s="162">
        <f t="shared" si="1666"/>
        <v>0</v>
      </c>
      <c r="DU341" s="162">
        <f t="shared" si="1666"/>
        <v>0</v>
      </c>
      <c r="DV341" s="162">
        <f t="shared" si="1666"/>
        <v>0</v>
      </c>
      <c r="DW341" s="162">
        <f t="shared" si="1666"/>
        <v>0</v>
      </c>
      <c r="DX341" s="162">
        <f t="shared" si="1666"/>
        <v>0</v>
      </c>
      <c r="DY341" s="162">
        <f t="shared" si="1666"/>
        <v>0</v>
      </c>
      <c r="DZ341" s="162">
        <f t="shared" si="1666"/>
        <v>0</v>
      </c>
      <c r="EA341" s="162">
        <f t="shared" si="1666"/>
        <v>0</v>
      </c>
      <c r="EB341" s="162">
        <f t="shared" si="1666"/>
        <v>0</v>
      </c>
      <c r="EC341" s="162">
        <f t="shared" si="1666"/>
        <v>0</v>
      </c>
      <c r="ED341" s="162">
        <f t="shared" si="1666"/>
        <v>0</v>
      </c>
      <c r="EE341" s="162">
        <f t="shared" si="1666"/>
        <v>0</v>
      </c>
      <c r="EF341" s="162">
        <f t="shared" si="1666"/>
        <v>0</v>
      </c>
      <c r="EG341" s="162">
        <f t="shared" si="1666"/>
        <v>0</v>
      </c>
      <c r="EH341" s="162">
        <f t="shared" si="1666"/>
        <v>0</v>
      </c>
      <c r="EI341" s="162">
        <f t="shared" si="1666"/>
        <v>0</v>
      </c>
      <c r="EJ341" s="162">
        <f t="shared" si="1666"/>
        <v>0</v>
      </c>
      <c r="EK341" s="162">
        <f t="shared" si="1666"/>
        <v>0</v>
      </c>
      <c r="EL341" s="162">
        <f t="shared" si="1666"/>
        <v>0</v>
      </c>
      <c r="EM341" s="162">
        <f t="shared" si="1666"/>
        <v>0</v>
      </c>
      <c r="EN341" s="162">
        <f t="shared" si="1666"/>
        <v>0</v>
      </c>
      <c r="EO341" s="162">
        <f t="shared" si="1666"/>
        <v>0</v>
      </c>
      <c r="EP341" s="162">
        <f t="shared" si="1666"/>
        <v>0</v>
      </c>
      <c r="EQ341" s="162">
        <f t="shared" si="1666"/>
        <v>0</v>
      </c>
      <c r="ER341" s="162">
        <f t="shared" si="1666"/>
        <v>0</v>
      </c>
      <c r="ES341" s="162">
        <f t="shared" si="1666"/>
        <v>0</v>
      </c>
      <c r="ET341" s="162">
        <f t="shared" si="1666"/>
        <v>0</v>
      </c>
      <c r="EU341" s="162">
        <f t="shared" si="13"/>
        <v>0</v>
      </c>
      <c r="EV341" s="162">
        <f t="shared" ref="EV341:GQ341" si="1667">BB341-CY341</f>
        <v>0</v>
      </c>
      <c r="EW341" s="162">
        <f t="shared" si="1667"/>
        <v>0</v>
      </c>
      <c r="EX341" s="162">
        <f t="shared" si="1667"/>
        <v>0</v>
      </c>
      <c r="EY341" s="162">
        <f t="shared" si="1667"/>
        <v>0</v>
      </c>
      <c r="EZ341" s="162">
        <f t="shared" si="1667"/>
        <v>0</v>
      </c>
      <c r="FA341" s="162">
        <f t="shared" si="1667"/>
        <v>0</v>
      </c>
      <c r="FB341" s="162">
        <f t="shared" si="1667"/>
        <v>0</v>
      </c>
      <c r="FC341" s="162">
        <f t="shared" si="1667"/>
        <v>0</v>
      </c>
      <c r="FD341" s="162">
        <f t="shared" si="1667"/>
        <v>0</v>
      </c>
      <c r="FE341" s="162">
        <f t="shared" si="1667"/>
        <v>0</v>
      </c>
      <c r="FF341" s="162">
        <f t="shared" si="1667"/>
        <v>0</v>
      </c>
      <c r="FG341" s="162">
        <f t="shared" si="1667"/>
        <v>0</v>
      </c>
      <c r="FH341" s="162">
        <f t="shared" si="1667"/>
        <v>0</v>
      </c>
      <c r="FI341" s="162">
        <f t="shared" si="1667"/>
        <v>0</v>
      </c>
      <c r="FJ341" s="162">
        <f t="shared" si="1667"/>
        <v>0</v>
      </c>
      <c r="FK341" s="162">
        <f t="shared" si="1667"/>
        <v>0</v>
      </c>
      <c r="FL341" s="162">
        <f t="shared" si="1667"/>
        <v>0</v>
      </c>
      <c r="FM341" s="162">
        <f t="shared" si="1667"/>
        <v>0</v>
      </c>
      <c r="FN341" s="162">
        <f t="shared" si="1667"/>
        <v>0</v>
      </c>
      <c r="FO341" s="162">
        <f t="shared" si="1667"/>
        <v>0</v>
      </c>
      <c r="FP341" s="162">
        <f t="shared" si="1667"/>
        <v>0</v>
      </c>
      <c r="FQ341" s="162">
        <f t="shared" si="1667"/>
        <v>0</v>
      </c>
      <c r="FR341" s="162">
        <f t="shared" si="1667"/>
        <v>0</v>
      </c>
      <c r="FS341" s="162">
        <f t="shared" si="1667"/>
        <v>0</v>
      </c>
      <c r="FT341" s="162">
        <f t="shared" si="1667"/>
        <v>0</v>
      </c>
      <c r="FU341" s="162">
        <f t="shared" si="1667"/>
        <v>0</v>
      </c>
      <c r="FV341" s="162">
        <f t="shared" si="1667"/>
        <v>0</v>
      </c>
      <c r="FW341" s="162">
        <f t="shared" si="1667"/>
        <v>0</v>
      </c>
      <c r="FX341" s="162">
        <f t="shared" si="1667"/>
        <v>0</v>
      </c>
      <c r="FY341" s="162">
        <f t="shared" si="1667"/>
        <v>0</v>
      </c>
      <c r="FZ341" s="162">
        <f t="shared" si="1667"/>
        <v>0</v>
      </c>
      <c r="GA341" s="162">
        <f t="shared" si="1667"/>
        <v>0</v>
      </c>
      <c r="GB341" s="162">
        <f t="shared" si="1667"/>
        <v>0</v>
      </c>
      <c r="GC341" s="162">
        <f t="shared" si="1667"/>
        <v>0</v>
      </c>
      <c r="GD341" s="162">
        <f t="shared" si="1667"/>
        <v>0</v>
      </c>
      <c r="GE341" s="162">
        <f t="shared" si="1667"/>
        <v>0</v>
      </c>
      <c r="GF341" s="162">
        <f t="shared" si="1667"/>
        <v>0</v>
      </c>
      <c r="GG341" s="162">
        <f t="shared" si="1667"/>
        <v>0</v>
      </c>
      <c r="GH341" s="162">
        <f t="shared" si="1667"/>
        <v>0</v>
      </c>
      <c r="GI341" s="162">
        <f t="shared" si="1667"/>
        <v>0</v>
      </c>
      <c r="GJ341" s="162">
        <f t="shared" si="1667"/>
        <v>0</v>
      </c>
      <c r="GK341" s="162">
        <f t="shared" si="1667"/>
        <v>0</v>
      </c>
      <c r="GL341" s="162">
        <f t="shared" si="1667"/>
        <v>0</v>
      </c>
      <c r="GM341" s="162">
        <f t="shared" si="1667"/>
        <v>0</v>
      </c>
      <c r="GN341" s="162">
        <f t="shared" si="1667"/>
        <v>0</v>
      </c>
      <c r="GO341" s="162">
        <f t="shared" si="1667"/>
        <v>0</v>
      </c>
      <c r="GP341" s="162">
        <f t="shared" si="1667"/>
        <v>0</v>
      </c>
      <c r="GQ341" s="162">
        <f t="shared" si="1667"/>
        <v>0</v>
      </c>
      <c r="GR341" s="162">
        <f t="shared" si="15"/>
        <v>0</v>
      </c>
      <c r="GS341" s="162">
        <f t="shared" ref="GS341:IN341" si="1668">E341-EV341</f>
        <v>0</v>
      </c>
      <c r="GT341" s="162">
        <f t="shared" si="1668"/>
        <v>0</v>
      </c>
      <c r="GU341" s="162">
        <f t="shared" si="1668"/>
        <v>0</v>
      </c>
      <c r="GV341" s="162">
        <f t="shared" si="1668"/>
        <v>0</v>
      </c>
      <c r="GW341" s="162">
        <f t="shared" si="1668"/>
        <v>0</v>
      </c>
      <c r="GX341" s="162">
        <f t="shared" si="1668"/>
        <v>0</v>
      </c>
      <c r="GY341" s="162">
        <f t="shared" si="1668"/>
        <v>0</v>
      </c>
      <c r="GZ341" s="162">
        <f t="shared" si="1668"/>
        <v>0</v>
      </c>
      <c r="HA341" s="162">
        <f t="shared" si="1668"/>
        <v>0</v>
      </c>
      <c r="HB341" s="162">
        <f t="shared" si="1668"/>
        <v>0</v>
      </c>
      <c r="HC341" s="162">
        <f t="shared" si="1668"/>
        <v>0</v>
      </c>
      <c r="HD341" s="162">
        <f t="shared" si="1668"/>
        <v>0</v>
      </c>
      <c r="HE341" s="162">
        <f t="shared" si="1668"/>
        <v>0</v>
      </c>
      <c r="HF341" s="162">
        <f t="shared" si="1668"/>
        <v>0</v>
      </c>
      <c r="HG341" s="162">
        <f t="shared" si="1668"/>
        <v>0</v>
      </c>
      <c r="HH341" s="162">
        <f t="shared" si="1668"/>
        <v>0</v>
      </c>
      <c r="HI341" s="162">
        <f t="shared" si="1668"/>
        <v>0</v>
      </c>
      <c r="HJ341" s="162">
        <f t="shared" si="1668"/>
        <v>0</v>
      </c>
      <c r="HK341" s="162">
        <f t="shared" si="1668"/>
        <v>0</v>
      </c>
      <c r="HL341" s="162">
        <f t="shared" si="1668"/>
        <v>0</v>
      </c>
      <c r="HM341" s="162">
        <f t="shared" si="1668"/>
        <v>0</v>
      </c>
      <c r="HN341" s="162">
        <f t="shared" si="1668"/>
        <v>0</v>
      </c>
      <c r="HO341" s="162">
        <f t="shared" si="1668"/>
        <v>0</v>
      </c>
      <c r="HP341" s="162">
        <f t="shared" si="1668"/>
        <v>0</v>
      </c>
      <c r="HQ341" s="162">
        <f t="shared" si="1668"/>
        <v>0</v>
      </c>
      <c r="HR341" s="162">
        <f t="shared" si="1668"/>
        <v>0</v>
      </c>
      <c r="HS341" s="162">
        <f t="shared" si="1668"/>
        <v>0</v>
      </c>
      <c r="HT341" s="162">
        <f t="shared" si="1668"/>
        <v>0</v>
      </c>
      <c r="HU341" s="162">
        <f t="shared" si="1668"/>
        <v>0</v>
      </c>
      <c r="HV341" s="162">
        <f t="shared" si="1668"/>
        <v>0</v>
      </c>
      <c r="HW341" s="162">
        <f t="shared" si="1668"/>
        <v>0</v>
      </c>
      <c r="HX341" s="162">
        <f t="shared" si="1668"/>
        <v>0</v>
      </c>
      <c r="HY341" s="162">
        <f t="shared" si="1668"/>
        <v>0</v>
      </c>
      <c r="HZ341" s="162">
        <f t="shared" si="1668"/>
        <v>0</v>
      </c>
      <c r="IA341" s="162">
        <f t="shared" si="1668"/>
        <v>0</v>
      </c>
      <c r="IB341" s="162">
        <f t="shared" si="1668"/>
        <v>0</v>
      </c>
      <c r="IC341" s="162">
        <f t="shared" si="1668"/>
        <v>0</v>
      </c>
      <c r="ID341" s="162">
        <f t="shared" si="1668"/>
        <v>0</v>
      </c>
      <c r="IE341" s="162">
        <f t="shared" si="1668"/>
        <v>0</v>
      </c>
      <c r="IF341" s="162">
        <f t="shared" si="1668"/>
        <v>0</v>
      </c>
      <c r="IG341" s="162">
        <f t="shared" si="1668"/>
        <v>0</v>
      </c>
      <c r="IH341" s="162">
        <f t="shared" si="1668"/>
        <v>0</v>
      </c>
      <c r="II341" s="162">
        <f t="shared" si="1668"/>
        <v>0</v>
      </c>
      <c r="IJ341" s="162">
        <f t="shared" si="1668"/>
        <v>0</v>
      </c>
      <c r="IK341" s="162">
        <f t="shared" si="1668"/>
        <v>0</v>
      </c>
      <c r="IL341" s="162">
        <f t="shared" si="1668"/>
        <v>0</v>
      </c>
      <c r="IM341" s="162">
        <f t="shared" si="1668"/>
        <v>0</v>
      </c>
      <c r="IN341" s="162">
        <f t="shared" si="1668"/>
        <v>0</v>
      </c>
      <c r="IO341" s="162">
        <f t="shared" si="17"/>
        <v>0</v>
      </c>
      <c r="IP341" s="162">
        <f t="shared" si="23"/>
        <v>0</v>
      </c>
      <c r="IQ341" s="162">
        <f t="shared" ref="IQ341:KK341" si="1669">MAX((MIN(CZ341+IP341,$IO$7))-GT341,0)</f>
        <v>0</v>
      </c>
      <c r="IR341" s="162">
        <f t="shared" si="1669"/>
        <v>0</v>
      </c>
      <c r="IS341" s="162">
        <f t="shared" si="1669"/>
        <v>0</v>
      </c>
      <c r="IT341" s="162">
        <f t="shared" si="1669"/>
        <v>0</v>
      </c>
      <c r="IU341" s="162">
        <f t="shared" si="1669"/>
        <v>0</v>
      </c>
      <c r="IV341" s="162">
        <f t="shared" si="1669"/>
        <v>0</v>
      </c>
      <c r="IW341" s="162">
        <f t="shared" si="1669"/>
        <v>0</v>
      </c>
      <c r="IX341" s="162">
        <f t="shared" si="1669"/>
        <v>0</v>
      </c>
      <c r="IY341" s="162">
        <f t="shared" si="1669"/>
        <v>0</v>
      </c>
      <c r="IZ341" s="162">
        <f t="shared" si="1669"/>
        <v>0</v>
      </c>
      <c r="JA341" s="162">
        <f t="shared" si="1669"/>
        <v>0</v>
      </c>
      <c r="JB341" s="162">
        <f t="shared" si="1669"/>
        <v>0</v>
      </c>
      <c r="JC341" s="162">
        <f t="shared" si="1669"/>
        <v>0</v>
      </c>
      <c r="JD341" s="162">
        <f t="shared" si="1669"/>
        <v>0</v>
      </c>
      <c r="JE341" s="162">
        <f t="shared" si="1669"/>
        <v>0</v>
      </c>
      <c r="JF341" s="162">
        <f t="shared" si="1669"/>
        <v>0</v>
      </c>
      <c r="JG341" s="162">
        <f t="shared" si="1669"/>
        <v>0</v>
      </c>
      <c r="JH341" s="162">
        <f t="shared" si="1669"/>
        <v>0</v>
      </c>
      <c r="JI341" s="162">
        <f t="shared" si="1669"/>
        <v>0</v>
      </c>
      <c r="JJ341" s="162">
        <f t="shared" si="1669"/>
        <v>0</v>
      </c>
      <c r="JK341" s="162">
        <f t="shared" si="1669"/>
        <v>0</v>
      </c>
      <c r="JL341" s="162">
        <f t="shared" si="1669"/>
        <v>0</v>
      </c>
      <c r="JM341" s="162">
        <f t="shared" si="1669"/>
        <v>0</v>
      </c>
      <c r="JN341" s="162">
        <f t="shared" si="1669"/>
        <v>0</v>
      </c>
      <c r="JO341" s="162">
        <f t="shared" si="1669"/>
        <v>0</v>
      </c>
      <c r="JP341" s="162">
        <f t="shared" si="1669"/>
        <v>0</v>
      </c>
      <c r="JQ341" s="162">
        <f t="shared" si="1669"/>
        <v>0</v>
      </c>
      <c r="JR341" s="162">
        <f t="shared" si="1669"/>
        <v>0</v>
      </c>
      <c r="JS341" s="162">
        <f t="shared" si="1669"/>
        <v>0</v>
      </c>
      <c r="JT341" s="162">
        <f t="shared" si="1669"/>
        <v>0</v>
      </c>
      <c r="JU341" s="162">
        <f t="shared" si="1669"/>
        <v>0</v>
      </c>
      <c r="JV341" s="162">
        <f t="shared" si="1669"/>
        <v>0</v>
      </c>
      <c r="JW341" s="162">
        <f t="shared" si="1669"/>
        <v>0</v>
      </c>
      <c r="JX341" s="162">
        <f t="shared" si="1669"/>
        <v>0</v>
      </c>
      <c r="JY341" s="162">
        <f t="shared" si="1669"/>
        <v>0</v>
      </c>
      <c r="JZ341" s="162">
        <f t="shared" si="1669"/>
        <v>0</v>
      </c>
      <c r="KA341" s="162">
        <f t="shared" si="1669"/>
        <v>0</v>
      </c>
      <c r="KB341" s="162">
        <f t="shared" si="1669"/>
        <v>0</v>
      </c>
      <c r="KC341" s="162">
        <f t="shared" si="1669"/>
        <v>0</v>
      </c>
      <c r="KD341" s="162">
        <f t="shared" si="1669"/>
        <v>0</v>
      </c>
      <c r="KE341" s="162">
        <f t="shared" si="1669"/>
        <v>0</v>
      </c>
      <c r="KF341" s="162">
        <f t="shared" si="1669"/>
        <v>0</v>
      </c>
      <c r="KG341" s="162">
        <f t="shared" si="1669"/>
        <v>0</v>
      </c>
      <c r="KH341" s="162">
        <f t="shared" si="1669"/>
        <v>0</v>
      </c>
      <c r="KI341" s="162">
        <f t="shared" si="1669"/>
        <v>0</v>
      </c>
      <c r="KJ341" s="162">
        <f t="shared" si="1669"/>
        <v>0</v>
      </c>
      <c r="KK341" s="162">
        <f t="shared" si="1669"/>
        <v>0</v>
      </c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</row>
    <row r="342" ht="14.25" customHeight="1" spans="1:326" x14ac:dyDescent="0.25">
      <c r="A342" s="1">
        <v>11</v>
      </c>
      <c r="B342" s="1">
        <f t="shared" ref="B342:C342" si="1670">B341+1</f>
        <v>332</v>
      </c>
      <c r="C342" s="232">
        <f t="shared" si="1670"/>
        <v>43797</v>
      </c>
      <c r="D342" s="162">
        <f t="shared" si="9"/>
        <v>0</v>
      </c>
      <c r="E342" s="162">
        <f>(SUMIFS(Profile!$F$2:$F$17521,Profile!$B$2:$B$17521,$B342,Profile!$C$2:$C$17521,E$8))*$C$6</f>
        <v>0</v>
      </c>
      <c r="F342" s="162">
        <f>(SUMIFS(Profile!$F$2:$F$17521,Profile!$B$2:$B$17521,$B342,Profile!$C$2:$C$17521,F$8))*$C$6</f>
        <v>0</v>
      </c>
      <c r="G342" s="162">
        <f>(SUMIFS(Profile!$F$2:$F$17521,Profile!$B$2:$B$17521,$B342,Profile!$C$2:$C$17521,G$8))*$C$6</f>
        <v>0</v>
      </c>
      <c r="H342" s="162">
        <f>(SUMIFS(Profile!$F$2:$F$17521,Profile!$B$2:$B$17521,$B342,Profile!$C$2:$C$17521,H$8))*$C$6</f>
        <v>0</v>
      </c>
      <c r="I342" s="162">
        <f>(SUMIFS(Profile!$F$2:$F$17521,Profile!$B$2:$B$17521,$B342,Profile!$C$2:$C$17521,I$8))*$C$6</f>
        <v>0</v>
      </c>
      <c r="J342" s="162">
        <f>(SUMIFS(Profile!$F$2:$F$17521,Profile!$B$2:$B$17521,$B342,Profile!$C$2:$C$17521,J$8))*$C$6</f>
        <v>0</v>
      </c>
      <c r="K342" s="162">
        <f>(SUMIFS(Profile!$F$2:$F$17521,Profile!$B$2:$B$17521,$B342,Profile!$C$2:$C$17521,K$8))*$C$6</f>
        <v>0</v>
      </c>
      <c r="L342" s="162">
        <f>(SUMIFS(Profile!$F$2:$F$17521,Profile!$B$2:$B$17521,$B342,Profile!$C$2:$C$17521,L$8))*$C$6</f>
        <v>0</v>
      </c>
      <c r="M342" s="162">
        <f>(SUMIFS(Profile!$F$2:$F$17521,Profile!$B$2:$B$17521,$B342,Profile!$C$2:$C$17521,M$8))*$C$6</f>
        <v>0</v>
      </c>
      <c r="N342" s="162">
        <f>(SUMIFS(Profile!$F$2:$F$17521,Profile!$B$2:$B$17521,$B342,Profile!$C$2:$C$17521,N$8))*$C$6</f>
        <v>0</v>
      </c>
      <c r="O342" s="162">
        <f>(SUMIFS(Profile!$F$2:$F$17521,Profile!$B$2:$B$17521,$B342,Profile!$C$2:$C$17521,O$8))*$C$6</f>
        <v>0</v>
      </c>
      <c r="P342" s="162">
        <f>(SUMIFS(Profile!$F$2:$F$17521,Profile!$B$2:$B$17521,$B342,Profile!$C$2:$C$17521,P$8))*$C$6</f>
        <v>0</v>
      </c>
      <c r="Q342" s="162">
        <f>(SUMIFS(Profile!$F$2:$F$17521,Profile!$B$2:$B$17521,$B342,Profile!$C$2:$C$17521,Q$8))*$C$6</f>
        <v>0</v>
      </c>
      <c r="R342" s="162">
        <f>(SUMIFS(Profile!$F$2:$F$17521,Profile!$B$2:$B$17521,$B342,Profile!$C$2:$C$17521,R$8))*$C$6</f>
        <v>0</v>
      </c>
      <c r="S342" s="162">
        <f>(SUMIFS(Profile!$F$2:$F$17521,Profile!$B$2:$B$17521,$B342,Profile!$C$2:$C$17521,S$8))*$C$6</f>
        <v>0</v>
      </c>
      <c r="T342" s="162">
        <f>(SUMIFS(Profile!$F$2:$F$17521,Profile!$B$2:$B$17521,$B342,Profile!$C$2:$C$17521,T$8))*$C$6</f>
        <v>0</v>
      </c>
      <c r="U342" s="162">
        <f>(SUMIFS(Profile!$F$2:$F$17521,Profile!$B$2:$B$17521,$B342,Profile!$C$2:$C$17521,U$8))*$C$6</f>
        <v>0</v>
      </c>
      <c r="V342" s="162">
        <f>(SUMIFS(Profile!$F$2:$F$17521,Profile!$B$2:$B$17521,$B342,Profile!$C$2:$C$17521,V$8))*$C$6</f>
        <v>0</v>
      </c>
      <c r="W342" s="162">
        <f>(SUMIFS(Profile!$F$2:$F$17521,Profile!$B$2:$B$17521,$B342,Profile!$C$2:$C$17521,W$8))*$C$6</f>
        <v>0</v>
      </c>
      <c r="X342" s="162">
        <f>(SUMIFS(Profile!$F$2:$F$17521,Profile!$B$2:$B$17521,$B342,Profile!$C$2:$C$17521,X$8))*$C$6</f>
        <v>0</v>
      </c>
      <c r="Y342" s="162">
        <f>(SUMIFS(Profile!$F$2:$F$17521,Profile!$B$2:$B$17521,$B342,Profile!$C$2:$C$17521,Y$8))*$C$6</f>
        <v>0</v>
      </c>
      <c r="Z342" s="162">
        <f>(SUMIFS(Profile!$F$2:$F$17521,Profile!$B$2:$B$17521,$B342,Profile!$C$2:$C$17521,Z$8))*$C$6</f>
        <v>0</v>
      </c>
      <c r="AA342" s="162">
        <f>(SUMIFS(Profile!$F$2:$F$17521,Profile!$B$2:$B$17521,$B342,Profile!$C$2:$C$17521,AA$8))*$C$6</f>
        <v>0</v>
      </c>
      <c r="AB342" s="162">
        <f>(SUMIFS(Profile!$F$2:$F$17521,Profile!$B$2:$B$17521,$B342,Profile!$C$2:$C$17521,AB$8))*$C$6</f>
        <v>0</v>
      </c>
      <c r="AC342" s="162">
        <f>(SUMIFS(Profile!$F$2:$F$17521,Profile!$B$2:$B$17521,$B342,Profile!$C$2:$C$17521,AC$8))*$C$6</f>
        <v>0</v>
      </c>
      <c r="AD342" s="162">
        <f>(SUMIFS(Profile!$F$2:$F$17521,Profile!$B$2:$B$17521,$B342,Profile!$C$2:$C$17521,AD$8))*$C$6</f>
        <v>0</v>
      </c>
      <c r="AE342" s="162">
        <f>(SUMIFS(Profile!$F$2:$F$17521,Profile!$B$2:$B$17521,$B342,Profile!$C$2:$C$17521,AE$8))*$C$6</f>
        <v>0</v>
      </c>
      <c r="AF342" s="162">
        <f>(SUMIFS(Profile!$F$2:$F$17521,Profile!$B$2:$B$17521,$B342,Profile!$C$2:$C$17521,AF$8))*$C$6</f>
        <v>0</v>
      </c>
      <c r="AG342" s="162">
        <f>(SUMIFS(Profile!$F$2:$F$17521,Profile!$B$2:$B$17521,$B342,Profile!$C$2:$C$17521,AG$8))*$C$6</f>
        <v>0</v>
      </c>
      <c r="AH342" s="162">
        <f>(SUMIFS(Profile!$F$2:$F$17521,Profile!$B$2:$B$17521,$B342,Profile!$C$2:$C$17521,AH$8))*$C$6</f>
        <v>0</v>
      </c>
      <c r="AI342" s="162">
        <f>(SUMIFS(Profile!$F$2:$F$17521,Profile!$B$2:$B$17521,$B342,Profile!$C$2:$C$17521,AI$8))*$C$6</f>
        <v>0</v>
      </c>
      <c r="AJ342" s="162">
        <f>(SUMIFS(Profile!$F$2:$F$17521,Profile!$B$2:$B$17521,$B342,Profile!$C$2:$C$17521,AJ$8))*$C$6</f>
        <v>0</v>
      </c>
      <c r="AK342" s="162">
        <f>(SUMIFS(Profile!$F$2:$F$17521,Profile!$B$2:$B$17521,$B342,Profile!$C$2:$C$17521,AK$8))*$C$6</f>
        <v>0</v>
      </c>
      <c r="AL342" s="162">
        <f>(SUMIFS(Profile!$F$2:$F$17521,Profile!$B$2:$B$17521,$B342,Profile!$C$2:$C$17521,AL$8))*$C$6</f>
        <v>0</v>
      </c>
      <c r="AM342" s="162">
        <f>(SUMIFS(Profile!$F$2:$F$17521,Profile!$B$2:$B$17521,$B342,Profile!$C$2:$C$17521,AM$8))*$C$6</f>
        <v>0</v>
      </c>
      <c r="AN342" s="162">
        <f>(SUMIFS(Profile!$F$2:$F$17521,Profile!$B$2:$B$17521,$B342,Profile!$C$2:$C$17521,AN$8))*$C$6</f>
        <v>0</v>
      </c>
      <c r="AO342" s="162">
        <f>(SUMIFS(Profile!$F$2:$F$17521,Profile!$B$2:$B$17521,$B342,Profile!$C$2:$C$17521,AO$8))*$C$6</f>
        <v>0</v>
      </c>
      <c r="AP342" s="162">
        <f>(SUMIFS(Profile!$F$2:$F$17521,Profile!$B$2:$B$17521,$B342,Profile!$C$2:$C$17521,AP$8))*$C$6</f>
        <v>0</v>
      </c>
      <c r="AQ342" s="162">
        <f>(SUMIFS(Profile!$F$2:$F$17521,Profile!$B$2:$B$17521,$B342,Profile!$C$2:$C$17521,AQ$8))*$C$6</f>
        <v>0</v>
      </c>
      <c r="AR342" s="162">
        <f>(SUMIFS(Profile!$F$2:$F$17521,Profile!$B$2:$B$17521,$B342,Profile!$C$2:$C$17521,AR$8))*$C$6</f>
        <v>0</v>
      </c>
      <c r="AS342" s="162">
        <f>(SUMIFS(Profile!$F$2:$F$17521,Profile!$B$2:$B$17521,$B342,Profile!$C$2:$C$17521,AS$8))*$C$6</f>
        <v>0</v>
      </c>
      <c r="AT342" s="162">
        <f>(SUMIFS(Profile!$F$2:$F$17521,Profile!$B$2:$B$17521,$B342,Profile!$C$2:$C$17521,AT$8))*$C$6</f>
        <v>0</v>
      </c>
      <c r="AU342" s="162">
        <f>(SUMIFS(Profile!$F$2:$F$17521,Profile!$B$2:$B$17521,$B342,Profile!$C$2:$C$17521,AU$8))*$C$6</f>
        <v>0</v>
      </c>
      <c r="AV342" s="162">
        <f>(SUMIFS(Profile!$F$2:$F$17521,Profile!$B$2:$B$17521,$B342,Profile!$C$2:$C$17521,AV$8))*$C$6</f>
        <v>0</v>
      </c>
      <c r="AW342" s="162">
        <f>(SUMIFS(Profile!$F$2:$F$17521,Profile!$B$2:$B$17521,$B342,Profile!$C$2:$C$17521,AW$8))*$C$6</f>
        <v>0</v>
      </c>
      <c r="AX342" s="162">
        <f>(SUMIFS(Profile!$F$2:$F$17521,Profile!$B$2:$B$17521,$B342,Profile!$C$2:$C$17521,AX$8))*$C$6</f>
        <v>0</v>
      </c>
      <c r="AY342" s="162">
        <f>(SUMIFS(Profile!$F$2:$F$17521,Profile!$B$2:$B$17521,$B342,Profile!$C$2:$C$17521,AY$8))*$C$6</f>
        <v>0</v>
      </c>
      <c r="AZ342" s="162">
        <f>(SUMIFS(Profile!$F$2:$F$17521,Profile!$B$2:$B$17521,$B342,Profile!$C$2:$C$17521,AZ$8))*$C$6</f>
        <v>0</v>
      </c>
      <c r="BA342" s="162">
        <f t="shared" si="10"/>
        <v>0</v>
      </c>
      <c r="BB342" s="162">
        <f>(SUMIFS(Profile!$E$2:$E$17521,Profile!$B$2:$B$17521,$B342,Profile!$C$2:$C$17521,BB$8))*$C$9</f>
        <v>0</v>
      </c>
      <c r="BC342" s="162">
        <f>(SUMIFS(Profile!$E$2:$E$17521,Profile!$B$2:$B$17521,$B342,Profile!$C$2:$C$17521,BC$8))*$C$9</f>
        <v>0</v>
      </c>
      <c r="BD342" s="162">
        <f>(SUMIFS(Profile!$E$2:$E$17521,Profile!$B$2:$B$17521,$B342,Profile!$C$2:$C$17521,BD$8))*$C$9</f>
        <v>0</v>
      </c>
      <c r="BE342" s="162">
        <f>(SUMIFS(Profile!$E$2:$E$17521,Profile!$B$2:$B$17521,$B342,Profile!$C$2:$C$17521,BE$8))*$C$9</f>
        <v>0</v>
      </c>
      <c r="BF342" s="162">
        <f>(SUMIFS(Profile!$E$2:$E$17521,Profile!$B$2:$B$17521,$B342,Profile!$C$2:$C$17521,BF$8))*$C$9</f>
        <v>0</v>
      </c>
      <c r="BG342" s="162">
        <f>(SUMIFS(Profile!$E$2:$E$17521,Profile!$B$2:$B$17521,$B342,Profile!$C$2:$C$17521,BG$8))*$C$9</f>
        <v>0</v>
      </c>
      <c r="BH342" s="162">
        <f>(SUMIFS(Profile!$E$2:$E$17521,Profile!$B$2:$B$17521,$B342,Profile!$C$2:$C$17521,BH$8))*$C$9</f>
        <v>0</v>
      </c>
      <c r="BI342" s="162">
        <f>(SUMIFS(Profile!$E$2:$E$17521,Profile!$B$2:$B$17521,$B342,Profile!$C$2:$C$17521,BI$8))*$C$9</f>
        <v>0</v>
      </c>
      <c r="BJ342" s="162">
        <f>(SUMIFS(Profile!$E$2:$E$17521,Profile!$B$2:$B$17521,$B342,Profile!$C$2:$C$17521,BJ$8))*$C$9</f>
        <v>0</v>
      </c>
      <c r="BK342" s="162">
        <f>(SUMIFS(Profile!$E$2:$E$17521,Profile!$B$2:$B$17521,$B342,Profile!$C$2:$C$17521,BK$8))*$C$9</f>
        <v>0</v>
      </c>
      <c r="BL342" s="162">
        <f>(SUMIFS(Profile!$E$2:$E$17521,Profile!$B$2:$B$17521,$B342,Profile!$C$2:$C$17521,BL$8))*$C$9</f>
        <v>0</v>
      </c>
      <c r="BM342" s="162">
        <f>(SUMIFS(Profile!$E$2:$E$17521,Profile!$B$2:$B$17521,$B342,Profile!$C$2:$C$17521,BM$8))*$C$9</f>
        <v>0</v>
      </c>
      <c r="BN342" s="162">
        <f>(SUMIFS(Profile!$E$2:$E$17521,Profile!$B$2:$B$17521,$B342,Profile!$C$2:$C$17521,BN$8))*$C$9</f>
        <v>0</v>
      </c>
      <c r="BO342" s="162">
        <f>(SUMIFS(Profile!$E$2:$E$17521,Profile!$B$2:$B$17521,$B342,Profile!$C$2:$C$17521,BO$8))*$C$9</f>
        <v>0</v>
      </c>
      <c r="BP342" s="162">
        <f>(SUMIFS(Profile!$E$2:$E$17521,Profile!$B$2:$B$17521,$B342,Profile!$C$2:$C$17521,BP$8))*$C$9</f>
        <v>0</v>
      </c>
      <c r="BQ342" s="162">
        <f>(SUMIFS(Profile!$E$2:$E$17521,Profile!$B$2:$B$17521,$B342,Profile!$C$2:$C$17521,BQ$8))*$C$9</f>
        <v>0</v>
      </c>
      <c r="BR342" s="162">
        <f>(SUMIFS(Profile!$E$2:$E$17521,Profile!$B$2:$B$17521,$B342,Profile!$C$2:$C$17521,BR$8))*$C$9</f>
        <v>0</v>
      </c>
      <c r="BS342" s="162">
        <f>(SUMIFS(Profile!$E$2:$E$17521,Profile!$B$2:$B$17521,$B342,Profile!$C$2:$C$17521,BS$8))*$C$9</f>
        <v>0</v>
      </c>
      <c r="BT342" s="162">
        <f>(SUMIFS(Profile!$E$2:$E$17521,Profile!$B$2:$B$17521,$B342,Profile!$C$2:$C$17521,BT$8))*$C$9</f>
        <v>0</v>
      </c>
      <c r="BU342" s="162">
        <f>(SUMIFS(Profile!$E$2:$E$17521,Profile!$B$2:$B$17521,$B342,Profile!$C$2:$C$17521,BU$8))*$C$9</f>
        <v>0</v>
      </c>
      <c r="BV342" s="162">
        <f>(SUMIFS(Profile!$E$2:$E$17521,Profile!$B$2:$B$17521,$B342,Profile!$C$2:$C$17521,BV$8))*$C$9</f>
        <v>0</v>
      </c>
      <c r="BW342" s="162">
        <f>(SUMIFS(Profile!$E$2:$E$17521,Profile!$B$2:$B$17521,$B342,Profile!$C$2:$C$17521,BW$8))*$C$9</f>
        <v>0</v>
      </c>
      <c r="BX342" s="162">
        <f>(SUMIFS(Profile!$E$2:$E$17521,Profile!$B$2:$B$17521,$B342,Profile!$C$2:$C$17521,BX$8))*$C$9</f>
        <v>0</v>
      </c>
      <c r="BY342" s="162">
        <f>(SUMIFS(Profile!$E$2:$E$17521,Profile!$B$2:$B$17521,$B342,Profile!$C$2:$C$17521,BY$8))*$C$9</f>
        <v>0</v>
      </c>
      <c r="BZ342" s="162">
        <f>(SUMIFS(Profile!$E$2:$E$17521,Profile!$B$2:$B$17521,$B342,Profile!$C$2:$C$17521,BZ$8))*$C$9</f>
        <v>0</v>
      </c>
      <c r="CA342" s="162">
        <f>(SUMIFS(Profile!$E$2:$E$17521,Profile!$B$2:$B$17521,$B342,Profile!$C$2:$C$17521,CA$8))*$C$9</f>
        <v>0</v>
      </c>
      <c r="CB342" s="162">
        <f>(SUMIFS(Profile!$E$2:$E$17521,Profile!$B$2:$B$17521,$B342,Profile!$C$2:$C$17521,CB$8))*$C$9</f>
        <v>0</v>
      </c>
      <c r="CC342" s="162">
        <f>(SUMIFS(Profile!$E$2:$E$17521,Profile!$B$2:$B$17521,$B342,Profile!$C$2:$C$17521,CC$8))*$C$9</f>
        <v>0</v>
      </c>
      <c r="CD342" s="162">
        <f>(SUMIFS(Profile!$E$2:$E$17521,Profile!$B$2:$B$17521,$B342,Profile!$C$2:$C$17521,CD$8))*$C$9</f>
        <v>0</v>
      </c>
      <c r="CE342" s="162">
        <f>(SUMIFS(Profile!$E$2:$E$17521,Profile!$B$2:$B$17521,$B342,Profile!$C$2:$C$17521,CE$8))*$C$9</f>
        <v>0</v>
      </c>
      <c r="CF342" s="162">
        <f>(SUMIFS(Profile!$E$2:$E$17521,Profile!$B$2:$B$17521,$B342,Profile!$C$2:$C$17521,CF$8))*$C$9</f>
        <v>0</v>
      </c>
      <c r="CG342" s="162">
        <f>(SUMIFS(Profile!$E$2:$E$17521,Profile!$B$2:$B$17521,$B342,Profile!$C$2:$C$17521,CG$8))*$C$9</f>
        <v>0</v>
      </c>
      <c r="CH342" s="162">
        <f>(SUMIFS(Profile!$E$2:$E$17521,Profile!$B$2:$B$17521,$B342,Profile!$C$2:$C$17521,CH$8))*$C$9</f>
        <v>0</v>
      </c>
      <c r="CI342" s="162">
        <f>(SUMIFS(Profile!$E$2:$E$17521,Profile!$B$2:$B$17521,$B342,Profile!$C$2:$C$17521,CI$8))*$C$9</f>
        <v>0</v>
      </c>
      <c r="CJ342" s="162">
        <f>(SUMIFS(Profile!$E$2:$E$17521,Profile!$B$2:$B$17521,$B342,Profile!$C$2:$C$17521,CJ$8))*$C$9</f>
        <v>0</v>
      </c>
      <c r="CK342" s="162">
        <f>(SUMIFS(Profile!$E$2:$E$17521,Profile!$B$2:$B$17521,$B342,Profile!$C$2:$C$17521,CK$8))*$C$9</f>
        <v>0</v>
      </c>
      <c r="CL342" s="162">
        <f>(SUMIFS(Profile!$E$2:$E$17521,Profile!$B$2:$B$17521,$B342,Profile!$C$2:$C$17521,CL$8))*$C$9</f>
        <v>0</v>
      </c>
      <c r="CM342" s="162">
        <f>(SUMIFS(Profile!$E$2:$E$17521,Profile!$B$2:$B$17521,$B342,Profile!$C$2:$C$17521,CM$8))*$C$9</f>
        <v>0</v>
      </c>
      <c r="CN342" s="162">
        <f>(SUMIFS(Profile!$E$2:$E$17521,Profile!$B$2:$B$17521,$B342,Profile!$C$2:$C$17521,CN$8))*$C$9</f>
        <v>0</v>
      </c>
      <c r="CO342" s="162">
        <f>(SUMIFS(Profile!$E$2:$E$17521,Profile!$B$2:$B$17521,$B342,Profile!$C$2:$C$17521,CO$8))*$C$9</f>
        <v>0</v>
      </c>
      <c r="CP342" s="162">
        <f>(SUMIFS(Profile!$E$2:$E$17521,Profile!$B$2:$B$17521,$B342,Profile!$C$2:$C$17521,CP$8))*$C$9</f>
        <v>0</v>
      </c>
      <c r="CQ342" s="162">
        <f>(SUMIFS(Profile!$E$2:$E$17521,Profile!$B$2:$B$17521,$B342,Profile!$C$2:$C$17521,CQ$8))*$C$9</f>
        <v>0</v>
      </c>
      <c r="CR342" s="162">
        <f>(SUMIFS(Profile!$E$2:$E$17521,Profile!$B$2:$B$17521,$B342,Profile!$C$2:$C$17521,CR$8))*$C$9</f>
        <v>0</v>
      </c>
      <c r="CS342" s="162">
        <f>(SUMIFS(Profile!$E$2:$E$17521,Profile!$B$2:$B$17521,$B342,Profile!$C$2:$C$17521,CS$8))*$C$9</f>
        <v>0</v>
      </c>
      <c r="CT342" s="162">
        <f>(SUMIFS(Profile!$E$2:$E$17521,Profile!$B$2:$B$17521,$B342,Profile!$C$2:$C$17521,CT$8))*$C$9</f>
        <v>0</v>
      </c>
      <c r="CU342" s="162">
        <f>(SUMIFS(Profile!$E$2:$E$17521,Profile!$B$2:$B$17521,$B342,Profile!$C$2:$C$17521,CU$8))*$C$9</f>
        <v>0</v>
      </c>
      <c r="CV342" s="162">
        <f>(SUMIFS(Profile!$E$2:$E$17521,Profile!$B$2:$B$17521,$B342,Profile!$C$2:$C$17521,CV$8))*$C$9</f>
        <v>0</v>
      </c>
      <c r="CW342" s="162">
        <f>(SUMIFS(Profile!$E$2:$E$17521,Profile!$B$2:$B$17521,$B342,Profile!$C$2:$C$17521,CW$8))*$C$9</f>
        <v>0</v>
      </c>
      <c r="CX342" s="162">
        <f t="shared" si="11"/>
        <v>0</v>
      </c>
      <c r="CY342" s="162">
        <f t="shared" ref="CY342:ET342" si="1671">MAX(BB342-E342,0)</f>
        <v>0</v>
      </c>
      <c r="CZ342" s="162">
        <f t="shared" si="1671"/>
        <v>0</v>
      </c>
      <c r="DA342" s="162">
        <f t="shared" si="1671"/>
        <v>0</v>
      </c>
      <c r="DB342" s="162">
        <f t="shared" si="1671"/>
        <v>0</v>
      </c>
      <c r="DC342" s="162">
        <f t="shared" si="1671"/>
        <v>0</v>
      </c>
      <c r="DD342" s="162">
        <f t="shared" si="1671"/>
        <v>0</v>
      </c>
      <c r="DE342" s="162">
        <f t="shared" si="1671"/>
        <v>0</v>
      </c>
      <c r="DF342" s="162">
        <f t="shared" si="1671"/>
        <v>0</v>
      </c>
      <c r="DG342" s="162">
        <f t="shared" si="1671"/>
        <v>0</v>
      </c>
      <c r="DH342" s="162">
        <f t="shared" si="1671"/>
        <v>0</v>
      </c>
      <c r="DI342" s="162">
        <f t="shared" si="1671"/>
        <v>0</v>
      </c>
      <c r="DJ342" s="162">
        <f t="shared" si="1671"/>
        <v>0</v>
      </c>
      <c r="DK342" s="162">
        <f t="shared" si="1671"/>
        <v>0</v>
      </c>
      <c r="DL342" s="162">
        <f t="shared" si="1671"/>
        <v>0</v>
      </c>
      <c r="DM342" s="162">
        <f t="shared" si="1671"/>
        <v>0</v>
      </c>
      <c r="DN342" s="162">
        <f t="shared" si="1671"/>
        <v>0</v>
      </c>
      <c r="DO342" s="162">
        <f t="shared" si="1671"/>
        <v>0</v>
      </c>
      <c r="DP342" s="162">
        <f t="shared" si="1671"/>
        <v>0</v>
      </c>
      <c r="DQ342" s="162">
        <f t="shared" si="1671"/>
        <v>0</v>
      </c>
      <c r="DR342" s="162">
        <f t="shared" si="1671"/>
        <v>0</v>
      </c>
      <c r="DS342" s="162">
        <f t="shared" si="1671"/>
        <v>0</v>
      </c>
      <c r="DT342" s="162">
        <f t="shared" si="1671"/>
        <v>0</v>
      </c>
      <c r="DU342" s="162">
        <f t="shared" si="1671"/>
        <v>0</v>
      </c>
      <c r="DV342" s="162">
        <f t="shared" si="1671"/>
        <v>0</v>
      </c>
      <c r="DW342" s="162">
        <f t="shared" si="1671"/>
        <v>0</v>
      </c>
      <c r="DX342" s="162">
        <f t="shared" si="1671"/>
        <v>0</v>
      </c>
      <c r="DY342" s="162">
        <f t="shared" si="1671"/>
        <v>0</v>
      </c>
      <c r="DZ342" s="162">
        <f t="shared" si="1671"/>
        <v>0</v>
      </c>
      <c r="EA342" s="162">
        <f t="shared" si="1671"/>
        <v>0</v>
      </c>
      <c r="EB342" s="162">
        <f t="shared" si="1671"/>
        <v>0</v>
      </c>
      <c r="EC342" s="162">
        <f t="shared" si="1671"/>
        <v>0</v>
      </c>
      <c r="ED342" s="162">
        <f t="shared" si="1671"/>
        <v>0</v>
      </c>
      <c r="EE342" s="162">
        <f t="shared" si="1671"/>
        <v>0</v>
      </c>
      <c r="EF342" s="162">
        <f t="shared" si="1671"/>
        <v>0</v>
      </c>
      <c r="EG342" s="162">
        <f t="shared" si="1671"/>
        <v>0</v>
      </c>
      <c r="EH342" s="162">
        <f t="shared" si="1671"/>
        <v>0</v>
      </c>
      <c r="EI342" s="162">
        <f t="shared" si="1671"/>
        <v>0</v>
      </c>
      <c r="EJ342" s="162">
        <f t="shared" si="1671"/>
        <v>0</v>
      </c>
      <c r="EK342" s="162">
        <f t="shared" si="1671"/>
        <v>0</v>
      </c>
      <c r="EL342" s="162">
        <f t="shared" si="1671"/>
        <v>0</v>
      </c>
      <c r="EM342" s="162">
        <f t="shared" si="1671"/>
        <v>0</v>
      </c>
      <c r="EN342" s="162">
        <f t="shared" si="1671"/>
        <v>0</v>
      </c>
      <c r="EO342" s="162">
        <f t="shared" si="1671"/>
        <v>0</v>
      </c>
      <c r="EP342" s="162">
        <f t="shared" si="1671"/>
        <v>0</v>
      </c>
      <c r="EQ342" s="162">
        <f t="shared" si="1671"/>
        <v>0</v>
      </c>
      <c r="ER342" s="162">
        <f t="shared" si="1671"/>
        <v>0</v>
      </c>
      <c r="ES342" s="162">
        <f t="shared" si="1671"/>
        <v>0</v>
      </c>
      <c r="ET342" s="162">
        <f t="shared" si="1671"/>
        <v>0</v>
      </c>
      <c r="EU342" s="162">
        <f t="shared" si="13"/>
        <v>0</v>
      </c>
      <c r="EV342" s="162">
        <f t="shared" ref="EV342:GQ342" si="1672">BB342-CY342</f>
        <v>0</v>
      </c>
      <c r="EW342" s="162">
        <f t="shared" si="1672"/>
        <v>0</v>
      </c>
      <c r="EX342" s="162">
        <f t="shared" si="1672"/>
        <v>0</v>
      </c>
      <c r="EY342" s="162">
        <f t="shared" si="1672"/>
        <v>0</v>
      </c>
      <c r="EZ342" s="162">
        <f t="shared" si="1672"/>
        <v>0</v>
      </c>
      <c r="FA342" s="162">
        <f t="shared" si="1672"/>
        <v>0</v>
      </c>
      <c r="FB342" s="162">
        <f t="shared" si="1672"/>
        <v>0</v>
      </c>
      <c r="FC342" s="162">
        <f t="shared" si="1672"/>
        <v>0</v>
      </c>
      <c r="FD342" s="162">
        <f t="shared" si="1672"/>
        <v>0</v>
      </c>
      <c r="FE342" s="162">
        <f t="shared" si="1672"/>
        <v>0</v>
      </c>
      <c r="FF342" s="162">
        <f t="shared" si="1672"/>
        <v>0</v>
      </c>
      <c r="FG342" s="162">
        <f t="shared" si="1672"/>
        <v>0</v>
      </c>
      <c r="FH342" s="162">
        <f t="shared" si="1672"/>
        <v>0</v>
      </c>
      <c r="FI342" s="162">
        <f t="shared" si="1672"/>
        <v>0</v>
      </c>
      <c r="FJ342" s="162">
        <f t="shared" si="1672"/>
        <v>0</v>
      </c>
      <c r="FK342" s="162">
        <f t="shared" si="1672"/>
        <v>0</v>
      </c>
      <c r="FL342" s="162">
        <f t="shared" si="1672"/>
        <v>0</v>
      </c>
      <c r="FM342" s="162">
        <f t="shared" si="1672"/>
        <v>0</v>
      </c>
      <c r="FN342" s="162">
        <f t="shared" si="1672"/>
        <v>0</v>
      </c>
      <c r="FO342" s="162">
        <f t="shared" si="1672"/>
        <v>0</v>
      </c>
      <c r="FP342" s="162">
        <f t="shared" si="1672"/>
        <v>0</v>
      </c>
      <c r="FQ342" s="162">
        <f t="shared" si="1672"/>
        <v>0</v>
      </c>
      <c r="FR342" s="162">
        <f t="shared" si="1672"/>
        <v>0</v>
      </c>
      <c r="FS342" s="162">
        <f t="shared" si="1672"/>
        <v>0</v>
      </c>
      <c r="FT342" s="162">
        <f t="shared" si="1672"/>
        <v>0</v>
      </c>
      <c r="FU342" s="162">
        <f t="shared" si="1672"/>
        <v>0</v>
      </c>
      <c r="FV342" s="162">
        <f t="shared" si="1672"/>
        <v>0</v>
      </c>
      <c r="FW342" s="162">
        <f t="shared" si="1672"/>
        <v>0</v>
      </c>
      <c r="FX342" s="162">
        <f t="shared" si="1672"/>
        <v>0</v>
      </c>
      <c r="FY342" s="162">
        <f t="shared" si="1672"/>
        <v>0</v>
      </c>
      <c r="FZ342" s="162">
        <f t="shared" si="1672"/>
        <v>0</v>
      </c>
      <c r="GA342" s="162">
        <f t="shared" si="1672"/>
        <v>0</v>
      </c>
      <c r="GB342" s="162">
        <f t="shared" si="1672"/>
        <v>0</v>
      </c>
      <c r="GC342" s="162">
        <f t="shared" si="1672"/>
        <v>0</v>
      </c>
      <c r="GD342" s="162">
        <f t="shared" si="1672"/>
        <v>0</v>
      </c>
      <c r="GE342" s="162">
        <f t="shared" si="1672"/>
        <v>0</v>
      </c>
      <c r="GF342" s="162">
        <f t="shared" si="1672"/>
        <v>0</v>
      </c>
      <c r="GG342" s="162">
        <f t="shared" si="1672"/>
        <v>0</v>
      </c>
      <c r="GH342" s="162">
        <f t="shared" si="1672"/>
        <v>0</v>
      </c>
      <c r="GI342" s="162">
        <f t="shared" si="1672"/>
        <v>0</v>
      </c>
      <c r="GJ342" s="162">
        <f t="shared" si="1672"/>
        <v>0</v>
      </c>
      <c r="GK342" s="162">
        <f t="shared" si="1672"/>
        <v>0</v>
      </c>
      <c r="GL342" s="162">
        <f t="shared" si="1672"/>
        <v>0</v>
      </c>
      <c r="GM342" s="162">
        <f t="shared" si="1672"/>
        <v>0</v>
      </c>
      <c r="GN342" s="162">
        <f t="shared" si="1672"/>
        <v>0</v>
      </c>
      <c r="GO342" s="162">
        <f t="shared" si="1672"/>
        <v>0</v>
      </c>
      <c r="GP342" s="162">
        <f t="shared" si="1672"/>
        <v>0</v>
      </c>
      <c r="GQ342" s="162">
        <f t="shared" si="1672"/>
        <v>0</v>
      </c>
      <c r="GR342" s="162">
        <f t="shared" si="15"/>
        <v>0</v>
      </c>
      <c r="GS342" s="162">
        <f t="shared" ref="GS342:IN342" si="1673">E342-EV342</f>
        <v>0</v>
      </c>
      <c r="GT342" s="162">
        <f t="shared" si="1673"/>
        <v>0</v>
      </c>
      <c r="GU342" s="162">
        <f t="shared" si="1673"/>
        <v>0</v>
      </c>
      <c r="GV342" s="162">
        <f t="shared" si="1673"/>
        <v>0</v>
      </c>
      <c r="GW342" s="162">
        <f t="shared" si="1673"/>
        <v>0</v>
      </c>
      <c r="GX342" s="162">
        <f t="shared" si="1673"/>
        <v>0</v>
      </c>
      <c r="GY342" s="162">
        <f t="shared" si="1673"/>
        <v>0</v>
      </c>
      <c r="GZ342" s="162">
        <f t="shared" si="1673"/>
        <v>0</v>
      </c>
      <c r="HA342" s="162">
        <f t="shared" si="1673"/>
        <v>0</v>
      </c>
      <c r="HB342" s="162">
        <f t="shared" si="1673"/>
        <v>0</v>
      </c>
      <c r="HC342" s="162">
        <f t="shared" si="1673"/>
        <v>0</v>
      </c>
      <c r="HD342" s="162">
        <f t="shared" si="1673"/>
        <v>0</v>
      </c>
      <c r="HE342" s="162">
        <f t="shared" si="1673"/>
        <v>0</v>
      </c>
      <c r="HF342" s="162">
        <f t="shared" si="1673"/>
        <v>0</v>
      </c>
      <c r="HG342" s="162">
        <f t="shared" si="1673"/>
        <v>0</v>
      </c>
      <c r="HH342" s="162">
        <f t="shared" si="1673"/>
        <v>0</v>
      </c>
      <c r="HI342" s="162">
        <f t="shared" si="1673"/>
        <v>0</v>
      </c>
      <c r="HJ342" s="162">
        <f t="shared" si="1673"/>
        <v>0</v>
      </c>
      <c r="HK342" s="162">
        <f t="shared" si="1673"/>
        <v>0</v>
      </c>
      <c r="HL342" s="162">
        <f t="shared" si="1673"/>
        <v>0</v>
      </c>
      <c r="HM342" s="162">
        <f t="shared" si="1673"/>
        <v>0</v>
      </c>
      <c r="HN342" s="162">
        <f t="shared" si="1673"/>
        <v>0</v>
      </c>
      <c r="HO342" s="162">
        <f t="shared" si="1673"/>
        <v>0</v>
      </c>
      <c r="HP342" s="162">
        <f t="shared" si="1673"/>
        <v>0</v>
      </c>
      <c r="HQ342" s="162">
        <f t="shared" si="1673"/>
        <v>0</v>
      </c>
      <c r="HR342" s="162">
        <f t="shared" si="1673"/>
        <v>0</v>
      </c>
      <c r="HS342" s="162">
        <f t="shared" si="1673"/>
        <v>0</v>
      </c>
      <c r="HT342" s="162">
        <f t="shared" si="1673"/>
        <v>0</v>
      </c>
      <c r="HU342" s="162">
        <f t="shared" si="1673"/>
        <v>0</v>
      </c>
      <c r="HV342" s="162">
        <f t="shared" si="1673"/>
        <v>0</v>
      </c>
      <c r="HW342" s="162">
        <f t="shared" si="1673"/>
        <v>0</v>
      </c>
      <c r="HX342" s="162">
        <f t="shared" si="1673"/>
        <v>0</v>
      </c>
      <c r="HY342" s="162">
        <f t="shared" si="1673"/>
        <v>0</v>
      </c>
      <c r="HZ342" s="162">
        <f t="shared" si="1673"/>
        <v>0</v>
      </c>
      <c r="IA342" s="162">
        <f t="shared" si="1673"/>
        <v>0</v>
      </c>
      <c r="IB342" s="162">
        <f t="shared" si="1673"/>
        <v>0</v>
      </c>
      <c r="IC342" s="162">
        <f t="shared" si="1673"/>
        <v>0</v>
      </c>
      <c r="ID342" s="162">
        <f t="shared" si="1673"/>
        <v>0</v>
      </c>
      <c r="IE342" s="162">
        <f t="shared" si="1673"/>
        <v>0</v>
      </c>
      <c r="IF342" s="162">
        <f t="shared" si="1673"/>
        <v>0</v>
      </c>
      <c r="IG342" s="162">
        <f t="shared" si="1673"/>
        <v>0</v>
      </c>
      <c r="IH342" s="162">
        <f t="shared" si="1673"/>
        <v>0</v>
      </c>
      <c r="II342" s="162">
        <f t="shared" si="1673"/>
        <v>0</v>
      </c>
      <c r="IJ342" s="162">
        <f t="shared" si="1673"/>
        <v>0</v>
      </c>
      <c r="IK342" s="162">
        <f t="shared" si="1673"/>
        <v>0</v>
      </c>
      <c r="IL342" s="162">
        <f t="shared" si="1673"/>
        <v>0</v>
      </c>
      <c r="IM342" s="162">
        <f t="shared" si="1673"/>
        <v>0</v>
      </c>
      <c r="IN342" s="162">
        <f t="shared" si="1673"/>
        <v>0</v>
      </c>
      <c r="IO342" s="162">
        <f t="shared" si="17"/>
        <v>0</v>
      </c>
      <c r="IP342" s="162">
        <f t="shared" si="23"/>
        <v>0</v>
      </c>
      <c r="IQ342" s="162">
        <f t="shared" ref="IQ342:KK342" si="1674">MAX((MIN(CZ342+IP342,$IO$7))-GT342,0)</f>
        <v>0</v>
      </c>
      <c r="IR342" s="162">
        <f t="shared" si="1674"/>
        <v>0</v>
      </c>
      <c r="IS342" s="162">
        <f t="shared" si="1674"/>
        <v>0</v>
      </c>
      <c r="IT342" s="162">
        <f t="shared" si="1674"/>
        <v>0</v>
      </c>
      <c r="IU342" s="162">
        <f t="shared" si="1674"/>
        <v>0</v>
      </c>
      <c r="IV342" s="162">
        <f t="shared" si="1674"/>
        <v>0</v>
      </c>
      <c r="IW342" s="162">
        <f t="shared" si="1674"/>
        <v>0</v>
      </c>
      <c r="IX342" s="162">
        <f t="shared" si="1674"/>
        <v>0</v>
      </c>
      <c r="IY342" s="162">
        <f t="shared" si="1674"/>
        <v>0</v>
      </c>
      <c r="IZ342" s="162">
        <f t="shared" si="1674"/>
        <v>0</v>
      </c>
      <c r="JA342" s="162">
        <f t="shared" si="1674"/>
        <v>0</v>
      </c>
      <c r="JB342" s="162">
        <f t="shared" si="1674"/>
        <v>0</v>
      </c>
      <c r="JC342" s="162">
        <f t="shared" si="1674"/>
        <v>0</v>
      </c>
      <c r="JD342" s="162">
        <f t="shared" si="1674"/>
        <v>0</v>
      </c>
      <c r="JE342" s="162">
        <f t="shared" si="1674"/>
        <v>0</v>
      </c>
      <c r="JF342" s="162">
        <f t="shared" si="1674"/>
        <v>0</v>
      </c>
      <c r="JG342" s="162">
        <f t="shared" si="1674"/>
        <v>0</v>
      </c>
      <c r="JH342" s="162">
        <f t="shared" si="1674"/>
        <v>0</v>
      </c>
      <c r="JI342" s="162">
        <f t="shared" si="1674"/>
        <v>0</v>
      </c>
      <c r="JJ342" s="162">
        <f t="shared" si="1674"/>
        <v>0</v>
      </c>
      <c r="JK342" s="162">
        <f t="shared" si="1674"/>
        <v>0</v>
      </c>
      <c r="JL342" s="162">
        <f t="shared" si="1674"/>
        <v>0</v>
      </c>
      <c r="JM342" s="162">
        <f t="shared" si="1674"/>
        <v>0</v>
      </c>
      <c r="JN342" s="162">
        <f t="shared" si="1674"/>
        <v>0</v>
      </c>
      <c r="JO342" s="162">
        <f t="shared" si="1674"/>
        <v>0</v>
      </c>
      <c r="JP342" s="162">
        <f t="shared" si="1674"/>
        <v>0</v>
      </c>
      <c r="JQ342" s="162">
        <f t="shared" si="1674"/>
        <v>0</v>
      </c>
      <c r="JR342" s="162">
        <f t="shared" si="1674"/>
        <v>0</v>
      </c>
      <c r="JS342" s="162">
        <f t="shared" si="1674"/>
        <v>0</v>
      </c>
      <c r="JT342" s="162">
        <f t="shared" si="1674"/>
        <v>0</v>
      </c>
      <c r="JU342" s="162">
        <f t="shared" si="1674"/>
        <v>0</v>
      </c>
      <c r="JV342" s="162">
        <f t="shared" si="1674"/>
        <v>0</v>
      </c>
      <c r="JW342" s="162">
        <f t="shared" si="1674"/>
        <v>0</v>
      </c>
      <c r="JX342" s="162">
        <f t="shared" si="1674"/>
        <v>0</v>
      </c>
      <c r="JY342" s="162">
        <f t="shared" si="1674"/>
        <v>0</v>
      </c>
      <c r="JZ342" s="162">
        <f t="shared" si="1674"/>
        <v>0</v>
      </c>
      <c r="KA342" s="162">
        <f t="shared" si="1674"/>
        <v>0</v>
      </c>
      <c r="KB342" s="162">
        <f t="shared" si="1674"/>
        <v>0</v>
      </c>
      <c r="KC342" s="162">
        <f t="shared" si="1674"/>
        <v>0</v>
      </c>
      <c r="KD342" s="162">
        <f t="shared" si="1674"/>
        <v>0</v>
      </c>
      <c r="KE342" s="162">
        <f t="shared" si="1674"/>
        <v>0</v>
      </c>
      <c r="KF342" s="162">
        <f t="shared" si="1674"/>
        <v>0</v>
      </c>
      <c r="KG342" s="162">
        <f t="shared" si="1674"/>
        <v>0</v>
      </c>
      <c r="KH342" s="162">
        <f t="shared" si="1674"/>
        <v>0</v>
      </c>
      <c r="KI342" s="162">
        <f t="shared" si="1674"/>
        <v>0</v>
      </c>
      <c r="KJ342" s="162">
        <f t="shared" si="1674"/>
        <v>0</v>
      </c>
      <c r="KK342" s="162">
        <f t="shared" si="1674"/>
        <v>0</v>
      </c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</row>
    <row r="343" ht="14.25" customHeight="1" spans="1:326" x14ac:dyDescent="0.25">
      <c r="A343" s="1">
        <v>11</v>
      </c>
      <c r="B343" s="1">
        <f t="shared" ref="B343:C343" si="1675">B342+1</f>
        <v>333</v>
      </c>
      <c r="C343" s="232">
        <f t="shared" si="1675"/>
        <v>43798</v>
      </c>
      <c r="D343" s="162">
        <f t="shared" si="9"/>
        <v>0</v>
      </c>
      <c r="E343" s="162">
        <f>(SUMIFS(Profile!$F$2:$F$17521,Profile!$B$2:$B$17521,$B343,Profile!$C$2:$C$17521,E$8))*$C$6</f>
        <v>0</v>
      </c>
      <c r="F343" s="162">
        <f>(SUMIFS(Profile!$F$2:$F$17521,Profile!$B$2:$B$17521,$B343,Profile!$C$2:$C$17521,F$8))*$C$6</f>
        <v>0</v>
      </c>
      <c r="G343" s="162">
        <f>(SUMIFS(Profile!$F$2:$F$17521,Profile!$B$2:$B$17521,$B343,Profile!$C$2:$C$17521,G$8))*$C$6</f>
        <v>0</v>
      </c>
      <c r="H343" s="162">
        <f>(SUMIFS(Profile!$F$2:$F$17521,Profile!$B$2:$B$17521,$B343,Profile!$C$2:$C$17521,H$8))*$C$6</f>
        <v>0</v>
      </c>
      <c r="I343" s="162">
        <f>(SUMIFS(Profile!$F$2:$F$17521,Profile!$B$2:$B$17521,$B343,Profile!$C$2:$C$17521,I$8))*$C$6</f>
        <v>0</v>
      </c>
      <c r="J343" s="162">
        <f>(SUMIFS(Profile!$F$2:$F$17521,Profile!$B$2:$B$17521,$B343,Profile!$C$2:$C$17521,J$8))*$C$6</f>
        <v>0</v>
      </c>
      <c r="K343" s="162">
        <f>(SUMIFS(Profile!$F$2:$F$17521,Profile!$B$2:$B$17521,$B343,Profile!$C$2:$C$17521,K$8))*$C$6</f>
        <v>0</v>
      </c>
      <c r="L343" s="162">
        <f>(SUMIFS(Profile!$F$2:$F$17521,Profile!$B$2:$B$17521,$B343,Profile!$C$2:$C$17521,L$8))*$C$6</f>
        <v>0</v>
      </c>
      <c r="M343" s="162">
        <f>(SUMIFS(Profile!$F$2:$F$17521,Profile!$B$2:$B$17521,$B343,Profile!$C$2:$C$17521,M$8))*$C$6</f>
        <v>0</v>
      </c>
      <c r="N343" s="162">
        <f>(SUMIFS(Profile!$F$2:$F$17521,Profile!$B$2:$B$17521,$B343,Profile!$C$2:$C$17521,N$8))*$C$6</f>
        <v>0</v>
      </c>
      <c r="O343" s="162">
        <f>(SUMIFS(Profile!$F$2:$F$17521,Profile!$B$2:$B$17521,$B343,Profile!$C$2:$C$17521,O$8))*$C$6</f>
        <v>0</v>
      </c>
      <c r="P343" s="162">
        <f>(SUMIFS(Profile!$F$2:$F$17521,Profile!$B$2:$B$17521,$B343,Profile!$C$2:$C$17521,P$8))*$C$6</f>
        <v>0</v>
      </c>
      <c r="Q343" s="162">
        <f>(SUMIFS(Profile!$F$2:$F$17521,Profile!$B$2:$B$17521,$B343,Profile!$C$2:$C$17521,Q$8))*$C$6</f>
        <v>0</v>
      </c>
      <c r="R343" s="162">
        <f>(SUMIFS(Profile!$F$2:$F$17521,Profile!$B$2:$B$17521,$B343,Profile!$C$2:$C$17521,R$8))*$C$6</f>
        <v>0</v>
      </c>
      <c r="S343" s="162">
        <f>(SUMIFS(Profile!$F$2:$F$17521,Profile!$B$2:$B$17521,$B343,Profile!$C$2:$C$17521,S$8))*$C$6</f>
        <v>0</v>
      </c>
      <c r="T343" s="162">
        <f>(SUMIFS(Profile!$F$2:$F$17521,Profile!$B$2:$B$17521,$B343,Profile!$C$2:$C$17521,T$8))*$C$6</f>
        <v>0</v>
      </c>
      <c r="U343" s="162">
        <f>(SUMIFS(Profile!$F$2:$F$17521,Profile!$B$2:$B$17521,$B343,Profile!$C$2:$C$17521,U$8))*$C$6</f>
        <v>0</v>
      </c>
      <c r="V343" s="162">
        <f>(SUMIFS(Profile!$F$2:$F$17521,Profile!$B$2:$B$17521,$B343,Profile!$C$2:$C$17521,V$8))*$C$6</f>
        <v>0</v>
      </c>
      <c r="W343" s="162">
        <f>(SUMIFS(Profile!$F$2:$F$17521,Profile!$B$2:$B$17521,$B343,Profile!$C$2:$C$17521,W$8))*$C$6</f>
        <v>0</v>
      </c>
      <c r="X343" s="162">
        <f>(SUMIFS(Profile!$F$2:$F$17521,Profile!$B$2:$B$17521,$B343,Profile!$C$2:$C$17521,X$8))*$C$6</f>
        <v>0</v>
      </c>
      <c r="Y343" s="162">
        <f>(SUMIFS(Profile!$F$2:$F$17521,Profile!$B$2:$B$17521,$B343,Profile!$C$2:$C$17521,Y$8))*$C$6</f>
        <v>0</v>
      </c>
      <c r="Z343" s="162">
        <f>(SUMIFS(Profile!$F$2:$F$17521,Profile!$B$2:$B$17521,$B343,Profile!$C$2:$C$17521,Z$8))*$C$6</f>
        <v>0</v>
      </c>
      <c r="AA343" s="162">
        <f>(SUMIFS(Profile!$F$2:$F$17521,Profile!$B$2:$B$17521,$B343,Profile!$C$2:$C$17521,AA$8))*$C$6</f>
        <v>0</v>
      </c>
      <c r="AB343" s="162">
        <f>(SUMIFS(Profile!$F$2:$F$17521,Profile!$B$2:$B$17521,$B343,Profile!$C$2:$C$17521,AB$8))*$C$6</f>
        <v>0</v>
      </c>
      <c r="AC343" s="162">
        <f>(SUMIFS(Profile!$F$2:$F$17521,Profile!$B$2:$B$17521,$B343,Profile!$C$2:$C$17521,AC$8))*$C$6</f>
        <v>0</v>
      </c>
      <c r="AD343" s="162">
        <f>(SUMIFS(Profile!$F$2:$F$17521,Profile!$B$2:$B$17521,$B343,Profile!$C$2:$C$17521,AD$8))*$C$6</f>
        <v>0</v>
      </c>
      <c r="AE343" s="162">
        <f>(SUMIFS(Profile!$F$2:$F$17521,Profile!$B$2:$B$17521,$B343,Profile!$C$2:$C$17521,AE$8))*$C$6</f>
        <v>0</v>
      </c>
      <c r="AF343" s="162">
        <f>(SUMIFS(Profile!$F$2:$F$17521,Profile!$B$2:$B$17521,$B343,Profile!$C$2:$C$17521,AF$8))*$C$6</f>
        <v>0</v>
      </c>
      <c r="AG343" s="162">
        <f>(SUMIFS(Profile!$F$2:$F$17521,Profile!$B$2:$B$17521,$B343,Profile!$C$2:$C$17521,AG$8))*$C$6</f>
        <v>0</v>
      </c>
      <c r="AH343" s="162">
        <f>(SUMIFS(Profile!$F$2:$F$17521,Profile!$B$2:$B$17521,$B343,Profile!$C$2:$C$17521,AH$8))*$C$6</f>
        <v>0</v>
      </c>
      <c r="AI343" s="162">
        <f>(SUMIFS(Profile!$F$2:$F$17521,Profile!$B$2:$B$17521,$B343,Profile!$C$2:$C$17521,AI$8))*$C$6</f>
        <v>0</v>
      </c>
      <c r="AJ343" s="162">
        <f>(SUMIFS(Profile!$F$2:$F$17521,Profile!$B$2:$B$17521,$B343,Profile!$C$2:$C$17521,AJ$8))*$C$6</f>
        <v>0</v>
      </c>
      <c r="AK343" s="162">
        <f>(SUMIFS(Profile!$F$2:$F$17521,Profile!$B$2:$B$17521,$B343,Profile!$C$2:$C$17521,AK$8))*$C$6</f>
        <v>0</v>
      </c>
      <c r="AL343" s="162">
        <f>(SUMIFS(Profile!$F$2:$F$17521,Profile!$B$2:$B$17521,$B343,Profile!$C$2:$C$17521,AL$8))*$C$6</f>
        <v>0</v>
      </c>
      <c r="AM343" s="162">
        <f>(SUMIFS(Profile!$F$2:$F$17521,Profile!$B$2:$B$17521,$B343,Profile!$C$2:$C$17521,AM$8))*$C$6</f>
        <v>0</v>
      </c>
      <c r="AN343" s="162">
        <f>(SUMIFS(Profile!$F$2:$F$17521,Profile!$B$2:$B$17521,$B343,Profile!$C$2:$C$17521,AN$8))*$C$6</f>
        <v>0</v>
      </c>
      <c r="AO343" s="162">
        <f>(SUMIFS(Profile!$F$2:$F$17521,Profile!$B$2:$B$17521,$B343,Profile!$C$2:$C$17521,AO$8))*$C$6</f>
        <v>0</v>
      </c>
      <c r="AP343" s="162">
        <f>(SUMIFS(Profile!$F$2:$F$17521,Profile!$B$2:$B$17521,$B343,Profile!$C$2:$C$17521,AP$8))*$C$6</f>
        <v>0</v>
      </c>
      <c r="AQ343" s="162">
        <f>(SUMIFS(Profile!$F$2:$F$17521,Profile!$B$2:$B$17521,$B343,Profile!$C$2:$C$17521,AQ$8))*$C$6</f>
        <v>0</v>
      </c>
      <c r="AR343" s="162">
        <f>(SUMIFS(Profile!$F$2:$F$17521,Profile!$B$2:$B$17521,$B343,Profile!$C$2:$C$17521,AR$8))*$C$6</f>
        <v>0</v>
      </c>
      <c r="AS343" s="162">
        <f>(SUMIFS(Profile!$F$2:$F$17521,Profile!$B$2:$B$17521,$B343,Profile!$C$2:$C$17521,AS$8))*$C$6</f>
        <v>0</v>
      </c>
      <c r="AT343" s="162">
        <f>(SUMIFS(Profile!$F$2:$F$17521,Profile!$B$2:$B$17521,$B343,Profile!$C$2:$C$17521,AT$8))*$C$6</f>
        <v>0</v>
      </c>
      <c r="AU343" s="162">
        <f>(SUMIFS(Profile!$F$2:$F$17521,Profile!$B$2:$B$17521,$B343,Profile!$C$2:$C$17521,AU$8))*$C$6</f>
        <v>0</v>
      </c>
      <c r="AV343" s="162">
        <f>(SUMIFS(Profile!$F$2:$F$17521,Profile!$B$2:$B$17521,$B343,Profile!$C$2:$C$17521,AV$8))*$C$6</f>
        <v>0</v>
      </c>
      <c r="AW343" s="162">
        <f>(SUMIFS(Profile!$F$2:$F$17521,Profile!$B$2:$B$17521,$B343,Profile!$C$2:$C$17521,AW$8))*$C$6</f>
        <v>0</v>
      </c>
      <c r="AX343" s="162">
        <f>(SUMIFS(Profile!$F$2:$F$17521,Profile!$B$2:$B$17521,$B343,Profile!$C$2:$C$17521,AX$8))*$C$6</f>
        <v>0</v>
      </c>
      <c r="AY343" s="162">
        <f>(SUMIFS(Profile!$F$2:$F$17521,Profile!$B$2:$B$17521,$B343,Profile!$C$2:$C$17521,AY$8))*$C$6</f>
        <v>0</v>
      </c>
      <c r="AZ343" s="162">
        <f>(SUMIFS(Profile!$F$2:$F$17521,Profile!$B$2:$B$17521,$B343,Profile!$C$2:$C$17521,AZ$8))*$C$6</f>
        <v>0</v>
      </c>
      <c r="BA343" s="162">
        <f t="shared" si="10"/>
        <v>0</v>
      </c>
      <c r="BB343" s="162">
        <f>(SUMIFS(Profile!$E$2:$E$17521,Profile!$B$2:$B$17521,$B343,Profile!$C$2:$C$17521,BB$8))*$C$9</f>
        <v>0</v>
      </c>
      <c r="BC343" s="162">
        <f>(SUMIFS(Profile!$E$2:$E$17521,Profile!$B$2:$B$17521,$B343,Profile!$C$2:$C$17521,BC$8))*$C$9</f>
        <v>0</v>
      </c>
      <c r="BD343" s="162">
        <f>(SUMIFS(Profile!$E$2:$E$17521,Profile!$B$2:$B$17521,$B343,Profile!$C$2:$C$17521,BD$8))*$C$9</f>
        <v>0</v>
      </c>
      <c r="BE343" s="162">
        <f>(SUMIFS(Profile!$E$2:$E$17521,Profile!$B$2:$B$17521,$B343,Profile!$C$2:$C$17521,BE$8))*$C$9</f>
        <v>0</v>
      </c>
      <c r="BF343" s="162">
        <f>(SUMIFS(Profile!$E$2:$E$17521,Profile!$B$2:$B$17521,$B343,Profile!$C$2:$C$17521,BF$8))*$C$9</f>
        <v>0</v>
      </c>
      <c r="BG343" s="162">
        <f>(SUMIFS(Profile!$E$2:$E$17521,Profile!$B$2:$B$17521,$B343,Profile!$C$2:$C$17521,BG$8))*$C$9</f>
        <v>0</v>
      </c>
      <c r="BH343" s="162">
        <f>(SUMIFS(Profile!$E$2:$E$17521,Profile!$B$2:$B$17521,$B343,Profile!$C$2:$C$17521,BH$8))*$C$9</f>
        <v>0</v>
      </c>
      <c r="BI343" s="162">
        <f>(SUMIFS(Profile!$E$2:$E$17521,Profile!$B$2:$B$17521,$B343,Profile!$C$2:$C$17521,BI$8))*$C$9</f>
        <v>0</v>
      </c>
      <c r="BJ343" s="162">
        <f>(SUMIFS(Profile!$E$2:$E$17521,Profile!$B$2:$B$17521,$B343,Profile!$C$2:$C$17521,BJ$8))*$C$9</f>
        <v>0</v>
      </c>
      <c r="BK343" s="162">
        <f>(SUMIFS(Profile!$E$2:$E$17521,Profile!$B$2:$B$17521,$B343,Profile!$C$2:$C$17521,BK$8))*$C$9</f>
        <v>0</v>
      </c>
      <c r="BL343" s="162">
        <f>(SUMIFS(Profile!$E$2:$E$17521,Profile!$B$2:$B$17521,$B343,Profile!$C$2:$C$17521,BL$8))*$C$9</f>
        <v>0</v>
      </c>
      <c r="BM343" s="162">
        <f>(SUMIFS(Profile!$E$2:$E$17521,Profile!$B$2:$B$17521,$B343,Profile!$C$2:$C$17521,BM$8))*$C$9</f>
        <v>0</v>
      </c>
      <c r="BN343" s="162">
        <f>(SUMIFS(Profile!$E$2:$E$17521,Profile!$B$2:$B$17521,$B343,Profile!$C$2:$C$17521,BN$8))*$C$9</f>
        <v>0</v>
      </c>
      <c r="BO343" s="162">
        <f>(SUMIFS(Profile!$E$2:$E$17521,Profile!$B$2:$B$17521,$B343,Profile!$C$2:$C$17521,BO$8))*$C$9</f>
        <v>0</v>
      </c>
      <c r="BP343" s="162">
        <f>(SUMIFS(Profile!$E$2:$E$17521,Profile!$B$2:$B$17521,$B343,Profile!$C$2:$C$17521,BP$8))*$C$9</f>
        <v>0</v>
      </c>
      <c r="BQ343" s="162">
        <f>(SUMIFS(Profile!$E$2:$E$17521,Profile!$B$2:$B$17521,$B343,Profile!$C$2:$C$17521,BQ$8))*$C$9</f>
        <v>0</v>
      </c>
      <c r="BR343" s="162">
        <f>(SUMIFS(Profile!$E$2:$E$17521,Profile!$B$2:$B$17521,$B343,Profile!$C$2:$C$17521,BR$8))*$C$9</f>
        <v>0</v>
      </c>
      <c r="BS343" s="162">
        <f>(SUMIFS(Profile!$E$2:$E$17521,Profile!$B$2:$B$17521,$B343,Profile!$C$2:$C$17521,BS$8))*$C$9</f>
        <v>0</v>
      </c>
      <c r="BT343" s="162">
        <f>(SUMIFS(Profile!$E$2:$E$17521,Profile!$B$2:$B$17521,$B343,Profile!$C$2:$C$17521,BT$8))*$C$9</f>
        <v>0</v>
      </c>
      <c r="BU343" s="162">
        <f>(SUMIFS(Profile!$E$2:$E$17521,Profile!$B$2:$B$17521,$B343,Profile!$C$2:$C$17521,BU$8))*$C$9</f>
        <v>0</v>
      </c>
      <c r="BV343" s="162">
        <f>(SUMIFS(Profile!$E$2:$E$17521,Profile!$B$2:$B$17521,$B343,Profile!$C$2:$C$17521,BV$8))*$C$9</f>
        <v>0</v>
      </c>
      <c r="BW343" s="162">
        <f>(SUMIFS(Profile!$E$2:$E$17521,Profile!$B$2:$B$17521,$B343,Profile!$C$2:$C$17521,BW$8))*$C$9</f>
        <v>0</v>
      </c>
      <c r="BX343" s="162">
        <f>(SUMIFS(Profile!$E$2:$E$17521,Profile!$B$2:$B$17521,$B343,Profile!$C$2:$C$17521,BX$8))*$C$9</f>
        <v>0</v>
      </c>
      <c r="BY343" s="162">
        <f>(SUMIFS(Profile!$E$2:$E$17521,Profile!$B$2:$B$17521,$B343,Profile!$C$2:$C$17521,BY$8))*$C$9</f>
        <v>0</v>
      </c>
      <c r="BZ343" s="162">
        <f>(SUMIFS(Profile!$E$2:$E$17521,Profile!$B$2:$B$17521,$B343,Profile!$C$2:$C$17521,BZ$8))*$C$9</f>
        <v>0</v>
      </c>
      <c r="CA343" s="162">
        <f>(SUMIFS(Profile!$E$2:$E$17521,Profile!$B$2:$B$17521,$B343,Profile!$C$2:$C$17521,CA$8))*$C$9</f>
        <v>0</v>
      </c>
      <c r="CB343" s="162">
        <f>(SUMIFS(Profile!$E$2:$E$17521,Profile!$B$2:$B$17521,$B343,Profile!$C$2:$C$17521,CB$8))*$C$9</f>
        <v>0</v>
      </c>
      <c r="CC343" s="162">
        <f>(SUMIFS(Profile!$E$2:$E$17521,Profile!$B$2:$B$17521,$B343,Profile!$C$2:$C$17521,CC$8))*$C$9</f>
        <v>0</v>
      </c>
      <c r="CD343" s="162">
        <f>(SUMIFS(Profile!$E$2:$E$17521,Profile!$B$2:$B$17521,$B343,Profile!$C$2:$C$17521,CD$8))*$C$9</f>
        <v>0</v>
      </c>
      <c r="CE343" s="162">
        <f>(SUMIFS(Profile!$E$2:$E$17521,Profile!$B$2:$B$17521,$B343,Profile!$C$2:$C$17521,CE$8))*$C$9</f>
        <v>0</v>
      </c>
      <c r="CF343" s="162">
        <f>(SUMIFS(Profile!$E$2:$E$17521,Profile!$B$2:$B$17521,$B343,Profile!$C$2:$C$17521,CF$8))*$C$9</f>
        <v>0</v>
      </c>
      <c r="CG343" s="162">
        <f>(SUMIFS(Profile!$E$2:$E$17521,Profile!$B$2:$B$17521,$B343,Profile!$C$2:$C$17521,CG$8))*$C$9</f>
        <v>0</v>
      </c>
      <c r="CH343" s="162">
        <f>(SUMIFS(Profile!$E$2:$E$17521,Profile!$B$2:$B$17521,$B343,Profile!$C$2:$C$17521,CH$8))*$C$9</f>
        <v>0</v>
      </c>
      <c r="CI343" s="162">
        <f>(SUMIFS(Profile!$E$2:$E$17521,Profile!$B$2:$B$17521,$B343,Profile!$C$2:$C$17521,CI$8))*$C$9</f>
        <v>0</v>
      </c>
      <c r="CJ343" s="162">
        <f>(SUMIFS(Profile!$E$2:$E$17521,Profile!$B$2:$B$17521,$B343,Profile!$C$2:$C$17521,CJ$8))*$C$9</f>
        <v>0</v>
      </c>
      <c r="CK343" s="162">
        <f>(SUMIFS(Profile!$E$2:$E$17521,Profile!$B$2:$B$17521,$B343,Profile!$C$2:$C$17521,CK$8))*$C$9</f>
        <v>0</v>
      </c>
      <c r="CL343" s="162">
        <f>(SUMIFS(Profile!$E$2:$E$17521,Profile!$B$2:$B$17521,$B343,Profile!$C$2:$C$17521,CL$8))*$C$9</f>
        <v>0</v>
      </c>
      <c r="CM343" s="162">
        <f>(SUMIFS(Profile!$E$2:$E$17521,Profile!$B$2:$B$17521,$B343,Profile!$C$2:$C$17521,CM$8))*$C$9</f>
        <v>0</v>
      </c>
      <c r="CN343" s="162">
        <f>(SUMIFS(Profile!$E$2:$E$17521,Profile!$B$2:$B$17521,$B343,Profile!$C$2:$C$17521,CN$8))*$C$9</f>
        <v>0</v>
      </c>
      <c r="CO343" s="162">
        <f>(SUMIFS(Profile!$E$2:$E$17521,Profile!$B$2:$B$17521,$B343,Profile!$C$2:$C$17521,CO$8))*$C$9</f>
        <v>0</v>
      </c>
      <c r="CP343" s="162">
        <f>(SUMIFS(Profile!$E$2:$E$17521,Profile!$B$2:$B$17521,$B343,Profile!$C$2:$C$17521,CP$8))*$C$9</f>
        <v>0</v>
      </c>
      <c r="CQ343" s="162">
        <f>(SUMIFS(Profile!$E$2:$E$17521,Profile!$B$2:$B$17521,$B343,Profile!$C$2:$C$17521,CQ$8))*$C$9</f>
        <v>0</v>
      </c>
      <c r="CR343" s="162">
        <f>(SUMIFS(Profile!$E$2:$E$17521,Profile!$B$2:$B$17521,$B343,Profile!$C$2:$C$17521,CR$8))*$C$9</f>
        <v>0</v>
      </c>
      <c r="CS343" s="162">
        <f>(SUMIFS(Profile!$E$2:$E$17521,Profile!$B$2:$B$17521,$B343,Profile!$C$2:$C$17521,CS$8))*$C$9</f>
        <v>0</v>
      </c>
      <c r="CT343" s="162">
        <f>(SUMIFS(Profile!$E$2:$E$17521,Profile!$B$2:$B$17521,$B343,Profile!$C$2:$C$17521,CT$8))*$C$9</f>
        <v>0</v>
      </c>
      <c r="CU343" s="162">
        <f>(SUMIFS(Profile!$E$2:$E$17521,Profile!$B$2:$B$17521,$B343,Profile!$C$2:$C$17521,CU$8))*$C$9</f>
        <v>0</v>
      </c>
      <c r="CV343" s="162">
        <f>(SUMIFS(Profile!$E$2:$E$17521,Profile!$B$2:$B$17521,$B343,Profile!$C$2:$C$17521,CV$8))*$C$9</f>
        <v>0</v>
      </c>
      <c r="CW343" s="162">
        <f>(SUMIFS(Profile!$E$2:$E$17521,Profile!$B$2:$B$17521,$B343,Profile!$C$2:$C$17521,CW$8))*$C$9</f>
        <v>0</v>
      </c>
      <c r="CX343" s="162">
        <f t="shared" si="11"/>
        <v>0</v>
      </c>
      <c r="CY343" s="162">
        <f t="shared" ref="CY343:ET343" si="1676">MAX(BB343-E343,0)</f>
        <v>0</v>
      </c>
      <c r="CZ343" s="162">
        <f t="shared" si="1676"/>
        <v>0</v>
      </c>
      <c r="DA343" s="162">
        <f t="shared" si="1676"/>
        <v>0</v>
      </c>
      <c r="DB343" s="162">
        <f t="shared" si="1676"/>
        <v>0</v>
      </c>
      <c r="DC343" s="162">
        <f t="shared" si="1676"/>
        <v>0</v>
      </c>
      <c r="DD343" s="162">
        <f t="shared" si="1676"/>
        <v>0</v>
      </c>
      <c r="DE343" s="162">
        <f t="shared" si="1676"/>
        <v>0</v>
      </c>
      <c r="DF343" s="162">
        <f t="shared" si="1676"/>
        <v>0</v>
      </c>
      <c r="DG343" s="162">
        <f t="shared" si="1676"/>
        <v>0</v>
      </c>
      <c r="DH343" s="162">
        <f t="shared" si="1676"/>
        <v>0</v>
      </c>
      <c r="DI343" s="162">
        <f t="shared" si="1676"/>
        <v>0</v>
      </c>
      <c r="DJ343" s="162">
        <f t="shared" si="1676"/>
        <v>0</v>
      </c>
      <c r="DK343" s="162">
        <f t="shared" si="1676"/>
        <v>0</v>
      </c>
      <c r="DL343" s="162">
        <f t="shared" si="1676"/>
        <v>0</v>
      </c>
      <c r="DM343" s="162">
        <f t="shared" si="1676"/>
        <v>0</v>
      </c>
      <c r="DN343" s="162">
        <f t="shared" si="1676"/>
        <v>0</v>
      </c>
      <c r="DO343" s="162">
        <f t="shared" si="1676"/>
        <v>0</v>
      </c>
      <c r="DP343" s="162">
        <f t="shared" si="1676"/>
        <v>0</v>
      </c>
      <c r="DQ343" s="162">
        <f t="shared" si="1676"/>
        <v>0</v>
      </c>
      <c r="DR343" s="162">
        <f t="shared" si="1676"/>
        <v>0</v>
      </c>
      <c r="DS343" s="162">
        <f t="shared" si="1676"/>
        <v>0</v>
      </c>
      <c r="DT343" s="162">
        <f t="shared" si="1676"/>
        <v>0</v>
      </c>
      <c r="DU343" s="162">
        <f t="shared" si="1676"/>
        <v>0</v>
      </c>
      <c r="DV343" s="162">
        <f t="shared" si="1676"/>
        <v>0</v>
      </c>
      <c r="DW343" s="162">
        <f t="shared" si="1676"/>
        <v>0</v>
      </c>
      <c r="DX343" s="162">
        <f t="shared" si="1676"/>
        <v>0</v>
      </c>
      <c r="DY343" s="162">
        <f t="shared" si="1676"/>
        <v>0</v>
      </c>
      <c r="DZ343" s="162">
        <f t="shared" si="1676"/>
        <v>0</v>
      </c>
      <c r="EA343" s="162">
        <f t="shared" si="1676"/>
        <v>0</v>
      </c>
      <c r="EB343" s="162">
        <f t="shared" si="1676"/>
        <v>0</v>
      </c>
      <c r="EC343" s="162">
        <f t="shared" si="1676"/>
        <v>0</v>
      </c>
      <c r="ED343" s="162">
        <f t="shared" si="1676"/>
        <v>0</v>
      </c>
      <c r="EE343" s="162">
        <f t="shared" si="1676"/>
        <v>0</v>
      </c>
      <c r="EF343" s="162">
        <f t="shared" si="1676"/>
        <v>0</v>
      </c>
      <c r="EG343" s="162">
        <f t="shared" si="1676"/>
        <v>0</v>
      </c>
      <c r="EH343" s="162">
        <f t="shared" si="1676"/>
        <v>0</v>
      </c>
      <c r="EI343" s="162">
        <f t="shared" si="1676"/>
        <v>0</v>
      </c>
      <c r="EJ343" s="162">
        <f t="shared" si="1676"/>
        <v>0</v>
      </c>
      <c r="EK343" s="162">
        <f t="shared" si="1676"/>
        <v>0</v>
      </c>
      <c r="EL343" s="162">
        <f t="shared" si="1676"/>
        <v>0</v>
      </c>
      <c r="EM343" s="162">
        <f t="shared" si="1676"/>
        <v>0</v>
      </c>
      <c r="EN343" s="162">
        <f t="shared" si="1676"/>
        <v>0</v>
      </c>
      <c r="EO343" s="162">
        <f t="shared" si="1676"/>
        <v>0</v>
      </c>
      <c r="EP343" s="162">
        <f t="shared" si="1676"/>
        <v>0</v>
      </c>
      <c r="EQ343" s="162">
        <f t="shared" si="1676"/>
        <v>0</v>
      </c>
      <c r="ER343" s="162">
        <f t="shared" si="1676"/>
        <v>0</v>
      </c>
      <c r="ES343" s="162">
        <f t="shared" si="1676"/>
        <v>0</v>
      </c>
      <c r="ET343" s="162">
        <f t="shared" si="1676"/>
        <v>0</v>
      </c>
      <c r="EU343" s="162">
        <f t="shared" si="13"/>
        <v>0</v>
      </c>
      <c r="EV343" s="162">
        <f t="shared" ref="EV343:GQ343" si="1677">BB343-CY343</f>
        <v>0</v>
      </c>
      <c r="EW343" s="162">
        <f t="shared" si="1677"/>
        <v>0</v>
      </c>
      <c r="EX343" s="162">
        <f t="shared" si="1677"/>
        <v>0</v>
      </c>
      <c r="EY343" s="162">
        <f t="shared" si="1677"/>
        <v>0</v>
      </c>
      <c r="EZ343" s="162">
        <f t="shared" si="1677"/>
        <v>0</v>
      </c>
      <c r="FA343" s="162">
        <f t="shared" si="1677"/>
        <v>0</v>
      </c>
      <c r="FB343" s="162">
        <f t="shared" si="1677"/>
        <v>0</v>
      </c>
      <c r="FC343" s="162">
        <f t="shared" si="1677"/>
        <v>0</v>
      </c>
      <c r="FD343" s="162">
        <f t="shared" si="1677"/>
        <v>0</v>
      </c>
      <c r="FE343" s="162">
        <f t="shared" si="1677"/>
        <v>0</v>
      </c>
      <c r="FF343" s="162">
        <f t="shared" si="1677"/>
        <v>0</v>
      </c>
      <c r="FG343" s="162">
        <f t="shared" si="1677"/>
        <v>0</v>
      </c>
      <c r="FH343" s="162">
        <f t="shared" si="1677"/>
        <v>0</v>
      </c>
      <c r="FI343" s="162">
        <f t="shared" si="1677"/>
        <v>0</v>
      </c>
      <c r="FJ343" s="162">
        <f t="shared" si="1677"/>
        <v>0</v>
      </c>
      <c r="FK343" s="162">
        <f t="shared" si="1677"/>
        <v>0</v>
      </c>
      <c r="FL343" s="162">
        <f t="shared" si="1677"/>
        <v>0</v>
      </c>
      <c r="FM343" s="162">
        <f t="shared" si="1677"/>
        <v>0</v>
      </c>
      <c r="FN343" s="162">
        <f t="shared" si="1677"/>
        <v>0</v>
      </c>
      <c r="FO343" s="162">
        <f t="shared" si="1677"/>
        <v>0</v>
      </c>
      <c r="FP343" s="162">
        <f t="shared" si="1677"/>
        <v>0</v>
      </c>
      <c r="FQ343" s="162">
        <f t="shared" si="1677"/>
        <v>0</v>
      </c>
      <c r="FR343" s="162">
        <f t="shared" si="1677"/>
        <v>0</v>
      </c>
      <c r="FS343" s="162">
        <f t="shared" si="1677"/>
        <v>0</v>
      </c>
      <c r="FT343" s="162">
        <f t="shared" si="1677"/>
        <v>0</v>
      </c>
      <c r="FU343" s="162">
        <f t="shared" si="1677"/>
        <v>0</v>
      </c>
      <c r="FV343" s="162">
        <f t="shared" si="1677"/>
        <v>0</v>
      </c>
      <c r="FW343" s="162">
        <f t="shared" si="1677"/>
        <v>0</v>
      </c>
      <c r="FX343" s="162">
        <f t="shared" si="1677"/>
        <v>0</v>
      </c>
      <c r="FY343" s="162">
        <f t="shared" si="1677"/>
        <v>0</v>
      </c>
      <c r="FZ343" s="162">
        <f t="shared" si="1677"/>
        <v>0</v>
      </c>
      <c r="GA343" s="162">
        <f t="shared" si="1677"/>
        <v>0</v>
      </c>
      <c r="GB343" s="162">
        <f t="shared" si="1677"/>
        <v>0</v>
      </c>
      <c r="GC343" s="162">
        <f t="shared" si="1677"/>
        <v>0</v>
      </c>
      <c r="GD343" s="162">
        <f t="shared" si="1677"/>
        <v>0</v>
      </c>
      <c r="GE343" s="162">
        <f t="shared" si="1677"/>
        <v>0</v>
      </c>
      <c r="GF343" s="162">
        <f t="shared" si="1677"/>
        <v>0</v>
      </c>
      <c r="GG343" s="162">
        <f t="shared" si="1677"/>
        <v>0</v>
      </c>
      <c r="GH343" s="162">
        <f t="shared" si="1677"/>
        <v>0</v>
      </c>
      <c r="GI343" s="162">
        <f t="shared" si="1677"/>
        <v>0</v>
      </c>
      <c r="GJ343" s="162">
        <f t="shared" si="1677"/>
        <v>0</v>
      </c>
      <c r="GK343" s="162">
        <f t="shared" si="1677"/>
        <v>0</v>
      </c>
      <c r="GL343" s="162">
        <f t="shared" si="1677"/>
        <v>0</v>
      </c>
      <c r="GM343" s="162">
        <f t="shared" si="1677"/>
        <v>0</v>
      </c>
      <c r="GN343" s="162">
        <f t="shared" si="1677"/>
        <v>0</v>
      </c>
      <c r="GO343" s="162">
        <f t="shared" si="1677"/>
        <v>0</v>
      </c>
      <c r="GP343" s="162">
        <f t="shared" si="1677"/>
        <v>0</v>
      </c>
      <c r="GQ343" s="162">
        <f t="shared" si="1677"/>
        <v>0</v>
      </c>
      <c r="GR343" s="162">
        <f t="shared" si="15"/>
        <v>0</v>
      </c>
      <c r="GS343" s="162">
        <f t="shared" ref="GS343:IN343" si="1678">E343-EV343</f>
        <v>0</v>
      </c>
      <c r="GT343" s="162">
        <f t="shared" si="1678"/>
        <v>0</v>
      </c>
      <c r="GU343" s="162">
        <f t="shared" si="1678"/>
        <v>0</v>
      </c>
      <c r="GV343" s="162">
        <f t="shared" si="1678"/>
        <v>0</v>
      </c>
      <c r="GW343" s="162">
        <f t="shared" si="1678"/>
        <v>0</v>
      </c>
      <c r="GX343" s="162">
        <f t="shared" si="1678"/>
        <v>0</v>
      </c>
      <c r="GY343" s="162">
        <f t="shared" si="1678"/>
        <v>0</v>
      </c>
      <c r="GZ343" s="162">
        <f t="shared" si="1678"/>
        <v>0</v>
      </c>
      <c r="HA343" s="162">
        <f t="shared" si="1678"/>
        <v>0</v>
      </c>
      <c r="HB343" s="162">
        <f t="shared" si="1678"/>
        <v>0</v>
      </c>
      <c r="HC343" s="162">
        <f t="shared" si="1678"/>
        <v>0</v>
      </c>
      <c r="HD343" s="162">
        <f t="shared" si="1678"/>
        <v>0</v>
      </c>
      <c r="HE343" s="162">
        <f t="shared" si="1678"/>
        <v>0</v>
      </c>
      <c r="HF343" s="162">
        <f t="shared" si="1678"/>
        <v>0</v>
      </c>
      <c r="HG343" s="162">
        <f t="shared" si="1678"/>
        <v>0</v>
      </c>
      <c r="HH343" s="162">
        <f t="shared" si="1678"/>
        <v>0</v>
      </c>
      <c r="HI343" s="162">
        <f t="shared" si="1678"/>
        <v>0</v>
      </c>
      <c r="HJ343" s="162">
        <f t="shared" si="1678"/>
        <v>0</v>
      </c>
      <c r="HK343" s="162">
        <f t="shared" si="1678"/>
        <v>0</v>
      </c>
      <c r="HL343" s="162">
        <f t="shared" si="1678"/>
        <v>0</v>
      </c>
      <c r="HM343" s="162">
        <f t="shared" si="1678"/>
        <v>0</v>
      </c>
      <c r="HN343" s="162">
        <f t="shared" si="1678"/>
        <v>0</v>
      </c>
      <c r="HO343" s="162">
        <f t="shared" si="1678"/>
        <v>0</v>
      </c>
      <c r="HP343" s="162">
        <f t="shared" si="1678"/>
        <v>0</v>
      </c>
      <c r="HQ343" s="162">
        <f t="shared" si="1678"/>
        <v>0</v>
      </c>
      <c r="HR343" s="162">
        <f t="shared" si="1678"/>
        <v>0</v>
      </c>
      <c r="HS343" s="162">
        <f t="shared" si="1678"/>
        <v>0</v>
      </c>
      <c r="HT343" s="162">
        <f t="shared" si="1678"/>
        <v>0</v>
      </c>
      <c r="HU343" s="162">
        <f t="shared" si="1678"/>
        <v>0</v>
      </c>
      <c r="HV343" s="162">
        <f t="shared" si="1678"/>
        <v>0</v>
      </c>
      <c r="HW343" s="162">
        <f t="shared" si="1678"/>
        <v>0</v>
      </c>
      <c r="HX343" s="162">
        <f t="shared" si="1678"/>
        <v>0</v>
      </c>
      <c r="HY343" s="162">
        <f t="shared" si="1678"/>
        <v>0</v>
      </c>
      <c r="HZ343" s="162">
        <f t="shared" si="1678"/>
        <v>0</v>
      </c>
      <c r="IA343" s="162">
        <f t="shared" si="1678"/>
        <v>0</v>
      </c>
      <c r="IB343" s="162">
        <f t="shared" si="1678"/>
        <v>0</v>
      </c>
      <c r="IC343" s="162">
        <f t="shared" si="1678"/>
        <v>0</v>
      </c>
      <c r="ID343" s="162">
        <f t="shared" si="1678"/>
        <v>0</v>
      </c>
      <c r="IE343" s="162">
        <f t="shared" si="1678"/>
        <v>0</v>
      </c>
      <c r="IF343" s="162">
        <f t="shared" si="1678"/>
        <v>0</v>
      </c>
      <c r="IG343" s="162">
        <f t="shared" si="1678"/>
        <v>0</v>
      </c>
      <c r="IH343" s="162">
        <f t="shared" si="1678"/>
        <v>0</v>
      </c>
      <c r="II343" s="162">
        <f t="shared" si="1678"/>
        <v>0</v>
      </c>
      <c r="IJ343" s="162">
        <f t="shared" si="1678"/>
        <v>0</v>
      </c>
      <c r="IK343" s="162">
        <f t="shared" si="1678"/>
        <v>0</v>
      </c>
      <c r="IL343" s="162">
        <f t="shared" si="1678"/>
        <v>0</v>
      </c>
      <c r="IM343" s="162">
        <f t="shared" si="1678"/>
        <v>0</v>
      </c>
      <c r="IN343" s="162">
        <f t="shared" si="1678"/>
        <v>0</v>
      </c>
      <c r="IO343" s="162">
        <f t="shared" si="17"/>
        <v>0</v>
      </c>
      <c r="IP343" s="162">
        <f t="shared" si="23"/>
        <v>0</v>
      </c>
      <c r="IQ343" s="162">
        <f t="shared" ref="IQ343:KK343" si="1679">MAX((MIN(CZ343+IP343,$IO$7))-GT343,0)</f>
        <v>0</v>
      </c>
      <c r="IR343" s="162">
        <f t="shared" si="1679"/>
        <v>0</v>
      </c>
      <c r="IS343" s="162">
        <f t="shared" si="1679"/>
        <v>0</v>
      </c>
      <c r="IT343" s="162">
        <f t="shared" si="1679"/>
        <v>0</v>
      </c>
      <c r="IU343" s="162">
        <f t="shared" si="1679"/>
        <v>0</v>
      </c>
      <c r="IV343" s="162">
        <f t="shared" si="1679"/>
        <v>0</v>
      </c>
      <c r="IW343" s="162">
        <f t="shared" si="1679"/>
        <v>0</v>
      </c>
      <c r="IX343" s="162">
        <f t="shared" si="1679"/>
        <v>0</v>
      </c>
      <c r="IY343" s="162">
        <f t="shared" si="1679"/>
        <v>0</v>
      </c>
      <c r="IZ343" s="162">
        <f t="shared" si="1679"/>
        <v>0</v>
      </c>
      <c r="JA343" s="162">
        <f t="shared" si="1679"/>
        <v>0</v>
      </c>
      <c r="JB343" s="162">
        <f t="shared" si="1679"/>
        <v>0</v>
      </c>
      <c r="JC343" s="162">
        <f t="shared" si="1679"/>
        <v>0</v>
      </c>
      <c r="JD343" s="162">
        <f t="shared" si="1679"/>
        <v>0</v>
      </c>
      <c r="JE343" s="162">
        <f t="shared" si="1679"/>
        <v>0</v>
      </c>
      <c r="JF343" s="162">
        <f t="shared" si="1679"/>
        <v>0</v>
      </c>
      <c r="JG343" s="162">
        <f t="shared" si="1679"/>
        <v>0</v>
      </c>
      <c r="JH343" s="162">
        <f t="shared" si="1679"/>
        <v>0</v>
      </c>
      <c r="JI343" s="162">
        <f t="shared" si="1679"/>
        <v>0</v>
      </c>
      <c r="JJ343" s="162">
        <f t="shared" si="1679"/>
        <v>0</v>
      </c>
      <c r="JK343" s="162">
        <f t="shared" si="1679"/>
        <v>0</v>
      </c>
      <c r="JL343" s="162">
        <f t="shared" si="1679"/>
        <v>0</v>
      </c>
      <c r="JM343" s="162">
        <f t="shared" si="1679"/>
        <v>0</v>
      </c>
      <c r="JN343" s="162">
        <f t="shared" si="1679"/>
        <v>0</v>
      </c>
      <c r="JO343" s="162">
        <f t="shared" si="1679"/>
        <v>0</v>
      </c>
      <c r="JP343" s="162">
        <f t="shared" si="1679"/>
        <v>0</v>
      </c>
      <c r="JQ343" s="162">
        <f t="shared" si="1679"/>
        <v>0</v>
      </c>
      <c r="JR343" s="162">
        <f t="shared" si="1679"/>
        <v>0</v>
      </c>
      <c r="JS343" s="162">
        <f t="shared" si="1679"/>
        <v>0</v>
      </c>
      <c r="JT343" s="162">
        <f t="shared" si="1679"/>
        <v>0</v>
      </c>
      <c r="JU343" s="162">
        <f t="shared" si="1679"/>
        <v>0</v>
      </c>
      <c r="JV343" s="162">
        <f t="shared" si="1679"/>
        <v>0</v>
      </c>
      <c r="JW343" s="162">
        <f t="shared" si="1679"/>
        <v>0</v>
      </c>
      <c r="JX343" s="162">
        <f t="shared" si="1679"/>
        <v>0</v>
      </c>
      <c r="JY343" s="162">
        <f t="shared" si="1679"/>
        <v>0</v>
      </c>
      <c r="JZ343" s="162">
        <f t="shared" si="1679"/>
        <v>0</v>
      </c>
      <c r="KA343" s="162">
        <f t="shared" si="1679"/>
        <v>0</v>
      </c>
      <c r="KB343" s="162">
        <f t="shared" si="1679"/>
        <v>0</v>
      </c>
      <c r="KC343" s="162">
        <f t="shared" si="1679"/>
        <v>0</v>
      </c>
      <c r="KD343" s="162">
        <f t="shared" si="1679"/>
        <v>0</v>
      </c>
      <c r="KE343" s="162">
        <f t="shared" si="1679"/>
        <v>0</v>
      </c>
      <c r="KF343" s="162">
        <f t="shared" si="1679"/>
        <v>0</v>
      </c>
      <c r="KG343" s="162">
        <f t="shared" si="1679"/>
        <v>0</v>
      </c>
      <c r="KH343" s="162">
        <f t="shared" si="1679"/>
        <v>0</v>
      </c>
      <c r="KI343" s="162">
        <f t="shared" si="1679"/>
        <v>0</v>
      </c>
      <c r="KJ343" s="162">
        <f t="shared" si="1679"/>
        <v>0</v>
      </c>
      <c r="KK343" s="162">
        <f t="shared" si="1679"/>
        <v>0</v>
      </c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</row>
    <row r="344" ht="14.25" customHeight="1" spans="1:326" x14ac:dyDescent="0.25">
      <c r="A344" s="1">
        <v>11</v>
      </c>
      <c r="B344" s="1">
        <f t="shared" ref="B344:C344" si="1680">B343+1</f>
        <v>334</v>
      </c>
      <c r="C344" s="232">
        <f t="shared" si="1680"/>
        <v>43799</v>
      </c>
      <c r="D344" s="162">
        <f t="shared" si="9"/>
        <v>0</v>
      </c>
      <c r="E344" s="162">
        <f>(SUMIFS(Profile!$F$2:$F$17521,Profile!$B$2:$B$17521,$B344,Profile!$C$2:$C$17521,E$8))*$C$6</f>
        <v>0</v>
      </c>
      <c r="F344" s="162">
        <f>(SUMIFS(Profile!$F$2:$F$17521,Profile!$B$2:$B$17521,$B344,Profile!$C$2:$C$17521,F$8))*$C$6</f>
        <v>0</v>
      </c>
      <c r="G344" s="162">
        <f>(SUMIFS(Profile!$F$2:$F$17521,Profile!$B$2:$B$17521,$B344,Profile!$C$2:$C$17521,G$8))*$C$6</f>
        <v>0</v>
      </c>
      <c r="H344" s="162">
        <f>(SUMIFS(Profile!$F$2:$F$17521,Profile!$B$2:$B$17521,$B344,Profile!$C$2:$C$17521,H$8))*$C$6</f>
        <v>0</v>
      </c>
      <c r="I344" s="162">
        <f>(SUMIFS(Profile!$F$2:$F$17521,Profile!$B$2:$B$17521,$B344,Profile!$C$2:$C$17521,I$8))*$C$6</f>
        <v>0</v>
      </c>
      <c r="J344" s="162">
        <f>(SUMIFS(Profile!$F$2:$F$17521,Profile!$B$2:$B$17521,$B344,Profile!$C$2:$C$17521,J$8))*$C$6</f>
        <v>0</v>
      </c>
      <c r="K344" s="162">
        <f>(SUMIFS(Profile!$F$2:$F$17521,Profile!$B$2:$B$17521,$B344,Profile!$C$2:$C$17521,K$8))*$C$6</f>
        <v>0</v>
      </c>
      <c r="L344" s="162">
        <f>(SUMIFS(Profile!$F$2:$F$17521,Profile!$B$2:$B$17521,$B344,Profile!$C$2:$C$17521,L$8))*$C$6</f>
        <v>0</v>
      </c>
      <c r="M344" s="162">
        <f>(SUMIFS(Profile!$F$2:$F$17521,Profile!$B$2:$B$17521,$B344,Profile!$C$2:$C$17521,M$8))*$C$6</f>
        <v>0</v>
      </c>
      <c r="N344" s="162">
        <f>(SUMIFS(Profile!$F$2:$F$17521,Profile!$B$2:$B$17521,$B344,Profile!$C$2:$C$17521,N$8))*$C$6</f>
        <v>0</v>
      </c>
      <c r="O344" s="162">
        <f>(SUMIFS(Profile!$F$2:$F$17521,Profile!$B$2:$B$17521,$B344,Profile!$C$2:$C$17521,O$8))*$C$6</f>
        <v>0</v>
      </c>
      <c r="P344" s="162">
        <f>(SUMIFS(Profile!$F$2:$F$17521,Profile!$B$2:$B$17521,$B344,Profile!$C$2:$C$17521,P$8))*$C$6</f>
        <v>0</v>
      </c>
      <c r="Q344" s="162">
        <f>(SUMIFS(Profile!$F$2:$F$17521,Profile!$B$2:$B$17521,$B344,Profile!$C$2:$C$17521,Q$8))*$C$6</f>
        <v>0</v>
      </c>
      <c r="R344" s="162">
        <f>(SUMIFS(Profile!$F$2:$F$17521,Profile!$B$2:$B$17521,$B344,Profile!$C$2:$C$17521,R$8))*$C$6</f>
        <v>0</v>
      </c>
      <c r="S344" s="162">
        <f>(SUMIFS(Profile!$F$2:$F$17521,Profile!$B$2:$B$17521,$B344,Profile!$C$2:$C$17521,S$8))*$C$6</f>
        <v>0</v>
      </c>
      <c r="T344" s="162">
        <f>(SUMIFS(Profile!$F$2:$F$17521,Profile!$B$2:$B$17521,$B344,Profile!$C$2:$C$17521,T$8))*$C$6</f>
        <v>0</v>
      </c>
      <c r="U344" s="162">
        <f>(SUMIFS(Profile!$F$2:$F$17521,Profile!$B$2:$B$17521,$B344,Profile!$C$2:$C$17521,U$8))*$C$6</f>
        <v>0</v>
      </c>
      <c r="V344" s="162">
        <f>(SUMIFS(Profile!$F$2:$F$17521,Profile!$B$2:$B$17521,$B344,Profile!$C$2:$C$17521,V$8))*$C$6</f>
        <v>0</v>
      </c>
      <c r="W344" s="162">
        <f>(SUMIFS(Profile!$F$2:$F$17521,Profile!$B$2:$B$17521,$B344,Profile!$C$2:$C$17521,W$8))*$C$6</f>
        <v>0</v>
      </c>
      <c r="X344" s="162">
        <f>(SUMIFS(Profile!$F$2:$F$17521,Profile!$B$2:$B$17521,$B344,Profile!$C$2:$C$17521,X$8))*$C$6</f>
        <v>0</v>
      </c>
      <c r="Y344" s="162">
        <f>(SUMIFS(Profile!$F$2:$F$17521,Profile!$B$2:$B$17521,$B344,Profile!$C$2:$C$17521,Y$8))*$C$6</f>
        <v>0</v>
      </c>
      <c r="Z344" s="162">
        <f>(SUMIFS(Profile!$F$2:$F$17521,Profile!$B$2:$B$17521,$B344,Profile!$C$2:$C$17521,Z$8))*$C$6</f>
        <v>0</v>
      </c>
      <c r="AA344" s="162">
        <f>(SUMIFS(Profile!$F$2:$F$17521,Profile!$B$2:$B$17521,$B344,Profile!$C$2:$C$17521,AA$8))*$C$6</f>
        <v>0</v>
      </c>
      <c r="AB344" s="162">
        <f>(SUMIFS(Profile!$F$2:$F$17521,Profile!$B$2:$B$17521,$B344,Profile!$C$2:$C$17521,AB$8))*$C$6</f>
        <v>0</v>
      </c>
      <c r="AC344" s="162">
        <f>(SUMIFS(Profile!$F$2:$F$17521,Profile!$B$2:$B$17521,$B344,Profile!$C$2:$C$17521,AC$8))*$C$6</f>
        <v>0</v>
      </c>
      <c r="AD344" s="162">
        <f>(SUMIFS(Profile!$F$2:$F$17521,Profile!$B$2:$B$17521,$B344,Profile!$C$2:$C$17521,AD$8))*$C$6</f>
        <v>0</v>
      </c>
      <c r="AE344" s="162">
        <f>(SUMIFS(Profile!$F$2:$F$17521,Profile!$B$2:$B$17521,$B344,Profile!$C$2:$C$17521,AE$8))*$C$6</f>
        <v>0</v>
      </c>
      <c r="AF344" s="162">
        <f>(SUMIFS(Profile!$F$2:$F$17521,Profile!$B$2:$B$17521,$B344,Profile!$C$2:$C$17521,AF$8))*$C$6</f>
        <v>0</v>
      </c>
      <c r="AG344" s="162">
        <f>(SUMIFS(Profile!$F$2:$F$17521,Profile!$B$2:$B$17521,$B344,Profile!$C$2:$C$17521,AG$8))*$C$6</f>
        <v>0</v>
      </c>
      <c r="AH344" s="162">
        <f>(SUMIFS(Profile!$F$2:$F$17521,Profile!$B$2:$B$17521,$B344,Profile!$C$2:$C$17521,AH$8))*$C$6</f>
        <v>0</v>
      </c>
      <c r="AI344" s="162">
        <f>(SUMIFS(Profile!$F$2:$F$17521,Profile!$B$2:$B$17521,$B344,Profile!$C$2:$C$17521,AI$8))*$C$6</f>
        <v>0</v>
      </c>
      <c r="AJ344" s="162">
        <f>(SUMIFS(Profile!$F$2:$F$17521,Profile!$B$2:$B$17521,$B344,Profile!$C$2:$C$17521,AJ$8))*$C$6</f>
        <v>0</v>
      </c>
      <c r="AK344" s="162">
        <f>(SUMIFS(Profile!$F$2:$F$17521,Profile!$B$2:$B$17521,$B344,Profile!$C$2:$C$17521,AK$8))*$C$6</f>
        <v>0</v>
      </c>
      <c r="AL344" s="162">
        <f>(SUMIFS(Profile!$F$2:$F$17521,Profile!$B$2:$B$17521,$B344,Profile!$C$2:$C$17521,AL$8))*$C$6</f>
        <v>0</v>
      </c>
      <c r="AM344" s="162">
        <f>(SUMIFS(Profile!$F$2:$F$17521,Profile!$B$2:$B$17521,$B344,Profile!$C$2:$C$17521,AM$8))*$C$6</f>
        <v>0</v>
      </c>
      <c r="AN344" s="162">
        <f>(SUMIFS(Profile!$F$2:$F$17521,Profile!$B$2:$B$17521,$B344,Profile!$C$2:$C$17521,AN$8))*$C$6</f>
        <v>0</v>
      </c>
      <c r="AO344" s="162">
        <f>(SUMIFS(Profile!$F$2:$F$17521,Profile!$B$2:$B$17521,$B344,Profile!$C$2:$C$17521,AO$8))*$C$6</f>
        <v>0</v>
      </c>
      <c r="AP344" s="162">
        <f>(SUMIFS(Profile!$F$2:$F$17521,Profile!$B$2:$B$17521,$B344,Profile!$C$2:$C$17521,AP$8))*$C$6</f>
        <v>0</v>
      </c>
      <c r="AQ344" s="162">
        <f>(SUMIFS(Profile!$F$2:$F$17521,Profile!$B$2:$B$17521,$B344,Profile!$C$2:$C$17521,AQ$8))*$C$6</f>
        <v>0</v>
      </c>
      <c r="AR344" s="162">
        <f>(SUMIFS(Profile!$F$2:$F$17521,Profile!$B$2:$B$17521,$B344,Profile!$C$2:$C$17521,AR$8))*$C$6</f>
        <v>0</v>
      </c>
      <c r="AS344" s="162">
        <f>(SUMIFS(Profile!$F$2:$F$17521,Profile!$B$2:$B$17521,$B344,Profile!$C$2:$C$17521,AS$8))*$C$6</f>
        <v>0</v>
      </c>
      <c r="AT344" s="162">
        <f>(SUMIFS(Profile!$F$2:$F$17521,Profile!$B$2:$B$17521,$B344,Profile!$C$2:$C$17521,AT$8))*$C$6</f>
        <v>0</v>
      </c>
      <c r="AU344" s="162">
        <f>(SUMIFS(Profile!$F$2:$F$17521,Profile!$B$2:$B$17521,$B344,Profile!$C$2:$C$17521,AU$8))*$C$6</f>
        <v>0</v>
      </c>
      <c r="AV344" s="162">
        <f>(SUMIFS(Profile!$F$2:$F$17521,Profile!$B$2:$B$17521,$B344,Profile!$C$2:$C$17521,AV$8))*$C$6</f>
        <v>0</v>
      </c>
      <c r="AW344" s="162">
        <f>(SUMIFS(Profile!$F$2:$F$17521,Profile!$B$2:$B$17521,$B344,Profile!$C$2:$C$17521,AW$8))*$C$6</f>
        <v>0</v>
      </c>
      <c r="AX344" s="162">
        <f>(SUMIFS(Profile!$F$2:$F$17521,Profile!$B$2:$B$17521,$B344,Profile!$C$2:$C$17521,AX$8))*$C$6</f>
        <v>0</v>
      </c>
      <c r="AY344" s="162">
        <f>(SUMIFS(Profile!$F$2:$F$17521,Profile!$B$2:$B$17521,$B344,Profile!$C$2:$C$17521,AY$8))*$C$6</f>
        <v>0</v>
      </c>
      <c r="AZ344" s="162">
        <f>(SUMIFS(Profile!$F$2:$F$17521,Profile!$B$2:$B$17521,$B344,Profile!$C$2:$C$17521,AZ$8))*$C$6</f>
        <v>0</v>
      </c>
      <c r="BA344" s="162">
        <f t="shared" si="10"/>
        <v>0</v>
      </c>
      <c r="BB344" s="162">
        <f>(SUMIFS(Profile!$E$2:$E$17521,Profile!$B$2:$B$17521,$B344,Profile!$C$2:$C$17521,BB$8))*$C$9</f>
        <v>0</v>
      </c>
      <c r="BC344" s="162">
        <f>(SUMIFS(Profile!$E$2:$E$17521,Profile!$B$2:$B$17521,$B344,Profile!$C$2:$C$17521,BC$8))*$C$9</f>
        <v>0</v>
      </c>
      <c r="BD344" s="162">
        <f>(SUMIFS(Profile!$E$2:$E$17521,Profile!$B$2:$B$17521,$B344,Profile!$C$2:$C$17521,BD$8))*$C$9</f>
        <v>0</v>
      </c>
      <c r="BE344" s="162">
        <f>(SUMIFS(Profile!$E$2:$E$17521,Profile!$B$2:$B$17521,$B344,Profile!$C$2:$C$17521,BE$8))*$C$9</f>
        <v>0</v>
      </c>
      <c r="BF344" s="162">
        <f>(SUMIFS(Profile!$E$2:$E$17521,Profile!$B$2:$B$17521,$B344,Profile!$C$2:$C$17521,BF$8))*$C$9</f>
        <v>0</v>
      </c>
      <c r="BG344" s="162">
        <f>(SUMIFS(Profile!$E$2:$E$17521,Profile!$B$2:$B$17521,$B344,Profile!$C$2:$C$17521,BG$8))*$C$9</f>
        <v>0</v>
      </c>
      <c r="BH344" s="162">
        <f>(SUMIFS(Profile!$E$2:$E$17521,Profile!$B$2:$B$17521,$B344,Profile!$C$2:$C$17521,BH$8))*$C$9</f>
        <v>0</v>
      </c>
      <c r="BI344" s="162">
        <f>(SUMIFS(Profile!$E$2:$E$17521,Profile!$B$2:$B$17521,$B344,Profile!$C$2:$C$17521,BI$8))*$C$9</f>
        <v>0</v>
      </c>
      <c r="BJ344" s="162">
        <f>(SUMIFS(Profile!$E$2:$E$17521,Profile!$B$2:$B$17521,$B344,Profile!$C$2:$C$17521,BJ$8))*$C$9</f>
        <v>0</v>
      </c>
      <c r="BK344" s="162">
        <f>(SUMIFS(Profile!$E$2:$E$17521,Profile!$B$2:$B$17521,$B344,Profile!$C$2:$C$17521,BK$8))*$C$9</f>
        <v>0</v>
      </c>
      <c r="BL344" s="162">
        <f>(SUMIFS(Profile!$E$2:$E$17521,Profile!$B$2:$B$17521,$B344,Profile!$C$2:$C$17521,BL$8))*$C$9</f>
        <v>0</v>
      </c>
      <c r="BM344" s="162">
        <f>(SUMIFS(Profile!$E$2:$E$17521,Profile!$B$2:$B$17521,$B344,Profile!$C$2:$C$17521,BM$8))*$C$9</f>
        <v>0</v>
      </c>
      <c r="BN344" s="162">
        <f>(SUMIFS(Profile!$E$2:$E$17521,Profile!$B$2:$B$17521,$B344,Profile!$C$2:$C$17521,BN$8))*$C$9</f>
        <v>0</v>
      </c>
      <c r="BO344" s="162">
        <f>(SUMIFS(Profile!$E$2:$E$17521,Profile!$B$2:$B$17521,$B344,Profile!$C$2:$C$17521,BO$8))*$C$9</f>
        <v>0</v>
      </c>
      <c r="BP344" s="162">
        <f>(SUMIFS(Profile!$E$2:$E$17521,Profile!$B$2:$B$17521,$B344,Profile!$C$2:$C$17521,BP$8))*$C$9</f>
        <v>0</v>
      </c>
      <c r="BQ344" s="162">
        <f>(SUMIFS(Profile!$E$2:$E$17521,Profile!$B$2:$B$17521,$B344,Profile!$C$2:$C$17521,BQ$8))*$C$9</f>
        <v>0</v>
      </c>
      <c r="BR344" s="162">
        <f>(SUMIFS(Profile!$E$2:$E$17521,Profile!$B$2:$B$17521,$B344,Profile!$C$2:$C$17521,BR$8))*$C$9</f>
        <v>0</v>
      </c>
      <c r="BS344" s="162">
        <f>(SUMIFS(Profile!$E$2:$E$17521,Profile!$B$2:$B$17521,$B344,Profile!$C$2:$C$17521,BS$8))*$C$9</f>
        <v>0</v>
      </c>
      <c r="BT344" s="162">
        <f>(SUMIFS(Profile!$E$2:$E$17521,Profile!$B$2:$B$17521,$B344,Profile!$C$2:$C$17521,BT$8))*$C$9</f>
        <v>0</v>
      </c>
      <c r="BU344" s="162">
        <f>(SUMIFS(Profile!$E$2:$E$17521,Profile!$B$2:$B$17521,$B344,Profile!$C$2:$C$17521,BU$8))*$C$9</f>
        <v>0</v>
      </c>
      <c r="BV344" s="162">
        <f>(SUMIFS(Profile!$E$2:$E$17521,Profile!$B$2:$B$17521,$B344,Profile!$C$2:$C$17521,BV$8))*$C$9</f>
        <v>0</v>
      </c>
      <c r="BW344" s="162">
        <f>(SUMIFS(Profile!$E$2:$E$17521,Profile!$B$2:$B$17521,$B344,Profile!$C$2:$C$17521,BW$8))*$C$9</f>
        <v>0</v>
      </c>
      <c r="BX344" s="162">
        <f>(SUMIFS(Profile!$E$2:$E$17521,Profile!$B$2:$B$17521,$B344,Profile!$C$2:$C$17521,BX$8))*$C$9</f>
        <v>0</v>
      </c>
      <c r="BY344" s="162">
        <f>(SUMIFS(Profile!$E$2:$E$17521,Profile!$B$2:$B$17521,$B344,Profile!$C$2:$C$17521,BY$8))*$C$9</f>
        <v>0</v>
      </c>
      <c r="BZ344" s="162">
        <f>(SUMIFS(Profile!$E$2:$E$17521,Profile!$B$2:$B$17521,$B344,Profile!$C$2:$C$17521,BZ$8))*$C$9</f>
        <v>0</v>
      </c>
      <c r="CA344" s="162">
        <f>(SUMIFS(Profile!$E$2:$E$17521,Profile!$B$2:$B$17521,$B344,Profile!$C$2:$C$17521,CA$8))*$C$9</f>
        <v>0</v>
      </c>
      <c r="CB344" s="162">
        <f>(SUMIFS(Profile!$E$2:$E$17521,Profile!$B$2:$B$17521,$B344,Profile!$C$2:$C$17521,CB$8))*$C$9</f>
        <v>0</v>
      </c>
      <c r="CC344" s="162">
        <f>(SUMIFS(Profile!$E$2:$E$17521,Profile!$B$2:$B$17521,$B344,Profile!$C$2:$C$17521,CC$8))*$C$9</f>
        <v>0</v>
      </c>
      <c r="CD344" s="162">
        <f>(SUMIFS(Profile!$E$2:$E$17521,Profile!$B$2:$B$17521,$B344,Profile!$C$2:$C$17521,CD$8))*$C$9</f>
        <v>0</v>
      </c>
      <c r="CE344" s="162">
        <f>(SUMIFS(Profile!$E$2:$E$17521,Profile!$B$2:$B$17521,$B344,Profile!$C$2:$C$17521,CE$8))*$C$9</f>
        <v>0</v>
      </c>
      <c r="CF344" s="162">
        <f>(SUMIFS(Profile!$E$2:$E$17521,Profile!$B$2:$B$17521,$B344,Profile!$C$2:$C$17521,CF$8))*$C$9</f>
        <v>0</v>
      </c>
      <c r="CG344" s="162">
        <f>(SUMIFS(Profile!$E$2:$E$17521,Profile!$B$2:$B$17521,$B344,Profile!$C$2:$C$17521,CG$8))*$C$9</f>
        <v>0</v>
      </c>
      <c r="CH344" s="162">
        <f>(SUMIFS(Profile!$E$2:$E$17521,Profile!$B$2:$B$17521,$B344,Profile!$C$2:$C$17521,CH$8))*$C$9</f>
        <v>0</v>
      </c>
      <c r="CI344" s="162">
        <f>(SUMIFS(Profile!$E$2:$E$17521,Profile!$B$2:$B$17521,$B344,Profile!$C$2:$C$17521,CI$8))*$C$9</f>
        <v>0</v>
      </c>
      <c r="CJ344" s="162">
        <f>(SUMIFS(Profile!$E$2:$E$17521,Profile!$B$2:$B$17521,$B344,Profile!$C$2:$C$17521,CJ$8))*$C$9</f>
        <v>0</v>
      </c>
      <c r="CK344" s="162">
        <f>(SUMIFS(Profile!$E$2:$E$17521,Profile!$B$2:$B$17521,$B344,Profile!$C$2:$C$17521,CK$8))*$C$9</f>
        <v>0</v>
      </c>
      <c r="CL344" s="162">
        <f>(SUMIFS(Profile!$E$2:$E$17521,Profile!$B$2:$B$17521,$B344,Profile!$C$2:$C$17521,CL$8))*$C$9</f>
        <v>0</v>
      </c>
      <c r="CM344" s="162">
        <f>(SUMIFS(Profile!$E$2:$E$17521,Profile!$B$2:$B$17521,$B344,Profile!$C$2:$C$17521,CM$8))*$C$9</f>
        <v>0</v>
      </c>
      <c r="CN344" s="162">
        <f>(SUMIFS(Profile!$E$2:$E$17521,Profile!$B$2:$B$17521,$B344,Profile!$C$2:$C$17521,CN$8))*$C$9</f>
        <v>0</v>
      </c>
      <c r="CO344" s="162">
        <f>(SUMIFS(Profile!$E$2:$E$17521,Profile!$B$2:$B$17521,$B344,Profile!$C$2:$C$17521,CO$8))*$C$9</f>
        <v>0</v>
      </c>
      <c r="CP344" s="162">
        <f>(SUMIFS(Profile!$E$2:$E$17521,Profile!$B$2:$B$17521,$B344,Profile!$C$2:$C$17521,CP$8))*$C$9</f>
        <v>0</v>
      </c>
      <c r="CQ344" s="162">
        <f>(SUMIFS(Profile!$E$2:$E$17521,Profile!$B$2:$B$17521,$B344,Profile!$C$2:$C$17521,CQ$8))*$C$9</f>
        <v>0</v>
      </c>
      <c r="CR344" s="162">
        <f>(SUMIFS(Profile!$E$2:$E$17521,Profile!$B$2:$B$17521,$B344,Profile!$C$2:$C$17521,CR$8))*$C$9</f>
        <v>0</v>
      </c>
      <c r="CS344" s="162">
        <f>(SUMIFS(Profile!$E$2:$E$17521,Profile!$B$2:$B$17521,$B344,Profile!$C$2:$C$17521,CS$8))*$C$9</f>
        <v>0</v>
      </c>
      <c r="CT344" s="162">
        <f>(SUMIFS(Profile!$E$2:$E$17521,Profile!$B$2:$B$17521,$B344,Profile!$C$2:$C$17521,CT$8))*$C$9</f>
        <v>0</v>
      </c>
      <c r="CU344" s="162">
        <f>(SUMIFS(Profile!$E$2:$E$17521,Profile!$B$2:$B$17521,$B344,Profile!$C$2:$C$17521,CU$8))*$C$9</f>
        <v>0</v>
      </c>
      <c r="CV344" s="162">
        <f>(SUMIFS(Profile!$E$2:$E$17521,Profile!$B$2:$B$17521,$B344,Profile!$C$2:$C$17521,CV$8))*$C$9</f>
        <v>0</v>
      </c>
      <c r="CW344" s="162">
        <f>(SUMIFS(Profile!$E$2:$E$17521,Profile!$B$2:$B$17521,$B344,Profile!$C$2:$C$17521,CW$8))*$C$9</f>
        <v>0</v>
      </c>
      <c r="CX344" s="162">
        <f t="shared" si="11"/>
        <v>0</v>
      </c>
      <c r="CY344" s="162">
        <f t="shared" ref="CY344:ET344" si="1681">MAX(BB344-E344,0)</f>
        <v>0</v>
      </c>
      <c r="CZ344" s="162">
        <f t="shared" si="1681"/>
        <v>0</v>
      </c>
      <c r="DA344" s="162">
        <f t="shared" si="1681"/>
        <v>0</v>
      </c>
      <c r="DB344" s="162">
        <f t="shared" si="1681"/>
        <v>0</v>
      </c>
      <c r="DC344" s="162">
        <f t="shared" si="1681"/>
        <v>0</v>
      </c>
      <c r="DD344" s="162">
        <f t="shared" si="1681"/>
        <v>0</v>
      </c>
      <c r="DE344" s="162">
        <f t="shared" si="1681"/>
        <v>0</v>
      </c>
      <c r="DF344" s="162">
        <f t="shared" si="1681"/>
        <v>0</v>
      </c>
      <c r="DG344" s="162">
        <f t="shared" si="1681"/>
        <v>0</v>
      </c>
      <c r="DH344" s="162">
        <f t="shared" si="1681"/>
        <v>0</v>
      </c>
      <c r="DI344" s="162">
        <f t="shared" si="1681"/>
        <v>0</v>
      </c>
      <c r="DJ344" s="162">
        <f t="shared" si="1681"/>
        <v>0</v>
      </c>
      <c r="DK344" s="162">
        <f t="shared" si="1681"/>
        <v>0</v>
      </c>
      <c r="DL344" s="162">
        <f t="shared" si="1681"/>
        <v>0</v>
      </c>
      <c r="DM344" s="162">
        <f t="shared" si="1681"/>
        <v>0</v>
      </c>
      <c r="DN344" s="162">
        <f t="shared" si="1681"/>
        <v>0</v>
      </c>
      <c r="DO344" s="162">
        <f t="shared" si="1681"/>
        <v>0</v>
      </c>
      <c r="DP344" s="162">
        <f t="shared" si="1681"/>
        <v>0</v>
      </c>
      <c r="DQ344" s="162">
        <f t="shared" si="1681"/>
        <v>0</v>
      </c>
      <c r="DR344" s="162">
        <f t="shared" si="1681"/>
        <v>0</v>
      </c>
      <c r="DS344" s="162">
        <f t="shared" si="1681"/>
        <v>0</v>
      </c>
      <c r="DT344" s="162">
        <f t="shared" si="1681"/>
        <v>0</v>
      </c>
      <c r="DU344" s="162">
        <f t="shared" si="1681"/>
        <v>0</v>
      </c>
      <c r="DV344" s="162">
        <f t="shared" si="1681"/>
        <v>0</v>
      </c>
      <c r="DW344" s="162">
        <f t="shared" si="1681"/>
        <v>0</v>
      </c>
      <c r="DX344" s="162">
        <f t="shared" si="1681"/>
        <v>0</v>
      </c>
      <c r="DY344" s="162">
        <f t="shared" si="1681"/>
        <v>0</v>
      </c>
      <c r="DZ344" s="162">
        <f t="shared" si="1681"/>
        <v>0</v>
      </c>
      <c r="EA344" s="162">
        <f t="shared" si="1681"/>
        <v>0</v>
      </c>
      <c r="EB344" s="162">
        <f t="shared" si="1681"/>
        <v>0</v>
      </c>
      <c r="EC344" s="162">
        <f t="shared" si="1681"/>
        <v>0</v>
      </c>
      <c r="ED344" s="162">
        <f t="shared" si="1681"/>
        <v>0</v>
      </c>
      <c r="EE344" s="162">
        <f t="shared" si="1681"/>
        <v>0</v>
      </c>
      <c r="EF344" s="162">
        <f t="shared" si="1681"/>
        <v>0</v>
      </c>
      <c r="EG344" s="162">
        <f t="shared" si="1681"/>
        <v>0</v>
      </c>
      <c r="EH344" s="162">
        <f t="shared" si="1681"/>
        <v>0</v>
      </c>
      <c r="EI344" s="162">
        <f t="shared" si="1681"/>
        <v>0</v>
      </c>
      <c r="EJ344" s="162">
        <f t="shared" si="1681"/>
        <v>0</v>
      </c>
      <c r="EK344" s="162">
        <f t="shared" si="1681"/>
        <v>0</v>
      </c>
      <c r="EL344" s="162">
        <f t="shared" si="1681"/>
        <v>0</v>
      </c>
      <c r="EM344" s="162">
        <f t="shared" si="1681"/>
        <v>0</v>
      </c>
      <c r="EN344" s="162">
        <f t="shared" si="1681"/>
        <v>0</v>
      </c>
      <c r="EO344" s="162">
        <f t="shared" si="1681"/>
        <v>0</v>
      </c>
      <c r="EP344" s="162">
        <f t="shared" si="1681"/>
        <v>0</v>
      </c>
      <c r="EQ344" s="162">
        <f t="shared" si="1681"/>
        <v>0</v>
      </c>
      <c r="ER344" s="162">
        <f t="shared" si="1681"/>
        <v>0</v>
      </c>
      <c r="ES344" s="162">
        <f t="shared" si="1681"/>
        <v>0</v>
      </c>
      <c r="ET344" s="162">
        <f t="shared" si="1681"/>
        <v>0</v>
      </c>
      <c r="EU344" s="162">
        <f t="shared" si="13"/>
        <v>0</v>
      </c>
      <c r="EV344" s="162">
        <f t="shared" ref="EV344:GQ344" si="1682">BB344-CY344</f>
        <v>0</v>
      </c>
      <c r="EW344" s="162">
        <f t="shared" si="1682"/>
        <v>0</v>
      </c>
      <c r="EX344" s="162">
        <f t="shared" si="1682"/>
        <v>0</v>
      </c>
      <c r="EY344" s="162">
        <f t="shared" si="1682"/>
        <v>0</v>
      </c>
      <c r="EZ344" s="162">
        <f t="shared" si="1682"/>
        <v>0</v>
      </c>
      <c r="FA344" s="162">
        <f t="shared" si="1682"/>
        <v>0</v>
      </c>
      <c r="FB344" s="162">
        <f t="shared" si="1682"/>
        <v>0</v>
      </c>
      <c r="FC344" s="162">
        <f t="shared" si="1682"/>
        <v>0</v>
      </c>
      <c r="FD344" s="162">
        <f t="shared" si="1682"/>
        <v>0</v>
      </c>
      <c r="FE344" s="162">
        <f t="shared" si="1682"/>
        <v>0</v>
      </c>
      <c r="FF344" s="162">
        <f t="shared" si="1682"/>
        <v>0</v>
      </c>
      <c r="FG344" s="162">
        <f t="shared" si="1682"/>
        <v>0</v>
      </c>
      <c r="FH344" s="162">
        <f t="shared" si="1682"/>
        <v>0</v>
      </c>
      <c r="FI344" s="162">
        <f t="shared" si="1682"/>
        <v>0</v>
      </c>
      <c r="FJ344" s="162">
        <f t="shared" si="1682"/>
        <v>0</v>
      </c>
      <c r="FK344" s="162">
        <f t="shared" si="1682"/>
        <v>0</v>
      </c>
      <c r="FL344" s="162">
        <f t="shared" si="1682"/>
        <v>0</v>
      </c>
      <c r="FM344" s="162">
        <f t="shared" si="1682"/>
        <v>0</v>
      </c>
      <c r="FN344" s="162">
        <f t="shared" si="1682"/>
        <v>0</v>
      </c>
      <c r="FO344" s="162">
        <f t="shared" si="1682"/>
        <v>0</v>
      </c>
      <c r="FP344" s="162">
        <f t="shared" si="1682"/>
        <v>0</v>
      </c>
      <c r="FQ344" s="162">
        <f t="shared" si="1682"/>
        <v>0</v>
      </c>
      <c r="FR344" s="162">
        <f t="shared" si="1682"/>
        <v>0</v>
      </c>
      <c r="FS344" s="162">
        <f t="shared" si="1682"/>
        <v>0</v>
      </c>
      <c r="FT344" s="162">
        <f t="shared" si="1682"/>
        <v>0</v>
      </c>
      <c r="FU344" s="162">
        <f t="shared" si="1682"/>
        <v>0</v>
      </c>
      <c r="FV344" s="162">
        <f t="shared" si="1682"/>
        <v>0</v>
      </c>
      <c r="FW344" s="162">
        <f t="shared" si="1682"/>
        <v>0</v>
      </c>
      <c r="FX344" s="162">
        <f t="shared" si="1682"/>
        <v>0</v>
      </c>
      <c r="FY344" s="162">
        <f t="shared" si="1682"/>
        <v>0</v>
      </c>
      <c r="FZ344" s="162">
        <f t="shared" si="1682"/>
        <v>0</v>
      </c>
      <c r="GA344" s="162">
        <f t="shared" si="1682"/>
        <v>0</v>
      </c>
      <c r="GB344" s="162">
        <f t="shared" si="1682"/>
        <v>0</v>
      </c>
      <c r="GC344" s="162">
        <f t="shared" si="1682"/>
        <v>0</v>
      </c>
      <c r="GD344" s="162">
        <f t="shared" si="1682"/>
        <v>0</v>
      </c>
      <c r="GE344" s="162">
        <f t="shared" si="1682"/>
        <v>0</v>
      </c>
      <c r="GF344" s="162">
        <f t="shared" si="1682"/>
        <v>0</v>
      </c>
      <c r="GG344" s="162">
        <f t="shared" si="1682"/>
        <v>0</v>
      </c>
      <c r="GH344" s="162">
        <f t="shared" si="1682"/>
        <v>0</v>
      </c>
      <c r="GI344" s="162">
        <f t="shared" si="1682"/>
        <v>0</v>
      </c>
      <c r="GJ344" s="162">
        <f t="shared" si="1682"/>
        <v>0</v>
      </c>
      <c r="GK344" s="162">
        <f t="shared" si="1682"/>
        <v>0</v>
      </c>
      <c r="GL344" s="162">
        <f t="shared" si="1682"/>
        <v>0</v>
      </c>
      <c r="GM344" s="162">
        <f t="shared" si="1682"/>
        <v>0</v>
      </c>
      <c r="GN344" s="162">
        <f t="shared" si="1682"/>
        <v>0</v>
      </c>
      <c r="GO344" s="162">
        <f t="shared" si="1682"/>
        <v>0</v>
      </c>
      <c r="GP344" s="162">
        <f t="shared" si="1682"/>
        <v>0</v>
      </c>
      <c r="GQ344" s="162">
        <f t="shared" si="1682"/>
        <v>0</v>
      </c>
      <c r="GR344" s="162">
        <f t="shared" si="15"/>
        <v>0</v>
      </c>
      <c r="GS344" s="162">
        <f t="shared" ref="GS344:IN344" si="1683">E344-EV344</f>
        <v>0</v>
      </c>
      <c r="GT344" s="162">
        <f t="shared" si="1683"/>
        <v>0</v>
      </c>
      <c r="GU344" s="162">
        <f t="shared" si="1683"/>
        <v>0</v>
      </c>
      <c r="GV344" s="162">
        <f t="shared" si="1683"/>
        <v>0</v>
      </c>
      <c r="GW344" s="162">
        <f t="shared" si="1683"/>
        <v>0</v>
      </c>
      <c r="GX344" s="162">
        <f t="shared" si="1683"/>
        <v>0</v>
      </c>
      <c r="GY344" s="162">
        <f t="shared" si="1683"/>
        <v>0</v>
      </c>
      <c r="GZ344" s="162">
        <f t="shared" si="1683"/>
        <v>0</v>
      </c>
      <c r="HA344" s="162">
        <f t="shared" si="1683"/>
        <v>0</v>
      </c>
      <c r="HB344" s="162">
        <f t="shared" si="1683"/>
        <v>0</v>
      </c>
      <c r="HC344" s="162">
        <f t="shared" si="1683"/>
        <v>0</v>
      </c>
      <c r="HD344" s="162">
        <f t="shared" si="1683"/>
        <v>0</v>
      </c>
      <c r="HE344" s="162">
        <f t="shared" si="1683"/>
        <v>0</v>
      </c>
      <c r="HF344" s="162">
        <f t="shared" si="1683"/>
        <v>0</v>
      </c>
      <c r="HG344" s="162">
        <f t="shared" si="1683"/>
        <v>0</v>
      </c>
      <c r="HH344" s="162">
        <f t="shared" si="1683"/>
        <v>0</v>
      </c>
      <c r="HI344" s="162">
        <f t="shared" si="1683"/>
        <v>0</v>
      </c>
      <c r="HJ344" s="162">
        <f t="shared" si="1683"/>
        <v>0</v>
      </c>
      <c r="HK344" s="162">
        <f t="shared" si="1683"/>
        <v>0</v>
      </c>
      <c r="HL344" s="162">
        <f t="shared" si="1683"/>
        <v>0</v>
      </c>
      <c r="HM344" s="162">
        <f t="shared" si="1683"/>
        <v>0</v>
      </c>
      <c r="HN344" s="162">
        <f t="shared" si="1683"/>
        <v>0</v>
      </c>
      <c r="HO344" s="162">
        <f t="shared" si="1683"/>
        <v>0</v>
      </c>
      <c r="HP344" s="162">
        <f t="shared" si="1683"/>
        <v>0</v>
      </c>
      <c r="HQ344" s="162">
        <f t="shared" si="1683"/>
        <v>0</v>
      </c>
      <c r="HR344" s="162">
        <f t="shared" si="1683"/>
        <v>0</v>
      </c>
      <c r="HS344" s="162">
        <f t="shared" si="1683"/>
        <v>0</v>
      </c>
      <c r="HT344" s="162">
        <f t="shared" si="1683"/>
        <v>0</v>
      </c>
      <c r="HU344" s="162">
        <f t="shared" si="1683"/>
        <v>0</v>
      </c>
      <c r="HV344" s="162">
        <f t="shared" si="1683"/>
        <v>0</v>
      </c>
      <c r="HW344" s="162">
        <f t="shared" si="1683"/>
        <v>0</v>
      </c>
      <c r="HX344" s="162">
        <f t="shared" si="1683"/>
        <v>0</v>
      </c>
      <c r="HY344" s="162">
        <f t="shared" si="1683"/>
        <v>0</v>
      </c>
      <c r="HZ344" s="162">
        <f t="shared" si="1683"/>
        <v>0</v>
      </c>
      <c r="IA344" s="162">
        <f t="shared" si="1683"/>
        <v>0</v>
      </c>
      <c r="IB344" s="162">
        <f t="shared" si="1683"/>
        <v>0</v>
      </c>
      <c r="IC344" s="162">
        <f t="shared" si="1683"/>
        <v>0</v>
      </c>
      <c r="ID344" s="162">
        <f t="shared" si="1683"/>
        <v>0</v>
      </c>
      <c r="IE344" s="162">
        <f t="shared" si="1683"/>
        <v>0</v>
      </c>
      <c r="IF344" s="162">
        <f t="shared" si="1683"/>
        <v>0</v>
      </c>
      <c r="IG344" s="162">
        <f t="shared" si="1683"/>
        <v>0</v>
      </c>
      <c r="IH344" s="162">
        <f t="shared" si="1683"/>
        <v>0</v>
      </c>
      <c r="II344" s="162">
        <f t="shared" si="1683"/>
        <v>0</v>
      </c>
      <c r="IJ344" s="162">
        <f t="shared" si="1683"/>
        <v>0</v>
      </c>
      <c r="IK344" s="162">
        <f t="shared" si="1683"/>
        <v>0</v>
      </c>
      <c r="IL344" s="162">
        <f t="shared" si="1683"/>
        <v>0</v>
      </c>
      <c r="IM344" s="162">
        <f t="shared" si="1683"/>
        <v>0</v>
      </c>
      <c r="IN344" s="162">
        <f t="shared" si="1683"/>
        <v>0</v>
      </c>
      <c r="IO344" s="162">
        <f t="shared" si="17"/>
        <v>0</v>
      </c>
      <c r="IP344" s="162">
        <f t="shared" si="23"/>
        <v>0</v>
      </c>
      <c r="IQ344" s="162">
        <f t="shared" ref="IQ344:KK344" si="1684">MAX((MIN(CZ344+IP344,$IO$7))-GT344,0)</f>
        <v>0</v>
      </c>
      <c r="IR344" s="162">
        <f t="shared" si="1684"/>
        <v>0</v>
      </c>
      <c r="IS344" s="162">
        <f t="shared" si="1684"/>
        <v>0</v>
      </c>
      <c r="IT344" s="162">
        <f t="shared" si="1684"/>
        <v>0</v>
      </c>
      <c r="IU344" s="162">
        <f t="shared" si="1684"/>
        <v>0</v>
      </c>
      <c r="IV344" s="162">
        <f t="shared" si="1684"/>
        <v>0</v>
      </c>
      <c r="IW344" s="162">
        <f t="shared" si="1684"/>
        <v>0</v>
      </c>
      <c r="IX344" s="162">
        <f t="shared" si="1684"/>
        <v>0</v>
      </c>
      <c r="IY344" s="162">
        <f t="shared" si="1684"/>
        <v>0</v>
      </c>
      <c r="IZ344" s="162">
        <f t="shared" si="1684"/>
        <v>0</v>
      </c>
      <c r="JA344" s="162">
        <f t="shared" si="1684"/>
        <v>0</v>
      </c>
      <c r="JB344" s="162">
        <f t="shared" si="1684"/>
        <v>0</v>
      </c>
      <c r="JC344" s="162">
        <f t="shared" si="1684"/>
        <v>0</v>
      </c>
      <c r="JD344" s="162">
        <f t="shared" si="1684"/>
        <v>0</v>
      </c>
      <c r="JE344" s="162">
        <f t="shared" si="1684"/>
        <v>0</v>
      </c>
      <c r="JF344" s="162">
        <f t="shared" si="1684"/>
        <v>0</v>
      </c>
      <c r="JG344" s="162">
        <f t="shared" si="1684"/>
        <v>0</v>
      </c>
      <c r="JH344" s="162">
        <f t="shared" si="1684"/>
        <v>0</v>
      </c>
      <c r="JI344" s="162">
        <f t="shared" si="1684"/>
        <v>0</v>
      </c>
      <c r="JJ344" s="162">
        <f t="shared" si="1684"/>
        <v>0</v>
      </c>
      <c r="JK344" s="162">
        <f t="shared" si="1684"/>
        <v>0</v>
      </c>
      <c r="JL344" s="162">
        <f t="shared" si="1684"/>
        <v>0</v>
      </c>
      <c r="JM344" s="162">
        <f t="shared" si="1684"/>
        <v>0</v>
      </c>
      <c r="JN344" s="162">
        <f t="shared" si="1684"/>
        <v>0</v>
      </c>
      <c r="JO344" s="162">
        <f t="shared" si="1684"/>
        <v>0</v>
      </c>
      <c r="JP344" s="162">
        <f t="shared" si="1684"/>
        <v>0</v>
      </c>
      <c r="JQ344" s="162">
        <f t="shared" si="1684"/>
        <v>0</v>
      </c>
      <c r="JR344" s="162">
        <f t="shared" si="1684"/>
        <v>0</v>
      </c>
      <c r="JS344" s="162">
        <f t="shared" si="1684"/>
        <v>0</v>
      </c>
      <c r="JT344" s="162">
        <f t="shared" si="1684"/>
        <v>0</v>
      </c>
      <c r="JU344" s="162">
        <f t="shared" si="1684"/>
        <v>0</v>
      </c>
      <c r="JV344" s="162">
        <f t="shared" si="1684"/>
        <v>0</v>
      </c>
      <c r="JW344" s="162">
        <f t="shared" si="1684"/>
        <v>0</v>
      </c>
      <c r="JX344" s="162">
        <f t="shared" si="1684"/>
        <v>0</v>
      </c>
      <c r="JY344" s="162">
        <f t="shared" si="1684"/>
        <v>0</v>
      </c>
      <c r="JZ344" s="162">
        <f t="shared" si="1684"/>
        <v>0</v>
      </c>
      <c r="KA344" s="162">
        <f t="shared" si="1684"/>
        <v>0</v>
      </c>
      <c r="KB344" s="162">
        <f t="shared" si="1684"/>
        <v>0</v>
      </c>
      <c r="KC344" s="162">
        <f t="shared" si="1684"/>
        <v>0</v>
      </c>
      <c r="KD344" s="162">
        <f t="shared" si="1684"/>
        <v>0</v>
      </c>
      <c r="KE344" s="162">
        <f t="shared" si="1684"/>
        <v>0</v>
      </c>
      <c r="KF344" s="162">
        <f t="shared" si="1684"/>
        <v>0</v>
      </c>
      <c r="KG344" s="162">
        <f t="shared" si="1684"/>
        <v>0</v>
      </c>
      <c r="KH344" s="162">
        <f t="shared" si="1684"/>
        <v>0</v>
      </c>
      <c r="KI344" s="162">
        <f t="shared" si="1684"/>
        <v>0</v>
      </c>
      <c r="KJ344" s="162">
        <f t="shared" si="1684"/>
        <v>0</v>
      </c>
      <c r="KK344" s="162">
        <f t="shared" si="1684"/>
        <v>0</v>
      </c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</row>
    <row r="345" ht="14.25" customHeight="1" spans="1:326" x14ac:dyDescent="0.25">
      <c r="A345" s="1">
        <v>12</v>
      </c>
      <c r="B345" s="1">
        <f t="shared" ref="B345:C345" si="1685">B344+1</f>
        <v>335</v>
      </c>
      <c r="C345" s="232">
        <f t="shared" si="1685"/>
        <v>43800</v>
      </c>
      <c r="D345" s="162">
        <f t="shared" si="9"/>
        <v>0</v>
      </c>
      <c r="E345" s="162">
        <f>(SUMIFS(Profile!$F$2:$F$17521,Profile!$B$2:$B$17521,$B345,Profile!$C$2:$C$17521,E$8))*$C$6</f>
        <v>0</v>
      </c>
      <c r="F345" s="162">
        <f>(SUMIFS(Profile!$F$2:$F$17521,Profile!$B$2:$B$17521,$B345,Profile!$C$2:$C$17521,F$8))*$C$6</f>
        <v>0</v>
      </c>
      <c r="G345" s="162">
        <f>(SUMIFS(Profile!$F$2:$F$17521,Profile!$B$2:$B$17521,$B345,Profile!$C$2:$C$17521,G$8))*$C$6</f>
        <v>0</v>
      </c>
      <c r="H345" s="162">
        <f>(SUMIFS(Profile!$F$2:$F$17521,Profile!$B$2:$B$17521,$B345,Profile!$C$2:$C$17521,H$8))*$C$6</f>
        <v>0</v>
      </c>
      <c r="I345" s="162">
        <f>(SUMIFS(Profile!$F$2:$F$17521,Profile!$B$2:$B$17521,$B345,Profile!$C$2:$C$17521,I$8))*$C$6</f>
        <v>0</v>
      </c>
      <c r="J345" s="162">
        <f>(SUMIFS(Profile!$F$2:$F$17521,Profile!$B$2:$B$17521,$B345,Profile!$C$2:$C$17521,J$8))*$C$6</f>
        <v>0</v>
      </c>
      <c r="K345" s="162">
        <f>(SUMIFS(Profile!$F$2:$F$17521,Profile!$B$2:$B$17521,$B345,Profile!$C$2:$C$17521,K$8))*$C$6</f>
        <v>0</v>
      </c>
      <c r="L345" s="162">
        <f>(SUMIFS(Profile!$F$2:$F$17521,Profile!$B$2:$B$17521,$B345,Profile!$C$2:$C$17521,L$8))*$C$6</f>
        <v>0</v>
      </c>
      <c r="M345" s="162">
        <f>(SUMIFS(Profile!$F$2:$F$17521,Profile!$B$2:$B$17521,$B345,Profile!$C$2:$C$17521,M$8))*$C$6</f>
        <v>0</v>
      </c>
      <c r="N345" s="162">
        <f>(SUMIFS(Profile!$F$2:$F$17521,Profile!$B$2:$B$17521,$B345,Profile!$C$2:$C$17521,N$8))*$C$6</f>
        <v>0</v>
      </c>
      <c r="O345" s="162">
        <f>(SUMIFS(Profile!$F$2:$F$17521,Profile!$B$2:$B$17521,$B345,Profile!$C$2:$C$17521,O$8))*$C$6</f>
        <v>0</v>
      </c>
      <c r="P345" s="162">
        <f>(SUMIFS(Profile!$F$2:$F$17521,Profile!$B$2:$B$17521,$B345,Profile!$C$2:$C$17521,P$8))*$C$6</f>
        <v>0</v>
      </c>
      <c r="Q345" s="162">
        <f>(SUMIFS(Profile!$F$2:$F$17521,Profile!$B$2:$B$17521,$B345,Profile!$C$2:$C$17521,Q$8))*$C$6</f>
        <v>0</v>
      </c>
      <c r="R345" s="162">
        <f>(SUMIFS(Profile!$F$2:$F$17521,Profile!$B$2:$B$17521,$B345,Profile!$C$2:$C$17521,R$8))*$C$6</f>
        <v>0</v>
      </c>
      <c r="S345" s="162">
        <f>(SUMIFS(Profile!$F$2:$F$17521,Profile!$B$2:$B$17521,$B345,Profile!$C$2:$C$17521,S$8))*$C$6</f>
        <v>0</v>
      </c>
      <c r="T345" s="162">
        <f>(SUMIFS(Profile!$F$2:$F$17521,Profile!$B$2:$B$17521,$B345,Profile!$C$2:$C$17521,T$8))*$C$6</f>
        <v>0</v>
      </c>
      <c r="U345" s="162">
        <f>(SUMIFS(Profile!$F$2:$F$17521,Profile!$B$2:$B$17521,$B345,Profile!$C$2:$C$17521,U$8))*$C$6</f>
        <v>0</v>
      </c>
      <c r="V345" s="162">
        <f>(SUMIFS(Profile!$F$2:$F$17521,Profile!$B$2:$B$17521,$B345,Profile!$C$2:$C$17521,V$8))*$C$6</f>
        <v>0</v>
      </c>
      <c r="W345" s="162">
        <f>(SUMIFS(Profile!$F$2:$F$17521,Profile!$B$2:$B$17521,$B345,Profile!$C$2:$C$17521,W$8))*$C$6</f>
        <v>0</v>
      </c>
      <c r="X345" s="162">
        <f>(SUMIFS(Profile!$F$2:$F$17521,Profile!$B$2:$B$17521,$B345,Profile!$C$2:$C$17521,X$8))*$C$6</f>
        <v>0</v>
      </c>
      <c r="Y345" s="162">
        <f>(SUMIFS(Profile!$F$2:$F$17521,Profile!$B$2:$B$17521,$B345,Profile!$C$2:$C$17521,Y$8))*$C$6</f>
        <v>0</v>
      </c>
      <c r="Z345" s="162">
        <f>(SUMIFS(Profile!$F$2:$F$17521,Profile!$B$2:$B$17521,$B345,Profile!$C$2:$C$17521,Z$8))*$C$6</f>
        <v>0</v>
      </c>
      <c r="AA345" s="162">
        <f>(SUMIFS(Profile!$F$2:$F$17521,Profile!$B$2:$B$17521,$B345,Profile!$C$2:$C$17521,AA$8))*$C$6</f>
        <v>0</v>
      </c>
      <c r="AB345" s="162">
        <f>(SUMIFS(Profile!$F$2:$F$17521,Profile!$B$2:$B$17521,$B345,Profile!$C$2:$C$17521,AB$8))*$C$6</f>
        <v>0</v>
      </c>
      <c r="AC345" s="162">
        <f>(SUMIFS(Profile!$F$2:$F$17521,Profile!$B$2:$B$17521,$B345,Profile!$C$2:$C$17521,AC$8))*$C$6</f>
        <v>0</v>
      </c>
      <c r="AD345" s="162">
        <f>(SUMIFS(Profile!$F$2:$F$17521,Profile!$B$2:$B$17521,$B345,Profile!$C$2:$C$17521,AD$8))*$C$6</f>
        <v>0</v>
      </c>
      <c r="AE345" s="162">
        <f>(SUMIFS(Profile!$F$2:$F$17521,Profile!$B$2:$B$17521,$B345,Profile!$C$2:$C$17521,AE$8))*$C$6</f>
        <v>0</v>
      </c>
      <c r="AF345" s="162">
        <f>(SUMIFS(Profile!$F$2:$F$17521,Profile!$B$2:$B$17521,$B345,Profile!$C$2:$C$17521,AF$8))*$C$6</f>
        <v>0</v>
      </c>
      <c r="AG345" s="162">
        <f>(SUMIFS(Profile!$F$2:$F$17521,Profile!$B$2:$B$17521,$B345,Profile!$C$2:$C$17521,AG$8))*$C$6</f>
        <v>0</v>
      </c>
      <c r="AH345" s="162">
        <f>(SUMIFS(Profile!$F$2:$F$17521,Profile!$B$2:$B$17521,$B345,Profile!$C$2:$C$17521,AH$8))*$C$6</f>
        <v>0</v>
      </c>
      <c r="AI345" s="162">
        <f>(SUMIFS(Profile!$F$2:$F$17521,Profile!$B$2:$B$17521,$B345,Profile!$C$2:$C$17521,AI$8))*$C$6</f>
        <v>0</v>
      </c>
      <c r="AJ345" s="162">
        <f>(SUMIFS(Profile!$F$2:$F$17521,Profile!$B$2:$B$17521,$B345,Profile!$C$2:$C$17521,AJ$8))*$C$6</f>
        <v>0</v>
      </c>
      <c r="AK345" s="162">
        <f>(SUMIFS(Profile!$F$2:$F$17521,Profile!$B$2:$B$17521,$B345,Profile!$C$2:$C$17521,AK$8))*$C$6</f>
        <v>0</v>
      </c>
      <c r="AL345" s="162">
        <f>(SUMIFS(Profile!$F$2:$F$17521,Profile!$B$2:$B$17521,$B345,Profile!$C$2:$C$17521,AL$8))*$C$6</f>
        <v>0</v>
      </c>
      <c r="AM345" s="162">
        <f>(SUMIFS(Profile!$F$2:$F$17521,Profile!$B$2:$B$17521,$B345,Profile!$C$2:$C$17521,AM$8))*$C$6</f>
        <v>0</v>
      </c>
      <c r="AN345" s="162">
        <f>(SUMIFS(Profile!$F$2:$F$17521,Profile!$B$2:$B$17521,$B345,Profile!$C$2:$C$17521,AN$8))*$C$6</f>
        <v>0</v>
      </c>
      <c r="AO345" s="162">
        <f>(SUMIFS(Profile!$F$2:$F$17521,Profile!$B$2:$B$17521,$B345,Profile!$C$2:$C$17521,AO$8))*$C$6</f>
        <v>0</v>
      </c>
      <c r="AP345" s="162">
        <f>(SUMIFS(Profile!$F$2:$F$17521,Profile!$B$2:$B$17521,$B345,Profile!$C$2:$C$17521,AP$8))*$C$6</f>
        <v>0</v>
      </c>
      <c r="AQ345" s="162">
        <f>(SUMIFS(Profile!$F$2:$F$17521,Profile!$B$2:$B$17521,$B345,Profile!$C$2:$C$17521,AQ$8))*$C$6</f>
        <v>0</v>
      </c>
      <c r="AR345" s="162">
        <f>(SUMIFS(Profile!$F$2:$F$17521,Profile!$B$2:$B$17521,$B345,Profile!$C$2:$C$17521,AR$8))*$C$6</f>
        <v>0</v>
      </c>
      <c r="AS345" s="162">
        <f>(SUMIFS(Profile!$F$2:$F$17521,Profile!$B$2:$B$17521,$B345,Profile!$C$2:$C$17521,AS$8))*$C$6</f>
        <v>0</v>
      </c>
      <c r="AT345" s="162">
        <f>(SUMIFS(Profile!$F$2:$F$17521,Profile!$B$2:$B$17521,$B345,Profile!$C$2:$C$17521,AT$8))*$C$6</f>
        <v>0</v>
      </c>
      <c r="AU345" s="162">
        <f>(SUMIFS(Profile!$F$2:$F$17521,Profile!$B$2:$B$17521,$B345,Profile!$C$2:$C$17521,AU$8))*$C$6</f>
        <v>0</v>
      </c>
      <c r="AV345" s="162">
        <f>(SUMIFS(Profile!$F$2:$F$17521,Profile!$B$2:$B$17521,$B345,Profile!$C$2:$C$17521,AV$8))*$C$6</f>
        <v>0</v>
      </c>
      <c r="AW345" s="162">
        <f>(SUMIFS(Profile!$F$2:$F$17521,Profile!$B$2:$B$17521,$B345,Profile!$C$2:$C$17521,AW$8))*$C$6</f>
        <v>0</v>
      </c>
      <c r="AX345" s="162">
        <f>(SUMIFS(Profile!$F$2:$F$17521,Profile!$B$2:$B$17521,$B345,Profile!$C$2:$C$17521,AX$8))*$C$6</f>
        <v>0</v>
      </c>
      <c r="AY345" s="162">
        <f>(SUMIFS(Profile!$F$2:$F$17521,Profile!$B$2:$B$17521,$B345,Profile!$C$2:$C$17521,AY$8))*$C$6</f>
        <v>0</v>
      </c>
      <c r="AZ345" s="162">
        <f>(SUMIFS(Profile!$F$2:$F$17521,Profile!$B$2:$B$17521,$B345,Profile!$C$2:$C$17521,AZ$8))*$C$6</f>
        <v>0</v>
      </c>
      <c r="BA345" s="162">
        <f t="shared" si="10"/>
        <v>0</v>
      </c>
      <c r="BB345" s="162">
        <f>(SUMIFS(Profile!$E$2:$E$17521,Profile!$B$2:$B$17521,$B345,Profile!$C$2:$C$17521,BB$8))*$C$9</f>
        <v>0</v>
      </c>
      <c r="BC345" s="162">
        <f>(SUMIFS(Profile!$E$2:$E$17521,Profile!$B$2:$B$17521,$B345,Profile!$C$2:$C$17521,BC$8))*$C$9</f>
        <v>0</v>
      </c>
      <c r="BD345" s="162">
        <f>(SUMIFS(Profile!$E$2:$E$17521,Profile!$B$2:$B$17521,$B345,Profile!$C$2:$C$17521,BD$8))*$C$9</f>
        <v>0</v>
      </c>
      <c r="BE345" s="162">
        <f>(SUMIFS(Profile!$E$2:$E$17521,Profile!$B$2:$B$17521,$B345,Profile!$C$2:$C$17521,BE$8))*$C$9</f>
        <v>0</v>
      </c>
      <c r="BF345" s="162">
        <f>(SUMIFS(Profile!$E$2:$E$17521,Profile!$B$2:$B$17521,$B345,Profile!$C$2:$C$17521,BF$8))*$C$9</f>
        <v>0</v>
      </c>
      <c r="BG345" s="162">
        <f>(SUMIFS(Profile!$E$2:$E$17521,Profile!$B$2:$B$17521,$B345,Profile!$C$2:$C$17521,BG$8))*$C$9</f>
        <v>0</v>
      </c>
      <c r="BH345" s="162">
        <f>(SUMIFS(Profile!$E$2:$E$17521,Profile!$B$2:$B$17521,$B345,Profile!$C$2:$C$17521,BH$8))*$C$9</f>
        <v>0</v>
      </c>
      <c r="BI345" s="162">
        <f>(SUMIFS(Profile!$E$2:$E$17521,Profile!$B$2:$B$17521,$B345,Profile!$C$2:$C$17521,BI$8))*$C$9</f>
        <v>0</v>
      </c>
      <c r="BJ345" s="162">
        <f>(SUMIFS(Profile!$E$2:$E$17521,Profile!$B$2:$B$17521,$B345,Profile!$C$2:$C$17521,BJ$8))*$C$9</f>
        <v>0</v>
      </c>
      <c r="BK345" s="162">
        <f>(SUMIFS(Profile!$E$2:$E$17521,Profile!$B$2:$B$17521,$B345,Profile!$C$2:$C$17521,BK$8))*$C$9</f>
        <v>0</v>
      </c>
      <c r="BL345" s="162">
        <f>(SUMIFS(Profile!$E$2:$E$17521,Profile!$B$2:$B$17521,$B345,Profile!$C$2:$C$17521,BL$8))*$C$9</f>
        <v>0</v>
      </c>
      <c r="BM345" s="162">
        <f>(SUMIFS(Profile!$E$2:$E$17521,Profile!$B$2:$B$17521,$B345,Profile!$C$2:$C$17521,BM$8))*$C$9</f>
        <v>0</v>
      </c>
      <c r="BN345" s="162">
        <f>(SUMIFS(Profile!$E$2:$E$17521,Profile!$B$2:$B$17521,$B345,Profile!$C$2:$C$17521,BN$8))*$C$9</f>
        <v>0</v>
      </c>
      <c r="BO345" s="162">
        <f>(SUMIFS(Profile!$E$2:$E$17521,Profile!$B$2:$B$17521,$B345,Profile!$C$2:$C$17521,BO$8))*$C$9</f>
        <v>0</v>
      </c>
      <c r="BP345" s="162">
        <f>(SUMIFS(Profile!$E$2:$E$17521,Profile!$B$2:$B$17521,$B345,Profile!$C$2:$C$17521,BP$8))*$C$9</f>
        <v>0</v>
      </c>
      <c r="BQ345" s="162">
        <f>(SUMIFS(Profile!$E$2:$E$17521,Profile!$B$2:$B$17521,$B345,Profile!$C$2:$C$17521,BQ$8))*$C$9</f>
        <v>0</v>
      </c>
      <c r="BR345" s="162">
        <f>(SUMIFS(Profile!$E$2:$E$17521,Profile!$B$2:$B$17521,$B345,Profile!$C$2:$C$17521,BR$8))*$C$9</f>
        <v>0</v>
      </c>
      <c r="BS345" s="162">
        <f>(SUMIFS(Profile!$E$2:$E$17521,Profile!$B$2:$B$17521,$B345,Profile!$C$2:$C$17521,BS$8))*$C$9</f>
        <v>0</v>
      </c>
      <c r="BT345" s="162">
        <f>(SUMIFS(Profile!$E$2:$E$17521,Profile!$B$2:$B$17521,$B345,Profile!$C$2:$C$17521,BT$8))*$C$9</f>
        <v>0</v>
      </c>
      <c r="BU345" s="162">
        <f>(SUMIFS(Profile!$E$2:$E$17521,Profile!$B$2:$B$17521,$B345,Profile!$C$2:$C$17521,BU$8))*$C$9</f>
        <v>0</v>
      </c>
      <c r="BV345" s="162">
        <f>(SUMIFS(Profile!$E$2:$E$17521,Profile!$B$2:$B$17521,$B345,Profile!$C$2:$C$17521,BV$8))*$C$9</f>
        <v>0</v>
      </c>
      <c r="BW345" s="162">
        <f>(SUMIFS(Profile!$E$2:$E$17521,Profile!$B$2:$B$17521,$B345,Profile!$C$2:$C$17521,BW$8))*$C$9</f>
        <v>0</v>
      </c>
      <c r="BX345" s="162">
        <f>(SUMIFS(Profile!$E$2:$E$17521,Profile!$B$2:$B$17521,$B345,Profile!$C$2:$C$17521,BX$8))*$C$9</f>
        <v>0</v>
      </c>
      <c r="BY345" s="162">
        <f>(SUMIFS(Profile!$E$2:$E$17521,Profile!$B$2:$B$17521,$B345,Profile!$C$2:$C$17521,BY$8))*$C$9</f>
        <v>0</v>
      </c>
      <c r="BZ345" s="162">
        <f>(SUMIFS(Profile!$E$2:$E$17521,Profile!$B$2:$B$17521,$B345,Profile!$C$2:$C$17521,BZ$8))*$C$9</f>
        <v>0</v>
      </c>
      <c r="CA345" s="162">
        <f>(SUMIFS(Profile!$E$2:$E$17521,Profile!$B$2:$B$17521,$B345,Profile!$C$2:$C$17521,CA$8))*$C$9</f>
        <v>0</v>
      </c>
      <c r="CB345" s="162">
        <f>(SUMIFS(Profile!$E$2:$E$17521,Profile!$B$2:$B$17521,$B345,Profile!$C$2:$C$17521,CB$8))*$C$9</f>
        <v>0</v>
      </c>
      <c r="CC345" s="162">
        <f>(SUMIFS(Profile!$E$2:$E$17521,Profile!$B$2:$B$17521,$B345,Profile!$C$2:$C$17521,CC$8))*$C$9</f>
        <v>0</v>
      </c>
      <c r="CD345" s="162">
        <f>(SUMIFS(Profile!$E$2:$E$17521,Profile!$B$2:$B$17521,$B345,Profile!$C$2:$C$17521,CD$8))*$C$9</f>
        <v>0</v>
      </c>
      <c r="CE345" s="162">
        <f>(SUMIFS(Profile!$E$2:$E$17521,Profile!$B$2:$B$17521,$B345,Profile!$C$2:$C$17521,CE$8))*$C$9</f>
        <v>0</v>
      </c>
      <c r="CF345" s="162">
        <f>(SUMIFS(Profile!$E$2:$E$17521,Profile!$B$2:$B$17521,$B345,Profile!$C$2:$C$17521,CF$8))*$C$9</f>
        <v>0</v>
      </c>
      <c r="CG345" s="162">
        <f>(SUMIFS(Profile!$E$2:$E$17521,Profile!$B$2:$B$17521,$B345,Profile!$C$2:$C$17521,CG$8))*$C$9</f>
        <v>0</v>
      </c>
      <c r="CH345" s="162">
        <f>(SUMIFS(Profile!$E$2:$E$17521,Profile!$B$2:$B$17521,$B345,Profile!$C$2:$C$17521,CH$8))*$C$9</f>
        <v>0</v>
      </c>
      <c r="CI345" s="162">
        <f>(SUMIFS(Profile!$E$2:$E$17521,Profile!$B$2:$B$17521,$B345,Profile!$C$2:$C$17521,CI$8))*$C$9</f>
        <v>0</v>
      </c>
      <c r="CJ345" s="162">
        <f>(SUMIFS(Profile!$E$2:$E$17521,Profile!$B$2:$B$17521,$B345,Profile!$C$2:$C$17521,CJ$8))*$C$9</f>
        <v>0</v>
      </c>
      <c r="CK345" s="162">
        <f>(SUMIFS(Profile!$E$2:$E$17521,Profile!$B$2:$B$17521,$B345,Profile!$C$2:$C$17521,CK$8))*$C$9</f>
        <v>0</v>
      </c>
      <c r="CL345" s="162">
        <f>(SUMIFS(Profile!$E$2:$E$17521,Profile!$B$2:$B$17521,$B345,Profile!$C$2:$C$17521,CL$8))*$C$9</f>
        <v>0</v>
      </c>
      <c r="CM345" s="162">
        <f>(SUMIFS(Profile!$E$2:$E$17521,Profile!$B$2:$B$17521,$B345,Profile!$C$2:$C$17521,CM$8))*$C$9</f>
        <v>0</v>
      </c>
      <c r="CN345" s="162">
        <f>(SUMIFS(Profile!$E$2:$E$17521,Profile!$B$2:$B$17521,$B345,Profile!$C$2:$C$17521,CN$8))*$C$9</f>
        <v>0</v>
      </c>
      <c r="CO345" s="162">
        <f>(SUMIFS(Profile!$E$2:$E$17521,Profile!$B$2:$B$17521,$B345,Profile!$C$2:$C$17521,CO$8))*$C$9</f>
        <v>0</v>
      </c>
      <c r="CP345" s="162">
        <f>(SUMIFS(Profile!$E$2:$E$17521,Profile!$B$2:$B$17521,$B345,Profile!$C$2:$C$17521,CP$8))*$C$9</f>
        <v>0</v>
      </c>
      <c r="CQ345" s="162">
        <f>(SUMIFS(Profile!$E$2:$E$17521,Profile!$B$2:$B$17521,$B345,Profile!$C$2:$C$17521,CQ$8))*$C$9</f>
        <v>0</v>
      </c>
      <c r="CR345" s="162">
        <f>(SUMIFS(Profile!$E$2:$E$17521,Profile!$B$2:$B$17521,$B345,Profile!$C$2:$C$17521,CR$8))*$C$9</f>
        <v>0</v>
      </c>
      <c r="CS345" s="162">
        <f>(SUMIFS(Profile!$E$2:$E$17521,Profile!$B$2:$B$17521,$B345,Profile!$C$2:$C$17521,CS$8))*$C$9</f>
        <v>0</v>
      </c>
      <c r="CT345" s="162">
        <f>(SUMIFS(Profile!$E$2:$E$17521,Profile!$B$2:$B$17521,$B345,Profile!$C$2:$C$17521,CT$8))*$C$9</f>
        <v>0</v>
      </c>
      <c r="CU345" s="162">
        <f>(SUMIFS(Profile!$E$2:$E$17521,Profile!$B$2:$B$17521,$B345,Profile!$C$2:$C$17521,CU$8))*$C$9</f>
        <v>0</v>
      </c>
      <c r="CV345" s="162">
        <f>(SUMIFS(Profile!$E$2:$E$17521,Profile!$B$2:$B$17521,$B345,Profile!$C$2:$C$17521,CV$8))*$C$9</f>
        <v>0</v>
      </c>
      <c r="CW345" s="162">
        <f>(SUMIFS(Profile!$E$2:$E$17521,Profile!$B$2:$B$17521,$B345,Profile!$C$2:$C$17521,CW$8))*$C$9</f>
        <v>0</v>
      </c>
      <c r="CX345" s="162">
        <f t="shared" si="11"/>
        <v>0</v>
      </c>
      <c r="CY345" s="162">
        <f t="shared" ref="CY345:ET345" si="1686">MAX(BB345-E345,0)</f>
        <v>0</v>
      </c>
      <c r="CZ345" s="162">
        <f t="shared" si="1686"/>
        <v>0</v>
      </c>
      <c r="DA345" s="162">
        <f t="shared" si="1686"/>
        <v>0</v>
      </c>
      <c r="DB345" s="162">
        <f t="shared" si="1686"/>
        <v>0</v>
      </c>
      <c r="DC345" s="162">
        <f t="shared" si="1686"/>
        <v>0</v>
      </c>
      <c r="DD345" s="162">
        <f t="shared" si="1686"/>
        <v>0</v>
      </c>
      <c r="DE345" s="162">
        <f t="shared" si="1686"/>
        <v>0</v>
      </c>
      <c r="DF345" s="162">
        <f t="shared" si="1686"/>
        <v>0</v>
      </c>
      <c r="DG345" s="162">
        <f t="shared" si="1686"/>
        <v>0</v>
      </c>
      <c r="DH345" s="162">
        <f t="shared" si="1686"/>
        <v>0</v>
      </c>
      <c r="DI345" s="162">
        <f t="shared" si="1686"/>
        <v>0</v>
      </c>
      <c r="DJ345" s="162">
        <f t="shared" si="1686"/>
        <v>0</v>
      </c>
      <c r="DK345" s="162">
        <f t="shared" si="1686"/>
        <v>0</v>
      </c>
      <c r="DL345" s="162">
        <f t="shared" si="1686"/>
        <v>0</v>
      </c>
      <c r="DM345" s="162">
        <f t="shared" si="1686"/>
        <v>0</v>
      </c>
      <c r="DN345" s="162">
        <f t="shared" si="1686"/>
        <v>0</v>
      </c>
      <c r="DO345" s="162">
        <f t="shared" si="1686"/>
        <v>0</v>
      </c>
      <c r="DP345" s="162">
        <f t="shared" si="1686"/>
        <v>0</v>
      </c>
      <c r="DQ345" s="162">
        <f t="shared" si="1686"/>
        <v>0</v>
      </c>
      <c r="DR345" s="162">
        <f t="shared" si="1686"/>
        <v>0</v>
      </c>
      <c r="DS345" s="162">
        <f t="shared" si="1686"/>
        <v>0</v>
      </c>
      <c r="DT345" s="162">
        <f t="shared" si="1686"/>
        <v>0</v>
      </c>
      <c r="DU345" s="162">
        <f t="shared" si="1686"/>
        <v>0</v>
      </c>
      <c r="DV345" s="162">
        <f t="shared" si="1686"/>
        <v>0</v>
      </c>
      <c r="DW345" s="162">
        <f t="shared" si="1686"/>
        <v>0</v>
      </c>
      <c r="DX345" s="162">
        <f t="shared" si="1686"/>
        <v>0</v>
      </c>
      <c r="DY345" s="162">
        <f t="shared" si="1686"/>
        <v>0</v>
      </c>
      <c r="DZ345" s="162">
        <f t="shared" si="1686"/>
        <v>0</v>
      </c>
      <c r="EA345" s="162">
        <f t="shared" si="1686"/>
        <v>0</v>
      </c>
      <c r="EB345" s="162">
        <f t="shared" si="1686"/>
        <v>0</v>
      </c>
      <c r="EC345" s="162">
        <f t="shared" si="1686"/>
        <v>0</v>
      </c>
      <c r="ED345" s="162">
        <f t="shared" si="1686"/>
        <v>0</v>
      </c>
      <c r="EE345" s="162">
        <f t="shared" si="1686"/>
        <v>0</v>
      </c>
      <c r="EF345" s="162">
        <f t="shared" si="1686"/>
        <v>0</v>
      </c>
      <c r="EG345" s="162">
        <f t="shared" si="1686"/>
        <v>0</v>
      </c>
      <c r="EH345" s="162">
        <f t="shared" si="1686"/>
        <v>0</v>
      </c>
      <c r="EI345" s="162">
        <f t="shared" si="1686"/>
        <v>0</v>
      </c>
      <c r="EJ345" s="162">
        <f t="shared" si="1686"/>
        <v>0</v>
      </c>
      <c r="EK345" s="162">
        <f t="shared" si="1686"/>
        <v>0</v>
      </c>
      <c r="EL345" s="162">
        <f t="shared" si="1686"/>
        <v>0</v>
      </c>
      <c r="EM345" s="162">
        <f t="shared" si="1686"/>
        <v>0</v>
      </c>
      <c r="EN345" s="162">
        <f t="shared" si="1686"/>
        <v>0</v>
      </c>
      <c r="EO345" s="162">
        <f t="shared" si="1686"/>
        <v>0</v>
      </c>
      <c r="EP345" s="162">
        <f t="shared" si="1686"/>
        <v>0</v>
      </c>
      <c r="EQ345" s="162">
        <f t="shared" si="1686"/>
        <v>0</v>
      </c>
      <c r="ER345" s="162">
        <f t="shared" si="1686"/>
        <v>0</v>
      </c>
      <c r="ES345" s="162">
        <f t="shared" si="1686"/>
        <v>0</v>
      </c>
      <c r="ET345" s="162">
        <f t="shared" si="1686"/>
        <v>0</v>
      </c>
      <c r="EU345" s="162">
        <f t="shared" si="13"/>
        <v>0</v>
      </c>
      <c r="EV345" s="162">
        <f t="shared" ref="EV345:GQ345" si="1687">BB345-CY345</f>
        <v>0</v>
      </c>
      <c r="EW345" s="162">
        <f t="shared" si="1687"/>
        <v>0</v>
      </c>
      <c r="EX345" s="162">
        <f t="shared" si="1687"/>
        <v>0</v>
      </c>
      <c r="EY345" s="162">
        <f t="shared" si="1687"/>
        <v>0</v>
      </c>
      <c r="EZ345" s="162">
        <f t="shared" si="1687"/>
        <v>0</v>
      </c>
      <c r="FA345" s="162">
        <f t="shared" si="1687"/>
        <v>0</v>
      </c>
      <c r="FB345" s="162">
        <f t="shared" si="1687"/>
        <v>0</v>
      </c>
      <c r="FC345" s="162">
        <f t="shared" si="1687"/>
        <v>0</v>
      </c>
      <c r="FD345" s="162">
        <f t="shared" si="1687"/>
        <v>0</v>
      </c>
      <c r="FE345" s="162">
        <f t="shared" si="1687"/>
        <v>0</v>
      </c>
      <c r="FF345" s="162">
        <f t="shared" si="1687"/>
        <v>0</v>
      </c>
      <c r="FG345" s="162">
        <f t="shared" si="1687"/>
        <v>0</v>
      </c>
      <c r="FH345" s="162">
        <f t="shared" si="1687"/>
        <v>0</v>
      </c>
      <c r="FI345" s="162">
        <f t="shared" si="1687"/>
        <v>0</v>
      </c>
      <c r="FJ345" s="162">
        <f t="shared" si="1687"/>
        <v>0</v>
      </c>
      <c r="FK345" s="162">
        <f t="shared" si="1687"/>
        <v>0</v>
      </c>
      <c r="FL345" s="162">
        <f t="shared" si="1687"/>
        <v>0</v>
      </c>
      <c r="FM345" s="162">
        <f t="shared" si="1687"/>
        <v>0</v>
      </c>
      <c r="FN345" s="162">
        <f t="shared" si="1687"/>
        <v>0</v>
      </c>
      <c r="FO345" s="162">
        <f t="shared" si="1687"/>
        <v>0</v>
      </c>
      <c r="FP345" s="162">
        <f t="shared" si="1687"/>
        <v>0</v>
      </c>
      <c r="FQ345" s="162">
        <f t="shared" si="1687"/>
        <v>0</v>
      </c>
      <c r="FR345" s="162">
        <f t="shared" si="1687"/>
        <v>0</v>
      </c>
      <c r="FS345" s="162">
        <f t="shared" si="1687"/>
        <v>0</v>
      </c>
      <c r="FT345" s="162">
        <f t="shared" si="1687"/>
        <v>0</v>
      </c>
      <c r="FU345" s="162">
        <f t="shared" si="1687"/>
        <v>0</v>
      </c>
      <c r="FV345" s="162">
        <f t="shared" si="1687"/>
        <v>0</v>
      </c>
      <c r="FW345" s="162">
        <f t="shared" si="1687"/>
        <v>0</v>
      </c>
      <c r="FX345" s="162">
        <f t="shared" si="1687"/>
        <v>0</v>
      </c>
      <c r="FY345" s="162">
        <f t="shared" si="1687"/>
        <v>0</v>
      </c>
      <c r="FZ345" s="162">
        <f t="shared" si="1687"/>
        <v>0</v>
      </c>
      <c r="GA345" s="162">
        <f t="shared" si="1687"/>
        <v>0</v>
      </c>
      <c r="GB345" s="162">
        <f t="shared" si="1687"/>
        <v>0</v>
      </c>
      <c r="GC345" s="162">
        <f t="shared" si="1687"/>
        <v>0</v>
      </c>
      <c r="GD345" s="162">
        <f t="shared" si="1687"/>
        <v>0</v>
      </c>
      <c r="GE345" s="162">
        <f t="shared" si="1687"/>
        <v>0</v>
      </c>
      <c r="GF345" s="162">
        <f t="shared" si="1687"/>
        <v>0</v>
      </c>
      <c r="GG345" s="162">
        <f t="shared" si="1687"/>
        <v>0</v>
      </c>
      <c r="GH345" s="162">
        <f t="shared" si="1687"/>
        <v>0</v>
      </c>
      <c r="GI345" s="162">
        <f t="shared" si="1687"/>
        <v>0</v>
      </c>
      <c r="GJ345" s="162">
        <f t="shared" si="1687"/>
        <v>0</v>
      </c>
      <c r="GK345" s="162">
        <f t="shared" si="1687"/>
        <v>0</v>
      </c>
      <c r="GL345" s="162">
        <f t="shared" si="1687"/>
        <v>0</v>
      </c>
      <c r="GM345" s="162">
        <f t="shared" si="1687"/>
        <v>0</v>
      </c>
      <c r="GN345" s="162">
        <f t="shared" si="1687"/>
        <v>0</v>
      </c>
      <c r="GO345" s="162">
        <f t="shared" si="1687"/>
        <v>0</v>
      </c>
      <c r="GP345" s="162">
        <f t="shared" si="1687"/>
        <v>0</v>
      </c>
      <c r="GQ345" s="162">
        <f t="shared" si="1687"/>
        <v>0</v>
      </c>
      <c r="GR345" s="162">
        <f t="shared" si="15"/>
        <v>0</v>
      </c>
      <c r="GS345" s="162">
        <f t="shared" ref="GS345:IN345" si="1688">E345-EV345</f>
        <v>0</v>
      </c>
      <c r="GT345" s="162">
        <f t="shared" si="1688"/>
        <v>0</v>
      </c>
      <c r="GU345" s="162">
        <f t="shared" si="1688"/>
        <v>0</v>
      </c>
      <c r="GV345" s="162">
        <f t="shared" si="1688"/>
        <v>0</v>
      </c>
      <c r="GW345" s="162">
        <f t="shared" si="1688"/>
        <v>0</v>
      </c>
      <c r="GX345" s="162">
        <f t="shared" si="1688"/>
        <v>0</v>
      </c>
      <c r="GY345" s="162">
        <f t="shared" si="1688"/>
        <v>0</v>
      </c>
      <c r="GZ345" s="162">
        <f t="shared" si="1688"/>
        <v>0</v>
      </c>
      <c r="HA345" s="162">
        <f t="shared" si="1688"/>
        <v>0</v>
      </c>
      <c r="HB345" s="162">
        <f t="shared" si="1688"/>
        <v>0</v>
      </c>
      <c r="HC345" s="162">
        <f t="shared" si="1688"/>
        <v>0</v>
      </c>
      <c r="HD345" s="162">
        <f t="shared" si="1688"/>
        <v>0</v>
      </c>
      <c r="HE345" s="162">
        <f t="shared" si="1688"/>
        <v>0</v>
      </c>
      <c r="HF345" s="162">
        <f t="shared" si="1688"/>
        <v>0</v>
      </c>
      <c r="HG345" s="162">
        <f t="shared" si="1688"/>
        <v>0</v>
      </c>
      <c r="HH345" s="162">
        <f t="shared" si="1688"/>
        <v>0</v>
      </c>
      <c r="HI345" s="162">
        <f t="shared" si="1688"/>
        <v>0</v>
      </c>
      <c r="HJ345" s="162">
        <f t="shared" si="1688"/>
        <v>0</v>
      </c>
      <c r="HK345" s="162">
        <f t="shared" si="1688"/>
        <v>0</v>
      </c>
      <c r="HL345" s="162">
        <f t="shared" si="1688"/>
        <v>0</v>
      </c>
      <c r="HM345" s="162">
        <f t="shared" si="1688"/>
        <v>0</v>
      </c>
      <c r="HN345" s="162">
        <f t="shared" si="1688"/>
        <v>0</v>
      </c>
      <c r="HO345" s="162">
        <f t="shared" si="1688"/>
        <v>0</v>
      </c>
      <c r="HP345" s="162">
        <f t="shared" si="1688"/>
        <v>0</v>
      </c>
      <c r="HQ345" s="162">
        <f t="shared" si="1688"/>
        <v>0</v>
      </c>
      <c r="HR345" s="162">
        <f t="shared" si="1688"/>
        <v>0</v>
      </c>
      <c r="HS345" s="162">
        <f t="shared" si="1688"/>
        <v>0</v>
      </c>
      <c r="HT345" s="162">
        <f t="shared" si="1688"/>
        <v>0</v>
      </c>
      <c r="HU345" s="162">
        <f t="shared" si="1688"/>
        <v>0</v>
      </c>
      <c r="HV345" s="162">
        <f t="shared" si="1688"/>
        <v>0</v>
      </c>
      <c r="HW345" s="162">
        <f t="shared" si="1688"/>
        <v>0</v>
      </c>
      <c r="HX345" s="162">
        <f t="shared" si="1688"/>
        <v>0</v>
      </c>
      <c r="HY345" s="162">
        <f t="shared" si="1688"/>
        <v>0</v>
      </c>
      <c r="HZ345" s="162">
        <f t="shared" si="1688"/>
        <v>0</v>
      </c>
      <c r="IA345" s="162">
        <f t="shared" si="1688"/>
        <v>0</v>
      </c>
      <c r="IB345" s="162">
        <f t="shared" si="1688"/>
        <v>0</v>
      </c>
      <c r="IC345" s="162">
        <f t="shared" si="1688"/>
        <v>0</v>
      </c>
      <c r="ID345" s="162">
        <f t="shared" si="1688"/>
        <v>0</v>
      </c>
      <c r="IE345" s="162">
        <f t="shared" si="1688"/>
        <v>0</v>
      </c>
      <c r="IF345" s="162">
        <f t="shared" si="1688"/>
        <v>0</v>
      </c>
      <c r="IG345" s="162">
        <f t="shared" si="1688"/>
        <v>0</v>
      </c>
      <c r="IH345" s="162">
        <f t="shared" si="1688"/>
        <v>0</v>
      </c>
      <c r="II345" s="162">
        <f t="shared" si="1688"/>
        <v>0</v>
      </c>
      <c r="IJ345" s="162">
        <f t="shared" si="1688"/>
        <v>0</v>
      </c>
      <c r="IK345" s="162">
        <f t="shared" si="1688"/>
        <v>0</v>
      </c>
      <c r="IL345" s="162">
        <f t="shared" si="1688"/>
        <v>0</v>
      </c>
      <c r="IM345" s="162">
        <f t="shared" si="1688"/>
        <v>0</v>
      </c>
      <c r="IN345" s="162">
        <f t="shared" si="1688"/>
        <v>0</v>
      </c>
      <c r="IO345" s="162">
        <f t="shared" si="17"/>
        <v>0</v>
      </c>
      <c r="IP345" s="162">
        <f t="shared" si="23"/>
        <v>0</v>
      </c>
      <c r="IQ345" s="162">
        <f t="shared" ref="IQ345:KK345" si="1689">MAX((MIN(CZ345+IP345,$IO$7))-GT345,0)</f>
        <v>0</v>
      </c>
      <c r="IR345" s="162">
        <f t="shared" si="1689"/>
        <v>0</v>
      </c>
      <c r="IS345" s="162">
        <f t="shared" si="1689"/>
        <v>0</v>
      </c>
      <c r="IT345" s="162">
        <f t="shared" si="1689"/>
        <v>0</v>
      </c>
      <c r="IU345" s="162">
        <f t="shared" si="1689"/>
        <v>0</v>
      </c>
      <c r="IV345" s="162">
        <f t="shared" si="1689"/>
        <v>0</v>
      </c>
      <c r="IW345" s="162">
        <f t="shared" si="1689"/>
        <v>0</v>
      </c>
      <c r="IX345" s="162">
        <f t="shared" si="1689"/>
        <v>0</v>
      </c>
      <c r="IY345" s="162">
        <f t="shared" si="1689"/>
        <v>0</v>
      </c>
      <c r="IZ345" s="162">
        <f t="shared" si="1689"/>
        <v>0</v>
      </c>
      <c r="JA345" s="162">
        <f t="shared" si="1689"/>
        <v>0</v>
      </c>
      <c r="JB345" s="162">
        <f t="shared" si="1689"/>
        <v>0</v>
      </c>
      <c r="JC345" s="162">
        <f t="shared" si="1689"/>
        <v>0</v>
      </c>
      <c r="JD345" s="162">
        <f t="shared" si="1689"/>
        <v>0</v>
      </c>
      <c r="JE345" s="162">
        <f t="shared" si="1689"/>
        <v>0</v>
      </c>
      <c r="JF345" s="162">
        <f t="shared" si="1689"/>
        <v>0</v>
      </c>
      <c r="JG345" s="162">
        <f t="shared" si="1689"/>
        <v>0</v>
      </c>
      <c r="JH345" s="162">
        <f t="shared" si="1689"/>
        <v>0</v>
      </c>
      <c r="JI345" s="162">
        <f t="shared" si="1689"/>
        <v>0</v>
      </c>
      <c r="JJ345" s="162">
        <f t="shared" si="1689"/>
        <v>0</v>
      </c>
      <c r="JK345" s="162">
        <f t="shared" si="1689"/>
        <v>0</v>
      </c>
      <c r="JL345" s="162">
        <f t="shared" si="1689"/>
        <v>0</v>
      </c>
      <c r="JM345" s="162">
        <f t="shared" si="1689"/>
        <v>0</v>
      </c>
      <c r="JN345" s="162">
        <f t="shared" si="1689"/>
        <v>0</v>
      </c>
      <c r="JO345" s="162">
        <f t="shared" si="1689"/>
        <v>0</v>
      </c>
      <c r="JP345" s="162">
        <f t="shared" si="1689"/>
        <v>0</v>
      </c>
      <c r="JQ345" s="162">
        <f t="shared" si="1689"/>
        <v>0</v>
      </c>
      <c r="JR345" s="162">
        <f t="shared" si="1689"/>
        <v>0</v>
      </c>
      <c r="JS345" s="162">
        <f t="shared" si="1689"/>
        <v>0</v>
      </c>
      <c r="JT345" s="162">
        <f t="shared" si="1689"/>
        <v>0</v>
      </c>
      <c r="JU345" s="162">
        <f t="shared" si="1689"/>
        <v>0</v>
      </c>
      <c r="JV345" s="162">
        <f t="shared" si="1689"/>
        <v>0</v>
      </c>
      <c r="JW345" s="162">
        <f t="shared" si="1689"/>
        <v>0</v>
      </c>
      <c r="JX345" s="162">
        <f t="shared" si="1689"/>
        <v>0</v>
      </c>
      <c r="JY345" s="162">
        <f t="shared" si="1689"/>
        <v>0</v>
      </c>
      <c r="JZ345" s="162">
        <f t="shared" si="1689"/>
        <v>0</v>
      </c>
      <c r="KA345" s="162">
        <f t="shared" si="1689"/>
        <v>0</v>
      </c>
      <c r="KB345" s="162">
        <f t="shared" si="1689"/>
        <v>0</v>
      </c>
      <c r="KC345" s="162">
        <f t="shared" si="1689"/>
        <v>0</v>
      </c>
      <c r="KD345" s="162">
        <f t="shared" si="1689"/>
        <v>0</v>
      </c>
      <c r="KE345" s="162">
        <f t="shared" si="1689"/>
        <v>0</v>
      </c>
      <c r="KF345" s="162">
        <f t="shared" si="1689"/>
        <v>0</v>
      </c>
      <c r="KG345" s="162">
        <f t="shared" si="1689"/>
        <v>0</v>
      </c>
      <c r="KH345" s="162">
        <f t="shared" si="1689"/>
        <v>0</v>
      </c>
      <c r="KI345" s="162">
        <f t="shared" si="1689"/>
        <v>0</v>
      </c>
      <c r="KJ345" s="162">
        <f t="shared" si="1689"/>
        <v>0</v>
      </c>
      <c r="KK345" s="162">
        <f t="shared" si="1689"/>
        <v>0</v>
      </c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</row>
    <row r="346" ht="14.25" customHeight="1" spans="1:326" x14ac:dyDescent="0.25">
      <c r="A346" s="1">
        <v>12</v>
      </c>
      <c r="B346" s="1">
        <f t="shared" ref="B346:C346" si="1690">B345+1</f>
        <v>336</v>
      </c>
      <c r="C346" s="232">
        <f t="shared" si="1690"/>
        <v>43801</v>
      </c>
      <c r="D346" s="162">
        <f t="shared" si="9"/>
        <v>0</v>
      </c>
      <c r="E346" s="162">
        <f>(SUMIFS(Profile!$F$2:$F$17521,Profile!$B$2:$B$17521,$B346,Profile!$C$2:$C$17521,E$8))*$C$6</f>
        <v>0</v>
      </c>
      <c r="F346" s="162">
        <f>(SUMIFS(Profile!$F$2:$F$17521,Profile!$B$2:$B$17521,$B346,Profile!$C$2:$C$17521,F$8))*$C$6</f>
        <v>0</v>
      </c>
      <c r="G346" s="162">
        <f>(SUMIFS(Profile!$F$2:$F$17521,Profile!$B$2:$B$17521,$B346,Profile!$C$2:$C$17521,G$8))*$C$6</f>
        <v>0</v>
      </c>
      <c r="H346" s="162">
        <f>(SUMIFS(Profile!$F$2:$F$17521,Profile!$B$2:$B$17521,$B346,Profile!$C$2:$C$17521,H$8))*$C$6</f>
        <v>0</v>
      </c>
      <c r="I346" s="162">
        <f>(SUMIFS(Profile!$F$2:$F$17521,Profile!$B$2:$B$17521,$B346,Profile!$C$2:$C$17521,I$8))*$C$6</f>
        <v>0</v>
      </c>
      <c r="J346" s="162">
        <f>(SUMIFS(Profile!$F$2:$F$17521,Profile!$B$2:$B$17521,$B346,Profile!$C$2:$C$17521,J$8))*$C$6</f>
        <v>0</v>
      </c>
      <c r="K346" s="162">
        <f>(SUMIFS(Profile!$F$2:$F$17521,Profile!$B$2:$B$17521,$B346,Profile!$C$2:$C$17521,K$8))*$C$6</f>
        <v>0</v>
      </c>
      <c r="L346" s="162">
        <f>(SUMIFS(Profile!$F$2:$F$17521,Profile!$B$2:$B$17521,$B346,Profile!$C$2:$C$17521,L$8))*$C$6</f>
        <v>0</v>
      </c>
      <c r="M346" s="162">
        <f>(SUMIFS(Profile!$F$2:$F$17521,Profile!$B$2:$B$17521,$B346,Profile!$C$2:$C$17521,M$8))*$C$6</f>
        <v>0</v>
      </c>
      <c r="N346" s="162">
        <f>(SUMIFS(Profile!$F$2:$F$17521,Profile!$B$2:$B$17521,$B346,Profile!$C$2:$C$17521,N$8))*$C$6</f>
        <v>0</v>
      </c>
      <c r="O346" s="162">
        <f>(SUMIFS(Profile!$F$2:$F$17521,Profile!$B$2:$B$17521,$B346,Profile!$C$2:$C$17521,O$8))*$C$6</f>
        <v>0</v>
      </c>
      <c r="P346" s="162">
        <f>(SUMIFS(Profile!$F$2:$F$17521,Profile!$B$2:$B$17521,$B346,Profile!$C$2:$C$17521,P$8))*$C$6</f>
        <v>0</v>
      </c>
      <c r="Q346" s="162">
        <f>(SUMIFS(Profile!$F$2:$F$17521,Profile!$B$2:$B$17521,$B346,Profile!$C$2:$C$17521,Q$8))*$C$6</f>
        <v>0</v>
      </c>
      <c r="R346" s="162">
        <f>(SUMIFS(Profile!$F$2:$F$17521,Profile!$B$2:$B$17521,$B346,Profile!$C$2:$C$17521,R$8))*$C$6</f>
        <v>0</v>
      </c>
      <c r="S346" s="162">
        <f>(SUMIFS(Profile!$F$2:$F$17521,Profile!$B$2:$B$17521,$B346,Profile!$C$2:$C$17521,S$8))*$C$6</f>
        <v>0</v>
      </c>
      <c r="T346" s="162">
        <f>(SUMIFS(Profile!$F$2:$F$17521,Profile!$B$2:$B$17521,$B346,Profile!$C$2:$C$17521,T$8))*$C$6</f>
        <v>0</v>
      </c>
      <c r="U346" s="162">
        <f>(SUMIFS(Profile!$F$2:$F$17521,Profile!$B$2:$B$17521,$B346,Profile!$C$2:$C$17521,U$8))*$C$6</f>
        <v>0</v>
      </c>
      <c r="V346" s="162">
        <f>(SUMIFS(Profile!$F$2:$F$17521,Profile!$B$2:$B$17521,$B346,Profile!$C$2:$C$17521,V$8))*$C$6</f>
        <v>0</v>
      </c>
      <c r="W346" s="162">
        <f>(SUMIFS(Profile!$F$2:$F$17521,Profile!$B$2:$B$17521,$B346,Profile!$C$2:$C$17521,W$8))*$C$6</f>
        <v>0</v>
      </c>
      <c r="X346" s="162">
        <f>(SUMIFS(Profile!$F$2:$F$17521,Profile!$B$2:$B$17521,$B346,Profile!$C$2:$C$17521,X$8))*$C$6</f>
        <v>0</v>
      </c>
      <c r="Y346" s="162">
        <f>(SUMIFS(Profile!$F$2:$F$17521,Profile!$B$2:$B$17521,$B346,Profile!$C$2:$C$17521,Y$8))*$C$6</f>
        <v>0</v>
      </c>
      <c r="Z346" s="162">
        <f>(SUMIFS(Profile!$F$2:$F$17521,Profile!$B$2:$B$17521,$B346,Profile!$C$2:$C$17521,Z$8))*$C$6</f>
        <v>0</v>
      </c>
      <c r="AA346" s="162">
        <f>(SUMIFS(Profile!$F$2:$F$17521,Profile!$B$2:$B$17521,$B346,Profile!$C$2:$C$17521,AA$8))*$C$6</f>
        <v>0</v>
      </c>
      <c r="AB346" s="162">
        <f>(SUMIFS(Profile!$F$2:$F$17521,Profile!$B$2:$B$17521,$B346,Profile!$C$2:$C$17521,AB$8))*$C$6</f>
        <v>0</v>
      </c>
      <c r="AC346" s="162">
        <f>(SUMIFS(Profile!$F$2:$F$17521,Profile!$B$2:$B$17521,$B346,Profile!$C$2:$C$17521,AC$8))*$C$6</f>
        <v>0</v>
      </c>
      <c r="AD346" s="162">
        <f>(SUMIFS(Profile!$F$2:$F$17521,Profile!$B$2:$B$17521,$B346,Profile!$C$2:$C$17521,AD$8))*$C$6</f>
        <v>0</v>
      </c>
      <c r="AE346" s="162">
        <f>(SUMIFS(Profile!$F$2:$F$17521,Profile!$B$2:$B$17521,$B346,Profile!$C$2:$C$17521,AE$8))*$C$6</f>
        <v>0</v>
      </c>
      <c r="AF346" s="162">
        <f>(SUMIFS(Profile!$F$2:$F$17521,Profile!$B$2:$B$17521,$B346,Profile!$C$2:$C$17521,AF$8))*$C$6</f>
        <v>0</v>
      </c>
      <c r="AG346" s="162">
        <f>(SUMIFS(Profile!$F$2:$F$17521,Profile!$B$2:$B$17521,$B346,Profile!$C$2:$C$17521,AG$8))*$C$6</f>
        <v>0</v>
      </c>
      <c r="AH346" s="162">
        <f>(SUMIFS(Profile!$F$2:$F$17521,Profile!$B$2:$B$17521,$B346,Profile!$C$2:$C$17521,AH$8))*$C$6</f>
        <v>0</v>
      </c>
      <c r="AI346" s="162">
        <f>(SUMIFS(Profile!$F$2:$F$17521,Profile!$B$2:$B$17521,$B346,Profile!$C$2:$C$17521,AI$8))*$C$6</f>
        <v>0</v>
      </c>
      <c r="AJ346" s="162">
        <f>(SUMIFS(Profile!$F$2:$F$17521,Profile!$B$2:$B$17521,$B346,Profile!$C$2:$C$17521,AJ$8))*$C$6</f>
        <v>0</v>
      </c>
      <c r="AK346" s="162">
        <f>(SUMIFS(Profile!$F$2:$F$17521,Profile!$B$2:$B$17521,$B346,Profile!$C$2:$C$17521,AK$8))*$C$6</f>
        <v>0</v>
      </c>
      <c r="AL346" s="162">
        <f>(SUMIFS(Profile!$F$2:$F$17521,Profile!$B$2:$B$17521,$B346,Profile!$C$2:$C$17521,AL$8))*$C$6</f>
        <v>0</v>
      </c>
      <c r="AM346" s="162">
        <f>(SUMIFS(Profile!$F$2:$F$17521,Profile!$B$2:$B$17521,$B346,Profile!$C$2:$C$17521,AM$8))*$C$6</f>
        <v>0</v>
      </c>
      <c r="AN346" s="162">
        <f>(SUMIFS(Profile!$F$2:$F$17521,Profile!$B$2:$B$17521,$B346,Profile!$C$2:$C$17521,AN$8))*$C$6</f>
        <v>0</v>
      </c>
      <c r="AO346" s="162">
        <f>(SUMIFS(Profile!$F$2:$F$17521,Profile!$B$2:$B$17521,$B346,Profile!$C$2:$C$17521,AO$8))*$C$6</f>
        <v>0</v>
      </c>
      <c r="AP346" s="162">
        <f>(SUMIFS(Profile!$F$2:$F$17521,Profile!$B$2:$B$17521,$B346,Profile!$C$2:$C$17521,AP$8))*$C$6</f>
        <v>0</v>
      </c>
      <c r="AQ346" s="162">
        <f>(SUMIFS(Profile!$F$2:$F$17521,Profile!$B$2:$B$17521,$B346,Profile!$C$2:$C$17521,AQ$8))*$C$6</f>
        <v>0</v>
      </c>
      <c r="AR346" s="162">
        <f>(SUMIFS(Profile!$F$2:$F$17521,Profile!$B$2:$B$17521,$B346,Profile!$C$2:$C$17521,AR$8))*$C$6</f>
        <v>0</v>
      </c>
      <c r="AS346" s="162">
        <f>(SUMIFS(Profile!$F$2:$F$17521,Profile!$B$2:$B$17521,$B346,Profile!$C$2:$C$17521,AS$8))*$C$6</f>
        <v>0</v>
      </c>
      <c r="AT346" s="162">
        <f>(SUMIFS(Profile!$F$2:$F$17521,Profile!$B$2:$B$17521,$B346,Profile!$C$2:$C$17521,AT$8))*$C$6</f>
        <v>0</v>
      </c>
      <c r="AU346" s="162">
        <f>(SUMIFS(Profile!$F$2:$F$17521,Profile!$B$2:$B$17521,$B346,Profile!$C$2:$C$17521,AU$8))*$C$6</f>
        <v>0</v>
      </c>
      <c r="AV346" s="162">
        <f>(SUMIFS(Profile!$F$2:$F$17521,Profile!$B$2:$B$17521,$B346,Profile!$C$2:$C$17521,AV$8))*$C$6</f>
        <v>0</v>
      </c>
      <c r="AW346" s="162">
        <f>(SUMIFS(Profile!$F$2:$F$17521,Profile!$B$2:$B$17521,$B346,Profile!$C$2:$C$17521,AW$8))*$C$6</f>
        <v>0</v>
      </c>
      <c r="AX346" s="162">
        <f>(SUMIFS(Profile!$F$2:$F$17521,Profile!$B$2:$B$17521,$B346,Profile!$C$2:$C$17521,AX$8))*$C$6</f>
        <v>0</v>
      </c>
      <c r="AY346" s="162">
        <f>(SUMIFS(Profile!$F$2:$F$17521,Profile!$B$2:$B$17521,$B346,Profile!$C$2:$C$17521,AY$8))*$C$6</f>
        <v>0</v>
      </c>
      <c r="AZ346" s="162">
        <f>(SUMIFS(Profile!$F$2:$F$17521,Profile!$B$2:$B$17521,$B346,Profile!$C$2:$C$17521,AZ$8))*$C$6</f>
        <v>0</v>
      </c>
      <c r="BA346" s="162">
        <f t="shared" si="10"/>
        <v>0</v>
      </c>
      <c r="BB346" s="162">
        <f>(SUMIFS(Profile!$E$2:$E$17521,Profile!$B$2:$B$17521,$B346,Profile!$C$2:$C$17521,BB$8))*$C$9</f>
        <v>0</v>
      </c>
      <c r="BC346" s="162">
        <f>(SUMIFS(Profile!$E$2:$E$17521,Profile!$B$2:$B$17521,$B346,Profile!$C$2:$C$17521,BC$8))*$C$9</f>
        <v>0</v>
      </c>
      <c r="BD346" s="162">
        <f>(SUMIFS(Profile!$E$2:$E$17521,Profile!$B$2:$B$17521,$B346,Profile!$C$2:$C$17521,BD$8))*$C$9</f>
        <v>0</v>
      </c>
      <c r="BE346" s="162">
        <f>(SUMIFS(Profile!$E$2:$E$17521,Profile!$B$2:$B$17521,$B346,Profile!$C$2:$C$17521,BE$8))*$C$9</f>
        <v>0</v>
      </c>
      <c r="BF346" s="162">
        <f>(SUMIFS(Profile!$E$2:$E$17521,Profile!$B$2:$B$17521,$B346,Profile!$C$2:$C$17521,BF$8))*$C$9</f>
        <v>0</v>
      </c>
      <c r="BG346" s="162">
        <f>(SUMIFS(Profile!$E$2:$E$17521,Profile!$B$2:$B$17521,$B346,Profile!$C$2:$C$17521,BG$8))*$C$9</f>
        <v>0</v>
      </c>
      <c r="BH346" s="162">
        <f>(SUMIFS(Profile!$E$2:$E$17521,Profile!$B$2:$B$17521,$B346,Profile!$C$2:$C$17521,BH$8))*$C$9</f>
        <v>0</v>
      </c>
      <c r="BI346" s="162">
        <f>(SUMIFS(Profile!$E$2:$E$17521,Profile!$B$2:$B$17521,$B346,Profile!$C$2:$C$17521,BI$8))*$C$9</f>
        <v>0</v>
      </c>
      <c r="BJ346" s="162">
        <f>(SUMIFS(Profile!$E$2:$E$17521,Profile!$B$2:$B$17521,$B346,Profile!$C$2:$C$17521,BJ$8))*$C$9</f>
        <v>0</v>
      </c>
      <c r="BK346" s="162">
        <f>(SUMIFS(Profile!$E$2:$E$17521,Profile!$B$2:$B$17521,$B346,Profile!$C$2:$C$17521,BK$8))*$C$9</f>
        <v>0</v>
      </c>
      <c r="BL346" s="162">
        <f>(SUMIFS(Profile!$E$2:$E$17521,Profile!$B$2:$B$17521,$B346,Profile!$C$2:$C$17521,BL$8))*$C$9</f>
        <v>0</v>
      </c>
      <c r="BM346" s="162">
        <f>(SUMIFS(Profile!$E$2:$E$17521,Profile!$B$2:$B$17521,$B346,Profile!$C$2:$C$17521,BM$8))*$C$9</f>
        <v>0</v>
      </c>
      <c r="BN346" s="162">
        <f>(SUMIFS(Profile!$E$2:$E$17521,Profile!$B$2:$B$17521,$B346,Profile!$C$2:$C$17521,BN$8))*$C$9</f>
        <v>0</v>
      </c>
      <c r="BO346" s="162">
        <f>(SUMIFS(Profile!$E$2:$E$17521,Profile!$B$2:$B$17521,$B346,Profile!$C$2:$C$17521,BO$8))*$C$9</f>
        <v>0</v>
      </c>
      <c r="BP346" s="162">
        <f>(SUMIFS(Profile!$E$2:$E$17521,Profile!$B$2:$B$17521,$B346,Profile!$C$2:$C$17521,BP$8))*$C$9</f>
        <v>0</v>
      </c>
      <c r="BQ346" s="162">
        <f>(SUMIFS(Profile!$E$2:$E$17521,Profile!$B$2:$B$17521,$B346,Profile!$C$2:$C$17521,BQ$8))*$C$9</f>
        <v>0</v>
      </c>
      <c r="BR346" s="162">
        <f>(SUMIFS(Profile!$E$2:$E$17521,Profile!$B$2:$B$17521,$B346,Profile!$C$2:$C$17521,BR$8))*$C$9</f>
        <v>0</v>
      </c>
      <c r="BS346" s="162">
        <f>(SUMIFS(Profile!$E$2:$E$17521,Profile!$B$2:$B$17521,$B346,Profile!$C$2:$C$17521,BS$8))*$C$9</f>
        <v>0</v>
      </c>
      <c r="BT346" s="162">
        <f>(SUMIFS(Profile!$E$2:$E$17521,Profile!$B$2:$B$17521,$B346,Profile!$C$2:$C$17521,BT$8))*$C$9</f>
        <v>0</v>
      </c>
      <c r="BU346" s="162">
        <f>(SUMIFS(Profile!$E$2:$E$17521,Profile!$B$2:$B$17521,$B346,Profile!$C$2:$C$17521,BU$8))*$C$9</f>
        <v>0</v>
      </c>
      <c r="BV346" s="162">
        <f>(SUMIFS(Profile!$E$2:$E$17521,Profile!$B$2:$B$17521,$B346,Profile!$C$2:$C$17521,BV$8))*$C$9</f>
        <v>0</v>
      </c>
      <c r="BW346" s="162">
        <f>(SUMIFS(Profile!$E$2:$E$17521,Profile!$B$2:$B$17521,$B346,Profile!$C$2:$C$17521,BW$8))*$C$9</f>
        <v>0</v>
      </c>
      <c r="BX346" s="162">
        <f>(SUMIFS(Profile!$E$2:$E$17521,Profile!$B$2:$B$17521,$B346,Profile!$C$2:$C$17521,BX$8))*$C$9</f>
        <v>0</v>
      </c>
      <c r="BY346" s="162">
        <f>(SUMIFS(Profile!$E$2:$E$17521,Profile!$B$2:$B$17521,$B346,Profile!$C$2:$C$17521,BY$8))*$C$9</f>
        <v>0</v>
      </c>
      <c r="BZ346" s="162">
        <f>(SUMIFS(Profile!$E$2:$E$17521,Profile!$B$2:$B$17521,$B346,Profile!$C$2:$C$17521,BZ$8))*$C$9</f>
        <v>0</v>
      </c>
      <c r="CA346" s="162">
        <f>(SUMIFS(Profile!$E$2:$E$17521,Profile!$B$2:$B$17521,$B346,Profile!$C$2:$C$17521,CA$8))*$C$9</f>
        <v>0</v>
      </c>
      <c r="CB346" s="162">
        <f>(SUMIFS(Profile!$E$2:$E$17521,Profile!$B$2:$B$17521,$B346,Profile!$C$2:$C$17521,CB$8))*$C$9</f>
        <v>0</v>
      </c>
      <c r="CC346" s="162">
        <f>(SUMIFS(Profile!$E$2:$E$17521,Profile!$B$2:$B$17521,$B346,Profile!$C$2:$C$17521,CC$8))*$C$9</f>
        <v>0</v>
      </c>
      <c r="CD346" s="162">
        <f>(SUMIFS(Profile!$E$2:$E$17521,Profile!$B$2:$B$17521,$B346,Profile!$C$2:$C$17521,CD$8))*$C$9</f>
        <v>0</v>
      </c>
      <c r="CE346" s="162">
        <f>(SUMIFS(Profile!$E$2:$E$17521,Profile!$B$2:$B$17521,$B346,Profile!$C$2:$C$17521,CE$8))*$C$9</f>
        <v>0</v>
      </c>
      <c r="CF346" s="162">
        <f>(SUMIFS(Profile!$E$2:$E$17521,Profile!$B$2:$B$17521,$B346,Profile!$C$2:$C$17521,CF$8))*$C$9</f>
        <v>0</v>
      </c>
      <c r="CG346" s="162">
        <f>(SUMIFS(Profile!$E$2:$E$17521,Profile!$B$2:$B$17521,$B346,Profile!$C$2:$C$17521,CG$8))*$C$9</f>
        <v>0</v>
      </c>
      <c r="CH346" s="162">
        <f>(SUMIFS(Profile!$E$2:$E$17521,Profile!$B$2:$B$17521,$B346,Profile!$C$2:$C$17521,CH$8))*$C$9</f>
        <v>0</v>
      </c>
      <c r="CI346" s="162">
        <f>(SUMIFS(Profile!$E$2:$E$17521,Profile!$B$2:$B$17521,$B346,Profile!$C$2:$C$17521,CI$8))*$C$9</f>
        <v>0</v>
      </c>
      <c r="CJ346" s="162">
        <f>(SUMIFS(Profile!$E$2:$E$17521,Profile!$B$2:$B$17521,$B346,Profile!$C$2:$C$17521,CJ$8))*$C$9</f>
        <v>0</v>
      </c>
      <c r="CK346" s="162">
        <f>(SUMIFS(Profile!$E$2:$E$17521,Profile!$B$2:$B$17521,$B346,Profile!$C$2:$C$17521,CK$8))*$C$9</f>
        <v>0</v>
      </c>
      <c r="CL346" s="162">
        <f>(SUMIFS(Profile!$E$2:$E$17521,Profile!$B$2:$B$17521,$B346,Profile!$C$2:$C$17521,CL$8))*$C$9</f>
        <v>0</v>
      </c>
      <c r="CM346" s="162">
        <f>(SUMIFS(Profile!$E$2:$E$17521,Profile!$B$2:$B$17521,$B346,Profile!$C$2:$C$17521,CM$8))*$C$9</f>
        <v>0</v>
      </c>
      <c r="CN346" s="162">
        <f>(SUMIFS(Profile!$E$2:$E$17521,Profile!$B$2:$B$17521,$B346,Profile!$C$2:$C$17521,CN$8))*$C$9</f>
        <v>0</v>
      </c>
      <c r="CO346" s="162">
        <f>(SUMIFS(Profile!$E$2:$E$17521,Profile!$B$2:$B$17521,$B346,Profile!$C$2:$C$17521,CO$8))*$C$9</f>
        <v>0</v>
      </c>
      <c r="CP346" s="162">
        <f>(SUMIFS(Profile!$E$2:$E$17521,Profile!$B$2:$B$17521,$B346,Profile!$C$2:$C$17521,CP$8))*$C$9</f>
        <v>0</v>
      </c>
      <c r="CQ346" s="162">
        <f>(SUMIFS(Profile!$E$2:$E$17521,Profile!$B$2:$B$17521,$B346,Profile!$C$2:$C$17521,CQ$8))*$C$9</f>
        <v>0</v>
      </c>
      <c r="CR346" s="162">
        <f>(SUMIFS(Profile!$E$2:$E$17521,Profile!$B$2:$B$17521,$B346,Profile!$C$2:$C$17521,CR$8))*$C$9</f>
        <v>0</v>
      </c>
      <c r="CS346" s="162">
        <f>(SUMIFS(Profile!$E$2:$E$17521,Profile!$B$2:$B$17521,$B346,Profile!$C$2:$C$17521,CS$8))*$C$9</f>
        <v>0</v>
      </c>
      <c r="CT346" s="162">
        <f>(SUMIFS(Profile!$E$2:$E$17521,Profile!$B$2:$B$17521,$B346,Profile!$C$2:$C$17521,CT$8))*$C$9</f>
        <v>0</v>
      </c>
      <c r="CU346" s="162">
        <f>(SUMIFS(Profile!$E$2:$E$17521,Profile!$B$2:$B$17521,$B346,Profile!$C$2:$C$17521,CU$8))*$C$9</f>
        <v>0</v>
      </c>
      <c r="CV346" s="162">
        <f>(SUMIFS(Profile!$E$2:$E$17521,Profile!$B$2:$B$17521,$B346,Profile!$C$2:$C$17521,CV$8))*$C$9</f>
        <v>0</v>
      </c>
      <c r="CW346" s="162">
        <f>(SUMIFS(Profile!$E$2:$E$17521,Profile!$B$2:$B$17521,$B346,Profile!$C$2:$C$17521,CW$8))*$C$9</f>
        <v>0</v>
      </c>
      <c r="CX346" s="162">
        <f t="shared" si="11"/>
        <v>0</v>
      </c>
      <c r="CY346" s="162">
        <f t="shared" ref="CY346:ET346" si="1691">MAX(BB346-E346,0)</f>
        <v>0</v>
      </c>
      <c r="CZ346" s="162">
        <f t="shared" si="1691"/>
        <v>0</v>
      </c>
      <c r="DA346" s="162">
        <f t="shared" si="1691"/>
        <v>0</v>
      </c>
      <c r="DB346" s="162">
        <f t="shared" si="1691"/>
        <v>0</v>
      </c>
      <c r="DC346" s="162">
        <f t="shared" si="1691"/>
        <v>0</v>
      </c>
      <c r="DD346" s="162">
        <f t="shared" si="1691"/>
        <v>0</v>
      </c>
      <c r="DE346" s="162">
        <f t="shared" si="1691"/>
        <v>0</v>
      </c>
      <c r="DF346" s="162">
        <f t="shared" si="1691"/>
        <v>0</v>
      </c>
      <c r="DG346" s="162">
        <f t="shared" si="1691"/>
        <v>0</v>
      </c>
      <c r="DH346" s="162">
        <f t="shared" si="1691"/>
        <v>0</v>
      </c>
      <c r="DI346" s="162">
        <f t="shared" si="1691"/>
        <v>0</v>
      </c>
      <c r="DJ346" s="162">
        <f t="shared" si="1691"/>
        <v>0</v>
      </c>
      <c r="DK346" s="162">
        <f t="shared" si="1691"/>
        <v>0</v>
      </c>
      <c r="DL346" s="162">
        <f t="shared" si="1691"/>
        <v>0</v>
      </c>
      <c r="DM346" s="162">
        <f t="shared" si="1691"/>
        <v>0</v>
      </c>
      <c r="DN346" s="162">
        <f t="shared" si="1691"/>
        <v>0</v>
      </c>
      <c r="DO346" s="162">
        <f t="shared" si="1691"/>
        <v>0</v>
      </c>
      <c r="DP346" s="162">
        <f t="shared" si="1691"/>
        <v>0</v>
      </c>
      <c r="DQ346" s="162">
        <f t="shared" si="1691"/>
        <v>0</v>
      </c>
      <c r="DR346" s="162">
        <f t="shared" si="1691"/>
        <v>0</v>
      </c>
      <c r="DS346" s="162">
        <f t="shared" si="1691"/>
        <v>0</v>
      </c>
      <c r="DT346" s="162">
        <f t="shared" si="1691"/>
        <v>0</v>
      </c>
      <c r="DU346" s="162">
        <f t="shared" si="1691"/>
        <v>0</v>
      </c>
      <c r="DV346" s="162">
        <f t="shared" si="1691"/>
        <v>0</v>
      </c>
      <c r="DW346" s="162">
        <f t="shared" si="1691"/>
        <v>0</v>
      </c>
      <c r="DX346" s="162">
        <f t="shared" si="1691"/>
        <v>0</v>
      </c>
      <c r="DY346" s="162">
        <f t="shared" si="1691"/>
        <v>0</v>
      </c>
      <c r="DZ346" s="162">
        <f t="shared" si="1691"/>
        <v>0</v>
      </c>
      <c r="EA346" s="162">
        <f t="shared" si="1691"/>
        <v>0</v>
      </c>
      <c r="EB346" s="162">
        <f t="shared" si="1691"/>
        <v>0</v>
      </c>
      <c r="EC346" s="162">
        <f t="shared" si="1691"/>
        <v>0</v>
      </c>
      <c r="ED346" s="162">
        <f t="shared" si="1691"/>
        <v>0</v>
      </c>
      <c r="EE346" s="162">
        <f t="shared" si="1691"/>
        <v>0</v>
      </c>
      <c r="EF346" s="162">
        <f t="shared" si="1691"/>
        <v>0</v>
      </c>
      <c r="EG346" s="162">
        <f t="shared" si="1691"/>
        <v>0</v>
      </c>
      <c r="EH346" s="162">
        <f t="shared" si="1691"/>
        <v>0</v>
      </c>
      <c r="EI346" s="162">
        <f t="shared" si="1691"/>
        <v>0</v>
      </c>
      <c r="EJ346" s="162">
        <f t="shared" si="1691"/>
        <v>0</v>
      </c>
      <c r="EK346" s="162">
        <f t="shared" si="1691"/>
        <v>0</v>
      </c>
      <c r="EL346" s="162">
        <f t="shared" si="1691"/>
        <v>0</v>
      </c>
      <c r="EM346" s="162">
        <f t="shared" si="1691"/>
        <v>0</v>
      </c>
      <c r="EN346" s="162">
        <f t="shared" si="1691"/>
        <v>0</v>
      </c>
      <c r="EO346" s="162">
        <f t="shared" si="1691"/>
        <v>0</v>
      </c>
      <c r="EP346" s="162">
        <f t="shared" si="1691"/>
        <v>0</v>
      </c>
      <c r="EQ346" s="162">
        <f t="shared" si="1691"/>
        <v>0</v>
      </c>
      <c r="ER346" s="162">
        <f t="shared" si="1691"/>
        <v>0</v>
      </c>
      <c r="ES346" s="162">
        <f t="shared" si="1691"/>
        <v>0</v>
      </c>
      <c r="ET346" s="162">
        <f t="shared" si="1691"/>
        <v>0</v>
      </c>
      <c r="EU346" s="162">
        <f t="shared" si="13"/>
        <v>0</v>
      </c>
      <c r="EV346" s="162">
        <f t="shared" ref="EV346:GQ346" si="1692">BB346-CY346</f>
        <v>0</v>
      </c>
      <c r="EW346" s="162">
        <f t="shared" si="1692"/>
        <v>0</v>
      </c>
      <c r="EX346" s="162">
        <f t="shared" si="1692"/>
        <v>0</v>
      </c>
      <c r="EY346" s="162">
        <f t="shared" si="1692"/>
        <v>0</v>
      </c>
      <c r="EZ346" s="162">
        <f t="shared" si="1692"/>
        <v>0</v>
      </c>
      <c r="FA346" s="162">
        <f t="shared" si="1692"/>
        <v>0</v>
      </c>
      <c r="FB346" s="162">
        <f t="shared" si="1692"/>
        <v>0</v>
      </c>
      <c r="FC346" s="162">
        <f t="shared" si="1692"/>
        <v>0</v>
      </c>
      <c r="FD346" s="162">
        <f t="shared" si="1692"/>
        <v>0</v>
      </c>
      <c r="FE346" s="162">
        <f t="shared" si="1692"/>
        <v>0</v>
      </c>
      <c r="FF346" s="162">
        <f t="shared" si="1692"/>
        <v>0</v>
      </c>
      <c r="FG346" s="162">
        <f t="shared" si="1692"/>
        <v>0</v>
      </c>
      <c r="FH346" s="162">
        <f t="shared" si="1692"/>
        <v>0</v>
      </c>
      <c r="FI346" s="162">
        <f t="shared" si="1692"/>
        <v>0</v>
      </c>
      <c r="FJ346" s="162">
        <f t="shared" si="1692"/>
        <v>0</v>
      </c>
      <c r="FK346" s="162">
        <f t="shared" si="1692"/>
        <v>0</v>
      </c>
      <c r="FL346" s="162">
        <f t="shared" si="1692"/>
        <v>0</v>
      </c>
      <c r="FM346" s="162">
        <f t="shared" si="1692"/>
        <v>0</v>
      </c>
      <c r="FN346" s="162">
        <f t="shared" si="1692"/>
        <v>0</v>
      </c>
      <c r="FO346" s="162">
        <f t="shared" si="1692"/>
        <v>0</v>
      </c>
      <c r="FP346" s="162">
        <f t="shared" si="1692"/>
        <v>0</v>
      </c>
      <c r="FQ346" s="162">
        <f t="shared" si="1692"/>
        <v>0</v>
      </c>
      <c r="FR346" s="162">
        <f t="shared" si="1692"/>
        <v>0</v>
      </c>
      <c r="FS346" s="162">
        <f t="shared" si="1692"/>
        <v>0</v>
      </c>
      <c r="FT346" s="162">
        <f t="shared" si="1692"/>
        <v>0</v>
      </c>
      <c r="FU346" s="162">
        <f t="shared" si="1692"/>
        <v>0</v>
      </c>
      <c r="FV346" s="162">
        <f t="shared" si="1692"/>
        <v>0</v>
      </c>
      <c r="FW346" s="162">
        <f t="shared" si="1692"/>
        <v>0</v>
      </c>
      <c r="FX346" s="162">
        <f t="shared" si="1692"/>
        <v>0</v>
      </c>
      <c r="FY346" s="162">
        <f t="shared" si="1692"/>
        <v>0</v>
      </c>
      <c r="FZ346" s="162">
        <f t="shared" si="1692"/>
        <v>0</v>
      </c>
      <c r="GA346" s="162">
        <f t="shared" si="1692"/>
        <v>0</v>
      </c>
      <c r="GB346" s="162">
        <f t="shared" si="1692"/>
        <v>0</v>
      </c>
      <c r="GC346" s="162">
        <f t="shared" si="1692"/>
        <v>0</v>
      </c>
      <c r="GD346" s="162">
        <f t="shared" si="1692"/>
        <v>0</v>
      </c>
      <c r="GE346" s="162">
        <f t="shared" si="1692"/>
        <v>0</v>
      </c>
      <c r="GF346" s="162">
        <f t="shared" si="1692"/>
        <v>0</v>
      </c>
      <c r="GG346" s="162">
        <f t="shared" si="1692"/>
        <v>0</v>
      </c>
      <c r="GH346" s="162">
        <f t="shared" si="1692"/>
        <v>0</v>
      </c>
      <c r="GI346" s="162">
        <f t="shared" si="1692"/>
        <v>0</v>
      </c>
      <c r="GJ346" s="162">
        <f t="shared" si="1692"/>
        <v>0</v>
      </c>
      <c r="GK346" s="162">
        <f t="shared" si="1692"/>
        <v>0</v>
      </c>
      <c r="GL346" s="162">
        <f t="shared" si="1692"/>
        <v>0</v>
      </c>
      <c r="GM346" s="162">
        <f t="shared" si="1692"/>
        <v>0</v>
      </c>
      <c r="GN346" s="162">
        <f t="shared" si="1692"/>
        <v>0</v>
      </c>
      <c r="GO346" s="162">
        <f t="shared" si="1692"/>
        <v>0</v>
      </c>
      <c r="GP346" s="162">
        <f t="shared" si="1692"/>
        <v>0</v>
      </c>
      <c r="GQ346" s="162">
        <f t="shared" si="1692"/>
        <v>0</v>
      </c>
      <c r="GR346" s="162">
        <f t="shared" si="15"/>
        <v>0</v>
      </c>
      <c r="GS346" s="162">
        <f t="shared" ref="GS346:IN346" si="1693">E346-EV346</f>
        <v>0</v>
      </c>
      <c r="GT346" s="162">
        <f t="shared" si="1693"/>
        <v>0</v>
      </c>
      <c r="GU346" s="162">
        <f t="shared" si="1693"/>
        <v>0</v>
      </c>
      <c r="GV346" s="162">
        <f t="shared" si="1693"/>
        <v>0</v>
      </c>
      <c r="GW346" s="162">
        <f t="shared" si="1693"/>
        <v>0</v>
      </c>
      <c r="GX346" s="162">
        <f t="shared" si="1693"/>
        <v>0</v>
      </c>
      <c r="GY346" s="162">
        <f t="shared" si="1693"/>
        <v>0</v>
      </c>
      <c r="GZ346" s="162">
        <f t="shared" si="1693"/>
        <v>0</v>
      </c>
      <c r="HA346" s="162">
        <f t="shared" si="1693"/>
        <v>0</v>
      </c>
      <c r="HB346" s="162">
        <f t="shared" si="1693"/>
        <v>0</v>
      </c>
      <c r="HC346" s="162">
        <f t="shared" si="1693"/>
        <v>0</v>
      </c>
      <c r="HD346" s="162">
        <f t="shared" si="1693"/>
        <v>0</v>
      </c>
      <c r="HE346" s="162">
        <f t="shared" si="1693"/>
        <v>0</v>
      </c>
      <c r="HF346" s="162">
        <f t="shared" si="1693"/>
        <v>0</v>
      </c>
      <c r="HG346" s="162">
        <f t="shared" si="1693"/>
        <v>0</v>
      </c>
      <c r="HH346" s="162">
        <f t="shared" si="1693"/>
        <v>0</v>
      </c>
      <c r="HI346" s="162">
        <f t="shared" si="1693"/>
        <v>0</v>
      </c>
      <c r="HJ346" s="162">
        <f t="shared" si="1693"/>
        <v>0</v>
      </c>
      <c r="HK346" s="162">
        <f t="shared" si="1693"/>
        <v>0</v>
      </c>
      <c r="HL346" s="162">
        <f t="shared" si="1693"/>
        <v>0</v>
      </c>
      <c r="HM346" s="162">
        <f t="shared" si="1693"/>
        <v>0</v>
      </c>
      <c r="HN346" s="162">
        <f t="shared" si="1693"/>
        <v>0</v>
      </c>
      <c r="HO346" s="162">
        <f t="shared" si="1693"/>
        <v>0</v>
      </c>
      <c r="HP346" s="162">
        <f t="shared" si="1693"/>
        <v>0</v>
      </c>
      <c r="HQ346" s="162">
        <f t="shared" si="1693"/>
        <v>0</v>
      </c>
      <c r="HR346" s="162">
        <f t="shared" si="1693"/>
        <v>0</v>
      </c>
      <c r="HS346" s="162">
        <f t="shared" si="1693"/>
        <v>0</v>
      </c>
      <c r="HT346" s="162">
        <f t="shared" si="1693"/>
        <v>0</v>
      </c>
      <c r="HU346" s="162">
        <f t="shared" si="1693"/>
        <v>0</v>
      </c>
      <c r="HV346" s="162">
        <f t="shared" si="1693"/>
        <v>0</v>
      </c>
      <c r="HW346" s="162">
        <f t="shared" si="1693"/>
        <v>0</v>
      </c>
      <c r="HX346" s="162">
        <f t="shared" si="1693"/>
        <v>0</v>
      </c>
      <c r="HY346" s="162">
        <f t="shared" si="1693"/>
        <v>0</v>
      </c>
      <c r="HZ346" s="162">
        <f t="shared" si="1693"/>
        <v>0</v>
      </c>
      <c r="IA346" s="162">
        <f t="shared" si="1693"/>
        <v>0</v>
      </c>
      <c r="IB346" s="162">
        <f t="shared" si="1693"/>
        <v>0</v>
      </c>
      <c r="IC346" s="162">
        <f t="shared" si="1693"/>
        <v>0</v>
      </c>
      <c r="ID346" s="162">
        <f t="shared" si="1693"/>
        <v>0</v>
      </c>
      <c r="IE346" s="162">
        <f t="shared" si="1693"/>
        <v>0</v>
      </c>
      <c r="IF346" s="162">
        <f t="shared" si="1693"/>
        <v>0</v>
      </c>
      <c r="IG346" s="162">
        <f t="shared" si="1693"/>
        <v>0</v>
      </c>
      <c r="IH346" s="162">
        <f t="shared" si="1693"/>
        <v>0</v>
      </c>
      <c r="II346" s="162">
        <f t="shared" si="1693"/>
        <v>0</v>
      </c>
      <c r="IJ346" s="162">
        <f t="shared" si="1693"/>
        <v>0</v>
      </c>
      <c r="IK346" s="162">
        <f t="shared" si="1693"/>
        <v>0</v>
      </c>
      <c r="IL346" s="162">
        <f t="shared" si="1693"/>
        <v>0</v>
      </c>
      <c r="IM346" s="162">
        <f t="shared" si="1693"/>
        <v>0</v>
      </c>
      <c r="IN346" s="162">
        <f t="shared" si="1693"/>
        <v>0</v>
      </c>
      <c r="IO346" s="162">
        <f t="shared" si="17"/>
        <v>0</v>
      </c>
      <c r="IP346" s="162">
        <f t="shared" si="23"/>
        <v>0</v>
      </c>
      <c r="IQ346" s="162">
        <f t="shared" ref="IQ346:KK346" si="1694">MAX((MIN(CZ346+IP346,$IO$7))-GT346,0)</f>
        <v>0</v>
      </c>
      <c r="IR346" s="162">
        <f t="shared" si="1694"/>
        <v>0</v>
      </c>
      <c r="IS346" s="162">
        <f t="shared" si="1694"/>
        <v>0</v>
      </c>
      <c r="IT346" s="162">
        <f t="shared" si="1694"/>
        <v>0</v>
      </c>
      <c r="IU346" s="162">
        <f t="shared" si="1694"/>
        <v>0</v>
      </c>
      <c r="IV346" s="162">
        <f t="shared" si="1694"/>
        <v>0</v>
      </c>
      <c r="IW346" s="162">
        <f t="shared" si="1694"/>
        <v>0</v>
      </c>
      <c r="IX346" s="162">
        <f t="shared" si="1694"/>
        <v>0</v>
      </c>
      <c r="IY346" s="162">
        <f t="shared" si="1694"/>
        <v>0</v>
      </c>
      <c r="IZ346" s="162">
        <f t="shared" si="1694"/>
        <v>0</v>
      </c>
      <c r="JA346" s="162">
        <f t="shared" si="1694"/>
        <v>0</v>
      </c>
      <c r="JB346" s="162">
        <f t="shared" si="1694"/>
        <v>0</v>
      </c>
      <c r="JC346" s="162">
        <f t="shared" si="1694"/>
        <v>0</v>
      </c>
      <c r="JD346" s="162">
        <f t="shared" si="1694"/>
        <v>0</v>
      </c>
      <c r="JE346" s="162">
        <f t="shared" si="1694"/>
        <v>0</v>
      </c>
      <c r="JF346" s="162">
        <f t="shared" si="1694"/>
        <v>0</v>
      </c>
      <c r="JG346" s="162">
        <f t="shared" si="1694"/>
        <v>0</v>
      </c>
      <c r="JH346" s="162">
        <f t="shared" si="1694"/>
        <v>0</v>
      </c>
      <c r="JI346" s="162">
        <f t="shared" si="1694"/>
        <v>0</v>
      </c>
      <c r="JJ346" s="162">
        <f t="shared" si="1694"/>
        <v>0</v>
      </c>
      <c r="JK346" s="162">
        <f t="shared" si="1694"/>
        <v>0</v>
      </c>
      <c r="JL346" s="162">
        <f t="shared" si="1694"/>
        <v>0</v>
      </c>
      <c r="JM346" s="162">
        <f t="shared" si="1694"/>
        <v>0</v>
      </c>
      <c r="JN346" s="162">
        <f t="shared" si="1694"/>
        <v>0</v>
      </c>
      <c r="JO346" s="162">
        <f t="shared" si="1694"/>
        <v>0</v>
      </c>
      <c r="JP346" s="162">
        <f t="shared" si="1694"/>
        <v>0</v>
      </c>
      <c r="JQ346" s="162">
        <f t="shared" si="1694"/>
        <v>0</v>
      </c>
      <c r="JR346" s="162">
        <f t="shared" si="1694"/>
        <v>0</v>
      </c>
      <c r="JS346" s="162">
        <f t="shared" si="1694"/>
        <v>0</v>
      </c>
      <c r="JT346" s="162">
        <f t="shared" si="1694"/>
        <v>0</v>
      </c>
      <c r="JU346" s="162">
        <f t="shared" si="1694"/>
        <v>0</v>
      </c>
      <c r="JV346" s="162">
        <f t="shared" si="1694"/>
        <v>0</v>
      </c>
      <c r="JW346" s="162">
        <f t="shared" si="1694"/>
        <v>0</v>
      </c>
      <c r="JX346" s="162">
        <f t="shared" si="1694"/>
        <v>0</v>
      </c>
      <c r="JY346" s="162">
        <f t="shared" si="1694"/>
        <v>0</v>
      </c>
      <c r="JZ346" s="162">
        <f t="shared" si="1694"/>
        <v>0</v>
      </c>
      <c r="KA346" s="162">
        <f t="shared" si="1694"/>
        <v>0</v>
      </c>
      <c r="KB346" s="162">
        <f t="shared" si="1694"/>
        <v>0</v>
      </c>
      <c r="KC346" s="162">
        <f t="shared" si="1694"/>
        <v>0</v>
      </c>
      <c r="KD346" s="162">
        <f t="shared" si="1694"/>
        <v>0</v>
      </c>
      <c r="KE346" s="162">
        <f t="shared" si="1694"/>
        <v>0</v>
      </c>
      <c r="KF346" s="162">
        <f t="shared" si="1694"/>
        <v>0</v>
      </c>
      <c r="KG346" s="162">
        <f t="shared" si="1694"/>
        <v>0</v>
      </c>
      <c r="KH346" s="162">
        <f t="shared" si="1694"/>
        <v>0</v>
      </c>
      <c r="KI346" s="162">
        <f t="shared" si="1694"/>
        <v>0</v>
      </c>
      <c r="KJ346" s="162">
        <f t="shared" si="1694"/>
        <v>0</v>
      </c>
      <c r="KK346" s="162">
        <f t="shared" si="1694"/>
        <v>0</v>
      </c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N346" s="1"/>
    </row>
    <row r="347" ht="14.25" customHeight="1" spans="1:326" x14ac:dyDescent="0.25">
      <c r="A347" s="1">
        <v>12</v>
      </c>
      <c r="B347" s="1">
        <f t="shared" ref="B347:C347" si="1695">B346+1</f>
        <v>337</v>
      </c>
      <c r="C347" s="232">
        <f t="shared" si="1695"/>
        <v>43802</v>
      </c>
      <c r="D347" s="162">
        <f t="shared" si="9"/>
        <v>0</v>
      </c>
      <c r="E347" s="162">
        <f>(SUMIFS(Profile!$F$2:$F$17521,Profile!$B$2:$B$17521,$B347,Profile!$C$2:$C$17521,E$8))*$C$6</f>
        <v>0</v>
      </c>
      <c r="F347" s="162">
        <f>(SUMIFS(Profile!$F$2:$F$17521,Profile!$B$2:$B$17521,$B347,Profile!$C$2:$C$17521,F$8))*$C$6</f>
        <v>0</v>
      </c>
      <c r="G347" s="162">
        <f>(SUMIFS(Profile!$F$2:$F$17521,Profile!$B$2:$B$17521,$B347,Profile!$C$2:$C$17521,G$8))*$C$6</f>
        <v>0</v>
      </c>
      <c r="H347" s="162">
        <f>(SUMIFS(Profile!$F$2:$F$17521,Profile!$B$2:$B$17521,$B347,Profile!$C$2:$C$17521,H$8))*$C$6</f>
        <v>0</v>
      </c>
      <c r="I347" s="162">
        <f>(SUMIFS(Profile!$F$2:$F$17521,Profile!$B$2:$B$17521,$B347,Profile!$C$2:$C$17521,I$8))*$C$6</f>
        <v>0</v>
      </c>
      <c r="J347" s="162">
        <f>(SUMIFS(Profile!$F$2:$F$17521,Profile!$B$2:$B$17521,$B347,Profile!$C$2:$C$17521,J$8))*$C$6</f>
        <v>0</v>
      </c>
      <c r="K347" s="162">
        <f>(SUMIFS(Profile!$F$2:$F$17521,Profile!$B$2:$B$17521,$B347,Profile!$C$2:$C$17521,K$8))*$C$6</f>
        <v>0</v>
      </c>
      <c r="L347" s="162">
        <f>(SUMIFS(Profile!$F$2:$F$17521,Profile!$B$2:$B$17521,$B347,Profile!$C$2:$C$17521,L$8))*$C$6</f>
        <v>0</v>
      </c>
      <c r="M347" s="162">
        <f>(SUMIFS(Profile!$F$2:$F$17521,Profile!$B$2:$B$17521,$B347,Profile!$C$2:$C$17521,M$8))*$C$6</f>
        <v>0</v>
      </c>
      <c r="N347" s="162">
        <f>(SUMIFS(Profile!$F$2:$F$17521,Profile!$B$2:$B$17521,$B347,Profile!$C$2:$C$17521,N$8))*$C$6</f>
        <v>0</v>
      </c>
      <c r="O347" s="162">
        <f>(SUMIFS(Profile!$F$2:$F$17521,Profile!$B$2:$B$17521,$B347,Profile!$C$2:$C$17521,O$8))*$C$6</f>
        <v>0</v>
      </c>
      <c r="P347" s="162">
        <f>(SUMIFS(Profile!$F$2:$F$17521,Profile!$B$2:$B$17521,$B347,Profile!$C$2:$C$17521,P$8))*$C$6</f>
        <v>0</v>
      </c>
      <c r="Q347" s="162">
        <f>(SUMIFS(Profile!$F$2:$F$17521,Profile!$B$2:$B$17521,$B347,Profile!$C$2:$C$17521,Q$8))*$C$6</f>
        <v>0</v>
      </c>
      <c r="R347" s="162">
        <f>(SUMIFS(Profile!$F$2:$F$17521,Profile!$B$2:$B$17521,$B347,Profile!$C$2:$C$17521,R$8))*$C$6</f>
        <v>0</v>
      </c>
      <c r="S347" s="162">
        <f>(SUMIFS(Profile!$F$2:$F$17521,Profile!$B$2:$B$17521,$B347,Profile!$C$2:$C$17521,S$8))*$C$6</f>
        <v>0</v>
      </c>
      <c r="T347" s="162">
        <f>(SUMIFS(Profile!$F$2:$F$17521,Profile!$B$2:$B$17521,$B347,Profile!$C$2:$C$17521,T$8))*$C$6</f>
        <v>0</v>
      </c>
      <c r="U347" s="162">
        <f>(SUMIFS(Profile!$F$2:$F$17521,Profile!$B$2:$B$17521,$B347,Profile!$C$2:$C$17521,U$8))*$C$6</f>
        <v>0</v>
      </c>
      <c r="V347" s="162">
        <f>(SUMIFS(Profile!$F$2:$F$17521,Profile!$B$2:$B$17521,$B347,Profile!$C$2:$C$17521,V$8))*$C$6</f>
        <v>0</v>
      </c>
      <c r="W347" s="162">
        <f>(SUMIFS(Profile!$F$2:$F$17521,Profile!$B$2:$B$17521,$B347,Profile!$C$2:$C$17521,W$8))*$C$6</f>
        <v>0</v>
      </c>
      <c r="X347" s="162">
        <f>(SUMIFS(Profile!$F$2:$F$17521,Profile!$B$2:$B$17521,$B347,Profile!$C$2:$C$17521,X$8))*$C$6</f>
        <v>0</v>
      </c>
      <c r="Y347" s="162">
        <f>(SUMIFS(Profile!$F$2:$F$17521,Profile!$B$2:$B$17521,$B347,Profile!$C$2:$C$17521,Y$8))*$C$6</f>
        <v>0</v>
      </c>
      <c r="Z347" s="162">
        <f>(SUMIFS(Profile!$F$2:$F$17521,Profile!$B$2:$B$17521,$B347,Profile!$C$2:$C$17521,Z$8))*$C$6</f>
        <v>0</v>
      </c>
      <c r="AA347" s="162">
        <f>(SUMIFS(Profile!$F$2:$F$17521,Profile!$B$2:$B$17521,$B347,Profile!$C$2:$C$17521,AA$8))*$C$6</f>
        <v>0</v>
      </c>
      <c r="AB347" s="162">
        <f>(SUMIFS(Profile!$F$2:$F$17521,Profile!$B$2:$B$17521,$B347,Profile!$C$2:$C$17521,AB$8))*$C$6</f>
        <v>0</v>
      </c>
      <c r="AC347" s="162">
        <f>(SUMIFS(Profile!$F$2:$F$17521,Profile!$B$2:$B$17521,$B347,Profile!$C$2:$C$17521,AC$8))*$C$6</f>
        <v>0</v>
      </c>
      <c r="AD347" s="162">
        <f>(SUMIFS(Profile!$F$2:$F$17521,Profile!$B$2:$B$17521,$B347,Profile!$C$2:$C$17521,AD$8))*$C$6</f>
        <v>0</v>
      </c>
      <c r="AE347" s="162">
        <f>(SUMIFS(Profile!$F$2:$F$17521,Profile!$B$2:$B$17521,$B347,Profile!$C$2:$C$17521,AE$8))*$C$6</f>
        <v>0</v>
      </c>
      <c r="AF347" s="162">
        <f>(SUMIFS(Profile!$F$2:$F$17521,Profile!$B$2:$B$17521,$B347,Profile!$C$2:$C$17521,AF$8))*$C$6</f>
        <v>0</v>
      </c>
      <c r="AG347" s="162">
        <f>(SUMIFS(Profile!$F$2:$F$17521,Profile!$B$2:$B$17521,$B347,Profile!$C$2:$C$17521,AG$8))*$C$6</f>
        <v>0</v>
      </c>
      <c r="AH347" s="162">
        <f>(SUMIFS(Profile!$F$2:$F$17521,Profile!$B$2:$B$17521,$B347,Profile!$C$2:$C$17521,AH$8))*$C$6</f>
        <v>0</v>
      </c>
      <c r="AI347" s="162">
        <f>(SUMIFS(Profile!$F$2:$F$17521,Profile!$B$2:$B$17521,$B347,Profile!$C$2:$C$17521,AI$8))*$C$6</f>
        <v>0</v>
      </c>
      <c r="AJ347" s="162">
        <f>(SUMIFS(Profile!$F$2:$F$17521,Profile!$B$2:$B$17521,$B347,Profile!$C$2:$C$17521,AJ$8))*$C$6</f>
        <v>0</v>
      </c>
      <c r="AK347" s="162">
        <f>(SUMIFS(Profile!$F$2:$F$17521,Profile!$B$2:$B$17521,$B347,Profile!$C$2:$C$17521,AK$8))*$C$6</f>
        <v>0</v>
      </c>
      <c r="AL347" s="162">
        <f>(SUMIFS(Profile!$F$2:$F$17521,Profile!$B$2:$B$17521,$B347,Profile!$C$2:$C$17521,AL$8))*$C$6</f>
        <v>0</v>
      </c>
      <c r="AM347" s="162">
        <f>(SUMIFS(Profile!$F$2:$F$17521,Profile!$B$2:$B$17521,$B347,Profile!$C$2:$C$17521,AM$8))*$C$6</f>
        <v>0</v>
      </c>
      <c r="AN347" s="162">
        <f>(SUMIFS(Profile!$F$2:$F$17521,Profile!$B$2:$B$17521,$B347,Profile!$C$2:$C$17521,AN$8))*$C$6</f>
        <v>0</v>
      </c>
      <c r="AO347" s="162">
        <f>(SUMIFS(Profile!$F$2:$F$17521,Profile!$B$2:$B$17521,$B347,Profile!$C$2:$C$17521,AO$8))*$C$6</f>
        <v>0</v>
      </c>
      <c r="AP347" s="162">
        <f>(SUMIFS(Profile!$F$2:$F$17521,Profile!$B$2:$B$17521,$B347,Profile!$C$2:$C$17521,AP$8))*$C$6</f>
        <v>0</v>
      </c>
      <c r="AQ347" s="162">
        <f>(SUMIFS(Profile!$F$2:$F$17521,Profile!$B$2:$B$17521,$B347,Profile!$C$2:$C$17521,AQ$8))*$C$6</f>
        <v>0</v>
      </c>
      <c r="AR347" s="162">
        <f>(SUMIFS(Profile!$F$2:$F$17521,Profile!$B$2:$B$17521,$B347,Profile!$C$2:$C$17521,AR$8))*$C$6</f>
        <v>0</v>
      </c>
      <c r="AS347" s="162">
        <f>(SUMIFS(Profile!$F$2:$F$17521,Profile!$B$2:$B$17521,$B347,Profile!$C$2:$C$17521,AS$8))*$C$6</f>
        <v>0</v>
      </c>
      <c r="AT347" s="162">
        <f>(SUMIFS(Profile!$F$2:$F$17521,Profile!$B$2:$B$17521,$B347,Profile!$C$2:$C$17521,AT$8))*$C$6</f>
        <v>0</v>
      </c>
      <c r="AU347" s="162">
        <f>(SUMIFS(Profile!$F$2:$F$17521,Profile!$B$2:$B$17521,$B347,Profile!$C$2:$C$17521,AU$8))*$C$6</f>
        <v>0</v>
      </c>
      <c r="AV347" s="162">
        <f>(SUMIFS(Profile!$F$2:$F$17521,Profile!$B$2:$B$17521,$B347,Profile!$C$2:$C$17521,AV$8))*$C$6</f>
        <v>0</v>
      </c>
      <c r="AW347" s="162">
        <f>(SUMIFS(Profile!$F$2:$F$17521,Profile!$B$2:$B$17521,$B347,Profile!$C$2:$C$17521,AW$8))*$C$6</f>
        <v>0</v>
      </c>
      <c r="AX347" s="162">
        <f>(SUMIFS(Profile!$F$2:$F$17521,Profile!$B$2:$B$17521,$B347,Profile!$C$2:$C$17521,AX$8))*$C$6</f>
        <v>0</v>
      </c>
      <c r="AY347" s="162">
        <f>(SUMIFS(Profile!$F$2:$F$17521,Profile!$B$2:$B$17521,$B347,Profile!$C$2:$C$17521,AY$8))*$C$6</f>
        <v>0</v>
      </c>
      <c r="AZ347" s="162">
        <f>(SUMIFS(Profile!$F$2:$F$17521,Profile!$B$2:$B$17521,$B347,Profile!$C$2:$C$17521,AZ$8))*$C$6</f>
        <v>0</v>
      </c>
      <c r="BA347" s="162">
        <f t="shared" si="10"/>
        <v>0</v>
      </c>
      <c r="BB347" s="162">
        <f>(SUMIFS(Profile!$E$2:$E$17521,Profile!$B$2:$B$17521,$B347,Profile!$C$2:$C$17521,BB$8))*$C$9</f>
        <v>0</v>
      </c>
      <c r="BC347" s="162">
        <f>(SUMIFS(Profile!$E$2:$E$17521,Profile!$B$2:$B$17521,$B347,Profile!$C$2:$C$17521,BC$8))*$C$9</f>
        <v>0</v>
      </c>
      <c r="BD347" s="162">
        <f>(SUMIFS(Profile!$E$2:$E$17521,Profile!$B$2:$B$17521,$B347,Profile!$C$2:$C$17521,BD$8))*$C$9</f>
        <v>0</v>
      </c>
      <c r="BE347" s="162">
        <f>(SUMIFS(Profile!$E$2:$E$17521,Profile!$B$2:$B$17521,$B347,Profile!$C$2:$C$17521,BE$8))*$C$9</f>
        <v>0</v>
      </c>
      <c r="BF347" s="162">
        <f>(SUMIFS(Profile!$E$2:$E$17521,Profile!$B$2:$B$17521,$B347,Profile!$C$2:$C$17521,BF$8))*$C$9</f>
        <v>0</v>
      </c>
      <c r="BG347" s="162">
        <f>(SUMIFS(Profile!$E$2:$E$17521,Profile!$B$2:$B$17521,$B347,Profile!$C$2:$C$17521,BG$8))*$C$9</f>
        <v>0</v>
      </c>
      <c r="BH347" s="162">
        <f>(SUMIFS(Profile!$E$2:$E$17521,Profile!$B$2:$B$17521,$B347,Profile!$C$2:$C$17521,BH$8))*$C$9</f>
        <v>0</v>
      </c>
      <c r="BI347" s="162">
        <f>(SUMIFS(Profile!$E$2:$E$17521,Profile!$B$2:$B$17521,$B347,Profile!$C$2:$C$17521,BI$8))*$C$9</f>
        <v>0</v>
      </c>
      <c r="BJ347" s="162">
        <f>(SUMIFS(Profile!$E$2:$E$17521,Profile!$B$2:$B$17521,$B347,Profile!$C$2:$C$17521,BJ$8))*$C$9</f>
        <v>0</v>
      </c>
      <c r="BK347" s="162">
        <f>(SUMIFS(Profile!$E$2:$E$17521,Profile!$B$2:$B$17521,$B347,Profile!$C$2:$C$17521,BK$8))*$C$9</f>
        <v>0</v>
      </c>
      <c r="BL347" s="162">
        <f>(SUMIFS(Profile!$E$2:$E$17521,Profile!$B$2:$B$17521,$B347,Profile!$C$2:$C$17521,BL$8))*$C$9</f>
        <v>0</v>
      </c>
      <c r="BM347" s="162">
        <f>(SUMIFS(Profile!$E$2:$E$17521,Profile!$B$2:$B$17521,$B347,Profile!$C$2:$C$17521,BM$8))*$C$9</f>
        <v>0</v>
      </c>
      <c r="BN347" s="162">
        <f>(SUMIFS(Profile!$E$2:$E$17521,Profile!$B$2:$B$17521,$B347,Profile!$C$2:$C$17521,BN$8))*$C$9</f>
        <v>0</v>
      </c>
      <c r="BO347" s="162">
        <f>(SUMIFS(Profile!$E$2:$E$17521,Profile!$B$2:$B$17521,$B347,Profile!$C$2:$C$17521,BO$8))*$C$9</f>
        <v>0</v>
      </c>
      <c r="BP347" s="162">
        <f>(SUMIFS(Profile!$E$2:$E$17521,Profile!$B$2:$B$17521,$B347,Profile!$C$2:$C$17521,BP$8))*$C$9</f>
        <v>0</v>
      </c>
      <c r="BQ347" s="162">
        <f>(SUMIFS(Profile!$E$2:$E$17521,Profile!$B$2:$B$17521,$B347,Profile!$C$2:$C$17521,BQ$8))*$C$9</f>
        <v>0</v>
      </c>
      <c r="BR347" s="162">
        <f>(SUMIFS(Profile!$E$2:$E$17521,Profile!$B$2:$B$17521,$B347,Profile!$C$2:$C$17521,BR$8))*$C$9</f>
        <v>0</v>
      </c>
      <c r="BS347" s="162">
        <f>(SUMIFS(Profile!$E$2:$E$17521,Profile!$B$2:$B$17521,$B347,Profile!$C$2:$C$17521,BS$8))*$C$9</f>
        <v>0</v>
      </c>
      <c r="BT347" s="162">
        <f>(SUMIFS(Profile!$E$2:$E$17521,Profile!$B$2:$B$17521,$B347,Profile!$C$2:$C$17521,BT$8))*$C$9</f>
        <v>0</v>
      </c>
      <c r="BU347" s="162">
        <f>(SUMIFS(Profile!$E$2:$E$17521,Profile!$B$2:$B$17521,$B347,Profile!$C$2:$C$17521,BU$8))*$C$9</f>
        <v>0</v>
      </c>
      <c r="BV347" s="162">
        <f>(SUMIFS(Profile!$E$2:$E$17521,Profile!$B$2:$B$17521,$B347,Profile!$C$2:$C$17521,BV$8))*$C$9</f>
        <v>0</v>
      </c>
      <c r="BW347" s="162">
        <f>(SUMIFS(Profile!$E$2:$E$17521,Profile!$B$2:$B$17521,$B347,Profile!$C$2:$C$17521,BW$8))*$C$9</f>
        <v>0</v>
      </c>
      <c r="BX347" s="162">
        <f>(SUMIFS(Profile!$E$2:$E$17521,Profile!$B$2:$B$17521,$B347,Profile!$C$2:$C$17521,BX$8))*$C$9</f>
        <v>0</v>
      </c>
      <c r="BY347" s="162">
        <f>(SUMIFS(Profile!$E$2:$E$17521,Profile!$B$2:$B$17521,$B347,Profile!$C$2:$C$17521,BY$8))*$C$9</f>
        <v>0</v>
      </c>
      <c r="BZ347" s="162">
        <f>(SUMIFS(Profile!$E$2:$E$17521,Profile!$B$2:$B$17521,$B347,Profile!$C$2:$C$17521,BZ$8))*$C$9</f>
        <v>0</v>
      </c>
      <c r="CA347" s="162">
        <f>(SUMIFS(Profile!$E$2:$E$17521,Profile!$B$2:$B$17521,$B347,Profile!$C$2:$C$17521,CA$8))*$C$9</f>
        <v>0</v>
      </c>
      <c r="CB347" s="162">
        <f>(SUMIFS(Profile!$E$2:$E$17521,Profile!$B$2:$B$17521,$B347,Profile!$C$2:$C$17521,CB$8))*$C$9</f>
        <v>0</v>
      </c>
      <c r="CC347" s="162">
        <f>(SUMIFS(Profile!$E$2:$E$17521,Profile!$B$2:$B$17521,$B347,Profile!$C$2:$C$17521,CC$8))*$C$9</f>
        <v>0</v>
      </c>
      <c r="CD347" s="162">
        <f>(SUMIFS(Profile!$E$2:$E$17521,Profile!$B$2:$B$17521,$B347,Profile!$C$2:$C$17521,CD$8))*$C$9</f>
        <v>0</v>
      </c>
      <c r="CE347" s="162">
        <f>(SUMIFS(Profile!$E$2:$E$17521,Profile!$B$2:$B$17521,$B347,Profile!$C$2:$C$17521,CE$8))*$C$9</f>
        <v>0</v>
      </c>
      <c r="CF347" s="162">
        <f>(SUMIFS(Profile!$E$2:$E$17521,Profile!$B$2:$B$17521,$B347,Profile!$C$2:$C$17521,CF$8))*$C$9</f>
        <v>0</v>
      </c>
      <c r="CG347" s="162">
        <f>(SUMIFS(Profile!$E$2:$E$17521,Profile!$B$2:$B$17521,$B347,Profile!$C$2:$C$17521,CG$8))*$C$9</f>
        <v>0</v>
      </c>
      <c r="CH347" s="162">
        <f>(SUMIFS(Profile!$E$2:$E$17521,Profile!$B$2:$B$17521,$B347,Profile!$C$2:$C$17521,CH$8))*$C$9</f>
        <v>0</v>
      </c>
      <c r="CI347" s="162">
        <f>(SUMIFS(Profile!$E$2:$E$17521,Profile!$B$2:$B$17521,$B347,Profile!$C$2:$C$17521,CI$8))*$C$9</f>
        <v>0</v>
      </c>
      <c r="CJ347" s="162">
        <f>(SUMIFS(Profile!$E$2:$E$17521,Profile!$B$2:$B$17521,$B347,Profile!$C$2:$C$17521,CJ$8))*$C$9</f>
        <v>0</v>
      </c>
      <c r="CK347" s="162">
        <f>(SUMIFS(Profile!$E$2:$E$17521,Profile!$B$2:$B$17521,$B347,Profile!$C$2:$C$17521,CK$8))*$C$9</f>
        <v>0</v>
      </c>
      <c r="CL347" s="162">
        <f>(SUMIFS(Profile!$E$2:$E$17521,Profile!$B$2:$B$17521,$B347,Profile!$C$2:$C$17521,CL$8))*$C$9</f>
        <v>0</v>
      </c>
      <c r="CM347" s="162">
        <f>(SUMIFS(Profile!$E$2:$E$17521,Profile!$B$2:$B$17521,$B347,Profile!$C$2:$C$17521,CM$8))*$C$9</f>
        <v>0</v>
      </c>
      <c r="CN347" s="162">
        <f>(SUMIFS(Profile!$E$2:$E$17521,Profile!$B$2:$B$17521,$B347,Profile!$C$2:$C$17521,CN$8))*$C$9</f>
        <v>0</v>
      </c>
      <c r="CO347" s="162">
        <f>(SUMIFS(Profile!$E$2:$E$17521,Profile!$B$2:$B$17521,$B347,Profile!$C$2:$C$17521,CO$8))*$C$9</f>
        <v>0</v>
      </c>
      <c r="CP347" s="162">
        <f>(SUMIFS(Profile!$E$2:$E$17521,Profile!$B$2:$B$17521,$B347,Profile!$C$2:$C$17521,CP$8))*$C$9</f>
        <v>0</v>
      </c>
      <c r="CQ347" s="162">
        <f>(SUMIFS(Profile!$E$2:$E$17521,Profile!$B$2:$B$17521,$B347,Profile!$C$2:$C$17521,CQ$8))*$C$9</f>
        <v>0</v>
      </c>
      <c r="CR347" s="162">
        <f>(SUMIFS(Profile!$E$2:$E$17521,Profile!$B$2:$B$17521,$B347,Profile!$C$2:$C$17521,CR$8))*$C$9</f>
        <v>0</v>
      </c>
      <c r="CS347" s="162">
        <f>(SUMIFS(Profile!$E$2:$E$17521,Profile!$B$2:$B$17521,$B347,Profile!$C$2:$C$17521,CS$8))*$C$9</f>
        <v>0</v>
      </c>
      <c r="CT347" s="162">
        <f>(SUMIFS(Profile!$E$2:$E$17521,Profile!$B$2:$B$17521,$B347,Profile!$C$2:$C$17521,CT$8))*$C$9</f>
        <v>0</v>
      </c>
      <c r="CU347" s="162">
        <f>(SUMIFS(Profile!$E$2:$E$17521,Profile!$B$2:$B$17521,$B347,Profile!$C$2:$C$17521,CU$8))*$C$9</f>
        <v>0</v>
      </c>
      <c r="CV347" s="162">
        <f>(SUMIFS(Profile!$E$2:$E$17521,Profile!$B$2:$B$17521,$B347,Profile!$C$2:$C$17521,CV$8))*$C$9</f>
        <v>0</v>
      </c>
      <c r="CW347" s="162">
        <f>(SUMIFS(Profile!$E$2:$E$17521,Profile!$B$2:$B$17521,$B347,Profile!$C$2:$C$17521,CW$8))*$C$9</f>
        <v>0</v>
      </c>
      <c r="CX347" s="162">
        <f t="shared" si="11"/>
        <v>0</v>
      </c>
      <c r="CY347" s="162">
        <f t="shared" ref="CY347:ET347" si="1696">MAX(BB347-E347,0)</f>
        <v>0</v>
      </c>
      <c r="CZ347" s="162">
        <f t="shared" si="1696"/>
        <v>0</v>
      </c>
      <c r="DA347" s="162">
        <f t="shared" si="1696"/>
        <v>0</v>
      </c>
      <c r="DB347" s="162">
        <f t="shared" si="1696"/>
        <v>0</v>
      </c>
      <c r="DC347" s="162">
        <f t="shared" si="1696"/>
        <v>0</v>
      </c>
      <c r="DD347" s="162">
        <f t="shared" si="1696"/>
        <v>0</v>
      </c>
      <c r="DE347" s="162">
        <f t="shared" si="1696"/>
        <v>0</v>
      </c>
      <c r="DF347" s="162">
        <f t="shared" si="1696"/>
        <v>0</v>
      </c>
      <c r="DG347" s="162">
        <f t="shared" si="1696"/>
        <v>0</v>
      </c>
      <c r="DH347" s="162">
        <f t="shared" si="1696"/>
        <v>0</v>
      </c>
      <c r="DI347" s="162">
        <f t="shared" si="1696"/>
        <v>0</v>
      </c>
      <c r="DJ347" s="162">
        <f t="shared" si="1696"/>
        <v>0</v>
      </c>
      <c r="DK347" s="162">
        <f t="shared" si="1696"/>
        <v>0</v>
      </c>
      <c r="DL347" s="162">
        <f t="shared" si="1696"/>
        <v>0</v>
      </c>
      <c r="DM347" s="162">
        <f t="shared" si="1696"/>
        <v>0</v>
      </c>
      <c r="DN347" s="162">
        <f t="shared" si="1696"/>
        <v>0</v>
      </c>
      <c r="DO347" s="162">
        <f t="shared" si="1696"/>
        <v>0</v>
      </c>
      <c r="DP347" s="162">
        <f t="shared" si="1696"/>
        <v>0</v>
      </c>
      <c r="DQ347" s="162">
        <f t="shared" si="1696"/>
        <v>0</v>
      </c>
      <c r="DR347" s="162">
        <f t="shared" si="1696"/>
        <v>0</v>
      </c>
      <c r="DS347" s="162">
        <f t="shared" si="1696"/>
        <v>0</v>
      </c>
      <c r="DT347" s="162">
        <f t="shared" si="1696"/>
        <v>0</v>
      </c>
      <c r="DU347" s="162">
        <f t="shared" si="1696"/>
        <v>0</v>
      </c>
      <c r="DV347" s="162">
        <f t="shared" si="1696"/>
        <v>0</v>
      </c>
      <c r="DW347" s="162">
        <f t="shared" si="1696"/>
        <v>0</v>
      </c>
      <c r="DX347" s="162">
        <f t="shared" si="1696"/>
        <v>0</v>
      </c>
      <c r="DY347" s="162">
        <f t="shared" si="1696"/>
        <v>0</v>
      </c>
      <c r="DZ347" s="162">
        <f t="shared" si="1696"/>
        <v>0</v>
      </c>
      <c r="EA347" s="162">
        <f t="shared" si="1696"/>
        <v>0</v>
      </c>
      <c r="EB347" s="162">
        <f t="shared" si="1696"/>
        <v>0</v>
      </c>
      <c r="EC347" s="162">
        <f t="shared" si="1696"/>
        <v>0</v>
      </c>
      <c r="ED347" s="162">
        <f t="shared" si="1696"/>
        <v>0</v>
      </c>
      <c r="EE347" s="162">
        <f t="shared" si="1696"/>
        <v>0</v>
      </c>
      <c r="EF347" s="162">
        <f t="shared" si="1696"/>
        <v>0</v>
      </c>
      <c r="EG347" s="162">
        <f t="shared" si="1696"/>
        <v>0</v>
      </c>
      <c r="EH347" s="162">
        <f t="shared" si="1696"/>
        <v>0</v>
      </c>
      <c r="EI347" s="162">
        <f t="shared" si="1696"/>
        <v>0</v>
      </c>
      <c r="EJ347" s="162">
        <f t="shared" si="1696"/>
        <v>0</v>
      </c>
      <c r="EK347" s="162">
        <f t="shared" si="1696"/>
        <v>0</v>
      </c>
      <c r="EL347" s="162">
        <f t="shared" si="1696"/>
        <v>0</v>
      </c>
      <c r="EM347" s="162">
        <f t="shared" si="1696"/>
        <v>0</v>
      </c>
      <c r="EN347" s="162">
        <f t="shared" si="1696"/>
        <v>0</v>
      </c>
      <c r="EO347" s="162">
        <f t="shared" si="1696"/>
        <v>0</v>
      </c>
      <c r="EP347" s="162">
        <f t="shared" si="1696"/>
        <v>0</v>
      </c>
      <c r="EQ347" s="162">
        <f t="shared" si="1696"/>
        <v>0</v>
      </c>
      <c r="ER347" s="162">
        <f t="shared" si="1696"/>
        <v>0</v>
      </c>
      <c r="ES347" s="162">
        <f t="shared" si="1696"/>
        <v>0</v>
      </c>
      <c r="ET347" s="162">
        <f t="shared" si="1696"/>
        <v>0</v>
      </c>
      <c r="EU347" s="162">
        <f t="shared" si="13"/>
        <v>0</v>
      </c>
      <c r="EV347" s="162">
        <f t="shared" ref="EV347:GQ347" si="1697">BB347-CY347</f>
        <v>0</v>
      </c>
      <c r="EW347" s="162">
        <f t="shared" si="1697"/>
        <v>0</v>
      </c>
      <c r="EX347" s="162">
        <f t="shared" si="1697"/>
        <v>0</v>
      </c>
      <c r="EY347" s="162">
        <f t="shared" si="1697"/>
        <v>0</v>
      </c>
      <c r="EZ347" s="162">
        <f t="shared" si="1697"/>
        <v>0</v>
      </c>
      <c r="FA347" s="162">
        <f t="shared" si="1697"/>
        <v>0</v>
      </c>
      <c r="FB347" s="162">
        <f t="shared" si="1697"/>
        <v>0</v>
      </c>
      <c r="FC347" s="162">
        <f t="shared" si="1697"/>
        <v>0</v>
      </c>
      <c r="FD347" s="162">
        <f t="shared" si="1697"/>
        <v>0</v>
      </c>
      <c r="FE347" s="162">
        <f t="shared" si="1697"/>
        <v>0</v>
      </c>
      <c r="FF347" s="162">
        <f t="shared" si="1697"/>
        <v>0</v>
      </c>
      <c r="FG347" s="162">
        <f t="shared" si="1697"/>
        <v>0</v>
      </c>
      <c r="FH347" s="162">
        <f t="shared" si="1697"/>
        <v>0</v>
      </c>
      <c r="FI347" s="162">
        <f t="shared" si="1697"/>
        <v>0</v>
      </c>
      <c r="FJ347" s="162">
        <f t="shared" si="1697"/>
        <v>0</v>
      </c>
      <c r="FK347" s="162">
        <f t="shared" si="1697"/>
        <v>0</v>
      </c>
      <c r="FL347" s="162">
        <f t="shared" si="1697"/>
        <v>0</v>
      </c>
      <c r="FM347" s="162">
        <f t="shared" si="1697"/>
        <v>0</v>
      </c>
      <c r="FN347" s="162">
        <f t="shared" si="1697"/>
        <v>0</v>
      </c>
      <c r="FO347" s="162">
        <f t="shared" si="1697"/>
        <v>0</v>
      </c>
      <c r="FP347" s="162">
        <f t="shared" si="1697"/>
        <v>0</v>
      </c>
      <c r="FQ347" s="162">
        <f t="shared" si="1697"/>
        <v>0</v>
      </c>
      <c r="FR347" s="162">
        <f t="shared" si="1697"/>
        <v>0</v>
      </c>
      <c r="FS347" s="162">
        <f t="shared" si="1697"/>
        <v>0</v>
      </c>
      <c r="FT347" s="162">
        <f t="shared" si="1697"/>
        <v>0</v>
      </c>
      <c r="FU347" s="162">
        <f t="shared" si="1697"/>
        <v>0</v>
      </c>
      <c r="FV347" s="162">
        <f t="shared" si="1697"/>
        <v>0</v>
      </c>
      <c r="FW347" s="162">
        <f t="shared" si="1697"/>
        <v>0</v>
      </c>
      <c r="FX347" s="162">
        <f t="shared" si="1697"/>
        <v>0</v>
      </c>
      <c r="FY347" s="162">
        <f t="shared" si="1697"/>
        <v>0</v>
      </c>
      <c r="FZ347" s="162">
        <f t="shared" si="1697"/>
        <v>0</v>
      </c>
      <c r="GA347" s="162">
        <f t="shared" si="1697"/>
        <v>0</v>
      </c>
      <c r="GB347" s="162">
        <f t="shared" si="1697"/>
        <v>0</v>
      </c>
      <c r="GC347" s="162">
        <f t="shared" si="1697"/>
        <v>0</v>
      </c>
      <c r="GD347" s="162">
        <f t="shared" si="1697"/>
        <v>0</v>
      </c>
      <c r="GE347" s="162">
        <f t="shared" si="1697"/>
        <v>0</v>
      </c>
      <c r="GF347" s="162">
        <f t="shared" si="1697"/>
        <v>0</v>
      </c>
      <c r="GG347" s="162">
        <f t="shared" si="1697"/>
        <v>0</v>
      </c>
      <c r="GH347" s="162">
        <f t="shared" si="1697"/>
        <v>0</v>
      </c>
      <c r="GI347" s="162">
        <f t="shared" si="1697"/>
        <v>0</v>
      </c>
      <c r="GJ347" s="162">
        <f t="shared" si="1697"/>
        <v>0</v>
      </c>
      <c r="GK347" s="162">
        <f t="shared" si="1697"/>
        <v>0</v>
      </c>
      <c r="GL347" s="162">
        <f t="shared" si="1697"/>
        <v>0</v>
      </c>
      <c r="GM347" s="162">
        <f t="shared" si="1697"/>
        <v>0</v>
      </c>
      <c r="GN347" s="162">
        <f t="shared" si="1697"/>
        <v>0</v>
      </c>
      <c r="GO347" s="162">
        <f t="shared" si="1697"/>
        <v>0</v>
      </c>
      <c r="GP347" s="162">
        <f t="shared" si="1697"/>
        <v>0</v>
      </c>
      <c r="GQ347" s="162">
        <f t="shared" si="1697"/>
        <v>0</v>
      </c>
      <c r="GR347" s="162">
        <f t="shared" si="15"/>
        <v>0</v>
      </c>
      <c r="GS347" s="162">
        <f t="shared" ref="GS347:IN347" si="1698">E347-EV347</f>
        <v>0</v>
      </c>
      <c r="GT347" s="162">
        <f t="shared" si="1698"/>
        <v>0</v>
      </c>
      <c r="GU347" s="162">
        <f t="shared" si="1698"/>
        <v>0</v>
      </c>
      <c r="GV347" s="162">
        <f t="shared" si="1698"/>
        <v>0</v>
      </c>
      <c r="GW347" s="162">
        <f t="shared" si="1698"/>
        <v>0</v>
      </c>
      <c r="GX347" s="162">
        <f t="shared" si="1698"/>
        <v>0</v>
      </c>
      <c r="GY347" s="162">
        <f t="shared" si="1698"/>
        <v>0</v>
      </c>
      <c r="GZ347" s="162">
        <f t="shared" si="1698"/>
        <v>0</v>
      </c>
      <c r="HA347" s="162">
        <f t="shared" si="1698"/>
        <v>0</v>
      </c>
      <c r="HB347" s="162">
        <f t="shared" si="1698"/>
        <v>0</v>
      </c>
      <c r="HC347" s="162">
        <f t="shared" si="1698"/>
        <v>0</v>
      </c>
      <c r="HD347" s="162">
        <f t="shared" si="1698"/>
        <v>0</v>
      </c>
      <c r="HE347" s="162">
        <f t="shared" si="1698"/>
        <v>0</v>
      </c>
      <c r="HF347" s="162">
        <f t="shared" si="1698"/>
        <v>0</v>
      </c>
      <c r="HG347" s="162">
        <f t="shared" si="1698"/>
        <v>0</v>
      </c>
      <c r="HH347" s="162">
        <f t="shared" si="1698"/>
        <v>0</v>
      </c>
      <c r="HI347" s="162">
        <f t="shared" si="1698"/>
        <v>0</v>
      </c>
      <c r="HJ347" s="162">
        <f t="shared" si="1698"/>
        <v>0</v>
      </c>
      <c r="HK347" s="162">
        <f t="shared" si="1698"/>
        <v>0</v>
      </c>
      <c r="HL347" s="162">
        <f t="shared" si="1698"/>
        <v>0</v>
      </c>
      <c r="HM347" s="162">
        <f t="shared" si="1698"/>
        <v>0</v>
      </c>
      <c r="HN347" s="162">
        <f t="shared" si="1698"/>
        <v>0</v>
      </c>
      <c r="HO347" s="162">
        <f t="shared" si="1698"/>
        <v>0</v>
      </c>
      <c r="HP347" s="162">
        <f t="shared" si="1698"/>
        <v>0</v>
      </c>
      <c r="HQ347" s="162">
        <f t="shared" si="1698"/>
        <v>0</v>
      </c>
      <c r="HR347" s="162">
        <f t="shared" si="1698"/>
        <v>0</v>
      </c>
      <c r="HS347" s="162">
        <f t="shared" si="1698"/>
        <v>0</v>
      </c>
      <c r="HT347" s="162">
        <f t="shared" si="1698"/>
        <v>0</v>
      </c>
      <c r="HU347" s="162">
        <f t="shared" si="1698"/>
        <v>0</v>
      </c>
      <c r="HV347" s="162">
        <f t="shared" si="1698"/>
        <v>0</v>
      </c>
      <c r="HW347" s="162">
        <f t="shared" si="1698"/>
        <v>0</v>
      </c>
      <c r="HX347" s="162">
        <f t="shared" si="1698"/>
        <v>0</v>
      </c>
      <c r="HY347" s="162">
        <f t="shared" si="1698"/>
        <v>0</v>
      </c>
      <c r="HZ347" s="162">
        <f t="shared" si="1698"/>
        <v>0</v>
      </c>
      <c r="IA347" s="162">
        <f t="shared" si="1698"/>
        <v>0</v>
      </c>
      <c r="IB347" s="162">
        <f t="shared" si="1698"/>
        <v>0</v>
      </c>
      <c r="IC347" s="162">
        <f t="shared" si="1698"/>
        <v>0</v>
      </c>
      <c r="ID347" s="162">
        <f t="shared" si="1698"/>
        <v>0</v>
      </c>
      <c r="IE347" s="162">
        <f t="shared" si="1698"/>
        <v>0</v>
      </c>
      <c r="IF347" s="162">
        <f t="shared" si="1698"/>
        <v>0</v>
      </c>
      <c r="IG347" s="162">
        <f t="shared" si="1698"/>
        <v>0</v>
      </c>
      <c r="IH347" s="162">
        <f t="shared" si="1698"/>
        <v>0</v>
      </c>
      <c r="II347" s="162">
        <f t="shared" si="1698"/>
        <v>0</v>
      </c>
      <c r="IJ347" s="162">
        <f t="shared" si="1698"/>
        <v>0</v>
      </c>
      <c r="IK347" s="162">
        <f t="shared" si="1698"/>
        <v>0</v>
      </c>
      <c r="IL347" s="162">
        <f t="shared" si="1698"/>
        <v>0</v>
      </c>
      <c r="IM347" s="162">
        <f t="shared" si="1698"/>
        <v>0</v>
      </c>
      <c r="IN347" s="162">
        <f t="shared" si="1698"/>
        <v>0</v>
      </c>
      <c r="IO347" s="162">
        <f t="shared" si="17"/>
        <v>0</v>
      </c>
      <c r="IP347" s="162">
        <f t="shared" si="23"/>
        <v>0</v>
      </c>
      <c r="IQ347" s="162">
        <f t="shared" ref="IQ347:KK347" si="1699">MAX((MIN(CZ347+IP347,$IO$7))-GT347,0)</f>
        <v>0</v>
      </c>
      <c r="IR347" s="162">
        <f t="shared" si="1699"/>
        <v>0</v>
      </c>
      <c r="IS347" s="162">
        <f t="shared" si="1699"/>
        <v>0</v>
      </c>
      <c r="IT347" s="162">
        <f t="shared" si="1699"/>
        <v>0</v>
      </c>
      <c r="IU347" s="162">
        <f t="shared" si="1699"/>
        <v>0</v>
      </c>
      <c r="IV347" s="162">
        <f t="shared" si="1699"/>
        <v>0</v>
      </c>
      <c r="IW347" s="162">
        <f t="shared" si="1699"/>
        <v>0</v>
      </c>
      <c r="IX347" s="162">
        <f t="shared" si="1699"/>
        <v>0</v>
      </c>
      <c r="IY347" s="162">
        <f t="shared" si="1699"/>
        <v>0</v>
      </c>
      <c r="IZ347" s="162">
        <f t="shared" si="1699"/>
        <v>0</v>
      </c>
      <c r="JA347" s="162">
        <f t="shared" si="1699"/>
        <v>0</v>
      </c>
      <c r="JB347" s="162">
        <f t="shared" si="1699"/>
        <v>0</v>
      </c>
      <c r="JC347" s="162">
        <f t="shared" si="1699"/>
        <v>0</v>
      </c>
      <c r="JD347" s="162">
        <f t="shared" si="1699"/>
        <v>0</v>
      </c>
      <c r="JE347" s="162">
        <f t="shared" si="1699"/>
        <v>0</v>
      </c>
      <c r="JF347" s="162">
        <f t="shared" si="1699"/>
        <v>0</v>
      </c>
      <c r="JG347" s="162">
        <f t="shared" si="1699"/>
        <v>0</v>
      </c>
      <c r="JH347" s="162">
        <f t="shared" si="1699"/>
        <v>0</v>
      </c>
      <c r="JI347" s="162">
        <f t="shared" si="1699"/>
        <v>0</v>
      </c>
      <c r="JJ347" s="162">
        <f t="shared" si="1699"/>
        <v>0</v>
      </c>
      <c r="JK347" s="162">
        <f t="shared" si="1699"/>
        <v>0</v>
      </c>
      <c r="JL347" s="162">
        <f t="shared" si="1699"/>
        <v>0</v>
      </c>
      <c r="JM347" s="162">
        <f t="shared" si="1699"/>
        <v>0</v>
      </c>
      <c r="JN347" s="162">
        <f t="shared" si="1699"/>
        <v>0</v>
      </c>
      <c r="JO347" s="162">
        <f t="shared" si="1699"/>
        <v>0</v>
      </c>
      <c r="JP347" s="162">
        <f t="shared" si="1699"/>
        <v>0</v>
      </c>
      <c r="JQ347" s="162">
        <f t="shared" si="1699"/>
        <v>0</v>
      </c>
      <c r="JR347" s="162">
        <f t="shared" si="1699"/>
        <v>0</v>
      </c>
      <c r="JS347" s="162">
        <f t="shared" si="1699"/>
        <v>0</v>
      </c>
      <c r="JT347" s="162">
        <f t="shared" si="1699"/>
        <v>0</v>
      </c>
      <c r="JU347" s="162">
        <f t="shared" si="1699"/>
        <v>0</v>
      </c>
      <c r="JV347" s="162">
        <f t="shared" si="1699"/>
        <v>0</v>
      </c>
      <c r="JW347" s="162">
        <f t="shared" si="1699"/>
        <v>0</v>
      </c>
      <c r="JX347" s="162">
        <f t="shared" si="1699"/>
        <v>0</v>
      </c>
      <c r="JY347" s="162">
        <f t="shared" si="1699"/>
        <v>0</v>
      </c>
      <c r="JZ347" s="162">
        <f t="shared" si="1699"/>
        <v>0</v>
      </c>
      <c r="KA347" s="162">
        <f t="shared" si="1699"/>
        <v>0</v>
      </c>
      <c r="KB347" s="162">
        <f t="shared" si="1699"/>
        <v>0</v>
      </c>
      <c r="KC347" s="162">
        <f t="shared" si="1699"/>
        <v>0</v>
      </c>
      <c r="KD347" s="162">
        <f t="shared" si="1699"/>
        <v>0</v>
      </c>
      <c r="KE347" s="162">
        <f t="shared" si="1699"/>
        <v>0</v>
      </c>
      <c r="KF347" s="162">
        <f t="shared" si="1699"/>
        <v>0</v>
      </c>
      <c r="KG347" s="162">
        <f t="shared" si="1699"/>
        <v>0</v>
      </c>
      <c r="KH347" s="162">
        <f t="shared" si="1699"/>
        <v>0</v>
      </c>
      <c r="KI347" s="162">
        <f t="shared" si="1699"/>
        <v>0</v>
      </c>
      <c r="KJ347" s="162">
        <f t="shared" si="1699"/>
        <v>0</v>
      </c>
      <c r="KK347" s="162">
        <f t="shared" si="1699"/>
        <v>0</v>
      </c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N347" s="1"/>
    </row>
    <row r="348" ht="14.25" customHeight="1" spans="1:326" x14ac:dyDescent="0.25">
      <c r="A348" s="1">
        <v>12</v>
      </c>
      <c r="B348" s="1">
        <f t="shared" ref="B348:C348" si="1700">B347+1</f>
        <v>338</v>
      </c>
      <c r="C348" s="232">
        <f t="shared" si="1700"/>
        <v>43803</v>
      </c>
      <c r="D348" s="162">
        <f t="shared" si="9"/>
        <v>0</v>
      </c>
      <c r="E348" s="162">
        <f>(SUMIFS(Profile!$F$2:$F$17521,Profile!$B$2:$B$17521,$B348,Profile!$C$2:$C$17521,E$8))*$C$6</f>
        <v>0</v>
      </c>
      <c r="F348" s="162">
        <f>(SUMIFS(Profile!$F$2:$F$17521,Profile!$B$2:$B$17521,$B348,Profile!$C$2:$C$17521,F$8))*$C$6</f>
        <v>0</v>
      </c>
      <c r="G348" s="162">
        <f>(SUMIFS(Profile!$F$2:$F$17521,Profile!$B$2:$B$17521,$B348,Profile!$C$2:$C$17521,G$8))*$C$6</f>
        <v>0</v>
      </c>
      <c r="H348" s="162">
        <f>(SUMIFS(Profile!$F$2:$F$17521,Profile!$B$2:$B$17521,$B348,Profile!$C$2:$C$17521,H$8))*$C$6</f>
        <v>0</v>
      </c>
      <c r="I348" s="162">
        <f>(SUMIFS(Profile!$F$2:$F$17521,Profile!$B$2:$B$17521,$B348,Profile!$C$2:$C$17521,I$8))*$C$6</f>
        <v>0</v>
      </c>
      <c r="J348" s="162">
        <f>(SUMIFS(Profile!$F$2:$F$17521,Profile!$B$2:$B$17521,$B348,Profile!$C$2:$C$17521,J$8))*$C$6</f>
        <v>0</v>
      </c>
      <c r="K348" s="162">
        <f>(SUMIFS(Profile!$F$2:$F$17521,Profile!$B$2:$B$17521,$B348,Profile!$C$2:$C$17521,K$8))*$C$6</f>
        <v>0</v>
      </c>
      <c r="L348" s="162">
        <f>(SUMIFS(Profile!$F$2:$F$17521,Profile!$B$2:$B$17521,$B348,Profile!$C$2:$C$17521,L$8))*$C$6</f>
        <v>0</v>
      </c>
      <c r="M348" s="162">
        <f>(SUMIFS(Profile!$F$2:$F$17521,Profile!$B$2:$B$17521,$B348,Profile!$C$2:$C$17521,M$8))*$C$6</f>
        <v>0</v>
      </c>
      <c r="N348" s="162">
        <f>(SUMIFS(Profile!$F$2:$F$17521,Profile!$B$2:$B$17521,$B348,Profile!$C$2:$C$17521,N$8))*$C$6</f>
        <v>0</v>
      </c>
      <c r="O348" s="162">
        <f>(SUMIFS(Profile!$F$2:$F$17521,Profile!$B$2:$B$17521,$B348,Profile!$C$2:$C$17521,O$8))*$C$6</f>
        <v>0</v>
      </c>
      <c r="P348" s="162">
        <f>(SUMIFS(Profile!$F$2:$F$17521,Profile!$B$2:$B$17521,$B348,Profile!$C$2:$C$17521,P$8))*$C$6</f>
        <v>0</v>
      </c>
      <c r="Q348" s="162">
        <f>(SUMIFS(Profile!$F$2:$F$17521,Profile!$B$2:$B$17521,$B348,Profile!$C$2:$C$17521,Q$8))*$C$6</f>
        <v>0</v>
      </c>
      <c r="R348" s="162">
        <f>(SUMIFS(Profile!$F$2:$F$17521,Profile!$B$2:$B$17521,$B348,Profile!$C$2:$C$17521,R$8))*$C$6</f>
        <v>0</v>
      </c>
      <c r="S348" s="162">
        <f>(SUMIFS(Profile!$F$2:$F$17521,Profile!$B$2:$B$17521,$B348,Profile!$C$2:$C$17521,S$8))*$C$6</f>
        <v>0</v>
      </c>
      <c r="T348" s="162">
        <f>(SUMIFS(Profile!$F$2:$F$17521,Profile!$B$2:$B$17521,$B348,Profile!$C$2:$C$17521,T$8))*$C$6</f>
        <v>0</v>
      </c>
      <c r="U348" s="162">
        <f>(SUMIFS(Profile!$F$2:$F$17521,Profile!$B$2:$B$17521,$B348,Profile!$C$2:$C$17521,U$8))*$C$6</f>
        <v>0</v>
      </c>
      <c r="V348" s="162">
        <f>(SUMIFS(Profile!$F$2:$F$17521,Profile!$B$2:$B$17521,$B348,Profile!$C$2:$C$17521,V$8))*$C$6</f>
        <v>0</v>
      </c>
      <c r="W348" s="162">
        <f>(SUMIFS(Profile!$F$2:$F$17521,Profile!$B$2:$B$17521,$B348,Profile!$C$2:$C$17521,W$8))*$C$6</f>
        <v>0</v>
      </c>
      <c r="X348" s="162">
        <f>(SUMIFS(Profile!$F$2:$F$17521,Profile!$B$2:$B$17521,$B348,Profile!$C$2:$C$17521,X$8))*$C$6</f>
        <v>0</v>
      </c>
      <c r="Y348" s="162">
        <f>(SUMIFS(Profile!$F$2:$F$17521,Profile!$B$2:$B$17521,$B348,Profile!$C$2:$C$17521,Y$8))*$C$6</f>
        <v>0</v>
      </c>
      <c r="Z348" s="162">
        <f>(SUMIFS(Profile!$F$2:$F$17521,Profile!$B$2:$B$17521,$B348,Profile!$C$2:$C$17521,Z$8))*$C$6</f>
        <v>0</v>
      </c>
      <c r="AA348" s="162">
        <f>(SUMIFS(Profile!$F$2:$F$17521,Profile!$B$2:$B$17521,$B348,Profile!$C$2:$C$17521,AA$8))*$C$6</f>
        <v>0</v>
      </c>
      <c r="AB348" s="162">
        <f>(SUMIFS(Profile!$F$2:$F$17521,Profile!$B$2:$B$17521,$B348,Profile!$C$2:$C$17521,AB$8))*$C$6</f>
        <v>0</v>
      </c>
      <c r="AC348" s="162">
        <f>(SUMIFS(Profile!$F$2:$F$17521,Profile!$B$2:$B$17521,$B348,Profile!$C$2:$C$17521,AC$8))*$C$6</f>
        <v>0</v>
      </c>
      <c r="AD348" s="162">
        <f>(SUMIFS(Profile!$F$2:$F$17521,Profile!$B$2:$B$17521,$B348,Profile!$C$2:$C$17521,AD$8))*$C$6</f>
        <v>0</v>
      </c>
      <c r="AE348" s="162">
        <f>(SUMIFS(Profile!$F$2:$F$17521,Profile!$B$2:$B$17521,$B348,Profile!$C$2:$C$17521,AE$8))*$C$6</f>
        <v>0</v>
      </c>
      <c r="AF348" s="162">
        <f>(SUMIFS(Profile!$F$2:$F$17521,Profile!$B$2:$B$17521,$B348,Profile!$C$2:$C$17521,AF$8))*$C$6</f>
        <v>0</v>
      </c>
      <c r="AG348" s="162">
        <f>(SUMIFS(Profile!$F$2:$F$17521,Profile!$B$2:$B$17521,$B348,Profile!$C$2:$C$17521,AG$8))*$C$6</f>
        <v>0</v>
      </c>
      <c r="AH348" s="162">
        <f>(SUMIFS(Profile!$F$2:$F$17521,Profile!$B$2:$B$17521,$B348,Profile!$C$2:$C$17521,AH$8))*$C$6</f>
        <v>0</v>
      </c>
      <c r="AI348" s="162">
        <f>(SUMIFS(Profile!$F$2:$F$17521,Profile!$B$2:$B$17521,$B348,Profile!$C$2:$C$17521,AI$8))*$C$6</f>
        <v>0</v>
      </c>
      <c r="AJ348" s="162">
        <f>(SUMIFS(Profile!$F$2:$F$17521,Profile!$B$2:$B$17521,$B348,Profile!$C$2:$C$17521,AJ$8))*$C$6</f>
        <v>0</v>
      </c>
      <c r="AK348" s="162">
        <f>(SUMIFS(Profile!$F$2:$F$17521,Profile!$B$2:$B$17521,$B348,Profile!$C$2:$C$17521,AK$8))*$C$6</f>
        <v>0</v>
      </c>
      <c r="AL348" s="162">
        <f>(SUMIFS(Profile!$F$2:$F$17521,Profile!$B$2:$B$17521,$B348,Profile!$C$2:$C$17521,AL$8))*$C$6</f>
        <v>0</v>
      </c>
      <c r="AM348" s="162">
        <f>(SUMIFS(Profile!$F$2:$F$17521,Profile!$B$2:$B$17521,$B348,Profile!$C$2:$C$17521,AM$8))*$C$6</f>
        <v>0</v>
      </c>
      <c r="AN348" s="162">
        <f>(SUMIFS(Profile!$F$2:$F$17521,Profile!$B$2:$B$17521,$B348,Profile!$C$2:$C$17521,AN$8))*$C$6</f>
        <v>0</v>
      </c>
      <c r="AO348" s="162">
        <f>(SUMIFS(Profile!$F$2:$F$17521,Profile!$B$2:$B$17521,$B348,Profile!$C$2:$C$17521,AO$8))*$C$6</f>
        <v>0</v>
      </c>
      <c r="AP348" s="162">
        <f>(SUMIFS(Profile!$F$2:$F$17521,Profile!$B$2:$B$17521,$B348,Profile!$C$2:$C$17521,AP$8))*$C$6</f>
        <v>0</v>
      </c>
      <c r="AQ348" s="162">
        <f>(SUMIFS(Profile!$F$2:$F$17521,Profile!$B$2:$B$17521,$B348,Profile!$C$2:$C$17521,AQ$8))*$C$6</f>
        <v>0</v>
      </c>
      <c r="AR348" s="162">
        <f>(SUMIFS(Profile!$F$2:$F$17521,Profile!$B$2:$B$17521,$B348,Profile!$C$2:$C$17521,AR$8))*$C$6</f>
        <v>0</v>
      </c>
      <c r="AS348" s="162">
        <f>(SUMIFS(Profile!$F$2:$F$17521,Profile!$B$2:$B$17521,$B348,Profile!$C$2:$C$17521,AS$8))*$C$6</f>
        <v>0</v>
      </c>
      <c r="AT348" s="162">
        <f>(SUMIFS(Profile!$F$2:$F$17521,Profile!$B$2:$B$17521,$B348,Profile!$C$2:$C$17521,AT$8))*$C$6</f>
        <v>0</v>
      </c>
      <c r="AU348" s="162">
        <f>(SUMIFS(Profile!$F$2:$F$17521,Profile!$B$2:$B$17521,$B348,Profile!$C$2:$C$17521,AU$8))*$C$6</f>
        <v>0</v>
      </c>
      <c r="AV348" s="162">
        <f>(SUMIFS(Profile!$F$2:$F$17521,Profile!$B$2:$B$17521,$B348,Profile!$C$2:$C$17521,AV$8))*$C$6</f>
        <v>0</v>
      </c>
      <c r="AW348" s="162">
        <f>(SUMIFS(Profile!$F$2:$F$17521,Profile!$B$2:$B$17521,$B348,Profile!$C$2:$C$17521,AW$8))*$C$6</f>
        <v>0</v>
      </c>
      <c r="AX348" s="162">
        <f>(SUMIFS(Profile!$F$2:$F$17521,Profile!$B$2:$B$17521,$B348,Profile!$C$2:$C$17521,AX$8))*$C$6</f>
        <v>0</v>
      </c>
      <c r="AY348" s="162">
        <f>(SUMIFS(Profile!$F$2:$F$17521,Profile!$B$2:$B$17521,$B348,Profile!$C$2:$C$17521,AY$8))*$C$6</f>
        <v>0</v>
      </c>
      <c r="AZ348" s="162">
        <f>(SUMIFS(Profile!$F$2:$F$17521,Profile!$B$2:$B$17521,$B348,Profile!$C$2:$C$17521,AZ$8))*$C$6</f>
        <v>0</v>
      </c>
      <c r="BA348" s="162">
        <f t="shared" si="10"/>
        <v>0</v>
      </c>
      <c r="BB348" s="162">
        <f>(SUMIFS(Profile!$E$2:$E$17521,Profile!$B$2:$B$17521,$B348,Profile!$C$2:$C$17521,BB$8))*$C$9</f>
        <v>0</v>
      </c>
      <c r="BC348" s="162">
        <f>(SUMIFS(Profile!$E$2:$E$17521,Profile!$B$2:$B$17521,$B348,Profile!$C$2:$C$17521,BC$8))*$C$9</f>
        <v>0</v>
      </c>
      <c r="BD348" s="162">
        <f>(SUMIFS(Profile!$E$2:$E$17521,Profile!$B$2:$B$17521,$B348,Profile!$C$2:$C$17521,BD$8))*$C$9</f>
        <v>0</v>
      </c>
      <c r="BE348" s="162">
        <f>(SUMIFS(Profile!$E$2:$E$17521,Profile!$B$2:$B$17521,$B348,Profile!$C$2:$C$17521,BE$8))*$C$9</f>
        <v>0</v>
      </c>
      <c r="BF348" s="162">
        <f>(SUMIFS(Profile!$E$2:$E$17521,Profile!$B$2:$B$17521,$B348,Profile!$C$2:$C$17521,BF$8))*$C$9</f>
        <v>0</v>
      </c>
      <c r="BG348" s="162">
        <f>(SUMIFS(Profile!$E$2:$E$17521,Profile!$B$2:$B$17521,$B348,Profile!$C$2:$C$17521,BG$8))*$C$9</f>
        <v>0</v>
      </c>
      <c r="BH348" s="162">
        <f>(SUMIFS(Profile!$E$2:$E$17521,Profile!$B$2:$B$17521,$B348,Profile!$C$2:$C$17521,BH$8))*$C$9</f>
        <v>0</v>
      </c>
      <c r="BI348" s="162">
        <f>(SUMIFS(Profile!$E$2:$E$17521,Profile!$B$2:$B$17521,$B348,Profile!$C$2:$C$17521,BI$8))*$C$9</f>
        <v>0</v>
      </c>
      <c r="BJ348" s="162">
        <f>(SUMIFS(Profile!$E$2:$E$17521,Profile!$B$2:$B$17521,$B348,Profile!$C$2:$C$17521,BJ$8))*$C$9</f>
        <v>0</v>
      </c>
      <c r="BK348" s="162">
        <f>(SUMIFS(Profile!$E$2:$E$17521,Profile!$B$2:$B$17521,$B348,Profile!$C$2:$C$17521,BK$8))*$C$9</f>
        <v>0</v>
      </c>
      <c r="BL348" s="162">
        <f>(SUMIFS(Profile!$E$2:$E$17521,Profile!$B$2:$B$17521,$B348,Profile!$C$2:$C$17521,BL$8))*$C$9</f>
        <v>0</v>
      </c>
      <c r="BM348" s="162">
        <f>(SUMIFS(Profile!$E$2:$E$17521,Profile!$B$2:$B$17521,$B348,Profile!$C$2:$C$17521,BM$8))*$C$9</f>
        <v>0</v>
      </c>
      <c r="BN348" s="162">
        <f>(SUMIFS(Profile!$E$2:$E$17521,Profile!$B$2:$B$17521,$B348,Profile!$C$2:$C$17521,BN$8))*$C$9</f>
        <v>0</v>
      </c>
      <c r="BO348" s="162">
        <f>(SUMIFS(Profile!$E$2:$E$17521,Profile!$B$2:$B$17521,$B348,Profile!$C$2:$C$17521,BO$8))*$C$9</f>
        <v>0</v>
      </c>
      <c r="BP348" s="162">
        <f>(SUMIFS(Profile!$E$2:$E$17521,Profile!$B$2:$B$17521,$B348,Profile!$C$2:$C$17521,BP$8))*$C$9</f>
        <v>0</v>
      </c>
      <c r="BQ348" s="162">
        <f>(SUMIFS(Profile!$E$2:$E$17521,Profile!$B$2:$B$17521,$B348,Profile!$C$2:$C$17521,BQ$8))*$C$9</f>
        <v>0</v>
      </c>
      <c r="BR348" s="162">
        <f>(SUMIFS(Profile!$E$2:$E$17521,Profile!$B$2:$B$17521,$B348,Profile!$C$2:$C$17521,BR$8))*$C$9</f>
        <v>0</v>
      </c>
      <c r="BS348" s="162">
        <f>(SUMIFS(Profile!$E$2:$E$17521,Profile!$B$2:$B$17521,$B348,Profile!$C$2:$C$17521,BS$8))*$C$9</f>
        <v>0</v>
      </c>
      <c r="BT348" s="162">
        <f>(SUMIFS(Profile!$E$2:$E$17521,Profile!$B$2:$B$17521,$B348,Profile!$C$2:$C$17521,BT$8))*$C$9</f>
        <v>0</v>
      </c>
      <c r="BU348" s="162">
        <f>(SUMIFS(Profile!$E$2:$E$17521,Profile!$B$2:$B$17521,$B348,Profile!$C$2:$C$17521,BU$8))*$C$9</f>
        <v>0</v>
      </c>
      <c r="BV348" s="162">
        <f>(SUMIFS(Profile!$E$2:$E$17521,Profile!$B$2:$B$17521,$B348,Profile!$C$2:$C$17521,BV$8))*$C$9</f>
        <v>0</v>
      </c>
      <c r="BW348" s="162">
        <f>(SUMIFS(Profile!$E$2:$E$17521,Profile!$B$2:$B$17521,$B348,Profile!$C$2:$C$17521,BW$8))*$C$9</f>
        <v>0</v>
      </c>
      <c r="BX348" s="162">
        <f>(SUMIFS(Profile!$E$2:$E$17521,Profile!$B$2:$B$17521,$B348,Profile!$C$2:$C$17521,BX$8))*$C$9</f>
        <v>0</v>
      </c>
      <c r="BY348" s="162">
        <f>(SUMIFS(Profile!$E$2:$E$17521,Profile!$B$2:$B$17521,$B348,Profile!$C$2:$C$17521,BY$8))*$C$9</f>
        <v>0</v>
      </c>
      <c r="BZ348" s="162">
        <f>(SUMIFS(Profile!$E$2:$E$17521,Profile!$B$2:$B$17521,$B348,Profile!$C$2:$C$17521,BZ$8))*$C$9</f>
        <v>0</v>
      </c>
      <c r="CA348" s="162">
        <f>(SUMIFS(Profile!$E$2:$E$17521,Profile!$B$2:$B$17521,$B348,Profile!$C$2:$C$17521,CA$8))*$C$9</f>
        <v>0</v>
      </c>
      <c r="CB348" s="162">
        <f>(SUMIFS(Profile!$E$2:$E$17521,Profile!$B$2:$B$17521,$B348,Profile!$C$2:$C$17521,CB$8))*$C$9</f>
        <v>0</v>
      </c>
      <c r="CC348" s="162">
        <f>(SUMIFS(Profile!$E$2:$E$17521,Profile!$B$2:$B$17521,$B348,Profile!$C$2:$C$17521,CC$8))*$C$9</f>
        <v>0</v>
      </c>
      <c r="CD348" s="162">
        <f>(SUMIFS(Profile!$E$2:$E$17521,Profile!$B$2:$B$17521,$B348,Profile!$C$2:$C$17521,CD$8))*$C$9</f>
        <v>0</v>
      </c>
      <c r="CE348" s="162">
        <f>(SUMIFS(Profile!$E$2:$E$17521,Profile!$B$2:$B$17521,$B348,Profile!$C$2:$C$17521,CE$8))*$C$9</f>
        <v>0</v>
      </c>
      <c r="CF348" s="162">
        <f>(SUMIFS(Profile!$E$2:$E$17521,Profile!$B$2:$B$17521,$B348,Profile!$C$2:$C$17521,CF$8))*$C$9</f>
        <v>0</v>
      </c>
      <c r="CG348" s="162">
        <f>(SUMIFS(Profile!$E$2:$E$17521,Profile!$B$2:$B$17521,$B348,Profile!$C$2:$C$17521,CG$8))*$C$9</f>
        <v>0</v>
      </c>
      <c r="CH348" s="162">
        <f>(SUMIFS(Profile!$E$2:$E$17521,Profile!$B$2:$B$17521,$B348,Profile!$C$2:$C$17521,CH$8))*$C$9</f>
        <v>0</v>
      </c>
      <c r="CI348" s="162">
        <f>(SUMIFS(Profile!$E$2:$E$17521,Profile!$B$2:$B$17521,$B348,Profile!$C$2:$C$17521,CI$8))*$C$9</f>
        <v>0</v>
      </c>
      <c r="CJ348" s="162">
        <f>(SUMIFS(Profile!$E$2:$E$17521,Profile!$B$2:$B$17521,$B348,Profile!$C$2:$C$17521,CJ$8))*$C$9</f>
        <v>0</v>
      </c>
      <c r="CK348" s="162">
        <f>(SUMIFS(Profile!$E$2:$E$17521,Profile!$B$2:$B$17521,$B348,Profile!$C$2:$C$17521,CK$8))*$C$9</f>
        <v>0</v>
      </c>
      <c r="CL348" s="162">
        <f>(SUMIFS(Profile!$E$2:$E$17521,Profile!$B$2:$B$17521,$B348,Profile!$C$2:$C$17521,CL$8))*$C$9</f>
        <v>0</v>
      </c>
      <c r="CM348" s="162">
        <f>(SUMIFS(Profile!$E$2:$E$17521,Profile!$B$2:$B$17521,$B348,Profile!$C$2:$C$17521,CM$8))*$C$9</f>
        <v>0</v>
      </c>
      <c r="CN348" s="162">
        <f>(SUMIFS(Profile!$E$2:$E$17521,Profile!$B$2:$B$17521,$B348,Profile!$C$2:$C$17521,CN$8))*$C$9</f>
        <v>0</v>
      </c>
      <c r="CO348" s="162">
        <f>(SUMIFS(Profile!$E$2:$E$17521,Profile!$B$2:$B$17521,$B348,Profile!$C$2:$C$17521,CO$8))*$C$9</f>
        <v>0</v>
      </c>
      <c r="CP348" s="162">
        <f>(SUMIFS(Profile!$E$2:$E$17521,Profile!$B$2:$B$17521,$B348,Profile!$C$2:$C$17521,CP$8))*$C$9</f>
        <v>0</v>
      </c>
      <c r="CQ348" s="162">
        <f>(SUMIFS(Profile!$E$2:$E$17521,Profile!$B$2:$B$17521,$B348,Profile!$C$2:$C$17521,CQ$8))*$C$9</f>
        <v>0</v>
      </c>
      <c r="CR348" s="162">
        <f>(SUMIFS(Profile!$E$2:$E$17521,Profile!$B$2:$B$17521,$B348,Profile!$C$2:$C$17521,CR$8))*$C$9</f>
        <v>0</v>
      </c>
      <c r="CS348" s="162">
        <f>(SUMIFS(Profile!$E$2:$E$17521,Profile!$B$2:$B$17521,$B348,Profile!$C$2:$C$17521,CS$8))*$C$9</f>
        <v>0</v>
      </c>
      <c r="CT348" s="162">
        <f>(SUMIFS(Profile!$E$2:$E$17521,Profile!$B$2:$B$17521,$B348,Profile!$C$2:$C$17521,CT$8))*$C$9</f>
        <v>0</v>
      </c>
      <c r="CU348" s="162">
        <f>(SUMIFS(Profile!$E$2:$E$17521,Profile!$B$2:$B$17521,$B348,Profile!$C$2:$C$17521,CU$8))*$C$9</f>
        <v>0</v>
      </c>
      <c r="CV348" s="162">
        <f>(SUMIFS(Profile!$E$2:$E$17521,Profile!$B$2:$B$17521,$B348,Profile!$C$2:$C$17521,CV$8))*$C$9</f>
        <v>0</v>
      </c>
      <c r="CW348" s="162">
        <f>(SUMIFS(Profile!$E$2:$E$17521,Profile!$B$2:$B$17521,$B348,Profile!$C$2:$C$17521,CW$8))*$C$9</f>
        <v>0</v>
      </c>
      <c r="CX348" s="162">
        <f t="shared" si="11"/>
        <v>0</v>
      </c>
      <c r="CY348" s="162">
        <f t="shared" ref="CY348:ET348" si="1701">MAX(BB348-E348,0)</f>
        <v>0</v>
      </c>
      <c r="CZ348" s="162">
        <f t="shared" si="1701"/>
        <v>0</v>
      </c>
      <c r="DA348" s="162">
        <f t="shared" si="1701"/>
        <v>0</v>
      </c>
      <c r="DB348" s="162">
        <f t="shared" si="1701"/>
        <v>0</v>
      </c>
      <c r="DC348" s="162">
        <f t="shared" si="1701"/>
        <v>0</v>
      </c>
      <c r="DD348" s="162">
        <f t="shared" si="1701"/>
        <v>0</v>
      </c>
      <c r="DE348" s="162">
        <f t="shared" si="1701"/>
        <v>0</v>
      </c>
      <c r="DF348" s="162">
        <f t="shared" si="1701"/>
        <v>0</v>
      </c>
      <c r="DG348" s="162">
        <f t="shared" si="1701"/>
        <v>0</v>
      </c>
      <c r="DH348" s="162">
        <f t="shared" si="1701"/>
        <v>0</v>
      </c>
      <c r="DI348" s="162">
        <f t="shared" si="1701"/>
        <v>0</v>
      </c>
      <c r="DJ348" s="162">
        <f t="shared" si="1701"/>
        <v>0</v>
      </c>
      <c r="DK348" s="162">
        <f t="shared" si="1701"/>
        <v>0</v>
      </c>
      <c r="DL348" s="162">
        <f t="shared" si="1701"/>
        <v>0</v>
      </c>
      <c r="DM348" s="162">
        <f t="shared" si="1701"/>
        <v>0</v>
      </c>
      <c r="DN348" s="162">
        <f t="shared" si="1701"/>
        <v>0</v>
      </c>
      <c r="DO348" s="162">
        <f t="shared" si="1701"/>
        <v>0</v>
      </c>
      <c r="DP348" s="162">
        <f t="shared" si="1701"/>
        <v>0</v>
      </c>
      <c r="DQ348" s="162">
        <f t="shared" si="1701"/>
        <v>0</v>
      </c>
      <c r="DR348" s="162">
        <f t="shared" si="1701"/>
        <v>0</v>
      </c>
      <c r="DS348" s="162">
        <f t="shared" si="1701"/>
        <v>0</v>
      </c>
      <c r="DT348" s="162">
        <f t="shared" si="1701"/>
        <v>0</v>
      </c>
      <c r="DU348" s="162">
        <f t="shared" si="1701"/>
        <v>0</v>
      </c>
      <c r="DV348" s="162">
        <f t="shared" si="1701"/>
        <v>0</v>
      </c>
      <c r="DW348" s="162">
        <f t="shared" si="1701"/>
        <v>0</v>
      </c>
      <c r="DX348" s="162">
        <f t="shared" si="1701"/>
        <v>0</v>
      </c>
      <c r="DY348" s="162">
        <f t="shared" si="1701"/>
        <v>0</v>
      </c>
      <c r="DZ348" s="162">
        <f t="shared" si="1701"/>
        <v>0</v>
      </c>
      <c r="EA348" s="162">
        <f t="shared" si="1701"/>
        <v>0</v>
      </c>
      <c r="EB348" s="162">
        <f t="shared" si="1701"/>
        <v>0</v>
      </c>
      <c r="EC348" s="162">
        <f t="shared" si="1701"/>
        <v>0</v>
      </c>
      <c r="ED348" s="162">
        <f t="shared" si="1701"/>
        <v>0</v>
      </c>
      <c r="EE348" s="162">
        <f t="shared" si="1701"/>
        <v>0</v>
      </c>
      <c r="EF348" s="162">
        <f t="shared" si="1701"/>
        <v>0</v>
      </c>
      <c r="EG348" s="162">
        <f t="shared" si="1701"/>
        <v>0</v>
      </c>
      <c r="EH348" s="162">
        <f t="shared" si="1701"/>
        <v>0</v>
      </c>
      <c r="EI348" s="162">
        <f t="shared" si="1701"/>
        <v>0</v>
      </c>
      <c r="EJ348" s="162">
        <f t="shared" si="1701"/>
        <v>0</v>
      </c>
      <c r="EK348" s="162">
        <f t="shared" si="1701"/>
        <v>0</v>
      </c>
      <c r="EL348" s="162">
        <f t="shared" si="1701"/>
        <v>0</v>
      </c>
      <c r="EM348" s="162">
        <f t="shared" si="1701"/>
        <v>0</v>
      </c>
      <c r="EN348" s="162">
        <f t="shared" si="1701"/>
        <v>0</v>
      </c>
      <c r="EO348" s="162">
        <f t="shared" si="1701"/>
        <v>0</v>
      </c>
      <c r="EP348" s="162">
        <f t="shared" si="1701"/>
        <v>0</v>
      </c>
      <c r="EQ348" s="162">
        <f t="shared" si="1701"/>
        <v>0</v>
      </c>
      <c r="ER348" s="162">
        <f t="shared" si="1701"/>
        <v>0</v>
      </c>
      <c r="ES348" s="162">
        <f t="shared" si="1701"/>
        <v>0</v>
      </c>
      <c r="ET348" s="162">
        <f t="shared" si="1701"/>
        <v>0</v>
      </c>
      <c r="EU348" s="162">
        <f t="shared" si="13"/>
        <v>0</v>
      </c>
      <c r="EV348" s="162">
        <f t="shared" ref="EV348:GQ348" si="1702">BB348-CY348</f>
        <v>0</v>
      </c>
      <c r="EW348" s="162">
        <f t="shared" si="1702"/>
        <v>0</v>
      </c>
      <c r="EX348" s="162">
        <f t="shared" si="1702"/>
        <v>0</v>
      </c>
      <c r="EY348" s="162">
        <f t="shared" si="1702"/>
        <v>0</v>
      </c>
      <c r="EZ348" s="162">
        <f t="shared" si="1702"/>
        <v>0</v>
      </c>
      <c r="FA348" s="162">
        <f t="shared" si="1702"/>
        <v>0</v>
      </c>
      <c r="FB348" s="162">
        <f t="shared" si="1702"/>
        <v>0</v>
      </c>
      <c r="FC348" s="162">
        <f t="shared" si="1702"/>
        <v>0</v>
      </c>
      <c r="FD348" s="162">
        <f t="shared" si="1702"/>
        <v>0</v>
      </c>
      <c r="FE348" s="162">
        <f t="shared" si="1702"/>
        <v>0</v>
      </c>
      <c r="FF348" s="162">
        <f t="shared" si="1702"/>
        <v>0</v>
      </c>
      <c r="FG348" s="162">
        <f t="shared" si="1702"/>
        <v>0</v>
      </c>
      <c r="FH348" s="162">
        <f t="shared" si="1702"/>
        <v>0</v>
      </c>
      <c r="FI348" s="162">
        <f t="shared" si="1702"/>
        <v>0</v>
      </c>
      <c r="FJ348" s="162">
        <f t="shared" si="1702"/>
        <v>0</v>
      </c>
      <c r="FK348" s="162">
        <f t="shared" si="1702"/>
        <v>0</v>
      </c>
      <c r="FL348" s="162">
        <f t="shared" si="1702"/>
        <v>0</v>
      </c>
      <c r="FM348" s="162">
        <f t="shared" si="1702"/>
        <v>0</v>
      </c>
      <c r="FN348" s="162">
        <f t="shared" si="1702"/>
        <v>0</v>
      </c>
      <c r="FO348" s="162">
        <f t="shared" si="1702"/>
        <v>0</v>
      </c>
      <c r="FP348" s="162">
        <f t="shared" si="1702"/>
        <v>0</v>
      </c>
      <c r="FQ348" s="162">
        <f t="shared" si="1702"/>
        <v>0</v>
      </c>
      <c r="FR348" s="162">
        <f t="shared" si="1702"/>
        <v>0</v>
      </c>
      <c r="FS348" s="162">
        <f t="shared" si="1702"/>
        <v>0</v>
      </c>
      <c r="FT348" s="162">
        <f t="shared" si="1702"/>
        <v>0</v>
      </c>
      <c r="FU348" s="162">
        <f t="shared" si="1702"/>
        <v>0</v>
      </c>
      <c r="FV348" s="162">
        <f t="shared" si="1702"/>
        <v>0</v>
      </c>
      <c r="FW348" s="162">
        <f t="shared" si="1702"/>
        <v>0</v>
      </c>
      <c r="FX348" s="162">
        <f t="shared" si="1702"/>
        <v>0</v>
      </c>
      <c r="FY348" s="162">
        <f t="shared" si="1702"/>
        <v>0</v>
      </c>
      <c r="FZ348" s="162">
        <f t="shared" si="1702"/>
        <v>0</v>
      </c>
      <c r="GA348" s="162">
        <f t="shared" si="1702"/>
        <v>0</v>
      </c>
      <c r="GB348" s="162">
        <f t="shared" si="1702"/>
        <v>0</v>
      </c>
      <c r="GC348" s="162">
        <f t="shared" si="1702"/>
        <v>0</v>
      </c>
      <c r="GD348" s="162">
        <f t="shared" si="1702"/>
        <v>0</v>
      </c>
      <c r="GE348" s="162">
        <f t="shared" si="1702"/>
        <v>0</v>
      </c>
      <c r="GF348" s="162">
        <f t="shared" si="1702"/>
        <v>0</v>
      </c>
      <c r="GG348" s="162">
        <f t="shared" si="1702"/>
        <v>0</v>
      </c>
      <c r="GH348" s="162">
        <f t="shared" si="1702"/>
        <v>0</v>
      </c>
      <c r="GI348" s="162">
        <f t="shared" si="1702"/>
        <v>0</v>
      </c>
      <c r="GJ348" s="162">
        <f t="shared" si="1702"/>
        <v>0</v>
      </c>
      <c r="GK348" s="162">
        <f t="shared" si="1702"/>
        <v>0</v>
      </c>
      <c r="GL348" s="162">
        <f t="shared" si="1702"/>
        <v>0</v>
      </c>
      <c r="GM348" s="162">
        <f t="shared" si="1702"/>
        <v>0</v>
      </c>
      <c r="GN348" s="162">
        <f t="shared" si="1702"/>
        <v>0</v>
      </c>
      <c r="GO348" s="162">
        <f t="shared" si="1702"/>
        <v>0</v>
      </c>
      <c r="GP348" s="162">
        <f t="shared" si="1702"/>
        <v>0</v>
      </c>
      <c r="GQ348" s="162">
        <f t="shared" si="1702"/>
        <v>0</v>
      </c>
      <c r="GR348" s="162">
        <f t="shared" si="15"/>
        <v>0</v>
      </c>
      <c r="GS348" s="162">
        <f t="shared" ref="GS348:IN348" si="1703">E348-EV348</f>
        <v>0</v>
      </c>
      <c r="GT348" s="162">
        <f t="shared" si="1703"/>
        <v>0</v>
      </c>
      <c r="GU348" s="162">
        <f t="shared" si="1703"/>
        <v>0</v>
      </c>
      <c r="GV348" s="162">
        <f t="shared" si="1703"/>
        <v>0</v>
      </c>
      <c r="GW348" s="162">
        <f t="shared" si="1703"/>
        <v>0</v>
      </c>
      <c r="GX348" s="162">
        <f t="shared" si="1703"/>
        <v>0</v>
      </c>
      <c r="GY348" s="162">
        <f t="shared" si="1703"/>
        <v>0</v>
      </c>
      <c r="GZ348" s="162">
        <f t="shared" si="1703"/>
        <v>0</v>
      </c>
      <c r="HA348" s="162">
        <f t="shared" si="1703"/>
        <v>0</v>
      </c>
      <c r="HB348" s="162">
        <f t="shared" si="1703"/>
        <v>0</v>
      </c>
      <c r="HC348" s="162">
        <f t="shared" si="1703"/>
        <v>0</v>
      </c>
      <c r="HD348" s="162">
        <f t="shared" si="1703"/>
        <v>0</v>
      </c>
      <c r="HE348" s="162">
        <f t="shared" si="1703"/>
        <v>0</v>
      </c>
      <c r="HF348" s="162">
        <f t="shared" si="1703"/>
        <v>0</v>
      </c>
      <c r="HG348" s="162">
        <f t="shared" si="1703"/>
        <v>0</v>
      </c>
      <c r="HH348" s="162">
        <f t="shared" si="1703"/>
        <v>0</v>
      </c>
      <c r="HI348" s="162">
        <f t="shared" si="1703"/>
        <v>0</v>
      </c>
      <c r="HJ348" s="162">
        <f t="shared" si="1703"/>
        <v>0</v>
      </c>
      <c r="HK348" s="162">
        <f t="shared" si="1703"/>
        <v>0</v>
      </c>
      <c r="HL348" s="162">
        <f t="shared" si="1703"/>
        <v>0</v>
      </c>
      <c r="HM348" s="162">
        <f t="shared" si="1703"/>
        <v>0</v>
      </c>
      <c r="HN348" s="162">
        <f t="shared" si="1703"/>
        <v>0</v>
      </c>
      <c r="HO348" s="162">
        <f t="shared" si="1703"/>
        <v>0</v>
      </c>
      <c r="HP348" s="162">
        <f t="shared" si="1703"/>
        <v>0</v>
      </c>
      <c r="HQ348" s="162">
        <f t="shared" si="1703"/>
        <v>0</v>
      </c>
      <c r="HR348" s="162">
        <f t="shared" si="1703"/>
        <v>0</v>
      </c>
      <c r="HS348" s="162">
        <f t="shared" si="1703"/>
        <v>0</v>
      </c>
      <c r="HT348" s="162">
        <f t="shared" si="1703"/>
        <v>0</v>
      </c>
      <c r="HU348" s="162">
        <f t="shared" si="1703"/>
        <v>0</v>
      </c>
      <c r="HV348" s="162">
        <f t="shared" si="1703"/>
        <v>0</v>
      </c>
      <c r="HW348" s="162">
        <f t="shared" si="1703"/>
        <v>0</v>
      </c>
      <c r="HX348" s="162">
        <f t="shared" si="1703"/>
        <v>0</v>
      </c>
      <c r="HY348" s="162">
        <f t="shared" si="1703"/>
        <v>0</v>
      </c>
      <c r="HZ348" s="162">
        <f t="shared" si="1703"/>
        <v>0</v>
      </c>
      <c r="IA348" s="162">
        <f t="shared" si="1703"/>
        <v>0</v>
      </c>
      <c r="IB348" s="162">
        <f t="shared" si="1703"/>
        <v>0</v>
      </c>
      <c r="IC348" s="162">
        <f t="shared" si="1703"/>
        <v>0</v>
      </c>
      <c r="ID348" s="162">
        <f t="shared" si="1703"/>
        <v>0</v>
      </c>
      <c r="IE348" s="162">
        <f t="shared" si="1703"/>
        <v>0</v>
      </c>
      <c r="IF348" s="162">
        <f t="shared" si="1703"/>
        <v>0</v>
      </c>
      <c r="IG348" s="162">
        <f t="shared" si="1703"/>
        <v>0</v>
      </c>
      <c r="IH348" s="162">
        <f t="shared" si="1703"/>
        <v>0</v>
      </c>
      <c r="II348" s="162">
        <f t="shared" si="1703"/>
        <v>0</v>
      </c>
      <c r="IJ348" s="162">
        <f t="shared" si="1703"/>
        <v>0</v>
      </c>
      <c r="IK348" s="162">
        <f t="shared" si="1703"/>
        <v>0</v>
      </c>
      <c r="IL348" s="162">
        <f t="shared" si="1703"/>
        <v>0</v>
      </c>
      <c r="IM348" s="162">
        <f t="shared" si="1703"/>
        <v>0</v>
      </c>
      <c r="IN348" s="162">
        <f t="shared" si="1703"/>
        <v>0</v>
      </c>
      <c r="IO348" s="162">
        <f t="shared" si="17"/>
        <v>0</v>
      </c>
      <c r="IP348" s="162">
        <f t="shared" si="23"/>
        <v>0</v>
      </c>
      <c r="IQ348" s="162">
        <f t="shared" ref="IQ348:KK348" si="1704">MAX((MIN(CZ348+IP348,$IO$7))-GT348,0)</f>
        <v>0</v>
      </c>
      <c r="IR348" s="162">
        <f t="shared" si="1704"/>
        <v>0</v>
      </c>
      <c r="IS348" s="162">
        <f t="shared" si="1704"/>
        <v>0</v>
      </c>
      <c r="IT348" s="162">
        <f t="shared" si="1704"/>
        <v>0</v>
      </c>
      <c r="IU348" s="162">
        <f t="shared" si="1704"/>
        <v>0</v>
      </c>
      <c r="IV348" s="162">
        <f t="shared" si="1704"/>
        <v>0</v>
      </c>
      <c r="IW348" s="162">
        <f t="shared" si="1704"/>
        <v>0</v>
      </c>
      <c r="IX348" s="162">
        <f t="shared" si="1704"/>
        <v>0</v>
      </c>
      <c r="IY348" s="162">
        <f t="shared" si="1704"/>
        <v>0</v>
      </c>
      <c r="IZ348" s="162">
        <f t="shared" si="1704"/>
        <v>0</v>
      </c>
      <c r="JA348" s="162">
        <f t="shared" si="1704"/>
        <v>0</v>
      </c>
      <c r="JB348" s="162">
        <f t="shared" si="1704"/>
        <v>0</v>
      </c>
      <c r="JC348" s="162">
        <f t="shared" si="1704"/>
        <v>0</v>
      </c>
      <c r="JD348" s="162">
        <f t="shared" si="1704"/>
        <v>0</v>
      </c>
      <c r="JE348" s="162">
        <f t="shared" si="1704"/>
        <v>0</v>
      </c>
      <c r="JF348" s="162">
        <f t="shared" si="1704"/>
        <v>0</v>
      </c>
      <c r="JG348" s="162">
        <f t="shared" si="1704"/>
        <v>0</v>
      </c>
      <c r="JH348" s="162">
        <f t="shared" si="1704"/>
        <v>0</v>
      </c>
      <c r="JI348" s="162">
        <f t="shared" si="1704"/>
        <v>0</v>
      </c>
      <c r="JJ348" s="162">
        <f t="shared" si="1704"/>
        <v>0</v>
      </c>
      <c r="JK348" s="162">
        <f t="shared" si="1704"/>
        <v>0</v>
      </c>
      <c r="JL348" s="162">
        <f t="shared" si="1704"/>
        <v>0</v>
      </c>
      <c r="JM348" s="162">
        <f t="shared" si="1704"/>
        <v>0</v>
      </c>
      <c r="JN348" s="162">
        <f t="shared" si="1704"/>
        <v>0</v>
      </c>
      <c r="JO348" s="162">
        <f t="shared" si="1704"/>
        <v>0</v>
      </c>
      <c r="JP348" s="162">
        <f t="shared" si="1704"/>
        <v>0</v>
      </c>
      <c r="JQ348" s="162">
        <f t="shared" si="1704"/>
        <v>0</v>
      </c>
      <c r="JR348" s="162">
        <f t="shared" si="1704"/>
        <v>0</v>
      </c>
      <c r="JS348" s="162">
        <f t="shared" si="1704"/>
        <v>0</v>
      </c>
      <c r="JT348" s="162">
        <f t="shared" si="1704"/>
        <v>0</v>
      </c>
      <c r="JU348" s="162">
        <f t="shared" si="1704"/>
        <v>0</v>
      </c>
      <c r="JV348" s="162">
        <f t="shared" si="1704"/>
        <v>0</v>
      </c>
      <c r="JW348" s="162">
        <f t="shared" si="1704"/>
        <v>0</v>
      </c>
      <c r="JX348" s="162">
        <f t="shared" si="1704"/>
        <v>0</v>
      </c>
      <c r="JY348" s="162">
        <f t="shared" si="1704"/>
        <v>0</v>
      </c>
      <c r="JZ348" s="162">
        <f t="shared" si="1704"/>
        <v>0</v>
      </c>
      <c r="KA348" s="162">
        <f t="shared" si="1704"/>
        <v>0</v>
      </c>
      <c r="KB348" s="162">
        <f t="shared" si="1704"/>
        <v>0</v>
      </c>
      <c r="KC348" s="162">
        <f t="shared" si="1704"/>
        <v>0</v>
      </c>
      <c r="KD348" s="162">
        <f t="shared" si="1704"/>
        <v>0</v>
      </c>
      <c r="KE348" s="162">
        <f t="shared" si="1704"/>
        <v>0</v>
      </c>
      <c r="KF348" s="162">
        <f t="shared" si="1704"/>
        <v>0</v>
      </c>
      <c r="KG348" s="162">
        <f t="shared" si="1704"/>
        <v>0</v>
      </c>
      <c r="KH348" s="162">
        <f t="shared" si="1704"/>
        <v>0</v>
      </c>
      <c r="KI348" s="162">
        <f t="shared" si="1704"/>
        <v>0</v>
      </c>
      <c r="KJ348" s="162">
        <f t="shared" si="1704"/>
        <v>0</v>
      </c>
      <c r="KK348" s="162">
        <f t="shared" si="1704"/>
        <v>0</v>
      </c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N348" s="1"/>
    </row>
    <row r="349" ht="14.25" customHeight="1" spans="1:326" x14ac:dyDescent="0.25">
      <c r="A349" s="1">
        <v>12</v>
      </c>
      <c r="B349" s="1">
        <f t="shared" ref="B349:C349" si="1705">B348+1</f>
        <v>339</v>
      </c>
      <c r="C349" s="232">
        <f t="shared" si="1705"/>
        <v>43804</v>
      </c>
      <c r="D349" s="162">
        <f t="shared" si="9"/>
        <v>0</v>
      </c>
      <c r="E349" s="162">
        <f>(SUMIFS(Profile!$F$2:$F$17521,Profile!$B$2:$B$17521,$B349,Profile!$C$2:$C$17521,E$8))*$C$6</f>
        <v>0</v>
      </c>
      <c r="F349" s="162">
        <f>(SUMIFS(Profile!$F$2:$F$17521,Profile!$B$2:$B$17521,$B349,Profile!$C$2:$C$17521,F$8))*$C$6</f>
        <v>0</v>
      </c>
      <c r="G349" s="162">
        <f>(SUMIFS(Profile!$F$2:$F$17521,Profile!$B$2:$B$17521,$B349,Profile!$C$2:$C$17521,G$8))*$C$6</f>
        <v>0</v>
      </c>
      <c r="H349" s="162">
        <f>(SUMIFS(Profile!$F$2:$F$17521,Profile!$B$2:$B$17521,$B349,Profile!$C$2:$C$17521,H$8))*$C$6</f>
        <v>0</v>
      </c>
      <c r="I349" s="162">
        <f>(SUMIFS(Profile!$F$2:$F$17521,Profile!$B$2:$B$17521,$B349,Profile!$C$2:$C$17521,I$8))*$C$6</f>
        <v>0</v>
      </c>
      <c r="J349" s="162">
        <f>(SUMIFS(Profile!$F$2:$F$17521,Profile!$B$2:$B$17521,$B349,Profile!$C$2:$C$17521,J$8))*$C$6</f>
        <v>0</v>
      </c>
      <c r="K349" s="162">
        <f>(SUMIFS(Profile!$F$2:$F$17521,Profile!$B$2:$B$17521,$B349,Profile!$C$2:$C$17521,K$8))*$C$6</f>
        <v>0</v>
      </c>
      <c r="L349" s="162">
        <f>(SUMIFS(Profile!$F$2:$F$17521,Profile!$B$2:$B$17521,$B349,Profile!$C$2:$C$17521,L$8))*$C$6</f>
        <v>0</v>
      </c>
      <c r="M349" s="162">
        <f>(SUMIFS(Profile!$F$2:$F$17521,Profile!$B$2:$B$17521,$B349,Profile!$C$2:$C$17521,M$8))*$C$6</f>
        <v>0</v>
      </c>
      <c r="N349" s="162">
        <f>(SUMIFS(Profile!$F$2:$F$17521,Profile!$B$2:$B$17521,$B349,Profile!$C$2:$C$17521,N$8))*$C$6</f>
        <v>0</v>
      </c>
      <c r="O349" s="162">
        <f>(SUMIFS(Profile!$F$2:$F$17521,Profile!$B$2:$B$17521,$B349,Profile!$C$2:$C$17521,O$8))*$C$6</f>
        <v>0</v>
      </c>
      <c r="P349" s="162">
        <f>(SUMIFS(Profile!$F$2:$F$17521,Profile!$B$2:$B$17521,$B349,Profile!$C$2:$C$17521,P$8))*$C$6</f>
        <v>0</v>
      </c>
      <c r="Q349" s="162">
        <f>(SUMIFS(Profile!$F$2:$F$17521,Profile!$B$2:$B$17521,$B349,Profile!$C$2:$C$17521,Q$8))*$C$6</f>
        <v>0</v>
      </c>
      <c r="R349" s="162">
        <f>(SUMIFS(Profile!$F$2:$F$17521,Profile!$B$2:$B$17521,$B349,Profile!$C$2:$C$17521,R$8))*$C$6</f>
        <v>0</v>
      </c>
      <c r="S349" s="162">
        <f>(SUMIFS(Profile!$F$2:$F$17521,Profile!$B$2:$B$17521,$B349,Profile!$C$2:$C$17521,S$8))*$C$6</f>
        <v>0</v>
      </c>
      <c r="T349" s="162">
        <f>(SUMIFS(Profile!$F$2:$F$17521,Profile!$B$2:$B$17521,$B349,Profile!$C$2:$C$17521,T$8))*$C$6</f>
        <v>0</v>
      </c>
      <c r="U349" s="162">
        <f>(SUMIFS(Profile!$F$2:$F$17521,Profile!$B$2:$B$17521,$B349,Profile!$C$2:$C$17521,U$8))*$C$6</f>
        <v>0</v>
      </c>
      <c r="V349" s="162">
        <f>(SUMIFS(Profile!$F$2:$F$17521,Profile!$B$2:$B$17521,$B349,Profile!$C$2:$C$17521,V$8))*$C$6</f>
        <v>0</v>
      </c>
      <c r="W349" s="162">
        <f>(SUMIFS(Profile!$F$2:$F$17521,Profile!$B$2:$B$17521,$B349,Profile!$C$2:$C$17521,W$8))*$C$6</f>
        <v>0</v>
      </c>
      <c r="X349" s="162">
        <f>(SUMIFS(Profile!$F$2:$F$17521,Profile!$B$2:$B$17521,$B349,Profile!$C$2:$C$17521,X$8))*$C$6</f>
        <v>0</v>
      </c>
      <c r="Y349" s="162">
        <f>(SUMIFS(Profile!$F$2:$F$17521,Profile!$B$2:$B$17521,$B349,Profile!$C$2:$C$17521,Y$8))*$C$6</f>
        <v>0</v>
      </c>
      <c r="Z349" s="162">
        <f>(SUMIFS(Profile!$F$2:$F$17521,Profile!$B$2:$B$17521,$B349,Profile!$C$2:$C$17521,Z$8))*$C$6</f>
        <v>0</v>
      </c>
      <c r="AA349" s="162">
        <f>(SUMIFS(Profile!$F$2:$F$17521,Profile!$B$2:$B$17521,$B349,Profile!$C$2:$C$17521,AA$8))*$C$6</f>
        <v>0</v>
      </c>
      <c r="AB349" s="162">
        <f>(SUMIFS(Profile!$F$2:$F$17521,Profile!$B$2:$B$17521,$B349,Profile!$C$2:$C$17521,AB$8))*$C$6</f>
        <v>0</v>
      </c>
      <c r="AC349" s="162">
        <f>(SUMIFS(Profile!$F$2:$F$17521,Profile!$B$2:$B$17521,$B349,Profile!$C$2:$C$17521,AC$8))*$C$6</f>
        <v>0</v>
      </c>
      <c r="AD349" s="162">
        <f>(SUMIFS(Profile!$F$2:$F$17521,Profile!$B$2:$B$17521,$B349,Profile!$C$2:$C$17521,AD$8))*$C$6</f>
        <v>0</v>
      </c>
      <c r="AE349" s="162">
        <f>(SUMIFS(Profile!$F$2:$F$17521,Profile!$B$2:$B$17521,$B349,Profile!$C$2:$C$17521,AE$8))*$C$6</f>
        <v>0</v>
      </c>
      <c r="AF349" s="162">
        <f>(SUMIFS(Profile!$F$2:$F$17521,Profile!$B$2:$B$17521,$B349,Profile!$C$2:$C$17521,AF$8))*$C$6</f>
        <v>0</v>
      </c>
      <c r="AG349" s="162">
        <f>(SUMIFS(Profile!$F$2:$F$17521,Profile!$B$2:$B$17521,$B349,Profile!$C$2:$C$17521,AG$8))*$C$6</f>
        <v>0</v>
      </c>
      <c r="AH349" s="162">
        <f>(SUMIFS(Profile!$F$2:$F$17521,Profile!$B$2:$B$17521,$B349,Profile!$C$2:$C$17521,AH$8))*$C$6</f>
        <v>0</v>
      </c>
      <c r="AI349" s="162">
        <f>(SUMIFS(Profile!$F$2:$F$17521,Profile!$B$2:$B$17521,$B349,Profile!$C$2:$C$17521,AI$8))*$C$6</f>
        <v>0</v>
      </c>
      <c r="AJ349" s="162">
        <f>(SUMIFS(Profile!$F$2:$F$17521,Profile!$B$2:$B$17521,$B349,Profile!$C$2:$C$17521,AJ$8))*$C$6</f>
        <v>0</v>
      </c>
      <c r="AK349" s="162">
        <f>(SUMIFS(Profile!$F$2:$F$17521,Profile!$B$2:$B$17521,$B349,Profile!$C$2:$C$17521,AK$8))*$C$6</f>
        <v>0</v>
      </c>
      <c r="AL349" s="162">
        <f>(SUMIFS(Profile!$F$2:$F$17521,Profile!$B$2:$B$17521,$B349,Profile!$C$2:$C$17521,AL$8))*$C$6</f>
        <v>0</v>
      </c>
      <c r="AM349" s="162">
        <f>(SUMIFS(Profile!$F$2:$F$17521,Profile!$B$2:$B$17521,$B349,Profile!$C$2:$C$17521,AM$8))*$C$6</f>
        <v>0</v>
      </c>
      <c r="AN349" s="162">
        <f>(SUMIFS(Profile!$F$2:$F$17521,Profile!$B$2:$B$17521,$B349,Profile!$C$2:$C$17521,AN$8))*$C$6</f>
        <v>0</v>
      </c>
      <c r="AO349" s="162">
        <f>(SUMIFS(Profile!$F$2:$F$17521,Profile!$B$2:$B$17521,$B349,Profile!$C$2:$C$17521,AO$8))*$C$6</f>
        <v>0</v>
      </c>
      <c r="AP349" s="162">
        <f>(SUMIFS(Profile!$F$2:$F$17521,Profile!$B$2:$B$17521,$B349,Profile!$C$2:$C$17521,AP$8))*$C$6</f>
        <v>0</v>
      </c>
      <c r="AQ349" s="162">
        <f>(SUMIFS(Profile!$F$2:$F$17521,Profile!$B$2:$B$17521,$B349,Profile!$C$2:$C$17521,AQ$8))*$C$6</f>
        <v>0</v>
      </c>
      <c r="AR349" s="162">
        <f>(SUMIFS(Profile!$F$2:$F$17521,Profile!$B$2:$B$17521,$B349,Profile!$C$2:$C$17521,AR$8))*$C$6</f>
        <v>0</v>
      </c>
      <c r="AS349" s="162">
        <f>(SUMIFS(Profile!$F$2:$F$17521,Profile!$B$2:$B$17521,$B349,Profile!$C$2:$C$17521,AS$8))*$C$6</f>
        <v>0</v>
      </c>
      <c r="AT349" s="162">
        <f>(SUMIFS(Profile!$F$2:$F$17521,Profile!$B$2:$B$17521,$B349,Profile!$C$2:$C$17521,AT$8))*$C$6</f>
        <v>0</v>
      </c>
      <c r="AU349" s="162">
        <f>(SUMIFS(Profile!$F$2:$F$17521,Profile!$B$2:$B$17521,$B349,Profile!$C$2:$C$17521,AU$8))*$C$6</f>
        <v>0</v>
      </c>
      <c r="AV349" s="162">
        <f>(SUMIFS(Profile!$F$2:$F$17521,Profile!$B$2:$B$17521,$B349,Profile!$C$2:$C$17521,AV$8))*$C$6</f>
        <v>0</v>
      </c>
      <c r="AW349" s="162">
        <f>(SUMIFS(Profile!$F$2:$F$17521,Profile!$B$2:$B$17521,$B349,Profile!$C$2:$C$17521,AW$8))*$C$6</f>
        <v>0</v>
      </c>
      <c r="AX349" s="162">
        <f>(SUMIFS(Profile!$F$2:$F$17521,Profile!$B$2:$B$17521,$B349,Profile!$C$2:$C$17521,AX$8))*$C$6</f>
        <v>0</v>
      </c>
      <c r="AY349" s="162">
        <f>(SUMIFS(Profile!$F$2:$F$17521,Profile!$B$2:$B$17521,$B349,Profile!$C$2:$C$17521,AY$8))*$C$6</f>
        <v>0</v>
      </c>
      <c r="AZ349" s="162">
        <f>(SUMIFS(Profile!$F$2:$F$17521,Profile!$B$2:$B$17521,$B349,Profile!$C$2:$C$17521,AZ$8))*$C$6</f>
        <v>0</v>
      </c>
      <c r="BA349" s="162">
        <f t="shared" si="10"/>
        <v>0</v>
      </c>
      <c r="BB349" s="162">
        <f>(SUMIFS(Profile!$E$2:$E$17521,Profile!$B$2:$B$17521,$B349,Profile!$C$2:$C$17521,BB$8))*$C$9</f>
        <v>0</v>
      </c>
      <c r="BC349" s="162">
        <f>(SUMIFS(Profile!$E$2:$E$17521,Profile!$B$2:$B$17521,$B349,Profile!$C$2:$C$17521,BC$8))*$C$9</f>
        <v>0</v>
      </c>
      <c r="BD349" s="162">
        <f>(SUMIFS(Profile!$E$2:$E$17521,Profile!$B$2:$B$17521,$B349,Profile!$C$2:$C$17521,BD$8))*$C$9</f>
        <v>0</v>
      </c>
      <c r="BE349" s="162">
        <f>(SUMIFS(Profile!$E$2:$E$17521,Profile!$B$2:$B$17521,$B349,Profile!$C$2:$C$17521,BE$8))*$C$9</f>
        <v>0</v>
      </c>
      <c r="BF349" s="162">
        <f>(SUMIFS(Profile!$E$2:$E$17521,Profile!$B$2:$B$17521,$B349,Profile!$C$2:$C$17521,BF$8))*$C$9</f>
        <v>0</v>
      </c>
      <c r="BG349" s="162">
        <f>(SUMIFS(Profile!$E$2:$E$17521,Profile!$B$2:$B$17521,$B349,Profile!$C$2:$C$17521,BG$8))*$C$9</f>
        <v>0</v>
      </c>
      <c r="BH349" s="162">
        <f>(SUMIFS(Profile!$E$2:$E$17521,Profile!$B$2:$B$17521,$B349,Profile!$C$2:$C$17521,BH$8))*$C$9</f>
        <v>0</v>
      </c>
      <c r="BI349" s="162">
        <f>(SUMIFS(Profile!$E$2:$E$17521,Profile!$B$2:$B$17521,$B349,Profile!$C$2:$C$17521,BI$8))*$C$9</f>
        <v>0</v>
      </c>
      <c r="BJ349" s="162">
        <f>(SUMIFS(Profile!$E$2:$E$17521,Profile!$B$2:$B$17521,$B349,Profile!$C$2:$C$17521,BJ$8))*$C$9</f>
        <v>0</v>
      </c>
      <c r="BK349" s="162">
        <f>(SUMIFS(Profile!$E$2:$E$17521,Profile!$B$2:$B$17521,$B349,Profile!$C$2:$C$17521,BK$8))*$C$9</f>
        <v>0</v>
      </c>
      <c r="BL349" s="162">
        <f>(SUMIFS(Profile!$E$2:$E$17521,Profile!$B$2:$B$17521,$B349,Profile!$C$2:$C$17521,BL$8))*$C$9</f>
        <v>0</v>
      </c>
      <c r="BM349" s="162">
        <f>(SUMIFS(Profile!$E$2:$E$17521,Profile!$B$2:$B$17521,$B349,Profile!$C$2:$C$17521,BM$8))*$C$9</f>
        <v>0</v>
      </c>
      <c r="BN349" s="162">
        <f>(SUMIFS(Profile!$E$2:$E$17521,Profile!$B$2:$B$17521,$B349,Profile!$C$2:$C$17521,BN$8))*$C$9</f>
        <v>0</v>
      </c>
      <c r="BO349" s="162">
        <f>(SUMIFS(Profile!$E$2:$E$17521,Profile!$B$2:$B$17521,$B349,Profile!$C$2:$C$17521,BO$8))*$C$9</f>
        <v>0</v>
      </c>
      <c r="BP349" s="162">
        <f>(SUMIFS(Profile!$E$2:$E$17521,Profile!$B$2:$B$17521,$B349,Profile!$C$2:$C$17521,BP$8))*$C$9</f>
        <v>0</v>
      </c>
      <c r="BQ349" s="162">
        <f>(SUMIFS(Profile!$E$2:$E$17521,Profile!$B$2:$B$17521,$B349,Profile!$C$2:$C$17521,BQ$8))*$C$9</f>
        <v>0</v>
      </c>
      <c r="BR349" s="162">
        <f>(SUMIFS(Profile!$E$2:$E$17521,Profile!$B$2:$B$17521,$B349,Profile!$C$2:$C$17521,BR$8))*$C$9</f>
        <v>0</v>
      </c>
      <c r="BS349" s="162">
        <f>(SUMIFS(Profile!$E$2:$E$17521,Profile!$B$2:$B$17521,$B349,Profile!$C$2:$C$17521,BS$8))*$C$9</f>
        <v>0</v>
      </c>
      <c r="BT349" s="162">
        <f>(SUMIFS(Profile!$E$2:$E$17521,Profile!$B$2:$B$17521,$B349,Profile!$C$2:$C$17521,BT$8))*$C$9</f>
        <v>0</v>
      </c>
      <c r="BU349" s="162">
        <f>(SUMIFS(Profile!$E$2:$E$17521,Profile!$B$2:$B$17521,$B349,Profile!$C$2:$C$17521,BU$8))*$C$9</f>
        <v>0</v>
      </c>
      <c r="BV349" s="162">
        <f>(SUMIFS(Profile!$E$2:$E$17521,Profile!$B$2:$B$17521,$B349,Profile!$C$2:$C$17521,BV$8))*$C$9</f>
        <v>0</v>
      </c>
      <c r="BW349" s="162">
        <f>(SUMIFS(Profile!$E$2:$E$17521,Profile!$B$2:$B$17521,$B349,Profile!$C$2:$C$17521,BW$8))*$C$9</f>
        <v>0</v>
      </c>
      <c r="BX349" s="162">
        <f>(SUMIFS(Profile!$E$2:$E$17521,Profile!$B$2:$B$17521,$B349,Profile!$C$2:$C$17521,BX$8))*$C$9</f>
        <v>0</v>
      </c>
      <c r="BY349" s="162">
        <f>(SUMIFS(Profile!$E$2:$E$17521,Profile!$B$2:$B$17521,$B349,Profile!$C$2:$C$17521,BY$8))*$C$9</f>
        <v>0</v>
      </c>
      <c r="BZ349" s="162">
        <f>(SUMIFS(Profile!$E$2:$E$17521,Profile!$B$2:$B$17521,$B349,Profile!$C$2:$C$17521,BZ$8))*$C$9</f>
        <v>0</v>
      </c>
      <c r="CA349" s="162">
        <f>(SUMIFS(Profile!$E$2:$E$17521,Profile!$B$2:$B$17521,$B349,Profile!$C$2:$C$17521,CA$8))*$C$9</f>
        <v>0</v>
      </c>
      <c r="CB349" s="162">
        <f>(SUMIFS(Profile!$E$2:$E$17521,Profile!$B$2:$B$17521,$B349,Profile!$C$2:$C$17521,CB$8))*$C$9</f>
        <v>0</v>
      </c>
      <c r="CC349" s="162">
        <f>(SUMIFS(Profile!$E$2:$E$17521,Profile!$B$2:$B$17521,$B349,Profile!$C$2:$C$17521,CC$8))*$C$9</f>
        <v>0</v>
      </c>
      <c r="CD349" s="162">
        <f>(SUMIFS(Profile!$E$2:$E$17521,Profile!$B$2:$B$17521,$B349,Profile!$C$2:$C$17521,CD$8))*$C$9</f>
        <v>0</v>
      </c>
      <c r="CE349" s="162">
        <f>(SUMIFS(Profile!$E$2:$E$17521,Profile!$B$2:$B$17521,$B349,Profile!$C$2:$C$17521,CE$8))*$C$9</f>
        <v>0</v>
      </c>
      <c r="CF349" s="162">
        <f>(SUMIFS(Profile!$E$2:$E$17521,Profile!$B$2:$B$17521,$B349,Profile!$C$2:$C$17521,CF$8))*$C$9</f>
        <v>0</v>
      </c>
      <c r="CG349" s="162">
        <f>(SUMIFS(Profile!$E$2:$E$17521,Profile!$B$2:$B$17521,$B349,Profile!$C$2:$C$17521,CG$8))*$C$9</f>
        <v>0</v>
      </c>
      <c r="CH349" s="162">
        <f>(SUMIFS(Profile!$E$2:$E$17521,Profile!$B$2:$B$17521,$B349,Profile!$C$2:$C$17521,CH$8))*$C$9</f>
        <v>0</v>
      </c>
      <c r="CI349" s="162">
        <f>(SUMIFS(Profile!$E$2:$E$17521,Profile!$B$2:$B$17521,$B349,Profile!$C$2:$C$17521,CI$8))*$C$9</f>
        <v>0</v>
      </c>
      <c r="CJ349" s="162">
        <f>(SUMIFS(Profile!$E$2:$E$17521,Profile!$B$2:$B$17521,$B349,Profile!$C$2:$C$17521,CJ$8))*$C$9</f>
        <v>0</v>
      </c>
      <c r="CK349" s="162">
        <f>(SUMIFS(Profile!$E$2:$E$17521,Profile!$B$2:$B$17521,$B349,Profile!$C$2:$C$17521,CK$8))*$C$9</f>
        <v>0</v>
      </c>
      <c r="CL349" s="162">
        <f>(SUMIFS(Profile!$E$2:$E$17521,Profile!$B$2:$B$17521,$B349,Profile!$C$2:$C$17521,CL$8))*$C$9</f>
        <v>0</v>
      </c>
      <c r="CM349" s="162">
        <f>(SUMIFS(Profile!$E$2:$E$17521,Profile!$B$2:$B$17521,$B349,Profile!$C$2:$C$17521,CM$8))*$C$9</f>
        <v>0</v>
      </c>
      <c r="CN349" s="162">
        <f>(SUMIFS(Profile!$E$2:$E$17521,Profile!$B$2:$B$17521,$B349,Profile!$C$2:$C$17521,CN$8))*$C$9</f>
        <v>0</v>
      </c>
      <c r="CO349" s="162">
        <f>(SUMIFS(Profile!$E$2:$E$17521,Profile!$B$2:$B$17521,$B349,Profile!$C$2:$C$17521,CO$8))*$C$9</f>
        <v>0</v>
      </c>
      <c r="CP349" s="162">
        <f>(SUMIFS(Profile!$E$2:$E$17521,Profile!$B$2:$B$17521,$B349,Profile!$C$2:$C$17521,CP$8))*$C$9</f>
        <v>0</v>
      </c>
      <c r="CQ349" s="162">
        <f>(SUMIFS(Profile!$E$2:$E$17521,Profile!$B$2:$B$17521,$B349,Profile!$C$2:$C$17521,CQ$8))*$C$9</f>
        <v>0</v>
      </c>
      <c r="CR349" s="162">
        <f>(SUMIFS(Profile!$E$2:$E$17521,Profile!$B$2:$B$17521,$B349,Profile!$C$2:$C$17521,CR$8))*$C$9</f>
        <v>0</v>
      </c>
      <c r="CS349" s="162">
        <f>(SUMIFS(Profile!$E$2:$E$17521,Profile!$B$2:$B$17521,$B349,Profile!$C$2:$C$17521,CS$8))*$C$9</f>
        <v>0</v>
      </c>
      <c r="CT349" s="162">
        <f>(SUMIFS(Profile!$E$2:$E$17521,Profile!$B$2:$B$17521,$B349,Profile!$C$2:$C$17521,CT$8))*$C$9</f>
        <v>0</v>
      </c>
      <c r="CU349" s="162">
        <f>(SUMIFS(Profile!$E$2:$E$17521,Profile!$B$2:$B$17521,$B349,Profile!$C$2:$C$17521,CU$8))*$C$9</f>
        <v>0</v>
      </c>
      <c r="CV349" s="162">
        <f>(SUMIFS(Profile!$E$2:$E$17521,Profile!$B$2:$B$17521,$B349,Profile!$C$2:$C$17521,CV$8))*$C$9</f>
        <v>0</v>
      </c>
      <c r="CW349" s="162">
        <f>(SUMIFS(Profile!$E$2:$E$17521,Profile!$B$2:$B$17521,$B349,Profile!$C$2:$C$17521,CW$8))*$C$9</f>
        <v>0</v>
      </c>
      <c r="CX349" s="162">
        <f t="shared" si="11"/>
        <v>0</v>
      </c>
      <c r="CY349" s="162">
        <f t="shared" ref="CY349:ET349" si="1706">MAX(BB349-E349,0)</f>
        <v>0</v>
      </c>
      <c r="CZ349" s="162">
        <f t="shared" si="1706"/>
        <v>0</v>
      </c>
      <c r="DA349" s="162">
        <f t="shared" si="1706"/>
        <v>0</v>
      </c>
      <c r="DB349" s="162">
        <f t="shared" si="1706"/>
        <v>0</v>
      </c>
      <c r="DC349" s="162">
        <f t="shared" si="1706"/>
        <v>0</v>
      </c>
      <c r="DD349" s="162">
        <f t="shared" si="1706"/>
        <v>0</v>
      </c>
      <c r="DE349" s="162">
        <f t="shared" si="1706"/>
        <v>0</v>
      </c>
      <c r="DF349" s="162">
        <f t="shared" si="1706"/>
        <v>0</v>
      </c>
      <c r="DG349" s="162">
        <f t="shared" si="1706"/>
        <v>0</v>
      </c>
      <c r="DH349" s="162">
        <f t="shared" si="1706"/>
        <v>0</v>
      </c>
      <c r="DI349" s="162">
        <f t="shared" si="1706"/>
        <v>0</v>
      </c>
      <c r="DJ349" s="162">
        <f t="shared" si="1706"/>
        <v>0</v>
      </c>
      <c r="DK349" s="162">
        <f t="shared" si="1706"/>
        <v>0</v>
      </c>
      <c r="DL349" s="162">
        <f t="shared" si="1706"/>
        <v>0</v>
      </c>
      <c r="DM349" s="162">
        <f t="shared" si="1706"/>
        <v>0</v>
      </c>
      <c r="DN349" s="162">
        <f t="shared" si="1706"/>
        <v>0</v>
      </c>
      <c r="DO349" s="162">
        <f t="shared" si="1706"/>
        <v>0</v>
      </c>
      <c r="DP349" s="162">
        <f t="shared" si="1706"/>
        <v>0</v>
      </c>
      <c r="DQ349" s="162">
        <f t="shared" si="1706"/>
        <v>0</v>
      </c>
      <c r="DR349" s="162">
        <f t="shared" si="1706"/>
        <v>0</v>
      </c>
      <c r="DS349" s="162">
        <f t="shared" si="1706"/>
        <v>0</v>
      </c>
      <c r="DT349" s="162">
        <f t="shared" si="1706"/>
        <v>0</v>
      </c>
      <c r="DU349" s="162">
        <f t="shared" si="1706"/>
        <v>0</v>
      </c>
      <c r="DV349" s="162">
        <f t="shared" si="1706"/>
        <v>0</v>
      </c>
      <c r="DW349" s="162">
        <f t="shared" si="1706"/>
        <v>0</v>
      </c>
      <c r="DX349" s="162">
        <f t="shared" si="1706"/>
        <v>0</v>
      </c>
      <c r="DY349" s="162">
        <f t="shared" si="1706"/>
        <v>0</v>
      </c>
      <c r="DZ349" s="162">
        <f t="shared" si="1706"/>
        <v>0</v>
      </c>
      <c r="EA349" s="162">
        <f t="shared" si="1706"/>
        <v>0</v>
      </c>
      <c r="EB349" s="162">
        <f t="shared" si="1706"/>
        <v>0</v>
      </c>
      <c r="EC349" s="162">
        <f t="shared" si="1706"/>
        <v>0</v>
      </c>
      <c r="ED349" s="162">
        <f t="shared" si="1706"/>
        <v>0</v>
      </c>
      <c r="EE349" s="162">
        <f t="shared" si="1706"/>
        <v>0</v>
      </c>
      <c r="EF349" s="162">
        <f t="shared" si="1706"/>
        <v>0</v>
      </c>
      <c r="EG349" s="162">
        <f t="shared" si="1706"/>
        <v>0</v>
      </c>
      <c r="EH349" s="162">
        <f t="shared" si="1706"/>
        <v>0</v>
      </c>
      <c r="EI349" s="162">
        <f t="shared" si="1706"/>
        <v>0</v>
      </c>
      <c r="EJ349" s="162">
        <f t="shared" si="1706"/>
        <v>0</v>
      </c>
      <c r="EK349" s="162">
        <f t="shared" si="1706"/>
        <v>0</v>
      </c>
      <c r="EL349" s="162">
        <f t="shared" si="1706"/>
        <v>0</v>
      </c>
      <c r="EM349" s="162">
        <f t="shared" si="1706"/>
        <v>0</v>
      </c>
      <c r="EN349" s="162">
        <f t="shared" si="1706"/>
        <v>0</v>
      </c>
      <c r="EO349" s="162">
        <f t="shared" si="1706"/>
        <v>0</v>
      </c>
      <c r="EP349" s="162">
        <f t="shared" si="1706"/>
        <v>0</v>
      </c>
      <c r="EQ349" s="162">
        <f t="shared" si="1706"/>
        <v>0</v>
      </c>
      <c r="ER349" s="162">
        <f t="shared" si="1706"/>
        <v>0</v>
      </c>
      <c r="ES349" s="162">
        <f t="shared" si="1706"/>
        <v>0</v>
      </c>
      <c r="ET349" s="162">
        <f t="shared" si="1706"/>
        <v>0</v>
      </c>
      <c r="EU349" s="162">
        <f t="shared" si="13"/>
        <v>0</v>
      </c>
      <c r="EV349" s="162">
        <f t="shared" ref="EV349:GQ349" si="1707">BB349-CY349</f>
        <v>0</v>
      </c>
      <c r="EW349" s="162">
        <f t="shared" si="1707"/>
        <v>0</v>
      </c>
      <c r="EX349" s="162">
        <f t="shared" si="1707"/>
        <v>0</v>
      </c>
      <c r="EY349" s="162">
        <f t="shared" si="1707"/>
        <v>0</v>
      </c>
      <c r="EZ349" s="162">
        <f t="shared" si="1707"/>
        <v>0</v>
      </c>
      <c r="FA349" s="162">
        <f t="shared" si="1707"/>
        <v>0</v>
      </c>
      <c r="FB349" s="162">
        <f t="shared" si="1707"/>
        <v>0</v>
      </c>
      <c r="FC349" s="162">
        <f t="shared" si="1707"/>
        <v>0</v>
      </c>
      <c r="FD349" s="162">
        <f t="shared" si="1707"/>
        <v>0</v>
      </c>
      <c r="FE349" s="162">
        <f t="shared" si="1707"/>
        <v>0</v>
      </c>
      <c r="FF349" s="162">
        <f t="shared" si="1707"/>
        <v>0</v>
      </c>
      <c r="FG349" s="162">
        <f t="shared" si="1707"/>
        <v>0</v>
      </c>
      <c r="FH349" s="162">
        <f t="shared" si="1707"/>
        <v>0</v>
      </c>
      <c r="FI349" s="162">
        <f t="shared" si="1707"/>
        <v>0</v>
      </c>
      <c r="FJ349" s="162">
        <f t="shared" si="1707"/>
        <v>0</v>
      </c>
      <c r="FK349" s="162">
        <f t="shared" si="1707"/>
        <v>0</v>
      </c>
      <c r="FL349" s="162">
        <f t="shared" si="1707"/>
        <v>0</v>
      </c>
      <c r="FM349" s="162">
        <f t="shared" si="1707"/>
        <v>0</v>
      </c>
      <c r="FN349" s="162">
        <f t="shared" si="1707"/>
        <v>0</v>
      </c>
      <c r="FO349" s="162">
        <f t="shared" si="1707"/>
        <v>0</v>
      </c>
      <c r="FP349" s="162">
        <f t="shared" si="1707"/>
        <v>0</v>
      </c>
      <c r="FQ349" s="162">
        <f t="shared" si="1707"/>
        <v>0</v>
      </c>
      <c r="FR349" s="162">
        <f t="shared" si="1707"/>
        <v>0</v>
      </c>
      <c r="FS349" s="162">
        <f t="shared" si="1707"/>
        <v>0</v>
      </c>
      <c r="FT349" s="162">
        <f t="shared" si="1707"/>
        <v>0</v>
      </c>
      <c r="FU349" s="162">
        <f t="shared" si="1707"/>
        <v>0</v>
      </c>
      <c r="FV349" s="162">
        <f t="shared" si="1707"/>
        <v>0</v>
      </c>
      <c r="FW349" s="162">
        <f t="shared" si="1707"/>
        <v>0</v>
      </c>
      <c r="FX349" s="162">
        <f t="shared" si="1707"/>
        <v>0</v>
      </c>
      <c r="FY349" s="162">
        <f t="shared" si="1707"/>
        <v>0</v>
      </c>
      <c r="FZ349" s="162">
        <f t="shared" si="1707"/>
        <v>0</v>
      </c>
      <c r="GA349" s="162">
        <f t="shared" si="1707"/>
        <v>0</v>
      </c>
      <c r="GB349" s="162">
        <f t="shared" si="1707"/>
        <v>0</v>
      </c>
      <c r="GC349" s="162">
        <f t="shared" si="1707"/>
        <v>0</v>
      </c>
      <c r="GD349" s="162">
        <f t="shared" si="1707"/>
        <v>0</v>
      </c>
      <c r="GE349" s="162">
        <f t="shared" si="1707"/>
        <v>0</v>
      </c>
      <c r="GF349" s="162">
        <f t="shared" si="1707"/>
        <v>0</v>
      </c>
      <c r="GG349" s="162">
        <f t="shared" si="1707"/>
        <v>0</v>
      </c>
      <c r="GH349" s="162">
        <f t="shared" si="1707"/>
        <v>0</v>
      </c>
      <c r="GI349" s="162">
        <f t="shared" si="1707"/>
        <v>0</v>
      </c>
      <c r="GJ349" s="162">
        <f t="shared" si="1707"/>
        <v>0</v>
      </c>
      <c r="GK349" s="162">
        <f t="shared" si="1707"/>
        <v>0</v>
      </c>
      <c r="GL349" s="162">
        <f t="shared" si="1707"/>
        <v>0</v>
      </c>
      <c r="GM349" s="162">
        <f t="shared" si="1707"/>
        <v>0</v>
      </c>
      <c r="GN349" s="162">
        <f t="shared" si="1707"/>
        <v>0</v>
      </c>
      <c r="GO349" s="162">
        <f t="shared" si="1707"/>
        <v>0</v>
      </c>
      <c r="GP349" s="162">
        <f t="shared" si="1707"/>
        <v>0</v>
      </c>
      <c r="GQ349" s="162">
        <f t="shared" si="1707"/>
        <v>0</v>
      </c>
      <c r="GR349" s="162">
        <f t="shared" si="15"/>
        <v>0</v>
      </c>
      <c r="GS349" s="162">
        <f t="shared" ref="GS349:IN349" si="1708">E349-EV349</f>
        <v>0</v>
      </c>
      <c r="GT349" s="162">
        <f t="shared" si="1708"/>
        <v>0</v>
      </c>
      <c r="GU349" s="162">
        <f t="shared" si="1708"/>
        <v>0</v>
      </c>
      <c r="GV349" s="162">
        <f t="shared" si="1708"/>
        <v>0</v>
      </c>
      <c r="GW349" s="162">
        <f t="shared" si="1708"/>
        <v>0</v>
      </c>
      <c r="GX349" s="162">
        <f t="shared" si="1708"/>
        <v>0</v>
      </c>
      <c r="GY349" s="162">
        <f t="shared" si="1708"/>
        <v>0</v>
      </c>
      <c r="GZ349" s="162">
        <f t="shared" si="1708"/>
        <v>0</v>
      </c>
      <c r="HA349" s="162">
        <f t="shared" si="1708"/>
        <v>0</v>
      </c>
      <c r="HB349" s="162">
        <f t="shared" si="1708"/>
        <v>0</v>
      </c>
      <c r="HC349" s="162">
        <f t="shared" si="1708"/>
        <v>0</v>
      </c>
      <c r="HD349" s="162">
        <f t="shared" si="1708"/>
        <v>0</v>
      </c>
      <c r="HE349" s="162">
        <f t="shared" si="1708"/>
        <v>0</v>
      </c>
      <c r="HF349" s="162">
        <f t="shared" si="1708"/>
        <v>0</v>
      </c>
      <c r="HG349" s="162">
        <f t="shared" si="1708"/>
        <v>0</v>
      </c>
      <c r="HH349" s="162">
        <f t="shared" si="1708"/>
        <v>0</v>
      </c>
      <c r="HI349" s="162">
        <f t="shared" si="1708"/>
        <v>0</v>
      </c>
      <c r="HJ349" s="162">
        <f t="shared" si="1708"/>
        <v>0</v>
      </c>
      <c r="HK349" s="162">
        <f t="shared" si="1708"/>
        <v>0</v>
      </c>
      <c r="HL349" s="162">
        <f t="shared" si="1708"/>
        <v>0</v>
      </c>
      <c r="HM349" s="162">
        <f t="shared" si="1708"/>
        <v>0</v>
      </c>
      <c r="HN349" s="162">
        <f t="shared" si="1708"/>
        <v>0</v>
      </c>
      <c r="HO349" s="162">
        <f t="shared" si="1708"/>
        <v>0</v>
      </c>
      <c r="HP349" s="162">
        <f t="shared" si="1708"/>
        <v>0</v>
      </c>
      <c r="HQ349" s="162">
        <f t="shared" si="1708"/>
        <v>0</v>
      </c>
      <c r="HR349" s="162">
        <f t="shared" si="1708"/>
        <v>0</v>
      </c>
      <c r="HS349" s="162">
        <f t="shared" si="1708"/>
        <v>0</v>
      </c>
      <c r="HT349" s="162">
        <f t="shared" si="1708"/>
        <v>0</v>
      </c>
      <c r="HU349" s="162">
        <f t="shared" si="1708"/>
        <v>0</v>
      </c>
      <c r="HV349" s="162">
        <f t="shared" si="1708"/>
        <v>0</v>
      </c>
      <c r="HW349" s="162">
        <f t="shared" si="1708"/>
        <v>0</v>
      </c>
      <c r="HX349" s="162">
        <f t="shared" si="1708"/>
        <v>0</v>
      </c>
      <c r="HY349" s="162">
        <f t="shared" si="1708"/>
        <v>0</v>
      </c>
      <c r="HZ349" s="162">
        <f t="shared" si="1708"/>
        <v>0</v>
      </c>
      <c r="IA349" s="162">
        <f t="shared" si="1708"/>
        <v>0</v>
      </c>
      <c r="IB349" s="162">
        <f t="shared" si="1708"/>
        <v>0</v>
      </c>
      <c r="IC349" s="162">
        <f t="shared" si="1708"/>
        <v>0</v>
      </c>
      <c r="ID349" s="162">
        <f t="shared" si="1708"/>
        <v>0</v>
      </c>
      <c r="IE349" s="162">
        <f t="shared" si="1708"/>
        <v>0</v>
      </c>
      <c r="IF349" s="162">
        <f t="shared" si="1708"/>
        <v>0</v>
      </c>
      <c r="IG349" s="162">
        <f t="shared" si="1708"/>
        <v>0</v>
      </c>
      <c r="IH349" s="162">
        <f t="shared" si="1708"/>
        <v>0</v>
      </c>
      <c r="II349" s="162">
        <f t="shared" si="1708"/>
        <v>0</v>
      </c>
      <c r="IJ349" s="162">
        <f t="shared" si="1708"/>
        <v>0</v>
      </c>
      <c r="IK349" s="162">
        <f t="shared" si="1708"/>
        <v>0</v>
      </c>
      <c r="IL349" s="162">
        <f t="shared" si="1708"/>
        <v>0</v>
      </c>
      <c r="IM349" s="162">
        <f t="shared" si="1708"/>
        <v>0</v>
      </c>
      <c r="IN349" s="162">
        <f t="shared" si="1708"/>
        <v>0</v>
      </c>
      <c r="IO349" s="162">
        <f t="shared" si="17"/>
        <v>0</v>
      </c>
      <c r="IP349" s="162">
        <f t="shared" si="23"/>
        <v>0</v>
      </c>
      <c r="IQ349" s="162">
        <f t="shared" ref="IQ349:KK349" si="1709">MAX((MIN(CZ349+IP349,$IO$7))-GT349,0)</f>
        <v>0</v>
      </c>
      <c r="IR349" s="162">
        <f t="shared" si="1709"/>
        <v>0</v>
      </c>
      <c r="IS349" s="162">
        <f t="shared" si="1709"/>
        <v>0</v>
      </c>
      <c r="IT349" s="162">
        <f t="shared" si="1709"/>
        <v>0</v>
      </c>
      <c r="IU349" s="162">
        <f t="shared" si="1709"/>
        <v>0</v>
      </c>
      <c r="IV349" s="162">
        <f t="shared" si="1709"/>
        <v>0</v>
      </c>
      <c r="IW349" s="162">
        <f t="shared" si="1709"/>
        <v>0</v>
      </c>
      <c r="IX349" s="162">
        <f t="shared" si="1709"/>
        <v>0</v>
      </c>
      <c r="IY349" s="162">
        <f t="shared" si="1709"/>
        <v>0</v>
      </c>
      <c r="IZ349" s="162">
        <f t="shared" si="1709"/>
        <v>0</v>
      </c>
      <c r="JA349" s="162">
        <f t="shared" si="1709"/>
        <v>0</v>
      </c>
      <c r="JB349" s="162">
        <f t="shared" si="1709"/>
        <v>0</v>
      </c>
      <c r="JC349" s="162">
        <f t="shared" si="1709"/>
        <v>0</v>
      </c>
      <c r="JD349" s="162">
        <f t="shared" si="1709"/>
        <v>0</v>
      </c>
      <c r="JE349" s="162">
        <f t="shared" si="1709"/>
        <v>0</v>
      </c>
      <c r="JF349" s="162">
        <f t="shared" si="1709"/>
        <v>0</v>
      </c>
      <c r="JG349" s="162">
        <f t="shared" si="1709"/>
        <v>0</v>
      </c>
      <c r="JH349" s="162">
        <f t="shared" si="1709"/>
        <v>0</v>
      </c>
      <c r="JI349" s="162">
        <f t="shared" si="1709"/>
        <v>0</v>
      </c>
      <c r="JJ349" s="162">
        <f t="shared" si="1709"/>
        <v>0</v>
      </c>
      <c r="JK349" s="162">
        <f t="shared" si="1709"/>
        <v>0</v>
      </c>
      <c r="JL349" s="162">
        <f t="shared" si="1709"/>
        <v>0</v>
      </c>
      <c r="JM349" s="162">
        <f t="shared" si="1709"/>
        <v>0</v>
      </c>
      <c r="JN349" s="162">
        <f t="shared" si="1709"/>
        <v>0</v>
      </c>
      <c r="JO349" s="162">
        <f t="shared" si="1709"/>
        <v>0</v>
      </c>
      <c r="JP349" s="162">
        <f t="shared" si="1709"/>
        <v>0</v>
      </c>
      <c r="JQ349" s="162">
        <f t="shared" si="1709"/>
        <v>0</v>
      </c>
      <c r="JR349" s="162">
        <f t="shared" si="1709"/>
        <v>0</v>
      </c>
      <c r="JS349" s="162">
        <f t="shared" si="1709"/>
        <v>0</v>
      </c>
      <c r="JT349" s="162">
        <f t="shared" si="1709"/>
        <v>0</v>
      </c>
      <c r="JU349" s="162">
        <f t="shared" si="1709"/>
        <v>0</v>
      </c>
      <c r="JV349" s="162">
        <f t="shared" si="1709"/>
        <v>0</v>
      </c>
      <c r="JW349" s="162">
        <f t="shared" si="1709"/>
        <v>0</v>
      </c>
      <c r="JX349" s="162">
        <f t="shared" si="1709"/>
        <v>0</v>
      </c>
      <c r="JY349" s="162">
        <f t="shared" si="1709"/>
        <v>0</v>
      </c>
      <c r="JZ349" s="162">
        <f t="shared" si="1709"/>
        <v>0</v>
      </c>
      <c r="KA349" s="162">
        <f t="shared" si="1709"/>
        <v>0</v>
      </c>
      <c r="KB349" s="162">
        <f t="shared" si="1709"/>
        <v>0</v>
      </c>
      <c r="KC349" s="162">
        <f t="shared" si="1709"/>
        <v>0</v>
      </c>
      <c r="KD349" s="162">
        <f t="shared" si="1709"/>
        <v>0</v>
      </c>
      <c r="KE349" s="162">
        <f t="shared" si="1709"/>
        <v>0</v>
      </c>
      <c r="KF349" s="162">
        <f t="shared" si="1709"/>
        <v>0</v>
      </c>
      <c r="KG349" s="162">
        <f t="shared" si="1709"/>
        <v>0</v>
      </c>
      <c r="KH349" s="162">
        <f t="shared" si="1709"/>
        <v>0</v>
      </c>
      <c r="KI349" s="162">
        <f t="shared" si="1709"/>
        <v>0</v>
      </c>
      <c r="KJ349" s="162">
        <f t="shared" si="1709"/>
        <v>0</v>
      </c>
      <c r="KK349" s="162">
        <f t="shared" si="1709"/>
        <v>0</v>
      </c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</row>
    <row r="350" ht="14.25" customHeight="1" spans="1:326" x14ac:dyDescent="0.25">
      <c r="A350" s="1">
        <v>12</v>
      </c>
      <c r="B350" s="1">
        <f t="shared" ref="B350:C350" si="1710">B349+1</f>
        <v>340</v>
      </c>
      <c r="C350" s="232">
        <f t="shared" si="1710"/>
        <v>43805</v>
      </c>
      <c r="D350" s="162">
        <f t="shared" si="9"/>
        <v>0</v>
      </c>
      <c r="E350" s="162">
        <f>(SUMIFS(Profile!$F$2:$F$17521,Profile!$B$2:$B$17521,$B350,Profile!$C$2:$C$17521,E$8))*$C$6</f>
        <v>0</v>
      </c>
      <c r="F350" s="162">
        <f>(SUMIFS(Profile!$F$2:$F$17521,Profile!$B$2:$B$17521,$B350,Profile!$C$2:$C$17521,F$8))*$C$6</f>
        <v>0</v>
      </c>
      <c r="G350" s="162">
        <f>(SUMIFS(Profile!$F$2:$F$17521,Profile!$B$2:$B$17521,$B350,Profile!$C$2:$C$17521,G$8))*$C$6</f>
        <v>0</v>
      </c>
      <c r="H350" s="162">
        <f>(SUMIFS(Profile!$F$2:$F$17521,Profile!$B$2:$B$17521,$B350,Profile!$C$2:$C$17521,H$8))*$C$6</f>
        <v>0</v>
      </c>
      <c r="I350" s="162">
        <f>(SUMIFS(Profile!$F$2:$F$17521,Profile!$B$2:$B$17521,$B350,Profile!$C$2:$C$17521,I$8))*$C$6</f>
        <v>0</v>
      </c>
      <c r="J350" s="162">
        <f>(SUMIFS(Profile!$F$2:$F$17521,Profile!$B$2:$B$17521,$B350,Profile!$C$2:$C$17521,J$8))*$C$6</f>
        <v>0</v>
      </c>
      <c r="K350" s="162">
        <f>(SUMIFS(Profile!$F$2:$F$17521,Profile!$B$2:$B$17521,$B350,Profile!$C$2:$C$17521,K$8))*$C$6</f>
        <v>0</v>
      </c>
      <c r="L350" s="162">
        <f>(SUMIFS(Profile!$F$2:$F$17521,Profile!$B$2:$B$17521,$B350,Profile!$C$2:$C$17521,L$8))*$C$6</f>
        <v>0</v>
      </c>
      <c r="M350" s="162">
        <f>(SUMIFS(Profile!$F$2:$F$17521,Profile!$B$2:$B$17521,$B350,Profile!$C$2:$C$17521,M$8))*$C$6</f>
        <v>0</v>
      </c>
      <c r="N350" s="162">
        <f>(SUMIFS(Profile!$F$2:$F$17521,Profile!$B$2:$B$17521,$B350,Profile!$C$2:$C$17521,N$8))*$C$6</f>
        <v>0</v>
      </c>
      <c r="O350" s="162">
        <f>(SUMIFS(Profile!$F$2:$F$17521,Profile!$B$2:$B$17521,$B350,Profile!$C$2:$C$17521,O$8))*$C$6</f>
        <v>0</v>
      </c>
      <c r="P350" s="162">
        <f>(SUMIFS(Profile!$F$2:$F$17521,Profile!$B$2:$B$17521,$B350,Profile!$C$2:$C$17521,P$8))*$C$6</f>
        <v>0</v>
      </c>
      <c r="Q350" s="162">
        <f>(SUMIFS(Profile!$F$2:$F$17521,Profile!$B$2:$B$17521,$B350,Profile!$C$2:$C$17521,Q$8))*$C$6</f>
        <v>0</v>
      </c>
      <c r="R350" s="162">
        <f>(SUMIFS(Profile!$F$2:$F$17521,Profile!$B$2:$B$17521,$B350,Profile!$C$2:$C$17521,R$8))*$C$6</f>
        <v>0</v>
      </c>
      <c r="S350" s="162">
        <f>(SUMIFS(Profile!$F$2:$F$17521,Profile!$B$2:$B$17521,$B350,Profile!$C$2:$C$17521,S$8))*$C$6</f>
        <v>0</v>
      </c>
      <c r="T350" s="162">
        <f>(SUMIFS(Profile!$F$2:$F$17521,Profile!$B$2:$B$17521,$B350,Profile!$C$2:$C$17521,T$8))*$C$6</f>
        <v>0</v>
      </c>
      <c r="U350" s="162">
        <f>(SUMIFS(Profile!$F$2:$F$17521,Profile!$B$2:$B$17521,$B350,Profile!$C$2:$C$17521,U$8))*$C$6</f>
        <v>0</v>
      </c>
      <c r="V350" s="162">
        <f>(SUMIFS(Profile!$F$2:$F$17521,Profile!$B$2:$B$17521,$B350,Profile!$C$2:$C$17521,V$8))*$C$6</f>
        <v>0</v>
      </c>
      <c r="W350" s="162">
        <f>(SUMIFS(Profile!$F$2:$F$17521,Profile!$B$2:$B$17521,$B350,Profile!$C$2:$C$17521,W$8))*$C$6</f>
        <v>0</v>
      </c>
      <c r="X350" s="162">
        <f>(SUMIFS(Profile!$F$2:$F$17521,Profile!$B$2:$B$17521,$B350,Profile!$C$2:$C$17521,X$8))*$C$6</f>
        <v>0</v>
      </c>
      <c r="Y350" s="162">
        <f>(SUMIFS(Profile!$F$2:$F$17521,Profile!$B$2:$B$17521,$B350,Profile!$C$2:$C$17521,Y$8))*$C$6</f>
        <v>0</v>
      </c>
      <c r="Z350" s="162">
        <f>(SUMIFS(Profile!$F$2:$F$17521,Profile!$B$2:$B$17521,$B350,Profile!$C$2:$C$17521,Z$8))*$C$6</f>
        <v>0</v>
      </c>
      <c r="AA350" s="162">
        <f>(SUMIFS(Profile!$F$2:$F$17521,Profile!$B$2:$B$17521,$B350,Profile!$C$2:$C$17521,AA$8))*$C$6</f>
        <v>0</v>
      </c>
      <c r="AB350" s="162">
        <f>(SUMIFS(Profile!$F$2:$F$17521,Profile!$B$2:$B$17521,$B350,Profile!$C$2:$C$17521,AB$8))*$C$6</f>
        <v>0</v>
      </c>
      <c r="AC350" s="162">
        <f>(SUMIFS(Profile!$F$2:$F$17521,Profile!$B$2:$B$17521,$B350,Profile!$C$2:$C$17521,AC$8))*$C$6</f>
        <v>0</v>
      </c>
      <c r="AD350" s="162">
        <f>(SUMIFS(Profile!$F$2:$F$17521,Profile!$B$2:$B$17521,$B350,Profile!$C$2:$C$17521,AD$8))*$C$6</f>
        <v>0</v>
      </c>
      <c r="AE350" s="162">
        <f>(SUMIFS(Profile!$F$2:$F$17521,Profile!$B$2:$B$17521,$B350,Profile!$C$2:$C$17521,AE$8))*$C$6</f>
        <v>0</v>
      </c>
      <c r="AF350" s="162">
        <f>(SUMIFS(Profile!$F$2:$F$17521,Profile!$B$2:$B$17521,$B350,Profile!$C$2:$C$17521,AF$8))*$C$6</f>
        <v>0</v>
      </c>
      <c r="AG350" s="162">
        <f>(SUMIFS(Profile!$F$2:$F$17521,Profile!$B$2:$B$17521,$B350,Profile!$C$2:$C$17521,AG$8))*$C$6</f>
        <v>0</v>
      </c>
      <c r="AH350" s="162">
        <f>(SUMIFS(Profile!$F$2:$F$17521,Profile!$B$2:$B$17521,$B350,Profile!$C$2:$C$17521,AH$8))*$C$6</f>
        <v>0</v>
      </c>
      <c r="AI350" s="162">
        <f>(SUMIFS(Profile!$F$2:$F$17521,Profile!$B$2:$B$17521,$B350,Profile!$C$2:$C$17521,AI$8))*$C$6</f>
        <v>0</v>
      </c>
      <c r="AJ350" s="162">
        <f>(SUMIFS(Profile!$F$2:$F$17521,Profile!$B$2:$B$17521,$B350,Profile!$C$2:$C$17521,AJ$8))*$C$6</f>
        <v>0</v>
      </c>
      <c r="AK350" s="162">
        <f>(SUMIFS(Profile!$F$2:$F$17521,Profile!$B$2:$B$17521,$B350,Profile!$C$2:$C$17521,AK$8))*$C$6</f>
        <v>0</v>
      </c>
      <c r="AL350" s="162">
        <f>(SUMIFS(Profile!$F$2:$F$17521,Profile!$B$2:$B$17521,$B350,Profile!$C$2:$C$17521,AL$8))*$C$6</f>
        <v>0</v>
      </c>
      <c r="AM350" s="162">
        <f>(SUMIFS(Profile!$F$2:$F$17521,Profile!$B$2:$B$17521,$B350,Profile!$C$2:$C$17521,AM$8))*$C$6</f>
        <v>0</v>
      </c>
      <c r="AN350" s="162">
        <f>(SUMIFS(Profile!$F$2:$F$17521,Profile!$B$2:$B$17521,$B350,Profile!$C$2:$C$17521,AN$8))*$C$6</f>
        <v>0</v>
      </c>
      <c r="AO350" s="162">
        <f>(SUMIFS(Profile!$F$2:$F$17521,Profile!$B$2:$B$17521,$B350,Profile!$C$2:$C$17521,AO$8))*$C$6</f>
        <v>0</v>
      </c>
      <c r="AP350" s="162">
        <f>(SUMIFS(Profile!$F$2:$F$17521,Profile!$B$2:$B$17521,$B350,Profile!$C$2:$C$17521,AP$8))*$C$6</f>
        <v>0</v>
      </c>
      <c r="AQ350" s="162">
        <f>(SUMIFS(Profile!$F$2:$F$17521,Profile!$B$2:$B$17521,$B350,Profile!$C$2:$C$17521,AQ$8))*$C$6</f>
        <v>0</v>
      </c>
      <c r="AR350" s="162">
        <f>(SUMIFS(Profile!$F$2:$F$17521,Profile!$B$2:$B$17521,$B350,Profile!$C$2:$C$17521,AR$8))*$C$6</f>
        <v>0</v>
      </c>
      <c r="AS350" s="162">
        <f>(SUMIFS(Profile!$F$2:$F$17521,Profile!$B$2:$B$17521,$B350,Profile!$C$2:$C$17521,AS$8))*$C$6</f>
        <v>0</v>
      </c>
      <c r="AT350" s="162">
        <f>(SUMIFS(Profile!$F$2:$F$17521,Profile!$B$2:$B$17521,$B350,Profile!$C$2:$C$17521,AT$8))*$C$6</f>
        <v>0</v>
      </c>
      <c r="AU350" s="162">
        <f>(SUMIFS(Profile!$F$2:$F$17521,Profile!$B$2:$B$17521,$B350,Profile!$C$2:$C$17521,AU$8))*$C$6</f>
        <v>0</v>
      </c>
      <c r="AV350" s="162">
        <f>(SUMIFS(Profile!$F$2:$F$17521,Profile!$B$2:$B$17521,$B350,Profile!$C$2:$C$17521,AV$8))*$C$6</f>
        <v>0</v>
      </c>
      <c r="AW350" s="162">
        <f>(SUMIFS(Profile!$F$2:$F$17521,Profile!$B$2:$B$17521,$B350,Profile!$C$2:$C$17521,AW$8))*$C$6</f>
        <v>0</v>
      </c>
      <c r="AX350" s="162">
        <f>(SUMIFS(Profile!$F$2:$F$17521,Profile!$B$2:$B$17521,$B350,Profile!$C$2:$C$17521,AX$8))*$C$6</f>
        <v>0</v>
      </c>
      <c r="AY350" s="162">
        <f>(SUMIFS(Profile!$F$2:$F$17521,Profile!$B$2:$B$17521,$B350,Profile!$C$2:$C$17521,AY$8))*$C$6</f>
        <v>0</v>
      </c>
      <c r="AZ350" s="162">
        <f>(SUMIFS(Profile!$F$2:$F$17521,Profile!$B$2:$B$17521,$B350,Profile!$C$2:$C$17521,AZ$8))*$C$6</f>
        <v>0</v>
      </c>
      <c r="BA350" s="162">
        <f t="shared" si="10"/>
        <v>0</v>
      </c>
      <c r="BB350" s="162">
        <f>(SUMIFS(Profile!$E$2:$E$17521,Profile!$B$2:$B$17521,$B350,Profile!$C$2:$C$17521,BB$8))*$C$9</f>
        <v>0</v>
      </c>
      <c r="BC350" s="162">
        <f>(SUMIFS(Profile!$E$2:$E$17521,Profile!$B$2:$B$17521,$B350,Profile!$C$2:$C$17521,BC$8))*$C$9</f>
        <v>0</v>
      </c>
      <c r="BD350" s="162">
        <f>(SUMIFS(Profile!$E$2:$E$17521,Profile!$B$2:$B$17521,$B350,Profile!$C$2:$C$17521,BD$8))*$C$9</f>
        <v>0</v>
      </c>
      <c r="BE350" s="162">
        <f>(SUMIFS(Profile!$E$2:$E$17521,Profile!$B$2:$B$17521,$B350,Profile!$C$2:$C$17521,BE$8))*$C$9</f>
        <v>0</v>
      </c>
      <c r="BF350" s="162">
        <f>(SUMIFS(Profile!$E$2:$E$17521,Profile!$B$2:$B$17521,$B350,Profile!$C$2:$C$17521,BF$8))*$C$9</f>
        <v>0</v>
      </c>
      <c r="BG350" s="162">
        <f>(SUMIFS(Profile!$E$2:$E$17521,Profile!$B$2:$B$17521,$B350,Profile!$C$2:$C$17521,BG$8))*$C$9</f>
        <v>0</v>
      </c>
      <c r="BH350" s="162">
        <f>(SUMIFS(Profile!$E$2:$E$17521,Profile!$B$2:$B$17521,$B350,Profile!$C$2:$C$17521,BH$8))*$C$9</f>
        <v>0</v>
      </c>
      <c r="BI350" s="162">
        <f>(SUMIFS(Profile!$E$2:$E$17521,Profile!$B$2:$B$17521,$B350,Profile!$C$2:$C$17521,BI$8))*$C$9</f>
        <v>0</v>
      </c>
      <c r="BJ350" s="162">
        <f>(SUMIFS(Profile!$E$2:$E$17521,Profile!$B$2:$B$17521,$B350,Profile!$C$2:$C$17521,BJ$8))*$C$9</f>
        <v>0</v>
      </c>
      <c r="BK350" s="162">
        <f>(SUMIFS(Profile!$E$2:$E$17521,Profile!$B$2:$B$17521,$B350,Profile!$C$2:$C$17521,BK$8))*$C$9</f>
        <v>0</v>
      </c>
      <c r="BL350" s="162">
        <f>(SUMIFS(Profile!$E$2:$E$17521,Profile!$B$2:$B$17521,$B350,Profile!$C$2:$C$17521,BL$8))*$C$9</f>
        <v>0</v>
      </c>
      <c r="BM350" s="162">
        <f>(SUMIFS(Profile!$E$2:$E$17521,Profile!$B$2:$B$17521,$B350,Profile!$C$2:$C$17521,BM$8))*$C$9</f>
        <v>0</v>
      </c>
      <c r="BN350" s="162">
        <f>(SUMIFS(Profile!$E$2:$E$17521,Profile!$B$2:$B$17521,$B350,Profile!$C$2:$C$17521,BN$8))*$C$9</f>
        <v>0</v>
      </c>
      <c r="BO350" s="162">
        <f>(SUMIFS(Profile!$E$2:$E$17521,Profile!$B$2:$B$17521,$B350,Profile!$C$2:$C$17521,BO$8))*$C$9</f>
        <v>0</v>
      </c>
      <c r="BP350" s="162">
        <f>(SUMIFS(Profile!$E$2:$E$17521,Profile!$B$2:$B$17521,$B350,Profile!$C$2:$C$17521,BP$8))*$C$9</f>
        <v>0</v>
      </c>
      <c r="BQ350" s="162">
        <f>(SUMIFS(Profile!$E$2:$E$17521,Profile!$B$2:$B$17521,$B350,Profile!$C$2:$C$17521,BQ$8))*$C$9</f>
        <v>0</v>
      </c>
      <c r="BR350" s="162">
        <f>(SUMIFS(Profile!$E$2:$E$17521,Profile!$B$2:$B$17521,$B350,Profile!$C$2:$C$17521,BR$8))*$C$9</f>
        <v>0</v>
      </c>
      <c r="BS350" s="162">
        <f>(SUMIFS(Profile!$E$2:$E$17521,Profile!$B$2:$B$17521,$B350,Profile!$C$2:$C$17521,BS$8))*$C$9</f>
        <v>0</v>
      </c>
      <c r="BT350" s="162">
        <f>(SUMIFS(Profile!$E$2:$E$17521,Profile!$B$2:$B$17521,$B350,Profile!$C$2:$C$17521,BT$8))*$C$9</f>
        <v>0</v>
      </c>
      <c r="BU350" s="162">
        <f>(SUMIFS(Profile!$E$2:$E$17521,Profile!$B$2:$B$17521,$B350,Profile!$C$2:$C$17521,BU$8))*$C$9</f>
        <v>0</v>
      </c>
      <c r="BV350" s="162">
        <f>(SUMIFS(Profile!$E$2:$E$17521,Profile!$B$2:$B$17521,$B350,Profile!$C$2:$C$17521,BV$8))*$C$9</f>
        <v>0</v>
      </c>
      <c r="BW350" s="162">
        <f>(SUMIFS(Profile!$E$2:$E$17521,Profile!$B$2:$B$17521,$B350,Profile!$C$2:$C$17521,BW$8))*$C$9</f>
        <v>0</v>
      </c>
      <c r="BX350" s="162">
        <f>(SUMIFS(Profile!$E$2:$E$17521,Profile!$B$2:$B$17521,$B350,Profile!$C$2:$C$17521,BX$8))*$C$9</f>
        <v>0</v>
      </c>
      <c r="BY350" s="162">
        <f>(SUMIFS(Profile!$E$2:$E$17521,Profile!$B$2:$B$17521,$B350,Profile!$C$2:$C$17521,BY$8))*$C$9</f>
        <v>0</v>
      </c>
      <c r="BZ350" s="162">
        <f>(SUMIFS(Profile!$E$2:$E$17521,Profile!$B$2:$B$17521,$B350,Profile!$C$2:$C$17521,BZ$8))*$C$9</f>
        <v>0</v>
      </c>
      <c r="CA350" s="162">
        <f>(SUMIFS(Profile!$E$2:$E$17521,Profile!$B$2:$B$17521,$B350,Profile!$C$2:$C$17521,CA$8))*$C$9</f>
        <v>0</v>
      </c>
      <c r="CB350" s="162">
        <f>(SUMIFS(Profile!$E$2:$E$17521,Profile!$B$2:$B$17521,$B350,Profile!$C$2:$C$17521,CB$8))*$C$9</f>
        <v>0</v>
      </c>
      <c r="CC350" s="162">
        <f>(SUMIFS(Profile!$E$2:$E$17521,Profile!$B$2:$B$17521,$B350,Profile!$C$2:$C$17521,CC$8))*$C$9</f>
        <v>0</v>
      </c>
      <c r="CD350" s="162">
        <f>(SUMIFS(Profile!$E$2:$E$17521,Profile!$B$2:$B$17521,$B350,Profile!$C$2:$C$17521,CD$8))*$C$9</f>
        <v>0</v>
      </c>
      <c r="CE350" s="162">
        <f>(SUMIFS(Profile!$E$2:$E$17521,Profile!$B$2:$B$17521,$B350,Profile!$C$2:$C$17521,CE$8))*$C$9</f>
        <v>0</v>
      </c>
      <c r="CF350" s="162">
        <f>(SUMIFS(Profile!$E$2:$E$17521,Profile!$B$2:$B$17521,$B350,Profile!$C$2:$C$17521,CF$8))*$C$9</f>
        <v>0</v>
      </c>
      <c r="CG350" s="162">
        <f>(SUMIFS(Profile!$E$2:$E$17521,Profile!$B$2:$B$17521,$B350,Profile!$C$2:$C$17521,CG$8))*$C$9</f>
        <v>0</v>
      </c>
      <c r="CH350" s="162">
        <f>(SUMIFS(Profile!$E$2:$E$17521,Profile!$B$2:$B$17521,$B350,Profile!$C$2:$C$17521,CH$8))*$C$9</f>
        <v>0</v>
      </c>
      <c r="CI350" s="162">
        <f>(SUMIFS(Profile!$E$2:$E$17521,Profile!$B$2:$B$17521,$B350,Profile!$C$2:$C$17521,CI$8))*$C$9</f>
        <v>0</v>
      </c>
      <c r="CJ350" s="162">
        <f>(SUMIFS(Profile!$E$2:$E$17521,Profile!$B$2:$B$17521,$B350,Profile!$C$2:$C$17521,CJ$8))*$C$9</f>
        <v>0</v>
      </c>
      <c r="CK350" s="162">
        <f>(SUMIFS(Profile!$E$2:$E$17521,Profile!$B$2:$B$17521,$B350,Profile!$C$2:$C$17521,CK$8))*$C$9</f>
        <v>0</v>
      </c>
      <c r="CL350" s="162">
        <f>(SUMIFS(Profile!$E$2:$E$17521,Profile!$B$2:$B$17521,$B350,Profile!$C$2:$C$17521,CL$8))*$C$9</f>
        <v>0</v>
      </c>
      <c r="CM350" s="162">
        <f>(SUMIFS(Profile!$E$2:$E$17521,Profile!$B$2:$B$17521,$B350,Profile!$C$2:$C$17521,CM$8))*$C$9</f>
        <v>0</v>
      </c>
      <c r="CN350" s="162">
        <f>(SUMIFS(Profile!$E$2:$E$17521,Profile!$B$2:$B$17521,$B350,Profile!$C$2:$C$17521,CN$8))*$C$9</f>
        <v>0</v>
      </c>
      <c r="CO350" s="162">
        <f>(SUMIFS(Profile!$E$2:$E$17521,Profile!$B$2:$B$17521,$B350,Profile!$C$2:$C$17521,CO$8))*$C$9</f>
        <v>0</v>
      </c>
      <c r="CP350" s="162">
        <f>(SUMIFS(Profile!$E$2:$E$17521,Profile!$B$2:$B$17521,$B350,Profile!$C$2:$C$17521,CP$8))*$C$9</f>
        <v>0</v>
      </c>
      <c r="CQ350" s="162">
        <f>(SUMIFS(Profile!$E$2:$E$17521,Profile!$B$2:$B$17521,$B350,Profile!$C$2:$C$17521,CQ$8))*$C$9</f>
        <v>0</v>
      </c>
      <c r="CR350" s="162">
        <f>(SUMIFS(Profile!$E$2:$E$17521,Profile!$B$2:$B$17521,$B350,Profile!$C$2:$C$17521,CR$8))*$C$9</f>
        <v>0</v>
      </c>
      <c r="CS350" s="162">
        <f>(SUMIFS(Profile!$E$2:$E$17521,Profile!$B$2:$B$17521,$B350,Profile!$C$2:$C$17521,CS$8))*$C$9</f>
        <v>0</v>
      </c>
      <c r="CT350" s="162">
        <f>(SUMIFS(Profile!$E$2:$E$17521,Profile!$B$2:$B$17521,$B350,Profile!$C$2:$C$17521,CT$8))*$C$9</f>
        <v>0</v>
      </c>
      <c r="CU350" s="162">
        <f>(SUMIFS(Profile!$E$2:$E$17521,Profile!$B$2:$B$17521,$B350,Profile!$C$2:$C$17521,CU$8))*$C$9</f>
        <v>0</v>
      </c>
      <c r="CV350" s="162">
        <f>(SUMIFS(Profile!$E$2:$E$17521,Profile!$B$2:$B$17521,$B350,Profile!$C$2:$C$17521,CV$8))*$C$9</f>
        <v>0</v>
      </c>
      <c r="CW350" s="162">
        <f>(SUMIFS(Profile!$E$2:$E$17521,Profile!$B$2:$B$17521,$B350,Profile!$C$2:$C$17521,CW$8))*$C$9</f>
        <v>0</v>
      </c>
      <c r="CX350" s="162">
        <f t="shared" si="11"/>
        <v>0</v>
      </c>
      <c r="CY350" s="162">
        <f t="shared" ref="CY350:ET350" si="1711">MAX(BB350-E350,0)</f>
        <v>0</v>
      </c>
      <c r="CZ350" s="162">
        <f t="shared" si="1711"/>
        <v>0</v>
      </c>
      <c r="DA350" s="162">
        <f t="shared" si="1711"/>
        <v>0</v>
      </c>
      <c r="DB350" s="162">
        <f t="shared" si="1711"/>
        <v>0</v>
      </c>
      <c r="DC350" s="162">
        <f t="shared" si="1711"/>
        <v>0</v>
      </c>
      <c r="DD350" s="162">
        <f t="shared" si="1711"/>
        <v>0</v>
      </c>
      <c r="DE350" s="162">
        <f t="shared" si="1711"/>
        <v>0</v>
      </c>
      <c r="DF350" s="162">
        <f t="shared" si="1711"/>
        <v>0</v>
      </c>
      <c r="DG350" s="162">
        <f t="shared" si="1711"/>
        <v>0</v>
      </c>
      <c r="DH350" s="162">
        <f t="shared" si="1711"/>
        <v>0</v>
      </c>
      <c r="DI350" s="162">
        <f t="shared" si="1711"/>
        <v>0</v>
      </c>
      <c r="DJ350" s="162">
        <f t="shared" si="1711"/>
        <v>0</v>
      </c>
      <c r="DK350" s="162">
        <f t="shared" si="1711"/>
        <v>0</v>
      </c>
      <c r="DL350" s="162">
        <f t="shared" si="1711"/>
        <v>0</v>
      </c>
      <c r="DM350" s="162">
        <f t="shared" si="1711"/>
        <v>0</v>
      </c>
      <c r="DN350" s="162">
        <f t="shared" si="1711"/>
        <v>0</v>
      </c>
      <c r="DO350" s="162">
        <f t="shared" si="1711"/>
        <v>0</v>
      </c>
      <c r="DP350" s="162">
        <f t="shared" si="1711"/>
        <v>0</v>
      </c>
      <c r="DQ350" s="162">
        <f t="shared" si="1711"/>
        <v>0</v>
      </c>
      <c r="DR350" s="162">
        <f t="shared" si="1711"/>
        <v>0</v>
      </c>
      <c r="DS350" s="162">
        <f t="shared" si="1711"/>
        <v>0</v>
      </c>
      <c r="DT350" s="162">
        <f t="shared" si="1711"/>
        <v>0</v>
      </c>
      <c r="DU350" s="162">
        <f t="shared" si="1711"/>
        <v>0</v>
      </c>
      <c r="DV350" s="162">
        <f t="shared" si="1711"/>
        <v>0</v>
      </c>
      <c r="DW350" s="162">
        <f t="shared" si="1711"/>
        <v>0</v>
      </c>
      <c r="DX350" s="162">
        <f t="shared" si="1711"/>
        <v>0</v>
      </c>
      <c r="DY350" s="162">
        <f t="shared" si="1711"/>
        <v>0</v>
      </c>
      <c r="DZ350" s="162">
        <f t="shared" si="1711"/>
        <v>0</v>
      </c>
      <c r="EA350" s="162">
        <f t="shared" si="1711"/>
        <v>0</v>
      </c>
      <c r="EB350" s="162">
        <f t="shared" si="1711"/>
        <v>0</v>
      </c>
      <c r="EC350" s="162">
        <f t="shared" si="1711"/>
        <v>0</v>
      </c>
      <c r="ED350" s="162">
        <f t="shared" si="1711"/>
        <v>0</v>
      </c>
      <c r="EE350" s="162">
        <f t="shared" si="1711"/>
        <v>0</v>
      </c>
      <c r="EF350" s="162">
        <f t="shared" si="1711"/>
        <v>0</v>
      </c>
      <c r="EG350" s="162">
        <f t="shared" si="1711"/>
        <v>0</v>
      </c>
      <c r="EH350" s="162">
        <f t="shared" si="1711"/>
        <v>0</v>
      </c>
      <c r="EI350" s="162">
        <f t="shared" si="1711"/>
        <v>0</v>
      </c>
      <c r="EJ350" s="162">
        <f t="shared" si="1711"/>
        <v>0</v>
      </c>
      <c r="EK350" s="162">
        <f t="shared" si="1711"/>
        <v>0</v>
      </c>
      <c r="EL350" s="162">
        <f t="shared" si="1711"/>
        <v>0</v>
      </c>
      <c r="EM350" s="162">
        <f t="shared" si="1711"/>
        <v>0</v>
      </c>
      <c r="EN350" s="162">
        <f t="shared" si="1711"/>
        <v>0</v>
      </c>
      <c r="EO350" s="162">
        <f t="shared" si="1711"/>
        <v>0</v>
      </c>
      <c r="EP350" s="162">
        <f t="shared" si="1711"/>
        <v>0</v>
      </c>
      <c r="EQ350" s="162">
        <f t="shared" si="1711"/>
        <v>0</v>
      </c>
      <c r="ER350" s="162">
        <f t="shared" si="1711"/>
        <v>0</v>
      </c>
      <c r="ES350" s="162">
        <f t="shared" si="1711"/>
        <v>0</v>
      </c>
      <c r="ET350" s="162">
        <f t="shared" si="1711"/>
        <v>0</v>
      </c>
      <c r="EU350" s="162">
        <f t="shared" si="13"/>
        <v>0</v>
      </c>
      <c r="EV350" s="162">
        <f t="shared" ref="EV350:GQ350" si="1712">BB350-CY350</f>
        <v>0</v>
      </c>
      <c r="EW350" s="162">
        <f t="shared" si="1712"/>
        <v>0</v>
      </c>
      <c r="EX350" s="162">
        <f t="shared" si="1712"/>
        <v>0</v>
      </c>
      <c r="EY350" s="162">
        <f t="shared" si="1712"/>
        <v>0</v>
      </c>
      <c r="EZ350" s="162">
        <f t="shared" si="1712"/>
        <v>0</v>
      </c>
      <c r="FA350" s="162">
        <f t="shared" si="1712"/>
        <v>0</v>
      </c>
      <c r="FB350" s="162">
        <f t="shared" si="1712"/>
        <v>0</v>
      </c>
      <c r="FC350" s="162">
        <f t="shared" si="1712"/>
        <v>0</v>
      </c>
      <c r="FD350" s="162">
        <f t="shared" si="1712"/>
        <v>0</v>
      </c>
      <c r="FE350" s="162">
        <f t="shared" si="1712"/>
        <v>0</v>
      </c>
      <c r="FF350" s="162">
        <f t="shared" si="1712"/>
        <v>0</v>
      </c>
      <c r="FG350" s="162">
        <f t="shared" si="1712"/>
        <v>0</v>
      </c>
      <c r="FH350" s="162">
        <f t="shared" si="1712"/>
        <v>0</v>
      </c>
      <c r="FI350" s="162">
        <f t="shared" si="1712"/>
        <v>0</v>
      </c>
      <c r="FJ350" s="162">
        <f t="shared" si="1712"/>
        <v>0</v>
      </c>
      <c r="FK350" s="162">
        <f t="shared" si="1712"/>
        <v>0</v>
      </c>
      <c r="FL350" s="162">
        <f t="shared" si="1712"/>
        <v>0</v>
      </c>
      <c r="FM350" s="162">
        <f t="shared" si="1712"/>
        <v>0</v>
      </c>
      <c r="FN350" s="162">
        <f t="shared" si="1712"/>
        <v>0</v>
      </c>
      <c r="FO350" s="162">
        <f t="shared" si="1712"/>
        <v>0</v>
      </c>
      <c r="FP350" s="162">
        <f t="shared" si="1712"/>
        <v>0</v>
      </c>
      <c r="FQ350" s="162">
        <f t="shared" si="1712"/>
        <v>0</v>
      </c>
      <c r="FR350" s="162">
        <f t="shared" si="1712"/>
        <v>0</v>
      </c>
      <c r="FS350" s="162">
        <f t="shared" si="1712"/>
        <v>0</v>
      </c>
      <c r="FT350" s="162">
        <f t="shared" si="1712"/>
        <v>0</v>
      </c>
      <c r="FU350" s="162">
        <f t="shared" si="1712"/>
        <v>0</v>
      </c>
      <c r="FV350" s="162">
        <f t="shared" si="1712"/>
        <v>0</v>
      </c>
      <c r="FW350" s="162">
        <f t="shared" si="1712"/>
        <v>0</v>
      </c>
      <c r="FX350" s="162">
        <f t="shared" si="1712"/>
        <v>0</v>
      </c>
      <c r="FY350" s="162">
        <f t="shared" si="1712"/>
        <v>0</v>
      </c>
      <c r="FZ350" s="162">
        <f t="shared" si="1712"/>
        <v>0</v>
      </c>
      <c r="GA350" s="162">
        <f t="shared" si="1712"/>
        <v>0</v>
      </c>
      <c r="GB350" s="162">
        <f t="shared" si="1712"/>
        <v>0</v>
      </c>
      <c r="GC350" s="162">
        <f t="shared" si="1712"/>
        <v>0</v>
      </c>
      <c r="GD350" s="162">
        <f t="shared" si="1712"/>
        <v>0</v>
      </c>
      <c r="GE350" s="162">
        <f t="shared" si="1712"/>
        <v>0</v>
      </c>
      <c r="GF350" s="162">
        <f t="shared" si="1712"/>
        <v>0</v>
      </c>
      <c r="GG350" s="162">
        <f t="shared" si="1712"/>
        <v>0</v>
      </c>
      <c r="GH350" s="162">
        <f t="shared" si="1712"/>
        <v>0</v>
      </c>
      <c r="GI350" s="162">
        <f t="shared" si="1712"/>
        <v>0</v>
      </c>
      <c r="GJ350" s="162">
        <f t="shared" si="1712"/>
        <v>0</v>
      </c>
      <c r="GK350" s="162">
        <f t="shared" si="1712"/>
        <v>0</v>
      </c>
      <c r="GL350" s="162">
        <f t="shared" si="1712"/>
        <v>0</v>
      </c>
      <c r="GM350" s="162">
        <f t="shared" si="1712"/>
        <v>0</v>
      </c>
      <c r="GN350" s="162">
        <f t="shared" si="1712"/>
        <v>0</v>
      </c>
      <c r="GO350" s="162">
        <f t="shared" si="1712"/>
        <v>0</v>
      </c>
      <c r="GP350" s="162">
        <f t="shared" si="1712"/>
        <v>0</v>
      </c>
      <c r="GQ350" s="162">
        <f t="shared" si="1712"/>
        <v>0</v>
      </c>
      <c r="GR350" s="162">
        <f t="shared" si="15"/>
        <v>0</v>
      </c>
      <c r="GS350" s="162">
        <f t="shared" ref="GS350:IN350" si="1713">E350-EV350</f>
        <v>0</v>
      </c>
      <c r="GT350" s="162">
        <f t="shared" si="1713"/>
        <v>0</v>
      </c>
      <c r="GU350" s="162">
        <f t="shared" si="1713"/>
        <v>0</v>
      </c>
      <c r="GV350" s="162">
        <f t="shared" si="1713"/>
        <v>0</v>
      </c>
      <c r="GW350" s="162">
        <f t="shared" si="1713"/>
        <v>0</v>
      </c>
      <c r="GX350" s="162">
        <f t="shared" si="1713"/>
        <v>0</v>
      </c>
      <c r="GY350" s="162">
        <f t="shared" si="1713"/>
        <v>0</v>
      </c>
      <c r="GZ350" s="162">
        <f t="shared" si="1713"/>
        <v>0</v>
      </c>
      <c r="HA350" s="162">
        <f t="shared" si="1713"/>
        <v>0</v>
      </c>
      <c r="HB350" s="162">
        <f t="shared" si="1713"/>
        <v>0</v>
      </c>
      <c r="HC350" s="162">
        <f t="shared" si="1713"/>
        <v>0</v>
      </c>
      <c r="HD350" s="162">
        <f t="shared" si="1713"/>
        <v>0</v>
      </c>
      <c r="HE350" s="162">
        <f t="shared" si="1713"/>
        <v>0</v>
      </c>
      <c r="HF350" s="162">
        <f t="shared" si="1713"/>
        <v>0</v>
      </c>
      <c r="HG350" s="162">
        <f t="shared" si="1713"/>
        <v>0</v>
      </c>
      <c r="HH350" s="162">
        <f t="shared" si="1713"/>
        <v>0</v>
      </c>
      <c r="HI350" s="162">
        <f t="shared" si="1713"/>
        <v>0</v>
      </c>
      <c r="HJ350" s="162">
        <f t="shared" si="1713"/>
        <v>0</v>
      </c>
      <c r="HK350" s="162">
        <f t="shared" si="1713"/>
        <v>0</v>
      </c>
      <c r="HL350" s="162">
        <f t="shared" si="1713"/>
        <v>0</v>
      </c>
      <c r="HM350" s="162">
        <f t="shared" si="1713"/>
        <v>0</v>
      </c>
      <c r="HN350" s="162">
        <f t="shared" si="1713"/>
        <v>0</v>
      </c>
      <c r="HO350" s="162">
        <f t="shared" si="1713"/>
        <v>0</v>
      </c>
      <c r="HP350" s="162">
        <f t="shared" si="1713"/>
        <v>0</v>
      </c>
      <c r="HQ350" s="162">
        <f t="shared" si="1713"/>
        <v>0</v>
      </c>
      <c r="HR350" s="162">
        <f t="shared" si="1713"/>
        <v>0</v>
      </c>
      <c r="HS350" s="162">
        <f t="shared" si="1713"/>
        <v>0</v>
      </c>
      <c r="HT350" s="162">
        <f t="shared" si="1713"/>
        <v>0</v>
      </c>
      <c r="HU350" s="162">
        <f t="shared" si="1713"/>
        <v>0</v>
      </c>
      <c r="HV350" s="162">
        <f t="shared" si="1713"/>
        <v>0</v>
      </c>
      <c r="HW350" s="162">
        <f t="shared" si="1713"/>
        <v>0</v>
      </c>
      <c r="HX350" s="162">
        <f t="shared" si="1713"/>
        <v>0</v>
      </c>
      <c r="HY350" s="162">
        <f t="shared" si="1713"/>
        <v>0</v>
      </c>
      <c r="HZ350" s="162">
        <f t="shared" si="1713"/>
        <v>0</v>
      </c>
      <c r="IA350" s="162">
        <f t="shared" si="1713"/>
        <v>0</v>
      </c>
      <c r="IB350" s="162">
        <f t="shared" si="1713"/>
        <v>0</v>
      </c>
      <c r="IC350" s="162">
        <f t="shared" si="1713"/>
        <v>0</v>
      </c>
      <c r="ID350" s="162">
        <f t="shared" si="1713"/>
        <v>0</v>
      </c>
      <c r="IE350" s="162">
        <f t="shared" si="1713"/>
        <v>0</v>
      </c>
      <c r="IF350" s="162">
        <f t="shared" si="1713"/>
        <v>0</v>
      </c>
      <c r="IG350" s="162">
        <f t="shared" si="1713"/>
        <v>0</v>
      </c>
      <c r="IH350" s="162">
        <f t="shared" si="1713"/>
        <v>0</v>
      </c>
      <c r="II350" s="162">
        <f t="shared" si="1713"/>
        <v>0</v>
      </c>
      <c r="IJ350" s="162">
        <f t="shared" si="1713"/>
        <v>0</v>
      </c>
      <c r="IK350" s="162">
        <f t="shared" si="1713"/>
        <v>0</v>
      </c>
      <c r="IL350" s="162">
        <f t="shared" si="1713"/>
        <v>0</v>
      </c>
      <c r="IM350" s="162">
        <f t="shared" si="1713"/>
        <v>0</v>
      </c>
      <c r="IN350" s="162">
        <f t="shared" si="1713"/>
        <v>0</v>
      </c>
      <c r="IO350" s="162">
        <f t="shared" si="17"/>
        <v>0</v>
      </c>
      <c r="IP350" s="162">
        <f t="shared" si="23"/>
        <v>0</v>
      </c>
      <c r="IQ350" s="162">
        <f t="shared" ref="IQ350:KK350" si="1714">MAX((MIN(CZ350+IP350,$IO$7))-GT350,0)</f>
        <v>0</v>
      </c>
      <c r="IR350" s="162">
        <f t="shared" si="1714"/>
        <v>0</v>
      </c>
      <c r="IS350" s="162">
        <f t="shared" si="1714"/>
        <v>0</v>
      </c>
      <c r="IT350" s="162">
        <f t="shared" si="1714"/>
        <v>0</v>
      </c>
      <c r="IU350" s="162">
        <f t="shared" si="1714"/>
        <v>0</v>
      </c>
      <c r="IV350" s="162">
        <f t="shared" si="1714"/>
        <v>0</v>
      </c>
      <c r="IW350" s="162">
        <f t="shared" si="1714"/>
        <v>0</v>
      </c>
      <c r="IX350" s="162">
        <f t="shared" si="1714"/>
        <v>0</v>
      </c>
      <c r="IY350" s="162">
        <f t="shared" si="1714"/>
        <v>0</v>
      </c>
      <c r="IZ350" s="162">
        <f t="shared" si="1714"/>
        <v>0</v>
      </c>
      <c r="JA350" s="162">
        <f t="shared" si="1714"/>
        <v>0</v>
      </c>
      <c r="JB350" s="162">
        <f t="shared" si="1714"/>
        <v>0</v>
      </c>
      <c r="JC350" s="162">
        <f t="shared" si="1714"/>
        <v>0</v>
      </c>
      <c r="JD350" s="162">
        <f t="shared" si="1714"/>
        <v>0</v>
      </c>
      <c r="JE350" s="162">
        <f t="shared" si="1714"/>
        <v>0</v>
      </c>
      <c r="JF350" s="162">
        <f t="shared" si="1714"/>
        <v>0</v>
      </c>
      <c r="JG350" s="162">
        <f t="shared" si="1714"/>
        <v>0</v>
      </c>
      <c r="JH350" s="162">
        <f t="shared" si="1714"/>
        <v>0</v>
      </c>
      <c r="JI350" s="162">
        <f t="shared" si="1714"/>
        <v>0</v>
      </c>
      <c r="JJ350" s="162">
        <f t="shared" si="1714"/>
        <v>0</v>
      </c>
      <c r="JK350" s="162">
        <f t="shared" si="1714"/>
        <v>0</v>
      </c>
      <c r="JL350" s="162">
        <f t="shared" si="1714"/>
        <v>0</v>
      </c>
      <c r="JM350" s="162">
        <f t="shared" si="1714"/>
        <v>0</v>
      </c>
      <c r="JN350" s="162">
        <f t="shared" si="1714"/>
        <v>0</v>
      </c>
      <c r="JO350" s="162">
        <f t="shared" si="1714"/>
        <v>0</v>
      </c>
      <c r="JP350" s="162">
        <f t="shared" si="1714"/>
        <v>0</v>
      </c>
      <c r="JQ350" s="162">
        <f t="shared" si="1714"/>
        <v>0</v>
      </c>
      <c r="JR350" s="162">
        <f t="shared" si="1714"/>
        <v>0</v>
      </c>
      <c r="JS350" s="162">
        <f t="shared" si="1714"/>
        <v>0</v>
      </c>
      <c r="JT350" s="162">
        <f t="shared" si="1714"/>
        <v>0</v>
      </c>
      <c r="JU350" s="162">
        <f t="shared" si="1714"/>
        <v>0</v>
      </c>
      <c r="JV350" s="162">
        <f t="shared" si="1714"/>
        <v>0</v>
      </c>
      <c r="JW350" s="162">
        <f t="shared" si="1714"/>
        <v>0</v>
      </c>
      <c r="JX350" s="162">
        <f t="shared" si="1714"/>
        <v>0</v>
      </c>
      <c r="JY350" s="162">
        <f t="shared" si="1714"/>
        <v>0</v>
      </c>
      <c r="JZ350" s="162">
        <f t="shared" si="1714"/>
        <v>0</v>
      </c>
      <c r="KA350" s="162">
        <f t="shared" si="1714"/>
        <v>0</v>
      </c>
      <c r="KB350" s="162">
        <f t="shared" si="1714"/>
        <v>0</v>
      </c>
      <c r="KC350" s="162">
        <f t="shared" si="1714"/>
        <v>0</v>
      </c>
      <c r="KD350" s="162">
        <f t="shared" si="1714"/>
        <v>0</v>
      </c>
      <c r="KE350" s="162">
        <f t="shared" si="1714"/>
        <v>0</v>
      </c>
      <c r="KF350" s="162">
        <f t="shared" si="1714"/>
        <v>0</v>
      </c>
      <c r="KG350" s="162">
        <f t="shared" si="1714"/>
        <v>0</v>
      </c>
      <c r="KH350" s="162">
        <f t="shared" si="1714"/>
        <v>0</v>
      </c>
      <c r="KI350" s="162">
        <f t="shared" si="1714"/>
        <v>0</v>
      </c>
      <c r="KJ350" s="162">
        <f t="shared" si="1714"/>
        <v>0</v>
      </c>
      <c r="KK350" s="162">
        <f t="shared" si="1714"/>
        <v>0</v>
      </c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</row>
    <row r="351" ht="14.25" customHeight="1" spans="1:326" x14ac:dyDescent="0.25">
      <c r="A351" s="1">
        <v>12</v>
      </c>
      <c r="B351" s="1">
        <f t="shared" ref="B351:C351" si="1715">B350+1</f>
        <v>341</v>
      </c>
      <c r="C351" s="232">
        <f t="shared" si="1715"/>
        <v>43806</v>
      </c>
      <c r="D351" s="162">
        <f t="shared" si="9"/>
        <v>0</v>
      </c>
      <c r="E351" s="162">
        <f>(SUMIFS(Profile!$F$2:$F$17521,Profile!$B$2:$B$17521,$B351,Profile!$C$2:$C$17521,E$8))*$C$6</f>
        <v>0</v>
      </c>
      <c r="F351" s="162">
        <f>(SUMIFS(Profile!$F$2:$F$17521,Profile!$B$2:$B$17521,$B351,Profile!$C$2:$C$17521,F$8))*$C$6</f>
        <v>0</v>
      </c>
      <c r="G351" s="162">
        <f>(SUMIFS(Profile!$F$2:$F$17521,Profile!$B$2:$B$17521,$B351,Profile!$C$2:$C$17521,G$8))*$C$6</f>
        <v>0</v>
      </c>
      <c r="H351" s="162">
        <f>(SUMIFS(Profile!$F$2:$F$17521,Profile!$B$2:$B$17521,$B351,Profile!$C$2:$C$17521,H$8))*$C$6</f>
        <v>0</v>
      </c>
      <c r="I351" s="162">
        <f>(SUMIFS(Profile!$F$2:$F$17521,Profile!$B$2:$B$17521,$B351,Profile!$C$2:$C$17521,I$8))*$C$6</f>
        <v>0</v>
      </c>
      <c r="J351" s="162">
        <f>(SUMIFS(Profile!$F$2:$F$17521,Profile!$B$2:$B$17521,$B351,Profile!$C$2:$C$17521,J$8))*$C$6</f>
        <v>0</v>
      </c>
      <c r="K351" s="162">
        <f>(SUMIFS(Profile!$F$2:$F$17521,Profile!$B$2:$B$17521,$B351,Profile!$C$2:$C$17521,K$8))*$C$6</f>
        <v>0</v>
      </c>
      <c r="L351" s="162">
        <f>(SUMIFS(Profile!$F$2:$F$17521,Profile!$B$2:$B$17521,$B351,Profile!$C$2:$C$17521,L$8))*$C$6</f>
        <v>0</v>
      </c>
      <c r="M351" s="162">
        <f>(SUMIFS(Profile!$F$2:$F$17521,Profile!$B$2:$B$17521,$B351,Profile!$C$2:$C$17521,M$8))*$C$6</f>
        <v>0</v>
      </c>
      <c r="N351" s="162">
        <f>(SUMIFS(Profile!$F$2:$F$17521,Profile!$B$2:$B$17521,$B351,Profile!$C$2:$C$17521,N$8))*$C$6</f>
        <v>0</v>
      </c>
      <c r="O351" s="162">
        <f>(SUMIFS(Profile!$F$2:$F$17521,Profile!$B$2:$B$17521,$B351,Profile!$C$2:$C$17521,O$8))*$C$6</f>
        <v>0</v>
      </c>
      <c r="P351" s="162">
        <f>(SUMIFS(Profile!$F$2:$F$17521,Profile!$B$2:$B$17521,$B351,Profile!$C$2:$C$17521,P$8))*$C$6</f>
        <v>0</v>
      </c>
      <c r="Q351" s="162">
        <f>(SUMIFS(Profile!$F$2:$F$17521,Profile!$B$2:$B$17521,$B351,Profile!$C$2:$C$17521,Q$8))*$C$6</f>
        <v>0</v>
      </c>
      <c r="R351" s="162">
        <f>(SUMIFS(Profile!$F$2:$F$17521,Profile!$B$2:$B$17521,$B351,Profile!$C$2:$C$17521,R$8))*$C$6</f>
        <v>0</v>
      </c>
      <c r="S351" s="162">
        <f>(SUMIFS(Profile!$F$2:$F$17521,Profile!$B$2:$B$17521,$B351,Profile!$C$2:$C$17521,S$8))*$C$6</f>
        <v>0</v>
      </c>
      <c r="T351" s="162">
        <f>(SUMIFS(Profile!$F$2:$F$17521,Profile!$B$2:$B$17521,$B351,Profile!$C$2:$C$17521,T$8))*$C$6</f>
        <v>0</v>
      </c>
      <c r="U351" s="162">
        <f>(SUMIFS(Profile!$F$2:$F$17521,Profile!$B$2:$B$17521,$B351,Profile!$C$2:$C$17521,U$8))*$C$6</f>
        <v>0</v>
      </c>
      <c r="V351" s="162">
        <f>(SUMIFS(Profile!$F$2:$F$17521,Profile!$B$2:$B$17521,$B351,Profile!$C$2:$C$17521,V$8))*$C$6</f>
        <v>0</v>
      </c>
      <c r="W351" s="162">
        <f>(SUMIFS(Profile!$F$2:$F$17521,Profile!$B$2:$B$17521,$B351,Profile!$C$2:$C$17521,W$8))*$C$6</f>
        <v>0</v>
      </c>
      <c r="X351" s="162">
        <f>(SUMIFS(Profile!$F$2:$F$17521,Profile!$B$2:$B$17521,$B351,Profile!$C$2:$C$17521,X$8))*$C$6</f>
        <v>0</v>
      </c>
      <c r="Y351" s="162">
        <f>(SUMIFS(Profile!$F$2:$F$17521,Profile!$B$2:$B$17521,$B351,Profile!$C$2:$C$17521,Y$8))*$C$6</f>
        <v>0</v>
      </c>
      <c r="Z351" s="162">
        <f>(SUMIFS(Profile!$F$2:$F$17521,Profile!$B$2:$B$17521,$B351,Profile!$C$2:$C$17521,Z$8))*$C$6</f>
        <v>0</v>
      </c>
      <c r="AA351" s="162">
        <f>(SUMIFS(Profile!$F$2:$F$17521,Profile!$B$2:$B$17521,$B351,Profile!$C$2:$C$17521,AA$8))*$C$6</f>
        <v>0</v>
      </c>
      <c r="AB351" s="162">
        <f>(SUMIFS(Profile!$F$2:$F$17521,Profile!$B$2:$B$17521,$B351,Profile!$C$2:$C$17521,AB$8))*$C$6</f>
        <v>0</v>
      </c>
      <c r="AC351" s="162">
        <f>(SUMIFS(Profile!$F$2:$F$17521,Profile!$B$2:$B$17521,$B351,Profile!$C$2:$C$17521,AC$8))*$C$6</f>
        <v>0</v>
      </c>
      <c r="AD351" s="162">
        <f>(SUMIFS(Profile!$F$2:$F$17521,Profile!$B$2:$B$17521,$B351,Profile!$C$2:$C$17521,AD$8))*$C$6</f>
        <v>0</v>
      </c>
      <c r="AE351" s="162">
        <f>(SUMIFS(Profile!$F$2:$F$17521,Profile!$B$2:$B$17521,$B351,Profile!$C$2:$C$17521,AE$8))*$C$6</f>
        <v>0</v>
      </c>
      <c r="AF351" s="162">
        <f>(SUMIFS(Profile!$F$2:$F$17521,Profile!$B$2:$B$17521,$B351,Profile!$C$2:$C$17521,AF$8))*$C$6</f>
        <v>0</v>
      </c>
      <c r="AG351" s="162">
        <f>(SUMIFS(Profile!$F$2:$F$17521,Profile!$B$2:$B$17521,$B351,Profile!$C$2:$C$17521,AG$8))*$C$6</f>
        <v>0</v>
      </c>
      <c r="AH351" s="162">
        <f>(SUMIFS(Profile!$F$2:$F$17521,Profile!$B$2:$B$17521,$B351,Profile!$C$2:$C$17521,AH$8))*$C$6</f>
        <v>0</v>
      </c>
      <c r="AI351" s="162">
        <f>(SUMIFS(Profile!$F$2:$F$17521,Profile!$B$2:$B$17521,$B351,Profile!$C$2:$C$17521,AI$8))*$C$6</f>
        <v>0</v>
      </c>
      <c r="AJ351" s="162">
        <f>(SUMIFS(Profile!$F$2:$F$17521,Profile!$B$2:$B$17521,$B351,Profile!$C$2:$C$17521,AJ$8))*$C$6</f>
        <v>0</v>
      </c>
      <c r="AK351" s="162">
        <f>(SUMIFS(Profile!$F$2:$F$17521,Profile!$B$2:$B$17521,$B351,Profile!$C$2:$C$17521,AK$8))*$C$6</f>
        <v>0</v>
      </c>
      <c r="AL351" s="162">
        <f>(SUMIFS(Profile!$F$2:$F$17521,Profile!$B$2:$B$17521,$B351,Profile!$C$2:$C$17521,AL$8))*$C$6</f>
        <v>0</v>
      </c>
      <c r="AM351" s="162">
        <f>(SUMIFS(Profile!$F$2:$F$17521,Profile!$B$2:$B$17521,$B351,Profile!$C$2:$C$17521,AM$8))*$C$6</f>
        <v>0</v>
      </c>
      <c r="AN351" s="162">
        <f>(SUMIFS(Profile!$F$2:$F$17521,Profile!$B$2:$B$17521,$B351,Profile!$C$2:$C$17521,AN$8))*$C$6</f>
        <v>0</v>
      </c>
      <c r="AO351" s="162">
        <f>(SUMIFS(Profile!$F$2:$F$17521,Profile!$B$2:$B$17521,$B351,Profile!$C$2:$C$17521,AO$8))*$C$6</f>
        <v>0</v>
      </c>
      <c r="AP351" s="162">
        <f>(SUMIFS(Profile!$F$2:$F$17521,Profile!$B$2:$B$17521,$B351,Profile!$C$2:$C$17521,AP$8))*$C$6</f>
        <v>0</v>
      </c>
      <c r="AQ351" s="162">
        <f>(SUMIFS(Profile!$F$2:$F$17521,Profile!$B$2:$B$17521,$B351,Profile!$C$2:$C$17521,AQ$8))*$C$6</f>
        <v>0</v>
      </c>
      <c r="AR351" s="162">
        <f>(SUMIFS(Profile!$F$2:$F$17521,Profile!$B$2:$B$17521,$B351,Profile!$C$2:$C$17521,AR$8))*$C$6</f>
        <v>0</v>
      </c>
      <c r="AS351" s="162">
        <f>(SUMIFS(Profile!$F$2:$F$17521,Profile!$B$2:$B$17521,$B351,Profile!$C$2:$C$17521,AS$8))*$C$6</f>
        <v>0</v>
      </c>
      <c r="AT351" s="162">
        <f>(SUMIFS(Profile!$F$2:$F$17521,Profile!$B$2:$B$17521,$B351,Profile!$C$2:$C$17521,AT$8))*$C$6</f>
        <v>0</v>
      </c>
      <c r="AU351" s="162">
        <f>(SUMIFS(Profile!$F$2:$F$17521,Profile!$B$2:$B$17521,$B351,Profile!$C$2:$C$17521,AU$8))*$C$6</f>
        <v>0</v>
      </c>
      <c r="AV351" s="162">
        <f>(SUMIFS(Profile!$F$2:$F$17521,Profile!$B$2:$B$17521,$B351,Profile!$C$2:$C$17521,AV$8))*$C$6</f>
        <v>0</v>
      </c>
      <c r="AW351" s="162">
        <f>(SUMIFS(Profile!$F$2:$F$17521,Profile!$B$2:$B$17521,$B351,Profile!$C$2:$C$17521,AW$8))*$C$6</f>
        <v>0</v>
      </c>
      <c r="AX351" s="162">
        <f>(SUMIFS(Profile!$F$2:$F$17521,Profile!$B$2:$B$17521,$B351,Profile!$C$2:$C$17521,AX$8))*$C$6</f>
        <v>0</v>
      </c>
      <c r="AY351" s="162">
        <f>(SUMIFS(Profile!$F$2:$F$17521,Profile!$B$2:$B$17521,$B351,Profile!$C$2:$C$17521,AY$8))*$C$6</f>
        <v>0</v>
      </c>
      <c r="AZ351" s="162">
        <f>(SUMIFS(Profile!$F$2:$F$17521,Profile!$B$2:$B$17521,$B351,Profile!$C$2:$C$17521,AZ$8))*$C$6</f>
        <v>0</v>
      </c>
      <c r="BA351" s="162">
        <f t="shared" si="10"/>
        <v>0</v>
      </c>
      <c r="BB351" s="162">
        <f>(SUMIFS(Profile!$E$2:$E$17521,Profile!$B$2:$B$17521,$B351,Profile!$C$2:$C$17521,BB$8))*$C$9</f>
        <v>0</v>
      </c>
      <c r="BC351" s="162">
        <f>(SUMIFS(Profile!$E$2:$E$17521,Profile!$B$2:$B$17521,$B351,Profile!$C$2:$C$17521,BC$8))*$C$9</f>
        <v>0</v>
      </c>
      <c r="BD351" s="162">
        <f>(SUMIFS(Profile!$E$2:$E$17521,Profile!$B$2:$B$17521,$B351,Profile!$C$2:$C$17521,BD$8))*$C$9</f>
        <v>0</v>
      </c>
      <c r="BE351" s="162">
        <f>(SUMIFS(Profile!$E$2:$E$17521,Profile!$B$2:$B$17521,$B351,Profile!$C$2:$C$17521,BE$8))*$C$9</f>
        <v>0</v>
      </c>
      <c r="BF351" s="162">
        <f>(SUMIFS(Profile!$E$2:$E$17521,Profile!$B$2:$B$17521,$B351,Profile!$C$2:$C$17521,BF$8))*$C$9</f>
        <v>0</v>
      </c>
      <c r="BG351" s="162">
        <f>(SUMIFS(Profile!$E$2:$E$17521,Profile!$B$2:$B$17521,$B351,Profile!$C$2:$C$17521,BG$8))*$C$9</f>
        <v>0</v>
      </c>
      <c r="BH351" s="162">
        <f>(SUMIFS(Profile!$E$2:$E$17521,Profile!$B$2:$B$17521,$B351,Profile!$C$2:$C$17521,BH$8))*$C$9</f>
        <v>0</v>
      </c>
      <c r="BI351" s="162">
        <f>(SUMIFS(Profile!$E$2:$E$17521,Profile!$B$2:$B$17521,$B351,Profile!$C$2:$C$17521,BI$8))*$C$9</f>
        <v>0</v>
      </c>
      <c r="BJ351" s="162">
        <f>(SUMIFS(Profile!$E$2:$E$17521,Profile!$B$2:$B$17521,$B351,Profile!$C$2:$C$17521,BJ$8))*$C$9</f>
        <v>0</v>
      </c>
      <c r="BK351" s="162">
        <f>(SUMIFS(Profile!$E$2:$E$17521,Profile!$B$2:$B$17521,$B351,Profile!$C$2:$C$17521,BK$8))*$C$9</f>
        <v>0</v>
      </c>
      <c r="BL351" s="162">
        <f>(SUMIFS(Profile!$E$2:$E$17521,Profile!$B$2:$B$17521,$B351,Profile!$C$2:$C$17521,BL$8))*$C$9</f>
        <v>0</v>
      </c>
      <c r="BM351" s="162">
        <f>(SUMIFS(Profile!$E$2:$E$17521,Profile!$B$2:$B$17521,$B351,Profile!$C$2:$C$17521,BM$8))*$C$9</f>
        <v>0</v>
      </c>
      <c r="BN351" s="162">
        <f>(SUMIFS(Profile!$E$2:$E$17521,Profile!$B$2:$B$17521,$B351,Profile!$C$2:$C$17521,BN$8))*$C$9</f>
        <v>0</v>
      </c>
      <c r="BO351" s="162">
        <f>(SUMIFS(Profile!$E$2:$E$17521,Profile!$B$2:$B$17521,$B351,Profile!$C$2:$C$17521,BO$8))*$C$9</f>
        <v>0</v>
      </c>
      <c r="BP351" s="162">
        <f>(SUMIFS(Profile!$E$2:$E$17521,Profile!$B$2:$B$17521,$B351,Profile!$C$2:$C$17521,BP$8))*$C$9</f>
        <v>0</v>
      </c>
      <c r="BQ351" s="162">
        <f>(SUMIFS(Profile!$E$2:$E$17521,Profile!$B$2:$B$17521,$B351,Profile!$C$2:$C$17521,BQ$8))*$C$9</f>
        <v>0</v>
      </c>
      <c r="BR351" s="162">
        <f>(SUMIFS(Profile!$E$2:$E$17521,Profile!$B$2:$B$17521,$B351,Profile!$C$2:$C$17521,BR$8))*$C$9</f>
        <v>0</v>
      </c>
      <c r="BS351" s="162">
        <f>(SUMIFS(Profile!$E$2:$E$17521,Profile!$B$2:$B$17521,$B351,Profile!$C$2:$C$17521,BS$8))*$C$9</f>
        <v>0</v>
      </c>
      <c r="BT351" s="162">
        <f>(SUMIFS(Profile!$E$2:$E$17521,Profile!$B$2:$B$17521,$B351,Profile!$C$2:$C$17521,BT$8))*$C$9</f>
        <v>0</v>
      </c>
      <c r="BU351" s="162">
        <f>(SUMIFS(Profile!$E$2:$E$17521,Profile!$B$2:$B$17521,$B351,Profile!$C$2:$C$17521,BU$8))*$C$9</f>
        <v>0</v>
      </c>
      <c r="BV351" s="162">
        <f>(SUMIFS(Profile!$E$2:$E$17521,Profile!$B$2:$B$17521,$B351,Profile!$C$2:$C$17521,BV$8))*$C$9</f>
        <v>0</v>
      </c>
      <c r="BW351" s="162">
        <f>(SUMIFS(Profile!$E$2:$E$17521,Profile!$B$2:$B$17521,$B351,Profile!$C$2:$C$17521,BW$8))*$C$9</f>
        <v>0</v>
      </c>
      <c r="BX351" s="162">
        <f>(SUMIFS(Profile!$E$2:$E$17521,Profile!$B$2:$B$17521,$B351,Profile!$C$2:$C$17521,BX$8))*$C$9</f>
        <v>0</v>
      </c>
      <c r="BY351" s="162">
        <f>(SUMIFS(Profile!$E$2:$E$17521,Profile!$B$2:$B$17521,$B351,Profile!$C$2:$C$17521,BY$8))*$C$9</f>
        <v>0</v>
      </c>
      <c r="BZ351" s="162">
        <f>(SUMIFS(Profile!$E$2:$E$17521,Profile!$B$2:$B$17521,$B351,Profile!$C$2:$C$17521,BZ$8))*$C$9</f>
        <v>0</v>
      </c>
      <c r="CA351" s="162">
        <f>(SUMIFS(Profile!$E$2:$E$17521,Profile!$B$2:$B$17521,$B351,Profile!$C$2:$C$17521,CA$8))*$C$9</f>
        <v>0</v>
      </c>
      <c r="CB351" s="162">
        <f>(SUMIFS(Profile!$E$2:$E$17521,Profile!$B$2:$B$17521,$B351,Profile!$C$2:$C$17521,CB$8))*$C$9</f>
        <v>0</v>
      </c>
      <c r="CC351" s="162">
        <f>(SUMIFS(Profile!$E$2:$E$17521,Profile!$B$2:$B$17521,$B351,Profile!$C$2:$C$17521,CC$8))*$C$9</f>
        <v>0</v>
      </c>
      <c r="CD351" s="162">
        <f>(SUMIFS(Profile!$E$2:$E$17521,Profile!$B$2:$B$17521,$B351,Profile!$C$2:$C$17521,CD$8))*$C$9</f>
        <v>0</v>
      </c>
      <c r="CE351" s="162">
        <f>(SUMIFS(Profile!$E$2:$E$17521,Profile!$B$2:$B$17521,$B351,Profile!$C$2:$C$17521,CE$8))*$C$9</f>
        <v>0</v>
      </c>
      <c r="CF351" s="162">
        <f>(SUMIFS(Profile!$E$2:$E$17521,Profile!$B$2:$B$17521,$B351,Profile!$C$2:$C$17521,CF$8))*$C$9</f>
        <v>0</v>
      </c>
      <c r="CG351" s="162">
        <f>(SUMIFS(Profile!$E$2:$E$17521,Profile!$B$2:$B$17521,$B351,Profile!$C$2:$C$17521,CG$8))*$C$9</f>
        <v>0</v>
      </c>
      <c r="CH351" s="162">
        <f>(SUMIFS(Profile!$E$2:$E$17521,Profile!$B$2:$B$17521,$B351,Profile!$C$2:$C$17521,CH$8))*$C$9</f>
        <v>0</v>
      </c>
      <c r="CI351" s="162">
        <f>(SUMIFS(Profile!$E$2:$E$17521,Profile!$B$2:$B$17521,$B351,Profile!$C$2:$C$17521,CI$8))*$C$9</f>
        <v>0</v>
      </c>
      <c r="CJ351" s="162">
        <f>(SUMIFS(Profile!$E$2:$E$17521,Profile!$B$2:$B$17521,$B351,Profile!$C$2:$C$17521,CJ$8))*$C$9</f>
        <v>0</v>
      </c>
      <c r="CK351" s="162">
        <f>(SUMIFS(Profile!$E$2:$E$17521,Profile!$B$2:$B$17521,$B351,Profile!$C$2:$C$17521,CK$8))*$C$9</f>
        <v>0</v>
      </c>
      <c r="CL351" s="162">
        <f>(SUMIFS(Profile!$E$2:$E$17521,Profile!$B$2:$B$17521,$B351,Profile!$C$2:$C$17521,CL$8))*$C$9</f>
        <v>0</v>
      </c>
      <c r="CM351" s="162">
        <f>(SUMIFS(Profile!$E$2:$E$17521,Profile!$B$2:$B$17521,$B351,Profile!$C$2:$C$17521,CM$8))*$C$9</f>
        <v>0</v>
      </c>
      <c r="CN351" s="162">
        <f>(SUMIFS(Profile!$E$2:$E$17521,Profile!$B$2:$B$17521,$B351,Profile!$C$2:$C$17521,CN$8))*$C$9</f>
        <v>0</v>
      </c>
      <c r="CO351" s="162">
        <f>(SUMIFS(Profile!$E$2:$E$17521,Profile!$B$2:$B$17521,$B351,Profile!$C$2:$C$17521,CO$8))*$C$9</f>
        <v>0</v>
      </c>
      <c r="CP351" s="162">
        <f>(SUMIFS(Profile!$E$2:$E$17521,Profile!$B$2:$B$17521,$B351,Profile!$C$2:$C$17521,CP$8))*$C$9</f>
        <v>0</v>
      </c>
      <c r="CQ351" s="162">
        <f>(SUMIFS(Profile!$E$2:$E$17521,Profile!$B$2:$B$17521,$B351,Profile!$C$2:$C$17521,CQ$8))*$C$9</f>
        <v>0</v>
      </c>
      <c r="CR351" s="162">
        <f>(SUMIFS(Profile!$E$2:$E$17521,Profile!$B$2:$B$17521,$B351,Profile!$C$2:$C$17521,CR$8))*$C$9</f>
        <v>0</v>
      </c>
      <c r="CS351" s="162">
        <f>(SUMIFS(Profile!$E$2:$E$17521,Profile!$B$2:$B$17521,$B351,Profile!$C$2:$C$17521,CS$8))*$C$9</f>
        <v>0</v>
      </c>
      <c r="CT351" s="162">
        <f>(SUMIFS(Profile!$E$2:$E$17521,Profile!$B$2:$B$17521,$B351,Profile!$C$2:$C$17521,CT$8))*$C$9</f>
        <v>0</v>
      </c>
      <c r="CU351" s="162">
        <f>(SUMIFS(Profile!$E$2:$E$17521,Profile!$B$2:$B$17521,$B351,Profile!$C$2:$C$17521,CU$8))*$C$9</f>
        <v>0</v>
      </c>
      <c r="CV351" s="162">
        <f>(SUMIFS(Profile!$E$2:$E$17521,Profile!$B$2:$B$17521,$B351,Profile!$C$2:$C$17521,CV$8))*$C$9</f>
        <v>0</v>
      </c>
      <c r="CW351" s="162">
        <f>(SUMIFS(Profile!$E$2:$E$17521,Profile!$B$2:$B$17521,$B351,Profile!$C$2:$C$17521,CW$8))*$C$9</f>
        <v>0</v>
      </c>
      <c r="CX351" s="162">
        <f t="shared" si="11"/>
        <v>0</v>
      </c>
      <c r="CY351" s="162">
        <f t="shared" ref="CY351:ET351" si="1716">MAX(BB351-E351,0)</f>
        <v>0</v>
      </c>
      <c r="CZ351" s="162">
        <f t="shared" si="1716"/>
        <v>0</v>
      </c>
      <c r="DA351" s="162">
        <f t="shared" si="1716"/>
        <v>0</v>
      </c>
      <c r="DB351" s="162">
        <f t="shared" si="1716"/>
        <v>0</v>
      </c>
      <c r="DC351" s="162">
        <f t="shared" si="1716"/>
        <v>0</v>
      </c>
      <c r="DD351" s="162">
        <f t="shared" si="1716"/>
        <v>0</v>
      </c>
      <c r="DE351" s="162">
        <f t="shared" si="1716"/>
        <v>0</v>
      </c>
      <c r="DF351" s="162">
        <f t="shared" si="1716"/>
        <v>0</v>
      </c>
      <c r="DG351" s="162">
        <f t="shared" si="1716"/>
        <v>0</v>
      </c>
      <c r="DH351" s="162">
        <f t="shared" si="1716"/>
        <v>0</v>
      </c>
      <c r="DI351" s="162">
        <f t="shared" si="1716"/>
        <v>0</v>
      </c>
      <c r="DJ351" s="162">
        <f t="shared" si="1716"/>
        <v>0</v>
      </c>
      <c r="DK351" s="162">
        <f t="shared" si="1716"/>
        <v>0</v>
      </c>
      <c r="DL351" s="162">
        <f t="shared" si="1716"/>
        <v>0</v>
      </c>
      <c r="DM351" s="162">
        <f t="shared" si="1716"/>
        <v>0</v>
      </c>
      <c r="DN351" s="162">
        <f t="shared" si="1716"/>
        <v>0</v>
      </c>
      <c r="DO351" s="162">
        <f t="shared" si="1716"/>
        <v>0</v>
      </c>
      <c r="DP351" s="162">
        <f t="shared" si="1716"/>
        <v>0</v>
      </c>
      <c r="DQ351" s="162">
        <f t="shared" si="1716"/>
        <v>0</v>
      </c>
      <c r="DR351" s="162">
        <f t="shared" si="1716"/>
        <v>0</v>
      </c>
      <c r="DS351" s="162">
        <f t="shared" si="1716"/>
        <v>0</v>
      </c>
      <c r="DT351" s="162">
        <f t="shared" si="1716"/>
        <v>0</v>
      </c>
      <c r="DU351" s="162">
        <f t="shared" si="1716"/>
        <v>0</v>
      </c>
      <c r="DV351" s="162">
        <f t="shared" si="1716"/>
        <v>0</v>
      </c>
      <c r="DW351" s="162">
        <f t="shared" si="1716"/>
        <v>0</v>
      </c>
      <c r="DX351" s="162">
        <f t="shared" si="1716"/>
        <v>0</v>
      </c>
      <c r="DY351" s="162">
        <f t="shared" si="1716"/>
        <v>0</v>
      </c>
      <c r="DZ351" s="162">
        <f t="shared" si="1716"/>
        <v>0</v>
      </c>
      <c r="EA351" s="162">
        <f t="shared" si="1716"/>
        <v>0</v>
      </c>
      <c r="EB351" s="162">
        <f t="shared" si="1716"/>
        <v>0</v>
      </c>
      <c r="EC351" s="162">
        <f t="shared" si="1716"/>
        <v>0</v>
      </c>
      <c r="ED351" s="162">
        <f t="shared" si="1716"/>
        <v>0</v>
      </c>
      <c r="EE351" s="162">
        <f t="shared" si="1716"/>
        <v>0</v>
      </c>
      <c r="EF351" s="162">
        <f t="shared" si="1716"/>
        <v>0</v>
      </c>
      <c r="EG351" s="162">
        <f t="shared" si="1716"/>
        <v>0</v>
      </c>
      <c r="EH351" s="162">
        <f t="shared" si="1716"/>
        <v>0</v>
      </c>
      <c r="EI351" s="162">
        <f t="shared" si="1716"/>
        <v>0</v>
      </c>
      <c r="EJ351" s="162">
        <f t="shared" si="1716"/>
        <v>0</v>
      </c>
      <c r="EK351" s="162">
        <f t="shared" si="1716"/>
        <v>0</v>
      </c>
      <c r="EL351" s="162">
        <f t="shared" si="1716"/>
        <v>0</v>
      </c>
      <c r="EM351" s="162">
        <f t="shared" si="1716"/>
        <v>0</v>
      </c>
      <c r="EN351" s="162">
        <f t="shared" si="1716"/>
        <v>0</v>
      </c>
      <c r="EO351" s="162">
        <f t="shared" si="1716"/>
        <v>0</v>
      </c>
      <c r="EP351" s="162">
        <f t="shared" si="1716"/>
        <v>0</v>
      </c>
      <c r="EQ351" s="162">
        <f t="shared" si="1716"/>
        <v>0</v>
      </c>
      <c r="ER351" s="162">
        <f t="shared" si="1716"/>
        <v>0</v>
      </c>
      <c r="ES351" s="162">
        <f t="shared" si="1716"/>
        <v>0</v>
      </c>
      <c r="ET351" s="162">
        <f t="shared" si="1716"/>
        <v>0</v>
      </c>
      <c r="EU351" s="162">
        <f t="shared" si="13"/>
        <v>0</v>
      </c>
      <c r="EV351" s="162">
        <f t="shared" ref="EV351:GQ351" si="1717">BB351-CY351</f>
        <v>0</v>
      </c>
      <c r="EW351" s="162">
        <f t="shared" si="1717"/>
        <v>0</v>
      </c>
      <c r="EX351" s="162">
        <f t="shared" si="1717"/>
        <v>0</v>
      </c>
      <c r="EY351" s="162">
        <f t="shared" si="1717"/>
        <v>0</v>
      </c>
      <c r="EZ351" s="162">
        <f t="shared" si="1717"/>
        <v>0</v>
      </c>
      <c r="FA351" s="162">
        <f t="shared" si="1717"/>
        <v>0</v>
      </c>
      <c r="FB351" s="162">
        <f t="shared" si="1717"/>
        <v>0</v>
      </c>
      <c r="FC351" s="162">
        <f t="shared" si="1717"/>
        <v>0</v>
      </c>
      <c r="FD351" s="162">
        <f t="shared" si="1717"/>
        <v>0</v>
      </c>
      <c r="FE351" s="162">
        <f t="shared" si="1717"/>
        <v>0</v>
      </c>
      <c r="FF351" s="162">
        <f t="shared" si="1717"/>
        <v>0</v>
      </c>
      <c r="FG351" s="162">
        <f t="shared" si="1717"/>
        <v>0</v>
      </c>
      <c r="FH351" s="162">
        <f t="shared" si="1717"/>
        <v>0</v>
      </c>
      <c r="FI351" s="162">
        <f t="shared" si="1717"/>
        <v>0</v>
      </c>
      <c r="FJ351" s="162">
        <f t="shared" si="1717"/>
        <v>0</v>
      </c>
      <c r="FK351" s="162">
        <f t="shared" si="1717"/>
        <v>0</v>
      </c>
      <c r="FL351" s="162">
        <f t="shared" si="1717"/>
        <v>0</v>
      </c>
      <c r="FM351" s="162">
        <f t="shared" si="1717"/>
        <v>0</v>
      </c>
      <c r="FN351" s="162">
        <f t="shared" si="1717"/>
        <v>0</v>
      </c>
      <c r="FO351" s="162">
        <f t="shared" si="1717"/>
        <v>0</v>
      </c>
      <c r="FP351" s="162">
        <f t="shared" si="1717"/>
        <v>0</v>
      </c>
      <c r="FQ351" s="162">
        <f t="shared" si="1717"/>
        <v>0</v>
      </c>
      <c r="FR351" s="162">
        <f t="shared" si="1717"/>
        <v>0</v>
      </c>
      <c r="FS351" s="162">
        <f t="shared" si="1717"/>
        <v>0</v>
      </c>
      <c r="FT351" s="162">
        <f t="shared" si="1717"/>
        <v>0</v>
      </c>
      <c r="FU351" s="162">
        <f t="shared" si="1717"/>
        <v>0</v>
      </c>
      <c r="FV351" s="162">
        <f t="shared" si="1717"/>
        <v>0</v>
      </c>
      <c r="FW351" s="162">
        <f t="shared" si="1717"/>
        <v>0</v>
      </c>
      <c r="FX351" s="162">
        <f t="shared" si="1717"/>
        <v>0</v>
      </c>
      <c r="FY351" s="162">
        <f t="shared" si="1717"/>
        <v>0</v>
      </c>
      <c r="FZ351" s="162">
        <f t="shared" si="1717"/>
        <v>0</v>
      </c>
      <c r="GA351" s="162">
        <f t="shared" si="1717"/>
        <v>0</v>
      </c>
      <c r="GB351" s="162">
        <f t="shared" si="1717"/>
        <v>0</v>
      </c>
      <c r="GC351" s="162">
        <f t="shared" si="1717"/>
        <v>0</v>
      </c>
      <c r="GD351" s="162">
        <f t="shared" si="1717"/>
        <v>0</v>
      </c>
      <c r="GE351" s="162">
        <f t="shared" si="1717"/>
        <v>0</v>
      </c>
      <c r="GF351" s="162">
        <f t="shared" si="1717"/>
        <v>0</v>
      </c>
      <c r="GG351" s="162">
        <f t="shared" si="1717"/>
        <v>0</v>
      </c>
      <c r="GH351" s="162">
        <f t="shared" si="1717"/>
        <v>0</v>
      </c>
      <c r="GI351" s="162">
        <f t="shared" si="1717"/>
        <v>0</v>
      </c>
      <c r="GJ351" s="162">
        <f t="shared" si="1717"/>
        <v>0</v>
      </c>
      <c r="GK351" s="162">
        <f t="shared" si="1717"/>
        <v>0</v>
      </c>
      <c r="GL351" s="162">
        <f t="shared" si="1717"/>
        <v>0</v>
      </c>
      <c r="GM351" s="162">
        <f t="shared" si="1717"/>
        <v>0</v>
      </c>
      <c r="GN351" s="162">
        <f t="shared" si="1717"/>
        <v>0</v>
      </c>
      <c r="GO351" s="162">
        <f t="shared" si="1717"/>
        <v>0</v>
      </c>
      <c r="GP351" s="162">
        <f t="shared" si="1717"/>
        <v>0</v>
      </c>
      <c r="GQ351" s="162">
        <f t="shared" si="1717"/>
        <v>0</v>
      </c>
      <c r="GR351" s="162">
        <f t="shared" si="15"/>
        <v>0</v>
      </c>
      <c r="GS351" s="162">
        <f t="shared" ref="GS351:IN351" si="1718">E351-EV351</f>
        <v>0</v>
      </c>
      <c r="GT351" s="162">
        <f t="shared" si="1718"/>
        <v>0</v>
      </c>
      <c r="GU351" s="162">
        <f t="shared" si="1718"/>
        <v>0</v>
      </c>
      <c r="GV351" s="162">
        <f t="shared" si="1718"/>
        <v>0</v>
      </c>
      <c r="GW351" s="162">
        <f t="shared" si="1718"/>
        <v>0</v>
      </c>
      <c r="GX351" s="162">
        <f t="shared" si="1718"/>
        <v>0</v>
      </c>
      <c r="GY351" s="162">
        <f t="shared" si="1718"/>
        <v>0</v>
      </c>
      <c r="GZ351" s="162">
        <f t="shared" si="1718"/>
        <v>0</v>
      </c>
      <c r="HA351" s="162">
        <f t="shared" si="1718"/>
        <v>0</v>
      </c>
      <c r="HB351" s="162">
        <f t="shared" si="1718"/>
        <v>0</v>
      </c>
      <c r="HC351" s="162">
        <f t="shared" si="1718"/>
        <v>0</v>
      </c>
      <c r="HD351" s="162">
        <f t="shared" si="1718"/>
        <v>0</v>
      </c>
      <c r="HE351" s="162">
        <f t="shared" si="1718"/>
        <v>0</v>
      </c>
      <c r="HF351" s="162">
        <f t="shared" si="1718"/>
        <v>0</v>
      </c>
      <c r="HG351" s="162">
        <f t="shared" si="1718"/>
        <v>0</v>
      </c>
      <c r="HH351" s="162">
        <f t="shared" si="1718"/>
        <v>0</v>
      </c>
      <c r="HI351" s="162">
        <f t="shared" si="1718"/>
        <v>0</v>
      </c>
      <c r="HJ351" s="162">
        <f t="shared" si="1718"/>
        <v>0</v>
      </c>
      <c r="HK351" s="162">
        <f t="shared" si="1718"/>
        <v>0</v>
      </c>
      <c r="HL351" s="162">
        <f t="shared" si="1718"/>
        <v>0</v>
      </c>
      <c r="HM351" s="162">
        <f t="shared" si="1718"/>
        <v>0</v>
      </c>
      <c r="HN351" s="162">
        <f t="shared" si="1718"/>
        <v>0</v>
      </c>
      <c r="HO351" s="162">
        <f t="shared" si="1718"/>
        <v>0</v>
      </c>
      <c r="HP351" s="162">
        <f t="shared" si="1718"/>
        <v>0</v>
      </c>
      <c r="HQ351" s="162">
        <f t="shared" si="1718"/>
        <v>0</v>
      </c>
      <c r="HR351" s="162">
        <f t="shared" si="1718"/>
        <v>0</v>
      </c>
      <c r="HS351" s="162">
        <f t="shared" si="1718"/>
        <v>0</v>
      </c>
      <c r="HT351" s="162">
        <f t="shared" si="1718"/>
        <v>0</v>
      </c>
      <c r="HU351" s="162">
        <f t="shared" si="1718"/>
        <v>0</v>
      </c>
      <c r="HV351" s="162">
        <f t="shared" si="1718"/>
        <v>0</v>
      </c>
      <c r="HW351" s="162">
        <f t="shared" si="1718"/>
        <v>0</v>
      </c>
      <c r="HX351" s="162">
        <f t="shared" si="1718"/>
        <v>0</v>
      </c>
      <c r="HY351" s="162">
        <f t="shared" si="1718"/>
        <v>0</v>
      </c>
      <c r="HZ351" s="162">
        <f t="shared" si="1718"/>
        <v>0</v>
      </c>
      <c r="IA351" s="162">
        <f t="shared" si="1718"/>
        <v>0</v>
      </c>
      <c r="IB351" s="162">
        <f t="shared" si="1718"/>
        <v>0</v>
      </c>
      <c r="IC351" s="162">
        <f t="shared" si="1718"/>
        <v>0</v>
      </c>
      <c r="ID351" s="162">
        <f t="shared" si="1718"/>
        <v>0</v>
      </c>
      <c r="IE351" s="162">
        <f t="shared" si="1718"/>
        <v>0</v>
      </c>
      <c r="IF351" s="162">
        <f t="shared" si="1718"/>
        <v>0</v>
      </c>
      <c r="IG351" s="162">
        <f t="shared" si="1718"/>
        <v>0</v>
      </c>
      <c r="IH351" s="162">
        <f t="shared" si="1718"/>
        <v>0</v>
      </c>
      <c r="II351" s="162">
        <f t="shared" si="1718"/>
        <v>0</v>
      </c>
      <c r="IJ351" s="162">
        <f t="shared" si="1718"/>
        <v>0</v>
      </c>
      <c r="IK351" s="162">
        <f t="shared" si="1718"/>
        <v>0</v>
      </c>
      <c r="IL351" s="162">
        <f t="shared" si="1718"/>
        <v>0</v>
      </c>
      <c r="IM351" s="162">
        <f t="shared" si="1718"/>
        <v>0</v>
      </c>
      <c r="IN351" s="162">
        <f t="shared" si="1718"/>
        <v>0</v>
      </c>
      <c r="IO351" s="162">
        <f t="shared" si="17"/>
        <v>0</v>
      </c>
      <c r="IP351" s="162">
        <f t="shared" si="23"/>
        <v>0</v>
      </c>
      <c r="IQ351" s="162">
        <f t="shared" ref="IQ351:KK351" si="1719">MAX((MIN(CZ351+IP351,$IO$7))-GT351,0)</f>
        <v>0</v>
      </c>
      <c r="IR351" s="162">
        <f t="shared" si="1719"/>
        <v>0</v>
      </c>
      <c r="IS351" s="162">
        <f t="shared" si="1719"/>
        <v>0</v>
      </c>
      <c r="IT351" s="162">
        <f t="shared" si="1719"/>
        <v>0</v>
      </c>
      <c r="IU351" s="162">
        <f t="shared" si="1719"/>
        <v>0</v>
      </c>
      <c r="IV351" s="162">
        <f t="shared" si="1719"/>
        <v>0</v>
      </c>
      <c r="IW351" s="162">
        <f t="shared" si="1719"/>
        <v>0</v>
      </c>
      <c r="IX351" s="162">
        <f t="shared" si="1719"/>
        <v>0</v>
      </c>
      <c r="IY351" s="162">
        <f t="shared" si="1719"/>
        <v>0</v>
      </c>
      <c r="IZ351" s="162">
        <f t="shared" si="1719"/>
        <v>0</v>
      </c>
      <c r="JA351" s="162">
        <f t="shared" si="1719"/>
        <v>0</v>
      </c>
      <c r="JB351" s="162">
        <f t="shared" si="1719"/>
        <v>0</v>
      </c>
      <c r="JC351" s="162">
        <f t="shared" si="1719"/>
        <v>0</v>
      </c>
      <c r="JD351" s="162">
        <f t="shared" si="1719"/>
        <v>0</v>
      </c>
      <c r="JE351" s="162">
        <f t="shared" si="1719"/>
        <v>0</v>
      </c>
      <c r="JF351" s="162">
        <f t="shared" si="1719"/>
        <v>0</v>
      </c>
      <c r="JG351" s="162">
        <f t="shared" si="1719"/>
        <v>0</v>
      </c>
      <c r="JH351" s="162">
        <f t="shared" si="1719"/>
        <v>0</v>
      </c>
      <c r="JI351" s="162">
        <f t="shared" si="1719"/>
        <v>0</v>
      </c>
      <c r="JJ351" s="162">
        <f t="shared" si="1719"/>
        <v>0</v>
      </c>
      <c r="JK351" s="162">
        <f t="shared" si="1719"/>
        <v>0</v>
      </c>
      <c r="JL351" s="162">
        <f t="shared" si="1719"/>
        <v>0</v>
      </c>
      <c r="JM351" s="162">
        <f t="shared" si="1719"/>
        <v>0</v>
      </c>
      <c r="JN351" s="162">
        <f t="shared" si="1719"/>
        <v>0</v>
      </c>
      <c r="JO351" s="162">
        <f t="shared" si="1719"/>
        <v>0</v>
      </c>
      <c r="JP351" s="162">
        <f t="shared" si="1719"/>
        <v>0</v>
      </c>
      <c r="JQ351" s="162">
        <f t="shared" si="1719"/>
        <v>0</v>
      </c>
      <c r="JR351" s="162">
        <f t="shared" si="1719"/>
        <v>0</v>
      </c>
      <c r="JS351" s="162">
        <f t="shared" si="1719"/>
        <v>0</v>
      </c>
      <c r="JT351" s="162">
        <f t="shared" si="1719"/>
        <v>0</v>
      </c>
      <c r="JU351" s="162">
        <f t="shared" si="1719"/>
        <v>0</v>
      </c>
      <c r="JV351" s="162">
        <f t="shared" si="1719"/>
        <v>0</v>
      </c>
      <c r="JW351" s="162">
        <f t="shared" si="1719"/>
        <v>0</v>
      </c>
      <c r="JX351" s="162">
        <f t="shared" si="1719"/>
        <v>0</v>
      </c>
      <c r="JY351" s="162">
        <f t="shared" si="1719"/>
        <v>0</v>
      </c>
      <c r="JZ351" s="162">
        <f t="shared" si="1719"/>
        <v>0</v>
      </c>
      <c r="KA351" s="162">
        <f t="shared" si="1719"/>
        <v>0</v>
      </c>
      <c r="KB351" s="162">
        <f t="shared" si="1719"/>
        <v>0</v>
      </c>
      <c r="KC351" s="162">
        <f t="shared" si="1719"/>
        <v>0</v>
      </c>
      <c r="KD351" s="162">
        <f t="shared" si="1719"/>
        <v>0</v>
      </c>
      <c r="KE351" s="162">
        <f t="shared" si="1719"/>
        <v>0</v>
      </c>
      <c r="KF351" s="162">
        <f t="shared" si="1719"/>
        <v>0</v>
      </c>
      <c r="KG351" s="162">
        <f t="shared" si="1719"/>
        <v>0</v>
      </c>
      <c r="KH351" s="162">
        <f t="shared" si="1719"/>
        <v>0</v>
      </c>
      <c r="KI351" s="162">
        <f t="shared" si="1719"/>
        <v>0</v>
      </c>
      <c r="KJ351" s="162">
        <f t="shared" si="1719"/>
        <v>0</v>
      </c>
      <c r="KK351" s="162">
        <f t="shared" si="1719"/>
        <v>0</v>
      </c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</row>
    <row r="352" ht="14.25" customHeight="1" spans="1:326" x14ac:dyDescent="0.25">
      <c r="A352" s="1">
        <v>12</v>
      </c>
      <c r="B352" s="1">
        <f t="shared" ref="B352:C352" si="1720">B351+1</f>
        <v>342</v>
      </c>
      <c r="C352" s="232">
        <f t="shared" si="1720"/>
        <v>43807</v>
      </c>
      <c r="D352" s="162">
        <f t="shared" si="9"/>
        <v>0</v>
      </c>
      <c r="E352" s="162">
        <f>(SUMIFS(Profile!$F$2:$F$17521,Profile!$B$2:$B$17521,$B352,Profile!$C$2:$C$17521,E$8))*$C$6</f>
        <v>0</v>
      </c>
      <c r="F352" s="162">
        <f>(SUMIFS(Profile!$F$2:$F$17521,Profile!$B$2:$B$17521,$B352,Profile!$C$2:$C$17521,F$8))*$C$6</f>
        <v>0</v>
      </c>
      <c r="G352" s="162">
        <f>(SUMIFS(Profile!$F$2:$F$17521,Profile!$B$2:$B$17521,$B352,Profile!$C$2:$C$17521,G$8))*$C$6</f>
        <v>0</v>
      </c>
      <c r="H352" s="162">
        <f>(SUMIFS(Profile!$F$2:$F$17521,Profile!$B$2:$B$17521,$B352,Profile!$C$2:$C$17521,H$8))*$C$6</f>
        <v>0</v>
      </c>
      <c r="I352" s="162">
        <f>(SUMIFS(Profile!$F$2:$F$17521,Profile!$B$2:$B$17521,$B352,Profile!$C$2:$C$17521,I$8))*$C$6</f>
        <v>0</v>
      </c>
      <c r="J352" s="162">
        <f>(SUMIFS(Profile!$F$2:$F$17521,Profile!$B$2:$B$17521,$B352,Profile!$C$2:$C$17521,J$8))*$C$6</f>
        <v>0</v>
      </c>
      <c r="K352" s="162">
        <f>(SUMIFS(Profile!$F$2:$F$17521,Profile!$B$2:$B$17521,$B352,Profile!$C$2:$C$17521,K$8))*$C$6</f>
        <v>0</v>
      </c>
      <c r="L352" s="162">
        <f>(SUMIFS(Profile!$F$2:$F$17521,Profile!$B$2:$B$17521,$B352,Profile!$C$2:$C$17521,L$8))*$C$6</f>
        <v>0</v>
      </c>
      <c r="M352" s="162">
        <f>(SUMIFS(Profile!$F$2:$F$17521,Profile!$B$2:$B$17521,$B352,Profile!$C$2:$C$17521,M$8))*$C$6</f>
        <v>0</v>
      </c>
      <c r="N352" s="162">
        <f>(SUMIFS(Profile!$F$2:$F$17521,Profile!$B$2:$B$17521,$B352,Profile!$C$2:$C$17521,N$8))*$C$6</f>
        <v>0</v>
      </c>
      <c r="O352" s="162">
        <f>(SUMIFS(Profile!$F$2:$F$17521,Profile!$B$2:$B$17521,$B352,Profile!$C$2:$C$17521,O$8))*$C$6</f>
        <v>0</v>
      </c>
      <c r="P352" s="162">
        <f>(SUMIFS(Profile!$F$2:$F$17521,Profile!$B$2:$B$17521,$B352,Profile!$C$2:$C$17521,P$8))*$C$6</f>
        <v>0</v>
      </c>
      <c r="Q352" s="162">
        <f>(SUMIFS(Profile!$F$2:$F$17521,Profile!$B$2:$B$17521,$B352,Profile!$C$2:$C$17521,Q$8))*$C$6</f>
        <v>0</v>
      </c>
      <c r="R352" s="162">
        <f>(SUMIFS(Profile!$F$2:$F$17521,Profile!$B$2:$B$17521,$B352,Profile!$C$2:$C$17521,R$8))*$C$6</f>
        <v>0</v>
      </c>
      <c r="S352" s="162">
        <f>(SUMIFS(Profile!$F$2:$F$17521,Profile!$B$2:$B$17521,$B352,Profile!$C$2:$C$17521,S$8))*$C$6</f>
        <v>0</v>
      </c>
      <c r="T352" s="162">
        <f>(SUMIFS(Profile!$F$2:$F$17521,Profile!$B$2:$B$17521,$B352,Profile!$C$2:$C$17521,T$8))*$C$6</f>
        <v>0</v>
      </c>
      <c r="U352" s="162">
        <f>(SUMIFS(Profile!$F$2:$F$17521,Profile!$B$2:$B$17521,$B352,Profile!$C$2:$C$17521,U$8))*$C$6</f>
        <v>0</v>
      </c>
      <c r="V352" s="162">
        <f>(SUMIFS(Profile!$F$2:$F$17521,Profile!$B$2:$B$17521,$B352,Profile!$C$2:$C$17521,V$8))*$C$6</f>
        <v>0</v>
      </c>
      <c r="W352" s="162">
        <f>(SUMIFS(Profile!$F$2:$F$17521,Profile!$B$2:$B$17521,$B352,Profile!$C$2:$C$17521,W$8))*$C$6</f>
        <v>0</v>
      </c>
      <c r="X352" s="162">
        <f>(SUMIFS(Profile!$F$2:$F$17521,Profile!$B$2:$B$17521,$B352,Profile!$C$2:$C$17521,X$8))*$C$6</f>
        <v>0</v>
      </c>
      <c r="Y352" s="162">
        <f>(SUMIFS(Profile!$F$2:$F$17521,Profile!$B$2:$B$17521,$B352,Profile!$C$2:$C$17521,Y$8))*$C$6</f>
        <v>0</v>
      </c>
      <c r="Z352" s="162">
        <f>(SUMIFS(Profile!$F$2:$F$17521,Profile!$B$2:$B$17521,$B352,Profile!$C$2:$C$17521,Z$8))*$C$6</f>
        <v>0</v>
      </c>
      <c r="AA352" s="162">
        <f>(SUMIFS(Profile!$F$2:$F$17521,Profile!$B$2:$B$17521,$B352,Profile!$C$2:$C$17521,AA$8))*$C$6</f>
        <v>0</v>
      </c>
      <c r="AB352" s="162">
        <f>(SUMIFS(Profile!$F$2:$F$17521,Profile!$B$2:$B$17521,$B352,Profile!$C$2:$C$17521,AB$8))*$C$6</f>
        <v>0</v>
      </c>
      <c r="AC352" s="162">
        <f>(SUMIFS(Profile!$F$2:$F$17521,Profile!$B$2:$B$17521,$B352,Profile!$C$2:$C$17521,AC$8))*$C$6</f>
        <v>0</v>
      </c>
      <c r="AD352" s="162">
        <f>(SUMIFS(Profile!$F$2:$F$17521,Profile!$B$2:$B$17521,$B352,Profile!$C$2:$C$17521,AD$8))*$C$6</f>
        <v>0</v>
      </c>
      <c r="AE352" s="162">
        <f>(SUMIFS(Profile!$F$2:$F$17521,Profile!$B$2:$B$17521,$B352,Profile!$C$2:$C$17521,AE$8))*$C$6</f>
        <v>0</v>
      </c>
      <c r="AF352" s="162">
        <f>(SUMIFS(Profile!$F$2:$F$17521,Profile!$B$2:$B$17521,$B352,Profile!$C$2:$C$17521,AF$8))*$C$6</f>
        <v>0</v>
      </c>
      <c r="AG352" s="162">
        <f>(SUMIFS(Profile!$F$2:$F$17521,Profile!$B$2:$B$17521,$B352,Profile!$C$2:$C$17521,AG$8))*$C$6</f>
        <v>0</v>
      </c>
      <c r="AH352" s="162">
        <f>(SUMIFS(Profile!$F$2:$F$17521,Profile!$B$2:$B$17521,$B352,Profile!$C$2:$C$17521,AH$8))*$C$6</f>
        <v>0</v>
      </c>
      <c r="AI352" s="162">
        <f>(SUMIFS(Profile!$F$2:$F$17521,Profile!$B$2:$B$17521,$B352,Profile!$C$2:$C$17521,AI$8))*$C$6</f>
        <v>0</v>
      </c>
      <c r="AJ352" s="162">
        <f>(SUMIFS(Profile!$F$2:$F$17521,Profile!$B$2:$B$17521,$B352,Profile!$C$2:$C$17521,AJ$8))*$C$6</f>
        <v>0</v>
      </c>
      <c r="AK352" s="162">
        <f>(SUMIFS(Profile!$F$2:$F$17521,Profile!$B$2:$B$17521,$B352,Profile!$C$2:$C$17521,AK$8))*$C$6</f>
        <v>0</v>
      </c>
      <c r="AL352" s="162">
        <f>(SUMIFS(Profile!$F$2:$F$17521,Profile!$B$2:$B$17521,$B352,Profile!$C$2:$C$17521,AL$8))*$C$6</f>
        <v>0</v>
      </c>
      <c r="AM352" s="162">
        <f>(SUMIFS(Profile!$F$2:$F$17521,Profile!$B$2:$B$17521,$B352,Profile!$C$2:$C$17521,AM$8))*$C$6</f>
        <v>0</v>
      </c>
      <c r="AN352" s="162">
        <f>(SUMIFS(Profile!$F$2:$F$17521,Profile!$B$2:$B$17521,$B352,Profile!$C$2:$C$17521,AN$8))*$C$6</f>
        <v>0</v>
      </c>
      <c r="AO352" s="162">
        <f>(SUMIFS(Profile!$F$2:$F$17521,Profile!$B$2:$B$17521,$B352,Profile!$C$2:$C$17521,AO$8))*$C$6</f>
        <v>0</v>
      </c>
      <c r="AP352" s="162">
        <f>(SUMIFS(Profile!$F$2:$F$17521,Profile!$B$2:$B$17521,$B352,Profile!$C$2:$C$17521,AP$8))*$C$6</f>
        <v>0</v>
      </c>
      <c r="AQ352" s="162">
        <f>(SUMIFS(Profile!$F$2:$F$17521,Profile!$B$2:$B$17521,$B352,Profile!$C$2:$C$17521,AQ$8))*$C$6</f>
        <v>0</v>
      </c>
      <c r="AR352" s="162">
        <f>(SUMIFS(Profile!$F$2:$F$17521,Profile!$B$2:$B$17521,$B352,Profile!$C$2:$C$17521,AR$8))*$C$6</f>
        <v>0</v>
      </c>
      <c r="AS352" s="162">
        <f>(SUMIFS(Profile!$F$2:$F$17521,Profile!$B$2:$B$17521,$B352,Profile!$C$2:$C$17521,AS$8))*$C$6</f>
        <v>0</v>
      </c>
      <c r="AT352" s="162">
        <f>(SUMIFS(Profile!$F$2:$F$17521,Profile!$B$2:$B$17521,$B352,Profile!$C$2:$C$17521,AT$8))*$C$6</f>
        <v>0</v>
      </c>
      <c r="AU352" s="162">
        <f>(SUMIFS(Profile!$F$2:$F$17521,Profile!$B$2:$B$17521,$B352,Profile!$C$2:$C$17521,AU$8))*$C$6</f>
        <v>0</v>
      </c>
      <c r="AV352" s="162">
        <f>(SUMIFS(Profile!$F$2:$F$17521,Profile!$B$2:$B$17521,$B352,Profile!$C$2:$C$17521,AV$8))*$C$6</f>
        <v>0</v>
      </c>
      <c r="AW352" s="162">
        <f>(SUMIFS(Profile!$F$2:$F$17521,Profile!$B$2:$B$17521,$B352,Profile!$C$2:$C$17521,AW$8))*$C$6</f>
        <v>0</v>
      </c>
      <c r="AX352" s="162">
        <f>(SUMIFS(Profile!$F$2:$F$17521,Profile!$B$2:$B$17521,$B352,Profile!$C$2:$C$17521,AX$8))*$C$6</f>
        <v>0</v>
      </c>
      <c r="AY352" s="162">
        <f>(SUMIFS(Profile!$F$2:$F$17521,Profile!$B$2:$B$17521,$B352,Profile!$C$2:$C$17521,AY$8))*$C$6</f>
        <v>0</v>
      </c>
      <c r="AZ352" s="162">
        <f>(SUMIFS(Profile!$F$2:$F$17521,Profile!$B$2:$B$17521,$B352,Profile!$C$2:$C$17521,AZ$8))*$C$6</f>
        <v>0</v>
      </c>
      <c r="BA352" s="162">
        <f t="shared" si="10"/>
        <v>0</v>
      </c>
      <c r="BB352" s="162">
        <f>(SUMIFS(Profile!$E$2:$E$17521,Profile!$B$2:$B$17521,$B352,Profile!$C$2:$C$17521,BB$8))*$C$9</f>
        <v>0</v>
      </c>
      <c r="BC352" s="162">
        <f>(SUMIFS(Profile!$E$2:$E$17521,Profile!$B$2:$B$17521,$B352,Profile!$C$2:$C$17521,BC$8))*$C$9</f>
        <v>0</v>
      </c>
      <c r="BD352" s="162">
        <f>(SUMIFS(Profile!$E$2:$E$17521,Profile!$B$2:$B$17521,$B352,Profile!$C$2:$C$17521,BD$8))*$C$9</f>
        <v>0</v>
      </c>
      <c r="BE352" s="162">
        <f>(SUMIFS(Profile!$E$2:$E$17521,Profile!$B$2:$B$17521,$B352,Profile!$C$2:$C$17521,BE$8))*$C$9</f>
        <v>0</v>
      </c>
      <c r="BF352" s="162">
        <f>(SUMIFS(Profile!$E$2:$E$17521,Profile!$B$2:$B$17521,$B352,Profile!$C$2:$C$17521,BF$8))*$C$9</f>
        <v>0</v>
      </c>
      <c r="BG352" s="162">
        <f>(SUMIFS(Profile!$E$2:$E$17521,Profile!$B$2:$B$17521,$B352,Profile!$C$2:$C$17521,BG$8))*$C$9</f>
        <v>0</v>
      </c>
      <c r="BH352" s="162">
        <f>(SUMIFS(Profile!$E$2:$E$17521,Profile!$B$2:$B$17521,$B352,Profile!$C$2:$C$17521,BH$8))*$C$9</f>
        <v>0</v>
      </c>
      <c r="BI352" s="162">
        <f>(SUMIFS(Profile!$E$2:$E$17521,Profile!$B$2:$B$17521,$B352,Profile!$C$2:$C$17521,BI$8))*$C$9</f>
        <v>0</v>
      </c>
      <c r="BJ352" s="162">
        <f>(SUMIFS(Profile!$E$2:$E$17521,Profile!$B$2:$B$17521,$B352,Profile!$C$2:$C$17521,BJ$8))*$C$9</f>
        <v>0</v>
      </c>
      <c r="BK352" s="162">
        <f>(SUMIFS(Profile!$E$2:$E$17521,Profile!$B$2:$B$17521,$B352,Profile!$C$2:$C$17521,BK$8))*$C$9</f>
        <v>0</v>
      </c>
      <c r="BL352" s="162">
        <f>(SUMIFS(Profile!$E$2:$E$17521,Profile!$B$2:$B$17521,$B352,Profile!$C$2:$C$17521,BL$8))*$C$9</f>
        <v>0</v>
      </c>
      <c r="BM352" s="162">
        <f>(SUMIFS(Profile!$E$2:$E$17521,Profile!$B$2:$B$17521,$B352,Profile!$C$2:$C$17521,BM$8))*$C$9</f>
        <v>0</v>
      </c>
      <c r="BN352" s="162">
        <f>(SUMIFS(Profile!$E$2:$E$17521,Profile!$B$2:$B$17521,$B352,Profile!$C$2:$C$17521,BN$8))*$C$9</f>
        <v>0</v>
      </c>
      <c r="BO352" s="162">
        <f>(SUMIFS(Profile!$E$2:$E$17521,Profile!$B$2:$B$17521,$B352,Profile!$C$2:$C$17521,BO$8))*$C$9</f>
        <v>0</v>
      </c>
      <c r="BP352" s="162">
        <f>(SUMIFS(Profile!$E$2:$E$17521,Profile!$B$2:$B$17521,$B352,Profile!$C$2:$C$17521,BP$8))*$C$9</f>
        <v>0</v>
      </c>
      <c r="BQ352" s="162">
        <f>(SUMIFS(Profile!$E$2:$E$17521,Profile!$B$2:$B$17521,$B352,Profile!$C$2:$C$17521,BQ$8))*$C$9</f>
        <v>0</v>
      </c>
      <c r="BR352" s="162">
        <f>(SUMIFS(Profile!$E$2:$E$17521,Profile!$B$2:$B$17521,$B352,Profile!$C$2:$C$17521,BR$8))*$C$9</f>
        <v>0</v>
      </c>
      <c r="BS352" s="162">
        <f>(SUMIFS(Profile!$E$2:$E$17521,Profile!$B$2:$B$17521,$B352,Profile!$C$2:$C$17521,BS$8))*$C$9</f>
        <v>0</v>
      </c>
      <c r="BT352" s="162">
        <f>(SUMIFS(Profile!$E$2:$E$17521,Profile!$B$2:$B$17521,$B352,Profile!$C$2:$C$17521,BT$8))*$C$9</f>
        <v>0</v>
      </c>
      <c r="BU352" s="162">
        <f>(SUMIFS(Profile!$E$2:$E$17521,Profile!$B$2:$B$17521,$B352,Profile!$C$2:$C$17521,BU$8))*$C$9</f>
        <v>0</v>
      </c>
      <c r="BV352" s="162">
        <f>(SUMIFS(Profile!$E$2:$E$17521,Profile!$B$2:$B$17521,$B352,Profile!$C$2:$C$17521,BV$8))*$C$9</f>
        <v>0</v>
      </c>
      <c r="BW352" s="162">
        <f>(SUMIFS(Profile!$E$2:$E$17521,Profile!$B$2:$B$17521,$B352,Profile!$C$2:$C$17521,BW$8))*$C$9</f>
        <v>0</v>
      </c>
      <c r="BX352" s="162">
        <f>(SUMIFS(Profile!$E$2:$E$17521,Profile!$B$2:$B$17521,$B352,Profile!$C$2:$C$17521,BX$8))*$C$9</f>
        <v>0</v>
      </c>
      <c r="BY352" s="162">
        <f>(SUMIFS(Profile!$E$2:$E$17521,Profile!$B$2:$B$17521,$B352,Profile!$C$2:$C$17521,BY$8))*$C$9</f>
        <v>0</v>
      </c>
      <c r="BZ352" s="162">
        <f>(SUMIFS(Profile!$E$2:$E$17521,Profile!$B$2:$B$17521,$B352,Profile!$C$2:$C$17521,BZ$8))*$C$9</f>
        <v>0</v>
      </c>
      <c r="CA352" s="162">
        <f>(SUMIFS(Profile!$E$2:$E$17521,Profile!$B$2:$B$17521,$B352,Profile!$C$2:$C$17521,CA$8))*$C$9</f>
        <v>0</v>
      </c>
      <c r="CB352" s="162">
        <f>(SUMIFS(Profile!$E$2:$E$17521,Profile!$B$2:$B$17521,$B352,Profile!$C$2:$C$17521,CB$8))*$C$9</f>
        <v>0</v>
      </c>
      <c r="CC352" s="162">
        <f>(SUMIFS(Profile!$E$2:$E$17521,Profile!$B$2:$B$17521,$B352,Profile!$C$2:$C$17521,CC$8))*$C$9</f>
        <v>0</v>
      </c>
      <c r="CD352" s="162">
        <f>(SUMIFS(Profile!$E$2:$E$17521,Profile!$B$2:$B$17521,$B352,Profile!$C$2:$C$17521,CD$8))*$C$9</f>
        <v>0</v>
      </c>
      <c r="CE352" s="162">
        <f>(SUMIFS(Profile!$E$2:$E$17521,Profile!$B$2:$B$17521,$B352,Profile!$C$2:$C$17521,CE$8))*$C$9</f>
        <v>0</v>
      </c>
      <c r="CF352" s="162">
        <f>(SUMIFS(Profile!$E$2:$E$17521,Profile!$B$2:$B$17521,$B352,Profile!$C$2:$C$17521,CF$8))*$C$9</f>
        <v>0</v>
      </c>
      <c r="CG352" s="162">
        <f>(SUMIFS(Profile!$E$2:$E$17521,Profile!$B$2:$B$17521,$B352,Profile!$C$2:$C$17521,CG$8))*$C$9</f>
        <v>0</v>
      </c>
      <c r="CH352" s="162">
        <f>(SUMIFS(Profile!$E$2:$E$17521,Profile!$B$2:$B$17521,$B352,Profile!$C$2:$C$17521,CH$8))*$C$9</f>
        <v>0</v>
      </c>
      <c r="CI352" s="162">
        <f>(SUMIFS(Profile!$E$2:$E$17521,Profile!$B$2:$B$17521,$B352,Profile!$C$2:$C$17521,CI$8))*$C$9</f>
        <v>0</v>
      </c>
      <c r="CJ352" s="162">
        <f>(SUMIFS(Profile!$E$2:$E$17521,Profile!$B$2:$B$17521,$B352,Profile!$C$2:$C$17521,CJ$8))*$C$9</f>
        <v>0</v>
      </c>
      <c r="CK352" s="162">
        <f>(SUMIFS(Profile!$E$2:$E$17521,Profile!$B$2:$B$17521,$B352,Profile!$C$2:$C$17521,CK$8))*$C$9</f>
        <v>0</v>
      </c>
      <c r="CL352" s="162">
        <f>(SUMIFS(Profile!$E$2:$E$17521,Profile!$B$2:$B$17521,$B352,Profile!$C$2:$C$17521,CL$8))*$C$9</f>
        <v>0</v>
      </c>
      <c r="CM352" s="162">
        <f>(SUMIFS(Profile!$E$2:$E$17521,Profile!$B$2:$B$17521,$B352,Profile!$C$2:$C$17521,CM$8))*$C$9</f>
        <v>0</v>
      </c>
      <c r="CN352" s="162">
        <f>(SUMIFS(Profile!$E$2:$E$17521,Profile!$B$2:$B$17521,$B352,Profile!$C$2:$C$17521,CN$8))*$C$9</f>
        <v>0</v>
      </c>
      <c r="CO352" s="162">
        <f>(SUMIFS(Profile!$E$2:$E$17521,Profile!$B$2:$B$17521,$B352,Profile!$C$2:$C$17521,CO$8))*$C$9</f>
        <v>0</v>
      </c>
      <c r="CP352" s="162">
        <f>(SUMIFS(Profile!$E$2:$E$17521,Profile!$B$2:$B$17521,$B352,Profile!$C$2:$C$17521,CP$8))*$C$9</f>
        <v>0</v>
      </c>
      <c r="CQ352" s="162">
        <f>(SUMIFS(Profile!$E$2:$E$17521,Profile!$B$2:$B$17521,$B352,Profile!$C$2:$C$17521,CQ$8))*$C$9</f>
        <v>0</v>
      </c>
      <c r="CR352" s="162">
        <f>(SUMIFS(Profile!$E$2:$E$17521,Profile!$B$2:$B$17521,$B352,Profile!$C$2:$C$17521,CR$8))*$C$9</f>
        <v>0</v>
      </c>
      <c r="CS352" s="162">
        <f>(SUMIFS(Profile!$E$2:$E$17521,Profile!$B$2:$B$17521,$B352,Profile!$C$2:$C$17521,CS$8))*$C$9</f>
        <v>0</v>
      </c>
      <c r="CT352" s="162">
        <f>(SUMIFS(Profile!$E$2:$E$17521,Profile!$B$2:$B$17521,$B352,Profile!$C$2:$C$17521,CT$8))*$C$9</f>
        <v>0</v>
      </c>
      <c r="CU352" s="162">
        <f>(SUMIFS(Profile!$E$2:$E$17521,Profile!$B$2:$B$17521,$B352,Profile!$C$2:$C$17521,CU$8))*$C$9</f>
        <v>0</v>
      </c>
      <c r="CV352" s="162">
        <f>(SUMIFS(Profile!$E$2:$E$17521,Profile!$B$2:$B$17521,$B352,Profile!$C$2:$C$17521,CV$8))*$C$9</f>
        <v>0</v>
      </c>
      <c r="CW352" s="162">
        <f>(SUMIFS(Profile!$E$2:$E$17521,Profile!$B$2:$B$17521,$B352,Profile!$C$2:$C$17521,CW$8))*$C$9</f>
        <v>0</v>
      </c>
      <c r="CX352" s="162">
        <f t="shared" si="11"/>
        <v>0</v>
      </c>
      <c r="CY352" s="162">
        <f t="shared" ref="CY352:ET352" si="1721">MAX(BB352-E352,0)</f>
        <v>0</v>
      </c>
      <c r="CZ352" s="162">
        <f t="shared" si="1721"/>
        <v>0</v>
      </c>
      <c r="DA352" s="162">
        <f t="shared" si="1721"/>
        <v>0</v>
      </c>
      <c r="DB352" s="162">
        <f t="shared" si="1721"/>
        <v>0</v>
      </c>
      <c r="DC352" s="162">
        <f t="shared" si="1721"/>
        <v>0</v>
      </c>
      <c r="DD352" s="162">
        <f t="shared" si="1721"/>
        <v>0</v>
      </c>
      <c r="DE352" s="162">
        <f t="shared" si="1721"/>
        <v>0</v>
      </c>
      <c r="DF352" s="162">
        <f t="shared" si="1721"/>
        <v>0</v>
      </c>
      <c r="DG352" s="162">
        <f t="shared" si="1721"/>
        <v>0</v>
      </c>
      <c r="DH352" s="162">
        <f t="shared" si="1721"/>
        <v>0</v>
      </c>
      <c r="DI352" s="162">
        <f t="shared" si="1721"/>
        <v>0</v>
      </c>
      <c r="DJ352" s="162">
        <f t="shared" si="1721"/>
        <v>0</v>
      </c>
      <c r="DK352" s="162">
        <f t="shared" si="1721"/>
        <v>0</v>
      </c>
      <c r="DL352" s="162">
        <f t="shared" si="1721"/>
        <v>0</v>
      </c>
      <c r="DM352" s="162">
        <f t="shared" si="1721"/>
        <v>0</v>
      </c>
      <c r="DN352" s="162">
        <f t="shared" si="1721"/>
        <v>0</v>
      </c>
      <c r="DO352" s="162">
        <f t="shared" si="1721"/>
        <v>0</v>
      </c>
      <c r="DP352" s="162">
        <f t="shared" si="1721"/>
        <v>0</v>
      </c>
      <c r="DQ352" s="162">
        <f t="shared" si="1721"/>
        <v>0</v>
      </c>
      <c r="DR352" s="162">
        <f t="shared" si="1721"/>
        <v>0</v>
      </c>
      <c r="DS352" s="162">
        <f t="shared" si="1721"/>
        <v>0</v>
      </c>
      <c r="DT352" s="162">
        <f t="shared" si="1721"/>
        <v>0</v>
      </c>
      <c r="DU352" s="162">
        <f t="shared" si="1721"/>
        <v>0</v>
      </c>
      <c r="DV352" s="162">
        <f t="shared" si="1721"/>
        <v>0</v>
      </c>
      <c r="DW352" s="162">
        <f t="shared" si="1721"/>
        <v>0</v>
      </c>
      <c r="DX352" s="162">
        <f t="shared" si="1721"/>
        <v>0</v>
      </c>
      <c r="DY352" s="162">
        <f t="shared" si="1721"/>
        <v>0</v>
      </c>
      <c r="DZ352" s="162">
        <f t="shared" si="1721"/>
        <v>0</v>
      </c>
      <c r="EA352" s="162">
        <f t="shared" si="1721"/>
        <v>0</v>
      </c>
      <c r="EB352" s="162">
        <f t="shared" si="1721"/>
        <v>0</v>
      </c>
      <c r="EC352" s="162">
        <f t="shared" si="1721"/>
        <v>0</v>
      </c>
      <c r="ED352" s="162">
        <f t="shared" si="1721"/>
        <v>0</v>
      </c>
      <c r="EE352" s="162">
        <f t="shared" si="1721"/>
        <v>0</v>
      </c>
      <c r="EF352" s="162">
        <f t="shared" si="1721"/>
        <v>0</v>
      </c>
      <c r="EG352" s="162">
        <f t="shared" si="1721"/>
        <v>0</v>
      </c>
      <c r="EH352" s="162">
        <f t="shared" si="1721"/>
        <v>0</v>
      </c>
      <c r="EI352" s="162">
        <f t="shared" si="1721"/>
        <v>0</v>
      </c>
      <c r="EJ352" s="162">
        <f t="shared" si="1721"/>
        <v>0</v>
      </c>
      <c r="EK352" s="162">
        <f t="shared" si="1721"/>
        <v>0</v>
      </c>
      <c r="EL352" s="162">
        <f t="shared" si="1721"/>
        <v>0</v>
      </c>
      <c r="EM352" s="162">
        <f t="shared" si="1721"/>
        <v>0</v>
      </c>
      <c r="EN352" s="162">
        <f t="shared" si="1721"/>
        <v>0</v>
      </c>
      <c r="EO352" s="162">
        <f t="shared" si="1721"/>
        <v>0</v>
      </c>
      <c r="EP352" s="162">
        <f t="shared" si="1721"/>
        <v>0</v>
      </c>
      <c r="EQ352" s="162">
        <f t="shared" si="1721"/>
        <v>0</v>
      </c>
      <c r="ER352" s="162">
        <f t="shared" si="1721"/>
        <v>0</v>
      </c>
      <c r="ES352" s="162">
        <f t="shared" si="1721"/>
        <v>0</v>
      </c>
      <c r="ET352" s="162">
        <f t="shared" si="1721"/>
        <v>0</v>
      </c>
      <c r="EU352" s="162">
        <f t="shared" si="13"/>
        <v>0</v>
      </c>
      <c r="EV352" s="162">
        <f t="shared" ref="EV352:GQ352" si="1722">BB352-CY352</f>
        <v>0</v>
      </c>
      <c r="EW352" s="162">
        <f t="shared" si="1722"/>
        <v>0</v>
      </c>
      <c r="EX352" s="162">
        <f t="shared" si="1722"/>
        <v>0</v>
      </c>
      <c r="EY352" s="162">
        <f t="shared" si="1722"/>
        <v>0</v>
      </c>
      <c r="EZ352" s="162">
        <f t="shared" si="1722"/>
        <v>0</v>
      </c>
      <c r="FA352" s="162">
        <f t="shared" si="1722"/>
        <v>0</v>
      </c>
      <c r="FB352" s="162">
        <f t="shared" si="1722"/>
        <v>0</v>
      </c>
      <c r="FC352" s="162">
        <f t="shared" si="1722"/>
        <v>0</v>
      </c>
      <c r="FD352" s="162">
        <f t="shared" si="1722"/>
        <v>0</v>
      </c>
      <c r="FE352" s="162">
        <f t="shared" si="1722"/>
        <v>0</v>
      </c>
      <c r="FF352" s="162">
        <f t="shared" si="1722"/>
        <v>0</v>
      </c>
      <c r="FG352" s="162">
        <f t="shared" si="1722"/>
        <v>0</v>
      </c>
      <c r="FH352" s="162">
        <f t="shared" si="1722"/>
        <v>0</v>
      </c>
      <c r="FI352" s="162">
        <f t="shared" si="1722"/>
        <v>0</v>
      </c>
      <c r="FJ352" s="162">
        <f t="shared" si="1722"/>
        <v>0</v>
      </c>
      <c r="FK352" s="162">
        <f t="shared" si="1722"/>
        <v>0</v>
      </c>
      <c r="FL352" s="162">
        <f t="shared" si="1722"/>
        <v>0</v>
      </c>
      <c r="FM352" s="162">
        <f t="shared" si="1722"/>
        <v>0</v>
      </c>
      <c r="FN352" s="162">
        <f t="shared" si="1722"/>
        <v>0</v>
      </c>
      <c r="FO352" s="162">
        <f t="shared" si="1722"/>
        <v>0</v>
      </c>
      <c r="FP352" s="162">
        <f t="shared" si="1722"/>
        <v>0</v>
      </c>
      <c r="FQ352" s="162">
        <f t="shared" si="1722"/>
        <v>0</v>
      </c>
      <c r="FR352" s="162">
        <f t="shared" si="1722"/>
        <v>0</v>
      </c>
      <c r="FS352" s="162">
        <f t="shared" si="1722"/>
        <v>0</v>
      </c>
      <c r="FT352" s="162">
        <f t="shared" si="1722"/>
        <v>0</v>
      </c>
      <c r="FU352" s="162">
        <f t="shared" si="1722"/>
        <v>0</v>
      </c>
      <c r="FV352" s="162">
        <f t="shared" si="1722"/>
        <v>0</v>
      </c>
      <c r="FW352" s="162">
        <f t="shared" si="1722"/>
        <v>0</v>
      </c>
      <c r="FX352" s="162">
        <f t="shared" si="1722"/>
        <v>0</v>
      </c>
      <c r="FY352" s="162">
        <f t="shared" si="1722"/>
        <v>0</v>
      </c>
      <c r="FZ352" s="162">
        <f t="shared" si="1722"/>
        <v>0</v>
      </c>
      <c r="GA352" s="162">
        <f t="shared" si="1722"/>
        <v>0</v>
      </c>
      <c r="GB352" s="162">
        <f t="shared" si="1722"/>
        <v>0</v>
      </c>
      <c r="GC352" s="162">
        <f t="shared" si="1722"/>
        <v>0</v>
      </c>
      <c r="GD352" s="162">
        <f t="shared" si="1722"/>
        <v>0</v>
      </c>
      <c r="GE352" s="162">
        <f t="shared" si="1722"/>
        <v>0</v>
      </c>
      <c r="GF352" s="162">
        <f t="shared" si="1722"/>
        <v>0</v>
      </c>
      <c r="GG352" s="162">
        <f t="shared" si="1722"/>
        <v>0</v>
      </c>
      <c r="GH352" s="162">
        <f t="shared" si="1722"/>
        <v>0</v>
      </c>
      <c r="GI352" s="162">
        <f t="shared" si="1722"/>
        <v>0</v>
      </c>
      <c r="GJ352" s="162">
        <f t="shared" si="1722"/>
        <v>0</v>
      </c>
      <c r="GK352" s="162">
        <f t="shared" si="1722"/>
        <v>0</v>
      </c>
      <c r="GL352" s="162">
        <f t="shared" si="1722"/>
        <v>0</v>
      </c>
      <c r="GM352" s="162">
        <f t="shared" si="1722"/>
        <v>0</v>
      </c>
      <c r="GN352" s="162">
        <f t="shared" si="1722"/>
        <v>0</v>
      </c>
      <c r="GO352" s="162">
        <f t="shared" si="1722"/>
        <v>0</v>
      </c>
      <c r="GP352" s="162">
        <f t="shared" si="1722"/>
        <v>0</v>
      </c>
      <c r="GQ352" s="162">
        <f t="shared" si="1722"/>
        <v>0</v>
      </c>
      <c r="GR352" s="162">
        <f t="shared" si="15"/>
        <v>0</v>
      </c>
      <c r="GS352" s="162">
        <f t="shared" ref="GS352:IN352" si="1723">E352-EV352</f>
        <v>0</v>
      </c>
      <c r="GT352" s="162">
        <f t="shared" si="1723"/>
        <v>0</v>
      </c>
      <c r="GU352" s="162">
        <f t="shared" si="1723"/>
        <v>0</v>
      </c>
      <c r="GV352" s="162">
        <f t="shared" si="1723"/>
        <v>0</v>
      </c>
      <c r="GW352" s="162">
        <f t="shared" si="1723"/>
        <v>0</v>
      </c>
      <c r="GX352" s="162">
        <f t="shared" si="1723"/>
        <v>0</v>
      </c>
      <c r="GY352" s="162">
        <f t="shared" si="1723"/>
        <v>0</v>
      </c>
      <c r="GZ352" s="162">
        <f t="shared" si="1723"/>
        <v>0</v>
      </c>
      <c r="HA352" s="162">
        <f t="shared" si="1723"/>
        <v>0</v>
      </c>
      <c r="HB352" s="162">
        <f t="shared" si="1723"/>
        <v>0</v>
      </c>
      <c r="HC352" s="162">
        <f t="shared" si="1723"/>
        <v>0</v>
      </c>
      <c r="HD352" s="162">
        <f t="shared" si="1723"/>
        <v>0</v>
      </c>
      <c r="HE352" s="162">
        <f t="shared" si="1723"/>
        <v>0</v>
      </c>
      <c r="HF352" s="162">
        <f t="shared" si="1723"/>
        <v>0</v>
      </c>
      <c r="HG352" s="162">
        <f t="shared" si="1723"/>
        <v>0</v>
      </c>
      <c r="HH352" s="162">
        <f t="shared" si="1723"/>
        <v>0</v>
      </c>
      <c r="HI352" s="162">
        <f t="shared" si="1723"/>
        <v>0</v>
      </c>
      <c r="HJ352" s="162">
        <f t="shared" si="1723"/>
        <v>0</v>
      </c>
      <c r="HK352" s="162">
        <f t="shared" si="1723"/>
        <v>0</v>
      </c>
      <c r="HL352" s="162">
        <f t="shared" si="1723"/>
        <v>0</v>
      </c>
      <c r="HM352" s="162">
        <f t="shared" si="1723"/>
        <v>0</v>
      </c>
      <c r="HN352" s="162">
        <f t="shared" si="1723"/>
        <v>0</v>
      </c>
      <c r="HO352" s="162">
        <f t="shared" si="1723"/>
        <v>0</v>
      </c>
      <c r="HP352" s="162">
        <f t="shared" si="1723"/>
        <v>0</v>
      </c>
      <c r="HQ352" s="162">
        <f t="shared" si="1723"/>
        <v>0</v>
      </c>
      <c r="HR352" s="162">
        <f t="shared" si="1723"/>
        <v>0</v>
      </c>
      <c r="HS352" s="162">
        <f t="shared" si="1723"/>
        <v>0</v>
      </c>
      <c r="HT352" s="162">
        <f t="shared" si="1723"/>
        <v>0</v>
      </c>
      <c r="HU352" s="162">
        <f t="shared" si="1723"/>
        <v>0</v>
      </c>
      <c r="HV352" s="162">
        <f t="shared" si="1723"/>
        <v>0</v>
      </c>
      <c r="HW352" s="162">
        <f t="shared" si="1723"/>
        <v>0</v>
      </c>
      <c r="HX352" s="162">
        <f t="shared" si="1723"/>
        <v>0</v>
      </c>
      <c r="HY352" s="162">
        <f t="shared" si="1723"/>
        <v>0</v>
      </c>
      <c r="HZ352" s="162">
        <f t="shared" si="1723"/>
        <v>0</v>
      </c>
      <c r="IA352" s="162">
        <f t="shared" si="1723"/>
        <v>0</v>
      </c>
      <c r="IB352" s="162">
        <f t="shared" si="1723"/>
        <v>0</v>
      </c>
      <c r="IC352" s="162">
        <f t="shared" si="1723"/>
        <v>0</v>
      </c>
      <c r="ID352" s="162">
        <f t="shared" si="1723"/>
        <v>0</v>
      </c>
      <c r="IE352" s="162">
        <f t="shared" si="1723"/>
        <v>0</v>
      </c>
      <c r="IF352" s="162">
        <f t="shared" si="1723"/>
        <v>0</v>
      </c>
      <c r="IG352" s="162">
        <f t="shared" si="1723"/>
        <v>0</v>
      </c>
      <c r="IH352" s="162">
        <f t="shared" si="1723"/>
        <v>0</v>
      </c>
      <c r="II352" s="162">
        <f t="shared" si="1723"/>
        <v>0</v>
      </c>
      <c r="IJ352" s="162">
        <f t="shared" si="1723"/>
        <v>0</v>
      </c>
      <c r="IK352" s="162">
        <f t="shared" si="1723"/>
        <v>0</v>
      </c>
      <c r="IL352" s="162">
        <f t="shared" si="1723"/>
        <v>0</v>
      </c>
      <c r="IM352" s="162">
        <f t="shared" si="1723"/>
        <v>0</v>
      </c>
      <c r="IN352" s="162">
        <f t="shared" si="1723"/>
        <v>0</v>
      </c>
      <c r="IO352" s="162">
        <f t="shared" si="17"/>
        <v>0</v>
      </c>
      <c r="IP352" s="162">
        <f t="shared" si="23"/>
        <v>0</v>
      </c>
      <c r="IQ352" s="162">
        <f t="shared" ref="IQ352:KK352" si="1724">MAX((MIN(CZ352+IP352,$IO$7))-GT352,0)</f>
        <v>0</v>
      </c>
      <c r="IR352" s="162">
        <f t="shared" si="1724"/>
        <v>0</v>
      </c>
      <c r="IS352" s="162">
        <f t="shared" si="1724"/>
        <v>0</v>
      </c>
      <c r="IT352" s="162">
        <f t="shared" si="1724"/>
        <v>0</v>
      </c>
      <c r="IU352" s="162">
        <f t="shared" si="1724"/>
        <v>0</v>
      </c>
      <c r="IV352" s="162">
        <f t="shared" si="1724"/>
        <v>0</v>
      </c>
      <c r="IW352" s="162">
        <f t="shared" si="1724"/>
        <v>0</v>
      </c>
      <c r="IX352" s="162">
        <f t="shared" si="1724"/>
        <v>0</v>
      </c>
      <c r="IY352" s="162">
        <f t="shared" si="1724"/>
        <v>0</v>
      </c>
      <c r="IZ352" s="162">
        <f t="shared" si="1724"/>
        <v>0</v>
      </c>
      <c r="JA352" s="162">
        <f t="shared" si="1724"/>
        <v>0</v>
      </c>
      <c r="JB352" s="162">
        <f t="shared" si="1724"/>
        <v>0</v>
      </c>
      <c r="JC352" s="162">
        <f t="shared" si="1724"/>
        <v>0</v>
      </c>
      <c r="JD352" s="162">
        <f t="shared" si="1724"/>
        <v>0</v>
      </c>
      <c r="JE352" s="162">
        <f t="shared" si="1724"/>
        <v>0</v>
      </c>
      <c r="JF352" s="162">
        <f t="shared" si="1724"/>
        <v>0</v>
      </c>
      <c r="JG352" s="162">
        <f t="shared" si="1724"/>
        <v>0</v>
      </c>
      <c r="JH352" s="162">
        <f t="shared" si="1724"/>
        <v>0</v>
      </c>
      <c r="JI352" s="162">
        <f t="shared" si="1724"/>
        <v>0</v>
      </c>
      <c r="JJ352" s="162">
        <f t="shared" si="1724"/>
        <v>0</v>
      </c>
      <c r="JK352" s="162">
        <f t="shared" si="1724"/>
        <v>0</v>
      </c>
      <c r="JL352" s="162">
        <f t="shared" si="1724"/>
        <v>0</v>
      </c>
      <c r="JM352" s="162">
        <f t="shared" si="1724"/>
        <v>0</v>
      </c>
      <c r="JN352" s="162">
        <f t="shared" si="1724"/>
        <v>0</v>
      </c>
      <c r="JO352" s="162">
        <f t="shared" si="1724"/>
        <v>0</v>
      </c>
      <c r="JP352" s="162">
        <f t="shared" si="1724"/>
        <v>0</v>
      </c>
      <c r="JQ352" s="162">
        <f t="shared" si="1724"/>
        <v>0</v>
      </c>
      <c r="JR352" s="162">
        <f t="shared" si="1724"/>
        <v>0</v>
      </c>
      <c r="JS352" s="162">
        <f t="shared" si="1724"/>
        <v>0</v>
      </c>
      <c r="JT352" s="162">
        <f t="shared" si="1724"/>
        <v>0</v>
      </c>
      <c r="JU352" s="162">
        <f t="shared" si="1724"/>
        <v>0</v>
      </c>
      <c r="JV352" s="162">
        <f t="shared" si="1724"/>
        <v>0</v>
      </c>
      <c r="JW352" s="162">
        <f t="shared" si="1724"/>
        <v>0</v>
      </c>
      <c r="JX352" s="162">
        <f t="shared" si="1724"/>
        <v>0</v>
      </c>
      <c r="JY352" s="162">
        <f t="shared" si="1724"/>
        <v>0</v>
      </c>
      <c r="JZ352" s="162">
        <f t="shared" si="1724"/>
        <v>0</v>
      </c>
      <c r="KA352" s="162">
        <f t="shared" si="1724"/>
        <v>0</v>
      </c>
      <c r="KB352" s="162">
        <f t="shared" si="1724"/>
        <v>0</v>
      </c>
      <c r="KC352" s="162">
        <f t="shared" si="1724"/>
        <v>0</v>
      </c>
      <c r="KD352" s="162">
        <f t="shared" si="1724"/>
        <v>0</v>
      </c>
      <c r="KE352" s="162">
        <f t="shared" si="1724"/>
        <v>0</v>
      </c>
      <c r="KF352" s="162">
        <f t="shared" si="1724"/>
        <v>0</v>
      </c>
      <c r="KG352" s="162">
        <f t="shared" si="1724"/>
        <v>0</v>
      </c>
      <c r="KH352" s="162">
        <f t="shared" si="1724"/>
        <v>0</v>
      </c>
      <c r="KI352" s="162">
        <f t="shared" si="1724"/>
        <v>0</v>
      </c>
      <c r="KJ352" s="162">
        <f t="shared" si="1724"/>
        <v>0</v>
      </c>
      <c r="KK352" s="162">
        <f t="shared" si="1724"/>
        <v>0</v>
      </c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N352" s="1"/>
    </row>
    <row r="353" ht="14.25" customHeight="1" spans="1:326" x14ac:dyDescent="0.25">
      <c r="A353" s="1">
        <v>12</v>
      </c>
      <c r="B353" s="1">
        <f t="shared" ref="B353:C353" si="1725">B352+1</f>
        <v>343</v>
      </c>
      <c r="C353" s="232">
        <f t="shared" si="1725"/>
        <v>43808</v>
      </c>
      <c r="D353" s="162">
        <f t="shared" si="9"/>
        <v>0</v>
      </c>
      <c r="E353" s="162">
        <f>(SUMIFS(Profile!$F$2:$F$17521,Profile!$B$2:$B$17521,$B353,Profile!$C$2:$C$17521,E$8))*$C$6</f>
        <v>0</v>
      </c>
      <c r="F353" s="162">
        <f>(SUMIFS(Profile!$F$2:$F$17521,Profile!$B$2:$B$17521,$B353,Profile!$C$2:$C$17521,F$8))*$C$6</f>
        <v>0</v>
      </c>
      <c r="G353" s="162">
        <f>(SUMIFS(Profile!$F$2:$F$17521,Profile!$B$2:$B$17521,$B353,Profile!$C$2:$C$17521,G$8))*$C$6</f>
        <v>0</v>
      </c>
      <c r="H353" s="162">
        <f>(SUMIFS(Profile!$F$2:$F$17521,Profile!$B$2:$B$17521,$B353,Profile!$C$2:$C$17521,H$8))*$C$6</f>
        <v>0</v>
      </c>
      <c r="I353" s="162">
        <f>(SUMIFS(Profile!$F$2:$F$17521,Profile!$B$2:$B$17521,$B353,Profile!$C$2:$C$17521,I$8))*$C$6</f>
        <v>0</v>
      </c>
      <c r="J353" s="162">
        <f>(SUMIFS(Profile!$F$2:$F$17521,Profile!$B$2:$B$17521,$B353,Profile!$C$2:$C$17521,J$8))*$C$6</f>
        <v>0</v>
      </c>
      <c r="K353" s="162">
        <f>(SUMIFS(Profile!$F$2:$F$17521,Profile!$B$2:$B$17521,$B353,Profile!$C$2:$C$17521,K$8))*$C$6</f>
        <v>0</v>
      </c>
      <c r="L353" s="162">
        <f>(SUMIFS(Profile!$F$2:$F$17521,Profile!$B$2:$B$17521,$B353,Profile!$C$2:$C$17521,L$8))*$C$6</f>
        <v>0</v>
      </c>
      <c r="M353" s="162">
        <f>(SUMIFS(Profile!$F$2:$F$17521,Profile!$B$2:$B$17521,$B353,Profile!$C$2:$C$17521,M$8))*$C$6</f>
        <v>0</v>
      </c>
      <c r="N353" s="162">
        <f>(SUMIFS(Profile!$F$2:$F$17521,Profile!$B$2:$B$17521,$B353,Profile!$C$2:$C$17521,N$8))*$C$6</f>
        <v>0</v>
      </c>
      <c r="O353" s="162">
        <f>(SUMIFS(Profile!$F$2:$F$17521,Profile!$B$2:$B$17521,$B353,Profile!$C$2:$C$17521,O$8))*$C$6</f>
        <v>0</v>
      </c>
      <c r="P353" s="162">
        <f>(SUMIFS(Profile!$F$2:$F$17521,Profile!$B$2:$B$17521,$B353,Profile!$C$2:$C$17521,P$8))*$C$6</f>
        <v>0</v>
      </c>
      <c r="Q353" s="162">
        <f>(SUMIFS(Profile!$F$2:$F$17521,Profile!$B$2:$B$17521,$B353,Profile!$C$2:$C$17521,Q$8))*$C$6</f>
        <v>0</v>
      </c>
      <c r="R353" s="162">
        <f>(SUMIFS(Profile!$F$2:$F$17521,Profile!$B$2:$B$17521,$B353,Profile!$C$2:$C$17521,R$8))*$C$6</f>
        <v>0</v>
      </c>
      <c r="S353" s="162">
        <f>(SUMIFS(Profile!$F$2:$F$17521,Profile!$B$2:$B$17521,$B353,Profile!$C$2:$C$17521,S$8))*$C$6</f>
        <v>0</v>
      </c>
      <c r="T353" s="162">
        <f>(SUMIFS(Profile!$F$2:$F$17521,Profile!$B$2:$B$17521,$B353,Profile!$C$2:$C$17521,T$8))*$C$6</f>
        <v>0</v>
      </c>
      <c r="U353" s="162">
        <f>(SUMIFS(Profile!$F$2:$F$17521,Profile!$B$2:$B$17521,$B353,Profile!$C$2:$C$17521,U$8))*$C$6</f>
        <v>0</v>
      </c>
      <c r="V353" s="162">
        <f>(SUMIFS(Profile!$F$2:$F$17521,Profile!$B$2:$B$17521,$B353,Profile!$C$2:$C$17521,V$8))*$C$6</f>
        <v>0</v>
      </c>
      <c r="W353" s="162">
        <f>(SUMIFS(Profile!$F$2:$F$17521,Profile!$B$2:$B$17521,$B353,Profile!$C$2:$C$17521,W$8))*$C$6</f>
        <v>0</v>
      </c>
      <c r="X353" s="162">
        <f>(SUMIFS(Profile!$F$2:$F$17521,Profile!$B$2:$B$17521,$B353,Profile!$C$2:$C$17521,X$8))*$C$6</f>
        <v>0</v>
      </c>
      <c r="Y353" s="162">
        <f>(SUMIFS(Profile!$F$2:$F$17521,Profile!$B$2:$B$17521,$B353,Profile!$C$2:$C$17521,Y$8))*$C$6</f>
        <v>0</v>
      </c>
      <c r="Z353" s="162">
        <f>(SUMIFS(Profile!$F$2:$F$17521,Profile!$B$2:$B$17521,$B353,Profile!$C$2:$C$17521,Z$8))*$C$6</f>
        <v>0</v>
      </c>
      <c r="AA353" s="162">
        <f>(SUMIFS(Profile!$F$2:$F$17521,Profile!$B$2:$B$17521,$B353,Profile!$C$2:$C$17521,AA$8))*$C$6</f>
        <v>0</v>
      </c>
      <c r="AB353" s="162">
        <f>(SUMIFS(Profile!$F$2:$F$17521,Profile!$B$2:$B$17521,$B353,Profile!$C$2:$C$17521,AB$8))*$C$6</f>
        <v>0</v>
      </c>
      <c r="AC353" s="162">
        <f>(SUMIFS(Profile!$F$2:$F$17521,Profile!$B$2:$B$17521,$B353,Profile!$C$2:$C$17521,AC$8))*$C$6</f>
        <v>0</v>
      </c>
      <c r="AD353" s="162">
        <f>(SUMIFS(Profile!$F$2:$F$17521,Profile!$B$2:$B$17521,$B353,Profile!$C$2:$C$17521,AD$8))*$C$6</f>
        <v>0</v>
      </c>
      <c r="AE353" s="162">
        <f>(SUMIFS(Profile!$F$2:$F$17521,Profile!$B$2:$B$17521,$B353,Profile!$C$2:$C$17521,AE$8))*$C$6</f>
        <v>0</v>
      </c>
      <c r="AF353" s="162">
        <f>(SUMIFS(Profile!$F$2:$F$17521,Profile!$B$2:$B$17521,$B353,Profile!$C$2:$C$17521,AF$8))*$C$6</f>
        <v>0</v>
      </c>
      <c r="AG353" s="162">
        <f>(SUMIFS(Profile!$F$2:$F$17521,Profile!$B$2:$B$17521,$B353,Profile!$C$2:$C$17521,AG$8))*$C$6</f>
        <v>0</v>
      </c>
      <c r="AH353" s="162">
        <f>(SUMIFS(Profile!$F$2:$F$17521,Profile!$B$2:$B$17521,$B353,Profile!$C$2:$C$17521,AH$8))*$C$6</f>
        <v>0</v>
      </c>
      <c r="AI353" s="162">
        <f>(SUMIFS(Profile!$F$2:$F$17521,Profile!$B$2:$B$17521,$B353,Profile!$C$2:$C$17521,AI$8))*$C$6</f>
        <v>0</v>
      </c>
      <c r="AJ353" s="162">
        <f>(SUMIFS(Profile!$F$2:$F$17521,Profile!$B$2:$B$17521,$B353,Profile!$C$2:$C$17521,AJ$8))*$C$6</f>
        <v>0</v>
      </c>
      <c r="AK353" s="162">
        <f>(SUMIFS(Profile!$F$2:$F$17521,Profile!$B$2:$B$17521,$B353,Profile!$C$2:$C$17521,AK$8))*$C$6</f>
        <v>0</v>
      </c>
      <c r="AL353" s="162">
        <f>(SUMIFS(Profile!$F$2:$F$17521,Profile!$B$2:$B$17521,$B353,Profile!$C$2:$C$17521,AL$8))*$C$6</f>
        <v>0</v>
      </c>
      <c r="AM353" s="162">
        <f>(SUMIFS(Profile!$F$2:$F$17521,Profile!$B$2:$B$17521,$B353,Profile!$C$2:$C$17521,AM$8))*$C$6</f>
        <v>0</v>
      </c>
      <c r="AN353" s="162">
        <f>(SUMIFS(Profile!$F$2:$F$17521,Profile!$B$2:$B$17521,$B353,Profile!$C$2:$C$17521,AN$8))*$C$6</f>
        <v>0</v>
      </c>
      <c r="AO353" s="162">
        <f>(SUMIFS(Profile!$F$2:$F$17521,Profile!$B$2:$B$17521,$B353,Profile!$C$2:$C$17521,AO$8))*$C$6</f>
        <v>0</v>
      </c>
      <c r="AP353" s="162">
        <f>(SUMIFS(Profile!$F$2:$F$17521,Profile!$B$2:$B$17521,$B353,Profile!$C$2:$C$17521,AP$8))*$C$6</f>
        <v>0</v>
      </c>
      <c r="AQ353" s="162">
        <f>(SUMIFS(Profile!$F$2:$F$17521,Profile!$B$2:$B$17521,$B353,Profile!$C$2:$C$17521,AQ$8))*$C$6</f>
        <v>0</v>
      </c>
      <c r="AR353" s="162">
        <f>(SUMIFS(Profile!$F$2:$F$17521,Profile!$B$2:$B$17521,$B353,Profile!$C$2:$C$17521,AR$8))*$C$6</f>
        <v>0</v>
      </c>
      <c r="AS353" s="162">
        <f>(SUMIFS(Profile!$F$2:$F$17521,Profile!$B$2:$B$17521,$B353,Profile!$C$2:$C$17521,AS$8))*$C$6</f>
        <v>0</v>
      </c>
      <c r="AT353" s="162">
        <f>(SUMIFS(Profile!$F$2:$F$17521,Profile!$B$2:$B$17521,$B353,Profile!$C$2:$C$17521,AT$8))*$C$6</f>
        <v>0</v>
      </c>
      <c r="AU353" s="162">
        <f>(SUMIFS(Profile!$F$2:$F$17521,Profile!$B$2:$B$17521,$B353,Profile!$C$2:$C$17521,AU$8))*$C$6</f>
        <v>0</v>
      </c>
      <c r="AV353" s="162">
        <f>(SUMIFS(Profile!$F$2:$F$17521,Profile!$B$2:$B$17521,$B353,Profile!$C$2:$C$17521,AV$8))*$C$6</f>
        <v>0</v>
      </c>
      <c r="AW353" s="162">
        <f>(SUMIFS(Profile!$F$2:$F$17521,Profile!$B$2:$B$17521,$B353,Profile!$C$2:$C$17521,AW$8))*$C$6</f>
        <v>0</v>
      </c>
      <c r="AX353" s="162">
        <f>(SUMIFS(Profile!$F$2:$F$17521,Profile!$B$2:$B$17521,$B353,Profile!$C$2:$C$17521,AX$8))*$C$6</f>
        <v>0</v>
      </c>
      <c r="AY353" s="162">
        <f>(SUMIFS(Profile!$F$2:$F$17521,Profile!$B$2:$B$17521,$B353,Profile!$C$2:$C$17521,AY$8))*$C$6</f>
        <v>0</v>
      </c>
      <c r="AZ353" s="162">
        <f>(SUMIFS(Profile!$F$2:$F$17521,Profile!$B$2:$B$17521,$B353,Profile!$C$2:$C$17521,AZ$8))*$C$6</f>
        <v>0</v>
      </c>
      <c r="BA353" s="162">
        <f t="shared" si="10"/>
        <v>0</v>
      </c>
      <c r="BB353" s="162">
        <f>(SUMIFS(Profile!$E$2:$E$17521,Profile!$B$2:$B$17521,$B353,Profile!$C$2:$C$17521,BB$8))*$C$9</f>
        <v>0</v>
      </c>
      <c r="BC353" s="162">
        <f>(SUMIFS(Profile!$E$2:$E$17521,Profile!$B$2:$B$17521,$B353,Profile!$C$2:$C$17521,BC$8))*$C$9</f>
        <v>0</v>
      </c>
      <c r="BD353" s="162">
        <f>(SUMIFS(Profile!$E$2:$E$17521,Profile!$B$2:$B$17521,$B353,Profile!$C$2:$C$17521,BD$8))*$C$9</f>
        <v>0</v>
      </c>
      <c r="BE353" s="162">
        <f>(SUMIFS(Profile!$E$2:$E$17521,Profile!$B$2:$B$17521,$B353,Profile!$C$2:$C$17521,BE$8))*$C$9</f>
        <v>0</v>
      </c>
      <c r="BF353" s="162">
        <f>(SUMIFS(Profile!$E$2:$E$17521,Profile!$B$2:$B$17521,$B353,Profile!$C$2:$C$17521,BF$8))*$C$9</f>
        <v>0</v>
      </c>
      <c r="BG353" s="162">
        <f>(SUMIFS(Profile!$E$2:$E$17521,Profile!$B$2:$B$17521,$B353,Profile!$C$2:$C$17521,BG$8))*$C$9</f>
        <v>0</v>
      </c>
      <c r="BH353" s="162">
        <f>(SUMIFS(Profile!$E$2:$E$17521,Profile!$B$2:$B$17521,$B353,Profile!$C$2:$C$17521,BH$8))*$C$9</f>
        <v>0</v>
      </c>
      <c r="BI353" s="162">
        <f>(SUMIFS(Profile!$E$2:$E$17521,Profile!$B$2:$B$17521,$B353,Profile!$C$2:$C$17521,BI$8))*$C$9</f>
        <v>0</v>
      </c>
      <c r="BJ353" s="162">
        <f>(SUMIFS(Profile!$E$2:$E$17521,Profile!$B$2:$B$17521,$B353,Profile!$C$2:$C$17521,BJ$8))*$C$9</f>
        <v>0</v>
      </c>
      <c r="BK353" s="162">
        <f>(SUMIFS(Profile!$E$2:$E$17521,Profile!$B$2:$B$17521,$B353,Profile!$C$2:$C$17521,BK$8))*$C$9</f>
        <v>0</v>
      </c>
      <c r="BL353" s="162">
        <f>(SUMIFS(Profile!$E$2:$E$17521,Profile!$B$2:$B$17521,$B353,Profile!$C$2:$C$17521,BL$8))*$C$9</f>
        <v>0</v>
      </c>
      <c r="BM353" s="162">
        <f>(SUMIFS(Profile!$E$2:$E$17521,Profile!$B$2:$B$17521,$B353,Profile!$C$2:$C$17521,BM$8))*$C$9</f>
        <v>0</v>
      </c>
      <c r="BN353" s="162">
        <f>(SUMIFS(Profile!$E$2:$E$17521,Profile!$B$2:$B$17521,$B353,Profile!$C$2:$C$17521,BN$8))*$C$9</f>
        <v>0</v>
      </c>
      <c r="BO353" s="162">
        <f>(SUMIFS(Profile!$E$2:$E$17521,Profile!$B$2:$B$17521,$B353,Profile!$C$2:$C$17521,BO$8))*$C$9</f>
        <v>0</v>
      </c>
      <c r="BP353" s="162">
        <f>(SUMIFS(Profile!$E$2:$E$17521,Profile!$B$2:$B$17521,$B353,Profile!$C$2:$C$17521,BP$8))*$C$9</f>
        <v>0</v>
      </c>
      <c r="BQ353" s="162">
        <f>(SUMIFS(Profile!$E$2:$E$17521,Profile!$B$2:$B$17521,$B353,Profile!$C$2:$C$17521,BQ$8))*$C$9</f>
        <v>0</v>
      </c>
      <c r="BR353" s="162">
        <f>(SUMIFS(Profile!$E$2:$E$17521,Profile!$B$2:$B$17521,$B353,Profile!$C$2:$C$17521,BR$8))*$C$9</f>
        <v>0</v>
      </c>
      <c r="BS353" s="162">
        <f>(SUMIFS(Profile!$E$2:$E$17521,Profile!$B$2:$B$17521,$B353,Profile!$C$2:$C$17521,BS$8))*$C$9</f>
        <v>0</v>
      </c>
      <c r="BT353" s="162">
        <f>(SUMIFS(Profile!$E$2:$E$17521,Profile!$B$2:$B$17521,$B353,Profile!$C$2:$C$17521,BT$8))*$C$9</f>
        <v>0</v>
      </c>
      <c r="BU353" s="162">
        <f>(SUMIFS(Profile!$E$2:$E$17521,Profile!$B$2:$B$17521,$B353,Profile!$C$2:$C$17521,BU$8))*$C$9</f>
        <v>0</v>
      </c>
      <c r="BV353" s="162">
        <f>(SUMIFS(Profile!$E$2:$E$17521,Profile!$B$2:$B$17521,$B353,Profile!$C$2:$C$17521,BV$8))*$C$9</f>
        <v>0</v>
      </c>
      <c r="BW353" s="162">
        <f>(SUMIFS(Profile!$E$2:$E$17521,Profile!$B$2:$B$17521,$B353,Profile!$C$2:$C$17521,BW$8))*$C$9</f>
        <v>0</v>
      </c>
      <c r="BX353" s="162">
        <f>(SUMIFS(Profile!$E$2:$E$17521,Profile!$B$2:$B$17521,$B353,Profile!$C$2:$C$17521,BX$8))*$C$9</f>
        <v>0</v>
      </c>
      <c r="BY353" s="162">
        <f>(SUMIFS(Profile!$E$2:$E$17521,Profile!$B$2:$B$17521,$B353,Profile!$C$2:$C$17521,BY$8))*$C$9</f>
        <v>0</v>
      </c>
      <c r="BZ353" s="162">
        <f>(SUMIFS(Profile!$E$2:$E$17521,Profile!$B$2:$B$17521,$B353,Profile!$C$2:$C$17521,BZ$8))*$C$9</f>
        <v>0</v>
      </c>
      <c r="CA353" s="162">
        <f>(SUMIFS(Profile!$E$2:$E$17521,Profile!$B$2:$B$17521,$B353,Profile!$C$2:$C$17521,CA$8))*$C$9</f>
        <v>0</v>
      </c>
      <c r="CB353" s="162">
        <f>(SUMIFS(Profile!$E$2:$E$17521,Profile!$B$2:$B$17521,$B353,Profile!$C$2:$C$17521,CB$8))*$C$9</f>
        <v>0</v>
      </c>
      <c r="CC353" s="162">
        <f>(SUMIFS(Profile!$E$2:$E$17521,Profile!$B$2:$B$17521,$B353,Profile!$C$2:$C$17521,CC$8))*$C$9</f>
        <v>0</v>
      </c>
      <c r="CD353" s="162">
        <f>(SUMIFS(Profile!$E$2:$E$17521,Profile!$B$2:$B$17521,$B353,Profile!$C$2:$C$17521,CD$8))*$C$9</f>
        <v>0</v>
      </c>
      <c r="CE353" s="162">
        <f>(SUMIFS(Profile!$E$2:$E$17521,Profile!$B$2:$B$17521,$B353,Profile!$C$2:$C$17521,CE$8))*$C$9</f>
        <v>0</v>
      </c>
      <c r="CF353" s="162">
        <f>(SUMIFS(Profile!$E$2:$E$17521,Profile!$B$2:$B$17521,$B353,Profile!$C$2:$C$17521,CF$8))*$C$9</f>
        <v>0</v>
      </c>
      <c r="CG353" s="162">
        <f>(SUMIFS(Profile!$E$2:$E$17521,Profile!$B$2:$B$17521,$B353,Profile!$C$2:$C$17521,CG$8))*$C$9</f>
        <v>0</v>
      </c>
      <c r="CH353" s="162">
        <f>(SUMIFS(Profile!$E$2:$E$17521,Profile!$B$2:$B$17521,$B353,Profile!$C$2:$C$17521,CH$8))*$C$9</f>
        <v>0</v>
      </c>
      <c r="CI353" s="162">
        <f>(SUMIFS(Profile!$E$2:$E$17521,Profile!$B$2:$B$17521,$B353,Profile!$C$2:$C$17521,CI$8))*$C$9</f>
        <v>0</v>
      </c>
      <c r="CJ353" s="162">
        <f>(SUMIFS(Profile!$E$2:$E$17521,Profile!$B$2:$B$17521,$B353,Profile!$C$2:$C$17521,CJ$8))*$C$9</f>
        <v>0</v>
      </c>
      <c r="CK353" s="162">
        <f>(SUMIFS(Profile!$E$2:$E$17521,Profile!$B$2:$B$17521,$B353,Profile!$C$2:$C$17521,CK$8))*$C$9</f>
        <v>0</v>
      </c>
      <c r="CL353" s="162">
        <f>(SUMIFS(Profile!$E$2:$E$17521,Profile!$B$2:$B$17521,$B353,Profile!$C$2:$C$17521,CL$8))*$C$9</f>
        <v>0</v>
      </c>
      <c r="CM353" s="162">
        <f>(SUMIFS(Profile!$E$2:$E$17521,Profile!$B$2:$B$17521,$B353,Profile!$C$2:$C$17521,CM$8))*$C$9</f>
        <v>0</v>
      </c>
      <c r="CN353" s="162">
        <f>(SUMIFS(Profile!$E$2:$E$17521,Profile!$B$2:$B$17521,$B353,Profile!$C$2:$C$17521,CN$8))*$C$9</f>
        <v>0</v>
      </c>
      <c r="CO353" s="162">
        <f>(SUMIFS(Profile!$E$2:$E$17521,Profile!$B$2:$B$17521,$B353,Profile!$C$2:$C$17521,CO$8))*$C$9</f>
        <v>0</v>
      </c>
      <c r="CP353" s="162">
        <f>(SUMIFS(Profile!$E$2:$E$17521,Profile!$B$2:$B$17521,$B353,Profile!$C$2:$C$17521,CP$8))*$C$9</f>
        <v>0</v>
      </c>
      <c r="CQ353" s="162">
        <f>(SUMIFS(Profile!$E$2:$E$17521,Profile!$B$2:$B$17521,$B353,Profile!$C$2:$C$17521,CQ$8))*$C$9</f>
        <v>0</v>
      </c>
      <c r="CR353" s="162">
        <f>(SUMIFS(Profile!$E$2:$E$17521,Profile!$B$2:$B$17521,$B353,Profile!$C$2:$C$17521,CR$8))*$C$9</f>
        <v>0</v>
      </c>
      <c r="CS353" s="162">
        <f>(SUMIFS(Profile!$E$2:$E$17521,Profile!$B$2:$B$17521,$B353,Profile!$C$2:$C$17521,CS$8))*$C$9</f>
        <v>0</v>
      </c>
      <c r="CT353" s="162">
        <f>(SUMIFS(Profile!$E$2:$E$17521,Profile!$B$2:$B$17521,$B353,Profile!$C$2:$C$17521,CT$8))*$C$9</f>
        <v>0</v>
      </c>
      <c r="CU353" s="162">
        <f>(SUMIFS(Profile!$E$2:$E$17521,Profile!$B$2:$B$17521,$B353,Profile!$C$2:$C$17521,CU$8))*$C$9</f>
        <v>0</v>
      </c>
      <c r="CV353" s="162">
        <f>(SUMIFS(Profile!$E$2:$E$17521,Profile!$B$2:$B$17521,$B353,Profile!$C$2:$C$17521,CV$8))*$C$9</f>
        <v>0</v>
      </c>
      <c r="CW353" s="162">
        <f>(SUMIFS(Profile!$E$2:$E$17521,Profile!$B$2:$B$17521,$B353,Profile!$C$2:$C$17521,CW$8))*$C$9</f>
        <v>0</v>
      </c>
      <c r="CX353" s="162">
        <f t="shared" si="11"/>
        <v>0</v>
      </c>
      <c r="CY353" s="162">
        <f t="shared" ref="CY353:ET353" si="1726">MAX(BB353-E353,0)</f>
        <v>0</v>
      </c>
      <c r="CZ353" s="162">
        <f t="shared" si="1726"/>
        <v>0</v>
      </c>
      <c r="DA353" s="162">
        <f t="shared" si="1726"/>
        <v>0</v>
      </c>
      <c r="DB353" s="162">
        <f t="shared" si="1726"/>
        <v>0</v>
      </c>
      <c r="DC353" s="162">
        <f t="shared" si="1726"/>
        <v>0</v>
      </c>
      <c r="DD353" s="162">
        <f t="shared" si="1726"/>
        <v>0</v>
      </c>
      <c r="DE353" s="162">
        <f t="shared" si="1726"/>
        <v>0</v>
      </c>
      <c r="DF353" s="162">
        <f t="shared" si="1726"/>
        <v>0</v>
      </c>
      <c r="DG353" s="162">
        <f t="shared" si="1726"/>
        <v>0</v>
      </c>
      <c r="DH353" s="162">
        <f t="shared" si="1726"/>
        <v>0</v>
      </c>
      <c r="DI353" s="162">
        <f t="shared" si="1726"/>
        <v>0</v>
      </c>
      <c r="DJ353" s="162">
        <f t="shared" si="1726"/>
        <v>0</v>
      </c>
      <c r="DK353" s="162">
        <f t="shared" si="1726"/>
        <v>0</v>
      </c>
      <c r="DL353" s="162">
        <f t="shared" si="1726"/>
        <v>0</v>
      </c>
      <c r="DM353" s="162">
        <f t="shared" si="1726"/>
        <v>0</v>
      </c>
      <c r="DN353" s="162">
        <f t="shared" si="1726"/>
        <v>0</v>
      </c>
      <c r="DO353" s="162">
        <f t="shared" si="1726"/>
        <v>0</v>
      </c>
      <c r="DP353" s="162">
        <f t="shared" si="1726"/>
        <v>0</v>
      </c>
      <c r="DQ353" s="162">
        <f t="shared" si="1726"/>
        <v>0</v>
      </c>
      <c r="DR353" s="162">
        <f t="shared" si="1726"/>
        <v>0</v>
      </c>
      <c r="DS353" s="162">
        <f t="shared" si="1726"/>
        <v>0</v>
      </c>
      <c r="DT353" s="162">
        <f t="shared" si="1726"/>
        <v>0</v>
      </c>
      <c r="DU353" s="162">
        <f t="shared" si="1726"/>
        <v>0</v>
      </c>
      <c r="DV353" s="162">
        <f t="shared" si="1726"/>
        <v>0</v>
      </c>
      <c r="DW353" s="162">
        <f t="shared" si="1726"/>
        <v>0</v>
      </c>
      <c r="DX353" s="162">
        <f t="shared" si="1726"/>
        <v>0</v>
      </c>
      <c r="DY353" s="162">
        <f t="shared" si="1726"/>
        <v>0</v>
      </c>
      <c r="DZ353" s="162">
        <f t="shared" si="1726"/>
        <v>0</v>
      </c>
      <c r="EA353" s="162">
        <f t="shared" si="1726"/>
        <v>0</v>
      </c>
      <c r="EB353" s="162">
        <f t="shared" si="1726"/>
        <v>0</v>
      </c>
      <c r="EC353" s="162">
        <f t="shared" si="1726"/>
        <v>0</v>
      </c>
      <c r="ED353" s="162">
        <f t="shared" si="1726"/>
        <v>0</v>
      </c>
      <c r="EE353" s="162">
        <f t="shared" si="1726"/>
        <v>0</v>
      </c>
      <c r="EF353" s="162">
        <f t="shared" si="1726"/>
        <v>0</v>
      </c>
      <c r="EG353" s="162">
        <f t="shared" si="1726"/>
        <v>0</v>
      </c>
      <c r="EH353" s="162">
        <f t="shared" si="1726"/>
        <v>0</v>
      </c>
      <c r="EI353" s="162">
        <f t="shared" si="1726"/>
        <v>0</v>
      </c>
      <c r="EJ353" s="162">
        <f t="shared" si="1726"/>
        <v>0</v>
      </c>
      <c r="EK353" s="162">
        <f t="shared" si="1726"/>
        <v>0</v>
      </c>
      <c r="EL353" s="162">
        <f t="shared" si="1726"/>
        <v>0</v>
      </c>
      <c r="EM353" s="162">
        <f t="shared" si="1726"/>
        <v>0</v>
      </c>
      <c r="EN353" s="162">
        <f t="shared" si="1726"/>
        <v>0</v>
      </c>
      <c r="EO353" s="162">
        <f t="shared" si="1726"/>
        <v>0</v>
      </c>
      <c r="EP353" s="162">
        <f t="shared" si="1726"/>
        <v>0</v>
      </c>
      <c r="EQ353" s="162">
        <f t="shared" si="1726"/>
        <v>0</v>
      </c>
      <c r="ER353" s="162">
        <f t="shared" si="1726"/>
        <v>0</v>
      </c>
      <c r="ES353" s="162">
        <f t="shared" si="1726"/>
        <v>0</v>
      </c>
      <c r="ET353" s="162">
        <f t="shared" si="1726"/>
        <v>0</v>
      </c>
      <c r="EU353" s="162">
        <f t="shared" si="13"/>
        <v>0</v>
      </c>
      <c r="EV353" s="162">
        <f t="shared" ref="EV353:GQ353" si="1727">BB353-CY353</f>
        <v>0</v>
      </c>
      <c r="EW353" s="162">
        <f t="shared" si="1727"/>
        <v>0</v>
      </c>
      <c r="EX353" s="162">
        <f t="shared" si="1727"/>
        <v>0</v>
      </c>
      <c r="EY353" s="162">
        <f t="shared" si="1727"/>
        <v>0</v>
      </c>
      <c r="EZ353" s="162">
        <f t="shared" si="1727"/>
        <v>0</v>
      </c>
      <c r="FA353" s="162">
        <f t="shared" si="1727"/>
        <v>0</v>
      </c>
      <c r="FB353" s="162">
        <f t="shared" si="1727"/>
        <v>0</v>
      </c>
      <c r="FC353" s="162">
        <f t="shared" si="1727"/>
        <v>0</v>
      </c>
      <c r="FD353" s="162">
        <f t="shared" si="1727"/>
        <v>0</v>
      </c>
      <c r="FE353" s="162">
        <f t="shared" si="1727"/>
        <v>0</v>
      </c>
      <c r="FF353" s="162">
        <f t="shared" si="1727"/>
        <v>0</v>
      </c>
      <c r="FG353" s="162">
        <f t="shared" si="1727"/>
        <v>0</v>
      </c>
      <c r="FH353" s="162">
        <f t="shared" si="1727"/>
        <v>0</v>
      </c>
      <c r="FI353" s="162">
        <f t="shared" si="1727"/>
        <v>0</v>
      </c>
      <c r="FJ353" s="162">
        <f t="shared" si="1727"/>
        <v>0</v>
      </c>
      <c r="FK353" s="162">
        <f t="shared" si="1727"/>
        <v>0</v>
      </c>
      <c r="FL353" s="162">
        <f t="shared" si="1727"/>
        <v>0</v>
      </c>
      <c r="FM353" s="162">
        <f t="shared" si="1727"/>
        <v>0</v>
      </c>
      <c r="FN353" s="162">
        <f t="shared" si="1727"/>
        <v>0</v>
      </c>
      <c r="FO353" s="162">
        <f t="shared" si="1727"/>
        <v>0</v>
      </c>
      <c r="FP353" s="162">
        <f t="shared" si="1727"/>
        <v>0</v>
      </c>
      <c r="FQ353" s="162">
        <f t="shared" si="1727"/>
        <v>0</v>
      </c>
      <c r="FR353" s="162">
        <f t="shared" si="1727"/>
        <v>0</v>
      </c>
      <c r="FS353" s="162">
        <f t="shared" si="1727"/>
        <v>0</v>
      </c>
      <c r="FT353" s="162">
        <f t="shared" si="1727"/>
        <v>0</v>
      </c>
      <c r="FU353" s="162">
        <f t="shared" si="1727"/>
        <v>0</v>
      </c>
      <c r="FV353" s="162">
        <f t="shared" si="1727"/>
        <v>0</v>
      </c>
      <c r="FW353" s="162">
        <f t="shared" si="1727"/>
        <v>0</v>
      </c>
      <c r="FX353" s="162">
        <f t="shared" si="1727"/>
        <v>0</v>
      </c>
      <c r="FY353" s="162">
        <f t="shared" si="1727"/>
        <v>0</v>
      </c>
      <c r="FZ353" s="162">
        <f t="shared" si="1727"/>
        <v>0</v>
      </c>
      <c r="GA353" s="162">
        <f t="shared" si="1727"/>
        <v>0</v>
      </c>
      <c r="GB353" s="162">
        <f t="shared" si="1727"/>
        <v>0</v>
      </c>
      <c r="GC353" s="162">
        <f t="shared" si="1727"/>
        <v>0</v>
      </c>
      <c r="GD353" s="162">
        <f t="shared" si="1727"/>
        <v>0</v>
      </c>
      <c r="GE353" s="162">
        <f t="shared" si="1727"/>
        <v>0</v>
      </c>
      <c r="GF353" s="162">
        <f t="shared" si="1727"/>
        <v>0</v>
      </c>
      <c r="GG353" s="162">
        <f t="shared" si="1727"/>
        <v>0</v>
      </c>
      <c r="GH353" s="162">
        <f t="shared" si="1727"/>
        <v>0</v>
      </c>
      <c r="GI353" s="162">
        <f t="shared" si="1727"/>
        <v>0</v>
      </c>
      <c r="GJ353" s="162">
        <f t="shared" si="1727"/>
        <v>0</v>
      </c>
      <c r="GK353" s="162">
        <f t="shared" si="1727"/>
        <v>0</v>
      </c>
      <c r="GL353" s="162">
        <f t="shared" si="1727"/>
        <v>0</v>
      </c>
      <c r="GM353" s="162">
        <f t="shared" si="1727"/>
        <v>0</v>
      </c>
      <c r="GN353" s="162">
        <f t="shared" si="1727"/>
        <v>0</v>
      </c>
      <c r="GO353" s="162">
        <f t="shared" si="1727"/>
        <v>0</v>
      </c>
      <c r="GP353" s="162">
        <f t="shared" si="1727"/>
        <v>0</v>
      </c>
      <c r="GQ353" s="162">
        <f t="shared" si="1727"/>
        <v>0</v>
      </c>
      <c r="GR353" s="162">
        <f t="shared" si="15"/>
        <v>0</v>
      </c>
      <c r="GS353" s="162">
        <f t="shared" ref="GS353:IN353" si="1728">E353-EV353</f>
        <v>0</v>
      </c>
      <c r="GT353" s="162">
        <f t="shared" si="1728"/>
        <v>0</v>
      </c>
      <c r="GU353" s="162">
        <f t="shared" si="1728"/>
        <v>0</v>
      </c>
      <c r="GV353" s="162">
        <f t="shared" si="1728"/>
        <v>0</v>
      </c>
      <c r="GW353" s="162">
        <f t="shared" si="1728"/>
        <v>0</v>
      </c>
      <c r="GX353" s="162">
        <f t="shared" si="1728"/>
        <v>0</v>
      </c>
      <c r="GY353" s="162">
        <f t="shared" si="1728"/>
        <v>0</v>
      </c>
      <c r="GZ353" s="162">
        <f t="shared" si="1728"/>
        <v>0</v>
      </c>
      <c r="HA353" s="162">
        <f t="shared" si="1728"/>
        <v>0</v>
      </c>
      <c r="HB353" s="162">
        <f t="shared" si="1728"/>
        <v>0</v>
      </c>
      <c r="HC353" s="162">
        <f t="shared" si="1728"/>
        <v>0</v>
      </c>
      <c r="HD353" s="162">
        <f t="shared" si="1728"/>
        <v>0</v>
      </c>
      <c r="HE353" s="162">
        <f t="shared" si="1728"/>
        <v>0</v>
      </c>
      <c r="HF353" s="162">
        <f t="shared" si="1728"/>
        <v>0</v>
      </c>
      <c r="HG353" s="162">
        <f t="shared" si="1728"/>
        <v>0</v>
      </c>
      <c r="HH353" s="162">
        <f t="shared" si="1728"/>
        <v>0</v>
      </c>
      <c r="HI353" s="162">
        <f t="shared" si="1728"/>
        <v>0</v>
      </c>
      <c r="HJ353" s="162">
        <f t="shared" si="1728"/>
        <v>0</v>
      </c>
      <c r="HK353" s="162">
        <f t="shared" si="1728"/>
        <v>0</v>
      </c>
      <c r="HL353" s="162">
        <f t="shared" si="1728"/>
        <v>0</v>
      </c>
      <c r="HM353" s="162">
        <f t="shared" si="1728"/>
        <v>0</v>
      </c>
      <c r="HN353" s="162">
        <f t="shared" si="1728"/>
        <v>0</v>
      </c>
      <c r="HO353" s="162">
        <f t="shared" si="1728"/>
        <v>0</v>
      </c>
      <c r="HP353" s="162">
        <f t="shared" si="1728"/>
        <v>0</v>
      </c>
      <c r="HQ353" s="162">
        <f t="shared" si="1728"/>
        <v>0</v>
      </c>
      <c r="HR353" s="162">
        <f t="shared" si="1728"/>
        <v>0</v>
      </c>
      <c r="HS353" s="162">
        <f t="shared" si="1728"/>
        <v>0</v>
      </c>
      <c r="HT353" s="162">
        <f t="shared" si="1728"/>
        <v>0</v>
      </c>
      <c r="HU353" s="162">
        <f t="shared" si="1728"/>
        <v>0</v>
      </c>
      <c r="HV353" s="162">
        <f t="shared" si="1728"/>
        <v>0</v>
      </c>
      <c r="HW353" s="162">
        <f t="shared" si="1728"/>
        <v>0</v>
      </c>
      <c r="HX353" s="162">
        <f t="shared" si="1728"/>
        <v>0</v>
      </c>
      <c r="HY353" s="162">
        <f t="shared" si="1728"/>
        <v>0</v>
      </c>
      <c r="HZ353" s="162">
        <f t="shared" si="1728"/>
        <v>0</v>
      </c>
      <c r="IA353" s="162">
        <f t="shared" si="1728"/>
        <v>0</v>
      </c>
      <c r="IB353" s="162">
        <f t="shared" si="1728"/>
        <v>0</v>
      </c>
      <c r="IC353" s="162">
        <f t="shared" si="1728"/>
        <v>0</v>
      </c>
      <c r="ID353" s="162">
        <f t="shared" si="1728"/>
        <v>0</v>
      </c>
      <c r="IE353" s="162">
        <f t="shared" si="1728"/>
        <v>0</v>
      </c>
      <c r="IF353" s="162">
        <f t="shared" si="1728"/>
        <v>0</v>
      </c>
      <c r="IG353" s="162">
        <f t="shared" si="1728"/>
        <v>0</v>
      </c>
      <c r="IH353" s="162">
        <f t="shared" si="1728"/>
        <v>0</v>
      </c>
      <c r="II353" s="162">
        <f t="shared" si="1728"/>
        <v>0</v>
      </c>
      <c r="IJ353" s="162">
        <f t="shared" si="1728"/>
        <v>0</v>
      </c>
      <c r="IK353" s="162">
        <f t="shared" si="1728"/>
        <v>0</v>
      </c>
      <c r="IL353" s="162">
        <f t="shared" si="1728"/>
        <v>0</v>
      </c>
      <c r="IM353" s="162">
        <f t="shared" si="1728"/>
        <v>0</v>
      </c>
      <c r="IN353" s="162">
        <f t="shared" si="1728"/>
        <v>0</v>
      </c>
      <c r="IO353" s="162">
        <f t="shared" si="17"/>
        <v>0</v>
      </c>
      <c r="IP353" s="162">
        <f t="shared" si="23"/>
        <v>0</v>
      </c>
      <c r="IQ353" s="162">
        <f t="shared" ref="IQ353:KK353" si="1729">MAX((MIN(CZ353+IP353,$IO$7))-GT353,0)</f>
        <v>0</v>
      </c>
      <c r="IR353" s="162">
        <f t="shared" si="1729"/>
        <v>0</v>
      </c>
      <c r="IS353" s="162">
        <f t="shared" si="1729"/>
        <v>0</v>
      </c>
      <c r="IT353" s="162">
        <f t="shared" si="1729"/>
        <v>0</v>
      </c>
      <c r="IU353" s="162">
        <f t="shared" si="1729"/>
        <v>0</v>
      </c>
      <c r="IV353" s="162">
        <f t="shared" si="1729"/>
        <v>0</v>
      </c>
      <c r="IW353" s="162">
        <f t="shared" si="1729"/>
        <v>0</v>
      </c>
      <c r="IX353" s="162">
        <f t="shared" si="1729"/>
        <v>0</v>
      </c>
      <c r="IY353" s="162">
        <f t="shared" si="1729"/>
        <v>0</v>
      </c>
      <c r="IZ353" s="162">
        <f t="shared" si="1729"/>
        <v>0</v>
      </c>
      <c r="JA353" s="162">
        <f t="shared" si="1729"/>
        <v>0</v>
      </c>
      <c r="JB353" s="162">
        <f t="shared" si="1729"/>
        <v>0</v>
      </c>
      <c r="JC353" s="162">
        <f t="shared" si="1729"/>
        <v>0</v>
      </c>
      <c r="JD353" s="162">
        <f t="shared" si="1729"/>
        <v>0</v>
      </c>
      <c r="JE353" s="162">
        <f t="shared" si="1729"/>
        <v>0</v>
      </c>
      <c r="JF353" s="162">
        <f t="shared" si="1729"/>
        <v>0</v>
      </c>
      <c r="JG353" s="162">
        <f t="shared" si="1729"/>
        <v>0</v>
      </c>
      <c r="JH353" s="162">
        <f t="shared" si="1729"/>
        <v>0</v>
      </c>
      <c r="JI353" s="162">
        <f t="shared" si="1729"/>
        <v>0</v>
      </c>
      <c r="JJ353" s="162">
        <f t="shared" si="1729"/>
        <v>0</v>
      </c>
      <c r="JK353" s="162">
        <f t="shared" si="1729"/>
        <v>0</v>
      </c>
      <c r="JL353" s="162">
        <f t="shared" si="1729"/>
        <v>0</v>
      </c>
      <c r="JM353" s="162">
        <f t="shared" si="1729"/>
        <v>0</v>
      </c>
      <c r="JN353" s="162">
        <f t="shared" si="1729"/>
        <v>0</v>
      </c>
      <c r="JO353" s="162">
        <f t="shared" si="1729"/>
        <v>0</v>
      </c>
      <c r="JP353" s="162">
        <f t="shared" si="1729"/>
        <v>0</v>
      </c>
      <c r="JQ353" s="162">
        <f t="shared" si="1729"/>
        <v>0</v>
      </c>
      <c r="JR353" s="162">
        <f t="shared" si="1729"/>
        <v>0</v>
      </c>
      <c r="JS353" s="162">
        <f t="shared" si="1729"/>
        <v>0</v>
      </c>
      <c r="JT353" s="162">
        <f t="shared" si="1729"/>
        <v>0</v>
      </c>
      <c r="JU353" s="162">
        <f t="shared" si="1729"/>
        <v>0</v>
      </c>
      <c r="JV353" s="162">
        <f t="shared" si="1729"/>
        <v>0</v>
      </c>
      <c r="JW353" s="162">
        <f t="shared" si="1729"/>
        <v>0</v>
      </c>
      <c r="JX353" s="162">
        <f t="shared" si="1729"/>
        <v>0</v>
      </c>
      <c r="JY353" s="162">
        <f t="shared" si="1729"/>
        <v>0</v>
      </c>
      <c r="JZ353" s="162">
        <f t="shared" si="1729"/>
        <v>0</v>
      </c>
      <c r="KA353" s="162">
        <f t="shared" si="1729"/>
        <v>0</v>
      </c>
      <c r="KB353" s="162">
        <f t="shared" si="1729"/>
        <v>0</v>
      </c>
      <c r="KC353" s="162">
        <f t="shared" si="1729"/>
        <v>0</v>
      </c>
      <c r="KD353" s="162">
        <f t="shared" si="1729"/>
        <v>0</v>
      </c>
      <c r="KE353" s="162">
        <f t="shared" si="1729"/>
        <v>0</v>
      </c>
      <c r="KF353" s="162">
        <f t="shared" si="1729"/>
        <v>0</v>
      </c>
      <c r="KG353" s="162">
        <f t="shared" si="1729"/>
        <v>0</v>
      </c>
      <c r="KH353" s="162">
        <f t="shared" si="1729"/>
        <v>0</v>
      </c>
      <c r="KI353" s="162">
        <f t="shared" si="1729"/>
        <v>0</v>
      </c>
      <c r="KJ353" s="162">
        <f t="shared" si="1729"/>
        <v>0</v>
      </c>
      <c r="KK353" s="162">
        <f t="shared" si="1729"/>
        <v>0</v>
      </c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N353" s="1"/>
    </row>
    <row r="354" ht="14.25" customHeight="1" spans="1:326" x14ac:dyDescent="0.25">
      <c r="A354" s="1">
        <v>12</v>
      </c>
      <c r="B354" s="1">
        <f t="shared" ref="B354:C354" si="1730">B353+1</f>
        <v>344</v>
      </c>
      <c r="C354" s="232">
        <f t="shared" si="1730"/>
        <v>43809</v>
      </c>
      <c r="D354" s="162">
        <f t="shared" si="9"/>
        <v>0</v>
      </c>
      <c r="E354" s="162">
        <f>(SUMIFS(Profile!$F$2:$F$17521,Profile!$B$2:$B$17521,$B354,Profile!$C$2:$C$17521,E$8))*$C$6</f>
        <v>0</v>
      </c>
      <c r="F354" s="162">
        <f>(SUMIFS(Profile!$F$2:$F$17521,Profile!$B$2:$B$17521,$B354,Profile!$C$2:$C$17521,F$8))*$C$6</f>
        <v>0</v>
      </c>
      <c r="G354" s="162">
        <f>(SUMIFS(Profile!$F$2:$F$17521,Profile!$B$2:$B$17521,$B354,Profile!$C$2:$C$17521,G$8))*$C$6</f>
        <v>0</v>
      </c>
      <c r="H354" s="162">
        <f>(SUMIFS(Profile!$F$2:$F$17521,Profile!$B$2:$B$17521,$B354,Profile!$C$2:$C$17521,H$8))*$C$6</f>
        <v>0</v>
      </c>
      <c r="I354" s="162">
        <f>(SUMIFS(Profile!$F$2:$F$17521,Profile!$B$2:$B$17521,$B354,Profile!$C$2:$C$17521,I$8))*$C$6</f>
        <v>0</v>
      </c>
      <c r="J354" s="162">
        <f>(SUMIFS(Profile!$F$2:$F$17521,Profile!$B$2:$B$17521,$B354,Profile!$C$2:$C$17521,J$8))*$C$6</f>
        <v>0</v>
      </c>
      <c r="K354" s="162">
        <f>(SUMIFS(Profile!$F$2:$F$17521,Profile!$B$2:$B$17521,$B354,Profile!$C$2:$C$17521,K$8))*$C$6</f>
        <v>0</v>
      </c>
      <c r="L354" s="162">
        <f>(SUMIFS(Profile!$F$2:$F$17521,Profile!$B$2:$B$17521,$B354,Profile!$C$2:$C$17521,L$8))*$C$6</f>
        <v>0</v>
      </c>
      <c r="M354" s="162">
        <f>(SUMIFS(Profile!$F$2:$F$17521,Profile!$B$2:$B$17521,$B354,Profile!$C$2:$C$17521,M$8))*$C$6</f>
        <v>0</v>
      </c>
      <c r="N354" s="162">
        <f>(SUMIFS(Profile!$F$2:$F$17521,Profile!$B$2:$B$17521,$B354,Profile!$C$2:$C$17521,N$8))*$C$6</f>
        <v>0</v>
      </c>
      <c r="O354" s="162">
        <f>(SUMIFS(Profile!$F$2:$F$17521,Profile!$B$2:$B$17521,$B354,Profile!$C$2:$C$17521,O$8))*$C$6</f>
        <v>0</v>
      </c>
      <c r="P354" s="162">
        <f>(SUMIFS(Profile!$F$2:$F$17521,Profile!$B$2:$B$17521,$B354,Profile!$C$2:$C$17521,P$8))*$C$6</f>
        <v>0</v>
      </c>
      <c r="Q354" s="162">
        <f>(SUMIFS(Profile!$F$2:$F$17521,Profile!$B$2:$B$17521,$B354,Profile!$C$2:$C$17521,Q$8))*$C$6</f>
        <v>0</v>
      </c>
      <c r="R354" s="162">
        <f>(SUMIFS(Profile!$F$2:$F$17521,Profile!$B$2:$B$17521,$B354,Profile!$C$2:$C$17521,R$8))*$C$6</f>
        <v>0</v>
      </c>
      <c r="S354" s="162">
        <f>(SUMIFS(Profile!$F$2:$F$17521,Profile!$B$2:$B$17521,$B354,Profile!$C$2:$C$17521,S$8))*$C$6</f>
        <v>0</v>
      </c>
      <c r="T354" s="162">
        <f>(SUMIFS(Profile!$F$2:$F$17521,Profile!$B$2:$B$17521,$B354,Profile!$C$2:$C$17521,T$8))*$C$6</f>
        <v>0</v>
      </c>
      <c r="U354" s="162">
        <f>(SUMIFS(Profile!$F$2:$F$17521,Profile!$B$2:$B$17521,$B354,Profile!$C$2:$C$17521,U$8))*$C$6</f>
        <v>0</v>
      </c>
      <c r="V354" s="162">
        <f>(SUMIFS(Profile!$F$2:$F$17521,Profile!$B$2:$B$17521,$B354,Profile!$C$2:$C$17521,V$8))*$C$6</f>
        <v>0</v>
      </c>
      <c r="W354" s="162">
        <f>(SUMIFS(Profile!$F$2:$F$17521,Profile!$B$2:$B$17521,$B354,Profile!$C$2:$C$17521,W$8))*$C$6</f>
        <v>0</v>
      </c>
      <c r="X354" s="162">
        <f>(SUMIFS(Profile!$F$2:$F$17521,Profile!$B$2:$B$17521,$B354,Profile!$C$2:$C$17521,X$8))*$C$6</f>
        <v>0</v>
      </c>
      <c r="Y354" s="162">
        <f>(SUMIFS(Profile!$F$2:$F$17521,Profile!$B$2:$B$17521,$B354,Profile!$C$2:$C$17521,Y$8))*$C$6</f>
        <v>0</v>
      </c>
      <c r="Z354" s="162">
        <f>(SUMIFS(Profile!$F$2:$F$17521,Profile!$B$2:$B$17521,$B354,Profile!$C$2:$C$17521,Z$8))*$C$6</f>
        <v>0</v>
      </c>
      <c r="AA354" s="162">
        <f>(SUMIFS(Profile!$F$2:$F$17521,Profile!$B$2:$B$17521,$B354,Profile!$C$2:$C$17521,AA$8))*$C$6</f>
        <v>0</v>
      </c>
      <c r="AB354" s="162">
        <f>(SUMIFS(Profile!$F$2:$F$17521,Profile!$B$2:$B$17521,$B354,Profile!$C$2:$C$17521,AB$8))*$C$6</f>
        <v>0</v>
      </c>
      <c r="AC354" s="162">
        <f>(SUMIFS(Profile!$F$2:$F$17521,Profile!$B$2:$B$17521,$B354,Profile!$C$2:$C$17521,AC$8))*$C$6</f>
        <v>0</v>
      </c>
      <c r="AD354" s="162">
        <f>(SUMIFS(Profile!$F$2:$F$17521,Profile!$B$2:$B$17521,$B354,Profile!$C$2:$C$17521,AD$8))*$C$6</f>
        <v>0</v>
      </c>
      <c r="AE354" s="162">
        <f>(SUMIFS(Profile!$F$2:$F$17521,Profile!$B$2:$B$17521,$B354,Profile!$C$2:$C$17521,AE$8))*$C$6</f>
        <v>0</v>
      </c>
      <c r="AF354" s="162">
        <f>(SUMIFS(Profile!$F$2:$F$17521,Profile!$B$2:$B$17521,$B354,Profile!$C$2:$C$17521,AF$8))*$C$6</f>
        <v>0</v>
      </c>
      <c r="AG354" s="162">
        <f>(SUMIFS(Profile!$F$2:$F$17521,Profile!$B$2:$B$17521,$B354,Profile!$C$2:$C$17521,AG$8))*$C$6</f>
        <v>0</v>
      </c>
      <c r="AH354" s="162">
        <f>(SUMIFS(Profile!$F$2:$F$17521,Profile!$B$2:$B$17521,$B354,Profile!$C$2:$C$17521,AH$8))*$C$6</f>
        <v>0</v>
      </c>
      <c r="AI354" s="162">
        <f>(SUMIFS(Profile!$F$2:$F$17521,Profile!$B$2:$B$17521,$B354,Profile!$C$2:$C$17521,AI$8))*$C$6</f>
        <v>0</v>
      </c>
      <c r="AJ354" s="162">
        <f>(SUMIFS(Profile!$F$2:$F$17521,Profile!$B$2:$B$17521,$B354,Profile!$C$2:$C$17521,AJ$8))*$C$6</f>
        <v>0</v>
      </c>
      <c r="AK354" s="162">
        <f>(SUMIFS(Profile!$F$2:$F$17521,Profile!$B$2:$B$17521,$B354,Profile!$C$2:$C$17521,AK$8))*$C$6</f>
        <v>0</v>
      </c>
      <c r="AL354" s="162">
        <f>(SUMIFS(Profile!$F$2:$F$17521,Profile!$B$2:$B$17521,$B354,Profile!$C$2:$C$17521,AL$8))*$C$6</f>
        <v>0</v>
      </c>
      <c r="AM354" s="162">
        <f>(SUMIFS(Profile!$F$2:$F$17521,Profile!$B$2:$B$17521,$B354,Profile!$C$2:$C$17521,AM$8))*$C$6</f>
        <v>0</v>
      </c>
      <c r="AN354" s="162">
        <f>(SUMIFS(Profile!$F$2:$F$17521,Profile!$B$2:$B$17521,$B354,Profile!$C$2:$C$17521,AN$8))*$C$6</f>
        <v>0</v>
      </c>
      <c r="AO354" s="162">
        <f>(SUMIFS(Profile!$F$2:$F$17521,Profile!$B$2:$B$17521,$B354,Profile!$C$2:$C$17521,AO$8))*$C$6</f>
        <v>0</v>
      </c>
      <c r="AP354" s="162">
        <f>(SUMIFS(Profile!$F$2:$F$17521,Profile!$B$2:$B$17521,$B354,Profile!$C$2:$C$17521,AP$8))*$C$6</f>
        <v>0</v>
      </c>
      <c r="AQ354" s="162">
        <f>(SUMIFS(Profile!$F$2:$F$17521,Profile!$B$2:$B$17521,$B354,Profile!$C$2:$C$17521,AQ$8))*$C$6</f>
        <v>0</v>
      </c>
      <c r="AR354" s="162">
        <f>(SUMIFS(Profile!$F$2:$F$17521,Profile!$B$2:$B$17521,$B354,Profile!$C$2:$C$17521,AR$8))*$C$6</f>
        <v>0</v>
      </c>
      <c r="AS354" s="162">
        <f>(SUMIFS(Profile!$F$2:$F$17521,Profile!$B$2:$B$17521,$B354,Profile!$C$2:$C$17521,AS$8))*$C$6</f>
        <v>0</v>
      </c>
      <c r="AT354" s="162">
        <f>(SUMIFS(Profile!$F$2:$F$17521,Profile!$B$2:$B$17521,$B354,Profile!$C$2:$C$17521,AT$8))*$C$6</f>
        <v>0</v>
      </c>
      <c r="AU354" s="162">
        <f>(SUMIFS(Profile!$F$2:$F$17521,Profile!$B$2:$B$17521,$B354,Profile!$C$2:$C$17521,AU$8))*$C$6</f>
        <v>0</v>
      </c>
      <c r="AV354" s="162">
        <f>(SUMIFS(Profile!$F$2:$F$17521,Profile!$B$2:$B$17521,$B354,Profile!$C$2:$C$17521,AV$8))*$C$6</f>
        <v>0</v>
      </c>
      <c r="AW354" s="162">
        <f>(SUMIFS(Profile!$F$2:$F$17521,Profile!$B$2:$B$17521,$B354,Profile!$C$2:$C$17521,AW$8))*$C$6</f>
        <v>0</v>
      </c>
      <c r="AX354" s="162">
        <f>(SUMIFS(Profile!$F$2:$F$17521,Profile!$B$2:$B$17521,$B354,Profile!$C$2:$C$17521,AX$8))*$C$6</f>
        <v>0</v>
      </c>
      <c r="AY354" s="162">
        <f>(SUMIFS(Profile!$F$2:$F$17521,Profile!$B$2:$B$17521,$B354,Profile!$C$2:$C$17521,AY$8))*$C$6</f>
        <v>0</v>
      </c>
      <c r="AZ354" s="162">
        <f>(SUMIFS(Profile!$F$2:$F$17521,Profile!$B$2:$B$17521,$B354,Profile!$C$2:$C$17521,AZ$8))*$C$6</f>
        <v>0</v>
      </c>
      <c r="BA354" s="162">
        <f t="shared" si="10"/>
        <v>0</v>
      </c>
      <c r="BB354" s="162">
        <f>(SUMIFS(Profile!$E$2:$E$17521,Profile!$B$2:$B$17521,$B354,Profile!$C$2:$C$17521,BB$8))*$C$9</f>
        <v>0</v>
      </c>
      <c r="BC354" s="162">
        <f>(SUMIFS(Profile!$E$2:$E$17521,Profile!$B$2:$B$17521,$B354,Profile!$C$2:$C$17521,BC$8))*$C$9</f>
        <v>0</v>
      </c>
      <c r="BD354" s="162">
        <f>(SUMIFS(Profile!$E$2:$E$17521,Profile!$B$2:$B$17521,$B354,Profile!$C$2:$C$17521,BD$8))*$C$9</f>
        <v>0</v>
      </c>
      <c r="BE354" s="162">
        <f>(SUMIFS(Profile!$E$2:$E$17521,Profile!$B$2:$B$17521,$B354,Profile!$C$2:$C$17521,BE$8))*$C$9</f>
        <v>0</v>
      </c>
      <c r="BF354" s="162">
        <f>(SUMIFS(Profile!$E$2:$E$17521,Profile!$B$2:$B$17521,$B354,Profile!$C$2:$C$17521,BF$8))*$C$9</f>
        <v>0</v>
      </c>
      <c r="BG354" s="162">
        <f>(SUMIFS(Profile!$E$2:$E$17521,Profile!$B$2:$B$17521,$B354,Profile!$C$2:$C$17521,BG$8))*$C$9</f>
        <v>0</v>
      </c>
      <c r="BH354" s="162">
        <f>(SUMIFS(Profile!$E$2:$E$17521,Profile!$B$2:$B$17521,$B354,Profile!$C$2:$C$17521,BH$8))*$C$9</f>
        <v>0</v>
      </c>
      <c r="BI354" s="162">
        <f>(SUMIFS(Profile!$E$2:$E$17521,Profile!$B$2:$B$17521,$B354,Profile!$C$2:$C$17521,BI$8))*$C$9</f>
        <v>0</v>
      </c>
      <c r="BJ354" s="162">
        <f>(SUMIFS(Profile!$E$2:$E$17521,Profile!$B$2:$B$17521,$B354,Profile!$C$2:$C$17521,BJ$8))*$C$9</f>
        <v>0</v>
      </c>
      <c r="BK354" s="162">
        <f>(SUMIFS(Profile!$E$2:$E$17521,Profile!$B$2:$B$17521,$B354,Profile!$C$2:$C$17521,BK$8))*$C$9</f>
        <v>0</v>
      </c>
      <c r="BL354" s="162">
        <f>(SUMIFS(Profile!$E$2:$E$17521,Profile!$B$2:$B$17521,$B354,Profile!$C$2:$C$17521,BL$8))*$C$9</f>
        <v>0</v>
      </c>
      <c r="BM354" s="162">
        <f>(SUMIFS(Profile!$E$2:$E$17521,Profile!$B$2:$B$17521,$B354,Profile!$C$2:$C$17521,BM$8))*$C$9</f>
        <v>0</v>
      </c>
      <c r="BN354" s="162">
        <f>(SUMIFS(Profile!$E$2:$E$17521,Profile!$B$2:$B$17521,$B354,Profile!$C$2:$C$17521,BN$8))*$C$9</f>
        <v>0</v>
      </c>
      <c r="BO354" s="162">
        <f>(SUMIFS(Profile!$E$2:$E$17521,Profile!$B$2:$B$17521,$B354,Profile!$C$2:$C$17521,BO$8))*$C$9</f>
        <v>0</v>
      </c>
      <c r="BP354" s="162">
        <f>(SUMIFS(Profile!$E$2:$E$17521,Profile!$B$2:$B$17521,$B354,Profile!$C$2:$C$17521,BP$8))*$C$9</f>
        <v>0</v>
      </c>
      <c r="BQ354" s="162">
        <f>(SUMIFS(Profile!$E$2:$E$17521,Profile!$B$2:$B$17521,$B354,Profile!$C$2:$C$17521,BQ$8))*$C$9</f>
        <v>0</v>
      </c>
      <c r="BR354" s="162">
        <f>(SUMIFS(Profile!$E$2:$E$17521,Profile!$B$2:$B$17521,$B354,Profile!$C$2:$C$17521,BR$8))*$C$9</f>
        <v>0</v>
      </c>
      <c r="BS354" s="162">
        <f>(SUMIFS(Profile!$E$2:$E$17521,Profile!$B$2:$B$17521,$B354,Profile!$C$2:$C$17521,BS$8))*$C$9</f>
        <v>0</v>
      </c>
      <c r="BT354" s="162">
        <f>(SUMIFS(Profile!$E$2:$E$17521,Profile!$B$2:$B$17521,$B354,Profile!$C$2:$C$17521,BT$8))*$C$9</f>
        <v>0</v>
      </c>
      <c r="BU354" s="162">
        <f>(SUMIFS(Profile!$E$2:$E$17521,Profile!$B$2:$B$17521,$B354,Profile!$C$2:$C$17521,BU$8))*$C$9</f>
        <v>0</v>
      </c>
      <c r="BV354" s="162">
        <f>(SUMIFS(Profile!$E$2:$E$17521,Profile!$B$2:$B$17521,$B354,Profile!$C$2:$C$17521,BV$8))*$C$9</f>
        <v>0</v>
      </c>
      <c r="BW354" s="162">
        <f>(SUMIFS(Profile!$E$2:$E$17521,Profile!$B$2:$B$17521,$B354,Profile!$C$2:$C$17521,BW$8))*$C$9</f>
        <v>0</v>
      </c>
      <c r="BX354" s="162">
        <f>(SUMIFS(Profile!$E$2:$E$17521,Profile!$B$2:$B$17521,$B354,Profile!$C$2:$C$17521,BX$8))*$C$9</f>
        <v>0</v>
      </c>
      <c r="BY354" s="162">
        <f>(SUMIFS(Profile!$E$2:$E$17521,Profile!$B$2:$B$17521,$B354,Profile!$C$2:$C$17521,BY$8))*$C$9</f>
        <v>0</v>
      </c>
      <c r="BZ354" s="162">
        <f>(SUMIFS(Profile!$E$2:$E$17521,Profile!$B$2:$B$17521,$B354,Profile!$C$2:$C$17521,BZ$8))*$C$9</f>
        <v>0</v>
      </c>
      <c r="CA354" s="162">
        <f>(SUMIFS(Profile!$E$2:$E$17521,Profile!$B$2:$B$17521,$B354,Profile!$C$2:$C$17521,CA$8))*$C$9</f>
        <v>0</v>
      </c>
      <c r="CB354" s="162">
        <f>(SUMIFS(Profile!$E$2:$E$17521,Profile!$B$2:$B$17521,$B354,Profile!$C$2:$C$17521,CB$8))*$C$9</f>
        <v>0</v>
      </c>
      <c r="CC354" s="162">
        <f>(SUMIFS(Profile!$E$2:$E$17521,Profile!$B$2:$B$17521,$B354,Profile!$C$2:$C$17521,CC$8))*$C$9</f>
        <v>0</v>
      </c>
      <c r="CD354" s="162">
        <f>(SUMIFS(Profile!$E$2:$E$17521,Profile!$B$2:$B$17521,$B354,Profile!$C$2:$C$17521,CD$8))*$C$9</f>
        <v>0</v>
      </c>
      <c r="CE354" s="162">
        <f>(SUMIFS(Profile!$E$2:$E$17521,Profile!$B$2:$B$17521,$B354,Profile!$C$2:$C$17521,CE$8))*$C$9</f>
        <v>0</v>
      </c>
      <c r="CF354" s="162">
        <f>(SUMIFS(Profile!$E$2:$E$17521,Profile!$B$2:$B$17521,$B354,Profile!$C$2:$C$17521,CF$8))*$C$9</f>
        <v>0</v>
      </c>
      <c r="CG354" s="162">
        <f>(SUMIFS(Profile!$E$2:$E$17521,Profile!$B$2:$B$17521,$B354,Profile!$C$2:$C$17521,CG$8))*$C$9</f>
        <v>0</v>
      </c>
      <c r="CH354" s="162">
        <f>(SUMIFS(Profile!$E$2:$E$17521,Profile!$B$2:$B$17521,$B354,Profile!$C$2:$C$17521,CH$8))*$C$9</f>
        <v>0</v>
      </c>
      <c r="CI354" s="162">
        <f>(SUMIFS(Profile!$E$2:$E$17521,Profile!$B$2:$B$17521,$B354,Profile!$C$2:$C$17521,CI$8))*$C$9</f>
        <v>0</v>
      </c>
      <c r="CJ354" s="162">
        <f>(SUMIFS(Profile!$E$2:$E$17521,Profile!$B$2:$B$17521,$B354,Profile!$C$2:$C$17521,CJ$8))*$C$9</f>
        <v>0</v>
      </c>
      <c r="CK354" s="162">
        <f>(SUMIFS(Profile!$E$2:$E$17521,Profile!$B$2:$B$17521,$B354,Profile!$C$2:$C$17521,CK$8))*$C$9</f>
        <v>0</v>
      </c>
      <c r="CL354" s="162">
        <f>(SUMIFS(Profile!$E$2:$E$17521,Profile!$B$2:$B$17521,$B354,Profile!$C$2:$C$17521,CL$8))*$C$9</f>
        <v>0</v>
      </c>
      <c r="CM354" s="162">
        <f>(SUMIFS(Profile!$E$2:$E$17521,Profile!$B$2:$B$17521,$B354,Profile!$C$2:$C$17521,CM$8))*$C$9</f>
        <v>0</v>
      </c>
      <c r="CN354" s="162">
        <f>(SUMIFS(Profile!$E$2:$E$17521,Profile!$B$2:$B$17521,$B354,Profile!$C$2:$C$17521,CN$8))*$C$9</f>
        <v>0</v>
      </c>
      <c r="CO354" s="162">
        <f>(SUMIFS(Profile!$E$2:$E$17521,Profile!$B$2:$B$17521,$B354,Profile!$C$2:$C$17521,CO$8))*$C$9</f>
        <v>0</v>
      </c>
      <c r="CP354" s="162">
        <f>(SUMIFS(Profile!$E$2:$E$17521,Profile!$B$2:$B$17521,$B354,Profile!$C$2:$C$17521,CP$8))*$C$9</f>
        <v>0</v>
      </c>
      <c r="CQ354" s="162">
        <f>(SUMIFS(Profile!$E$2:$E$17521,Profile!$B$2:$B$17521,$B354,Profile!$C$2:$C$17521,CQ$8))*$C$9</f>
        <v>0</v>
      </c>
      <c r="CR354" s="162">
        <f>(SUMIFS(Profile!$E$2:$E$17521,Profile!$B$2:$B$17521,$B354,Profile!$C$2:$C$17521,CR$8))*$C$9</f>
        <v>0</v>
      </c>
      <c r="CS354" s="162">
        <f>(SUMIFS(Profile!$E$2:$E$17521,Profile!$B$2:$B$17521,$B354,Profile!$C$2:$C$17521,CS$8))*$C$9</f>
        <v>0</v>
      </c>
      <c r="CT354" s="162">
        <f>(SUMIFS(Profile!$E$2:$E$17521,Profile!$B$2:$B$17521,$B354,Profile!$C$2:$C$17521,CT$8))*$C$9</f>
        <v>0</v>
      </c>
      <c r="CU354" s="162">
        <f>(SUMIFS(Profile!$E$2:$E$17521,Profile!$B$2:$B$17521,$B354,Profile!$C$2:$C$17521,CU$8))*$C$9</f>
        <v>0</v>
      </c>
      <c r="CV354" s="162">
        <f>(SUMIFS(Profile!$E$2:$E$17521,Profile!$B$2:$B$17521,$B354,Profile!$C$2:$C$17521,CV$8))*$C$9</f>
        <v>0</v>
      </c>
      <c r="CW354" s="162">
        <f>(SUMIFS(Profile!$E$2:$E$17521,Profile!$B$2:$B$17521,$B354,Profile!$C$2:$C$17521,CW$8))*$C$9</f>
        <v>0</v>
      </c>
      <c r="CX354" s="162">
        <f t="shared" si="11"/>
        <v>0</v>
      </c>
      <c r="CY354" s="162">
        <f t="shared" ref="CY354:ET354" si="1731">MAX(BB354-E354,0)</f>
        <v>0</v>
      </c>
      <c r="CZ354" s="162">
        <f t="shared" si="1731"/>
        <v>0</v>
      </c>
      <c r="DA354" s="162">
        <f t="shared" si="1731"/>
        <v>0</v>
      </c>
      <c r="DB354" s="162">
        <f t="shared" si="1731"/>
        <v>0</v>
      </c>
      <c r="DC354" s="162">
        <f t="shared" si="1731"/>
        <v>0</v>
      </c>
      <c r="DD354" s="162">
        <f t="shared" si="1731"/>
        <v>0</v>
      </c>
      <c r="DE354" s="162">
        <f t="shared" si="1731"/>
        <v>0</v>
      </c>
      <c r="DF354" s="162">
        <f t="shared" si="1731"/>
        <v>0</v>
      </c>
      <c r="DG354" s="162">
        <f t="shared" si="1731"/>
        <v>0</v>
      </c>
      <c r="DH354" s="162">
        <f t="shared" si="1731"/>
        <v>0</v>
      </c>
      <c r="DI354" s="162">
        <f t="shared" si="1731"/>
        <v>0</v>
      </c>
      <c r="DJ354" s="162">
        <f t="shared" si="1731"/>
        <v>0</v>
      </c>
      <c r="DK354" s="162">
        <f t="shared" si="1731"/>
        <v>0</v>
      </c>
      <c r="DL354" s="162">
        <f t="shared" si="1731"/>
        <v>0</v>
      </c>
      <c r="DM354" s="162">
        <f t="shared" si="1731"/>
        <v>0</v>
      </c>
      <c r="DN354" s="162">
        <f t="shared" si="1731"/>
        <v>0</v>
      </c>
      <c r="DO354" s="162">
        <f t="shared" si="1731"/>
        <v>0</v>
      </c>
      <c r="DP354" s="162">
        <f t="shared" si="1731"/>
        <v>0</v>
      </c>
      <c r="DQ354" s="162">
        <f t="shared" si="1731"/>
        <v>0</v>
      </c>
      <c r="DR354" s="162">
        <f t="shared" si="1731"/>
        <v>0</v>
      </c>
      <c r="DS354" s="162">
        <f t="shared" si="1731"/>
        <v>0</v>
      </c>
      <c r="DT354" s="162">
        <f t="shared" si="1731"/>
        <v>0</v>
      </c>
      <c r="DU354" s="162">
        <f t="shared" si="1731"/>
        <v>0</v>
      </c>
      <c r="DV354" s="162">
        <f t="shared" si="1731"/>
        <v>0</v>
      </c>
      <c r="DW354" s="162">
        <f t="shared" si="1731"/>
        <v>0</v>
      </c>
      <c r="DX354" s="162">
        <f t="shared" si="1731"/>
        <v>0</v>
      </c>
      <c r="DY354" s="162">
        <f t="shared" si="1731"/>
        <v>0</v>
      </c>
      <c r="DZ354" s="162">
        <f t="shared" si="1731"/>
        <v>0</v>
      </c>
      <c r="EA354" s="162">
        <f t="shared" si="1731"/>
        <v>0</v>
      </c>
      <c r="EB354" s="162">
        <f t="shared" si="1731"/>
        <v>0</v>
      </c>
      <c r="EC354" s="162">
        <f t="shared" si="1731"/>
        <v>0</v>
      </c>
      <c r="ED354" s="162">
        <f t="shared" si="1731"/>
        <v>0</v>
      </c>
      <c r="EE354" s="162">
        <f t="shared" si="1731"/>
        <v>0</v>
      </c>
      <c r="EF354" s="162">
        <f t="shared" si="1731"/>
        <v>0</v>
      </c>
      <c r="EG354" s="162">
        <f t="shared" si="1731"/>
        <v>0</v>
      </c>
      <c r="EH354" s="162">
        <f t="shared" si="1731"/>
        <v>0</v>
      </c>
      <c r="EI354" s="162">
        <f t="shared" si="1731"/>
        <v>0</v>
      </c>
      <c r="EJ354" s="162">
        <f t="shared" si="1731"/>
        <v>0</v>
      </c>
      <c r="EK354" s="162">
        <f t="shared" si="1731"/>
        <v>0</v>
      </c>
      <c r="EL354" s="162">
        <f t="shared" si="1731"/>
        <v>0</v>
      </c>
      <c r="EM354" s="162">
        <f t="shared" si="1731"/>
        <v>0</v>
      </c>
      <c r="EN354" s="162">
        <f t="shared" si="1731"/>
        <v>0</v>
      </c>
      <c r="EO354" s="162">
        <f t="shared" si="1731"/>
        <v>0</v>
      </c>
      <c r="EP354" s="162">
        <f t="shared" si="1731"/>
        <v>0</v>
      </c>
      <c r="EQ354" s="162">
        <f t="shared" si="1731"/>
        <v>0</v>
      </c>
      <c r="ER354" s="162">
        <f t="shared" si="1731"/>
        <v>0</v>
      </c>
      <c r="ES354" s="162">
        <f t="shared" si="1731"/>
        <v>0</v>
      </c>
      <c r="ET354" s="162">
        <f t="shared" si="1731"/>
        <v>0</v>
      </c>
      <c r="EU354" s="162">
        <f t="shared" si="13"/>
        <v>0</v>
      </c>
      <c r="EV354" s="162">
        <f t="shared" ref="EV354:GQ354" si="1732">BB354-CY354</f>
        <v>0</v>
      </c>
      <c r="EW354" s="162">
        <f t="shared" si="1732"/>
        <v>0</v>
      </c>
      <c r="EX354" s="162">
        <f t="shared" si="1732"/>
        <v>0</v>
      </c>
      <c r="EY354" s="162">
        <f t="shared" si="1732"/>
        <v>0</v>
      </c>
      <c r="EZ354" s="162">
        <f t="shared" si="1732"/>
        <v>0</v>
      </c>
      <c r="FA354" s="162">
        <f t="shared" si="1732"/>
        <v>0</v>
      </c>
      <c r="FB354" s="162">
        <f t="shared" si="1732"/>
        <v>0</v>
      </c>
      <c r="FC354" s="162">
        <f t="shared" si="1732"/>
        <v>0</v>
      </c>
      <c r="FD354" s="162">
        <f t="shared" si="1732"/>
        <v>0</v>
      </c>
      <c r="FE354" s="162">
        <f t="shared" si="1732"/>
        <v>0</v>
      </c>
      <c r="FF354" s="162">
        <f t="shared" si="1732"/>
        <v>0</v>
      </c>
      <c r="FG354" s="162">
        <f t="shared" si="1732"/>
        <v>0</v>
      </c>
      <c r="FH354" s="162">
        <f t="shared" si="1732"/>
        <v>0</v>
      </c>
      <c r="FI354" s="162">
        <f t="shared" si="1732"/>
        <v>0</v>
      </c>
      <c r="FJ354" s="162">
        <f t="shared" si="1732"/>
        <v>0</v>
      </c>
      <c r="FK354" s="162">
        <f t="shared" si="1732"/>
        <v>0</v>
      </c>
      <c r="FL354" s="162">
        <f t="shared" si="1732"/>
        <v>0</v>
      </c>
      <c r="FM354" s="162">
        <f t="shared" si="1732"/>
        <v>0</v>
      </c>
      <c r="FN354" s="162">
        <f t="shared" si="1732"/>
        <v>0</v>
      </c>
      <c r="FO354" s="162">
        <f t="shared" si="1732"/>
        <v>0</v>
      </c>
      <c r="FP354" s="162">
        <f t="shared" si="1732"/>
        <v>0</v>
      </c>
      <c r="FQ354" s="162">
        <f t="shared" si="1732"/>
        <v>0</v>
      </c>
      <c r="FR354" s="162">
        <f t="shared" si="1732"/>
        <v>0</v>
      </c>
      <c r="FS354" s="162">
        <f t="shared" si="1732"/>
        <v>0</v>
      </c>
      <c r="FT354" s="162">
        <f t="shared" si="1732"/>
        <v>0</v>
      </c>
      <c r="FU354" s="162">
        <f t="shared" si="1732"/>
        <v>0</v>
      </c>
      <c r="FV354" s="162">
        <f t="shared" si="1732"/>
        <v>0</v>
      </c>
      <c r="FW354" s="162">
        <f t="shared" si="1732"/>
        <v>0</v>
      </c>
      <c r="FX354" s="162">
        <f t="shared" si="1732"/>
        <v>0</v>
      </c>
      <c r="FY354" s="162">
        <f t="shared" si="1732"/>
        <v>0</v>
      </c>
      <c r="FZ354" s="162">
        <f t="shared" si="1732"/>
        <v>0</v>
      </c>
      <c r="GA354" s="162">
        <f t="shared" si="1732"/>
        <v>0</v>
      </c>
      <c r="GB354" s="162">
        <f t="shared" si="1732"/>
        <v>0</v>
      </c>
      <c r="GC354" s="162">
        <f t="shared" si="1732"/>
        <v>0</v>
      </c>
      <c r="GD354" s="162">
        <f t="shared" si="1732"/>
        <v>0</v>
      </c>
      <c r="GE354" s="162">
        <f t="shared" si="1732"/>
        <v>0</v>
      </c>
      <c r="GF354" s="162">
        <f t="shared" si="1732"/>
        <v>0</v>
      </c>
      <c r="GG354" s="162">
        <f t="shared" si="1732"/>
        <v>0</v>
      </c>
      <c r="GH354" s="162">
        <f t="shared" si="1732"/>
        <v>0</v>
      </c>
      <c r="GI354" s="162">
        <f t="shared" si="1732"/>
        <v>0</v>
      </c>
      <c r="GJ354" s="162">
        <f t="shared" si="1732"/>
        <v>0</v>
      </c>
      <c r="GK354" s="162">
        <f t="shared" si="1732"/>
        <v>0</v>
      </c>
      <c r="GL354" s="162">
        <f t="shared" si="1732"/>
        <v>0</v>
      </c>
      <c r="GM354" s="162">
        <f t="shared" si="1732"/>
        <v>0</v>
      </c>
      <c r="GN354" s="162">
        <f t="shared" si="1732"/>
        <v>0</v>
      </c>
      <c r="GO354" s="162">
        <f t="shared" si="1732"/>
        <v>0</v>
      </c>
      <c r="GP354" s="162">
        <f t="shared" si="1732"/>
        <v>0</v>
      </c>
      <c r="GQ354" s="162">
        <f t="shared" si="1732"/>
        <v>0</v>
      </c>
      <c r="GR354" s="162">
        <f t="shared" si="15"/>
        <v>0</v>
      </c>
      <c r="GS354" s="162">
        <f t="shared" ref="GS354:IN354" si="1733">E354-EV354</f>
        <v>0</v>
      </c>
      <c r="GT354" s="162">
        <f t="shared" si="1733"/>
        <v>0</v>
      </c>
      <c r="GU354" s="162">
        <f t="shared" si="1733"/>
        <v>0</v>
      </c>
      <c r="GV354" s="162">
        <f t="shared" si="1733"/>
        <v>0</v>
      </c>
      <c r="GW354" s="162">
        <f t="shared" si="1733"/>
        <v>0</v>
      </c>
      <c r="GX354" s="162">
        <f t="shared" si="1733"/>
        <v>0</v>
      </c>
      <c r="GY354" s="162">
        <f t="shared" si="1733"/>
        <v>0</v>
      </c>
      <c r="GZ354" s="162">
        <f t="shared" si="1733"/>
        <v>0</v>
      </c>
      <c r="HA354" s="162">
        <f t="shared" si="1733"/>
        <v>0</v>
      </c>
      <c r="HB354" s="162">
        <f t="shared" si="1733"/>
        <v>0</v>
      </c>
      <c r="HC354" s="162">
        <f t="shared" si="1733"/>
        <v>0</v>
      </c>
      <c r="HD354" s="162">
        <f t="shared" si="1733"/>
        <v>0</v>
      </c>
      <c r="HE354" s="162">
        <f t="shared" si="1733"/>
        <v>0</v>
      </c>
      <c r="HF354" s="162">
        <f t="shared" si="1733"/>
        <v>0</v>
      </c>
      <c r="HG354" s="162">
        <f t="shared" si="1733"/>
        <v>0</v>
      </c>
      <c r="HH354" s="162">
        <f t="shared" si="1733"/>
        <v>0</v>
      </c>
      <c r="HI354" s="162">
        <f t="shared" si="1733"/>
        <v>0</v>
      </c>
      <c r="HJ354" s="162">
        <f t="shared" si="1733"/>
        <v>0</v>
      </c>
      <c r="HK354" s="162">
        <f t="shared" si="1733"/>
        <v>0</v>
      </c>
      <c r="HL354" s="162">
        <f t="shared" si="1733"/>
        <v>0</v>
      </c>
      <c r="HM354" s="162">
        <f t="shared" si="1733"/>
        <v>0</v>
      </c>
      <c r="HN354" s="162">
        <f t="shared" si="1733"/>
        <v>0</v>
      </c>
      <c r="HO354" s="162">
        <f t="shared" si="1733"/>
        <v>0</v>
      </c>
      <c r="HP354" s="162">
        <f t="shared" si="1733"/>
        <v>0</v>
      </c>
      <c r="HQ354" s="162">
        <f t="shared" si="1733"/>
        <v>0</v>
      </c>
      <c r="HR354" s="162">
        <f t="shared" si="1733"/>
        <v>0</v>
      </c>
      <c r="HS354" s="162">
        <f t="shared" si="1733"/>
        <v>0</v>
      </c>
      <c r="HT354" s="162">
        <f t="shared" si="1733"/>
        <v>0</v>
      </c>
      <c r="HU354" s="162">
        <f t="shared" si="1733"/>
        <v>0</v>
      </c>
      <c r="HV354" s="162">
        <f t="shared" si="1733"/>
        <v>0</v>
      </c>
      <c r="HW354" s="162">
        <f t="shared" si="1733"/>
        <v>0</v>
      </c>
      <c r="HX354" s="162">
        <f t="shared" si="1733"/>
        <v>0</v>
      </c>
      <c r="HY354" s="162">
        <f t="shared" si="1733"/>
        <v>0</v>
      </c>
      <c r="HZ354" s="162">
        <f t="shared" si="1733"/>
        <v>0</v>
      </c>
      <c r="IA354" s="162">
        <f t="shared" si="1733"/>
        <v>0</v>
      </c>
      <c r="IB354" s="162">
        <f t="shared" si="1733"/>
        <v>0</v>
      </c>
      <c r="IC354" s="162">
        <f t="shared" si="1733"/>
        <v>0</v>
      </c>
      <c r="ID354" s="162">
        <f t="shared" si="1733"/>
        <v>0</v>
      </c>
      <c r="IE354" s="162">
        <f t="shared" si="1733"/>
        <v>0</v>
      </c>
      <c r="IF354" s="162">
        <f t="shared" si="1733"/>
        <v>0</v>
      </c>
      <c r="IG354" s="162">
        <f t="shared" si="1733"/>
        <v>0</v>
      </c>
      <c r="IH354" s="162">
        <f t="shared" si="1733"/>
        <v>0</v>
      </c>
      <c r="II354" s="162">
        <f t="shared" si="1733"/>
        <v>0</v>
      </c>
      <c r="IJ354" s="162">
        <f t="shared" si="1733"/>
        <v>0</v>
      </c>
      <c r="IK354" s="162">
        <f t="shared" si="1733"/>
        <v>0</v>
      </c>
      <c r="IL354" s="162">
        <f t="shared" si="1733"/>
        <v>0</v>
      </c>
      <c r="IM354" s="162">
        <f t="shared" si="1733"/>
        <v>0</v>
      </c>
      <c r="IN354" s="162">
        <f t="shared" si="1733"/>
        <v>0</v>
      </c>
      <c r="IO354" s="162">
        <f t="shared" si="17"/>
        <v>0</v>
      </c>
      <c r="IP354" s="162">
        <f t="shared" si="23"/>
        <v>0</v>
      </c>
      <c r="IQ354" s="162">
        <f t="shared" ref="IQ354:KK354" si="1734">MAX((MIN(CZ354+IP354,$IO$7))-GT354,0)</f>
        <v>0</v>
      </c>
      <c r="IR354" s="162">
        <f t="shared" si="1734"/>
        <v>0</v>
      </c>
      <c r="IS354" s="162">
        <f t="shared" si="1734"/>
        <v>0</v>
      </c>
      <c r="IT354" s="162">
        <f t="shared" si="1734"/>
        <v>0</v>
      </c>
      <c r="IU354" s="162">
        <f t="shared" si="1734"/>
        <v>0</v>
      </c>
      <c r="IV354" s="162">
        <f t="shared" si="1734"/>
        <v>0</v>
      </c>
      <c r="IW354" s="162">
        <f t="shared" si="1734"/>
        <v>0</v>
      </c>
      <c r="IX354" s="162">
        <f t="shared" si="1734"/>
        <v>0</v>
      </c>
      <c r="IY354" s="162">
        <f t="shared" si="1734"/>
        <v>0</v>
      </c>
      <c r="IZ354" s="162">
        <f t="shared" si="1734"/>
        <v>0</v>
      </c>
      <c r="JA354" s="162">
        <f t="shared" si="1734"/>
        <v>0</v>
      </c>
      <c r="JB354" s="162">
        <f t="shared" si="1734"/>
        <v>0</v>
      </c>
      <c r="JC354" s="162">
        <f t="shared" si="1734"/>
        <v>0</v>
      </c>
      <c r="JD354" s="162">
        <f t="shared" si="1734"/>
        <v>0</v>
      </c>
      <c r="JE354" s="162">
        <f t="shared" si="1734"/>
        <v>0</v>
      </c>
      <c r="JF354" s="162">
        <f t="shared" si="1734"/>
        <v>0</v>
      </c>
      <c r="JG354" s="162">
        <f t="shared" si="1734"/>
        <v>0</v>
      </c>
      <c r="JH354" s="162">
        <f t="shared" si="1734"/>
        <v>0</v>
      </c>
      <c r="JI354" s="162">
        <f t="shared" si="1734"/>
        <v>0</v>
      </c>
      <c r="JJ354" s="162">
        <f t="shared" si="1734"/>
        <v>0</v>
      </c>
      <c r="JK354" s="162">
        <f t="shared" si="1734"/>
        <v>0</v>
      </c>
      <c r="JL354" s="162">
        <f t="shared" si="1734"/>
        <v>0</v>
      </c>
      <c r="JM354" s="162">
        <f t="shared" si="1734"/>
        <v>0</v>
      </c>
      <c r="JN354" s="162">
        <f t="shared" si="1734"/>
        <v>0</v>
      </c>
      <c r="JO354" s="162">
        <f t="shared" si="1734"/>
        <v>0</v>
      </c>
      <c r="JP354" s="162">
        <f t="shared" si="1734"/>
        <v>0</v>
      </c>
      <c r="JQ354" s="162">
        <f t="shared" si="1734"/>
        <v>0</v>
      </c>
      <c r="JR354" s="162">
        <f t="shared" si="1734"/>
        <v>0</v>
      </c>
      <c r="JS354" s="162">
        <f t="shared" si="1734"/>
        <v>0</v>
      </c>
      <c r="JT354" s="162">
        <f t="shared" si="1734"/>
        <v>0</v>
      </c>
      <c r="JU354" s="162">
        <f t="shared" si="1734"/>
        <v>0</v>
      </c>
      <c r="JV354" s="162">
        <f t="shared" si="1734"/>
        <v>0</v>
      </c>
      <c r="JW354" s="162">
        <f t="shared" si="1734"/>
        <v>0</v>
      </c>
      <c r="JX354" s="162">
        <f t="shared" si="1734"/>
        <v>0</v>
      </c>
      <c r="JY354" s="162">
        <f t="shared" si="1734"/>
        <v>0</v>
      </c>
      <c r="JZ354" s="162">
        <f t="shared" si="1734"/>
        <v>0</v>
      </c>
      <c r="KA354" s="162">
        <f t="shared" si="1734"/>
        <v>0</v>
      </c>
      <c r="KB354" s="162">
        <f t="shared" si="1734"/>
        <v>0</v>
      </c>
      <c r="KC354" s="162">
        <f t="shared" si="1734"/>
        <v>0</v>
      </c>
      <c r="KD354" s="162">
        <f t="shared" si="1734"/>
        <v>0</v>
      </c>
      <c r="KE354" s="162">
        <f t="shared" si="1734"/>
        <v>0</v>
      </c>
      <c r="KF354" s="162">
        <f t="shared" si="1734"/>
        <v>0</v>
      </c>
      <c r="KG354" s="162">
        <f t="shared" si="1734"/>
        <v>0</v>
      </c>
      <c r="KH354" s="162">
        <f t="shared" si="1734"/>
        <v>0</v>
      </c>
      <c r="KI354" s="162">
        <f t="shared" si="1734"/>
        <v>0</v>
      </c>
      <c r="KJ354" s="162">
        <f t="shared" si="1734"/>
        <v>0</v>
      </c>
      <c r="KK354" s="162">
        <f t="shared" si="1734"/>
        <v>0</v>
      </c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N354" s="1"/>
    </row>
    <row r="355" ht="14.25" customHeight="1" spans="1:326" x14ac:dyDescent="0.25">
      <c r="A355" s="1">
        <v>12</v>
      </c>
      <c r="B355" s="1">
        <f t="shared" ref="B355:C355" si="1735">B354+1</f>
        <v>345</v>
      </c>
      <c r="C355" s="232">
        <f t="shared" si="1735"/>
        <v>43810</v>
      </c>
      <c r="D355" s="162">
        <f t="shared" si="9"/>
        <v>0</v>
      </c>
      <c r="E355" s="162">
        <f>(SUMIFS(Profile!$F$2:$F$17521,Profile!$B$2:$B$17521,$B355,Profile!$C$2:$C$17521,E$8))*$C$6</f>
        <v>0</v>
      </c>
      <c r="F355" s="162">
        <f>(SUMIFS(Profile!$F$2:$F$17521,Profile!$B$2:$B$17521,$B355,Profile!$C$2:$C$17521,F$8))*$C$6</f>
        <v>0</v>
      </c>
      <c r="G355" s="162">
        <f>(SUMIFS(Profile!$F$2:$F$17521,Profile!$B$2:$B$17521,$B355,Profile!$C$2:$C$17521,G$8))*$C$6</f>
        <v>0</v>
      </c>
      <c r="H355" s="162">
        <f>(SUMIFS(Profile!$F$2:$F$17521,Profile!$B$2:$B$17521,$B355,Profile!$C$2:$C$17521,H$8))*$C$6</f>
        <v>0</v>
      </c>
      <c r="I355" s="162">
        <f>(SUMIFS(Profile!$F$2:$F$17521,Profile!$B$2:$B$17521,$B355,Profile!$C$2:$C$17521,I$8))*$C$6</f>
        <v>0</v>
      </c>
      <c r="J355" s="162">
        <f>(SUMIFS(Profile!$F$2:$F$17521,Profile!$B$2:$B$17521,$B355,Profile!$C$2:$C$17521,J$8))*$C$6</f>
        <v>0</v>
      </c>
      <c r="K355" s="162">
        <f>(SUMIFS(Profile!$F$2:$F$17521,Profile!$B$2:$B$17521,$B355,Profile!$C$2:$C$17521,K$8))*$C$6</f>
        <v>0</v>
      </c>
      <c r="L355" s="162">
        <f>(SUMIFS(Profile!$F$2:$F$17521,Profile!$B$2:$B$17521,$B355,Profile!$C$2:$C$17521,L$8))*$C$6</f>
        <v>0</v>
      </c>
      <c r="M355" s="162">
        <f>(SUMIFS(Profile!$F$2:$F$17521,Profile!$B$2:$B$17521,$B355,Profile!$C$2:$C$17521,M$8))*$C$6</f>
        <v>0</v>
      </c>
      <c r="N355" s="162">
        <f>(SUMIFS(Profile!$F$2:$F$17521,Profile!$B$2:$B$17521,$B355,Profile!$C$2:$C$17521,N$8))*$C$6</f>
        <v>0</v>
      </c>
      <c r="O355" s="162">
        <f>(SUMIFS(Profile!$F$2:$F$17521,Profile!$B$2:$B$17521,$B355,Profile!$C$2:$C$17521,O$8))*$C$6</f>
        <v>0</v>
      </c>
      <c r="P355" s="162">
        <f>(SUMIFS(Profile!$F$2:$F$17521,Profile!$B$2:$B$17521,$B355,Profile!$C$2:$C$17521,P$8))*$C$6</f>
        <v>0</v>
      </c>
      <c r="Q355" s="162">
        <f>(SUMIFS(Profile!$F$2:$F$17521,Profile!$B$2:$B$17521,$B355,Profile!$C$2:$C$17521,Q$8))*$C$6</f>
        <v>0</v>
      </c>
      <c r="R355" s="162">
        <f>(SUMIFS(Profile!$F$2:$F$17521,Profile!$B$2:$B$17521,$B355,Profile!$C$2:$C$17521,R$8))*$C$6</f>
        <v>0</v>
      </c>
      <c r="S355" s="162">
        <f>(SUMIFS(Profile!$F$2:$F$17521,Profile!$B$2:$B$17521,$B355,Profile!$C$2:$C$17521,S$8))*$C$6</f>
        <v>0</v>
      </c>
      <c r="T355" s="162">
        <f>(SUMIFS(Profile!$F$2:$F$17521,Profile!$B$2:$B$17521,$B355,Profile!$C$2:$C$17521,T$8))*$C$6</f>
        <v>0</v>
      </c>
      <c r="U355" s="162">
        <f>(SUMIFS(Profile!$F$2:$F$17521,Profile!$B$2:$B$17521,$B355,Profile!$C$2:$C$17521,U$8))*$C$6</f>
        <v>0</v>
      </c>
      <c r="V355" s="162">
        <f>(SUMIFS(Profile!$F$2:$F$17521,Profile!$B$2:$B$17521,$B355,Profile!$C$2:$C$17521,V$8))*$C$6</f>
        <v>0</v>
      </c>
      <c r="W355" s="162">
        <f>(SUMIFS(Profile!$F$2:$F$17521,Profile!$B$2:$B$17521,$B355,Profile!$C$2:$C$17521,W$8))*$C$6</f>
        <v>0</v>
      </c>
      <c r="X355" s="162">
        <f>(SUMIFS(Profile!$F$2:$F$17521,Profile!$B$2:$B$17521,$B355,Profile!$C$2:$C$17521,X$8))*$C$6</f>
        <v>0</v>
      </c>
      <c r="Y355" s="162">
        <f>(SUMIFS(Profile!$F$2:$F$17521,Profile!$B$2:$B$17521,$B355,Profile!$C$2:$C$17521,Y$8))*$C$6</f>
        <v>0</v>
      </c>
      <c r="Z355" s="162">
        <f>(SUMIFS(Profile!$F$2:$F$17521,Profile!$B$2:$B$17521,$B355,Profile!$C$2:$C$17521,Z$8))*$C$6</f>
        <v>0</v>
      </c>
      <c r="AA355" s="162">
        <f>(SUMIFS(Profile!$F$2:$F$17521,Profile!$B$2:$B$17521,$B355,Profile!$C$2:$C$17521,AA$8))*$C$6</f>
        <v>0</v>
      </c>
      <c r="AB355" s="162">
        <f>(SUMIFS(Profile!$F$2:$F$17521,Profile!$B$2:$B$17521,$B355,Profile!$C$2:$C$17521,AB$8))*$C$6</f>
        <v>0</v>
      </c>
      <c r="AC355" s="162">
        <f>(SUMIFS(Profile!$F$2:$F$17521,Profile!$B$2:$B$17521,$B355,Profile!$C$2:$C$17521,AC$8))*$C$6</f>
        <v>0</v>
      </c>
      <c r="AD355" s="162">
        <f>(SUMIFS(Profile!$F$2:$F$17521,Profile!$B$2:$B$17521,$B355,Profile!$C$2:$C$17521,AD$8))*$C$6</f>
        <v>0</v>
      </c>
      <c r="AE355" s="162">
        <f>(SUMIFS(Profile!$F$2:$F$17521,Profile!$B$2:$B$17521,$B355,Profile!$C$2:$C$17521,AE$8))*$C$6</f>
        <v>0</v>
      </c>
      <c r="AF355" s="162">
        <f>(SUMIFS(Profile!$F$2:$F$17521,Profile!$B$2:$B$17521,$B355,Profile!$C$2:$C$17521,AF$8))*$C$6</f>
        <v>0</v>
      </c>
      <c r="AG355" s="162">
        <f>(SUMIFS(Profile!$F$2:$F$17521,Profile!$B$2:$B$17521,$B355,Profile!$C$2:$C$17521,AG$8))*$C$6</f>
        <v>0</v>
      </c>
      <c r="AH355" s="162">
        <f>(SUMIFS(Profile!$F$2:$F$17521,Profile!$B$2:$B$17521,$B355,Profile!$C$2:$C$17521,AH$8))*$C$6</f>
        <v>0</v>
      </c>
      <c r="AI355" s="162">
        <f>(SUMIFS(Profile!$F$2:$F$17521,Profile!$B$2:$B$17521,$B355,Profile!$C$2:$C$17521,AI$8))*$C$6</f>
        <v>0</v>
      </c>
      <c r="AJ355" s="162">
        <f>(SUMIFS(Profile!$F$2:$F$17521,Profile!$B$2:$B$17521,$B355,Profile!$C$2:$C$17521,AJ$8))*$C$6</f>
        <v>0</v>
      </c>
      <c r="AK355" s="162">
        <f>(SUMIFS(Profile!$F$2:$F$17521,Profile!$B$2:$B$17521,$B355,Profile!$C$2:$C$17521,AK$8))*$C$6</f>
        <v>0</v>
      </c>
      <c r="AL355" s="162">
        <f>(SUMIFS(Profile!$F$2:$F$17521,Profile!$B$2:$B$17521,$B355,Profile!$C$2:$C$17521,AL$8))*$C$6</f>
        <v>0</v>
      </c>
      <c r="AM355" s="162">
        <f>(SUMIFS(Profile!$F$2:$F$17521,Profile!$B$2:$B$17521,$B355,Profile!$C$2:$C$17521,AM$8))*$C$6</f>
        <v>0</v>
      </c>
      <c r="AN355" s="162">
        <f>(SUMIFS(Profile!$F$2:$F$17521,Profile!$B$2:$B$17521,$B355,Profile!$C$2:$C$17521,AN$8))*$C$6</f>
        <v>0</v>
      </c>
      <c r="AO355" s="162">
        <f>(SUMIFS(Profile!$F$2:$F$17521,Profile!$B$2:$B$17521,$B355,Profile!$C$2:$C$17521,AO$8))*$C$6</f>
        <v>0</v>
      </c>
      <c r="AP355" s="162">
        <f>(SUMIFS(Profile!$F$2:$F$17521,Profile!$B$2:$B$17521,$B355,Profile!$C$2:$C$17521,AP$8))*$C$6</f>
        <v>0</v>
      </c>
      <c r="AQ355" s="162">
        <f>(SUMIFS(Profile!$F$2:$F$17521,Profile!$B$2:$B$17521,$B355,Profile!$C$2:$C$17521,AQ$8))*$C$6</f>
        <v>0</v>
      </c>
      <c r="AR355" s="162">
        <f>(SUMIFS(Profile!$F$2:$F$17521,Profile!$B$2:$B$17521,$B355,Profile!$C$2:$C$17521,AR$8))*$C$6</f>
        <v>0</v>
      </c>
      <c r="AS355" s="162">
        <f>(SUMIFS(Profile!$F$2:$F$17521,Profile!$B$2:$B$17521,$B355,Profile!$C$2:$C$17521,AS$8))*$C$6</f>
        <v>0</v>
      </c>
      <c r="AT355" s="162">
        <f>(SUMIFS(Profile!$F$2:$F$17521,Profile!$B$2:$B$17521,$B355,Profile!$C$2:$C$17521,AT$8))*$C$6</f>
        <v>0</v>
      </c>
      <c r="AU355" s="162">
        <f>(SUMIFS(Profile!$F$2:$F$17521,Profile!$B$2:$B$17521,$B355,Profile!$C$2:$C$17521,AU$8))*$C$6</f>
        <v>0</v>
      </c>
      <c r="AV355" s="162">
        <f>(SUMIFS(Profile!$F$2:$F$17521,Profile!$B$2:$B$17521,$B355,Profile!$C$2:$C$17521,AV$8))*$C$6</f>
        <v>0</v>
      </c>
      <c r="AW355" s="162">
        <f>(SUMIFS(Profile!$F$2:$F$17521,Profile!$B$2:$B$17521,$B355,Profile!$C$2:$C$17521,AW$8))*$C$6</f>
        <v>0</v>
      </c>
      <c r="AX355" s="162">
        <f>(SUMIFS(Profile!$F$2:$F$17521,Profile!$B$2:$B$17521,$B355,Profile!$C$2:$C$17521,AX$8))*$C$6</f>
        <v>0</v>
      </c>
      <c r="AY355" s="162">
        <f>(SUMIFS(Profile!$F$2:$F$17521,Profile!$B$2:$B$17521,$B355,Profile!$C$2:$C$17521,AY$8))*$C$6</f>
        <v>0</v>
      </c>
      <c r="AZ355" s="162">
        <f>(SUMIFS(Profile!$F$2:$F$17521,Profile!$B$2:$B$17521,$B355,Profile!$C$2:$C$17521,AZ$8))*$C$6</f>
        <v>0</v>
      </c>
      <c r="BA355" s="162">
        <f t="shared" si="10"/>
        <v>0</v>
      </c>
      <c r="BB355" s="162">
        <f>(SUMIFS(Profile!$E$2:$E$17521,Profile!$B$2:$B$17521,$B355,Profile!$C$2:$C$17521,BB$8))*$C$9</f>
        <v>0</v>
      </c>
      <c r="BC355" s="162">
        <f>(SUMIFS(Profile!$E$2:$E$17521,Profile!$B$2:$B$17521,$B355,Profile!$C$2:$C$17521,BC$8))*$C$9</f>
        <v>0</v>
      </c>
      <c r="BD355" s="162">
        <f>(SUMIFS(Profile!$E$2:$E$17521,Profile!$B$2:$B$17521,$B355,Profile!$C$2:$C$17521,BD$8))*$C$9</f>
        <v>0</v>
      </c>
      <c r="BE355" s="162">
        <f>(SUMIFS(Profile!$E$2:$E$17521,Profile!$B$2:$B$17521,$B355,Profile!$C$2:$C$17521,BE$8))*$C$9</f>
        <v>0</v>
      </c>
      <c r="BF355" s="162">
        <f>(SUMIFS(Profile!$E$2:$E$17521,Profile!$B$2:$B$17521,$B355,Profile!$C$2:$C$17521,BF$8))*$C$9</f>
        <v>0</v>
      </c>
      <c r="BG355" s="162">
        <f>(SUMIFS(Profile!$E$2:$E$17521,Profile!$B$2:$B$17521,$B355,Profile!$C$2:$C$17521,BG$8))*$C$9</f>
        <v>0</v>
      </c>
      <c r="BH355" s="162">
        <f>(SUMIFS(Profile!$E$2:$E$17521,Profile!$B$2:$B$17521,$B355,Profile!$C$2:$C$17521,BH$8))*$C$9</f>
        <v>0</v>
      </c>
      <c r="BI355" s="162">
        <f>(SUMIFS(Profile!$E$2:$E$17521,Profile!$B$2:$B$17521,$B355,Profile!$C$2:$C$17521,BI$8))*$C$9</f>
        <v>0</v>
      </c>
      <c r="BJ355" s="162">
        <f>(SUMIFS(Profile!$E$2:$E$17521,Profile!$B$2:$B$17521,$B355,Profile!$C$2:$C$17521,BJ$8))*$C$9</f>
        <v>0</v>
      </c>
      <c r="BK355" s="162">
        <f>(SUMIFS(Profile!$E$2:$E$17521,Profile!$B$2:$B$17521,$B355,Profile!$C$2:$C$17521,BK$8))*$C$9</f>
        <v>0</v>
      </c>
      <c r="BL355" s="162">
        <f>(SUMIFS(Profile!$E$2:$E$17521,Profile!$B$2:$B$17521,$B355,Profile!$C$2:$C$17521,BL$8))*$C$9</f>
        <v>0</v>
      </c>
      <c r="BM355" s="162">
        <f>(SUMIFS(Profile!$E$2:$E$17521,Profile!$B$2:$B$17521,$B355,Profile!$C$2:$C$17521,BM$8))*$C$9</f>
        <v>0</v>
      </c>
      <c r="BN355" s="162">
        <f>(SUMIFS(Profile!$E$2:$E$17521,Profile!$B$2:$B$17521,$B355,Profile!$C$2:$C$17521,BN$8))*$C$9</f>
        <v>0</v>
      </c>
      <c r="BO355" s="162">
        <f>(SUMIFS(Profile!$E$2:$E$17521,Profile!$B$2:$B$17521,$B355,Profile!$C$2:$C$17521,BO$8))*$C$9</f>
        <v>0</v>
      </c>
      <c r="BP355" s="162">
        <f>(SUMIFS(Profile!$E$2:$E$17521,Profile!$B$2:$B$17521,$B355,Profile!$C$2:$C$17521,BP$8))*$C$9</f>
        <v>0</v>
      </c>
      <c r="BQ355" s="162">
        <f>(SUMIFS(Profile!$E$2:$E$17521,Profile!$B$2:$B$17521,$B355,Profile!$C$2:$C$17521,BQ$8))*$C$9</f>
        <v>0</v>
      </c>
      <c r="BR355" s="162">
        <f>(SUMIFS(Profile!$E$2:$E$17521,Profile!$B$2:$B$17521,$B355,Profile!$C$2:$C$17521,BR$8))*$C$9</f>
        <v>0</v>
      </c>
      <c r="BS355" s="162">
        <f>(SUMIFS(Profile!$E$2:$E$17521,Profile!$B$2:$B$17521,$B355,Profile!$C$2:$C$17521,BS$8))*$C$9</f>
        <v>0</v>
      </c>
      <c r="BT355" s="162">
        <f>(SUMIFS(Profile!$E$2:$E$17521,Profile!$B$2:$B$17521,$B355,Profile!$C$2:$C$17521,BT$8))*$C$9</f>
        <v>0</v>
      </c>
      <c r="BU355" s="162">
        <f>(SUMIFS(Profile!$E$2:$E$17521,Profile!$B$2:$B$17521,$B355,Profile!$C$2:$C$17521,BU$8))*$C$9</f>
        <v>0</v>
      </c>
      <c r="BV355" s="162">
        <f>(SUMIFS(Profile!$E$2:$E$17521,Profile!$B$2:$B$17521,$B355,Profile!$C$2:$C$17521,BV$8))*$C$9</f>
        <v>0</v>
      </c>
      <c r="BW355" s="162">
        <f>(SUMIFS(Profile!$E$2:$E$17521,Profile!$B$2:$B$17521,$B355,Profile!$C$2:$C$17521,BW$8))*$C$9</f>
        <v>0</v>
      </c>
      <c r="BX355" s="162">
        <f>(SUMIFS(Profile!$E$2:$E$17521,Profile!$B$2:$B$17521,$B355,Profile!$C$2:$C$17521,BX$8))*$C$9</f>
        <v>0</v>
      </c>
      <c r="BY355" s="162">
        <f>(SUMIFS(Profile!$E$2:$E$17521,Profile!$B$2:$B$17521,$B355,Profile!$C$2:$C$17521,BY$8))*$C$9</f>
        <v>0</v>
      </c>
      <c r="BZ355" s="162">
        <f>(SUMIFS(Profile!$E$2:$E$17521,Profile!$B$2:$B$17521,$B355,Profile!$C$2:$C$17521,BZ$8))*$C$9</f>
        <v>0</v>
      </c>
      <c r="CA355" s="162">
        <f>(SUMIFS(Profile!$E$2:$E$17521,Profile!$B$2:$B$17521,$B355,Profile!$C$2:$C$17521,CA$8))*$C$9</f>
        <v>0</v>
      </c>
      <c r="CB355" s="162">
        <f>(SUMIFS(Profile!$E$2:$E$17521,Profile!$B$2:$B$17521,$B355,Profile!$C$2:$C$17521,CB$8))*$C$9</f>
        <v>0</v>
      </c>
      <c r="CC355" s="162">
        <f>(SUMIFS(Profile!$E$2:$E$17521,Profile!$B$2:$B$17521,$B355,Profile!$C$2:$C$17521,CC$8))*$C$9</f>
        <v>0</v>
      </c>
      <c r="CD355" s="162">
        <f>(SUMIFS(Profile!$E$2:$E$17521,Profile!$B$2:$B$17521,$B355,Profile!$C$2:$C$17521,CD$8))*$C$9</f>
        <v>0</v>
      </c>
      <c r="CE355" s="162">
        <f>(SUMIFS(Profile!$E$2:$E$17521,Profile!$B$2:$B$17521,$B355,Profile!$C$2:$C$17521,CE$8))*$C$9</f>
        <v>0</v>
      </c>
      <c r="CF355" s="162">
        <f>(SUMIFS(Profile!$E$2:$E$17521,Profile!$B$2:$B$17521,$B355,Profile!$C$2:$C$17521,CF$8))*$C$9</f>
        <v>0</v>
      </c>
      <c r="CG355" s="162">
        <f>(SUMIFS(Profile!$E$2:$E$17521,Profile!$B$2:$B$17521,$B355,Profile!$C$2:$C$17521,CG$8))*$C$9</f>
        <v>0</v>
      </c>
      <c r="CH355" s="162">
        <f>(SUMIFS(Profile!$E$2:$E$17521,Profile!$B$2:$B$17521,$B355,Profile!$C$2:$C$17521,CH$8))*$C$9</f>
        <v>0</v>
      </c>
      <c r="CI355" s="162">
        <f>(SUMIFS(Profile!$E$2:$E$17521,Profile!$B$2:$B$17521,$B355,Profile!$C$2:$C$17521,CI$8))*$C$9</f>
        <v>0</v>
      </c>
      <c r="CJ355" s="162">
        <f>(SUMIFS(Profile!$E$2:$E$17521,Profile!$B$2:$B$17521,$B355,Profile!$C$2:$C$17521,CJ$8))*$C$9</f>
        <v>0</v>
      </c>
      <c r="CK355" s="162">
        <f>(SUMIFS(Profile!$E$2:$E$17521,Profile!$B$2:$B$17521,$B355,Profile!$C$2:$C$17521,CK$8))*$C$9</f>
        <v>0</v>
      </c>
      <c r="CL355" s="162">
        <f>(SUMIFS(Profile!$E$2:$E$17521,Profile!$B$2:$B$17521,$B355,Profile!$C$2:$C$17521,CL$8))*$C$9</f>
        <v>0</v>
      </c>
      <c r="CM355" s="162">
        <f>(SUMIFS(Profile!$E$2:$E$17521,Profile!$B$2:$B$17521,$B355,Profile!$C$2:$C$17521,CM$8))*$C$9</f>
        <v>0</v>
      </c>
      <c r="CN355" s="162">
        <f>(SUMIFS(Profile!$E$2:$E$17521,Profile!$B$2:$B$17521,$B355,Profile!$C$2:$C$17521,CN$8))*$C$9</f>
        <v>0</v>
      </c>
      <c r="CO355" s="162">
        <f>(SUMIFS(Profile!$E$2:$E$17521,Profile!$B$2:$B$17521,$B355,Profile!$C$2:$C$17521,CO$8))*$C$9</f>
        <v>0</v>
      </c>
      <c r="CP355" s="162">
        <f>(SUMIFS(Profile!$E$2:$E$17521,Profile!$B$2:$B$17521,$B355,Profile!$C$2:$C$17521,CP$8))*$C$9</f>
        <v>0</v>
      </c>
      <c r="CQ355" s="162">
        <f>(SUMIFS(Profile!$E$2:$E$17521,Profile!$B$2:$B$17521,$B355,Profile!$C$2:$C$17521,CQ$8))*$C$9</f>
        <v>0</v>
      </c>
      <c r="CR355" s="162">
        <f>(SUMIFS(Profile!$E$2:$E$17521,Profile!$B$2:$B$17521,$B355,Profile!$C$2:$C$17521,CR$8))*$C$9</f>
        <v>0</v>
      </c>
      <c r="CS355" s="162">
        <f>(SUMIFS(Profile!$E$2:$E$17521,Profile!$B$2:$B$17521,$B355,Profile!$C$2:$C$17521,CS$8))*$C$9</f>
        <v>0</v>
      </c>
      <c r="CT355" s="162">
        <f>(SUMIFS(Profile!$E$2:$E$17521,Profile!$B$2:$B$17521,$B355,Profile!$C$2:$C$17521,CT$8))*$C$9</f>
        <v>0</v>
      </c>
      <c r="CU355" s="162">
        <f>(SUMIFS(Profile!$E$2:$E$17521,Profile!$B$2:$B$17521,$B355,Profile!$C$2:$C$17521,CU$8))*$C$9</f>
        <v>0</v>
      </c>
      <c r="CV355" s="162">
        <f>(SUMIFS(Profile!$E$2:$E$17521,Profile!$B$2:$B$17521,$B355,Profile!$C$2:$C$17521,CV$8))*$C$9</f>
        <v>0</v>
      </c>
      <c r="CW355" s="162">
        <f>(SUMIFS(Profile!$E$2:$E$17521,Profile!$B$2:$B$17521,$B355,Profile!$C$2:$C$17521,CW$8))*$C$9</f>
        <v>0</v>
      </c>
      <c r="CX355" s="162">
        <f t="shared" si="11"/>
        <v>0</v>
      </c>
      <c r="CY355" s="162">
        <f t="shared" ref="CY355:ET355" si="1736">MAX(BB355-E355,0)</f>
        <v>0</v>
      </c>
      <c r="CZ355" s="162">
        <f t="shared" si="1736"/>
        <v>0</v>
      </c>
      <c r="DA355" s="162">
        <f t="shared" si="1736"/>
        <v>0</v>
      </c>
      <c r="DB355" s="162">
        <f t="shared" si="1736"/>
        <v>0</v>
      </c>
      <c r="DC355" s="162">
        <f t="shared" si="1736"/>
        <v>0</v>
      </c>
      <c r="DD355" s="162">
        <f t="shared" si="1736"/>
        <v>0</v>
      </c>
      <c r="DE355" s="162">
        <f t="shared" si="1736"/>
        <v>0</v>
      </c>
      <c r="DF355" s="162">
        <f t="shared" si="1736"/>
        <v>0</v>
      </c>
      <c r="DG355" s="162">
        <f t="shared" si="1736"/>
        <v>0</v>
      </c>
      <c r="DH355" s="162">
        <f t="shared" si="1736"/>
        <v>0</v>
      </c>
      <c r="DI355" s="162">
        <f t="shared" si="1736"/>
        <v>0</v>
      </c>
      <c r="DJ355" s="162">
        <f t="shared" si="1736"/>
        <v>0</v>
      </c>
      <c r="DK355" s="162">
        <f t="shared" si="1736"/>
        <v>0</v>
      </c>
      <c r="DL355" s="162">
        <f t="shared" si="1736"/>
        <v>0</v>
      </c>
      <c r="DM355" s="162">
        <f t="shared" si="1736"/>
        <v>0</v>
      </c>
      <c r="DN355" s="162">
        <f t="shared" si="1736"/>
        <v>0</v>
      </c>
      <c r="DO355" s="162">
        <f t="shared" si="1736"/>
        <v>0</v>
      </c>
      <c r="DP355" s="162">
        <f t="shared" si="1736"/>
        <v>0</v>
      </c>
      <c r="DQ355" s="162">
        <f t="shared" si="1736"/>
        <v>0</v>
      </c>
      <c r="DR355" s="162">
        <f t="shared" si="1736"/>
        <v>0</v>
      </c>
      <c r="DS355" s="162">
        <f t="shared" si="1736"/>
        <v>0</v>
      </c>
      <c r="DT355" s="162">
        <f t="shared" si="1736"/>
        <v>0</v>
      </c>
      <c r="DU355" s="162">
        <f t="shared" si="1736"/>
        <v>0</v>
      </c>
      <c r="DV355" s="162">
        <f t="shared" si="1736"/>
        <v>0</v>
      </c>
      <c r="DW355" s="162">
        <f t="shared" si="1736"/>
        <v>0</v>
      </c>
      <c r="DX355" s="162">
        <f t="shared" si="1736"/>
        <v>0</v>
      </c>
      <c r="DY355" s="162">
        <f t="shared" si="1736"/>
        <v>0</v>
      </c>
      <c r="DZ355" s="162">
        <f t="shared" si="1736"/>
        <v>0</v>
      </c>
      <c r="EA355" s="162">
        <f t="shared" si="1736"/>
        <v>0</v>
      </c>
      <c r="EB355" s="162">
        <f t="shared" si="1736"/>
        <v>0</v>
      </c>
      <c r="EC355" s="162">
        <f t="shared" si="1736"/>
        <v>0</v>
      </c>
      <c r="ED355" s="162">
        <f t="shared" si="1736"/>
        <v>0</v>
      </c>
      <c r="EE355" s="162">
        <f t="shared" si="1736"/>
        <v>0</v>
      </c>
      <c r="EF355" s="162">
        <f t="shared" si="1736"/>
        <v>0</v>
      </c>
      <c r="EG355" s="162">
        <f t="shared" si="1736"/>
        <v>0</v>
      </c>
      <c r="EH355" s="162">
        <f t="shared" si="1736"/>
        <v>0</v>
      </c>
      <c r="EI355" s="162">
        <f t="shared" si="1736"/>
        <v>0</v>
      </c>
      <c r="EJ355" s="162">
        <f t="shared" si="1736"/>
        <v>0</v>
      </c>
      <c r="EK355" s="162">
        <f t="shared" si="1736"/>
        <v>0</v>
      </c>
      <c r="EL355" s="162">
        <f t="shared" si="1736"/>
        <v>0</v>
      </c>
      <c r="EM355" s="162">
        <f t="shared" si="1736"/>
        <v>0</v>
      </c>
      <c r="EN355" s="162">
        <f t="shared" si="1736"/>
        <v>0</v>
      </c>
      <c r="EO355" s="162">
        <f t="shared" si="1736"/>
        <v>0</v>
      </c>
      <c r="EP355" s="162">
        <f t="shared" si="1736"/>
        <v>0</v>
      </c>
      <c r="EQ355" s="162">
        <f t="shared" si="1736"/>
        <v>0</v>
      </c>
      <c r="ER355" s="162">
        <f t="shared" si="1736"/>
        <v>0</v>
      </c>
      <c r="ES355" s="162">
        <f t="shared" si="1736"/>
        <v>0</v>
      </c>
      <c r="ET355" s="162">
        <f t="shared" si="1736"/>
        <v>0</v>
      </c>
      <c r="EU355" s="162">
        <f t="shared" si="13"/>
        <v>0</v>
      </c>
      <c r="EV355" s="162">
        <f t="shared" ref="EV355:GQ355" si="1737">BB355-CY355</f>
        <v>0</v>
      </c>
      <c r="EW355" s="162">
        <f t="shared" si="1737"/>
        <v>0</v>
      </c>
      <c r="EX355" s="162">
        <f t="shared" si="1737"/>
        <v>0</v>
      </c>
      <c r="EY355" s="162">
        <f t="shared" si="1737"/>
        <v>0</v>
      </c>
      <c r="EZ355" s="162">
        <f t="shared" si="1737"/>
        <v>0</v>
      </c>
      <c r="FA355" s="162">
        <f t="shared" si="1737"/>
        <v>0</v>
      </c>
      <c r="FB355" s="162">
        <f t="shared" si="1737"/>
        <v>0</v>
      </c>
      <c r="FC355" s="162">
        <f t="shared" si="1737"/>
        <v>0</v>
      </c>
      <c r="FD355" s="162">
        <f t="shared" si="1737"/>
        <v>0</v>
      </c>
      <c r="FE355" s="162">
        <f t="shared" si="1737"/>
        <v>0</v>
      </c>
      <c r="FF355" s="162">
        <f t="shared" si="1737"/>
        <v>0</v>
      </c>
      <c r="FG355" s="162">
        <f t="shared" si="1737"/>
        <v>0</v>
      </c>
      <c r="FH355" s="162">
        <f t="shared" si="1737"/>
        <v>0</v>
      </c>
      <c r="FI355" s="162">
        <f t="shared" si="1737"/>
        <v>0</v>
      </c>
      <c r="FJ355" s="162">
        <f t="shared" si="1737"/>
        <v>0</v>
      </c>
      <c r="FK355" s="162">
        <f t="shared" si="1737"/>
        <v>0</v>
      </c>
      <c r="FL355" s="162">
        <f t="shared" si="1737"/>
        <v>0</v>
      </c>
      <c r="FM355" s="162">
        <f t="shared" si="1737"/>
        <v>0</v>
      </c>
      <c r="FN355" s="162">
        <f t="shared" si="1737"/>
        <v>0</v>
      </c>
      <c r="FO355" s="162">
        <f t="shared" si="1737"/>
        <v>0</v>
      </c>
      <c r="FP355" s="162">
        <f t="shared" si="1737"/>
        <v>0</v>
      </c>
      <c r="FQ355" s="162">
        <f t="shared" si="1737"/>
        <v>0</v>
      </c>
      <c r="FR355" s="162">
        <f t="shared" si="1737"/>
        <v>0</v>
      </c>
      <c r="FS355" s="162">
        <f t="shared" si="1737"/>
        <v>0</v>
      </c>
      <c r="FT355" s="162">
        <f t="shared" si="1737"/>
        <v>0</v>
      </c>
      <c r="FU355" s="162">
        <f t="shared" si="1737"/>
        <v>0</v>
      </c>
      <c r="FV355" s="162">
        <f t="shared" si="1737"/>
        <v>0</v>
      </c>
      <c r="FW355" s="162">
        <f t="shared" si="1737"/>
        <v>0</v>
      </c>
      <c r="FX355" s="162">
        <f t="shared" si="1737"/>
        <v>0</v>
      </c>
      <c r="FY355" s="162">
        <f t="shared" si="1737"/>
        <v>0</v>
      </c>
      <c r="FZ355" s="162">
        <f t="shared" si="1737"/>
        <v>0</v>
      </c>
      <c r="GA355" s="162">
        <f t="shared" si="1737"/>
        <v>0</v>
      </c>
      <c r="GB355" s="162">
        <f t="shared" si="1737"/>
        <v>0</v>
      </c>
      <c r="GC355" s="162">
        <f t="shared" si="1737"/>
        <v>0</v>
      </c>
      <c r="GD355" s="162">
        <f t="shared" si="1737"/>
        <v>0</v>
      </c>
      <c r="GE355" s="162">
        <f t="shared" si="1737"/>
        <v>0</v>
      </c>
      <c r="GF355" s="162">
        <f t="shared" si="1737"/>
        <v>0</v>
      </c>
      <c r="GG355" s="162">
        <f t="shared" si="1737"/>
        <v>0</v>
      </c>
      <c r="GH355" s="162">
        <f t="shared" si="1737"/>
        <v>0</v>
      </c>
      <c r="GI355" s="162">
        <f t="shared" si="1737"/>
        <v>0</v>
      </c>
      <c r="GJ355" s="162">
        <f t="shared" si="1737"/>
        <v>0</v>
      </c>
      <c r="GK355" s="162">
        <f t="shared" si="1737"/>
        <v>0</v>
      </c>
      <c r="GL355" s="162">
        <f t="shared" si="1737"/>
        <v>0</v>
      </c>
      <c r="GM355" s="162">
        <f t="shared" si="1737"/>
        <v>0</v>
      </c>
      <c r="GN355" s="162">
        <f t="shared" si="1737"/>
        <v>0</v>
      </c>
      <c r="GO355" s="162">
        <f t="shared" si="1737"/>
        <v>0</v>
      </c>
      <c r="GP355" s="162">
        <f t="shared" si="1737"/>
        <v>0</v>
      </c>
      <c r="GQ355" s="162">
        <f t="shared" si="1737"/>
        <v>0</v>
      </c>
      <c r="GR355" s="162">
        <f t="shared" si="15"/>
        <v>0</v>
      </c>
      <c r="GS355" s="162">
        <f t="shared" ref="GS355:IN355" si="1738">E355-EV355</f>
        <v>0</v>
      </c>
      <c r="GT355" s="162">
        <f t="shared" si="1738"/>
        <v>0</v>
      </c>
      <c r="GU355" s="162">
        <f t="shared" si="1738"/>
        <v>0</v>
      </c>
      <c r="GV355" s="162">
        <f t="shared" si="1738"/>
        <v>0</v>
      </c>
      <c r="GW355" s="162">
        <f t="shared" si="1738"/>
        <v>0</v>
      </c>
      <c r="GX355" s="162">
        <f t="shared" si="1738"/>
        <v>0</v>
      </c>
      <c r="GY355" s="162">
        <f t="shared" si="1738"/>
        <v>0</v>
      </c>
      <c r="GZ355" s="162">
        <f t="shared" si="1738"/>
        <v>0</v>
      </c>
      <c r="HA355" s="162">
        <f t="shared" si="1738"/>
        <v>0</v>
      </c>
      <c r="HB355" s="162">
        <f t="shared" si="1738"/>
        <v>0</v>
      </c>
      <c r="HC355" s="162">
        <f t="shared" si="1738"/>
        <v>0</v>
      </c>
      <c r="HD355" s="162">
        <f t="shared" si="1738"/>
        <v>0</v>
      </c>
      <c r="HE355" s="162">
        <f t="shared" si="1738"/>
        <v>0</v>
      </c>
      <c r="HF355" s="162">
        <f t="shared" si="1738"/>
        <v>0</v>
      </c>
      <c r="HG355" s="162">
        <f t="shared" si="1738"/>
        <v>0</v>
      </c>
      <c r="HH355" s="162">
        <f t="shared" si="1738"/>
        <v>0</v>
      </c>
      <c r="HI355" s="162">
        <f t="shared" si="1738"/>
        <v>0</v>
      </c>
      <c r="HJ355" s="162">
        <f t="shared" si="1738"/>
        <v>0</v>
      </c>
      <c r="HK355" s="162">
        <f t="shared" si="1738"/>
        <v>0</v>
      </c>
      <c r="HL355" s="162">
        <f t="shared" si="1738"/>
        <v>0</v>
      </c>
      <c r="HM355" s="162">
        <f t="shared" si="1738"/>
        <v>0</v>
      </c>
      <c r="HN355" s="162">
        <f t="shared" si="1738"/>
        <v>0</v>
      </c>
      <c r="HO355" s="162">
        <f t="shared" si="1738"/>
        <v>0</v>
      </c>
      <c r="HP355" s="162">
        <f t="shared" si="1738"/>
        <v>0</v>
      </c>
      <c r="HQ355" s="162">
        <f t="shared" si="1738"/>
        <v>0</v>
      </c>
      <c r="HR355" s="162">
        <f t="shared" si="1738"/>
        <v>0</v>
      </c>
      <c r="HS355" s="162">
        <f t="shared" si="1738"/>
        <v>0</v>
      </c>
      <c r="HT355" s="162">
        <f t="shared" si="1738"/>
        <v>0</v>
      </c>
      <c r="HU355" s="162">
        <f t="shared" si="1738"/>
        <v>0</v>
      </c>
      <c r="HV355" s="162">
        <f t="shared" si="1738"/>
        <v>0</v>
      </c>
      <c r="HW355" s="162">
        <f t="shared" si="1738"/>
        <v>0</v>
      </c>
      <c r="HX355" s="162">
        <f t="shared" si="1738"/>
        <v>0</v>
      </c>
      <c r="HY355" s="162">
        <f t="shared" si="1738"/>
        <v>0</v>
      </c>
      <c r="HZ355" s="162">
        <f t="shared" si="1738"/>
        <v>0</v>
      </c>
      <c r="IA355" s="162">
        <f t="shared" si="1738"/>
        <v>0</v>
      </c>
      <c r="IB355" s="162">
        <f t="shared" si="1738"/>
        <v>0</v>
      </c>
      <c r="IC355" s="162">
        <f t="shared" si="1738"/>
        <v>0</v>
      </c>
      <c r="ID355" s="162">
        <f t="shared" si="1738"/>
        <v>0</v>
      </c>
      <c r="IE355" s="162">
        <f t="shared" si="1738"/>
        <v>0</v>
      </c>
      <c r="IF355" s="162">
        <f t="shared" si="1738"/>
        <v>0</v>
      </c>
      <c r="IG355" s="162">
        <f t="shared" si="1738"/>
        <v>0</v>
      </c>
      <c r="IH355" s="162">
        <f t="shared" si="1738"/>
        <v>0</v>
      </c>
      <c r="II355" s="162">
        <f t="shared" si="1738"/>
        <v>0</v>
      </c>
      <c r="IJ355" s="162">
        <f t="shared" si="1738"/>
        <v>0</v>
      </c>
      <c r="IK355" s="162">
        <f t="shared" si="1738"/>
        <v>0</v>
      </c>
      <c r="IL355" s="162">
        <f t="shared" si="1738"/>
        <v>0</v>
      </c>
      <c r="IM355" s="162">
        <f t="shared" si="1738"/>
        <v>0</v>
      </c>
      <c r="IN355" s="162">
        <f t="shared" si="1738"/>
        <v>0</v>
      </c>
      <c r="IO355" s="162">
        <f t="shared" si="17"/>
        <v>0</v>
      </c>
      <c r="IP355" s="162">
        <f t="shared" si="23"/>
        <v>0</v>
      </c>
      <c r="IQ355" s="162">
        <f t="shared" ref="IQ355:KK355" si="1739">MAX((MIN(CZ355+IP355,$IO$7))-GT355,0)</f>
        <v>0</v>
      </c>
      <c r="IR355" s="162">
        <f t="shared" si="1739"/>
        <v>0</v>
      </c>
      <c r="IS355" s="162">
        <f t="shared" si="1739"/>
        <v>0</v>
      </c>
      <c r="IT355" s="162">
        <f t="shared" si="1739"/>
        <v>0</v>
      </c>
      <c r="IU355" s="162">
        <f t="shared" si="1739"/>
        <v>0</v>
      </c>
      <c r="IV355" s="162">
        <f t="shared" si="1739"/>
        <v>0</v>
      </c>
      <c r="IW355" s="162">
        <f t="shared" si="1739"/>
        <v>0</v>
      </c>
      <c r="IX355" s="162">
        <f t="shared" si="1739"/>
        <v>0</v>
      </c>
      <c r="IY355" s="162">
        <f t="shared" si="1739"/>
        <v>0</v>
      </c>
      <c r="IZ355" s="162">
        <f t="shared" si="1739"/>
        <v>0</v>
      </c>
      <c r="JA355" s="162">
        <f t="shared" si="1739"/>
        <v>0</v>
      </c>
      <c r="JB355" s="162">
        <f t="shared" si="1739"/>
        <v>0</v>
      </c>
      <c r="JC355" s="162">
        <f t="shared" si="1739"/>
        <v>0</v>
      </c>
      <c r="JD355" s="162">
        <f t="shared" si="1739"/>
        <v>0</v>
      </c>
      <c r="JE355" s="162">
        <f t="shared" si="1739"/>
        <v>0</v>
      </c>
      <c r="JF355" s="162">
        <f t="shared" si="1739"/>
        <v>0</v>
      </c>
      <c r="JG355" s="162">
        <f t="shared" si="1739"/>
        <v>0</v>
      </c>
      <c r="JH355" s="162">
        <f t="shared" si="1739"/>
        <v>0</v>
      </c>
      <c r="JI355" s="162">
        <f t="shared" si="1739"/>
        <v>0</v>
      </c>
      <c r="JJ355" s="162">
        <f t="shared" si="1739"/>
        <v>0</v>
      </c>
      <c r="JK355" s="162">
        <f t="shared" si="1739"/>
        <v>0</v>
      </c>
      <c r="JL355" s="162">
        <f t="shared" si="1739"/>
        <v>0</v>
      </c>
      <c r="JM355" s="162">
        <f t="shared" si="1739"/>
        <v>0</v>
      </c>
      <c r="JN355" s="162">
        <f t="shared" si="1739"/>
        <v>0</v>
      </c>
      <c r="JO355" s="162">
        <f t="shared" si="1739"/>
        <v>0</v>
      </c>
      <c r="JP355" s="162">
        <f t="shared" si="1739"/>
        <v>0</v>
      </c>
      <c r="JQ355" s="162">
        <f t="shared" si="1739"/>
        <v>0</v>
      </c>
      <c r="JR355" s="162">
        <f t="shared" si="1739"/>
        <v>0</v>
      </c>
      <c r="JS355" s="162">
        <f t="shared" si="1739"/>
        <v>0</v>
      </c>
      <c r="JT355" s="162">
        <f t="shared" si="1739"/>
        <v>0</v>
      </c>
      <c r="JU355" s="162">
        <f t="shared" si="1739"/>
        <v>0</v>
      </c>
      <c r="JV355" s="162">
        <f t="shared" si="1739"/>
        <v>0</v>
      </c>
      <c r="JW355" s="162">
        <f t="shared" si="1739"/>
        <v>0</v>
      </c>
      <c r="JX355" s="162">
        <f t="shared" si="1739"/>
        <v>0</v>
      </c>
      <c r="JY355" s="162">
        <f t="shared" si="1739"/>
        <v>0</v>
      </c>
      <c r="JZ355" s="162">
        <f t="shared" si="1739"/>
        <v>0</v>
      </c>
      <c r="KA355" s="162">
        <f t="shared" si="1739"/>
        <v>0</v>
      </c>
      <c r="KB355" s="162">
        <f t="shared" si="1739"/>
        <v>0</v>
      </c>
      <c r="KC355" s="162">
        <f t="shared" si="1739"/>
        <v>0</v>
      </c>
      <c r="KD355" s="162">
        <f t="shared" si="1739"/>
        <v>0</v>
      </c>
      <c r="KE355" s="162">
        <f t="shared" si="1739"/>
        <v>0</v>
      </c>
      <c r="KF355" s="162">
        <f t="shared" si="1739"/>
        <v>0</v>
      </c>
      <c r="KG355" s="162">
        <f t="shared" si="1739"/>
        <v>0</v>
      </c>
      <c r="KH355" s="162">
        <f t="shared" si="1739"/>
        <v>0</v>
      </c>
      <c r="KI355" s="162">
        <f t="shared" si="1739"/>
        <v>0</v>
      </c>
      <c r="KJ355" s="162">
        <f t="shared" si="1739"/>
        <v>0</v>
      </c>
      <c r="KK355" s="162">
        <f t="shared" si="1739"/>
        <v>0</v>
      </c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N355" s="1"/>
    </row>
    <row r="356" ht="14.25" customHeight="1" spans="1:326" x14ac:dyDescent="0.25">
      <c r="A356" s="1">
        <v>12</v>
      </c>
      <c r="B356" s="1">
        <f t="shared" ref="B356:C356" si="1740">B355+1</f>
        <v>346</v>
      </c>
      <c r="C356" s="232">
        <f t="shared" si="1740"/>
        <v>43811</v>
      </c>
      <c r="D356" s="162">
        <f t="shared" si="9"/>
        <v>0</v>
      </c>
      <c r="E356" s="162">
        <f>(SUMIFS(Profile!$F$2:$F$17521,Profile!$B$2:$B$17521,$B356,Profile!$C$2:$C$17521,E$8))*$C$6</f>
        <v>0</v>
      </c>
      <c r="F356" s="162">
        <f>(SUMIFS(Profile!$F$2:$F$17521,Profile!$B$2:$B$17521,$B356,Profile!$C$2:$C$17521,F$8))*$C$6</f>
        <v>0</v>
      </c>
      <c r="G356" s="162">
        <f>(SUMIFS(Profile!$F$2:$F$17521,Profile!$B$2:$B$17521,$B356,Profile!$C$2:$C$17521,G$8))*$C$6</f>
        <v>0</v>
      </c>
      <c r="H356" s="162">
        <f>(SUMIFS(Profile!$F$2:$F$17521,Profile!$B$2:$B$17521,$B356,Profile!$C$2:$C$17521,H$8))*$C$6</f>
        <v>0</v>
      </c>
      <c r="I356" s="162">
        <f>(SUMIFS(Profile!$F$2:$F$17521,Profile!$B$2:$B$17521,$B356,Profile!$C$2:$C$17521,I$8))*$C$6</f>
        <v>0</v>
      </c>
      <c r="J356" s="162">
        <f>(SUMIFS(Profile!$F$2:$F$17521,Profile!$B$2:$B$17521,$B356,Profile!$C$2:$C$17521,J$8))*$C$6</f>
        <v>0</v>
      </c>
      <c r="K356" s="162">
        <f>(SUMIFS(Profile!$F$2:$F$17521,Profile!$B$2:$B$17521,$B356,Profile!$C$2:$C$17521,K$8))*$C$6</f>
        <v>0</v>
      </c>
      <c r="L356" s="162">
        <f>(SUMIFS(Profile!$F$2:$F$17521,Profile!$B$2:$B$17521,$B356,Profile!$C$2:$C$17521,L$8))*$C$6</f>
        <v>0</v>
      </c>
      <c r="M356" s="162">
        <f>(SUMIFS(Profile!$F$2:$F$17521,Profile!$B$2:$B$17521,$B356,Profile!$C$2:$C$17521,M$8))*$C$6</f>
        <v>0</v>
      </c>
      <c r="N356" s="162">
        <f>(SUMIFS(Profile!$F$2:$F$17521,Profile!$B$2:$B$17521,$B356,Profile!$C$2:$C$17521,N$8))*$C$6</f>
        <v>0</v>
      </c>
      <c r="O356" s="162">
        <f>(SUMIFS(Profile!$F$2:$F$17521,Profile!$B$2:$B$17521,$B356,Profile!$C$2:$C$17521,O$8))*$C$6</f>
        <v>0</v>
      </c>
      <c r="P356" s="162">
        <f>(SUMIFS(Profile!$F$2:$F$17521,Profile!$B$2:$B$17521,$B356,Profile!$C$2:$C$17521,P$8))*$C$6</f>
        <v>0</v>
      </c>
      <c r="Q356" s="162">
        <f>(SUMIFS(Profile!$F$2:$F$17521,Profile!$B$2:$B$17521,$B356,Profile!$C$2:$C$17521,Q$8))*$C$6</f>
        <v>0</v>
      </c>
      <c r="R356" s="162">
        <f>(SUMIFS(Profile!$F$2:$F$17521,Profile!$B$2:$B$17521,$B356,Profile!$C$2:$C$17521,R$8))*$C$6</f>
        <v>0</v>
      </c>
      <c r="S356" s="162">
        <f>(SUMIFS(Profile!$F$2:$F$17521,Profile!$B$2:$B$17521,$B356,Profile!$C$2:$C$17521,S$8))*$C$6</f>
        <v>0</v>
      </c>
      <c r="T356" s="162">
        <f>(SUMIFS(Profile!$F$2:$F$17521,Profile!$B$2:$B$17521,$B356,Profile!$C$2:$C$17521,T$8))*$C$6</f>
        <v>0</v>
      </c>
      <c r="U356" s="162">
        <f>(SUMIFS(Profile!$F$2:$F$17521,Profile!$B$2:$B$17521,$B356,Profile!$C$2:$C$17521,U$8))*$C$6</f>
        <v>0</v>
      </c>
      <c r="V356" s="162">
        <f>(SUMIFS(Profile!$F$2:$F$17521,Profile!$B$2:$B$17521,$B356,Profile!$C$2:$C$17521,V$8))*$C$6</f>
        <v>0</v>
      </c>
      <c r="W356" s="162">
        <f>(SUMIFS(Profile!$F$2:$F$17521,Profile!$B$2:$B$17521,$B356,Profile!$C$2:$C$17521,W$8))*$C$6</f>
        <v>0</v>
      </c>
      <c r="X356" s="162">
        <f>(SUMIFS(Profile!$F$2:$F$17521,Profile!$B$2:$B$17521,$B356,Profile!$C$2:$C$17521,X$8))*$C$6</f>
        <v>0</v>
      </c>
      <c r="Y356" s="162">
        <f>(SUMIFS(Profile!$F$2:$F$17521,Profile!$B$2:$B$17521,$B356,Profile!$C$2:$C$17521,Y$8))*$C$6</f>
        <v>0</v>
      </c>
      <c r="Z356" s="162">
        <f>(SUMIFS(Profile!$F$2:$F$17521,Profile!$B$2:$B$17521,$B356,Profile!$C$2:$C$17521,Z$8))*$C$6</f>
        <v>0</v>
      </c>
      <c r="AA356" s="162">
        <f>(SUMIFS(Profile!$F$2:$F$17521,Profile!$B$2:$B$17521,$B356,Profile!$C$2:$C$17521,AA$8))*$C$6</f>
        <v>0</v>
      </c>
      <c r="AB356" s="162">
        <f>(SUMIFS(Profile!$F$2:$F$17521,Profile!$B$2:$B$17521,$B356,Profile!$C$2:$C$17521,AB$8))*$C$6</f>
        <v>0</v>
      </c>
      <c r="AC356" s="162">
        <f>(SUMIFS(Profile!$F$2:$F$17521,Profile!$B$2:$B$17521,$B356,Profile!$C$2:$C$17521,AC$8))*$C$6</f>
        <v>0</v>
      </c>
      <c r="AD356" s="162">
        <f>(SUMIFS(Profile!$F$2:$F$17521,Profile!$B$2:$B$17521,$B356,Profile!$C$2:$C$17521,AD$8))*$C$6</f>
        <v>0</v>
      </c>
      <c r="AE356" s="162">
        <f>(SUMIFS(Profile!$F$2:$F$17521,Profile!$B$2:$B$17521,$B356,Profile!$C$2:$C$17521,AE$8))*$C$6</f>
        <v>0</v>
      </c>
      <c r="AF356" s="162">
        <f>(SUMIFS(Profile!$F$2:$F$17521,Profile!$B$2:$B$17521,$B356,Profile!$C$2:$C$17521,AF$8))*$C$6</f>
        <v>0</v>
      </c>
      <c r="AG356" s="162">
        <f>(SUMIFS(Profile!$F$2:$F$17521,Profile!$B$2:$B$17521,$B356,Profile!$C$2:$C$17521,AG$8))*$C$6</f>
        <v>0</v>
      </c>
      <c r="AH356" s="162">
        <f>(SUMIFS(Profile!$F$2:$F$17521,Profile!$B$2:$B$17521,$B356,Profile!$C$2:$C$17521,AH$8))*$C$6</f>
        <v>0</v>
      </c>
      <c r="AI356" s="162">
        <f>(SUMIFS(Profile!$F$2:$F$17521,Profile!$B$2:$B$17521,$B356,Profile!$C$2:$C$17521,AI$8))*$C$6</f>
        <v>0</v>
      </c>
      <c r="AJ356" s="162">
        <f>(SUMIFS(Profile!$F$2:$F$17521,Profile!$B$2:$B$17521,$B356,Profile!$C$2:$C$17521,AJ$8))*$C$6</f>
        <v>0</v>
      </c>
      <c r="AK356" s="162">
        <f>(SUMIFS(Profile!$F$2:$F$17521,Profile!$B$2:$B$17521,$B356,Profile!$C$2:$C$17521,AK$8))*$C$6</f>
        <v>0</v>
      </c>
      <c r="AL356" s="162">
        <f>(SUMIFS(Profile!$F$2:$F$17521,Profile!$B$2:$B$17521,$B356,Profile!$C$2:$C$17521,AL$8))*$C$6</f>
        <v>0</v>
      </c>
      <c r="AM356" s="162">
        <f>(SUMIFS(Profile!$F$2:$F$17521,Profile!$B$2:$B$17521,$B356,Profile!$C$2:$C$17521,AM$8))*$C$6</f>
        <v>0</v>
      </c>
      <c r="AN356" s="162">
        <f>(SUMIFS(Profile!$F$2:$F$17521,Profile!$B$2:$B$17521,$B356,Profile!$C$2:$C$17521,AN$8))*$C$6</f>
        <v>0</v>
      </c>
      <c r="AO356" s="162">
        <f>(SUMIFS(Profile!$F$2:$F$17521,Profile!$B$2:$B$17521,$B356,Profile!$C$2:$C$17521,AO$8))*$C$6</f>
        <v>0</v>
      </c>
      <c r="AP356" s="162">
        <f>(SUMIFS(Profile!$F$2:$F$17521,Profile!$B$2:$B$17521,$B356,Profile!$C$2:$C$17521,AP$8))*$C$6</f>
        <v>0</v>
      </c>
      <c r="AQ356" s="162">
        <f>(SUMIFS(Profile!$F$2:$F$17521,Profile!$B$2:$B$17521,$B356,Profile!$C$2:$C$17521,AQ$8))*$C$6</f>
        <v>0</v>
      </c>
      <c r="AR356" s="162">
        <f>(SUMIFS(Profile!$F$2:$F$17521,Profile!$B$2:$B$17521,$B356,Profile!$C$2:$C$17521,AR$8))*$C$6</f>
        <v>0</v>
      </c>
      <c r="AS356" s="162">
        <f>(SUMIFS(Profile!$F$2:$F$17521,Profile!$B$2:$B$17521,$B356,Profile!$C$2:$C$17521,AS$8))*$C$6</f>
        <v>0</v>
      </c>
      <c r="AT356" s="162">
        <f>(SUMIFS(Profile!$F$2:$F$17521,Profile!$B$2:$B$17521,$B356,Profile!$C$2:$C$17521,AT$8))*$C$6</f>
        <v>0</v>
      </c>
      <c r="AU356" s="162">
        <f>(SUMIFS(Profile!$F$2:$F$17521,Profile!$B$2:$B$17521,$B356,Profile!$C$2:$C$17521,AU$8))*$C$6</f>
        <v>0</v>
      </c>
      <c r="AV356" s="162">
        <f>(SUMIFS(Profile!$F$2:$F$17521,Profile!$B$2:$B$17521,$B356,Profile!$C$2:$C$17521,AV$8))*$C$6</f>
        <v>0</v>
      </c>
      <c r="AW356" s="162">
        <f>(SUMIFS(Profile!$F$2:$F$17521,Profile!$B$2:$B$17521,$B356,Profile!$C$2:$C$17521,AW$8))*$C$6</f>
        <v>0</v>
      </c>
      <c r="AX356" s="162">
        <f>(SUMIFS(Profile!$F$2:$F$17521,Profile!$B$2:$B$17521,$B356,Profile!$C$2:$C$17521,AX$8))*$C$6</f>
        <v>0</v>
      </c>
      <c r="AY356" s="162">
        <f>(SUMIFS(Profile!$F$2:$F$17521,Profile!$B$2:$B$17521,$B356,Profile!$C$2:$C$17521,AY$8))*$C$6</f>
        <v>0</v>
      </c>
      <c r="AZ356" s="162">
        <f>(SUMIFS(Profile!$F$2:$F$17521,Profile!$B$2:$B$17521,$B356,Profile!$C$2:$C$17521,AZ$8))*$C$6</f>
        <v>0</v>
      </c>
      <c r="BA356" s="162">
        <f t="shared" si="10"/>
        <v>0</v>
      </c>
      <c r="BB356" s="162">
        <f>(SUMIFS(Profile!$E$2:$E$17521,Profile!$B$2:$B$17521,$B356,Profile!$C$2:$C$17521,BB$8))*$C$9</f>
        <v>0</v>
      </c>
      <c r="BC356" s="162">
        <f>(SUMIFS(Profile!$E$2:$E$17521,Profile!$B$2:$B$17521,$B356,Profile!$C$2:$C$17521,BC$8))*$C$9</f>
        <v>0</v>
      </c>
      <c r="BD356" s="162">
        <f>(SUMIFS(Profile!$E$2:$E$17521,Profile!$B$2:$B$17521,$B356,Profile!$C$2:$C$17521,BD$8))*$C$9</f>
        <v>0</v>
      </c>
      <c r="BE356" s="162">
        <f>(SUMIFS(Profile!$E$2:$E$17521,Profile!$B$2:$B$17521,$B356,Profile!$C$2:$C$17521,BE$8))*$C$9</f>
        <v>0</v>
      </c>
      <c r="BF356" s="162">
        <f>(SUMIFS(Profile!$E$2:$E$17521,Profile!$B$2:$B$17521,$B356,Profile!$C$2:$C$17521,BF$8))*$C$9</f>
        <v>0</v>
      </c>
      <c r="BG356" s="162">
        <f>(SUMIFS(Profile!$E$2:$E$17521,Profile!$B$2:$B$17521,$B356,Profile!$C$2:$C$17521,BG$8))*$C$9</f>
        <v>0</v>
      </c>
      <c r="BH356" s="162">
        <f>(SUMIFS(Profile!$E$2:$E$17521,Profile!$B$2:$B$17521,$B356,Profile!$C$2:$C$17521,BH$8))*$C$9</f>
        <v>0</v>
      </c>
      <c r="BI356" s="162">
        <f>(SUMIFS(Profile!$E$2:$E$17521,Profile!$B$2:$B$17521,$B356,Profile!$C$2:$C$17521,BI$8))*$C$9</f>
        <v>0</v>
      </c>
      <c r="BJ356" s="162">
        <f>(SUMIFS(Profile!$E$2:$E$17521,Profile!$B$2:$B$17521,$B356,Profile!$C$2:$C$17521,BJ$8))*$C$9</f>
        <v>0</v>
      </c>
      <c r="BK356" s="162">
        <f>(SUMIFS(Profile!$E$2:$E$17521,Profile!$B$2:$B$17521,$B356,Profile!$C$2:$C$17521,BK$8))*$C$9</f>
        <v>0</v>
      </c>
      <c r="BL356" s="162">
        <f>(SUMIFS(Profile!$E$2:$E$17521,Profile!$B$2:$B$17521,$B356,Profile!$C$2:$C$17521,BL$8))*$C$9</f>
        <v>0</v>
      </c>
      <c r="BM356" s="162">
        <f>(SUMIFS(Profile!$E$2:$E$17521,Profile!$B$2:$B$17521,$B356,Profile!$C$2:$C$17521,BM$8))*$C$9</f>
        <v>0</v>
      </c>
      <c r="BN356" s="162">
        <f>(SUMIFS(Profile!$E$2:$E$17521,Profile!$B$2:$B$17521,$B356,Profile!$C$2:$C$17521,BN$8))*$C$9</f>
        <v>0</v>
      </c>
      <c r="BO356" s="162">
        <f>(SUMIFS(Profile!$E$2:$E$17521,Profile!$B$2:$B$17521,$B356,Profile!$C$2:$C$17521,BO$8))*$C$9</f>
        <v>0</v>
      </c>
      <c r="BP356" s="162">
        <f>(SUMIFS(Profile!$E$2:$E$17521,Profile!$B$2:$B$17521,$B356,Profile!$C$2:$C$17521,BP$8))*$C$9</f>
        <v>0</v>
      </c>
      <c r="BQ356" s="162">
        <f>(SUMIFS(Profile!$E$2:$E$17521,Profile!$B$2:$B$17521,$B356,Profile!$C$2:$C$17521,BQ$8))*$C$9</f>
        <v>0</v>
      </c>
      <c r="BR356" s="162">
        <f>(SUMIFS(Profile!$E$2:$E$17521,Profile!$B$2:$B$17521,$B356,Profile!$C$2:$C$17521,BR$8))*$C$9</f>
        <v>0</v>
      </c>
      <c r="BS356" s="162">
        <f>(SUMIFS(Profile!$E$2:$E$17521,Profile!$B$2:$B$17521,$B356,Profile!$C$2:$C$17521,BS$8))*$C$9</f>
        <v>0</v>
      </c>
      <c r="BT356" s="162">
        <f>(SUMIFS(Profile!$E$2:$E$17521,Profile!$B$2:$B$17521,$B356,Profile!$C$2:$C$17521,BT$8))*$C$9</f>
        <v>0</v>
      </c>
      <c r="BU356" s="162">
        <f>(SUMIFS(Profile!$E$2:$E$17521,Profile!$B$2:$B$17521,$B356,Profile!$C$2:$C$17521,BU$8))*$C$9</f>
        <v>0</v>
      </c>
      <c r="BV356" s="162">
        <f>(SUMIFS(Profile!$E$2:$E$17521,Profile!$B$2:$B$17521,$B356,Profile!$C$2:$C$17521,BV$8))*$C$9</f>
        <v>0</v>
      </c>
      <c r="BW356" s="162">
        <f>(SUMIFS(Profile!$E$2:$E$17521,Profile!$B$2:$B$17521,$B356,Profile!$C$2:$C$17521,BW$8))*$C$9</f>
        <v>0</v>
      </c>
      <c r="BX356" s="162">
        <f>(SUMIFS(Profile!$E$2:$E$17521,Profile!$B$2:$B$17521,$B356,Profile!$C$2:$C$17521,BX$8))*$C$9</f>
        <v>0</v>
      </c>
      <c r="BY356" s="162">
        <f>(SUMIFS(Profile!$E$2:$E$17521,Profile!$B$2:$B$17521,$B356,Profile!$C$2:$C$17521,BY$8))*$C$9</f>
        <v>0</v>
      </c>
      <c r="BZ356" s="162">
        <f>(SUMIFS(Profile!$E$2:$E$17521,Profile!$B$2:$B$17521,$B356,Profile!$C$2:$C$17521,BZ$8))*$C$9</f>
        <v>0</v>
      </c>
      <c r="CA356" s="162">
        <f>(SUMIFS(Profile!$E$2:$E$17521,Profile!$B$2:$B$17521,$B356,Profile!$C$2:$C$17521,CA$8))*$C$9</f>
        <v>0</v>
      </c>
      <c r="CB356" s="162">
        <f>(SUMIFS(Profile!$E$2:$E$17521,Profile!$B$2:$B$17521,$B356,Profile!$C$2:$C$17521,CB$8))*$C$9</f>
        <v>0</v>
      </c>
      <c r="CC356" s="162">
        <f>(SUMIFS(Profile!$E$2:$E$17521,Profile!$B$2:$B$17521,$B356,Profile!$C$2:$C$17521,CC$8))*$C$9</f>
        <v>0</v>
      </c>
      <c r="CD356" s="162">
        <f>(SUMIFS(Profile!$E$2:$E$17521,Profile!$B$2:$B$17521,$B356,Profile!$C$2:$C$17521,CD$8))*$C$9</f>
        <v>0</v>
      </c>
      <c r="CE356" s="162">
        <f>(SUMIFS(Profile!$E$2:$E$17521,Profile!$B$2:$B$17521,$B356,Profile!$C$2:$C$17521,CE$8))*$C$9</f>
        <v>0</v>
      </c>
      <c r="CF356" s="162">
        <f>(SUMIFS(Profile!$E$2:$E$17521,Profile!$B$2:$B$17521,$B356,Profile!$C$2:$C$17521,CF$8))*$C$9</f>
        <v>0</v>
      </c>
      <c r="CG356" s="162">
        <f>(SUMIFS(Profile!$E$2:$E$17521,Profile!$B$2:$B$17521,$B356,Profile!$C$2:$C$17521,CG$8))*$C$9</f>
        <v>0</v>
      </c>
      <c r="CH356" s="162">
        <f>(SUMIFS(Profile!$E$2:$E$17521,Profile!$B$2:$B$17521,$B356,Profile!$C$2:$C$17521,CH$8))*$C$9</f>
        <v>0</v>
      </c>
      <c r="CI356" s="162">
        <f>(SUMIFS(Profile!$E$2:$E$17521,Profile!$B$2:$B$17521,$B356,Profile!$C$2:$C$17521,CI$8))*$C$9</f>
        <v>0</v>
      </c>
      <c r="CJ356" s="162">
        <f>(SUMIFS(Profile!$E$2:$E$17521,Profile!$B$2:$B$17521,$B356,Profile!$C$2:$C$17521,CJ$8))*$C$9</f>
        <v>0</v>
      </c>
      <c r="CK356" s="162">
        <f>(SUMIFS(Profile!$E$2:$E$17521,Profile!$B$2:$B$17521,$B356,Profile!$C$2:$C$17521,CK$8))*$C$9</f>
        <v>0</v>
      </c>
      <c r="CL356" s="162">
        <f>(SUMIFS(Profile!$E$2:$E$17521,Profile!$B$2:$B$17521,$B356,Profile!$C$2:$C$17521,CL$8))*$C$9</f>
        <v>0</v>
      </c>
      <c r="CM356" s="162">
        <f>(SUMIFS(Profile!$E$2:$E$17521,Profile!$B$2:$B$17521,$B356,Profile!$C$2:$C$17521,CM$8))*$C$9</f>
        <v>0</v>
      </c>
      <c r="CN356" s="162">
        <f>(SUMIFS(Profile!$E$2:$E$17521,Profile!$B$2:$B$17521,$B356,Profile!$C$2:$C$17521,CN$8))*$C$9</f>
        <v>0</v>
      </c>
      <c r="CO356" s="162">
        <f>(SUMIFS(Profile!$E$2:$E$17521,Profile!$B$2:$B$17521,$B356,Profile!$C$2:$C$17521,CO$8))*$C$9</f>
        <v>0</v>
      </c>
      <c r="CP356" s="162">
        <f>(SUMIFS(Profile!$E$2:$E$17521,Profile!$B$2:$B$17521,$B356,Profile!$C$2:$C$17521,CP$8))*$C$9</f>
        <v>0</v>
      </c>
      <c r="CQ356" s="162">
        <f>(SUMIFS(Profile!$E$2:$E$17521,Profile!$B$2:$B$17521,$B356,Profile!$C$2:$C$17521,CQ$8))*$C$9</f>
        <v>0</v>
      </c>
      <c r="CR356" s="162">
        <f>(SUMIFS(Profile!$E$2:$E$17521,Profile!$B$2:$B$17521,$B356,Profile!$C$2:$C$17521,CR$8))*$C$9</f>
        <v>0</v>
      </c>
      <c r="CS356" s="162">
        <f>(SUMIFS(Profile!$E$2:$E$17521,Profile!$B$2:$B$17521,$B356,Profile!$C$2:$C$17521,CS$8))*$C$9</f>
        <v>0</v>
      </c>
      <c r="CT356" s="162">
        <f>(SUMIFS(Profile!$E$2:$E$17521,Profile!$B$2:$B$17521,$B356,Profile!$C$2:$C$17521,CT$8))*$C$9</f>
        <v>0</v>
      </c>
      <c r="CU356" s="162">
        <f>(SUMIFS(Profile!$E$2:$E$17521,Profile!$B$2:$B$17521,$B356,Profile!$C$2:$C$17521,CU$8))*$C$9</f>
        <v>0</v>
      </c>
      <c r="CV356" s="162">
        <f>(SUMIFS(Profile!$E$2:$E$17521,Profile!$B$2:$B$17521,$B356,Profile!$C$2:$C$17521,CV$8))*$C$9</f>
        <v>0</v>
      </c>
      <c r="CW356" s="162">
        <f>(SUMIFS(Profile!$E$2:$E$17521,Profile!$B$2:$B$17521,$B356,Profile!$C$2:$C$17521,CW$8))*$C$9</f>
        <v>0</v>
      </c>
      <c r="CX356" s="162">
        <f t="shared" si="11"/>
        <v>0</v>
      </c>
      <c r="CY356" s="162">
        <f t="shared" ref="CY356:ET356" si="1741">MAX(BB356-E356,0)</f>
        <v>0</v>
      </c>
      <c r="CZ356" s="162">
        <f t="shared" si="1741"/>
        <v>0</v>
      </c>
      <c r="DA356" s="162">
        <f t="shared" si="1741"/>
        <v>0</v>
      </c>
      <c r="DB356" s="162">
        <f t="shared" si="1741"/>
        <v>0</v>
      </c>
      <c r="DC356" s="162">
        <f t="shared" si="1741"/>
        <v>0</v>
      </c>
      <c r="DD356" s="162">
        <f t="shared" si="1741"/>
        <v>0</v>
      </c>
      <c r="DE356" s="162">
        <f t="shared" si="1741"/>
        <v>0</v>
      </c>
      <c r="DF356" s="162">
        <f t="shared" si="1741"/>
        <v>0</v>
      </c>
      <c r="DG356" s="162">
        <f t="shared" si="1741"/>
        <v>0</v>
      </c>
      <c r="DH356" s="162">
        <f t="shared" si="1741"/>
        <v>0</v>
      </c>
      <c r="DI356" s="162">
        <f t="shared" si="1741"/>
        <v>0</v>
      </c>
      <c r="DJ356" s="162">
        <f t="shared" si="1741"/>
        <v>0</v>
      </c>
      <c r="DK356" s="162">
        <f t="shared" si="1741"/>
        <v>0</v>
      </c>
      <c r="DL356" s="162">
        <f t="shared" si="1741"/>
        <v>0</v>
      </c>
      <c r="DM356" s="162">
        <f t="shared" si="1741"/>
        <v>0</v>
      </c>
      <c r="DN356" s="162">
        <f t="shared" si="1741"/>
        <v>0</v>
      </c>
      <c r="DO356" s="162">
        <f t="shared" si="1741"/>
        <v>0</v>
      </c>
      <c r="DP356" s="162">
        <f t="shared" si="1741"/>
        <v>0</v>
      </c>
      <c r="DQ356" s="162">
        <f t="shared" si="1741"/>
        <v>0</v>
      </c>
      <c r="DR356" s="162">
        <f t="shared" si="1741"/>
        <v>0</v>
      </c>
      <c r="DS356" s="162">
        <f t="shared" si="1741"/>
        <v>0</v>
      </c>
      <c r="DT356" s="162">
        <f t="shared" si="1741"/>
        <v>0</v>
      </c>
      <c r="DU356" s="162">
        <f t="shared" si="1741"/>
        <v>0</v>
      </c>
      <c r="DV356" s="162">
        <f t="shared" si="1741"/>
        <v>0</v>
      </c>
      <c r="DW356" s="162">
        <f t="shared" si="1741"/>
        <v>0</v>
      </c>
      <c r="DX356" s="162">
        <f t="shared" si="1741"/>
        <v>0</v>
      </c>
      <c r="DY356" s="162">
        <f t="shared" si="1741"/>
        <v>0</v>
      </c>
      <c r="DZ356" s="162">
        <f t="shared" si="1741"/>
        <v>0</v>
      </c>
      <c r="EA356" s="162">
        <f t="shared" si="1741"/>
        <v>0</v>
      </c>
      <c r="EB356" s="162">
        <f t="shared" si="1741"/>
        <v>0</v>
      </c>
      <c r="EC356" s="162">
        <f t="shared" si="1741"/>
        <v>0</v>
      </c>
      <c r="ED356" s="162">
        <f t="shared" si="1741"/>
        <v>0</v>
      </c>
      <c r="EE356" s="162">
        <f t="shared" si="1741"/>
        <v>0</v>
      </c>
      <c r="EF356" s="162">
        <f t="shared" si="1741"/>
        <v>0</v>
      </c>
      <c r="EG356" s="162">
        <f t="shared" si="1741"/>
        <v>0</v>
      </c>
      <c r="EH356" s="162">
        <f t="shared" si="1741"/>
        <v>0</v>
      </c>
      <c r="EI356" s="162">
        <f t="shared" si="1741"/>
        <v>0</v>
      </c>
      <c r="EJ356" s="162">
        <f t="shared" si="1741"/>
        <v>0</v>
      </c>
      <c r="EK356" s="162">
        <f t="shared" si="1741"/>
        <v>0</v>
      </c>
      <c r="EL356" s="162">
        <f t="shared" si="1741"/>
        <v>0</v>
      </c>
      <c r="EM356" s="162">
        <f t="shared" si="1741"/>
        <v>0</v>
      </c>
      <c r="EN356" s="162">
        <f t="shared" si="1741"/>
        <v>0</v>
      </c>
      <c r="EO356" s="162">
        <f t="shared" si="1741"/>
        <v>0</v>
      </c>
      <c r="EP356" s="162">
        <f t="shared" si="1741"/>
        <v>0</v>
      </c>
      <c r="EQ356" s="162">
        <f t="shared" si="1741"/>
        <v>0</v>
      </c>
      <c r="ER356" s="162">
        <f t="shared" si="1741"/>
        <v>0</v>
      </c>
      <c r="ES356" s="162">
        <f t="shared" si="1741"/>
        <v>0</v>
      </c>
      <c r="ET356" s="162">
        <f t="shared" si="1741"/>
        <v>0</v>
      </c>
      <c r="EU356" s="162">
        <f t="shared" si="13"/>
        <v>0</v>
      </c>
      <c r="EV356" s="162">
        <f t="shared" ref="EV356:GQ356" si="1742">BB356-CY356</f>
        <v>0</v>
      </c>
      <c r="EW356" s="162">
        <f t="shared" si="1742"/>
        <v>0</v>
      </c>
      <c r="EX356" s="162">
        <f t="shared" si="1742"/>
        <v>0</v>
      </c>
      <c r="EY356" s="162">
        <f t="shared" si="1742"/>
        <v>0</v>
      </c>
      <c r="EZ356" s="162">
        <f t="shared" si="1742"/>
        <v>0</v>
      </c>
      <c r="FA356" s="162">
        <f t="shared" si="1742"/>
        <v>0</v>
      </c>
      <c r="FB356" s="162">
        <f t="shared" si="1742"/>
        <v>0</v>
      </c>
      <c r="FC356" s="162">
        <f t="shared" si="1742"/>
        <v>0</v>
      </c>
      <c r="FD356" s="162">
        <f t="shared" si="1742"/>
        <v>0</v>
      </c>
      <c r="FE356" s="162">
        <f t="shared" si="1742"/>
        <v>0</v>
      </c>
      <c r="FF356" s="162">
        <f t="shared" si="1742"/>
        <v>0</v>
      </c>
      <c r="FG356" s="162">
        <f t="shared" si="1742"/>
        <v>0</v>
      </c>
      <c r="FH356" s="162">
        <f t="shared" si="1742"/>
        <v>0</v>
      </c>
      <c r="FI356" s="162">
        <f t="shared" si="1742"/>
        <v>0</v>
      </c>
      <c r="FJ356" s="162">
        <f t="shared" si="1742"/>
        <v>0</v>
      </c>
      <c r="FK356" s="162">
        <f t="shared" si="1742"/>
        <v>0</v>
      </c>
      <c r="FL356" s="162">
        <f t="shared" si="1742"/>
        <v>0</v>
      </c>
      <c r="FM356" s="162">
        <f t="shared" si="1742"/>
        <v>0</v>
      </c>
      <c r="FN356" s="162">
        <f t="shared" si="1742"/>
        <v>0</v>
      </c>
      <c r="FO356" s="162">
        <f t="shared" si="1742"/>
        <v>0</v>
      </c>
      <c r="FP356" s="162">
        <f t="shared" si="1742"/>
        <v>0</v>
      </c>
      <c r="FQ356" s="162">
        <f t="shared" si="1742"/>
        <v>0</v>
      </c>
      <c r="FR356" s="162">
        <f t="shared" si="1742"/>
        <v>0</v>
      </c>
      <c r="FS356" s="162">
        <f t="shared" si="1742"/>
        <v>0</v>
      </c>
      <c r="FT356" s="162">
        <f t="shared" si="1742"/>
        <v>0</v>
      </c>
      <c r="FU356" s="162">
        <f t="shared" si="1742"/>
        <v>0</v>
      </c>
      <c r="FV356" s="162">
        <f t="shared" si="1742"/>
        <v>0</v>
      </c>
      <c r="FW356" s="162">
        <f t="shared" si="1742"/>
        <v>0</v>
      </c>
      <c r="FX356" s="162">
        <f t="shared" si="1742"/>
        <v>0</v>
      </c>
      <c r="FY356" s="162">
        <f t="shared" si="1742"/>
        <v>0</v>
      </c>
      <c r="FZ356" s="162">
        <f t="shared" si="1742"/>
        <v>0</v>
      </c>
      <c r="GA356" s="162">
        <f t="shared" si="1742"/>
        <v>0</v>
      </c>
      <c r="GB356" s="162">
        <f t="shared" si="1742"/>
        <v>0</v>
      </c>
      <c r="GC356" s="162">
        <f t="shared" si="1742"/>
        <v>0</v>
      </c>
      <c r="GD356" s="162">
        <f t="shared" si="1742"/>
        <v>0</v>
      </c>
      <c r="GE356" s="162">
        <f t="shared" si="1742"/>
        <v>0</v>
      </c>
      <c r="GF356" s="162">
        <f t="shared" si="1742"/>
        <v>0</v>
      </c>
      <c r="GG356" s="162">
        <f t="shared" si="1742"/>
        <v>0</v>
      </c>
      <c r="GH356" s="162">
        <f t="shared" si="1742"/>
        <v>0</v>
      </c>
      <c r="GI356" s="162">
        <f t="shared" si="1742"/>
        <v>0</v>
      </c>
      <c r="GJ356" s="162">
        <f t="shared" si="1742"/>
        <v>0</v>
      </c>
      <c r="GK356" s="162">
        <f t="shared" si="1742"/>
        <v>0</v>
      </c>
      <c r="GL356" s="162">
        <f t="shared" si="1742"/>
        <v>0</v>
      </c>
      <c r="GM356" s="162">
        <f t="shared" si="1742"/>
        <v>0</v>
      </c>
      <c r="GN356" s="162">
        <f t="shared" si="1742"/>
        <v>0</v>
      </c>
      <c r="GO356" s="162">
        <f t="shared" si="1742"/>
        <v>0</v>
      </c>
      <c r="GP356" s="162">
        <f t="shared" si="1742"/>
        <v>0</v>
      </c>
      <c r="GQ356" s="162">
        <f t="shared" si="1742"/>
        <v>0</v>
      </c>
      <c r="GR356" s="162">
        <f t="shared" si="15"/>
        <v>0</v>
      </c>
      <c r="GS356" s="162">
        <f t="shared" ref="GS356:IN356" si="1743">E356-EV356</f>
        <v>0</v>
      </c>
      <c r="GT356" s="162">
        <f t="shared" si="1743"/>
        <v>0</v>
      </c>
      <c r="GU356" s="162">
        <f t="shared" si="1743"/>
        <v>0</v>
      </c>
      <c r="GV356" s="162">
        <f t="shared" si="1743"/>
        <v>0</v>
      </c>
      <c r="GW356" s="162">
        <f t="shared" si="1743"/>
        <v>0</v>
      </c>
      <c r="GX356" s="162">
        <f t="shared" si="1743"/>
        <v>0</v>
      </c>
      <c r="GY356" s="162">
        <f t="shared" si="1743"/>
        <v>0</v>
      </c>
      <c r="GZ356" s="162">
        <f t="shared" si="1743"/>
        <v>0</v>
      </c>
      <c r="HA356" s="162">
        <f t="shared" si="1743"/>
        <v>0</v>
      </c>
      <c r="HB356" s="162">
        <f t="shared" si="1743"/>
        <v>0</v>
      </c>
      <c r="HC356" s="162">
        <f t="shared" si="1743"/>
        <v>0</v>
      </c>
      <c r="HD356" s="162">
        <f t="shared" si="1743"/>
        <v>0</v>
      </c>
      <c r="HE356" s="162">
        <f t="shared" si="1743"/>
        <v>0</v>
      </c>
      <c r="HF356" s="162">
        <f t="shared" si="1743"/>
        <v>0</v>
      </c>
      <c r="HG356" s="162">
        <f t="shared" si="1743"/>
        <v>0</v>
      </c>
      <c r="HH356" s="162">
        <f t="shared" si="1743"/>
        <v>0</v>
      </c>
      <c r="HI356" s="162">
        <f t="shared" si="1743"/>
        <v>0</v>
      </c>
      <c r="HJ356" s="162">
        <f t="shared" si="1743"/>
        <v>0</v>
      </c>
      <c r="HK356" s="162">
        <f t="shared" si="1743"/>
        <v>0</v>
      </c>
      <c r="HL356" s="162">
        <f t="shared" si="1743"/>
        <v>0</v>
      </c>
      <c r="HM356" s="162">
        <f t="shared" si="1743"/>
        <v>0</v>
      </c>
      <c r="HN356" s="162">
        <f t="shared" si="1743"/>
        <v>0</v>
      </c>
      <c r="HO356" s="162">
        <f t="shared" si="1743"/>
        <v>0</v>
      </c>
      <c r="HP356" s="162">
        <f t="shared" si="1743"/>
        <v>0</v>
      </c>
      <c r="HQ356" s="162">
        <f t="shared" si="1743"/>
        <v>0</v>
      </c>
      <c r="HR356" s="162">
        <f t="shared" si="1743"/>
        <v>0</v>
      </c>
      <c r="HS356" s="162">
        <f t="shared" si="1743"/>
        <v>0</v>
      </c>
      <c r="HT356" s="162">
        <f t="shared" si="1743"/>
        <v>0</v>
      </c>
      <c r="HU356" s="162">
        <f t="shared" si="1743"/>
        <v>0</v>
      </c>
      <c r="HV356" s="162">
        <f t="shared" si="1743"/>
        <v>0</v>
      </c>
      <c r="HW356" s="162">
        <f t="shared" si="1743"/>
        <v>0</v>
      </c>
      <c r="HX356" s="162">
        <f t="shared" si="1743"/>
        <v>0</v>
      </c>
      <c r="HY356" s="162">
        <f t="shared" si="1743"/>
        <v>0</v>
      </c>
      <c r="HZ356" s="162">
        <f t="shared" si="1743"/>
        <v>0</v>
      </c>
      <c r="IA356" s="162">
        <f t="shared" si="1743"/>
        <v>0</v>
      </c>
      <c r="IB356" s="162">
        <f t="shared" si="1743"/>
        <v>0</v>
      </c>
      <c r="IC356" s="162">
        <f t="shared" si="1743"/>
        <v>0</v>
      </c>
      <c r="ID356" s="162">
        <f t="shared" si="1743"/>
        <v>0</v>
      </c>
      <c r="IE356" s="162">
        <f t="shared" si="1743"/>
        <v>0</v>
      </c>
      <c r="IF356" s="162">
        <f t="shared" si="1743"/>
        <v>0</v>
      </c>
      <c r="IG356" s="162">
        <f t="shared" si="1743"/>
        <v>0</v>
      </c>
      <c r="IH356" s="162">
        <f t="shared" si="1743"/>
        <v>0</v>
      </c>
      <c r="II356" s="162">
        <f t="shared" si="1743"/>
        <v>0</v>
      </c>
      <c r="IJ356" s="162">
        <f t="shared" si="1743"/>
        <v>0</v>
      </c>
      <c r="IK356" s="162">
        <f t="shared" si="1743"/>
        <v>0</v>
      </c>
      <c r="IL356" s="162">
        <f t="shared" si="1743"/>
        <v>0</v>
      </c>
      <c r="IM356" s="162">
        <f t="shared" si="1743"/>
        <v>0</v>
      </c>
      <c r="IN356" s="162">
        <f t="shared" si="1743"/>
        <v>0</v>
      </c>
      <c r="IO356" s="162">
        <f t="shared" si="17"/>
        <v>0</v>
      </c>
      <c r="IP356" s="162">
        <f t="shared" si="23"/>
        <v>0</v>
      </c>
      <c r="IQ356" s="162">
        <f t="shared" ref="IQ356:KK356" si="1744">MAX((MIN(CZ356+IP356,$IO$7))-GT356,0)</f>
        <v>0</v>
      </c>
      <c r="IR356" s="162">
        <f t="shared" si="1744"/>
        <v>0</v>
      </c>
      <c r="IS356" s="162">
        <f t="shared" si="1744"/>
        <v>0</v>
      </c>
      <c r="IT356" s="162">
        <f t="shared" si="1744"/>
        <v>0</v>
      </c>
      <c r="IU356" s="162">
        <f t="shared" si="1744"/>
        <v>0</v>
      </c>
      <c r="IV356" s="162">
        <f t="shared" si="1744"/>
        <v>0</v>
      </c>
      <c r="IW356" s="162">
        <f t="shared" si="1744"/>
        <v>0</v>
      </c>
      <c r="IX356" s="162">
        <f t="shared" si="1744"/>
        <v>0</v>
      </c>
      <c r="IY356" s="162">
        <f t="shared" si="1744"/>
        <v>0</v>
      </c>
      <c r="IZ356" s="162">
        <f t="shared" si="1744"/>
        <v>0</v>
      </c>
      <c r="JA356" s="162">
        <f t="shared" si="1744"/>
        <v>0</v>
      </c>
      <c r="JB356" s="162">
        <f t="shared" si="1744"/>
        <v>0</v>
      </c>
      <c r="JC356" s="162">
        <f t="shared" si="1744"/>
        <v>0</v>
      </c>
      <c r="JD356" s="162">
        <f t="shared" si="1744"/>
        <v>0</v>
      </c>
      <c r="JE356" s="162">
        <f t="shared" si="1744"/>
        <v>0</v>
      </c>
      <c r="JF356" s="162">
        <f t="shared" si="1744"/>
        <v>0</v>
      </c>
      <c r="JG356" s="162">
        <f t="shared" si="1744"/>
        <v>0</v>
      </c>
      <c r="JH356" s="162">
        <f t="shared" si="1744"/>
        <v>0</v>
      </c>
      <c r="JI356" s="162">
        <f t="shared" si="1744"/>
        <v>0</v>
      </c>
      <c r="JJ356" s="162">
        <f t="shared" si="1744"/>
        <v>0</v>
      </c>
      <c r="JK356" s="162">
        <f t="shared" si="1744"/>
        <v>0</v>
      </c>
      <c r="JL356" s="162">
        <f t="shared" si="1744"/>
        <v>0</v>
      </c>
      <c r="JM356" s="162">
        <f t="shared" si="1744"/>
        <v>0</v>
      </c>
      <c r="JN356" s="162">
        <f t="shared" si="1744"/>
        <v>0</v>
      </c>
      <c r="JO356" s="162">
        <f t="shared" si="1744"/>
        <v>0</v>
      </c>
      <c r="JP356" s="162">
        <f t="shared" si="1744"/>
        <v>0</v>
      </c>
      <c r="JQ356" s="162">
        <f t="shared" si="1744"/>
        <v>0</v>
      </c>
      <c r="JR356" s="162">
        <f t="shared" si="1744"/>
        <v>0</v>
      </c>
      <c r="JS356" s="162">
        <f t="shared" si="1744"/>
        <v>0</v>
      </c>
      <c r="JT356" s="162">
        <f t="shared" si="1744"/>
        <v>0</v>
      </c>
      <c r="JU356" s="162">
        <f t="shared" si="1744"/>
        <v>0</v>
      </c>
      <c r="JV356" s="162">
        <f t="shared" si="1744"/>
        <v>0</v>
      </c>
      <c r="JW356" s="162">
        <f t="shared" si="1744"/>
        <v>0</v>
      </c>
      <c r="JX356" s="162">
        <f t="shared" si="1744"/>
        <v>0</v>
      </c>
      <c r="JY356" s="162">
        <f t="shared" si="1744"/>
        <v>0</v>
      </c>
      <c r="JZ356" s="162">
        <f t="shared" si="1744"/>
        <v>0</v>
      </c>
      <c r="KA356" s="162">
        <f t="shared" si="1744"/>
        <v>0</v>
      </c>
      <c r="KB356" s="162">
        <f t="shared" si="1744"/>
        <v>0</v>
      </c>
      <c r="KC356" s="162">
        <f t="shared" si="1744"/>
        <v>0</v>
      </c>
      <c r="KD356" s="162">
        <f t="shared" si="1744"/>
        <v>0</v>
      </c>
      <c r="KE356" s="162">
        <f t="shared" si="1744"/>
        <v>0</v>
      </c>
      <c r="KF356" s="162">
        <f t="shared" si="1744"/>
        <v>0</v>
      </c>
      <c r="KG356" s="162">
        <f t="shared" si="1744"/>
        <v>0</v>
      </c>
      <c r="KH356" s="162">
        <f t="shared" si="1744"/>
        <v>0</v>
      </c>
      <c r="KI356" s="162">
        <f t="shared" si="1744"/>
        <v>0</v>
      </c>
      <c r="KJ356" s="162">
        <f t="shared" si="1744"/>
        <v>0</v>
      </c>
      <c r="KK356" s="162">
        <f t="shared" si="1744"/>
        <v>0</v>
      </c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N356" s="1"/>
    </row>
    <row r="357" ht="14.25" customHeight="1" spans="1:326" x14ac:dyDescent="0.25">
      <c r="A357" s="1">
        <v>12</v>
      </c>
      <c r="B357" s="1">
        <f t="shared" ref="B357:C357" si="1745">B356+1</f>
        <v>347</v>
      </c>
      <c r="C357" s="232">
        <f t="shared" si="1745"/>
        <v>43812</v>
      </c>
      <c r="D357" s="162">
        <f t="shared" si="9"/>
        <v>0</v>
      </c>
      <c r="E357" s="162">
        <f>(SUMIFS(Profile!$F$2:$F$17521,Profile!$B$2:$B$17521,$B357,Profile!$C$2:$C$17521,E$8))*$C$6</f>
        <v>0</v>
      </c>
      <c r="F357" s="162">
        <f>(SUMIFS(Profile!$F$2:$F$17521,Profile!$B$2:$B$17521,$B357,Profile!$C$2:$C$17521,F$8))*$C$6</f>
        <v>0</v>
      </c>
      <c r="G357" s="162">
        <f>(SUMIFS(Profile!$F$2:$F$17521,Profile!$B$2:$B$17521,$B357,Profile!$C$2:$C$17521,G$8))*$C$6</f>
        <v>0</v>
      </c>
      <c r="H357" s="162">
        <f>(SUMIFS(Profile!$F$2:$F$17521,Profile!$B$2:$B$17521,$B357,Profile!$C$2:$C$17521,H$8))*$C$6</f>
        <v>0</v>
      </c>
      <c r="I357" s="162">
        <f>(SUMIFS(Profile!$F$2:$F$17521,Profile!$B$2:$B$17521,$B357,Profile!$C$2:$C$17521,I$8))*$C$6</f>
        <v>0</v>
      </c>
      <c r="J357" s="162">
        <f>(SUMIFS(Profile!$F$2:$F$17521,Profile!$B$2:$B$17521,$B357,Profile!$C$2:$C$17521,J$8))*$C$6</f>
        <v>0</v>
      </c>
      <c r="K357" s="162">
        <f>(SUMIFS(Profile!$F$2:$F$17521,Profile!$B$2:$B$17521,$B357,Profile!$C$2:$C$17521,K$8))*$C$6</f>
        <v>0</v>
      </c>
      <c r="L357" s="162">
        <f>(SUMIFS(Profile!$F$2:$F$17521,Profile!$B$2:$B$17521,$B357,Profile!$C$2:$C$17521,L$8))*$C$6</f>
        <v>0</v>
      </c>
      <c r="M357" s="162">
        <f>(SUMIFS(Profile!$F$2:$F$17521,Profile!$B$2:$B$17521,$B357,Profile!$C$2:$C$17521,M$8))*$C$6</f>
        <v>0</v>
      </c>
      <c r="N357" s="162">
        <f>(SUMIFS(Profile!$F$2:$F$17521,Profile!$B$2:$B$17521,$B357,Profile!$C$2:$C$17521,N$8))*$C$6</f>
        <v>0</v>
      </c>
      <c r="O357" s="162">
        <f>(SUMIFS(Profile!$F$2:$F$17521,Profile!$B$2:$B$17521,$B357,Profile!$C$2:$C$17521,O$8))*$C$6</f>
        <v>0</v>
      </c>
      <c r="P357" s="162">
        <f>(SUMIFS(Profile!$F$2:$F$17521,Profile!$B$2:$B$17521,$B357,Profile!$C$2:$C$17521,P$8))*$C$6</f>
        <v>0</v>
      </c>
      <c r="Q357" s="162">
        <f>(SUMIFS(Profile!$F$2:$F$17521,Profile!$B$2:$B$17521,$B357,Profile!$C$2:$C$17521,Q$8))*$C$6</f>
        <v>0</v>
      </c>
      <c r="R357" s="162">
        <f>(SUMIFS(Profile!$F$2:$F$17521,Profile!$B$2:$B$17521,$B357,Profile!$C$2:$C$17521,R$8))*$C$6</f>
        <v>0</v>
      </c>
      <c r="S357" s="162">
        <f>(SUMIFS(Profile!$F$2:$F$17521,Profile!$B$2:$B$17521,$B357,Profile!$C$2:$C$17521,S$8))*$C$6</f>
        <v>0</v>
      </c>
      <c r="T357" s="162">
        <f>(SUMIFS(Profile!$F$2:$F$17521,Profile!$B$2:$B$17521,$B357,Profile!$C$2:$C$17521,T$8))*$C$6</f>
        <v>0</v>
      </c>
      <c r="U357" s="162">
        <f>(SUMIFS(Profile!$F$2:$F$17521,Profile!$B$2:$B$17521,$B357,Profile!$C$2:$C$17521,U$8))*$C$6</f>
        <v>0</v>
      </c>
      <c r="V357" s="162">
        <f>(SUMIFS(Profile!$F$2:$F$17521,Profile!$B$2:$B$17521,$B357,Profile!$C$2:$C$17521,V$8))*$C$6</f>
        <v>0</v>
      </c>
      <c r="W357" s="162">
        <f>(SUMIFS(Profile!$F$2:$F$17521,Profile!$B$2:$B$17521,$B357,Profile!$C$2:$C$17521,W$8))*$C$6</f>
        <v>0</v>
      </c>
      <c r="X357" s="162">
        <f>(SUMIFS(Profile!$F$2:$F$17521,Profile!$B$2:$B$17521,$B357,Profile!$C$2:$C$17521,X$8))*$C$6</f>
        <v>0</v>
      </c>
      <c r="Y357" s="162">
        <f>(SUMIFS(Profile!$F$2:$F$17521,Profile!$B$2:$B$17521,$B357,Profile!$C$2:$C$17521,Y$8))*$C$6</f>
        <v>0</v>
      </c>
      <c r="Z357" s="162">
        <f>(SUMIFS(Profile!$F$2:$F$17521,Profile!$B$2:$B$17521,$B357,Profile!$C$2:$C$17521,Z$8))*$C$6</f>
        <v>0</v>
      </c>
      <c r="AA357" s="162">
        <f>(SUMIFS(Profile!$F$2:$F$17521,Profile!$B$2:$B$17521,$B357,Profile!$C$2:$C$17521,AA$8))*$C$6</f>
        <v>0</v>
      </c>
      <c r="AB357" s="162">
        <f>(SUMIFS(Profile!$F$2:$F$17521,Profile!$B$2:$B$17521,$B357,Profile!$C$2:$C$17521,AB$8))*$C$6</f>
        <v>0</v>
      </c>
      <c r="AC357" s="162">
        <f>(SUMIFS(Profile!$F$2:$F$17521,Profile!$B$2:$B$17521,$B357,Profile!$C$2:$C$17521,AC$8))*$C$6</f>
        <v>0</v>
      </c>
      <c r="AD357" s="162">
        <f>(SUMIFS(Profile!$F$2:$F$17521,Profile!$B$2:$B$17521,$B357,Profile!$C$2:$C$17521,AD$8))*$C$6</f>
        <v>0</v>
      </c>
      <c r="AE357" s="162">
        <f>(SUMIFS(Profile!$F$2:$F$17521,Profile!$B$2:$B$17521,$B357,Profile!$C$2:$C$17521,AE$8))*$C$6</f>
        <v>0</v>
      </c>
      <c r="AF357" s="162">
        <f>(SUMIFS(Profile!$F$2:$F$17521,Profile!$B$2:$B$17521,$B357,Profile!$C$2:$C$17521,AF$8))*$C$6</f>
        <v>0</v>
      </c>
      <c r="AG357" s="162">
        <f>(SUMIFS(Profile!$F$2:$F$17521,Profile!$B$2:$B$17521,$B357,Profile!$C$2:$C$17521,AG$8))*$C$6</f>
        <v>0</v>
      </c>
      <c r="AH357" s="162">
        <f>(SUMIFS(Profile!$F$2:$F$17521,Profile!$B$2:$B$17521,$B357,Profile!$C$2:$C$17521,AH$8))*$C$6</f>
        <v>0</v>
      </c>
      <c r="AI357" s="162">
        <f>(SUMIFS(Profile!$F$2:$F$17521,Profile!$B$2:$B$17521,$B357,Profile!$C$2:$C$17521,AI$8))*$C$6</f>
        <v>0</v>
      </c>
      <c r="AJ357" s="162">
        <f>(SUMIFS(Profile!$F$2:$F$17521,Profile!$B$2:$B$17521,$B357,Profile!$C$2:$C$17521,AJ$8))*$C$6</f>
        <v>0</v>
      </c>
      <c r="AK357" s="162">
        <f>(SUMIFS(Profile!$F$2:$F$17521,Profile!$B$2:$B$17521,$B357,Profile!$C$2:$C$17521,AK$8))*$C$6</f>
        <v>0</v>
      </c>
      <c r="AL357" s="162">
        <f>(SUMIFS(Profile!$F$2:$F$17521,Profile!$B$2:$B$17521,$B357,Profile!$C$2:$C$17521,AL$8))*$C$6</f>
        <v>0</v>
      </c>
      <c r="AM357" s="162">
        <f>(SUMIFS(Profile!$F$2:$F$17521,Profile!$B$2:$B$17521,$B357,Profile!$C$2:$C$17521,AM$8))*$C$6</f>
        <v>0</v>
      </c>
      <c r="AN357" s="162">
        <f>(SUMIFS(Profile!$F$2:$F$17521,Profile!$B$2:$B$17521,$B357,Profile!$C$2:$C$17521,AN$8))*$C$6</f>
        <v>0</v>
      </c>
      <c r="AO357" s="162">
        <f>(SUMIFS(Profile!$F$2:$F$17521,Profile!$B$2:$B$17521,$B357,Profile!$C$2:$C$17521,AO$8))*$C$6</f>
        <v>0</v>
      </c>
      <c r="AP357" s="162">
        <f>(SUMIFS(Profile!$F$2:$F$17521,Profile!$B$2:$B$17521,$B357,Profile!$C$2:$C$17521,AP$8))*$C$6</f>
        <v>0</v>
      </c>
      <c r="AQ357" s="162">
        <f>(SUMIFS(Profile!$F$2:$F$17521,Profile!$B$2:$B$17521,$B357,Profile!$C$2:$C$17521,AQ$8))*$C$6</f>
        <v>0</v>
      </c>
      <c r="AR357" s="162">
        <f>(SUMIFS(Profile!$F$2:$F$17521,Profile!$B$2:$B$17521,$B357,Profile!$C$2:$C$17521,AR$8))*$C$6</f>
        <v>0</v>
      </c>
      <c r="AS357" s="162">
        <f>(SUMIFS(Profile!$F$2:$F$17521,Profile!$B$2:$B$17521,$B357,Profile!$C$2:$C$17521,AS$8))*$C$6</f>
        <v>0</v>
      </c>
      <c r="AT357" s="162">
        <f>(SUMIFS(Profile!$F$2:$F$17521,Profile!$B$2:$B$17521,$B357,Profile!$C$2:$C$17521,AT$8))*$C$6</f>
        <v>0</v>
      </c>
      <c r="AU357" s="162">
        <f>(SUMIFS(Profile!$F$2:$F$17521,Profile!$B$2:$B$17521,$B357,Profile!$C$2:$C$17521,AU$8))*$C$6</f>
        <v>0</v>
      </c>
      <c r="AV357" s="162">
        <f>(SUMIFS(Profile!$F$2:$F$17521,Profile!$B$2:$B$17521,$B357,Profile!$C$2:$C$17521,AV$8))*$C$6</f>
        <v>0</v>
      </c>
      <c r="AW357" s="162">
        <f>(SUMIFS(Profile!$F$2:$F$17521,Profile!$B$2:$B$17521,$B357,Profile!$C$2:$C$17521,AW$8))*$C$6</f>
        <v>0</v>
      </c>
      <c r="AX357" s="162">
        <f>(SUMIFS(Profile!$F$2:$F$17521,Profile!$B$2:$B$17521,$B357,Profile!$C$2:$C$17521,AX$8))*$C$6</f>
        <v>0</v>
      </c>
      <c r="AY357" s="162">
        <f>(SUMIFS(Profile!$F$2:$F$17521,Profile!$B$2:$B$17521,$B357,Profile!$C$2:$C$17521,AY$8))*$C$6</f>
        <v>0</v>
      </c>
      <c r="AZ357" s="162">
        <f>(SUMIFS(Profile!$F$2:$F$17521,Profile!$B$2:$B$17521,$B357,Profile!$C$2:$C$17521,AZ$8))*$C$6</f>
        <v>0</v>
      </c>
      <c r="BA357" s="162">
        <f t="shared" si="10"/>
        <v>0</v>
      </c>
      <c r="BB357" s="162">
        <f>(SUMIFS(Profile!$E$2:$E$17521,Profile!$B$2:$B$17521,$B357,Profile!$C$2:$C$17521,BB$8))*$C$9</f>
        <v>0</v>
      </c>
      <c r="BC357" s="162">
        <f>(SUMIFS(Profile!$E$2:$E$17521,Profile!$B$2:$B$17521,$B357,Profile!$C$2:$C$17521,BC$8))*$C$9</f>
        <v>0</v>
      </c>
      <c r="BD357" s="162">
        <f>(SUMIFS(Profile!$E$2:$E$17521,Profile!$B$2:$B$17521,$B357,Profile!$C$2:$C$17521,BD$8))*$C$9</f>
        <v>0</v>
      </c>
      <c r="BE357" s="162">
        <f>(SUMIFS(Profile!$E$2:$E$17521,Profile!$B$2:$B$17521,$B357,Profile!$C$2:$C$17521,BE$8))*$C$9</f>
        <v>0</v>
      </c>
      <c r="BF357" s="162">
        <f>(SUMIFS(Profile!$E$2:$E$17521,Profile!$B$2:$B$17521,$B357,Profile!$C$2:$C$17521,BF$8))*$C$9</f>
        <v>0</v>
      </c>
      <c r="BG357" s="162">
        <f>(SUMIFS(Profile!$E$2:$E$17521,Profile!$B$2:$B$17521,$B357,Profile!$C$2:$C$17521,BG$8))*$C$9</f>
        <v>0</v>
      </c>
      <c r="BH357" s="162">
        <f>(SUMIFS(Profile!$E$2:$E$17521,Profile!$B$2:$B$17521,$B357,Profile!$C$2:$C$17521,BH$8))*$C$9</f>
        <v>0</v>
      </c>
      <c r="BI357" s="162">
        <f>(SUMIFS(Profile!$E$2:$E$17521,Profile!$B$2:$B$17521,$B357,Profile!$C$2:$C$17521,BI$8))*$C$9</f>
        <v>0</v>
      </c>
      <c r="BJ357" s="162">
        <f>(SUMIFS(Profile!$E$2:$E$17521,Profile!$B$2:$B$17521,$B357,Profile!$C$2:$C$17521,BJ$8))*$C$9</f>
        <v>0</v>
      </c>
      <c r="BK357" s="162">
        <f>(SUMIFS(Profile!$E$2:$E$17521,Profile!$B$2:$B$17521,$B357,Profile!$C$2:$C$17521,BK$8))*$C$9</f>
        <v>0</v>
      </c>
      <c r="BL357" s="162">
        <f>(SUMIFS(Profile!$E$2:$E$17521,Profile!$B$2:$B$17521,$B357,Profile!$C$2:$C$17521,BL$8))*$C$9</f>
        <v>0</v>
      </c>
      <c r="BM357" s="162">
        <f>(SUMIFS(Profile!$E$2:$E$17521,Profile!$B$2:$B$17521,$B357,Profile!$C$2:$C$17521,BM$8))*$C$9</f>
        <v>0</v>
      </c>
      <c r="BN357" s="162">
        <f>(SUMIFS(Profile!$E$2:$E$17521,Profile!$B$2:$B$17521,$B357,Profile!$C$2:$C$17521,BN$8))*$C$9</f>
        <v>0</v>
      </c>
      <c r="BO357" s="162">
        <f>(SUMIFS(Profile!$E$2:$E$17521,Profile!$B$2:$B$17521,$B357,Profile!$C$2:$C$17521,BO$8))*$C$9</f>
        <v>0</v>
      </c>
      <c r="BP357" s="162">
        <f>(SUMIFS(Profile!$E$2:$E$17521,Profile!$B$2:$B$17521,$B357,Profile!$C$2:$C$17521,BP$8))*$C$9</f>
        <v>0</v>
      </c>
      <c r="BQ357" s="162">
        <f>(SUMIFS(Profile!$E$2:$E$17521,Profile!$B$2:$B$17521,$B357,Profile!$C$2:$C$17521,BQ$8))*$C$9</f>
        <v>0</v>
      </c>
      <c r="BR357" s="162">
        <f>(SUMIFS(Profile!$E$2:$E$17521,Profile!$B$2:$B$17521,$B357,Profile!$C$2:$C$17521,BR$8))*$C$9</f>
        <v>0</v>
      </c>
      <c r="BS357" s="162">
        <f>(SUMIFS(Profile!$E$2:$E$17521,Profile!$B$2:$B$17521,$B357,Profile!$C$2:$C$17521,BS$8))*$C$9</f>
        <v>0</v>
      </c>
      <c r="BT357" s="162">
        <f>(SUMIFS(Profile!$E$2:$E$17521,Profile!$B$2:$B$17521,$B357,Profile!$C$2:$C$17521,BT$8))*$C$9</f>
        <v>0</v>
      </c>
      <c r="BU357" s="162">
        <f>(SUMIFS(Profile!$E$2:$E$17521,Profile!$B$2:$B$17521,$B357,Profile!$C$2:$C$17521,BU$8))*$C$9</f>
        <v>0</v>
      </c>
      <c r="BV357" s="162">
        <f>(SUMIFS(Profile!$E$2:$E$17521,Profile!$B$2:$B$17521,$B357,Profile!$C$2:$C$17521,BV$8))*$C$9</f>
        <v>0</v>
      </c>
      <c r="BW357" s="162">
        <f>(SUMIFS(Profile!$E$2:$E$17521,Profile!$B$2:$B$17521,$B357,Profile!$C$2:$C$17521,BW$8))*$C$9</f>
        <v>0</v>
      </c>
      <c r="BX357" s="162">
        <f>(SUMIFS(Profile!$E$2:$E$17521,Profile!$B$2:$B$17521,$B357,Profile!$C$2:$C$17521,BX$8))*$C$9</f>
        <v>0</v>
      </c>
      <c r="BY357" s="162">
        <f>(SUMIFS(Profile!$E$2:$E$17521,Profile!$B$2:$B$17521,$B357,Profile!$C$2:$C$17521,BY$8))*$C$9</f>
        <v>0</v>
      </c>
      <c r="BZ357" s="162">
        <f>(SUMIFS(Profile!$E$2:$E$17521,Profile!$B$2:$B$17521,$B357,Profile!$C$2:$C$17521,BZ$8))*$C$9</f>
        <v>0</v>
      </c>
      <c r="CA357" s="162">
        <f>(SUMIFS(Profile!$E$2:$E$17521,Profile!$B$2:$B$17521,$B357,Profile!$C$2:$C$17521,CA$8))*$C$9</f>
        <v>0</v>
      </c>
      <c r="CB357" s="162">
        <f>(SUMIFS(Profile!$E$2:$E$17521,Profile!$B$2:$B$17521,$B357,Profile!$C$2:$C$17521,CB$8))*$C$9</f>
        <v>0</v>
      </c>
      <c r="CC357" s="162">
        <f>(SUMIFS(Profile!$E$2:$E$17521,Profile!$B$2:$B$17521,$B357,Profile!$C$2:$C$17521,CC$8))*$C$9</f>
        <v>0</v>
      </c>
      <c r="CD357" s="162">
        <f>(SUMIFS(Profile!$E$2:$E$17521,Profile!$B$2:$B$17521,$B357,Profile!$C$2:$C$17521,CD$8))*$C$9</f>
        <v>0</v>
      </c>
      <c r="CE357" s="162">
        <f>(SUMIFS(Profile!$E$2:$E$17521,Profile!$B$2:$B$17521,$B357,Profile!$C$2:$C$17521,CE$8))*$C$9</f>
        <v>0</v>
      </c>
      <c r="CF357" s="162">
        <f>(SUMIFS(Profile!$E$2:$E$17521,Profile!$B$2:$B$17521,$B357,Profile!$C$2:$C$17521,CF$8))*$C$9</f>
        <v>0</v>
      </c>
      <c r="CG357" s="162">
        <f>(SUMIFS(Profile!$E$2:$E$17521,Profile!$B$2:$B$17521,$B357,Profile!$C$2:$C$17521,CG$8))*$C$9</f>
        <v>0</v>
      </c>
      <c r="CH357" s="162">
        <f>(SUMIFS(Profile!$E$2:$E$17521,Profile!$B$2:$B$17521,$B357,Profile!$C$2:$C$17521,CH$8))*$C$9</f>
        <v>0</v>
      </c>
      <c r="CI357" s="162">
        <f>(SUMIFS(Profile!$E$2:$E$17521,Profile!$B$2:$B$17521,$B357,Profile!$C$2:$C$17521,CI$8))*$C$9</f>
        <v>0</v>
      </c>
      <c r="CJ357" s="162">
        <f>(SUMIFS(Profile!$E$2:$E$17521,Profile!$B$2:$B$17521,$B357,Profile!$C$2:$C$17521,CJ$8))*$C$9</f>
        <v>0</v>
      </c>
      <c r="CK357" s="162">
        <f>(SUMIFS(Profile!$E$2:$E$17521,Profile!$B$2:$B$17521,$B357,Profile!$C$2:$C$17521,CK$8))*$C$9</f>
        <v>0</v>
      </c>
      <c r="CL357" s="162">
        <f>(SUMIFS(Profile!$E$2:$E$17521,Profile!$B$2:$B$17521,$B357,Profile!$C$2:$C$17521,CL$8))*$C$9</f>
        <v>0</v>
      </c>
      <c r="CM357" s="162">
        <f>(SUMIFS(Profile!$E$2:$E$17521,Profile!$B$2:$B$17521,$B357,Profile!$C$2:$C$17521,CM$8))*$C$9</f>
        <v>0</v>
      </c>
      <c r="CN357" s="162">
        <f>(SUMIFS(Profile!$E$2:$E$17521,Profile!$B$2:$B$17521,$B357,Profile!$C$2:$C$17521,CN$8))*$C$9</f>
        <v>0</v>
      </c>
      <c r="CO357" s="162">
        <f>(SUMIFS(Profile!$E$2:$E$17521,Profile!$B$2:$B$17521,$B357,Profile!$C$2:$C$17521,CO$8))*$C$9</f>
        <v>0</v>
      </c>
      <c r="CP357" s="162">
        <f>(SUMIFS(Profile!$E$2:$E$17521,Profile!$B$2:$B$17521,$B357,Profile!$C$2:$C$17521,CP$8))*$C$9</f>
        <v>0</v>
      </c>
      <c r="CQ357" s="162">
        <f>(SUMIFS(Profile!$E$2:$E$17521,Profile!$B$2:$B$17521,$B357,Profile!$C$2:$C$17521,CQ$8))*$C$9</f>
        <v>0</v>
      </c>
      <c r="CR357" s="162">
        <f>(SUMIFS(Profile!$E$2:$E$17521,Profile!$B$2:$B$17521,$B357,Profile!$C$2:$C$17521,CR$8))*$C$9</f>
        <v>0</v>
      </c>
      <c r="CS357" s="162">
        <f>(SUMIFS(Profile!$E$2:$E$17521,Profile!$B$2:$B$17521,$B357,Profile!$C$2:$C$17521,CS$8))*$C$9</f>
        <v>0</v>
      </c>
      <c r="CT357" s="162">
        <f>(SUMIFS(Profile!$E$2:$E$17521,Profile!$B$2:$B$17521,$B357,Profile!$C$2:$C$17521,CT$8))*$C$9</f>
        <v>0</v>
      </c>
      <c r="CU357" s="162">
        <f>(SUMIFS(Profile!$E$2:$E$17521,Profile!$B$2:$B$17521,$B357,Profile!$C$2:$C$17521,CU$8))*$C$9</f>
        <v>0</v>
      </c>
      <c r="CV357" s="162">
        <f>(SUMIFS(Profile!$E$2:$E$17521,Profile!$B$2:$B$17521,$B357,Profile!$C$2:$C$17521,CV$8))*$C$9</f>
        <v>0</v>
      </c>
      <c r="CW357" s="162">
        <f>(SUMIFS(Profile!$E$2:$E$17521,Profile!$B$2:$B$17521,$B357,Profile!$C$2:$C$17521,CW$8))*$C$9</f>
        <v>0</v>
      </c>
      <c r="CX357" s="162">
        <f t="shared" si="11"/>
        <v>0</v>
      </c>
      <c r="CY357" s="162">
        <f t="shared" ref="CY357:ET357" si="1746">MAX(BB357-E357,0)</f>
        <v>0</v>
      </c>
      <c r="CZ357" s="162">
        <f t="shared" si="1746"/>
        <v>0</v>
      </c>
      <c r="DA357" s="162">
        <f t="shared" si="1746"/>
        <v>0</v>
      </c>
      <c r="DB357" s="162">
        <f t="shared" si="1746"/>
        <v>0</v>
      </c>
      <c r="DC357" s="162">
        <f t="shared" si="1746"/>
        <v>0</v>
      </c>
      <c r="DD357" s="162">
        <f t="shared" si="1746"/>
        <v>0</v>
      </c>
      <c r="DE357" s="162">
        <f t="shared" si="1746"/>
        <v>0</v>
      </c>
      <c r="DF357" s="162">
        <f t="shared" si="1746"/>
        <v>0</v>
      </c>
      <c r="DG357" s="162">
        <f t="shared" si="1746"/>
        <v>0</v>
      </c>
      <c r="DH357" s="162">
        <f t="shared" si="1746"/>
        <v>0</v>
      </c>
      <c r="DI357" s="162">
        <f t="shared" si="1746"/>
        <v>0</v>
      </c>
      <c r="DJ357" s="162">
        <f t="shared" si="1746"/>
        <v>0</v>
      </c>
      <c r="DK357" s="162">
        <f t="shared" si="1746"/>
        <v>0</v>
      </c>
      <c r="DL357" s="162">
        <f t="shared" si="1746"/>
        <v>0</v>
      </c>
      <c r="DM357" s="162">
        <f t="shared" si="1746"/>
        <v>0</v>
      </c>
      <c r="DN357" s="162">
        <f t="shared" si="1746"/>
        <v>0</v>
      </c>
      <c r="DO357" s="162">
        <f t="shared" si="1746"/>
        <v>0</v>
      </c>
      <c r="DP357" s="162">
        <f t="shared" si="1746"/>
        <v>0</v>
      </c>
      <c r="DQ357" s="162">
        <f t="shared" si="1746"/>
        <v>0</v>
      </c>
      <c r="DR357" s="162">
        <f t="shared" si="1746"/>
        <v>0</v>
      </c>
      <c r="DS357" s="162">
        <f t="shared" si="1746"/>
        <v>0</v>
      </c>
      <c r="DT357" s="162">
        <f t="shared" si="1746"/>
        <v>0</v>
      </c>
      <c r="DU357" s="162">
        <f t="shared" si="1746"/>
        <v>0</v>
      </c>
      <c r="DV357" s="162">
        <f t="shared" si="1746"/>
        <v>0</v>
      </c>
      <c r="DW357" s="162">
        <f t="shared" si="1746"/>
        <v>0</v>
      </c>
      <c r="DX357" s="162">
        <f t="shared" si="1746"/>
        <v>0</v>
      </c>
      <c r="DY357" s="162">
        <f t="shared" si="1746"/>
        <v>0</v>
      </c>
      <c r="DZ357" s="162">
        <f t="shared" si="1746"/>
        <v>0</v>
      </c>
      <c r="EA357" s="162">
        <f t="shared" si="1746"/>
        <v>0</v>
      </c>
      <c r="EB357" s="162">
        <f t="shared" si="1746"/>
        <v>0</v>
      </c>
      <c r="EC357" s="162">
        <f t="shared" si="1746"/>
        <v>0</v>
      </c>
      <c r="ED357" s="162">
        <f t="shared" si="1746"/>
        <v>0</v>
      </c>
      <c r="EE357" s="162">
        <f t="shared" si="1746"/>
        <v>0</v>
      </c>
      <c r="EF357" s="162">
        <f t="shared" si="1746"/>
        <v>0</v>
      </c>
      <c r="EG357" s="162">
        <f t="shared" si="1746"/>
        <v>0</v>
      </c>
      <c r="EH357" s="162">
        <f t="shared" si="1746"/>
        <v>0</v>
      </c>
      <c r="EI357" s="162">
        <f t="shared" si="1746"/>
        <v>0</v>
      </c>
      <c r="EJ357" s="162">
        <f t="shared" si="1746"/>
        <v>0</v>
      </c>
      <c r="EK357" s="162">
        <f t="shared" si="1746"/>
        <v>0</v>
      </c>
      <c r="EL357" s="162">
        <f t="shared" si="1746"/>
        <v>0</v>
      </c>
      <c r="EM357" s="162">
        <f t="shared" si="1746"/>
        <v>0</v>
      </c>
      <c r="EN357" s="162">
        <f t="shared" si="1746"/>
        <v>0</v>
      </c>
      <c r="EO357" s="162">
        <f t="shared" si="1746"/>
        <v>0</v>
      </c>
      <c r="EP357" s="162">
        <f t="shared" si="1746"/>
        <v>0</v>
      </c>
      <c r="EQ357" s="162">
        <f t="shared" si="1746"/>
        <v>0</v>
      </c>
      <c r="ER357" s="162">
        <f t="shared" si="1746"/>
        <v>0</v>
      </c>
      <c r="ES357" s="162">
        <f t="shared" si="1746"/>
        <v>0</v>
      </c>
      <c r="ET357" s="162">
        <f t="shared" si="1746"/>
        <v>0</v>
      </c>
      <c r="EU357" s="162">
        <f t="shared" si="13"/>
        <v>0</v>
      </c>
      <c r="EV357" s="162">
        <f t="shared" ref="EV357:GQ357" si="1747">BB357-CY357</f>
        <v>0</v>
      </c>
      <c r="EW357" s="162">
        <f t="shared" si="1747"/>
        <v>0</v>
      </c>
      <c r="EX357" s="162">
        <f t="shared" si="1747"/>
        <v>0</v>
      </c>
      <c r="EY357" s="162">
        <f t="shared" si="1747"/>
        <v>0</v>
      </c>
      <c r="EZ357" s="162">
        <f t="shared" si="1747"/>
        <v>0</v>
      </c>
      <c r="FA357" s="162">
        <f t="shared" si="1747"/>
        <v>0</v>
      </c>
      <c r="FB357" s="162">
        <f t="shared" si="1747"/>
        <v>0</v>
      </c>
      <c r="FC357" s="162">
        <f t="shared" si="1747"/>
        <v>0</v>
      </c>
      <c r="FD357" s="162">
        <f t="shared" si="1747"/>
        <v>0</v>
      </c>
      <c r="FE357" s="162">
        <f t="shared" si="1747"/>
        <v>0</v>
      </c>
      <c r="FF357" s="162">
        <f t="shared" si="1747"/>
        <v>0</v>
      </c>
      <c r="FG357" s="162">
        <f t="shared" si="1747"/>
        <v>0</v>
      </c>
      <c r="FH357" s="162">
        <f t="shared" si="1747"/>
        <v>0</v>
      </c>
      <c r="FI357" s="162">
        <f t="shared" si="1747"/>
        <v>0</v>
      </c>
      <c r="FJ357" s="162">
        <f t="shared" si="1747"/>
        <v>0</v>
      </c>
      <c r="FK357" s="162">
        <f t="shared" si="1747"/>
        <v>0</v>
      </c>
      <c r="FL357" s="162">
        <f t="shared" si="1747"/>
        <v>0</v>
      </c>
      <c r="FM357" s="162">
        <f t="shared" si="1747"/>
        <v>0</v>
      </c>
      <c r="FN357" s="162">
        <f t="shared" si="1747"/>
        <v>0</v>
      </c>
      <c r="FO357" s="162">
        <f t="shared" si="1747"/>
        <v>0</v>
      </c>
      <c r="FP357" s="162">
        <f t="shared" si="1747"/>
        <v>0</v>
      </c>
      <c r="FQ357" s="162">
        <f t="shared" si="1747"/>
        <v>0</v>
      </c>
      <c r="FR357" s="162">
        <f t="shared" si="1747"/>
        <v>0</v>
      </c>
      <c r="FS357" s="162">
        <f t="shared" si="1747"/>
        <v>0</v>
      </c>
      <c r="FT357" s="162">
        <f t="shared" si="1747"/>
        <v>0</v>
      </c>
      <c r="FU357" s="162">
        <f t="shared" si="1747"/>
        <v>0</v>
      </c>
      <c r="FV357" s="162">
        <f t="shared" si="1747"/>
        <v>0</v>
      </c>
      <c r="FW357" s="162">
        <f t="shared" si="1747"/>
        <v>0</v>
      </c>
      <c r="FX357" s="162">
        <f t="shared" si="1747"/>
        <v>0</v>
      </c>
      <c r="FY357" s="162">
        <f t="shared" si="1747"/>
        <v>0</v>
      </c>
      <c r="FZ357" s="162">
        <f t="shared" si="1747"/>
        <v>0</v>
      </c>
      <c r="GA357" s="162">
        <f t="shared" si="1747"/>
        <v>0</v>
      </c>
      <c r="GB357" s="162">
        <f t="shared" si="1747"/>
        <v>0</v>
      </c>
      <c r="GC357" s="162">
        <f t="shared" si="1747"/>
        <v>0</v>
      </c>
      <c r="GD357" s="162">
        <f t="shared" si="1747"/>
        <v>0</v>
      </c>
      <c r="GE357" s="162">
        <f t="shared" si="1747"/>
        <v>0</v>
      </c>
      <c r="GF357" s="162">
        <f t="shared" si="1747"/>
        <v>0</v>
      </c>
      <c r="GG357" s="162">
        <f t="shared" si="1747"/>
        <v>0</v>
      </c>
      <c r="GH357" s="162">
        <f t="shared" si="1747"/>
        <v>0</v>
      </c>
      <c r="GI357" s="162">
        <f t="shared" si="1747"/>
        <v>0</v>
      </c>
      <c r="GJ357" s="162">
        <f t="shared" si="1747"/>
        <v>0</v>
      </c>
      <c r="GK357" s="162">
        <f t="shared" si="1747"/>
        <v>0</v>
      </c>
      <c r="GL357" s="162">
        <f t="shared" si="1747"/>
        <v>0</v>
      </c>
      <c r="GM357" s="162">
        <f t="shared" si="1747"/>
        <v>0</v>
      </c>
      <c r="GN357" s="162">
        <f t="shared" si="1747"/>
        <v>0</v>
      </c>
      <c r="GO357" s="162">
        <f t="shared" si="1747"/>
        <v>0</v>
      </c>
      <c r="GP357" s="162">
        <f t="shared" si="1747"/>
        <v>0</v>
      </c>
      <c r="GQ357" s="162">
        <f t="shared" si="1747"/>
        <v>0</v>
      </c>
      <c r="GR357" s="162">
        <f t="shared" si="15"/>
        <v>0</v>
      </c>
      <c r="GS357" s="162">
        <f t="shared" ref="GS357:IN357" si="1748">E357-EV357</f>
        <v>0</v>
      </c>
      <c r="GT357" s="162">
        <f t="shared" si="1748"/>
        <v>0</v>
      </c>
      <c r="GU357" s="162">
        <f t="shared" si="1748"/>
        <v>0</v>
      </c>
      <c r="GV357" s="162">
        <f t="shared" si="1748"/>
        <v>0</v>
      </c>
      <c r="GW357" s="162">
        <f t="shared" si="1748"/>
        <v>0</v>
      </c>
      <c r="GX357" s="162">
        <f t="shared" si="1748"/>
        <v>0</v>
      </c>
      <c r="GY357" s="162">
        <f t="shared" si="1748"/>
        <v>0</v>
      </c>
      <c r="GZ357" s="162">
        <f t="shared" si="1748"/>
        <v>0</v>
      </c>
      <c r="HA357" s="162">
        <f t="shared" si="1748"/>
        <v>0</v>
      </c>
      <c r="HB357" s="162">
        <f t="shared" si="1748"/>
        <v>0</v>
      </c>
      <c r="HC357" s="162">
        <f t="shared" si="1748"/>
        <v>0</v>
      </c>
      <c r="HD357" s="162">
        <f t="shared" si="1748"/>
        <v>0</v>
      </c>
      <c r="HE357" s="162">
        <f t="shared" si="1748"/>
        <v>0</v>
      </c>
      <c r="HF357" s="162">
        <f t="shared" si="1748"/>
        <v>0</v>
      </c>
      <c r="HG357" s="162">
        <f t="shared" si="1748"/>
        <v>0</v>
      </c>
      <c r="HH357" s="162">
        <f t="shared" si="1748"/>
        <v>0</v>
      </c>
      <c r="HI357" s="162">
        <f t="shared" si="1748"/>
        <v>0</v>
      </c>
      <c r="HJ357" s="162">
        <f t="shared" si="1748"/>
        <v>0</v>
      </c>
      <c r="HK357" s="162">
        <f t="shared" si="1748"/>
        <v>0</v>
      </c>
      <c r="HL357" s="162">
        <f t="shared" si="1748"/>
        <v>0</v>
      </c>
      <c r="HM357" s="162">
        <f t="shared" si="1748"/>
        <v>0</v>
      </c>
      <c r="HN357" s="162">
        <f t="shared" si="1748"/>
        <v>0</v>
      </c>
      <c r="HO357" s="162">
        <f t="shared" si="1748"/>
        <v>0</v>
      </c>
      <c r="HP357" s="162">
        <f t="shared" si="1748"/>
        <v>0</v>
      </c>
      <c r="HQ357" s="162">
        <f t="shared" si="1748"/>
        <v>0</v>
      </c>
      <c r="HR357" s="162">
        <f t="shared" si="1748"/>
        <v>0</v>
      </c>
      <c r="HS357" s="162">
        <f t="shared" si="1748"/>
        <v>0</v>
      </c>
      <c r="HT357" s="162">
        <f t="shared" si="1748"/>
        <v>0</v>
      </c>
      <c r="HU357" s="162">
        <f t="shared" si="1748"/>
        <v>0</v>
      </c>
      <c r="HV357" s="162">
        <f t="shared" si="1748"/>
        <v>0</v>
      </c>
      <c r="HW357" s="162">
        <f t="shared" si="1748"/>
        <v>0</v>
      </c>
      <c r="HX357" s="162">
        <f t="shared" si="1748"/>
        <v>0</v>
      </c>
      <c r="HY357" s="162">
        <f t="shared" si="1748"/>
        <v>0</v>
      </c>
      <c r="HZ357" s="162">
        <f t="shared" si="1748"/>
        <v>0</v>
      </c>
      <c r="IA357" s="162">
        <f t="shared" si="1748"/>
        <v>0</v>
      </c>
      <c r="IB357" s="162">
        <f t="shared" si="1748"/>
        <v>0</v>
      </c>
      <c r="IC357" s="162">
        <f t="shared" si="1748"/>
        <v>0</v>
      </c>
      <c r="ID357" s="162">
        <f t="shared" si="1748"/>
        <v>0</v>
      </c>
      <c r="IE357" s="162">
        <f t="shared" si="1748"/>
        <v>0</v>
      </c>
      <c r="IF357" s="162">
        <f t="shared" si="1748"/>
        <v>0</v>
      </c>
      <c r="IG357" s="162">
        <f t="shared" si="1748"/>
        <v>0</v>
      </c>
      <c r="IH357" s="162">
        <f t="shared" si="1748"/>
        <v>0</v>
      </c>
      <c r="II357" s="162">
        <f t="shared" si="1748"/>
        <v>0</v>
      </c>
      <c r="IJ357" s="162">
        <f t="shared" si="1748"/>
        <v>0</v>
      </c>
      <c r="IK357" s="162">
        <f t="shared" si="1748"/>
        <v>0</v>
      </c>
      <c r="IL357" s="162">
        <f t="shared" si="1748"/>
        <v>0</v>
      </c>
      <c r="IM357" s="162">
        <f t="shared" si="1748"/>
        <v>0</v>
      </c>
      <c r="IN357" s="162">
        <f t="shared" si="1748"/>
        <v>0</v>
      </c>
      <c r="IO357" s="162">
        <f t="shared" si="17"/>
        <v>0</v>
      </c>
      <c r="IP357" s="162">
        <f t="shared" si="23"/>
        <v>0</v>
      </c>
      <c r="IQ357" s="162">
        <f t="shared" ref="IQ357:KK357" si="1749">MAX((MIN(CZ357+IP357,$IO$7))-GT357,0)</f>
        <v>0</v>
      </c>
      <c r="IR357" s="162">
        <f t="shared" si="1749"/>
        <v>0</v>
      </c>
      <c r="IS357" s="162">
        <f t="shared" si="1749"/>
        <v>0</v>
      </c>
      <c r="IT357" s="162">
        <f t="shared" si="1749"/>
        <v>0</v>
      </c>
      <c r="IU357" s="162">
        <f t="shared" si="1749"/>
        <v>0</v>
      </c>
      <c r="IV357" s="162">
        <f t="shared" si="1749"/>
        <v>0</v>
      </c>
      <c r="IW357" s="162">
        <f t="shared" si="1749"/>
        <v>0</v>
      </c>
      <c r="IX357" s="162">
        <f t="shared" si="1749"/>
        <v>0</v>
      </c>
      <c r="IY357" s="162">
        <f t="shared" si="1749"/>
        <v>0</v>
      </c>
      <c r="IZ357" s="162">
        <f t="shared" si="1749"/>
        <v>0</v>
      </c>
      <c r="JA357" s="162">
        <f t="shared" si="1749"/>
        <v>0</v>
      </c>
      <c r="JB357" s="162">
        <f t="shared" si="1749"/>
        <v>0</v>
      </c>
      <c r="JC357" s="162">
        <f t="shared" si="1749"/>
        <v>0</v>
      </c>
      <c r="JD357" s="162">
        <f t="shared" si="1749"/>
        <v>0</v>
      </c>
      <c r="JE357" s="162">
        <f t="shared" si="1749"/>
        <v>0</v>
      </c>
      <c r="JF357" s="162">
        <f t="shared" si="1749"/>
        <v>0</v>
      </c>
      <c r="JG357" s="162">
        <f t="shared" si="1749"/>
        <v>0</v>
      </c>
      <c r="JH357" s="162">
        <f t="shared" si="1749"/>
        <v>0</v>
      </c>
      <c r="JI357" s="162">
        <f t="shared" si="1749"/>
        <v>0</v>
      </c>
      <c r="JJ357" s="162">
        <f t="shared" si="1749"/>
        <v>0</v>
      </c>
      <c r="JK357" s="162">
        <f t="shared" si="1749"/>
        <v>0</v>
      </c>
      <c r="JL357" s="162">
        <f t="shared" si="1749"/>
        <v>0</v>
      </c>
      <c r="JM357" s="162">
        <f t="shared" si="1749"/>
        <v>0</v>
      </c>
      <c r="JN357" s="162">
        <f t="shared" si="1749"/>
        <v>0</v>
      </c>
      <c r="JO357" s="162">
        <f t="shared" si="1749"/>
        <v>0</v>
      </c>
      <c r="JP357" s="162">
        <f t="shared" si="1749"/>
        <v>0</v>
      </c>
      <c r="JQ357" s="162">
        <f t="shared" si="1749"/>
        <v>0</v>
      </c>
      <c r="JR357" s="162">
        <f t="shared" si="1749"/>
        <v>0</v>
      </c>
      <c r="JS357" s="162">
        <f t="shared" si="1749"/>
        <v>0</v>
      </c>
      <c r="JT357" s="162">
        <f t="shared" si="1749"/>
        <v>0</v>
      </c>
      <c r="JU357" s="162">
        <f t="shared" si="1749"/>
        <v>0</v>
      </c>
      <c r="JV357" s="162">
        <f t="shared" si="1749"/>
        <v>0</v>
      </c>
      <c r="JW357" s="162">
        <f t="shared" si="1749"/>
        <v>0</v>
      </c>
      <c r="JX357" s="162">
        <f t="shared" si="1749"/>
        <v>0</v>
      </c>
      <c r="JY357" s="162">
        <f t="shared" si="1749"/>
        <v>0</v>
      </c>
      <c r="JZ357" s="162">
        <f t="shared" si="1749"/>
        <v>0</v>
      </c>
      <c r="KA357" s="162">
        <f t="shared" si="1749"/>
        <v>0</v>
      </c>
      <c r="KB357" s="162">
        <f t="shared" si="1749"/>
        <v>0</v>
      </c>
      <c r="KC357" s="162">
        <f t="shared" si="1749"/>
        <v>0</v>
      </c>
      <c r="KD357" s="162">
        <f t="shared" si="1749"/>
        <v>0</v>
      </c>
      <c r="KE357" s="162">
        <f t="shared" si="1749"/>
        <v>0</v>
      </c>
      <c r="KF357" s="162">
        <f t="shared" si="1749"/>
        <v>0</v>
      </c>
      <c r="KG357" s="162">
        <f t="shared" si="1749"/>
        <v>0</v>
      </c>
      <c r="KH357" s="162">
        <f t="shared" si="1749"/>
        <v>0</v>
      </c>
      <c r="KI357" s="162">
        <f t="shared" si="1749"/>
        <v>0</v>
      </c>
      <c r="KJ357" s="162">
        <f t="shared" si="1749"/>
        <v>0</v>
      </c>
      <c r="KK357" s="162">
        <f t="shared" si="1749"/>
        <v>0</v>
      </c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N357" s="1"/>
    </row>
    <row r="358" ht="14.25" customHeight="1" spans="1:326" x14ac:dyDescent="0.25">
      <c r="A358" s="1">
        <v>12</v>
      </c>
      <c r="B358" s="1">
        <f t="shared" ref="B358:C358" si="1750">B357+1</f>
        <v>348</v>
      </c>
      <c r="C358" s="232">
        <f t="shared" si="1750"/>
        <v>43813</v>
      </c>
      <c r="D358" s="162">
        <f t="shared" si="9"/>
        <v>0</v>
      </c>
      <c r="E358" s="162">
        <f>(SUMIFS(Profile!$F$2:$F$17521,Profile!$B$2:$B$17521,$B358,Profile!$C$2:$C$17521,E$8))*$C$6</f>
        <v>0</v>
      </c>
      <c r="F358" s="162">
        <f>(SUMIFS(Profile!$F$2:$F$17521,Profile!$B$2:$B$17521,$B358,Profile!$C$2:$C$17521,F$8))*$C$6</f>
        <v>0</v>
      </c>
      <c r="G358" s="162">
        <f>(SUMIFS(Profile!$F$2:$F$17521,Profile!$B$2:$B$17521,$B358,Profile!$C$2:$C$17521,G$8))*$C$6</f>
        <v>0</v>
      </c>
      <c r="H358" s="162">
        <f>(SUMIFS(Profile!$F$2:$F$17521,Profile!$B$2:$B$17521,$B358,Profile!$C$2:$C$17521,H$8))*$C$6</f>
        <v>0</v>
      </c>
      <c r="I358" s="162">
        <f>(SUMIFS(Profile!$F$2:$F$17521,Profile!$B$2:$B$17521,$B358,Profile!$C$2:$C$17521,I$8))*$C$6</f>
        <v>0</v>
      </c>
      <c r="J358" s="162">
        <f>(SUMIFS(Profile!$F$2:$F$17521,Profile!$B$2:$B$17521,$B358,Profile!$C$2:$C$17521,J$8))*$C$6</f>
        <v>0</v>
      </c>
      <c r="K358" s="162">
        <f>(SUMIFS(Profile!$F$2:$F$17521,Profile!$B$2:$B$17521,$B358,Profile!$C$2:$C$17521,K$8))*$C$6</f>
        <v>0</v>
      </c>
      <c r="L358" s="162">
        <f>(SUMIFS(Profile!$F$2:$F$17521,Profile!$B$2:$B$17521,$B358,Profile!$C$2:$C$17521,L$8))*$C$6</f>
        <v>0</v>
      </c>
      <c r="M358" s="162">
        <f>(SUMIFS(Profile!$F$2:$F$17521,Profile!$B$2:$B$17521,$B358,Profile!$C$2:$C$17521,M$8))*$C$6</f>
        <v>0</v>
      </c>
      <c r="N358" s="162">
        <f>(SUMIFS(Profile!$F$2:$F$17521,Profile!$B$2:$B$17521,$B358,Profile!$C$2:$C$17521,N$8))*$C$6</f>
        <v>0</v>
      </c>
      <c r="O358" s="162">
        <f>(SUMIFS(Profile!$F$2:$F$17521,Profile!$B$2:$B$17521,$B358,Profile!$C$2:$C$17521,O$8))*$C$6</f>
        <v>0</v>
      </c>
      <c r="P358" s="162">
        <f>(SUMIFS(Profile!$F$2:$F$17521,Profile!$B$2:$B$17521,$B358,Profile!$C$2:$C$17521,P$8))*$C$6</f>
        <v>0</v>
      </c>
      <c r="Q358" s="162">
        <f>(SUMIFS(Profile!$F$2:$F$17521,Profile!$B$2:$B$17521,$B358,Profile!$C$2:$C$17521,Q$8))*$C$6</f>
        <v>0</v>
      </c>
      <c r="R358" s="162">
        <f>(SUMIFS(Profile!$F$2:$F$17521,Profile!$B$2:$B$17521,$B358,Profile!$C$2:$C$17521,R$8))*$C$6</f>
        <v>0</v>
      </c>
      <c r="S358" s="162">
        <f>(SUMIFS(Profile!$F$2:$F$17521,Profile!$B$2:$B$17521,$B358,Profile!$C$2:$C$17521,S$8))*$C$6</f>
        <v>0</v>
      </c>
      <c r="T358" s="162">
        <f>(SUMIFS(Profile!$F$2:$F$17521,Profile!$B$2:$B$17521,$B358,Profile!$C$2:$C$17521,T$8))*$C$6</f>
        <v>0</v>
      </c>
      <c r="U358" s="162">
        <f>(SUMIFS(Profile!$F$2:$F$17521,Profile!$B$2:$B$17521,$B358,Profile!$C$2:$C$17521,U$8))*$C$6</f>
        <v>0</v>
      </c>
      <c r="V358" s="162">
        <f>(SUMIFS(Profile!$F$2:$F$17521,Profile!$B$2:$B$17521,$B358,Profile!$C$2:$C$17521,V$8))*$C$6</f>
        <v>0</v>
      </c>
      <c r="W358" s="162">
        <f>(SUMIFS(Profile!$F$2:$F$17521,Profile!$B$2:$B$17521,$B358,Profile!$C$2:$C$17521,W$8))*$C$6</f>
        <v>0</v>
      </c>
      <c r="X358" s="162">
        <f>(SUMIFS(Profile!$F$2:$F$17521,Profile!$B$2:$B$17521,$B358,Profile!$C$2:$C$17521,X$8))*$C$6</f>
        <v>0</v>
      </c>
      <c r="Y358" s="162">
        <f>(SUMIFS(Profile!$F$2:$F$17521,Profile!$B$2:$B$17521,$B358,Profile!$C$2:$C$17521,Y$8))*$C$6</f>
        <v>0</v>
      </c>
      <c r="Z358" s="162">
        <f>(SUMIFS(Profile!$F$2:$F$17521,Profile!$B$2:$B$17521,$B358,Profile!$C$2:$C$17521,Z$8))*$C$6</f>
        <v>0</v>
      </c>
      <c r="AA358" s="162">
        <f>(SUMIFS(Profile!$F$2:$F$17521,Profile!$B$2:$B$17521,$B358,Profile!$C$2:$C$17521,AA$8))*$C$6</f>
        <v>0</v>
      </c>
      <c r="AB358" s="162">
        <f>(SUMIFS(Profile!$F$2:$F$17521,Profile!$B$2:$B$17521,$B358,Profile!$C$2:$C$17521,AB$8))*$C$6</f>
        <v>0</v>
      </c>
      <c r="AC358" s="162">
        <f>(SUMIFS(Profile!$F$2:$F$17521,Profile!$B$2:$B$17521,$B358,Profile!$C$2:$C$17521,AC$8))*$C$6</f>
        <v>0</v>
      </c>
      <c r="AD358" s="162">
        <f>(SUMIFS(Profile!$F$2:$F$17521,Profile!$B$2:$B$17521,$B358,Profile!$C$2:$C$17521,AD$8))*$C$6</f>
        <v>0</v>
      </c>
      <c r="AE358" s="162">
        <f>(SUMIFS(Profile!$F$2:$F$17521,Profile!$B$2:$B$17521,$B358,Profile!$C$2:$C$17521,AE$8))*$C$6</f>
        <v>0</v>
      </c>
      <c r="AF358" s="162">
        <f>(SUMIFS(Profile!$F$2:$F$17521,Profile!$B$2:$B$17521,$B358,Profile!$C$2:$C$17521,AF$8))*$C$6</f>
        <v>0</v>
      </c>
      <c r="AG358" s="162">
        <f>(SUMIFS(Profile!$F$2:$F$17521,Profile!$B$2:$B$17521,$B358,Profile!$C$2:$C$17521,AG$8))*$C$6</f>
        <v>0</v>
      </c>
      <c r="AH358" s="162">
        <f>(SUMIFS(Profile!$F$2:$F$17521,Profile!$B$2:$B$17521,$B358,Profile!$C$2:$C$17521,AH$8))*$C$6</f>
        <v>0</v>
      </c>
      <c r="AI358" s="162">
        <f>(SUMIFS(Profile!$F$2:$F$17521,Profile!$B$2:$B$17521,$B358,Profile!$C$2:$C$17521,AI$8))*$C$6</f>
        <v>0</v>
      </c>
      <c r="AJ358" s="162">
        <f>(SUMIFS(Profile!$F$2:$F$17521,Profile!$B$2:$B$17521,$B358,Profile!$C$2:$C$17521,AJ$8))*$C$6</f>
        <v>0</v>
      </c>
      <c r="AK358" s="162">
        <f>(SUMIFS(Profile!$F$2:$F$17521,Profile!$B$2:$B$17521,$B358,Profile!$C$2:$C$17521,AK$8))*$C$6</f>
        <v>0</v>
      </c>
      <c r="AL358" s="162">
        <f>(SUMIFS(Profile!$F$2:$F$17521,Profile!$B$2:$B$17521,$B358,Profile!$C$2:$C$17521,AL$8))*$C$6</f>
        <v>0</v>
      </c>
      <c r="AM358" s="162">
        <f>(SUMIFS(Profile!$F$2:$F$17521,Profile!$B$2:$B$17521,$B358,Profile!$C$2:$C$17521,AM$8))*$C$6</f>
        <v>0</v>
      </c>
      <c r="AN358" s="162">
        <f>(SUMIFS(Profile!$F$2:$F$17521,Profile!$B$2:$B$17521,$B358,Profile!$C$2:$C$17521,AN$8))*$C$6</f>
        <v>0</v>
      </c>
      <c r="AO358" s="162">
        <f>(SUMIFS(Profile!$F$2:$F$17521,Profile!$B$2:$B$17521,$B358,Profile!$C$2:$C$17521,AO$8))*$C$6</f>
        <v>0</v>
      </c>
      <c r="AP358" s="162">
        <f>(SUMIFS(Profile!$F$2:$F$17521,Profile!$B$2:$B$17521,$B358,Profile!$C$2:$C$17521,AP$8))*$C$6</f>
        <v>0</v>
      </c>
      <c r="AQ358" s="162">
        <f>(SUMIFS(Profile!$F$2:$F$17521,Profile!$B$2:$B$17521,$B358,Profile!$C$2:$C$17521,AQ$8))*$C$6</f>
        <v>0</v>
      </c>
      <c r="AR358" s="162">
        <f>(SUMIFS(Profile!$F$2:$F$17521,Profile!$B$2:$B$17521,$B358,Profile!$C$2:$C$17521,AR$8))*$C$6</f>
        <v>0</v>
      </c>
      <c r="AS358" s="162">
        <f>(SUMIFS(Profile!$F$2:$F$17521,Profile!$B$2:$B$17521,$B358,Profile!$C$2:$C$17521,AS$8))*$C$6</f>
        <v>0</v>
      </c>
      <c r="AT358" s="162">
        <f>(SUMIFS(Profile!$F$2:$F$17521,Profile!$B$2:$B$17521,$B358,Profile!$C$2:$C$17521,AT$8))*$C$6</f>
        <v>0</v>
      </c>
      <c r="AU358" s="162">
        <f>(SUMIFS(Profile!$F$2:$F$17521,Profile!$B$2:$B$17521,$B358,Profile!$C$2:$C$17521,AU$8))*$C$6</f>
        <v>0</v>
      </c>
      <c r="AV358" s="162">
        <f>(SUMIFS(Profile!$F$2:$F$17521,Profile!$B$2:$B$17521,$B358,Profile!$C$2:$C$17521,AV$8))*$C$6</f>
        <v>0</v>
      </c>
      <c r="AW358" s="162">
        <f>(SUMIFS(Profile!$F$2:$F$17521,Profile!$B$2:$B$17521,$B358,Profile!$C$2:$C$17521,AW$8))*$C$6</f>
        <v>0</v>
      </c>
      <c r="AX358" s="162">
        <f>(SUMIFS(Profile!$F$2:$F$17521,Profile!$B$2:$B$17521,$B358,Profile!$C$2:$C$17521,AX$8))*$C$6</f>
        <v>0</v>
      </c>
      <c r="AY358" s="162">
        <f>(SUMIFS(Profile!$F$2:$F$17521,Profile!$B$2:$B$17521,$B358,Profile!$C$2:$C$17521,AY$8))*$C$6</f>
        <v>0</v>
      </c>
      <c r="AZ358" s="162">
        <f>(SUMIFS(Profile!$F$2:$F$17521,Profile!$B$2:$B$17521,$B358,Profile!$C$2:$C$17521,AZ$8))*$C$6</f>
        <v>0</v>
      </c>
      <c r="BA358" s="162">
        <f t="shared" si="10"/>
        <v>0</v>
      </c>
      <c r="BB358" s="162">
        <f>(SUMIFS(Profile!$E$2:$E$17521,Profile!$B$2:$B$17521,$B358,Profile!$C$2:$C$17521,BB$8))*$C$9</f>
        <v>0</v>
      </c>
      <c r="BC358" s="162">
        <f>(SUMIFS(Profile!$E$2:$E$17521,Profile!$B$2:$B$17521,$B358,Profile!$C$2:$C$17521,BC$8))*$C$9</f>
        <v>0</v>
      </c>
      <c r="BD358" s="162">
        <f>(SUMIFS(Profile!$E$2:$E$17521,Profile!$B$2:$B$17521,$B358,Profile!$C$2:$C$17521,BD$8))*$C$9</f>
        <v>0</v>
      </c>
      <c r="BE358" s="162">
        <f>(SUMIFS(Profile!$E$2:$E$17521,Profile!$B$2:$B$17521,$B358,Profile!$C$2:$C$17521,BE$8))*$C$9</f>
        <v>0</v>
      </c>
      <c r="BF358" s="162">
        <f>(SUMIFS(Profile!$E$2:$E$17521,Profile!$B$2:$B$17521,$B358,Profile!$C$2:$C$17521,BF$8))*$C$9</f>
        <v>0</v>
      </c>
      <c r="BG358" s="162">
        <f>(SUMIFS(Profile!$E$2:$E$17521,Profile!$B$2:$B$17521,$B358,Profile!$C$2:$C$17521,BG$8))*$C$9</f>
        <v>0</v>
      </c>
      <c r="BH358" s="162">
        <f>(SUMIFS(Profile!$E$2:$E$17521,Profile!$B$2:$B$17521,$B358,Profile!$C$2:$C$17521,BH$8))*$C$9</f>
        <v>0</v>
      </c>
      <c r="BI358" s="162">
        <f>(SUMIFS(Profile!$E$2:$E$17521,Profile!$B$2:$B$17521,$B358,Profile!$C$2:$C$17521,BI$8))*$C$9</f>
        <v>0</v>
      </c>
      <c r="BJ358" s="162">
        <f>(SUMIFS(Profile!$E$2:$E$17521,Profile!$B$2:$B$17521,$B358,Profile!$C$2:$C$17521,BJ$8))*$C$9</f>
        <v>0</v>
      </c>
      <c r="BK358" s="162">
        <f>(SUMIFS(Profile!$E$2:$E$17521,Profile!$B$2:$B$17521,$B358,Profile!$C$2:$C$17521,BK$8))*$C$9</f>
        <v>0</v>
      </c>
      <c r="BL358" s="162">
        <f>(SUMIFS(Profile!$E$2:$E$17521,Profile!$B$2:$B$17521,$B358,Profile!$C$2:$C$17521,BL$8))*$C$9</f>
        <v>0</v>
      </c>
      <c r="BM358" s="162">
        <f>(SUMIFS(Profile!$E$2:$E$17521,Profile!$B$2:$B$17521,$B358,Profile!$C$2:$C$17521,BM$8))*$C$9</f>
        <v>0</v>
      </c>
      <c r="BN358" s="162">
        <f>(SUMIFS(Profile!$E$2:$E$17521,Profile!$B$2:$B$17521,$B358,Profile!$C$2:$C$17521,BN$8))*$C$9</f>
        <v>0</v>
      </c>
      <c r="BO358" s="162">
        <f>(SUMIFS(Profile!$E$2:$E$17521,Profile!$B$2:$B$17521,$B358,Profile!$C$2:$C$17521,BO$8))*$C$9</f>
        <v>0</v>
      </c>
      <c r="BP358" s="162">
        <f>(SUMIFS(Profile!$E$2:$E$17521,Profile!$B$2:$B$17521,$B358,Profile!$C$2:$C$17521,BP$8))*$C$9</f>
        <v>0</v>
      </c>
      <c r="BQ358" s="162">
        <f>(SUMIFS(Profile!$E$2:$E$17521,Profile!$B$2:$B$17521,$B358,Profile!$C$2:$C$17521,BQ$8))*$C$9</f>
        <v>0</v>
      </c>
      <c r="BR358" s="162">
        <f>(SUMIFS(Profile!$E$2:$E$17521,Profile!$B$2:$B$17521,$B358,Profile!$C$2:$C$17521,BR$8))*$C$9</f>
        <v>0</v>
      </c>
      <c r="BS358" s="162">
        <f>(SUMIFS(Profile!$E$2:$E$17521,Profile!$B$2:$B$17521,$B358,Profile!$C$2:$C$17521,BS$8))*$C$9</f>
        <v>0</v>
      </c>
      <c r="BT358" s="162">
        <f>(SUMIFS(Profile!$E$2:$E$17521,Profile!$B$2:$B$17521,$B358,Profile!$C$2:$C$17521,BT$8))*$C$9</f>
        <v>0</v>
      </c>
      <c r="BU358" s="162">
        <f>(SUMIFS(Profile!$E$2:$E$17521,Profile!$B$2:$B$17521,$B358,Profile!$C$2:$C$17521,BU$8))*$C$9</f>
        <v>0</v>
      </c>
      <c r="BV358" s="162">
        <f>(SUMIFS(Profile!$E$2:$E$17521,Profile!$B$2:$B$17521,$B358,Profile!$C$2:$C$17521,BV$8))*$C$9</f>
        <v>0</v>
      </c>
      <c r="BW358" s="162">
        <f>(SUMIFS(Profile!$E$2:$E$17521,Profile!$B$2:$B$17521,$B358,Profile!$C$2:$C$17521,BW$8))*$C$9</f>
        <v>0</v>
      </c>
      <c r="BX358" s="162">
        <f>(SUMIFS(Profile!$E$2:$E$17521,Profile!$B$2:$B$17521,$B358,Profile!$C$2:$C$17521,BX$8))*$C$9</f>
        <v>0</v>
      </c>
      <c r="BY358" s="162">
        <f>(SUMIFS(Profile!$E$2:$E$17521,Profile!$B$2:$B$17521,$B358,Profile!$C$2:$C$17521,BY$8))*$C$9</f>
        <v>0</v>
      </c>
      <c r="BZ358" s="162">
        <f>(SUMIFS(Profile!$E$2:$E$17521,Profile!$B$2:$B$17521,$B358,Profile!$C$2:$C$17521,BZ$8))*$C$9</f>
        <v>0</v>
      </c>
      <c r="CA358" s="162">
        <f>(SUMIFS(Profile!$E$2:$E$17521,Profile!$B$2:$B$17521,$B358,Profile!$C$2:$C$17521,CA$8))*$C$9</f>
        <v>0</v>
      </c>
      <c r="CB358" s="162">
        <f>(SUMIFS(Profile!$E$2:$E$17521,Profile!$B$2:$B$17521,$B358,Profile!$C$2:$C$17521,CB$8))*$C$9</f>
        <v>0</v>
      </c>
      <c r="CC358" s="162">
        <f>(SUMIFS(Profile!$E$2:$E$17521,Profile!$B$2:$B$17521,$B358,Profile!$C$2:$C$17521,CC$8))*$C$9</f>
        <v>0</v>
      </c>
      <c r="CD358" s="162">
        <f>(SUMIFS(Profile!$E$2:$E$17521,Profile!$B$2:$B$17521,$B358,Profile!$C$2:$C$17521,CD$8))*$C$9</f>
        <v>0</v>
      </c>
      <c r="CE358" s="162">
        <f>(SUMIFS(Profile!$E$2:$E$17521,Profile!$B$2:$B$17521,$B358,Profile!$C$2:$C$17521,CE$8))*$C$9</f>
        <v>0</v>
      </c>
      <c r="CF358" s="162">
        <f>(SUMIFS(Profile!$E$2:$E$17521,Profile!$B$2:$B$17521,$B358,Profile!$C$2:$C$17521,CF$8))*$C$9</f>
        <v>0</v>
      </c>
      <c r="CG358" s="162">
        <f>(SUMIFS(Profile!$E$2:$E$17521,Profile!$B$2:$B$17521,$B358,Profile!$C$2:$C$17521,CG$8))*$C$9</f>
        <v>0</v>
      </c>
      <c r="CH358" s="162">
        <f>(SUMIFS(Profile!$E$2:$E$17521,Profile!$B$2:$B$17521,$B358,Profile!$C$2:$C$17521,CH$8))*$C$9</f>
        <v>0</v>
      </c>
      <c r="CI358" s="162">
        <f>(SUMIFS(Profile!$E$2:$E$17521,Profile!$B$2:$B$17521,$B358,Profile!$C$2:$C$17521,CI$8))*$C$9</f>
        <v>0</v>
      </c>
      <c r="CJ358" s="162">
        <f>(SUMIFS(Profile!$E$2:$E$17521,Profile!$B$2:$B$17521,$B358,Profile!$C$2:$C$17521,CJ$8))*$C$9</f>
        <v>0</v>
      </c>
      <c r="CK358" s="162">
        <f>(SUMIFS(Profile!$E$2:$E$17521,Profile!$B$2:$B$17521,$B358,Profile!$C$2:$C$17521,CK$8))*$C$9</f>
        <v>0</v>
      </c>
      <c r="CL358" s="162">
        <f>(SUMIFS(Profile!$E$2:$E$17521,Profile!$B$2:$B$17521,$B358,Profile!$C$2:$C$17521,CL$8))*$C$9</f>
        <v>0</v>
      </c>
      <c r="CM358" s="162">
        <f>(SUMIFS(Profile!$E$2:$E$17521,Profile!$B$2:$B$17521,$B358,Profile!$C$2:$C$17521,CM$8))*$C$9</f>
        <v>0</v>
      </c>
      <c r="CN358" s="162">
        <f>(SUMIFS(Profile!$E$2:$E$17521,Profile!$B$2:$B$17521,$B358,Profile!$C$2:$C$17521,CN$8))*$C$9</f>
        <v>0</v>
      </c>
      <c r="CO358" s="162">
        <f>(SUMIFS(Profile!$E$2:$E$17521,Profile!$B$2:$B$17521,$B358,Profile!$C$2:$C$17521,CO$8))*$C$9</f>
        <v>0</v>
      </c>
      <c r="CP358" s="162">
        <f>(SUMIFS(Profile!$E$2:$E$17521,Profile!$B$2:$B$17521,$B358,Profile!$C$2:$C$17521,CP$8))*$C$9</f>
        <v>0</v>
      </c>
      <c r="CQ358" s="162">
        <f>(SUMIFS(Profile!$E$2:$E$17521,Profile!$B$2:$B$17521,$B358,Profile!$C$2:$C$17521,CQ$8))*$C$9</f>
        <v>0</v>
      </c>
      <c r="CR358" s="162">
        <f>(SUMIFS(Profile!$E$2:$E$17521,Profile!$B$2:$B$17521,$B358,Profile!$C$2:$C$17521,CR$8))*$C$9</f>
        <v>0</v>
      </c>
      <c r="CS358" s="162">
        <f>(SUMIFS(Profile!$E$2:$E$17521,Profile!$B$2:$B$17521,$B358,Profile!$C$2:$C$17521,CS$8))*$C$9</f>
        <v>0</v>
      </c>
      <c r="CT358" s="162">
        <f>(SUMIFS(Profile!$E$2:$E$17521,Profile!$B$2:$B$17521,$B358,Profile!$C$2:$C$17521,CT$8))*$C$9</f>
        <v>0</v>
      </c>
      <c r="CU358" s="162">
        <f>(SUMIFS(Profile!$E$2:$E$17521,Profile!$B$2:$B$17521,$B358,Profile!$C$2:$C$17521,CU$8))*$C$9</f>
        <v>0</v>
      </c>
      <c r="CV358" s="162">
        <f>(SUMIFS(Profile!$E$2:$E$17521,Profile!$B$2:$B$17521,$B358,Profile!$C$2:$C$17521,CV$8))*$C$9</f>
        <v>0</v>
      </c>
      <c r="CW358" s="162">
        <f>(SUMIFS(Profile!$E$2:$E$17521,Profile!$B$2:$B$17521,$B358,Profile!$C$2:$C$17521,CW$8))*$C$9</f>
        <v>0</v>
      </c>
      <c r="CX358" s="162">
        <f t="shared" si="11"/>
        <v>0</v>
      </c>
      <c r="CY358" s="162">
        <f t="shared" ref="CY358:ET358" si="1751">MAX(BB358-E358,0)</f>
        <v>0</v>
      </c>
      <c r="CZ358" s="162">
        <f t="shared" si="1751"/>
        <v>0</v>
      </c>
      <c r="DA358" s="162">
        <f t="shared" si="1751"/>
        <v>0</v>
      </c>
      <c r="DB358" s="162">
        <f t="shared" si="1751"/>
        <v>0</v>
      </c>
      <c r="DC358" s="162">
        <f t="shared" si="1751"/>
        <v>0</v>
      </c>
      <c r="DD358" s="162">
        <f t="shared" si="1751"/>
        <v>0</v>
      </c>
      <c r="DE358" s="162">
        <f t="shared" si="1751"/>
        <v>0</v>
      </c>
      <c r="DF358" s="162">
        <f t="shared" si="1751"/>
        <v>0</v>
      </c>
      <c r="DG358" s="162">
        <f t="shared" si="1751"/>
        <v>0</v>
      </c>
      <c r="DH358" s="162">
        <f t="shared" si="1751"/>
        <v>0</v>
      </c>
      <c r="DI358" s="162">
        <f t="shared" si="1751"/>
        <v>0</v>
      </c>
      <c r="DJ358" s="162">
        <f t="shared" si="1751"/>
        <v>0</v>
      </c>
      <c r="DK358" s="162">
        <f t="shared" si="1751"/>
        <v>0</v>
      </c>
      <c r="DL358" s="162">
        <f t="shared" si="1751"/>
        <v>0</v>
      </c>
      <c r="DM358" s="162">
        <f t="shared" si="1751"/>
        <v>0</v>
      </c>
      <c r="DN358" s="162">
        <f t="shared" si="1751"/>
        <v>0</v>
      </c>
      <c r="DO358" s="162">
        <f t="shared" si="1751"/>
        <v>0</v>
      </c>
      <c r="DP358" s="162">
        <f t="shared" si="1751"/>
        <v>0</v>
      </c>
      <c r="DQ358" s="162">
        <f t="shared" si="1751"/>
        <v>0</v>
      </c>
      <c r="DR358" s="162">
        <f t="shared" si="1751"/>
        <v>0</v>
      </c>
      <c r="DS358" s="162">
        <f t="shared" si="1751"/>
        <v>0</v>
      </c>
      <c r="DT358" s="162">
        <f t="shared" si="1751"/>
        <v>0</v>
      </c>
      <c r="DU358" s="162">
        <f t="shared" si="1751"/>
        <v>0</v>
      </c>
      <c r="DV358" s="162">
        <f t="shared" si="1751"/>
        <v>0</v>
      </c>
      <c r="DW358" s="162">
        <f t="shared" si="1751"/>
        <v>0</v>
      </c>
      <c r="DX358" s="162">
        <f t="shared" si="1751"/>
        <v>0</v>
      </c>
      <c r="DY358" s="162">
        <f t="shared" si="1751"/>
        <v>0</v>
      </c>
      <c r="DZ358" s="162">
        <f t="shared" si="1751"/>
        <v>0</v>
      </c>
      <c r="EA358" s="162">
        <f t="shared" si="1751"/>
        <v>0</v>
      </c>
      <c r="EB358" s="162">
        <f t="shared" si="1751"/>
        <v>0</v>
      </c>
      <c r="EC358" s="162">
        <f t="shared" si="1751"/>
        <v>0</v>
      </c>
      <c r="ED358" s="162">
        <f t="shared" si="1751"/>
        <v>0</v>
      </c>
      <c r="EE358" s="162">
        <f t="shared" si="1751"/>
        <v>0</v>
      </c>
      <c r="EF358" s="162">
        <f t="shared" si="1751"/>
        <v>0</v>
      </c>
      <c r="EG358" s="162">
        <f t="shared" si="1751"/>
        <v>0</v>
      </c>
      <c r="EH358" s="162">
        <f t="shared" si="1751"/>
        <v>0</v>
      </c>
      <c r="EI358" s="162">
        <f t="shared" si="1751"/>
        <v>0</v>
      </c>
      <c r="EJ358" s="162">
        <f t="shared" si="1751"/>
        <v>0</v>
      </c>
      <c r="EK358" s="162">
        <f t="shared" si="1751"/>
        <v>0</v>
      </c>
      <c r="EL358" s="162">
        <f t="shared" si="1751"/>
        <v>0</v>
      </c>
      <c r="EM358" s="162">
        <f t="shared" si="1751"/>
        <v>0</v>
      </c>
      <c r="EN358" s="162">
        <f t="shared" si="1751"/>
        <v>0</v>
      </c>
      <c r="EO358" s="162">
        <f t="shared" si="1751"/>
        <v>0</v>
      </c>
      <c r="EP358" s="162">
        <f t="shared" si="1751"/>
        <v>0</v>
      </c>
      <c r="EQ358" s="162">
        <f t="shared" si="1751"/>
        <v>0</v>
      </c>
      <c r="ER358" s="162">
        <f t="shared" si="1751"/>
        <v>0</v>
      </c>
      <c r="ES358" s="162">
        <f t="shared" si="1751"/>
        <v>0</v>
      </c>
      <c r="ET358" s="162">
        <f t="shared" si="1751"/>
        <v>0</v>
      </c>
      <c r="EU358" s="162">
        <f t="shared" si="13"/>
        <v>0</v>
      </c>
      <c r="EV358" s="162">
        <f t="shared" ref="EV358:GQ358" si="1752">BB358-CY358</f>
        <v>0</v>
      </c>
      <c r="EW358" s="162">
        <f t="shared" si="1752"/>
        <v>0</v>
      </c>
      <c r="EX358" s="162">
        <f t="shared" si="1752"/>
        <v>0</v>
      </c>
      <c r="EY358" s="162">
        <f t="shared" si="1752"/>
        <v>0</v>
      </c>
      <c r="EZ358" s="162">
        <f t="shared" si="1752"/>
        <v>0</v>
      </c>
      <c r="FA358" s="162">
        <f t="shared" si="1752"/>
        <v>0</v>
      </c>
      <c r="FB358" s="162">
        <f t="shared" si="1752"/>
        <v>0</v>
      </c>
      <c r="FC358" s="162">
        <f t="shared" si="1752"/>
        <v>0</v>
      </c>
      <c r="FD358" s="162">
        <f t="shared" si="1752"/>
        <v>0</v>
      </c>
      <c r="FE358" s="162">
        <f t="shared" si="1752"/>
        <v>0</v>
      </c>
      <c r="FF358" s="162">
        <f t="shared" si="1752"/>
        <v>0</v>
      </c>
      <c r="FG358" s="162">
        <f t="shared" si="1752"/>
        <v>0</v>
      </c>
      <c r="FH358" s="162">
        <f t="shared" si="1752"/>
        <v>0</v>
      </c>
      <c r="FI358" s="162">
        <f t="shared" si="1752"/>
        <v>0</v>
      </c>
      <c r="FJ358" s="162">
        <f t="shared" si="1752"/>
        <v>0</v>
      </c>
      <c r="FK358" s="162">
        <f t="shared" si="1752"/>
        <v>0</v>
      </c>
      <c r="FL358" s="162">
        <f t="shared" si="1752"/>
        <v>0</v>
      </c>
      <c r="FM358" s="162">
        <f t="shared" si="1752"/>
        <v>0</v>
      </c>
      <c r="FN358" s="162">
        <f t="shared" si="1752"/>
        <v>0</v>
      </c>
      <c r="FO358" s="162">
        <f t="shared" si="1752"/>
        <v>0</v>
      </c>
      <c r="FP358" s="162">
        <f t="shared" si="1752"/>
        <v>0</v>
      </c>
      <c r="FQ358" s="162">
        <f t="shared" si="1752"/>
        <v>0</v>
      </c>
      <c r="FR358" s="162">
        <f t="shared" si="1752"/>
        <v>0</v>
      </c>
      <c r="FS358" s="162">
        <f t="shared" si="1752"/>
        <v>0</v>
      </c>
      <c r="FT358" s="162">
        <f t="shared" si="1752"/>
        <v>0</v>
      </c>
      <c r="FU358" s="162">
        <f t="shared" si="1752"/>
        <v>0</v>
      </c>
      <c r="FV358" s="162">
        <f t="shared" si="1752"/>
        <v>0</v>
      </c>
      <c r="FW358" s="162">
        <f t="shared" si="1752"/>
        <v>0</v>
      </c>
      <c r="FX358" s="162">
        <f t="shared" si="1752"/>
        <v>0</v>
      </c>
      <c r="FY358" s="162">
        <f t="shared" si="1752"/>
        <v>0</v>
      </c>
      <c r="FZ358" s="162">
        <f t="shared" si="1752"/>
        <v>0</v>
      </c>
      <c r="GA358" s="162">
        <f t="shared" si="1752"/>
        <v>0</v>
      </c>
      <c r="GB358" s="162">
        <f t="shared" si="1752"/>
        <v>0</v>
      </c>
      <c r="GC358" s="162">
        <f t="shared" si="1752"/>
        <v>0</v>
      </c>
      <c r="GD358" s="162">
        <f t="shared" si="1752"/>
        <v>0</v>
      </c>
      <c r="GE358" s="162">
        <f t="shared" si="1752"/>
        <v>0</v>
      </c>
      <c r="GF358" s="162">
        <f t="shared" si="1752"/>
        <v>0</v>
      </c>
      <c r="GG358" s="162">
        <f t="shared" si="1752"/>
        <v>0</v>
      </c>
      <c r="GH358" s="162">
        <f t="shared" si="1752"/>
        <v>0</v>
      </c>
      <c r="GI358" s="162">
        <f t="shared" si="1752"/>
        <v>0</v>
      </c>
      <c r="GJ358" s="162">
        <f t="shared" si="1752"/>
        <v>0</v>
      </c>
      <c r="GK358" s="162">
        <f t="shared" si="1752"/>
        <v>0</v>
      </c>
      <c r="GL358" s="162">
        <f t="shared" si="1752"/>
        <v>0</v>
      </c>
      <c r="GM358" s="162">
        <f t="shared" si="1752"/>
        <v>0</v>
      </c>
      <c r="GN358" s="162">
        <f t="shared" si="1752"/>
        <v>0</v>
      </c>
      <c r="GO358" s="162">
        <f t="shared" si="1752"/>
        <v>0</v>
      </c>
      <c r="GP358" s="162">
        <f t="shared" si="1752"/>
        <v>0</v>
      </c>
      <c r="GQ358" s="162">
        <f t="shared" si="1752"/>
        <v>0</v>
      </c>
      <c r="GR358" s="162">
        <f t="shared" si="15"/>
        <v>0</v>
      </c>
      <c r="GS358" s="162">
        <f t="shared" ref="GS358:IN358" si="1753">E358-EV358</f>
        <v>0</v>
      </c>
      <c r="GT358" s="162">
        <f t="shared" si="1753"/>
        <v>0</v>
      </c>
      <c r="GU358" s="162">
        <f t="shared" si="1753"/>
        <v>0</v>
      </c>
      <c r="GV358" s="162">
        <f t="shared" si="1753"/>
        <v>0</v>
      </c>
      <c r="GW358" s="162">
        <f t="shared" si="1753"/>
        <v>0</v>
      </c>
      <c r="GX358" s="162">
        <f t="shared" si="1753"/>
        <v>0</v>
      </c>
      <c r="GY358" s="162">
        <f t="shared" si="1753"/>
        <v>0</v>
      </c>
      <c r="GZ358" s="162">
        <f t="shared" si="1753"/>
        <v>0</v>
      </c>
      <c r="HA358" s="162">
        <f t="shared" si="1753"/>
        <v>0</v>
      </c>
      <c r="HB358" s="162">
        <f t="shared" si="1753"/>
        <v>0</v>
      </c>
      <c r="HC358" s="162">
        <f t="shared" si="1753"/>
        <v>0</v>
      </c>
      <c r="HD358" s="162">
        <f t="shared" si="1753"/>
        <v>0</v>
      </c>
      <c r="HE358" s="162">
        <f t="shared" si="1753"/>
        <v>0</v>
      </c>
      <c r="HF358" s="162">
        <f t="shared" si="1753"/>
        <v>0</v>
      </c>
      <c r="HG358" s="162">
        <f t="shared" si="1753"/>
        <v>0</v>
      </c>
      <c r="HH358" s="162">
        <f t="shared" si="1753"/>
        <v>0</v>
      </c>
      <c r="HI358" s="162">
        <f t="shared" si="1753"/>
        <v>0</v>
      </c>
      <c r="HJ358" s="162">
        <f t="shared" si="1753"/>
        <v>0</v>
      </c>
      <c r="HK358" s="162">
        <f t="shared" si="1753"/>
        <v>0</v>
      </c>
      <c r="HL358" s="162">
        <f t="shared" si="1753"/>
        <v>0</v>
      </c>
      <c r="HM358" s="162">
        <f t="shared" si="1753"/>
        <v>0</v>
      </c>
      <c r="HN358" s="162">
        <f t="shared" si="1753"/>
        <v>0</v>
      </c>
      <c r="HO358" s="162">
        <f t="shared" si="1753"/>
        <v>0</v>
      </c>
      <c r="HP358" s="162">
        <f t="shared" si="1753"/>
        <v>0</v>
      </c>
      <c r="HQ358" s="162">
        <f t="shared" si="1753"/>
        <v>0</v>
      </c>
      <c r="HR358" s="162">
        <f t="shared" si="1753"/>
        <v>0</v>
      </c>
      <c r="HS358" s="162">
        <f t="shared" si="1753"/>
        <v>0</v>
      </c>
      <c r="HT358" s="162">
        <f t="shared" si="1753"/>
        <v>0</v>
      </c>
      <c r="HU358" s="162">
        <f t="shared" si="1753"/>
        <v>0</v>
      </c>
      <c r="HV358" s="162">
        <f t="shared" si="1753"/>
        <v>0</v>
      </c>
      <c r="HW358" s="162">
        <f t="shared" si="1753"/>
        <v>0</v>
      </c>
      <c r="HX358" s="162">
        <f t="shared" si="1753"/>
        <v>0</v>
      </c>
      <c r="HY358" s="162">
        <f t="shared" si="1753"/>
        <v>0</v>
      </c>
      <c r="HZ358" s="162">
        <f t="shared" si="1753"/>
        <v>0</v>
      </c>
      <c r="IA358" s="162">
        <f t="shared" si="1753"/>
        <v>0</v>
      </c>
      <c r="IB358" s="162">
        <f t="shared" si="1753"/>
        <v>0</v>
      </c>
      <c r="IC358" s="162">
        <f t="shared" si="1753"/>
        <v>0</v>
      </c>
      <c r="ID358" s="162">
        <f t="shared" si="1753"/>
        <v>0</v>
      </c>
      <c r="IE358" s="162">
        <f t="shared" si="1753"/>
        <v>0</v>
      </c>
      <c r="IF358" s="162">
        <f t="shared" si="1753"/>
        <v>0</v>
      </c>
      <c r="IG358" s="162">
        <f t="shared" si="1753"/>
        <v>0</v>
      </c>
      <c r="IH358" s="162">
        <f t="shared" si="1753"/>
        <v>0</v>
      </c>
      <c r="II358" s="162">
        <f t="shared" si="1753"/>
        <v>0</v>
      </c>
      <c r="IJ358" s="162">
        <f t="shared" si="1753"/>
        <v>0</v>
      </c>
      <c r="IK358" s="162">
        <f t="shared" si="1753"/>
        <v>0</v>
      </c>
      <c r="IL358" s="162">
        <f t="shared" si="1753"/>
        <v>0</v>
      </c>
      <c r="IM358" s="162">
        <f t="shared" si="1753"/>
        <v>0</v>
      </c>
      <c r="IN358" s="162">
        <f t="shared" si="1753"/>
        <v>0</v>
      </c>
      <c r="IO358" s="162">
        <f t="shared" si="17"/>
        <v>0</v>
      </c>
      <c r="IP358" s="162">
        <f t="shared" si="23"/>
        <v>0</v>
      </c>
      <c r="IQ358" s="162">
        <f t="shared" ref="IQ358:KK358" si="1754">MAX((MIN(CZ358+IP358,$IO$7))-GT358,0)</f>
        <v>0</v>
      </c>
      <c r="IR358" s="162">
        <f t="shared" si="1754"/>
        <v>0</v>
      </c>
      <c r="IS358" s="162">
        <f t="shared" si="1754"/>
        <v>0</v>
      </c>
      <c r="IT358" s="162">
        <f t="shared" si="1754"/>
        <v>0</v>
      </c>
      <c r="IU358" s="162">
        <f t="shared" si="1754"/>
        <v>0</v>
      </c>
      <c r="IV358" s="162">
        <f t="shared" si="1754"/>
        <v>0</v>
      </c>
      <c r="IW358" s="162">
        <f t="shared" si="1754"/>
        <v>0</v>
      </c>
      <c r="IX358" s="162">
        <f t="shared" si="1754"/>
        <v>0</v>
      </c>
      <c r="IY358" s="162">
        <f t="shared" si="1754"/>
        <v>0</v>
      </c>
      <c r="IZ358" s="162">
        <f t="shared" si="1754"/>
        <v>0</v>
      </c>
      <c r="JA358" s="162">
        <f t="shared" si="1754"/>
        <v>0</v>
      </c>
      <c r="JB358" s="162">
        <f t="shared" si="1754"/>
        <v>0</v>
      </c>
      <c r="JC358" s="162">
        <f t="shared" si="1754"/>
        <v>0</v>
      </c>
      <c r="JD358" s="162">
        <f t="shared" si="1754"/>
        <v>0</v>
      </c>
      <c r="JE358" s="162">
        <f t="shared" si="1754"/>
        <v>0</v>
      </c>
      <c r="JF358" s="162">
        <f t="shared" si="1754"/>
        <v>0</v>
      </c>
      <c r="JG358" s="162">
        <f t="shared" si="1754"/>
        <v>0</v>
      </c>
      <c r="JH358" s="162">
        <f t="shared" si="1754"/>
        <v>0</v>
      </c>
      <c r="JI358" s="162">
        <f t="shared" si="1754"/>
        <v>0</v>
      </c>
      <c r="JJ358" s="162">
        <f t="shared" si="1754"/>
        <v>0</v>
      </c>
      <c r="JK358" s="162">
        <f t="shared" si="1754"/>
        <v>0</v>
      </c>
      <c r="JL358" s="162">
        <f t="shared" si="1754"/>
        <v>0</v>
      </c>
      <c r="JM358" s="162">
        <f t="shared" si="1754"/>
        <v>0</v>
      </c>
      <c r="JN358" s="162">
        <f t="shared" si="1754"/>
        <v>0</v>
      </c>
      <c r="JO358" s="162">
        <f t="shared" si="1754"/>
        <v>0</v>
      </c>
      <c r="JP358" s="162">
        <f t="shared" si="1754"/>
        <v>0</v>
      </c>
      <c r="JQ358" s="162">
        <f t="shared" si="1754"/>
        <v>0</v>
      </c>
      <c r="JR358" s="162">
        <f t="shared" si="1754"/>
        <v>0</v>
      </c>
      <c r="JS358" s="162">
        <f t="shared" si="1754"/>
        <v>0</v>
      </c>
      <c r="JT358" s="162">
        <f t="shared" si="1754"/>
        <v>0</v>
      </c>
      <c r="JU358" s="162">
        <f t="shared" si="1754"/>
        <v>0</v>
      </c>
      <c r="JV358" s="162">
        <f t="shared" si="1754"/>
        <v>0</v>
      </c>
      <c r="JW358" s="162">
        <f t="shared" si="1754"/>
        <v>0</v>
      </c>
      <c r="JX358" s="162">
        <f t="shared" si="1754"/>
        <v>0</v>
      </c>
      <c r="JY358" s="162">
        <f t="shared" si="1754"/>
        <v>0</v>
      </c>
      <c r="JZ358" s="162">
        <f t="shared" si="1754"/>
        <v>0</v>
      </c>
      <c r="KA358" s="162">
        <f t="shared" si="1754"/>
        <v>0</v>
      </c>
      <c r="KB358" s="162">
        <f t="shared" si="1754"/>
        <v>0</v>
      </c>
      <c r="KC358" s="162">
        <f t="shared" si="1754"/>
        <v>0</v>
      </c>
      <c r="KD358" s="162">
        <f t="shared" si="1754"/>
        <v>0</v>
      </c>
      <c r="KE358" s="162">
        <f t="shared" si="1754"/>
        <v>0</v>
      </c>
      <c r="KF358" s="162">
        <f t="shared" si="1754"/>
        <v>0</v>
      </c>
      <c r="KG358" s="162">
        <f t="shared" si="1754"/>
        <v>0</v>
      </c>
      <c r="KH358" s="162">
        <f t="shared" si="1754"/>
        <v>0</v>
      </c>
      <c r="KI358" s="162">
        <f t="shared" si="1754"/>
        <v>0</v>
      </c>
      <c r="KJ358" s="162">
        <f t="shared" si="1754"/>
        <v>0</v>
      </c>
      <c r="KK358" s="162">
        <f t="shared" si="1754"/>
        <v>0</v>
      </c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N358" s="1"/>
    </row>
    <row r="359" ht="14.25" customHeight="1" spans="1:326" x14ac:dyDescent="0.25">
      <c r="A359" s="1">
        <v>12</v>
      </c>
      <c r="B359" s="1">
        <f t="shared" ref="B359:C359" si="1755">B358+1</f>
        <v>349</v>
      </c>
      <c r="C359" s="232">
        <f t="shared" si="1755"/>
        <v>43814</v>
      </c>
      <c r="D359" s="162">
        <f t="shared" si="9"/>
        <v>0</v>
      </c>
      <c r="E359" s="162">
        <f>(SUMIFS(Profile!$F$2:$F$17521,Profile!$B$2:$B$17521,$B359,Profile!$C$2:$C$17521,E$8))*$C$6</f>
        <v>0</v>
      </c>
      <c r="F359" s="162">
        <f>(SUMIFS(Profile!$F$2:$F$17521,Profile!$B$2:$B$17521,$B359,Profile!$C$2:$C$17521,F$8))*$C$6</f>
        <v>0</v>
      </c>
      <c r="G359" s="162">
        <f>(SUMIFS(Profile!$F$2:$F$17521,Profile!$B$2:$B$17521,$B359,Profile!$C$2:$C$17521,G$8))*$C$6</f>
        <v>0</v>
      </c>
      <c r="H359" s="162">
        <f>(SUMIFS(Profile!$F$2:$F$17521,Profile!$B$2:$B$17521,$B359,Profile!$C$2:$C$17521,H$8))*$C$6</f>
        <v>0</v>
      </c>
      <c r="I359" s="162">
        <f>(SUMIFS(Profile!$F$2:$F$17521,Profile!$B$2:$B$17521,$B359,Profile!$C$2:$C$17521,I$8))*$C$6</f>
        <v>0</v>
      </c>
      <c r="J359" s="162">
        <f>(SUMIFS(Profile!$F$2:$F$17521,Profile!$B$2:$B$17521,$B359,Profile!$C$2:$C$17521,J$8))*$C$6</f>
        <v>0</v>
      </c>
      <c r="K359" s="162">
        <f>(SUMIFS(Profile!$F$2:$F$17521,Profile!$B$2:$B$17521,$B359,Profile!$C$2:$C$17521,K$8))*$C$6</f>
        <v>0</v>
      </c>
      <c r="L359" s="162">
        <f>(SUMIFS(Profile!$F$2:$F$17521,Profile!$B$2:$B$17521,$B359,Profile!$C$2:$C$17521,L$8))*$C$6</f>
        <v>0</v>
      </c>
      <c r="M359" s="162">
        <f>(SUMIFS(Profile!$F$2:$F$17521,Profile!$B$2:$B$17521,$B359,Profile!$C$2:$C$17521,M$8))*$C$6</f>
        <v>0</v>
      </c>
      <c r="N359" s="162">
        <f>(SUMIFS(Profile!$F$2:$F$17521,Profile!$B$2:$B$17521,$B359,Profile!$C$2:$C$17521,N$8))*$C$6</f>
        <v>0</v>
      </c>
      <c r="O359" s="162">
        <f>(SUMIFS(Profile!$F$2:$F$17521,Profile!$B$2:$B$17521,$B359,Profile!$C$2:$C$17521,O$8))*$C$6</f>
        <v>0</v>
      </c>
      <c r="P359" s="162">
        <f>(SUMIFS(Profile!$F$2:$F$17521,Profile!$B$2:$B$17521,$B359,Profile!$C$2:$C$17521,P$8))*$C$6</f>
        <v>0</v>
      </c>
      <c r="Q359" s="162">
        <f>(SUMIFS(Profile!$F$2:$F$17521,Profile!$B$2:$B$17521,$B359,Profile!$C$2:$C$17521,Q$8))*$C$6</f>
        <v>0</v>
      </c>
      <c r="R359" s="162">
        <f>(SUMIFS(Profile!$F$2:$F$17521,Profile!$B$2:$B$17521,$B359,Profile!$C$2:$C$17521,R$8))*$C$6</f>
        <v>0</v>
      </c>
      <c r="S359" s="162">
        <f>(SUMIFS(Profile!$F$2:$F$17521,Profile!$B$2:$B$17521,$B359,Profile!$C$2:$C$17521,S$8))*$C$6</f>
        <v>0</v>
      </c>
      <c r="T359" s="162">
        <f>(SUMIFS(Profile!$F$2:$F$17521,Profile!$B$2:$B$17521,$B359,Profile!$C$2:$C$17521,T$8))*$C$6</f>
        <v>0</v>
      </c>
      <c r="U359" s="162">
        <f>(SUMIFS(Profile!$F$2:$F$17521,Profile!$B$2:$B$17521,$B359,Profile!$C$2:$C$17521,U$8))*$C$6</f>
        <v>0</v>
      </c>
      <c r="V359" s="162">
        <f>(SUMIFS(Profile!$F$2:$F$17521,Profile!$B$2:$B$17521,$B359,Profile!$C$2:$C$17521,V$8))*$C$6</f>
        <v>0</v>
      </c>
      <c r="W359" s="162">
        <f>(SUMIFS(Profile!$F$2:$F$17521,Profile!$B$2:$B$17521,$B359,Profile!$C$2:$C$17521,W$8))*$C$6</f>
        <v>0</v>
      </c>
      <c r="X359" s="162">
        <f>(SUMIFS(Profile!$F$2:$F$17521,Profile!$B$2:$B$17521,$B359,Profile!$C$2:$C$17521,X$8))*$C$6</f>
        <v>0</v>
      </c>
      <c r="Y359" s="162">
        <f>(SUMIFS(Profile!$F$2:$F$17521,Profile!$B$2:$B$17521,$B359,Profile!$C$2:$C$17521,Y$8))*$C$6</f>
        <v>0</v>
      </c>
      <c r="Z359" s="162">
        <f>(SUMIFS(Profile!$F$2:$F$17521,Profile!$B$2:$B$17521,$B359,Profile!$C$2:$C$17521,Z$8))*$C$6</f>
        <v>0</v>
      </c>
      <c r="AA359" s="162">
        <f>(SUMIFS(Profile!$F$2:$F$17521,Profile!$B$2:$B$17521,$B359,Profile!$C$2:$C$17521,AA$8))*$C$6</f>
        <v>0</v>
      </c>
      <c r="AB359" s="162">
        <f>(SUMIFS(Profile!$F$2:$F$17521,Profile!$B$2:$B$17521,$B359,Profile!$C$2:$C$17521,AB$8))*$C$6</f>
        <v>0</v>
      </c>
      <c r="AC359" s="162">
        <f>(SUMIFS(Profile!$F$2:$F$17521,Profile!$B$2:$B$17521,$B359,Profile!$C$2:$C$17521,AC$8))*$C$6</f>
        <v>0</v>
      </c>
      <c r="AD359" s="162">
        <f>(SUMIFS(Profile!$F$2:$F$17521,Profile!$B$2:$B$17521,$B359,Profile!$C$2:$C$17521,AD$8))*$C$6</f>
        <v>0</v>
      </c>
      <c r="AE359" s="162">
        <f>(SUMIFS(Profile!$F$2:$F$17521,Profile!$B$2:$B$17521,$B359,Profile!$C$2:$C$17521,AE$8))*$C$6</f>
        <v>0</v>
      </c>
      <c r="AF359" s="162">
        <f>(SUMIFS(Profile!$F$2:$F$17521,Profile!$B$2:$B$17521,$B359,Profile!$C$2:$C$17521,AF$8))*$C$6</f>
        <v>0</v>
      </c>
      <c r="AG359" s="162">
        <f>(SUMIFS(Profile!$F$2:$F$17521,Profile!$B$2:$B$17521,$B359,Profile!$C$2:$C$17521,AG$8))*$C$6</f>
        <v>0</v>
      </c>
      <c r="AH359" s="162">
        <f>(SUMIFS(Profile!$F$2:$F$17521,Profile!$B$2:$B$17521,$B359,Profile!$C$2:$C$17521,AH$8))*$C$6</f>
        <v>0</v>
      </c>
      <c r="AI359" s="162">
        <f>(SUMIFS(Profile!$F$2:$F$17521,Profile!$B$2:$B$17521,$B359,Profile!$C$2:$C$17521,AI$8))*$C$6</f>
        <v>0</v>
      </c>
      <c r="AJ359" s="162">
        <f>(SUMIFS(Profile!$F$2:$F$17521,Profile!$B$2:$B$17521,$B359,Profile!$C$2:$C$17521,AJ$8))*$C$6</f>
        <v>0</v>
      </c>
      <c r="AK359" s="162">
        <f>(SUMIFS(Profile!$F$2:$F$17521,Profile!$B$2:$B$17521,$B359,Profile!$C$2:$C$17521,AK$8))*$C$6</f>
        <v>0</v>
      </c>
      <c r="AL359" s="162">
        <f>(SUMIFS(Profile!$F$2:$F$17521,Profile!$B$2:$B$17521,$B359,Profile!$C$2:$C$17521,AL$8))*$C$6</f>
        <v>0</v>
      </c>
      <c r="AM359" s="162">
        <f>(SUMIFS(Profile!$F$2:$F$17521,Profile!$B$2:$B$17521,$B359,Profile!$C$2:$C$17521,AM$8))*$C$6</f>
        <v>0</v>
      </c>
      <c r="AN359" s="162">
        <f>(SUMIFS(Profile!$F$2:$F$17521,Profile!$B$2:$B$17521,$B359,Profile!$C$2:$C$17521,AN$8))*$C$6</f>
        <v>0</v>
      </c>
      <c r="AO359" s="162">
        <f>(SUMIFS(Profile!$F$2:$F$17521,Profile!$B$2:$B$17521,$B359,Profile!$C$2:$C$17521,AO$8))*$C$6</f>
        <v>0</v>
      </c>
      <c r="AP359" s="162">
        <f>(SUMIFS(Profile!$F$2:$F$17521,Profile!$B$2:$B$17521,$B359,Profile!$C$2:$C$17521,AP$8))*$C$6</f>
        <v>0</v>
      </c>
      <c r="AQ359" s="162">
        <f>(SUMIFS(Profile!$F$2:$F$17521,Profile!$B$2:$B$17521,$B359,Profile!$C$2:$C$17521,AQ$8))*$C$6</f>
        <v>0</v>
      </c>
      <c r="AR359" s="162">
        <f>(SUMIFS(Profile!$F$2:$F$17521,Profile!$B$2:$B$17521,$B359,Profile!$C$2:$C$17521,AR$8))*$C$6</f>
        <v>0</v>
      </c>
      <c r="AS359" s="162">
        <f>(SUMIFS(Profile!$F$2:$F$17521,Profile!$B$2:$B$17521,$B359,Profile!$C$2:$C$17521,AS$8))*$C$6</f>
        <v>0</v>
      </c>
      <c r="AT359" s="162">
        <f>(SUMIFS(Profile!$F$2:$F$17521,Profile!$B$2:$B$17521,$B359,Profile!$C$2:$C$17521,AT$8))*$C$6</f>
        <v>0</v>
      </c>
      <c r="AU359" s="162">
        <f>(SUMIFS(Profile!$F$2:$F$17521,Profile!$B$2:$B$17521,$B359,Profile!$C$2:$C$17521,AU$8))*$C$6</f>
        <v>0</v>
      </c>
      <c r="AV359" s="162">
        <f>(SUMIFS(Profile!$F$2:$F$17521,Profile!$B$2:$B$17521,$B359,Profile!$C$2:$C$17521,AV$8))*$C$6</f>
        <v>0</v>
      </c>
      <c r="AW359" s="162">
        <f>(SUMIFS(Profile!$F$2:$F$17521,Profile!$B$2:$B$17521,$B359,Profile!$C$2:$C$17521,AW$8))*$C$6</f>
        <v>0</v>
      </c>
      <c r="AX359" s="162">
        <f>(SUMIFS(Profile!$F$2:$F$17521,Profile!$B$2:$B$17521,$B359,Profile!$C$2:$C$17521,AX$8))*$C$6</f>
        <v>0</v>
      </c>
      <c r="AY359" s="162">
        <f>(SUMIFS(Profile!$F$2:$F$17521,Profile!$B$2:$B$17521,$B359,Profile!$C$2:$C$17521,AY$8))*$C$6</f>
        <v>0</v>
      </c>
      <c r="AZ359" s="162">
        <f>(SUMIFS(Profile!$F$2:$F$17521,Profile!$B$2:$B$17521,$B359,Profile!$C$2:$C$17521,AZ$8))*$C$6</f>
        <v>0</v>
      </c>
      <c r="BA359" s="162">
        <f t="shared" si="10"/>
        <v>0</v>
      </c>
      <c r="BB359" s="162">
        <f>(SUMIFS(Profile!$E$2:$E$17521,Profile!$B$2:$B$17521,$B359,Profile!$C$2:$C$17521,BB$8))*$C$9</f>
        <v>0</v>
      </c>
      <c r="BC359" s="162">
        <f>(SUMIFS(Profile!$E$2:$E$17521,Profile!$B$2:$B$17521,$B359,Profile!$C$2:$C$17521,BC$8))*$C$9</f>
        <v>0</v>
      </c>
      <c r="BD359" s="162">
        <f>(SUMIFS(Profile!$E$2:$E$17521,Profile!$B$2:$B$17521,$B359,Profile!$C$2:$C$17521,BD$8))*$C$9</f>
        <v>0</v>
      </c>
      <c r="BE359" s="162">
        <f>(SUMIFS(Profile!$E$2:$E$17521,Profile!$B$2:$B$17521,$B359,Profile!$C$2:$C$17521,BE$8))*$C$9</f>
        <v>0</v>
      </c>
      <c r="BF359" s="162">
        <f>(SUMIFS(Profile!$E$2:$E$17521,Profile!$B$2:$B$17521,$B359,Profile!$C$2:$C$17521,BF$8))*$C$9</f>
        <v>0</v>
      </c>
      <c r="BG359" s="162">
        <f>(SUMIFS(Profile!$E$2:$E$17521,Profile!$B$2:$B$17521,$B359,Profile!$C$2:$C$17521,BG$8))*$C$9</f>
        <v>0</v>
      </c>
      <c r="BH359" s="162">
        <f>(SUMIFS(Profile!$E$2:$E$17521,Profile!$B$2:$B$17521,$B359,Profile!$C$2:$C$17521,BH$8))*$C$9</f>
        <v>0</v>
      </c>
      <c r="BI359" s="162">
        <f>(SUMIFS(Profile!$E$2:$E$17521,Profile!$B$2:$B$17521,$B359,Profile!$C$2:$C$17521,BI$8))*$C$9</f>
        <v>0</v>
      </c>
      <c r="BJ359" s="162">
        <f>(SUMIFS(Profile!$E$2:$E$17521,Profile!$B$2:$B$17521,$B359,Profile!$C$2:$C$17521,BJ$8))*$C$9</f>
        <v>0</v>
      </c>
      <c r="BK359" s="162">
        <f>(SUMIFS(Profile!$E$2:$E$17521,Profile!$B$2:$B$17521,$B359,Profile!$C$2:$C$17521,BK$8))*$C$9</f>
        <v>0</v>
      </c>
      <c r="BL359" s="162">
        <f>(SUMIFS(Profile!$E$2:$E$17521,Profile!$B$2:$B$17521,$B359,Profile!$C$2:$C$17521,BL$8))*$C$9</f>
        <v>0</v>
      </c>
      <c r="BM359" s="162">
        <f>(SUMIFS(Profile!$E$2:$E$17521,Profile!$B$2:$B$17521,$B359,Profile!$C$2:$C$17521,BM$8))*$C$9</f>
        <v>0</v>
      </c>
      <c r="BN359" s="162">
        <f>(SUMIFS(Profile!$E$2:$E$17521,Profile!$B$2:$B$17521,$B359,Profile!$C$2:$C$17521,BN$8))*$C$9</f>
        <v>0</v>
      </c>
      <c r="BO359" s="162">
        <f>(SUMIFS(Profile!$E$2:$E$17521,Profile!$B$2:$B$17521,$B359,Profile!$C$2:$C$17521,BO$8))*$C$9</f>
        <v>0</v>
      </c>
      <c r="BP359" s="162">
        <f>(SUMIFS(Profile!$E$2:$E$17521,Profile!$B$2:$B$17521,$B359,Profile!$C$2:$C$17521,BP$8))*$C$9</f>
        <v>0</v>
      </c>
      <c r="BQ359" s="162">
        <f>(SUMIFS(Profile!$E$2:$E$17521,Profile!$B$2:$B$17521,$B359,Profile!$C$2:$C$17521,BQ$8))*$C$9</f>
        <v>0</v>
      </c>
      <c r="BR359" s="162">
        <f>(SUMIFS(Profile!$E$2:$E$17521,Profile!$B$2:$B$17521,$B359,Profile!$C$2:$C$17521,BR$8))*$C$9</f>
        <v>0</v>
      </c>
      <c r="BS359" s="162">
        <f>(SUMIFS(Profile!$E$2:$E$17521,Profile!$B$2:$B$17521,$B359,Profile!$C$2:$C$17521,BS$8))*$C$9</f>
        <v>0</v>
      </c>
      <c r="BT359" s="162">
        <f>(SUMIFS(Profile!$E$2:$E$17521,Profile!$B$2:$B$17521,$B359,Profile!$C$2:$C$17521,BT$8))*$C$9</f>
        <v>0</v>
      </c>
      <c r="BU359" s="162">
        <f>(SUMIFS(Profile!$E$2:$E$17521,Profile!$B$2:$B$17521,$B359,Profile!$C$2:$C$17521,BU$8))*$C$9</f>
        <v>0</v>
      </c>
      <c r="BV359" s="162">
        <f>(SUMIFS(Profile!$E$2:$E$17521,Profile!$B$2:$B$17521,$B359,Profile!$C$2:$C$17521,BV$8))*$C$9</f>
        <v>0</v>
      </c>
      <c r="BW359" s="162">
        <f>(SUMIFS(Profile!$E$2:$E$17521,Profile!$B$2:$B$17521,$B359,Profile!$C$2:$C$17521,BW$8))*$C$9</f>
        <v>0</v>
      </c>
      <c r="BX359" s="162">
        <f>(SUMIFS(Profile!$E$2:$E$17521,Profile!$B$2:$B$17521,$B359,Profile!$C$2:$C$17521,BX$8))*$C$9</f>
        <v>0</v>
      </c>
      <c r="BY359" s="162">
        <f>(SUMIFS(Profile!$E$2:$E$17521,Profile!$B$2:$B$17521,$B359,Profile!$C$2:$C$17521,BY$8))*$C$9</f>
        <v>0</v>
      </c>
      <c r="BZ359" s="162">
        <f>(SUMIFS(Profile!$E$2:$E$17521,Profile!$B$2:$B$17521,$B359,Profile!$C$2:$C$17521,BZ$8))*$C$9</f>
        <v>0</v>
      </c>
      <c r="CA359" s="162">
        <f>(SUMIFS(Profile!$E$2:$E$17521,Profile!$B$2:$B$17521,$B359,Profile!$C$2:$C$17521,CA$8))*$C$9</f>
        <v>0</v>
      </c>
      <c r="CB359" s="162">
        <f>(SUMIFS(Profile!$E$2:$E$17521,Profile!$B$2:$B$17521,$B359,Profile!$C$2:$C$17521,CB$8))*$C$9</f>
        <v>0</v>
      </c>
      <c r="CC359" s="162">
        <f>(SUMIFS(Profile!$E$2:$E$17521,Profile!$B$2:$B$17521,$B359,Profile!$C$2:$C$17521,CC$8))*$C$9</f>
        <v>0</v>
      </c>
      <c r="CD359" s="162">
        <f>(SUMIFS(Profile!$E$2:$E$17521,Profile!$B$2:$B$17521,$B359,Profile!$C$2:$C$17521,CD$8))*$C$9</f>
        <v>0</v>
      </c>
      <c r="CE359" s="162">
        <f>(SUMIFS(Profile!$E$2:$E$17521,Profile!$B$2:$B$17521,$B359,Profile!$C$2:$C$17521,CE$8))*$C$9</f>
        <v>0</v>
      </c>
      <c r="CF359" s="162">
        <f>(SUMIFS(Profile!$E$2:$E$17521,Profile!$B$2:$B$17521,$B359,Profile!$C$2:$C$17521,CF$8))*$C$9</f>
        <v>0</v>
      </c>
      <c r="CG359" s="162">
        <f>(SUMIFS(Profile!$E$2:$E$17521,Profile!$B$2:$B$17521,$B359,Profile!$C$2:$C$17521,CG$8))*$C$9</f>
        <v>0</v>
      </c>
      <c r="CH359" s="162">
        <f>(SUMIFS(Profile!$E$2:$E$17521,Profile!$B$2:$B$17521,$B359,Profile!$C$2:$C$17521,CH$8))*$C$9</f>
        <v>0</v>
      </c>
      <c r="CI359" s="162">
        <f>(SUMIFS(Profile!$E$2:$E$17521,Profile!$B$2:$B$17521,$B359,Profile!$C$2:$C$17521,CI$8))*$C$9</f>
        <v>0</v>
      </c>
      <c r="CJ359" s="162">
        <f>(SUMIFS(Profile!$E$2:$E$17521,Profile!$B$2:$B$17521,$B359,Profile!$C$2:$C$17521,CJ$8))*$C$9</f>
        <v>0</v>
      </c>
      <c r="CK359" s="162">
        <f>(SUMIFS(Profile!$E$2:$E$17521,Profile!$B$2:$B$17521,$B359,Profile!$C$2:$C$17521,CK$8))*$C$9</f>
        <v>0</v>
      </c>
      <c r="CL359" s="162">
        <f>(SUMIFS(Profile!$E$2:$E$17521,Profile!$B$2:$B$17521,$B359,Profile!$C$2:$C$17521,CL$8))*$C$9</f>
        <v>0</v>
      </c>
      <c r="CM359" s="162">
        <f>(SUMIFS(Profile!$E$2:$E$17521,Profile!$B$2:$B$17521,$B359,Profile!$C$2:$C$17521,CM$8))*$C$9</f>
        <v>0</v>
      </c>
      <c r="CN359" s="162">
        <f>(SUMIFS(Profile!$E$2:$E$17521,Profile!$B$2:$B$17521,$B359,Profile!$C$2:$C$17521,CN$8))*$C$9</f>
        <v>0</v>
      </c>
      <c r="CO359" s="162">
        <f>(SUMIFS(Profile!$E$2:$E$17521,Profile!$B$2:$B$17521,$B359,Profile!$C$2:$C$17521,CO$8))*$C$9</f>
        <v>0</v>
      </c>
      <c r="CP359" s="162">
        <f>(SUMIFS(Profile!$E$2:$E$17521,Profile!$B$2:$B$17521,$B359,Profile!$C$2:$C$17521,CP$8))*$C$9</f>
        <v>0</v>
      </c>
      <c r="CQ359" s="162">
        <f>(SUMIFS(Profile!$E$2:$E$17521,Profile!$B$2:$B$17521,$B359,Profile!$C$2:$C$17521,CQ$8))*$C$9</f>
        <v>0</v>
      </c>
      <c r="CR359" s="162">
        <f>(SUMIFS(Profile!$E$2:$E$17521,Profile!$B$2:$B$17521,$B359,Profile!$C$2:$C$17521,CR$8))*$C$9</f>
        <v>0</v>
      </c>
      <c r="CS359" s="162">
        <f>(SUMIFS(Profile!$E$2:$E$17521,Profile!$B$2:$B$17521,$B359,Profile!$C$2:$C$17521,CS$8))*$C$9</f>
        <v>0</v>
      </c>
      <c r="CT359" s="162">
        <f>(SUMIFS(Profile!$E$2:$E$17521,Profile!$B$2:$B$17521,$B359,Profile!$C$2:$C$17521,CT$8))*$C$9</f>
        <v>0</v>
      </c>
      <c r="CU359" s="162">
        <f>(SUMIFS(Profile!$E$2:$E$17521,Profile!$B$2:$B$17521,$B359,Profile!$C$2:$C$17521,CU$8))*$C$9</f>
        <v>0</v>
      </c>
      <c r="CV359" s="162">
        <f>(SUMIFS(Profile!$E$2:$E$17521,Profile!$B$2:$B$17521,$B359,Profile!$C$2:$C$17521,CV$8))*$C$9</f>
        <v>0</v>
      </c>
      <c r="CW359" s="162">
        <f>(SUMIFS(Profile!$E$2:$E$17521,Profile!$B$2:$B$17521,$B359,Profile!$C$2:$C$17521,CW$8))*$C$9</f>
        <v>0</v>
      </c>
      <c r="CX359" s="162">
        <f t="shared" si="11"/>
        <v>0</v>
      </c>
      <c r="CY359" s="162">
        <f t="shared" ref="CY359:ET359" si="1756">MAX(BB359-E359,0)</f>
        <v>0</v>
      </c>
      <c r="CZ359" s="162">
        <f t="shared" si="1756"/>
        <v>0</v>
      </c>
      <c r="DA359" s="162">
        <f t="shared" si="1756"/>
        <v>0</v>
      </c>
      <c r="DB359" s="162">
        <f t="shared" si="1756"/>
        <v>0</v>
      </c>
      <c r="DC359" s="162">
        <f t="shared" si="1756"/>
        <v>0</v>
      </c>
      <c r="DD359" s="162">
        <f t="shared" si="1756"/>
        <v>0</v>
      </c>
      <c r="DE359" s="162">
        <f t="shared" si="1756"/>
        <v>0</v>
      </c>
      <c r="DF359" s="162">
        <f t="shared" si="1756"/>
        <v>0</v>
      </c>
      <c r="DG359" s="162">
        <f t="shared" si="1756"/>
        <v>0</v>
      </c>
      <c r="DH359" s="162">
        <f t="shared" si="1756"/>
        <v>0</v>
      </c>
      <c r="DI359" s="162">
        <f t="shared" si="1756"/>
        <v>0</v>
      </c>
      <c r="DJ359" s="162">
        <f t="shared" si="1756"/>
        <v>0</v>
      </c>
      <c r="DK359" s="162">
        <f t="shared" si="1756"/>
        <v>0</v>
      </c>
      <c r="DL359" s="162">
        <f t="shared" si="1756"/>
        <v>0</v>
      </c>
      <c r="DM359" s="162">
        <f t="shared" si="1756"/>
        <v>0</v>
      </c>
      <c r="DN359" s="162">
        <f t="shared" si="1756"/>
        <v>0</v>
      </c>
      <c r="DO359" s="162">
        <f t="shared" si="1756"/>
        <v>0</v>
      </c>
      <c r="DP359" s="162">
        <f t="shared" si="1756"/>
        <v>0</v>
      </c>
      <c r="DQ359" s="162">
        <f t="shared" si="1756"/>
        <v>0</v>
      </c>
      <c r="DR359" s="162">
        <f t="shared" si="1756"/>
        <v>0</v>
      </c>
      <c r="DS359" s="162">
        <f t="shared" si="1756"/>
        <v>0</v>
      </c>
      <c r="DT359" s="162">
        <f t="shared" si="1756"/>
        <v>0</v>
      </c>
      <c r="DU359" s="162">
        <f t="shared" si="1756"/>
        <v>0</v>
      </c>
      <c r="DV359" s="162">
        <f t="shared" si="1756"/>
        <v>0</v>
      </c>
      <c r="DW359" s="162">
        <f t="shared" si="1756"/>
        <v>0</v>
      </c>
      <c r="DX359" s="162">
        <f t="shared" si="1756"/>
        <v>0</v>
      </c>
      <c r="DY359" s="162">
        <f t="shared" si="1756"/>
        <v>0</v>
      </c>
      <c r="DZ359" s="162">
        <f t="shared" si="1756"/>
        <v>0</v>
      </c>
      <c r="EA359" s="162">
        <f t="shared" si="1756"/>
        <v>0</v>
      </c>
      <c r="EB359" s="162">
        <f t="shared" si="1756"/>
        <v>0</v>
      </c>
      <c r="EC359" s="162">
        <f t="shared" si="1756"/>
        <v>0</v>
      </c>
      <c r="ED359" s="162">
        <f t="shared" si="1756"/>
        <v>0</v>
      </c>
      <c r="EE359" s="162">
        <f t="shared" si="1756"/>
        <v>0</v>
      </c>
      <c r="EF359" s="162">
        <f t="shared" si="1756"/>
        <v>0</v>
      </c>
      <c r="EG359" s="162">
        <f t="shared" si="1756"/>
        <v>0</v>
      </c>
      <c r="EH359" s="162">
        <f t="shared" si="1756"/>
        <v>0</v>
      </c>
      <c r="EI359" s="162">
        <f t="shared" si="1756"/>
        <v>0</v>
      </c>
      <c r="EJ359" s="162">
        <f t="shared" si="1756"/>
        <v>0</v>
      </c>
      <c r="EK359" s="162">
        <f t="shared" si="1756"/>
        <v>0</v>
      </c>
      <c r="EL359" s="162">
        <f t="shared" si="1756"/>
        <v>0</v>
      </c>
      <c r="EM359" s="162">
        <f t="shared" si="1756"/>
        <v>0</v>
      </c>
      <c r="EN359" s="162">
        <f t="shared" si="1756"/>
        <v>0</v>
      </c>
      <c r="EO359" s="162">
        <f t="shared" si="1756"/>
        <v>0</v>
      </c>
      <c r="EP359" s="162">
        <f t="shared" si="1756"/>
        <v>0</v>
      </c>
      <c r="EQ359" s="162">
        <f t="shared" si="1756"/>
        <v>0</v>
      </c>
      <c r="ER359" s="162">
        <f t="shared" si="1756"/>
        <v>0</v>
      </c>
      <c r="ES359" s="162">
        <f t="shared" si="1756"/>
        <v>0</v>
      </c>
      <c r="ET359" s="162">
        <f t="shared" si="1756"/>
        <v>0</v>
      </c>
      <c r="EU359" s="162">
        <f t="shared" si="13"/>
        <v>0</v>
      </c>
      <c r="EV359" s="162">
        <f t="shared" ref="EV359:GQ359" si="1757">BB359-CY359</f>
        <v>0</v>
      </c>
      <c r="EW359" s="162">
        <f t="shared" si="1757"/>
        <v>0</v>
      </c>
      <c r="EX359" s="162">
        <f t="shared" si="1757"/>
        <v>0</v>
      </c>
      <c r="EY359" s="162">
        <f t="shared" si="1757"/>
        <v>0</v>
      </c>
      <c r="EZ359" s="162">
        <f t="shared" si="1757"/>
        <v>0</v>
      </c>
      <c r="FA359" s="162">
        <f t="shared" si="1757"/>
        <v>0</v>
      </c>
      <c r="FB359" s="162">
        <f t="shared" si="1757"/>
        <v>0</v>
      </c>
      <c r="FC359" s="162">
        <f t="shared" si="1757"/>
        <v>0</v>
      </c>
      <c r="FD359" s="162">
        <f t="shared" si="1757"/>
        <v>0</v>
      </c>
      <c r="FE359" s="162">
        <f t="shared" si="1757"/>
        <v>0</v>
      </c>
      <c r="FF359" s="162">
        <f t="shared" si="1757"/>
        <v>0</v>
      </c>
      <c r="FG359" s="162">
        <f t="shared" si="1757"/>
        <v>0</v>
      </c>
      <c r="FH359" s="162">
        <f t="shared" si="1757"/>
        <v>0</v>
      </c>
      <c r="FI359" s="162">
        <f t="shared" si="1757"/>
        <v>0</v>
      </c>
      <c r="FJ359" s="162">
        <f t="shared" si="1757"/>
        <v>0</v>
      </c>
      <c r="FK359" s="162">
        <f t="shared" si="1757"/>
        <v>0</v>
      </c>
      <c r="FL359" s="162">
        <f t="shared" si="1757"/>
        <v>0</v>
      </c>
      <c r="FM359" s="162">
        <f t="shared" si="1757"/>
        <v>0</v>
      </c>
      <c r="FN359" s="162">
        <f t="shared" si="1757"/>
        <v>0</v>
      </c>
      <c r="FO359" s="162">
        <f t="shared" si="1757"/>
        <v>0</v>
      </c>
      <c r="FP359" s="162">
        <f t="shared" si="1757"/>
        <v>0</v>
      </c>
      <c r="FQ359" s="162">
        <f t="shared" si="1757"/>
        <v>0</v>
      </c>
      <c r="FR359" s="162">
        <f t="shared" si="1757"/>
        <v>0</v>
      </c>
      <c r="FS359" s="162">
        <f t="shared" si="1757"/>
        <v>0</v>
      </c>
      <c r="FT359" s="162">
        <f t="shared" si="1757"/>
        <v>0</v>
      </c>
      <c r="FU359" s="162">
        <f t="shared" si="1757"/>
        <v>0</v>
      </c>
      <c r="FV359" s="162">
        <f t="shared" si="1757"/>
        <v>0</v>
      </c>
      <c r="FW359" s="162">
        <f t="shared" si="1757"/>
        <v>0</v>
      </c>
      <c r="FX359" s="162">
        <f t="shared" si="1757"/>
        <v>0</v>
      </c>
      <c r="FY359" s="162">
        <f t="shared" si="1757"/>
        <v>0</v>
      </c>
      <c r="FZ359" s="162">
        <f t="shared" si="1757"/>
        <v>0</v>
      </c>
      <c r="GA359" s="162">
        <f t="shared" si="1757"/>
        <v>0</v>
      </c>
      <c r="GB359" s="162">
        <f t="shared" si="1757"/>
        <v>0</v>
      </c>
      <c r="GC359" s="162">
        <f t="shared" si="1757"/>
        <v>0</v>
      </c>
      <c r="GD359" s="162">
        <f t="shared" si="1757"/>
        <v>0</v>
      </c>
      <c r="GE359" s="162">
        <f t="shared" si="1757"/>
        <v>0</v>
      </c>
      <c r="GF359" s="162">
        <f t="shared" si="1757"/>
        <v>0</v>
      </c>
      <c r="GG359" s="162">
        <f t="shared" si="1757"/>
        <v>0</v>
      </c>
      <c r="GH359" s="162">
        <f t="shared" si="1757"/>
        <v>0</v>
      </c>
      <c r="GI359" s="162">
        <f t="shared" si="1757"/>
        <v>0</v>
      </c>
      <c r="GJ359" s="162">
        <f t="shared" si="1757"/>
        <v>0</v>
      </c>
      <c r="GK359" s="162">
        <f t="shared" si="1757"/>
        <v>0</v>
      </c>
      <c r="GL359" s="162">
        <f t="shared" si="1757"/>
        <v>0</v>
      </c>
      <c r="GM359" s="162">
        <f t="shared" si="1757"/>
        <v>0</v>
      </c>
      <c r="GN359" s="162">
        <f t="shared" si="1757"/>
        <v>0</v>
      </c>
      <c r="GO359" s="162">
        <f t="shared" si="1757"/>
        <v>0</v>
      </c>
      <c r="GP359" s="162">
        <f t="shared" si="1757"/>
        <v>0</v>
      </c>
      <c r="GQ359" s="162">
        <f t="shared" si="1757"/>
        <v>0</v>
      </c>
      <c r="GR359" s="162">
        <f t="shared" si="15"/>
        <v>0</v>
      </c>
      <c r="GS359" s="162">
        <f t="shared" ref="GS359:IN359" si="1758">E359-EV359</f>
        <v>0</v>
      </c>
      <c r="GT359" s="162">
        <f t="shared" si="1758"/>
        <v>0</v>
      </c>
      <c r="GU359" s="162">
        <f t="shared" si="1758"/>
        <v>0</v>
      </c>
      <c r="GV359" s="162">
        <f t="shared" si="1758"/>
        <v>0</v>
      </c>
      <c r="GW359" s="162">
        <f t="shared" si="1758"/>
        <v>0</v>
      </c>
      <c r="GX359" s="162">
        <f t="shared" si="1758"/>
        <v>0</v>
      </c>
      <c r="GY359" s="162">
        <f t="shared" si="1758"/>
        <v>0</v>
      </c>
      <c r="GZ359" s="162">
        <f t="shared" si="1758"/>
        <v>0</v>
      </c>
      <c r="HA359" s="162">
        <f t="shared" si="1758"/>
        <v>0</v>
      </c>
      <c r="HB359" s="162">
        <f t="shared" si="1758"/>
        <v>0</v>
      </c>
      <c r="HC359" s="162">
        <f t="shared" si="1758"/>
        <v>0</v>
      </c>
      <c r="HD359" s="162">
        <f t="shared" si="1758"/>
        <v>0</v>
      </c>
      <c r="HE359" s="162">
        <f t="shared" si="1758"/>
        <v>0</v>
      </c>
      <c r="HF359" s="162">
        <f t="shared" si="1758"/>
        <v>0</v>
      </c>
      <c r="HG359" s="162">
        <f t="shared" si="1758"/>
        <v>0</v>
      </c>
      <c r="HH359" s="162">
        <f t="shared" si="1758"/>
        <v>0</v>
      </c>
      <c r="HI359" s="162">
        <f t="shared" si="1758"/>
        <v>0</v>
      </c>
      <c r="HJ359" s="162">
        <f t="shared" si="1758"/>
        <v>0</v>
      </c>
      <c r="HK359" s="162">
        <f t="shared" si="1758"/>
        <v>0</v>
      </c>
      <c r="HL359" s="162">
        <f t="shared" si="1758"/>
        <v>0</v>
      </c>
      <c r="HM359" s="162">
        <f t="shared" si="1758"/>
        <v>0</v>
      </c>
      <c r="HN359" s="162">
        <f t="shared" si="1758"/>
        <v>0</v>
      </c>
      <c r="HO359" s="162">
        <f t="shared" si="1758"/>
        <v>0</v>
      </c>
      <c r="HP359" s="162">
        <f t="shared" si="1758"/>
        <v>0</v>
      </c>
      <c r="HQ359" s="162">
        <f t="shared" si="1758"/>
        <v>0</v>
      </c>
      <c r="HR359" s="162">
        <f t="shared" si="1758"/>
        <v>0</v>
      </c>
      <c r="HS359" s="162">
        <f t="shared" si="1758"/>
        <v>0</v>
      </c>
      <c r="HT359" s="162">
        <f t="shared" si="1758"/>
        <v>0</v>
      </c>
      <c r="HU359" s="162">
        <f t="shared" si="1758"/>
        <v>0</v>
      </c>
      <c r="HV359" s="162">
        <f t="shared" si="1758"/>
        <v>0</v>
      </c>
      <c r="HW359" s="162">
        <f t="shared" si="1758"/>
        <v>0</v>
      </c>
      <c r="HX359" s="162">
        <f t="shared" si="1758"/>
        <v>0</v>
      </c>
      <c r="HY359" s="162">
        <f t="shared" si="1758"/>
        <v>0</v>
      </c>
      <c r="HZ359" s="162">
        <f t="shared" si="1758"/>
        <v>0</v>
      </c>
      <c r="IA359" s="162">
        <f t="shared" si="1758"/>
        <v>0</v>
      </c>
      <c r="IB359" s="162">
        <f t="shared" si="1758"/>
        <v>0</v>
      </c>
      <c r="IC359" s="162">
        <f t="shared" si="1758"/>
        <v>0</v>
      </c>
      <c r="ID359" s="162">
        <f t="shared" si="1758"/>
        <v>0</v>
      </c>
      <c r="IE359" s="162">
        <f t="shared" si="1758"/>
        <v>0</v>
      </c>
      <c r="IF359" s="162">
        <f t="shared" si="1758"/>
        <v>0</v>
      </c>
      <c r="IG359" s="162">
        <f t="shared" si="1758"/>
        <v>0</v>
      </c>
      <c r="IH359" s="162">
        <f t="shared" si="1758"/>
        <v>0</v>
      </c>
      <c r="II359" s="162">
        <f t="shared" si="1758"/>
        <v>0</v>
      </c>
      <c r="IJ359" s="162">
        <f t="shared" si="1758"/>
        <v>0</v>
      </c>
      <c r="IK359" s="162">
        <f t="shared" si="1758"/>
        <v>0</v>
      </c>
      <c r="IL359" s="162">
        <f t="shared" si="1758"/>
        <v>0</v>
      </c>
      <c r="IM359" s="162">
        <f t="shared" si="1758"/>
        <v>0</v>
      </c>
      <c r="IN359" s="162">
        <f t="shared" si="1758"/>
        <v>0</v>
      </c>
      <c r="IO359" s="162">
        <f t="shared" si="17"/>
        <v>0</v>
      </c>
      <c r="IP359" s="162">
        <f t="shared" si="23"/>
        <v>0</v>
      </c>
      <c r="IQ359" s="162">
        <f t="shared" ref="IQ359:KK359" si="1759">MAX((MIN(CZ359+IP359,$IO$7))-GT359,0)</f>
        <v>0</v>
      </c>
      <c r="IR359" s="162">
        <f t="shared" si="1759"/>
        <v>0</v>
      </c>
      <c r="IS359" s="162">
        <f t="shared" si="1759"/>
        <v>0</v>
      </c>
      <c r="IT359" s="162">
        <f t="shared" si="1759"/>
        <v>0</v>
      </c>
      <c r="IU359" s="162">
        <f t="shared" si="1759"/>
        <v>0</v>
      </c>
      <c r="IV359" s="162">
        <f t="shared" si="1759"/>
        <v>0</v>
      </c>
      <c r="IW359" s="162">
        <f t="shared" si="1759"/>
        <v>0</v>
      </c>
      <c r="IX359" s="162">
        <f t="shared" si="1759"/>
        <v>0</v>
      </c>
      <c r="IY359" s="162">
        <f t="shared" si="1759"/>
        <v>0</v>
      </c>
      <c r="IZ359" s="162">
        <f t="shared" si="1759"/>
        <v>0</v>
      </c>
      <c r="JA359" s="162">
        <f t="shared" si="1759"/>
        <v>0</v>
      </c>
      <c r="JB359" s="162">
        <f t="shared" si="1759"/>
        <v>0</v>
      </c>
      <c r="JC359" s="162">
        <f t="shared" si="1759"/>
        <v>0</v>
      </c>
      <c r="JD359" s="162">
        <f t="shared" si="1759"/>
        <v>0</v>
      </c>
      <c r="JE359" s="162">
        <f t="shared" si="1759"/>
        <v>0</v>
      </c>
      <c r="JF359" s="162">
        <f t="shared" si="1759"/>
        <v>0</v>
      </c>
      <c r="JG359" s="162">
        <f t="shared" si="1759"/>
        <v>0</v>
      </c>
      <c r="JH359" s="162">
        <f t="shared" si="1759"/>
        <v>0</v>
      </c>
      <c r="JI359" s="162">
        <f t="shared" si="1759"/>
        <v>0</v>
      </c>
      <c r="JJ359" s="162">
        <f t="shared" si="1759"/>
        <v>0</v>
      </c>
      <c r="JK359" s="162">
        <f t="shared" si="1759"/>
        <v>0</v>
      </c>
      <c r="JL359" s="162">
        <f t="shared" si="1759"/>
        <v>0</v>
      </c>
      <c r="JM359" s="162">
        <f t="shared" si="1759"/>
        <v>0</v>
      </c>
      <c r="JN359" s="162">
        <f t="shared" si="1759"/>
        <v>0</v>
      </c>
      <c r="JO359" s="162">
        <f t="shared" si="1759"/>
        <v>0</v>
      </c>
      <c r="JP359" s="162">
        <f t="shared" si="1759"/>
        <v>0</v>
      </c>
      <c r="JQ359" s="162">
        <f t="shared" si="1759"/>
        <v>0</v>
      </c>
      <c r="JR359" s="162">
        <f t="shared" si="1759"/>
        <v>0</v>
      </c>
      <c r="JS359" s="162">
        <f t="shared" si="1759"/>
        <v>0</v>
      </c>
      <c r="JT359" s="162">
        <f t="shared" si="1759"/>
        <v>0</v>
      </c>
      <c r="JU359" s="162">
        <f t="shared" si="1759"/>
        <v>0</v>
      </c>
      <c r="JV359" s="162">
        <f t="shared" si="1759"/>
        <v>0</v>
      </c>
      <c r="JW359" s="162">
        <f t="shared" si="1759"/>
        <v>0</v>
      </c>
      <c r="JX359" s="162">
        <f t="shared" si="1759"/>
        <v>0</v>
      </c>
      <c r="JY359" s="162">
        <f t="shared" si="1759"/>
        <v>0</v>
      </c>
      <c r="JZ359" s="162">
        <f t="shared" si="1759"/>
        <v>0</v>
      </c>
      <c r="KA359" s="162">
        <f t="shared" si="1759"/>
        <v>0</v>
      </c>
      <c r="KB359" s="162">
        <f t="shared" si="1759"/>
        <v>0</v>
      </c>
      <c r="KC359" s="162">
        <f t="shared" si="1759"/>
        <v>0</v>
      </c>
      <c r="KD359" s="162">
        <f t="shared" si="1759"/>
        <v>0</v>
      </c>
      <c r="KE359" s="162">
        <f t="shared" si="1759"/>
        <v>0</v>
      </c>
      <c r="KF359" s="162">
        <f t="shared" si="1759"/>
        <v>0</v>
      </c>
      <c r="KG359" s="162">
        <f t="shared" si="1759"/>
        <v>0</v>
      </c>
      <c r="KH359" s="162">
        <f t="shared" si="1759"/>
        <v>0</v>
      </c>
      <c r="KI359" s="162">
        <f t="shared" si="1759"/>
        <v>0</v>
      </c>
      <c r="KJ359" s="162">
        <f t="shared" si="1759"/>
        <v>0</v>
      </c>
      <c r="KK359" s="162">
        <f t="shared" si="1759"/>
        <v>0</v>
      </c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N359" s="1"/>
    </row>
    <row r="360" ht="14.25" customHeight="1" spans="1:326" x14ac:dyDescent="0.25">
      <c r="A360" s="1">
        <v>12</v>
      </c>
      <c r="B360" s="1">
        <f t="shared" ref="B360:C360" si="1760">B359+1</f>
        <v>350</v>
      </c>
      <c r="C360" s="232">
        <f t="shared" si="1760"/>
        <v>43815</v>
      </c>
      <c r="D360" s="162">
        <f t="shared" si="9"/>
        <v>0</v>
      </c>
      <c r="E360" s="162">
        <f>(SUMIFS(Profile!$F$2:$F$17521,Profile!$B$2:$B$17521,$B360,Profile!$C$2:$C$17521,E$8))*$C$6</f>
        <v>0</v>
      </c>
      <c r="F360" s="162">
        <f>(SUMIFS(Profile!$F$2:$F$17521,Profile!$B$2:$B$17521,$B360,Profile!$C$2:$C$17521,F$8))*$C$6</f>
        <v>0</v>
      </c>
      <c r="G360" s="162">
        <f>(SUMIFS(Profile!$F$2:$F$17521,Profile!$B$2:$B$17521,$B360,Profile!$C$2:$C$17521,G$8))*$C$6</f>
        <v>0</v>
      </c>
      <c r="H360" s="162">
        <f>(SUMIFS(Profile!$F$2:$F$17521,Profile!$B$2:$B$17521,$B360,Profile!$C$2:$C$17521,H$8))*$C$6</f>
        <v>0</v>
      </c>
      <c r="I360" s="162">
        <f>(SUMIFS(Profile!$F$2:$F$17521,Profile!$B$2:$B$17521,$B360,Profile!$C$2:$C$17521,I$8))*$C$6</f>
        <v>0</v>
      </c>
      <c r="J360" s="162">
        <f>(SUMIFS(Profile!$F$2:$F$17521,Profile!$B$2:$B$17521,$B360,Profile!$C$2:$C$17521,J$8))*$C$6</f>
        <v>0</v>
      </c>
      <c r="K360" s="162">
        <f>(SUMIFS(Profile!$F$2:$F$17521,Profile!$B$2:$B$17521,$B360,Profile!$C$2:$C$17521,K$8))*$C$6</f>
        <v>0</v>
      </c>
      <c r="L360" s="162">
        <f>(SUMIFS(Profile!$F$2:$F$17521,Profile!$B$2:$B$17521,$B360,Profile!$C$2:$C$17521,L$8))*$C$6</f>
        <v>0</v>
      </c>
      <c r="M360" s="162">
        <f>(SUMIFS(Profile!$F$2:$F$17521,Profile!$B$2:$B$17521,$B360,Profile!$C$2:$C$17521,M$8))*$C$6</f>
        <v>0</v>
      </c>
      <c r="N360" s="162">
        <f>(SUMIFS(Profile!$F$2:$F$17521,Profile!$B$2:$B$17521,$B360,Profile!$C$2:$C$17521,N$8))*$C$6</f>
        <v>0</v>
      </c>
      <c r="O360" s="162">
        <f>(SUMIFS(Profile!$F$2:$F$17521,Profile!$B$2:$B$17521,$B360,Profile!$C$2:$C$17521,O$8))*$C$6</f>
        <v>0</v>
      </c>
      <c r="P360" s="162">
        <f>(SUMIFS(Profile!$F$2:$F$17521,Profile!$B$2:$B$17521,$B360,Profile!$C$2:$C$17521,P$8))*$C$6</f>
        <v>0</v>
      </c>
      <c r="Q360" s="162">
        <f>(SUMIFS(Profile!$F$2:$F$17521,Profile!$B$2:$B$17521,$B360,Profile!$C$2:$C$17521,Q$8))*$C$6</f>
        <v>0</v>
      </c>
      <c r="R360" s="162">
        <f>(SUMIFS(Profile!$F$2:$F$17521,Profile!$B$2:$B$17521,$B360,Profile!$C$2:$C$17521,R$8))*$C$6</f>
        <v>0</v>
      </c>
      <c r="S360" s="162">
        <f>(SUMIFS(Profile!$F$2:$F$17521,Profile!$B$2:$B$17521,$B360,Profile!$C$2:$C$17521,S$8))*$C$6</f>
        <v>0</v>
      </c>
      <c r="T360" s="162">
        <f>(SUMIFS(Profile!$F$2:$F$17521,Profile!$B$2:$B$17521,$B360,Profile!$C$2:$C$17521,T$8))*$C$6</f>
        <v>0</v>
      </c>
      <c r="U360" s="162">
        <f>(SUMIFS(Profile!$F$2:$F$17521,Profile!$B$2:$B$17521,$B360,Profile!$C$2:$C$17521,U$8))*$C$6</f>
        <v>0</v>
      </c>
      <c r="V360" s="162">
        <f>(SUMIFS(Profile!$F$2:$F$17521,Profile!$B$2:$B$17521,$B360,Profile!$C$2:$C$17521,V$8))*$C$6</f>
        <v>0</v>
      </c>
      <c r="W360" s="162">
        <f>(SUMIFS(Profile!$F$2:$F$17521,Profile!$B$2:$B$17521,$B360,Profile!$C$2:$C$17521,W$8))*$C$6</f>
        <v>0</v>
      </c>
      <c r="X360" s="162">
        <f>(SUMIFS(Profile!$F$2:$F$17521,Profile!$B$2:$B$17521,$B360,Profile!$C$2:$C$17521,X$8))*$C$6</f>
        <v>0</v>
      </c>
      <c r="Y360" s="162">
        <f>(SUMIFS(Profile!$F$2:$F$17521,Profile!$B$2:$B$17521,$B360,Profile!$C$2:$C$17521,Y$8))*$C$6</f>
        <v>0</v>
      </c>
      <c r="Z360" s="162">
        <f>(SUMIFS(Profile!$F$2:$F$17521,Profile!$B$2:$B$17521,$B360,Profile!$C$2:$C$17521,Z$8))*$C$6</f>
        <v>0</v>
      </c>
      <c r="AA360" s="162">
        <f>(SUMIFS(Profile!$F$2:$F$17521,Profile!$B$2:$B$17521,$B360,Profile!$C$2:$C$17521,AA$8))*$C$6</f>
        <v>0</v>
      </c>
      <c r="AB360" s="162">
        <f>(SUMIFS(Profile!$F$2:$F$17521,Profile!$B$2:$B$17521,$B360,Profile!$C$2:$C$17521,AB$8))*$C$6</f>
        <v>0</v>
      </c>
      <c r="AC360" s="162">
        <f>(SUMIFS(Profile!$F$2:$F$17521,Profile!$B$2:$B$17521,$B360,Profile!$C$2:$C$17521,AC$8))*$C$6</f>
        <v>0</v>
      </c>
      <c r="AD360" s="162">
        <f>(SUMIFS(Profile!$F$2:$F$17521,Profile!$B$2:$B$17521,$B360,Profile!$C$2:$C$17521,AD$8))*$C$6</f>
        <v>0</v>
      </c>
      <c r="AE360" s="162">
        <f>(SUMIFS(Profile!$F$2:$F$17521,Profile!$B$2:$B$17521,$B360,Profile!$C$2:$C$17521,AE$8))*$C$6</f>
        <v>0</v>
      </c>
      <c r="AF360" s="162">
        <f>(SUMIFS(Profile!$F$2:$F$17521,Profile!$B$2:$B$17521,$B360,Profile!$C$2:$C$17521,AF$8))*$C$6</f>
        <v>0</v>
      </c>
      <c r="AG360" s="162">
        <f>(SUMIFS(Profile!$F$2:$F$17521,Profile!$B$2:$B$17521,$B360,Profile!$C$2:$C$17521,AG$8))*$C$6</f>
        <v>0</v>
      </c>
      <c r="AH360" s="162">
        <f>(SUMIFS(Profile!$F$2:$F$17521,Profile!$B$2:$B$17521,$B360,Profile!$C$2:$C$17521,AH$8))*$C$6</f>
        <v>0</v>
      </c>
      <c r="AI360" s="162">
        <f>(SUMIFS(Profile!$F$2:$F$17521,Profile!$B$2:$B$17521,$B360,Profile!$C$2:$C$17521,AI$8))*$C$6</f>
        <v>0</v>
      </c>
      <c r="AJ360" s="162">
        <f>(SUMIFS(Profile!$F$2:$F$17521,Profile!$B$2:$B$17521,$B360,Profile!$C$2:$C$17521,AJ$8))*$C$6</f>
        <v>0</v>
      </c>
      <c r="AK360" s="162">
        <f>(SUMIFS(Profile!$F$2:$F$17521,Profile!$B$2:$B$17521,$B360,Profile!$C$2:$C$17521,AK$8))*$C$6</f>
        <v>0</v>
      </c>
      <c r="AL360" s="162">
        <f>(SUMIFS(Profile!$F$2:$F$17521,Profile!$B$2:$B$17521,$B360,Profile!$C$2:$C$17521,AL$8))*$C$6</f>
        <v>0</v>
      </c>
      <c r="AM360" s="162">
        <f>(SUMIFS(Profile!$F$2:$F$17521,Profile!$B$2:$B$17521,$B360,Profile!$C$2:$C$17521,AM$8))*$C$6</f>
        <v>0</v>
      </c>
      <c r="AN360" s="162">
        <f>(SUMIFS(Profile!$F$2:$F$17521,Profile!$B$2:$B$17521,$B360,Profile!$C$2:$C$17521,AN$8))*$C$6</f>
        <v>0</v>
      </c>
      <c r="AO360" s="162">
        <f>(SUMIFS(Profile!$F$2:$F$17521,Profile!$B$2:$B$17521,$B360,Profile!$C$2:$C$17521,AO$8))*$C$6</f>
        <v>0</v>
      </c>
      <c r="AP360" s="162">
        <f>(SUMIFS(Profile!$F$2:$F$17521,Profile!$B$2:$B$17521,$B360,Profile!$C$2:$C$17521,AP$8))*$C$6</f>
        <v>0</v>
      </c>
      <c r="AQ360" s="162">
        <f>(SUMIFS(Profile!$F$2:$F$17521,Profile!$B$2:$B$17521,$B360,Profile!$C$2:$C$17521,AQ$8))*$C$6</f>
        <v>0</v>
      </c>
      <c r="AR360" s="162">
        <f>(SUMIFS(Profile!$F$2:$F$17521,Profile!$B$2:$B$17521,$B360,Profile!$C$2:$C$17521,AR$8))*$C$6</f>
        <v>0</v>
      </c>
      <c r="AS360" s="162">
        <f>(SUMIFS(Profile!$F$2:$F$17521,Profile!$B$2:$B$17521,$B360,Profile!$C$2:$C$17521,AS$8))*$C$6</f>
        <v>0</v>
      </c>
      <c r="AT360" s="162">
        <f>(SUMIFS(Profile!$F$2:$F$17521,Profile!$B$2:$B$17521,$B360,Profile!$C$2:$C$17521,AT$8))*$C$6</f>
        <v>0</v>
      </c>
      <c r="AU360" s="162">
        <f>(SUMIFS(Profile!$F$2:$F$17521,Profile!$B$2:$B$17521,$B360,Profile!$C$2:$C$17521,AU$8))*$C$6</f>
        <v>0</v>
      </c>
      <c r="AV360" s="162">
        <f>(SUMIFS(Profile!$F$2:$F$17521,Profile!$B$2:$B$17521,$B360,Profile!$C$2:$C$17521,AV$8))*$C$6</f>
        <v>0</v>
      </c>
      <c r="AW360" s="162">
        <f>(SUMIFS(Profile!$F$2:$F$17521,Profile!$B$2:$B$17521,$B360,Profile!$C$2:$C$17521,AW$8))*$C$6</f>
        <v>0</v>
      </c>
      <c r="AX360" s="162">
        <f>(SUMIFS(Profile!$F$2:$F$17521,Profile!$B$2:$B$17521,$B360,Profile!$C$2:$C$17521,AX$8))*$C$6</f>
        <v>0</v>
      </c>
      <c r="AY360" s="162">
        <f>(SUMIFS(Profile!$F$2:$F$17521,Profile!$B$2:$B$17521,$B360,Profile!$C$2:$C$17521,AY$8))*$C$6</f>
        <v>0</v>
      </c>
      <c r="AZ360" s="162">
        <f>(SUMIFS(Profile!$F$2:$F$17521,Profile!$B$2:$B$17521,$B360,Profile!$C$2:$C$17521,AZ$8))*$C$6</f>
        <v>0</v>
      </c>
      <c r="BA360" s="162">
        <f t="shared" si="10"/>
        <v>0</v>
      </c>
      <c r="BB360" s="162">
        <f>(SUMIFS(Profile!$E$2:$E$17521,Profile!$B$2:$B$17521,$B360,Profile!$C$2:$C$17521,BB$8))*$C$9</f>
        <v>0</v>
      </c>
      <c r="BC360" s="162">
        <f>(SUMIFS(Profile!$E$2:$E$17521,Profile!$B$2:$B$17521,$B360,Profile!$C$2:$C$17521,BC$8))*$C$9</f>
        <v>0</v>
      </c>
      <c r="BD360" s="162">
        <f>(SUMIFS(Profile!$E$2:$E$17521,Profile!$B$2:$B$17521,$B360,Profile!$C$2:$C$17521,BD$8))*$C$9</f>
        <v>0</v>
      </c>
      <c r="BE360" s="162">
        <f>(SUMIFS(Profile!$E$2:$E$17521,Profile!$B$2:$B$17521,$B360,Profile!$C$2:$C$17521,BE$8))*$C$9</f>
        <v>0</v>
      </c>
      <c r="BF360" s="162">
        <f>(SUMIFS(Profile!$E$2:$E$17521,Profile!$B$2:$B$17521,$B360,Profile!$C$2:$C$17521,BF$8))*$C$9</f>
        <v>0</v>
      </c>
      <c r="BG360" s="162">
        <f>(SUMIFS(Profile!$E$2:$E$17521,Profile!$B$2:$B$17521,$B360,Profile!$C$2:$C$17521,BG$8))*$C$9</f>
        <v>0</v>
      </c>
      <c r="BH360" s="162">
        <f>(SUMIFS(Profile!$E$2:$E$17521,Profile!$B$2:$B$17521,$B360,Profile!$C$2:$C$17521,BH$8))*$C$9</f>
        <v>0</v>
      </c>
      <c r="BI360" s="162">
        <f>(SUMIFS(Profile!$E$2:$E$17521,Profile!$B$2:$B$17521,$B360,Profile!$C$2:$C$17521,BI$8))*$C$9</f>
        <v>0</v>
      </c>
      <c r="BJ360" s="162">
        <f>(SUMIFS(Profile!$E$2:$E$17521,Profile!$B$2:$B$17521,$B360,Profile!$C$2:$C$17521,BJ$8))*$C$9</f>
        <v>0</v>
      </c>
      <c r="BK360" s="162">
        <f>(SUMIFS(Profile!$E$2:$E$17521,Profile!$B$2:$B$17521,$B360,Profile!$C$2:$C$17521,BK$8))*$C$9</f>
        <v>0</v>
      </c>
      <c r="BL360" s="162">
        <f>(SUMIFS(Profile!$E$2:$E$17521,Profile!$B$2:$B$17521,$B360,Profile!$C$2:$C$17521,BL$8))*$C$9</f>
        <v>0</v>
      </c>
      <c r="BM360" s="162">
        <f>(SUMIFS(Profile!$E$2:$E$17521,Profile!$B$2:$B$17521,$B360,Profile!$C$2:$C$17521,BM$8))*$C$9</f>
        <v>0</v>
      </c>
      <c r="BN360" s="162">
        <f>(SUMIFS(Profile!$E$2:$E$17521,Profile!$B$2:$B$17521,$B360,Profile!$C$2:$C$17521,BN$8))*$C$9</f>
        <v>0</v>
      </c>
      <c r="BO360" s="162">
        <f>(SUMIFS(Profile!$E$2:$E$17521,Profile!$B$2:$B$17521,$B360,Profile!$C$2:$C$17521,BO$8))*$C$9</f>
        <v>0</v>
      </c>
      <c r="BP360" s="162">
        <f>(SUMIFS(Profile!$E$2:$E$17521,Profile!$B$2:$B$17521,$B360,Profile!$C$2:$C$17521,BP$8))*$C$9</f>
        <v>0</v>
      </c>
      <c r="BQ360" s="162">
        <f>(SUMIFS(Profile!$E$2:$E$17521,Profile!$B$2:$B$17521,$B360,Profile!$C$2:$C$17521,BQ$8))*$C$9</f>
        <v>0</v>
      </c>
      <c r="BR360" s="162">
        <f>(SUMIFS(Profile!$E$2:$E$17521,Profile!$B$2:$B$17521,$B360,Profile!$C$2:$C$17521,BR$8))*$C$9</f>
        <v>0</v>
      </c>
      <c r="BS360" s="162">
        <f>(SUMIFS(Profile!$E$2:$E$17521,Profile!$B$2:$B$17521,$B360,Profile!$C$2:$C$17521,BS$8))*$C$9</f>
        <v>0</v>
      </c>
      <c r="BT360" s="162">
        <f>(SUMIFS(Profile!$E$2:$E$17521,Profile!$B$2:$B$17521,$B360,Profile!$C$2:$C$17521,BT$8))*$C$9</f>
        <v>0</v>
      </c>
      <c r="BU360" s="162">
        <f>(SUMIFS(Profile!$E$2:$E$17521,Profile!$B$2:$B$17521,$B360,Profile!$C$2:$C$17521,BU$8))*$C$9</f>
        <v>0</v>
      </c>
      <c r="BV360" s="162">
        <f>(SUMIFS(Profile!$E$2:$E$17521,Profile!$B$2:$B$17521,$B360,Profile!$C$2:$C$17521,BV$8))*$C$9</f>
        <v>0</v>
      </c>
      <c r="BW360" s="162">
        <f>(SUMIFS(Profile!$E$2:$E$17521,Profile!$B$2:$B$17521,$B360,Profile!$C$2:$C$17521,BW$8))*$C$9</f>
        <v>0</v>
      </c>
      <c r="BX360" s="162">
        <f>(SUMIFS(Profile!$E$2:$E$17521,Profile!$B$2:$B$17521,$B360,Profile!$C$2:$C$17521,BX$8))*$C$9</f>
        <v>0</v>
      </c>
      <c r="BY360" s="162">
        <f>(SUMIFS(Profile!$E$2:$E$17521,Profile!$B$2:$B$17521,$B360,Profile!$C$2:$C$17521,BY$8))*$C$9</f>
        <v>0</v>
      </c>
      <c r="BZ360" s="162">
        <f>(SUMIFS(Profile!$E$2:$E$17521,Profile!$B$2:$B$17521,$B360,Profile!$C$2:$C$17521,BZ$8))*$C$9</f>
        <v>0</v>
      </c>
      <c r="CA360" s="162">
        <f>(SUMIFS(Profile!$E$2:$E$17521,Profile!$B$2:$B$17521,$B360,Profile!$C$2:$C$17521,CA$8))*$C$9</f>
        <v>0</v>
      </c>
      <c r="CB360" s="162">
        <f>(SUMIFS(Profile!$E$2:$E$17521,Profile!$B$2:$B$17521,$B360,Profile!$C$2:$C$17521,CB$8))*$C$9</f>
        <v>0</v>
      </c>
      <c r="CC360" s="162">
        <f>(SUMIFS(Profile!$E$2:$E$17521,Profile!$B$2:$B$17521,$B360,Profile!$C$2:$C$17521,CC$8))*$C$9</f>
        <v>0</v>
      </c>
      <c r="CD360" s="162">
        <f>(SUMIFS(Profile!$E$2:$E$17521,Profile!$B$2:$B$17521,$B360,Profile!$C$2:$C$17521,CD$8))*$C$9</f>
        <v>0</v>
      </c>
      <c r="CE360" s="162">
        <f>(SUMIFS(Profile!$E$2:$E$17521,Profile!$B$2:$B$17521,$B360,Profile!$C$2:$C$17521,CE$8))*$C$9</f>
        <v>0</v>
      </c>
      <c r="CF360" s="162">
        <f>(SUMIFS(Profile!$E$2:$E$17521,Profile!$B$2:$B$17521,$B360,Profile!$C$2:$C$17521,CF$8))*$C$9</f>
        <v>0</v>
      </c>
      <c r="CG360" s="162">
        <f>(SUMIFS(Profile!$E$2:$E$17521,Profile!$B$2:$B$17521,$B360,Profile!$C$2:$C$17521,CG$8))*$C$9</f>
        <v>0</v>
      </c>
      <c r="CH360" s="162">
        <f>(SUMIFS(Profile!$E$2:$E$17521,Profile!$B$2:$B$17521,$B360,Profile!$C$2:$C$17521,CH$8))*$C$9</f>
        <v>0</v>
      </c>
      <c r="CI360" s="162">
        <f>(SUMIFS(Profile!$E$2:$E$17521,Profile!$B$2:$B$17521,$B360,Profile!$C$2:$C$17521,CI$8))*$C$9</f>
        <v>0</v>
      </c>
      <c r="CJ360" s="162">
        <f>(SUMIFS(Profile!$E$2:$E$17521,Profile!$B$2:$B$17521,$B360,Profile!$C$2:$C$17521,CJ$8))*$C$9</f>
        <v>0</v>
      </c>
      <c r="CK360" s="162">
        <f>(SUMIFS(Profile!$E$2:$E$17521,Profile!$B$2:$B$17521,$B360,Profile!$C$2:$C$17521,CK$8))*$C$9</f>
        <v>0</v>
      </c>
      <c r="CL360" s="162">
        <f>(SUMIFS(Profile!$E$2:$E$17521,Profile!$B$2:$B$17521,$B360,Profile!$C$2:$C$17521,CL$8))*$C$9</f>
        <v>0</v>
      </c>
      <c r="CM360" s="162">
        <f>(SUMIFS(Profile!$E$2:$E$17521,Profile!$B$2:$B$17521,$B360,Profile!$C$2:$C$17521,CM$8))*$C$9</f>
        <v>0</v>
      </c>
      <c r="CN360" s="162">
        <f>(SUMIFS(Profile!$E$2:$E$17521,Profile!$B$2:$B$17521,$B360,Profile!$C$2:$C$17521,CN$8))*$C$9</f>
        <v>0</v>
      </c>
      <c r="CO360" s="162">
        <f>(SUMIFS(Profile!$E$2:$E$17521,Profile!$B$2:$B$17521,$B360,Profile!$C$2:$C$17521,CO$8))*$C$9</f>
        <v>0</v>
      </c>
      <c r="CP360" s="162">
        <f>(SUMIFS(Profile!$E$2:$E$17521,Profile!$B$2:$B$17521,$B360,Profile!$C$2:$C$17521,CP$8))*$C$9</f>
        <v>0</v>
      </c>
      <c r="CQ360" s="162">
        <f>(SUMIFS(Profile!$E$2:$E$17521,Profile!$B$2:$B$17521,$B360,Profile!$C$2:$C$17521,CQ$8))*$C$9</f>
        <v>0</v>
      </c>
      <c r="CR360" s="162">
        <f>(SUMIFS(Profile!$E$2:$E$17521,Profile!$B$2:$B$17521,$B360,Profile!$C$2:$C$17521,CR$8))*$C$9</f>
        <v>0</v>
      </c>
      <c r="CS360" s="162">
        <f>(SUMIFS(Profile!$E$2:$E$17521,Profile!$B$2:$B$17521,$B360,Profile!$C$2:$C$17521,CS$8))*$C$9</f>
        <v>0</v>
      </c>
      <c r="CT360" s="162">
        <f>(SUMIFS(Profile!$E$2:$E$17521,Profile!$B$2:$B$17521,$B360,Profile!$C$2:$C$17521,CT$8))*$C$9</f>
        <v>0</v>
      </c>
      <c r="CU360" s="162">
        <f>(SUMIFS(Profile!$E$2:$E$17521,Profile!$B$2:$B$17521,$B360,Profile!$C$2:$C$17521,CU$8))*$C$9</f>
        <v>0</v>
      </c>
      <c r="CV360" s="162">
        <f>(SUMIFS(Profile!$E$2:$E$17521,Profile!$B$2:$B$17521,$B360,Profile!$C$2:$C$17521,CV$8))*$C$9</f>
        <v>0</v>
      </c>
      <c r="CW360" s="162">
        <f>(SUMIFS(Profile!$E$2:$E$17521,Profile!$B$2:$B$17521,$B360,Profile!$C$2:$C$17521,CW$8))*$C$9</f>
        <v>0</v>
      </c>
      <c r="CX360" s="162">
        <f t="shared" si="11"/>
        <v>0</v>
      </c>
      <c r="CY360" s="162">
        <f t="shared" ref="CY360:ET360" si="1761">MAX(BB360-E360,0)</f>
        <v>0</v>
      </c>
      <c r="CZ360" s="162">
        <f t="shared" si="1761"/>
        <v>0</v>
      </c>
      <c r="DA360" s="162">
        <f t="shared" si="1761"/>
        <v>0</v>
      </c>
      <c r="DB360" s="162">
        <f t="shared" si="1761"/>
        <v>0</v>
      </c>
      <c r="DC360" s="162">
        <f t="shared" si="1761"/>
        <v>0</v>
      </c>
      <c r="DD360" s="162">
        <f t="shared" si="1761"/>
        <v>0</v>
      </c>
      <c r="DE360" s="162">
        <f t="shared" si="1761"/>
        <v>0</v>
      </c>
      <c r="DF360" s="162">
        <f t="shared" si="1761"/>
        <v>0</v>
      </c>
      <c r="DG360" s="162">
        <f t="shared" si="1761"/>
        <v>0</v>
      </c>
      <c r="DH360" s="162">
        <f t="shared" si="1761"/>
        <v>0</v>
      </c>
      <c r="DI360" s="162">
        <f t="shared" si="1761"/>
        <v>0</v>
      </c>
      <c r="DJ360" s="162">
        <f t="shared" si="1761"/>
        <v>0</v>
      </c>
      <c r="DK360" s="162">
        <f t="shared" si="1761"/>
        <v>0</v>
      </c>
      <c r="DL360" s="162">
        <f t="shared" si="1761"/>
        <v>0</v>
      </c>
      <c r="DM360" s="162">
        <f t="shared" si="1761"/>
        <v>0</v>
      </c>
      <c r="DN360" s="162">
        <f t="shared" si="1761"/>
        <v>0</v>
      </c>
      <c r="DO360" s="162">
        <f t="shared" si="1761"/>
        <v>0</v>
      </c>
      <c r="DP360" s="162">
        <f t="shared" si="1761"/>
        <v>0</v>
      </c>
      <c r="DQ360" s="162">
        <f t="shared" si="1761"/>
        <v>0</v>
      </c>
      <c r="DR360" s="162">
        <f t="shared" si="1761"/>
        <v>0</v>
      </c>
      <c r="DS360" s="162">
        <f t="shared" si="1761"/>
        <v>0</v>
      </c>
      <c r="DT360" s="162">
        <f t="shared" si="1761"/>
        <v>0</v>
      </c>
      <c r="DU360" s="162">
        <f t="shared" si="1761"/>
        <v>0</v>
      </c>
      <c r="DV360" s="162">
        <f t="shared" si="1761"/>
        <v>0</v>
      </c>
      <c r="DW360" s="162">
        <f t="shared" si="1761"/>
        <v>0</v>
      </c>
      <c r="DX360" s="162">
        <f t="shared" si="1761"/>
        <v>0</v>
      </c>
      <c r="DY360" s="162">
        <f t="shared" si="1761"/>
        <v>0</v>
      </c>
      <c r="DZ360" s="162">
        <f t="shared" si="1761"/>
        <v>0</v>
      </c>
      <c r="EA360" s="162">
        <f t="shared" si="1761"/>
        <v>0</v>
      </c>
      <c r="EB360" s="162">
        <f t="shared" si="1761"/>
        <v>0</v>
      </c>
      <c r="EC360" s="162">
        <f t="shared" si="1761"/>
        <v>0</v>
      </c>
      <c r="ED360" s="162">
        <f t="shared" si="1761"/>
        <v>0</v>
      </c>
      <c r="EE360" s="162">
        <f t="shared" si="1761"/>
        <v>0</v>
      </c>
      <c r="EF360" s="162">
        <f t="shared" si="1761"/>
        <v>0</v>
      </c>
      <c r="EG360" s="162">
        <f t="shared" si="1761"/>
        <v>0</v>
      </c>
      <c r="EH360" s="162">
        <f t="shared" si="1761"/>
        <v>0</v>
      </c>
      <c r="EI360" s="162">
        <f t="shared" si="1761"/>
        <v>0</v>
      </c>
      <c r="EJ360" s="162">
        <f t="shared" si="1761"/>
        <v>0</v>
      </c>
      <c r="EK360" s="162">
        <f t="shared" si="1761"/>
        <v>0</v>
      </c>
      <c r="EL360" s="162">
        <f t="shared" si="1761"/>
        <v>0</v>
      </c>
      <c r="EM360" s="162">
        <f t="shared" si="1761"/>
        <v>0</v>
      </c>
      <c r="EN360" s="162">
        <f t="shared" si="1761"/>
        <v>0</v>
      </c>
      <c r="EO360" s="162">
        <f t="shared" si="1761"/>
        <v>0</v>
      </c>
      <c r="EP360" s="162">
        <f t="shared" si="1761"/>
        <v>0</v>
      </c>
      <c r="EQ360" s="162">
        <f t="shared" si="1761"/>
        <v>0</v>
      </c>
      <c r="ER360" s="162">
        <f t="shared" si="1761"/>
        <v>0</v>
      </c>
      <c r="ES360" s="162">
        <f t="shared" si="1761"/>
        <v>0</v>
      </c>
      <c r="ET360" s="162">
        <f t="shared" si="1761"/>
        <v>0</v>
      </c>
      <c r="EU360" s="162">
        <f t="shared" si="13"/>
        <v>0</v>
      </c>
      <c r="EV360" s="162">
        <f t="shared" ref="EV360:GQ360" si="1762">BB360-CY360</f>
        <v>0</v>
      </c>
      <c r="EW360" s="162">
        <f t="shared" si="1762"/>
        <v>0</v>
      </c>
      <c r="EX360" s="162">
        <f t="shared" si="1762"/>
        <v>0</v>
      </c>
      <c r="EY360" s="162">
        <f t="shared" si="1762"/>
        <v>0</v>
      </c>
      <c r="EZ360" s="162">
        <f t="shared" si="1762"/>
        <v>0</v>
      </c>
      <c r="FA360" s="162">
        <f t="shared" si="1762"/>
        <v>0</v>
      </c>
      <c r="FB360" s="162">
        <f t="shared" si="1762"/>
        <v>0</v>
      </c>
      <c r="FC360" s="162">
        <f t="shared" si="1762"/>
        <v>0</v>
      </c>
      <c r="FD360" s="162">
        <f t="shared" si="1762"/>
        <v>0</v>
      </c>
      <c r="FE360" s="162">
        <f t="shared" si="1762"/>
        <v>0</v>
      </c>
      <c r="FF360" s="162">
        <f t="shared" si="1762"/>
        <v>0</v>
      </c>
      <c r="FG360" s="162">
        <f t="shared" si="1762"/>
        <v>0</v>
      </c>
      <c r="FH360" s="162">
        <f t="shared" si="1762"/>
        <v>0</v>
      </c>
      <c r="FI360" s="162">
        <f t="shared" si="1762"/>
        <v>0</v>
      </c>
      <c r="FJ360" s="162">
        <f t="shared" si="1762"/>
        <v>0</v>
      </c>
      <c r="FK360" s="162">
        <f t="shared" si="1762"/>
        <v>0</v>
      </c>
      <c r="FL360" s="162">
        <f t="shared" si="1762"/>
        <v>0</v>
      </c>
      <c r="FM360" s="162">
        <f t="shared" si="1762"/>
        <v>0</v>
      </c>
      <c r="FN360" s="162">
        <f t="shared" si="1762"/>
        <v>0</v>
      </c>
      <c r="FO360" s="162">
        <f t="shared" si="1762"/>
        <v>0</v>
      </c>
      <c r="FP360" s="162">
        <f t="shared" si="1762"/>
        <v>0</v>
      </c>
      <c r="FQ360" s="162">
        <f t="shared" si="1762"/>
        <v>0</v>
      </c>
      <c r="FR360" s="162">
        <f t="shared" si="1762"/>
        <v>0</v>
      </c>
      <c r="FS360" s="162">
        <f t="shared" si="1762"/>
        <v>0</v>
      </c>
      <c r="FT360" s="162">
        <f t="shared" si="1762"/>
        <v>0</v>
      </c>
      <c r="FU360" s="162">
        <f t="shared" si="1762"/>
        <v>0</v>
      </c>
      <c r="FV360" s="162">
        <f t="shared" si="1762"/>
        <v>0</v>
      </c>
      <c r="FW360" s="162">
        <f t="shared" si="1762"/>
        <v>0</v>
      </c>
      <c r="FX360" s="162">
        <f t="shared" si="1762"/>
        <v>0</v>
      </c>
      <c r="FY360" s="162">
        <f t="shared" si="1762"/>
        <v>0</v>
      </c>
      <c r="FZ360" s="162">
        <f t="shared" si="1762"/>
        <v>0</v>
      </c>
      <c r="GA360" s="162">
        <f t="shared" si="1762"/>
        <v>0</v>
      </c>
      <c r="GB360" s="162">
        <f t="shared" si="1762"/>
        <v>0</v>
      </c>
      <c r="GC360" s="162">
        <f t="shared" si="1762"/>
        <v>0</v>
      </c>
      <c r="GD360" s="162">
        <f t="shared" si="1762"/>
        <v>0</v>
      </c>
      <c r="GE360" s="162">
        <f t="shared" si="1762"/>
        <v>0</v>
      </c>
      <c r="GF360" s="162">
        <f t="shared" si="1762"/>
        <v>0</v>
      </c>
      <c r="GG360" s="162">
        <f t="shared" si="1762"/>
        <v>0</v>
      </c>
      <c r="GH360" s="162">
        <f t="shared" si="1762"/>
        <v>0</v>
      </c>
      <c r="GI360" s="162">
        <f t="shared" si="1762"/>
        <v>0</v>
      </c>
      <c r="GJ360" s="162">
        <f t="shared" si="1762"/>
        <v>0</v>
      </c>
      <c r="GK360" s="162">
        <f t="shared" si="1762"/>
        <v>0</v>
      </c>
      <c r="GL360" s="162">
        <f t="shared" si="1762"/>
        <v>0</v>
      </c>
      <c r="GM360" s="162">
        <f t="shared" si="1762"/>
        <v>0</v>
      </c>
      <c r="GN360" s="162">
        <f t="shared" si="1762"/>
        <v>0</v>
      </c>
      <c r="GO360" s="162">
        <f t="shared" si="1762"/>
        <v>0</v>
      </c>
      <c r="GP360" s="162">
        <f t="shared" si="1762"/>
        <v>0</v>
      </c>
      <c r="GQ360" s="162">
        <f t="shared" si="1762"/>
        <v>0</v>
      </c>
      <c r="GR360" s="162">
        <f t="shared" si="15"/>
        <v>0</v>
      </c>
      <c r="GS360" s="162">
        <f t="shared" ref="GS360:IN360" si="1763">E360-EV360</f>
        <v>0</v>
      </c>
      <c r="GT360" s="162">
        <f t="shared" si="1763"/>
        <v>0</v>
      </c>
      <c r="GU360" s="162">
        <f t="shared" si="1763"/>
        <v>0</v>
      </c>
      <c r="GV360" s="162">
        <f t="shared" si="1763"/>
        <v>0</v>
      </c>
      <c r="GW360" s="162">
        <f t="shared" si="1763"/>
        <v>0</v>
      </c>
      <c r="GX360" s="162">
        <f t="shared" si="1763"/>
        <v>0</v>
      </c>
      <c r="GY360" s="162">
        <f t="shared" si="1763"/>
        <v>0</v>
      </c>
      <c r="GZ360" s="162">
        <f t="shared" si="1763"/>
        <v>0</v>
      </c>
      <c r="HA360" s="162">
        <f t="shared" si="1763"/>
        <v>0</v>
      </c>
      <c r="HB360" s="162">
        <f t="shared" si="1763"/>
        <v>0</v>
      </c>
      <c r="HC360" s="162">
        <f t="shared" si="1763"/>
        <v>0</v>
      </c>
      <c r="HD360" s="162">
        <f t="shared" si="1763"/>
        <v>0</v>
      </c>
      <c r="HE360" s="162">
        <f t="shared" si="1763"/>
        <v>0</v>
      </c>
      <c r="HF360" s="162">
        <f t="shared" si="1763"/>
        <v>0</v>
      </c>
      <c r="HG360" s="162">
        <f t="shared" si="1763"/>
        <v>0</v>
      </c>
      <c r="HH360" s="162">
        <f t="shared" si="1763"/>
        <v>0</v>
      </c>
      <c r="HI360" s="162">
        <f t="shared" si="1763"/>
        <v>0</v>
      </c>
      <c r="HJ360" s="162">
        <f t="shared" si="1763"/>
        <v>0</v>
      </c>
      <c r="HK360" s="162">
        <f t="shared" si="1763"/>
        <v>0</v>
      </c>
      <c r="HL360" s="162">
        <f t="shared" si="1763"/>
        <v>0</v>
      </c>
      <c r="HM360" s="162">
        <f t="shared" si="1763"/>
        <v>0</v>
      </c>
      <c r="HN360" s="162">
        <f t="shared" si="1763"/>
        <v>0</v>
      </c>
      <c r="HO360" s="162">
        <f t="shared" si="1763"/>
        <v>0</v>
      </c>
      <c r="HP360" s="162">
        <f t="shared" si="1763"/>
        <v>0</v>
      </c>
      <c r="HQ360" s="162">
        <f t="shared" si="1763"/>
        <v>0</v>
      </c>
      <c r="HR360" s="162">
        <f t="shared" si="1763"/>
        <v>0</v>
      </c>
      <c r="HS360" s="162">
        <f t="shared" si="1763"/>
        <v>0</v>
      </c>
      <c r="HT360" s="162">
        <f t="shared" si="1763"/>
        <v>0</v>
      </c>
      <c r="HU360" s="162">
        <f t="shared" si="1763"/>
        <v>0</v>
      </c>
      <c r="HV360" s="162">
        <f t="shared" si="1763"/>
        <v>0</v>
      </c>
      <c r="HW360" s="162">
        <f t="shared" si="1763"/>
        <v>0</v>
      </c>
      <c r="HX360" s="162">
        <f t="shared" si="1763"/>
        <v>0</v>
      </c>
      <c r="HY360" s="162">
        <f t="shared" si="1763"/>
        <v>0</v>
      </c>
      <c r="HZ360" s="162">
        <f t="shared" si="1763"/>
        <v>0</v>
      </c>
      <c r="IA360" s="162">
        <f t="shared" si="1763"/>
        <v>0</v>
      </c>
      <c r="IB360" s="162">
        <f t="shared" si="1763"/>
        <v>0</v>
      </c>
      <c r="IC360" s="162">
        <f t="shared" si="1763"/>
        <v>0</v>
      </c>
      <c r="ID360" s="162">
        <f t="shared" si="1763"/>
        <v>0</v>
      </c>
      <c r="IE360" s="162">
        <f t="shared" si="1763"/>
        <v>0</v>
      </c>
      <c r="IF360" s="162">
        <f t="shared" si="1763"/>
        <v>0</v>
      </c>
      <c r="IG360" s="162">
        <f t="shared" si="1763"/>
        <v>0</v>
      </c>
      <c r="IH360" s="162">
        <f t="shared" si="1763"/>
        <v>0</v>
      </c>
      <c r="II360" s="162">
        <f t="shared" si="1763"/>
        <v>0</v>
      </c>
      <c r="IJ360" s="162">
        <f t="shared" si="1763"/>
        <v>0</v>
      </c>
      <c r="IK360" s="162">
        <f t="shared" si="1763"/>
        <v>0</v>
      </c>
      <c r="IL360" s="162">
        <f t="shared" si="1763"/>
        <v>0</v>
      </c>
      <c r="IM360" s="162">
        <f t="shared" si="1763"/>
        <v>0</v>
      </c>
      <c r="IN360" s="162">
        <f t="shared" si="1763"/>
        <v>0</v>
      </c>
      <c r="IO360" s="162">
        <f t="shared" si="17"/>
        <v>0</v>
      </c>
      <c r="IP360" s="162">
        <f t="shared" si="23"/>
        <v>0</v>
      </c>
      <c r="IQ360" s="162">
        <f t="shared" ref="IQ360:KK360" si="1764">MAX((MIN(CZ360+IP360,$IO$7))-GT360,0)</f>
        <v>0</v>
      </c>
      <c r="IR360" s="162">
        <f t="shared" si="1764"/>
        <v>0</v>
      </c>
      <c r="IS360" s="162">
        <f t="shared" si="1764"/>
        <v>0</v>
      </c>
      <c r="IT360" s="162">
        <f t="shared" si="1764"/>
        <v>0</v>
      </c>
      <c r="IU360" s="162">
        <f t="shared" si="1764"/>
        <v>0</v>
      </c>
      <c r="IV360" s="162">
        <f t="shared" si="1764"/>
        <v>0</v>
      </c>
      <c r="IW360" s="162">
        <f t="shared" si="1764"/>
        <v>0</v>
      </c>
      <c r="IX360" s="162">
        <f t="shared" si="1764"/>
        <v>0</v>
      </c>
      <c r="IY360" s="162">
        <f t="shared" si="1764"/>
        <v>0</v>
      </c>
      <c r="IZ360" s="162">
        <f t="shared" si="1764"/>
        <v>0</v>
      </c>
      <c r="JA360" s="162">
        <f t="shared" si="1764"/>
        <v>0</v>
      </c>
      <c r="JB360" s="162">
        <f t="shared" si="1764"/>
        <v>0</v>
      </c>
      <c r="JC360" s="162">
        <f t="shared" si="1764"/>
        <v>0</v>
      </c>
      <c r="JD360" s="162">
        <f t="shared" si="1764"/>
        <v>0</v>
      </c>
      <c r="JE360" s="162">
        <f t="shared" si="1764"/>
        <v>0</v>
      </c>
      <c r="JF360" s="162">
        <f t="shared" si="1764"/>
        <v>0</v>
      </c>
      <c r="JG360" s="162">
        <f t="shared" si="1764"/>
        <v>0</v>
      </c>
      <c r="JH360" s="162">
        <f t="shared" si="1764"/>
        <v>0</v>
      </c>
      <c r="JI360" s="162">
        <f t="shared" si="1764"/>
        <v>0</v>
      </c>
      <c r="JJ360" s="162">
        <f t="shared" si="1764"/>
        <v>0</v>
      </c>
      <c r="JK360" s="162">
        <f t="shared" si="1764"/>
        <v>0</v>
      </c>
      <c r="JL360" s="162">
        <f t="shared" si="1764"/>
        <v>0</v>
      </c>
      <c r="JM360" s="162">
        <f t="shared" si="1764"/>
        <v>0</v>
      </c>
      <c r="JN360" s="162">
        <f t="shared" si="1764"/>
        <v>0</v>
      </c>
      <c r="JO360" s="162">
        <f t="shared" si="1764"/>
        <v>0</v>
      </c>
      <c r="JP360" s="162">
        <f t="shared" si="1764"/>
        <v>0</v>
      </c>
      <c r="JQ360" s="162">
        <f t="shared" si="1764"/>
        <v>0</v>
      </c>
      <c r="JR360" s="162">
        <f t="shared" si="1764"/>
        <v>0</v>
      </c>
      <c r="JS360" s="162">
        <f t="shared" si="1764"/>
        <v>0</v>
      </c>
      <c r="JT360" s="162">
        <f t="shared" si="1764"/>
        <v>0</v>
      </c>
      <c r="JU360" s="162">
        <f t="shared" si="1764"/>
        <v>0</v>
      </c>
      <c r="JV360" s="162">
        <f t="shared" si="1764"/>
        <v>0</v>
      </c>
      <c r="JW360" s="162">
        <f t="shared" si="1764"/>
        <v>0</v>
      </c>
      <c r="JX360" s="162">
        <f t="shared" si="1764"/>
        <v>0</v>
      </c>
      <c r="JY360" s="162">
        <f t="shared" si="1764"/>
        <v>0</v>
      </c>
      <c r="JZ360" s="162">
        <f t="shared" si="1764"/>
        <v>0</v>
      </c>
      <c r="KA360" s="162">
        <f t="shared" si="1764"/>
        <v>0</v>
      </c>
      <c r="KB360" s="162">
        <f t="shared" si="1764"/>
        <v>0</v>
      </c>
      <c r="KC360" s="162">
        <f t="shared" si="1764"/>
        <v>0</v>
      </c>
      <c r="KD360" s="162">
        <f t="shared" si="1764"/>
        <v>0</v>
      </c>
      <c r="KE360" s="162">
        <f t="shared" si="1764"/>
        <v>0</v>
      </c>
      <c r="KF360" s="162">
        <f t="shared" si="1764"/>
        <v>0</v>
      </c>
      <c r="KG360" s="162">
        <f t="shared" si="1764"/>
        <v>0</v>
      </c>
      <c r="KH360" s="162">
        <f t="shared" si="1764"/>
        <v>0</v>
      </c>
      <c r="KI360" s="162">
        <f t="shared" si="1764"/>
        <v>0</v>
      </c>
      <c r="KJ360" s="162">
        <f t="shared" si="1764"/>
        <v>0</v>
      </c>
      <c r="KK360" s="162">
        <f t="shared" si="1764"/>
        <v>0</v>
      </c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N360" s="1"/>
    </row>
    <row r="361" ht="14.25" customHeight="1" spans="1:326" x14ac:dyDescent="0.25">
      <c r="A361" s="1">
        <v>12</v>
      </c>
      <c r="B361" s="1">
        <f t="shared" ref="B361:C361" si="1765">B360+1</f>
        <v>351</v>
      </c>
      <c r="C361" s="232">
        <f t="shared" si="1765"/>
        <v>43816</v>
      </c>
      <c r="D361" s="162">
        <f t="shared" si="9"/>
        <v>0</v>
      </c>
      <c r="E361" s="162">
        <f>(SUMIFS(Profile!$F$2:$F$17521,Profile!$B$2:$B$17521,$B361,Profile!$C$2:$C$17521,E$8))*$C$6</f>
        <v>0</v>
      </c>
      <c r="F361" s="162">
        <f>(SUMIFS(Profile!$F$2:$F$17521,Profile!$B$2:$B$17521,$B361,Profile!$C$2:$C$17521,F$8))*$C$6</f>
        <v>0</v>
      </c>
      <c r="G361" s="162">
        <f>(SUMIFS(Profile!$F$2:$F$17521,Profile!$B$2:$B$17521,$B361,Profile!$C$2:$C$17521,G$8))*$C$6</f>
        <v>0</v>
      </c>
      <c r="H361" s="162">
        <f>(SUMIFS(Profile!$F$2:$F$17521,Profile!$B$2:$B$17521,$B361,Profile!$C$2:$C$17521,H$8))*$C$6</f>
        <v>0</v>
      </c>
      <c r="I361" s="162">
        <f>(SUMIFS(Profile!$F$2:$F$17521,Profile!$B$2:$B$17521,$B361,Profile!$C$2:$C$17521,I$8))*$C$6</f>
        <v>0</v>
      </c>
      <c r="J361" s="162">
        <f>(SUMIFS(Profile!$F$2:$F$17521,Profile!$B$2:$B$17521,$B361,Profile!$C$2:$C$17521,J$8))*$C$6</f>
        <v>0</v>
      </c>
      <c r="K361" s="162">
        <f>(SUMIFS(Profile!$F$2:$F$17521,Profile!$B$2:$B$17521,$B361,Profile!$C$2:$C$17521,K$8))*$C$6</f>
        <v>0</v>
      </c>
      <c r="L361" s="162">
        <f>(SUMIFS(Profile!$F$2:$F$17521,Profile!$B$2:$B$17521,$B361,Profile!$C$2:$C$17521,L$8))*$C$6</f>
        <v>0</v>
      </c>
      <c r="M361" s="162">
        <f>(SUMIFS(Profile!$F$2:$F$17521,Profile!$B$2:$B$17521,$B361,Profile!$C$2:$C$17521,M$8))*$C$6</f>
        <v>0</v>
      </c>
      <c r="N361" s="162">
        <f>(SUMIFS(Profile!$F$2:$F$17521,Profile!$B$2:$B$17521,$B361,Profile!$C$2:$C$17521,N$8))*$C$6</f>
        <v>0</v>
      </c>
      <c r="O361" s="162">
        <f>(SUMIFS(Profile!$F$2:$F$17521,Profile!$B$2:$B$17521,$B361,Profile!$C$2:$C$17521,O$8))*$C$6</f>
        <v>0</v>
      </c>
      <c r="P361" s="162">
        <f>(SUMIFS(Profile!$F$2:$F$17521,Profile!$B$2:$B$17521,$B361,Profile!$C$2:$C$17521,P$8))*$C$6</f>
        <v>0</v>
      </c>
      <c r="Q361" s="162">
        <f>(SUMIFS(Profile!$F$2:$F$17521,Profile!$B$2:$B$17521,$B361,Profile!$C$2:$C$17521,Q$8))*$C$6</f>
        <v>0</v>
      </c>
      <c r="R361" s="162">
        <f>(SUMIFS(Profile!$F$2:$F$17521,Profile!$B$2:$B$17521,$B361,Profile!$C$2:$C$17521,R$8))*$C$6</f>
        <v>0</v>
      </c>
      <c r="S361" s="162">
        <f>(SUMIFS(Profile!$F$2:$F$17521,Profile!$B$2:$B$17521,$B361,Profile!$C$2:$C$17521,S$8))*$C$6</f>
        <v>0</v>
      </c>
      <c r="T361" s="162">
        <f>(SUMIFS(Profile!$F$2:$F$17521,Profile!$B$2:$B$17521,$B361,Profile!$C$2:$C$17521,T$8))*$C$6</f>
        <v>0</v>
      </c>
      <c r="U361" s="162">
        <f>(SUMIFS(Profile!$F$2:$F$17521,Profile!$B$2:$B$17521,$B361,Profile!$C$2:$C$17521,U$8))*$C$6</f>
        <v>0</v>
      </c>
      <c r="V361" s="162">
        <f>(SUMIFS(Profile!$F$2:$F$17521,Profile!$B$2:$B$17521,$B361,Profile!$C$2:$C$17521,V$8))*$C$6</f>
        <v>0</v>
      </c>
      <c r="W361" s="162">
        <f>(SUMIFS(Profile!$F$2:$F$17521,Profile!$B$2:$B$17521,$B361,Profile!$C$2:$C$17521,W$8))*$C$6</f>
        <v>0</v>
      </c>
      <c r="X361" s="162">
        <f>(SUMIFS(Profile!$F$2:$F$17521,Profile!$B$2:$B$17521,$B361,Profile!$C$2:$C$17521,X$8))*$C$6</f>
        <v>0</v>
      </c>
      <c r="Y361" s="162">
        <f>(SUMIFS(Profile!$F$2:$F$17521,Profile!$B$2:$B$17521,$B361,Profile!$C$2:$C$17521,Y$8))*$C$6</f>
        <v>0</v>
      </c>
      <c r="Z361" s="162">
        <f>(SUMIFS(Profile!$F$2:$F$17521,Profile!$B$2:$B$17521,$B361,Profile!$C$2:$C$17521,Z$8))*$C$6</f>
        <v>0</v>
      </c>
      <c r="AA361" s="162">
        <f>(SUMIFS(Profile!$F$2:$F$17521,Profile!$B$2:$B$17521,$B361,Profile!$C$2:$C$17521,AA$8))*$C$6</f>
        <v>0</v>
      </c>
      <c r="AB361" s="162">
        <f>(SUMIFS(Profile!$F$2:$F$17521,Profile!$B$2:$B$17521,$B361,Profile!$C$2:$C$17521,AB$8))*$C$6</f>
        <v>0</v>
      </c>
      <c r="AC361" s="162">
        <f>(SUMIFS(Profile!$F$2:$F$17521,Profile!$B$2:$B$17521,$B361,Profile!$C$2:$C$17521,AC$8))*$C$6</f>
        <v>0</v>
      </c>
      <c r="AD361" s="162">
        <f>(SUMIFS(Profile!$F$2:$F$17521,Profile!$B$2:$B$17521,$B361,Profile!$C$2:$C$17521,AD$8))*$C$6</f>
        <v>0</v>
      </c>
      <c r="AE361" s="162">
        <f>(SUMIFS(Profile!$F$2:$F$17521,Profile!$B$2:$B$17521,$B361,Profile!$C$2:$C$17521,AE$8))*$C$6</f>
        <v>0</v>
      </c>
      <c r="AF361" s="162">
        <f>(SUMIFS(Profile!$F$2:$F$17521,Profile!$B$2:$B$17521,$B361,Profile!$C$2:$C$17521,AF$8))*$C$6</f>
        <v>0</v>
      </c>
      <c r="AG361" s="162">
        <f>(SUMIFS(Profile!$F$2:$F$17521,Profile!$B$2:$B$17521,$B361,Profile!$C$2:$C$17521,AG$8))*$C$6</f>
        <v>0</v>
      </c>
      <c r="AH361" s="162">
        <f>(SUMIFS(Profile!$F$2:$F$17521,Profile!$B$2:$B$17521,$B361,Profile!$C$2:$C$17521,AH$8))*$C$6</f>
        <v>0</v>
      </c>
      <c r="AI361" s="162">
        <f>(SUMIFS(Profile!$F$2:$F$17521,Profile!$B$2:$B$17521,$B361,Profile!$C$2:$C$17521,AI$8))*$C$6</f>
        <v>0</v>
      </c>
      <c r="AJ361" s="162">
        <f>(SUMIFS(Profile!$F$2:$F$17521,Profile!$B$2:$B$17521,$B361,Profile!$C$2:$C$17521,AJ$8))*$C$6</f>
        <v>0</v>
      </c>
      <c r="AK361" s="162">
        <f>(SUMIFS(Profile!$F$2:$F$17521,Profile!$B$2:$B$17521,$B361,Profile!$C$2:$C$17521,AK$8))*$C$6</f>
        <v>0</v>
      </c>
      <c r="AL361" s="162">
        <f>(SUMIFS(Profile!$F$2:$F$17521,Profile!$B$2:$B$17521,$B361,Profile!$C$2:$C$17521,AL$8))*$C$6</f>
        <v>0</v>
      </c>
      <c r="AM361" s="162">
        <f>(SUMIFS(Profile!$F$2:$F$17521,Profile!$B$2:$B$17521,$B361,Profile!$C$2:$C$17521,AM$8))*$C$6</f>
        <v>0</v>
      </c>
      <c r="AN361" s="162">
        <f>(SUMIFS(Profile!$F$2:$F$17521,Profile!$B$2:$B$17521,$B361,Profile!$C$2:$C$17521,AN$8))*$C$6</f>
        <v>0</v>
      </c>
      <c r="AO361" s="162">
        <f>(SUMIFS(Profile!$F$2:$F$17521,Profile!$B$2:$B$17521,$B361,Profile!$C$2:$C$17521,AO$8))*$C$6</f>
        <v>0</v>
      </c>
      <c r="AP361" s="162">
        <f>(SUMIFS(Profile!$F$2:$F$17521,Profile!$B$2:$B$17521,$B361,Profile!$C$2:$C$17521,AP$8))*$C$6</f>
        <v>0</v>
      </c>
      <c r="AQ361" s="162">
        <f>(SUMIFS(Profile!$F$2:$F$17521,Profile!$B$2:$B$17521,$B361,Profile!$C$2:$C$17521,AQ$8))*$C$6</f>
        <v>0</v>
      </c>
      <c r="AR361" s="162">
        <f>(SUMIFS(Profile!$F$2:$F$17521,Profile!$B$2:$B$17521,$B361,Profile!$C$2:$C$17521,AR$8))*$C$6</f>
        <v>0</v>
      </c>
      <c r="AS361" s="162">
        <f>(SUMIFS(Profile!$F$2:$F$17521,Profile!$B$2:$B$17521,$B361,Profile!$C$2:$C$17521,AS$8))*$C$6</f>
        <v>0</v>
      </c>
      <c r="AT361" s="162">
        <f>(SUMIFS(Profile!$F$2:$F$17521,Profile!$B$2:$B$17521,$B361,Profile!$C$2:$C$17521,AT$8))*$C$6</f>
        <v>0</v>
      </c>
      <c r="AU361" s="162">
        <f>(SUMIFS(Profile!$F$2:$F$17521,Profile!$B$2:$B$17521,$B361,Profile!$C$2:$C$17521,AU$8))*$C$6</f>
        <v>0</v>
      </c>
      <c r="AV361" s="162">
        <f>(SUMIFS(Profile!$F$2:$F$17521,Profile!$B$2:$B$17521,$B361,Profile!$C$2:$C$17521,AV$8))*$C$6</f>
        <v>0</v>
      </c>
      <c r="AW361" s="162">
        <f>(SUMIFS(Profile!$F$2:$F$17521,Profile!$B$2:$B$17521,$B361,Profile!$C$2:$C$17521,AW$8))*$C$6</f>
        <v>0</v>
      </c>
      <c r="AX361" s="162">
        <f>(SUMIFS(Profile!$F$2:$F$17521,Profile!$B$2:$B$17521,$B361,Profile!$C$2:$C$17521,AX$8))*$C$6</f>
        <v>0</v>
      </c>
      <c r="AY361" s="162">
        <f>(SUMIFS(Profile!$F$2:$F$17521,Profile!$B$2:$B$17521,$B361,Profile!$C$2:$C$17521,AY$8))*$C$6</f>
        <v>0</v>
      </c>
      <c r="AZ361" s="162">
        <f>(SUMIFS(Profile!$F$2:$F$17521,Profile!$B$2:$B$17521,$B361,Profile!$C$2:$C$17521,AZ$8))*$C$6</f>
        <v>0</v>
      </c>
      <c r="BA361" s="162">
        <f t="shared" si="10"/>
        <v>0</v>
      </c>
      <c r="BB361" s="162">
        <f>(SUMIFS(Profile!$E$2:$E$17521,Profile!$B$2:$B$17521,$B361,Profile!$C$2:$C$17521,BB$8))*$C$9</f>
        <v>0</v>
      </c>
      <c r="BC361" s="162">
        <f>(SUMIFS(Profile!$E$2:$E$17521,Profile!$B$2:$B$17521,$B361,Profile!$C$2:$C$17521,BC$8))*$C$9</f>
        <v>0</v>
      </c>
      <c r="BD361" s="162">
        <f>(SUMIFS(Profile!$E$2:$E$17521,Profile!$B$2:$B$17521,$B361,Profile!$C$2:$C$17521,BD$8))*$C$9</f>
        <v>0</v>
      </c>
      <c r="BE361" s="162">
        <f>(SUMIFS(Profile!$E$2:$E$17521,Profile!$B$2:$B$17521,$B361,Profile!$C$2:$C$17521,BE$8))*$C$9</f>
        <v>0</v>
      </c>
      <c r="BF361" s="162">
        <f>(SUMIFS(Profile!$E$2:$E$17521,Profile!$B$2:$B$17521,$B361,Profile!$C$2:$C$17521,BF$8))*$C$9</f>
        <v>0</v>
      </c>
      <c r="BG361" s="162">
        <f>(SUMIFS(Profile!$E$2:$E$17521,Profile!$B$2:$B$17521,$B361,Profile!$C$2:$C$17521,BG$8))*$C$9</f>
        <v>0</v>
      </c>
      <c r="BH361" s="162">
        <f>(SUMIFS(Profile!$E$2:$E$17521,Profile!$B$2:$B$17521,$B361,Profile!$C$2:$C$17521,BH$8))*$C$9</f>
        <v>0</v>
      </c>
      <c r="BI361" s="162">
        <f>(SUMIFS(Profile!$E$2:$E$17521,Profile!$B$2:$B$17521,$B361,Profile!$C$2:$C$17521,BI$8))*$C$9</f>
        <v>0</v>
      </c>
      <c r="BJ361" s="162">
        <f>(SUMIFS(Profile!$E$2:$E$17521,Profile!$B$2:$B$17521,$B361,Profile!$C$2:$C$17521,BJ$8))*$C$9</f>
        <v>0</v>
      </c>
      <c r="BK361" s="162">
        <f>(SUMIFS(Profile!$E$2:$E$17521,Profile!$B$2:$B$17521,$B361,Profile!$C$2:$C$17521,BK$8))*$C$9</f>
        <v>0</v>
      </c>
      <c r="BL361" s="162">
        <f>(SUMIFS(Profile!$E$2:$E$17521,Profile!$B$2:$B$17521,$B361,Profile!$C$2:$C$17521,BL$8))*$C$9</f>
        <v>0</v>
      </c>
      <c r="BM361" s="162">
        <f>(SUMIFS(Profile!$E$2:$E$17521,Profile!$B$2:$B$17521,$B361,Profile!$C$2:$C$17521,BM$8))*$C$9</f>
        <v>0</v>
      </c>
      <c r="BN361" s="162">
        <f>(SUMIFS(Profile!$E$2:$E$17521,Profile!$B$2:$B$17521,$B361,Profile!$C$2:$C$17521,BN$8))*$C$9</f>
        <v>0</v>
      </c>
      <c r="BO361" s="162">
        <f>(SUMIFS(Profile!$E$2:$E$17521,Profile!$B$2:$B$17521,$B361,Profile!$C$2:$C$17521,BO$8))*$C$9</f>
        <v>0</v>
      </c>
      <c r="BP361" s="162">
        <f>(SUMIFS(Profile!$E$2:$E$17521,Profile!$B$2:$B$17521,$B361,Profile!$C$2:$C$17521,BP$8))*$C$9</f>
        <v>0</v>
      </c>
      <c r="BQ361" s="162">
        <f>(SUMIFS(Profile!$E$2:$E$17521,Profile!$B$2:$B$17521,$B361,Profile!$C$2:$C$17521,BQ$8))*$C$9</f>
        <v>0</v>
      </c>
      <c r="BR361" s="162">
        <f>(SUMIFS(Profile!$E$2:$E$17521,Profile!$B$2:$B$17521,$B361,Profile!$C$2:$C$17521,BR$8))*$C$9</f>
        <v>0</v>
      </c>
      <c r="BS361" s="162">
        <f>(SUMIFS(Profile!$E$2:$E$17521,Profile!$B$2:$B$17521,$B361,Profile!$C$2:$C$17521,BS$8))*$C$9</f>
        <v>0</v>
      </c>
      <c r="BT361" s="162">
        <f>(SUMIFS(Profile!$E$2:$E$17521,Profile!$B$2:$B$17521,$B361,Profile!$C$2:$C$17521,BT$8))*$C$9</f>
        <v>0</v>
      </c>
      <c r="BU361" s="162">
        <f>(SUMIFS(Profile!$E$2:$E$17521,Profile!$B$2:$B$17521,$B361,Profile!$C$2:$C$17521,BU$8))*$C$9</f>
        <v>0</v>
      </c>
      <c r="BV361" s="162">
        <f>(SUMIFS(Profile!$E$2:$E$17521,Profile!$B$2:$B$17521,$B361,Profile!$C$2:$C$17521,BV$8))*$C$9</f>
        <v>0</v>
      </c>
      <c r="BW361" s="162">
        <f>(SUMIFS(Profile!$E$2:$E$17521,Profile!$B$2:$B$17521,$B361,Profile!$C$2:$C$17521,BW$8))*$C$9</f>
        <v>0</v>
      </c>
      <c r="BX361" s="162">
        <f>(SUMIFS(Profile!$E$2:$E$17521,Profile!$B$2:$B$17521,$B361,Profile!$C$2:$C$17521,BX$8))*$C$9</f>
        <v>0</v>
      </c>
      <c r="BY361" s="162">
        <f>(SUMIFS(Profile!$E$2:$E$17521,Profile!$B$2:$B$17521,$B361,Profile!$C$2:$C$17521,BY$8))*$C$9</f>
        <v>0</v>
      </c>
      <c r="BZ361" s="162">
        <f>(SUMIFS(Profile!$E$2:$E$17521,Profile!$B$2:$B$17521,$B361,Profile!$C$2:$C$17521,BZ$8))*$C$9</f>
        <v>0</v>
      </c>
      <c r="CA361" s="162">
        <f>(SUMIFS(Profile!$E$2:$E$17521,Profile!$B$2:$B$17521,$B361,Profile!$C$2:$C$17521,CA$8))*$C$9</f>
        <v>0</v>
      </c>
      <c r="CB361" s="162">
        <f>(SUMIFS(Profile!$E$2:$E$17521,Profile!$B$2:$B$17521,$B361,Profile!$C$2:$C$17521,CB$8))*$C$9</f>
        <v>0</v>
      </c>
      <c r="CC361" s="162">
        <f>(SUMIFS(Profile!$E$2:$E$17521,Profile!$B$2:$B$17521,$B361,Profile!$C$2:$C$17521,CC$8))*$C$9</f>
        <v>0</v>
      </c>
      <c r="CD361" s="162">
        <f>(SUMIFS(Profile!$E$2:$E$17521,Profile!$B$2:$B$17521,$B361,Profile!$C$2:$C$17521,CD$8))*$C$9</f>
        <v>0</v>
      </c>
      <c r="CE361" s="162">
        <f>(SUMIFS(Profile!$E$2:$E$17521,Profile!$B$2:$B$17521,$B361,Profile!$C$2:$C$17521,CE$8))*$C$9</f>
        <v>0</v>
      </c>
      <c r="CF361" s="162">
        <f>(SUMIFS(Profile!$E$2:$E$17521,Profile!$B$2:$B$17521,$B361,Profile!$C$2:$C$17521,CF$8))*$C$9</f>
        <v>0</v>
      </c>
      <c r="CG361" s="162">
        <f>(SUMIFS(Profile!$E$2:$E$17521,Profile!$B$2:$B$17521,$B361,Profile!$C$2:$C$17521,CG$8))*$C$9</f>
        <v>0</v>
      </c>
      <c r="CH361" s="162">
        <f>(SUMIFS(Profile!$E$2:$E$17521,Profile!$B$2:$B$17521,$B361,Profile!$C$2:$C$17521,CH$8))*$C$9</f>
        <v>0</v>
      </c>
      <c r="CI361" s="162">
        <f>(SUMIFS(Profile!$E$2:$E$17521,Profile!$B$2:$B$17521,$B361,Profile!$C$2:$C$17521,CI$8))*$C$9</f>
        <v>0</v>
      </c>
      <c r="CJ361" s="162">
        <f>(SUMIFS(Profile!$E$2:$E$17521,Profile!$B$2:$B$17521,$B361,Profile!$C$2:$C$17521,CJ$8))*$C$9</f>
        <v>0</v>
      </c>
      <c r="CK361" s="162">
        <f>(SUMIFS(Profile!$E$2:$E$17521,Profile!$B$2:$B$17521,$B361,Profile!$C$2:$C$17521,CK$8))*$C$9</f>
        <v>0</v>
      </c>
      <c r="CL361" s="162">
        <f>(SUMIFS(Profile!$E$2:$E$17521,Profile!$B$2:$B$17521,$B361,Profile!$C$2:$C$17521,CL$8))*$C$9</f>
        <v>0</v>
      </c>
      <c r="CM361" s="162">
        <f>(SUMIFS(Profile!$E$2:$E$17521,Profile!$B$2:$B$17521,$B361,Profile!$C$2:$C$17521,CM$8))*$C$9</f>
        <v>0</v>
      </c>
      <c r="CN361" s="162">
        <f>(SUMIFS(Profile!$E$2:$E$17521,Profile!$B$2:$B$17521,$B361,Profile!$C$2:$C$17521,CN$8))*$C$9</f>
        <v>0</v>
      </c>
      <c r="CO361" s="162">
        <f>(SUMIFS(Profile!$E$2:$E$17521,Profile!$B$2:$B$17521,$B361,Profile!$C$2:$C$17521,CO$8))*$C$9</f>
        <v>0</v>
      </c>
      <c r="CP361" s="162">
        <f>(SUMIFS(Profile!$E$2:$E$17521,Profile!$B$2:$B$17521,$B361,Profile!$C$2:$C$17521,CP$8))*$C$9</f>
        <v>0</v>
      </c>
      <c r="CQ361" s="162">
        <f>(SUMIFS(Profile!$E$2:$E$17521,Profile!$B$2:$B$17521,$B361,Profile!$C$2:$C$17521,CQ$8))*$C$9</f>
        <v>0</v>
      </c>
      <c r="CR361" s="162">
        <f>(SUMIFS(Profile!$E$2:$E$17521,Profile!$B$2:$B$17521,$B361,Profile!$C$2:$C$17521,CR$8))*$C$9</f>
        <v>0</v>
      </c>
      <c r="CS361" s="162">
        <f>(SUMIFS(Profile!$E$2:$E$17521,Profile!$B$2:$B$17521,$B361,Profile!$C$2:$C$17521,CS$8))*$C$9</f>
        <v>0</v>
      </c>
      <c r="CT361" s="162">
        <f>(SUMIFS(Profile!$E$2:$E$17521,Profile!$B$2:$B$17521,$B361,Profile!$C$2:$C$17521,CT$8))*$C$9</f>
        <v>0</v>
      </c>
      <c r="CU361" s="162">
        <f>(SUMIFS(Profile!$E$2:$E$17521,Profile!$B$2:$B$17521,$B361,Profile!$C$2:$C$17521,CU$8))*$C$9</f>
        <v>0</v>
      </c>
      <c r="CV361" s="162">
        <f>(SUMIFS(Profile!$E$2:$E$17521,Profile!$B$2:$B$17521,$B361,Profile!$C$2:$C$17521,CV$8))*$C$9</f>
        <v>0</v>
      </c>
      <c r="CW361" s="162">
        <f>(SUMIFS(Profile!$E$2:$E$17521,Profile!$B$2:$B$17521,$B361,Profile!$C$2:$C$17521,CW$8))*$C$9</f>
        <v>0</v>
      </c>
      <c r="CX361" s="162">
        <f t="shared" si="11"/>
        <v>0</v>
      </c>
      <c r="CY361" s="162">
        <f t="shared" ref="CY361:ET361" si="1766">MAX(BB361-E361,0)</f>
        <v>0</v>
      </c>
      <c r="CZ361" s="162">
        <f t="shared" si="1766"/>
        <v>0</v>
      </c>
      <c r="DA361" s="162">
        <f t="shared" si="1766"/>
        <v>0</v>
      </c>
      <c r="DB361" s="162">
        <f t="shared" si="1766"/>
        <v>0</v>
      </c>
      <c r="DC361" s="162">
        <f t="shared" si="1766"/>
        <v>0</v>
      </c>
      <c r="DD361" s="162">
        <f t="shared" si="1766"/>
        <v>0</v>
      </c>
      <c r="DE361" s="162">
        <f t="shared" si="1766"/>
        <v>0</v>
      </c>
      <c r="DF361" s="162">
        <f t="shared" si="1766"/>
        <v>0</v>
      </c>
      <c r="DG361" s="162">
        <f t="shared" si="1766"/>
        <v>0</v>
      </c>
      <c r="DH361" s="162">
        <f t="shared" si="1766"/>
        <v>0</v>
      </c>
      <c r="DI361" s="162">
        <f t="shared" si="1766"/>
        <v>0</v>
      </c>
      <c r="DJ361" s="162">
        <f t="shared" si="1766"/>
        <v>0</v>
      </c>
      <c r="DK361" s="162">
        <f t="shared" si="1766"/>
        <v>0</v>
      </c>
      <c r="DL361" s="162">
        <f t="shared" si="1766"/>
        <v>0</v>
      </c>
      <c r="DM361" s="162">
        <f t="shared" si="1766"/>
        <v>0</v>
      </c>
      <c r="DN361" s="162">
        <f t="shared" si="1766"/>
        <v>0</v>
      </c>
      <c r="DO361" s="162">
        <f t="shared" si="1766"/>
        <v>0</v>
      </c>
      <c r="DP361" s="162">
        <f t="shared" si="1766"/>
        <v>0</v>
      </c>
      <c r="DQ361" s="162">
        <f t="shared" si="1766"/>
        <v>0</v>
      </c>
      <c r="DR361" s="162">
        <f t="shared" si="1766"/>
        <v>0</v>
      </c>
      <c r="DS361" s="162">
        <f t="shared" si="1766"/>
        <v>0</v>
      </c>
      <c r="DT361" s="162">
        <f t="shared" si="1766"/>
        <v>0</v>
      </c>
      <c r="DU361" s="162">
        <f t="shared" si="1766"/>
        <v>0</v>
      </c>
      <c r="DV361" s="162">
        <f t="shared" si="1766"/>
        <v>0</v>
      </c>
      <c r="DW361" s="162">
        <f t="shared" si="1766"/>
        <v>0</v>
      </c>
      <c r="DX361" s="162">
        <f t="shared" si="1766"/>
        <v>0</v>
      </c>
      <c r="DY361" s="162">
        <f t="shared" si="1766"/>
        <v>0</v>
      </c>
      <c r="DZ361" s="162">
        <f t="shared" si="1766"/>
        <v>0</v>
      </c>
      <c r="EA361" s="162">
        <f t="shared" si="1766"/>
        <v>0</v>
      </c>
      <c r="EB361" s="162">
        <f t="shared" si="1766"/>
        <v>0</v>
      </c>
      <c r="EC361" s="162">
        <f t="shared" si="1766"/>
        <v>0</v>
      </c>
      <c r="ED361" s="162">
        <f t="shared" si="1766"/>
        <v>0</v>
      </c>
      <c r="EE361" s="162">
        <f t="shared" si="1766"/>
        <v>0</v>
      </c>
      <c r="EF361" s="162">
        <f t="shared" si="1766"/>
        <v>0</v>
      </c>
      <c r="EG361" s="162">
        <f t="shared" si="1766"/>
        <v>0</v>
      </c>
      <c r="EH361" s="162">
        <f t="shared" si="1766"/>
        <v>0</v>
      </c>
      <c r="EI361" s="162">
        <f t="shared" si="1766"/>
        <v>0</v>
      </c>
      <c r="EJ361" s="162">
        <f t="shared" si="1766"/>
        <v>0</v>
      </c>
      <c r="EK361" s="162">
        <f t="shared" si="1766"/>
        <v>0</v>
      </c>
      <c r="EL361" s="162">
        <f t="shared" si="1766"/>
        <v>0</v>
      </c>
      <c r="EM361" s="162">
        <f t="shared" si="1766"/>
        <v>0</v>
      </c>
      <c r="EN361" s="162">
        <f t="shared" si="1766"/>
        <v>0</v>
      </c>
      <c r="EO361" s="162">
        <f t="shared" si="1766"/>
        <v>0</v>
      </c>
      <c r="EP361" s="162">
        <f t="shared" si="1766"/>
        <v>0</v>
      </c>
      <c r="EQ361" s="162">
        <f t="shared" si="1766"/>
        <v>0</v>
      </c>
      <c r="ER361" s="162">
        <f t="shared" si="1766"/>
        <v>0</v>
      </c>
      <c r="ES361" s="162">
        <f t="shared" si="1766"/>
        <v>0</v>
      </c>
      <c r="ET361" s="162">
        <f t="shared" si="1766"/>
        <v>0</v>
      </c>
      <c r="EU361" s="162">
        <f t="shared" si="13"/>
        <v>0</v>
      </c>
      <c r="EV361" s="162">
        <f t="shared" ref="EV361:GQ361" si="1767">BB361-CY361</f>
        <v>0</v>
      </c>
      <c r="EW361" s="162">
        <f t="shared" si="1767"/>
        <v>0</v>
      </c>
      <c r="EX361" s="162">
        <f t="shared" si="1767"/>
        <v>0</v>
      </c>
      <c r="EY361" s="162">
        <f t="shared" si="1767"/>
        <v>0</v>
      </c>
      <c r="EZ361" s="162">
        <f t="shared" si="1767"/>
        <v>0</v>
      </c>
      <c r="FA361" s="162">
        <f t="shared" si="1767"/>
        <v>0</v>
      </c>
      <c r="FB361" s="162">
        <f t="shared" si="1767"/>
        <v>0</v>
      </c>
      <c r="FC361" s="162">
        <f t="shared" si="1767"/>
        <v>0</v>
      </c>
      <c r="FD361" s="162">
        <f t="shared" si="1767"/>
        <v>0</v>
      </c>
      <c r="FE361" s="162">
        <f t="shared" si="1767"/>
        <v>0</v>
      </c>
      <c r="FF361" s="162">
        <f t="shared" si="1767"/>
        <v>0</v>
      </c>
      <c r="FG361" s="162">
        <f t="shared" si="1767"/>
        <v>0</v>
      </c>
      <c r="FH361" s="162">
        <f t="shared" si="1767"/>
        <v>0</v>
      </c>
      <c r="FI361" s="162">
        <f t="shared" si="1767"/>
        <v>0</v>
      </c>
      <c r="FJ361" s="162">
        <f t="shared" si="1767"/>
        <v>0</v>
      </c>
      <c r="FK361" s="162">
        <f t="shared" si="1767"/>
        <v>0</v>
      </c>
      <c r="FL361" s="162">
        <f t="shared" si="1767"/>
        <v>0</v>
      </c>
      <c r="FM361" s="162">
        <f t="shared" si="1767"/>
        <v>0</v>
      </c>
      <c r="FN361" s="162">
        <f t="shared" si="1767"/>
        <v>0</v>
      </c>
      <c r="FO361" s="162">
        <f t="shared" si="1767"/>
        <v>0</v>
      </c>
      <c r="FP361" s="162">
        <f t="shared" si="1767"/>
        <v>0</v>
      </c>
      <c r="FQ361" s="162">
        <f t="shared" si="1767"/>
        <v>0</v>
      </c>
      <c r="FR361" s="162">
        <f t="shared" si="1767"/>
        <v>0</v>
      </c>
      <c r="FS361" s="162">
        <f t="shared" si="1767"/>
        <v>0</v>
      </c>
      <c r="FT361" s="162">
        <f t="shared" si="1767"/>
        <v>0</v>
      </c>
      <c r="FU361" s="162">
        <f t="shared" si="1767"/>
        <v>0</v>
      </c>
      <c r="FV361" s="162">
        <f t="shared" si="1767"/>
        <v>0</v>
      </c>
      <c r="FW361" s="162">
        <f t="shared" si="1767"/>
        <v>0</v>
      </c>
      <c r="FX361" s="162">
        <f t="shared" si="1767"/>
        <v>0</v>
      </c>
      <c r="FY361" s="162">
        <f t="shared" si="1767"/>
        <v>0</v>
      </c>
      <c r="FZ361" s="162">
        <f t="shared" si="1767"/>
        <v>0</v>
      </c>
      <c r="GA361" s="162">
        <f t="shared" si="1767"/>
        <v>0</v>
      </c>
      <c r="GB361" s="162">
        <f t="shared" si="1767"/>
        <v>0</v>
      </c>
      <c r="GC361" s="162">
        <f t="shared" si="1767"/>
        <v>0</v>
      </c>
      <c r="GD361" s="162">
        <f t="shared" si="1767"/>
        <v>0</v>
      </c>
      <c r="GE361" s="162">
        <f t="shared" si="1767"/>
        <v>0</v>
      </c>
      <c r="GF361" s="162">
        <f t="shared" si="1767"/>
        <v>0</v>
      </c>
      <c r="GG361" s="162">
        <f t="shared" si="1767"/>
        <v>0</v>
      </c>
      <c r="GH361" s="162">
        <f t="shared" si="1767"/>
        <v>0</v>
      </c>
      <c r="GI361" s="162">
        <f t="shared" si="1767"/>
        <v>0</v>
      </c>
      <c r="GJ361" s="162">
        <f t="shared" si="1767"/>
        <v>0</v>
      </c>
      <c r="GK361" s="162">
        <f t="shared" si="1767"/>
        <v>0</v>
      </c>
      <c r="GL361" s="162">
        <f t="shared" si="1767"/>
        <v>0</v>
      </c>
      <c r="GM361" s="162">
        <f t="shared" si="1767"/>
        <v>0</v>
      </c>
      <c r="GN361" s="162">
        <f t="shared" si="1767"/>
        <v>0</v>
      </c>
      <c r="GO361" s="162">
        <f t="shared" si="1767"/>
        <v>0</v>
      </c>
      <c r="GP361" s="162">
        <f t="shared" si="1767"/>
        <v>0</v>
      </c>
      <c r="GQ361" s="162">
        <f t="shared" si="1767"/>
        <v>0</v>
      </c>
      <c r="GR361" s="162">
        <f t="shared" si="15"/>
        <v>0</v>
      </c>
      <c r="GS361" s="162">
        <f t="shared" ref="GS361:IN361" si="1768">E361-EV361</f>
        <v>0</v>
      </c>
      <c r="GT361" s="162">
        <f t="shared" si="1768"/>
        <v>0</v>
      </c>
      <c r="GU361" s="162">
        <f t="shared" si="1768"/>
        <v>0</v>
      </c>
      <c r="GV361" s="162">
        <f t="shared" si="1768"/>
        <v>0</v>
      </c>
      <c r="GW361" s="162">
        <f t="shared" si="1768"/>
        <v>0</v>
      </c>
      <c r="GX361" s="162">
        <f t="shared" si="1768"/>
        <v>0</v>
      </c>
      <c r="GY361" s="162">
        <f t="shared" si="1768"/>
        <v>0</v>
      </c>
      <c r="GZ361" s="162">
        <f t="shared" si="1768"/>
        <v>0</v>
      </c>
      <c r="HA361" s="162">
        <f t="shared" si="1768"/>
        <v>0</v>
      </c>
      <c r="HB361" s="162">
        <f t="shared" si="1768"/>
        <v>0</v>
      </c>
      <c r="HC361" s="162">
        <f t="shared" si="1768"/>
        <v>0</v>
      </c>
      <c r="HD361" s="162">
        <f t="shared" si="1768"/>
        <v>0</v>
      </c>
      <c r="HE361" s="162">
        <f t="shared" si="1768"/>
        <v>0</v>
      </c>
      <c r="HF361" s="162">
        <f t="shared" si="1768"/>
        <v>0</v>
      </c>
      <c r="HG361" s="162">
        <f t="shared" si="1768"/>
        <v>0</v>
      </c>
      <c r="HH361" s="162">
        <f t="shared" si="1768"/>
        <v>0</v>
      </c>
      <c r="HI361" s="162">
        <f t="shared" si="1768"/>
        <v>0</v>
      </c>
      <c r="HJ361" s="162">
        <f t="shared" si="1768"/>
        <v>0</v>
      </c>
      <c r="HK361" s="162">
        <f t="shared" si="1768"/>
        <v>0</v>
      </c>
      <c r="HL361" s="162">
        <f t="shared" si="1768"/>
        <v>0</v>
      </c>
      <c r="HM361" s="162">
        <f t="shared" si="1768"/>
        <v>0</v>
      </c>
      <c r="HN361" s="162">
        <f t="shared" si="1768"/>
        <v>0</v>
      </c>
      <c r="HO361" s="162">
        <f t="shared" si="1768"/>
        <v>0</v>
      </c>
      <c r="HP361" s="162">
        <f t="shared" si="1768"/>
        <v>0</v>
      </c>
      <c r="HQ361" s="162">
        <f t="shared" si="1768"/>
        <v>0</v>
      </c>
      <c r="HR361" s="162">
        <f t="shared" si="1768"/>
        <v>0</v>
      </c>
      <c r="HS361" s="162">
        <f t="shared" si="1768"/>
        <v>0</v>
      </c>
      <c r="HT361" s="162">
        <f t="shared" si="1768"/>
        <v>0</v>
      </c>
      <c r="HU361" s="162">
        <f t="shared" si="1768"/>
        <v>0</v>
      </c>
      <c r="HV361" s="162">
        <f t="shared" si="1768"/>
        <v>0</v>
      </c>
      <c r="HW361" s="162">
        <f t="shared" si="1768"/>
        <v>0</v>
      </c>
      <c r="HX361" s="162">
        <f t="shared" si="1768"/>
        <v>0</v>
      </c>
      <c r="HY361" s="162">
        <f t="shared" si="1768"/>
        <v>0</v>
      </c>
      <c r="HZ361" s="162">
        <f t="shared" si="1768"/>
        <v>0</v>
      </c>
      <c r="IA361" s="162">
        <f t="shared" si="1768"/>
        <v>0</v>
      </c>
      <c r="IB361" s="162">
        <f t="shared" si="1768"/>
        <v>0</v>
      </c>
      <c r="IC361" s="162">
        <f t="shared" si="1768"/>
        <v>0</v>
      </c>
      <c r="ID361" s="162">
        <f t="shared" si="1768"/>
        <v>0</v>
      </c>
      <c r="IE361" s="162">
        <f t="shared" si="1768"/>
        <v>0</v>
      </c>
      <c r="IF361" s="162">
        <f t="shared" si="1768"/>
        <v>0</v>
      </c>
      <c r="IG361" s="162">
        <f t="shared" si="1768"/>
        <v>0</v>
      </c>
      <c r="IH361" s="162">
        <f t="shared" si="1768"/>
        <v>0</v>
      </c>
      <c r="II361" s="162">
        <f t="shared" si="1768"/>
        <v>0</v>
      </c>
      <c r="IJ361" s="162">
        <f t="shared" si="1768"/>
        <v>0</v>
      </c>
      <c r="IK361" s="162">
        <f t="shared" si="1768"/>
        <v>0</v>
      </c>
      <c r="IL361" s="162">
        <f t="shared" si="1768"/>
        <v>0</v>
      </c>
      <c r="IM361" s="162">
        <f t="shared" si="1768"/>
        <v>0</v>
      </c>
      <c r="IN361" s="162">
        <f t="shared" si="1768"/>
        <v>0</v>
      </c>
      <c r="IO361" s="162">
        <f t="shared" si="17"/>
        <v>0</v>
      </c>
      <c r="IP361" s="162">
        <f t="shared" si="23"/>
        <v>0</v>
      </c>
      <c r="IQ361" s="162">
        <f t="shared" ref="IQ361:KK361" si="1769">MAX((MIN(CZ361+IP361,$IO$7))-GT361,0)</f>
        <v>0</v>
      </c>
      <c r="IR361" s="162">
        <f t="shared" si="1769"/>
        <v>0</v>
      </c>
      <c r="IS361" s="162">
        <f t="shared" si="1769"/>
        <v>0</v>
      </c>
      <c r="IT361" s="162">
        <f t="shared" si="1769"/>
        <v>0</v>
      </c>
      <c r="IU361" s="162">
        <f t="shared" si="1769"/>
        <v>0</v>
      </c>
      <c r="IV361" s="162">
        <f t="shared" si="1769"/>
        <v>0</v>
      </c>
      <c r="IW361" s="162">
        <f t="shared" si="1769"/>
        <v>0</v>
      </c>
      <c r="IX361" s="162">
        <f t="shared" si="1769"/>
        <v>0</v>
      </c>
      <c r="IY361" s="162">
        <f t="shared" si="1769"/>
        <v>0</v>
      </c>
      <c r="IZ361" s="162">
        <f t="shared" si="1769"/>
        <v>0</v>
      </c>
      <c r="JA361" s="162">
        <f t="shared" si="1769"/>
        <v>0</v>
      </c>
      <c r="JB361" s="162">
        <f t="shared" si="1769"/>
        <v>0</v>
      </c>
      <c r="JC361" s="162">
        <f t="shared" si="1769"/>
        <v>0</v>
      </c>
      <c r="JD361" s="162">
        <f t="shared" si="1769"/>
        <v>0</v>
      </c>
      <c r="JE361" s="162">
        <f t="shared" si="1769"/>
        <v>0</v>
      </c>
      <c r="JF361" s="162">
        <f t="shared" si="1769"/>
        <v>0</v>
      </c>
      <c r="JG361" s="162">
        <f t="shared" si="1769"/>
        <v>0</v>
      </c>
      <c r="JH361" s="162">
        <f t="shared" si="1769"/>
        <v>0</v>
      </c>
      <c r="JI361" s="162">
        <f t="shared" si="1769"/>
        <v>0</v>
      </c>
      <c r="JJ361" s="162">
        <f t="shared" si="1769"/>
        <v>0</v>
      </c>
      <c r="JK361" s="162">
        <f t="shared" si="1769"/>
        <v>0</v>
      </c>
      <c r="JL361" s="162">
        <f t="shared" si="1769"/>
        <v>0</v>
      </c>
      <c r="JM361" s="162">
        <f t="shared" si="1769"/>
        <v>0</v>
      </c>
      <c r="JN361" s="162">
        <f t="shared" si="1769"/>
        <v>0</v>
      </c>
      <c r="JO361" s="162">
        <f t="shared" si="1769"/>
        <v>0</v>
      </c>
      <c r="JP361" s="162">
        <f t="shared" si="1769"/>
        <v>0</v>
      </c>
      <c r="JQ361" s="162">
        <f t="shared" si="1769"/>
        <v>0</v>
      </c>
      <c r="JR361" s="162">
        <f t="shared" si="1769"/>
        <v>0</v>
      </c>
      <c r="JS361" s="162">
        <f t="shared" si="1769"/>
        <v>0</v>
      </c>
      <c r="JT361" s="162">
        <f t="shared" si="1769"/>
        <v>0</v>
      </c>
      <c r="JU361" s="162">
        <f t="shared" si="1769"/>
        <v>0</v>
      </c>
      <c r="JV361" s="162">
        <f t="shared" si="1769"/>
        <v>0</v>
      </c>
      <c r="JW361" s="162">
        <f t="shared" si="1769"/>
        <v>0</v>
      </c>
      <c r="JX361" s="162">
        <f t="shared" si="1769"/>
        <v>0</v>
      </c>
      <c r="JY361" s="162">
        <f t="shared" si="1769"/>
        <v>0</v>
      </c>
      <c r="JZ361" s="162">
        <f t="shared" si="1769"/>
        <v>0</v>
      </c>
      <c r="KA361" s="162">
        <f t="shared" si="1769"/>
        <v>0</v>
      </c>
      <c r="KB361" s="162">
        <f t="shared" si="1769"/>
        <v>0</v>
      </c>
      <c r="KC361" s="162">
        <f t="shared" si="1769"/>
        <v>0</v>
      </c>
      <c r="KD361" s="162">
        <f t="shared" si="1769"/>
        <v>0</v>
      </c>
      <c r="KE361" s="162">
        <f t="shared" si="1769"/>
        <v>0</v>
      </c>
      <c r="KF361" s="162">
        <f t="shared" si="1769"/>
        <v>0</v>
      </c>
      <c r="KG361" s="162">
        <f t="shared" si="1769"/>
        <v>0</v>
      </c>
      <c r="KH361" s="162">
        <f t="shared" si="1769"/>
        <v>0</v>
      </c>
      <c r="KI361" s="162">
        <f t="shared" si="1769"/>
        <v>0</v>
      </c>
      <c r="KJ361" s="162">
        <f t="shared" si="1769"/>
        <v>0</v>
      </c>
      <c r="KK361" s="162">
        <f t="shared" si="1769"/>
        <v>0</v>
      </c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N361" s="1"/>
    </row>
    <row r="362" ht="14.25" customHeight="1" spans="1:326" x14ac:dyDescent="0.25">
      <c r="A362" s="1">
        <v>12</v>
      </c>
      <c r="B362" s="1">
        <f t="shared" ref="B362:C362" si="1770">B361+1</f>
        <v>352</v>
      </c>
      <c r="C362" s="232">
        <f t="shared" si="1770"/>
        <v>43817</v>
      </c>
      <c r="D362" s="162">
        <f t="shared" si="9"/>
        <v>0</v>
      </c>
      <c r="E362" s="162">
        <f>(SUMIFS(Profile!$F$2:$F$17521,Profile!$B$2:$B$17521,$B362,Profile!$C$2:$C$17521,E$8))*$C$6</f>
        <v>0</v>
      </c>
      <c r="F362" s="162">
        <f>(SUMIFS(Profile!$F$2:$F$17521,Profile!$B$2:$B$17521,$B362,Profile!$C$2:$C$17521,F$8))*$C$6</f>
        <v>0</v>
      </c>
      <c r="G362" s="162">
        <f>(SUMIFS(Profile!$F$2:$F$17521,Profile!$B$2:$B$17521,$B362,Profile!$C$2:$C$17521,G$8))*$C$6</f>
        <v>0</v>
      </c>
      <c r="H362" s="162">
        <f>(SUMIFS(Profile!$F$2:$F$17521,Profile!$B$2:$B$17521,$B362,Profile!$C$2:$C$17521,H$8))*$C$6</f>
        <v>0</v>
      </c>
      <c r="I362" s="162">
        <f>(SUMIFS(Profile!$F$2:$F$17521,Profile!$B$2:$B$17521,$B362,Profile!$C$2:$C$17521,I$8))*$C$6</f>
        <v>0</v>
      </c>
      <c r="J362" s="162">
        <f>(SUMIFS(Profile!$F$2:$F$17521,Profile!$B$2:$B$17521,$B362,Profile!$C$2:$C$17521,J$8))*$C$6</f>
        <v>0</v>
      </c>
      <c r="K362" s="162">
        <f>(SUMIFS(Profile!$F$2:$F$17521,Profile!$B$2:$B$17521,$B362,Profile!$C$2:$C$17521,K$8))*$C$6</f>
        <v>0</v>
      </c>
      <c r="L362" s="162">
        <f>(SUMIFS(Profile!$F$2:$F$17521,Profile!$B$2:$B$17521,$B362,Profile!$C$2:$C$17521,L$8))*$C$6</f>
        <v>0</v>
      </c>
      <c r="M362" s="162">
        <f>(SUMIFS(Profile!$F$2:$F$17521,Profile!$B$2:$B$17521,$B362,Profile!$C$2:$C$17521,M$8))*$C$6</f>
        <v>0</v>
      </c>
      <c r="N362" s="162">
        <f>(SUMIFS(Profile!$F$2:$F$17521,Profile!$B$2:$B$17521,$B362,Profile!$C$2:$C$17521,N$8))*$C$6</f>
        <v>0</v>
      </c>
      <c r="O362" s="162">
        <f>(SUMIFS(Profile!$F$2:$F$17521,Profile!$B$2:$B$17521,$B362,Profile!$C$2:$C$17521,O$8))*$C$6</f>
        <v>0</v>
      </c>
      <c r="P362" s="162">
        <f>(SUMIFS(Profile!$F$2:$F$17521,Profile!$B$2:$B$17521,$B362,Profile!$C$2:$C$17521,P$8))*$C$6</f>
        <v>0</v>
      </c>
      <c r="Q362" s="162">
        <f>(SUMIFS(Profile!$F$2:$F$17521,Profile!$B$2:$B$17521,$B362,Profile!$C$2:$C$17521,Q$8))*$C$6</f>
        <v>0</v>
      </c>
      <c r="R362" s="162">
        <f>(SUMIFS(Profile!$F$2:$F$17521,Profile!$B$2:$B$17521,$B362,Profile!$C$2:$C$17521,R$8))*$C$6</f>
        <v>0</v>
      </c>
      <c r="S362" s="162">
        <f>(SUMIFS(Profile!$F$2:$F$17521,Profile!$B$2:$B$17521,$B362,Profile!$C$2:$C$17521,S$8))*$C$6</f>
        <v>0</v>
      </c>
      <c r="T362" s="162">
        <f>(SUMIFS(Profile!$F$2:$F$17521,Profile!$B$2:$B$17521,$B362,Profile!$C$2:$C$17521,T$8))*$C$6</f>
        <v>0</v>
      </c>
      <c r="U362" s="162">
        <f>(SUMIFS(Profile!$F$2:$F$17521,Profile!$B$2:$B$17521,$B362,Profile!$C$2:$C$17521,U$8))*$C$6</f>
        <v>0</v>
      </c>
      <c r="V362" s="162">
        <f>(SUMIFS(Profile!$F$2:$F$17521,Profile!$B$2:$B$17521,$B362,Profile!$C$2:$C$17521,V$8))*$C$6</f>
        <v>0</v>
      </c>
      <c r="W362" s="162">
        <f>(SUMIFS(Profile!$F$2:$F$17521,Profile!$B$2:$B$17521,$B362,Profile!$C$2:$C$17521,W$8))*$C$6</f>
        <v>0</v>
      </c>
      <c r="X362" s="162">
        <f>(SUMIFS(Profile!$F$2:$F$17521,Profile!$B$2:$B$17521,$B362,Profile!$C$2:$C$17521,X$8))*$C$6</f>
        <v>0</v>
      </c>
      <c r="Y362" s="162">
        <f>(SUMIFS(Profile!$F$2:$F$17521,Profile!$B$2:$B$17521,$B362,Profile!$C$2:$C$17521,Y$8))*$C$6</f>
        <v>0</v>
      </c>
      <c r="Z362" s="162">
        <f>(SUMIFS(Profile!$F$2:$F$17521,Profile!$B$2:$B$17521,$B362,Profile!$C$2:$C$17521,Z$8))*$C$6</f>
        <v>0</v>
      </c>
      <c r="AA362" s="162">
        <f>(SUMIFS(Profile!$F$2:$F$17521,Profile!$B$2:$B$17521,$B362,Profile!$C$2:$C$17521,AA$8))*$C$6</f>
        <v>0</v>
      </c>
      <c r="AB362" s="162">
        <f>(SUMIFS(Profile!$F$2:$F$17521,Profile!$B$2:$B$17521,$B362,Profile!$C$2:$C$17521,AB$8))*$C$6</f>
        <v>0</v>
      </c>
      <c r="AC362" s="162">
        <f>(SUMIFS(Profile!$F$2:$F$17521,Profile!$B$2:$B$17521,$B362,Profile!$C$2:$C$17521,AC$8))*$C$6</f>
        <v>0</v>
      </c>
      <c r="AD362" s="162">
        <f>(SUMIFS(Profile!$F$2:$F$17521,Profile!$B$2:$B$17521,$B362,Profile!$C$2:$C$17521,AD$8))*$C$6</f>
        <v>0</v>
      </c>
      <c r="AE362" s="162">
        <f>(SUMIFS(Profile!$F$2:$F$17521,Profile!$B$2:$B$17521,$B362,Profile!$C$2:$C$17521,AE$8))*$C$6</f>
        <v>0</v>
      </c>
      <c r="AF362" s="162">
        <f>(SUMIFS(Profile!$F$2:$F$17521,Profile!$B$2:$B$17521,$B362,Profile!$C$2:$C$17521,AF$8))*$C$6</f>
        <v>0</v>
      </c>
      <c r="AG362" s="162">
        <f>(SUMIFS(Profile!$F$2:$F$17521,Profile!$B$2:$B$17521,$B362,Profile!$C$2:$C$17521,AG$8))*$C$6</f>
        <v>0</v>
      </c>
      <c r="AH362" s="162">
        <f>(SUMIFS(Profile!$F$2:$F$17521,Profile!$B$2:$B$17521,$B362,Profile!$C$2:$C$17521,AH$8))*$C$6</f>
        <v>0</v>
      </c>
      <c r="AI362" s="162">
        <f>(SUMIFS(Profile!$F$2:$F$17521,Profile!$B$2:$B$17521,$B362,Profile!$C$2:$C$17521,AI$8))*$C$6</f>
        <v>0</v>
      </c>
      <c r="AJ362" s="162">
        <f>(SUMIFS(Profile!$F$2:$F$17521,Profile!$B$2:$B$17521,$B362,Profile!$C$2:$C$17521,AJ$8))*$C$6</f>
        <v>0</v>
      </c>
      <c r="AK362" s="162">
        <f>(SUMIFS(Profile!$F$2:$F$17521,Profile!$B$2:$B$17521,$B362,Profile!$C$2:$C$17521,AK$8))*$C$6</f>
        <v>0</v>
      </c>
      <c r="AL362" s="162">
        <f>(SUMIFS(Profile!$F$2:$F$17521,Profile!$B$2:$B$17521,$B362,Profile!$C$2:$C$17521,AL$8))*$C$6</f>
        <v>0</v>
      </c>
      <c r="AM362" s="162">
        <f>(SUMIFS(Profile!$F$2:$F$17521,Profile!$B$2:$B$17521,$B362,Profile!$C$2:$C$17521,AM$8))*$C$6</f>
        <v>0</v>
      </c>
      <c r="AN362" s="162">
        <f>(SUMIFS(Profile!$F$2:$F$17521,Profile!$B$2:$B$17521,$B362,Profile!$C$2:$C$17521,AN$8))*$C$6</f>
        <v>0</v>
      </c>
      <c r="AO362" s="162">
        <f>(SUMIFS(Profile!$F$2:$F$17521,Profile!$B$2:$B$17521,$B362,Profile!$C$2:$C$17521,AO$8))*$C$6</f>
        <v>0</v>
      </c>
      <c r="AP362" s="162">
        <f>(SUMIFS(Profile!$F$2:$F$17521,Profile!$B$2:$B$17521,$B362,Profile!$C$2:$C$17521,AP$8))*$C$6</f>
        <v>0</v>
      </c>
      <c r="AQ362" s="162">
        <f>(SUMIFS(Profile!$F$2:$F$17521,Profile!$B$2:$B$17521,$B362,Profile!$C$2:$C$17521,AQ$8))*$C$6</f>
        <v>0</v>
      </c>
      <c r="AR362" s="162">
        <f>(SUMIFS(Profile!$F$2:$F$17521,Profile!$B$2:$B$17521,$B362,Profile!$C$2:$C$17521,AR$8))*$C$6</f>
        <v>0</v>
      </c>
      <c r="AS362" s="162">
        <f>(SUMIFS(Profile!$F$2:$F$17521,Profile!$B$2:$B$17521,$B362,Profile!$C$2:$C$17521,AS$8))*$C$6</f>
        <v>0</v>
      </c>
      <c r="AT362" s="162">
        <f>(SUMIFS(Profile!$F$2:$F$17521,Profile!$B$2:$B$17521,$B362,Profile!$C$2:$C$17521,AT$8))*$C$6</f>
        <v>0</v>
      </c>
      <c r="AU362" s="162">
        <f>(SUMIFS(Profile!$F$2:$F$17521,Profile!$B$2:$B$17521,$B362,Profile!$C$2:$C$17521,AU$8))*$C$6</f>
        <v>0</v>
      </c>
      <c r="AV362" s="162">
        <f>(SUMIFS(Profile!$F$2:$F$17521,Profile!$B$2:$B$17521,$B362,Profile!$C$2:$C$17521,AV$8))*$C$6</f>
        <v>0</v>
      </c>
      <c r="AW362" s="162">
        <f>(SUMIFS(Profile!$F$2:$F$17521,Profile!$B$2:$B$17521,$B362,Profile!$C$2:$C$17521,AW$8))*$C$6</f>
        <v>0</v>
      </c>
      <c r="AX362" s="162">
        <f>(SUMIFS(Profile!$F$2:$F$17521,Profile!$B$2:$B$17521,$B362,Profile!$C$2:$C$17521,AX$8))*$C$6</f>
        <v>0</v>
      </c>
      <c r="AY362" s="162">
        <f>(SUMIFS(Profile!$F$2:$F$17521,Profile!$B$2:$B$17521,$B362,Profile!$C$2:$C$17521,AY$8))*$C$6</f>
        <v>0</v>
      </c>
      <c r="AZ362" s="162">
        <f>(SUMIFS(Profile!$F$2:$F$17521,Profile!$B$2:$B$17521,$B362,Profile!$C$2:$C$17521,AZ$8))*$C$6</f>
        <v>0</v>
      </c>
      <c r="BA362" s="162">
        <f t="shared" si="10"/>
        <v>0</v>
      </c>
      <c r="BB362" s="162">
        <f>(SUMIFS(Profile!$E$2:$E$17521,Profile!$B$2:$B$17521,$B362,Profile!$C$2:$C$17521,BB$8))*$C$9</f>
        <v>0</v>
      </c>
      <c r="BC362" s="162">
        <f>(SUMIFS(Profile!$E$2:$E$17521,Profile!$B$2:$B$17521,$B362,Profile!$C$2:$C$17521,BC$8))*$C$9</f>
        <v>0</v>
      </c>
      <c r="BD362" s="162">
        <f>(SUMIFS(Profile!$E$2:$E$17521,Profile!$B$2:$B$17521,$B362,Profile!$C$2:$C$17521,BD$8))*$C$9</f>
        <v>0</v>
      </c>
      <c r="BE362" s="162">
        <f>(SUMIFS(Profile!$E$2:$E$17521,Profile!$B$2:$B$17521,$B362,Profile!$C$2:$C$17521,BE$8))*$C$9</f>
        <v>0</v>
      </c>
      <c r="BF362" s="162">
        <f>(SUMIFS(Profile!$E$2:$E$17521,Profile!$B$2:$B$17521,$B362,Profile!$C$2:$C$17521,BF$8))*$C$9</f>
        <v>0</v>
      </c>
      <c r="BG362" s="162">
        <f>(SUMIFS(Profile!$E$2:$E$17521,Profile!$B$2:$B$17521,$B362,Profile!$C$2:$C$17521,BG$8))*$C$9</f>
        <v>0</v>
      </c>
      <c r="BH362" s="162">
        <f>(SUMIFS(Profile!$E$2:$E$17521,Profile!$B$2:$B$17521,$B362,Profile!$C$2:$C$17521,BH$8))*$C$9</f>
        <v>0</v>
      </c>
      <c r="BI362" s="162">
        <f>(SUMIFS(Profile!$E$2:$E$17521,Profile!$B$2:$B$17521,$B362,Profile!$C$2:$C$17521,BI$8))*$C$9</f>
        <v>0</v>
      </c>
      <c r="BJ362" s="162">
        <f>(SUMIFS(Profile!$E$2:$E$17521,Profile!$B$2:$B$17521,$B362,Profile!$C$2:$C$17521,BJ$8))*$C$9</f>
        <v>0</v>
      </c>
      <c r="BK362" s="162">
        <f>(SUMIFS(Profile!$E$2:$E$17521,Profile!$B$2:$B$17521,$B362,Profile!$C$2:$C$17521,BK$8))*$C$9</f>
        <v>0</v>
      </c>
      <c r="BL362" s="162">
        <f>(SUMIFS(Profile!$E$2:$E$17521,Profile!$B$2:$B$17521,$B362,Profile!$C$2:$C$17521,BL$8))*$C$9</f>
        <v>0</v>
      </c>
      <c r="BM362" s="162">
        <f>(SUMIFS(Profile!$E$2:$E$17521,Profile!$B$2:$B$17521,$B362,Profile!$C$2:$C$17521,BM$8))*$C$9</f>
        <v>0</v>
      </c>
      <c r="BN362" s="162">
        <f>(SUMIFS(Profile!$E$2:$E$17521,Profile!$B$2:$B$17521,$B362,Profile!$C$2:$C$17521,BN$8))*$C$9</f>
        <v>0</v>
      </c>
      <c r="BO362" s="162">
        <f>(SUMIFS(Profile!$E$2:$E$17521,Profile!$B$2:$B$17521,$B362,Profile!$C$2:$C$17521,BO$8))*$C$9</f>
        <v>0</v>
      </c>
      <c r="BP362" s="162">
        <f>(SUMIFS(Profile!$E$2:$E$17521,Profile!$B$2:$B$17521,$B362,Profile!$C$2:$C$17521,BP$8))*$C$9</f>
        <v>0</v>
      </c>
      <c r="BQ362" s="162">
        <f>(SUMIFS(Profile!$E$2:$E$17521,Profile!$B$2:$B$17521,$B362,Profile!$C$2:$C$17521,BQ$8))*$C$9</f>
        <v>0</v>
      </c>
      <c r="BR362" s="162">
        <f>(SUMIFS(Profile!$E$2:$E$17521,Profile!$B$2:$B$17521,$B362,Profile!$C$2:$C$17521,BR$8))*$C$9</f>
        <v>0</v>
      </c>
      <c r="BS362" s="162">
        <f>(SUMIFS(Profile!$E$2:$E$17521,Profile!$B$2:$B$17521,$B362,Profile!$C$2:$C$17521,BS$8))*$C$9</f>
        <v>0</v>
      </c>
      <c r="BT362" s="162">
        <f>(SUMIFS(Profile!$E$2:$E$17521,Profile!$B$2:$B$17521,$B362,Profile!$C$2:$C$17521,BT$8))*$C$9</f>
        <v>0</v>
      </c>
      <c r="BU362" s="162">
        <f>(SUMIFS(Profile!$E$2:$E$17521,Profile!$B$2:$B$17521,$B362,Profile!$C$2:$C$17521,BU$8))*$C$9</f>
        <v>0</v>
      </c>
      <c r="BV362" s="162">
        <f>(SUMIFS(Profile!$E$2:$E$17521,Profile!$B$2:$B$17521,$B362,Profile!$C$2:$C$17521,BV$8))*$C$9</f>
        <v>0</v>
      </c>
      <c r="BW362" s="162">
        <f>(SUMIFS(Profile!$E$2:$E$17521,Profile!$B$2:$B$17521,$B362,Profile!$C$2:$C$17521,BW$8))*$C$9</f>
        <v>0</v>
      </c>
      <c r="BX362" s="162">
        <f>(SUMIFS(Profile!$E$2:$E$17521,Profile!$B$2:$B$17521,$B362,Profile!$C$2:$C$17521,BX$8))*$C$9</f>
        <v>0</v>
      </c>
      <c r="BY362" s="162">
        <f>(SUMIFS(Profile!$E$2:$E$17521,Profile!$B$2:$B$17521,$B362,Profile!$C$2:$C$17521,BY$8))*$C$9</f>
        <v>0</v>
      </c>
      <c r="BZ362" s="162">
        <f>(SUMIFS(Profile!$E$2:$E$17521,Profile!$B$2:$B$17521,$B362,Profile!$C$2:$C$17521,BZ$8))*$C$9</f>
        <v>0</v>
      </c>
      <c r="CA362" s="162">
        <f>(SUMIFS(Profile!$E$2:$E$17521,Profile!$B$2:$B$17521,$B362,Profile!$C$2:$C$17521,CA$8))*$C$9</f>
        <v>0</v>
      </c>
      <c r="CB362" s="162">
        <f>(SUMIFS(Profile!$E$2:$E$17521,Profile!$B$2:$B$17521,$B362,Profile!$C$2:$C$17521,CB$8))*$C$9</f>
        <v>0</v>
      </c>
      <c r="CC362" s="162">
        <f>(SUMIFS(Profile!$E$2:$E$17521,Profile!$B$2:$B$17521,$B362,Profile!$C$2:$C$17521,CC$8))*$C$9</f>
        <v>0</v>
      </c>
      <c r="CD362" s="162">
        <f>(SUMIFS(Profile!$E$2:$E$17521,Profile!$B$2:$B$17521,$B362,Profile!$C$2:$C$17521,CD$8))*$C$9</f>
        <v>0</v>
      </c>
      <c r="CE362" s="162">
        <f>(SUMIFS(Profile!$E$2:$E$17521,Profile!$B$2:$B$17521,$B362,Profile!$C$2:$C$17521,CE$8))*$C$9</f>
        <v>0</v>
      </c>
      <c r="CF362" s="162">
        <f>(SUMIFS(Profile!$E$2:$E$17521,Profile!$B$2:$B$17521,$B362,Profile!$C$2:$C$17521,CF$8))*$C$9</f>
        <v>0</v>
      </c>
      <c r="CG362" s="162">
        <f>(SUMIFS(Profile!$E$2:$E$17521,Profile!$B$2:$B$17521,$B362,Profile!$C$2:$C$17521,CG$8))*$C$9</f>
        <v>0</v>
      </c>
      <c r="CH362" s="162">
        <f>(SUMIFS(Profile!$E$2:$E$17521,Profile!$B$2:$B$17521,$B362,Profile!$C$2:$C$17521,CH$8))*$C$9</f>
        <v>0</v>
      </c>
      <c r="CI362" s="162">
        <f>(SUMIFS(Profile!$E$2:$E$17521,Profile!$B$2:$B$17521,$B362,Profile!$C$2:$C$17521,CI$8))*$C$9</f>
        <v>0</v>
      </c>
      <c r="CJ362" s="162">
        <f>(SUMIFS(Profile!$E$2:$E$17521,Profile!$B$2:$B$17521,$B362,Profile!$C$2:$C$17521,CJ$8))*$C$9</f>
        <v>0</v>
      </c>
      <c r="CK362" s="162">
        <f>(SUMIFS(Profile!$E$2:$E$17521,Profile!$B$2:$B$17521,$B362,Profile!$C$2:$C$17521,CK$8))*$C$9</f>
        <v>0</v>
      </c>
      <c r="CL362" s="162">
        <f>(SUMIFS(Profile!$E$2:$E$17521,Profile!$B$2:$B$17521,$B362,Profile!$C$2:$C$17521,CL$8))*$C$9</f>
        <v>0</v>
      </c>
      <c r="CM362" s="162">
        <f>(SUMIFS(Profile!$E$2:$E$17521,Profile!$B$2:$B$17521,$B362,Profile!$C$2:$C$17521,CM$8))*$C$9</f>
        <v>0</v>
      </c>
      <c r="CN362" s="162">
        <f>(SUMIFS(Profile!$E$2:$E$17521,Profile!$B$2:$B$17521,$B362,Profile!$C$2:$C$17521,CN$8))*$C$9</f>
        <v>0</v>
      </c>
      <c r="CO362" s="162">
        <f>(SUMIFS(Profile!$E$2:$E$17521,Profile!$B$2:$B$17521,$B362,Profile!$C$2:$C$17521,CO$8))*$C$9</f>
        <v>0</v>
      </c>
      <c r="CP362" s="162">
        <f>(SUMIFS(Profile!$E$2:$E$17521,Profile!$B$2:$B$17521,$B362,Profile!$C$2:$C$17521,CP$8))*$C$9</f>
        <v>0</v>
      </c>
      <c r="CQ362" s="162">
        <f>(SUMIFS(Profile!$E$2:$E$17521,Profile!$B$2:$B$17521,$B362,Profile!$C$2:$C$17521,CQ$8))*$C$9</f>
        <v>0</v>
      </c>
      <c r="CR362" s="162">
        <f>(SUMIFS(Profile!$E$2:$E$17521,Profile!$B$2:$B$17521,$B362,Profile!$C$2:$C$17521,CR$8))*$C$9</f>
        <v>0</v>
      </c>
      <c r="CS362" s="162">
        <f>(SUMIFS(Profile!$E$2:$E$17521,Profile!$B$2:$B$17521,$B362,Profile!$C$2:$C$17521,CS$8))*$C$9</f>
        <v>0</v>
      </c>
      <c r="CT362" s="162">
        <f>(SUMIFS(Profile!$E$2:$E$17521,Profile!$B$2:$B$17521,$B362,Profile!$C$2:$C$17521,CT$8))*$C$9</f>
        <v>0</v>
      </c>
      <c r="CU362" s="162">
        <f>(SUMIFS(Profile!$E$2:$E$17521,Profile!$B$2:$B$17521,$B362,Profile!$C$2:$C$17521,CU$8))*$C$9</f>
        <v>0</v>
      </c>
      <c r="CV362" s="162">
        <f>(SUMIFS(Profile!$E$2:$E$17521,Profile!$B$2:$B$17521,$B362,Profile!$C$2:$C$17521,CV$8))*$C$9</f>
        <v>0</v>
      </c>
      <c r="CW362" s="162">
        <f>(SUMIFS(Profile!$E$2:$E$17521,Profile!$B$2:$B$17521,$B362,Profile!$C$2:$C$17521,CW$8))*$C$9</f>
        <v>0</v>
      </c>
      <c r="CX362" s="162">
        <f t="shared" si="11"/>
        <v>0</v>
      </c>
      <c r="CY362" s="162">
        <f t="shared" ref="CY362:ET362" si="1771">MAX(BB362-E362,0)</f>
        <v>0</v>
      </c>
      <c r="CZ362" s="162">
        <f t="shared" si="1771"/>
        <v>0</v>
      </c>
      <c r="DA362" s="162">
        <f t="shared" si="1771"/>
        <v>0</v>
      </c>
      <c r="DB362" s="162">
        <f t="shared" si="1771"/>
        <v>0</v>
      </c>
      <c r="DC362" s="162">
        <f t="shared" si="1771"/>
        <v>0</v>
      </c>
      <c r="DD362" s="162">
        <f t="shared" si="1771"/>
        <v>0</v>
      </c>
      <c r="DE362" s="162">
        <f t="shared" si="1771"/>
        <v>0</v>
      </c>
      <c r="DF362" s="162">
        <f t="shared" si="1771"/>
        <v>0</v>
      </c>
      <c r="DG362" s="162">
        <f t="shared" si="1771"/>
        <v>0</v>
      </c>
      <c r="DH362" s="162">
        <f t="shared" si="1771"/>
        <v>0</v>
      </c>
      <c r="DI362" s="162">
        <f t="shared" si="1771"/>
        <v>0</v>
      </c>
      <c r="DJ362" s="162">
        <f t="shared" si="1771"/>
        <v>0</v>
      </c>
      <c r="DK362" s="162">
        <f t="shared" si="1771"/>
        <v>0</v>
      </c>
      <c r="DL362" s="162">
        <f t="shared" si="1771"/>
        <v>0</v>
      </c>
      <c r="DM362" s="162">
        <f t="shared" si="1771"/>
        <v>0</v>
      </c>
      <c r="DN362" s="162">
        <f t="shared" si="1771"/>
        <v>0</v>
      </c>
      <c r="DO362" s="162">
        <f t="shared" si="1771"/>
        <v>0</v>
      </c>
      <c r="DP362" s="162">
        <f t="shared" si="1771"/>
        <v>0</v>
      </c>
      <c r="DQ362" s="162">
        <f t="shared" si="1771"/>
        <v>0</v>
      </c>
      <c r="DR362" s="162">
        <f t="shared" si="1771"/>
        <v>0</v>
      </c>
      <c r="DS362" s="162">
        <f t="shared" si="1771"/>
        <v>0</v>
      </c>
      <c r="DT362" s="162">
        <f t="shared" si="1771"/>
        <v>0</v>
      </c>
      <c r="DU362" s="162">
        <f t="shared" si="1771"/>
        <v>0</v>
      </c>
      <c r="DV362" s="162">
        <f t="shared" si="1771"/>
        <v>0</v>
      </c>
      <c r="DW362" s="162">
        <f t="shared" si="1771"/>
        <v>0</v>
      </c>
      <c r="DX362" s="162">
        <f t="shared" si="1771"/>
        <v>0</v>
      </c>
      <c r="DY362" s="162">
        <f t="shared" si="1771"/>
        <v>0</v>
      </c>
      <c r="DZ362" s="162">
        <f t="shared" si="1771"/>
        <v>0</v>
      </c>
      <c r="EA362" s="162">
        <f t="shared" si="1771"/>
        <v>0</v>
      </c>
      <c r="EB362" s="162">
        <f t="shared" si="1771"/>
        <v>0</v>
      </c>
      <c r="EC362" s="162">
        <f t="shared" si="1771"/>
        <v>0</v>
      </c>
      <c r="ED362" s="162">
        <f t="shared" si="1771"/>
        <v>0</v>
      </c>
      <c r="EE362" s="162">
        <f t="shared" si="1771"/>
        <v>0</v>
      </c>
      <c r="EF362" s="162">
        <f t="shared" si="1771"/>
        <v>0</v>
      </c>
      <c r="EG362" s="162">
        <f t="shared" si="1771"/>
        <v>0</v>
      </c>
      <c r="EH362" s="162">
        <f t="shared" si="1771"/>
        <v>0</v>
      </c>
      <c r="EI362" s="162">
        <f t="shared" si="1771"/>
        <v>0</v>
      </c>
      <c r="EJ362" s="162">
        <f t="shared" si="1771"/>
        <v>0</v>
      </c>
      <c r="EK362" s="162">
        <f t="shared" si="1771"/>
        <v>0</v>
      </c>
      <c r="EL362" s="162">
        <f t="shared" si="1771"/>
        <v>0</v>
      </c>
      <c r="EM362" s="162">
        <f t="shared" si="1771"/>
        <v>0</v>
      </c>
      <c r="EN362" s="162">
        <f t="shared" si="1771"/>
        <v>0</v>
      </c>
      <c r="EO362" s="162">
        <f t="shared" si="1771"/>
        <v>0</v>
      </c>
      <c r="EP362" s="162">
        <f t="shared" si="1771"/>
        <v>0</v>
      </c>
      <c r="EQ362" s="162">
        <f t="shared" si="1771"/>
        <v>0</v>
      </c>
      <c r="ER362" s="162">
        <f t="shared" si="1771"/>
        <v>0</v>
      </c>
      <c r="ES362" s="162">
        <f t="shared" si="1771"/>
        <v>0</v>
      </c>
      <c r="ET362" s="162">
        <f t="shared" si="1771"/>
        <v>0</v>
      </c>
      <c r="EU362" s="162">
        <f t="shared" si="13"/>
        <v>0</v>
      </c>
      <c r="EV362" s="162">
        <f t="shared" ref="EV362:GQ362" si="1772">BB362-CY362</f>
        <v>0</v>
      </c>
      <c r="EW362" s="162">
        <f t="shared" si="1772"/>
        <v>0</v>
      </c>
      <c r="EX362" s="162">
        <f t="shared" si="1772"/>
        <v>0</v>
      </c>
      <c r="EY362" s="162">
        <f t="shared" si="1772"/>
        <v>0</v>
      </c>
      <c r="EZ362" s="162">
        <f t="shared" si="1772"/>
        <v>0</v>
      </c>
      <c r="FA362" s="162">
        <f t="shared" si="1772"/>
        <v>0</v>
      </c>
      <c r="FB362" s="162">
        <f t="shared" si="1772"/>
        <v>0</v>
      </c>
      <c r="FC362" s="162">
        <f t="shared" si="1772"/>
        <v>0</v>
      </c>
      <c r="FD362" s="162">
        <f t="shared" si="1772"/>
        <v>0</v>
      </c>
      <c r="FE362" s="162">
        <f t="shared" si="1772"/>
        <v>0</v>
      </c>
      <c r="FF362" s="162">
        <f t="shared" si="1772"/>
        <v>0</v>
      </c>
      <c r="FG362" s="162">
        <f t="shared" si="1772"/>
        <v>0</v>
      </c>
      <c r="FH362" s="162">
        <f t="shared" si="1772"/>
        <v>0</v>
      </c>
      <c r="FI362" s="162">
        <f t="shared" si="1772"/>
        <v>0</v>
      </c>
      <c r="FJ362" s="162">
        <f t="shared" si="1772"/>
        <v>0</v>
      </c>
      <c r="FK362" s="162">
        <f t="shared" si="1772"/>
        <v>0</v>
      </c>
      <c r="FL362" s="162">
        <f t="shared" si="1772"/>
        <v>0</v>
      </c>
      <c r="FM362" s="162">
        <f t="shared" si="1772"/>
        <v>0</v>
      </c>
      <c r="FN362" s="162">
        <f t="shared" si="1772"/>
        <v>0</v>
      </c>
      <c r="FO362" s="162">
        <f t="shared" si="1772"/>
        <v>0</v>
      </c>
      <c r="FP362" s="162">
        <f t="shared" si="1772"/>
        <v>0</v>
      </c>
      <c r="FQ362" s="162">
        <f t="shared" si="1772"/>
        <v>0</v>
      </c>
      <c r="FR362" s="162">
        <f t="shared" si="1772"/>
        <v>0</v>
      </c>
      <c r="FS362" s="162">
        <f t="shared" si="1772"/>
        <v>0</v>
      </c>
      <c r="FT362" s="162">
        <f t="shared" si="1772"/>
        <v>0</v>
      </c>
      <c r="FU362" s="162">
        <f t="shared" si="1772"/>
        <v>0</v>
      </c>
      <c r="FV362" s="162">
        <f t="shared" si="1772"/>
        <v>0</v>
      </c>
      <c r="FW362" s="162">
        <f t="shared" si="1772"/>
        <v>0</v>
      </c>
      <c r="FX362" s="162">
        <f t="shared" si="1772"/>
        <v>0</v>
      </c>
      <c r="FY362" s="162">
        <f t="shared" si="1772"/>
        <v>0</v>
      </c>
      <c r="FZ362" s="162">
        <f t="shared" si="1772"/>
        <v>0</v>
      </c>
      <c r="GA362" s="162">
        <f t="shared" si="1772"/>
        <v>0</v>
      </c>
      <c r="GB362" s="162">
        <f t="shared" si="1772"/>
        <v>0</v>
      </c>
      <c r="GC362" s="162">
        <f t="shared" si="1772"/>
        <v>0</v>
      </c>
      <c r="GD362" s="162">
        <f t="shared" si="1772"/>
        <v>0</v>
      </c>
      <c r="GE362" s="162">
        <f t="shared" si="1772"/>
        <v>0</v>
      </c>
      <c r="GF362" s="162">
        <f t="shared" si="1772"/>
        <v>0</v>
      </c>
      <c r="GG362" s="162">
        <f t="shared" si="1772"/>
        <v>0</v>
      </c>
      <c r="GH362" s="162">
        <f t="shared" si="1772"/>
        <v>0</v>
      </c>
      <c r="GI362" s="162">
        <f t="shared" si="1772"/>
        <v>0</v>
      </c>
      <c r="GJ362" s="162">
        <f t="shared" si="1772"/>
        <v>0</v>
      </c>
      <c r="GK362" s="162">
        <f t="shared" si="1772"/>
        <v>0</v>
      </c>
      <c r="GL362" s="162">
        <f t="shared" si="1772"/>
        <v>0</v>
      </c>
      <c r="GM362" s="162">
        <f t="shared" si="1772"/>
        <v>0</v>
      </c>
      <c r="GN362" s="162">
        <f t="shared" si="1772"/>
        <v>0</v>
      </c>
      <c r="GO362" s="162">
        <f t="shared" si="1772"/>
        <v>0</v>
      </c>
      <c r="GP362" s="162">
        <f t="shared" si="1772"/>
        <v>0</v>
      </c>
      <c r="GQ362" s="162">
        <f t="shared" si="1772"/>
        <v>0</v>
      </c>
      <c r="GR362" s="162">
        <f t="shared" si="15"/>
        <v>0</v>
      </c>
      <c r="GS362" s="162">
        <f t="shared" ref="GS362:IN362" si="1773">E362-EV362</f>
        <v>0</v>
      </c>
      <c r="GT362" s="162">
        <f t="shared" si="1773"/>
        <v>0</v>
      </c>
      <c r="GU362" s="162">
        <f t="shared" si="1773"/>
        <v>0</v>
      </c>
      <c r="GV362" s="162">
        <f t="shared" si="1773"/>
        <v>0</v>
      </c>
      <c r="GW362" s="162">
        <f t="shared" si="1773"/>
        <v>0</v>
      </c>
      <c r="GX362" s="162">
        <f t="shared" si="1773"/>
        <v>0</v>
      </c>
      <c r="GY362" s="162">
        <f t="shared" si="1773"/>
        <v>0</v>
      </c>
      <c r="GZ362" s="162">
        <f t="shared" si="1773"/>
        <v>0</v>
      </c>
      <c r="HA362" s="162">
        <f t="shared" si="1773"/>
        <v>0</v>
      </c>
      <c r="HB362" s="162">
        <f t="shared" si="1773"/>
        <v>0</v>
      </c>
      <c r="HC362" s="162">
        <f t="shared" si="1773"/>
        <v>0</v>
      </c>
      <c r="HD362" s="162">
        <f t="shared" si="1773"/>
        <v>0</v>
      </c>
      <c r="HE362" s="162">
        <f t="shared" si="1773"/>
        <v>0</v>
      </c>
      <c r="HF362" s="162">
        <f t="shared" si="1773"/>
        <v>0</v>
      </c>
      <c r="HG362" s="162">
        <f t="shared" si="1773"/>
        <v>0</v>
      </c>
      <c r="HH362" s="162">
        <f t="shared" si="1773"/>
        <v>0</v>
      </c>
      <c r="HI362" s="162">
        <f t="shared" si="1773"/>
        <v>0</v>
      </c>
      <c r="HJ362" s="162">
        <f t="shared" si="1773"/>
        <v>0</v>
      </c>
      <c r="HK362" s="162">
        <f t="shared" si="1773"/>
        <v>0</v>
      </c>
      <c r="HL362" s="162">
        <f t="shared" si="1773"/>
        <v>0</v>
      </c>
      <c r="HM362" s="162">
        <f t="shared" si="1773"/>
        <v>0</v>
      </c>
      <c r="HN362" s="162">
        <f t="shared" si="1773"/>
        <v>0</v>
      </c>
      <c r="HO362" s="162">
        <f t="shared" si="1773"/>
        <v>0</v>
      </c>
      <c r="HP362" s="162">
        <f t="shared" si="1773"/>
        <v>0</v>
      </c>
      <c r="HQ362" s="162">
        <f t="shared" si="1773"/>
        <v>0</v>
      </c>
      <c r="HR362" s="162">
        <f t="shared" si="1773"/>
        <v>0</v>
      </c>
      <c r="HS362" s="162">
        <f t="shared" si="1773"/>
        <v>0</v>
      </c>
      <c r="HT362" s="162">
        <f t="shared" si="1773"/>
        <v>0</v>
      </c>
      <c r="HU362" s="162">
        <f t="shared" si="1773"/>
        <v>0</v>
      </c>
      <c r="HV362" s="162">
        <f t="shared" si="1773"/>
        <v>0</v>
      </c>
      <c r="HW362" s="162">
        <f t="shared" si="1773"/>
        <v>0</v>
      </c>
      <c r="HX362" s="162">
        <f t="shared" si="1773"/>
        <v>0</v>
      </c>
      <c r="HY362" s="162">
        <f t="shared" si="1773"/>
        <v>0</v>
      </c>
      <c r="HZ362" s="162">
        <f t="shared" si="1773"/>
        <v>0</v>
      </c>
      <c r="IA362" s="162">
        <f t="shared" si="1773"/>
        <v>0</v>
      </c>
      <c r="IB362" s="162">
        <f t="shared" si="1773"/>
        <v>0</v>
      </c>
      <c r="IC362" s="162">
        <f t="shared" si="1773"/>
        <v>0</v>
      </c>
      <c r="ID362" s="162">
        <f t="shared" si="1773"/>
        <v>0</v>
      </c>
      <c r="IE362" s="162">
        <f t="shared" si="1773"/>
        <v>0</v>
      </c>
      <c r="IF362" s="162">
        <f t="shared" si="1773"/>
        <v>0</v>
      </c>
      <c r="IG362" s="162">
        <f t="shared" si="1773"/>
        <v>0</v>
      </c>
      <c r="IH362" s="162">
        <f t="shared" si="1773"/>
        <v>0</v>
      </c>
      <c r="II362" s="162">
        <f t="shared" si="1773"/>
        <v>0</v>
      </c>
      <c r="IJ362" s="162">
        <f t="shared" si="1773"/>
        <v>0</v>
      </c>
      <c r="IK362" s="162">
        <f t="shared" si="1773"/>
        <v>0</v>
      </c>
      <c r="IL362" s="162">
        <f t="shared" si="1773"/>
        <v>0</v>
      </c>
      <c r="IM362" s="162">
        <f t="shared" si="1773"/>
        <v>0</v>
      </c>
      <c r="IN362" s="162">
        <f t="shared" si="1773"/>
        <v>0</v>
      </c>
      <c r="IO362" s="162">
        <f t="shared" si="17"/>
        <v>0</v>
      </c>
      <c r="IP362" s="162">
        <f t="shared" si="23"/>
        <v>0</v>
      </c>
      <c r="IQ362" s="162">
        <f t="shared" ref="IQ362:KK362" si="1774">MAX((MIN(CZ362+IP362,$IO$7))-GT362,0)</f>
        <v>0</v>
      </c>
      <c r="IR362" s="162">
        <f t="shared" si="1774"/>
        <v>0</v>
      </c>
      <c r="IS362" s="162">
        <f t="shared" si="1774"/>
        <v>0</v>
      </c>
      <c r="IT362" s="162">
        <f t="shared" si="1774"/>
        <v>0</v>
      </c>
      <c r="IU362" s="162">
        <f t="shared" si="1774"/>
        <v>0</v>
      </c>
      <c r="IV362" s="162">
        <f t="shared" si="1774"/>
        <v>0</v>
      </c>
      <c r="IW362" s="162">
        <f t="shared" si="1774"/>
        <v>0</v>
      </c>
      <c r="IX362" s="162">
        <f t="shared" si="1774"/>
        <v>0</v>
      </c>
      <c r="IY362" s="162">
        <f t="shared" si="1774"/>
        <v>0</v>
      </c>
      <c r="IZ362" s="162">
        <f t="shared" si="1774"/>
        <v>0</v>
      </c>
      <c r="JA362" s="162">
        <f t="shared" si="1774"/>
        <v>0</v>
      </c>
      <c r="JB362" s="162">
        <f t="shared" si="1774"/>
        <v>0</v>
      </c>
      <c r="JC362" s="162">
        <f t="shared" si="1774"/>
        <v>0</v>
      </c>
      <c r="JD362" s="162">
        <f t="shared" si="1774"/>
        <v>0</v>
      </c>
      <c r="JE362" s="162">
        <f t="shared" si="1774"/>
        <v>0</v>
      </c>
      <c r="JF362" s="162">
        <f t="shared" si="1774"/>
        <v>0</v>
      </c>
      <c r="JG362" s="162">
        <f t="shared" si="1774"/>
        <v>0</v>
      </c>
      <c r="JH362" s="162">
        <f t="shared" si="1774"/>
        <v>0</v>
      </c>
      <c r="JI362" s="162">
        <f t="shared" si="1774"/>
        <v>0</v>
      </c>
      <c r="JJ362" s="162">
        <f t="shared" si="1774"/>
        <v>0</v>
      </c>
      <c r="JK362" s="162">
        <f t="shared" si="1774"/>
        <v>0</v>
      </c>
      <c r="JL362" s="162">
        <f t="shared" si="1774"/>
        <v>0</v>
      </c>
      <c r="JM362" s="162">
        <f t="shared" si="1774"/>
        <v>0</v>
      </c>
      <c r="JN362" s="162">
        <f t="shared" si="1774"/>
        <v>0</v>
      </c>
      <c r="JO362" s="162">
        <f t="shared" si="1774"/>
        <v>0</v>
      </c>
      <c r="JP362" s="162">
        <f t="shared" si="1774"/>
        <v>0</v>
      </c>
      <c r="JQ362" s="162">
        <f t="shared" si="1774"/>
        <v>0</v>
      </c>
      <c r="JR362" s="162">
        <f t="shared" si="1774"/>
        <v>0</v>
      </c>
      <c r="JS362" s="162">
        <f t="shared" si="1774"/>
        <v>0</v>
      </c>
      <c r="JT362" s="162">
        <f t="shared" si="1774"/>
        <v>0</v>
      </c>
      <c r="JU362" s="162">
        <f t="shared" si="1774"/>
        <v>0</v>
      </c>
      <c r="JV362" s="162">
        <f t="shared" si="1774"/>
        <v>0</v>
      </c>
      <c r="JW362" s="162">
        <f t="shared" si="1774"/>
        <v>0</v>
      </c>
      <c r="JX362" s="162">
        <f t="shared" si="1774"/>
        <v>0</v>
      </c>
      <c r="JY362" s="162">
        <f t="shared" si="1774"/>
        <v>0</v>
      </c>
      <c r="JZ362" s="162">
        <f t="shared" si="1774"/>
        <v>0</v>
      </c>
      <c r="KA362" s="162">
        <f t="shared" si="1774"/>
        <v>0</v>
      </c>
      <c r="KB362" s="162">
        <f t="shared" si="1774"/>
        <v>0</v>
      </c>
      <c r="KC362" s="162">
        <f t="shared" si="1774"/>
        <v>0</v>
      </c>
      <c r="KD362" s="162">
        <f t="shared" si="1774"/>
        <v>0</v>
      </c>
      <c r="KE362" s="162">
        <f t="shared" si="1774"/>
        <v>0</v>
      </c>
      <c r="KF362" s="162">
        <f t="shared" si="1774"/>
        <v>0</v>
      </c>
      <c r="KG362" s="162">
        <f t="shared" si="1774"/>
        <v>0</v>
      </c>
      <c r="KH362" s="162">
        <f t="shared" si="1774"/>
        <v>0</v>
      </c>
      <c r="KI362" s="162">
        <f t="shared" si="1774"/>
        <v>0</v>
      </c>
      <c r="KJ362" s="162">
        <f t="shared" si="1774"/>
        <v>0</v>
      </c>
      <c r="KK362" s="162">
        <f t="shared" si="1774"/>
        <v>0</v>
      </c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N362" s="1"/>
    </row>
    <row r="363" ht="14.25" customHeight="1" spans="1:326" x14ac:dyDescent="0.25">
      <c r="A363" s="1">
        <v>12</v>
      </c>
      <c r="B363" s="1">
        <f t="shared" ref="B363:C363" si="1775">B362+1</f>
        <v>353</v>
      </c>
      <c r="C363" s="232">
        <f t="shared" si="1775"/>
        <v>43818</v>
      </c>
      <c r="D363" s="162">
        <f t="shared" si="9"/>
        <v>0</v>
      </c>
      <c r="E363" s="162">
        <f>(SUMIFS(Profile!$F$2:$F$17521,Profile!$B$2:$B$17521,$B363,Profile!$C$2:$C$17521,E$8))*$C$6</f>
        <v>0</v>
      </c>
      <c r="F363" s="162">
        <f>(SUMIFS(Profile!$F$2:$F$17521,Profile!$B$2:$B$17521,$B363,Profile!$C$2:$C$17521,F$8))*$C$6</f>
        <v>0</v>
      </c>
      <c r="G363" s="162">
        <f>(SUMIFS(Profile!$F$2:$F$17521,Profile!$B$2:$B$17521,$B363,Profile!$C$2:$C$17521,G$8))*$C$6</f>
        <v>0</v>
      </c>
      <c r="H363" s="162">
        <f>(SUMIFS(Profile!$F$2:$F$17521,Profile!$B$2:$B$17521,$B363,Profile!$C$2:$C$17521,H$8))*$C$6</f>
        <v>0</v>
      </c>
      <c r="I363" s="162">
        <f>(SUMIFS(Profile!$F$2:$F$17521,Profile!$B$2:$B$17521,$B363,Profile!$C$2:$C$17521,I$8))*$C$6</f>
        <v>0</v>
      </c>
      <c r="J363" s="162">
        <f>(SUMIFS(Profile!$F$2:$F$17521,Profile!$B$2:$B$17521,$B363,Profile!$C$2:$C$17521,J$8))*$C$6</f>
        <v>0</v>
      </c>
      <c r="K363" s="162">
        <f>(SUMIFS(Profile!$F$2:$F$17521,Profile!$B$2:$B$17521,$B363,Profile!$C$2:$C$17521,K$8))*$C$6</f>
        <v>0</v>
      </c>
      <c r="L363" s="162">
        <f>(SUMIFS(Profile!$F$2:$F$17521,Profile!$B$2:$B$17521,$B363,Profile!$C$2:$C$17521,L$8))*$C$6</f>
        <v>0</v>
      </c>
      <c r="M363" s="162">
        <f>(SUMIFS(Profile!$F$2:$F$17521,Profile!$B$2:$B$17521,$B363,Profile!$C$2:$C$17521,M$8))*$C$6</f>
        <v>0</v>
      </c>
      <c r="N363" s="162">
        <f>(SUMIFS(Profile!$F$2:$F$17521,Profile!$B$2:$B$17521,$B363,Profile!$C$2:$C$17521,N$8))*$C$6</f>
        <v>0</v>
      </c>
      <c r="O363" s="162">
        <f>(SUMIFS(Profile!$F$2:$F$17521,Profile!$B$2:$B$17521,$B363,Profile!$C$2:$C$17521,O$8))*$C$6</f>
        <v>0</v>
      </c>
      <c r="P363" s="162">
        <f>(SUMIFS(Profile!$F$2:$F$17521,Profile!$B$2:$B$17521,$B363,Profile!$C$2:$C$17521,P$8))*$C$6</f>
        <v>0</v>
      </c>
      <c r="Q363" s="162">
        <f>(SUMIFS(Profile!$F$2:$F$17521,Profile!$B$2:$B$17521,$B363,Profile!$C$2:$C$17521,Q$8))*$C$6</f>
        <v>0</v>
      </c>
      <c r="R363" s="162">
        <f>(SUMIFS(Profile!$F$2:$F$17521,Profile!$B$2:$B$17521,$B363,Profile!$C$2:$C$17521,R$8))*$C$6</f>
        <v>0</v>
      </c>
      <c r="S363" s="162">
        <f>(SUMIFS(Profile!$F$2:$F$17521,Profile!$B$2:$B$17521,$B363,Profile!$C$2:$C$17521,S$8))*$C$6</f>
        <v>0</v>
      </c>
      <c r="T363" s="162">
        <f>(SUMIFS(Profile!$F$2:$F$17521,Profile!$B$2:$B$17521,$B363,Profile!$C$2:$C$17521,T$8))*$C$6</f>
        <v>0</v>
      </c>
      <c r="U363" s="162">
        <f>(SUMIFS(Profile!$F$2:$F$17521,Profile!$B$2:$B$17521,$B363,Profile!$C$2:$C$17521,U$8))*$C$6</f>
        <v>0</v>
      </c>
      <c r="V363" s="162">
        <f>(SUMIFS(Profile!$F$2:$F$17521,Profile!$B$2:$B$17521,$B363,Profile!$C$2:$C$17521,V$8))*$C$6</f>
        <v>0</v>
      </c>
      <c r="W363" s="162">
        <f>(SUMIFS(Profile!$F$2:$F$17521,Profile!$B$2:$B$17521,$B363,Profile!$C$2:$C$17521,W$8))*$C$6</f>
        <v>0</v>
      </c>
      <c r="X363" s="162">
        <f>(SUMIFS(Profile!$F$2:$F$17521,Profile!$B$2:$B$17521,$B363,Profile!$C$2:$C$17521,X$8))*$C$6</f>
        <v>0</v>
      </c>
      <c r="Y363" s="162">
        <f>(SUMIFS(Profile!$F$2:$F$17521,Profile!$B$2:$B$17521,$B363,Profile!$C$2:$C$17521,Y$8))*$C$6</f>
        <v>0</v>
      </c>
      <c r="Z363" s="162">
        <f>(SUMIFS(Profile!$F$2:$F$17521,Profile!$B$2:$B$17521,$B363,Profile!$C$2:$C$17521,Z$8))*$C$6</f>
        <v>0</v>
      </c>
      <c r="AA363" s="162">
        <f>(SUMIFS(Profile!$F$2:$F$17521,Profile!$B$2:$B$17521,$B363,Profile!$C$2:$C$17521,AA$8))*$C$6</f>
        <v>0</v>
      </c>
      <c r="AB363" s="162">
        <f>(SUMIFS(Profile!$F$2:$F$17521,Profile!$B$2:$B$17521,$B363,Profile!$C$2:$C$17521,AB$8))*$C$6</f>
        <v>0</v>
      </c>
      <c r="AC363" s="162">
        <f>(SUMIFS(Profile!$F$2:$F$17521,Profile!$B$2:$B$17521,$B363,Profile!$C$2:$C$17521,AC$8))*$C$6</f>
        <v>0</v>
      </c>
      <c r="AD363" s="162">
        <f>(SUMIFS(Profile!$F$2:$F$17521,Profile!$B$2:$B$17521,$B363,Profile!$C$2:$C$17521,AD$8))*$C$6</f>
        <v>0</v>
      </c>
      <c r="AE363" s="162">
        <f>(SUMIFS(Profile!$F$2:$F$17521,Profile!$B$2:$B$17521,$B363,Profile!$C$2:$C$17521,AE$8))*$C$6</f>
        <v>0</v>
      </c>
      <c r="AF363" s="162">
        <f>(SUMIFS(Profile!$F$2:$F$17521,Profile!$B$2:$B$17521,$B363,Profile!$C$2:$C$17521,AF$8))*$C$6</f>
        <v>0</v>
      </c>
      <c r="AG363" s="162">
        <f>(SUMIFS(Profile!$F$2:$F$17521,Profile!$B$2:$B$17521,$B363,Profile!$C$2:$C$17521,AG$8))*$C$6</f>
        <v>0</v>
      </c>
      <c r="AH363" s="162">
        <f>(SUMIFS(Profile!$F$2:$F$17521,Profile!$B$2:$B$17521,$B363,Profile!$C$2:$C$17521,AH$8))*$C$6</f>
        <v>0</v>
      </c>
      <c r="AI363" s="162">
        <f>(SUMIFS(Profile!$F$2:$F$17521,Profile!$B$2:$B$17521,$B363,Profile!$C$2:$C$17521,AI$8))*$C$6</f>
        <v>0</v>
      </c>
      <c r="AJ363" s="162">
        <f>(SUMIFS(Profile!$F$2:$F$17521,Profile!$B$2:$B$17521,$B363,Profile!$C$2:$C$17521,AJ$8))*$C$6</f>
        <v>0</v>
      </c>
      <c r="AK363" s="162">
        <f>(SUMIFS(Profile!$F$2:$F$17521,Profile!$B$2:$B$17521,$B363,Profile!$C$2:$C$17521,AK$8))*$C$6</f>
        <v>0</v>
      </c>
      <c r="AL363" s="162">
        <f>(SUMIFS(Profile!$F$2:$F$17521,Profile!$B$2:$B$17521,$B363,Profile!$C$2:$C$17521,AL$8))*$C$6</f>
        <v>0</v>
      </c>
      <c r="AM363" s="162">
        <f>(SUMIFS(Profile!$F$2:$F$17521,Profile!$B$2:$B$17521,$B363,Profile!$C$2:$C$17521,AM$8))*$C$6</f>
        <v>0</v>
      </c>
      <c r="AN363" s="162">
        <f>(SUMIFS(Profile!$F$2:$F$17521,Profile!$B$2:$B$17521,$B363,Profile!$C$2:$C$17521,AN$8))*$C$6</f>
        <v>0</v>
      </c>
      <c r="AO363" s="162">
        <f>(SUMIFS(Profile!$F$2:$F$17521,Profile!$B$2:$B$17521,$B363,Profile!$C$2:$C$17521,AO$8))*$C$6</f>
        <v>0</v>
      </c>
      <c r="AP363" s="162">
        <f>(SUMIFS(Profile!$F$2:$F$17521,Profile!$B$2:$B$17521,$B363,Profile!$C$2:$C$17521,AP$8))*$C$6</f>
        <v>0</v>
      </c>
      <c r="AQ363" s="162">
        <f>(SUMIFS(Profile!$F$2:$F$17521,Profile!$B$2:$B$17521,$B363,Profile!$C$2:$C$17521,AQ$8))*$C$6</f>
        <v>0</v>
      </c>
      <c r="AR363" s="162">
        <f>(SUMIFS(Profile!$F$2:$F$17521,Profile!$B$2:$B$17521,$B363,Profile!$C$2:$C$17521,AR$8))*$C$6</f>
        <v>0</v>
      </c>
      <c r="AS363" s="162">
        <f>(SUMIFS(Profile!$F$2:$F$17521,Profile!$B$2:$B$17521,$B363,Profile!$C$2:$C$17521,AS$8))*$C$6</f>
        <v>0</v>
      </c>
      <c r="AT363" s="162">
        <f>(SUMIFS(Profile!$F$2:$F$17521,Profile!$B$2:$B$17521,$B363,Profile!$C$2:$C$17521,AT$8))*$C$6</f>
        <v>0</v>
      </c>
      <c r="AU363" s="162">
        <f>(SUMIFS(Profile!$F$2:$F$17521,Profile!$B$2:$B$17521,$B363,Profile!$C$2:$C$17521,AU$8))*$C$6</f>
        <v>0</v>
      </c>
      <c r="AV363" s="162">
        <f>(SUMIFS(Profile!$F$2:$F$17521,Profile!$B$2:$B$17521,$B363,Profile!$C$2:$C$17521,AV$8))*$C$6</f>
        <v>0</v>
      </c>
      <c r="AW363" s="162">
        <f>(SUMIFS(Profile!$F$2:$F$17521,Profile!$B$2:$B$17521,$B363,Profile!$C$2:$C$17521,AW$8))*$C$6</f>
        <v>0</v>
      </c>
      <c r="AX363" s="162">
        <f>(SUMIFS(Profile!$F$2:$F$17521,Profile!$B$2:$B$17521,$B363,Profile!$C$2:$C$17521,AX$8))*$C$6</f>
        <v>0</v>
      </c>
      <c r="AY363" s="162">
        <f>(SUMIFS(Profile!$F$2:$F$17521,Profile!$B$2:$B$17521,$B363,Profile!$C$2:$C$17521,AY$8))*$C$6</f>
        <v>0</v>
      </c>
      <c r="AZ363" s="162">
        <f>(SUMIFS(Profile!$F$2:$F$17521,Profile!$B$2:$B$17521,$B363,Profile!$C$2:$C$17521,AZ$8))*$C$6</f>
        <v>0</v>
      </c>
      <c r="BA363" s="162">
        <f t="shared" si="10"/>
        <v>0</v>
      </c>
      <c r="BB363" s="162">
        <f>(SUMIFS(Profile!$E$2:$E$17521,Profile!$B$2:$B$17521,$B363,Profile!$C$2:$C$17521,BB$8))*$C$9</f>
        <v>0</v>
      </c>
      <c r="BC363" s="162">
        <f>(SUMIFS(Profile!$E$2:$E$17521,Profile!$B$2:$B$17521,$B363,Profile!$C$2:$C$17521,BC$8))*$C$9</f>
        <v>0</v>
      </c>
      <c r="BD363" s="162">
        <f>(SUMIFS(Profile!$E$2:$E$17521,Profile!$B$2:$B$17521,$B363,Profile!$C$2:$C$17521,BD$8))*$C$9</f>
        <v>0</v>
      </c>
      <c r="BE363" s="162">
        <f>(SUMIFS(Profile!$E$2:$E$17521,Profile!$B$2:$B$17521,$B363,Profile!$C$2:$C$17521,BE$8))*$C$9</f>
        <v>0</v>
      </c>
      <c r="BF363" s="162">
        <f>(SUMIFS(Profile!$E$2:$E$17521,Profile!$B$2:$B$17521,$B363,Profile!$C$2:$C$17521,BF$8))*$C$9</f>
        <v>0</v>
      </c>
      <c r="BG363" s="162">
        <f>(SUMIFS(Profile!$E$2:$E$17521,Profile!$B$2:$B$17521,$B363,Profile!$C$2:$C$17521,BG$8))*$C$9</f>
        <v>0</v>
      </c>
      <c r="BH363" s="162">
        <f>(SUMIFS(Profile!$E$2:$E$17521,Profile!$B$2:$B$17521,$B363,Profile!$C$2:$C$17521,BH$8))*$C$9</f>
        <v>0</v>
      </c>
      <c r="BI363" s="162">
        <f>(SUMIFS(Profile!$E$2:$E$17521,Profile!$B$2:$B$17521,$B363,Profile!$C$2:$C$17521,BI$8))*$C$9</f>
        <v>0</v>
      </c>
      <c r="BJ363" s="162">
        <f>(SUMIFS(Profile!$E$2:$E$17521,Profile!$B$2:$B$17521,$B363,Profile!$C$2:$C$17521,BJ$8))*$C$9</f>
        <v>0</v>
      </c>
      <c r="BK363" s="162">
        <f>(SUMIFS(Profile!$E$2:$E$17521,Profile!$B$2:$B$17521,$B363,Profile!$C$2:$C$17521,BK$8))*$C$9</f>
        <v>0</v>
      </c>
      <c r="BL363" s="162">
        <f>(SUMIFS(Profile!$E$2:$E$17521,Profile!$B$2:$B$17521,$B363,Profile!$C$2:$C$17521,BL$8))*$C$9</f>
        <v>0</v>
      </c>
      <c r="BM363" s="162">
        <f>(SUMIFS(Profile!$E$2:$E$17521,Profile!$B$2:$B$17521,$B363,Profile!$C$2:$C$17521,BM$8))*$C$9</f>
        <v>0</v>
      </c>
      <c r="BN363" s="162">
        <f>(SUMIFS(Profile!$E$2:$E$17521,Profile!$B$2:$B$17521,$B363,Profile!$C$2:$C$17521,BN$8))*$C$9</f>
        <v>0</v>
      </c>
      <c r="BO363" s="162">
        <f>(SUMIFS(Profile!$E$2:$E$17521,Profile!$B$2:$B$17521,$B363,Profile!$C$2:$C$17521,BO$8))*$C$9</f>
        <v>0</v>
      </c>
      <c r="BP363" s="162">
        <f>(SUMIFS(Profile!$E$2:$E$17521,Profile!$B$2:$B$17521,$B363,Profile!$C$2:$C$17521,BP$8))*$C$9</f>
        <v>0</v>
      </c>
      <c r="BQ363" s="162">
        <f>(SUMIFS(Profile!$E$2:$E$17521,Profile!$B$2:$B$17521,$B363,Profile!$C$2:$C$17521,BQ$8))*$C$9</f>
        <v>0</v>
      </c>
      <c r="BR363" s="162">
        <f>(SUMIFS(Profile!$E$2:$E$17521,Profile!$B$2:$B$17521,$B363,Profile!$C$2:$C$17521,BR$8))*$C$9</f>
        <v>0</v>
      </c>
      <c r="BS363" s="162">
        <f>(SUMIFS(Profile!$E$2:$E$17521,Profile!$B$2:$B$17521,$B363,Profile!$C$2:$C$17521,BS$8))*$C$9</f>
        <v>0</v>
      </c>
      <c r="BT363" s="162">
        <f>(SUMIFS(Profile!$E$2:$E$17521,Profile!$B$2:$B$17521,$B363,Profile!$C$2:$C$17521,BT$8))*$C$9</f>
        <v>0</v>
      </c>
      <c r="BU363" s="162">
        <f>(SUMIFS(Profile!$E$2:$E$17521,Profile!$B$2:$B$17521,$B363,Profile!$C$2:$C$17521,BU$8))*$C$9</f>
        <v>0</v>
      </c>
      <c r="BV363" s="162">
        <f>(SUMIFS(Profile!$E$2:$E$17521,Profile!$B$2:$B$17521,$B363,Profile!$C$2:$C$17521,BV$8))*$C$9</f>
        <v>0</v>
      </c>
      <c r="BW363" s="162">
        <f>(SUMIFS(Profile!$E$2:$E$17521,Profile!$B$2:$B$17521,$B363,Profile!$C$2:$C$17521,BW$8))*$C$9</f>
        <v>0</v>
      </c>
      <c r="BX363" s="162">
        <f>(SUMIFS(Profile!$E$2:$E$17521,Profile!$B$2:$B$17521,$B363,Profile!$C$2:$C$17521,BX$8))*$C$9</f>
        <v>0</v>
      </c>
      <c r="BY363" s="162">
        <f>(SUMIFS(Profile!$E$2:$E$17521,Profile!$B$2:$B$17521,$B363,Profile!$C$2:$C$17521,BY$8))*$C$9</f>
        <v>0</v>
      </c>
      <c r="BZ363" s="162">
        <f>(SUMIFS(Profile!$E$2:$E$17521,Profile!$B$2:$B$17521,$B363,Profile!$C$2:$C$17521,BZ$8))*$C$9</f>
        <v>0</v>
      </c>
      <c r="CA363" s="162">
        <f>(SUMIFS(Profile!$E$2:$E$17521,Profile!$B$2:$B$17521,$B363,Profile!$C$2:$C$17521,CA$8))*$C$9</f>
        <v>0</v>
      </c>
      <c r="CB363" s="162">
        <f>(SUMIFS(Profile!$E$2:$E$17521,Profile!$B$2:$B$17521,$B363,Profile!$C$2:$C$17521,CB$8))*$C$9</f>
        <v>0</v>
      </c>
      <c r="CC363" s="162">
        <f>(SUMIFS(Profile!$E$2:$E$17521,Profile!$B$2:$B$17521,$B363,Profile!$C$2:$C$17521,CC$8))*$C$9</f>
        <v>0</v>
      </c>
      <c r="CD363" s="162">
        <f>(SUMIFS(Profile!$E$2:$E$17521,Profile!$B$2:$B$17521,$B363,Profile!$C$2:$C$17521,CD$8))*$C$9</f>
        <v>0</v>
      </c>
      <c r="CE363" s="162">
        <f>(SUMIFS(Profile!$E$2:$E$17521,Profile!$B$2:$B$17521,$B363,Profile!$C$2:$C$17521,CE$8))*$C$9</f>
        <v>0</v>
      </c>
      <c r="CF363" s="162">
        <f>(SUMIFS(Profile!$E$2:$E$17521,Profile!$B$2:$B$17521,$B363,Profile!$C$2:$C$17521,CF$8))*$C$9</f>
        <v>0</v>
      </c>
      <c r="CG363" s="162">
        <f>(SUMIFS(Profile!$E$2:$E$17521,Profile!$B$2:$B$17521,$B363,Profile!$C$2:$C$17521,CG$8))*$C$9</f>
        <v>0</v>
      </c>
      <c r="CH363" s="162">
        <f>(SUMIFS(Profile!$E$2:$E$17521,Profile!$B$2:$B$17521,$B363,Profile!$C$2:$C$17521,CH$8))*$C$9</f>
        <v>0</v>
      </c>
      <c r="CI363" s="162">
        <f>(SUMIFS(Profile!$E$2:$E$17521,Profile!$B$2:$B$17521,$B363,Profile!$C$2:$C$17521,CI$8))*$C$9</f>
        <v>0</v>
      </c>
      <c r="CJ363" s="162">
        <f>(SUMIFS(Profile!$E$2:$E$17521,Profile!$B$2:$B$17521,$B363,Profile!$C$2:$C$17521,CJ$8))*$C$9</f>
        <v>0</v>
      </c>
      <c r="CK363" s="162">
        <f>(SUMIFS(Profile!$E$2:$E$17521,Profile!$B$2:$B$17521,$B363,Profile!$C$2:$C$17521,CK$8))*$C$9</f>
        <v>0</v>
      </c>
      <c r="CL363" s="162">
        <f>(SUMIFS(Profile!$E$2:$E$17521,Profile!$B$2:$B$17521,$B363,Profile!$C$2:$C$17521,CL$8))*$C$9</f>
        <v>0</v>
      </c>
      <c r="CM363" s="162">
        <f>(SUMIFS(Profile!$E$2:$E$17521,Profile!$B$2:$B$17521,$B363,Profile!$C$2:$C$17521,CM$8))*$C$9</f>
        <v>0</v>
      </c>
      <c r="CN363" s="162">
        <f>(SUMIFS(Profile!$E$2:$E$17521,Profile!$B$2:$B$17521,$B363,Profile!$C$2:$C$17521,CN$8))*$C$9</f>
        <v>0</v>
      </c>
      <c r="CO363" s="162">
        <f>(SUMIFS(Profile!$E$2:$E$17521,Profile!$B$2:$B$17521,$B363,Profile!$C$2:$C$17521,CO$8))*$C$9</f>
        <v>0</v>
      </c>
      <c r="CP363" s="162">
        <f>(SUMIFS(Profile!$E$2:$E$17521,Profile!$B$2:$B$17521,$B363,Profile!$C$2:$C$17521,CP$8))*$C$9</f>
        <v>0</v>
      </c>
      <c r="CQ363" s="162">
        <f>(SUMIFS(Profile!$E$2:$E$17521,Profile!$B$2:$B$17521,$B363,Profile!$C$2:$C$17521,CQ$8))*$C$9</f>
        <v>0</v>
      </c>
      <c r="CR363" s="162">
        <f>(SUMIFS(Profile!$E$2:$E$17521,Profile!$B$2:$B$17521,$B363,Profile!$C$2:$C$17521,CR$8))*$C$9</f>
        <v>0</v>
      </c>
      <c r="CS363" s="162">
        <f>(SUMIFS(Profile!$E$2:$E$17521,Profile!$B$2:$B$17521,$B363,Profile!$C$2:$C$17521,CS$8))*$C$9</f>
        <v>0</v>
      </c>
      <c r="CT363" s="162">
        <f>(SUMIFS(Profile!$E$2:$E$17521,Profile!$B$2:$B$17521,$B363,Profile!$C$2:$C$17521,CT$8))*$C$9</f>
        <v>0</v>
      </c>
      <c r="CU363" s="162">
        <f>(SUMIFS(Profile!$E$2:$E$17521,Profile!$B$2:$B$17521,$B363,Profile!$C$2:$C$17521,CU$8))*$C$9</f>
        <v>0</v>
      </c>
      <c r="CV363" s="162">
        <f>(SUMIFS(Profile!$E$2:$E$17521,Profile!$B$2:$B$17521,$B363,Profile!$C$2:$C$17521,CV$8))*$C$9</f>
        <v>0</v>
      </c>
      <c r="CW363" s="162">
        <f>(SUMIFS(Profile!$E$2:$E$17521,Profile!$B$2:$B$17521,$B363,Profile!$C$2:$C$17521,CW$8))*$C$9</f>
        <v>0</v>
      </c>
      <c r="CX363" s="162">
        <f t="shared" si="11"/>
        <v>0</v>
      </c>
      <c r="CY363" s="162">
        <f t="shared" ref="CY363:ET363" si="1776">MAX(BB363-E363,0)</f>
        <v>0</v>
      </c>
      <c r="CZ363" s="162">
        <f t="shared" si="1776"/>
        <v>0</v>
      </c>
      <c r="DA363" s="162">
        <f t="shared" si="1776"/>
        <v>0</v>
      </c>
      <c r="DB363" s="162">
        <f t="shared" si="1776"/>
        <v>0</v>
      </c>
      <c r="DC363" s="162">
        <f t="shared" si="1776"/>
        <v>0</v>
      </c>
      <c r="DD363" s="162">
        <f t="shared" si="1776"/>
        <v>0</v>
      </c>
      <c r="DE363" s="162">
        <f t="shared" si="1776"/>
        <v>0</v>
      </c>
      <c r="DF363" s="162">
        <f t="shared" si="1776"/>
        <v>0</v>
      </c>
      <c r="DG363" s="162">
        <f t="shared" si="1776"/>
        <v>0</v>
      </c>
      <c r="DH363" s="162">
        <f t="shared" si="1776"/>
        <v>0</v>
      </c>
      <c r="DI363" s="162">
        <f t="shared" si="1776"/>
        <v>0</v>
      </c>
      <c r="DJ363" s="162">
        <f t="shared" si="1776"/>
        <v>0</v>
      </c>
      <c r="DK363" s="162">
        <f t="shared" si="1776"/>
        <v>0</v>
      </c>
      <c r="DL363" s="162">
        <f t="shared" si="1776"/>
        <v>0</v>
      </c>
      <c r="DM363" s="162">
        <f t="shared" si="1776"/>
        <v>0</v>
      </c>
      <c r="DN363" s="162">
        <f t="shared" si="1776"/>
        <v>0</v>
      </c>
      <c r="DO363" s="162">
        <f t="shared" si="1776"/>
        <v>0</v>
      </c>
      <c r="DP363" s="162">
        <f t="shared" si="1776"/>
        <v>0</v>
      </c>
      <c r="DQ363" s="162">
        <f t="shared" si="1776"/>
        <v>0</v>
      </c>
      <c r="DR363" s="162">
        <f t="shared" si="1776"/>
        <v>0</v>
      </c>
      <c r="DS363" s="162">
        <f t="shared" si="1776"/>
        <v>0</v>
      </c>
      <c r="DT363" s="162">
        <f t="shared" si="1776"/>
        <v>0</v>
      </c>
      <c r="DU363" s="162">
        <f t="shared" si="1776"/>
        <v>0</v>
      </c>
      <c r="DV363" s="162">
        <f t="shared" si="1776"/>
        <v>0</v>
      </c>
      <c r="DW363" s="162">
        <f t="shared" si="1776"/>
        <v>0</v>
      </c>
      <c r="DX363" s="162">
        <f t="shared" si="1776"/>
        <v>0</v>
      </c>
      <c r="DY363" s="162">
        <f t="shared" si="1776"/>
        <v>0</v>
      </c>
      <c r="DZ363" s="162">
        <f t="shared" si="1776"/>
        <v>0</v>
      </c>
      <c r="EA363" s="162">
        <f t="shared" si="1776"/>
        <v>0</v>
      </c>
      <c r="EB363" s="162">
        <f t="shared" si="1776"/>
        <v>0</v>
      </c>
      <c r="EC363" s="162">
        <f t="shared" si="1776"/>
        <v>0</v>
      </c>
      <c r="ED363" s="162">
        <f t="shared" si="1776"/>
        <v>0</v>
      </c>
      <c r="EE363" s="162">
        <f t="shared" si="1776"/>
        <v>0</v>
      </c>
      <c r="EF363" s="162">
        <f t="shared" si="1776"/>
        <v>0</v>
      </c>
      <c r="EG363" s="162">
        <f t="shared" si="1776"/>
        <v>0</v>
      </c>
      <c r="EH363" s="162">
        <f t="shared" si="1776"/>
        <v>0</v>
      </c>
      <c r="EI363" s="162">
        <f t="shared" si="1776"/>
        <v>0</v>
      </c>
      <c r="EJ363" s="162">
        <f t="shared" si="1776"/>
        <v>0</v>
      </c>
      <c r="EK363" s="162">
        <f t="shared" si="1776"/>
        <v>0</v>
      </c>
      <c r="EL363" s="162">
        <f t="shared" si="1776"/>
        <v>0</v>
      </c>
      <c r="EM363" s="162">
        <f t="shared" si="1776"/>
        <v>0</v>
      </c>
      <c r="EN363" s="162">
        <f t="shared" si="1776"/>
        <v>0</v>
      </c>
      <c r="EO363" s="162">
        <f t="shared" si="1776"/>
        <v>0</v>
      </c>
      <c r="EP363" s="162">
        <f t="shared" si="1776"/>
        <v>0</v>
      </c>
      <c r="EQ363" s="162">
        <f t="shared" si="1776"/>
        <v>0</v>
      </c>
      <c r="ER363" s="162">
        <f t="shared" si="1776"/>
        <v>0</v>
      </c>
      <c r="ES363" s="162">
        <f t="shared" si="1776"/>
        <v>0</v>
      </c>
      <c r="ET363" s="162">
        <f t="shared" si="1776"/>
        <v>0</v>
      </c>
      <c r="EU363" s="162">
        <f t="shared" si="13"/>
        <v>0</v>
      </c>
      <c r="EV363" s="162">
        <f t="shared" ref="EV363:GQ363" si="1777">BB363-CY363</f>
        <v>0</v>
      </c>
      <c r="EW363" s="162">
        <f t="shared" si="1777"/>
        <v>0</v>
      </c>
      <c r="EX363" s="162">
        <f t="shared" si="1777"/>
        <v>0</v>
      </c>
      <c r="EY363" s="162">
        <f t="shared" si="1777"/>
        <v>0</v>
      </c>
      <c r="EZ363" s="162">
        <f t="shared" si="1777"/>
        <v>0</v>
      </c>
      <c r="FA363" s="162">
        <f t="shared" si="1777"/>
        <v>0</v>
      </c>
      <c r="FB363" s="162">
        <f t="shared" si="1777"/>
        <v>0</v>
      </c>
      <c r="FC363" s="162">
        <f t="shared" si="1777"/>
        <v>0</v>
      </c>
      <c r="FD363" s="162">
        <f t="shared" si="1777"/>
        <v>0</v>
      </c>
      <c r="FE363" s="162">
        <f t="shared" si="1777"/>
        <v>0</v>
      </c>
      <c r="FF363" s="162">
        <f t="shared" si="1777"/>
        <v>0</v>
      </c>
      <c r="FG363" s="162">
        <f t="shared" si="1777"/>
        <v>0</v>
      </c>
      <c r="FH363" s="162">
        <f t="shared" si="1777"/>
        <v>0</v>
      </c>
      <c r="FI363" s="162">
        <f t="shared" si="1777"/>
        <v>0</v>
      </c>
      <c r="FJ363" s="162">
        <f t="shared" si="1777"/>
        <v>0</v>
      </c>
      <c r="FK363" s="162">
        <f t="shared" si="1777"/>
        <v>0</v>
      </c>
      <c r="FL363" s="162">
        <f t="shared" si="1777"/>
        <v>0</v>
      </c>
      <c r="FM363" s="162">
        <f t="shared" si="1777"/>
        <v>0</v>
      </c>
      <c r="FN363" s="162">
        <f t="shared" si="1777"/>
        <v>0</v>
      </c>
      <c r="FO363" s="162">
        <f t="shared" si="1777"/>
        <v>0</v>
      </c>
      <c r="FP363" s="162">
        <f t="shared" si="1777"/>
        <v>0</v>
      </c>
      <c r="FQ363" s="162">
        <f t="shared" si="1777"/>
        <v>0</v>
      </c>
      <c r="FR363" s="162">
        <f t="shared" si="1777"/>
        <v>0</v>
      </c>
      <c r="FS363" s="162">
        <f t="shared" si="1777"/>
        <v>0</v>
      </c>
      <c r="FT363" s="162">
        <f t="shared" si="1777"/>
        <v>0</v>
      </c>
      <c r="FU363" s="162">
        <f t="shared" si="1777"/>
        <v>0</v>
      </c>
      <c r="FV363" s="162">
        <f t="shared" si="1777"/>
        <v>0</v>
      </c>
      <c r="FW363" s="162">
        <f t="shared" si="1777"/>
        <v>0</v>
      </c>
      <c r="FX363" s="162">
        <f t="shared" si="1777"/>
        <v>0</v>
      </c>
      <c r="FY363" s="162">
        <f t="shared" si="1777"/>
        <v>0</v>
      </c>
      <c r="FZ363" s="162">
        <f t="shared" si="1777"/>
        <v>0</v>
      </c>
      <c r="GA363" s="162">
        <f t="shared" si="1777"/>
        <v>0</v>
      </c>
      <c r="GB363" s="162">
        <f t="shared" si="1777"/>
        <v>0</v>
      </c>
      <c r="GC363" s="162">
        <f t="shared" si="1777"/>
        <v>0</v>
      </c>
      <c r="GD363" s="162">
        <f t="shared" si="1777"/>
        <v>0</v>
      </c>
      <c r="GE363" s="162">
        <f t="shared" si="1777"/>
        <v>0</v>
      </c>
      <c r="GF363" s="162">
        <f t="shared" si="1777"/>
        <v>0</v>
      </c>
      <c r="GG363" s="162">
        <f t="shared" si="1777"/>
        <v>0</v>
      </c>
      <c r="GH363" s="162">
        <f t="shared" si="1777"/>
        <v>0</v>
      </c>
      <c r="GI363" s="162">
        <f t="shared" si="1777"/>
        <v>0</v>
      </c>
      <c r="GJ363" s="162">
        <f t="shared" si="1777"/>
        <v>0</v>
      </c>
      <c r="GK363" s="162">
        <f t="shared" si="1777"/>
        <v>0</v>
      </c>
      <c r="GL363" s="162">
        <f t="shared" si="1777"/>
        <v>0</v>
      </c>
      <c r="GM363" s="162">
        <f t="shared" si="1777"/>
        <v>0</v>
      </c>
      <c r="GN363" s="162">
        <f t="shared" si="1777"/>
        <v>0</v>
      </c>
      <c r="GO363" s="162">
        <f t="shared" si="1777"/>
        <v>0</v>
      </c>
      <c r="GP363" s="162">
        <f t="shared" si="1777"/>
        <v>0</v>
      </c>
      <c r="GQ363" s="162">
        <f t="shared" si="1777"/>
        <v>0</v>
      </c>
      <c r="GR363" s="162">
        <f t="shared" si="15"/>
        <v>0</v>
      </c>
      <c r="GS363" s="162">
        <f t="shared" ref="GS363:IN363" si="1778">E363-EV363</f>
        <v>0</v>
      </c>
      <c r="GT363" s="162">
        <f t="shared" si="1778"/>
        <v>0</v>
      </c>
      <c r="GU363" s="162">
        <f t="shared" si="1778"/>
        <v>0</v>
      </c>
      <c r="GV363" s="162">
        <f t="shared" si="1778"/>
        <v>0</v>
      </c>
      <c r="GW363" s="162">
        <f t="shared" si="1778"/>
        <v>0</v>
      </c>
      <c r="GX363" s="162">
        <f t="shared" si="1778"/>
        <v>0</v>
      </c>
      <c r="GY363" s="162">
        <f t="shared" si="1778"/>
        <v>0</v>
      </c>
      <c r="GZ363" s="162">
        <f t="shared" si="1778"/>
        <v>0</v>
      </c>
      <c r="HA363" s="162">
        <f t="shared" si="1778"/>
        <v>0</v>
      </c>
      <c r="HB363" s="162">
        <f t="shared" si="1778"/>
        <v>0</v>
      </c>
      <c r="HC363" s="162">
        <f t="shared" si="1778"/>
        <v>0</v>
      </c>
      <c r="HD363" s="162">
        <f t="shared" si="1778"/>
        <v>0</v>
      </c>
      <c r="HE363" s="162">
        <f t="shared" si="1778"/>
        <v>0</v>
      </c>
      <c r="HF363" s="162">
        <f t="shared" si="1778"/>
        <v>0</v>
      </c>
      <c r="HG363" s="162">
        <f t="shared" si="1778"/>
        <v>0</v>
      </c>
      <c r="HH363" s="162">
        <f t="shared" si="1778"/>
        <v>0</v>
      </c>
      <c r="HI363" s="162">
        <f t="shared" si="1778"/>
        <v>0</v>
      </c>
      <c r="HJ363" s="162">
        <f t="shared" si="1778"/>
        <v>0</v>
      </c>
      <c r="HK363" s="162">
        <f t="shared" si="1778"/>
        <v>0</v>
      </c>
      <c r="HL363" s="162">
        <f t="shared" si="1778"/>
        <v>0</v>
      </c>
      <c r="HM363" s="162">
        <f t="shared" si="1778"/>
        <v>0</v>
      </c>
      <c r="HN363" s="162">
        <f t="shared" si="1778"/>
        <v>0</v>
      </c>
      <c r="HO363" s="162">
        <f t="shared" si="1778"/>
        <v>0</v>
      </c>
      <c r="HP363" s="162">
        <f t="shared" si="1778"/>
        <v>0</v>
      </c>
      <c r="HQ363" s="162">
        <f t="shared" si="1778"/>
        <v>0</v>
      </c>
      <c r="HR363" s="162">
        <f t="shared" si="1778"/>
        <v>0</v>
      </c>
      <c r="HS363" s="162">
        <f t="shared" si="1778"/>
        <v>0</v>
      </c>
      <c r="HT363" s="162">
        <f t="shared" si="1778"/>
        <v>0</v>
      </c>
      <c r="HU363" s="162">
        <f t="shared" si="1778"/>
        <v>0</v>
      </c>
      <c r="HV363" s="162">
        <f t="shared" si="1778"/>
        <v>0</v>
      </c>
      <c r="HW363" s="162">
        <f t="shared" si="1778"/>
        <v>0</v>
      </c>
      <c r="HX363" s="162">
        <f t="shared" si="1778"/>
        <v>0</v>
      </c>
      <c r="HY363" s="162">
        <f t="shared" si="1778"/>
        <v>0</v>
      </c>
      <c r="HZ363" s="162">
        <f t="shared" si="1778"/>
        <v>0</v>
      </c>
      <c r="IA363" s="162">
        <f t="shared" si="1778"/>
        <v>0</v>
      </c>
      <c r="IB363" s="162">
        <f t="shared" si="1778"/>
        <v>0</v>
      </c>
      <c r="IC363" s="162">
        <f t="shared" si="1778"/>
        <v>0</v>
      </c>
      <c r="ID363" s="162">
        <f t="shared" si="1778"/>
        <v>0</v>
      </c>
      <c r="IE363" s="162">
        <f t="shared" si="1778"/>
        <v>0</v>
      </c>
      <c r="IF363" s="162">
        <f t="shared" si="1778"/>
        <v>0</v>
      </c>
      <c r="IG363" s="162">
        <f t="shared" si="1778"/>
        <v>0</v>
      </c>
      <c r="IH363" s="162">
        <f t="shared" si="1778"/>
        <v>0</v>
      </c>
      <c r="II363" s="162">
        <f t="shared" si="1778"/>
        <v>0</v>
      </c>
      <c r="IJ363" s="162">
        <f t="shared" si="1778"/>
        <v>0</v>
      </c>
      <c r="IK363" s="162">
        <f t="shared" si="1778"/>
        <v>0</v>
      </c>
      <c r="IL363" s="162">
        <f t="shared" si="1778"/>
        <v>0</v>
      </c>
      <c r="IM363" s="162">
        <f t="shared" si="1778"/>
        <v>0</v>
      </c>
      <c r="IN363" s="162">
        <f t="shared" si="1778"/>
        <v>0</v>
      </c>
      <c r="IO363" s="162">
        <f t="shared" si="17"/>
        <v>0</v>
      </c>
      <c r="IP363" s="162">
        <f t="shared" si="23"/>
        <v>0</v>
      </c>
      <c r="IQ363" s="162">
        <f t="shared" ref="IQ363:KK363" si="1779">MAX((MIN(CZ363+IP363,$IO$7))-GT363,0)</f>
        <v>0</v>
      </c>
      <c r="IR363" s="162">
        <f t="shared" si="1779"/>
        <v>0</v>
      </c>
      <c r="IS363" s="162">
        <f t="shared" si="1779"/>
        <v>0</v>
      </c>
      <c r="IT363" s="162">
        <f t="shared" si="1779"/>
        <v>0</v>
      </c>
      <c r="IU363" s="162">
        <f t="shared" si="1779"/>
        <v>0</v>
      </c>
      <c r="IV363" s="162">
        <f t="shared" si="1779"/>
        <v>0</v>
      </c>
      <c r="IW363" s="162">
        <f t="shared" si="1779"/>
        <v>0</v>
      </c>
      <c r="IX363" s="162">
        <f t="shared" si="1779"/>
        <v>0</v>
      </c>
      <c r="IY363" s="162">
        <f t="shared" si="1779"/>
        <v>0</v>
      </c>
      <c r="IZ363" s="162">
        <f t="shared" si="1779"/>
        <v>0</v>
      </c>
      <c r="JA363" s="162">
        <f t="shared" si="1779"/>
        <v>0</v>
      </c>
      <c r="JB363" s="162">
        <f t="shared" si="1779"/>
        <v>0</v>
      </c>
      <c r="JC363" s="162">
        <f t="shared" si="1779"/>
        <v>0</v>
      </c>
      <c r="JD363" s="162">
        <f t="shared" si="1779"/>
        <v>0</v>
      </c>
      <c r="JE363" s="162">
        <f t="shared" si="1779"/>
        <v>0</v>
      </c>
      <c r="JF363" s="162">
        <f t="shared" si="1779"/>
        <v>0</v>
      </c>
      <c r="JG363" s="162">
        <f t="shared" si="1779"/>
        <v>0</v>
      </c>
      <c r="JH363" s="162">
        <f t="shared" si="1779"/>
        <v>0</v>
      </c>
      <c r="JI363" s="162">
        <f t="shared" si="1779"/>
        <v>0</v>
      </c>
      <c r="JJ363" s="162">
        <f t="shared" si="1779"/>
        <v>0</v>
      </c>
      <c r="JK363" s="162">
        <f t="shared" si="1779"/>
        <v>0</v>
      </c>
      <c r="JL363" s="162">
        <f t="shared" si="1779"/>
        <v>0</v>
      </c>
      <c r="JM363" s="162">
        <f t="shared" si="1779"/>
        <v>0</v>
      </c>
      <c r="JN363" s="162">
        <f t="shared" si="1779"/>
        <v>0</v>
      </c>
      <c r="JO363" s="162">
        <f t="shared" si="1779"/>
        <v>0</v>
      </c>
      <c r="JP363" s="162">
        <f t="shared" si="1779"/>
        <v>0</v>
      </c>
      <c r="JQ363" s="162">
        <f t="shared" si="1779"/>
        <v>0</v>
      </c>
      <c r="JR363" s="162">
        <f t="shared" si="1779"/>
        <v>0</v>
      </c>
      <c r="JS363" s="162">
        <f t="shared" si="1779"/>
        <v>0</v>
      </c>
      <c r="JT363" s="162">
        <f t="shared" si="1779"/>
        <v>0</v>
      </c>
      <c r="JU363" s="162">
        <f t="shared" si="1779"/>
        <v>0</v>
      </c>
      <c r="JV363" s="162">
        <f t="shared" si="1779"/>
        <v>0</v>
      </c>
      <c r="JW363" s="162">
        <f t="shared" si="1779"/>
        <v>0</v>
      </c>
      <c r="JX363" s="162">
        <f t="shared" si="1779"/>
        <v>0</v>
      </c>
      <c r="JY363" s="162">
        <f t="shared" si="1779"/>
        <v>0</v>
      </c>
      <c r="JZ363" s="162">
        <f t="shared" si="1779"/>
        <v>0</v>
      </c>
      <c r="KA363" s="162">
        <f t="shared" si="1779"/>
        <v>0</v>
      </c>
      <c r="KB363" s="162">
        <f t="shared" si="1779"/>
        <v>0</v>
      </c>
      <c r="KC363" s="162">
        <f t="shared" si="1779"/>
        <v>0</v>
      </c>
      <c r="KD363" s="162">
        <f t="shared" si="1779"/>
        <v>0</v>
      </c>
      <c r="KE363" s="162">
        <f t="shared" si="1779"/>
        <v>0</v>
      </c>
      <c r="KF363" s="162">
        <f t="shared" si="1779"/>
        <v>0</v>
      </c>
      <c r="KG363" s="162">
        <f t="shared" si="1779"/>
        <v>0</v>
      </c>
      <c r="KH363" s="162">
        <f t="shared" si="1779"/>
        <v>0</v>
      </c>
      <c r="KI363" s="162">
        <f t="shared" si="1779"/>
        <v>0</v>
      </c>
      <c r="KJ363" s="162">
        <f t="shared" si="1779"/>
        <v>0</v>
      </c>
      <c r="KK363" s="162">
        <f t="shared" si="1779"/>
        <v>0</v>
      </c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N363" s="1"/>
    </row>
    <row r="364" ht="14.25" customHeight="1" spans="1:326" x14ac:dyDescent="0.25">
      <c r="A364" s="1">
        <v>12</v>
      </c>
      <c r="B364" s="1">
        <f t="shared" ref="B364:C364" si="1780">B363+1</f>
        <v>354</v>
      </c>
      <c r="C364" s="232">
        <f t="shared" si="1780"/>
        <v>43819</v>
      </c>
      <c r="D364" s="162">
        <f t="shared" si="9"/>
        <v>0</v>
      </c>
      <c r="E364" s="162">
        <f>(SUMIFS(Profile!$F$2:$F$17521,Profile!$B$2:$B$17521,$B364,Profile!$C$2:$C$17521,E$8))*$C$6</f>
        <v>0</v>
      </c>
      <c r="F364" s="162">
        <f>(SUMIFS(Profile!$F$2:$F$17521,Profile!$B$2:$B$17521,$B364,Profile!$C$2:$C$17521,F$8))*$C$6</f>
        <v>0</v>
      </c>
      <c r="G364" s="162">
        <f>(SUMIFS(Profile!$F$2:$F$17521,Profile!$B$2:$B$17521,$B364,Profile!$C$2:$C$17521,G$8))*$C$6</f>
        <v>0</v>
      </c>
      <c r="H364" s="162">
        <f>(SUMIFS(Profile!$F$2:$F$17521,Profile!$B$2:$B$17521,$B364,Profile!$C$2:$C$17521,H$8))*$C$6</f>
        <v>0</v>
      </c>
      <c r="I364" s="162">
        <f>(SUMIFS(Profile!$F$2:$F$17521,Profile!$B$2:$B$17521,$B364,Profile!$C$2:$C$17521,I$8))*$C$6</f>
        <v>0</v>
      </c>
      <c r="J364" s="162">
        <f>(SUMIFS(Profile!$F$2:$F$17521,Profile!$B$2:$B$17521,$B364,Profile!$C$2:$C$17521,J$8))*$C$6</f>
        <v>0</v>
      </c>
      <c r="K364" s="162">
        <f>(SUMIFS(Profile!$F$2:$F$17521,Profile!$B$2:$B$17521,$B364,Profile!$C$2:$C$17521,K$8))*$C$6</f>
        <v>0</v>
      </c>
      <c r="L364" s="162">
        <f>(SUMIFS(Profile!$F$2:$F$17521,Profile!$B$2:$B$17521,$B364,Profile!$C$2:$C$17521,L$8))*$C$6</f>
        <v>0</v>
      </c>
      <c r="M364" s="162">
        <f>(SUMIFS(Profile!$F$2:$F$17521,Profile!$B$2:$B$17521,$B364,Profile!$C$2:$C$17521,M$8))*$C$6</f>
        <v>0</v>
      </c>
      <c r="N364" s="162">
        <f>(SUMIFS(Profile!$F$2:$F$17521,Profile!$B$2:$B$17521,$B364,Profile!$C$2:$C$17521,N$8))*$C$6</f>
        <v>0</v>
      </c>
      <c r="O364" s="162">
        <f>(SUMIFS(Profile!$F$2:$F$17521,Profile!$B$2:$B$17521,$B364,Profile!$C$2:$C$17521,O$8))*$C$6</f>
        <v>0</v>
      </c>
      <c r="P364" s="162">
        <f>(SUMIFS(Profile!$F$2:$F$17521,Profile!$B$2:$B$17521,$B364,Profile!$C$2:$C$17521,P$8))*$C$6</f>
        <v>0</v>
      </c>
      <c r="Q364" s="162">
        <f>(SUMIFS(Profile!$F$2:$F$17521,Profile!$B$2:$B$17521,$B364,Profile!$C$2:$C$17521,Q$8))*$C$6</f>
        <v>0</v>
      </c>
      <c r="R364" s="162">
        <f>(SUMIFS(Profile!$F$2:$F$17521,Profile!$B$2:$B$17521,$B364,Profile!$C$2:$C$17521,R$8))*$C$6</f>
        <v>0</v>
      </c>
      <c r="S364" s="162">
        <f>(SUMIFS(Profile!$F$2:$F$17521,Profile!$B$2:$B$17521,$B364,Profile!$C$2:$C$17521,S$8))*$C$6</f>
        <v>0</v>
      </c>
      <c r="T364" s="162">
        <f>(SUMIFS(Profile!$F$2:$F$17521,Profile!$B$2:$B$17521,$B364,Profile!$C$2:$C$17521,T$8))*$C$6</f>
        <v>0</v>
      </c>
      <c r="U364" s="162">
        <f>(SUMIFS(Profile!$F$2:$F$17521,Profile!$B$2:$B$17521,$B364,Profile!$C$2:$C$17521,U$8))*$C$6</f>
        <v>0</v>
      </c>
      <c r="V364" s="162">
        <f>(SUMIFS(Profile!$F$2:$F$17521,Profile!$B$2:$B$17521,$B364,Profile!$C$2:$C$17521,V$8))*$C$6</f>
        <v>0</v>
      </c>
      <c r="W364" s="162">
        <f>(SUMIFS(Profile!$F$2:$F$17521,Profile!$B$2:$B$17521,$B364,Profile!$C$2:$C$17521,W$8))*$C$6</f>
        <v>0</v>
      </c>
      <c r="X364" s="162">
        <f>(SUMIFS(Profile!$F$2:$F$17521,Profile!$B$2:$B$17521,$B364,Profile!$C$2:$C$17521,X$8))*$C$6</f>
        <v>0</v>
      </c>
      <c r="Y364" s="162">
        <f>(SUMIFS(Profile!$F$2:$F$17521,Profile!$B$2:$B$17521,$B364,Profile!$C$2:$C$17521,Y$8))*$C$6</f>
        <v>0</v>
      </c>
      <c r="Z364" s="162">
        <f>(SUMIFS(Profile!$F$2:$F$17521,Profile!$B$2:$B$17521,$B364,Profile!$C$2:$C$17521,Z$8))*$C$6</f>
        <v>0</v>
      </c>
      <c r="AA364" s="162">
        <f>(SUMIFS(Profile!$F$2:$F$17521,Profile!$B$2:$B$17521,$B364,Profile!$C$2:$C$17521,AA$8))*$C$6</f>
        <v>0</v>
      </c>
      <c r="AB364" s="162">
        <f>(SUMIFS(Profile!$F$2:$F$17521,Profile!$B$2:$B$17521,$B364,Profile!$C$2:$C$17521,AB$8))*$C$6</f>
        <v>0</v>
      </c>
      <c r="AC364" s="162">
        <f>(SUMIFS(Profile!$F$2:$F$17521,Profile!$B$2:$B$17521,$B364,Profile!$C$2:$C$17521,AC$8))*$C$6</f>
        <v>0</v>
      </c>
      <c r="AD364" s="162">
        <f>(SUMIFS(Profile!$F$2:$F$17521,Profile!$B$2:$B$17521,$B364,Profile!$C$2:$C$17521,AD$8))*$C$6</f>
        <v>0</v>
      </c>
      <c r="AE364" s="162">
        <f>(SUMIFS(Profile!$F$2:$F$17521,Profile!$B$2:$B$17521,$B364,Profile!$C$2:$C$17521,AE$8))*$C$6</f>
        <v>0</v>
      </c>
      <c r="AF364" s="162">
        <f>(SUMIFS(Profile!$F$2:$F$17521,Profile!$B$2:$B$17521,$B364,Profile!$C$2:$C$17521,AF$8))*$C$6</f>
        <v>0</v>
      </c>
      <c r="AG364" s="162">
        <f>(SUMIFS(Profile!$F$2:$F$17521,Profile!$B$2:$B$17521,$B364,Profile!$C$2:$C$17521,AG$8))*$C$6</f>
        <v>0</v>
      </c>
      <c r="AH364" s="162">
        <f>(SUMIFS(Profile!$F$2:$F$17521,Profile!$B$2:$B$17521,$B364,Profile!$C$2:$C$17521,AH$8))*$C$6</f>
        <v>0</v>
      </c>
      <c r="AI364" s="162">
        <f>(SUMIFS(Profile!$F$2:$F$17521,Profile!$B$2:$B$17521,$B364,Profile!$C$2:$C$17521,AI$8))*$C$6</f>
        <v>0</v>
      </c>
      <c r="AJ364" s="162">
        <f>(SUMIFS(Profile!$F$2:$F$17521,Profile!$B$2:$B$17521,$B364,Profile!$C$2:$C$17521,AJ$8))*$C$6</f>
        <v>0</v>
      </c>
      <c r="AK364" s="162">
        <f>(SUMIFS(Profile!$F$2:$F$17521,Profile!$B$2:$B$17521,$B364,Profile!$C$2:$C$17521,AK$8))*$C$6</f>
        <v>0</v>
      </c>
      <c r="AL364" s="162">
        <f>(SUMIFS(Profile!$F$2:$F$17521,Profile!$B$2:$B$17521,$B364,Profile!$C$2:$C$17521,AL$8))*$C$6</f>
        <v>0</v>
      </c>
      <c r="AM364" s="162">
        <f>(SUMIFS(Profile!$F$2:$F$17521,Profile!$B$2:$B$17521,$B364,Profile!$C$2:$C$17521,AM$8))*$C$6</f>
        <v>0</v>
      </c>
      <c r="AN364" s="162">
        <f>(SUMIFS(Profile!$F$2:$F$17521,Profile!$B$2:$B$17521,$B364,Profile!$C$2:$C$17521,AN$8))*$C$6</f>
        <v>0</v>
      </c>
      <c r="AO364" s="162">
        <f>(SUMIFS(Profile!$F$2:$F$17521,Profile!$B$2:$B$17521,$B364,Profile!$C$2:$C$17521,AO$8))*$C$6</f>
        <v>0</v>
      </c>
      <c r="AP364" s="162">
        <f>(SUMIFS(Profile!$F$2:$F$17521,Profile!$B$2:$B$17521,$B364,Profile!$C$2:$C$17521,AP$8))*$C$6</f>
        <v>0</v>
      </c>
      <c r="AQ364" s="162">
        <f>(SUMIFS(Profile!$F$2:$F$17521,Profile!$B$2:$B$17521,$B364,Profile!$C$2:$C$17521,AQ$8))*$C$6</f>
        <v>0</v>
      </c>
      <c r="AR364" s="162">
        <f>(SUMIFS(Profile!$F$2:$F$17521,Profile!$B$2:$B$17521,$B364,Profile!$C$2:$C$17521,AR$8))*$C$6</f>
        <v>0</v>
      </c>
      <c r="AS364" s="162">
        <f>(SUMIFS(Profile!$F$2:$F$17521,Profile!$B$2:$B$17521,$B364,Profile!$C$2:$C$17521,AS$8))*$C$6</f>
        <v>0</v>
      </c>
      <c r="AT364" s="162">
        <f>(SUMIFS(Profile!$F$2:$F$17521,Profile!$B$2:$B$17521,$B364,Profile!$C$2:$C$17521,AT$8))*$C$6</f>
        <v>0</v>
      </c>
      <c r="AU364" s="162">
        <f>(SUMIFS(Profile!$F$2:$F$17521,Profile!$B$2:$B$17521,$B364,Profile!$C$2:$C$17521,AU$8))*$C$6</f>
        <v>0</v>
      </c>
      <c r="AV364" s="162">
        <f>(SUMIFS(Profile!$F$2:$F$17521,Profile!$B$2:$B$17521,$B364,Profile!$C$2:$C$17521,AV$8))*$C$6</f>
        <v>0</v>
      </c>
      <c r="AW364" s="162">
        <f>(SUMIFS(Profile!$F$2:$F$17521,Profile!$B$2:$B$17521,$B364,Profile!$C$2:$C$17521,AW$8))*$C$6</f>
        <v>0</v>
      </c>
      <c r="AX364" s="162">
        <f>(SUMIFS(Profile!$F$2:$F$17521,Profile!$B$2:$B$17521,$B364,Profile!$C$2:$C$17521,AX$8))*$C$6</f>
        <v>0</v>
      </c>
      <c r="AY364" s="162">
        <f>(SUMIFS(Profile!$F$2:$F$17521,Profile!$B$2:$B$17521,$B364,Profile!$C$2:$C$17521,AY$8))*$C$6</f>
        <v>0</v>
      </c>
      <c r="AZ364" s="162">
        <f>(SUMIFS(Profile!$F$2:$F$17521,Profile!$B$2:$B$17521,$B364,Profile!$C$2:$C$17521,AZ$8))*$C$6</f>
        <v>0</v>
      </c>
      <c r="BA364" s="162">
        <f t="shared" si="10"/>
        <v>0</v>
      </c>
      <c r="BB364" s="162">
        <f>(SUMIFS(Profile!$E$2:$E$17521,Profile!$B$2:$B$17521,$B364,Profile!$C$2:$C$17521,BB$8))*$C$9</f>
        <v>0</v>
      </c>
      <c r="BC364" s="162">
        <f>(SUMIFS(Profile!$E$2:$E$17521,Profile!$B$2:$B$17521,$B364,Profile!$C$2:$C$17521,BC$8))*$C$9</f>
        <v>0</v>
      </c>
      <c r="BD364" s="162">
        <f>(SUMIFS(Profile!$E$2:$E$17521,Profile!$B$2:$B$17521,$B364,Profile!$C$2:$C$17521,BD$8))*$C$9</f>
        <v>0</v>
      </c>
      <c r="BE364" s="162">
        <f>(SUMIFS(Profile!$E$2:$E$17521,Profile!$B$2:$B$17521,$B364,Profile!$C$2:$C$17521,BE$8))*$C$9</f>
        <v>0</v>
      </c>
      <c r="BF364" s="162">
        <f>(SUMIFS(Profile!$E$2:$E$17521,Profile!$B$2:$B$17521,$B364,Profile!$C$2:$C$17521,BF$8))*$C$9</f>
        <v>0</v>
      </c>
      <c r="BG364" s="162">
        <f>(SUMIFS(Profile!$E$2:$E$17521,Profile!$B$2:$B$17521,$B364,Profile!$C$2:$C$17521,BG$8))*$C$9</f>
        <v>0</v>
      </c>
      <c r="BH364" s="162">
        <f>(SUMIFS(Profile!$E$2:$E$17521,Profile!$B$2:$B$17521,$B364,Profile!$C$2:$C$17521,BH$8))*$C$9</f>
        <v>0</v>
      </c>
      <c r="BI364" s="162">
        <f>(SUMIFS(Profile!$E$2:$E$17521,Profile!$B$2:$B$17521,$B364,Profile!$C$2:$C$17521,BI$8))*$C$9</f>
        <v>0</v>
      </c>
      <c r="BJ364" s="162">
        <f>(SUMIFS(Profile!$E$2:$E$17521,Profile!$B$2:$B$17521,$B364,Profile!$C$2:$C$17521,BJ$8))*$C$9</f>
        <v>0</v>
      </c>
      <c r="BK364" s="162">
        <f>(SUMIFS(Profile!$E$2:$E$17521,Profile!$B$2:$B$17521,$B364,Profile!$C$2:$C$17521,BK$8))*$C$9</f>
        <v>0</v>
      </c>
      <c r="BL364" s="162">
        <f>(SUMIFS(Profile!$E$2:$E$17521,Profile!$B$2:$B$17521,$B364,Profile!$C$2:$C$17521,BL$8))*$C$9</f>
        <v>0</v>
      </c>
      <c r="BM364" s="162">
        <f>(SUMIFS(Profile!$E$2:$E$17521,Profile!$B$2:$B$17521,$B364,Profile!$C$2:$C$17521,BM$8))*$C$9</f>
        <v>0</v>
      </c>
      <c r="BN364" s="162">
        <f>(SUMIFS(Profile!$E$2:$E$17521,Profile!$B$2:$B$17521,$B364,Profile!$C$2:$C$17521,BN$8))*$C$9</f>
        <v>0</v>
      </c>
      <c r="BO364" s="162">
        <f>(SUMIFS(Profile!$E$2:$E$17521,Profile!$B$2:$B$17521,$B364,Profile!$C$2:$C$17521,BO$8))*$C$9</f>
        <v>0</v>
      </c>
      <c r="BP364" s="162">
        <f>(SUMIFS(Profile!$E$2:$E$17521,Profile!$B$2:$B$17521,$B364,Profile!$C$2:$C$17521,BP$8))*$C$9</f>
        <v>0</v>
      </c>
      <c r="BQ364" s="162">
        <f>(SUMIFS(Profile!$E$2:$E$17521,Profile!$B$2:$B$17521,$B364,Profile!$C$2:$C$17521,BQ$8))*$C$9</f>
        <v>0</v>
      </c>
      <c r="BR364" s="162">
        <f>(SUMIFS(Profile!$E$2:$E$17521,Profile!$B$2:$B$17521,$B364,Profile!$C$2:$C$17521,BR$8))*$C$9</f>
        <v>0</v>
      </c>
      <c r="BS364" s="162">
        <f>(SUMIFS(Profile!$E$2:$E$17521,Profile!$B$2:$B$17521,$B364,Profile!$C$2:$C$17521,BS$8))*$C$9</f>
        <v>0</v>
      </c>
      <c r="BT364" s="162">
        <f>(SUMIFS(Profile!$E$2:$E$17521,Profile!$B$2:$B$17521,$B364,Profile!$C$2:$C$17521,BT$8))*$C$9</f>
        <v>0</v>
      </c>
      <c r="BU364" s="162">
        <f>(SUMIFS(Profile!$E$2:$E$17521,Profile!$B$2:$B$17521,$B364,Profile!$C$2:$C$17521,BU$8))*$C$9</f>
        <v>0</v>
      </c>
      <c r="BV364" s="162">
        <f>(SUMIFS(Profile!$E$2:$E$17521,Profile!$B$2:$B$17521,$B364,Profile!$C$2:$C$17521,BV$8))*$C$9</f>
        <v>0</v>
      </c>
      <c r="BW364" s="162">
        <f>(SUMIFS(Profile!$E$2:$E$17521,Profile!$B$2:$B$17521,$B364,Profile!$C$2:$C$17521,BW$8))*$C$9</f>
        <v>0</v>
      </c>
      <c r="BX364" s="162">
        <f>(SUMIFS(Profile!$E$2:$E$17521,Profile!$B$2:$B$17521,$B364,Profile!$C$2:$C$17521,BX$8))*$C$9</f>
        <v>0</v>
      </c>
      <c r="BY364" s="162">
        <f>(SUMIFS(Profile!$E$2:$E$17521,Profile!$B$2:$B$17521,$B364,Profile!$C$2:$C$17521,BY$8))*$C$9</f>
        <v>0</v>
      </c>
      <c r="BZ364" s="162">
        <f>(SUMIFS(Profile!$E$2:$E$17521,Profile!$B$2:$B$17521,$B364,Profile!$C$2:$C$17521,BZ$8))*$C$9</f>
        <v>0</v>
      </c>
      <c r="CA364" s="162">
        <f>(SUMIFS(Profile!$E$2:$E$17521,Profile!$B$2:$B$17521,$B364,Profile!$C$2:$C$17521,CA$8))*$C$9</f>
        <v>0</v>
      </c>
      <c r="CB364" s="162">
        <f>(SUMIFS(Profile!$E$2:$E$17521,Profile!$B$2:$B$17521,$B364,Profile!$C$2:$C$17521,CB$8))*$C$9</f>
        <v>0</v>
      </c>
      <c r="CC364" s="162">
        <f>(SUMIFS(Profile!$E$2:$E$17521,Profile!$B$2:$B$17521,$B364,Profile!$C$2:$C$17521,CC$8))*$C$9</f>
        <v>0</v>
      </c>
      <c r="CD364" s="162">
        <f>(SUMIFS(Profile!$E$2:$E$17521,Profile!$B$2:$B$17521,$B364,Profile!$C$2:$C$17521,CD$8))*$C$9</f>
        <v>0</v>
      </c>
      <c r="CE364" s="162">
        <f>(SUMIFS(Profile!$E$2:$E$17521,Profile!$B$2:$B$17521,$B364,Profile!$C$2:$C$17521,CE$8))*$C$9</f>
        <v>0</v>
      </c>
      <c r="CF364" s="162">
        <f>(SUMIFS(Profile!$E$2:$E$17521,Profile!$B$2:$B$17521,$B364,Profile!$C$2:$C$17521,CF$8))*$C$9</f>
        <v>0</v>
      </c>
      <c r="CG364" s="162">
        <f>(SUMIFS(Profile!$E$2:$E$17521,Profile!$B$2:$B$17521,$B364,Profile!$C$2:$C$17521,CG$8))*$C$9</f>
        <v>0</v>
      </c>
      <c r="CH364" s="162">
        <f>(SUMIFS(Profile!$E$2:$E$17521,Profile!$B$2:$B$17521,$B364,Profile!$C$2:$C$17521,CH$8))*$C$9</f>
        <v>0</v>
      </c>
      <c r="CI364" s="162">
        <f>(SUMIFS(Profile!$E$2:$E$17521,Profile!$B$2:$B$17521,$B364,Profile!$C$2:$C$17521,CI$8))*$C$9</f>
        <v>0</v>
      </c>
      <c r="CJ364" s="162">
        <f>(SUMIFS(Profile!$E$2:$E$17521,Profile!$B$2:$B$17521,$B364,Profile!$C$2:$C$17521,CJ$8))*$C$9</f>
        <v>0</v>
      </c>
      <c r="CK364" s="162">
        <f>(SUMIFS(Profile!$E$2:$E$17521,Profile!$B$2:$B$17521,$B364,Profile!$C$2:$C$17521,CK$8))*$C$9</f>
        <v>0</v>
      </c>
      <c r="CL364" s="162">
        <f>(SUMIFS(Profile!$E$2:$E$17521,Profile!$B$2:$B$17521,$B364,Profile!$C$2:$C$17521,CL$8))*$C$9</f>
        <v>0</v>
      </c>
      <c r="CM364" s="162">
        <f>(SUMIFS(Profile!$E$2:$E$17521,Profile!$B$2:$B$17521,$B364,Profile!$C$2:$C$17521,CM$8))*$C$9</f>
        <v>0</v>
      </c>
      <c r="CN364" s="162">
        <f>(SUMIFS(Profile!$E$2:$E$17521,Profile!$B$2:$B$17521,$B364,Profile!$C$2:$C$17521,CN$8))*$C$9</f>
        <v>0</v>
      </c>
      <c r="CO364" s="162">
        <f>(SUMIFS(Profile!$E$2:$E$17521,Profile!$B$2:$B$17521,$B364,Profile!$C$2:$C$17521,CO$8))*$C$9</f>
        <v>0</v>
      </c>
      <c r="CP364" s="162">
        <f>(SUMIFS(Profile!$E$2:$E$17521,Profile!$B$2:$B$17521,$B364,Profile!$C$2:$C$17521,CP$8))*$C$9</f>
        <v>0</v>
      </c>
      <c r="CQ364" s="162">
        <f>(SUMIFS(Profile!$E$2:$E$17521,Profile!$B$2:$B$17521,$B364,Profile!$C$2:$C$17521,CQ$8))*$C$9</f>
        <v>0</v>
      </c>
      <c r="CR364" s="162">
        <f>(SUMIFS(Profile!$E$2:$E$17521,Profile!$B$2:$B$17521,$B364,Profile!$C$2:$C$17521,CR$8))*$C$9</f>
        <v>0</v>
      </c>
      <c r="CS364" s="162">
        <f>(SUMIFS(Profile!$E$2:$E$17521,Profile!$B$2:$B$17521,$B364,Profile!$C$2:$C$17521,CS$8))*$C$9</f>
        <v>0</v>
      </c>
      <c r="CT364" s="162">
        <f>(SUMIFS(Profile!$E$2:$E$17521,Profile!$B$2:$B$17521,$B364,Profile!$C$2:$C$17521,CT$8))*$C$9</f>
        <v>0</v>
      </c>
      <c r="CU364" s="162">
        <f>(SUMIFS(Profile!$E$2:$E$17521,Profile!$B$2:$B$17521,$B364,Profile!$C$2:$C$17521,CU$8))*$C$9</f>
        <v>0</v>
      </c>
      <c r="CV364" s="162">
        <f>(SUMIFS(Profile!$E$2:$E$17521,Profile!$B$2:$B$17521,$B364,Profile!$C$2:$C$17521,CV$8))*$C$9</f>
        <v>0</v>
      </c>
      <c r="CW364" s="162">
        <f>(SUMIFS(Profile!$E$2:$E$17521,Profile!$B$2:$B$17521,$B364,Profile!$C$2:$C$17521,CW$8))*$C$9</f>
        <v>0</v>
      </c>
      <c r="CX364" s="162">
        <f t="shared" si="11"/>
        <v>0</v>
      </c>
      <c r="CY364" s="162">
        <f t="shared" ref="CY364:ET364" si="1781">MAX(BB364-E364,0)</f>
        <v>0</v>
      </c>
      <c r="CZ364" s="162">
        <f t="shared" si="1781"/>
        <v>0</v>
      </c>
      <c r="DA364" s="162">
        <f t="shared" si="1781"/>
        <v>0</v>
      </c>
      <c r="DB364" s="162">
        <f t="shared" si="1781"/>
        <v>0</v>
      </c>
      <c r="DC364" s="162">
        <f t="shared" si="1781"/>
        <v>0</v>
      </c>
      <c r="DD364" s="162">
        <f t="shared" si="1781"/>
        <v>0</v>
      </c>
      <c r="DE364" s="162">
        <f t="shared" si="1781"/>
        <v>0</v>
      </c>
      <c r="DF364" s="162">
        <f t="shared" si="1781"/>
        <v>0</v>
      </c>
      <c r="DG364" s="162">
        <f t="shared" si="1781"/>
        <v>0</v>
      </c>
      <c r="DH364" s="162">
        <f t="shared" si="1781"/>
        <v>0</v>
      </c>
      <c r="DI364" s="162">
        <f t="shared" si="1781"/>
        <v>0</v>
      </c>
      <c r="DJ364" s="162">
        <f t="shared" si="1781"/>
        <v>0</v>
      </c>
      <c r="DK364" s="162">
        <f t="shared" si="1781"/>
        <v>0</v>
      </c>
      <c r="DL364" s="162">
        <f t="shared" si="1781"/>
        <v>0</v>
      </c>
      <c r="DM364" s="162">
        <f t="shared" si="1781"/>
        <v>0</v>
      </c>
      <c r="DN364" s="162">
        <f t="shared" si="1781"/>
        <v>0</v>
      </c>
      <c r="DO364" s="162">
        <f t="shared" si="1781"/>
        <v>0</v>
      </c>
      <c r="DP364" s="162">
        <f t="shared" si="1781"/>
        <v>0</v>
      </c>
      <c r="DQ364" s="162">
        <f t="shared" si="1781"/>
        <v>0</v>
      </c>
      <c r="DR364" s="162">
        <f t="shared" si="1781"/>
        <v>0</v>
      </c>
      <c r="DS364" s="162">
        <f t="shared" si="1781"/>
        <v>0</v>
      </c>
      <c r="DT364" s="162">
        <f t="shared" si="1781"/>
        <v>0</v>
      </c>
      <c r="DU364" s="162">
        <f t="shared" si="1781"/>
        <v>0</v>
      </c>
      <c r="DV364" s="162">
        <f t="shared" si="1781"/>
        <v>0</v>
      </c>
      <c r="DW364" s="162">
        <f t="shared" si="1781"/>
        <v>0</v>
      </c>
      <c r="DX364" s="162">
        <f t="shared" si="1781"/>
        <v>0</v>
      </c>
      <c r="DY364" s="162">
        <f t="shared" si="1781"/>
        <v>0</v>
      </c>
      <c r="DZ364" s="162">
        <f t="shared" si="1781"/>
        <v>0</v>
      </c>
      <c r="EA364" s="162">
        <f t="shared" si="1781"/>
        <v>0</v>
      </c>
      <c r="EB364" s="162">
        <f t="shared" si="1781"/>
        <v>0</v>
      </c>
      <c r="EC364" s="162">
        <f t="shared" si="1781"/>
        <v>0</v>
      </c>
      <c r="ED364" s="162">
        <f t="shared" si="1781"/>
        <v>0</v>
      </c>
      <c r="EE364" s="162">
        <f t="shared" si="1781"/>
        <v>0</v>
      </c>
      <c r="EF364" s="162">
        <f t="shared" si="1781"/>
        <v>0</v>
      </c>
      <c r="EG364" s="162">
        <f t="shared" si="1781"/>
        <v>0</v>
      </c>
      <c r="EH364" s="162">
        <f t="shared" si="1781"/>
        <v>0</v>
      </c>
      <c r="EI364" s="162">
        <f t="shared" si="1781"/>
        <v>0</v>
      </c>
      <c r="EJ364" s="162">
        <f t="shared" si="1781"/>
        <v>0</v>
      </c>
      <c r="EK364" s="162">
        <f t="shared" si="1781"/>
        <v>0</v>
      </c>
      <c r="EL364" s="162">
        <f t="shared" si="1781"/>
        <v>0</v>
      </c>
      <c r="EM364" s="162">
        <f t="shared" si="1781"/>
        <v>0</v>
      </c>
      <c r="EN364" s="162">
        <f t="shared" si="1781"/>
        <v>0</v>
      </c>
      <c r="EO364" s="162">
        <f t="shared" si="1781"/>
        <v>0</v>
      </c>
      <c r="EP364" s="162">
        <f t="shared" si="1781"/>
        <v>0</v>
      </c>
      <c r="EQ364" s="162">
        <f t="shared" si="1781"/>
        <v>0</v>
      </c>
      <c r="ER364" s="162">
        <f t="shared" si="1781"/>
        <v>0</v>
      </c>
      <c r="ES364" s="162">
        <f t="shared" si="1781"/>
        <v>0</v>
      </c>
      <c r="ET364" s="162">
        <f t="shared" si="1781"/>
        <v>0</v>
      </c>
      <c r="EU364" s="162">
        <f t="shared" si="13"/>
        <v>0</v>
      </c>
      <c r="EV364" s="162">
        <f t="shared" ref="EV364:GQ364" si="1782">BB364-CY364</f>
        <v>0</v>
      </c>
      <c r="EW364" s="162">
        <f t="shared" si="1782"/>
        <v>0</v>
      </c>
      <c r="EX364" s="162">
        <f t="shared" si="1782"/>
        <v>0</v>
      </c>
      <c r="EY364" s="162">
        <f t="shared" si="1782"/>
        <v>0</v>
      </c>
      <c r="EZ364" s="162">
        <f t="shared" si="1782"/>
        <v>0</v>
      </c>
      <c r="FA364" s="162">
        <f t="shared" si="1782"/>
        <v>0</v>
      </c>
      <c r="FB364" s="162">
        <f t="shared" si="1782"/>
        <v>0</v>
      </c>
      <c r="FC364" s="162">
        <f t="shared" si="1782"/>
        <v>0</v>
      </c>
      <c r="FD364" s="162">
        <f t="shared" si="1782"/>
        <v>0</v>
      </c>
      <c r="FE364" s="162">
        <f t="shared" si="1782"/>
        <v>0</v>
      </c>
      <c r="FF364" s="162">
        <f t="shared" si="1782"/>
        <v>0</v>
      </c>
      <c r="FG364" s="162">
        <f t="shared" si="1782"/>
        <v>0</v>
      </c>
      <c r="FH364" s="162">
        <f t="shared" si="1782"/>
        <v>0</v>
      </c>
      <c r="FI364" s="162">
        <f t="shared" si="1782"/>
        <v>0</v>
      </c>
      <c r="FJ364" s="162">
        <f t="shared" si="1782"/>
        <v>0</v>
      </c>
      <c r="FK364" s="162">
        <f t="shared" si="1782"/>
        <v>0</v>
      </c>
      <c r="FL364" s="162">
        <f t="shared" si="1782"/>
        <v>0</v>
      </c>
      <c r="FM364" s="162">
        <f t="shared" si="1782"/>
        <v>0</v>
      </c>
      <c r="FN364" s="162">
        <f t="shared" si="1782"/>
        <v>0</v>
      </c>
      <c r="FO364" s="162">
        <f t="shared" si="1782"/>
        <v>0</v>
      </c>
      <c r="FP364" s="162">
        <f t="shared" si="1782"/>
        <v>0</v>
      </c>
      <c r="FQ364" s="162">
        <f t="shared" si="1782"/>
        <v>0</v>
      </c>
      <c r="FR364" s="162">
        <f t="shared" si="1782"/>
        <v>0</v>
      </c>
      <c r="FS364" s="162">
        <f t="shared" si="1782"/>
        <v>0</v>
      </c>
      <c r="FT364" s="162">
        <f t="shared" si="1782"/>
        <v>0</v>
      </c>
      <c r="FU364" s="162">
        <f t="shared" si="1782"/>
        <v>0</v>
      </c>
      <c r="FV364" s="162">
        <f t="shared" si="1782"/>
        <v>0</v>
      </c>
      <c r="FW364" s="162">
        <f t="shared" si="1782"/>
        <v>0</v>
      </c>
      <c r="FX364" s="162">
        <f t="shared" si="1782"/>
        <v>0</v>
      </c>
      <c r="FY364" s="162">
        <f t="shared" si="1782"/>
        <v>0</v>
      </c>
      <c r="FZ364" s="162">
        <f t="shared" si="1782"/>
        <v>0</v>
      </c>
      <c r="GA364" s="162">
        <f t="shared" si="1782"/>
        <v>0</v>
      </c>
      <c r="GB364" s="162">
        <f t="shared" si="1782"/>
        <v>0</v>
      </c>
      <c r="GC364" s="162">
        <f t="shared" si="1782"/>
        <v>0</v>
      </c>
      <c r="GD364" s="162">
        <f t="shared" si="1782"/>
        <v>0</v>
      </c>
      <c r="GE364" s="162">
        <f t="shared" si="1782"/>
        <v>0</v>
      </c>
      <c r="GF364" s="162">
        <f t="shared" si="1782"/>
        <v>0</v>
      </c>
      <c r="GG364" s="162">
        <f t="shared" si="1782"/>
        <v>0</v>
      </c>
      <c r="GH364" s="162">
        <f t="shared" si="1782"/>
        <v>0</v>
      </c>
      <c r="GI364" s="162">
        <f t="shared" si="1782"/>
        <v>0</v>
      </c>
      <c r="GJ364" s="162">
        <f t="shared" si="1782"/>
        <v>0</v>
      </c>
      <c r="GK364" s="162">
        <f t="shared" si="1782"/>
        <v>0</v>
      </c>
      <c r="GL364" s="162">
        <f t="shared" si="1782"/>
        <v>0</v>
      </c>
      <c r="GM364" s="162">
        <f t="shared" si="1782"/>
        <v>0</v>
      </c>
      <c r="GN364" s="162">
        <f t="shared" si="1782"/>
        <v>0</v>
      </c>
      <c r="GO364" s="162">
        <f t="shared" si="1782"/>
        <v>0</v>
      </c>
      <c r="GP364" s="162">
        <f t="shared" si="1782"/>
        <v>0</v>
      </c>
      <c r="GQ364" s="162">
        <f t="shared" si="1782"/>
        <v>0</v>
      </c>
      <c r="GR364" s="162">
        <f t="shared" si="15"/>
        <v>0</v>
      </c>
      <c r="GS364" s="162">
        <f t="shared" ref="GS364:IN364" si="1783">E364-EV364</f>
        <v>0</v>
      </c>
      <c r="GT364" s="162">
        <f t="shared" si="1783"/>
        <v>0</v>
      </c>
      <c r="GU364" s="162">
        <f t="shared" si="1783"/>
        <v>0</v>
      </c>
      <c r="GV364" s="162">
        <f t="shared" si="1783"/>
        <v>0</v>
      </c>
      <c r="GW364" s="162">
        <f t="shared" si="1783"/>
        <v>0</v>
      </c>
      <c r="GX364" s="162">
        <f t="shared" si="1783"/>
        <v>0</v>
      </c>
      <c r="GY364" s="162">
        <f t="shared" si="1783"/>
        <v>0</v>
      </c>
      <c r="GZ364" s="162">
        <f t="shared" si="1783"/>
        <v>0</v>
      </c>
      <c r="HA364" s="162">
        <f t="shared" si="1783"/>
        <v>0</v>
      </c>
      <c r="HB364" s="162">
        <f t="shared" si="1783"/>
        <v>0</v>
      </c>
      <c r="HC364" s="162">
        <f t="shared" si="1783"/>
        <v>0</v>
      </c>
      <c r="HD364" s="162">
        <f t="shared" si="1783"/>
        <v>0</v>
      </c>
      <c r="HE364" s="162">
        <f t="shared" si="1783"/>
        <v>0</v>
      </c>
      <c r="HF364" s="162">
        <f t="shared" si="1783"/>
        <v>0</v>
      </c>
      <c r="HG364" s="162">
        <f t="shared" si="1783"/>
        <v>0</v>
      </c>
      <c r="HH364" s="162">
        <f t="shared" si="1783"/>
        <v>0</v>
      </c>
      <c r="HI364" s="162">
        <f t="shared" si="1783"/>
        <v>0</v>
      </c>
      <c r="HJ364" s="162">
        <f t="shared" si="1783"/>
        <v>0</v>
      </c>
      <c r="HK364" s="162">
        <f t="shared" si="1783"/>
        <v>0</v>
      </c>
      <c r="HL364" s="162">
        <f t="shared" si="1783"/>
        <v>0</v>
      </c>
      <c r="HM364" s="162">
        <f t="shared" si="1783"/>
        <v>0</v>
      </c>
      <c r="HN364" s="162">
        <f t="shared" si="1783"/>
        <v>0</v>
      </c>
      <c r="HO364" s="162">
        <f t="shared" si="1783"/>
        <v>0</v>
      </c>
      <c r="HP364" s="162">
        <f t="shared" si="1783"/>
        <v>0</v>
      </c>
      <c r="HQ364" s="162">
        <f t="shared" si="1783"/>
        <v>0</v>
      </c>
      <c r="HR364" s="162">
        <f t="shared" si="1783"/>
        <v>0</v>
      </c>
      <c r="HS364" s="162">
        <f t="shared" si="1783"/>
        <v>0</v>
      </c>
      <c r="HT364" s="162">
        <f t="shared" si="1783"/>
        <v>0</v>
      </c>
      <c r="HU364" s="162">
        <f t="shared" si="1783"/>
        <v>0</v>
      </c>
      <c r="HV364" s="162">
        <f t="shared" si="1783"/>
        <v>0</v>
      </c>
      <c r="HW364" s="162">
        <f t="shared" si="1783"/>
        <v>0</v>
      </c>
      <c r="HX364" s="162">
        <f t="shared" si="1783"/>
        <v>0</v>
      </c>
      <c r="HY364" s="162">
        <f t="shared" si="1783"/>
        <v>0</v>
      </c>
      <c r="HZ364" s="162">
        <f t="shared" si="1783"/>
        <v>0</v>
      </c>
      <c r="IA364" s="162">
        <f t="shared" si="1783"/>
        <v>0</v>
      </c>
      <c r="IB364" s="162">
        <f t="shared" si="1783"/>
        <v>0</v>
      </c>
      <c r="IC364" s="162">
        <f t="shared" si="1783"/>
        <v>0</v>
      </c>
      <c r="ID364" s="162">
        <f t="shared" si="1783"/>
        <v>0</v>
      </c>
      <c r="IE364" s="162">
        <f t="shared" si="1783"/>
        <v>0</v>
      </c>
      <c r="IF364" s="162">
        <f t="shared" si="1783"/>
        <v>0</v>
      </c>
      <c r="IG364" s="162">
        <f t="shared" si="1783"/>
        <v>0</v>
      </c>
      <c r="IH364" s="162">
        <f t="shared" si="1783"/>
        <v>0</v>
      </c>
      <c r="II364" s="162">
        <f t="shared" si="1783"/>
        <v>0</v>
      </c>
      <c r="IJ364" s="162">
        <f t="shared" si="1783"/>
        <v>0</v>
      </c>
      <c r="IK364" s="162">
        <f t="shared" si="1783"/>
        <v>0</v>
      </c>
      <c r="IL364" s="162">
        <f t="shared" si="1783"/>
        <v>0</v>
      </c>
      <c r="IM364" s="162">
        <f t="shared" si="1783"/>
        <v>0</v>
      </c>
      <c r="IN364" s="162">
        <f t="shared" si="1783"/>
        <v>0</v>
      </c>
      <c r="IO364" s="162">
        <f t="shared" si="17"/>
        <v>0</v>
      </c>
      <c r="IP364" s="162">
        <f t="shared" si="23"/>
        <v>0</v>
      </c>
      <c r="IQ364" s="162">
        <f t="shared" ref="IQ364:KK364" si="1784">MAX((MIN(CZ364+IP364,$IO$7))-GT364,0)</f>
        <v>0</v>
      </c>
      <c r="IR364" s="162">
        <f t="shared" si="1784"/>
        <v>0</v>
      </c>
      <c r="IS364" s="162">
        <f t="shared" si="1784"/>
        <v>0</v>
      </c>
      <c r="IT364" s="162">
        <f t="shared" si="1784"/>
        <v>0</v>
      </c>
      <c r="IU364" s="162">
        <f t="shared" si="1784"/>
        <v>0</v>
      </c>
      <c r="IV364" s="162">
        <f t="shared" si="1784"/>
        <v>0</v>
      </c>
      <c r="IW364" s="162">
        <f t="shared" si="1784"/>
        <v>0</v>
      </c>
      <c r="IX364" s="162">
        <f t="shared" si="1784"/>
        <v>0</v>
      </c>
      <c r="IY364" s="162">
        <f t="shared" si="1784"/>
        <v>0</v>
      </c>
      <c r="IZ364" s="162">
        <f t="shared" si="1784"/>
        <v>0</v>
      </c>
      <c r="JA364" s="162">
        <f t="shared" si="1784"/>
        <v>0</v>
      </c>
      <c r="JB364" s="162">
        <f t="shared" si="1784"/>
        <v>0</v>
      </c>
      <c r="JC364" s="162">
        <f t="shared" si="1784"/>
        <v>0</v>
      </c>
      <c r="JD364" s="162">
        <f t="shared" si="1784"/>
        <v>0</v>
      </c>
      <c r="JE364" s="162">
        <f t="shared" si="1784"/>
        <v>0</v>
      </c>
      <c r="JF364" s="162">
        <f t="shared" si="1784"/>
        <v>0</v>
      </c>
      <c r="JG364" s="162">
        <f t="shared" si="1784"/>
        <v>0</v>
      </c>
      <c r="JH364" s="162">
        <f t="shared" si="1784"/>
        <v>0</v>
      </c>
      <c r="JI364" s="162">
        <f t="shared" si="1784"/>
        <v>0</v>
      </c>
      <c r="JJ364" s="162">
        <f t="shared" si="1784"/>
        <v>0</v>
      </c>
      <c r="JK364" s="162">
        <f t="shared" si="1784"/>
        <v>0</v>
      </c>
      <c r="JL364" s="162">
        <f t="shared" si="1784"/>
        <v>0</v>
      </c>
      <c r="JM364" s="162">
        <f t="shared" si="1784"/>
        <v>0</v>
      </c>
      <c r="JN364" s="162">
        <f t="shared" si="1784"/>
        <v>0</v>
      </c>
      <c r="JO364" s="162">
        <f t="shared" si="1784"/>
        <v>0</v>
      </c>
      <c r="JP364" s="162">
        <f t="shared" si="1784"/>
        <v>0</v>
      </c>
      <c r="JQ364" s="162">
        <f t="shared" si="1784"/>
        <v>0</v>
      </c>
      <c r="JR364" s="162">
        <f t="shared" si="1784"/>
        <v>0</v>
      </c>
      <c r="JS364" s="162">
        <f t="shared" si="1784"/>
        <v>0</v>
      </c>
      <c r="JT364" s="162">
        <f t="shared" si="1784"/>
        <v>0</v>
      </c>
      <c r="JU364" s="162">
        <f t="shared" si="1784"/>
        <v>0</v>
      </c>
      <c r="JV364" s="162">
        <f t="shared" si="1784"/>
        <v>0</v>
      </c>
      <c r="JW364" s="162">
        <f t="shared" si="1784"/>
        <v>0</v>
      </c>
      <c r="JX364" s="162">
        <f t="shared" si="1784"/>
        <v>0</v>
      </c>
      <c r="JY364" s="162">
        <f t="shared" si="1784"/>
        <v>0</v>
      </c>
      <c r="JZ364" s="162">
        <f t="shared" si="1784"/>
        <v>0</v>
      </c>
      <c r="KA364" s="162">
        <f t="shared" si="1784"/>
        <v>0</v>
      </c>
      <c r="KB364" s="162">
        <f t="shared" si="1784"/>
        <v>0</v>
      </c>
      <c r="KC364" s="162">
        <f t="shared" si="1784"/>
        <v>0</v>
      </c>
      <c r="KD364" s="162">
        <f t="shared" si="1784"/>
        <v>0</v>
      </c>
      <c r="KE364" s="162">
        <f t="shared" si="1784"/>
        <v>0</v>
      </c>
      <c r="KF364" s="162">
        <f t="shared" si="1784"/>
        <v>0</v>
      </c>
      <c r="KG364" s="162">
        <f t="shared" si="1784"/>
        <v>0</v>
      </c>
      <c r="KH364" s="162">
        <f t="shared" si="1784"/>
        <v>0</v>
      </c>
      <c r="KI364" s="162">
        <f t="shared" si="1784"/>
        <v>0</v>
      </c>
      <c r="KJ364" s="162">
        <f t="shared" si="1784"/>
        <v>0</v>
      </c>
      <c r="KK364" s="162">
        <f t="shared" si="1784"/>
        <v>0</v>
      </c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N364" s="1"/>
    </row>
    <row r="365" ht="14.25" customHeight="1" spans="1:326" x14ac:dyDescent="0.25">
      <c r="A365" s="1">
        <v>12</v>
      </c>
      <c r="B365" s="1">
        <f t="shared" ref="B365:C365" si="1785">B364+1</f>
        <v>355</v>
      </c>
      <c r="C365" s="232">
        <f t="shared" si="1785"/>
        <v>43820</v>
      </c>
      <c r="D365" s="162">
        <f t="shared" si="9"/>
        <v>0</v>
      </c>
      <c r="E365" s="162">
        <f>(SUMIFS(Profile!$F$2:$F$17521,Profile!$B$2:$B$17521,$B365,Profile!$C$2:$C$17521,E$8))*$C$6</f>
        <v>0</v>
      </c>
      <c r="F365" s="162">
        <f>(SUMIFS(Profile!$F$2:$F$17521,Profile!$B$2:$B$17521,$B365,Profile!$C$2:$C$17521,F$8))*$C$6</f>
        <v>0</v>
      </c>
      <c r="G365" s="162">
        <f>(SUMIFS(Profile!$F$2:$F$17521,Profile!$B$2:$B$17521,$B365,Profile!$C$2:$C$17521,G$8))*$C$6</f>
        <v>0</v>
      </c>
      <c r="H365" s="162">
        <f>(SUMIFS(Profile!$F$2:$F$17521,Profile!$B$2:$B$17521,$B365,Profile!$C$2:$C$17521,H$8))*$C$6</f>
        <v>0</v>
      </c>
      <c r="I365" s="162">
        <f>(SUMIFS(Profile!$F$2:$F$17521,Profile!$B$2:$B$17521,$B365,Profile!$C$2:$C$17521,I$8))*$C$6</f>
        <v>0</v>
      </c>
      <c r="J365" s="162">
        <f>(SUMIFS(Profile!$F$2:$F$17521,Profile!$B$2:$B$17521,$B365,Profile!$C$2:$C$17521,J$8))*$C$6</f>
        <v>0</v>
      </c>
      <c r="K365" s="162">
        <f>(SUMIFS(Profile!$F$2:$F$17521,Profile!$B$2:$B$17521,$B365,Profile!$C$2:$C$17521,K$8))*$C$6</f>
        <v>0</v>
      </c>
      <c r="L365" s="162">
        <f>(SUMIFS(Profile!$F$2:$F$17521,Profile!$B$2:$B$17521,$B365,Profile!$C$2:$C$17521,L$8))*$C$6</f>
        <v>0</v>
      </c>
      <c r="M365" s="162">
        <f>(SUMIFS(Profile!$F$2:$F$17521,Profile!$B$2:$B$17521,$B365,Profile!$C$2:$C$17521,M$8))*$C$6</f>
        <v>0</v>
      </c>
      <c r="N365" s="162">
        <f>(SUMIFS(Profile!$F$2:$F$17521,Profile!$B$2:$B$17521,$B365,Profile!$C$2:$C$17521,N$8))*$C$6</f>
        <v>0</v>
      </c>
      <c r="O365" s="162">
        <f>(SUMIFS(Profile!$F$2:$F$17521,Profile!$B$2:$B$17521,$B365,Profile!$C$2:$C$17521,O$8))*$C$6</f>
        <v>0</v>
      </c>
      <c r="P365" s="162">
        <f>(SUMIFS(Profile!$F$2:$F$17521,Profile!$B$2:$B$17521,$B365,Profile!$C$2:$C$17521,P$8))*$C$6</f>
        <v>0</v>
      </c>
      <c r="Q365" s="162">
        <f>(SUMIFS(Profile!$F$2:$F$17521,Profile!$B$2:$B$17521,$B365,Profile!$C$2:$C$17521,Q$8))*$C$6</f>
        <v>0</v>
      </c>
      <c r="R365" s="162">
        <f>(SUMIFS(Profile!$F$2:$F$17521,Profile!$B$2:$B$17521,$B365,Profile!$C$2:$C$17521,R$8))*$C$6</f>
        <v>0</v>
      </c>
      <c r="S365" s="162">
        <f>(SUMIFS(Profile!$F$2:$F$17521,Profile!$B$2:$B$17521,$B365,Profile!$C$2:$C$17521,S$8))*$C$6</f>
        <v>0</v>
      </c>
      <c r="T365" s="162">
        <f>(SUMIFS(Profile!$F$2:$F$17521,Profile!$B$2:$B$17521,$B365,Profile!$C$2:$C$17521,T$8))*$C$6</f>
        <v>0</v>
      </c>
      <c r="U365" s="162">
        <f>(SUMIFS(Profile!$F$2:$F$17521,Profile!$B$2:$B$17521,$B365,Profile!$C$2:$C$17521,U$8))*$C$6</f>
        <v>0</v>
      </c>
      <c r="V365" s="162">
        <f>(SUMIFS(Profile!$F$2:$F$17521,Profile!$B$2:$B$17521,$B365,Profile!$C$2:$C$17521,V$8))*$C$6</f>
        <v>0</v>
      </c>
      <c r="W365" s="162">
        <f>(SUMIFS(Profile!$F$2:$F$17521,Profile!$B$2:$B$17521,$B365,Profile!$C$2:$C$17521,W$8))*$C$6</f>
        <v>0</v>
      </c>
      <c r="X365" s="162">
        <f>(SUMIFS(Profile!$F$2:$F$17521,Profile!$B$2:$B$17521,$B365,Profile!$C$2:$C$17521,X$8))*$C$6</f>
        <v>0</v>
      </c>
      <c r="Y365" s="162">
        <f>(SUMIFS(Profile!$F$2:$F$17521,Profile!$B$2:$B$17521,$B365,Profile!$C$2:$C$17521,Y$8))*$C$6</f>
        <v>0</v>
      </c>
      <c r="Z365" s="162">
        <f>(SUMIFS(Profile!$F$2:$F$17521,Profile!$B$2:$B$17521,$B365,Profile!$C$2:$C$17521,Z$8))*$C$6</f>
        <v>0</v>
      </c>
      <c r="AA365" s="162">
        <f>(SUMIFS(Profile!$F$2:$F$17521,Profile!$B$2:$B$17521,$B365,Profile!$C$2:$C$17521,AA$8))*$C$6</f>
        <v>0</v>
      </c>
      <c r="AB365" s="162">
        <f>(SUMIFS(Profile!$F$2:$F$17521,Profile!$B$2:$B$17521,$B365,Profile!$C$2:$C$17521,AB$8))*$C$6</f>
        <v>0</v>
      </c>
      <c r="AC365" s="162">
        <f>(SUMIFS(Profile!$F$2:$F$17521,Profile!$B$2:$B$17521,$B365,Profile!$C$2:$C$17521,AC$8))*$C$6</f>
        <v>0</v>
      </c>
      <c r="AD365" s="162">
        <f>(SUMIFS(Profile!$F$2:$F$17521,Profile!$B$2:$B$17521,$B365,Profile!$C$2:$C$17521,AD$8))*$C$6</f>
        <v>0</v>
      </c>
      <c r="AE365" s="162">
        <f>(SUMIFS(Profile!$F$2:$F$17521,Profile!$B$2:$B$17521,$B365,Profile!$C$2:$C$17521,AE$8))*$C$6</f>
        <v>0</v>
      </c>
      <c r="AF365" s="162">
        <f>(SUMIFS(Profile!$F$2:$F$17521,Profile!$B$2:$B$17521,$B365,Profile!$C$2:$C$17521,AF$8))*$C$6</f>
        <v>0</v>
      </c>
      <c r="AG365" s="162">
        <f>(SUMIFS(Profile!$F$2:$F$17521,Profile!$B$2:$B$17521,$B365,Profile!$C$2:$C$17521,AG$8))*$C$6</f>
        <v>0</v>
      </c>
      <c r="AH365" s="162">
        <f>(SUMIFS(Profile!$F$2:$F$17521,Profile!$B$2:$B$17521,$B365,Profile!$C$2:$C$17521,AH$8))*$C$6</f>
        <v>0</v>
      </c>
      <c r="AI365" s="162">
        <f>(SUMIFS(Profile!$F$2:$F$17521,Profile!$B$2:$B$17521,$B365,Profile!$C$2:$C$17521,AI$8))*$C$6</f>
        <v>0</v>
      </c>
      <c r="AJ365" s="162">
        <f>(SUMIFS(Profile!$F$2:$F$17521,Profile!$B$2:$B$17521,$B365,Profile!$C$2:$C$17521,AJ$8))*$C$6</f>
        <v>0</v>
      </c>
      <c r="AK365" s="162">
        <f>(SUMIFS(Profile!$F$2:$F$17521,Profile!$B$2:$B$17521,$B365,Profile!$C$2:$C$17521,AK$8))*$C$6</f>
        <v>0</v>
      </c>
      <c r="AL365" s="162">
        <f>(SUMIFS(Profile!$F$2:$F$17521,Profile!$B$2:$B$17521,$B365,Profile!$C$2:$C$17521,AL$8))*$C$6</f>
        <v>0</v>
      </c>
      <c r="AM365" s="162">
        <f>(SUMIFS(Profile!$F$2:$F$17521,Profile!$B$2:$B$17521,$B365,Profile!$C$2:$C$17521,AM$8))*$C$6</f>
        <v>0</v>
      </c>
      <c r="AN365" s="162">
        <f>(SUMIFS(Profile!$F$2:$F$17521,Profile!$B$2:$B$17521,$B365,Profile!$C$2:$C$17521,AN$8))*$C$6</f>
        <v>0</v>
      </c>
      <c r="AO365" s="162">
        <f>(SUMIFS(Profile!$F$2:$F$17521,Profile!$B$2:$B$17521,$B365,Profile!$C$2:$C$17521,AO$8))*$C$6</f>
        <v>0</v>
      </c>
      <c r="AP365" s="162">
        <f>(SUMIFS(Profile!$F$2:$F$17521,Profile!$B$2:$B$17521,$B365,Profile!$C$2:$C$17521,AP$8))*$C$6</f>
        <v>0</v>
      </c>
      <c r="AQ365" s="162">
        <f>(SUMIFS(Profile!$F$2:$F$17521,Profile!$B$2:$B$17521,$B365,Profile!$C$2:$C$17521,AQ$8))*$C$6</f>
        <v>0</v>
      </c>
      <c r="AR365" s="162">
        <f>(SUMIFS(Profile!$F$2:$F$17521,Profile!$B$2:$B$17521,$B365,Profile!$C$2:$C$17521,AR$8))*$C$6</f>
        <v>0</v>
      </c>
      <c r="AS365" s="162">
        <f>(SUMIFS(Profile!$F$2:$F$17521,Profile!$B$2:$B$17521,$B365,Profile!$C$2:$C$17521,AS$8))*$C$6</f>
        <v>0</v>
      </c>
      <c r="AT365" s="162">
        <f>(SUMIFS(Profile!$F$2:$F$17521,Profile!$B$2:$B$17521,$B365,Profile!$C$2:$C$17521,AT$8))*$C$6</f>
        <v>0</v>
      </c>
      <c r="AU365" s="162">
        <f>(SUMIFS(Profile!$F$2:$F$17521,Profile!$B$2:$B$17521,$B365,Profile!$C$2:$C$17521,AU$8))*$C$6</f>
        <v>0</v>
      </c>
      <c r="AV365" s="162">
        <f>(SUMIFS(Profile!$F$2:$F$17521,Profile!$B$2:$B$17521,$B365,Profile!$C$2:$C$17521,AV$8))*$C$6</f>
        <v>0</v>
      </c>
      <c r="AW365" s="162">
        <f>(SUMIFS(Profile!$F$2:$F$17521,Profile!$B$2:$B$17521,$B365,Profile!$C$2:$C$17521,AW$8))*$C$6</f>
        <v>0</v>
      </c>
      <c r="AX365" s="162">
        <f>(SUMIFS(Profile!$F$2:$F$17521,Profile!$B$2:$B$17521,$B365,Profile!$C$2:$C$17521,AX$8))*$C$6</f>
        <v>0</v>
      </c>
      <c r="AY365" s="162">
        <f>(SUMIFS(Profile!$F$2:$F$17521,Profile!$B$2:$B$17521,$B365,Profile!$C$2:$C$17521,AY$8))*$C$6</f>
        <v>0</v>
      </c>
      <c r="AZ365" s="162">
        <f>(SUMIFS(Profile!$F$2:$F$17521,Profile!$B$2:$B$17521,$B365,Profile!$C$2:$C$17521,AZ$8))*$C$6</f>
        <v>0</v>
      </c>
      <c r="BA365" s="162">
        <f t="shared" si="10"/>
        <v>0</v>
      </c>
      <c r="BB365" s="162">
        <f>(SUMIFS(Profile!$E$2:$E$17521,Profile!$B$2:$B$17521,$B365,Profile!$C$2:$C$17521,BB$8))*$C$9</f>
        <v>0</v>
      </c>
      <c r="BC365" s="162">
        <f>(SUMIFS(Profile!$E$2:$E$17521,Profile!$B$2:$B$17521,$B365,Profile!$C$2:$C$17521,BC$8))*$C$9</f>
        <v>0</v>
      </c>
      <c r="BD365" s="162">
        <f>(SUMIFS(Profile!$E$2:$E$17521,Profile!$B$2:$B$17521,$B365,Profile!$C$2:$C$17521,BD$8))*$C$9</f>
        <v>0</v>
      </c>
      <c r="BE365" s="162">
        <f>(SUMIFS(Profile!$E$2:$E$17521,Profile!$B$2:$B$17521,$B365,Profile!$C$2:$C$17521,BE$8))*$C$9</f>
        <v>0</v>
      </c>
      <c r="BF365" s="162">
        <f>(SUMIFS(Profile!$E$2:$E$17521,Profile!$B$2:$B$17521,$B365,Profile!$C$2:$C$17521,BF$8))*$C$9</f>
        <v>0</v>
      </c>
      <c r="BG365" s="162">
        <f>(SUMIFS(Profile!$E$2:$E$17521,Profile!$B$2:$B$17521,$B365,Profile!$C$2:$C$17521,BG$8))*$C$9</f>
        <v>0</v>
      </c>
      <c r="BH365" s="162">
        <f>(SUMIFS(Profile!$E$2:$E$17521,Profile!$B$2:$B$17521,$B365,Profile!$C$2:$C$17521,BH$8))*$C$9</f>
        <v>0</v>
      </c>
      <c r="BI365" s="162">
        <f>(SUMIFS(Profile!$E$2:$E$17521,Profile!$B$2:$B$17521,$B365,Profile!$C$2:$C$17521,BI$8))*$C$9</f>
        <v>0</v>
      </c>
      <c r="BJ365" s="162">
        <f>(SUMIFS(Profile!$E$2:$E$17521,Profile!$B$2:$B$17521,$B365,Profile!$C$2:$C$17521,BJ$8))*$C$9</f>
        <v>0</v>
      </c>
      <c r="BK365" s="162">
        <f>(SUMIFS(Profile!$E$2:$E$17521,Profile!$B$2:$B$17521,$B365,Profile!$C$2:$C$17521,BK$8))*$C$9</f>
        <v>0</v>
      </c>
      <c r="BL365" s="162">
        <f>(SUMIFS(Profile!$E$2:$E$17521,Profile!$B$2:$B$17521,$B365,Profile!$C$2:$C$17521,BL$8))*$C$9</f>
        <v>0</v>
      </c>
      <c r="BM365" s="162">
        <f>(SUMIFS(Profile!$E$2:$E$17521,Profile!$B$2:$B$17521,$B365,Profile!$C$2:$C$17521,BM$8))*$C$9</f>
        <v>0</v>
      </c>
      <c r="BN365" s="162">
        <f>(SUMIFS(Profile!$E$2:$E$17521,Profile!$B$2:$B$17521,$B365,Profile!$C$2:$C$17521,BN$8))*$C$9</f>
        <v>0</v>
      </c>
      <c r="BO365" s="162">
        <f>(SUMIFS(Profile!$E$2:$E$17521,Profile!$B$2:$B$17521,$B365,Profile!$C$2:$C$17521,BO$8))*$C$9</f>
        <v>0</v>
      </c>
      <c r="BP365" s="162">
        <f>(SUMIFS(Profile!$E$2:$E$17521,Profile!$B$2:$B$17521,$B365,Profile!$C$2:$C$17521,BP$8))*$C$9</f>
        <v>0</v>
      </c>
      <c r="BQ365" s="162">
        <f>(SUMIFS(Profile!$E$2:$E$17521,Profile!$B$2:$B$17521,$B365,Profile!$C$2:$C$17521,BQ$8))*$C$9</f>
        <v>0</v>
      </c>
      <c r="BR365" s="162">
        <f>(SUMIFS(Profile!$E$2:$E$17521,Profile!$B$2:$B$17521,$B365,Profile!$C$2:$C$17521,BR$8))*$C$9</f>
        <v>0</v>
      </c>
      <c r="BS365" s="162">
        <f>(SUMIFS(Profile!$E$2:$E$17521,Profile!$B$2:$B$17521,$B365,Profile!$C$2:$C$17521,BS$8))*$C$9</f>
        <v>0</v>
      </c>
      <c r="BT365" s="162">
        <f>(SUMIFS(Profile!$E$2:$E$17521,Profile!$B$2:$B$17521,$B365,Profile!$C$2:$C$17521,BT$8))*$C$9</f>
        <v>0</v>
      </c>
      <c r="BU365" s="162">
        <f>(SUMIFS(Profile!$E$2:$E$17521,Profile!$B$2:$B$17521,$B365,Profile!$C$2:$C$17521,BU$8))*$C$9</f>
        <v>0</v>
      </c>
      <c r="BV365" s="162">
        <f>(SUMIFS(Profile!$E$2:$E$17521,Profile!$B$2:$B$17521,$B365,Profile!$C$2:$C$17521,BV$8))*$C$9</f>
        <v>0</v>
      </c>
      <c r="BW365" s="162">
        <f>(SUMIFS(Profile!$E$2:$E$17521,Profile!$B$2:$B$17521,$B365,Profile!$C$2:$C$17521,BW$8))*$C$9</f>
        <v>0</v>
      </c>
      <c r="BX365" s="162">
        <f>(SUMIFS(Profile!$E$2:$E$17521,Profile!$B$2:$B$17521,$B365,Profile!$C$2:$C$17521,BX$8))*$C$9</f>
        <v>0</v>
      </c>
      <c r="BY365" s="162">
        <f>(SUMIFS(Profile!$E$2:$E$17521,Profile!$B$2:$B$17521,$B365,Profile!$C$2:$C$17521,BY$8))*$C$9</f>
        <v>0</v>
      </c>
      <c r="BZ365" s="162">
        <f>(SUMIFS(Profile!$E$2:$E$17521,Profile!$B$2:$B$17521,$B365,Profile!$C$2:$C$17521,BZ$8))*$C$9</f>
        <v>0</v>
      </c>
      <c r="CA365" s="162">
        <f>(SUMIFS(Profile!$E$2:$E$17521,Profile!$B$2:$B$17521,$B365,Profile!$C$2:$C$17521,CA$8))*$C$9</f>
        <v>0</v>
      </c>
      <c r="CB365" s="162">
        <f>(SUMIFS(Profile!$E$2:$E$17521,Profile!$B$2:$B$17521,$B365,Profile!$C$2:$C$17521,CB$8))*$C$9</f>
        <v>0</v>
      </c>
      <c r="CC365" s="162">
        <f>(SUMIFS(Profile!$E$2:$E$17521,Profile!$B$2:$B$17521,$B365,Profile!$C$2:$C$17521,CC$8))*$C$9</f>
        <v>0</v>
      </c>
      <c r="CD365" s="162">
        <f>(SUMIFS(Profile!$E$2:$E$17521,Profile!$B$2:$B$17521,$B365,Profile!$C$2:$C$17521,CD$8))*$C$9</f>
        <v>0</v>
      </c>
      <c r="CE365" s="162">
        <f>(SUMIFS(Profile!$E$2:$E$17521,Profile!$B$2:$B$17521,$B365,Profile!$C$2:$C$17521,CE$8))*$C$9</f>
        <v>0</v>
      </c>
      <c r="CF365" s="162">
        <f>(SUMIFS(Profile!$E$2:$E$17521,Profile!$B$2:$B$17521,$B365,Profile!$C$2:$C$17521,CF$8))*$C$9</f>
        <v>0</v>
      </c>
      <c r="CG365" s="162">
        <f>(SUMIFS(Profile!$E$2:$E$17521,Profile!$B$2:$B$17521,$B365,Profile!$C$2:$C$17521,CG$8))*$C$9</f>
        <v>0</v>
      </c>
      <c r="CH365" s="162">
        <f>(SUMIFS(Profile!$E$2:$E$17521,Profile!$B$2:$B$17521,$B365,Profile!$C$2:$C$17521,CH$8))*$C$9</f>
        <v>0</v>
      </c>
      <c r="CI365" s="162">
        <f>(SUMIFS(Profile!$E$2:$E$17521,Profile!$B$2:$B$17521,$B365,Profile!$C$2:$C$17521,CI$8))*$C$9</f>
        <v>0</v>
      </c>
      <c r="CJ365" s="162">
        <f>(SUMIFS(Profile!$E$2:$E$17521,Profile!$B$2:$B$17521,$B365,Profile!$C$2:$C$17521,CJ$8))*$C$9</f>
        <v>0</v>
      </c>
      <c r="CK365" s="162">
        <f>(SUMIFS(Profile!$E$2:$E$17521,Profile!$B$2:$B$17521,$B365,Profile!$C$2:$C$17521,CK$8))*$C$9</f>
        <v>0</v>
      </c>
      <c r="CL365" s="162">
        <f>(SUMIFS(Profile!$E$2:$E$17521,Profile!$B$2:$B$17521,$B365,Profile!$C$2:$C$17521,CL$8))*$C$9</f>
        <v>0</v>
      </c>
      <c r="CM365" s="162">
        <f>(SUMIFS(Profile!$E$2:$E$17521,Profile!$B$2:$B$17521,$B365,Profile!$C$2:$C$17521,CM$8))*$C$9</f>
        <v>0</v>
      </c>
      <c r="CN365" s="162">
        <f>(SUMIFS(Profile!$E$2:$E$17521,Profile!$B$2:$B$17521,$B365,Profile!$C$2:$C$17521,CN$8))*$C$9</f>
        <v>0</v>
      </c>
      <c r="CO365" s="162">
        <f>(SUMIFS(Profile!$E$2:$E$17521,Profile!$B$2:$B$17521,$B365,Profile!$C$2:$C$17521,CO$8))*$C$9</f>
        <v>0</v>
      </c>
      <c r="CP365" s="162">
        <f>(SUMIFS(Profile!$E$2:$E$17521,Profile!$B$2:$B$17521,$B365,Profile!$C$2:$C$17521,CP$8))*$C$9</f>
        <v>0</v>
      </c>
      <c r="CQ365" s="162">
        <f>(SUMIFS(Profile!$E$2:$E$17521,Profile!$B$2:$B$17521,$B365,Profile!$C$2:$C$17521,CQ$8))*$C$9</f>
        <v>0</v>
      </c>
      <c r="CR365" s="162">
        <f>(SUMIFS(Profile!$E$2:$E$17521,Profile!$B$2:$B$17521,$B365,Profile!$C$2:$C$17521,CR$8))*$C$9</f>
        <v>0</v>
      </c>
      <c r="CS365" s="162">
        <f>(SUMIFS(Profile!$E$2:$E$17521,Profile!$B$2:$B$17521,$B365,Profile!$C$2:$C$17521,CS$8))*$C$9</f>
        <v>0</v>
      </c>
      <c r="CT365" s="162">
        <f>(SUMIFS(Profile!$E$2:$E$17521,Profile!$B$2:$B$17521,$B365,Profile!$C$2:$C$17521,CT$8))*$C$9</f>
        <v>0</v>
      </c>
      <c r="CU365" s="162">
        <f>(SUMIFS(Profile!$E$2:$E$17521,Profile!$B$2:$B$17521,$B365,Profile!$C$2:$C$17521,CU$8))*$C$9</f>
        <v>0</v>
      </c>
      <c r="CV365" s="162">
        <f>(SUMIFS(Profile!$E$2:$E$17521,Profile!$B$2:$B$17521,$B365,Profile!$C$2:$C$17521,CV$8))*$C$9</f>
        <v>0</v>
      </c>
      <c r="CW365" s="162">
        <f>(SUMIFS(Profile!$E$2:$E$17521,Profile!$B$2:$B$17521,$B365,Profile!$C$2:$C$17521,CW$8))*$C$9</f>
        <v>0</v>
      </c>
      <c r="CX365" s="162">
        <f t="shared" si="11"/>
        <v>0</v>
      </c>
      <c r="CY365" s="162">
        <f t="shared" ref="CY365:ET365" si="1786">MAX(BB365-E365,0)</f>
        <v>0</v>
      </c>
      <c r="CZ365" s="162">
        <f t="shared" si="1786"/>
        <v>0</v>
      </c>
      <c r="DA365" s="162">
        <f t="shared" si="1786"/>
        <v>0</v>
      </c>
      <c r="DB365" s="162">
        <f t="shared" si="1786"/>
        <v>0</v>
      </c>
      <c r="DC365" s="162">
        <f t="shared" si="1786"/>
        <v>0</v>
      </c>
      <c r="DD365" s="162">
        <f t="shared" si="1786"/>
        <v>0</v>
      </c>
      <c r="DE365" s="162">
        <f t="shared" si="1786"/>
        <v>0</v>
      </c>
      <c r="DF365" s="162">
        <f t="shared" si="1786"/>
        <v>0</v>
      </c>
      <c r="DG365" s="162">
        <f t="shared" si="1786"/>
        <v>0</v>
      </c>
      <c r="DH365" s="162">
        <f t="shared" si="1786"/>
        <v>0</v>
      </c>
      <c r="DI365" s="162">
        <f t="shared" si="1786"/>
        <v>0</v>
      </c>
      <c r="DJ365" s="162">
        <f t="shared" si="1786"/>
        <v>0</v>
      </c>
      <c r="DK365" s="162">
        <f t="shared" si="1786"/>
        <v>0</v>
      </c>
      <c r="DL365" s="162">
        <f t="shared" si="1786"/>
        <v>0</v>
      </c>
      <c r="DM365" s="162">
        <f t="shared" si="1786"/>
        <v>0</v>
      </c>
      <c r="DN365" s="162">
        <f t="shared" si="1786"/>
        <v>0</v>
      </c>
      <c r="DO365" s="162">
        <f t="shared" si="1786"/>
        <v>0</v>
      </c>
      <c r="DP365" s="162">
        <f t="shared" si="1786"/>
        <v>0</v>
      </c>
      <c r="DQ365" s="162">
        <f t="shared" si="1786"/>
        <v>0</v>
      </c>
      <c r="DR365" s="162">
        <f t="shared" si="1786"/>
        <v>0</v>
      </c>
      <c r="DS365" s="162">
        <f t="shared" si="1786"/>
        <v>0</v>
      </c>
      <c r="DT365" s="162">
        <f t="shared" si="1786"/>
        <v>0</v>
      </c>
      <c r="DU365" s="162">
        <f t="shared" si="1786"/>
        <v>0</v>
      </c>
      <c r="DV365" s="162">
        <f t="shared" si="1786"/>
        <v>0</v>
      </c>
      <c r="DW365" s="162">
        <f t="shared" si="1786"/>
        <v>0</v>
      </c>
      <c r="DX365" s="162">
        <f t="shared" si="1786"/>
        <v>0</v>
      </c>
      <c r="DY365" s="162">
        <f t="shared" si="1786"/>
        <v>0</v>
      </c>
      <c r="DZ365" s="162">
        <f t="shared" si="1786"/>
        <v>0</v>
      </c>
      <c r="EA365" s="162">
        <f t="shared" si="1786"/>
        <v>0</v>
      </c>
      <c r="EB365" s="162">
        <f t="shared" si="1786"/>
        <v>0</v>
      </c>
      <c r="EC365" s="162">
        <f t="shared" si="1786"/>
        <v>0</v>
      </c>
      <c r="ED365" s="162">
        <f t="shared" si="1786"/>
        <v>0</v>
      </c>
      <c r="EE365" s="162">
        <f t="shared" si="1786"/>
        <v>0</v>
      </c>
      <c r="EF365" s="162">
        <f t="shared" si="1786"/>
        <v>0</v>
      </c>
      <c r="EG365" s="162">
        <f t="shared" si="1786"/>
        <v>0</v>
      </c>
      <c r="EH365" s="162">
        <f t="shared" si="1786"/>
        <v>0</v>
      </c>
      <c r="EI365" s="162">
        <f t="shared" si="1786"/>
        <v>0</v>
      </c>
      <c r="EJ365" s="162">
        <f t="shared" si="1786"/>
        <v>0</v>
      </c>
      <c r="EK365" s="162">
        <f t="shared" si="1786"/>
        <v>0</v>
      </c>
      <c r="EL365" s="162">
        <f t="shared" si="1786"/>
        <v>0</v>
      </c>
      <c r="EM365" s="162">
        <f t="shared" si="1786"/>
        <v>0</v>
      </c>
      <c r="EN365" s="162">
        <f t="shared" si="1786"/>
        <v>0</v>
      </c>
      <c r="EO365" s="162">
        <f t="shared" si="1786"/>
        <v>0</v>
      </c>
      <c r="EP365" s="162">
        <f t="shared" si="1786"/>
        <v>0</v>
      </c>
      <c r="EQ365" s="162">
        <f t="shared" si="1786"/>
        <v>0</v>
      </c>
      <c r="ER365" s="162">
        <f t="shared" si="1786"/>
        <v>0</v>
      </c>
      <c r="ES365" s="162">
        <f t="shared" si="1786"/>
        <v>0</v>
      </c>
      <c r="ET365" s="162">
        <f t="shared" si="1786"/>
        <v>0</v>
      </c>
      <c r="EU365" s="162">
        <f t="shared" si="13"/>
        <v>0</v>
      </c>
      <c r="EV365" s="162">
        <f t="shared" ref="EV365:GQ365" si="1787">BB365-CY365</f>
        <v>0</v>
      </c>
      <c r="EW365" s="162">
        <f t="shared" si="1787"/>
        <v>0</v>
      </c>
      <c r="EX365" s="162">
        <f t="shared" si="1787"/>
        <v>0</v>
      </c>
      <c r="EY365" s="162">
        <f t="shared" si="1787"/>
        <v>0</v>
      </c>
      <c r="EZ365" s="162">
        <f t="shared" si="1787"/>
        <v>0</v>
      </c>
      <c r="FA365" s="162">
        <f t="shared" si="1787"/>
        <v>0</v>
      </c>
      <c r="FB365" s="162">
        <f t="shared" si="1787"/>
        <v>0</v>
      </c>
      <c r="FC365" s="162">
        <f t="shared" si="1787"/>
        <v>0</v>
      </c>
      <c r="FD365" s="162">
        <f t="shared" si="1787"/>
        <v>0</v>
      </c>
      <c r="FE365" s="162">
        <f t="shared" si="1787"/>
        <v>0</v>
      </c>
      <c r="FF365" s="162">
        <f t="shared" si="1787"/>
        <v>0</v>
      </c>
      <c r="FG365" s="162">
        <f t="shared" si="1787"/>
        <v>0</v>
      </c>
      <c r="FH365" s="162">
        <f t="shared" si="1787"/>
        <v>0</v>
      </c>
      <c r="FI365" s="162">
        <f t="shared" si="1787"/>
        <v>0</v>
      </c>
      <c r="FJ365" s="162">
        <f t="shared" si="1787"/>
        <v>0</v>
      </c>
      <c r="FK365" s="162">
        <f t="shared" si="1787"/>
        <v>0</v>
      </c>
      <c r="FL365" s="162">
        <f t="shared" si="1787"/>
        <v>0</v>
      </c>
      <c r="FM365" s="162">
        <f t="shared" si="1787"/>
        <v>0</v>
      </c>
      <c r="FN365" s="162">
        <f t="shared" si="1787"/>
        <v>0</v>
      </c>
      <c r="FO365" s="162">
        <f t="shared" si="1787"/>
        <v>0</v>
      </c>
      <c r="FP365" s="162">
        <f t="shared" si="1787"/>
        <v>0</v>
      </c>
      <c r="FQ365" s="162">
        <f t="shared" si="1787"/>
        <v>0</v>
      </c>
      <c r="FR365" s="162">
        <f t="shared" si="1787"/>
        <v>0</v>
      </c>
      <c r="FS365" s="162">
        <f t="shared" si="1787"/>
        <v>0</v>
      </c>
      <c r="FT365" s="162">
        <f t="shared" si="1787"/>
        <v>0</v>
      </c>
      <c r="FU365" s="162">
        <f t="shared" si="1787"/>
        <v>0</v>
      </c>
      <c r="FV365" s="162">
        <f t="shared" si="1787"/>
        <v>0</v>
      </c>
      <c r="FW365" s="162">
        <f t="shared" si="1787"/>
        <v>0</v>
      </c>
      <c r="FX365" s="162">
        <f t="shared" si="1787"/>
        <v>0</v>
      </c>
      <c r="FY365" s="162">
        <f t="shared" si="1787"/>
        <v>0</v>
      </c>
      <c r="FZ365" s="162">
        <f t="shared" si="1787"/>
        <v>0</v>
      </c>
      <c r="GA365" s="162">
        <f t="shared" si="1787"/>
        <v>0</v>
      </c>
      <c r="GB365" s="162">
        <f t="shared" si="1787"/>
        <v>0</v>
      </c>
      <c r="GC365" s="162">
        <f t="shared" si="1787"/>
        <v>0</v>
      </c>
      <c r="GD365" s="162">
        <f t="shared" si="1787"/>
        <v>0</v>
      </c>
      <c r="GE365" s="162">
        <f t="shared" si="1787"/>
        <v>0</v>
      </c>
      <c r="GF365" s="162">
        <f t="shared" si="1787"/>
        <v>0</v>
      </c>
      <c r="GG365" s="162">
        <f t="shared" si="1787"/>
        <v>0</v>
      </c>
      <c r="GH365" s="162">
        <f t="shared" si="1787"/>
        <v>0</v>
      </c>
      <c r="GI365" s="162">
        <f t="shared" si="1787"/>
        <v>0</v>
      </c>
      <c r="GJ365" s="162">
        <f t="shared" si="1787"/>
        <v>0</v>
      </c>
      <c r="GK365" s="162">
        <f t="shared" si="1787"/>
        <v>0</v>
      </c>
      <c r="GL365" s="162">
        <f t="shared" si="1787"/>
        <v>0</v>
      </c>
      <c r="GM365" s="162">
        <f t="shared" si="1787"/>
        <v>0</v>
      </c>
      <c r="GN365" s="162">
        <f t="shared" si="1787"/>
        <v>0</v>
      </c>
      <c r="GO365" s="162">
        <f t="shared" si="1787"/>
        <v>0</v>
      </c>
      <c r="GP365" s="162">
        <f t="shared" si="1787"/>
        <v>0</v>
      </c>
      <c r="GQ365" s="162">
        <f t="shared" si="1787"/>
        <v>0</v>
      </c>
      <c r="GR365" s="162">
        <f t="shared" si="15"/>
        <v>0</v>
      </c>
      <c r="GS365" s="162">
        <f t="shared" ref="GS365:IN365" si="1788">E365-EV365</f>
        <v>0</v>
      </c>
      <c r="GT365" s="162">
        <f t="shared" si="1788"/>
        <v>0</v>
      </c>
      <c r="GU365" s="162">
        <f t="shared" si="1788"/>
        <v>0</v>
      </c>
      <c r="GV365" s="162">
        <f t="shared" si="1788"/>
        <v>0</v>
      </c>
      <c r="GW365" s="162">
        <f t="shared" si="1788"/>
        <v>0</v>
      </c>
      <c r="GX365" s="162">
        <f t="shared" si="1788"/>
        <v>0</v>
      </c>
      <c r="GY365" s="162">
        <f t="shared" si="1788"/>
        <v>0</v>
      </c>
      <c r="GZ365" s="162">
        <f t="shared" si="1788"/>
        <v>0</v>
      </c>
      <c r="HA365" s="162">
        <f t="shared" si="1788"/>
        <v>0</v>
      </c>
      <c r="HB365" s="162">
        <f t="shared" si="1788"/>
        <v>0</v>
      </c>
      <c r="HC365" s="162">
        <f t="shared" si="1788"/>
        <v>0</v>
      </c>
      <c r="HD365" s="162">
        <f t="shared" si="1788"/>
        <v>0</v>
      </c>
      <c r="HE365" s="162">
        <f t="shared" si="1788"/>
        <v>0</v>
      </c>
      <c r="HF365" s="162">
        <f t="shared" si="1788"/>
        <v>0</v>
      </c>
      <c r="HG365" s="162">
        <f t="shared" si="1788"/>
        <v>0</v>
      </c>
      <c r="HH365" s="162">
        <f t="shared" si="1788"/>
        <v>0</v>
      </c>
      <c r="HI365" s="162">
        <f t="shared" si="1788"/>
        <v>0</v>
      </c>
      <c r="HJ365" s="162">
        <f t="shared" si="1788"/>
        <v>0</v>
      </c>
      <c r="HK365" s="162">
        <f t="shared" si="1788"/>
        <v>0</v>
      </c>
      <c r="HL365" s="162">
        <f t="shared" si="1788"/>
        <v>0</v>
      </c>
      <c r="HM365" s="162">
        <f t="shared" si="1788"/>
        <v>0</v>
      </c>
      <c r="HN365" s="162">
        <f t="shared" si="1788"/>
        <v>0</v>
      </c>
      <c r="HO365" s="162">
        <f t="shared" si="1788"/>
        <v>0</v>
      </c>
      <c r="HP365" s="162">
        <f t="shared" si="1788"/>
        <v>0</v>
      </c>
      <c r="HQ365" s="162">
        <f t="shared" si="1788"/>
        <v>0</v>
      </c>
      <c r="HR365" s="162">
        <f t="shared" si="1788"/>
        <v>0</v>
      </c>
      <c r="HS365" s="162">
        <f t="shared" si="1788"/>
        <v>0</v>
      </c>
      <c r="HT365" s="162">
        <f t="shared" si="1788"/>
        <v>0</v>
      </c>
      <c r="HU365" s="162">
        <f t="shared" si="1788"/>
        <v>0</v>
      </c>
      <c r="HV365" s="162">
        <f t="shared" si="1788"/>
        <v>0</v>
      </c>
      <c r="HW365" s="162">
        <f t="shared" si="1788"/>
        <v>0</v>
      </c>
      <c r="HX365" s="162">
        <f t="shared" si="1788"/>
        <v>0</v>
      </c>
      <c r="HY365" s="162">
        <f t="shared" si="1788"/>
        <v>0</v>
      </c>
      <c r="HZ365" s="162">
        <f t="shared" si="1788"/>
        <v>0</v>
      </c>
      <c r="IA365" s="162">
        <f t="shared" si="1788"/>
        <v>0</v>
      </c>
      <c r="IB365" s="162">
        <f t="shared" si="1788"/>
        <v>0</v>
      </c>
      <c r="IC365" s="162">
        <f t="shared" si="1788"/>
        <v>0</v>
      </c>
      <c r="ID365" s="162">
        <f t="shared" si="1788"/>
        <v>0</v>
      </c>
      <c r="IE365" s="162">
        <f t="shared" si="1788"/>
        <v>0</v>
      </c>
      <c r="IF365" s="162">
        <f t="shared" si="1788"/>
        <v>0</v>
      </c>
      <c r="IG365" s="162">
        <f t="shared" si="1788"/>
        <v>0</v>
      </c>
      <c r="IH365" s="162">
        <f t="shared" si="1788"/>
        <v>0</v>
      </c>
      <c r="II365" s="162">
        <f t="shared" si="1788"/>
        <v>0</v>
      </c>
      <c r="IJ365" s="162">
        <f t="shared" si="1788"/>
        <v>0</v>
      </c>
      <c r="IK365" s="162">
        <f t="shared" si="1788"/>
        <v>0</v>
      </c>
      <c r="IL365" s="162">
        <f t="shared" si="1788"/>
        <v>0</v>
      </c>
      <c r="IM365" s="162">
        <f t="shared" si="1788"/>
        <v>0</v>
      </c>
      <c r="IN365" s="162">
        <f t="shared" si="1788"/>
        <v>0</v>
      </c>
      <c r="IO365" s="162">
        <f t="shared" si="17"/>
        <v>0</v>
      </c>
      <c r="IP365" s="162">
        <f t="shared" si="23"/>
        <v>0</v>
      </c>
      <c r="IQ365" s="162">
        <f t="shared" ref="IQ365:KK365" si="1789">MAX((MIN(CZ365+IP365,$IO$7))-GT365,0)</f>
        <v>0</v>
      </c>
      <c r="IR365" s="162">
        <f t="shared" si="1789"/>
        <v>0</v>
      </c>
      <c r="IS365" s="162">
        <f t="shared" si="1789"/>
        <v>0</v>
      </c>
      <c r="IT365" s="162">
        <f t="shared" si="1789"/>
        <v>0</v>
      </c>
      <c r="IU365" s="162">
        <f t="shared" si="1789"/>
        <v>0</v>
      </c>
      <c r="IV365" s="162">
        <f t="shared" si="1789"/>
        <v>0</v>
      </c>
      <c r="IW365" s="162">
        <f t="shared" si="1789"/>
        <v>0</v>
      </c>
      <c r="IX365" s="162">
        <f t="shared" si="1789"/>
        <v>0</v>
      </c>
      <c r="IY365" s="162">
        <f t="shared" si="1789"/>
        <v>0</v>
      </c>
      <c r="IZ365" s="162">
        <f t="shared" si="1789"/>
        <v>0</v>
      </c>
      <c r="JA365" s="162">
        <f t="shared" si="1789"/>
        <v>0</v>
      </c>
      <c r="JB365" s="162">
        <f t="shared" si="1789"/>
        <v>0</v>
      </c>
      <c r="JC365" s="162">
        <f t="shared" si="1789"/>
        <v>0</v>
      </c>
      <c r="JD365" s="162">
        <f t="shared" si="1789"/>
        <v>0</v>
      </c>
      <c r="JE365" s="162">
        <f t="shared" si="1789"/>
        <v>0</v>
      </c>
      <c r="JF365" s="162">
        <f t="shared" si="1789"/>
        <v>0</v>
      </c>
      <c r="JG365" s="162">
        <f t="shared" si="1789"/>
        <v>0</v>
      </c>
      <c r="JH365" s="162">
        <f t="shared" si="1789"/>
        <v>0</v>
      </c>
      <c r="JI365" s="162">
        <f t="shared" si="1789"/>
        <v>0</v>
      </c>
      <c r="JJ365" s="162">
        <f t="shared" si="1789"/>
        <v>0</v>
      </c>
      <c r="JK365" s="162">
        <f t="shared" si="1789"/>
        <v>0</v>
      </c>
      <c r="JL365" s="162">
        <f t="shared" si="1789"/>
        <v>0</v>
      </c>
      <c r="JM365" s="162">
        <f t="shared" si="1789"/>
        <v>0</v>
      </c>
      <c r="JN365" s="162">
        <f t="shared" si="1789"/>
        <v>0</v>
      </c>
      <c r="JO365" s="162">
        <f t="shared" si="1789"/>
        <v>0</v>
      </c>
      <c r="JP365" s="162">
        <f t="shared" si="1789"/>
        <v>0</v>
      </c>
      <c r="JQ365" s="162">
        <f t="shared" si="1789"/>
        <v>0</v>
      </c>
      <c r="JR365" s="162">
        <f t="shared" si="1789"/>
        <v>0</v>
      </c>
      <c r="JS365" s="162">
        <f t="shared" si="1789"/>
        <v>0</v>
      </c>
      <c r="JT365" s="162">
        <f t="shared" si="1789"/>
        <v>0</v>
      </c>
      <c r="JU365" s="162">
        <f t="shared" si="1789"/>
        <v>0</v>
      </c>
      <c r="JV365" s="162">
        <f t="shared" si="1789"/>
        <v>0</v>
      </c>
      <c r="JW365" s="162">
        <f t="shared" si="1789"/>
        <v>0</v>
      </c>
      <c r="JX365" s="162">
        <f t="shared" si="1789"/>
        <v>0</v>
      </c>
      <c r="JY365" s="162">
        <f t="shared" si="1789"/>
        <v>0</v>
      </c>
      <c r="JZ365" s="162">
        <f t="shared" si="1789"/>
        <v>0</v>
      </c>
      <c r="KA365" s="162">
        <f t="shared" si="1789"/>
        <v>0</v>
      </c>
      <c r="KB365" s="162">
        <f t="shared" si="1789"/>
        <v>0</v>
      </c>
      <c r="KC365" s="162">
        <f t="shared" si="1789"/>
        <v>0</v>
      </c>
      <c r="KD365" s="162">
        <f t="shared" si="1789"/>
        <v>0</v>
      </c>
      <c r="KE365" s="162">
        <f t="shared" si="1789"/>
        <v>0</v>
      </c>
      <c r="KF365" s="162">
        <f t="shared" si="1789"/>
        <v>0</v>
      </c>
      <c r="KG365" s="162">
        <f t="shared" si="1789"/>
        <v>0</v>
      </c>
      <c r="KH365" s="162">
        <f t="shared" si="1789"/>
        <v>0</v>
      </c>
      <c r="KI365" s="162">
        <f t="shared" si="1789"/>
        <v>0</v>
      </c>
      <c r="KJ365" s="162">
        <f t="shared" si="1789"/>
        <v>0</v>
      </c>
      <c r="KK365" s="162">
        <f t="shared" si="1789"/>
        <v>0</v>
      </c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N365" s="1"/>
    </row>
    <row r="366" ht="14.25" customHeight="1" spans="1:326" x14ac:dyDescent="0.25">
      <c r="A366" s="1">
        <v>12</v>
      </c>
      <c r="B366" s="1">
        <f t="shared" ref="B366:C366" si="1790">B365+1</f>
        <v>356</v>
      </c>
      <c r="C366" s="232">
        <f t="shared" si="1790"/>
        <v>43821</v>
      </c>
      <c r="D366" s="162">
        <f t="shared" si="9"/>
        <v>0</v>
      </c>
      <c r="E366" s="162">
        <f>(SUMIFS(Profile!$F$2:$F$17521,Profile!$B$2:$B$17521,$B366,Profile!$C$2:$C$17521,E$8))*$C$6</f>
        <v>0</v>
      </c>
      <c r="F366" s="162">
        <f>(SUMIFS(Profile!$F$2:$F$17521,Profile!$B$2:$B$17521,$B366,Profile!$C$2:$C$17521,F$8))*$C$6</f>
        <v>0</v>
      </c>
      <c r="G366" s="162">
        <f>(SUMIFS(Profile!$F$2:$F$17521,Profile!$B$2:$B$17521,$B366,Profile!$C$2:$C$17521,G$8))*$C$6</f>
        <v>0</v>
      </c>
      <c r="H366" s="162">
        <f>(SUMIFS(Profile!$F$2:$F$17521,Profile!$B$2:$B$17521,$B366,Profile!$C$2:$C$17521,H$8))*$C$6</f>
        <v>0</v>
      </c>
      <c r="I366" s="162">
        <f>(SUMIFS(Profile!$F$2:$F$17521,Profile!$B$2:$B$17521,$B366,Profile!$C$2:$C$17521,I$8))*$C$6</f>
        <v>0</v>
      </c>
      <c r="J366" s="162">
        <f>(SUMIFS(Profile!$F$2:$F$17521,Profile!$B$2:$B$17521,$B366,Profile!$C$2:$C$17521,J$8))*$C$6</f>
        <v>0</v>
      </c>
      <c r="K366" s="162">
        <f>(SUMIFS(Profile!$F$2:$F$17521,Profile!$B$2:$B$17521,$B366,Profile!$C$2:$C$17521,K$8))*$C$6</f>
        <v>0</v>
      </c>
      <c r="L366" s="162">
        <f>(SUMIFS(Profile!$F$2:$F$17521,Profile!$B$2:$B$17521,$B366,Profile!$C$2:$C$17521,L$8))*$C$6</f>
        <v>0</v>
      </c>
      <c r="M366" s="162">
        <f>(SUMIFS(Profile!$F$2:$F$17521,Profile!$B$2:$B$17521,$B366,Profile!$C$2:$C$17521,M$8))*$C$6</f>
        <v>0</v>
      </c>
      <c r="N366" s="162">
        <f>(SUMIFS(Profile!$F$2:$F$17521,Profile!$B$2:$B$17521,$B366,Profile!$C$2:$C$17521,N$8))*$C$6</f>
        <v>0</v>
      </c>
      <c r="O366" s="162">
        <f>(SUMIFS(Profile!$F$2:$F$17521,Profile!$B$2:$B$17521,$B366,Profile!$C$2:$C$17521,O$8))*$C$6</f>
        <v>0</v>
      </c>
      <c r="P366" s="162">
        <f>(SUMIFS(Profile!$F$2:$F$17521,Profile!$B$2:$B$17521,$B366,Profile!$C$2:$C$17521,P$8))*$C$6</f>
        <v>0</v>
      </c>
      <c r="Q366" s="162">
        <f>(SUMIFS(Profile!$F$2:$F$17521,Profile!$B$2:$B$17521,$B366,Profile!$C$2:$C$17521,Q$8))*$C$6</f>
        <v>0</v>
      </c>
      <c r="R366" s="162">
        <f>(SUMIFS(Profile!$F$2:$F$17521,Profile!$B$2:$B$17521,$B366,Profile!$C$2:$C$17521,R$8))*$C$6</f>
        <v>0</v>
      </c>
      <c r="S366" s="162">
        <f>(SUMIFS(Profile!$F$2:$F$17521,Profile!$B$2:$B$17521,$B366,Profile!$C$2:$C$17521,S$8))*$C$6</f>
        <v>0</v>
      </c>
      <c r="T366" s="162">
        <f>(SUMIFS(Profile!$F$2:$F$17521,Profile!$B$2:$B$17521,$B366,Profile!$C$2:$C$17521,T$8))*$C$6</f>
        <v>0</v>
      </c>
      <c r="U366" s="162">
        <f>(SUMIFS(Profile!$F$2:$F$17521,Profile!$B$2:$B$17521,$B366,Profile!$C$2:$C$17521,U$8))*$C$6</f>
        <v>0</v>
      </c>
      <c r="V366" s="162">
        <f>(SUMIFS(Profile!$F$2:$F$17521,Profile!$B$2:$B$17521,$B366,Profile!$C$2:$C$17521,V$8))*$C$6</f>
        <v>0</v>
      </c>
      <c r="W366" s="162">
        <f>(SUMIFS(Profile!$F$2:$F$17521,Profile!$B$2:$B$17521,$B366,Profile!$C$2:$C$17521,W$8))*$C$6</f>
        <v>0</v>
      </c>
      <c r="X366" s="162">
        <f>(SUMIFS(Profile!$F$2:$F$17521,Profile!$B$2:$B$17521,$B366,Profile!$C$2:$C$17521,X$8))*$C$6</f>
        <v>0</v>
      </c>
      <c r="Y366" s="162">
        <f>(SUMIFS(Profile!$F$2:$F$17521,Profile!$B$2:$B$17521,$B366,Profile!$C$2:$C$17521,Y$8))*$C$6</f>
        <v>0</v>
      </c>
      <c r="Z366" s="162">
        <f>(SUMIFS(Profile!$F$2:$F$17521,Profile!$B$2:$B$17521,$B366,Profile!$C$2:$C$17521,Z$8))*$C$6</f>
        <v>0</v>
      </c>
      <c r="AA366" s="162">
        <f>(SUMIFS(Profile!$F$2:$F$17521,Profile!$B$2:$B$17521,$B366,Profile!$C$2:$C$17521,AA$8))*$C$6</f>
        <v>0</v>
      </c>
      <c r="AB366" s="162">
        <f>(SUMIFS(Profile!$F$2:$F$17521,Profile!$B$2:$B$17521,$B366,Profile!$C$2:$C$17521,AB$8))*$C$6</f>
        <v>0</v>
      </c>
      <c r="AC366" s="162">
        <f>(SUMIFS(Profile!$F$2:$F$17521,Profile!$B$2:$B$17521,$B366,Profile!$C$2:$C$17521,AC$8))*$C$6</f>
        <v>0</v>
      </c>
      <c r="AD366" s="162">
        <f>(SUMIFS(Profile!$F$2:$F$17521,Profile!$B$2:$B$17521,$B366,Profile!$C$2:$C$17521,AD$8))*$C$6</f>
        <v>0</v>
      </c>
      <c r="AE366" s="162">
        <f>(SUMIFS(Profile!$F$2:$F$17521,Profile!$B$2:$B$17521,$B366,Profile!$C$2:$C$17521,AE$8))*$C$6</f>
        <v>0</v>
      </c>
      <c r="AF366" s="162">
        <f>(SUMIFS(Profile!$F$2:$F$17521,Profile!$B$2:$B$17521,$B366,Profile!$C$2:$C$17521,AF$8))*$C$6</f>
        <v>0</v>
      </c>
      <c r="AG366" s="162">
        <f>(SUMIFS(Profile!$F$2:$F$17521,Profile!$B$2:$B$17521,$B366,Profile!$C$2:$C$17521,AG$8))*$C$6</f>
        <v>0</v>
      </c>
      <c r="AH366" s="162">
        <f>(SUMIFS(Profile!$F$2:$F$17521,Profile!$B$2:$B$17521,$B366,Profile!$C$2:$C$17521,AH$8))*$C$6</f>
        <v>0</v>
      </c>
      <c r="AI366" s="162">
        <f>(SUMIFS(Profile!$F$2:$F$17521,Profile!$B$2:$B$17521,$B366,Profile!$C$2:$C$17521,AI$8))*$C$6</f>
        <v>0</v>
      </c>
      <c r="AJ366" s="162">
        <f>(SUMIFS(Profile!$F$2:$F$17521,Profile!$B$2:$B$17521,$B366,Profile!$C$2:$C$17521,AJ$8))*$C$6</f>
        <v>0</v>
      </c>
      <c r="AK366" s="162">
        <f>(SUMIFS(Profile!$F$2:$F$17521,Profile!$B$2:$B$17521,$B366,Profile!$C$2:$C$17521,AK$8))*$C$6</f>
        <v>0</v>
      </c>
      <c r="AL366" s="162">
        <f>(SUMIFS(Profile!$F$2:$F$17521,Profile!$B$2:$B$17521,$B366,Profile!$C$2:$C$17521,AL$8))*$C$6</f>
        <v>0</v>
      </c>
      <c r="AM366" s="162">
        <f>(SUMIFS(Profile!$F$2:$F$17521,Profile!$B$2:$B$17521,$B366,Profile!$C$2:$C$17521,AM$8))*$C$6</f>
        <v>0</v>
      </c>
      <c r="AN366" s="162">
        <f>(SUMIFS(Profile!$F$2:$F$17521,Profile!$B$2:$B$17521,$B366,Profile!$C$2:$C$17521,AN$8))*$C$6</f>
        <v>0</v>
      </c>
      <c r="AO366" s="162">
        <f>(SUMIFS(Profile!$F$2:$F$17521,Profile!$B$2:$B$17521,$B366,Profile!$C$2:$C$17521,AO$8))*$C$6</f>
        <v>0</v>
      </c>
      <c r="AP366" s="162">
        <f>(SUMIFS(Profile!$F$2:$F$17521,Profile!$B$2:$B$17521,$B366,Profile!$C$2:$C$17521,AP$8))*$C$6</f>
        <v>0</v>
      </c>
      <c r="AQ366" s="162">
        <f>(SUMIFS(Profile!$F$2:$F$17521,Profile!$B$2:$B$17521,$B366,Profile!$C$2:$C$17521,AQ$8))*$C$6</f>
        <v>0</v>
      </c>
      <c r="AR366" s="162">
        <f>(SUMIFS(Profile!$F$2:$F$17521,Profile!$B$2:$B$17521,$B366,Profile!$C$2:$C$17521,AR$8))*$C$6</f>
        <v>0</v>
      </c>
      <c r="AS366" s="162">
        <f>(SUMIFS(Profile!$F$2:$F$17521,Profile!$B$2:$B$17521,$B366,Profile!$C$2:$C$17521,AS$8))*$C$6</f>
        <v>0</v>
      </c>
      <c r="AT366" s="162">
        <f>(SUMIFS(Profile!$F$2:$F$17521,Profile!$B$2:$B$17521,$B366,Profile!$C$2:$C$17521,AT$8))*$C$6</f>
        <v>0</v>
      </c>
      <c r="AU366" s="162">
        <f>(SUMIFS(Profile!$F$2:$F$17521,Profile!$B$2:$B$17521,$B366,Profile!$C$2:$C$17521,AU$8))*$C$6</f>
        <v>0</v>
      </c>
      <c r="AV366" s="162">
        <f>(SUMIFS(Profile!$F$2:$F$17521,Profile!$B$2:$B$17521,$B366,Profile!$C$2:$C$17521,AV$8))*$C$6</f>
        <v>0</v>
      </c>
      <c r="AW366" s="162">
        <f>(SUMIFS(Profile!$F$2:$F$17521,Profile!$B$2:$B$17521,$B366,Profile!$C$2:$C$17521,AW$8))*$C$6</f>
        <v>0</v>
      </c>
      <c r="AX366" s="162">
        <f>(SUMIFS(Profile!$F$2:$F$17521,Profile!$B$2:$B$17521,$B366,Profile!$C$2:$C$17521,AX$8))*$C$6</f>
        <v>0</v>
      </c>
      <c r="AY366" s="162">
        <f>(SUMIFS(Profile!$F$2:$F$17521,Profile!$B$2:$B$17521,$B366,Profile!$C$2:$C$17521,AY$8))*$C$6</f>
        <v>0</v>
      </c>
      <c r="AZ366" s="162">
        <f>(SUMIFS(Profile!$F$2:$F$17521,Profile!$B$2:$B$17521,$B366,Profile!$C$2:$C$17521,AZ$8))*$C$6</f>
        <v>0</v>
      </c>
      <c r="BA366" s="162">
        <f t="shared" si="10"/>
        <v>0</v>
      </c>
      <c r="BB366" s="162">
        <f>(SUMIFS(Profile!$E$2:$E$17521,Profile!$B$2:$B$17521,$B366,Profile!$C$2:$C$17521,BB$8))*$C$9</f>
        <v>0</v>
      </c>
      <c r="BC366" s="162">
        <f>(SUMIFS(Profile!$E$2:$E$17521,Profile!$B$2:$B$17521,$B366,Profile!$C$2:$C$17521,BC$8))*$C$9</f>
        <v>0</v>
      </c>
      <c r="BD366" s="162">
        <f>(SUMIFS(Profile!$E$2:$E$17521,Profile!$B$2:$B$17521,$B366,Profile!$C$2:$C$17521,BD$8))*$C$9</f>
        <v>0</v>
      </c>
      <c r="BE366" s="162">
        <f>(SUMIFS(Profile!$E$2:$E$17521,Profile!$B$2:$B$17521,$B366,Profile!$C$2:$C$17521,BE$8))*$C$9</f>
        <v>0</v>
      </c>
      <c r="BF366" s="162">
        <f>(SUMIFS(Profile!$E$2:$E$17521,Profile!$B$2:$B$17521,$B366,Profile!$C$2:$C$17521,BF$8))*$C$9</f>
        <v>0</v>
      </c>
      <c r="BG366" s="162">
        <f>(SUMIFS(Profile!$E$2:$E$17521,Profile!$B$2:$B$17521,$B366,Profile!$C$2:$C$17521,BG$8))*$C$9</f>
        <v>0</v>
      </c>
      <c r="BH366" s="162">
        <f>(SUMIFS(Profile!$E$2:$E$17521,Profile!$B$2:$B$17521,$B366,Profile!$C$2:$C$17521,BH$8))*$C$9</f>
        <v>0</v>
      </c>
      <c r="BI366" s="162">
        <f>(SUMIFS(Profile!$E$2:$E$17521,Profile!$B$2:$B$17521,$B366,Profile!$C$2:$C$17521,BI$8))*$C$9</f>
        <v>0</v>
      </c>
      <c r="BJ366" s="162">
        <f>(SUMIFS(Profile!$E$2:$E$17521,Profile!$B$2:$B$17521,$B366,Profile!$C$2:$C$17521,BJ$8))*$C$9</f>
        <v>0</v>
      </c>
      <c r="BK366" s="162">
        <f>(SUMIFS(Profile!$E$2:$E$17521,Profile!$B$2:$B$17521,$B366,Profile!$C$2:$C$17521,BK$8))*$C$9</f>
        <v>0</v>
      </c>
      <c r="BL366" s="162">
        <f>(SUMIFS(Profile!$E$2:$E$17521,Profile!$B$2:$B$17521,$B366,Profile!$C$2:$C$17521,BL$8))*$C$9</f>
        <v>0</v>
      </c>
      <c r="BM366" s="162">
        <f>(SUMIFS(Profile!$E$2:$E$17521,Profile!$B$2:$B$17521,$B366,Profile!$C$2:$C$17521,BM$8))*$C$9</f>
        <v>0</v>
      </c>
      <c r="BN366" s="162">
        <f>(SUMIFS(Profile!$E$2:$E$17521,Profile!$B$2:$B$17521,$B366,Profile!$C$2:$C$17521,BN$8))*$C$9</f>
        <v>0</v>
      </c>
      <c r="BO366" s="162">
        <f>(SUMIFS(Profile!$E$2:$E$17521,Profile!$B$2:$B$17521,$B366,Profile!$C$2:$C$17521,BO$8))*$C$9</f>
        <v>0</v>
      </c>
      <c r="BP366" s="162">
        <f>(SUMIFS(Profile!$E$2:$E$17521,Profile!$B$2:$B$17521,$B366,Profile!$C$2:$C$17521,BP$8))*$C$9</f>
        <v>0</v>
      </c>
      <c r="BQ366" s="162">
        <f>(SUMIFS(Profile!$E$2:$E$17521,Profile!$B$2:$B$17521,$B366,Profile!$C$2:$C$17521,BQ$8))*$C$9</f>
        <v>0</v>
      </c>
      <c r="BR366" s="162">
        <f>(SUMIFS(Profile!$E$2:$E$17521,Profile!$B$2:$B$17521,$B366,Profile!$C$2:$C$17521,BR$8))*$C$9</f>
        <v>0</v>
      </c>
      <c r="BS366" s="162">
        <f>(SUMIFS(Profile!$E$2:$E$17521,Profile!$B$2:$B$17521,$B366,Profile!$C$2:$C$17521,BS$8))*$C$9</f>
        <v>0</v>
      </c>
      <c r="BT366" s="162">
        <f>(SUMIFS(Profile!$E$2:$E$17521,Profile!$B$2:$B$17521,$B366,Profile!$C$2:$C$17521,BT$8))*$C$9</f>
        <v>0</v>
      </c>
      <c r="BU366" s="162">
        <f>(SUMIFS(Profile!$E$2:$E$17521,Profile!$B$2:$B$17521,$B366,Profile!$C$2:$C$17521,BU$8))*$C$9</f>
        <v>0</v>
      </c>
      <c r="BV366" s="162">
        <f>(SUMIFS(Profile!$E$2:$E$17521,Profile!$B$2:$B$17521,$B366,Profile!$C$2:$C$17521,BV$8))*$C$9</f>
        <v>0</v>
      </c>
      <c r="BW366" s="162">
        <f>(SUMIFS(Profile!$E$2:$E$17521,Profile!$B$2:$B$17521,$B366,Profile!$C$2:$C$17521,BW$8))*$C$9</f>
        <v>0</v>
      </c>
      <c r="BX366" s="162">
        <f>(SUMIFS(Profile!$E$2:$E$17521,Profile!$B$2:$B$17521,$B366,Profile!$C$2:$C$17521,BX$8))*$C$9</f>
        <v>0</v>
      </c>
      <c r="BY366" s="162">
        <f>(SUMIFS(Profile!$E$2:$E$17521,Profile!$B$2:$B$17521,$B366,Profile!$C$2:$C$17521,BY$8))*$C$9</f>
        <v>0</v>
      </c>
      <c r="BZ366" s="162">
        <f>(SUMIFS(Profile!$E$2:$E$17521,Profile!$B$2:$B$17521,$B366,Profile!$C$2:$C$17521,BZ$8))*$C$9</f>
        <v>0</v>
      </c>
      <c r="CA366" s="162">
        <f>(SUMIFS(Profile!$E$2:$E$17521,Profile!$B$2:$B$17521,$B366,Profile!$C$2:$C$17521,CA$8))*$C$9</f>
        <v>0</v>
      </c>
      <c r="CB366" s="162">
        <f>(SUMIFS(Profile!$E$2:$E$17521,Profile!$B$2:$B$17521,$B366,Profile!$C$2:$C$17521,CB$8))*$C$9</f>
        <v>0</v>
      </c>
      <c r="CC366" s="162">
        <f>(SUMIFS(Profile!$E$2:$E$17521,Profile!$B$2:$B$17521,$B366,Profile!$C$2:$C$17521,CC$8))*$C$9</f>
        <v>0</v>
      </c>
      <c r="CD366" s="162">
        <f>(SUMIFS(Profile!$E$2:$E$17521,Profile!$B$2:$B$17521,$B366,Profile!$C$2:$C$17521,CD$8))*$C$9</f>
        <v>0</v>
      </c>
      <c r="CE366" s="162">
        <f>(SUMIFS(Profile!$E$2:$E$17521,Profile!$B$2:$B$17521,$B366,Profile!$C$2:$C$17521,CE$8))*$C$9</f>
        <v>0</v>
      </c>
      <c r="CF366" s="162">
        <f>(SUMIFS(Profile!$E$2:$E$17521,Profile!$B$2:$B$17521,$B366,Profile!$C$2:$C$17521,CF$8))*$C$9</f>
        <v>0</v>
      </c>
      <c r="CG366" s="162">
        <f>(SUMIFS(Profile!$E$2:$E$17521,Profile!$B$2:$B$17521,$B366,Profile!$C$2:$C$17521,CG$8))*$C$9</f>
        <v>0</v>
      </c>
      <c r="CH366" s="162">
        <f>(SUMIFS(Profile!$E$2:$E$17521,Profile!$B$2:$B$17521,$B366,Profile!$C$2:$C$17521,CH$8))*$C$9</f>
        <v>0</v>
      </c>
      <c r="CI366" s="162">
        <f>(SUMIFS(Profile!$E$2:$E$17521,Profile!$B$2:$B$17521,$B366,Profile!$C$2:$C$17521,CI$8))*$C$9</f>
        <v>0</v>
      </c>
      <c r="CJ366" s="162">
        <f>(SUMIFS(Profile!$E$2:$E$17521,Profile!$B$2:$B$17521,$B366,Profile!$C$2:$C$17521,CJ$8))*$C$9</f>
        <v>0</v>
      </c>
      <c r="CK366" s="162">
        <f>(SUMIFS(Profile!$E$2:$E$17521,Profile!$B$2:$B$17521,$B366,Profile!$C$2:$C$17521,CK$8))*$C$9</f>
        <v>0</v>
      </c>
      <c r="CL366" s="162">
        <f>(SUMIFS(Profile!$E$2:$E$17521,Profile!$B$2:$B$17521,$B366,Profile!$C$2:$C$17521,CL$8))*$C$9</f>
        <v>0</v>
      </c>
      <c r="CM366" s="162">
        <f>(SUMIFS(Profile!$E$2:$E$17521,Profile!$B$2:$B$17521,$B366,Profile!$C$2:$C$17521,CM$8))*$C$9</f>
        <v>0</v>
      </c>
      <c r="CN366" s="162">
        <f>(SUMIFS(Profile!$E$2:$E$17521,Profile!$B$2:$B$17521,$B366,Profile!$C$2:$C$17521,CN$8))*$C$9</f>
        <v>0</v>
      </c>
      <c r="CO366" s="162">
        <f>(SUMIFS(Profile!$E$2:$E$17521,Profile!$B$2:$B$17521,$B366,Profile!$C$2:$C$17521,CO$8))*$C$9</f>
        <v>0</v>
      </c>
      <c r="CP366" s="162">
        <f>(SUMIFS(Profile!$E$2:$E$17521,Profile!$B$2:$B$17521,$B366,Profile!$C$2:$C$17521,CP$8))*$C$9</f>
        <v>0</v>
      </c>
      <c r="CQ366" s="162">
        <f>(SUMIFS(Profile!$E$2:$E$17521,Profile!$B$2:$B$17521,$B366,Profile!$C$2:$C$17521,CQ$8))*$C$9</f>
        <v>0</v>
      </c>
      <c r="CR366" s="162">
        <f>(SUMIFS(Profile!$E$2:$E$17521,Profile!$B$2:$B$17521,$B366,Profile!$C$2:$C$17521,CR$8))*$C$9</f>
        <v>0</v>
      </c>
      <c r="CS366" s="162">
        <f>(SUMIFS(Profile!$E$2:$E$17521,Profile!$B$2:$B$17521,$B366,Profile!$C$2:$C$17521,CS$8))*$C$9</f>
        <v>0</v>
      </c>
      <c r="CT366" s="162">
        <f>(SUMIFS(Profile!$E$2:$E$17521,Profile!$B$2:$B$17521,$B366,Profile!$C$2:$C$17521,CT$8))*$C$9</f>
        <v>0</v>
      </c>
      <c r="CU366" s="162">
        <f>(SUMIFS(Profile!$E$2:$E$17521,Profile!$B$2:$B$17521,$B366,Profile!$C$2:$C$17521,CU$8))*$C$9</f>
        <v>0</v>
      </c>
      <c r="CV366" s="162">
        <f>(SUMIFS(Profile!$E$2:$E$17521,Profile!$B$2:$B$17521,$B366,Profile!$C$2:$C$17521,CV$8))*$C$9</f>
        <v>0</v>
      </c>
      <c r="CW366" s="162">
        <f>(SUMIFS(Profile!$E$2:$E$17521,Profile!$B$2:$B$17521,$B366,Profile!$C$2:$C$17521,CW$8))*$C$9</f>
        <v>0</v>
      </c>
      <c r="CX366" s="162">
        <f t="shared" si="11"/>
        <v>0</v>
      </c>
      <c r="CY366" s="162">
        <f t="shared" ref="CY366:ET366" si="1791">MAX(BB366-E366,0)</f>
        <v>0</v>
      </c>
      <c r="CZ366" s="162">
        <f t="shared" si="1791"/>
        <v>0</v>
      </c>
      <c r="DA366" s="162">
        <f t="shared" si="1791"/>
        <v>0</v>
      </c>
      <c r="DB366" s="162">
        <f t="shared" si="1791"/>
        <v>0</v>
      </c>
      <c r="DC366" s="162">
        <f t="shared" si="1791"/>
        <v>0</v>
      </c>
      <c r="DD366" s="162">
        <f t="shared" si="1791"/>
        <v>0</v>
      </c>
      <c r="DE366" s="162">
        <f t="shared" si="1791"/>
        <v>0</v>
      </c>
      <c r="DF366" s="162">
        <f t="shared" si="1791"/>
        <v>0</v>
      </c>
      <c r="DG366" s="162">
        <f t="shared" si="1791"/>
        <v>0</v>
      </c>
      <c r="DH366" s="162">
        <f t="shared" si="1791"/>
        <v>0</v>
      </c>
      <c r="DI366" s="162">
        <f t="shared" si="1791"/>
        <v>0</v>
      </c>
      <c r="DJ366" s="162">
        <f t="shared" si="1791"/>
        <v>0</v>
      </c>
      <c r="DK366" s="162">
        <f t="shared" si="1791"/>
        <v>0</v>
      </c>
      <c r="DL366" s="162">
        <f t="shared" si="1791"/>
        <v>0</v>
      </c>
      <c r="DM366" s="162">
        <f t="shared" si="1791"/>
        <v>0</v>
      </c>
      <c r="DN366" s="162">
        <f t="shared" si="1791"/>
        <v>0</v>
      </c>
      <c r="DO366" s="162">
        <f t="shared" si="1791"/>
        <v>0</v>
      </c>
      <c r="DP366" s="162">
        <f t="shared" si="1791"/>
        <v>0</v>
      </c>
      <c r="DQ366" s="162">
        <f t="shared" si="1791"/>
        <v>0</v>
      </c>
      <c r="DR366" s="162">
        <f t="shared" si="1791"/>
        <v>0</v>
      </c>
      <c r="DS366" s="162">
        <f t="shared" si="1791"/>
        <v>0</v>
      </c>
      <c r="DT366" s="162">
        <f t="shared" si="1791"/>
        <v>0</v>
      </c>
      <c r="DU366" s="162">
        <f t="shared" si="1791"/>
        <v>0</v>
      </c>
      <c r="DV366" s="162">
        <f t="shared" si="1791"/>
        <v>0</v>
      </c>
      <c r="DW366" s="162">
        <f t="shared" si="1791"/>
        <v>0</v>
      </c>
      <c r="DX366" s="162">
        <f t="shared" si="1791"/>
        <v>0</v>
      </c>
      <c r="DY366" s="162">
        <f t="shared" si="1791"/>
        <v>0</v>
      </c>
      <c r="DZ366" s="162">
        <f t="shared" si="1791"/>
        <v>0</v>
      </c>
      <c r="EA366" s="162">
        <f t="shared" si="1791"/>
        <v>0</v>
      </c>
      <c r="EB366" s="162">
        <f t="shared" si="1791"/>
        <v>0</v>
      </c>
      <c r="EC366" s="162">
        <f t="shared" si="1791"/>
        <v>0</v>
      </c>
      <c r="ED366" s="162">
        <f t="shared" si="1791"/>
        <v>0</v>
      </c>
      <c r="EE366" s="162">
        <f t="shared" si="1791"/>
        <v>0</v>
      </c>
      <c r="EF366" s="162">
        <f t="shared" si="1791"/>
        <v>0</v>
      </c>
      <c r="EG366" s="162">
        <f t="shared" si="1791"/>
        <v>0</v>
      </c>
      <c r="EH366" s="162">
        <f t="shared" si="1791"/>
        <v>0</v>
      </c>
      <c r="EI366" s="162">
        <f t="shared" si="1791"/>
        <v>0</v>
      </c>
      <c r="EJ366" s="162">
        <f t="shared" si="1791"/>
        <v>0</v>
      </c>
      <c r="EK366" s="162">
        <f t="shared" si="1791"/>
        <v>0</v>
      </c>
      <c r="EL366" s="162">
        <f t="shared" si="1791"/>
        <v>0</v>
      </c>
      <c r="EM366" s="162">
        <f t="shared" si="1791"/>
        <v>0</v>
      </c>
      <c r="EN366" s="162">
        <f t="shared" si="1791"/>
        <v>0</v>
      </c>
      <c r="EO366" s="162">
        <f t="shared" si="1791"/>
        <v>0</v>
      </c>
      <c r="EP366" s="162">
        <f t="shared" si="1791"/>
        <v>0</v>
      </c>
      <c r="EQ366" s="162">
        <f t="shared" si="1791"/>
        <v>0</v>
      </c>
      <c r="ER366" s="162">
        <f t="shared" si="1791"/>
        <v>0</v>
      </c>
      <c r="ES366" s="162">
        <f t="shared" si="1791"/>
        <v>0</v>
      </c>
      <c r="ET366" s="162">
        <f t="shared" si="1791"/>
        <v>0</v>
      </c>
      <c r="EU366" s="162">
        <f t="shared" si="13"/>
        <v>0</v>
      </c>
      <c r="EV366" s="162">
        <f t="shared" ref="EV366:GQ366" si="1792">BB366-CY366</f>
        <v>0</v>
      </c>
      <c r="EW366" s="162">
        <f t="shared" si="1792"/>
        <v>0</v>
      </c>
      <c r="EX366" s="162">
        <f t="shared" si="1792"/>
        <v>0</v>
      </c>
      <c r="EY366" s="162">
        <f t="shared" si="1792"/>
        <v>0</v>
      </c>
      <c r="EZ366" s="162">
        <f t="shared" si="1792"/>
        <v>0</v>
      </c>
      <c r="FA366" s="162">
        <f t="shared" si="1792"/>
        <v>0</v>
      </c>
      <c r="FB366" s="162">
        <f t="shared" si="1792"/>
        <v>0</v>
      </c>
      <c r="FC366" s="162">
        <f t="shared" si="1792"/>
        <v>0</v>
      </c>
      <c r="FD366" s="162">
        <f t="shared" si="1792"/>
        <v>0</v>
      </c>
      <c r="FE366" s="162">
        <f t="shared" si="1792"/>
        <v>0</v>
      </c>
      <c r="FF366" s="162">
        <f t="shared" si="1792"/>
        <v>0</v>
      </c>
      <c r="FG366" s="162">
        <f t="shared" si="1792"/>
        <v>0</v>
      </c>
      <c r="FH366" s="162">
        <f t="shared" si="1792"/>
        <v>0</v>
      </c>
      <c r="FI366" s="162">
        <f t="shared" si="1792"/>
        <v>0</v>
      </c>
      <c r="FJ366" s="162">
        <f t="shared" si="1792"/>
        <v>0</v>
      </c>
      <c r="FK366" s="162">
        <f t="shared" si="1792"/>
        <v>0</v>
      </c>
      <c r="FL366" s="162">
        <f t="shared" si="1792"/>
        <v>0</v>
      </c>
      <c r="FM366" s="162">
        <f t="shared" si="1792"/>
        <v>0</v>
      </c>
      <c r="FN366" s="162">
        <f t="shared" si="1792"/>
        <v>0</v>
      </c>
      <c r="FO366" s="162">
        <f t="shared" si="1792"/>
        <v>0</v>
      </c>
      <c r="FP366" s="162">
        <f t="shared" si="1792"/>
        <v>0</v>
      </c>
      <c r="FQ366" s="162">
        <f t="shared" si="1792"/>
        <v>0</v>
      </c>
      <c r="FR366" s="162">
        <f t="shared" si="1792"/>
        <v>0</v>
      </c>
      <c r="FS366" s="162">
        <f t="shared" si="1792"/>
        <v>0</v>
      </c>
      <c r="FT366" s="162">
        <f t="shared" si="1792"/>
        <v>0</v>
      </c>
      <c r="FU366" s="162">
        <f t="shared" si="1792"/>
        <v>0</v>
      </c>
      <c r="FV366" s="162">
        <f t="shared" si="1792"/>
        <v>0</v>
      </c>
      <c r="FW366" s="162">
        <f t="shared" si="1792"/>
        <v>0</v>
      </c>
      <c r="FX366" s="162">
        <f t="shared" si="1792"/>
        <v>0</v>
      </c>
      <c r="FY366" s="162">
        <f t="shared" si="1792"/>
        <v>0</v>
      </c>
      <c r="FZ366" s="162">
        <f t="shared" si="1792"/>
        <v>0</v>
      </c>
      <c r="GA366" s="162">
        <f t="shared" si="1792"/>
        <v>0</v>
      </c>
      <c r="GB366" s="162">
        <f t="shared" si="1792"/>
        <v>0</v>
      </c>
      <c r="GC366" s="162">
        <f t="shared" si="1792"/>
        <v>0</v>
      </c>
      <c r="GD366" s="162">
        <f t="shared" si="1792"/>
        <v>0</v>
      </c>
      <c r="GE366" s="162">
        <f t="shared" si="1792"/>
        <v>0</v>
      </c>
      <c r="GF366" s="162">
        <f t="shared" si="1792"/>
        <v>0</v>
      </c>
      <c r="GG366" s="162">
        <f t="shared" si="1792"/>
        <v>0</v>
      </c>
      <c r="GH366" s="162">
        <f t="shared" si="1792"/>
        <v>0</v>
      </c>
      <c r="GI366" s="162">
        <f t="shared" si="1792"/>
        <v>0</v>
      </c>
      <c r="GJ366" s="162">
        <f t="shared" si="1792"/>
        <v>0</v>
      </c>
      <c r="GK366" s="162">
        <f t="shared" si="1792"/>
        <v>0</v>
      </c>
      <c r="GL366" s="162">
        <f t="shared" si="1792"/>
        <v>0</v>
      </c>
      <c r="GM366" s="162">
        <f t="shared" si="1792"/>
        <v>0</v>
      </c>
      <c r="GN366" s="162">
        <f t="shared" si="1792"/>
        <v>0</v>
      </c>
      <c r="GO366" s="162">
        <f t="shared" si="1792"/>
        <v>0</v>
      </c>
      <c r="GP366" s="162">
        <f t="shared" si="1792"/>
        <v>0</v>
      </c>
      <c r="GQ366" s="162">
        <f t="shared" si="1792"/>
        <v>0</v>
      </c>
      <c r="GR366" s="162">
        <f t="shared" si="15"/>
        <v>0</v>
      </c>
      <c r="GS366" s="162">
        <f t="shared" ref="GS366:IN366" si="1793">E366-EV366</f>
        <v>0</v>
      </c>
      <c r="GT366" s="162">
        <f t="shared" si="1793"/>
        <v>0</v>
      </c>
      <c r="GU366" s="162">
        <f t="shared" si="1793"/>
        <v>0</v>
      </c>
      <c r="GV366" s="162">
        <f t="shared" si="1793"/>
        <v>0</v>
      </c>
      <c r="GW366" s="162">
        <f t="shared" si="1793"/>
        <v>0</v>
      </c>
      <c r="GX366" s="162">
        <f t="shared" si="1793"/>
        <v>0</v>
      </c>
      <c r="GY366" s="162">
        <f t="shared" si="1793"/>
        <v>0</v>
      </c>
      <c r="GZ366" s="162">
        <f t="shared" si="1793"/>
        <v>0</v>
      </c>
      <c r="HA366" s="162">
        <f t="shared" si="1793"/>
        <v>0</v>
      </c>
      <c r="HB366" s="162">
        <f t="shared" si="1793"/>
        <v>0</v>
      </c>
      <c r="HC366" s="162">
        <f t="shared" si="1793"/>
        <v>0</v>
      </c>
      <c r="HD366" s="162">
        <f t="shared" si="1793"/>
        <v>0</v>
      </c>
      <c r="HE366" s="162">
        <f t="shared" si="1793"/>
        <v>0</v>
      </c>
      <c r="HF366" s="162">
        <f t="shared" si="1793"/>
        <v>0</v>
      </c>
      <c r="HG366" s="162">
        <f t="shared" si="1793"/>
        <v>0</v>
      </c>
      <c r="HH366" s="162">
        <f t="shared" si="1793"/>
        <v>0</v>
      </c>
      <c r="HI366" s="162">
        <f t="shared" si="1793"/>
        <v>0</v>
      </c>
      <c r="HJ366" s="162">
        <f t="shared" si="1793"/>
        <v>0</v>
      </c>
      <c r="HK366" s="162">
        <f t="shared" si="1793"/>
        <v>0</v>
      </c>
      <c r="HL366" s="162">
        <f t="shared" si="1793"/>
        <v>0</v>
      </c>
      <c r="HM366" s="162">
        <f t="shared" si="1793"/>
        <v>0</v>
      </c>
      <c r="HN366" s="162">
        <f t="shared" si="1793"/>
        <v>0</v>
      </c>
      <c r="HO366" s="162">
        <f t="shared" si="1793"/>
        <v>0</v>
      </c>
      <c r="HP366" s="162">
        <f t="shared" si="1793"/>
        <v>0</v>
      </c>
      <c r="HQ366" s="162">
        <f t="shared" si="1793"/>
        <v>0</v>
      </c>
      <c r="HR366" s="162">
        <f t="shared" si="1793"/>
        <v>0</v>
      </c>
      <c r="HS366" s="162">
        <f t="shared" si="1793"/>
        <v>0</v>
      </c>
      <c r="HT366" s="162">
        <f t="shared" si="1793"/>
        <v>0</v>
      </c>
      <c r="HU366" s="162">
        <f t="shared" si="1793"/>
        <v>0</v>
      </c>
      <c r="HV366" s="162">
        <f t="shared" si="1793"/>
        <v>0</v>
      </c>
      <c r="HW366" s="162">
        <f t="shared" si="1793"/>
        <v>0</v>
      </c>
      <c r="HX366" s="162">
        <f t="shared" si="1793"/>
        <v>0</v>
      </c>
      <c r="HY366" s="162">
        <f t="shared" si="1793"/>
        <v>0</v>
      </c>
      <c r="HZ366" s="162">
        <f t="shared" si="1793"/>
        <v>0</v>
      </c>
      <c r="IA366" s="162">
        <f t="shared" si="1793"/>
        <v>0</v>
      </c>
      <c r="IB366" s="162">
        <f t="shared" si="1793"/>
        <v>0</v>
      </c>
      <c r="IC366" s="162">
        <f t="shared" si="1793"/>
        <v>0</v>
      </c>
      <c r="ID366" s="162">
        <f t="shared" si="1793"/>
        <v>0</v>
      </c>
      <c r="IE366" s="162">
        <f t="shared" si="1793"/>
        <v>0</v>
      </c>
      <c r="IF366" s="162">
        <f t="shared" si="1793"/>
        <v>0</v>
      </c>
      <c r="IG366" s="162">
        <f t="shared" si="1793"/>
        <v>0</v>
      </c>
      <c r="IH366" s="162">
        <f t="shared" si="1793"/>
        <v>0</v>
      </c>
      <c r="II366" s="162">
        <f t="shared" si="1793"/>
        <v>0</v>
      </c>
      <c r="IJ366" s="162">
        <f t="shared" si="1793"/>
        <v>0</v>
      </c>
      <c r="IK366" s="162">
        <f t="shared" si="1793"/>
        <v>0</v>
      </c>
      <c r="IL366" s="162">
        <f t="shared" si="1793"/>
        <v>0</v>
      </c>
      <c r="IM366" s="162">
        <f t="shared" si="1793"/>
        <v>0</v>
      </c>
      <c r="IN366" s="162">
        <f t="shared" si="1793"/>
        <v>0</v>
      </c>
      <c r="IO366" s="162">
        <f t="shared" si="17"/>
        <v>0</v>
      </c>
      <c r="IP366" s="162">
        <f t="shared" si="23"/>
        <v>0</v>
      </c>
      <c r="IQ366" s="162">
        <f t="shared" ref="IQ366:KK366" si="1794">MAX((MIN(CZ366+IP366,$IO$7))-GT366,0)</f>
        <v>0</v>
      </c>
      <c r="IR366" s="162">
        <f t="shared" si="1794"/>
        <v>0</v>
      </c>
      <c r="IS366" s="162">
        <f t="shared" si="1794"/>
        <v>0</v>
      </c>
      <c r="IT366" s="162">
        <f t="shared" si="1794"/>
        <v>0</v>
      </c>
      <c r="IU366" s="162">
        <f t="shared" si="1794"/>
        <v>0</v>
      </c>
      <c r="IV366" s="162">
        <f t="shared" si="1794"/>
        <v>0</v>
      </c>
      <c r="IW366" s="162">
        <f t="shared" si="1794"/>
        <v>0</v>
      </c>
      <c r="IX366" s="162">
        <f t="shared" si="1794"/>
        <v>0</v>
      </c>
      <c r="IY366" s="162">
        <f t="shared" si="1794"/>
        <v>0</v>
      </c>
      <c r="IZ366" s="162">
        <f t="shared" si="1794"/>
        <v>0</v>
      </c>
      <c r="JA366" s="162">
        <f t="shared" si="1794"/>
        <v>0</v>
      </c>
      <c r="JB366" s="162">
        <f t="shared" si="1794"/>
        <v>0</v>
      </c>
      <c r="JC366" s="162">
        <f t="shared" si="1794"/>
        <v>0</v>
      </c>
      <c r="JD366" s="162">
        <f t="shared" si="1794"/>
        <v>0</v>
      </c>
      <c r="JE366" s="162">
        <f t="shared" si="1794"/>
        <v>0</v>
      </c>
      <c r="JF366" s="162">
        <f t="shared" si="1794"/>
        <v>0</v>
      </c>
      <c r="JG366" s="162">
        <f t="shared" si="1794"/>
        <v>0</v>
      </c>
      <c r="JH366" s="162">
        <f t="shared" si="1794"/>
        <v>0</v>
      </c>
      <c r="JI366" s="162">
        <f t="shared" si="1794"/>
        <v>0</v>
      </c>
      <c r="JJ366" s="162">
        <f t="shared" si="1794"/>
        <v>0</v>
      </c>
      <c r="JK366" s="162">
        <f t="shared" si="1794"/>
        <v>0</v>
      </c>
      <c r="JL366" s="162">
        <f t="shared" si="1794"/>
        <v>0</v>
      </c>
      <c r="JM366" s="162">
        <f t="shared" si="1794"/>
        <v>0</v>
      </c>
      <c r="JN366" s="162">
        <f t="shared" si="1794"/>
        <v>0</v>
      </c>
      <c r="JO366" s="162">
        <f t="shared" si="1794"/>
        <v>0</v>
      </c>
      <c r="JP366" s="162">
        <f t="shared" si="1794"/>
        <v>0</v>
      </c>
      <c r="JQ366" s="162">
        <f t="shared" si="1794"/>
        <v>0</v>
      </c>
      <c r="JR366" s="162">
        <f t="shared" si="1794"/>
        <v>0</v>
      </c>
      <c r="JS366" s="162">
        <f t="shared" si="1794"/>
        <v>0</v>
      </c>
      <c r="JT366" s="162">
        <f t="shared" si="1794"/>
        <v>0</v>
      </c>
      <c r="JU366" s="162">
        <f t="shared" si="1794"/>
        <v>0</v>
      </c>
      <c r="JV366" s="162">
        <f t="shared" si="1794"/>
        <v>0</v>
      </c>
      <c r="JW366" s="162">
        <f t="shared" si="1794"/>
        <v>0</v>
      </c>
      <c r="JX366" s="162">
        <f t="shared" si="1794"/>
        <v>0</v>
      </c>
      <c r="JY366" s="162">
        <f t="shared" si="1794"/>
        <v>0</v>
      </c>
      <c r="JZ366" s="162">
        <f t="shared" si="1794"/>
        <v>0</v>
      </c>
      <c r="KA366" s="162">
        <f t="shared" si="1794"/>
        <v>0</v>
      </c>
      <c r="KB366" s="162">
        <f t="shared" si="1794"/>
        <v>0</v>
      </c>
      <c r="KC366" s="162">
        <f t="shared" si="1794"/>
        <v>0</v>
      </c>
      <c r="KD366" s="162">
        <f t="shared" si="1794"/>
        <v>0</v>
      </c>
      <c r="KE366" s="162">
        <f t="shared" si="1794"/>
        <v>0</v>
      </c>
      <c r="KF366" s="162">
        <f t="shared" si="1794"/>
        <v>0</v>
      </c>
      <c r="KG366" s="162">
        <f t="shared" si="1794"/>
        <v>0</v>
      </c>
      <c r="KH366" s="162">
        <f t="shared" si="1794"/>
        <v>0</v>
      </c>
      <c r="KI366" s="162">
        <f t="shared" si="1794"/>
        <v>0</v>
      </c>
      <c r="KJ366" s="162">
        <f t="shared" si="1794"/>
        <v>0</v>
      </c>
      <c r="KK366" s="162">
        <f t="shared" si="1794"/>
        <v>0</v>
      </c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N366" s="1"/>
    </row>
    <row r="367" ht="14.25" customHeight="1" spans="1:326" x14ac:dyDescent="0.25">
      <c r="A367" s="1">
        <v>12</v>
      </c>
      <c r="B367" s="1">
        <f t="shared" ref="B367:C367" si="1795">B366+1</f>
        <v>357</v>
      </c>
      <c r="C367" s="232">
        <f t="shared" si="1795"/>
        <v>43822</v>
      </c>
      <c r="D367" s="162">
        <f t="shared" si="9"/>
        <v>0</v>
      </c>
      <c r="E367" s="162">
        <f>(SUMIFS(Profile!$F$2:$F$17521,Profile!$B$2:$B$17521,$B367,Profile!$C$2:$C$17521,E$8))*$C$6</f>
        <v>0</v>
      </c>
      <c r="F367" s="162">
        <f>(SUMIFS(Profile!$F$2:$F$17521,Profile!$B$2:$B$17521,$B367,Profile!$C$2:$C$17521,F$8))*$C$6</f>
        <v>0</v>
      </c>
      <c r="G367" s="162">
        <f>(SUMIFS(Profile!$F$2:$F$17521,Profile!$B$2:$B$17521,$B367,Profile!$C$2:$C$17521,G$8))*$C$6</f>
        <v>0</v>
      </c>
      <c r="H367" s="162">
        <f>(SUMIFS(Profile!$F$2:$F$17521,Profile!$B$2:$B$17521,$B367,Profile!$C$2:$C$17521,H$8))*$C$6</f>
        <v>0</v>
      </c>
      <c r="I367" s="162">
        <f>(SUMIFS(Profile!$F$2:$F$17521,Profile!$B$2:$B$17521,$B367,Profile!$C$2:$C$17521,I$8))*$C$6</f>
        <v>0</v>
      </c>
      <c r="J367" s="162">
        <f>(SUMIFS(Profile!$F$2:$F$17521,Profile!$B$2:$B$17521,$B367,Profile!$C$2:$C$17521,J$8))*$C$6</f>
        <v>0</v>
      </c>
      <c r="K367" s="162">
        <f>(SUMIFS(Profile!$F$2:$F$17521,Profile!$B$2:$B$17521,$B367,Profile!$C$2:$C$17521,K$8))*$C$6</f>
        <v>0</v>
      </c>
      <c r="L367" s="162">
        <f>(SUMIFS(Profile!$F$2:$F$17521,Profile!$B$2:$B$17521,$B367,Profile!$C$2:$C$17521,L$8))*$C$6</f>
        <v>0</v>
      </c>
      <c r="M367" s="162">
        <f>(SUMIFS(Profile!$F$2:$F$17521,Profile!$B$2:$B$17521,$B367,Profile!$C$2:$C$17521,M$8))*$C$6</f>
        <v>0</v>
      </c>
      <c r="N367" s="162">
        <f>(SUMIFS(Profile!$F$2:$F$17521,Profile!$B$2:$B$17521,$B367,Profile!$C$2:$C$17521,N$8))*$C$6</f>
        <v>0</v>
      </c>
      <c r="O367" s="162">
        <f>(SUMIFS(Profile!$F$2:$F$17521,Profile!$B$2:$B$17521,$B367,Profile!$C$2:$C$17521,O$8))*$C$6</f>
        <v>0</v>
      </c>
      <c r="P367" s="162">
        <f>(SUMIFS(Profile!$F$2:$F$17521,Profile!$B$2:$B$17521,$B367,Profile!$C$2:$C$17521,P$8))*$C$6</f>
        <v>0</v>
      </c>
      <c r="Q367" s="162">
        <f>(SUMIFS(Profile!$F$2:$F$17521,Profile!$B$2:$B$17521,$B367,Profile!$C$2:$C$17521,Q$8))*$C$6</f>
        <v>0</v>
      </c>
      <c r="R367" s="162">
        <f>(SUMIFS(Profile!$F$2:$F$17521,Profile!$B$2:$B$17521,$B367,Profile!$C$2:$C$17521,R$8))*$C$6</f>
        <v>0</v>
      </c>
      <c r="S367" s="162">
        <f>(SUMIFS(Profile!$F$2:$F$17521,Profile!$B$2:$B$17521,$B367,Profile!$C$2:$C$17521,S$8))*$C$6</f>
        <v>0</v>
      </c>
      <c r="T367" s="162">
        <f>(SUMIFS(Profile!$F$2:$F$17521,Profile!$B$2:$B$17521,$B367,Profile!$C$2:$C$17521,T$8))*$C$6</f>
        <v>0</v>
      </c>
      <c r="U367" s="162">
        <f>(SUMIFS(Profile!$F$2:$F$17521,Profile!$B$2:$B$17521,$B367,Profile!$C$2:$C$17521,U$8))*$C$6</f>
        <v>0</v>
      </c>
      <c r="V367" s="162">
        <f>(SUMIFS(Profile!$F$2:$F$17521,Profile!$B$2:$B$17521,$B367,Profile!$C$2:$C$17521,V$8))*$C$6</f>
        <v>0</v>
      </c>
      <c r="W367" s="162">
        <f>(SUMIFS(Profile!$F$2:$F$17521,Profile!$B$2:$B$17521,$B367,Profile!$C$2:$C$17521,W$8))*$C$6</f>
        <v>0</v>
      </c>
      <c r="X367" s="162">
        <f>(SUMIFS(Profile!$F$2:$F$17521,Profile!$B$2:$B$17521,$B367,Profile!$C$2:$C$17521,X$8))*$C$6</f>
        <v>0</v>
      </c>
      <c r="Y367" s="162">
        <f>(SUMIFS(Profile!$F$2:$F$17521,Profile!$B$2:$B$17521,$B367,Profile!$C$2:$C$17521,Y$8))*$C$6</f>
        <v>0</v>
      </c>
      <c r="Z367" s="162">
        <f>(SUMIFS(Profile!$F$2:$F$17521,Profile!$B$2:$B$17521,$B367,Profile!$C$2:$C$17521,Z$8))*$C$6</f>
        <v>0</v>
      </c>
      <c r="AA367" s="162">
        <f>(SUMIFS(Profile!$F$2:$F$17521,Profile!$B$2:$B$17521,$B367,Profile!$C$2:$C$17521,AA$8))*$C$6</f>
        <v>0</v>
      </c>
      <c r="AB367" s="162">
        <f>(SUMIFS(Profile!$F$2:$F$17521,Profile!$B$2:$B$17521,$B367,Profile!$C$2:$C$17521,AB$8))*$C$6</f>
        <v>0</v>
      </c>
      <c r="AC367" s="162">
        <f>(SUMIFS(Profile!$F$2:$F$17521,Profile!$B$2:$B$17521,$B367,Profile!$C$2:$C$17521,AC$8))*$C$6</f>
        <v>0</v>
      </c>
      <c r="AD367" s="162">
        <f>(SUMIFS(Profile!$F$2:$F$17521,Profile!$B$2:$B$17521,$B367,Profile!$C$2:$C$17521,AD$8))*$C$6</f>
        <v>0</v>
      </c>
      <c r="AE367" s="162">
        <f>(SUMIFS(Profile!$F$2:$F$17521,Profile!$B$2:$B$17521,$B367,Profile!$C$2:$C$17521,AE$8))*$C$6</f>
        <v>0</v>
      </c>
      <c r="AF367" s="162">
        <f>(SUMIFS(Profile!$F$2:$F$17521,Profile!$B$2:$B$17521,$B367,Profile!$C$2:$C$17521,AF$8))*$C$6</f>
        <v>0</v>
      </c>
      <c r="AG367" s="162">
        <f>(SUMIFS(Profile!$F$2:$F$17521,Profile!$B$2:$B$17521,$B367,Profile!$C$2:$C$17521,AG$8))*$C$6</f>
        <v>0</v>
      </c>
      <c r="AH367" s="162">
        <f>(SUMIFS(Profile!$F$2:$F$17521,Profile!$B$2:$B$17521,$B367,Profile!$C$2:$C$17521,AH$8))*$C$6</f>
        <v>0</v>
      </c>
      <c r="AI367" s="162">
        <f>(SUMIFS(Profile!$F$2:$F$17521,Profile!$B$2:$B$17521,$B367,Profile!$C$2:$C$17521,AI$8))*$C$6</f>
        <v>0</v>
      </c>
      <c r="AJ367" s="162">
        <f>(SUMIFS(Profile!$F$2:$F$17521,Profile!$B$2:$B$17521,$B367,Profile!$C$2:$C$17521,AJ$8))*$C$6</f>
        <v>0</v>
      </c>
      <c r="AK367" s="162">
        <f>(SUMIFS(Profile!$F$2:$F$17521,Profile!$B$2:$B$17521,$B367,Profile!$C$2:$C$17521,AK$8))*$C$6</f>
        <v>0</v>
      </c>
      <c r="AL367" s="162">
        <f>(SUMIFS(Profile!$F$2:$F$17521,Profile!$B$2:$B$17521,$B367,Profile!$C$2:$C$17521,AL$8))*$C$6</f>
        <v>0</v>
      </c>
      <c r="AM367" s="162">
        <f>(SUMIFS(Profile!$F$2:$F$17521,Profile!$B$2:$B$17521,$B367,Profile!$C$2:$C$17521,AM$8))*$C$6</f>
        <v>0</v>
      </c>
      <c r="AN367" s="162">
        <f>(SUMIFS(Profile!$F$2:$F$17521,Profile!$B$2:$B$17521,$B367,Profile!$C$2:$C$17521,AN$8))*$C$6</f>
        <v>0</v>
      </c>
      <c r="AO367" s="162">
        <f>(SUMIFS(Profile!$F$2:$F$17521,Profile!$B$2:$B$17521,$B367,Profile!$C$2:$C$17521,AO$8))*$C$6</f>
        <v>0</v>
      </c>
      <c r="AP367" s="162">
        <f>(SUMIFS(Profile!$F$2:$F$17521,Profile!$B$2:$B$17521,$B367,Profile!$C$2:$C$17521,AP$8))*$C$6</f>
        <v>0</v>
      </c>
      <c r="AQ367" s="162">
        <f>(SUMIFS(Profile!$F$2:$F$17521,Profile!$B$2:$B$17521,$B367,Profile!$C$2:$C$17521,AQ$8))*$C$6</f>
        <v>0</v>
      </c>
      <c r="AR367" s="162">
        <f>(SUMIFS(Profile!$F$2:$F$17521,Profile!$B$2:$B$17521,$B367,Profile!$C$2:$C$17521,AR$8))*$C$6</f>
        <v>0</v>
      </c>
      <c r="AS367" s="162">
        <f>(SUMIFS(Profile!$F$2:$F$17521,Profile!$B$2:$B$17521,$B367,Profile!$C$2:$C$17521,AS$8))*$C$6</f>
        <v>0</v>
      </c>
      <c r="AT367" s="162">
        <f>(SUMIFS(Profile!$F$2:$F$17521,Profile!$B$2:$B$17521,$B367,Profile!$C$2:$C$17521,AT$8))*$C$6</f>
        <v>0</v>
      </c>
      <c r="AU367" s="162">
        <f>(SUMIFS(Profile!$F$2:$F$17521,Profile!$B$2:$B$17521,$B367,Profile!$C$2:$C$17521,AU$8))*$C$6</f>
        <v>0</v>
      </c>
      <c r="AV367" s="162">
        <f>(SUMIFS(Profile!$F$2:$F$17521,Profile!$B$2:$B$17521,$B367,Profile!$C$2:$C$17521,AV$8))*$C$6</f>
        <v>0</v>
      </c>
      <c r="AW367" s="162">
        <f>(SUMIFS(Profile!$F$2:$F$17521,Profile!$B$2:$B$17521,$B367,Profile!$C$2:$C$17521,AW$8))*$C$6</f>
        <v>0</v>
      </c>
      <c r="AX367" s="162">
        <f>(SUMIFS(Profile!$F$2:$F$17521,Profile!$B$2:$B$17521,$B367,Profile!$C$2:$C$17521,AX$8))*$C$6</f>
        <v>0</v>
      </c>
      <c r="AY367" s="162">
        <f>(SUMIFS(Profile!$F$2:$F$17521,Profile!$B$2:$B$17521,$B367,Profile!$C$2:$C$17521,AY$8))*$C$6</f>
        <v>0</v>
      </c>
      <c r="AZ367" s="162">
        <f>(SUMIFS(Profile!$F$2:$F$17521,Profile!$B$2:$B$17521,$B367,Profile!$C$2:$C$17521,AZ$8))*$C$6</f>
        <v>0</v>
      </c>
      <c r="BA367" s="162">
        <f t="shared" si="10"/>
        <v>0</v>
      </c>
      <c r="BB367" s="162">
        <f>(SUMIFS(Profile!$E$2:$E$17521,Profile!$B$2:$B$17521,$B367,Profile!$C$2:$C$17521,BB$8))*$C$9</f>
        <v>0</v>
      </c>
      <c r="BC367" s="162">
        <f>(SUMIFS(Profile!$E$2:$E$17521,Profile!$B$2:$B$17521,$B367,Profile!$C$2:$C$17521,BC$8))*$C$9</f>
        <v>0</v>
      </c>
      <c r="BD367" s="162">
        <f>(SUMIFS(Profile!$E$2:$E$17521,Profile!$B$2:$B$17521,$B367,Profile!$C$2:$C$17521,BD$8))*$C$9</f>
        <v>0</v>
      </c>
      <c r="BE367" s="162">
        <f>(SUMIFS(Profile!$E$2:$E$17521,Profile!$B$2:$B$17521,$B367,Profile!$C$2:$C$17521,BE$8))*$C$9</f>
        <v>0</v>
      </c>
      <c r="BF367" s="162">
        <f>(SUMIFS(Profile!$E$2:$E$17521,Profile!$B$2:$B$17521,$B367,Profile!$C$2:$C$17521,BF$8))*$C$9</f>
        <v>0</v>
      </c>
      <c r="BG367" s="162">
        <f>(SUMIFS(Profile!$E$2:$E$17521,Profile!$B$2:$B$17521,$B367,Profile!$C$2:$C$17521,BG$8))*$C$9</f>
        <v>0</v>
      </c>
      <c r="BH367" s="162">
        <f>(SUMIFS(Profile!$E$2:$E$17521,Profile!$B$2:$B$17521,$B367,Profile!$C$2:$C$17521,BH$8))*$C$9</f>
        <v>0</v>
      </c>
      <c r="BI367" s="162">
        <f>(SUMIFS(Profile!$E$2:$E$17521,Profile!$B$2:$B$17521,$B367,Profile!$C$2:$C$17521,BI$8))*$C$9</f>
        <v>0</v>
      </c>
      <c r="BJ367" s="162">
        <f>(SUMIFS(Profile!$E$2:$E$17521,Profile!$B$2:$B$17521,$B367,Profile!$C$2:$C$17521,BJ$8))*$C$9</f>
        <v>0</v>
      </c>
      <c r="BK367" s="162">
        <f>(SUMIFS(Profile!$E$2:$E$17521,Profile!$B$2:$B$17521,$B367,Profile!$C$2:$C$17521,BK$8))*$C$9</f>
        <v>0</v>
      </c>
      <c r="BL367" s="162">
        <f>(SUMIFS(Profile!$E$2:$E$17521,Profile!$B$2:$B$17521,$B367,Profile!$C$2:$C$17521,BL$8))*$C$9</f>
        <v>0</v>
      </c>
      <c r="BM367" s="162">
        <f>(SUMIFS(Profile!$E$2:$E$17521,Profile!$B$2:$B$17521,$B367,Profile!$C$2:$C$17521,BM$8))*$C$9</f>
        <v>0</v>
      </c>
      <c r="BN367" s="162">
        <f>(SUMIFS(Profile!$E$2:$E$17521,Profile!$B$2:$B$17521,$B367,Profile!$C$2:$C$17521,BN$8))*$C$9</f>
        <v>0</v>
      </c>
      <c r="BO367" s="162">
        <f>(SUMIFS(Profile!$E$2:$E$17521,Profile!$B$2:$B$17521,$B367,Profile!$C$2:$C$17521,BO$8))*$C$9</f>
        <v>0</v>
      </c>
      <c r="BP367" s="162">
        <f>(SUMIFS(Profile!$E$2:$E$17521,Profile!$B$2:$B$17521,$B367,Profile!$C$2:$C$17521,BP$8))*$C$9</f>
        <v>0</v>
      </c>
      <c r="BQ367" s="162">
        <f>(SUMIFS(Profile!$E$2:$E$17521,Profile!$B$2:$B$17521,$B367,Profile!$C$2:$C$17521,BQ$8))*$C$9</f>
        <v>0</v>
      </c>
      <c r="BR367" s="162">
        <f>(SUMIFS(Profile!$E$2:$E$17521,Profile!$B$2:$B$17521,$B367,Profile!$C$2:$C$17521,BR$8))*$C$9</f>
        <v>0</v>
      </c>
      <c r="BS367" s="162">
        <f>(SUMIFS(Profile!$E$2:$E$17521,Profile!$B$2:$B$17521,$B367,Profile!$C$2:$C$17521,BS$8))*$C$9</f>
        <v>0</v>
      </c>
      <c r="BT367" s="162">
        <f>(SUMIFS(Profile!$E$2:$E$17521,Profile!$B$2:$B$17521,$B367,Profile!$C$2:$C$17521,BT$8))*$C$9</f>
        <v>0</v>
      </c>
      <c r="BU367" s="162">
        <f>(SUMIFS(Profile!$E$2:$E$17521,Profile!$B$2:$B$17521,$B367,Profile!$C$2:$C$17521,BU$8))*$C$9</f>
        <v>0</v>
      </c>
      <c r="BV367" s="162">
        <f>(SUMIFS(Profile!$E$2:$E$17521,Profile!$B$2:$B$17521,$B367,Profile!$C$2:$C$17521,BV$8))*$C$9</f>
        <v>0</v>
      </c>
      <c r="BW367" s="162">
        <f>(SUMIFS(Profile!$E$2:$E$17521,Profile!$B$2:$B$17521,$B367,Profile!$C$2:$C$17521,BW$8))*$C$9</f>
        <v>0</v>
      </c>
      <c r="BX367" s="162">
        <f>(SUMIFS(Profile!$E$2:$E$17521,Profile!$B$2:$B$17521,$B367,Profile!$C$2:$C$17521,BX$8))*$C$9</f>
        <v>0</v>
      </c>
      <c r="BY367" s="162">
        <f>(SUMIFS(Profile!$E$2:$E$17521,Profile!$B$2:$B$17521,$B367,Profile!$C$2:$C$17521,BY$8))*$C$9</f>
        <v>0</v>
      </c>
      <c r="BZ367" s="162">
        <f>(SUMIFS(Profile!$E$2:$E$17521,Profile!$B$2:$B$17521,$B367,Profile!$C$2:$C$17521,BZ$8))*$C$9</f>
        <v>0</v>
      </c>
      <c r="CA367" s="162">
        <f>(SUMIFS(Profile!$E$2:$E$17521,Profile!$B$2:$B$17521,$B367,Profile!$C$2:$C$17521,CA$8))*$C$9</f>
        <v>0</v>
      </c>
      <c r="CB367" s="162">
        <f>(SUMIFS(Profile!$E$2:$E$17521,Profile!$B$2:$B$17521,$B367,Profile!$C$2:$C$17521,CB$8))*$C$9</f>
        <v>0</v>
      </c>
      <c r="CC367" s="162">
        <f>(SUMIFS(Profile!$E$2:$E$17521,Profile!$B$2:$B$17521,$B367,Profile!$C$2:$C$17521,CC$8))*$C$9</f>
        <v>0</v>
      </c>
      <c r="CD367" s="162">
        <f>(SUMIFS(Profile!$E$2:$E$17521,Profile!$B$2:$B$17521,$B367,Profile!$C$2:$C$17521,CD$8))*$C$9</f>
        <v>0</v>
      </c>
      <c r="CE367" s="162">
        <f>(SUMIFS(Profile!$E$2:$E$17521,Profile!$B$2:$B$17521,$B367,Profile!$C$2:$C$17521,CE$8))*$C$9</f>
        <v>0</v>
      </c>
      <c r="CF367" s="162">
        <f>(SUMIFS(Profile!$E$2:$E$17521,Profile!$B$2:$B$17521,$B367,Profile!$C$2:$C$17521,CF$8))*$C$9</f>
        <v>0</v>
      </c>
      <c r="CG367" s="162">
        <f>(SUMIFS(Profile!$E$2:$E$17521,Profile!$B$2:$B$17521,$B367,Profile!$C$2:$C$17521,CG$8))*$C$9</f>
        <v>0</v>
      </c>
      <c r="CH367" s="162">
        <f>(SUMIFS(Profile!$E$2:$E$17521,Profile!$B$2:$B$17521,$B367,Profile!$C$2:$C$17521,CH$8))*$C$9</f>
        <v>0</v>
      </c>
      <c r="CI367" s="162">
        <f>(SUMIFS(Profile!$E$2:$E$17521,Profile!$B$2:$B$17521,$B367,Profile!$C$2:$C$17521,CI$8))*$C$9</f>
        <v>0</v>
      </c>
      <c r="CJ367" s="162">
        <f>(SUMIFS(Profile!$E$2:$E$17521,Profile!$B$2:$B$17521,$B367,Profile!$C$2:$C$17521,CJ$8))*$C$9</f>
        <v>0</v>
      </c>
      <c r="CK367" s="162">
        <f>(SUMIFS(Profile!$E$2:$E$17521,Profile!$B$2:$B$17521,$B367,Profile!$C$2:$C$17521,CK$8))*$C$9</f>
        <v>0</v>
      </c>
      <c r="CL367" s="162">
        <f>(SUMIFS(Profile!$E$2:$E$17521,Profile!$B$2:$B$17521,$B367,Profile!$C$2:$C$17521,CL$8))*$C$9</f>
        <v>0</v>
      </c>
      <c r="CM367" s="162">
        <f>(SUMIFS(Profile!$E$2:$E$17521,Profile!$B$2:$B$17521,$B367,Profile!$C$2:$C$17521,CM$8))*$C$9</f>
        <v>0</v>
      </c>
      <c r="CN367" s="162">
        <f>(SUMIFS(Profile!$E$2:$E$17521,Profile!$B$2:$B$17521,$B367,Profile!$C$2:$C$17521,CN$8))*$C$9</f>
        <v>0</v>
      </c>
      <c r="CO367" s="162">
        <f>(SUMIFS(Profile!$E$2:$E$17521,Profile!$B$2:$B$17521,$B367,Profile!$C$2:$C$17521,CO$8))*$C$9</f>
        <v>0</v>
      </c>
      <c r="CP367" s="162">
        <f>(SUMIFS(Profile!$E$2:$E$17521,Profile!$B$2:$B$17521,$B367,Profile!$C$2:$C$17521,CP$8))*$C$9</f>
        <v>0</v>
      </c>
      <c r="CQ367" s="162">
        <f>(SUMIFS(Profile!$E$2:$E$17521,Profile!$B$2:$B$17521,$B367,Profile!$C$2:$C$17521,CQ$8))*$C$9</f>
        <v>0</v>
      </c>
      <c r="CR367" s="162">
        <f>(SUMIFS(Profile!$E$2:$E$17521,Profile!$B$2:$B$17521,$B367,Profile!$C$2:$C$17521,CR$8))*$C$9</f>
        <v>0</v>
      </c>
      <c r="CS367" s="162">
        <f>(SUMIFS(Profile!$E$2:$E$17521,Profile!$B$2:$B$17521,$B367,Profile!$C$2:$C$17521,CS$8))*$C$9</f>
        <v>0</v>
      </c>
      <c r="CT367" s="162">
        <f>(SUMIFS(Profile!$E$2:$E$17521,Profile!$B$2:$B$17521,$B367,Profile!$C$2:$C$17521,CT$8))*$C$9</f>
        <v>0</v>
      </c>
      <c r="CU367" s="162">
        <f>(SUMIFS(Profile!$E$2:$E$17521,Profile!$B$2:$B$17521,$B367,Profile!$C$2:$C$17521,CU$8))*$C$9</f>
        <v>0</v>
      </c>
      <c r="CV367" s="162">
        <f>(SUMIFS(Profile!$E$2:$E$17521,Profile!$B$2:$B$17521,$B367,Profile!$C$2:$C$17521,CV$8))*$C$9</f>
        <v>0</v>
      </c>
      <c r="CW367" s="162">
        <f>(SUMIFS(Profile!$E$2:$E$17521,Profile!$B$2:$B$17521,$B367,Profile!$C$2:$C$17521,CW$8))*$C$9</f>
        <v>0</v>
      </c>
      <c r="CX367" s="162">
        <f t="shared" si="11"/>
        <v>0</v>
      </c>
      <c r="CY367" s="162">
        <f t="shared" ref="CY367:ET367" si="1796">MAX(BB367-E367,0)</f>
        <v>0</v>
      </c>
      <c r="CZ367" s="162">
        <f t="shared" si="1796"/>
        <v>0</v>
      </c>
      <c r="DA367" s="162">
        <f t="shared" si="1796"/>
        <v>0</v>
      </c>
      <c r="DB367" s="162">
        <f t="shared" si="1796"/>
        <v>0</v>
      </c>
      <c r="DC367" s="162">
        <f t="shared" si="1796"/>
        <v>0</v>
      </c>
      <c r="DD367" s="162">
        <f t="shared" si="1796"/>
        <v>0</v>
      </c>
      <c r="DE367" s="162">
        <f t="shared" si="1796"/>
        <v>0</v>
      </c>
      <c r="DF367" s="162">
        <f t="shared" si="1796"/>
        <v>0</v>
      </c>
      <c r="DG367" s="162">
        <f t="shared" si="1796"/>
        <v>0</v>
      </c>
      <c r="DH367" s="162">
        <f t="shared" si="1796"/>
        <v>0</v>
      </c>
      <c r="DI367" s="162">
        <f t="shared" si="1796"/>
        <v>0</v>
      </c>
      <c r="DJ367" s="162">
        <f t="shared" si="1796"/>
        <v>0</v>
      </c>
      <c r="DK367" s="162">
        <f t="shared" si="1796"/>
        <v>0</v>
      </c>
      <c r="DL367" s="162">
        <f t="shared" si="1796"/>
        <v>0</v>
      </c>
      <c r="DM367" s="162">
        <f t="shared" si="1796"/>
        <v>0</v>
      </c>
      <c r="DN367" s="162">
        <f t="shared" si="1796"/>
        <v>0</v>
      </c>
      <c r="DO367" s="162">
        <f t="shared" si="1796"/>
        <v>0</v>
      </c>
      <c r="DP367" s="162">
        <f t="shared" si="1796"/>
        <v>0</v>
      </c>
      <c r="DQ367" s="162">
        <f t="shared" si="1796"/>
        <v>0</v>
      </c>
      <c r="DR367" s="162">
        <f t="shared" si="1796"/>
        <v>0</v>
      </c>
      <c r="DS367" s="162">
        <f t="shared" si="1796"/>
        <v>0</v>
      </c>
      <c r="DT367" s="162">
        <f t="shared" si="1796"/>
        <v>0</v>
      </c>
      <c r="DU367" s="162">
        <f t="shared" si="1796"/>
        <v>0</v>
      </c>
      <c r="DV367" s="162">
        <f t="shared" si="1796"/>
        <v>0</v>
      </c>
      <c r="DW367" s="162">
        <f t="shared" si="1796"/>
        <v>0</v>
      </c>
      <c r="DX367" s="162">
        <f t="shared" si="1796"/>
        <v>0</v>
      </c>
      <c r="DY367" s="162">
        <f t="shared" si="1796"/>
        <v>0</v>
      </c>
      <c r="DZ367" s="162">
        <f t="shared" si="1796"/>
        <v>0</v>
      </c>
      <c r="EA367" s="162">
        <f t="shared" si="1796"/>
        <v>0</v>
      </c>
      <c r="EB367" s="162">
        <f t="shared" si="1796"/>
        <v>0</v>
      </c>
      <c r="EC367" s="162">
        <f t="shared" si="1796"/>
        <v>0</v>
      </c>
      <c r="ED367" s="162">
        <f t="shared" si="1796"/>
        <v>0</v>
      </c>
      <c r="EE367" s="162">
        <f t="shared" si="1796"/>
        <v>0</v>
      </c>
      <c r="EF367" s="162">
        <f t="shared" si="1796"/>
        <v>0</v>
      </c>
      <c r="EG367" s="162">
        <f t="shared" si="1796"/>
        <v>0</v>
      </c>
      <c r="EH367" s="162">
        <f t="shared" si="1796"/>
        <v>0</v>
      </c>
      <c r="EI367" s="162">
        <f t="shared" si="1796"/>
        <v>0</v>
      </c>
      <c r="EJ367" s="162">
        <f t="shared" si="1796"/>
        <v>0</v>
      </c>
      <c r="EK367" s="162">
        <f t="shared" si="1796"/>
        <v>0</v>
      </c>
      <c r="EL367" s="162">
        <f t="shared" si="1796"/>
        <v>0</v>
      </c>
      <c r="EM367" s="162">
        <f t="shared" si="1796"/>
        <v>0</v>
      </c>
      <c r="EN367" s="162">
        <f t="shared" si="1796"/>
        <v>0</v>
      </c>
      <c r="EO367" s="162">
        <f t="shared" si="1796"/>
        <v>0</v>
      </c>
      <c r="EP367" s="162">
        <f t="shared" si="1796"/>
        <v>0</v>
      </c>
      <c r="EQ367" s="162">
        <f t="shared" si="1796"/>
        <v>0</v>
      </c>
      <c r="ER367" s="162">
        <f t="shared" si="1796"/>
        <v>0</v>
      </c>
      <c r="ES367" s="162">
        <f t="shared" si="1796"/>
        <v>0</v>
      </c>
      <c r="ET367" s="162">
        <f t="shared" si="1796"/>
        <v>0</v>
      </c>
      <c r="EU367" s="162">
        <f t="shared" si="13"/>
        <v>0</v>
      </c>
      <c r="EV367" s="162">
        <f t="shared" ref="EV367:GQ367" si="1797">BB367-CY367</f>
        <v>0</v>
      </c>
      <c r="EW367" s="162">
        <f t="shared" si="1797"/>
        <v>0</v>
      </c>
      <c r="EX367" s="162">
        <f t="shared" si="1797"/>
        <v>0</v>
      </c>
      <c r="EY367" s="162">
        <f t="shared" si="1797"/>
        <v>0</v>
      </c>
      <c r="EZ367" s="162">
        <f t="shared" si="1797"/>
        <v>0</v>
      </c>
      <c r="FA367" s="162">
        <f t="shared" si="1797"/>
        <v>0</v>
      </c>
      <c r="FB367" s="162">
        <f t="shared" si="1797"/>
        <v>0</v>
      </c>
      <c r="FC367" s="162">
        <f t="shared" si="1797"/>
        <v>0</v>
      </c>
      <c r="FD367" s="162">
        <f t="shared" si="1797"/>
        <v>0</v>
      </c>
      <c r="FE367" s="162">
        <f t="shared" si="1797"/>
        <v>0</v>
      </c>
      <c r="FF367" s="162">
        <f t="shared" si="1797"/>
        <v>0</v>
      </c>
      <c r="FG367" s="162">
        <f t="shared" si="1797"/>
        <v>0</v>
      </c>
      <c r="FH367" s="162">
        <f t="shared" si="1797"/>
        <v>0</v>
      </c>
      <c r="FI367" s="162">
        <f t="shared" si="1797"/>
        <v>0</v>
      </c>
      <c r="FJ367" s="162">
        <f t="shared" si="1797"/>
        <v>0</v>
      </c>
      <c r="FK367" s="162">
        <f t="shared" si="1797"/>
        <v>0</v>
      </c>
      <c r="FL367" s="162">
        <f t="shared" si="1797"/>
        <v>0</v>
      </c>
      <c r="FM367" s="162">
        <f t="shared" si="1797"/>
        <v>0</v>
      </c>
      <c r="FN367" s="162">
        <f t="shared" si="1797"/>
        <v>0</v>
      </c>
      <c r="FO367" s="162">
        <f t="shared" si="1797"/>
        <v>0</v>
      </c>
      <c r="FP367" s="162">
        <f t="shared" si="1797"/>
        <v>0</v>
      </c>
      <c r="FQ367" s="162">
        <f t="shared" si="1797"/>
        <v>0</v>
      </c>
      <c r="FR367" s="162">
        <f t="shared" si="1797"/>
        <v>0</v>
      </c>
      <c r="FS367" s="162">
        <f t="shared" si="1797"/>
        <v>0</v>
      </c>
      <c r="FT367" s="162">
        <f t="shared" si="1797"/>
        <v>0</v>
      </c>
      <c r="FU367" s="162">
        <f t="shared" si="1797"/>
        <v>0</v>
      </c>
      <c r="FV367" s="162">
        <f t="shared" si="1797"/>
        <v>0</v>
      </c>
      <c r="FW367" s="162">
        <f t="shared" si="1797"/>
        <v>0</v>
      </c>
      <c r="FX367" s="162">
        <f t="shared" si="1797"/>
        <v>0</v>
      </c>
      <c r="FY367" s="162">
        <f t="shared" si="1797"/>
        <v>0</v>
      </c>
      <c r="FZ367" s="162">
        <f t="shared" si="1797"/>
        <v>0</v>
      </c>
      <c r="GA367" s="162">
        <f t="shared" si="1797"/>
        <v>0</v>
      </c>
      <c r="GB367" s="162">
        <f t="shared" si="1797"/>
        <v>0</v>
      </c>
      <c r="GC367" s="162">
        <f t="shared" si="1797"/>
        <v>0</v>
      </c>
      <c r="GD367" s="162">
        <f t="shared" si="1797"/>
        <v>0</v>
      </c>
      <c r="GE367" s="162">
        <f t="shared" si="1797"/>
        <v>0</v>
      </c>
      <c r="GF367" s="162">
        <f t="shared" si="1797"/>
        <v>0</v>
      </c>
      <c r="GG367" s="162">
        <f t="shared" si="1797"/>
        <v>0</v>
      </c>
      <c r="GH367" s="162">
        <f t="shared" si="1797"/>
        <v>0</v>
      </c>
      <c r="GI367" s="162">
        <f t="shared" si="1797"/>
        <v>0</v>
      </c>
      <c r="GJ367" s="162">
        <f t="shared" si="1797"/>
        <v>0</v>
      </c>
      <c r="GK367" s="162">
        <f t="shared" si="1797"/>
        <v>0</v>
      </c>
      <c r="GL367" s="162">
        <f t="shared" si="1797"/>
        <v>0</v>
      </c>
      <c r="GM367" s="162">
        <f t="shared" si="1797"/>
        <v>0</v>
      </c>
      <c r="GN367" s="162">
        <f t="shared" si="1797"/>
        <v>0</v>
      </c>
      <c r="GO367" s="162">
        <f t="shared" si="1797"/>
        <v>0</v>
      </c>
      <c r="GP367" s="162">
        <f t="shared" si="1797"/>
        <v>0</v>
      </c>
      <c r="GQ367" s="162">
        <f t="shared" si="1797"/>
        <v>0</v>
      </c>
      <c r="GR367" s="162">
        <f t="shared" si="15"/>
        <v>0</v>
      </c>
      <c r="GS367" s="162">
        <f t="shared" ref="GS367:IN367" si="1798">E367-EV367</f>
        <v>0</v>
      </c>
      <c r="GT367" s="162">
        <f t="shared" si="1798"/>
        <v>0</v>
      </c>
      <c r="GU367" s="162">
        <f t="shared" si="1798"/>
        <v>0</v>
      </c>
      <c r="GV367" s="162">
        <f t="shared" si="1798"/>
        <v>0</v>
      </c>
      <c r="GW367" s="162">
        <f t="shared" si="1798"/>
        <v>0</v>
      </c>
      <c r="GX367" s="162">
        <f t="shared" si="1798"/>
        <v>0</v>
      </c>
      <c r="GY367" s="162">
        <f t="shared" si="1798"/>
        <v>0</v>
      </c>
      <c r="GZ367" s="162">
        <f t="shared" si="1798"/>
        <v>0</v>
      </c>
      <c r="HA367" s="162">
        <f t="shared" si="1798"/>
        <v>0</v>
      </c>
      <c r="HB367" s="162">
        <f t="shared" si="1798"/>
        <v>0</v>
      </c>
      <c r="HC367" s="162">
        <f t="shared" si="1798"/>
        <v>0</v>
      </c>
      <c r="HD367" s="162">
        <f t="shared" si="1798"/>
        <v>0</v>
      </c>
      <c r="HE367" s="162">
        <f t="shared" si="1798"/>
        <v>0</v>
      </c>
      <c r="HF367" s="162">
        <f t="shared" si="1798"/>
        <v>0</v>
      </c>
      <c r="HG367" s="162">
        <f t="shared" si="1798"/>
        <v>0</v>
      </c>
      <c r="HH367" s="162">
        <f t="shared" si="1798"/>
        <v>0</v>
      </c>
      <c r="HI367" s="162">
        <f t="shared" si="1798"/>
        <v>0</v>
      </c>
      <c r="HJ367" s="162">
        <f t="shared" si="1798"/>
        <v>0</v>
      </c>
      <c r="HK367" s="162">
        <f t="shared" si="1798"/>
        <v>0</v>
      </c>
      <c r="HL367" s="162">
        <f t="shared" si="1798"/>
        <v>0</v>
      </c>
      <c r="HM367" s="162">
        <f t="shared" si="1798"/>
        <v>0</v>
      </c>
      <c r="HN367" s="162">
        <f t="shared" si="1798"/>
        <v>0</v>
      </c>
      <c r="HO367" s="162">
        <f t="shared" si="1798"/>
        <v>0</v>
      </c>
      <c r="HP367" s="162">
        <f t="shared" si="1798"/>
        <v>0</v>
      </c>
      <c r="HQ367" s="162">
        <f t="shared" si="1798"/>
        <v>0</v>
      </c>
      <c r="HR367" s="162">
        <f t="shared" si="1798"/>
        <v>0</v>
      </c>
      <c r="HS367" s="162">
        <f t="shared" si="1798"/>
        <v>0</v>
      </c>
      <c r="HT367" s="162">
        <f t="shared" si="1798"/>
        <v>0</v>
      </c>
      <c r="HU367" s="162">
        <f t="shared" si="1798"/>
        <v>0</v>
      </c>
      <c r="HV367" s="162">
        <f t="shared" si="1798"/>
        <v>0</v>
      </c>
      <c r="HW367" s="162">
        <f t="shared" si="1798"/>
        <v>0</v>
      </c>
      <c r="HX367" s="162">
        <f t="shared" si="1798"/>
        <v>0</v>
      </c>
      <c r="HY367" s="162">
        <f t="shared" si="1798"/>
        <v>0</v>
      </c>
      <c r="HZ367" s="162">
        <f t="shared" si="1798"/>
        <v>0</v>
      </c>
      <c r="IA367" s="162">
        <f t="shared" si="1798"/>
        <v>0</v>
      </c>
      <c r="IB367" s="162">
        <f t="shared" si="1798"/>
        <v>0</v>
      </c>
      <c r="IC367" s="162">
        <f t="shared" si="1798"/>
        <v>0</v>
      </c>
      <c r="ID367" s="162">
        <f t="shared" si="1798"/>
        <v>0</v>
      </c>
      <c r="IE367" s="162">
        <f t="shared" si="1798"/>
        <v>0</v>
      </c>
      <c r="IF367" s="162">
        <f t="shared" si="1798"/>
        <v>0</v>
      </c>
      <c r="IG367" s="162">
        <f t="shared" si="1798"/>
        <v>0</v>
      </c>
      <c r="IH367" s="162">
        <f t="shared" si="1798"/>
        <v>0</v>
      </c>
      <c r="II367" s="162">
        <f t="shared" si="1798"/>
        <v>0</v>
      </c>
      <c r="IJ367" s="162">
        <f t="shared" si="1798"/>
        <v>0</v>
      </c>
      <c r="IK367" s="162">
        <f t="shared" si="1798"/>
        <v>0</v>
      </c>
      <c r="IL367" s="162">
        <f t="shared" si="1798"/>
        <v>0</v>
      </c>
      <c r="IM367" s="162">
        <f t="shared" si="1798"/>
        <v>0</v>
      </c>
      <c r="IN367" s="162">
        <f t="shared" si="1798"/>
        <v>0</v>
      </c>
      <c r="IO367" s="162">
        <f t="shared" si="17"/>
        <v>0</v>
      </c>
      <c r="IP367" s="162">
        <f t="shared" si="23"/>
        <v>0</v>
      </c>
      <c r="IQ367" s="162">
        <f t="shared" ref="IQ367:KK367" si="1799">MAX((MIN(CZ367+IP367,$IO$7))-GT367,0)</f>
        <v>0</v>
      </c>
      <c r="IR367" s="162">
        <f t="shared" si="1799"/>
        <v>0</v>
      </c>
      <c r="IS367" s="162">
        <f t="shared" si="1799"/>
        <v>0</v>
      </c>
      <c r="IT367" s="162">
        <f t="shared" si="1799"/>
        <v>0</v>
      </c>
      <c r="IU367" s="162">
        <f t="shared" si="1799"/>
        <v>0</v>
      </c>
      <c r="IV367" s="162">
        <f t="shared" si="1799"/>
        <v>0</v>
      </c>
      <c r="IW367" s="162">
        <f t="shared" si="1799"/>
        <v>0</v>
      </c>
      <c r="IX367" s="162">
        <f t="shared" si="1799"/>
        <v>0</v>
      </c>
      <c r="IY367" s="162">
        <f t="shared" si="1799"/>
        <v>0</v>
      </c>
      <c r="IZ367" s="162">
        <f t="shared" si="1799"/>
        <v>0</v>
      </c>
      <c r="JA367" s="162">
        <f t="shared" si="1799"/>
        <v>0</v>
      </c>
      <c r="JB367" s="162">
        <f t="shared" si="1799"/>
        <v>0</v>
      </c>
      <c r="JC367" s="162">
        <f t="shared" si="1799"/>
        <v>0</v>
      </c>
      <c r="JD367" s="162">
        <f t="shared" si="1799"/>
        <v>0</v>
      </c>
      <c r="JE367" s="162">
        <f t="shared" si="1799"/>
        <v>0</v>
      </c>
      <c r="JF367" s="162">
        <f t="shared" si="1799"/>
        <v>0</v>
      </c>
      <c r="JG367" s="162">
        <f t="shared" si="1799"/>
        <v>0</v>
      </c>
      <c r="JH367" s="162">
        <f t="shared" si="1799"/>
        <v>0</v>
      </c>
      <c r="JI367" s="162">
        <f t="shared" si="1799"/>
        <v>0</v>
      </c>
      <c r="JJ367" s="162">
        <f t="shared" si="1799"/>
        <v>0</v>
      </c>
      <c r="JK367" s="162">
        <f t="shared" si="1799"/>
        <v>0</v>
      </c>
      <c r="JL367" s="162">
        <f t="shared" si="1799"/>
        <v>0</v>
      </c>
      <c r="JM367" s="162">
        <f t="shared" si="1799"/>
        <v>0</v>
      </c>
      <c r="JN367" s="162">
        <f t="shared" si="1799"/>
        <v>0</v>
      </c>
      <c r="JO367" s="162">
        <f t="shared" si="1799"/>
        <v>0</v>
      </c>
      <c r="JP367" s="162">
        <f t="shared" si="1799"/>
        <v>0</v>
      </c>
      <c r="JQ367" s="162">
        <f t="shared" si="1799"/>
        <v>0</v>
      </c>
      <c r="JR367" s="162">
        <f t="shared" si="1799"/>
        <v>0</v>
      </c>
      <c r="JS367" s="162">
        <f t="shared" si="1799"/>
        <v>0</v>
      </c>
      <c r="JT367" s="162">
        <f t="shared" si="1799"/>
        <v>0</v>
      </c>
      <c r="JU367" s="162">
        <f t="shared" si="1799"/>
        <v>0</v>
      </c>
      <c r="JV367" s="162">
        <f t="shared" si="1799"/>
        <v>0</v>
      </c>
      <c r="JW367" s="162">
        <f t="shared" si="1799"/>
        <v>0</v>
      </c>
      <c r="JX367" s="162">
        <f t="shared" si="1799"/>
        <v>0</v>
      </c>
      <c r="JY367" s="162">
        <f t="shared" si="1799"/>
        <v>0</v>
      </c>
      <c r="JZ367" s="162">
        <f t="shared" si="1799"/>
        <v>0</v>
      </c>
      <c r="KA367" s="162">
        <f t="shared" si="1799"/>
        <v>0</v>
      </c>
      <c r="KB367" s="162">
        <f t="shared" si="1799"/>
        <v>0</v>
      </c>
      <c r="KC367" s="162">
        <f t="shared" si="1799"/>
        <v>0</v>
      </c>
      <c r="KD367" s="162">
        <f t="shared" si="1799"/>
        <v>0</v>
      </c>
      <c r="KE367" s="162">
        <f t="shared" si="1799"/>
        <v>0</v>
      </c>
      <c r="KF367" s="162">
        <f t="shared" si="1799"/>
        <v>0</v>
      </c>
      <c r="KG367" s="162">
        <f t="shared" si="1799"/>
        <v>0</v>
      </c>
      <c r="KH367" s="162">
        <f t="shared" si="1799"/>
        <v>0</v>
      </c>
      <c r="KI367" s="162">
        <f t="shared" si="1799"/>
        <v>0</v>
      </c>
      <c r="KJ367" s="162">
        <f t="shared" si="1799"/>
        <v>0</v>
      </c>
      <c r="KK367" s="162">
        <f t="shared" si="1799"/>
        <v>0</v>
      </c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N367" s="1"/>
    </row>
    <row r="368" ht="14.25" customHeight="1" spans="1:326" x14ac:dyDescent="0.25">
      <c r="A368" s="1">
        <v>12</v>
      </c>
      <c r="B368" s="1">
        <f t="shared" ref="B368:C368" si="1800">B367+1</f>
        <v>358</v>
      </c>
      <c r="C368" s="232">
        <f t="shared" si="1800"/>
        <v>43823</v>
      </c>
      <c r="D368" s="162">
        <f t="shared" si="9"/>
        <v>0</v>
      </c>
      <c r="E368" s="162">
        <f>(SUMIFS(Profile!$F$2:$F$17521,Profile!$B$2:$B$17521,$B368,Profile!$C$2:$C$17521,E$8))*$C$6</f>
        <v>0</v>
      </c>
      <c r="F368" s="162">
        <f>(SUMIFS(Profile!$F$2:$F$17521,Profile!$B$2:$B$17521,$B368,Profile!$C$2:$C$17521,F$8))*$C$6</f>
        <v>0</v>
      </c>
      <c r="G368" s="162">
        <f>(SUMIFS(Profile!$F$2:$F$17521,Profile!$B$2:$B$17521,$B368,Profile!$C$2:$C$17521,G$8))*$C$6</f>
        <v>0</v>
      </c>
      <c r="H368" s="162">
        <f>(SUMIFS(Profile!$F$2:$F$17521,Profile!$B$2:$B$17521,$B368,Profile!$C$2:$C$17521,H$8))*$C$6</f>
        <v>0</v>
      </c>
      <c r="I368" s="162">
        <f>(SUMIFS(Profile!$F$2:$F$17521,Profile!$B$2:$B$17521,$B368,Profile!$C$2:$C$17521,I$8))*$C$6</f>
        <v>0</v>
      </c>
      <c r="J368" s="162">
        <f>(SUMIFS(Profile!$F$2:$F$17521,Profile!$B$2:$B$17521,$B368,Profile!$C$2:$C$17521,J$8))*$C$6</f>
        <v>0</v>
      </c>
      <c r="K368" s="162">
        <f>(SUMIFS(Profile!$F$2:$F$17521,Profile!$B$2:$B$17521,$B368,Profile!$C$2:$C$17521,K$8))*$C$6</f>
        <v>0</v>
      </c>
      <c r="L368" s="162">
        <f>(SUMIFS(Profile!$F$2:$F$17521,Profile!$B$2:$B$17521,$B368,Profile!$C$2:$C$17521,L$8))*$C$6</f>
        <v>0</v>
      </c>
      <c r="M368" s="162">
        <f>(SUMIFS(Profile!$F$2:$F$17521,Profile!$B$2:$B$17521,$B368,Profile!$C$2:$C$17521,M$8))*$C$6</f>
        <v>0</v>
      </c>
      <c r="N368" s="162">
        <f>(SUMIFS(Profile!$F$2:$F$17521,Profile!$B$2:$B$17521,$B368,Profile!$C$2:$C$17521,N$8))*$C$6</f>
        <v>0</v>
      </c>
      <c r="O368" s="162">
        <f>(SUMIFS(Profile!$F$2:$F$17521,Profile!$B$2:$B$17521,$B368,Profile!$C$2:$C$17521,O$8))*$C$6</f>
        <v>0</v>
      </c>
      <c r="P368" s="162">
        <f>(SUMIFS(Profile!$F$2:$F$17521,Profile!$B$2:$B$17521,$B368,Profile!$C$2:$C$17521,P$8))*$C$6</f>
        <v>0</v>
      </c>
      <c r="Q368" s="162">
        <f>(SUMIFS(Profile!$F$2:$F$17521,Profile!$B$2:$B$17521,$B368,Profile!$C$2:$C$17521,Q$8))*$C$6</f>
        <v>0</v>
      </c>
      <c r="R368" s="162">
        <f>(SUMIFS(Profile!$F$2:$F$17521,Profile!$B$2:$B$17521,$B368,Profile!$C$2:$C$17521,R$8))*$C$6</f>
        <v>0</v>
      </c>
      <c r="S368" s="162">
        <f>(SUMIFS(Profile!$F$2:$F$17521,Profile!$B$2:$B$17521,$B368,Profile!$C$2:$C$17521,S$8))*$C$6</f>
        <v>0</v>
      </c>
      <c r="T368" s="162">
        <f>(SUMIFS(Profile!$F$2:$F$17521,Profile!$B$2:$B$17521,$B368,Profile!$C$2:$C$17521,T$8))*$C$6</f>
        <v>0</v>
      </c>
      <c r="U368" s="162">
        <f>(SUMIFS(Profile!$F$2:$F$17521,Profile!$B$2:$B$17521,$B368,Profile!$C$2:$C$17521,U$8))*$C$6</f>
        <v>0</v>
      </c>
      <c r="V368" s="162">
        <f>(SUMIFS(Profile!$F$2:$F$17521,Profile!$B$2:$B$17521,$B368,Profile!$C$2:$C$17521,V$8))*$C$6</f>
        <v>0</v>
      </c>
      <c r="W368" s="162">
        <f>(SUMIFS(Profile!$F$2:$F$17521,Profile!$B$2:$B$17521,$B368,Profile!$C$2:$C$17521,W$8))*$C$6</f>
        <v>0</v>
      </c>
      <c r="X368" s="162">
        <f>(SUMIFS(Profile!$F$2:$F$17521,Profile!$B$2:$B$17521,$B368,Profile!$C$2:$C$17521,X$8))*$C$6</f>
        <v>0</v>
      </c>
      <c r="Y368" s="162">
        <f>(SUMIFS(Profile!$F$2:$F$17521,Profile!$B$2:$B$17521,$B368,Profile!$C$2:$C$17521,Y$8))*$C$6</f>
        <v>0</v>
      </c>
      <c r="Z368" s="162">
        <f>(SUMIFS(Profile!$F$2:$F$17521,Profile!$B$2:$B$17521,$B368,Profile!$C$2:$C$17521,Z$8))*$C$6</f>
        <v>0</v>
      </c>
      <c r="AA368" s="162">
        <f>(SUMIFS(Profile!$F$2:$F$17521,Profile!$B$2:$B$17521,$B368,Profile!$C$2:$C$17521,AA$8))*$C$6</f>
        <v>0</v>
      </c>
      <c r="AB368" s="162">
        <f>(SUMIFS(Profile!$F$2:$F$17521,Profile!$B$2:$B$17521,$B368,Profile!$C$2:$C$17521,AB$8))*$C$6</f>
        <v>0</v>
      </c>
      <c r="AC368" s="162">
        <f>(SUMIFS(Profile!$F$2:$F$17521,Profile!$B$2:$B$17521,$B368,Profile!$C$2:$C$17521,AC$8))*$C$6</f>
        <v>0</v>
      </c>
      <c r="AD368" s="162">
        <f>(SUMIFS(Profile!$F$2:$F$17521,Profile!$B$2:$B$17521,$B368,Profile!$C$2:$C$17521,AD$8))*$C$6</f>
        <v>0</v>
      </c>
      <c r="AE368" s="162">
        <f>(SUMIFS(Profile!$F$2:$F$17521,Profile!$B$2:$B$17521,$B368,Profile!$C$2:$C$17521,AE$8))*$C$6</f>
        <v>0</v>
      </c>
      <c r="AF368" s="162">
        <f>(SUMIFS(Profile!$F$2:$F$17521,Profile!$B$2:$B$17521,$B368,Profile!$C$2:$C$17521,AF$8))*$C$6</f>
        <v>0</v>
      </c>
      <c r="AG368" s="162">
        <f>(SUMIFS(Profile!$F$2:$F$17521,Profile!$B$2:$B$17521,$B368,Profile!$C$2:$C$17521,AG$8))*$C$6</f>
        <v>0</v>
      </c>
      <c r="AH368" s="162">
        <f>(SUMIFS(Profile!$F$2:$F$17521,Profile!$B$2:$B$17521,$B368,Profile!$C$2:$C$17521,AH$8))*$C$6</f>
        <v>0</v>
      </c>
      <c r="AI368" s="162">
        <f>(SUMIFS(Profile!$F$2:$F$17521,Profile!$B$2:$B$17521,$B368,Profile!$C$2:$C$17521,AI$8))*$C$6</f>
        <v>0</v>
      </c>
      <c r="AJ368" s="162">
        <f>(SUMIFS(Profile!$F$2:$F$17521,Profile!$B$2:$B$17521,$B368,Profile!$C$2:$C$17521,AJ$8))*$C$6</f>
        <v>0</v>
      </c>
      <c r="AK368" s="162">
        <f>(SUMIFS(Profile!$F$2:$F$17521,Profile!$B$2:$B$17521,$B368,Profile!$C$2:$C$17521,AK$8))*$C$6</f>
        <v>0</v>
      </c>
      <c r="AL368" s="162">
        <f>(SUMIFS(Profile!$F$2:$F$17521,Profile!$B$2:$B$17521,$B368,Profile!$C$2:$C$17521,AL$8))*$C$6</f>
        <v>0</v>
      </c>
      <c r="AM368" s="162">
        <f>(SUMIFS(Profile!$F$2:$F$17521,Profile!$B$2:$B$17521,$B368,Profile!$C$2:$C$17521,AM$8))*$C$6</f>
        <v>0</v>
      </c>
      <c r="AN368" s="162">
        <f>(SUMIFS(Profile!$F$2:$F$17521,Profile!$B$2:$B$17521,$B368,Profile!$C$2:$C$17521,AN$8))*$C$6</f>
        <v>0</v>
      </c>
      <c r="AO368" s="162">
        <f>(SUMIFS(Profile!$F$2:$F$17521,Profile!$B$2:$B$17521,$B368,Profile!$C$2:$C$17521,AO$8))*$C$6</f>
        <v>0</v>
      </c>
      <c r="AP368" s="162">
        <f>(SUMIFS(Profile!$F$2:$F$17521,Profile!$B$2:$B$17521,$B368,Profile!$C$2:$C$17521,AP$8))*$C$6</f>
        <v>0</v>
      </c>
      <c r="AQ368" s="162">
        <f>(SUMIFS(Profile!$F$2:$F$17521,Profile!$B$2:$B$17521,$B368,Profile!$C$2:$C$17521,AQ$8))*$C$6</f>
        <v>0</v>
      </c>
      <c r="AR368" s="162">
        <f>(SUMIFS(Profile!$F$2:$F$17521,Profile!$B$2:$B$17521,$B368,Profile!$C$2:$C$17521,AR$8))*$C$6</f>
        <v>0</v>
      </c>
      <c r="AS368" s="162">
        <f>(SUMIFS(Profile!$F$2:$F$17521,Profile!$B$2:$B$17521,$B368,Profile!$C$2:$C$17521,AS$8))*$C$6</f>
        <v>0</v>
      </c>
      <c r="AT368" s="162">
        <f>(SUMIFS(Profile!$F$2:$F$17521,Profile!$B$2:$B$17521,$B368,Profile!$C$2:$C$17521,AT$8))*$C$6</f>
        <v>0</v>
      </c>
      <c r="AU368" s="162">
        <f>(SUMIFS(Profile!$F$2:$F$17521,Profile!$B$2:$B$17521,$B368,Profile!$C$2:$C$17521,AU$8))*$C$6</f>
        <v>0</v>
      </c>
      <c r="AV368" s="162">
        <f>(SUMIFS(Profile!$F$2:$F$17521,Profile!$B$2:$B$17521,$B368,Profile!$C$2:$C$17521,AV$8))*$C$6</f>
        <v>0</v>
      </c>
      <c r="AW368" s="162">
        <f>(SUMIFS(Profile!$F$2:$F$17521,Profile!$B$2:$B$17521,$B368,Profile!$C$2:$C$17521,AW$8))*$C$6</f>
        <v>0</v>
      </c>
      <c r="AX368" s="162">
        <f>(SUMIFS(Profile!$F$2:$F$17521,Profile!$B$2:$B$17521,$B368,Profile!$C$2:$C$17521,AX$8))*$C$6</f>
        <v>0</v>
      </c>
      <c r="AY368" s="162">
        <f>(SUMIFS(Profile!$F$2:$F$17521,Profile!$B$2:$B$17521,$B368,Profile!$C$2:$C$17521,AY$8))*$C$6</f>
        <v>0</v>
      </c>
      <c r="AZ368" s="162">
        <f>(SUMIFS(Profile!$F$2:$F$17521,Profile!$B$2:$B$17521,$B368,Profile!$C$2:$C$17521,AZ$8))*$C$6</f>
        <v>0</v>
      </c>
      <c r="BA368" s="162">
        <f t="shared" si="10"/>
        <v>0</v>
      </c>
      <c r="BB368" s="162">
        <f>(SUMIFS(Profile!$E$2:$E$17521,Profile!$B$2:$B$17521,$B368,Profile!$C$2:$C$17521,BB$8))*$C$9</f>
        <v>0</v>
      </c>
      <c r="BC368" s="162">
        <f>(SUMIFS(Profile!$E$2:$E$17521,Profile!$B$2:$B$17521,$B368,Profile!$C$2:$C$17521,BC$8))*$C$9</f>
        <v>0</v>
      </c>
      <c r="BD368" s="162">
        <f>(SUMIFS(Profile!$E$2:$E$17521,Profile!$B$2:$B$17521,$B368,Profile!$C$2:$C$17521,BD$8))*$C$9</f>
        <v>0</v>
      </c>
      <c r="BE368" s="162">
        <f>(SUMIFS(Profile!$E$2:$E$17521,Profile!$B$2:$B$17521,$B368,Profile!$C$2:$C$17521,BE$8))*$C$9</f>
        <v>0</v>
      </c>
      <c r="BF368" s="162">
        <f>(SUMIFS(Profile!$E$2:$E$17521,Profile!$B$2:$B$17521,$B368,Profile!$C$2:$C$17521,BF$8))*$C$9</f>
        <v>0</v>
      </c>
      <c r="BG368" s="162">
        <f>(SUMIFS(Profile!$E$2:$E$17521,Profile!$B$2:$B$17521,$B368,Profile!$C$2:$C$17521,BG$8))*$C$9</f>
        <v>0</v>
      </c>
      <c r="BH368" s="162">
        <f>(SUMIFS(Profile!$E$2:$E$17521,Profile!$B$2:$B$17521,$B368,Profile!$C$2:$C$17521,BH$8))*$C$9</f>
        <v>0</v>
      </c>
      <c r="BI368" s="162">
        <f>(SUMIFS(Profile!$E$2:$E$17521,Profile!$B$2:$B$17521,$B368,Profile!$C$2:$C$17521,BI$8))*$C$9</f>
        <v>0</v>
      </c>
      <c r="BJ368" s="162">
        <f>(SUMIFS(Profile!$E$2:$E$17521,Profile!$B$2:$B$17521,$B368,Profile!$C$2:$C$17521,BJ$8))*$C$9</f>
        <v>0</v>
      </c>
      <c r="BK368" s="162">
        <f>(SUMIFS(Profile!$E$2:$E$17521,Profile!$B$2:$B$17521,$B368,Profile!$C$2:$C$17521,BK$8))*$C$9</f>
        <v>0</v>
      </c>
      <c r="BL368" s="162">
        <f>(SUMIFS(Profile!$E$2:$E$17521,Profile!$B$2:$B$17521,$B368,Profile!$C$2:$C$17521,BL$8))*$C$9</f>
        <v>0</v>
      </c>
      <c r="BM368" s="162">
        <f>(SUMIFS(Profile!$E$2:$E$17521,Profile!$B$2:$B$17521,$B368,Profile!$C$2:$C$17521,BM$8))*$C$9</f>
        <v>0</v>
      </c>
      <c r="BN368" s="162">
        <f>(SUMIFS(Profile!$E$2:$E$17521,Profile!$B$2:$B$17521,$B368,Profile!$C$2:$C$17521,BN$8))*$C$9</f>
        <v>0</v>
      </c>
      <c r="BO368" s="162">
        <f>(SUMIFS(Profile!$E$2:$E$17521,Profile!$B$2:$B$17521,$B368,Profile!$C$2:$C$17521,BO$8))*$C$9</f>
        <v>0</v>
      </c>
      <c r="BP368" s="162">
        <f>(SUMIFS(Profile!$E$2:$E$17521,Profile!$B$2:$B$17521,$B368,Profile!$C$2:$C$17521,BP$8))*$C$9</f>
        <v>0</v>
      </c>
      <c r="BQ368" s="162">
        <f>(SUMIFS(Profile!$E$2:$E$17521,Profile!$B$2:$B$17521,$B368,Profile!$C$2:$C$17521,BQ$8))*$C$9</f>
        <v>0</v>
      </c>
      <c r="BR368" s="162">
        <f>(SUMIFS(Profile!$E$2:$E$17521,Profile!$B$2:$B$17521,$B368,Profile!$C$2:$C$17521,BR$8))*$C$9</f>
        <v>0</v>
      </c>
      <c r="BS368" s="162">
        <f>(SUMIFS(Profile!$E$2:$E$17521,Profile!$B$2:$B$17521,$B368,Profile!$C$2:$C$17521,BS$8))*$C$9</f>
        <v>0</v>
      </c>
      <c r="BT368" s="162">
        <f>(SUMIFS(Profile!$E$2:$E$17521,Profile!$B$2:$B$17521,$B368,Profile!$C$2:$C$17521,BT$8))*$C$9</f>
        <v>0</v>
      </c>
      <c r="BU368" s="162">
        <f>(SUMIFS(Profile!$E$2:$E$17521,Profile!$B$2:$B$17521,$B368,Profile!$C$2:$C$17521,BU$8))*$C$9</f>
        <v>0</v>
      </c>
      <c r="BV368" s="162">
        <f>(SUMIFS(Profile!$E$2:$E$17521,Profile!$B$2:$B$17521,$B368,Profile!$C$2:$C$17521,BV$8))*$C$9</f>
        <v>0</v>
      </c>
      <c r="BW368" s="162">
        <f>(SUMIFS(Profile!$E$2:$E$17521,Profile!$B$2:$B$17521,$B368,Profile!$C$2:$C$17521,BW$8))*$C$9</f>
        <v>0</v>
      </c>
      <c r="BX368" s="162">
        <f>(SUMIFS(Profile!$E$2:$E$17521,Profile!$B$2:$B$17521,$B368,Profile!$C$2:$C$17521,BX$8))*$C$9</f>
        <v>0</v>
      </c>
      <c r="BY368" s="162">
        <f>(SUMIFS(Profile!$E$2:$E$17521,Profile!$B$2:$B$17521,$B368,Profile!$C$2:$C$17521,BY$8))*$C$9</f>
        <v>0</v>
      </c>
      <c r="BZ368" s="162">
        <f>(SUMIFS(Profile!$E$2:$E$17521,Profile!$B$2:$B$17521,$B368,Profile!$C$2:$C$17521,BZ$8))*$C$9</f>
        <v>0</v>
      </c>
      <c r="CA368" s="162">
        <f>(SUMIFS(Profile!$E$2:$E$17521,Profile!$B$2:$B$17521,$B368,Profile!$C$2:$C$17521,CA$8))*$C$9</f>
        <v>0</v>
      </c>
      <c r="CB368" s="162">
        <f>(SUMIFS(Profile!$E$2:$E$17521,Profile!$B$2:$B$17521,$B368,Profile!$C$2:$C$17521,CB$8))*$C$9</f>
        <v>0</v>
      </c>
      <c r="CC368" s="162">
        <f>(SUMIFS(Profile!$E$2:$E$17521,Profile!$B$2:$B$17521,$B368,Profile!$C$2:$C$17521,CC$8))*$C$9</f>
        <v>0</v>
      </c>
      <c r="CD368" s="162">
        <f>(SUMIFS(Profile!$E$2:$E$17521,Profile!$B$2:$B$17521,$B368,Profile!$C$2:$C$17521,CD$8))*$C$9</f>
        <v>0</v>
      </c>
      <c r="CE368" s="162">
        <f>(SUMIFS(Profile!$E$2:$E$17521,Profile!$B$2:$B$17521,$B368,Profile!$C$2:$C$17521,CE$8))*$C$9</f>
        <v>0</v>
      </c>
      <c r="CF368" s="162">
        <f>(SUMIFS(Profile!$E$2:$E$17521,Profile!$B$2:$B$17521,$B368,Profile!$C$2:$C$17521,CF$8))*$C$9</f>
        <v>0</v>
      </c>
      <c r="CG368" s="162">
        <f>(SUMIFS(Profile!$E$2:$E$17521,Profile!$B$2:$B$17521,$B368,Profile!$C$2:$C$17521,CG$8))*$C$9</f>
        <v>0</v>
      </c>
      <c r="CH368" s="162">
        <f>(SUMIFS(Profile!$E$2:$E$17521,Profile!$B$2:$B$17521,$B368,Profile!$C$2:$C$17521,CH$8))*$C$9</f>
        <v>0</v>
      </c>
      <c r="CI368" s="162">
        <f>(SUMIFS(Profile!$E$2:$E$17521,Profile!$B$2:$B$17521,$B368,Profile!$C$2:$C$17521,CI$8))*$C$9</f>
        <v>0</v>
      </c>
      <c r="CJ368" s="162">
        <f>(SUMIFS(Profile!$E$2:$E$17521,Profile!$B$2:$B$17521,$B368,Profile!$C$2:$C$17521,CJ$8))*$C$9</f>
        <v>0</v>
      </c>
      <c r="CK368" s="162">
        <f>(SUMIFS(Profile!$E$2:$E$17521,Profile!$B$2:$B$17521,$B368,Profile!$C$2:$C$17521,CK$8))*$C$9</f>
        <v>0</v>
      </c>
      <c r="CL368" s="162">
        <f>(SUMIFS(Profile!$E$2:$E$17521,Profile!$B$2:$B$17521,$B368,Profile!$C$2:$C$17521,CL$8))*$C$9</f>
        <v>0</v>
      </c>
      <c r="CM368" s="162">
        <f>(SUMIFS(Profile!$E$2:$E$17521,Profile!$B$2:$B$17521,$B368,Profile!$C$2:$C$17521,CM$8))*$C$9</f>
        <v>0</v>
      </c>
      <c r="CN368" s="162">
        <f>(SUMIFS(Profile!$E$2:$E$17521,Profile!$B$2:$B$17521,$B368,Profile!$C$2:$C$17521,CN$8))*$C$9</f>
        <v>0</v>
      </c>
      <c r="CO368" s="162">
        <f>(SUMIFS(Profile!$E$2:$E$17521,Profile!$B$2:$B$17521,$B368,Profile!$C$2:$C$17521,CO$8))*$C$9</f>
        <v>0</v>
      </c>
      <c r="CP368" s="162">
        <f>(SUMIFS(Profile!$E$2:$E$17521,Profile!$B$2:$B$17521,$B368,Profile!$C$2:$C$17521,CP$8))*$C$9</f>
        <v>0</v>
      </c>
      <c r="CQ368" s="162">
        <f>(SUMIFS(Profile!$E$2:$E$17521,Profile!$B$2:$B$17521,$B368,Profile!$C$2:$C$17521,CQ$8))*$C$9</f>
        <v>0</v>
      </c>
      <c r="CR368" s="162">
        <f>(SUMIFS(Profile!$E$2:$E$17521,Profile!$B$2:$B$17521,$B368,Profile!$C$2:$C$17521,CR$8))*$C$9</f>
        <v>0</v>
      </c>
      <c r="CS368" s="162">
        <f>(SUMIFS(Profile!$E$2:$E$17521,Profile!$B$2:$B$17521,$B368,Profile!$C$2:$C$17521,CS$8))*$C$9</f>
        <v>0</v>
      </c>
      <c r="CT368" s="162">
        <f>(SUMIFS(Profile!$E$2:$E$17521,Profile!$B$2:$B$17521,$B368,Profile!$C$2:$C$17521,CT$8))*$C$9</f>
        <v>0</v>
      </c>
      <c r="CU368" s="162">
        <f>(SUMIFS(Profile!$E$2:$E$17521,Profile!$B$2:$B$17521,$B368,Profile!$C$2:$C$17521,CU$8))*$C$9</f>
        <v>0</v>
      </c>
      <c r="CV368" s="162">
        <f>(SUMIFS(Profile!$E$2:$E$17521,Profile!$B$2:$B$17521,$B368,Profile!$C$2:$C$17521,CV$8))*$C$9</f>
        <v>0</v>
      </c>
      <c r="CW368" s="162">
        <f>(SUMIFS(Profile!$E$2:$E$17521,Profile!$B$2:$B$17521,$B368,Profile!$C$2:$C$17521,CW$8))*$C$9</f>
        <v>0</v>
      </c>
      <c r="CX368" s="162">
        <f t="shared" si="11"/>
        <v>0</v>
      </c>
      <c r="CY368" s="162">
        <f t="shared" ref="CY368:ET368" si="1801">MAX(BB368-E368,0)</f>
        <v>0</v>
      </c>
      <c r="CZ368" s="162">
        <f t="shared" si="1801"/>
        <v>0</v>
      </c>
      <c r="DA368" s="162">
        <f t="shared" si="1801"/>
        <v>0</v>
      </c>
      <c r="DB368" s="162">
        <f t="shared" si="1801"/>
        <v>0</v>
      </c>
      <c r="DC368" s="162">
        <f t="shared" si="1801"/>
        <v>0</v>
      </c>
      <c r="DD368" s="162">
        <f t="shared" si="1801"/>
        <v>0</v>
      </c>
      <c r="DE368" s="162">
        <f t="shared" si="1801"/>
        <v>0</v>
      </c>
      <c r="DF368" s="162">
        <f t="shared" si="1801"/>
        <v>0</v>
      </c>
      <c r="DG368" s="162">
        <f t="shared" si="1801"/>
        <v>0</v>
      </c>
      <c r="DH368" s="162">
        <f t="shared" si="1801"/>
        <v>0</v>
      </c>
      <c r="DI368" s="162">
        <f t="shared" si="1801"/>
        <v>0</v>
      </c>
      <c r="DJ368" s="162">
        <f t="shared" si="1801"/>
        <v>0</v>
      </c>
      <c r="DK368" s="162">
        <f t="shared" si="1801"/>
        <v>0</v>
      </c>
      <c r="DL368" s="162">
        <f t="shared" si="1801"/>
        <v>0</v>
      </c>
      <c r="DM368" s="162">
        <f t="shared" si="1801"/>
        <v>0</v>
      </c>
      <c r="DN368" s="162">
        <f t="shared" si="1801"/>
        <v>0</v>
      </c>
      <c r="DO368" s="162">
        <f t="shared" si="1801"/>
        <v>0</v>
      </c>
      <c r="DP368" s="162">
        <f t="shared" si="1801"/>
        <v>0</v>
      </c>
      <c r="DQ368" s="162">
        <f t="shared" si="1801"/>
        <v>0</v>
      </c>
      <c r="DR368" s="162">
        <f t="shared" si="1801"/>
        <v>0</v>
      </c>
      <c r="DS368" s="162">
        <f t="shared" si="1801"/>
        <v>0</v>
      </c>
      <c r="DT368" s="162">
        <f t="shared" si="1801"/>
        <v>0</v>
      </c>
      <c r="DU368" s="162">
        <f t="shared" si="1801"/>
        <v>0</v>
      </c>
      <c r="DV368" s="162">
        <f t="shared" si="1801"/>
        <v>0</v>
      </c>
      <c r="DW368" s="162">
        <f t="shared" si="1801"/>
        <v>0</v>
      </c>
      <c r="DX368" s="162">
        <f t="shared" si="1801"/>
        <v>0</v>
      </c>
      <c r="DY368" s="162">
        <f t="shared" si="1801"/>
        <v>0</v>
      </c>
      <c r="DZ368" s="162">
        <f t="shared" si="1801"/>
        <v>0</v>
      </c>
      <c r="EA368" s="162">
        <f t="shared" si="1801"/>
        <v>0</v>
      </c>
      <c r="EB368" s="162">
        <f t="shared" si="1801"/>
        <v>0</v>
      </c>
      <c r="EC368" s="162">
        <f t="shared" si="1801"/>
        <v>0</v>
      </c>
      <c r="ED368" s="162">
        <f t="shared" si="1801"/>
        <v>0</v>
      </c>
      <c r="EE368" s="162">
        <f t="shared" si="1801"/>
        <v>0</v>
      </c>
      <c r="EF368" s="162">
        <f t="shared" si="1801"/>
        <v>0</v>
      </c>
      <c r="EG368" s="162">
        <f t="shared" si="1801"/>
        <v>0</v>
      </c>
      <c r="EH368" s="162">
        <f t="shared" si="1801"/>
        <v>0</v>
      </c>
      <c r="EI368" s="162">
        <f t="shared" si="1801"/>
        <v>0</v>
      </c>
      <c r="EJ368" s="162">
        <f t="shared" si="1801"/>
        <v>0</v>
      </c>
      <c r="EK368" s="162">
        <f t="shared" si="1801"/>
        <v>0</v>
      </c>
      <c r="EL368" s="162">
        <f t="shared" si="1801"/>
        <v>0</v>
      </c>
      <c r="EM368" s="162">
        <f t="shared" si="1801"/>
        <v>0</v>
      </c>
      <c r="EN368" s="162">
        <f t="shared" si="1801"/>
        <v>0</v>
      </c>
      <c r="EO368" s="162">
        <f t="shared" si="1801"/>
        <v>0</v>
      </c>
      <c r="EP368" s="162">
        <f t="shared" si="1801"/>
        <v>0</v>
      </c>
      <c r="EQ368" s="162">
        <f t="shared" si="1801"/>
        <v>0</v>
      </c>
      <c r="ER368" s="162">
        <f t="shared" si="1801"/>
        <v>0</v>
      </c>
      <c r="ES368" s="162">
        <f t="shared" si="1801"/>
        <v>0</v>
      </c>
      <c r="ET368" s="162">
        <f t="shared" si="1801"/>
        <v>0</v>
      </c>
      <c r="EU368" s="162">
        <f t="shared" si="13"/>
        <v>0</v>
      </c>
      <c r="EV368" s="162">
        <f t="shared" ref="EV368:GQ368" si="1802">BB368-CY368</f>
        <v>0</v>
      </c>
      <c r="EW368" s="162">
        <f t="shared" si="1802"/>
        <v>0</v>
      </c>
      <c r="EX368" s="162">
        <f t="shared" si="1802"/>
        <v>0</v>
      </c>
      <c r="EY368" s="162">
        <f t="shared" si="1802"/>
        <v>0</v>
      </c>
      <c r="EZ368" s="162">
        <f t="shared" si="1802"/>
        <v>0</v>
      </c>
      <c r="FA368" s="162">
        <f t="shared" si="1802"/>
        <v>0</v>
      </c>
      <c r="FB368" s="162">
        <f t="shared" si="1802"/>
        <v>0</v>
      </c>
      <c r="FC368" s="162">
        <f t="shared" si="1802"/>
        <v>0</v>
      </c>
      <c r="FD368" s="162">
        <f t="shared" si="1802"/>
        <v>0</v>
      </c>
      <c r="FE368" s="162">
        <f t="shared" si="1802"/>
        <v>0</v>
      </c>
      <c r="FF368" s="162">
        <f t="shared" si="1802"/>
        <v>0</v>
      </c>
      <c r="FG368" s="162">
        <f t="shared" si="1802"/>
        <v>0</v>
      </c>
      <c r="FH368" s="162">
        <f t="shared" si="1802"/>
        <v>0</v>
      </c>
      <c r="FI368" s="162">
        <f t="shared" si="1802"/>
        <v>0</v>
      </c>
      <c r="FJ368" s="162">
        <f t="shared" si="1802"/>
        <v>0</v>
      </c>
      <c r="FK368" s="162">
        <f t="shared" si="1802"/>
        <v>0</v>
      </c>
      <c r="FL368" s="162">
        <f t="shared" si="1802"/>
        <v>0</v>
      </c>
      <c r="FM368" s="162">
        <f t="shared" si="1802"/>
        <v>0</v>
      </c>
      <c r="FN368" s="162">
        <f t="shared" si="1802"/>
        <v>0</v>
      </c>
      <c r="FO368" s="162">
        <f t="shared" si="1802"/>
        <v>0</v>
      </c>
      <c r="FP368" s="162">
        <f t="shared" si="1802"/>
        <v>0</v>
      </c>
      <c r="FQ368" s="162">
        <f t="shared" si="1802"/>
        <v>0</v>
      </c>
      <c r="FR368" s="162">
        <f t="shared" si="1802"/>
        <v>0</v>
      </c>
      <c r="FS368" s="162">
        <f t="shared" si="1802"/>
        <v>0</v>
      </c>
      <c r="FT368" s="162">
        <f t="shared" si="1802"/>
        <v>0</v>
      </c>
      <c r="FU368" s="162">
        <f t="shared" si="1802"/>
        <v>0</v>
      </c>
      <c r="FV368" s="162">
        <f t="shared" si="1802"/>
        <v>0</v>
      </c>
      <c r="FW368" s="162">
        <f t="shared" si="1802"/>
        <v>0</v>
      </c>
      <c r="FX368" s="162">
        <f t="shared" si="1802"/>
        <v>0</v>
      </c>
      <c r="FY368" s="162">
        <f t="shared" si="1802"/>
        <v>0</v>
      </c>
      <c r="FZ368" s="162">
        <f t="shared" si="1802"/>
        <v>0</v>
      </c>
      <c r="GA368" s="162">
        <f t="shared" si="1802"/>
        <v>0</v>
      </c>
      <c r="GB368" s="162">
        <f t="shared" si="1802"/>
        <v>0</v>
      </c>
      <c r="GC368" s="162">
        <f t="shared" si="1802"/>
        <v>0</v>
      </c>
      <c r="GD368" s="162">
        <f t="shared" si="1802"/>
        <v>0</v>
      </c>
      <c r="GE368" s="162">
        <f t="shared" si="1802"/>
        <v>0</v>
      </c>
      <c r="GF368" s="162">
        <f t="shared" si="1802"/>
        <v>0</v>
      </c>
      <c r="GG368" s="162">
        <f t="shared" si="1802"/>
        <v>0</v>
      </c>
      <c r="GH368" s="162">
        <f t="shared" si="1802"/>
        <v>0</v>
      </c>
      <c r="GI368" s="162">
        <f t="shared" si="1802"/>
        <v>0</v>
      </c>
      <c r="GJ368" s="162">
        <f t="shared" si="1802"/>
        <v>0</v>
      </c>
      <c r="GK368" s="162">
        <f t="shared" si="1802"/>
        <v>0</v>
      </c>
      <c r="GL368" s="162">
        <f t="shared" si="1802"/>
        <v>0</v>
      </c>
      <c r="GM368" s="162">
        <f t="shared" si="1802"/>
        <v>0</v>
      </c>
      <c r="GN368" s="162">
        <f t="shared" si="1802"/>
        <v>0</v>
      </c>
      <c r="GO368" s="162">
        <f t="shared" si="1802"/>
        <v>0</v>
      </c>
      <c r="GP368" s="162">
        <f t="shared" si="1802"/>
        <v>0</v>
      </c>
      <c r="GQ368" s="162">
        <f t="shared" si="1802"/>
        <v>0</v>
      </c>
      <c r="GR368" s="162">
        <f t="shared" si="15"/>
        <v>0</v>
      </c>
      <c r="GS368" s="162">
        <f t="shared" ref="GS368:IN368" si="1803">E368-EV368</f>
        <v>0</v>
      </c>
      <c r="GT368" s="162">
        <f t="shared" si="1803"/>
        <v>0</v>
      </c>
      <c r="GU368" s="162">
        <f t="shared" si="1803"/>
        <v>0</v>
      </c>
      <c r="GV368" s="162">
        <f t="shared" si="1803"/>
        <v>0</v>
      </c>
      <c r="GW368" s="162">
        <f t="shared" si="1803"/>
        <v>0</v>
      </c>
      <c r="GX368" s="162">
        <f t="shared" si="1803"/>
        <v>0</v>
      </c>
      <c r="GY368" s="162">
        <f t="shared" si="1803"/>
        <v>0</v>
      </c>
      <c r="GZ368" s="162">
        <f t="shared" si="1803"/>
        <v>0</v>
      </c>
      <c r="HA368" s="162">
        <f t="shared" si="1803"/>
        <v>0</v>
      </c>
      <c r="HB368" s="162">
        <f t="shared" si="1803"/>
        <v>0</v>
      </c>
      <c r="HC368" s="162">
        <f t="shared" si="1803"/>
        <v>0</v>
      </c>
      <c r="HD368" s="162">
        <f t="shared" si="1803"/>
        <v>0</v>
      </c>
      <c r="HE368" s="162">
        <f t="shared" si="1803"/>
        <v>0</v>
      </c>
      <c r="HF368" s="162">
        <f t="shared" si="1803"/>
        <v>0</v>
      </c>
      <c r="HG368" s="162">
        <f t="shared" si="1803"/>
        <v>0</v>
      </c>
      <c r="HH368" s="162">
        <f t="shared" si="1803"/>
        <v>0</v>
      </c>
      <c r="HI368" s="162">
        <f t="shared" si="1803"/>
        <v>0</v>
      </c>
      <c r="HJ368" s="162">
        <f t="shared" si="1803"/>
        <v>0</v>
      </c>
      <c r="HK368" s="162">
        <f t="shared" si="1803"/>
        <v>0</v>
      </c>
      <c r="HL368" s="162">
        <f t="shared" si="1803"/>
        <v>0</v>
      </c>
      <c r="HM368" s="162">
        <f t="shared" si="1803"/>
        <v>0</v>
      </c>
      <c r="HN368" s="162">
        <f t="shared" si="1803"/>
        <v>0</v>
      </c>
      <c r="HO368" s="162">
        <f t="shared" si="1803"/>
        <v>0</v>
      </c>
      <c r="HP368" s="162">
        <f t="shared" si="1803"/>
        <v>0</v>
      </c>
      <c r="HQ368" s="162">
        <f t="shared" si="1803"/>
        <v>0</v>
      </c>
      <c r="HR368" s="162">
        <f t="shared" si="1803"/>
        <v>0</v>
      </c>
      <c r="HS368" s="162">
        <f t="shared" si="1803"/>
        <v>0</v>
      </c>
      <c r="HT368" s="162">
        <f t="shared" si="1803"/>
        <v>0</v>
      </c>
      <c r="HU368" s="162">
        <f t="shared" si="1803"/>
        <v>0</v>
      </c>
      <c r="HV368" s="162">
        <f t="shared" si="1803"/>
        <v>0</v>
      </c>
      <c r="HW368" s="162">
        <f t="shared" si="1803"/>
        <v>0</v>
      </c>
      <c r="HX368" s="162">
        <f t="shared" si="1803"/>
        <v>0</v>
      </c>
      <c r="HY368" s="162">
        <f t="shared" si="1803"/>
        <v>0</v>
      </c>
      <c r="HZ368" s="162">
        <f t="shared" si="1803"/>
        <v>0</v>
      </c>
      <c r="IA368" s="162">
        <f t="shared" si="1803"/>
        <v>0</v>
      </c>
      <c r="IB368" s="162">
        <f t="shared" si="1803"/>
        <v>0</v>
      </c>
      <c r="IC368" s="162">
        <f t="shared" si="1803"/>
        <v>0</v>
      </c>
      <c r="ID368" s="162">
        <f t="shared" si="1803"/>
        <v>0</v>
      </c>
      <c r="IE368" s="162">
        <f t="shared" si="1803"/>
        <v>0</v>
      </c>
      <c r="IF368" s="162">
        <f t="shared" si="1803"/>
        <v>0</v>
      </c>
      <c r="IG368" s="162">
        <f t="shared" si="1803"/>
        <v>0</v>
      </c>
      <c r="IH368" s="162">
        <f t="shared" si="1803"/>
        <v>0</v>
      </c>
      <c r="II368" s="162">
        <f t="shared" si="1803"/>
        <v>0</v>
      </c>
      <c r="IJ368" s="162">
        <f t="shared" si="1803"/>
        <v>0</v>
      </c>
      <c r="IK368" s="162">
        <f t="shared" si="1803"/>
        <v>0</v>
      </c>
      <c r="IL368" s="162">
        <f t="shared" si="1803"/>
        <v>0</v>
      </c>
      <c r="IM368" s="162">
        <f t="shared" si="1803"/>
        <v>0</v>
      </c>
      <c r="IN368" s="162">
        <f t="shared" si="1803"/>
        <v>0</v>
      </c>
      <c r="IO368" s="162">
        <f t="shared" si="17"/>
        <v>0</v>
      </c>
      <c r="IP368" s="162">
        <f t="shared" si="23"/>
        <v>0</v>
      </c>
      <c r="IQ368" s="162">
        <f t="shared" ref="IQ368:KK368" si="1804">MAX((MIN(CZ368+IP368,$IO$7))-GT368,0)</f>
        <v>0</v>
      </c>
      <c r="IR368" s="162">
        <f t="shared" si="1804"/>
        <v>0</v>
      </c>
      <c r="IS368" s="162">
        <f t="shared" si="1804"/>
        <v>0</v>
      </c>
      <c r="IT368" s="162">
        <f t="shared" si="1804"/>
        <v>0</v>
      </c>
      <c r="IU368" s="162">
        <f t="shared" si="1804"/>
        <v>0</v>
      </c>
      <c r="IV368" s="162">
        <f t="shared" si="1804"/>
        <v>0</v>
      </c>
      <c r="IW368" s="162">
        <f t="shared" si="1804"/>
        <v>0</v>
      </c>
      <c r="IX368" s="162">
        <f t="shared" si="1804"/>
        <v>0</v>
      </c>
      <c r="IY368" s="162">
        <f t="shared" si="1804"/>
        <v>0</v>
      </c>
      <c r="IZ368" s="162">
        <f t="shared" si="1804"/>
        <v>0</v>
      </c>
      <c r="JA368" s="162">
        <f t="shared" si="1804"/>
        <v>0</v>
      </c>
      <c r="JB368" s="162">
        <f t="shared" si="1804"/>
        <v>0</v>
      </c>
      <c r="JC368" s="162">
        <f t="shared" si="1804"/>
        <v>0</v>
      </c>
      <c r="JD368" s="162">
        <f t="shared" si="1804"/>
        <v>0</v>
      </c>
      <c r="JE368" s="162">
        <f t="shared" si="1804"/>
        <v>0</v>
      </c>
      <c r="JF368" s="162">
        <f t="shared" si="1804"/>
        <v>0</v>
      </c>
      <c r="JG368" s="162">
        <f t="shared" si="1804"/>
        <v>0</v>
      </c>
      <c r="JH368" s="162">
        <f t="shared" si="1804"/>
        <v>0</v>
      </c>
      <c r="JI368" s="162">
        <f t="shared" si="1804"/>
        <v>0</v>
      </c>
      <c r="JJ368" s="162">
        <f t="shared" si="1804"/>
        <v>0</v>
      </c>
      <c r="JK368" s="162">
        <f t="shared" si="1804"/>
        <v>0</v>
      </c>
      <c r="JL368" s="162">
        <f t="shared" si="1804"/>
        <v>0</v>
      </c>
      <c r="JM368" s="162">
        <f t="shared" si="1804"/>
        <v>0</v>
      </c>
      <c r="JN368" s="162">
        <f t="shared" si="1804"/>
        <v>0</v>
      </c>
      <c r="JO368" s="162">
        <f t="shared" si="1804"/>
        <v>0</v>
      </c>
      <c r="JP368" s="162">
        <f t="shared" si="1804"/>
        <v>0</v>
      </c>
      <c r="JQ368" s="162">
        <f t="shared" si="1804"/>
        <v>0</v>
      </c>
      <c r="JR368" s="162">
        <f t="shared" si="1804"/>
        <v>0</v>
      </c>
      <c r="JS368" s="162">
        <f t="shared" si="1804"/>
        <v>0</v>
      </c>
      <c r="JT368" s="162">
        <f t="shared" si="1804"/>
        <v>0</v>
      </c>
      <c r="JU368" s="162">
        <f t="shared" si="1804"/>
        <v>0</v>
      </c>
      <c r="JV368" s="162">
        <f t="shared" si="1804"/>
        <v>0</v>
      </c>
      <c r="JW368" s="162">
        <f t="shared" si="1804"/>
        <v>0</v>
      </c>
      <c r="JX368" s="162">
        <f t="shared" si="1804"/>
        <v>0</v>
      </c>
      <c r="JY368" s="162">
        <f t="shared" si="1804"/>
        <v>0</v>
      </c>
      <c r="JZ368" s="162">
        <f t="shared" si="1804"/>
        <v>0</v>
      </c>
      <c r="KA368" s="162">
        <f t="shared" si="1804"/>
        <v>0</v>
      </c>
      <c r="KB368" s="162">
        <f t="shared" si="1804"/>
        <v>0</v>
      </c>
      <c r="KC368" s="162">
        <f t="shared" si="1804"/>
        <v>0</v>
      </c>
      <c r="KD368" s="162">
        <f t="shared" si="1804"/>
        <v>0</v>
      </c>
      <c r="KE368" s="162">
        <f t="shared" si="1804"/>
        <v>0</v>
      </c>
      <c r="KF368" s="162">
        <f t="shared" si="1804"/>
        <v>0</v>
      </c>
      <c r="KG368" s="162">
        <f t="shared" si="1804"/>
        <v>0</v>
      </c>
      <c r="KH368" s="162">
        <f t="shared" si="1804"/>
        <v>0</v>
      </c>
      <c r="KI368" s="162">
        <f t="shared" si="1804"/>
        <v>0</v>
      </c>
      <c r="KJ368" s="162">
        <f t="shared" si="1804"/>
        <v>0</v>
      </c>
      <c r="KK368" s="162">
        <f t="shared" si="1804"/>
        <v>0</v>
      </c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N368" s="1"/>
    </row>
    <row r="369" ht="14.25" customHeight="1" spans="1:326" x14ac:dyDescent="0.25">
      <c r="A369" s="1">
        <v>12</v>
      </c>
      <c r="B369" s="1">
        <f t="shared" ref="B369:C369" si="1805">B368+1</f>
        <v>359</v>
      </c>
      <c r="C369" s="232">
        <f t="shared" si="1805"/>
        <v>43824</v>
      </c>
      <c r="D369" s="162">
        <f t="shared" si="9"/>
        <v>0</v>
      </c>
      <c r="E369" s="162">
        <f>(SUMIFS(Profile!$F$2:$F$17521,Profile!$B$2:$B$17521,$B369,Profile!$C$2:$C$17521,E$8))*$C$6</f>
        <v>0</v>
      </c>
      <c r="F369" s="162">
        <f>(SUMIFS(Profile!$F$2:$F$17521,Profile!$B$2:$B$17521,$B369,Profile!$C$2:$C$17521,F$8))*$C$6</f>
        <v>0</v>
      </c>
      <c r="G369" s="162">
        <f>(SUMIFS(Profile!$F$2:$F$17521,Profile!$B$2:$B$17521,$B369,Profile!$C$2:$C$17521,G$8))*$C$6</f>
        <v>0</v>
      </c>
      <c r="H369" s="162">
        <f>(SUMIFS(Profile!$F$2:$F$17521,Profile!$B$2:$B$17521,$B369,Profile!$C$2:$C$17521,H$8))*$C$6</f>
        <v>0</v>
      </c>
      <c r="I369" s="162">
        <f>(SUMIFS(Profile!$F$2:$F$17521,Profile!$B$2:$B$17521,$B369,Profile!$C$2:$C$17521,I$8))*$C$6</f>
        <v>0</v>
      </c>
      <c r="J369" s="162">
        <f>(SUMIFS(Profile!$F$2:$F$17521,Profile!$B$2:$B$17521,$B369,Profile!$C$2:$C$17521,J$8))*$C$6</f>
        <v>0</v>
      </c>
      <c r="K369" s="162">
        <f>(SUMIFS(Profile!$F$2:$F$17521,Profile!$B$2:$B$17521,$B369,Profile!$C$2:$C$17521,K$8))*$C$6</f>
        <v>0</v>
      </c>
      <c r="L369" s="162">
        <f>(SUMIFS(Profile!$F$2:$F$17521,Profile!$B$2:$B$17521,$B369,Profile!$C$2:$C$17521,L$8))*$C$6</f>
        <v>0</v>
      </c>
      <c r="M369" s="162">
        <f>(SUMIFS(Profile!$F$2:$F$17521,Profile!$B$2:$B$17521,$B369,Profile!$C$2:$C$17521,M$8))*$C$6</f>
        <v>0</v>
      </c>
      <c r="N369" s="162">
        <f>(SUMIFS(Profile!$F$2:$F$17521,Profile!$B$2:$B$17521,$B369,Profile!$C$2:$C$17521,N$8))*$C$6</f>
        <v>0</v>
      </c>
      <c r="O369" s="162">
        <f>(SUMIFS(Profile!$F$2:$F$17521,Profile!$B$2:$B$17521,$B369,Profile!$C$2:$C$17521,O$8))*$C$6</f>
        <v>0</v>
      </c>
      <c r="P369" s="162">
        <f>(SUMIFS(Profile!$F$2:$F$17521,Profile!$B$2:$B$17521,$B369,Profile!$C$2:$C$17521,P$8))*$C$6</f>
        <v>0</v>
      </c>
      <c r="Q369" s="162">
        <f>(SUMIFS(Profile!$F$2:$F$17521,Profile!$B$2:$B$17521,$B369,Profile!$C$2:$C$17521,Q$8))*$C$6</f>
        <v>0</v>
      </c>
      <c r="R369" s="162">
        <f>(SUMIFS(Profile!$F$2:$F$17521,Profile!$B$2:$B$17521,$B369,Profile!$C$2:$C$17521,R$8))*$C$6</f>
        <v>0</v>
      </c>
      <c r="S369" s="162">
        <f>(SUMIFS(Profile!$F$2:$F$17521,Profile!$B$2:$B$17521,$B369,Profile!$C$2:$C$17521,S$8))*$C$6</f>
        <v>0</v>
      </c>
      <c r="T369" s="162">
        <f>(SUMIFS(Profile!$F$2:$F$17521,Profile!$B$2:$B$17521,$B369,Profile!$C$2:$C$17521,T$8))*$C$6</f>
        <v>0</v>
      </c>
      <c r="U369" s="162">
        <f>(SUMIFS(Profile!$F$2:$F$17521,Profile!$B$2:$B$17521,$B369,Profile!$C$2:$C$17521,U$8))*$C$6</f>
        <v>0</v>
      </c>
      <c r="V369" s="162">
        <f>(SUMIFS(Profile!$F$2:$F$17521,Profile!$B$2:$B$17521,$B369,Profile!$C$2:$C$17521,V$8))*$C$6</f>
        <v>0</v>
      </c>
      <c r="W369" s="162">
        <f>(SUMIFS(Profile!$F$2:$F$17521,Profile!$B$2:$B$17521,$B369,Profile!$C$2:$C$17521,W$8))*$C$6</f>
        <v>0</v>
      </c>
      <c r="X369" s="162">
        <f>(SUMIFS(Profile!$F$2:$F$17521,Profile!$B$2:$B$17521,$B369,Profile!$C$2:$C$17521,X$8))*$C$6</f>
        <v>0</v>
      </c>
      <c r="Y369" s="162">
        <f>(SUMIFS(Profile!$F$2:$F$17521,Profile!$B$2:$B$17521,$B369,Profile!$C$2:$C$17521,Y$8))*$C$6</f>
        <v>0</v>
      </c>
      <c r="Z369" s="162">
        <f>(SUMIFS(Profile!$F$2:$F$17521,Profile!$B$2:$B$17521,$B369,Profile!$C$2:$C$17521,Z$8))*$C$6</f>
        <v>0</v>
      </c>
      <c r="AA369" s="162">
        <f>(SUMIFS(Profile!$F$2:$F$17521,Profile!$B$2:$B$17521,$B369,Profile!$C$2:$C$17521,AA$8))*$C$6</f>
        <v>0</v>
      </c>
      <c r="AB369" s="162">
        <f>(SUMIFS(Profile!$F$2:$F$17521,Profile!$B$2:$B$17521,$B369,Profile!$C$2:$C$17521,AB$8))*$C$6</f>
        <v>0</v>
      </c>
      <c r="AC369" s="162">
        <f>(SUMIFS(Profile!$F$2:$F$17521,Profile!$B$2:$B$17521,$B369,Profile!$C$2:$C$17521,AC$8))*$C$6</f>
        <v>0</v>
      </c>
      <c r="AD369" s="162">
        <f>(SUMIFS(Profile!$F$2:$F$17521,Profile!$B$2:$B$17521,$B369,Profile!$C$2:$C$17521,AD$8))*$C$6</f>
        <v>0</v>
      </c>
      <c r="AE369" s="162">
        <f>(SUMIFS(Profile!$F$2:$F$17521,Profile!$B$2:$B$17521,$B369,Profile!$C$2:$C$17521,AE$8))*$C$6</f>
        <v>0</v>
      </c>
      <c r="AF369" s="162">
        <f>(SUMIFS(Profile!$F$2:$F$17521,Profile!$B$2:$B$17521,$B369,Profile!$C$2:$C$17521,AF$8))*$C$6</f>
        <v>0</v>
      </c>
      <c r="AG369" s="162">
        <f>(SUMIFS(Profile!$F$2:$F$17521,Profile!$B$2:$B$17521,$B369,Profile!$C$2:$C$17521,AG$8))*$C$6</f>
        <v>0</v>
      </c>
      <c r="AH369" s="162">
        <f>(SUMIFS(Profile!$F$2:$F$17521,Profile!$B$2:$B$17521,$B369,Profile!$C$2:$C$17521,AH$8))*$C$6</f>
        <v>0</v>
      </c>
      <c r="AI369" s="162">
        <f>(SUMIFS(Profile!$F$2:$F$17521,Profile!$B$2:$B$17521,$B369,Profile!$C$2:$C$17521,AI$8))*$C$6</f>
        <v>0</v>
      </c>
      <c r="AJ369" s="162">
        <f>(SUMIFS(Profile!$F$2:$F$17521,Profile!$B$2:$B$17521,$B369,Profile!$C$2:$C$17521,AJ$8))*$C$6</f>
        <v>0</v>
      </c>
      <c r="AK369" s="162">
        <f>(SUMIFS(Profile!$F$2:$F$17521,Profile!$B$2:$B$17521,$B369,Profile!$C$2:$C$17521,AK$8))*$C$6</f>
        <v>0</v>
      </c>
      <c r="AL369" s="162">
        <f>(SUMIFS(Profile!$F$2:$F$17521,Profile!$B$2:$B$17521,$B369,Profile!$C$2:$C$17521,AL$8))*$C$6</f>
        <v>0</v>
      </c>
      <c r="AM369" s="162">
        <f>(SUMIFS(Profile!$F$2:$F$17521,Profile!$B$2:$B$17521,$B369,Profile!$C$2:$C$17521,AM$8))*$C$6</f>
        <v>0</v>
      </c>
      <c r="AN369" s="162">
        <f>(SUMIFS(Profile!$F$2:$F$17521,Profile!$B$2:$B$17521,$B369,Profile!$C$2:$C$17521,AN$8))*$C$6</f>
        <v>0</v>
      </c>
      <c r="AO369" s="162">
        <f>(SUMIFS(Profile!$F$2:$F$17521,Profile!$B$2:$B$17521,$B369,Profile!$C$2:$C$17521,AO$8))*$C$6</f>
        <v>0</v>
      </c>
      <c r="AP369" s="162">
        <f>(SUMIFS(Profile!$F$2:$F$17521,Profile!$B$2:$B$17521,$B369,Profile!$C$2:$C$17521,AP$8))*$C$6</f>
        <v>0</v>
      </c>
      <c r="AQ369" s="162">
        <f>(SUMIFS(Profile!$F$2:$F$17521,Profile!$B$2:$B$17521,$B369,Profile!$C$2:$C$17521,AQ$8))*$C$6</f>
        <v>0</v>
      </c>
      <c r="AR369" s="162">
        <f>(SUMIFS(Profile!$F$2:$F$17521,Profile!$B$2:$B$17521,$B369,Profile!$C$2:$C$17521,AR$8))*$C$6</f>
        <v>0</v>
      </c>
      <c r="AS369" s="162">
        <f>(SUMIFS(Profile!$F$2:$F$17521,Profile!$B$2:$B$17521,$B369,Profile!$C$2:$C$17521,AS$8))*$C$6</f>
        <v>0</v>
      </c>
      <c r="AT369" s="162">
        <f>(SUMIFS(Profile!$F$2:$F$17521,Profile!$B$2:$B$17521,$B369,Profile!$C$2:$C$17521,AT$8))*$C$6</f>
        <v>0</v>
      </c>
      <c r="AU369" s="162">
        <f>(SUMIFS(Profile!$F$2:$F$17521,Profile!$B$2:$B$17521,$B369,Profile!$C$2:$C$17521,AU$8))*$C$6</f>
        <v>0</v>
      </c>
      <c r="AV369" s="162">
        <f>(SUMIFS(Profile!$F$2:$F$17521,Profile!$B$2:$B$17521,$B369,Profile!$C$2:$C$17521,AV$8))*$C$6</f>
        <v>0</v>
      </c>
      <c r="AW369" s="162">
        <f>(SUMIFS(Profile!$F$2:$F$17521,Profile!$B$2:$B$17521,$B369,Profile!$C$2:$C$17521,AW$8))*$C$6</f>
        <v>0</v>
      </c>
      <c r="AX369" s="162">
        <f>(SUMIFS(Profile!$F$2:$F$17521,Profile!$B$2:$B$17521,$B369,Profile!$C$2:$C$17521,AX$8))*$C$6</f>
        <v>0</v>
      </c>
      <c r="AY369" s="162">
        <f>(SUMIFS(Profile!$F$2:$F$17521,Profile!$B$2:$B$17521,$B369,Profile!$C$2:$C$17521,AY$8))*$C$6</f>
        <v>0</v>
      </c>
      <c r="AZ369" s="162">
        <f>(SUMIFS(Profile!$F$2:$F$17521,Profile!$B$2:$B$17521,$B369,Profile!$C$2:$C$17521,AZ$8))*$C$6</f>
        <v>0</v>
      </c>
      <c r="BA369" s="162">
        <f t="shared" si="10"/>
        <v>0</v>
      </c>
      <c r="BB369" s="162">
        <f>(SUMIFS(Profile!$E$2:$E$17521,Profile!$B$2:$B$17521,$B369,Profile!$C$2:$C$17521,BB$8))*$C$9</f>
        <v>0</v>
      </c>
      <c r="BC369" s="162">
        <f>(SUMIFS(Profile!$E$2:$E$17521,Profile!$B$2:$B$17521,$B369,Profile!$C$2:$C$17521,BC$8))*$C$9</f>
        <v>0</v>
      </c>
      <c r="BD369" s="162">
        <f>(SUMIFS(Profile!$E$2:$E$17521,Profile!$B$2:$B$17521,$B369,Profile!$C$2:$C$17521,BD$8))*$C$9</f>
        <v>0</v>
      </c>
      <c r="BE369" s="162">
        <f>(SUMIFS(Profile!$E$2:$E$17521,Profile!$B$2:$B$17521,$B369,Profile!$C$2:$C$17521,BE$8))*$C$9</f>
        <v>0</v>
      </c>
      <c r="BF369" s="162">
        <f>(SUMIFS(Profile!$E$2:$E$17521,Profile!$B$2:$B$17521,$B369,Profile!$C$2:$C$17521,BF$8))*$C$9</f>
        <v>0</v>
      </c>
      <c r="BG369" s="162">
        <f>(SUMIFS(Profile!$E$2:$E$17521,Profile!$B$2:$B$17521,$B369,Profile!$C$2:$C$17521,BG$8))*$C$9</f>
        <v>0</v>
      </c>
      <c r="BH369" s="162">
        <f>(SUMIFS(Profile!$E$2:$E$17521,Profile!$B$2:$B$17521,$B369,Profile!$C$2:$C$17521,BH$8))*$C$9</f>
        <v>0</v>
      </c>
      <c r="BI369" s="162">
        <f>(SUMIFS(Profile!$E$2:$E$17521,Profile!$B$2:$B$17521,$B369,Profile!$C$2:$C$17521,BI$8))*$C$9</f>
        <v>0</v>
      </c>
      <c r="BJ369" s="162">
        <f>(SUMIFS(Profile!$E$2:$E$17521,Profile!$B$2:$B$17521,$B369,Profile!$C$2:$C$17521,BJ$8))*$C$9</f>
        <v>0</v>
      </c>
      <c r="BK369" s="162">
        <f>(SUMIFS(Profile!$E$2:$E$17521,Profile!$B$2:$B$17521,$B369,Profile!$C$2:$C$17521,BK$8))*$C$9</f>
        <v>0</v>
      </c>
      <c r="BL369" s="162">
        <f>(SUMIFS(Profile!$E$2:$E$17521,Profile!$B$2:$B$17521,$B369,Profile!$C$2:$C$17521,BL$8))*$C$9</f>
        <v>0</v>
      </c>
      <c r="BM369" s="162">
        <f>(SUMIFS(Profile!$E$2:$E$17521,Profile!$B$2:$B$17521,$B369,Profile!$C$2:$C$17521,BM$8))*$C$9</f>
        <v>0</v>
      </c>
      <c r="BN369" s="162">
        <f>(SUMIFS(Profile!$E$2:$E$17521,Profile!$B$2:$B$17521,$B369,Profile!$C$2:$C$17521,BN$8))*$C$9</f>
        <v>0</v>
      </c>
      <c r="BO369" s="162">
        <f>(SUMIFS(Profile!$E$2:$E$17521,Profile!$B$2:$B$17521,$B369,Profile!$C$2:$C$17521,BO$8))*$C$9</f>
        <v>0</v>
      </c>
      <c r="BP369" s="162">
        <f>(SUMIFS(Profile!$E$2:$E$17521,Profile!$B$2:$B$17521,$B369,Profile!$C$2:$C$17521,BP$8))*$C$9</f>
        <v>0</v>
      </c>
      <c r="BQ369" s="162">
        <f>(SUMIFS(Profile!$E$2:$E$17521,Profile!$B$2:$B$17521,$B369,Profile!$C$2:$C$17521,BQ$8))*$C$9</f>
        <v>0</v>
      </c>
      <c r="BR369" s="162">
        <f>(SUMIFS(Profile!$E$2:$E$17521,Profile!$B$2:$B$17521,$B369,Profile!$C$2:$C$17521,BR$8))*$C$9</f>
        <v>0</v>
      </c>
      <c r="BS369" s="162">
        <f>(SUMIFS(Profile!$E$2:$E$17521,Profile!$B$2:$B$17521,$B369,Profile!$C$2:$C$17521,BS$8))*$C$9</f>
        <v>0</v>
      </c>
      <c r="BT369" s="162">
        <f>(SUMIFS(Profile!$E$2:$E$17521,Profile!$B$2:$B$17521,$B369,Profile!$C$2:$C$17521,BT$8))*$C$9</f>
        <v>0</v>
      </c>
      <c r="BU369" s="162">
        <f>(SUMIFS(Profile!$E$2:$E$17521,Profile!$B$2:$B$17521,$B369,Profile!$C$2:$C$17521,BU$8))*$C$9</f>
        <v>0</v>
      </c>
      <c r="BV369" s="162">
        <f>(SUMIFS(Profile!$E$2:$E$17521,Profile!$B$2:$B$17521,$B369,Profile!$C$2:$C$17521,BV$8))*$C$9</f>
        <v>0</v>
      </c>
      <c r="BW369" s="162">
        <f>(SUMIFS(Profile!$E$2:$E$17521,Profile!$B$2:$B$17521,$B369,Profile!$C$2:$C$17521,BW$8))*$C$9</f>
        <v>0</v>
      </c>
      <c r="BX369" s="162">
        <f>(SUMIFS(Profile!$E$2:$E$17521,Profile!$B$2:$B$17521,$B369,Profile!$C$2:$C$17521,BX$8))*$C$9</f>
        <v>0</v>
      </c>
      <c r="BY369" s="162">
        <f>(SUMIFS(Profile!$E$2:$E$17521,Profile!$B$2:$B$17521,$B369,Profile!$C$2:$C$17521,BY$8))*$C$9</f>
        <v>0</v>
      </c>
      <c r="BZ369" s="162">
        <f>(SUMIFS(Profile!$E$2:$E$17521,Profile!$B$2:$B$17521,$B369,Profile!$C$2:$C$17521,BZ$8))*$C$9</f>
        <v>0</v>
      </c>
      <c r="CA369" s="162">
        <f>(SUMIFS(Profile!$E$2:$E$17521,Profile!$B$2:$B$17521,$B369,Profile!$C$2:$C$17521,CA$8))*$C$9</f>
        <v>0</v>
      </c>
      <c r="CB369" s="162">
        <f>(SUMIFS(Profile!$E$2:$E$17521,Profile!$B$2:$B$17521,$B369,Profile!$C$2:$C$17521,CB$8))*$C$9</f>
        <v>0</v>
      </c>
      <c r="CC369" s="162">
        <f>(SUMIFS(Profile!$E$2:$E$17521,Profile!$B$2:$B$17521,$B369,Profile!$C$2:$C$17521,CC$8))*$C$9</f>
        <v>0</v>
      </c>
      <c r="CD369" s="162">
        <f>(SUMIFS(Profile!$E$2:$E$17521,Profile!$B$2:$B$17521,$B369,Profile!$C$2:$C$17521,CD$8))*$C$9</f>
        <v>0</v>
      </c>
      <c r="CE369" s="162">
        <f>(SUMIFS(Profile!$E$2:$E$17521,Profile!$B$2:$B$17521,$B369,Profile!$C$2:$C$17521,CE$8))*$C$9</f>
        <v>0</v>
      </c>
      <c r="CF369" s="162">
        <f>(SUMIFS(Profile!$E$2:$E$17521,Profile!$B$2:$B$17521,$B369,Profile!$C$2:$C$17521,CF$8))*$C$9</f>
        <v>0</v>
      </c>
      <c r="CG369" s="162">
        <f>(SUMIFS(Profile!$E$2:$E$17521,Profile!$B$2:$B$17521,$B369,Profile!$C$2:$C$17521,CG$8))*$C$9</f>
        <v>0</v>
      </c>
      <c r="CH369" s="162">
        <f>(SUMIFS(Profile!$E$2:$E$17521,Profile!$B$2:$B$17521,$B369,Profile!$C$2:$C$17521,CH$8))*$C$9</f>
        <v>0</v>
      </c>
      <c r="CI369" s="162">
        <f>(SUMIFS(Profile!$E$2:$E$17521,Profile!$B$2:$B$17521,$B369,Profile!$C$2:$C$17521,CI$8))*$C$9</f>
        <v>0</v>
      </c>
      <c r="CJ369" s="162">
        <f>(SUMIFS(Profile!$E$2:$E$17521,Profile!$B$2:$B$17521,$B369,Profile!$C$2:$C$17521,CJ$8))*$C$9</f>
        <v>0</v>
      </c>
      <c r="CK369" s="162">
        <f>(SUMIFS(Profile!$E$2:$E$17521,Profile!$B$2:$B$17521,$B369,Profile!$C$2:$C$17521,CK$8))*$C$9</f>
        <v>0</v>
      </c>
      <c r="CL369" s="162">
        <f>(SUMIFS(Profile!$E$2:$E$17521,Profile!$B$2:$B$17521,$B369,Profile!$C$2:$C$17521,CL$8))*$C$9</f>
        <v>0</v>
      </c>
      <c r="CM369" s="162">
        <f>(SUMIFS(Profile!$E$2:$E$17521,Profile!$B$2:$B$17521,$B369,Profile!$C$2:$C$17521,CM$8))*$C$9</f>
        <v>0</v>
      </c>
      <c r="CN369" s="162">
        <f>(SUMIFS(Profile!$E$2:$E$17521,Profile!$B$2:$B$17521,$B369,Profile!$C$2:$C$17521,CN$8))*$C$9</f>
        <v>0</v>
      </c>
      <c r="CO369" s="162">
        <f>(SUMIFS(Profile!$E$2:$E$17521,Profile!$B$2:$B$17521,$B369,Profile!$C$2:$C$17521,CO$8))*$C$9</f>
        <v>0</v>
      </c>
      <c r="CP369" s="162">
        <f>(SUMIFS(Profile!$E$2:$E$17521,Profile!$B$2:$B$17521,$B369,Profile!$C$2:$C$17521,CP$8))*$C$9</f>
        <v>0</v>
      </c>
      <c r="CQ369" s="162">
        <f>(SUMIFS(Profile!$E$2:$E$17521,Profile!$B$2:$B$17521,$B369,Profile!$C$2:$C$17521,CQ$8))*$C$9</f>
        <v>0</v>
      </c>
      <c r="CR369" s="162">
        <f>(SUMIFS(Profile!$E$2:$E$17521,Profile!$B$2:$B$17521,$B369,Profile!$C$2:$C$17521,CR$8))*$C$9</f>
        <v>0</v>
      </c>
      <c r="CS369" s="162">
        <f>(SUMIFS(Profile!$E$2:$E$17521,Profile!$B$2:$B$17521,$B369,Profile!$C$2:$C$17521,CS$8))*$C$9</f>
        <v>0</v>
      </c>
      <c r="CT369" s="162">
        <f>(SUMIFS(Profile!$E$2:$E$17521,Profile!$B$2:$B$17521,$B369,Profile!$C$2:$C$17521,CT$8))*$C$9</f>
        <v>0</v>
      </c>
      <c r="CU369" s="162">
        <f>(SUMIFS(Profile!$E$2:$E$17521,Profile!$B$2:$B$17521,$B369,Profile!$C$2:$C$17521,CU$8))*$C$9</f>
        <v>0</v>
      </c>
      <c r="CV369" s="162">
        <f>(SUMIFS(Profile!$E$2:$E$17521,Profile!$B$2:$B$17521,$B369,Profile!$C$2:$C$17521,CV$8))*$C$9</f>
        <v>0</v>
      </c>
      <c r="CW369" s="162">
        <f>(SUMIFS(Profile!$E$2:$E$17521,Profile!$B$2:$B$17521,$B369,Profile!$C$2:$C$17521,CW$8))*$C$9</f>
        <v>0</v>
      </c>
      <c r="CX369" s="162">
        <f t="shared" si="11"/>
        <v>0</v>
      </c>
      <c r="CY369" s="162">
        <f t="shared" ref="CY369:ET369" si="1806">MAX(BB369-E369,0)</f>
        <v>0</v>
      </c>
      <c r="CZ369" s="162">
        <f t="shared" si="1806"/>
        <v>0</v>
      </c>
      <c r="DA369" s="162">
        <f t="shared" si="1806"/>
        <v>0</v>
      </c>
      <c r="DB369" s="162">
        <f t="shared" si="1806"/>
        <v>0</v>
      </c>
      <c r="DC369" s="162">
        <f t="shared" si="1806"/>
        <v>0</v>
      </c>
      <c r="DD369" s="162">
        <f t="shared" si="1806"/>
        <v>0</v>
      </c>
      <c r="DE369" s="162">
        <f t="shared" si="1806"/>
        <v>0</v>
      </c>
      <c r="DF369" s="162">
        <f t="shared" si="1806"/>
        <v>0</v>
      </c>
      <c r="DG369" s="162">
        <f t="shared" si="1806"/>
        <v>0</v>
      </c>
      <c r="DH369" s="162">
        <f t="shared" si="1806"/>
        <v>0</v>
      </c>
      <c r="DI369" s="162">
        <f t="shared" si="1806"/>
        <v>0</v>
      </c>
      <c r="DJ369" s="162">
        <f t="shared" si="1806"/>
        <v>0</v>
      </c>
      <c r="DK369" s="162">
        <f t="shared" si="1806"/>
        <v>0</v>
      </c>
      <c r="DL369" s="162">
        <f t="shared" si="1806"/>
        <v>0</v>
      </c>
      <c r="DM369" s="162">
        <f t="shared" si="1806"/>
        <v>0</v>
      </c>
      <c r="DN369" s="162">
        <f t="shared" si="1806"/>
        <v>0</v>
      </c>
      <c r="DO369" s="162">
        <f t="shared" si="1806"/>
        <v>0</v>
      </c>
      <c r="DP369" s="162">
        <f t="shared" si="1806"/>
        <v>0</v>
      </c>
      <c r="DQ369" s="162">
        <f t="shared" si="1806"/>
        <v>0</v>
      </c>
      <c r="DR369" s="162">
        <f t="shared" si="1806"/>
        <v>0</v>
      </c>
      <c r="DS369" s="162">
        <f t="shared" si="1806"/>
        <v>0</v>
      </c>
      <c r="DT369" s="162">
        <f t="shared" si="1806"/>
        <v>0</v>
      </c>
      <c r="DU369" s="162">
        <f t="shared" si="1806"/>
        <v>0</v>
      </c>
      <c r="DV369" s="162">
        <f t="shared" si="1806"/>
        <v>0</v>
      </c>
      <c r="DW369" s="162">
        <f t="shared" si="1806"/>
        <v>0</v>
      </c>
      <c r="DX369" s="162">
        <f t="shared" si="1806"/>
        <v>0</v>
      </c>
      <c r="DY369" s="162">
        <f t="shared" si="1806"/>
        <v>0</v>
      </c>
      <c r="DZ369" s="162">
        <f t="shared" si="1806"/>
        <v>0</v>
      </c>
      <c r="EA369" s="162">
        <f t="shared" si="1806"/>
        <v>0</v>
      </c>
      <c r="EB369" s="162">
        <f t="shared" si="1806"/>
        <v>0</v>
      </c>
      <c r="EC369" s="162">
        <f t="shared" si="1806"/>
        <v>0</v>
      </c>
      <c r="ED369" s="162">
        <f t="shared" si="1806"/>
        <v>0</v>
      </c>
      <c r="EE369" s="162">
        <f t="shared" si="1806"/>
        <v>0</v>
      </c>
      <c r="EF369" s="162">
        <f t="shared" si="1806"/>
        <v>0</v>
      </c>
      <c r="EG369" s="162">
        <f t="shared" si="1806"/>
        <v>0</v>
      </c>
      <c r="EH369" s="162">
        <f t="shared" si="1806"/>
        <v>0</v>
      </c>
      <c r="EI369" s="162">
        <f t="shared" si="1806"/>
        <v>0</v>
      </c>
      <c r="EJ369" s="162">
        <f t="shared" si="1806"/>
        <v>0</v>
      </c>
      <c r="EK369" s="162">
        <f t="shared" si="1806"/>
        <v>0</v>
      </c>
      <c r="EL369" s="162">
        <f t="shared" si="1806"/>
        <v>0</v>
      </c>
      <c r="EM369" s="162">
        <f t="shared" si="1806"/>
        <v>0</v>
      </c>
      <c r="EN369" s="162">
        <f t="shared" si="1806"/>
        <v>0</v>
      </c>
      <c r="EO369" s="162">
        <f t="shared" si="1806"/>
        <v>0</v>
      </c>
      <c r="EP369" s="162">
        <f t="shared" si="1806"/>
        <v>0</v>
      </c>
      <c r="EQ369" s="162">
        <f t="shared" si="1806"/>
        <v>0</v>
      </c>
      <c r="ER369" s="162">
        <f t="shared" si="1806"/>
        <v>0</v>
      </c>
      <c r="ES369" s="162">
        <f t="shared" si="1806"/>
        <v>0</v>
      </c>
      <c r="ET369" s="162">
        <f t="shared" si="1806"/>
        <v>0</v>
      </c>
      <c r="EU369" s="162">
        <f t="shared" si="13"/>
        <v>0</v>
      </c>
      <c r="EV369" s="162">
        <f t="shared" ref="EV369:GQ369" si="1807">BB369-CY369</f>
        <v>0</v>
      </c>
      <c r="EW369" s="162">
        <f t="shared" si="1807"/>
        <v>0</v>
      </c>
      <c r="EX369" s="162">
        <f t="shared" si="1807"/>
        <v>0</v>
      </c>
      <c r="EY369" s="162">
        <f t="shared" si="1807"/>
        <v>0</v>
      </c>
      <c r="EZ369" s="162">
        <f t="shared" si="1807"/>
        <v>0</v>
      </c>
      <c r="FA369" s="162">
        <f t="shared" si="1807"/>
        <v>0</v>
      </c>
      <c r="FB369" s="162">
        <f t="shared" si="1807"/>
        <v>0</v>
      </c>
      <c r="FC369" s="162">
        <f t="shared" si="1807"/>
        <v>0</v>
      </c>
      <c r="FD369" s="162">
        <f t="shared" si="1807"/>
        <v>0</v>
      </c>
      <c r="FE369" s="162">
        <f t="shared" si="1807"/>
        <v>0</v>
      </c>
      <c r="FF369" s="162">
        <f t="shared" si="1807"/>
        <v>0</v>
      </c>
      <c r="FG369" s="162">
        <f t="shared" si="1807"/>
        <v>0</v>
      </c>
      <c r="FH369" s="162">
        <f t="shared" si="1807"/>
        <v>0</v>
      </c>
      <c r="FI369" s="162">
        <f t="shared" si="1807"/>
        <v>0</v>
      </c>
      <c r="FJ369" s="162">
        <f t="shared" si="1807"/>
        <v>0</v>
      </c>
      <c r="FK369" s="162">
        <f t="shared" si="1807"/>
        <v>0</v>
      </c>
      <c r="FL369" s="162">
        <f t="shared" si="1807"/>
        <v>0</v>
      </c>
      <c r="FM369" s="162">
        <f t="shared" si="1807"/>
        <v>0</v>
      </c>
      <c r="FN369" s="162">
        <f t="shared" si="1807"/>
        <v>0</v>
      </c>
      <c r="FO369" s="162">
        <f t="shared" si="1807"/>
        <v>0</v>
      </c>
      <c r="FP369" s="162">
        <f t="shared" si="1807"/>
        <v>0</v>
      </c>
      <c r="FQ369" s="162">
        <f t="shared" si="1807"/>
        <v>0</v>
      </c>
      <c r="FR369" s="162">
        <f t="shared" si="1807"/>
        <v>0</v>
      </c>
      <c r="FS369" s="162">
        <f t="shared" si="1807"/>
        <v>0</v>
      </c>
      <c r="FT369" s="162">
        <f t="shared" si="1807"/>
        <v>0</v>
      </c>
      <c r="FU369" s="162">
        <f t="shared" si="1807"/>
        <v>0</v>
      </c>
      <c r="FV369" s="162">
        <f t="shared" si="1807"/>
        <v>0</v>
      </c>
      <c r="FW369" s="162">
        <f t="shared" si="1807"/>
        <v>0</v>
      </c>
      <c r="FX369" s="162">
        <f t="shared" si="1807"/>
        <v>0</v>
      </c>
      <c r="FY369" s="162">
        <f t="shared" si="1807"/>
        <v>0</v>
      </c>
      <c r="FZ369" s="162">
        <f t="shared" si="1807"/>
        <v>0</v>
      </c>
      <c r="GA369" s="162">
        <f t="shared" si="1807"/>
        <v>0</v>
      </c>
      <c r="GB369" s="162">
        <f t="shared" si="1807"/>
        <v>0</v>
      </c>
      <c r="GC369" s="162">
        <f t="shared" si="1807"/>
        <v>0</v>
      </c>
      <c r="GD369" s="162">
        <f t="shared" si="1807"/>
        <v>0</v>
      </c>
      <c r="GE369" s="162">
        <f t="shared" si="1807"/>
        <v>0</v>
      </c>
      <c r="GF369" s="162">
        <f t="shared" si="1807"/>
        <v>0</v>
      </c>
      <c r="GG369" s="162">
        <f t="shared" si="1807"/>
        <v>0</v>
      </c>
      <c r="GH369" s="162">
        <f t="shared" si="1807"/>
        <v>0</v>
      </c>
      <c r="GI369" s="162">
        <f t="shared" si="1807"/>
        <v>0</v>
      </c>
      <c r="GJ369" s="162">
        <f t="shared" si="1807"/>
        <v>0</v>
      </c>
      <c r="GK369" s="162">
        <f t="shared" si="1807"/>
        <v>0</v>
      </c>
      <c r="GL369" s="162">
        <f t="shared" si="1807"/>
        <v>0</v>
      </c>
      <c r="GM369" s="162">
        <f t="shared" si="1807"/>
        <v>0</v>
      </c>
      <c r="GN369" s="162">
        <f t="shared" si="1807"/>
        <v>0</v>
      </c>
      <c r="GO369" s="162">
        <f t="shared" si="1807"/>
        <v>0</v>
      </c>
      <c r="GP369" s="162">
        <f t="shared" si="1807"/>
        <v>0</v>
      </c>
      <c r="GQ369" s="162">
        <f t="shared" si="1807"/>
        <v>0</v>
      </c>
      <c r="GR369" s="162">
        <f t="shared" si="15"/>
        <v>0</v>
      </c>
      <c r="GS369" s="162">
        <f t="shared" ref="GS369:IN369" si="1808">E369-EV369</f>
        <v>0</v>
      </c>
      <c r="GT369" s="162">
        <f t="shared" si="1808"/>
        <v>0</v>
      </c>
      <c r="GU369" s="162">
        <f t="shared" si="1808"/>
        <v>0</v>
      </c>
      <c r="GV369" s="162">
        <f t="shared" si="1808"/>
        <v>0</v>
      </c>
      <c r="GW369" s="162">
        <f t="shared" si="1808"/>
        <v>0</v>
      </c>
      <c r="GX369" s="162">
        <f t="shared" si="1808"/>
        <v>0</v>
      </c>
      <c r="GY369" s="162">
        <f t="shared" si="1808"/>
        <v>0</v>
      </c>
      <c r="GZ369" s="162">
        <f t="shared" si="1808"/>
        <v>0</v>
      </c>
      <c r="HA369" s="162">
        <f t="shared" si="1808"/>
        <v>0</v>
      </c>
      <c r="HB369" s="162">
        <f t="shared" si="1808"/>
        <v>0</v>
      </c>
      <c r="HC369" s="162">
        <f t="shared" si="1808"/>
        <v>0</v>
      </c>
      <c r="HD369" s="162">
        <f t="shared" si="1808"/>
        <v>0</v>
      </c>
      <c r="HE369" s="162">
        <f t="shared" si="1808"/>
        <v>0</v>
      </c>
      <c r="HF369" s="162">
        <f t="shared" si="1808"/>
        <v>0</v>
      </c>
      <c r="HG369" s="162">
        <f t="shared" si="1808"/>
        <v>0</v>
      </c>
      <c r="HH369" s="162">
        <f t="shared" si="1808"/>
        <v>0</v>
      </c>
      <c r="HI369" s="162">
        <f t="shared" si="1808"/>
        <v>0</v>
      </c>
      <c r="HJ369" s="162">
        <f t="shared" si="1808"/>
        <v>0</v>
      </c>
      <c r="HK369" s="162">
        <f t="shared" si="1808"/>
        <v>0</v>
      </c>
      <c r="HL369" s="162">
        <f t="shared" si="1808"/>
        <v>0</v>
      </c>
      <c r="HM369" s="162">
        <f t="shared" si="1808"/>
        <v>0</v>
      </c>
      <c r="HN369" s="162">
        <f t="shared" si="1808"/>
        <v>0</v>
      </c>
      <c r="HO369" s="162">
        <f t="shared" si="1808"/>
        <v>0</v>
      </c>
      <c r="HP369" s="162">
        <f t="shared" si="1808"/>
        <v>0</v>
      </c>
      <c r="HQ369" s="162">
        <f t="shared" si="1808"/>
        <v>0</v>
      </c>
      <c r="HR369" s="162">
        <f t="shared" si="1808"/>
        <v>0</v>
      </c>
      <c r="HS369" s="162">
        <f t="shared" si="1808"/>
        <v>0</v>
      </c>
      <c r="HT369" s="162">
        <f t="shared" si="1808"/>
        <v>0</v>
      </c>
      <c r="HU369" s="162">
        <f t="shared" si="1808"/>
        <v>0</v>
      </c>
      <c r="HV369" s="162">
        <f t="shared" si="1808"/>
        <v>0</v>
      </c>
      <c r="HW369" s="162">
        <f t="shared" si="1808"/>
        <v>0</v>
      </c>
      <c r="HX369" s="162">
        <f t="shared" si="1808"/>
        <v>0</v>
      </c>
      <c r="HY369" s="162">
        <f t="shared" si="1808"/>
        <v>0</v>
      </c>
      <c r="HZ369" s="162">
        <f t="shared" si="1808"/>
        <v>0</v>
      </c>
      <c r="IA369" s="162">
        <f t="shared" si="1808"/>
        <v>0</v>
      </c>
      <c r="IB369" s="162">
        <f t="shared" si="1808"/>
        <v>0</v>
      </c>
      <c r="IC369" s="162">
        <f t="shared" si="1808"/>
        <v>0</v>
      </c>
      <c r="ID369" s="162">
        <f t="shared" si="1808"/>
        <v>0</v>
      </c>
      <c r="IE369" s="162">
        <f t="shared" si="1808"/>
        <v>0</v>
      </c>
      <c r="IF369" s="162">
        <f t="shared" si="1808"/>
        <v>0</v>
      </c>
      <c r="IG369" s="162">
        <f t="shared" si="1808"/>
        <v>0</v>
      </c>
      <c r="IH369" s="162">
        <f t="shared" si="1808"/>
        <v>0</v>
      </c>
      <c r="II369" s="162">
        <f t="shared" si="1808"/>
        <v>0</v>
      </c>
      <c r="IJ369" s="162">
        <f t="shared" si="1808"/>
        <v>0</v>
      </c>
      <c r="IK369" s="162">
        <f t="shared" si="1808"/>
        <v>0</v>
      </c>
      <c r="IL369" s="162">
        <f t="shared" si="1808"/>
        <v>0</v>
      </c>
      <c r="IM369" s="162">
        <f t="shared" si="1808"/>
        <v>0</v>
      </c>
      <c r="IN369" s="162">
        <f t="shared" si="1808"/>
        <v>0</v>
      </c>
      <c r="IO369" s="162">
        <f t="shared" si="17"/>
        <v>0</v>
      </c>
      <c r="IP369" s="162">
        <f t="shared" si="23"/>
        <v>0</v>
      </c>
      <c r="IQ369" s="162">
        <f t="shared" ref="IQ369:KK369" si="1809">MAX((MIN(CZ369+IP369,$IO$7))-GT369,0)</f>
        <v>0</v>
      </c>
      <c r="IR369" s="162">
        <f t="shared" si="1809"/>
        <v>0</v>
      </c>
      <c r="IS369" s="162">
        <f t="shared" si="1809"/>
        <v>0</v>
      </c>
      <c r="IT369" s="162">
        <f t="shared" si="1809"/>
        <v>0</v>
      </c>
      <c r="IU369" s="162">
        <f t="shared" si="1809"/>
        <v>0</v>
      </c>
      <c r="IV369" s="162">
        <f t="shared" si="1809"/>
        <v>0</v>
      </c>
      <c r="IW369" s="162">
        <f t="shared" si="1809"/>
        <v>0</v>
      </c>
      <c r="IX369" s="162">
        <f t="shared" si="1809"/>
        <v>0</v>
      </c>
      <c r="IY369" s="162">
        <f t="shared" si="1809"/>
        <v>0</v>
      </c>
      <c r="IZ369" s="162">
        <f t="shared" si="1809"/>
        <v>0</v>
      </c>
      <c r="JA369" s="162">
        <f t="shared" si="1809"/>
        <v>0</v>
      </c>
      <c r="JB369" s="162">
        <f t="shared" si="1809"/>
        <v>0</v>
      </c>
      <c r="JC369" s="162">
        <f t="shared" si="1809"/>
        <v>0</v>
      </c>
      <c r="JD369" s="162">
        <f t="shared" si="1809"/>
        <v>0</v>
      </c>
      <c r="JE369" s="162">
        <f t="shared" si="1809"/>
        <v>0</v>
      </c>
      <c r="JF369" s="162">
        <f t="shared" si="1809"/>
        <v>0</v>
      </c>
      <c r="JG369" s="162">
        <f t="shared" si="1809"/>
        <v>0</v>
      </c>
      <c r="JH369" s="162">
        <f t="shared" si="1809"/>
        <v>0</v>
      </c>
      <c r="JI369" s="162">
        <f t="shared" si="1809"/>
        <v>0</v>
      </c>
      <c r="JJ369" s="162">
        <f t="shared" si="1809"/>
        <v>0</v>
      </c>
      <c r="JK369" s="162">
        <f t="shared" si="1809"/>
        <v>0</v>
      </c>
      <c r="JL369" s="162">
        <f t="shared" si="1809"/>
        <v>0</v>
      </c>
      <c r="JM369" s="162">
        <f t="shared" si="1809"/>
        <v>0</v>
      </c>
      <c r="JN369" s="162">
        <f t="shared" si="1809"/>
        <v>0</v>
      </c>
      <c r="JO369" s="162">
        <f t="shared" si="1809"/>
        <v>0</v>
      </c>
      <c r="JP369" s="162">
        <f t="shared" si="1809"/>
        <v>0</v>
      </c>
      <c r="JQ369" s="162">
        <f t="shared" si="1809"/>
        <v>0</v>
      </c>
      <c r="JR369" s="162">
        <f t="shared" si="1809"/>
        <v>0</v>
      </c>
      <c r="JS369" s="162">
        <f t="shared" si="1809"/>
        <v>0</v>
      </c>
      <c r="JT369" s="162">
        <f t="shared" si="1809"/>
        <v>0</v>
      </c>
      <c r="JU369" s="162">
        <f t="shared" si="1809"/>
        <v>0</v>
      </c>
      <c r="JV369" s="162">
        <f t="shared" si="1809"/>
        <v>0</v>
      </c>
      <c r="JW369" s="162">
        <f t="shared" si="1809"/>
        <v>0</v>
      </c>
      <c r="JX369" s="162">
        <f t="shared" si="1809"/>
        <v>0</v>
      </c>
      <c r="JY369" s="162">
        <f t="shared" si="1809"/>
        <v>0</v>
      </c>
      <c r="JZ369" s="162">
        <f t="shared" si="1809"/>
        <v>0</v>
      </c>
      <c r="KA369" s="162">
        <f t="shared" si="1809"/>
        <v>0</v>
      </c>
      <c r="KB369" s="162">
        <f t="shared" si="1809"/>
        <v>0</v>
      </c>
      <c r="KC369" s="162">
        <f t="shared" si="1809"/>
        <v>0</v>
      </c>
      <c r="KD369" s="162">
        <f t="shared" si="1809"/>
        <v>0</v>
      </c>
      <c r="KE369" s="162">
        <f t="shared" si="1809"/>
        <v>0</v>
      </c>
      <c r="KF369" s="162">
        <f t="shared" si="1809"/>
        <v>0</v>
      </c>
      <c r="KG369" s="162">
        <f t="shared" si="1809"/>
        <v>0</v>
      </c>
      <c r="KH369" s="162">
        <f t="shared" si="1809"/>
        <v>0</v>
      </c>
      <c r="KI369" s="162">
        <f t="shared" si="1809"/>
        <v>0</v>
      </c>
      <c r="KJ369" s="162">
        <f t="shared" si="1809"/>
        <v>0</v>
      </c>
      <c r="KK369" s="162">
        <f t="shared" si="1809"/>
        <v>0</v>
      </c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N369" s="1"/>
    </row>
    <row r="370" ht="14.25" customHeight="1" spans="1:326" x14ac:dyDescent="0.25">
      <c r="A370" s="1">
        <v>12</v>
      </c>
      <c r="B370" s="1">
        <f t="shared" ref="B370:C370" si="1810">B369+1</f>
        <v>360</v>
      </c>
      <c r="C370" s="232">
        <f t="shared" si="1810"/>
        <v>43825</v>
      </c>
      <c r="D370" s="162">
        <f t="shared" si="9"/>
        <v>0</v>
      </c>
      <c r="E370" s="162">
        <f>(SUMIFS(Profile!$F$2:$F$17521,Profile!$B$2:$B$17521,$B370,Profile!$C$2:$C$17521,E$8))*$C$6</f>
        <v>0</v>
      </c>
      <c r="F370" s="162">
        <f>(SUMIFS(Profile!$F$2:$F$17521,Profile!$B$2:$B$17521,$B370,Profile!$C$2:$C$17521,F$8))*$C$6</f>
        <v>0</v>
      </c>
      <c r="G370" s="162">
        <f>(SUMIFS(Profile!$F$2:$F$17521,Profile!$B$2:$B$17521,$B370,Profile!$C$2:$C$17521,G$8))*$C$6</f>
        <v>0</v>
      </c>
      <c r="H370" s="162">
        <f>(SUMIFS(Profile!$F$2:$F$17521,Profile!$B$2:$B$17521,$B370,Profile!$C$2:$C$17521,H$8))*$C$6</f>
        <v>0</v>
      </c>
      <c r="I370" s="162">
        <f>(SUMIFS(Profile!$F$2:$F$17521,Profile!$B$2:$B$17521,$B370,Profile!$C$2:$C$17521,I$8))*$C$6</f>
        <v>0</v>
      </c>
      <c r="J370" s="162">
        <f>(SUMIFS(Profile!$F$2:$F$17521,Profile!$B$2:$B$17521,$B370,Profile!$C$2:$C$17521,J$8))*$C$6</f>
        <v>0</v>
      </c>
      <c r="K370" s="162">
        <f>(SUMIFS(Profile!$F$2:$F$17521,Profile!$B$2:$B$17521,$B370,Profile!$C$2:$C$17521,K$8))*$C$6</f>
        <v>0</v>
      </c>
      <c r="L370" s="162">
        <f>(SUMIFS(Profile!$F$2:$F$17521,Profile!$B$2:$B$17521,$B370,Profile!$C$2:$C$17521,L$8))*$C$6</f>
        <v>0</v>
      </c>
      <c r="M370" s="162">
        <f>(SUMIFS(Profile!$F$2:$F$17521,Profile!$B$2:$B$17521,$B370,Profile!$C$2:$C$17521,M$8))*$C$6</f>
        <v>0</v>
      </c>
      <c r="N370" s="162">
        <f>(SUMIFS(Profile!$F$2:$F$17521,Profile!$B$2:$B$17521,$B370,Profile!$C$2:$C$17521,N$8))*$C$6</f>
        <v>0</v>
      </c>
      <c r="O370" s="162">
        <f>(SUMIFS(Profile!$F$2:$F$17521,Profile!$B$2:$B$17521,$B370,Profile!$C$2:$C$17521,O$8))*$C$6</f>
        <v>0</v>
      </c>
      <c r="P370" s="162">
        <f>(SUMIFS(Profile!$F$2:$F$17521,Profile!$B$2:$B$17521,$B370,Profile!$C$2:$C$17521,P$8))*$C$6</f>
        <v>0</v>
      </c>
      <c r="Q370" s="162">
        <f>(SUMIFS(Profile!$F$2:$F$17521,Profile!$B$2:$B$17521,$B370,Profile!$C$2:$C$17521,Q$8))*$C$6</f>
        <v>0</v>
      </c>
      <c r="R370" s="162">
        <f>(SUMIFS(Profile!$F$2:$F$17521,Profile!$B$2:$B$17521,$B370,Profile!$C$2:$C$17521,R$8))*$C$6</f>
        <v>0</v>
      </c>
      <c r="S370" s="162">
        <f>(SUMIFS(Profile!$F$2:$F$17521,Profile!$B$2:$B$17521,$B370,Profile!$C$2:$C$17521,S$8))*$C$6</f>
        <v>0</v>
      </c>
      <c r="T370" s="162">
        <f>(SUMIFS(Profile!$F$2:$F$17521,Profile!$B$2:$B$17521,$B370,Profile!$C$2:$C$17521,T$8))*$C$6</f>
        <v>0</v>
      </c>
      <c r="U370" s="162">
        <f>(SUMIFS(Profile!$F$2:$F$17521,Profile!$B$2:$B$17521,$B370,Profile!$C$2:$C$17521,U$8))*$C$6</f>
        <v>0</v>
      </c>
      <c r="V370" s="162">
        <f>(SUMIFS(Profile!$F$2:$F$17521,Profile!$B$2:$B$17521,$B370,Profile!$C$2:$C$17521,V$8))*$C$6</f>
        <v>0</v>
      </c>
      <c r="W370" s="162">
        <f>(SUMIFS(Profile!$F$2:$F$17521,Profile!$B$2:$B$17521,$B370,Profile!$C$2:$C$17521,W$8))*$C$6</f>
        <v>0</v>
      </c>
      <c r="X370" s="162">
        <f>(SUMIFS(Profile!$F$2:$F$17521,Profile!$B$2:$B$17521,$B370,Profile!$C$2:$C$17521,X$8))*$C$6</f>
        <v>0</v>
      </c>
      <c r="Y370" s="162">
        <f>(SUMIFS(Profile!$F$2:$F$17521,Profile!$B$2:$B$17521,$B370,Profile!$C$2:$C$17521,Y$8))*$C$6</f>
        <v>0</v>
      </c>
      <c r="Z370" s="162">
        <f>(SUMIFS(Profile!$F$2:$F$17521,Profile!$B$2:$B$17521,$B370,Profile!$C$2:$C$17521,Z$8))*$C$6</f>
        <v>0</v>
      </c>
      <c r="AA370" s="162">
        <f>(SUMIFS(Profile!$F$2:$F$17521,Profile!$B$2:$B$17521,$B370,Profile!$C$2:$C$17521,AA$8))*$C$6</f>
        <v>0</v>
      </c>
      <c r="AB370" s="162">
        <f>(SUMIFS(Profile!$F$2:$F$17521,Profile!$B$2:$B$17521,$B370,Profile!$C$2:$C$17521,AB$8))*$C$6</f>
        <v>0</v>
      </c>
      <c r="AC370" s="162">
        <f>(SUMIFS(Profile!$F$2:$F$17521,Profile!$B$2:$B$17521,$B370,Profile!$C$2:$C$17521,AC$8))*$C$6</f>
        <v>0</v>
      </c>
      <c r="AD370" s="162">
        <f>(SUMIFS(Profile!$F$2:$F$17521,Profile!$B$2:$B$17521,$B370,Profile!$C$2:$C$17521,AD$8))*$C$6</f>
        <v>0</v>
      </c>
      <c r="AE370" s="162">
        <f>(SUMIFS(Profile!$F$2:$F$17521,Profile!$B$2:$B$17521,$B370,Profile!$C$2:$C$17521,AE$8))*$C$6</f>
        <v>0</v>
      </c>
      <c r="AF370" s="162">
        <f>(SUMIFS(Profile!$F$2:$F$17521,Profile!$B$2:$B$17521,$B370,Profile!$C$2:$C$17521,AF$8))*$C$6</f>
        <v>0</v>
      </c>
      <c r="AG370" s="162">
        <f>(SUMIFS(Profile!$F$2:$F$17521,Profile!$B$2:$B$17521,$B370,Profile!$C$2:$C$17521,AG$8))*$C$6</f>
        <v>0</v>
      </c>
      <c r="AH370" s="162">
        <f>(SUMIFS(Profile!$F$2:$F$17521,Profile!$B$2:$B$17521,$B370,Profile!$C$2:$C$17521,AH$8))*$C$6</f>
        <v>0</v>
      </c>
      <c r="AI370" s="162">
        <f>(SUMIFS(Profile!$F$2:$F$17521,Profile!$B$2:$B$17521,$B370,Profile!$C$2:$C$17521,AI$8))*$C$6</f>
        <v>0</v>
      </c>
      <c r="AJ370" s="162">
        <f>(SUMIFS(Profile!$F$2:$F$17521,Profile!$B$2:$B$17521,$B370,Profile!$C$2:$C$17521,AJ$8))*$C$6</f>
        <v>0</v>
      </c>
      <c r="AK370" s="162">
        <f>(SUMIFS(Profile!$F$2:$F$17521,Profile!$B$2:$B$17521,$B370,Profile!$C$2:$C$17521,AK$8))*$C$6</f>
        <v>0</v>
      </c>
      <c r="AL370" s="162">
        <f>(SUMIFS(Profile!$F$2:$F$17521,Profile!$B$2:$B$17521,$B370,Profile!$C$2:$C$17521,AL$8))*$C$6</f>
        <v>0</v>
      </c>
      <c r="AM370" s="162">
        <f>(SUMIFS(Profile!$F$2:$F$17521,Profile!$B$2:$B$17521,$B370,Profile!$C$2:$C$17521,AM$8))*$C$6</f>
        <v>0</v>
      </c>
      <c r="AN370" s="162">
        <f>(SUMIFS(Profile!$F$2:$F$17521,Profile!$B$2:$B$17521,$B370,Profile!$C$2:$C$17521,AN$8))*$C$6</f>
        <v>0</v>
      </c>
      <c r="AO370" s="162">
        <f>(SUMIFS(Profile!$F$2:$F$17521,Profile!$B$2:$B$17521,$B370,Profile!$C$2:$C$17521,AO$8))*$C$6</f>
        <v>0</v>
      </c>
      <c r="AP370" s="162">
        <f>(SUMIFS(Profile!$F$2:$F$17521,Profile!$B$2:$B$17521,$B370,Profile!$C$2:$C$17521,AP$8))*$C$6</f>
        <v>0</v>
      </c>
      <c r="AQ370" s="162">
        <f>(SUMIFS(Profile!$F$2:$F$17521,Profile!$B$2:$B$17521,$B370,Profile!$C$2:$C$17521,AQ$8))*$C$6</f>
        <v>0</v>
      </c>
      <c r="AR370" s="162">
        <f>(SUMIFS(Profile!$F$2:$F$17521,Profile!$B$2:$B$17521,$B370,Profile!$C$2:$C$17521,AR$8))*$C$6</f>
        <v>0</v>
      </c>
      <c r="AS370" s="162">
        <f>(SUMIFS(Profile!$F$2:$F$17521,Profile!$B$2:$B$17521,$B370,Profile!$C$2:$C$17521,AS$8))*$C$6</f>
        <v>0</v>
      </c>
      <c r="AT370" s="162">
        <f>(SUMIFS(Profile!$F$2:$F$17521,Profile!$B$2:$B$17521,$B370,Profile!$C$2:$C$17521,AT$8))*$C$6</f>
        <v>0</v>
      </c>
      <c r="AU370" s="162">
        <f>(SUMIFS(Profile!$F$2:$F$17521,Profile!$B$2:$B$17521,$B370,Profile!$C$2:$C$17521,AU$8))*$C$6</f>
        <v>0</v>
      </c>
      <c r="AV370" s="162">
        <f>(SUMIFS(Profile!$F$2:$F$17521,Profile!$B$2:$B$17521,$B370,Profile!$C$2:$C$17521,AV$8))*$C$6</f>
        <v>0</v>
      </c>
      <c r="AW370" s="162">
        <f>(SUMIFS(Profile!$F$2:$F$17521,Profile!$B$2:$B$17521,$B370,Profile!$C$2:$C$17521,AW$8))*$C$6</f>
        <v>0</v>
      </c>
      <c r="AX370" s="162">
        <f>(SUMIFS(Profile!$F$2:$F$17521,Profile!$B$2:$B$17521,$B370,Profile!$C$2:$C$17521,AX$8))*$C$6</f>
        <v>0</v>
      </c>
      <c r="AY370" s="162">
        <f>(SUMIFS(Profile!$F$2:$F$17521,Profile!$B$2:$B$17521,$B370,Profile!$C$2:$C$17521,AY$8))*$C$6</f>
        <v>0</v>
      </c>
      <c r="AZ370" s="162">
        <f>(SUMIFS(Profile!$F$2:$F$17521,Profile!$B$2:$B$17521,$B370,Profile!$C$2:$C$17521,AZ$8))*$C$6</f>
        <v>0</v>
      </c>
      <c r="BA370" s="162">
        <f t="shared" si="10"/>
        <v>0</v>
      </c>
      <c r="BB370" s="162">
        <f>(SUMIFS(Profile!$E$2:$E$17521,Profile!$B$2:$B$17521,$B370,Profile!$C$2:$C$17521,BB$8))*$C$9</f>
        <v>0</v>
      </c>
      <c r="BC370" s="162">
        <f>(SUMIFS(Profile!$E$2:$E$17521,Profile!$B$2:$B$17521,$B370,Profile!$C$2:$C$17521,BC$8))*$C$9</f>
        <v>0</v>
      </c>
      <c r="BD370" s="162">
        <f>(SUMIFS(Profile!$E$2:$E$17521,Profile!$B$2:$B$17521,$B370,Profile!$C$2:$C$17521,BD$8))*$C$9</f>
        <v>0</v>
      </c>
      <c r="BE370" s="162">
        <f>(SUMIFS(Profile!$E$2:$E$17521,Profile!$B$2:$B$17521,$B370,Profile!$C$2:$C$17521,BE$8))*$C$9</f>
        <v>0</v>
      </c>
      <c r="BF370" s="162">
        <f>(SUMIFS(Profile!$E$2:$E$17521,Profile!$B$2:$B$17521,$B370,Profile!$C$2:$C$17521,BF$8))*$C$9</f>
        <v>0</v>
      </c>
      <c r="BG370" s="162">
        <f>(SUMIFS(Profile!$E$2:$E$17521,Profile!$B$2:$B$17521,$B370,Profile!$C$2:$C$17521,BG$8))*$C$9</f>
        <v>0</v>
      </c>
      <c r="BH370" s="162">
        <f>(SUMIFS(Profile!$E$2:$E$17521,Profile!$B$2:$B$17521,$B370,Profile!$C$2:$C$17521,BH$8))*$C$9</f>
        <v>0</v>
      </c>
      <c r="BI370" s="162">
        <f>(SUMIFS(Profile!$E$2:$E$17521,Profile!$B$2:$B$17521,$B370,Profile!$C$2:$C$17521,BI$8))*$C$9</f>
        <v>0</v>
      </c>
      <c r="BJ370" s="162">
        <f>(SUMIFS(Profile!$E$2:$E$17521,Profile!$B$2:$B$17521,$B370,Profile!$C$2:$C$17521,BJ$8))*$C$9</f>
        <v>0</v>
      </c>
      <c r="BK370" s="162">
        <f>(SUMIFS(Profile!$E$2:$E$17521,Profile!$B$2:$B$17521,$B370,Profile!$C$2:$C$17521,BK$8))*$C$9</f>
        <v>0</v>
      </c>
      <c r="BL370" s="162">
        <f>(SUMIFS(Profile!$E$2:$E$17521,Profile!$B$2:$B$17521,$B370,Profile!$C$2:$C$17521,BL$8))*$C$9</f>
        <v>0</v>
      </c>
      <c r="BM370" s="162">
        <f>(SUMIFS(Profile!$E$2:$E$17521,Profile!$B$2:$B$17521,$B370,Profile!$C$2:$C$17521,BM$8))*$C$9</f>
        <v>0</v>
      </c>
      <c r="BN370" s="162">
        <f>(SUMIFS(Profile!$E$2:$E$17521,Profile!$B$2:$B$17521,$B370,Profile!$C$2:$C$17521,BN$8))*$C$9</f>
        <v>0</v>
      </c>
      <c r="BO370" s="162">
        <f>(SUMIFS(Profile!$E$2:$E$17521,Profile!$B$2:$B$17521,$B370,Profile!$C$2:$C$17521,BO$8))*$C$9</f>
        <v>0</v>
      </c>
      <c r="BP370" s="162">
        <f>(SUMIFS(Profile!$E$2:$E$17521,Profile!$B$2:$B$17521,$B370,Profile!$C$2:$C$17521,BP$8))*$C$9</f>
        <v>0</v>
      </c>
      <c r="BQ370" s="162">
        <f>(SUMIFS(Profile!$E$2:$E$17521,Profile!$B$2:$B$17521,$B370,Profile!$C$2:$C$17521,BQ$8))*$C$9</f>
        <v>0</v>
      </c>
      <c r="BR370" s="162">
        <f>(SUMIFS(Profile!$E$2:$E$17521,Profile!$B$2:$B$17521,$B370,Profile!$C$2:$C$17521,BR$8))*$C$9</f>
        <v>0</v>
      </c>
      <c r="BS370" s="162">
        <f>(SUMIFS(Profile!$E$2:$E$17521,Profile!$B$2:$B$17521,$B370,Profile!$C$2:$C$17521,BS$8))*$C$9</f>
        <v>0</v>
      </c>
      <c r="BT370" s="162">
        <f>(SUMIFS(Profile!$E$2:$E$17521,Profile!$B$2:$B$17521,$B370,Profile!$C$2:$C$17521,BT$8))*$C$9</f>
        <v>0</v>
      </c>
      <c r="BU370" s="162">
        <f>(SUMIFS(Profile!$E$2:$E$17521,Profile!$B$2:$B$17521,$B370,Profile!$C$2:$C$17521,BU$8))*$C$9</f>
        <v>0</v>
      </c>
      <c r="BV370" s="162">
        <f>(SUMIFS(Profile!$E$2:$E$17521,Profile!$B$2:$B$17521,$B370,Profile!$C$2:$C$17521,BV$8))*$C$9</f>
        <v>0</v>
      </c>
      <c r="BW370" s="162">
        <f>(SUMIFS(Profile!$E$2:$E$17521,Profile!$B$2:$B$17521,$B370,Profile!$C$2:$C$17521,BW$8))*$C$9</f>
        <v>0</v>
      </c>
      <c r="BX370" s="162">
        <f>(SUMIFS(Profile!$E$2:$E$17521,Profile!$B$2:$B$17521,$B370,Profile!$C$2:$C$17521,BX$8))*$C$9</f>
        <v>0</v>
      </c>
      <c r="BY370" s="162">
        <f>(SUMIFS(Profile!$E$2:$E$17521,Profile!$B$2:$B$17521,$B370,Profile!$C$2:$C$17521,BY$8))*$C$9</f>
        <v>0</v>
      </c>
      <c r="BZ370" s="162">
        <f>(SUMIFS(Profile!$E$2:$E$17521,Profile!$B$2:$B$17521,$B370,Profile!$C$2:$C$17521,BZ$8))*$C$9</f>
        <v>0</v>
      </c>
      <c r="CA370" s="162">
        <f>(SUMIFS(Profile!$E$2:$E$17521,Profile!$B$2:$B$17521,$B370,Profile!$C$2:$C$17521,CA$8))*$C$9</f>
        <v>0</v>
      </c>
      <c r="CB370" s="162">
        <f>(SUMIFS(Profile!$E$2:$E$17521,Profile!$B$2:$B$17521,$B370,Profile!$C$2:$C$17521,CB$8))*$C$9</f>
        <v>0</v>
      </c>
      <c r="CC370" s="162">
        <f>(SUMIFS(Profile!$E$2:$E$17521,Profile!$B$2:$B$17521,$B370,Profile!$C$2:$C$17521,CC$8))*$C$9</f>
        <v>0</v>
      </c>
      <c r="CD370" s="162">
        <f>(SUMIFS(Profile!$E$2:$E$17521,Profile!$B$2:$B$17521,$B370,Profile!$C$2:$C$17521,CD$8))*$C$9</f>
        <v>0</v>
      </c>
      <c r="CE370" s="162">
        <f>(SUMIFS(Profile!$E$2:$E$17521,Profile!$B$2:$B$17521,$B370,Profile!$C$2:$C$17521,CE$8))*$C$9</f>
        <v>0</v>
      </c>
      <c r="CF370" s="162">
        <f>(SUMIFS(Profile!$E$2:$E$17521,Profile!$B$2:$B$17521,$B370,Profile!$C$2:$C$17521,CF$8))*$C$9</f>
        <v>0</v>
      </c>
      <c r="CG370" s="162">
        <f>(SUMIFS(Profile!$E$2:$E$17521,Profile!$B$2:$B$17521,$B370,Profile!$C$2:$C$17521,CG$8))*$C$9</f>
        <v>0</v>
      </c>
      <c r="CH370" s="162">
        <f>(SUMIFS(Profile!$E$2:$E$17521,Profile!$B$2:$B$17521,$B370,Profile!$C$2:$C$17521,CH$8))*$C$9</f>
        <v>0</v>
      </c>
      <c r="CI370" s="162">
        <f>(SUMIFS(Profile!$E$2:$E$17521,Profile!$B$2:$B$17521,$B370,Profile!$C$2:$C$17521,CI$8))*$C$9</f>
        <v>0</v>
      </c>
      <c r="CJ370" s="162">
        <f>(SUMIFS(Profile!$E$2:$E$17521,Profile!$B$2:$B$17521,$B370,Profile!$C$2:$C$17521,CJ$8))*$C$9</f>
        <v>0</v>
      </c>
      <c r="CK370" s="162">
        <f>(SUMIFS(Profile!$E$2:$E$17521,Profile!$B$2:$B$17521,$B370,Profile!$C$2:$C$17521,CK$8))*$C$9</f>
        <v>0</v>
      </c>
      <c r="CL370" s="162">
        <f>(SUMIFS(Profile!$E$2:$E$17521,Profile!$B$2:$B$17521,$B370,Profile!$C$2:$C$17521,CL$8))*$C$9</f>
        <v>0</v>
      </c>
      <c r="CM370" s="162">
        <f>(SUMIFS(Profile!$E$2:$E$17521,Profile!$B$2:$B$17521,$B370,Profile!$C$2:$C$17521,CM$8))*$C$9</f>
        <v>0</v>
      </c>
      <c r="CN370" s="162">
        <f>(SUMIFS(Profile!$E$2:$E$17521,Profile!$B$2:$B$17521,$B370,Profile!$C$2:$C$17521,CN$8))*$C$9</f>
        <v>0</v>
      </c>
      <c r="CO370" s="162">
        <f>(SUMIFS(Profile!$E$2:$E$17521,Profile!$B$2:$B$17521,$B370,Profile!$C$2:$C$17521,CO$8))*$C$9</f>
        <v>0</v>
      </c>
      <c r="CP370" s="162">
        <f>(SUMIFS(Profile!$E$2:$E$17521,Profile!$B$2:$B$17521,$B370,Profile!$C$2:$C$17521,CP$8))*$C$9</f>
        <v>0</v>
      </c>
      <c r="CQ370" s="162">
        <f>(SUMIFS(Profile!$E$2:$E$17521,Profile!$B$2:$B$17521,$B370,Profile!$C$2:$C$17521,CQ$8))*$C$9</f>
        <v>0</v>
      </c>
      <c r="CR370" s="162">
        <f>(SUMIFS(Profile!$E$2:$E$17521,Profile!$B$2:$B$17521,$B370,Profile!$C$2:$C$17521,CR$8))*$C$9</f>
        <v>0</v>
      </c>
      <c r="CS370" s="162">
        <f>(SUMIFS(Profile!$E$2:$E$17521,Profile!$B$2:$B$17521,$B370,Profile!$C$2:$C$17521,CS$8))*$C$9</f>
        <v>0</v>
      </c>
      <c r="CT370" s="162">
        <f>(SUMIFS(Profile!$E$2:$E$17521,Profile!$B$2:$B$17521,$B370,Profile!$C$2:$C$17521,CT$8))*$C$9</f>
        <v>0</v>
      </c>
      <c r="CU370" s="162">
        <f>(SUMIFS(Profile!$E$2:$E$17521,Profile!$B$2:$B$17521,$B370,Profile!$C$2:$C$17521,CU$8))*$C$9</f>
        <v>0</v>
      </c>
      <c r="CV370" s="162">
        <f>(SUMIFS(Profile!$E$2:$E$17521,Profile!$B$2:$B$17521,$B370,Profile!$C$2:$C$17521,CV$8))*$C$9</f>
        <v>0</v>
      </c>
      <c r="CW370" s="162">
        <f>(SUMIFS(Profile!$E$2:$E$17521,Profile!$B$2:$B$17521,$B370,Profile!$C$2:$C$17521,CW$8))*$C$9</f>
        <v>0</v>
      </c>
      <c r="CX370" s="162">
        <f t="shared" si="11"/>
        <v>0</v>
      </c>
      <c r="CY370" s="162">
        <f t="shared" ref="CY370:ET370" si="1811">MAX(BB370-E370,0)</f>
        <v>0</v>
      </c>
      <c r="CZ370" s="162">
        <f t="shared" si="1811"/>
        <v>0</v>
      </c>
      <c r="DA370" s="162">
        <f t="shared" si="1811"/>
        <v>0</v>
      </c>
      <c r="DB370" s="162">
        <f t="shared" si="1811"/>
        <v>0</v>
      </c>
      <c r="DC370" s="162">
        <f t="shared" si="1811"/>
        <v>0</v>
      </c>
      <c r="DD370" s="162">
        <f t="shared" si="1811"/>
        <v>0</v>
      </c>
      <c r="DE370" s="162">
        <f t="shared" si="1811"/>
        <v>0</v>
      </c>
      <c r="DF370" s="162">
        <f t="shared" si="1811"/>
        <v>0</v>
      </c>
      <c r="DG370" s="162">
        <f t="shared" si="1811"/>
        <v>0</v>
      </c>
      <c r="DH370" s="162">
        <f t="shared" si="1811"/>
        <v>0</v>
      </c>
      <c r="DI370" s="162">
        <f t="shared" si="1811"/>
        <v>0</v>
      </c>
      <c r="DJ370" s="162">
        <f t="shared" si="1811"/>
        <v>0</v>
      </c>
      <c r="DK370" s="162">
        <f t="shared" si="1811"/>
        <v>0</v>
      </c>
      <c r="DL370" s="162">
        <f t="shared" si="1811"/>
        <v>0</v>
      </c>
      <c r="DM370" s="162">
        <f t="shared" si="1811"/>
        <v>0</v>
      </c>
      <c r="DN370" s="162">
        <f t="shared" si="1811"/>
        <v>0</v>
      </c>
      <c r="DO370" s="162">
        <f t="shared" si="1811"/>
        <v>0</v>
      </c>
      <c r="DP370" s="162">
        <f t="shared" si="1811"/>
        <v>0</v>
      </c>
      <c r="DQ370" s="162">
        <f t="shared" si="1811"/>
        <v>0</v>
      </c>
      <c r="DR370" s="162">
        <f t="shared" si="1811"/>
        <v>0</v>
      </c>
      <c r="DS370" s="162">
        <f t="shared" si="1811"/>
        <v>0</v>
      </c>
      <c r="DT370" s="162">
        <f t="shared" si="1811"/>
        <v>0</v>
      </c>
      <c r="DU370" s="162">
        <f t="shared" si="1811"/>
        <v>0</v>
      </c>
      <c r="DV370" s="162">
        <f t="shared" si="1811"/>
        <v>0</v>
      </c>
      <c r="DW370" s="162">
        <f t="shared" si="1811"/>
        <v>0</v>
      </c>
      <c r="DX370" s="162">
        <f t="shared" si="1811"/>
        <v>0</v>
      </c>
      <c r="DY370" s="162">
        <f t="shared" si="1811"/>
        <v>0</v>
      </c>
      <c r="DZ370" s="162">
        <f t="shared" si="1811"/>
        <v>0</v>
      </c>
      <c r="EA370" s="162">
        <f t="shared" si="1811"/>
        <v>0</v>
      </c>
      <c r="EB370" s="162">
        <f t="shared" si="1811"/>
        <v>0</v>
      </c>
      <c r="EC370" s="162">
        <f t="shared" si="1811"/>
        <v>0</v>
      </c>
      <c r="ED370" s="162">
        <f t="shared" si="1811"/>
        <v>0</v>
      </c>
      <c r="EE370" s="162">
        <f t="shared" si="1811"/>
        <v>0</v>
      </c>
      <c r="EF370" s="162">
        <f t="shared" si="1811"/>
        <v>0</v>
      </c>
      <c r="EG370" s="162">
        <f t="shared" si="1811"/>
        <v>0</v>
      </c>
      <c r="EH370" s="162">
        <f t="shared" si="1811"/>
        <v>0</v>
      </c>
      <c r="EI370" s="162">
        <f t="shared" si="1811"/>
        <v>0</v>
      </c>
      <c r="EJ370" s="162">
        <f t="shared" si="1811"/>
        <v>0</v>
      </c>
      <c r="EK370" s="162">
        <f t="shared" si="1811"/>
        <v>0</v>
      </c>
      <c r="EL370" s="162">
        <f t="shared" si="1811"/>
        <v>0</v>
      </c>
      <c r="EM370" s="162">
        <f t="shared" si="1811"/>
        <v>0</v>
      </c>
      <c r="EN370" s="162">
        <f t="shared" si="1811"/>
        <v>0</v>
      </c>
      <c r="EO370" s="162">
        <f t="shared" si="1811"/>
        <v>0</v>
      </c>
      <c r="EP370" s="162">
        <f t="shared" si="1811"/>
        <v>0</v>
      </c>
      <c r="EQ370" s="162">
        <f t="shared" si="1811"/>
        <v>0</v>
      </c>
      <c r="ER370" s="162">
        <f t="shared" si="1811"/>
        <v>0</v>
      </c>
      <c r="ES370" s="162">
        <f t="shared" si="1811"/>
        <v>0</v>
      </c>
      <c r="ET370" s="162">
        <f t="shared" si="1811"/>
        <v>0</v>
      </c>
      <c r="EU370" s="162">
        <f t="shared" si="13"/>
        <v>0</v>
      </c>
      <c r="EV370" s="162">
        <f t="shared" ref="EV370:GQ370" si="1812">BB370-CY370</f>
        <v>0</v>
      </c>
      <c r="EW370" s="162">
        <f t="shared" si="1812"/>
        <v>0</v>
      </c>
      <c r="EX370" s="162">
        <f t="shared" si="1812"/>
        <v>0</v>
      </c>
      <c r="EY370" s="162">
        <f t="shared" si="1812"/>
        <v>0</v>
      </c>
      <c r="EZ370" s="162">
        <f t="shared" si="1812"/>
        <v>0</v>
      </c>
      <c r="FA370" s="162">
        <f t="shared" si="1812"/>
        <v>0</v>
      </c>
      <c r="FB370" s="162">
        <f t="shared" si="1812"/>
        <v>0</v>
      </c>
      <c r="FC370" s="162">
        <f t="shared" si="1812"/>
        <v>0</v>
      </c>
      <c r="FD370" s="162">
        <f t="shared" si="1812"/>
        <v>0</v>
      </c>
      <c r="FE370" s="162">
        <f t="shared" si="1812"/>
        <v>0</v>
      </c>
      <c r="FF370" s="162">
        <f t="shared" si="1812"/>
        <v>0</v>
      </c>
      <c r="FG370" s="162">
        <f t="shared" si="1812"/>
        <v>0</v>
      </c>
      <c r="FH370" s="162">
        <f t="shared" si="1812"/>
        <v>0</v>
      </c>
      <c r="FI370" s="162">
        <f t="shared" si="1812"/>
        <v>0</v>
      </c>
      <c r="FJ370" s="162">
        <f t="shared" si="1812"/>
        <v>0</v>
      </c>
      <c r="FK370" s="162">
        <f t="shared" si="1812"/>
        <v>0</v>
      </c>
      <c r="FL370" s="162">
        <f t="shared" si="1812"/>
        <v>0</v>
      </c>
      <c r="FM370" s="162">
        <f t="shared" si="1812"/>
        <v>0</v>
      </c>
      <c r="FN370" s="162">
        <f t="shared" si="1812"/>
        <v>0</v>
      </c>
      <c r="FO370" s="162">
        <f t="shared" si="1812"/>
        <v>0</v>
      </c>
      <c r="FP370" s="162">
        <f t="shared" si="1812"/>
        <v>0</v>
      </c>
      <c r="FQ370" s="162">
        <f t="shared" si="1812"/>
        <v>0</v>
      </c>
      <c r="FR370" s="162">
        <f t="shared" si="1812"/>
        <v>0</v>
      </c>
      <c r="FS370" s="162">
        <f t="shared" si="1812"/>
        <v>0</v>
      </c>
      <c r="FT370" s="162">
        <f t="shared" si="1812"/>
        <v>0</v>
      </c>
      <c r="FU370" s="162">
        <f t="shared" si="1812"/>
        <v>0</v>
      </c>
      <c r="FV370" s="162">
        <f t="shared" si="1812"/>
        <v>0</v>
      </c>
      <c r="FW370" s="162">
        <f t="shared" si="1812"/>
        <v>0</v>
      </c>
      <c r="FX370" s="162">
        <f t="shared" si="1812"/>
        <v>0</v>
      </c>
      <c r="FY370" s="162">
        <f t="shared" si="1812"/>
        <v>0</v>
      </c>
      <c r="FZ370" s="162">
        <f t="shared" si="1812"/>
        <v>0</v>
      </c>
      <c r="GA370" s="162">
        <f t="shared" si="1812"/>
        <v>0</v>
      </c>
      <c r="GB370" s="162">
        <f t="shared" si="1812"/>
        <v>0</v>
      </c>
      <c r="GC370" s="162">
        <f t="shared" si="1812"/>
        <v>0</v>
      </c>
      <c r="GD370" s="162">
        <f t="shared" si="1812"/>
        <v>0</v>
      </c>
      <c r="GE370" s="162">
        <f t="shared" si="1812"/>
        <v>0</v>
      </c>
      <c r="GF370" s="162">
        <f t="shared" si="1812"/>
        <v>0</v>
      </c>
      <c r="GG370" s="162">
        <f t="shared" si="1812"/>
        <v>0</v>
      </c>
      <c r="GH370" s="162">
        <f t="shared" si="1812"/>
        <v>0</v>
      </c>
      <c r="GI370" s="162">
        <f t="shared" si="1812"/>
        <v>0</v>
      </c>
      <c r="GJ370" s="162">
        <f t="shared" si="1812"/>
        <v>0</v>
      </c>
      <c r="GK370" s="162">
        <f t="shared" si="1812"/>
        <v>0</v>
      </c>
      <c r="GL370" s="162">
        <f t="shared" si="1812"/>
        <v>0</v>
      </c>
      <c r="GM370" s="162">
        <f t="shared" si="1812"/>
        <v>0</v>
      </c>
      <c r="GN370" s="162">
        <f t="shared" si="1812"/>
        <v>0</v>
      </c>
      <c r="GO370" s="162">
        <f t="shared" si="1812"/>
        <v>0</v>
      </c>
      <c r="GP370" s="162">
        <f t="shared" si="1812"/>
        <v>0</v>
      </c>
      <c r="GQ370" s="162">
        <f t="shared" si="1812"/>
        <v>0</v>
      </c>
      <c r="GR370" s="162">
        <f t="shared" si="15"/>
        <v>0</v>
      </c>
      <c r="GS370" s="162">
        <f t="shared" ref="GS370:IN370" si="1813">E370-EV370</f>
        <v>0</v>
      </c>
      <c r="GT370" s="162">
        <f t="shared" si="1813"/>
        <v>0</v>
      </c>
      <c r="GU370" s="162">
        <f t="shared" si="1813"/>
        <v>0</v>
      </c>
      <c r="GV370" s="162">
        <f t="shared" si="1813"/>
        <v>0</v>
      </c>
      <c r="GW370" s="162">
        <f t="shared" si="1813"/>
        <v>0</v>
      </c>
      <c r="GX370" s="162">
        <f t="shared" si="1813"/>
        <v>0</v>
      </c>
      <c r="GY370" s="162">
        <f t="shared" si="1813"/>
        <v>0</v>
      </c>
      <c r="GZ370" s="162">
        <f t="shared" si="1813"/>
        <v>0</v>
      </c>
      <c r="HA370" s="162">
        <f t="shared" si="1813"/>
        <v>0</v>
      </c>
      <c r="HB370" s="162">
        <f t="shared" si="1813"/>
        <v>0</v>
      </c>
      <c r="HC370" s="162">
        <f t="shared" si="1813"/>
        <v>0</v>
      </c>
      <c r="HD370" s="162">
        <f t="shared" si="1813"/>
        <v>0</v>
      </c>
      <c r="HE370" s="162">
        <f t="shared" si="1813"/>
        <v>0</v>
      </c>
      <c r="HF370" s="162">
        <f t="shared" si="1813"/>
        <v>0</v>
      </c>
      <c r="HG370" s="162">
        <f t="shared" si="1813"/>
        <v>0</v>
      </c>
      <c r="HH370" s="162">
        <f t="shared" si="1813"/>
        <v>0</v>
      </c>
      <c r="HI370" s="162">
        <f t="shared" si="1813"/>
        <v>0</v>
      </c>
      <c r="HJ370" s="162">
        <f t="shared" si="1813"/>
        <v>0</v>
      </c>
      <c r="HK370" s="162">
        <f t="shared" si="1813"/>
        <v>0</v>
      </c>
      <c r="HL370" s="162">
        <f t="shared" si="1813"/>
        <v>0</v>
      </c>
      <c r="HM370" s="162">
        <f t="shared" si="1813"/>
        <v>0</v>
      </c>
      <c r="HN370" s="162">
        <f t="shared" si="1813"/>
        <v>0</v>
      </c>
      <c r="HO370" s="162">
        <f t="shared" si="1813"/>
        <v>0</v>
      </c>
      <c r="HP370" s="162">
        <f t="shared" si="1813"/>
        <v>0</v>
      </c>
      <c r="HQ370" s="162">
        <f t="shared" si="1813"/>
        <v>0</v>
      </c>
      <c r="HR370" s="162">
        <f t="shared" si="1813"/>
        <v>0</v>
      </c>
      <c r="HS370" s="162">
        <f t="shared" si="1813"/>
        <v>0</v>
      </c>
      <c r="HT370" s="162">
        <f t="shared" si="1813"/>
        <v>0</v>
      </c>
      <c r="HU370" s="162">
        <f t="shared" si="1813"/>
        <v>0</v>
      </c>
      <c r="HV370" s="162">
        <f t="shared" si="1813"/>
        <v>0</v>
      </c>
      <c r="HW370" s="162">
        <f t="shared" si="1813"/>
        <v>0</v>
      </c>
      <c r="HX370" s="162">
        <f t="shared" si="1813"/>
        <v>0</v>
      </c>
      <c r="HY370" s="162">
        <f t="shared" si="1813"/>
        <v>0</v>
      </c>
      <c r="HZ370" s="162">
        <f t="shared" si="1813"/>
        <v>0</v>
      </c>
      <c r="IA370" s="162">
        <f t="shared" si="1813"/>
        <v>0</v>
      </c>
      <c r="IB370" s="162">
        <f t="shared" si="1813"/>
        <v>0</v>
      </c>
      <c r="IC370" s="162">
        <f t="shared" si="1813"/>
        <v>0</v>
      </c>
      <c r="ID370" s="162">
        <f t="shared" si="1813"/>
        <v>0</v>
      </c>
      <c r="IE370" s="162">
        <f t="shared" si="1813"/>
        <v>0</v>
      </c>
      <c r="IF370" s="162">
        <f t="shared" si="1813"/>
        <v>0</v>
      </c>
      <c r="IG370" s="162">
        <f t="shared" si="1813"/>
        <v>0</v>
      </c>
      <c r="IH370" s="162">
        <f t="shared" si="1813"/>
        <v>0</v>
      </c>
      <c r="II370" s="162">
        <f t="shared" si="1813"/>
        <v>0</v>
      </c>
      <c r="IJ370" s="162">
        <f t="shared" si="1813"/>
        <v>0</v>
      </c>
      <c r="IK370" s="162">
        <f t="shared" si="1813"/>
        <v>0</v>
      </c>
      <c r="IL370" s="162">
        <f t="shared" si="1813"/>
        <v>0</v>
      </c>
      <c r="IM370" s="162">
        <f t="shared" si="1813"/>
        <v>0</v>
      </c>
      <c r="IN370" s="162">
        <f t="shared" si="1813"/>
        <v>0</v>
      </c>
      <c r="IO370" s="162">
        <f t="shared" si="17"/>
        <v>0</v>
      </c>
      <c r="IP370" s="162">
        <f t="shared" si="23"/>
        <v>0</v>
      </c>
      <c r="IQ370" s="162">
        <f t="shared" ref="IQ370:KK370" si="1814">MAX((MIN(CZ370+IP370,$IO$7))-GT370,0)</f>
        <v>0</v>
      </c>
      <c r="IR370" s="162">
        <f t="shared" si="1814"/>
        <v>0</v>
      </c>
      <c r="IS370" s="162">
        <f t="shared" si="1814"/>
        <v>0</v>
      </c>
      <c r="IT370" s="162">
        <f t="shared" si="1814"/>
        <v>0</v>
      </c>
      <c r="IU370" s="162">
        <f t="shared" si="1814"/>
        <v>0</v>
      </c>
      <c r="IV370" s="162">
        <f t="shared" si="1814"/>
        <v>0</v>
      </c>
      <c r="IW370" s="162">
        <f t="shared" si="1814"/>
        <v>0</v>
      </c>
      <c r="IX370" s="162">
        <f t="shared" si="1814"/>
        <v>0</v>
      </c>
      <c r="IY370" s="162">
        <f t="shared" si="1814"/>
        <v>0</v>
      </c>
      <c r="IZ370" s="162">
        <f t="shared" si="1814"/>
        <v>0</v>
      </c>
      <c r="JA370" s="162">
        <f t="shared" si="1814"/>
        <v>0</v>
      </c>
      <c r="JB370" s="162">
        <f t="shared" si="1814"/>
        <v>0</v>
      </c>
      <c r="JC370" s="162">
        <f t="shared" si="1814"/>
        <v>0</v>
      </c>
      <c r="JD370" s="162">
        <f t="shared" si="1814"/>
        <v>0</v>
      </c>
      <c r="JE370" s="162">
        <f t="shared" si="1814"/>
        <v>0</v>
      </c>
      <c r="JF370" s="162">
        <f t="shared" si="1814"/>
        <v>0</v>
      </c>
      <c r="JG370" s="162">
        <f t="shared" si="1814"/>
        <v>0</v>
      </c>
      <c r="JH370" s="162">
        <f t="shared" si="1814"/>
        <v>0</v>
      </c>
      <c r="JI370" s="162">
        <f t="shared" si="1814"/>
        <v>0</v>
      </c>
      <c r="JJ370" s="162">
        <f t="shared" si="1814"/>
        <v>0</v>
      </c>
      <c r="JK370" s="162">
        <f t="shared" si="1814"/>
        <v>0</v>
      </c>
      <c r="JL370" s="162">
        <f t="shared" si="1814"/>
        <v>0</v>
      </c>
      <c r="JM370" s="162">
        <f t="shared" si="1814"/>
        <v>0</v>
      </c>
      <c r="JN370" s="162">
        <f t="shared" si="1814"/>
        <v>0</v>
      </c>
      <c r="JO370" s="162">
        <f t="shared" si="1814"/>
        <v>0</v>
      </c>
      <c r="JP370" s="162">
        <f t="shared" si="1814"/>
        <v>0</v>
      </c>
      <c r="JQ370" s="162">
        <f t="shared" si="1814"/>
        <v>0</v>
      </c>
      <c r="JR370" s="162">
        <f t="shared" si="1814"/>
        <v>0</v>
      </c>
      <c r="JS370" s="162">
        <f t="shared" si="1814"/>
        <v>0</v>
      </c>
      <c r="JT370" s="162">
        <f t="shared" si="1814"/>
        <v>0</v>
      </c>
      <c r="JU370" s="162">
        <f t="shared" si="1814"/>
        <v>0</v>
      </c>
      <c r="JV370" s="162">
        <f t="shared" si="1814"/>
        <v>0</v>
      </c>
      <c r="JW370" s="162">
        <f t="shared" si="1814"/>
        <v>0</v>
      </c>
      <c r="JX370" s="162">
        <f t="shared" si="1814"/>
        <v>0</v>
      </c>
      <c r="JY370" s="162">
        <f t="shared" si="1814"/>
        <v>0</v>
      </c>
      <c r="JZ370" s="162">
        <f t="shared" si="1814"/>
        <v>0</v>
      </c>
      <c r="KA370" s="162">
        <f t="shared" si="1814"/>
        <v>0</v>
      </c>
      <c r="KB370" s="162">
        <f t="shared" si="1814"/>
        <v>0</v>
      </c>
      <c r="KC370" s="162">
        <f t="shared" si="1814"/>
        <v>0</v>
      </c>
      <c r="KD370" s="162">
        <f t="shared" si="1814"/>
        <v>0</v>
      </c>
      <c r="KE370" s="162">
        <f t="shared" si="1814"/>
        <v>0</v>
      </c>
      <c r="KF370" s="162">
        <f t="shared" si="1814"/>
        <v>0</v>
      </c>
      <c r="KG370" s="162">
        <f t="shared" si="1814"/>
        <v>0</v>
      </c>
      <c r="KH370" s="162">
        <f t="shared" si="1814"/>
        <v>0</v>
      </c>
      <c r="KI370" s="162">
        <f t="shared" si="1814"/>
        <v>0</v>
      </c>
      <c r="KJ370" s="162">
        <f t="shared" si="1814"/>
        <v>0</v>
      </c>
      <c r="KK370" s="162">
        <f t="shared" si="1814"/>
        <v>0</v>
      </c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N370" s="1"/>
    </row>
    <row r="371" ht="14.25" customHeight="1" spans="1:326" x14ac:dyDescent="0.25">
      <c r="A371" s="1">
        <v>12</v>
      </c>
      <c r="B371" s="1">
        <f t="shared" ref="B371:C371" si="1815">B370+1</f>
        <v>361</v>
      </c>
      <c r="C371" s="232">
        <f t="shared" si="1815"/>
        <v>43826</v>
      </c>
      <c r="D371" s="162">
        <f t="shared" si="9"/>
        <v>0</v>
      </c>
      <c r="E371" s="162">
        <f>(SUMIFS(Profile!$F$2:$F$17521,Profile!$B$2:$B$17521,$B371,Profile!$C$2:$C$17521,E$8))*$C$6</f>
        <v>0</v>
      </c>
      <c r="F371" s="162">
        <f>(SUMIFS(Profile!$F$2:$F$17521,Profile!$B$2:$B$17521,$B371,Profile!$C$2:$C$17521,F$8))*$C$6</f>
        <v>0</v>
      </c>
      <c r="G371" s="162">
        <f>(SUMIFS(Profile!$F$2:$F$17521,Profile!$B$2:$B$17521,$B371,Profile!$C$2:$C$17521,G$8))*$C$6</f>
        <v>0</v>
      </c>
      <c r="H371" s="162">
        <f>(SUMIFS(Profile!$F$2:$F$17521,Profile!$B$2:$B$17521,$B371,Profile!$C$2:$C$17521,H$8))*$C$6</f>
        <v>0</v>
      </c>
      <c r="I371" s="162">
        <f>(SUMIFS(Profile!$F$2:$F$17521,Profile!$B$2:$B$17521,$B371,Profile!$C$2:$C$17521,I$8))*$C$6</f>
        <v>0</v>
      </c>
      <c r="J371" s="162">
        <f>(SUMIFS(Profile!$F$2:$F$17521,Profile!$B$2:$B$17521,$B371,Profile!$C$2:$C$17521,J$8))*$C$6</f>
        <v>0</v>
      </c>
      <c r="K371" s="162">
        <f>(SUMIFS(Profile!$F$2:$F$17521,Profile!$B$2:$B$17521,$B371,Profile!$C$2:$C$17521,K$8))*$C$6</f>
        <v>0</v>
      </c>
      <c r="L371" s="162">
        <f>(SUMIFS(Profile!$F$2:$F$17521,Profile!$B$2:$B$17521,$B371,Profile!$C$2:$C$17521,L$8))*$C$6</f>
        <v>0</v>
      </c>
      <c r="M371" s="162">
        <f>(SUMIFS(Profile!$F$2:$F$17521,Profile!$B$2:$B$17521,$B371,Profile!$C$2:$C$17521,M$8))*$C$6</f>
        <v>0</v>
      </c>
      <c r="N371" s="162">
        <f>(SUMIFS(Profile!$F$2:$F$17521,Profile!$B$2:$B$17521,$B371,Profile!$C$2:$C$17521,N$8))*$C$6</f>
        <v>0</v>
      </c>
      <c r="O371" s="162">
        <f>(SUMIFS(Profile!$F$2:$F$17521,Profile!$B$2:$B$17521,$B371,Profile!$C$2:$C$17521,O$8))*$C$6</f>
        <v>0</v>
      </c>
      <c r="P371" s="162">
        <f>(SUMIFS(Profile!$F$2:$F$17521,Profile!$B$2:$B$17521,$B371,Profile!$C$2:$C$17521,P$8))*$C$6</f>
        <v>0</v>
      </c>
      <c r="Q371" s="162">
        <f>(SUMIFS(Profile!$F$2:$F$17521,Profile!$B$2:$B$17521,$B371,Profile!$C$2:$C$17521,Q$8))*$C$6</f>
        <v>0</v>
      </c>
      <c r="R371" s="162">
        <f>(SUMIFS(Profile!$F$2:$F$17521,Profile!$B$2:$B$17521,$B371,Profile!$C$2:$C$17521,R$8))*$C$6</f>
        <v>0</v>
      </c>
      <c r="S371" s="162">
        <f>(SUMIFS(Profile!$F$2:$F$17521,Profile!$B$2:$B$17521,$B371,Profile!$C$2:$C$17521,S$8))*$C$6</f>
        <v>0</v>
      </c>
      <c r="T371" s="162">
        <f>(SUMIFS(Profile!$F$2:$F$17521,Profile!$B$2:$B$17521,$B371,Profile!$C$2:$C$17521,T$8))*$C$6</f>
        <v>0</v>
      </c>
      <c r="U371" s="162">
        <f>(SUMIFS(Profile!$F$2:$F$17521,Profile!$B$2:$B$17521,$B371,Profile!$C$2:$C$17521,U$8))*$C$6</f>
        <v>0</v>
      </c>
      <c r="V371" s="162">
        <f>(SUMIFS(Profile!$F$2:$F$17521,Profile!$B$2:$B$17521,$B371,Profile!$C$2:$C$17521,V$8))*$C$6</f>
        <v>0</v>
      </c>
      <c r="W371" s="162">
        <f>(SUMIFS(Profile!$F$2:$F$17521,Profile!$B$2:$B$17521,$B371,Profile!$C$2:$C$17521,W$8))*$C$6</f>
        <v>0</v>
      </c>
      <c r="X371" s="162">
        <f>(SUMIFS(Profile!$F$2:$F$17521,Profile!$B$2:$B$17521,$B371,Profile!$C$2:$C$17521,X$8))*$C$6</f>
        <v>0</v>
      </c>
      <c r="Y371" s="162">
        <f>(SUMIFS(Profile!$F$2:$F$17521,Profile!$B$2:$B$17521,$B371,Profile!$C$2:$C$17521,Y$8))*$C$6</f>
        <v>0</v>
      </c>
      <c r="Z371" s="162">
        <f>(SUMIFS(Profile!$F$2:$F$17521,Profile!$B$2:$B$17521,$B371,Profile!$C$2:$C$17521,Z$8))*$C$6</f>
        <v>0</v>
      </c>
      <c r="AA371" s="162">
        <f>(SUMIFS(Profile!$F$2:$F$17521,Profile!$B$2:$B$17521,$B371,Profile!$C$2:$C$17521,AA$8))*$C$6</f>
        <v>0</v>
      </c>
      <c r="AB371" s="162">
        <f>(SUMIFS(Profile!$F$2:$F$17521,Profile!$B$2:$B$17521,$B371,Profile!$C$2:$C$17521,AB$8))*$C$6</f>
        <v>0</v>
      </c>
      <c r="AC371" s="162">
        <f>(SUMIFS(Profile!$F$2:$F$17521,Profile!$B$2:$B$17521,$B371,Profile!$C$2:$C$17521,AC$8))*$C$6</f>
        <v>0</v>
      </c>
      <c r="AD371" s="162">
        <f>(SUMIFS(Profile!$F$2:$F$17521,Profile!$B$2:$B$17521,$B371,Profile!$C$2:$C$17521,AD$8))*$C$6</f>
        <v>0</v>
      </c>
      <c r="AE371" s="162">
        <f>(SUMIFS(Profile!$F$2:$F$17521,Profile!$B$2:$B$17521,$B371,Profile!$C$2:$C$17521,AE$8))*$C$6</f>
        <v>0</v>
      </c>
      <c r="AF371" s="162">
        <f>(SUMIFS(Profile!$F$2:$F$17521,Profile!$B$2:$B$17521,$B371,Profile!$C$2:$C$17521,AF$8))*$C$6</f>
        <v>0</v>
      </c>
      <c r="AG371" s="162">
        <f>(SUMIFS(Profile!$F$2:$F$17521,Profile!$B$2:$B$17521,$B371,Profile!$C$2:$C$17521,AG$8))*$C$6</f>
        <v>0</v>
      </c>
      <c r="AH371" s="162">
        <f>(SUMIFS(Profile!$F$2:$F$17521,Profile!$B$2:$B$17521,$B371,Profile!$C$2:$C$17521,AH$8))*$C$6</f>
        <v>0</v>
      </c>
      <c r="AI371" s="162">
        <f>(SUMIFS(Profile!$F$2:$F$17521,Profile!$B$2:$B$17521,$B371,Profile!$C$2:$C$17521,AI$8))*$C$6</f>
        <v>0</v>
      </c>
      <c r="AJ371" s="162">
        <f>(SUMIFS(Profile!$F$2:$F$17521,Profile!$B$2:$B$17521,$B371,Profile!$C$2:$C$17521,AJ$8))*$C$6</f>
        <v>0</v>
      </c>
      <c r="AK371" s="162">
        <f>(SUMIFS(Profile!$F$2:$F$17521,Profile!$B$2:$B$17521,$B371,Profile!$C$2:$C$17521,AK$8))*$C$6</f>
        <v>0</v>
      </c>
      <c r="AL371" s="162">
        <f>(SUMIFS(Profile!$F$2:$F$17521,Profile!$B$2:$B$17521,$B371,Profile!$C$2:$C$17521,AL$8))*$C$6</f>
        <v>0</v>
      </c>
      <c r="AM371" s="162">
        <f>(SUMIFS(Profile!$F$2:$F$17521,Profile!$B$2:$B$17521,$B371,Profile!$C$2:$C$17521,AM$8))*$C$6</f>
        <v>0</v>
      </c>
      <c r="AN371" s="162">
        <f>(SUMIFS(Profile!$F$2:$F$17521,Profile!$B$2:$B$17521,$B371,Profile!$C$2:$C$17521,AN$8))*$C$6</f>
        <v>0</v>
      </c>
      <c r="AO371" s="162">
        <f>(SUMIFS(Profile!$F$2:$F$17521,Profile!$B$2:$B$17521,$B371,Profile!$C$2:$C$17521,AO$8))*$C$6</f>
        <v>0</v>
      </c>
      <c r="AP371" s="162">
        <f>(SUMIFS(Profile!$F$2:$F$17521,Profile!$B$2:$B$17521,$B371,Profile!$C$2:$C$17521,AP$8))*$C$6</f>
        <v>0</v>
      </c>
      <c r="AQ371" s="162">
        <f>(SUMIFS(Profile!$F$2:$F$17521,Profile!$B$2:$B$17521,$B371,Profile!$C$2:$C$17521,AQ$8))*$C$6</f>
        <v>0</v>
      </c>
      <c r="AR371" s="162">
        <f>(SUMIFS(Profile!$F$2:$F$17521,Profile!$B$2:$B$17521,$B371,Profile!$C$2:$C$17521,AR$8))*$C$6</f>
        <v>0</v>
      </c>
      <c r="AS371" s="162">
        <f>(SUMIFS(Profile!$F$2:$F$17521,Profile!$B$2:$B$17521,$B371,Profile!$C$2:$C$17521,AS$8))*$C$6</f>
        <v>0</v>
      </c>
      <c r="AT371" s="162">
        <f>(SUMIFS(Profile!$F$2:$F$17521,Profile!$B$2:$B$17521,$B371,Profile!$C$2:$C$17521,AT$8))*$C$6</f>
        <v>0</v>
      </c>
      <c r="AU371" s="162">
        <f>(SUMIFS(Profile!$F$2:$F$17521,Profile!$B$2:$B$17521,$B371,Profile!$C$2:$C$17521,AU$8))*$C$6</f>
        <v>0</v>
      </c>
      <c r="AV371" s="162">
        <f>(SUMIFS(Profile!$F$2:$F$17521,Profile!$B$2:$B$17521,$B371,Profile!$C$2:$C$17521,AV$8))*$C$6</f>
        <v>0</v>
      </c>
      <c r="AW371" s="162">
        <f>(SUMIFS(Profile!$F$2:$F$17521,Profile!$B$2:$B$17521,$B371,Profile!$C$2:$C$17521,AW$8))*$C$6</f>
        <v>0</v>
      </c>
      <c r="AX371" s="162">
        <f>(SUMIFS(Profile!$F$2:$F$17521,Profile!$B$2:$B$17521,$B371,Profile!$C$2:$C$17521,AX$8))*$C$6</f>
        <v>0</v>
      </c>
      <c r="AY371" s="162">
        <f>(SUMIFS(Profile!$F$2:$F$17521,Profile!$B$2:$B$17521,$B371,Profile!$C$2:$C$17521,AY$8))*$C$6</f>
        <v>0</v>
      </c>
      <c r="AZ371" s="162">
        <f>(SUMIFS(Profile!$F$2:$F$17521,Profile!$B$2:$B$17521,$B371,Profile!$C$2:$C$17521,AZ$8))*$C$6</f>
        <v>0</v>
      </c>
      <c r="BA371" s="162">
        <f t="shared" si="10"/>
        <v>0</v>
      </c>
      <c r="BB371" s="162">
        <f>(SUMIFS(Profile!$E$2:$E$17521,Profile!$B$2:$B$17521,$B371,Profile!$C$2:$C$17521,BB$8))*$C$9</f>
        <v>0</v>
      </c>
      <c r="BC371" s="162">
        <f>(SUMIFS(Profile!$E$2:$E$17521,Profile!$B$2:$B$17521,$B371,Profile!$C$2:$C$17521,BC$8))*$C$9</f>
        <v>0</v>
      </c>
      <c r="BD371" s="162">
        <f>(SUMIFS(Profile!$E$2:$E$17521,Profile!$B$2:$B$17521,$B371,Profile!$C$2:$C$17521,BD$8))*$C$9</f>
        <v>0</v>
      </c>
      <c r="BE371" s="162">
        <f>(SUMIFS(Profile!$E$2:$E$17521,Profile!$B$2:$B$17521,$B371,Profile!$C$2:$C$17521,BE$8))*$C$9</f>
        <v>0</v>
      </c>
      <c r="BF371" s="162">
        <f>(SUMIFS(Profile!$E$2:$E$17521,Profile!$B$2:$B$17521,$B371,Profile!$C$2:$C$17521,BF$8))*$C$9</f>
        <v>0</v>
      </c>
      <c r="BG371" s="162">
        <f>(SUMIFS(Profile!$E$2:$E$17521,Profile!$B$2:$B$17521,$B371,Profile!$C$2:$C$17521,BG$8))*$C$9</f>
        <v>0</v>
      </c>
      <c r="BH371" s="162">
        <f>(SUMIFS(Profile!$E$2:$E$17521,Profile!$B$2:$B$17521,$B371,Profile!$C$2:$C$17521,BH$8))*$C$9</f>
        <v>0</v>
      </c>
      <c r="BI371" s="162">
        <f>(SUMIFS(Profile!$E$2:$E$17521,Profile!$B$2:$B$17521,$B371,Profile!$C$2:$C$17521,BI$8))*$C$9</f>
        <v>0</v>
      </c>
      <c r="BJ371" s="162">
        <f>(SUMIFS(Profile!$E$2:$E$17521,Profile!$B$2:$B$17521,$B371,Profile!$C$2:$C$17521,BJ$8))*$C$9</f>
        <v>0</v>
      </c>
      <c r="BK371" s="162">
        <f>(SUMIFS(Profile!$E$2:$E$17521,Profile!$B$2:$B$17521,$B371,Profile!$C$2:$C$17521,BK$8))*$C$9</f>
        <v>0</v>
      </c>
      <c r="BL371" s="162">
        <f>(SUMIFS(Profile!$E$2:$E$17521,Profile!$B$2:$B$17521,$B371,Profile!$C$2:$C$17521,BL$8))*$C$9</f>
        <v>0</v>
      </c>
      <c r="BM371" s="162">
        <f>(SUMIFS(Profile!$E$2:$E$17521,Profile!$B$2:$B$17521,$B371,Profile!$C$2:$C$17521,BM$8))*$C$9</f>
        <v>0</v>
      </c>
      <c r="BN371" s="162">
        <f>(SUMIFS(Profile!$E$2:$E$17521,Profile!$B$2:$B$17521,$B371,Profile!$C$2:$C$17521,BN$8))*$C$9</f>
        <v>0</v>
      </c>
      <c r="BO371" s="162">
        <f>(SUMIFS(Profile!$E$2:$E$17521,Profile!$B$2:$B$17521,$B371,Profile!$C$2:$C$17521,BO$8))*$C$9</f>
        <v>0</v>
      </c>
      <c r="BP371" s="162">
        <f>(SUMIFS(Profile!$E$2:$E$17521,Profile!$B$2:$B$17521,$B371,Profile!$C$2:$C$17521,BP$8))*$C$9</f>
        <v>0</v>
      </c>
      <c r="BQ371" s="162">
        <f>(SUMIFS(Profile!$E$2:$E$17521,Profile!$B$2:$B$17521,$B371,Profile!$C$2:$C$17521,BQ$8))*$C$9</f>
        <v>0</v>
      </c>
      <c r="BR371" s="162">
        <f>(SUMIFS(Profile!$E$2:$E$17521,Profile!$B$2:$B$17521,$B371,Profile!$C$2:$C$17521,BR$8))*$C$9</f>
        <v>0</v>
      </c>
      <c r="BS371" s="162">
        <f>(SUMIFS(Profile!$E$2:$E$17521,Profile!$B$2:$B$17521,$B371,Profile!$C$2:$C$17521,BS$8))*$C$9</f>
        <v>0</v>
      </c>
      <c r="BT371" s="162">
        <f>(SUMIFS(Profile!$E$2:$E$17521,Profile!$B$2:$B$17521,$B371,Profile!$C$2:$C$17521,BT$8))*$C$9</f>
        <v>0</v>
      </c>
      <c r="BU371" s="162">
        <f>(SUMIFS(Profile!$E$2:$E$17521,Profile!$B$2:$B$17521,$B371,Profile!$C$2:$C$17521,BU$8))*$C$9</f>
        <v>0</v>
      </c>
      <c r="BV371" s="162">
        <f>(SUMIFS(Profile!$E$2:$E$17521,Profile!$B$2:$B$17521,$B371,Profile!$C$2:$C$17521,BV$8))*$C$9</f>
        <v>0</v>
      </c>
      <c r="BW371" s="162">
        <f>(SUMIFS(Profile!$E$2:$E$17521,Profile!$B$2:$B$17521,$B371,Profile!$C$2:$C$17521,BW$8))*$C$9</f>
        <v>0</v>
      </c>
      <c r="BX371" s="162">
        <f>(SUMIFS(Profile!$E$2:$E$17521,Profile!$B$2:$B$17521,$B371,Profile!$C$2:$C$17521,BX$8))*$C$9</f>
        <v>0</v>
      </c>
      <c r="BY371" s="162">
        <f>(SUMIFS(Profile!$E$2:$E$17521,Profile!$B$2:$B$17521,$B371,Profile!$C$2:$C$17521,BY$8))*$C$9</f>
        <v>0</v>
      </c>
      <c r="BZ371" s="162">
        <f>(SUMIFS(Profile!$E$2:$E$17521,Profile!$B$2:$B$17521,$B371,Profile!$C$2:$C$17521,BZ$8))*$C$9</f>
        <v>0</v>
      </c>
      <c r="CA371" s="162">
        <f>(SUMIFS(Profile!$E$2:$E$17521,Profile!$B$2:$B$17521,$B371,Profile!$C$2:$C$17521,CA$8))*$C$9</f>
        <v>0</v>
      </c>
      <c r="CB371" s="162">
        <f>(SUMIFS(Profile!$E$2:$E$17521,Profile!$B$2:$B$17521,$B371,Profile!$C$2:$C$17521,CB$8))*$C$9</f>
        <v>0</v>
      </c>
      <c r="CC371" s="162">
        <f>(SUMIFS(Profile!$E$2:$E$17521,Profile!$B$2:$B$17521,$B371,Profile!$C$2:$C$17521,CC$8))*$C$9</f>
        <v>0</v>
      </c>
      <c r="CD371" s="162">
        <f>(SUMIFS(Profile!$E$2:$E$17521,Profile!$B$2:$B$17521,$B371,Profile!$C$2:$C$17521,CD$8))*$C$9</f>
        <v>0</v>
      </c>
      <c r="CE371" s="162">
        <f>(SUMIFS(Profile!$E$2:$E$17521,Profile!$B$2:$B$17521,$B371,Profile!$C$2:$C$17521,CE$8))*$C$9</f>
        <v>0</v>
      </c>
      <c r="CF371" s="162">
        <f>(SUMIFS(Profile!$E$2:$E$17521,Profile!$B$2:$B$17521,$B371,Profile!$C$2:$C$17521,CF$8))*$C$9</f>
        <v>0</v>
      </c>
      <c r="CG371" s="162">
        <f>(SUMIFS(Profile!$E$2:$E$17521,Profile!$B$2:$B$17521,$B371,Profile!$C$2:$C$17521,CG$8))*$C$9</f>
        <v>0</v>
      </c>
      <c r="CH371" s="162">
        <f>(SUMIFS(Profile!$E$2:$E$17521,Profile!$B$2:$B$17521,$B371,Profile!$C$2:$C$17521,CH$8))*$C$9</f>
        <v>0</v>
      </c>
      <c r="CI371" s="162">
        <f>(SUMIFS(Profile!$E$2:$E$17521,Profile!$B$2:$B$17521,$B371,Profile!$C$2:$C$17521,CI$8))*$C$9</f>
        <v>0</v>
      </c>
      <c r="CJ371" s="162">
        <f>(SUMIFS(Profile!$E$2:$E$17521,Profile!$B$2:$B$17521,$B371,Profile!$C$2:$C$17521,CJ$8))*$C$9</f>
        <v>0</v>
      </c>
      <c r="CK371" s="162">
        <f>(SUMIFS(Profile!$E$2:$E$17521,Profile!$B$2:$B$17521,$B371,Profile!$C$2:$C$17521,CK$8))*$C$9</f>
        <v>0</v>
      </c>
      <c r="CL371" s="162">
        <f>(SUMIFS(Profile!$E$2:$E$17521,Profile!$B$2:$B$17521,$B371,Profile!$C$2:$C$17521,CL$8))*$C$9</f>
        <v>0</v>
      </c>
      <c r="CM371" s="162">
        <f>(SUMIFS(Profile!$E$2:$E$17521,Profile!$B$2:$B$17521,$B371,Profile!$C$2:$C$17521,CM$8))*$C$9</f>
        <v>0</v>
      </c>
      <c r="CN371" s="162">
        <f>(SUMIFS(Profile!$E$2:$E$17521,Profile!$B$2:$B$17521,$B371,Profile!$C$2:$C$17521,CN$8))*$C$9</f>
        <v>0</v>
      </c>
      <c r="CO371" s="162">
        <f>(SUMIFS(Profile!$E$2:$E$17521,Profile!$B$2:$B$17521,$B371,Profile!$C$2:$C$17521,CO$8))*$C$9</f>
        <v>0</v>
      </c>
      <c r="CP371" s="162">
        <f>(SUMIFS(Profile!$E$2:$E$17521,Profile!$B$2:$B$17521,$B371,Profile!$C$2:$C$17521,CP$8))*$C$9</f>
        <v>0</v>
      </c>
      <c r="CQ371" s="162">
        <f>(SUMIFS(Profile!$E$2:$E$17521,Profile!$B$2:$B$17521,$B371,Profile!$C$2:$C$17521,CQ$8))*$C$9</f>
        <v>0</v>
      </c>
      <c r="CR371" s="162">
        <f>(SUMIFS(Profile!$E$2:$E$17521,Profile!$B$2:$B$17521,$B371,Profile!$C$2:$C$17521,CR$8))*$C$9</f>
        <v>0</v>
      </c>
      <c r="CS371" s="162">
        <f>(SUMIFS(Profile!$E$2:$E$17521,Profile!$B$2:$B$17521,$B371,Profile!$C$2:$C$17521,CS$8))*$C$9</f>
        <v>0</v>
      </c>
      <c r="CT371" s="162">
        <f>(SUMIFS(Profile!$E$2:$E$17521,Profile!$B$2:$B$17521,$B371,Profile!$C$2:$C$17521,CT$8))*$C$9</f>
        <v>0</v>
      </c>
      <c r="CU371" s="162">
        <f>(SUMIFS(Profile!$E$2:$E$17521,Profile!$B$2:$B$17521,$B371,Profile!$C$2:$C$17521,CU$8))*$C$9</f>
        <v>0</v>
      </c>
      <c r="CV371" s="162">
        <f>(SUMIFS(Profile!$E$2:$E$17521,Profile!$B$2:$B$17521,$B371,Profile!$C$2:$C$17521,CV$8))*$C$9</f>
        <v>0</v>
      </c>
      <c r="CW371" s="162">
        <f>(SUMIFS(Profile!$E$2:$E$17521,Profile!$B$2:$B$17521,$B371,Profile!$C$2:$C$17521,CW$8))*$C$9</f>
        <v>0</v>
      </c>
      <c r="CX371" s="162">
        <f t="shared" si="11"/>
        <v>0</v>
      </c>
      <c r="CY371" s="162">
        <f t="shared" ref="CY371:ET371" si="1816">MAX(BB371-E371,0)</f>
        <v>0</v>
      </c>
      <c r="CZ371" s="162">
        <f t="shared" si="1816"/>
        <v>0</v>
      </c>
      <c r="DA371" s="162">
        <f t="shared" si="1816"/>
        <v>0</v>
      </c>
      <c r="DB371" s="162">
        <f t="shared" si="1816"/>
        <v>0</v>
      </c>
      <c r="DC371" s="162">
        <f t="shared" si="1816"/>
        <v>0</v>
      </c>
      <c r="DD371" s="162">
        <f t="shared" si="1816"/>
        <v>0</v>
      </c>
      <c r="DE371" s="162">
        <f t="shared" si="1816"/>
        <v>0</v>
      </c>
      <c r="DF371" s="162">
        <f t="shared" si="1816"/>
        <v>0</v>
      </c>
      <c r="DG371" s="162">
        <f t="shared" si="1816"/>
        <v>0</v>
      </c>
      <c r="DH371" s="162">
        <f t="shared" si="1816"/>
        <v>0</v>
      </c>
      <c r="DI371" s="162">
        <f t="shared" si="1816"/>
        <v>0</v>
      </c>
      <c r="DJ371" s="162">
        <f t="shared" si="1816"/>
        <v>0</v>
      </c>
      <c r="DK371" s="162">
        <f t="shared" si="1816"/>
        <v>0</v>
      </c>
      <c r="DL371" s="162">
        <f t="shared" si="1816"/>
        <v>0</v>
      </c>
      <c r="DM371" s="162">
        <f t="shared" si="1816"/>
        <v>0</v>
      </c>
      <c r="DN371" s="162">
        <f t="shared" si="1816"/>
        <v>0</v>
      </c>
      <c r="DO371" s="162">
        <f t="shared" si="1816"/>
        <v>0</v>
      </c>
      <c r="DP371" s="162">
        <f t="shared" si="1816"/>
        <v>0</v>
      </c>
      <c r="DQ371" s="162">
        <f t="shared" si="1816"/>
        <v>0</v>
      </c>
      <c r="DR371" s="162">
        <f t="shared" si="1816"/>
        <v>0</v>
      </c>
      <c r="DS371" s="162">
        <f t="shared" si="1816"/>
        <v>0</v>
      </c>
      <c r="DT371" s="162">
        <f t="shared" si="1816"/>
        <v>0</v>
      </c>
      <c r="DU371" s="162">
        <f t="shared" si="1816"/>
        <v>0</v>
      </c>
      <c r="DV371" s="162">
        <f t="shared" si="1816"/>
        <v>0</v>
      </c>
      <c r="DW371" s="162">
        <f t="shared" si="1816"/>
        <v>0</v>
      </c>
      <c r="DX371" s="162">
        <f t="shared" si="1816"/>
        <v>0</v>
      </c>
      <c r="DY371" s="162">
        <f t="shared" si="1816"/>
        <v>0</v>
      </c>
      <c r="DZ371" s="162">
        <f t="shared" si="1816"/>
        <v>0</v>
      </c>
      <c r="EA371" s="162">
        <f t="shared" si="1816"/>
        <v>0</v>
      </c>
      <c r="EB371" s="162">
        <f t="shared" si="1816"/>
        <v>0</v>
      </c>
      <c r="EC371" s="162">
        <f t="shared" si="1816"/>
        <v>0</v>
      </c>
      <c r="ED371" s="162">
        <f t="shared" si="1816"/>
        <v>0</v>
      </c>
      <c r="EE371" s="162">
        <f t="shared" si="1816"/>
        <v>0</v>
      </c>
      <c r="EF371" s="162">
        <f t="shared" si="1816"/>
        <v>0</v>
      </c>
      <c r="EG371" s="162">
        <f t="shared" si="1816"/>
        <v>0</v>
      </c>
      <c r="EH371" s="162">
        <f t="shared" si="1816"/>
        <v>0</v>
      </c>
      <c r="EI371" s="162">
        <f t="shared" si="1816"/>
        <v>0</v>
      </c>
      <c r="EJ371" s="162">
        <f t="shared" si="1816"/>
        <v>0</v>
      </c>
      <c r="EK371" s="162">
        <f t="shared" si="1816"/>
        <v>0</v>
      </c>
      <c r="EL371" s="162">
        <f t="shared" si="1816"/>
        <v>0</v>
      </c>
      <c r="EM371" s="162">
        <f t="shared" si="1816"/>
        <v>0</v>
      </c>
      <c r="EN371" s="162">
        <f t="shared" si="1816"/>
        <v>0</v>
      </c>
      <c r="EO371" s="162">
        <f t="shared" si="1816"/>
        <v>0</v>
      </c>
      <c r="EP371" s="162">
        <f t="shared" si="1816"/>
        <v>0</v>
      </c>
      <c r="EQ371" s="162">
        <f t="shared" si="1816"/>
        <v>0</v>
      </c>
      <c r="ER371" s="162">
        <f t="shared" si="1816"/>
        <v>0</v>
      </c>
      <c r="ES371" s="162">
        <f t="shared" si="1816"/>
        <v>0</v>
      </c>
      <c r="ET371" s="162">
        <f t="shared" si="1816"/>
        <v>0</v>
      </c>
      <c r="EU371" s="162">
        <f t="shared" si="13"/>
        <v>0</v>
      </c>
      <c r="EV371" s="162">
        <f t="shared" ref="EV371:GQ371" si="1817">BB371-CY371</f>
        <v>0</v>
      </c>
      <c r="EW371" s="162">
        <f t="shared" si="1817"/>
        <v>0</v>
      </c>
      <c r="EX371" s="162">
        <f t="shared" si="1817"/>
        <v>0</v>
      </c>
      <c r="EY371" s="162">
        <f t="shared" si="1817"/>
        <v>0</v>
      </c>
      <c r="EZ371" s="162">
        <f t="shared" si="1817"/>
        <v>0</v>
      </c>
      <c r="FA371" s="162">
        <f t="shared" si="1817"/>
        <v>0</v>
      </c>
      <c r="FB371" s="162">
        <f t="shared" si="1817"/>
        <v>0</v>
      </c>
      <c r="FC371" s="162">
        <f t="shared" si="1817"/>
        <v>0</v>
      </c>
      <c r="FD371" s="162">
        <f t="shared" si="1817"/>
        <v>0</v>
      </c>
      <c r="FE371" s="162">
        <f t="shared" si="1817"/>
        <v>0</v>
      </c>
      <c r="FF371" s="162">
        <f t="shared" si="1817"/>
        <v>0</v>
      </c>
      <c r="FG371" s="162">
        <f t="shared" si="1817"/>
        <v>0</v>
      </c>
      <c r="FH371" s="162">
        <f t="shared" si="1817"/>
        <v>0</v>
      </c>
      <c r="FI371" s="162">
        <f t="shared" si="1817"/>
        <v>0</v>
      </c>
      <c r="FJ371" s="162">
        <f t="shared" si="1817"/>
        <v>0</v>
      </c>
      <c r="FK371" s="162">
        <f t="shared" si="1817"/>
        <v>0</v>
      </c>
      <c r="FL371" s="162">
        <f t="shared" si="1817"/>
        <v>0</v>
      </c>
      <c r="FM371" s="162">
        <f t="shared" si="1817"/>
        <v>0</v>
      </c>
      <c r="FN371" s="162">
        <f t="shared" si="1817"/>
        <v>0</v>
      </c>
      <c r="FO371" s="162">
        <f t="shared" si="1817"/>
        <v>0</v>
      </c>
      <c r="FP371" s="162">
        <f t="shared" si="1817"/>
        <v>0</v>
      </c>
      <c r="FQ371" s="162">
        <f t="shared" si="1817"/>
        <v>0</v>
      </c>
      <c r="FR371" s="162">
        <f t="shared" si="1817"/>
        <v>0</v>
      </c>
      <c r="FS371" s="162">
        <f t="shared" si="1817"/>
        <v>0</v>
      </c>
      <c r="FT371" s="162">
        <f t="shared" si="1817"/>
        <v>0</v>
      </c>
      <c r="FU371" s="162">
        <f t="shared" si="1817"/>
        <v>0</v>
      </c>
      <c r="FV371" s="162">
        <f t="shared" si="1817"/>
        <v>0</v>
      </c>
      <c r="FW371" s="162">
        <f t="shared" si="1817"/>
        <v>0</v>
      </c>
      <c r="FX371" s="162">
        <f t="shared" si="1817"/>
        <v>0</v>
      </c>
      <c r="FY371" s="162">
        <f t="shared" si="1817"/>
        <v>0</v>
      </c>
      <c r="FZ371" s="162">
        <f t="shared" si="1817"/>
        <v>0</v>
      </c>
      <c r="GA371" s="162">
        <f t="shared" si="1817"/>
        <v>0</v>
      </c>
      <c r="GB371" s="162">
        <f t="shared" si="1817"/>
        <v>0</v>
      </c>
      <c r="GC371" s="162">
        <f t="shared" si="1817"/>
        <v>0</v>
      </c>
      <c r="GD371" s="162">
        <f t="shared" si="1817"/>
        <v>0</v>
      </c>
      <c r="GE371" s="162">
        <f t="shared" si="1817"/>
        <v>0</v>
      </c>
      <c r="GF371" s="162">
        <f t="shared" si="1817"/>
        <v>0</v>
      </c>
      <c r="GG371" s="162">
        <f t="shared" si="1817"/>
        <v>0</v>
      </c>
      <c r="GH371" s="162">
        <f t="shared" si="1817"/>
        <v>0</v>
      </c>
      <c r="GI371" s="162">
        <f t="shared" si="1817"/>
        <v>0</v>
      </c>
      <c r="GJ371" s="162">
        <f t="shared" si="1817"/>
        <v>0</v>
      </c>
      <c r="GK371" s="162">
        <f t="shared" si="1817"/>
        <v>0</v>
      </c>
      <c r="GL371" s="162">
        <f t="shared" si="1817"/>
        <v>0</v>
      </c>
      <c r="GM371" s="162">
        <f t="shared" si="1817"/>
        <v>0</v>
      </c>
      <c r="GN371" s="162">
        <f t="shared" si="1817"/>
        <v>0</v>
      </c>
      <c r="GO371" s="162">
        <f t="shared" si="1817"/>
        <v>0</v>
      </c>
      <c r="GP371" s="162">
        <f t="shared" si="1817"/>
        <v>0</v>
      </c>
      <c r="GQ371" s="162">
        <f t="shared" si="1817"/>
        <v>0</v>
      </c>
      <c r="GR371" s="162">
        <f t="shared" si="15"/>
        <v>0</v>
      </c>
      <c r="GS371" s="162">
        <f t="shared" ref="GS371:IN371" si="1818">E371-EV371</f>
        <v>0</v>
      </c>
      <c r="GT371" s="162">
        <f t="shared" si="1818"/>
        <v>0</v>
      </c>
      <c r="GU371" s="162">
        <f t="shared" si="1818"/>
        <v>0</v>
      </c>
      <c r="GV371" s="162">
        <f t="shared" si="1818"/>
        <v>0</v>
      </c>
      <c r="GW371" s="162">
        <f t="shared" si="1818"/>
        <v>0</v>
      </c>
      <c r="GX371" s="162">
        <f t="shared" si="1818"/>
        <v>0</v>
      </c>
      <c r="GY371" s="162">
        <f t="shared" si="1818"/>
        <v>0</v>
      </c>
      <c r="GZ371" s="162">
        <f t="shared" si="1818"/>
        <v>0</v>
      </c>
      <c r="HA371" s="162">
        <f t="shared" si="1818"/>
        <v>0</v>
      </c>
      <c r="HB371" s="162">
        <f t="shared" si="1818"/>
        <v>0</v>
      </c>
      <c r="HC371" s="162">
        <f t="shared" si="1818"/>
        <v>0</v>
      </c>
      <c r="HD371" s="162">
        <f t="shared" si="1818"/>
        <v>0</v>
      </c>
      <c r="HE371" s="162">
        <f t="shared" si="1818"/>
        <v>0</v>
      </c>
      <c r="HF371" s="162">
        <f t="shared" si="1818"/>
        <v>0</v>
      </c>
      <c r="HG371" s="162">
        <f t="shared" si="1818"/>
        <v>0</v>
      </c>
      <c r="HH371" s="162">
        <f t="shared" si="1818"/>
        <v>0</v>
      </c>
      <c r="HI371" s="162">
        <f t="shared" si="1818"/>
        <v>0</v>
      </c>
      <c r="HJ371" s="162">
        <f t="shared" si="1818"/>
        <v>0</v>
      </c>
      <c r="HK371" s="162">
        <f t="shared" si="1818"/>
        <v>0</v>
      </c>
      <c r="HL371" s="162">
        <f t="shared" si="1818"/>
        <v>0</v>
      </c>
      <c r="HM371" s="162">
        <f t="shared" si="1818"/>
        <v>0</v>
      </c>
      <c r="HN371" s="162">
        <f t="shared" si="1818"/>
        <v>0</v>
      </c>
      <c r="HO371" s="162">
        <f t="shared" si="1818"/>
        <v>0</v>
      </c>
      <c r="HP371" s="162">
        <f t="shared" si="1818"/>
        <v>0</v>
      </c>
      <c r="HQ371" s="162">
        <f t="shared" si="1818"/>
        <v>0</v>
      </c>
      <c r="HR371" s="162">
        <f t="shared" si="1818"/>
        <v>0</v>
      </c>
      <c r="HS371" s="162">
        <f t="shared" si="1818"/>
        <v>0</v>
      </c>
      <c r="HT371" s="162">
        <f t="shared" si="1818"/>
        <v>0</v>
      </c>
      <c r="HU371" s="162">
        <f t="shared" si="1818"/>
        <v>0</v>
      </c>
      <c r="HV371" s="162">
        <f t="shared" si="1818"/>
        <v>0</v>
      </c>
      <c r="HW371" s="162">
        <f t="shared" si="1818"/>
        <v>0</v>
      </c>
      <c r="HX371" s="162">
        <f t="shared" si="1818"/>
        <v>0</v>
      </c>
      <c r="HY371" s="162">
        <f t="shared" si="1818"/>
        <v>0</v>
      </c>
      <c r="HZ371" s="162">
        <f t="shared" si="1818"/>
        <v>0</v>
      </c>
      <c r="IA371" s="162">
        <f t="shared" si="1818"/>
        <v>0</v>
      </c>
      <c r="IB371" s="162">
        <f t="shared" si="1818"/>
        <v>0</v>
      </c>
      <c r="IC371" s="162">
        <f t="shared" si="1818"/>
        <v>0</v>
      </c>
      <c r="ID371" s="162">
        <f t="shared" si="1818"/>
        <v>0</v>
      </c>
      <c r="IE371" s="162">
        <f t="shared" si="1818"/>
        <v>0</v>
      </c>
      <c r="IF371" s="162">
        <f t="shared" si="1818"/>
        <v>0</v>
      </c>
      <c r="IG371" s="162">
        <f t="shared" si="1818"/>
        <v>0</v>
      </c>
      <c r="IH371" s="162">
        <f t="shared" si="1818"/>
        <v>0</v>
      </c>
      <c r="II371" s="162">
        <f t="shared" si="1818"/>
        <v>0</v>
      </c>
      <c r="IJ371" s="162">
        <f t="shared" si="1818"/>
        <v>0</v>
      </c>
      <c r="IK371" s="162">
        <f t="shared" si="1818"/>
        <v>0</v>
      </c>
      <c r="IL371" s="162">
        <f t="shared" si="1818"/>
        <v>0</v>
      </c>
      <c r="IM371" s="162">
        <f t="shared" si="1818"/>
        <v>0</v>
      </c>
      <c r="IN371" s="162">
        <f t="shared" si="1818"/>
        <v>0</v>
      </c>
      <c r="IO371" s="162">
        <f t="shared" si="17"/>
        <v>0</v>
      </c>
      <c r="IP371" s="162">
        <f t="shared" si="23"/>
        <v>0</v>
      </c>
      <c r="IQ371" s="162">
        <f t="shared" ref="IQ371:KK371" si="1819">MAX((MIN(CZ371+IP371,$IO$7))-GT371,0)</f>
        <v>0</v>
      </c>
      <c r="IR371" s="162">
        <f t="shared" si="1819"/>
        <v>0</v>
      </c>
      <c r="IS371" s="162">
        <f t="shared" si="1819"/>
        <v>0</v>
      </c>
      <c r="IT371" s="162">
        <f t="shared" si="1819"/>
        <v>0</v>
      </c>
      <c r="IU371" s="162">
        <f t="shared" si="1819"/>
        <v>0</v>
      </c>
      <c r="IV371" s="162">
        <f t="shared" si="1819"/>
        <v>0</v>
      </c>
      <c r="IW371" s="162">
        <f t="shared" si="1819"/>
        <v>0</v>
      </c>
      <c r="IX371" s="162">
        <f t="shared" si="1819"/>
        <v>0</v>
      </c>
      <c r="IY371" s="162">
        <f t="shared" si="1819"/>
        <v>0</v>
      </c>
      <c r="IZ371" s="162">
        <f t="shared" si="1819"/>
        <v>0</v>
      </c>
      <c r="JA371" s="162">
        <f t="shared" si="1819"/>
        <v>0</v>
      </c>
      <c r="JB371" s="162">
        <f t="shared" si="1819"/>
        <v>0</v>
      </c>
      <c r="JC371" s="162">
        <f t="shared" si="1819"/>
        <v>0</v>
      </c>
      <c r="JD371" s="162">
        <f t="shared" si="1819"/>
        <v>0</v>
      </c>
      <c r="JE371" s="162">
        <f t="shared" si="1819"/>
        <v>0</v>
      </c>
      <c r="JF371" s="162">
        <f t="shared" si="1819"/>
        <v>0</v>
      </c>
      <c r="JG371" s="162">
        <f t="shared" si="1819"/>
        <v>0</v>
      </c>
      <c r="JH371" s="162">
        <f t="shared" si="1819"/>
        <v>0</v>
      </c>
      <c r="JI371" s="162">
        <f t="shared" si="1819"/>
        <v>0</v>
      </c>
      <c r="JJ371" s="162">
        <f t="shared" si="1819"/>
        <v>0</v>
      </c>
      <c r="JK371" s="162">
        <f t="shared" si="1819"/>
        <v>0</v>
      </c>
      <c r="JL371" s="162">
        <f t="shared" si="1819"/>
        <v>0</v>
      </c>
      <c r="JM371" s="162">
        <f t="shared" si="1819"/>
        <v>0</v>
      </c>
      <c r="JN371" s="162">
        <f t="shared" si="1819"/>
        <v>0</v>
      </c>
      <c r="JO371" s="162">
        <f t="shared" si="1819"/>
        <v>0</v>
      </c>
      <c r="JP371" s="162">
        <f t="shared" si="1819"/>
        <v>0</v>
      </c>
      <c r="JQ371" s="162">
        <f t="shared" si="1819"/>
        <v>0</v>
      </c>
      <c r="JR371" s="162">
        <f t="shared" si="1819"/>
        <v>0</v>
      </c>
      <c r="JS371" s="162">
        <f t="shared" si="1819"/>
        <v>0</v>
      </c>
      <c r="JT371" s="162">
        <f t="shared" si="1819"/>
        <v>0</v>
      </c>
      <c r="JU371" s="162">
        <f t="shared" si="1819"/>
        <v>0</v>
      </c>
      <c r="JV371" s="162">
        <f t="shared" si="1819"/>
        <v>0</v>
      </c>
      <c r="JW371" s="162">
        <f t="shared" si="1819"/>
        <v>0</v>
      </c>
      <c r="JX371" s="162">
        <f t="shared" si="1819"/>
        <v>0</v>
      </c>
      <c r="JY371" s="162">
        <f t="shared" si="1819"/>
        <v>0</v>
      </c>
      <c r="JZ371" s="162">
        <f t="shared" si="1819"/>
        <v>0</v>
      </c>
      <c r="KA371" s="162">
        <f t="shared" si="1819"/>
        <v>0</v>
      </c>
      <c r="KB371" s="162">
        <f t="shared" si="1819"/>
        <v>0</v>
      </c>
      <c r="KC371" s="162">
        <f t="shared" si="1819"/>
        <v>0</v>
      </c>
      <c r="KD371" s="162">
        <f t="shared" si="1819"/>
        <v>0</v>
      </c>
      <c r="KE371" s="162">
        <f t="shared" si="1819"/>
        <v>0</v>
      </c>
      <c r="KF371" s="162">
        <f t="shared" si="1819"/>
        <v>0</v>
      </c>
      <c r="KG371" s="162">
        <f t="shared" si="1819"/>
        <v>0</v>
      </c>
      <c r="KH371" s="162">
        <f t="shared" si="1819"/>
        <v>0</v>
      </c>
      <c r="KI371" s="162">
        <f t="shared" si="1819"/>
        <v>0</v>
      </c>
      <c r="KJ371" s="162">
        <f t="shared" si="1819"/>
        <v>0</v>
      </c>
      <c r="KK371" s="162">
        <f t="shared" si="1819"/>
        <v>0</v>
      </c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N371" s="1"/>
    </row>
    <row r="372" ht="14.25" customHeight="1" spans="1:326" x14ac:dyDescent="0.25">
      <c r="A372" s="1">
        <v>12</v>
      </c>
      <c r="B372" s="1">
        <f t="shared" ref="B372:C372" si="1820">B371+1</f>
        <v>362</v>
      </c>
      <c r="C372" s="232">
        <f t="shared" si="1820"/>
        <v>43827</v>
      </c>
      <c r="D372" s="162">
        <f t="shared" si="9"/>
        <v>0</v>
      </c>
      <c r="E372" s="162">
        <f>(SUMIFS(Profile!$F$2:$F$17521,Profile!$B$2:$B$17521,$B372,Profile!$C$2:$C$17521,E$8))*$C$6</f>
        <v>0</v>
      </c>
      <c r="F372" s="162">
        <f>(SUMIFS(Profile!$F$2:$F$17521,Profile!$B$2:$B$17521,$B372,Profile!$C$2:$C$17521,F$8))*$C$6</f>
        <v>0</v>
      </c>
      <c r="G372" s="162">
        <f>(SUMIFS(Profile!$F$2:$F$17521,Profile!$B$2:$B$17521,$B372,Profile!$C$2:$C$17521,G$8))*$C$6</f>
        <v>0</v>
      </c>
      <c r="H372" s="162">
        <f>(SUMIFS(Profile!$F$2:$F$17521,Profile!$B$2:$B$17521,$B372,Profile!$C$2:$C$17521,H$8))*$C$6</f>
        <v>0</v>
      </c>
      <c r="I372" s="162">
        <f>(SUMIFS(Profile!$F$2:$F$17521,Profile!$B$2:$B$17521,$B372,Profile!$C$2:$C$17521,I$8))*$C$6</f>
        <v>0</v>
      </c>
      <c r="J372" s="162">
        <f>(SUMIFS(Profile!$F$2:$F$17521,Profile!$B$2:$B$17521,$B372,Profile!$C$2:$C$17521,J$8))*$C$6</f>
        <v>0</v>
      </c>
      <c r="K372" s="162">
        <f>(SUMIFS(Profile!$F$2:$F$17521,Profile!$B$2:$B$17521,$B372,Profile!$C$2:$C$17521,K$8))*$C$6</f>
        <v>0</v>
      </c>
      <c r="L372" s="162">
        <f>(SUMIFS(Profile!$F$2:$F$17521,Profile!$B$2:$B$17521,$B372,Profile!$C$2:$C$17521,L$8))*$C$6</f>
        <v>0</v>
      </c>
      <c r="M372" s="162">
        <f>(SUMIFS(Profile!$F$2:$F$17521,Profile!$B$2:$B$17521,$B372,Profile!$C$2:$C$17521,M$8))*$C$6</f>
        <v>0</v>
      </c>
      <c r="N372" s="162">
        <f>(SUMIFS(Profile!$F$2:$F$17521,Profile!$B$2:$B$17521,$B372,Profile!$C$2:$C$17521,N$8))*$C$6</f>
        <v>0</v>
      </c>
      <c r="O372" s="162">
        <f>(SUMIFS(Profile!$F$2:$F$17521,Profile!$B$2:$B$17521,$B372,Profile!$C$2:$C$17521,O$8))*$C$6</f>
        <v>0</v>
      </c>
      <c r="P372" s="162">
        <f>(SUMIFS(Profile!$F$2:$F$17521,Profile!$B$2:$B$17521,$B372,Profile!$C$2:$C$17521,P$8))*$C$6</f>
        <v>0</v>
      </c>
      <c r="Q372" s="162">
        <f>(SUMIFS(Profile!$F$2:$F$17521,Profile!$B$2:$B$17521,$B372,Profile!$C$2:$C$17521,Q$8))*$C$6</f>
        <v>0</v>
      </c>
      <c r="R372" s="162">
        <f>(SUMIFS(Profile!$F$2:$F$17521,Profile!$B$2:$B$17521,$B372,Profile!$C$2:$C$17521,R$8))*$C$6</f>
        <v>0</v>
      </c>
      <c r="S372" s="162">
        <f>(SUMIFS(Profile!$F$2:$F$17521,Profile!$B$2:$B$17521,$B372,Profile!$C$2:$C$17521,S$8))*$C$6</f>
        <v>0</v>
      </c>
      <c r="T372" s="162">
        <f>(SUMIFS(Profile!$F$2:$F$17521,Profile!$B$2:$B$17521,$B372,Profile!$C$2:$C$17521,T$8))*$C$6</f>
        <v>0</v>
      </c>
      <c r="U372" s="162">
        <f>(SUMIFS(Profile!$F$2:$F$17521,Profile!$B$2:$B$17521,$B372,Profile!$C$2:$C$17521,U$8))*$C$6</f>
        <v>0</v>
      </c>
      <c r="V372" s="162">
        <f>(SUMIFS(Profile!$F$2:$F$17521,Profile!$B$2:$B$17521,$B372,Profile!$C$2:$C$17521,V$8))*$C$6</f>
        <v>0</v>
      </c>
      <c r="W372" s="162">
        <f>(SUMIFS(Profile!$F$2:$F$17521,Profile!$B$2:$B$17521,$B372,Profile!$C$2:$C$17521,W$8))*$C$6</f>
        <v>0</v>
      </c>
      <c r="X372" s="162">
        <f>(SUMIFS(Profile!$F$2:$F$17521,Profile!$B$2:$B$17521,$B372,Profile!$C$2:$C$17521,X$8))*$C$6</f>
        <v>0</v>
      </c>
      <c r="Y372" s="162">
        <f>(SUMIFS(Profile!$F$2:$F$17521,Profile!$B$2:$B$17521,$B372,Profile!$C$2:$C$17521,Y$8))*$C$6</f>
        <v>0</v>
      </c>
      <c r="Z372" s="162">
        <f>(SUMIFS(Profile!$F$2:$F$17521,Profile!$B$2:$B$17521,$B372,Profile!$C$2:$C$17521,Z$8))*$C$6</f>
        <v>0</v>
      </c>
      <c r="AA372" s="162">
        <f>(SUMIFS(Profile!$F$2:$F$17521,Profile!$B$2:$B$17521,$B372,Profile!$C$2:$C$17521,AA$8))*$C$6</f>
        <v>0</v>
      </c>
      <c r="AB372" s="162">
        <f>(SUMIFS(Profile!$F$2:$F$17521,Profile!$B$2:$B$17521,$B372,Profile!$C$2:$C$17521,AB$8))*$C$6</f>
        <v>0</v>
      </c>
      <c r="AC372" s="162">
        <f>(SUMIFS(Profile!$F$2:$F$17521,Profile!$B$2:$B$17521,$B372,Profile!$C$2:$C$17521,AC$8))*$C$6</f>
        <v>0</v>
      </c>
      <c r="AD372" s="162">
        <f>(SUMIFS(Profile!$F$2:$F$17521,Profile!$B$2:$B$17521,$B372,Profile!$C$2:$C$17521,AD$8))*$C$6</f>
        <v>0</v>
      </c>
      <c r="AE372" s="162">
        <f>(SUMIFS(Profile!$F$2:$F$17521,Profile!$B$2:$B$17521,$B372,Profile!$C$2:$C$17521,AE$8))*$C$6</f>
        <v>0</v>
      </c>
      <c r="AF372" s="162">
        <f>(SUMIFS(Profile!$F$2:$F$17521,Profile!$B$2:$B$17521,$B372,Profile!$C$2:$C$17521,AF$8))*$C$6</f>
        <v>0</v>
      </c>
      <c r="AG372" s="162">
        <f>(SUMIFS(Profile!$F$2:$F$17521,Profile!$B$2:$B$17521,$B372,Profile!$C$2:$C$17521,AG$8))*$C$6</f>
        <v>0</v>
      </c>
      <c r="AH372" s="162">
        <f>(SUMIFS(Profile!$F$2:$F$17521,Profile!$B$2:$B$17521,$B372,Profile!$C$2:$C$17521,AH$8))*$C$6</f>
        <v>0</v>
      </c>
      <c r="AI372" s="162">
        <f>(SUMIFS(Profile!$F$2:$F$17521,Profile!$B$2:$B$17521,$B372,Profile!$C$2:$C$17521,AI$8))*$C$6</f>
        <v>0</v>
      </c>
      <c r="AJ372" s="162">
        <f>(SUMIFS(Profile!$F$2:$F$17521,Profile!$B$2:$B$17521,$B372,Profile!$C$2:$C$17521,AJ$8))*$C$6</f>
        <v>0</v>
      </c>
      <c r="AK372" s="162">
        <f>(SUMIFS(Profile!$F$2:$F$17521,Profile!$B$2:$B$17521,$B372,Profile!$C$2:$C$17521,AK$8))*$C$6</f>
        <v>0</v>
      </c>
      <c r="AL372" s="162">
        <f>(SUMIFS(Profile!$F$2:$F$17521,Profile!$B$2:$B$17521,$B372,Profile!$C$2:$C$17521,AL$8))*$C$6</f>
        <v>0</v>
      </c>
      <c r="AM372" s="162">
        <f>(SUMIFS(Profile!$F$2:$F$17521,Profile!$B$2:$B$17521,$B372,Profile!$C$2:$C$17521,AM$8))*$C$6</f>
        <v>0</v>
      </c>
      <c r="AN372" s="162">
        <f>(SUMIFS(Profile!$F$2:$F$17521,Profile!$B$2:$B$17521,$B372,Profile!$C$2:$C$17521,AN$8))*$C$6</f>
        <v>0</v>
      </c>
      <c r="AO372" s="162">
        <f>(SUMIFS(Profile!$F$2:$F$17521,Profile!$B$2:$B$17521,$B372,Profile!$C$2:$C$17521,AO$8))*$C$6</f>
        <v>0</v>
      </c>
      <c r="AP372" s="162">
        <f>(SUMIFS(Profile!$F$2:$F$17521,Profile!$B$2:$B$17521,$B372,Profile!$C$2:$C$17521,AP$8))*$C$6</f>
        <v>0</v>
      </c>
      <c r="AQ372" s="162">
        <f>(SUMIFS(Profile!$F$2:$F$17521,Profile!$B$2:$B$17521,$B372,Profile!$C$2:$C$17521,AQ$8))*$C$6</f>
        <v>0</v>
      </c>
      <c r="AR372" s="162">
        <f>(SUMIFS(Profile!$F$2:$F$17521,Profile!$B$2:$B$17521,$B372,Profile!$C$2:$C$17521,AR$8))*$C$6</f>
        <v>0</v>
      </c>
      <c r="AS372" s="162">
        <f>(SUMIFS(Profile!$F$2:$F$17521,Profile!$B$2:$B$17521,$B372,Profile!$C$2:$C$17521,AS$8))*$C$6</f>
        <v>0</v>
      </c>
      <c r="AT372" s="162">
        <f>(SUMIFS(Profile!$F$2:$F$17521,Profile!$B$2:$B$17521,$B372,Profile!$C$2:$C$17521,AT$8))*$C$6</f>
        <v>0</v>
      </c>
      <c r="AU372" s="162">
        <f>(SUMIFS(Profile!$F$2:$F$17521,Profile!$B$2:$B$17521,$B372,Profile!$C$2:$C$17521,AU$8))*$C$6</f>
        <v>0</v>
      </c>
      <c r="AV372" s="162">
        <f>(SUMIFS(Profile!$F$2:$F$17521,Profile!$B$2:$B$17521,$B372,Profile!$C$2:$C$17521,AV$8))*$C$6</f>
        <v>0</v>
      </c>
      <c r="AW372" s="162">
        <f>(SUMIFS(Profile!$F$2:$F$17521,Profile!$B$2:$B$17521,$B372,Profile!$C$2:$C$17521,AW$8))*$C$6</f>
        <v>0</v>
      </c>
      <c r="AX372" s="162">
        <f>(SUMIFS(Profile!$F$2:$F$17521,Profile!$B$2:$B$17521,$B372,Profile!$C$2:$C$17521,AX$8))*$C$6</f>
        <v>0</v>
      </c>
      <c r="AY372" s="162">
        <f>(SUMIFS(Profile!$F$2:$F$17521,Profile!$B$2:$B$17521,$B372,Profile!$C$2:$C$17521,AY$8))*$C$6</f>
        <v>0</v>
      </c>
      <c r="AZ372" s="162">
        <f>(SUMIFS(Profile!$F$2:$F$17521,Profile!$B$2:$B$17521,$B372,Profile!$C$2:$C$17521,AZ$8))*$C$6</f>
        <v>0</v>
      </c>
      <c r="BA372" s="162">
        <f t="shared" si="10"/>
        <v>0</v>
      </c>
      <c r="BB372" s="162">
        <f>(SUMIFS(Profile!$E$2:$E$17521,Profile!$B$2:$B$17521,$B372,Profile!$C$2:$C$17521,BB$8))*$C$9</f>
        <v>0</v>
      </c>
      <c r="BC372" s="162">
        <f>(SUMIFS(Profile!$E$2:$E$17521,Profile!$B$2:$B$17521,$B372,Profile!$C$2:$C$17521,BC$8))*$C$9</f>
        <v>0</v>
      </c>
      <c r="BD372" s="162">
        <f>(SUMIFS(Profile!$E$2:$E$17521,Profile!$B$2:$B$17521,$B372,Profile!$C$2:$C$17521,BD$8))*$C$9</f>
        <v>0</v>
      </c>
      <c r="BE372" s="162">
        <f>(SUMIFS(Profile!$E$2:$E$17521,Profile!$B$2:$B$17521,$B372,Profile!$C$2:$C$17521,BE$8))*$C$9</f>
        <v>0</v>
      </c>
      <c r="BF372" s="162">
        <f>(SUMIFS(Profile!$E$2:$E$17521,Profile!$B$2:$B$17521,$B372,Profile!$C$2:$C$17521,BF$8))*$C$9</f>
        <v>0</v>
      </c>
      <c r="BG372" s="162">
        <f>(SUMIFS(Profile!$E$2:$E$17521,Profile!$B$2:$B$17521,$B372,Profile!$C$2:$C$17521,BG$8))*$C$9</f>
        <v>0</v>
      </c>
      <c r="BH372" s="162">
        <f>(SUMIFS(Profile!$E$2:$E$17521,Profile!$B$2:$B$17521,$B372,Profile!$C$2:$C$17521,BH$8))*$C$9</f>
        <v>0</v>
      </c>
      <c r="BI372" s="162">
        <f>(SUMIFS(Profile!$E$2:$E$17521,Profile!$B$2:$B$17521,$B372,Profile!$C$2:$C$17521,BI$8))*$C$9</f>
        <v>0</v>
      </c>
      <c r="BJ372" s="162">
        <f>(SUMIFS(Profile!$E$2:$E$17521,Profile!$B$2:$B$17521,$B372,Profile!$C$2:$C$17521,BJ$8))*$C$9</f>
        <v>0</v>
      </c>
      <c r="BK372" s="162">
        <f>(SUMIFS(Profile!$E$2:$E$17521,Profile!$B$2:$B$17521,$B372,Profile!$C$2:$C$17521,BK$8))*$C$9</f>
        <v>0</v>
      </c>
      <c r="BL372" s="162">
        <f>(SUMIFS(Profile!$E$2:$E$17521,Profile!$B$2:$B$17521,$B372,Profile!$C$2:$C$17521,BL$8))*$C$9</f>
        <v>0</v>
      </c>
      <c r="BM372" s="162">
        <f>(SUMIFS(Profile!$E$2:$E$17521,Profile!$B$2:$B$17521,$B372,Profile!$C$2:$C$17521,BM$8))*$C$9</f>
        <v>0</v>
      </c>
      <c r="BN372" s="162">
        <f>(SUMIFS(Profile!$E$2:$E$17521,Profile!$B$2:$B$17521,$B372,Profile!$C$2:$C$17521,BN$8))*$C$9</f>
        <v>0</v>
      </c>
      <c r="BO372" s="162">
        <f>(SUMIFS(Profile!$E$2:$E$17521,Profile!$B$2:$B$17521,$B372,Profile!$C$2:$C$17521,BO$8))*$C$9</f>
        <v>0</v>
      </c>
      <c r="BP372" s="162">
        <f>(SUMIFS(Profile!$E$2:$E$17521,Profile!$B$2:$B$17521,$B372,Profile!$C$2:$C$17521,BP$8))*$C$9</f>
        <v>0</v>
      </c>
      <c r="BQ372" s="162">
        <f>(SUMIFS(Profile!$E$2:$E$17521,Profile!$B$2:$B$17521,$B372,Profile!$C$2:$C$17521,BQ$8))*$C$9</f>
        <v>0</v>
      </c>
      <c r="BR372" s="162">
        <f>(SUMIFS(Profile!$E$2:$E$17521,Profile!$B$2:$B$17521,$B372,Profile!$C$2:$C$17521,BR$8))*$C$9</f>
        <v>0</v>
      </c>
      <c r="BS372" s="162">
        <f>(SUMIFS(Profile!$E$2:$E$17521,Profile!$B$2:$B$17521,$B372,Profile!$C$2:$C$17521,BS$8))*$C$9</f>
        <v>0</v>
      </c>
      <c r="BT372" s="162">
        <f>(SUMIFS(Profile!$E$2:$E$17521,Profile!$B$2:$B$17521,$B372,Profile!$C$2:$C$17521,BT$8))*$C$9</f>
        <v>0</v>
      </c>
      <c r="BU372" s="162">
        <f>(SUMIFS(Profile!$E$2:$E$17521,Profile!$B$2:$B$17521,$B372,Profile!$C$2:$C$17521,BU$8))*$C$9</f>
        <v>0</v>
      </c>
      <c r="BV372" s="162">
        <f>(SUMIFS(Profile!$E$2:$E$17521,Profile!$B$2:$B$17521,$B372,Profile!$C$2:$C$17521,BV$8))*$C$9</f>
        <v>0</v>
      </c>
      <c r="BW372" s="162">
        <f>(SUMIFS(Profile!$E$2:$E$17521,Profile!$B$2:$B$17521,$B372,Profile!$C$2:$C$17521,BW$8))*$C$9</f>
        <v>0</v>
      </c>
      <c r="BX372" s="162">
        <f>(SUMIFS(Profile!$E$2:$E$17521,Profile!$B$2:$B$17521,$B372,Profile!$C$2:$C$17521,BX$8))*$C$9</f>
        <v>0</v>
      </c>
      <c r="BY372" s="162">
        <f>(SUMIFS(Profile!$E$2:$E$17521,Profile!$B$2:$B$17521,$B372,Profile!$C$2:$C$17521,BY$8))*$C$9</f>
        <v>0</v>
      </c>
      <c r="BZ372" s="162">
        <f>(SUMIFS(Profile!$E$2:$E$17521,Profile!$B$2:$B$17521,$B372,Profile!$C$2:$C$17521,BZ$8))*$C$9</f>
        <v>0</v>
      </c>
      <c r="CA372" s="162">
        <f>(SUMIFS(Profile!$E$2:$E$17521,Profile!$B$2:$B$17521,$B372,Profile!$C$2:$C$17521,CA$8))*$C$9</f>
        <v>0</v>
      </c>
      <c r="CB372" s="162">
        <f>(SUMIFS(Profile!$E$2:$E$17521,Profile!$B$2:$B$17521,$B372,Profile!$C$2:$C$17521,CB$8))*$C$9</f>
        <v>0</v>
      </c>
      <c r="CC372" s="162">
        <f>(SUMIFS(Profile!$E$2:$E$17521,Profile!$B$2:$B$17521,$B372,Profile!$C$2:$C$17521,CC$8))*$C$9</f>
        <v>0</v>
      </c>
      <c r="CD372" s="162">
        <f>(SUMIFS(Profile!$E$2:$E$17521,Profile!$B$2:$B$17521,$B372,Profile!$C$2:$C$17521,CD$8))*$C$9</f>
        <v>0</v>
      </c>
      <c r="CE372" s="162">
        <f>(SUMIFS(Profile!$E$2:$E$17521,Profile!$B$2:$B$17521,$B372,Profile!$C$2:$C$17521,CE$8))*$C$9</f>
        <v>0</v>
      </c>
      <c r="CF372" s="162">
        <f>(SUMIFS(Profile!$E$2:$E$17521,Profile!$B$2:$B$17521,$B372,Profile!$C$2:$C$17521,CF$8))*$C$9</f>
        <v>0</v>
      </c>
      <c r="CG372" s="162">
        <f>(SUMIFS(Profile!$E$2:$E$17521,Profile!$B$2:$B$17521,$B372,Profile!$C$2:$C$17521,CG$8))*$C$9</f>
        <v>0</v>
      </c>
      <c r="CH372" s="162">
        <f>(SUMIFS(Profile!$E$2:$E$17521,Profile!$B$2:$B$17521,$B372,Profile!$C$2:$C$17521,CH$8))*$C$9</f>
        <v>0</v>
      </c>
      <c r="CI372" s="162">
        <f>(SUMIFS(Profile!$E$2:$E$17521,Profile!$B$2:$B$17521,$B372,Profile!$C$2:$C$17521,CI$8))*$C$9</f>
        <v>0</v>
      </c>
      <c r="CJ372" s="162">
        <f>(SUMIFS(Profile!$E$2:$E$17521,Profile!$B$2:$B$17521,$B372,Profile!$C$2:$C$17521,CJ$8))*$C$9</f>
        <v>0</v>
      </c>
      <c r="CK372" s="162">
        <f>(SUMIFS(Profile!$E$2:$E$17521,Profile!$B$2:$B$17521,$B372,Profile!$C$2:$C$17521,CK$8))*$C$9</f>
        <v>0</v>
      </c>
      <c r="CL372" s="162">
        <f>(SUMIFS(Profile!$E$2:$E$17521,Profile!$B$2:$B$17521,$B372,Profile!$C$2:$C$17521,CL$8))*$C$9</f>
        <v>0</v>
      </c>
      <c r="CM372" s="162">
        <f>(SUMIFS(Profile!$E$2:$E$17521,Profile!$B$2:$B$17521,$B372,Profile!$C$2:$C$17521,CM$8))*$C$9</f>
        <v>0</v>
      </c>
      <c r="CN372" s="162">
        <f>(SUMIFS(Profile!$E$2:$E$17521,Profile!$B$2:$B$17521,$B372,Profile!$C$2:$C$17521,CN$8))*$C$9</f>
        <v>0</v>
      </c>
      <c r="CO372" s="162">
        <f>(SUMIFS(Profile!$E$2:$E$17521,Profile!$B$2:$B$17521,$B372,Profile!$C$2:$C$17521,CO$8))*$C$9</f>
        <v>0</v>
      </c>
      <c r="CP372" s="162">
        <f>(SUMIFS(Profile!$E$2:$E$17521,Profile!$B$2:$B$17521,$B372,Profile!$C$2:$C$17521,CP$8))*$C$9</f>
        <v>0</v>
      </c>
      <c r="CQ372" s="162">
        <f>(SUMIFS(Profile!$E$2:$E$17521,Profile!$B$2:$B$17521,$B372,Profile!$C$2:$C$17521,CQ$8))*$C$9</f>
        <v>0</v>
      </c>
      <c r="CR372" s="162">
        <f>(SUMIFS(Profile!$E$2:$E$17521,Profile!$B$2:$B$17521,$B372,Profile!$C$2:$C$17521,CR$8))*$C$9</f>
        <v>0</v>
      </c>
      <c r="CS372" s="162">
        <f>(SUMIFS(Profile!$E$2:$E$17521,Profile!$B$2:$B$17521,$B372,Profile!$C$2:$C$17521,CS$8))*$C$9</f>
        <v>0</v>
      </c>
      <c r="CT372" s="162">
        <f>(SUMIFS(Profile!$E$2:$E$17521,Profile!$B$2:$B$17521,$B372,Profile!$C$2:$C$17521,CT$8))*$C$9</f>
        <v>0</v>
      </c>
      <c r="CU372" s="162">
        <f>(SUMIFS(Profile!$E$2:$E$17521,Profile!$B$2:$B$17521,$B372,Profile!$C$2:$C$17521,CU$8))*$C$9</f>
        <v>0</v>
      </c>
      <c r="CV372" s="162">
        <f>(SUMIFS(Profile!$E$2:$E$17521,Profile!$B$2:$B$17521,$B372,Profile!$C$2:$C$17521,CV$8))*$C$9</f>
        <v>0</v>
      </c>
      <c r="CW372" s="162">
        <f>(SUMIFS(Profile!$E$2:$E$17521,Profile!$B$2:$B$17521,$B372,Profile!$C$2:$C$17521,CW$8))*$C$9</f>
        <v>0</v>
      </c>
      <c r="CX372" s="162">
        <f t="shared" si="11"/>
        <v>0</v>
      </c>
      <c r="CY372" s="162">
        <f t="shared" ref="CY372:ET372" si="1821">MAX(BB372-E372,0)</f>
        <v>0</v>
      </c>
      <c r="CZ372" s="162">
        <f t="shared" si="1821"/>
        <v>0</v>
      </c>
      <c r="DA372" s="162">
        <f t="shared" si="1821"/>
        <v>0</v>
      </c>
      <c r="DB372" s="162">
        <f t="shared" si="1821"/>
        <v>0</v>
      </c>
      <c r="DC372" s="162">
        <f t="shared" si="1821"/>
        <v>0</v>
      </c>
      <c r="DD372" s="162">
        <f t="shared" si="1821"/>
        <v>0</v>
      </c>
      <c r="DE372" s="162">
        <f t="shared" si="1821"/>
        <v>0</v>
      </c>
      <c r="DF372" s="162">
        <f t="shared" si="1821"/>
        <v>0</v>
      </c>
      <c r="DG372" s="162">
        <f t="shared" si="1821"/>
        <v>0</v>
      </c>
      <c r="DH372" s="162">
        <f t="shared" si="1821"/>
        <v>0</v>
      </c>
      <c r="DI372" s="162">
        <f t="shared" si="1821"/>
        <v>0</v>
      </c>
      <c r="DJ372" s="162">
        <f t="shared" si="1821"/>
        <v>0</v>
      </c>
      <c r="DK372" s="162">
        <f t="shared" si="1821"/>
        <v>0</v>
      </c>
      <c r="DL372" s="162">
        <f t="shared" si="1821"/>
        <v>0</v>
      </c>
      <c r="DM372" s="162">
        <f t="shared" si="1821"/>
        <v>0</v>
      </c>
      <c r="DN372" s="162">
        <f t="shared" si="1821"/>
        <v>0</v>
      </c>
      <c r="DO372" s="162">
        <f t="shared" si="1821"/>
        <v>0</v>
      </c>
      <c r="DP372" s="162">
        <f t="shared" si="1821"/>
        <v>0</v>
      </c>
      <c r="DQ372" s="162">
        <f t="shared" si="1821"/>
        <v>0</v>
      </c>
      <c r="DR372" s="162">
        <f t="shared" si="1821"/>
        <v>0</v>
      </c>
      <c r="DS372" s="162">
        <f t="shared" si="1821"/>
        <v>0</v>
      </c>
      <c r="DT372" s="162">
        <f t="shared" si="1821"/>
        <v>0</v>
      </c>
      <c r="DU372" s="162">
        <f t="shared" si="1821"/>
        <v>0</v>
      </c>
      <c r="DV372" s="162">
        <f t="shared" si="1821"/>
        <v>0</v>
      </c>
      <c r="DW372" s="162">
        <f t="shared" si="1821"/>
        <v>0</v>
      </c>
      <c r="DX372" s="162">
        <f t="shared" si="1821"/>
        <v>0</v>
      </c>
      <c r="DY372" s="162">
        <f t="shared" si="1821"/>
        <v>0</v>
      </c>
      <c r="DZ372" s="162">
        <f t="shared" si="1821"/>
        <v>0</v>
      </c>
      <c r="EA372" s="162">
        <f t="shared" si="1821"/>
        <v>0</v>
      </c>
      <c r="EB372" s="162">
        <f t="shared" si="1821"/>
        <v>0</v>
      </c>
      <c r="EC372" s="162">
        <f t="shared" si="1821"/>
        <v>0</v>
      </c>
      <c r="ED372" s="162">
        <f t="shared" si="1821"/>
        <v>0</v>
      </c>
      <c r="EE372" s="162">
        <f t="shared" si="1821"/>
        <v>0</v>
      </c>
      <c r="EF372" s="162">
        <f t="shared" si="1821"/>
        <v>0</v>
      </c>
      <c r="EG372" s="162">
        <f t="shared" si="1821"/>
        <v>0</v>
      </c>
      <c r="EH372" s="162">
        <f t="shared" si="1821"/>
        <v>0</v>
      </c>
      <c r="EI372" s="162">
        <f t="shared" si="1821"/>
        <v>0</v>
      </c>
      <c r="EJ372" s="162">
        <f t="shared" si="1821"/>
        <v>0</v>
      </c>
      <c r="EK372" s="162">
        <f t="shared" si="1821"/>
        <v>0</v>
      </c>
      <c r="EL372" s="162">
        <f t="shared" si="1821"/>
        <v>0</v>
      </c>
      <c r="EM372" s="162">
        <f t="shared" si="1821"/>
        <v>0</v>
      </c>
      <c r="EN372" s="162">
        <f t="shared" si="1821"/>
        <v>0</v>
      </c>
      <c r="EO372" s="162">
        <f t="shared" si="1821"/>
        <v>0</v>
      </c>
      <c r="EP372" s="162">
        <f t="shared" si="1821"/>
        <v>0</v>
      </c>
      <c r="EQ372" s="162">
        <f t="shared" si="1821"/>
        <v>0</v>
      </c>
      <c r="ER372" s="162">
        <f t="shared" si="1821"/>
        <v>0</v>
      </c>
      <c r="ES372" s="162">
        <f t="shared" si="1821"/>
        <v>0</v>
      </c>
      <c r="ET372" s="162">
        <f t="shared" si="1821"/>
        <v>0</v>
      </c>
      <c r="EU372" s="162">
        <f t="shared" si="13"/>
        <v>0</v>
      </c>
      <c r="EV372" s="162">
        <f t="shared" ref="EV372:GQ372" si="1822">BB372-CY372</f>
        <v>0</v>
      </c>
      <c r="EW372" s="162">
        <f t="shared" si="1822"/>
        <v>0</v>
      </c>
      <c r="EX372" s="162">
        <f t="shared" si="1822"/>
        <v>0</v>
      </c>
      <c r="EY372" s="162">
        <f t="shared" si="1822"/>
        <v>0</v>
      </c>
      <c r="EZ372" s="162">
        <f t="shared" si="1822"/>
        <v>0</v>
      </c>
      <c r="FA372" s="162">
        <f t="shared" si="1822"/>
        <v>0</v>
      </c>
      <c r="FB372" s="162">
        <f t="shared" si="1822"/>
        <v>0</v>
      </c>
      <c r="FC372" s="162">
        <f t="shared" si="1822"/>
        <v>0</v>
      </c>
      <c r="FD372" s="162">
        <f t="shared" si="1822"/>
        <v>0</v>
      </c>
      <c r="FE372" s="162">
        <f t="shared" si="1822"/>
        <v>0</v>
      </c>
      <c r="FF372" s="162">
        <f t="shared" si="1822"/>
        <v>0</v>
      </c>
      <c r="FG372" s="162">
        <f t="shared" si="1822"/>
        <v>0</v>
      </c>
      <c r="FH372" s="162">
        <f t="shared" si="1822"/>
        <v>0</v>
      </c>
      <c r="FI372" s="162">
        <f t="shared" si="1822"/>
        <v>0</v>
      </c>
      <c r="FJ372" s="162">
        <f t="shared" si="1822"/>
        <v>0</v>
      </c>
      <c r="FK372" s="162">
        <f t="shared" si="1822"/>
        <v>0</v>
      </c>
      <c r="FL372" s="162">
        <f t="shared" si="1822"/>
        <v>0</v>
      </c>
      <c r="FM372" s="162">
        <f t="shared" si="1822"/>
        <v>0</v>
      </c>
      <c r="FN372" s="162">
        <f t="shared" si="1822"/>
        <v>0</v>
      </c>
      <c r="FO372" s="162">
        <f t="shared" si="1822"/>
        <v>0</v>
      </c>
      <c r="FP372" s="162">
        <f t="shared" si="1822"/>
        <v>0</v>
      </c>
      <c r="FQ372" s="162">
        <f t="shared" si="1822"/>
        <v>0</v>
      </c>
      <c r="FR372" s="162">
        <f t="shared" si="1822"/>
        <v>0</v>
      </c>
      <c r="FS372" s="162">
        <f t="shared" si="1822"/>
        <v>0</v>
      </c>
      <c r="FT372" s="162">
        <f t="shared" si="1822"/>
        <v>0</v>
      </c>
      <c r="FU372" s="162">
        <f t="shared" si="1822"/>
        <v>0</v>
      </c>
      <c r="FV372" s="162">
        <f t="shared" si="1822"/>
        <v>0</v>
      </c>
      <c r="FW372" s="162">
        <f t="shared" si="1822"/>
        <v>0</v>
      </c>
      <c r="FX372" s="162">
        <f t="shared" si="1822"/>
        <v>0</v>
      </c>
      <c r="FY372" s="162">
        <f t="shared" si="1822"/>
        <v>0</v>
      </c>
      <c r="FZ372" s="162">
        <f t="shared" si="1822"/>
        <v>0</v>
      </c>
      <c r="GA372" s="162">
        <f t="shared" si="1822"/>
        <v>0</v>
      </c>
      <c r="GB372" s="162">
        <f t="shared" si="1822"/>
        <v>0</v>
      </c>
      <c r="GC372" s="162">
        <f t="shared" si="1822"/>
        <v>0</v>
      </c>
      <c r="GD372" s="162">
        <f t="shared" si="1822"/>
        <v>0</v>
      </c>
      <c r="GE372" s="162">
        <f t="shared" si="1822"/>
        <v>0</v>
      </c>
      <c r="GF372" s="162">
        <f t="shared" si="1822"/>
        <v>0</v>
      </c>
      <c r="GG372" s="162">
        <f t="shared" si="1822"/>
        <v>0</v>
      </c>
      <c r="GH372" s="162">
        <f t="shared" si="1822"/>
        <v>0</v>
      </c>
      <c r="GI372" s="162">
        <f t="shared" si="1822"/>
        <v>0</v>
      </c>
      <c r="GJ372" s="162">
        <f t="shared" si="1822"/>
        <v>0</v>
      </c>
      <c r="GK372" s="162">
        <f t="shared" si="1822"/>
        <v>0</v>
      </c>
      <c r="GL372" s="162">
        <f t="shared" si="1822"/>
        <v>0</v>
      </c>
      <c r="GM372" s="162">
        <f t="shared" si="1822"/>
        <v>0</v>
      </c>
      <c r="GN372" s="162">
        <f t="shared" si="1822"/>
        <v>0</v>
      </c>
      <c r="GO372" s="162">
        <f t="shared" si="1822"/>
        <v>0</v>
      </c>
      <c r="GP372" s="162">
        <f t="shared" si="1822"/>
        <v>0</v>
      </c>
      <c r="GQ372" s="162">
        <f t="shared" si="1822"/>
        <v>0</v>
      </c>
      <c r="GR372" s="162">
        <f t="shared" si="15"/>
        <v>0</v>
      </c>
      <c r="GS372" s="162">
        <f t="shared" ref="GS372:IN372" si="1823">E372-EV372</f>
        <v>0</v>
      </c>
      <c r="GT372" s="162">
        <f t="shared" si="1823"/>
        <v>0</v>
      </c>
      <c r="GU372" s="162">
        <f t="shared" si="1823"/>
        <v>0</v>
      </c>
      <c r="GV372" s="162">
        <f t="shared" si="1823"/>
        <v>0</v>
      </c>
      <c r="GW372" s="162">
        <f t="shared" si="1823"/>
        <v>0</v>
      </c>
      <c r="GX372" s="162">
        <f t="shared" si="1823"/>
        <v>0</v>
      </c>
      <c r="GY372" s="162">
        <f t="shared" si="1823"/>
        <v>0</v>
      </c>
      <c r="GZ372" s="162">
        <f t="shared" si="1823"/>
        <v>0</v>
      </c>
      <c r="HA372" s="162">
        <f t="shared" si="1823"/>
        <v>0</v>
      </c>
      <c r="HB372" s="162">
        <f t="shared" si="1823"/>
        <v>0</v>
      </c>
      <c r="HC372" s="162">
        <f t="shared" si="1823"/>
        <v>0</v>
      </c>
      <c r="HD372" s="162">
        <f t="shared" si="1823"/>
        <v>0</v>
      </c>
      <c r="HE372" s="162">
        <f t="shared" si="1823"/>
        <v>0</v>
      </c>
      <c r="HF372" s="162">
        <f t="shared" si="1823"/>
        <v>0</v>
      </c>
      <c r="HG372" s="162">
        <f t="shared" si="1823"/>
        <v>0</v>
      </c>
      <c r="HH372" s="162">
        <f t="shared" si="1823"/>
        <v>0</v>
      </c>
      <c r="HI372" s="162">
        <f t="shared" si="1823"/>
        <v>0</v>
      </c>
      <c r="HJ372" s="162">
        <f t="shared" si="1823"/>
        <v>0</v>
      </c>
      <c r="HK372" s="162">
        <f t="shared" si="1823"/>
        <v>0</v>
      </c>
      <c r="HL372" s="162">
        <f t="shared" si="1823"/>
        <v>0</v>
      </c>
      <c r="HM372" s="162">
        <f t="shared" si="1823"/>
        <v>0</v>
      </c>
      <c r="HN372" s="162">
        <f t="shared" si="1823"/>
        <v>0</v>
      </c>
      <c r="HO372" s="162">
        <f t="shared" si="1823"/>
        <v>0</v>
      </c>
      <c r="HP372" s="162">
        <f t="shared" si="1823"/>
        <v>0</v>
      </c>
      <c r="HQ372" s="162">
        <f t="shared" si="1823"/>
        <v>0</v>
      </c>
      <c r="HR372" s="162">
        <f t="shared" si="1823"/>
        <v>0</v>
      </c>
      <c r="HS372" s="162">
        <f t="shared" si="1823"/>
        <v>0</v>
      </c>
      <c r="HT372" s="162">
        <f t="shared" si="1823"/>
        <v>0</v>
      </c>
      <c r="HU372" s="162">
        <f t="shared" si="1823"/>
        <v>0</v>
      </c>
      <c r="HV372" s="162">
        <f t="shared" si="1823"/>
        <v>0</v>
      </c>
      <c r="HW372" s="162">
        <f t="shared" si="1823"/>
        <v>0</v>
      </c>
      <c r="HX372" s="162">
        <f t="shared" si="1823"/>
        <v>0</v>
      </c>
      <c r="HY372" s="162">
        <f t="shared" si="1823"/>
        <v>0</v>
      </c>
      <c r="HZ372" s="162">
        <f t="shared" si="1823"/>
        <v>0</v>
      </c>
      <c r="IA372" s="162">
        <f t="shared" si="1823"/>
        <v>0</v>
      </c>
      <c r="IB372" s="162">
        <f t="shared" si="1823"/>
        <v>0</v>
      </c>
      <c r="IC372" s="162">
        <f t="shared" si="1823"/>
        <v>0</v>
      </c>
      <c r="ID372" s="162">
        <f t="shared" si="1823"/>
        <v>0</v>
      </c>
      <c r="IE372" s="162">
        <f t="shared" si="1823"/>
        <v>0</v>
      </c>
      <c r="IF372" s="162">
        <f t="shared" si="1823"/>
        <v>0</v>
      </c>
      <c r="IG372" s="162">
        <f t="shared" si="1823"/>
        <v>0</v>
      </c>
      <c r="IH372" s="162">
        <f t="shared" si="1823"/>
        <v>0</v>
      </c>
      <c r="II372" s="162">
        <f t="shared" si="1823"/>
        <v>0</v>
      </c>
      <c r="IJ372" s="162">
        <f t="shared" si="1823"/>
        <v>0</v>
      </c>
      <c r="IK372" s="162">
        <f t="shared" si="1823"/>
        <v>0</v>
      </c>
      <c r="IL372" s="162">
        <f t="shared" si="1823"/>
        <v>0</v>
      </c>
      <c r="IM372" s="162">
        <f t="shared" si="1823"/>
        <v>0</v>
      </c>
      <c r="IN372" s="162">
        <f t="shared" si="1823"/>
        <v>0</v>
      </c>
      <c r="IO372" s="162">
        <f t="shared" si="17"/>
        <v>0</v>
      </c>
      <c r="IP372" s="162">
        <f t="shared" si="23"/>
        <v>0</v>
      </c>
      <c r="IQ372" s="162">
        <f t="shared" ref="IQ372:KK372" si="1824">MAX((MIN(CZ372+IP372,$IO$7))-GT372,0)</f>
        <v>0</v>
      </c>
      <c r="IR372" s="162">
        <f t="shared" si="1824"/>
        <v>0</v>
      </c>
      <c r="IS372" s="162">
        <f t="shared" si="1824"/>
        <v>0</v>
      </c>
      <c r="IT372" s="162">
        <f t="shared" si="1824"/>
        <v>0</v>
      </c>
      <c r="IU372" s="162">
        <f t="shared" si="1824"/>
        <v>0</v>
      </c>
      <c r="IV372" s="162">
        <f t="shared" si="1824"/>
        <v>0</v>
      </c>
      <c r="IW372" s="162">
        <f t="shared" si="1824"/>
        <v>0</v>
      </c>
      <c r="IX372" s="162">
        <f t="shared" si="1824"/>
        <v>0</v>
      </c>
      <c r="IY372" s="162">
        <f t="shared" si="1824"/>
        <v>0</v>
      </c>
      <c r="IZ372" s="162">
        <f t="shared" si="1824"/>
        <v>0</v>
      </c>
      <c r="JA372" s="162">
        <f t="shared" si="1824"/>
        <v>0</v>
      </c>
      <c r="JB372" s="162">
        <f t="shared" si="1824"/>
        <v>0</v>
      </c>
      <c r="JC372" s="162">
        <f t="shared" si="1824"/>
        <v>0</v>
      </c>
      <c r="JD372" s="162">
        <f t="shared" si="1824"/>
        <v>0</v>
      </c>
      <c r="JE372" s="162">
        <f t="shared" si="1824"/>
        <v>0</v>
      </c>
      <c r="JF372" s="162">
        <f t="shared" si="1824"/>
        <v>0</v>
      </c>
      <c r="JG372" s="162">
        <f t="shared" si="1824"/>
        <v>0</v>
      </c>
      <c r="JH372" s="162">
        <f t="shared" si="1824"/>
        <v>0</v>
      </c>
      <c r="JI372" s="162">
        <f t="shared" si="1824"/>
        <v>0</v>
      </c>
      <c r="JJ372" s="162">
        <f t="shared" si="1824"/>
        <v>0</v>
      </c>
      <c r="JK372" s="162">
        <f t="shared" si="1824"/>
        <v>0</v>
      </c>
      <c r="JL372" s="162">
        <f t="shared" si="1824"/>
        <v>0</v>
      </c>
      <c r="JM372" s="162">
        <f t="shared" si="1824"/>
        <v>0</v>
      </c>
      <c r="JN372" s="162">
        <f t="shared" si="1824"/>
        <v>0</v>
      </c>
      <c r="JO372" s="162">
        <f t="shared" si="1824"/>
        <v>0</v>
      </c>
      <c r="JP372" s="162">
        <f t="shared" si="1824"/>
        <v>0</v>
      </c>
      <c r="JQ372" s="162">
        <f t="shared" si="1824"/>
        <v>0</v>
      </c>
      <c r="JR372" s="162">
        <f t="shared" si="1824"/>
        <v>0</v>
      </c>
      <c r="JS372" s="162">
        <f t="shared" si="1824"/>
        <v>0</v>
      </c>
      <c r="JT372" s="162">
        <f t="shared" si="1824"/>
        <v>0</v>
      </c>
      <c r="JU372" s="162">
        <f t="shared" si="1824"/>
        <v>0</v>
      </c>
      <c r="JV372" s="162">
        <f t="shared" si="1824"/>
        <v>0</v>
      </c>
      <c r="JW372" s="162">
        <f t="shared" si="1824"/>
        <v>0</v>
      </c>
      <c r="JX372" s="162">
        <f t="shared" si="1824"/>
        <v>0</v>
      </c>
      <c r="JY372" s="162">
        <f t="shared" si="1824"/>
        <v>0</v>
      </c>
      <c r="JZ372" s="162">
        <f t="shared" si="1824"/>
        <v>0</v>
      </c>
      <c r="KA372" s="162">
        <f t="shared" si="1824"/>
        <v>0</v>
      </c>
      <c r="KB372" s="162">
        <f t="shared" si="1824"/>
        <v>0</v>
      </c>
      <c r="KC372" s="162">
        <f t="shared" si="1824"/>
        <v>0</v>
      </c>
      <c r="KD372" s="162">
        <f t="shared" si="1824"/>
        <v>0</v>
      </c>
      <c r="KE372" s="162">
        <f t="shared" si="1824"/>
        <v>0</v>
      </c>
      <c r="KF372" s="162">
        <f t="shared" si="1824"/>
        <v>0</v>
      </c>
      <c r="KG372" s="162">
        <f t="shared" si="1824"/>
        <v>0</v>
      </c>
      <c r="KH372" s="162">
        <f t="shared" si="1824"/>
        <v>0</v>
      </c>
      <c r="KI372" s="162">
        <f t="shared" si="1824"/>
        <v>0</v>
      </c>
      <c r="KJ372" s="162">
        <f t="shared" si="1824"/>
        <v>0</v>
      </c>
      <c r="KK372" s="162">
        <f t="shared" si="1824"/>
        <v>0</v>
      </c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N372" s="1"/>
    </row>
    <row r="373" ht="14.25" customHeight="1" spans="1:326" x14ac:dyDescent="0.25">
      <c r="A373" s="1">
        <v>12</v>
      </c>
      <c r="B373" s="1">
        <f t="shared" ref="B373:C373" si="1825">B372+1</f>
        <v>363</v>
      </c>
      <c r="C373" s="232">
        <f t="shared" si="1825"/>
        <v>43828</v>
      </c>
      <c r="D373" s="162">
        <f t="shared" si="9"/>
        <v>0</v>
      </c>
      <c r="E373" s="162">
        <f>(SUMIFS(Profile!$F$2:$F$17521,Profile!$B$2:$B$17521,$B373,Profile!$C$2:$C$17521,E$8))*$C$6</f>
        <v>0</v>
      </c>
      <c r="F373" s="162">
        <f>(SUMIFS(Profile!$F$2:$F$17521,Profile!$B$2:$B$17521,$B373,Profile!$C$2:$C$17521,F$8))*$C$6</f>
        <v>0</v>
      </c>
      <c r="G373" s="162">
        <f>(SUMIFS(Profile!$F$2:$F$17521,Profile!$B$2:$B$17521,$B373,Profile!$C$2:$C$17521,G$8))*$C$6</f>
        <v>0</v>
      </c>
      <c r="H373" s="162">
        <f>(SUMIFS(Profile!$F$2:$F$17521,Profile!$B$2:$B$17521,$B373,Profile!$C$2:$C$17521,H$8))*$C$6</f>
        <v>0</v>
      </c>
      <c r="I373" s="162">
        <f>(SUMIFS(Profile!$F$2:$F$17521,Profile!$B$2:$B$17521,$B373,Profile!$C$2:$C$17521,I$8))*$C$6</f>
        <v>0</v>
      </c>
      <c r="J373" s="162">
        <f>(SUMIFS(Profile!$F$2:$F$17521,Profile!$B$2:$B$17521,$B373,Profile!$C$2:$C$17521,J$8))*$C$6</f>
        <v>0</v>
      </c>
      <c r="K373" s="162">
        <f>(SUMIFS(Profile!$F$2:$F$17521,Profile!$B$2:$B$17521,$B373,Profile!$C$2:$C$17521,K$8))*$C$6</f>
        <v>0</v>
      </c>
      <c r="L373" s="162">
        <f>(SUMIFS(Profile!$F$2:$F$17521,Profile!$B$2:$B$17521,$B373,Profile!$C$2:$C$17521,L$8))*$C$6</f>
        <v>0</v>
      </c>
      <c r="M373" s="162">
        <f>(SUMIFS(Profile!$F$2:$F$17521,Profile!$B$2:$B$17521,$B373,Profile!$C$2:$C$17521,M$8))*$C$6</f>
        <v>0</v>
      </c>
      <c r="N373" s="162">
        <f>(SUMIFS(Profile!$F$2:$F$17521,Profile!$B$2:$B$17521,$B373,Profile!$C$2:$C$17521,N$8))*$C$6</f>
        <v>0</v>
      </c>
      <c r="O373" s="162">
        <f>(SUMIFS(Profile!$F$2:$F$17521,Profile!$B$2:$B$17521,$B373,Profile!$C$2:$C$17521,O$8))*$C$6</f>
        <v>0</v>
      </c>
      <c r="P373" s="162">
        <f>(SUMIFS(Profile!$F$2:$F$17521,Profile!$B$2:$B$17521,$B373,Profile!$C$2:$C$17521,P$8))*$C$6</f>
        <v>0</v>
      </c>
      <c r="Q373" s="162">
        <f>(SUMIFS(Profile!$F$2:$F$17521,Profile!$B$2:$B$17521,$B373,Profile!$C$2:$C$17521,Q$8))*$C$6</f>
        <v>0</v>
      </c>
      <c r="R373" s="162">
        <f>(SUMIFS(Profile!$F$2:$F$17521,Profile!$B$2:$B$17521,$B373,Profile!$C$2:$C$17521,R$8))*$C$6</f>
        <v>0</v>
      </c>
      <c r="S373" s="162">
        <f>(SUMIFS(Profile!$F$2:$F$17521,Profile!$B$2:$B$17521,$B373,Profile!$C$2:$C$17521,S$8))*$C$6</f>
        <v>0</v>
      </c>
      <c r="T373" s="162">
        <f>(SUMIFS(Profile!$F$2:$F$17521,Profile!$B$2:$B$17521,$B373,Profile!$C$2:$C$17521,T$8))*$C$6</f>
        <v>0</v>
      </c>
      <c r="U373" s="162">
        <f>(SUMIFS(Profile!$F$2:$F$17521,Profile!$B$2:$B$17521,$B373,Profile!$C$2:$C$17521,U$8))*$C$6</f>
        <v>0</v>
      </c>
      <c r="V373" s="162">
        <f>(SUMIFS(Profile!$F$2:$F$17521,Profile!$B$2:$B$17521,$B373,Profile!$C$2:$C$17521,V$8))*$C$6</f>
        <v>0</v>
      </c>
      <c r="W373" s="162">
        <f>(SUMIFS(Profile!$F$2:$F$17521,Profile!$B$2:$B$17521,$B373,Profile!$C$2:$C$17521,W$8))*$C$6</f>
        <v>0</v>
      </c>
      <c r="X373" s="162">
        <f>(SUMIFS(Profile!$F$2:$F$17521,Profile!$B$2:$B$17521,$B373,Profile!$C$2:$C$17521,X$8))*$C$6</f>
        <v>0</v>
      </c>
      <c r="Y373" s="162">
        <f>(SUMIFS(Profile!$F$2:$F$17521,Profile!$B$2:$B$17521,$B373,Profile!$C$2:$C$17521,Y$8))*$C$6</f>
        <v>0</v>
      </c>
      <c r="Z373" s="162">
        <f>(SUMIFS(Profile!$F$2:$F$17521,Profile!$B$2:$B$17521,$B373,Profile!$C$2:$C$17521,Z$8))*$C$6</f>
        <v>0</v>
      </c>
      <c r="AA373" s="162">
        <f>(SUMIFS(Profile!$F$2:$F$17521,Profile!$B$2:$B$17521,$B373,Profile!$C$2:$C$17521,AA$8))*$C$6</f>
        <v>0</v>
      </c>
      <c r="AB373" s="162">
        <f>(SUMIFS(Profile!$F$2:$F$17521,Profile!$B$2:$B$17521,$B373,Profile!$C$2:$C$17521,AB$8))*$C$6</f>
        <v>0</v>
      </c>
      <c r="AC373" s="162">
        <f>(SUMIFS(Profile!$F$2:$F$17521,Profile!$B$2:$B$17521,$B373,Profile!$C$2:$C$17521,AC$8))*$C$6</f>
        <v>0</v>
      </c>
      <c r="AD373" s="162">
        <f>(SUMIFS(Profile!$F$2:$F$17521,Profile!$B$2:$B$17521,$B373,Profile!$C$2:$C$17521,AD$8))*$C$6</f>
        <v>0</v>
      </c>
      <c r="AE373" s="162">
        <f>(SUMIFS(Profile!$F$2:$F$17521,Profile!$B$2:$B$17521,$B373,Profile!$C$2:$C$17521,AE$8))*$C$6</f>
        <v>0</v>
      </c>
      <c r="AF373" s="162">
        <f>(SUMIFS(Profile!$F$2:$F$17521,Profile!$B$2:$B$17521,$B373,Profile!$C$2:$C$17521,AF$8))*$C$6</f>
        <v>0</v>
      </c>
      <c r="AG373" s="162">
        <f>(SUMIFS(Profile!$F$2:$F$17521,Profile!$B$2:$B$17521,$B373,Profile!$C$2:$C$17521,AG$8))*$C$6</f>
        <v>0</v>
      </c>
      <c r="AH373" s="162">
        <f>(SUMIFS(Profile!$F$2:$F$17521,Profile!$B$2:$B$17521,$B373,Profile!$C$2:$C$17521,AH$8))*$C$6</f>
        <v>0</v>
      </c>
      <c r="AI373" s="162">
        <f>(SUMIFS(Profile!$F$2:$F$17521,Profile!$B$2:$B$17521,$B373,Profile!$C$2:$C$17521,AI$8))*$C$6</f>
        <v>0</v>
      </c>
      <c r="AJ373" s="162">
        <f>(SUMIFS(Profile!$F$2:$F$17521,Profile!$B$2:$B$17521,$B373,Profile!$C$2:$C$17521,AJ$8))*$C$6</f>
        <v>0</v>
      </c>
      <c r="AK373" s="162">
        <f>(SUMIFS(Profile!$F$2:$F$17521,Profile!$B$2:$B$17521,$B373,Profile!$C$2:$C$17521,AK$8))*$C$6</f>
        <v>0</v>
      </c>
      <c r="AL373" s="162">
        <f>(SUMIFS(Profile!$F$2:$F$17521,Profile!$B$2:$B$17521,$B373,Profile!$C$2:$C$17521,AL$8))*$C$6</f>
        <v>0</v>
      </c>
      <c r="AM373" s="162">
        <f>(SUMIFS(Profile!$F$2:$F$17521,Profile!$B$2:$B$17521,$B373,Profile!$C$2:$C$17521,AM$8))*$C$6</f>
        <v>0</v>
      </c>
      <c r="AN373" s="162">
        <f>(SUMIFS(Profile!$F$2:$F$17521,Profile!$B$2:$B$17521,$B373,Profile!$C$2:$C$17521,AN$8))*$C$6</f>
        <v>0</v>
      </c>
      <c r="AO373" s="162">
        <f>(SUMIFS(Profile!$F$2:$F$17521,Profile!$B$2:$B$17521,$B373,Profile!$C$2:$C$17521,AO$8))*$C$6</f>
        <v>0</v>
      </c>
      <c r="AP373" s="162">
        <f>(SUMIFS(Profile!$F$2:$F$17521,Profile!$B$2:$B$17521,$B373,Profile!$C$2:$C$17521,AP$8))*$C$6</f>
        <v>0</v>
      </c>
      <c r="AQ373" s="162">
        <f>(SUMIFS(Profile!$F$2:$F$17521,Profile!$B$2:$B$17521,$B373,Profile!$C$2:$C$17521,AQ$8))*$C$6</f>
        <v>0</v>
      </c>
      <c r="AR373" s="162">
        <f>(SUMIFS(Profile!$F$2:$F$17521,Profile!$B$2:$B$17521,$B373,Profile!$C$2:$C$17521,AR$8))*$C$6</f>
        <v>0</v>
      </c>
      <c r="AS373" s="162">
        <f>(SUMIFS(Profile!$F$2:$F$17521,Profile!$B$2:$B$17521,$B373,Profile!$C$2:$C$17521,AS$8))*$C$6</f>
        <v>0</v>
      </c>
      <c r="AT373" s="162">
        <f>(SUMIFS(Profile!$F$2:$F$17521,Profile!$B$2:$B$17521,$B373,Profile!$C$2:$C$17521,AT$8))*$C$6</f>
        <v>0</v>
      </c>
      <c r="AU373" s="162">
        <f>(SUMIFS(Profile!$F$2:$F$17521,Profile!$B$2:$B$17521,$B373,Profile!$C$2:$C$17521,AU$8))*$C$6</f>
        <v>0</v>
      </c>
      <c r="AV373" s="162">
        <f>(SUMIFS(Profile!$F$2:$F$17521,Profile!$B$2:$B$17521,$B373,Profile!$C$2:$C$17521,AV$8))*$C$6</f>
        <v>0</v>
      </c>
      <c r="AW373" s="162">
        <f>(SUMIFS(Profile!$F$2:$F$17521,Profile!$B$2:$B$17521,$B373,Profile!$C$2:$C$17521,AW$8))*$C$6</f>
        <v>0</v>
      </c>
      <c r="AX373" s="162">
        <f>(SUMIFS(Profile!$F$2:$F$17521,Profile!$B$2:$B$17521,$B373,Profile!$C$2:$C$17521,AX$8))*$C$6</f>
        <v>0</v>
      </c>
      <c r="AY373" s="162">
        <f>(SUMIFS(Profile!$F$2:$F$17521,Profile!$B$2:$B$17521,$B373,Profile!$C$2:$C$17521,AY$8))*$C$6</f>
        <v>0</v>
      </c>
      <c r="AZ373" s="162">
        <f>(SUMIFS(Profile!$F$2:$F$17521,Profile!$B$2:$B$17521,$B373,Profile!$C$2:$C$17521,AZ$8))*$C$6</f>
        <v>0</v>
      </c>
      <c r="BA373" s="162">
        <f t="shared" si="10"/>
        <v>0</v>
      </c>
      <c r="BB373" s="162">
        <f>(SUMIFS(Profile!$E$2:$E$17521,Profile!$B$2:$B$17521,$B373,Profile!$C$2:$C$17521,BB$8))*$C$9</f>
        <v>0</v>
      </c>
      <c r="BC373" s="162">
        <f>(SUMIFS(Profile!$E$2:$E$17521,Profile!$B$2:$B$17521,$B373,Profile!$C$2:$C$17521,BC$8))*$C$9</f>
        <v>0</v>
      </c>
      <c r="BD373" s="162">
        <f>(SUMIFS(Profile!$E$2:$E$17521,Profile!$B$2:$B$17521,$B373,Profile!$C$2:$C$17521,BD$8))*$C$9</f>
        <v>0</v>
      </c>
      <c r="BE373" s="162">
        <f>(SUMIFS(Profile!$E$2:$E$17521,Profile!$B$2:$B$17521,$B373,Profile!$C$2:$C$17521,BE$8))*$C$9</f>
        <v>0</v>
      </c>
      <c r="BF373" s="162">
        <f>(SUMIFS(Profile!$E$2:$E$17521,Profile!$B$2:$B$17521,$B373,Profile!$C$2:$C$17521,BF$8))*$C$9</f>
        <v>0</v>
      </c>
      <c r="BG373" s="162">
        <f>(SUMIFS(Profile!$E$2:$E$17521,Profile!$B$2:$B$17521,$B373,Profile!$C$2:$C$17521,BG$8))*$C$9</f>
        <v>0</v>
      </c>
      <c r="BH373" s="162">
        <f>(SUMIFS(Profile!$E$2:$E$17521,Profile!$B$2:$B$17521,$B373,Profile!$C$2:$C$17521,BH$8))*$C$9</f>
        <v>0</v>
      </c>
      <c r="BI373" s="162">
        <f>(SUMIFS(Profile!$E$2:$E$17521,Profile!$B$2:$B$17521,$B373,Profile!$C$2:$C$17521,BI$8))*$C$9</f>
        <v>0</v>
      </c>
      <c r="BJ373" s="162">
        <f>(SUMIFS(Profile!$E$2:$E$17521,Profile!$B$2:$B$17521,$B373,Profile!$C$2:$C$17521,BJ$8))*$C$9</f>
        <v>0</v>
      </c>
      <c r="BK373" s="162">
        <f>(SUMIFS(Profile!$E$2:$E$17521,Profile!$B$2:$B$17521,$B373,Profile!$C$2:$C$17521,BK$8))*$C$9</f>
        <v>0</v>
      </c>
      <c r="BL373" s="162">
        <f>(SUMIFS(Profile!$E$2:$E$17521,Profile!$B$2:$B$17521,$B373,Profile!$C$2:$C$17521,BL$8))*$C$9</f>
        <v>0</v>
      </c>
      <c r="BM373" s="162">
        <f>(SUMIFS(Profile!$E$2:$E$17521,Profile!$B$2:$B$17521,$B373,Profile!$C$2:$C$17521,BM$8))*$C$9</f>
        <v>0</v>
      </c>
      <c r="BN373" s="162">
        <f>(SUMIFS(Profile!$E$2:$E$17521,Profile!$B$2:$B$17521,$B373,Profile!$C$2:$C$17521,BN$8))*$C$9</f>
        <v>0</v>
      </c>
      <c r="BO373" s="162">
        <f>(SUMIFS(Profile!$E$2:$E$17521,Profile!$B$2:$B$17521,$B373,Profile!$C$2:$C$17521,BO$8))*$C$9</f>
        <v>0</v>
      </c>
      <c r="BP373" s="162">
        <f>(SUMIFS(Profile!$E$2:$E$17521,Profile!$B$2:$B$17521,$B373,Profile!$C$2:$C$17521,BP$8))*$C$9</f>
        <v>0</v>
      </c>
      <c r="BQ373" s="162">
        <f>(SUMIFS(Profile!$E$2:$E$17521,Profile!$B$2:$B$17521,$B373,Profile!$C$2:$C$17521,BQ$8))*$C$9</f>
        <v>0</v>
      </c>
      <c r="BR373" s="162">
        <f>(SUMIFS(Profile!$E$2:$E$17521,Profile!$B$2:$B$17521,$B373,Profile!$C$2:$C$17521,BR$8))*$C$9</f>
        <v>0</v>
      </c>
      <c r="BS373" s="162">
        <f>(SUMIFS(Profile!$E$2:$E$17521,Profile!$B$2:$B$17521,$B373,Profile!$C$2:$C$17521,BS$8))*$C$9</f>
        <v>0</v>
      </c>
      <c r="BT373" s="162">
        <f>(SUMIFS(Profile!$E$2:$E$17521,Profile!$B$2:$B$17521,$B373,Profile!$C$2:$C$17521,BT$8))*$C$9</f>
        <v>0</v>
      </c>
      <c r="BU373" s="162">
        <f>(SUMIFS(Profile!$E$2:$E$17521,Profile!$B$2:$B$17521,$B373,Profile!$C$2:$C$17521,BU$8))*$C$9</f>
        <v>0</v>
      </c>
      <c r="BV373" s="162">
        <f>(SUMIFS(Profile!$E$2:$E$17521,Profile!$B$2:$B$17521,$B373,Profile!$C$2:$C$17521,BV$8))*$C$9</f>
        <v>0</v>
      </c>
      <c r="BW373" s="162">
        <f>(SUMIFS(Profile!$E$2:$E$17521,Profile!$B$2:$B$17521,$B373,Profile!$C$2:$C$17521,BW$8))*$C$9</f>
        <v>0</v>
      </c>
      <c r="BX373" s="162">
        <f>(SUMIFS(Profile!$E$2:$E$17521,Profile!$B$2:$B$17521,$B373,Profile!$C$2:$C$17521,BX$8))*$C$9</f>
        <v>0</v>
      </c>
      <c r="BY373" s="162">
        <f>(SUMIFS(Profile!$E$2:$E$17521,Profile!$B$2:$B$17521,$B373,Profile!$C$2:$C$17521,BY$8))*$C$9</f>
        <v>0</v>
      </c>
      <c r="BZ373" s="162">
        <f>(SUMIFS(Profile!$E$2:$E$17521,Profile!$B$2:$B$17521,$B373,Profile!$C$2:$C$17521,BZ$8))*$C$9</f>
        <v>0</v>
      </c>
      <c r="CA373" s="162">
        <f>(SUMIFS(Profile!$E$2:$E$17521,Profile!$B$2:$B$17521,$B373,Profile!$C$2:$C$17521,CA$8))*$C$9</f>
        <v>0</v>
      </c>
      <c r="CB373" s="162">
        <f>(SUMIFS(Profile!$E$2:$E$17521,Profile!$B$2:$B$17521,$B373,Profile!$C$2:$C$17521,CB$8))*$C$9</f>
        <v>0</v>
      </c>
      <c r="CC373" s="162">
        <f>(SUMIFS(Profile!$E$2:$E$17521,Profile!$B$2:$B$17521,$B373,Profile!$C$2:$C$17521,CC$8))*$C$9</f>
        <v>0</v>
      </c>
      <c r="CD373" s="162">
        <f>(SUMIFS(Profile!$E$2:$E$17521,Profile!$B$2:$B$17521,$B373,Profile!$C$2:$C$17521,CD$8))*$C$9</f>
        <v>0</v>
      </c>
      <c r="CE373" s="162">
        <f>(SUMIFS(Profile!$E$2:$E$17521,Profile!$B$2:$B$17521,$B373,Profile!$C$2:$C$17521,CE$8))*$C$9</f>
        <v>0</v>
      </c>
      <c r="CF373" s="162">
        <f>(SUMIFS(Profile!$E$2:$E$17521,Profile!$B$2:$B$17521,$B373,Profile!$C$2:$C$17521,CF$8))*$C$9</f>
        <v>0</v>
      </c>
      <c r="CG373" s="162">
        <f>(SUMIFS(Profile!$E$2:$E$17521,Profile!$B$2:$B$17521,$B373,Profile!$C$2:$C$17521,CG$8))*$C$9</f>
        <v>0</v>
      </c>
      <c r="CH373" s="162">
        <f>(SUMIFS(Profile!$E$2:$E$17521,Profile!$B$2:$B$17521,$B373,Profile!$C$2:$C$17521,CH$8))*$C$9</f>
        <v>0</v>
      </c>
      <c r="CI373" s="162">
        <f>(SUMIFS(Profile!$E$2:$E$17521,Profile!$B$2:$B$17521,$B373,Profile!$C$2:$C$17521,CI$8))*$C$9</f>
        <v>0</v>
      </c>
      <c r="CJ373" s="162">
        <f>(SUMIFS(Profile!$E$2:$E$17521,Profile!$B$2:$B$17521,$B373,Profile!$C$2:$C$17521,CJ$8))*$C$9</f>
        <v>0</v>
      </c>
      <c r="CK373" s="162">
        <f>(SUMIFS(Profile!$E$2:$E$17521,Profile!$B$2:$B$17521,$B373,Profile!$C$2:$C$17521,CK$8))*$C$9</f>
        <v>0</v>
      </c>
      <c r="CL373" s="162">
        <f>(SUMIFS(Profile!$E$2:$E$17521,Profile!$B$2:$B$17521,$B373,Profile!$C$2:$C$17521,CL$8))*$C$9</f>
        <v>0</v>
      </c>
      <c r="CM373" s="162">
        <f>(SUMIFS(Profile!$E$2:$E$17521,Profile!$B$2:$B$17521,$B373,Profile!$C$2:$C$17521,CM$8))*$C$9</f>
        <v>0</v>
      </c>
      <c r="CN373" s="162">
        <f>(SUMIFS(Profile!$E$2:$E$17521,Profile!$B$2:$B$17521,$B373,Profile!$C$2:$C$17521,CN$8))*$C$9</f>
        <v>0</v>
      </c>
      <c r="CO373" s="162">
        <f>(SUMIFS(Profile!$E$2:$E$17521,Profile!$B$2:$B$17521,$B373,Profile!$C$2:$C$17521,CO$8))*$C$9</f>
        <v>0</v>
      </c>
      <c r="CP373" s="162">
        <f>(SUMIFS(Profile!$E$2:$E$17521,Profile!$B$2:$B$17521,$B373,Profile!$C$2:$C$17521,CP$8))*$C$9</f>
        <v>0</v>
      </c>
      <c r="CQ373" s="162">
        <f>(SUMIFS(Profile!$E$2:$E$17521,Profile!$B$2:$B$17521,$B373,Profile!$C$2:$C$17521,CQ$8))*$C$9</f>
        <v>0</v>
      </c>
      <c r="CR373" s="162">
        <f>(SUMIFS(Profile!$E$2:$E$17521,Profile!$B$2:$B$17521,$B373,Profile!$C$2:$C$17521,CR$8))*$C$9</f>
        <v>0</v>
      </c>
      <c r="CS373" s="162">
        <f>(SUMIFS(Profile!$E$2:$E$17521,Profile!$B$2:$B$17521,$B373,Profile!$C$2:$C$17521,CS$8))*$C$9</f>
        <v>0</v>
      </c>
      <c r="CT373" s="162">
        <f>(SUMIFS(Profile!$E$2:$E$17521,Profile!$B$2:$B$17521,$B373,Profile!$C$2:$C$17521,CT$8))*$C$9</f>
        <v>0</v>
      </c>
      <c r="CU373" s="162">
        <f>(SUMIFS(Profile!$E$2:$E$17521,Profile!$B$2:$B$17521,$B373,Profile!$C$2:$C$17521,CU$8))*$C$9</f>
        <v>0</v>
      </c>
      <c r="CV373" s="162">
        <f>(SUMIFS(Profile!$E$2:$E$17521,Profile!$B$2:$B$17521,$B373,Profile!$C$2:$C$17521,CV$8))*$C$9</f>
        <v>0</v>
      </c>
      <c r="CW373" s="162">
        <f>(SUMIFS(Profile!$E$2:$E$17521,Profile!$B$2:$B$17521,$B373,Profile!$C$2:$C$17521,CW$8))*$C$9</f>
        <v>0</v>
      </c>
      <c r="CX373" s="162">
        <f t="shared" si="11"/>
        <v>0</v>
      </c>
      <c r="CY373" s="162">
        <f t="shared" ref="CY373:ET373" si="1826">MAX(BB373-E373,0)</f>
        <v>0</v>
      </c>
      <c r="CZ373" s="162">
        <f t="shared" si="1826"/>
        <v>0</v>
      </c>
      <c r="DA373" s="162">
        <f t="shared" si="1826"/>
        <v>0</v>
      </c>
      <c r="DB373" s="162">
        <f t="shared" si="1826"/>
        <v>0</v>
      </c>
      <c r="DC373" s="162">
        <f t="shared" si="1826"/>
        <v>0</v>
      </c>
      <c r="DD373" s="162">
        <f t="shared" si="1826"/>
        <v>0</v>
      </c>
      <c r="DE373" s="162">
        <f t="shared" si="1826"/>
        <v>0</v>
      </c>
      <c r="DF373" s="162">
        <f t="shared" si="1826"/>
        <v>0</v>
      </c>
      <c r="DG373" s="162">
        <f t="shared" si="1826"/>
        <v>0</v>
      </c>
      <c r="DH373" s="162">
        <f t="shared" si="1826"/>
        <v>0</v>
      </c>
      <c r="DI373" s="162">
        <f t="shared" si="1826"/>
        <v>0</v>
      </c>
      <c r="DJ373" s="162">
        <f t="shared" si="1826"/>
        <v>0</v>
      </c>
      <c r="DK373" s="162">
        <f t="shared" si="1826"/>
        <v>0</v>
      </c>
      <c r="DL373" s="162">
        <f t="shared" si="1826"/>
        <v>0</v>
      </c>
      <c r="DM373" s="162">
        <f t="shared" si="1826"/>
        <v>0</v>
      </c>
      <c r="DN373" s="162">
        <f t="shared" si="1826"/>
        <v>0</v>
      </c>
      <c r="DO373" s="162">
        <f t="shared" si="1826"/>
        <v>0</v>
      </c>
      <c r="DP373" s="162">
        <f t="shared" si="1826"/>
        <v>0</v>
      </c>
      <c r="DQ373" s="162">
        <f t="shared" si="1826"/>
        <v>0</v>
      </c>
      <c r="DR373" s="162">
        <f t="shared" si="1826"/>
        <v>0</v>
      </c>
      <c r="DS373" s="162">
        <f t="shared" si="1826"/>
        <v>0</v>
      </c>
      <c r="DT373" s="162">
        <f t="shared" si="1826"/>
        <v>0</v>
      </c>
      <c r="DU373" s="162">
        <f t="shared" si="1826"/>
        <v>0</v>
      </c>
      <c r="DV373" s="162">
        <f t="shared" si="1826"/>
        <v>0</v>
      </c>
      <c r="DW373" s="162">
        <f t="shared" si="1826"/>
        <v>0</v>
      </c>
      <c r="DX373" s="162">
        <f t="shared" si="1826"/>
        <v>0</v>
      </c>
      <c r="DY373" s="162">
        <f t="shared" si="1826"/>
        <v>0</v>
      </c>
      <c r="DZ373" s="162">
        <f t="shared" si="1826"/>
        <v>0</v>
      </c>
      <c r="EA373" s="162">
        <f t="shared" si="1826"/>
        <v>0</v>
      </c>
      <c r="EB373" s="162">
        <f t="shared" si="1826"/>
        <v>0</v>
      </c>
      <c r="EC373" s="162">
        <f t="shared" si="1826"/>
        <v>0</v>
      </c>
      <c r="ED373" s="162">
        <f t="shared" si="1826"/>
        <v>0</v>
      </c>
      <c r="EE373" s="162">
        <f t="shared" si="1826"/>
        <v>0</v>
      </c>
      <c r="EF373" s="162">
        <f t="shared" si="1826"/>
        <v>0</v>
      </c>
      <c r="EG373" s="162">
        <f t="shared" si="1826"/>
        <v>0</v>
      </c>
      <c r="EH373" s="162">
        <f t="shared" si="1826"/>
        <v>0</v>
      </c>
      <c r="EI373" s="162">
        <f t="shared" si="1826"/>
        <v>0</v>
      </c>
      <c r="EJ373" s="162">
        <f t="shared" si="1826"/>
        <v>0</v>
      </c>
      <c r="EK373" s="162">
        <f t="shared" si="1826"/>
        <v>0</v>
      </c>
      <c r="EL373" s="162">
        <f t="shared" si="1826"/>
        <v>0</v>
      </c>
      <c r="EM373" s="162">
        <f t="shared" si="1826"/>
        <v>0</v>
      </c>
      <c r="EN373" s="162">
        <f t="shared" si="1826"/>
        <v>0</v>
      </c>
      <c r="EO373" s="162">
        <f t="shared" si="1826"/>
        <v>0</v>
      </c>
      <c r="EP373" s="162">
        <f t="shared" si="1826"/>
        <v>0</v>
      </c>
      <c r="EQ373" s="162">
        <f t="shared" si="1826"/>
        <v>0</v>
      </c>
      <c r="ER373" s="162">
        <f t="shared" si="1826"/>
        <v>0</v>
      </c>
      <c r="ES373" s="162">
        <f t="shared" si="1826"/>
        <v>0</v>
      </c>
      <c r="ET373" s="162">
        <f t="shared" si="1826"/>
        <v>0</v>
      </c>
      <c r="EU373" s="162">
        <f t="shared" si="13"/>
        <v>0</v>
      </c>
      <c r="EV373" s="162">
        <f t="shared" ref="EV373:GQ373" si="1827">BB373-CY373</f>
        <v>0</v>
      </c>
      <c r="EW373" s="162">
        <f t="shared" si="1827"/>
        <v>0</v>
      </c>
      <c r="EX373" s="162">
        <f t="shared" si="1827"/>
        <v>0</v>
      </c>
      <c r="EY373" s="162">
        <f t="shared" si="1827"/>
        <v>0</v>
      </c>
      <c r="EZ373" s="162">
        <f t="shared" si="1827"/>
        <v>0</v>
      </c>
      <c r="FA373" s="162">
        <f t="shared" si="1827"/>
        <v>0</v>
      </c>
      <c r="FB373" s="162">
        <f t="shared" si="1827"/>
        <v>0</v>
      </c>
      <c r="FC373" s="162">
        <f t="shared" si="1827"/>
        <v>0</v>
      </c>
      <c r="FD373" s="162">
        <f t="shared" si="1827"/>
        <v>0</v>
      </c>
      <c r="FE373" s="162">
        <f t="shared" si="1827"/>
        <v>0</v>
      </c>
      <c r="FF373" s="162">
        <f t="shared" si="1827"/>
        <v>0</v>
      </c>
      <c r="FG373" s="162">
        <f t="shared" si="1827"/>
        <v>0</v>
      </c>
      <c r="FH373" s="162">
        <f t="shared" si="1827"/>
        <v>0</v>
      </c>
      <c r="FI373" s="162">
        <f t="shared" si="1827"/>
        <v>0</v>
      </c>
      <c r="FJ373" s="162">
        <f t="shared" si="1827"/>
        <v>0</v>
      </c>
      <c r="FK373" s="162">
        <f t="shared" si="1827"/>
        <v>0</v>
      </c>
      <c r="FL373" s="162">
        <f t="shared" si="1827"/>
        <v>0</v>
      </c>
      <c r="FM373" s="162">
        <f t="shared" si="1827"/>
        <v>0</v>
      </c>
      <c r="FN373" s="162">
        <f t="shared" si="1827"/>
        <v>0</v>
      </c>
      <c r="FO373" s="162">
        <f t="shared" si="1827"/>
        <v>0</v>
      </c>
      <c r="FP373" s="162">
        <f t="shared" si="1827"/>
        <v>0</v>
      </c>
      <c r="FQ373" s="162">
        <f t="shared" si="1827"/>
        <v>0</v>
      </c>
      <c r="FR373" s="162">
        <f t="shared" si="1827"/>
        <v>0</v>
      </c>
      <c r="FS373" s="162">
        <f t="shared" si="1827"/>
        <v>0</v>
      </c>
      <c r="FT373" s="162">
        <f t="shared" si="1827"/>
        <v>0</v>
      </c>
      <c r="FU373" s="162">
        <f t="shared" si="1827"/>
        <v>0</v>
      </c>
      <c r="FV373" s="162">
        <f t="shared" si="1827"/>
        <v>0</v>
      </c>
      <c r="FW373" s="162">
        <f t="shared" si="1827"/>
        <v>0</v>
      </c>
      <c r="FX373" s="162">
        <f t="shared" si="1827"/>
        <v>0</v>
      </c>
      <c r="FY373" s="162">
        <f t="shared" si="1827"/>
        <v>0</v>
      </c>
      <c r="FZ373" s="162">
        <f t="shared" si="1827"/>
        <v>0</v>
      </c>
      <c r="GA373" s="162">
        <f t="shared" si="1827"/>
        <v>0</v>
      </c>
      <c r="GB373" s="162">
        <f t="shared" si="1827"/>
        <v>0</v>
      </c>
      <c r="GC373" s="162">
        <f t="shared" si="1827"/>
        <v>0</v>
      </c>
      <c r="GD373" s="162">
        <f t="shared" si="1827"/>
        <v>0</v>
      </c>
      <c r="GE373" s="162">
        <f t="shared" si="1827"/>
        <v>0</v>
      </c>
      <c r="GF373" s="162">
        <f t="shared" si="1827"/>
        <v>0</v>
      </c>
      <c r="GG373" s="162">
        <f t="shared" si="1827"/>
        <v>0</v>
      </c>
      <c r="GH373" s="162">
        <f t="shared" si="1827"/>
        <v>0</v>
      </c>
      <c r="GI373" s="162">
        <f t="shared" si="1827"/>
        <v>0</v>
      </c>
      <c r="GJ373" s="162">
        <f t="shared" si="1827"/>
        <v>0</v>
      </c>
      <c r="GK373" s="162">
        <f t="shared" si="1827"/>
        <v>0</v>
      </c>
      <c r="GL373" s="162">
        <f t="shared" si="1827"/>
        <v>0</v>
      </c>
      <c r="GM373" s="162">
        <f t="shared" si="1827"/>
        <v>0</v>
      </c>
      <c r="GN373" s="162">
        <f t="shared" si="1827"/>
        <v>0</v>
      </c>
      <c r="GO373" s="162">
        <f t="shared" si="1827"/>
        <v>0</v>
      </c>
      <c r="GP373" s="162">
        <f t="shared" si="1827"/>
        <v>0</v>
      </c>
      <c r="GQ373" s="162">
        <f t="shared" si="1827"/>
        <v>0</v>
      </c>
      <c r="GR373" s="162">
        <f t="shared" si="15"/>
        <v>0</v>
      </c>
      <c r="GS373" s="162">
        <f t="shared" ref="GS373:IN373" si="1828">E373-EV373</f>
        <v>0</v>
      </c>
      <c r="GT373" s="162">
        <f t="shared" si="1828"/>
        <v>0</v>
      </c>
      <c r="GU373" s="162">
        <f t="shared" si="1828"/>
        <v>0</v>
      </c>
      <c r="GV373" s="162">
        <f t="shared" si="1828"/>
        <v>0</v>
      </c>
      <c r="GW373" s="162">
        <f t="shared" si="1828"/>
        <v>0</v>
      </c>
      <c r="GX373" s="162">
        <f t="shared" si="1828"/>
        <v>0</v>
      </c>
      <c r="GY373" s="162">
        <f t="shared" si="1828"/>
        <v>0</v>
      </c>
      <c r="GZ373" s="162">
        <f t="shared" si="1828"/>
        <v>0</v>
      </c>
      <c r="HA373" s="162">
        <f t="shared" si="1828"/>
        <v>0</v>
      </c>
      <c r="HB373" s="162">
        <f t="shared" si="1828"/>
        <v>0</v>
      </c>
      <c r="HC373" s="162">
        <f t="shared" si="1828"/>
        <v>0</v>
      </c>
      <c r="HD373" s="162">
        <f t="shared" si="1828"/>
        <v>0</v>
      </c>
      <c r="HE373" s="162">
        <f t="shared" si="1828"/>
        <v>0</v>
      </c>
      <c r="HF373" s="162">
        <f t="shared" si="1828"/>
        <v>0</v>
      </c>
      <c r="HG373" s="162">
        <f t="shared" si="1828"/>
        <v>0</v>
      </c>
      <c r="HH373" s="162">
        <f t="shared" si="1828"/>
        <v>0</v>
      </c>
      <c r="HI373" s="162">
        <f t="shared" si="1828"/>
        <v>0</v>
      </c>
      <c r="HJ373" s="162">
        <f t="shared" si="1828"/>
        <v>0</v>
      </c>
      <c r="HK373" s="162">
        <f t="shared" si="1828"/>
        <v>0</v>
      </c>
      <c r="HL373" s="162">
        <f t="shared" si="1828"/>
        <v>0</v>
      </c>
      <c r="HM373" s="162">
        <f t="shared" si="1828"/>
        <v>0</v>
      </c>
      <c r="HN373" s="162">
        <f t="shared" si="1828"/>
        <v>0</v>
      </c>
      <c r="HO373" s="162">
        <f t="shared" si="1828"/>
        <v>0</v>
      </c>
      <c r="HP373" s="162">
        <f t="shared" si="1828"/>
        <v>0</v>
      </c>
      <c r="HQ373" s="162">
        <f t="shared" si="1828"/>
        <v>0</v>
      </c>
      <c r="HR373" s="162">
        <f t="shared" si="1828"/>
        <v>0</v>
      </c>
      <c r="HS373" s="162">
        <f t="shared" si="1828"/>
        <v>0</v>
      </c>
      <c r="HT373" s="162">
        <f t="shared" si="1828"/>
        <v>0</v>
      </c>
      <c r="HU373" s="162">
        <f t="shared" si="1828"/>
        <v>0</v>
      </c>
      <c r="HV373" s="162">
        <f t="shared" si="1828"/>
        <v>0</v>
      </c>
      <c r="HW373" s="162">
        <f t="shared" si="1828"/>
        <v>0</v>
      </c>
      <c r="HX373" s="162">
        <f t="shared" si="1828"/>
        <v>0</v>
      </c>
      <c r="HY373" s="162">
        <f t="shared" si="1828"/>
        <v>0</v>
      </c>
      <c r="HZ373" s="162">
        <f t="shared" si="1828"/>
        <v>0</v>
      </c>
      <c r="IA373" s="162">
        <f t="shared" si="1828"/>
        <v>0</v>
      </c>
      <c r="IB373" s="162">
        <f t="shared" si="1828"/>
        <v>0</v>
      </c>
      <c r="IC373" s="162">
        <f t="shared" si="1828"/>
        <v>0</v>
      </c>
      <c r="ID373" s="162">
        <f t="shared" si="1828"/>
        <v>0</v>
      </c>
      <c r="IE373" s="162">
        <f t="shared" si="1828"/>
        <v>0</v>
      </c>
      <c r="IF373" s="162">
        <f t="shared" si="1828"/>
        <v>0</v>
      </c>
      <c r="IG373" s="162">
        <f t="shared" si="1828"/>
        <v>0</v>
      </c>
      <c r="IH373" s="162">
        <f t="shared" si="1828"/>
        <v>0</v>
      </c>
      <c r="II373" s="162">
        <f t="shared" si="1828"/>
        <v>0</v>
      </c>
      <c r="IJ373" s="162">
        <f t="shared" si="1828"/>
        <v>0</v>
      </c>
      <c r="IK373" s="162">
        <f t="shared" si="1828"/>
        <v>0</v>
      </c>
      <c r="IL373" s="162">
        <f t="shared" si="1828"/>
        <v>0</v>
      </c>
      <c r="IM373" s="162">
        <f t="shared" si="1828"/>
        <v>0</v>
      </c>
      <c r="IN373" s="162">
        <f t="shared" si="1828"/>
        <v>0</v>
      </c>
      <c r="IO373" s="162">
        <f t="shared" si="17"/>
        <v>0</v>
      </c>
      <c r="IP373" s="162">
        <f t="shared" si="23"/>
        <v>0</v>
      </c>
      <c r="IQ373" s="162">
        <f t="shared" ref="IQ373:KK373" si="1829">MAX((MIN(CZ373+IP373,$IO$7))-GT373,0)</f>
        <v>0</v>
      </c>
      <c r="IR373" s="162">
        <f t="shared" si="1829"/>
        <v>0</v>
      </c>
      <c r="IS373" s="162">
        <f t="shared" si="1829"/>
        <v>0</v>
      </c>
      <c r="IT373" s="162">
        <f t="shared" si="1829"/>
        <v>0</v>
      </c>
      <c r="IU373" s="162">
        <f t="shared" si="1829"/>
        <v>0</v>
      </c>
      <c r="IV373" s="162">
        <f t="shared" si="1829"/>
        <v>0</v>
      </c>
      <c r="IW373" s="162">
        <f t="shared" si="1829"/>
        <v>0</v>
      </c>
      <c r="IX373" s="162">
        <f t="shared" si="1829"/>
        <v>0</v>
      </c>
      <c r="IY373" s="162">
        <f t="shared" si="1829"/>
        <v>0</v>
      </c>
      <c r="IZ373" s="162">
        <f t="shared" si="1829"/>
        <v>0</v>
      </c>
      <c r="JA373" s="162">
        <f t="shared" si="1829"/>
        <v>0</v>
      </c>
      <c r="JB373" s="162">
        <f t="shared" si="1829"/>
        <v>0</v>
      </c>
      <c r="JC373" s="162">
        <f t="shared" si="1829"/>
        <v>0</v>
      </c>
      <c r="JD373" s="162">
        <f t="shared" si="1829"/>
        <v>0</v>
      </c>
      <c r="JE373" s="162">
        <f t="shared" si="1829"/>
        <v>0</v>
      </c>
      <c r="JF373" s="162">
        <f t="shared" si="1829"/>
        <v>0</v>
      </c>
      <c r="JG373" s="162">
        <f t="shared" si="1829"/>
        <v>0</v>
      </c>
      <c r="JH373" s="162">
        <f t="shared" si="1829"/>
        <v>0</v>
      </c>
      <c r="JI373" s="162">
        <f t="shared" si="1829"/>
        <v>0</v>
      </c>
      <c r="JJ373" s="162">
        <f t="shared" si="1829"/>
        <v>0</v>
      </c>
      <c r="JK373" s="162">
        <f t="shared" si="1829"/>
        <v>0</v>
      </c>
      <c r="JL373" s="162">
        <f t="shared" si="1829"/>
        <v>0</v>
      </c>
      <c r="JM373" s="162">
        <f t="shared" si="1829"/>
        <v>0</v>
      </c>
      <c r="JN373" s="162">
        <f t="shared" si="1829"/>
        <v>0</v>
      </c>
      <c r="JO373" s="162">
        <f t="shared" si="1829"/>
        <v>0</v>
      </c>
      <c r="JP373" s="162">
        <f t="shared" si="1829"/>
        <v>0</v>
      </c>
      <c r="JQ373" s="162">
        <f t="shared" si="1829"/>
        <v>0</v>
      </c>
      <c r="JR373" s="162">
        <f t="shared" si="1829"/>
        <v>0</v>
      </c>
      <c r="JS373" s="162">
        <f t="shared" si="1829"/>
        <v>0</v>
      </c>
      <c r="JT373" s="162">
        <f t="shared" si="1829"/>
        <v>0</v>
      </c>
      <c r="JU373" s="162">
        <f t="shared" si="1829"/>
        <v>0</v>
      </c>
      <c r="JV373" s="162">
        <f t="shared" si="1829"/>
        <v>0</v>
      </c>
      <c r="JW373" s="162">
        <f t="shared" si="1829"/>
        <v>0</v>
      </c>
      <c r="JX373" s="162">
        <f t="shared" si="1829"/>
        <v>0</v>
      </c>
      <c r="JY373" s="162">
        <f t="shared" si="1829"/>
        <v>0</v>
      </c>
      <c r="JZ373" s="162">
        <f t="shared" si="1829"/>
        <v>0</v>
      </c>
      <c r="KA373" s="162">
        <f t="shared" si="1829"/>
        <v>0</v>
      </c>
      <c r="KB373" s="162">
        <f t="shared" si="1829"/>
        <v>0</v>
      </c>
      <c r="KC373" s="162">
        <f t="shared" si="1829"/>
        <v>0</v>
      </c>
      <c r="KD373" s="162">
        <f t="shared" si="1829"/>
        <v>0</v>
      </c>
      <c r="KE373" s="162">
        <f t="shared" si="1829"/>
        <v>0</v>
      </c>
      <c r="KF373" s="162">
        <f t="shared" si="1829"/>
        <v>0</v>
      </c>
      <c r="KG373" s="162">
        <f t="shared" si="1829"/>
        <v>0</v>
      </c>
      <c r="KH373" s="162">
        <f t="shared" si="1829"/>
        <v>0</v>
      </c>
      <c r="KI373" s="162">
        <f t="shared" si="1829"/>
        <v>0</v>
      </c>
      <c r="KJ373" s="162">
        <f t="shared" si="1829"/>
        <v>0</v>
      </c>
      <c r="KK373" s="162">
        <f t="shared" si="1829"/>
        <v>0</v>
      </c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N373" s="1"/>
    </row>
    <row r="374" ht="14.25" customHeight="1" spans="1:326" x14ac:dyDescent="0.25">
      <c r="A374" s="1">
        <v>12</v>
      </c>
      <c r="B374" s="1">
        <f t="shared" ref="B374:C374" si="1830">B373+1</f>
        <v>364</v>
      </c>
      <c r="C374" s="232">
        <f t="shared" si="1830"/>
        <v>43829</v>
      </c>
      <c r="D374" s="162">
        <f t="shared" si="9"/>
        <v>0</v>
      </c>
      <c r="E374" s="162">
        <f>(SUMIFS(Profile!$F$2:$F$17521,Profile!$B$2:$B$17521,$B374,Profile!$C$2:$C$17521,E$8))*$C$6</f>
        <v>0</v>
      </c>
      <c r="F374" s="162">
        <f>(SUMIFS(Profile!$F$2:$F$17521,Profile!$B$2:$B$17521,$B374,Profile!$C$2:$C$17521,F$8))*$C$6</f>
        <v>0</v>
      </c>
      <c r="G374" s="162">
        <f>(SUMIFS(Profile!$F$2:$F$17521,Profile!$B$2:$B$17521,$B374,Profile!$C$2:$C$17521,G$8))*$C$6</f>
        <v>0</v>
      </c>
      <c r="H374" s="162">
        <f>(SUMIFS(Profile!$F$2:$F$17521,Profile!$B$2:$B$17521,$B374,Profile!$C$2:$C$17521,H$8))*$C$6</f>
        <v>0</v>
      </c>
      <c r="I374" s="162">
        <f>(SUMIFS(Profile!$F$2:$F$17521,Profile!$B$2:$B$17521,$B374,Profile!$C$2:$C$17521,I$8))*$C$6</f>
        <v>0</v>
      </c>
      <c r="J374" s="162">
        <f>(SUMIFS(Profile!$F$2:$F$17521,Profile!$B$2:$B$17521,$B374,Profile!$C$2:$C$17521,J$8))*$C$6</f>
        <v>0</v>
      </c>
      <c r="K374" s="162">
        <f>(SUMIFS(Profile!$F$2:$F$17521,Profile!$B$2:$B$17521,$B374,Profile!$C$2:$C$17521,K$8))*$C$6</f>
        <v>0</v>
      </c>
      <c r="L374" s="162">
        <f>(SUMIFS(Profile!$F$2:$F$17521,Profile!$B$2:$B$17521,$B374,Profile!$C$2:$C$17521,L$8))*$C$6</f>
        <v>0</v>
      </c>
      <c r="M374" s="162">
        <f>(SUMIFS(Profile!$F$2:$F$17521,Profile!$B$2:$B$17521,$B374,Profile!$C$2:$C$17521,M$8))*$C$6</f>
        <v>0</v>
      </c>
      <c r="N374" s="162">
        <f>(SUMIFS(Profile!$F$2:$F$17521,Profile!$B$2:$B$17521,$B374,Profile!$C$2:$C$17521,N$8))*$C$6</f>
        <v>0</v>
      </c>
      <c r="O374" s="162">
        <f>(SUMIFS(Profile!$F$2:$F$17521,Profile!$B$2:$B$17521,$B374,Profile!$C$2:$C$17521,O$8))*$C$6</f>
        <v>0</v>
      </c>
      <c r="P374" s="162">
        <f>(SUMIFS(Profile!$F$2:$F$17521,Profile!$B$2:$B$17521,$B374,Profile!$C$2:$C$17521,P$8))*$C$6</f>
        <v>0</v>
      </c>
      <c r="Q374" s="162">
        <f>(SUMIFS(Profile!$F$2:$F$17521,Profile!$B$2:$B$17521,$B374,Profile!$C$2:$C$17521,Q$8))*$C$6</f>
        <v>0</v>
      </c>
      <c r="R374" s="162">
        <f>(SUMIFS(Profile!$F$2:$F$17521,Profile!$B$2:$B$17521,$B374,Profile!$C$2:$C$17521,R$8))*$C$6</f>
        <v>0</v>
      </c>
      <c r="S374" s="162">
        <f>(SUMIFS(Profile!$F$2:$F$17521,Profile!$B$2:$B$17521,$B374,Profile!$C$2:$C$17521,S$8))*$C$6</f>
        <v>0</v>
      </c>
      <c r="T374" s="162">
        <f>(SUMIFS(Profile!$F$2:$F$17521,Profile!$B$2:$B$17521,$B374,Profile!$C$2:$C$17521,T$8))*$C$6</f>
        <v>0</v>
      </c>
      <c r="U374" s="162">
        <f>(SUMIFS(Profile!$F$2:$F$17521,Profile!$B$2:$B$17521,$B374,Profile!$C$2:$C$17521,U$8))*$C$6</f>
        <v>0</v>
      </c>
      <c r="V374" s="162">
        <f>(SUMIFS(Profile!$F$2:$F$17521,Profile!$B$2:$B$17521,$B374,Profile!$C$2:$C$17521,V$8))*$C$6</f>
        <v>0</v>
      </c>
      <c r="W374" s="162">
        <f>(SUMIFS(Profile!$F$2:$F$17521,Profile!$B$2:$B$17521,$B374,Profile!$C$2:$C$17521,W$8))*$C$6</f>
        <v>0</v>
      </c>
      <c r="X374" s="162">
        <f>(SUMIFS(Profile!$F$2:$F$17521,Profile!$B$2:$B$17521,$B374,Profile!$C$2:$C$17521,X$8))*$C$6</f>
        <v>0</v>
      </c>
      <c r="Y374" s="162">
        <f>(SUMIFS(Profile!$F$2:$F$17521,Profile!$B$2:$B$17521,$B374,Profile!$C$2:$C$17521,Y$8))*$C$6</f>
        <v>0</v>
      </c>
      <c r="Z374" s="162">
        <f>(SUMIFS(Profile!$F$2:$F$17521,Profile!$B$2:$B$17521,$B374,Profile!$C$2:$C$17521,Z$8))*$C$6</f>
        <v>0</v>
      </c>
      <c r="AA374" s="162">
        <f>(SUMIFS(Profile!$F$2:$F$17521,Profile!$B$2:$B$17521,$B374,Profile!$C$2:$C$17521,AA$8))*$C$6</f>
        <v>0</v>
      </c>
      <c r="AB374" s="162">
        <f>(SUMIFS(Profile!$F$2:$F$17521,Profile!$B$2:$B$17521,$B374,Profile!$C$2:$C$17521,AB$8))*$C$6</f>
        <v>0</v>
      </c>
      <c r="AC374" s="162">
        <f>(SUMIFS(Profile!$F$2:$F$17521,Profile!$B$2:$B$17521,$B374,Profile!$C$2:$C$17521,AC$8))*$C$6</f>
        <v>0</v>
      </c>
      <c r="AD374" s="162">
        <f>(SUMIFS(Profile!$F$2:$F$17521,Profile!$B$2:$B$17521,$B374,Profile!$C$2:$C$17521,AD$8))*$C$6</f>
        <v>0</v>
      </c>
      <c r="AE374" s="162">
        <f>(SUMIFS(Profile!$F$2:$F$17521,Profile!$B$2:$B$17521,$B374,Profile!$C$2:$C$17521,AE$8))*$C$6</f>
        <v>0</v>
      </c>
      <c r="AF374" s="162">
        <f>(SUMIFS(Profile!$F$2:$F$17521,Profile!$B$2:$B$17521,$B374,Profile!$C$2:$C$17521,AF$8))*$C$6</f>
        <v>0</v>
      </c>
      <c r="AG374" s="162">
        <f>(SUMIFS(Profile!$F$2:$F$17521,Profile!$B$2:$B$17521,$B374,Profile!$C$2:$C$17521,AG$8))*$C$6</f>
        <v>0</v>
      </c>
      <c r="AH374" s="162">
        <f>(SUMIFS(Profile!$F$2:$F$17521,Profile!$B$2:$B$17521,$B374,Profile!$C$2:$C$17521,AH$8))*$C$6</f>
        <v>0</v>
      </c>
      <c r="AI374" s="162">
        <f>(SUMIFS(Profile!$F$2:$F$17521,Profile!$B$2:$B$17521,$B374,Profile!$C$2:$C$17521,AI$8))*$C$6</f>
        <v>0</v>
      </c>
      <c r="AJ374" s="162">
        <f>(SUMIFS(Profile!$F$2:$F$17521,Profile!$B$2:$B$17521,$B374,Profile!$C$2:$C$17521,AJ$8))*$C$6</f>
        <v>0</v>
      </c>
      <c r="AK374" s="162">
        <f>(SUMIFS(Profile!$F$2:$F$17521,Profile!$B$2:$B$17521,$B374,Profile!$C$2:$C$17521,AK$8))*$C$6</f>
        <v>0</v>
      </c>
      <c r="AL374" s="162">
        <f>(SUMIFS(Profile!$F$2:$F$17521,Profile!$B$2:$B$17521,$B374,Profile!$C$2:$C$17521,AL$8))*$C$6</f>
        <v>0</v>
      </c>
      <c r="AM374" s="162">
        <f>(SUMIFS(Profile!$F$2:$F$17521,Profile!$B$2:$B$17521,$B374,Profile!$C$2:$C$17521,AM$8))*$C$6</f>
        <v>0</v>
      </c>
      <c r="AN374" s="162">
        <f>(SUMIFS(Profile!$F$2:$F$17521,Profile!$B$2:$B$17521,$B374,Profile!$C$2:$C$17521,AN$8))*$C$6</f>
        <v>0</v>
      </c>
      <c r="AO374" s="162">
        <f>(SUMIFS(Profile!$F$2:$F$17521,Profile!$B$2:$B$17521,$B374,Profile!$C$2:$C$17521,AO$8))*$C$6</f>
        <v>0</v>
      </c>
      <c r="AP374" s="162">
        <f>(SUMIFS(Profile!$F$2:$F$17521,Profile!$B$2:$B$17521,$B374,Profile!$C$2:$C$17521,AP$8))*$C$6</f>
        <v>0</v>
      </c>
      <c r="AQ374" s="162">
        <f>(SUMIFS(Profile!$F$2:$F$17521,Profile!$B$2:$B$17521,$B374,Profile!$C$2:$C$17521,AQ$8))*$C$6</f>
        <v>0</v>
      </c>
      <c r="AR374" s="162">
        <f>(SUMIFS(Profile!$F$2:$F$17521,Profile!$B$2:$B$17521,$B374,Profile!$C$2:$C$17521,AR$8))*$C$6</f>
        <v>0</v>
      </c>
      <c r="AS374" s="162">
        <f>(SUMIFS(Profile!$F$2:$F$17521,Profile!$B$2:$B$17521,$B374,Profile!$C$2:$C$17521,AS$8))*$C$6</f>
        <v>0</v>
      </c>
      <c r="AT374" s="162">
        <f>(SUMIFS(Profile!$F$2:$F$17521,Profile!$B$2:$B$17521,$B374,Profile!$C$2:$C$17521,AT$8))*$C$6</f>
        <v>0</v>
      </c>
      <c r="AU374" s="162">
        <f>(SUMIFS(Profile!$F$2:$F$17521,Profile!$B$2:$B$17521,$B374,Profile!$C$2:$C$17521,AU$8))*$C$6</f>
        <v>0</v>
      </c>
      <c r="AV374" s="162">
        <f>(SUMIFS(Profile!$F$2:$F$17521,Profile!$B$2:$B$17521,$B374,Profile!$C$2:$C$17521,AV$8))*$C$6</f>
        <v>0</v>
      </c>
      <c r="AW374" s="162">
        <f>(SUMIFS(Profile!$F$2:$F$17521,Profile!$B$2:$B$17521,$B374,Profile!$C$2:$C$17521,AW$8))*$C$6</f>
        <v>0</v>
      </c>
      <c r="AX374" s="162">
        <f>(SUMIFS(Profile!$F$2:$F$17521,Profile!$B$2:$B$17521,$B374,Profile!$C$2:$C$17521,AX$8))*$C$6</f>
        <v>0</v>
      </c>
      <c r="AY374" s="162">
        <f>(SUMIFS(Profile!$F$2:$F$17521,Profile!$B$2:$B$17521,$B374,Profile!$C$2:$C$17521,AY$8))*$C$6</f>
        <v>0</v>
      </c>
      <c r="AZ374" s="162">
        <f>(SUMIFS(Profile!$F$2:$F$17521,Profile!$B$2:$B$17521,$B374,Profile!$C$2:$C$17521,AZ$8))*$C$6</f>
        <v>0</v>
      </c>
      <c r="BA374" s="162">
        <f t="shared" si="10"/>
        <v>0</v>
      </c>
      <c r="BB374" s="162">
        <f>(SUMIFS(Profile!$E$2:$E$17521,Profile!$B$2:$B$17521,$B374,Profile!$C$2:$C$17521,BB$8))*$C$9</f>
        <v>0</v>
      </c>
      <c r="BC374" s="162">
        <f>(SUMIFS(Profile!$E$2:$E$17521,Profile!$B$2:$B$17521,$B374,Profile!$C$2:$C$17521,BC$8))*$C$9</f>
        <v>0</v>
      </c>
      <c r="BD374" s="162">
        <f>(SUMIFS(Profile!$E$2:$E$17521,Profile!$B$2:$B$17521,$B374,Profile!$C$2:$C$17521,BD$8))*$C$9</f>
        <v>0</v>
      </c>
      <c r="BE374" s="162">
        <f>(SUMIFS(Profile!$E$2:$E$17521,Profile!$B$2:$B$17521,$B374,Profile!$C$2:$C$17521,BE$8))*$C$9</f>
        <v>0</v>
      </c>
      <c r="BF374" s="162">
        <f>(SUMIFS(Profile!$E$2:$E$17521,Profile!$B$2:$B$17521,$B374,Profile!$C$2:$C$17521,BF$8))*$C$9</f>
        <v>0</v>
      </c>
      <c r="BG374" s="162">
        <f>(SUMIFS(Profile!$E$2:$E$17521,Profile!$B$2:$B$17521,$B374,Profile!$C$2:$C$17521,BG$8))*$C$9</f>
        <v>0</v>
      </c>
      <c r="BH374" s="162">
        <f>(SUMIFS(Profile!$E$2:$E$17521,Profile!$B$2:$B$17521,$B374,Profile!$C$2:$C$17521,BH$8))*$C$9</f>
        <v>0</v>
      </c>
      <c r="BI374" s="162">
        <f>(SUMIFS(Profile!$E$2:$E$17521,Profile!$B$2:$B$17521,$B374,Profile!$C$2:$C$17521,BI$8))*$C$9</f>
        <v>0</v>
      </c>
      <c r="BJ374" s="162">
        <f>(SUMIFS(Profile!$E$2:$E$17521,Profile!$B$2:$B$17521,$B374,Profile!$C$2:$C$17521,BJ$8))*$C$9</f>
        <v>0</v>
      </c>
      <c r="BK374" s="162">
        <f>(SUMIFS(Profile!$E$2:$E$17521,Profile!$B$2:$B$17521,$B374,Profile!$C$2:$C$17521,BK$8))*$C$9</f>
        <v>0</v>
      </c>
      <c r="BL374" s="162">
        <f>(SUMIFS(Profile!$E$2:$E$17521,Profile!$B$2:$B$17521,$B374,Profile!$C$2:$C$17521,BL$8))*$C$9</f>
        <v>0</v>
      </c>
      <c r="BM374" s="162">
        <f>(SUMIFS(Profile!$E$2:$E$17521,Profile!$B$2:$B$17521,$B374,Profile!$C$2:$C$17521,BM$8))*$C$9</f>
        <v>0</v>
      </c>
      <c r="BN374" s="162">
        <f>(SUMIFS(Profile!$E$2:$E$17521,Profile!$B$2:$B$17521,$B374,Profile!$C$2:$C$17521,BN$8))*$C$9</f>
        <v>0</v>
      </c>
      <c r="BO374" s="162">
        <f>(SUMIFS(Profile!$E$2:$E$17521,Profile!$B$2:$B$17521,$B374,Profile!$C$2:$C$17521,BO$8))*$C$9</f>
        <v>0</v>
      </c>
      <c r="BP374" s="162">
        <f>(SUMIFS(Profile!$E$2:$E$17521,Profile!$B$2:$B$17521,$B374,Profile!$C$2:$C$17521,BP$8))*$C$9</f>
        <v>0</v>
      </c>
      <c r="BQ374" s="162">
        <f>(SUMIFS(Profile!$E$2:$E$17521,Profile!$B$2:$B$17521,$B374,Profile!$C$2:$C$17521,BQ$8))*$C$9</f>
        <v>0</v>
      </c>
      <c r="BR374" s="162">
        <f>(SUMIFS(Profile!$E$2:$E$17521,Profile!$B$2:$B$17521,$B374,Profile!$C$2:$C$17521,BR$8))*$C$9</f>
        <v>0</v>
      </c>
      <c r="BS374" s="162">
        <f>(SUMIFS(Profile!$E$2:$E$17521,Profile!$B$2:$B$17521,$B374,Profile!$C$2:$C$17521,BS$8))*$C$9</f>
        <v>0</v>
      </c>
      <c r="BT374" s="162">
        <f>(SUMIFS(Profile!$E$2:$E$17521,Profile!$B$2:$B$17521,$B374,Profile!$C$2:$C$17521,BT$8))*$C$9</f>
        <v>0</v>
      </c>
      <c r="BU374" s="162">
        <f>(SUMIFS(Profile!$E$2:$E$17521,Profile!$B$2:$B$17521,$B374,Profile!$C$2:$C$17521,BU$8))*$C$9</f>
        <v>0</v>
      </c>
      <c r="BV374" s="162">
        <f>(SUMIFS(Profile!$E$2:$E$17521,Profile!$B$2:$B$17521,$B374,Profile!$C$2:$C$17521,BV$8))*$C$9</f>
        <v>0</v>
      </c>
      <c r="BW374" s="162">
        <f>(SUMIFS(Profile!$E$2:$E$17521,Profile!$B$2:$B$17521,$B374,Profile!$C$2:$C$17521,BW$8))*$C$9</f>
        <v>0</v>
      </c>
      <c r="BX374" s="162">
        <f>(SUMIFS(Profile!$E$2:$E$17521,Profile!$B$2:$B$17521,$B374,Profile!$C$2:$C$17521,BX$8))*$C$9</f>
        <v>0</v>
      </c>
      <c r="BY374" s="162">
        <f>(SUMIFS(Profile!$E$2:$E$17521,Profile!$B$2:$B$17521,$B374,Profile!$C$2:$C$17521,BY$8))*$C$9</f>
        <v>0</v>
      </c>
      <c r="BZ374" s="162">
        <f>(SUMIFS(Profile!$E$2:$E$17521,Profile!$B$2:$B$17521,$B374,Profile!$C$2:$C$17521,BZ$8))*$C$9</f>
        <v>0</v>
      </c>
      <c r="CA374" s="162">
        <f>(SUMIFS(Profile!$E$2:$E$17521,Profile!$B$2:$B$17521,$B374,Profile!$C$2:$C$17521,CA$8))*$C$9</f>
        <v>0</v>
      </c>
      <c r="CB374" s="162">
        <f>(SUMIFS(Profile!$E$2:$E$17521,Profile!$B$2:$B$17521,$B374,Profile!$C$2:$C$17521,CB$8))*$C$9</f>
        <v>0</v>
      </c>
      <c r="CC374" s="162">
        <f>(SUMIFS(Profile!$E$2:$E$17521,Profile!$B$2:$B$17521,$B374,Profile!$C$2:$C$17521,CC$8))*$C$9</f>
        <v>0</v>
      </c>
      <c r="CD374" s="162">
        <f>(SUMIFS(Profile!$E$2:$E$17521,Profile!$B$2:$B$17521,$B374,Profile!$C$2:$C$17521,CD$8))*$C$9</f>
        <v>0</v>
      </c>
      <c r="CE374" s="162">
        <f>(SUMIFS(Profile!$E$2:$E$17521,Profile!$B$2:$B$17521,$B374,Profile!$C$2:$C$17521,CE$8))*$C$9</f>
        <v>0</v>
      </c>
      <c r="CF374" s="162">
        <f>(SUMIFS(Profile!$E$2:$E$17521,Profile!$B$2:$B$17521,$B374,Profile!$C$2:$C$17521,CF$8))*$C$9</f>
        <v>0</v>
      </c>
      <c r="CG374" s="162">
        <f>(SUMIFS(Profile!$E$2:$E$17521,Profile!$B$2:$B$17521,$B374,Profile!$C$2:$C$17521,CG$8))*$C$9</f>
        <v>0</v>
      </c>
      <c r="CH374" s="162">
        <f>(SUMIFS(Profile!$E$2:$E$17521,Profile!$B$2:$B$17521,$B374,Profile!$C$2:$C$17521,CH$8))*$C$9</f>
        <v>0</v>
      </c>
      <c r="CI374" s="162">
        <f>(SUMIFS(Profile!$E$2:$E$17521,Profile!$B$2:$B$17521,$B374,Profile!$C$2:$C$17521,CI$8))*$C$9</f>
        <v>0</v>
      </c>
      <c r="CJ374" s="162">
        <f>(SUMIFS(Profile!$E$2:$E$17521,Profile!$B$2:$B$17521,$B374,Profile!$C$2:$C$17521,CJ$8))*$C$9</f>
        <v>0</v>
      </c>
      <c r="CK374" s="162">
        <f>(SUMIFS(Profile!$E$2:$E$17521,Profile!$B$2:$B$17521,$B374,Profile!$C$2:$C$17521,CK$8))*$C$9</f>
        <v>0</v>
      </c>
      <c r="CL374" s="162">
        <f>(SUMIFS(Profile!$E$2:$E$17521,Profile!$B$2:$B$17521,$B374,Profile!$C$2:$C$17521,CL$8))*$C$9</f>
        <v>0</v>
      </c>
      <c r="CM374" s="162">
        <f>(SUMIFS(Profile!$E$2:$E$17521,Profile!$B$2:$B$17521,$B374,Profile!$C$2:$C$17521,CM$8))*$C$9</f>
        <v>0</v>
      </c>
      <c r="CN374" s="162">
        <f>(SUMIFS(Profile!$E$2:$E$17521,Profile!$B$2:$B$17521,$B374,Profile!$C$2:$C$17521,CN$8))*$C$9</f>
        <v>0</v>
      </c>
      <c r="CO374" s="162">
        <f>(SUMIFS(Profile!$E$2:$E$17521,Profile!$B$2:$B$17521,$B374,Profile!$C$2:$C$17521,CO$8))*$C$9</f>
        <v>0</v>
      </c>
      <c r="CP374" s="162">
        <f>(SUMIFS(Profile!$E$2:$E$17521,Profile!$B$2:$B$17521,$B374,Profile!$C$2:$C$17521,CP$8))*$C$9</f>
        <v>0</v>
      </c>
      <c r="CQ374" s="162">
        <f>(SUMIFS(Profile!$E$2:$E$17521,Profile!$B$2:$B$17521,$B374,Profile!$C$2:$C$17521,CQ$8))*$C$9</f>
        <v>0</v>
      </c>
      <c r="CR374" s="162">
        <f>(SUMIFS(Profile!$E$2:$E$17521,Profile!$B$2:$B$17521,$B374,Profile!$C$2:$C$17521,CR$8))*$C$9</f>
        <v>0</v>
      </c>
      <c r="CS374" s="162">
        <f>(SUMIFS(Profile!$E$2:$E$17521,Profile!$B$2:$B$17521,$B374,Profile!$C$2:$C$17521,CS$8))*$C$9</f>
        <v>0</v>
      </c>
      <c r="CT374" s="162">
        <f>(SUMIFS(Profile!$E$2:$E$17521,Profile!$B$2:$B$17521,$B374,Profile!$C$2:$C$17521,CT$8))*$C$9</f>
        <v>0</v>
      </c>
      <c r="CU374" s="162">
        <f>(SUMIFS(Profile!$E$2:$E$17521,Profile!$B$2:$B$17521,$B374,Profile!$C$2:$C$17521,CU$8))*$C$9</f>
        <v>0</v>
      </c>
      <c r="CV374" s="162">
        <f>(SUMIFS(Profile!$E$2:$E$17521,Profile!$B$2:$B$17521,$B374,Profile!$C$2:$C$17521,CV$8))*$C$9</f>
        <v>0</v>
      </c>
      <c r="CW374" s="162">
        <f>(SUMIFS(Profile!$E$2:$E$17521,Profile!$B$2:$B$17521,$B374,Profile!$C$2:$C$17521,CW$8))*$C$9</f>
        <v>0</v>
      </c>
      <c r="CX374" s="162">
        <f t="shared" si="11"/>
        <v>0</v>
      </c>
      <c r="CY374" s="162">
        <f t="shared" ref="CY374:ET374" si="1831">MAX(BB374-E374,0)</f>
        <v>0</v>
      </c>
      <c r="CZ374" s="162">
        <f t="shared" si="1831"/>
        <v>0</v>
      </c>
      <c r="DA374" s="162">
        <f t="shared" si="1831"/>
        <v>0</v>
      </c>
      <c r="DB374" s="162">
        <f t="shared" si="1831"/>
        <v>0</v>
      </c>
      <c r="DC374" s="162">
        <f t="shared" si="1831"/>
        <v>0</v>
      </c>
      <c r="DD374" s="162">
        <f t="shared" si="1831"/>
        <v>0</v>
      </c>
      <c r="DE374" s="162">
        <f t="shared" si="1831"/>
        <v>0</v>
      </c>
      <c r="DF374" s="162">
        <f t="shared" si="1831"/>
        <v>0</v>
      </c>
      <c r="DG374" s="162">
        <f t="shared" si="1831"/>
        <v>0</v>
      </c>
      <c r="DH374" s="162">
        <f t="shared" si="1831"/>
        <v>0</v>
      </c>
      <c r="DI374" s="162">
        <f t="shared" si="1831"/>
        <v>0</v>
      </c>
      <c r="DJ374" s="162">
        <f t="shared" si="1831"/>
        <v>0</v>
      </c>
      <c r="DK374" s="162">
        <f t="shared" si="1831"/>
        <v>0</v>
      </c>
      <c r="DL374" s="162">
        <f t="shared" si="1831"/>
        <v>0</v>
      </c>
      <c r="DM374" s="162">
        <f t="shared" si="1831"/>
        <v>0</v>
      </c>
      <c r="DN374" s="162">
        <f t="shared" si="1831"/>
        <v>0</v>
      </c>
      <c r="DO374" s="162">
        <f t="shared" si="1831"/>
        <v>0</v>
      </c>
      <c r="DP374" s="162">
        <f t="shared" si="1831"/>
        <v>0</v>
      </c>
      <c r="DQ374" s="162">
        <f t="shared" si="1831"/>
        <v>0</v>
      </c>
      <c r="DR374" s="162">
        <f t="shared" si="1831"/>
        <v>0</v>
      </c>
      <c r="DS374" s="162">
        <f t="shared" si="1831"/>
        <v>0</v>
      </c>
      <c r="DT374" s="162">
        <f t="shared" si="1831"/>
        <v>0</v>
      </c>
      <c r="DU374" s="162">
        <f t="shared" si="1831"/>
        <v>0</v>
      </c>
      <c r="DV374" s="162">
        <f t="shared" si="1831"/>
        <v>0</v>
      </c>
      <c r="DW374" s="162">
        <f t="shared" si="1831"/>
        <v>0</v>
      </c>
      <c r="DX374" s="162">
        <f t="shared" si="1831"/>
        <v>0</v>
      </c>
      <c r="DY374" s="162">
        <f t="shared" si="1831"/>
        <v>0</v>
      </c>
      <c r="DZ374" s="162">
        <f t="shared" si="1831"/>
        <v>0</v>
      </c>
      <c r="EA374" s="162">
        <f t="shared" si="1831"/>
        <v>0</v>
      </c>
      <c r="EB374" s="162">
        <f t="shared" si="1831"/>
        <v>0</v>
      </c>
      <c r="EC374" s="162">
        <f t="shared" si="1831"/>
        <v>0</v>
      </c>
      <c r="ED374" s="162">
        <f t="shared" si="1831"/>
        <v>0</v>
      </c>
      <c r="EE374" s="162">
        <f t="shared" si="1831"/>
        <v>0</v>
      </c>
      <c r="EF374" s="162">
        <f t="shared" si="1831"/>
        <v>0</v>
      </c>
      <c r="EG374" s="162">
        <f t="shared" si="1831"/>
        <v>0</v>
      </c>
      <c r="EH374" s="162">
        <f t="shared" si="1831"/>
        <v>0</v>
      </c>
      <c r="EI374" s="162">
        <f t="shared" si="1831"/>
        <v>0</v>
      </c>
      <c r="EJ374" s="162">
        <f t="shared" si="1831"/>
        <v>0</v>
      </c>
      <c r="EK374" s="162">
        <f t="shared" si="1831"/>
        <v>0</v>
      </c>
      <c r="EL374" s="162">
        <f t="shared" si="1831"/>
        <v>0</v>
      </c>
      <c r="EM374" s="162">
        <f t="shared" si="1831"/>
        <v>0</v>
      </c>
      <c r="EN374" s="162">
        <f t="shared" si="1831"/>
        <v>0</v>
      </c>
      <c r="EO374" s="162">
        <f t="shared" si="1831"/>
        <v>0</v>
      </c>
      <c r="EP374" s="162">
        <f t="shared" si="1831"/>
        <v>0</v>
      </c>
      <c r="EQ374" s="162">
        <f t="shared" si="1831"/>
        <v>0</v>
      </c>
      <c r="ER374" s="162">
        <f t="shared" si="1831"/>
        <v>0</v>
      </c>
      <c r="ES374" s="162">
        <f t="shared" si="1831"/>
        <v>0</v>
      </c>
      <c r="ET374" s="162">
        <f t="shared" si="1831"/>
        <v>0</v>
      </c>
      <c r="EU374" s="162">
        <f t="shared" si="13"/>
        <v>0</v>
      </c>
      <c r="EV374" s="162">
        <f t="shared" ref="EV374:GQ374" si="1832">BB374-CY374</f>
        <v>0</v>
      </c>
      <c r="EW374" s="162">
        <f t="shared" si="1832"/>
        <v>0</v>
      </c>
      <c r="EX374" s="162">
        <f t="shared" si="1832"/>
        <v>0</v>
      </c>
      <c r="EY374" s="162">
        <f t="shared" si="1832"/>
        <v>0</v>
      </c>
      <c r="EZ374" s="162">
        <f t="shared" si="1832"/>
        <v>0</v>
      </c>
      <c r="FA374" s="162">
        <f t="shared" si="1832"/>
        <v>0</v>
      </c>
      <c r="FB374" s="162">
        <f t="shared" si="1832"/>
        <v>0</v>
      </c>
      <c r="FC374" s="162">
        <f t="shared" si="1832"/>
        <v>0</v>
      </c>
      <c r="FD374" s="162">
        <f t="shared" si="1832"/>
        <v>0</v>
      </c>
      <c r="FE374" s="162">
        <f t="shared" si="1832"/>
        <v>0</v>
      </c>
      <c r="FF374" s="162">
        <f t="shared" si="1832"/>
        <v>0</v>
      </c>
      <c r="FG374" s="162">
        <f t="shared" si="1832"/>
        <v>0</v>
      </c>
      <c r="FH374" s="162">
        <f t="shared" si="1832"/>
        <v>0</v>
      </c>
      <c r="FI374" s="162">
        <f t="shared" si="1832"/>
        <v>0</v>
      </c>
      <c r="FJ374" s="162">
        <f t="shared" si="1832"/>
        <v>0</v>
      </c>
      <c r="FK374" s="162">
        <f t="shared" si="1832"/>
        <v>0</v>
      </c>
      <c r="FL374" s="162">
        <f t="shared" si="1832"/>
        <v>0</v>
      </c>
      <c r="FM374" s="162">
        <f t="shared" si="1832"/>
        <v>0</v>
      </c>
      <c r="FN374" s="162">
        <f t="shared" si="1832"/>
        <v>0</v>
      </c>
      <c r="FO374" s="162">
        <f t="shared" si="1832"/>
        <v>0</v>
      </c>
      <c r="FP374" s="162">
        <f t="shared" si="1832"/>
        <v>0</v>
      </c>
      <c r="FQ374" s="162">
        <f t="shared" si="1832"/>
        <v>0</v>
      </c>
      <c r="FR374" s="162">
        <f t="shared" si="1832"/>
        <v>0</v>
      </c>
      <c r="FS374" s="162">
        <f t="shared" si="1832"/>
        <v>0</v>
      </c>
      <c r="FT374" s="162">
        <f t="shared" si="1832"/>
        <v>0</v>
      </c>
      <c r="FU374" s="162">
        <f t="shared" si="1832"/>
        <v>0</v>
      </c>
      <c r="FV374" s="162">
        <f t="shared" si="1832"/>
        <v>0</v>
      </c>
      <c r="FW374" s="162">
        <f t="shared" si="1832"/>
        <v>0</v>
      </c>
      <c r="FX374" s="162">
        <f t="shared" si="1832"/>
        <v>0</v>
      </c>
      <c r="FY374" s="162">
        <f t="shared" si="1832"/>
        <v>0</v>
      </c>
      <c r="FZ374" s="162">
        <f t="shared" si="1832"/>
        <v>0</v>
      </c>
      <c r="GA374" s="162">
        <f t="shared" si="1832"/>
        <v>0</v>
      </c>
      <c r="GB374" s="162">
        <f t="shared" si="1832"/>
        <v>0</v>
      </c>
      <c r="GC374" s="162">
        <f t="shared" si="1832"/>
        <v>0</v>
      </c>
      <c r="GD374" s="162">
        <f t="shared" si="1832"/>
        <v>0</v>
      </c>
      <c r="GE374" s="162">
        <f t="shared" si="1832"/>
        <v>0</v>
      </c>
      <c r="GF374" s="162">
        <f t="shared" si="1832"/>
        <v>0</v>
      </c>
      <c r="GG374" s="162">
        <f t="shared" si="1832"/>
        <v>0</v>
      </c>
      <c r="GH374" s="162">
        <f t="shared" si="1832"/>
        <v>0</v>
      </c>
      <c r="GI374" s="162">
        <f t="shared" si="1832"/>
        <v>0</v>
      </c>
      <c r="GJ374" s="162">
        <f t="shared" si="1832"/>
        <v>0</v>
      </c>
      <c r="GK374" s="162">
        <f t="shared" si="1832"/>
        <v>0</v>
      </c>
      <c r="GL374" s="162">
        <f t="shared" si="1832"/>
        <v>0</v>
      </c>
      <c r="GM374" s="162">
        <f t="shared" si="1832"/>
        <v>0</v>
      </c>
      <c r="GN374" s="162">
        <f t="shared" si="1832"/>
        <v>0</v>
      </c>
      <c r="GO374" s="162">
        <f t="shared" si="1832"/>
        <v>0</v>
      </c>
      <c r="GP374" s="162">
        <f t="shared" si="1832"/>
        <v>0</v>
      </c>
      <c r="GQ374" s="162">
        <f t="shared" si="1832"/>
        <v>0</v>
      </c>
      <c r="GR374" s="162">
        <f t="shared" si="15"/>
        <v>0</v>
      </c>
      <c r="GS374" s="162">
        <f t="shared" ref="GS374:IN374" si="1833">E374-EV374</f>
        <v>0</v>
      </c>
      <c r="GT374" s="162">
        <f t="shared" si="1833"/>
        <v>0</v>
      </c>
      <c r="GU374" s="162">
        <f t="shared" si="1833"/>
        <v>0</v>
      </c>
      <c r="GV374" s="162">
        <f t="shared" si="1833"/>
        <v>0</v>
      </c>
      <c r="GW374" s="162">
        <f t="shared" si="1833"/>
        <v>0</v>
      </c>
      <c r="GX374" s="162">
        <f t="shared" si="1833"/>
        <v>0</v>
      </c>
      <c r="GY374" s="162">
        <f t="shared" si="1833"/>
        <v>0</v>
      </c>
      <c r="GZ374" s="162">
        <f t="shared" si="1833"/>
        <v>0</v>
      </c>
      <c r="HA374" s="162">
        <f t="shared" si="1833"/>
        <v>0</v>
      </c>
      <c r="HB374" s="162">
        <f t="shared" si="1833"/>
        <v>0</v>
      </c>
      <c r="HC374" s="162">
        <f t="shared" si="1833"/>
        <v>0</v>
      </c>
      <c r="HD374" s="162">
        <f t="shared" si="1833"/>
        <v>0</v>
      </c>
      <c r="HE374" s="162">
        <f t="shared" si="1833"/>
        <v>0</v>
      </c>
      <c r="HF374" s="162">
        <f t="shared" si="1833"/>
        <v>0</v>
      </c>
      <c r="HG374" s="162">
        <f t="shared" si="1833"/>
        <v>0</v>
      </c>
      <c r="HH374" s="162">
        <f t="shared" si="1833"/>
        <v>0</v>
      </c>
      <c r="HI374" s="162">
        <f t="shared" si="1833"/>
        <v>0</v>
      </c>
      <c r="HJ374" s="162">
        <f t="shared" si="1833"/>
        <v>0</v>
      </c>
      <c r="HK374" s="162">
        <f t="shared" si="1833"/>
        <v>0</v>
      </c>
      <c r="HL374" s="162">
        <f t="shared" si="1833"/>
        <v>0</v>
      </c>
      <c r="HM374" s="162">
        <f t="shared" si="1833"/>
        <v>0</v>
      </c>
      <c r="HN374" s="162">
        <f t="shared" si="1833"/>
        <v>0</v>
      </c>
      <c r="HO374" s="162">
        <f t="shared" si="1833"/>
        <v>0</v>
      </c>
      <c r="HP374" s="162">
        <f t="shared" si="1833"/>
        <v>0</v>
      </c>
      <c r="HQ374" s="162">
        <f t="shared" si="1833"/>
        <v>0</v>
      </c>
      <c r="HR374" s="162">
        <f t="shared" si="1833"/>
        <v>0</v>
      </c>
      <c r="HS374" s="162">
        <f t="shared" si="1833"/>
        <v>0</v>
      </c>
      <c r="HT374" s="162">
        <f t="shared" si="1833"/>
        <v>0</v>
      </c>
      <c r="HU374" s="162">
        <f t="shared" si="1833"/>
        <v>0</v>
      </c>
      <c r="HV374" s="162">
        <f t="shared" si="1833"/>
        <v>0</v>
      </c>
      <c r="HW374" s="162">
        <f t="shared" si="1833"/>
        <v>0</v>
      </c>
      <c r="HX374" s="162">
        <f t="shared" si="1833"/>
        <v>0</v>
      </c>
      <c r="HY374" s="162">
        <f t="shared" si="1833"/>
        <v>0</v>
      </c>
      <c r="HZ374" s="162">
        <f t="shared" si="1833"/>
        <v>0</v>
      </c>
      <c r="IA374" s="162">
        <f t="shared" si="1833"/>
        <v>0</v>
      </c>
      <c r="IB374" s="162">
        <f t="shared" si="1833"/>
        <v>0</v>
      </c>
      <c r="IC374" s="162">
        <f t="shared" si="1833"/>
        <v>0</v>
      </c>
      <c r="ID374" s="162">
        <f t="shared" si="1833"/>
        <v>0</v>
      </c>
      <c r="IE374" s="162">
        <f t="shared" si="1833"/>
        <v>0</v>
      </c>
      <c r="IF374" s="162">
        <f t="shared" si="1833"/>
        <v>0</v>
      </c>
      <c r="IG374" s="162">
        <f t="shared" si="1833"/>
        <v>0</v>
      </c>
      <c r="IH374" s="162">
        <f t="shared" si="1833"/>
        <v>0</v>
      </c>
      <c r="II374" s="162">
        <f t="shared" si="1833"/>
        <v>0</v>
      </c>
      <c r="IJ374" s="162">
        <f t="shared" si="1833"/>
        <v>0</v>
      </c>
      <c r="IK374" s="162">
        <f t="shared" si="1833"/>
        <v>0</v>
      </c>
      <c r="IL374" s="162">
        <f t="shared" si="1833"/>
        <v>0</v>
      </c>
      <c r="IM374" s="162">
        <f t="shared" si="1833"/>
        <v>0</v>
      </c>
      <c r="IN374" s="162">
        <f t="shared" si="1833"/>
        <v>0</v>
      </c>
      <c r="IO374" s="162">
        <f t="shared" si="17"/>
        <v>0</v>
      </c>
      <c r="IP374" s="162">
        <f t="shared" si="23"/>
        <v>0</v>
      </c>
      <c r="IQ374" s="162">
        <f t="shared" ref="IQ374:KK374" si="1834">MAX((MIN(CZ374+IP374,$IO$7))-GT374,0)</f>
        <v>0</v>
      </c>
      <c r="IR374" s="162">
        <f t="shared" si="1834"/>
        <v>0</v>
      </c>
      <c r="IS374" s="162">
        <f t="shared" si="1834"/>
        <v>0</v>
      </c>
      <c r="IT374" s="162">
        <f t="shared" si="1834"/>
        <v>0</v>
      </c>
      <c r="IU374" s="162">
        <f t="shared" si="1834"/>
        <v>0</v>
      </c>
      <c r="IV374" s="162">
        <f t="shared" si="1834"/>
        <v>0</v>
      </c>
      <c r="IW374" s="162">
        <f t="shared" si="1834"/>
        <v>0</v>
      </c>
      <c r="IX374" s="162">
        <f t="shared" si="1834"/>
        <v>0</v>
      </c>
      <c r="IY374" s="162">
        <f t="shared" si="1834"/>
        <v>0</v>
      </c>
      <c r="IZ374" s="162">
        <f t="shared" si="1834"/>
        <v>0</v>
      </c>
      <c r="JA374" s="162">
        <f t="shared" si="1834"/>
        <v>0</v>
      </c>
      <c r="JB374" s="162">
        <f t="shared" si="1834"/>
        <v>0</v>
      </c>
      <c r="JC374" s="162">
        <f t="shared" si="1834"/>
        <v>0</v>
      </c>
      <c r="JD374" s="162">
        <f t="shared" si="1834"/>
        <v>0</v>
      </c>
      <c r="JE374" s="162">
        <f t="shared" si="1834"/>
        <v>0</v>
      </c>
      <c r="JF374" s="162">
        <f t="shared" si="1834"/>
        <v>0</v>
      </c>
      <c r="JG374" s="162">
        <f t="shared" si="1834"/>
        <v>0</v>
      </c>
      <c r="JH374" s="162">
        <f t="shared" si="1834"/>
        <v>0</v>
      </c>
      <c r="JI374" s="162">
        <f t="shared" si="1834"/>
        <v>0</v>
      </c>
      <c r="JJ374" s="162">
        <f t="shared" si="1834"/>
        <v>0</v>
      </c>
      <c r="JK374" s="162">
        <f t="shared" si="1834"/>
        <v>0</v>
      </c>
      <c r="JL374" s="162">
        <f t="shared" si="1834"/>
        <v>0</v>
      </c>
      <c r="JM374" s="162">
        <f t="shared" si="1834"/>
        <v>0</v>
      </c>
      <c r="JN374" s="162">
        <f t="shared" si="1834"/>
        <v>0</v>
      </c>
      <c r="JO374" s="162">
        <f t="shared" si="1834"/>
        <v>0</v>
      </c>
      <c r="JP374" s="162">
        <f t="shared" si="1834"/>
        <v>0</v>
      </c>
      <c r="JQ374" s="162">
        <f t="shared" si="1834"/>
        <v>0</v>
      </c>
      <c r="JR374" s="162">
        <f t="shared" si="1834"/>
        <v>0</v>
      </c>
      <c r="JS374" s="162">
        <f t="shared" si="1834"/>
        <v>0</v>
      </c>
      <c r="JT374" s="162">
        <f t="shared" si="1834"/>
        <v>0</v>
      </c>
      <c r="JU374" s="162">
        <f t="shared" si="1834"/>
        <v>0</v>
      </c>
      <c r="JV374" s="162">
        <f t="shared" si="1834"/>
        <v>0</v>
      </c>
      <c r="JW374" s="162">
        <f t="shared" si="1834"/>
        <v>0</v>
      </c>
      <c r="JX374" s="162">
        <f t="shared" si="1834"/>
        <v>0</v>
      </c>
      <c r="JY374" s="162">
        <f t="shared" si="1834"/>
        <v>0</v>
      </c>
      <c r="JZ374" s="162">
        <f t="shared" si="1834"/>
        <v>0</v>
      </c>
      <c r="KA374" s="162">
        <f t="shared" si="1834"/>
        <v>0</v>
      </c>
      <c r="KB374" s="162">
        <f t="shared" si="1834"/>
        <v>0</v>
      </c>
      <c r="KC374" s="162">
        <f t="shared" si="1834"/>
        <v>0</v>
      </c>
      <c r="KD374" s="162">
        <f t="shared" si="1834"/>
        <v>0</v>
      </c>
      <c r="KE374" s="162">
        <f t="shared" si="1834"/>
        <v>0</v>
      </c>
      <c r="KF374" s="162">
        <f t="shared" si="1834"/>
        <v>0</v>
      </c>
      <c r="KG374" s="162">
        <f t="shared" si="1834"/>
        <v>0</v>
      </c>
      <c r="KH374" s="162">
        <f t="shared" si="1834"/>
        <v>0</v>
      </c>
      <c r="KI374" s="162">
        <f t="shared" si="1834"/>
        <v>0</v>
      </c>
      <c r="KJ374" s="162">
        <f t="shared" si="1834"/>
        <v>0</v>
      </c>
      <c r="KK374" s="162">
        <f t="shared" si="1834"/>
        <v>0</v>
      </c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N374" s="1"/>
    </row>
    <row r="375" ht="14.25" customHeight="1" spans="1:326" x14ac:dyDescent="0.25">
      <c r="A375" s="1">
        <v>12</v>
      </c>
      <c r="B375" s="1">
        <f t="shared" ref="B375:C375" si="1835">B374+1</f>
        <v>365</v>
      </c>
      <c r="C375" s="232">
        <f t="shared" si="1835"/>
        <v>43830</v>
      </c>
      <c r="D375" s="162">
        <f t="shared" si="9"/>
        <v>0</v>
      </c>
      <c r="E375" s="162">
        <f>(SUMIFS(Profile!$F$2:$F$17521,Profile!$B$2:$B$17521,$B375,Profile!$C$2:$C$17521,E$8))*$C$6</f>
        <v>0</v>
      </c>
      <c r="F375" s="162">
        <f>(SUMIFS(Profile!$F$2:$F$17521,Profile!$B$2:$B$17521,$B375,Profile!$C$2:$C$17521,F$8))*$C$6</f>
        <v>0</v>
      </c>
      <c r="G375" s="162">
        <f>(SUMIFS(Profile!$F$2:$F$17521,Profile!$B$2:$B$17521,$B375,Profile!$C$2:$C$17521,G$8))*$C$6</f>
        <v>0</v>
      </c>
      <c r="H375" s="162">
        <f>(SUMIFS(Profile!$F$2:$F$17521,Profile!$B$2:$B$17521,$B375,Profile!$C$2:$C$17521,H$8))*$C$6</f>
        <v>0</v>
      </c>
      <c r="I375" s="162">
        <f>(SUMIFS(Profile!$F$2:$F$17521,Profile!$B$2:$B$17521,$B375,Profile!$C$2:$C$17521,I$8))*$C$6</f>
        <v>0</v>
      </c>
      <c r="J375" s="162">
        <f>(SUMIFS(Profile!$F$2:$F$17521,Profile!$B$2:$B$17521,$B375,Profile!$C$2:$C$17521,J$8))*$C$6</f>
        <v>0</v>
      </c>
      <c r="K375" s="162">
        <f>(SUMIFS(Profile!$F$2:$F$17521,Profile!$B$2:$B$17521,$B375,Profile!$C$2:$C$17521,K$8))*$C$6</f>
        <v>0</v>
      </c>
      <c r="L375" s="162">
        <f>(SUMIFS(Profile!$F$2:$F$17521,Profile!$B$2:$B$17521,$B375,Profile!$C$2:$C$17521,L$8))*$C$6</f>
        <v>0</v>
      </c>
      <c r="M375" s="162">
        <f>(SUMIFS(Profile!$F$2:$F$17521,Profile!$B$2:$B$17521,$B375,Profile!$C$2:$C$17521,M$8))*$C$6</f>
        <v>0</v>
      </c>
      <c r="N375" s="162">
        <f>(SUMIFS(Profile!$F$2:$F$17521,Profile!$B$2:$B$17521,$B375,Profile!$C$2:$C$17521,N$8))*$C$6</f>
        <v>0</v>
      </c>
      <c r="O375" s="162">
        <f>(SUMIFS(Profile!$F$2:$F$17521,Profile!$B$2:$B$17521,$B375,Profile!$C$2:$C$17521,O$8))*$C$6</f>
        <v>0</v>
      </c>
      <c r="P375" s="162">
        <f>(SUMIFS(Profile!$F$2:$F$17521,Profile!$B$2:$B$17521,$B375,Profile!$C$2:$C$17521,P$8))*$C$6</f>
        <v>0</v>
      </c>
      <c r="Q375" s="162">
        <f>(SUMIFS(Profile!$F$2:$F$17521,Profile!$B$2:$B$17521,$B375,Profile!$C$2:$C$17521,Q$8))*$C$6</f>
        <v>0</v>
      </c>
      <c r="R375" s="162">
        <f>(SUMIFS(Profile!$F$2:$F$17521,Profile!$B$2:$B$17521,$B375,Profile!$C$2:$C$17521,R$8))*$C$6</f>
        <v>0</v>
      </c>
      <c r="S375" s="162">
        <f>(SUMIFS(Profile!$F$2:$F$17521,Profile!$B$2:$B$17521,$B375,Profile!$C$2:$C$17521,S$8))*$C$6</f>
        <v>0</v>
      </c>
      <c r="T375" s="162">
        <f>(SUMIFS(Profile!$F$2:$F$17521,Profile!$B$2:$B$17521,$B375,Profile!$C$2:$C$17521,T$8))*$C$6</f>
        <v>0</v>
      </c>
      <c r="U375" s="162">
        <f>(SUMIFS(Profile!$F$2:$F$17521,Profile!$B$2:$B$17521,$B375,Profile!$C$2:$C$17521,U$8))*$C$6</f>
        <v>0</v>
      </c>
      <c r="V375" s="162">
        <f>(SUMIFS(Profile!$F$2:$F$17521,Profile!$B$2:$B$17521,$B375,Profile!$C$2:$C$17521,V$8))*$C$6</f>
        <v>0</v>
      </c>
      <c r="W375" s="162">
        <f>(SUMIFS(Profile!$F$2:$F$17521,Profile!$B$2:$B$17521,$B375,Profile!$C$2:$C$17521,W$8))*$C$6</f>
        <v>0</v>
      </c>
      <c r="X375" s="162">
        <f>(SUMIFS(Profile!$F$2:$F$17521,Profile!$B$2:$B$17521,$B375,Profile!$C$2:$C$17521,X$8))*$C$6</f>
        <v>0</v>
      </c>
      <c r="Y375" s="162">
        <f>(SUMIFS(Profile!$F$2:$F$17521,Profile!$B$2:$B$17521,$B375,Profile!$C$2:$C$17521,Y$8))*$C$6</f>
        <v>0</v>
      </c>
      <c r="Z375" s="162">
        <f>(SUMIFS(Profile!$F$2:$F$17521,Profile!$B$2:$B$17521,$B375,Profile!$C$2:$C$17521,Z$8))*$C$6</f>
        <v>0</v>
      </c>
      <c r="AA375" s="162">
        <f>(SUMIFS(Profile!$F$2:$F$17521,Profile!$B$2:$B$17521,$B375,Profile!$C$2:$C$17521,AA$8))*$C$6</f>
        <v>0</v>
      </c>
      <c r="AB375" s="162">
        <f>(SUMIFS(Profile!$F$2:$F$17521,Profile!$B$2:$B$17521,$B375,Profile!$C$2:$C$17521,AB$8))*$C$6</f>
        <v>0</v>
      </c>
      <c r="AC375" s="162">
        <f>(SUMIFS(Profile!$F$2:$F$17521,Profile!$B$2:$B$17521,$B375,Profile!$C$2:$C$17521,AC$8))*$C$6</f>
        <v>0</v>
      </c>
      <c r="AD375" s="162">
        <f>(SUMIFS(Profile!$F$2:$F$17521,Profile!$B$2:$B$17521,$B375,Profile!$C$2:$C$17521,AD$8))*$C$6</f>
        <v>0</v>
      </c>
      <c r="AE375" s="162">
        <f>(SUMIFS(Profile!$F$2:$F$17521,Profile!$B$2:$B$17521,$B375,Profile!$C$2:$C$17521,AE$8))*$C$6</f>
        <v>0</v>
      </c>
      <c r="AF375" s="162">
        <f>(SUMIFS(Profile!$F$2:$F$17521,Profile!$B$2:$B$17521,$B375,Profile!$C$2:$C$17521,AF$8))*$C$6</f>
        <v>0</v>
      </c>
      <c r="AG375" s="162">
        <f>(SUMIFS(Profile!$F$2:$F$17521,Profile!$B$2:$B$17521,$B375,Profile!$C$2:$C$17521,AG$8))*$C$6</f>
        <v>0</v>
      </c>
      <c r="AH375" s="162">
        <f>(SUMIFS(Profile!$F$2:$F$17521,Profile!$B$2:$B$17521,$B375,Profile!$C$2:$C$17521,AH$8))*$C$6</f>
        <v>0</v>
      </c>
      <c r="AI375" s="162">
        <f>(SUMIFS(Profile!$F$2:$F$17521,Profile!$B$2:$B$17521,$B375,Profile!$C$2:$C$17521,AI$8))*$C$6</f>
        <v>0</v>
      </c>
      <c r="AJ375" s="162">
        <f>(SUMIFS(Profile!$F$2:$F$17521,Profile!$B$2:$B$17521,$B375,Profile!$C$2:$C$17521,AJ$8))*$C$6</f>
        <v>0</v>
      </c>
      <c r="AK375" s="162">
        <f>(SUMIFS(Profile!$F$2:$F$17521,Profile!$B$2:$B$17521,$B375,Profile!$C$2:$C$17521,AK$8))*$C$6</f>
        <v>0</v>
      </c>
      <c r="AL375" s="162">
        <f>(SUMIFS(Profile!$F$2:$F$17521,Profile!$B$2:$B$17521,$B375,Profile!$C$2:$C$17521,AL$8))*$C$6</f>
        <v>0</v>
      </c>
      <c r="AM375" s="162">
        <f>(SUMIFS(Profile!$F$2:$F$17521,Profile!$B$2:$B$17521,$B375,Profile!$C$2:$C$17521,AM$8))*$C$6</f>
        <v>0</v>
      </c>
      <c r="AN375" s="162">
        <f>(SUMIFS(Profile!$F$2:$F$17521,Profile!$B$2:$B$17521,$B375,Profile!$C$2:$C$17521,AN$8))*$C$6</f>
        <v>0</v>
      </c>
      <c r="AO375" s="162">
        <f>(SUMIFS(Profile!$F$2:$F$17521,Profile!$B$2:$B$17521,$B375,Profile!$C$2:$C$17521,AO$8))*$C$6</f>
        <v>0</v>
      </c>
      <c r="AP375" s="162">
        <f>(SUMIFS(Profile!$F$2:$F$17521,Profile!$B$2:$B$17521,$B375,Profile!$C$2:$C$17521,AP$8))*$C$6</f>
        <v>0</v>
      </c>
      <c r="AQ375" s="162">
        <f>(SUMIFS(Profile!$F$2:$F$17521,Profile!$B$2:$B$17521,$B375,Profile!$C$2:$C$17521,AQ$8))*$C$6</f>
        <v>0</v>
      </c>
      <c r="AR375" s="162">
        <f>(SUMIFS(Profile!$F$2:$F$17521,Profile!$B$2:$B$17521,$B375,Profile!$C$2:$C$17521,AR$8))*$C$6</f>
        <v>0</v>
      </c>
      <c r="AS375" s="162">
        <f>(SUMIFS(Profile!$F$2:$F$17521,Profile!$B$2:$B$17521,$B375,Profile!$C$2:$C$17521,AS$8))*$C$6</f>
        <v>0</v>
      </c>
      <c r="AT375" s="162">
        <f>(SUMIFS(Profile!$F$2:$F$17521,Profile!$B$2:$B$17521,$B375,Profile!$C$2:$C$17521,AT$8))*$C$6</f>
        <v>0</v>
      </c>
      <c r="AU375" s="162">
        <f>(SUMIFS(Profile!$F$2:$F$17521,Profile!$B$2:$B$17521,$B375,Profile!$C$2:$C$17521,AU$8))*$C$6</f>
        <v>0</v>
      </c>
      <c r="AV375" s="162">
        <f>(SUMIFS(Profile!$F$2:$F$17521,Profile!$B$2:$B$17521,$B375,Profile!$C$2:$C$17521,AV$8))*$C$6</f>
        <v>0</v>
      </c>
      <c r="AW375" s="162">
        <f>(SUMIFS(Profile!$F$2:$F$17521,Profile!$B$2:$B$17521,$B375,Profile!$C$2:$C$17521,AW$8))*$C$6</f>
        <v>0</v>
      </c>
      <c r="AX375" s="162">
        <f>(SUMIFS(Profile!$F$2:$F$17521,Profile!$B$2:$B$17521,$B375,Profile!$C$2:$C$17521,AX$8))*$C$6</f>
        <v>0</v>
      </c>
      <c r="AY375" s="162">
        <f>(SUMIFS(Profile!$F$2:$F$17521,Profile!$B$2:$B$17521,$B375,Profile!$C$2:$C$17521,AY$8))*$C$6</f>
        <v>0</v>
      </c>
      <c r="AZ375" s="162">
        <f>(SUMIFS(Profile!$F$2:$F$17521,Profile!$B$2:$B$17521,$B375,Profile!$C$2:$C$17521,AZ$8))*$C$6</f>
        <v>0</v>
      </c>
      <c r="BA375" s="162">
        <f t="shared" si="10"/>
        <v>0</v>
      </c>
      <c r="BB375" s="162">
        <f>(SUMIFS(Profile!$E$2:$E$17521,Profile!$B$2:$B$17521,$B375,Profile!$C$2:$C$17521,BB$8))*$C$9</f>
        <v>0</v>
      </c>
      <c r="BC375" s="162">
        <f>(SUMIFS(Profile!$E$2:$E$17521,Profile!$B$2:$B$17521,$B375,Profile!$C$2:$C$17521,BC$8))*$C$9</f>
        <v>0</v>
      </c>
      <c r="BD375" s="162">
        <f>(SUMIFS(Profile!$E$2:$E$17521,Profile!$B$2:$B$17521,$B375,Profile!$C$2:$C$17521,BD$8))*$C$9</f>
        <v>0</v>
      </c>
      <c r="BE375" s="162">
        <f>(SUMIFS(Profile!$E$2:$E$17521,Profile!$B$2:$B$17521,$B375,Profile!$C$2:$C$17521,BE$8))*$C$9</f>
        <v>0</v>
      </c>
      <c r="BF375" s="162">
        <f>(SUMIFS(Profile!$E$2:$E$17521,Profile!$B$2:$B$17521,$B375,Profile!$C$2:$C$17521,BF$8))*$C$9</f>
        <v>0</v>
      </c>
      <c r="BG375" s="162">
        <f>(SUMIFS(Profile!$E$2:$E$17521,Profile!$B$2:$B$17521,$B375,Profile!$C$2:$C$17521,BG$8))*$C$9</f>
        <v>0</v>
      </c>
      <c r="BH375" s="162">
        <f>(SUMIFS(Profile!$E$2:$E$17521,Profile!$B$2:$B$17521,$B375,Profile!$C$2:$C$17521,BH$8))*$C$9</f>
        <v>0</v>
      </c>
      <c r="BI375" s="162">
        <f>(SUMIFS(Profile!$E$2:$E$17521,Profile!$B$2:$B$17521,$B375,Profile!$C$2:$C$17521,BI$8))*$C$9</f>
        <v>0</v>
      </c>
      <c r="BJ375" s="162">
        <f>(SUMIFS(Profile!$E$2:$E$17521,Profile!$B$2:$B$17521,$B375,Profile!$C$2:$C$17521,BJ$8))*$C$9</f>
        <v>0</v>
      </c>
      <c r="BK375" s="162">
        <f>(SUMIFS(Profile!$E$2:$E$17521,Profile!$B$2:$B$17521,$B375,Profile!$C$2:$C$17521,BK$8))*$C$9</f>
        <v>0</v>
      </c>
      <c r="BL375" s="162">
        <f>(SUMIFS(Profile!$E$2:$E$17521,Profile!$B$2:$B$17521,$B375,Profile!$C$2:$C$17521,BL$8))*$C$9</f>
        <v>0</v>
      </c>
      <c r="BM375" s="162">
        <f>(SUMIFS(Profile!$E$2:$E$17521,Profile!$B$2:$B$17521,$B375,Profile!$C$2:$C$17521,BM$8))*$C$9</f>
        <v>0</v>
      </c>
      <c r="BN375" s="162">
        <f>(SUMIFS(Profile!$E$2:$E$17521,Profile!$B$2:$B$17521,$B375,Profile!$C$2:$C$17521,BN$8))*$C$9</f>
        <v>0</v>
      </c>
      <c r="BO375" s="162">
        <f>(SUMIFS(Profile!$E$2:$E$17521,Profile!$B$2:$B$17521,$B375,Profile!$C$2:$C$17521,BO$8))*$C$9</f>
        <v>0</v>
      </c>
      <c r="BP375" s="162">
        <f>(SUMIFS(Profile!$E$2:$E$17521,Profile!$B$2:$B$17521,$B375,Profile!$C$2:$C$17521,BP$8))*$C$9</f>
        <v>0</v>
      </c>
      <c r="BQ375" s="162">
        <f>(SUMIFS(Profile!$E$2:$E$17521,Profile!$B$2:$B$17521,$B375,Profile!$C$2:$C$17521,BQ$8))*$C$9</f>
        <v>0</v>
      </c>
      <c r="BR375" s="162">
        <f>(SUMIFS(Profile!$E$2:$E$17521,Profile!$B$2:$B$17521,$B375,Profile!$C$2:$C$17521,BR$8))*$C$9</f>
        <v>0</v>
      </c>
      <c r="BS375" s="162">
        <f>(SUMIFS(Profile!$E$2:$E$17521,Profile!$B$2:$B$17521,$B375,Profile!$C$2:$C$17521,BS$8))*$C$9</f>
        <v>0</v>
      </c>
      <c r="BT375" s="162">
        <f>(SUMIFS(Profile!$E$2:$E$17521,Profile!$B$2:$B$17521,$B375,Profile!$C$2:$C$17521,BT$8))*$C$9</f>
        <v>0</v>
      </c>
      <c r="BU375" s="162">
        <f>(SUMIFS(Profile!$E$2:$E$17521,Profile!$B$2:$B$17521,$B375,Profile!$C$2:$C$17521,BU$8))*$C$9</f>
        <v>0</v>
      </c>
      <c r="BV375" s="162">
        <f>(SUMIFS(Profile!$E$2:$E$17521,Profile!$B$2:$B$17521,$B375,Profile!$C$2:$C$17521,BV$8))*$C$9</f>
        <v>0</v>
      </c>
      <c r="BW375" s="162">
        <f>(SUMIFS(Profile!$E$2:$E$17521,Profile!$B$2:$B$17521,$B375,Profile!$C$2:$C$17521,BW$8))*$C$9</f>
        <v>0</v>
      </c>
      <c r="BX375" s="162">
        <f>(SUMIFS(Profile!$E$2:$E$17521,Profile!$B$2:$B$17521,$B375,Profile!$C$2:$C$17521,BX$8))*$C$9</f>
        <v>0</v>
      </c>
      <c r="BY375" s="162">
        <f>(SUMIFS(Profile!$E$2:$E$17521,Profile!$B$2:$B$17521,$B375,Profile!$C$2:$C$17521,BY$8))*$C$9</f>
        <v>0</v>
      </c>
      <c r="BZ375" s="162">
        <f>(SUMIFS(Profile!$E$2:$E$17521,Profile!$B$2:$B$17521,$B375,Profile!$C$2:$C$17521,BZ$8))*$C$9</f>
        <v>0</v>
      </c>
      <c r="CA375" s="162">
        <f>(SUMIFS(Profile!$E$2:$E$17521,Profile!$B$2:$B$17521,$B375,Profile!$C$2:$C$17521,CA$8))*$C$9</f>
        <v>0</v>
      </c>
      <c r="CB375" s="162">
        <f>(SUMIFS(Profile!$E$2:$E$17521,Profile!$B$2:$B$17521,$B375,Profile!$C$2:$C$17521,CB$8))*$C$9</f>
        <v>0</v>
      </c>
      <c r="CC375" s="162">
        <f>(SUMIFS(Profile!$E$2:$E$17521,Profile!$B$2:$B$17521,$B375,Profile!$C$2:$C$17521,CC$8))*$C$9</f>
        <v>0</v>
      </c>
      <c r="CD375" s="162">
        <f>(SUMIFS(Profile!$E$2:$E$17521,Profile!$B$2:$B$17521,$B375,Profile!$C$2:$C$17521,CD$8))*$C$9</f>
        <v>0</v>
      </c>
      <c r="CE375" s="162">
        <f>(SUMIFS(Profile!$E$2:$E$17521,Profile!$B$2:$B$17521,$B375,Profile!$C$2:$C$17521,CE$8))*$C$9</f>
        <v>0</v>
      </c>
      <c r="CF375" s="162">
        <f>(SUMIFS(Profile!$E$2:$E$17521,Profile!$B$2:$B$17521,$B375,Profile!$C$2:$C$17521,CF$8))*$C$9</f>
        <v>0</v>
      </c>
      <c r="CG375" s="162">
        <f>(SUMIFS(Profile!$E$2:$E$17521,Profile!$B$2:$B$17521,$B375,Profile!$C$2:$C$17521,CG$8))*$C$9</f>
        <v>0</v>
      </c>
      <c r="CH375" s="162">
        <f>(SUMIFS(Profile!$E$2:$E$17521,Profile!$B$2:$B$17521,$B375,Profile!$C$2:$C$17521,CH$8))*$C$9</f>
        <v>0</v>
      </c>
      <c r="CI375" s="162">
        <f>(SUMIFS(Profile!$E$2:$E$17521,Profile!$B$2:$B$17521,$B375,Profile!$C$2:$C$17521,CI$8))*$C$9</f>
        <v>0</v>
      </c>
      <c r="CJ375" s="162">
        <f>(SUMIFS(Profile!$E$2:$E$17521,Profile!$B$2:$B$17521,$B375,Profile!$C$2:$C$17521,CJ$8))*$C$9</f>
        <v>0</v>
      </c>
      <c r="CK375" s="162">
        <f>(SUMIFS(Profile!$E$2:$E$17521,Profile!$B$2:$B$17521,$B375,Profile!$C$2:$C$17521,CK$8))*$C$9</f>
        <v>0</v>
      </c>
      <c r="CL375" s="162">
        <f>(SUMIFS(Profile!$E$2:$E$17521,Profile!$B$2:$B$17521,$B375,Profile!$C$2:$C$17521,CL$8))*$C$9</f>
        <v>0</v>
      </c>
      <c r="CM375" s="162">
        <f>(SUMIFS(Profile!$E$2:$E$17521,Profile!$B$2:$B$17521,$B375,Profile!$C$2:$C$17521,CM$8))*$C$9</f>
        <v>0</v>
      </c>
      <c r="CN375" s="162">
        <f>(SUMIFS(Profile!$E$2:$E$17521,Profile!$B$2:$B$17521,$B375,Profile!$C$2:$C$17521,CN$8))*$C$9</f>
        <v>0</v>
      </c>
      <c r="CO375" s="162">
        <f>(SUMIFS(Profile!$E$2:$E$17521,Profile!$B$2:$B$17521,$B375,Profile!$C$2:$C$17521,CO$8))*$C$9</f>
        <v>0</v>
      </c>
      <c r="CP375" s="162">
        <f>(SUMIFS(Profile!$E$2:$E$17521,Profile!$B$2:$B$17521,$B375,Profile!$C$2:$C$17521,CP$8))*$C$9</f>
        <v>0</v>
      </c>
      <c r="CQ375" s="162">
        <f>(SUMIFS(Profile!$E$2:$E$17521,Profile!$B$2:$B$17521,$B375,Profile!$C$2:$C$17521,CQ$8))*$C$9</f>
        <v>0</v>
      </c>
      <c r="CR375" s="162">
        <f>(SUMIFS(Profile!$E$2:$E$17521,Profile!$B$2:$B$17521,$B375,Profile!$C$2:$C$17521,CR$8))*$C$9</f>
        <v>0</v>
      </c>
      <c r="CS375" s="162">
        <f>(SUMIFS(Profile!$E$2:$E$17521,Profile!$B$2:$B$17521,$B375,Profile!$C$2:$C$17521,CS$8))*$C$9</f>
        <v>0</v>
      </c>
      <c r="CT375" s="162">
        <f>(SUMIFS(Profile!$E$2:$E$17521,Profile!$B$2:$B$17521,$B375,Profile!$C$2:$C$17521,CT$8))*$C$9</f>
        <v>0</v>
      </c>
      <c r="CU375" s="162">
        <f>(SUMIFS(Profile!$E$2:$E$17521,Profile!$B$2:$B$17521,$B375,Profile!$C$2:$C$17521,CU$8))*$C$9</f>
        <v>0</v>
      </c>
      <c r="CV375" s="162">
        <f>(SUMIFS(Profile!$E$2:$E$17521,Profile!$B$2:$B$17521,$B375,Profile!$C$2:$C$17521,CV$8))*$C$9</f>
        <v>0</v>
      </c>
      <c r="CW375" s="162">
        <f>(SUMIFS(Profile!$E$2:$E$17521,Profile!$B$2:$B$17521,$B375,Profile!$C$2:$C$17521,CW$8))*$C$9</f>
        <v>0</v>
      </c>
      <c r="CX375" s="162">
        <f t="shared" si="11"/>
        <v>0</v>
      </c>
      <c r="CY375" s="162">
        <f t="shared" ref="CY375:ET375" si="1836">MAX(BB375-E375,0)</f>
        <v>0</v>
      </c>
      <c r="CZ375" s="162">
        <f t="shared" si="1836"/>
        <v>0</v>
      </c>
      <c r="DA375" s="162">
        <f t="shared" si="1836"/>
        <v>0</v>
      </c>
      <c r="DB375" s="162">
        <f t="shared" si="1836"/>
        <v>0</v>
      </c>
      <c r="DC375" s="162">
        <f t="shared" si="1836"/>
        <v>0</v>
      </c>
      <c r="DD375" s="162">
        <f t="shared" si="1836"/>
        <v>0</v>
      </c>
      <c r="DE375" s="162">
        <f t="shared" si="1836"/>
        <v>0</v>
      </c>
      <c r="DF375" s="162">
        <f t="shared" si="1836"/>
        <v>0</v>
      </c>
      <c r="DG375" s="162">
        <f t="shared" si="1836"/>
        <v>0</v>
      </c>
      <c r="DH375" s="162">
        <f t="shared" si="1836"/>
        <v>0</v>
      </c>
      <c r="DI375" s="162">
        <f t="shared" si="1836"/>
        <v>0</v>
      </c>
      <c r="DJ375" s="162">
        <f t="shared" si="1836"/>
        <v>0</v>
      </c>
      <c r="DK375" s="162">
        <f t="shared" si="1836"/>
        <v>0</v>
      </c>
      <c r="DL375" s="162">
        <f t="shared" si="1836"/>
        <v>0</v>
      </c>
      <c r="DM375" s="162">
        <f t="shared" si="1836"/>
        <v>0</v>
      </c>
      <c r="DN375" s="162">
        <f t="shared" si="1836"/>
        <v>0</v>
      </c>
      <c r="DO375" s="162">
        <f t="shared" si="1836"/>
        <v>0</v>
      </c>
      <c r="DP375" s="162">
        <f t="shared" si="1836"/>
        <v>0</v>
      </c>
      <c r="DQ375" s="162">
        <f t="shared" si="1836"/>
        <v>0</v>
      </c>
      <c r="DR375" s="162">
        <f t="shared" si="1836"/>
        <v>0</v>
      </c>
      <c r="DS375" s="162">
        <f t="shared" si="1836"/>
        <v>0</v>
      </c>
      <c r="DT375" s="162">
        <f t="shared" si="1836"/>
        <v>0</v>
      </c>
      <c r="DU375" s="162">
        <f t="shared" si="1836"/>
        <v>0</v>
      </c>
      <c r="DV375" s="162">
        <f t="shared" si="1836"/>
        <v>0</v>
      </c>
      <c r="DW375" s="162">
        <f t="shared" si="1836"/>
        <v>0</v>
      </c>
      <c r="DX375" s="162">
        <f t="shared" si="1836"/>
        <v>0</v>
      </c>
      <c r="DY375" s="162">
        <f t="shared" si="1836"/>
        <v>0</v>
      </c>
      <c r="DZ375" s="162">
        <f t="shared" si="1836"/>
        <v>0</v>
      </c>
      <c r="EA375" s="162">
        <f t="shared" si="1836"/>
        <v>0</v>
      </c>
      <c r="EB375" s="162">
        <f t="shared" si="1836"/>
        <v>0</v>
      </c>
      <c r="EC375" s="162">
        <f t="shared" si="1836"/>
        <v>0</v>
      </c>
      <c r="ED375" s="162">
        <f t="shared" si="1836"/>
        <v>0</v>
      </c>
      <c r="EE375" s="162">
        <f t="shared" si="1836"/>
        <v>0</v>
      </c>
      <c r="EF375" s="162">
        <f t="shared" si="1836"/>
        <v>0</v>
      </c>
      <c r="EG375" s="162">
        <f t="shared" si="1836"/>
        <v>0</v>
      </c>
      <c r="EH375" s="162">
        <f t="shared" si="1836"/>
        <v>0</v>
      </c>
      <c r="EI375" s="162">
        <f t="shared" si="1836"/>
        <v>0</v>
      </c>
      <c r="EJ375" s="162">
        <f t="shared" si="1836"/>
        <v>0</v>
      </c>
      <c r="EK375" s="162">
        <f t="shared" si="1836"/>
        <v>0</v>
      </c>
      <c r="EL375" s="162">
        <f t="shared" si="1836"/>
        <v>0</v>
      </c>
      <c r="EM375" s="162">
        <f t="shared" si="1836"/>
        <v>0</v>
      </c>
      <c r="EN375" s="162">
        <f t="shared" si="1836"/>
        <v>0</v>
      </c>
      <c r="EO375" s="162">
        <f t="shared" si="1836"/>
        <v>0</v>
      </c>
      <c r="EP375" s="162">
        <f t="shared" si="1836"/>
        <v>0</v>
      </c>
      <c r="EQ375" s="162">
        <f t="shared" si="1836"/>
        <v>0</v>
      </c>
      <c r="ER375" s="162">
        <f t="shared" si="1836"/>
        <v>0</v>
      </c>
      <c r="ES375" s="162">
        <f t="shared" si="1836"/>
        <v>0</v>
      </c>
      <c r="ET375" s="162">
        <f t="shared" si="1836"/>
        <v>0</v>
      </c>
      <c r="EU375" s="162">
        <f t="shared" si="13"/>
        <v>0</v>
      </c>
      <c r="EV375" s="162">
        <f t="shared" ref="EV375:GQ375" si="1837">BB375-CY375</f>
        <v>0</v>
      </c>
      <c r="EW375" s="162">
        <f t="shared" si="1837"/>
        <v>0</v>
      </c>
      <c r="EX375" s="162">
        <f t="shared" si="1837"/>
        <v>0</v>
      </c>
      <c r="EY375" s="162">
        <f t="shared" si="1837"/>
        <v>0</v>
      </c>
      <c r="EZ375" s="162">
        <f t="shared" si="1837"/>
        <v>0</v>
      </c>
      <c r="FA375" s="162">
        <f t="shared" si="1837"/>
        <v>0</v>
      </c>
      <c r="FB375" s="162">
        <f t="shared" si="1837"/>
        <v>0</v>
      </c>
      <c r="FC375" s="162">
        <f t="shared" si="1837"/>
        <v>0</v>
      </c>
      <c r="FD375" s="162">
        <f t="shared" si="1837"/>
        <v>0</v>
      </c>
      <c r="FE375" s="162">
        <f t="shared" si="1837"/>
        <v>0</v>
      </c>
      <c r="FF375" s="162">
        <f t="shared" si="1837"/>
        <v>0</v>
      </c>
      <c r="FG375" s="162">
        <f t="shared" si="1837"/>
        <v>0</v>
      </c>
      <c r="FH375" s="162">
        <f t="shared" si="1837"/>
        <v>0</v>
      </c>
      <c r="FI375" s="162">
        <f t="shared" si="1837"/>
        <v>0</v>
      </c>
      <c r="FJ375" s="162">
        <f t="shared" si="1837"/>
        <v>0</v>
      </c>
      <c r="FK375" s="162">
        <f t="shared" si="1837"/>
        <v>0</v>
      </c>
      <c r="FL375" s="162">
        <f t="shared" si="1837"/>
        <v>0</v>
      </c>
      <c r="FM375" s="162">
        <f t="shared" si="1837"/>
        <v>0</v>
      </c>
      <c r="FN375" s="162">
        <f t="shared" si="1837"/>
        <v>0</v>
      </c>
      <c r="FO375" s="162">
        <f t="shared" si="1837"/>
        <v>0</v>
      </c>
      <c r="FP375" s="162">
        <f t="shared" si="1837"/>
        <v>0</v>
      </c>
      <c r="FQ375" s="162">
        <f t="shared" si="1837"/>
        <v>0</v>
      </c>
      <c r="FR375" s="162">
        <f t="shared" si="1837"/>
        <v>0</v>
      </c>
      <c r="FS375" s="162">
        <f t="shared" si="1837"/>
        <v>0</v>
      </c>
      <c r="FT375" s="162">
        <f t="shared" si="1837"/>
        <v>0</v>
      </c>
      <c r="FU375" s="162">
        <f t="shared" si="1837"/>
        <v>0</v>
      </c>
      <c r="FV375" s="162">
        <f t="shared" si="1837"/>
        <v>0</v>
      </c>
      <c r="FW375" s="162">
        <f t="shared" si="1837"/>
        <v>0</v>
      </c>
      <c r="FX375" s="162">
        <f t="shared" si="1837"/>
        <v>0</v>
      </c>
      <c r="FY375" s="162">
        <f t="shared" si="1837"/>
        <v>0</v>
      </c>
      <c r="FZ375" s="162">
        <f t="shared" si="1837"/>
        <v>0</v>
      </c>
      <c r="GA375" s="162">
        <f t="shared" si="1837"/>
        <v>0</v>
      </c>
      <c r="GB375" s="162">
        <f t="shared" si="1837"/>
        <v>0</v>
      </c>
      <c r="GC375" s="162">
        <f t="shared" si="1837"/>
        <v>0</v>
      </c>
      <c r="GD375" s="162">
        <f t="shared" si="1837"/>
        <v>0</v>
      </c>
      <c r="GE375" s="162">
        <f t="shared" si="1837"/>
        <v>0</v>
      </c>
      <c r="GF375" s="162">
        <f t="shared" si="1837"/>
        <v>0</v>
      </c>
      <c r="GG375" s="162">
        <f t="shared" si="1837"/>
        <v>0</v>
      </c>
      <c r="GH375" s="162">
        <f t="shared" si="1837"/>
        <v>0</v>
      </c>
      <c r="GI375" s="162">
        <f t="shared" si="1837"/>
        <v>0</v>
      </c>
      <c r="GJ375" s="162">
        <f t="shared" si="1837"/>
        <v>0</v>
      </c>
      <c r="GK375" s="162">
        <f t="shared" si="1837"/>
        <v>0</v>
      </c>
      <c r="GL375" s="162">
        <f t="shared" si="1837"/>
        <v>0</v>
      </c>
      <c r="GM375" s="162">
        <f t="shared" si="1837"/>
        <v>0</v>
      </c>
      <c r="GN375" s="162">
        <f t="shared" si="1837"/>
        <v>0</v>
      </c>
      <c r="GO375" s="162">
        <f t="shared" si="1837"/>
        <v>0</v>
      </c>
      <c r="GP375" s="162">
        <f t="shared" si="1837"/>
        <v>0</v>
      </c>
      <c r="GQ375" s="162">
        <f t="shared" si="1837"/>
        <v>0</v>
      </c>
      <c r="GR375" s="162">
        <f t="shared" si="15"/>
        <v>0</v>
      </c>
      <c r="GS375" s="162">
        <f t="shared" ref="GS375:IN375" si="1838">E375-EV375</f>
        <v>0</v>
      </c>
      <c r="GT375" s="162">
        <f t="shared" si="1838"/>
        <v>0</v>
      </c>
      <c r="GU375" s="162">
        <f t="shared" si="1838"/>
        <v>0</v>
      </c>
      <c r="GV375" s="162">
        <f t="shared" si="1838"/>
        <v>0</v>
      </c>
      <c r="GW375" s="162">
        <f t="shared" si="1838"/>
        <v>0</v>
      </c>
      <c r="GX375" s="162">
        <f t="shared" si="1838"/>
        <v>0</v>
      </c>
      <c r="GY375" s="162">
        <f t="shared" si="1838"/>
        <v>0</v>
      </c>
      <c r="GZ375" s="162">
        <f t="shared" si="1838"/>
        <v>0</v>
      </c>
      <c r="HA375" s="162">
        <f t="shared" si="1838"/>
        <v>0</v>
      </c>
      <c r="HB375" s="162">
        <f t="shared" si="1838"/>
        <v>0</v>
      </c>
      <c r="HC375" s="162">
        <f t="shared" si="1838"/>
        <v>0</v>
      </c>
      <c r="HD375" s="162">
        <f t="shared" si="1838"/>
        <v>0</v>
      </c>
      <c r="HE375" s="162">
        <f t="shared" si="1838"/>
        <v>0</v>
      </c>
      <c r="HF375" s="162">
        <f t="shared" si="1838"/>
        <v>0</v>
      </c>
      <c r="HG375" s="162">
        <f t="shared" si="1838"/>
        <v>0</v>
      </c>
      <c r="HH375" s="162">
        <f t="shared" si="1838"/>
        <v>0</v>
      </c>
      <c r="HI375" s="162">
        <f t="shared" si="1838"/>
        <v>0</v>
      </c>
      <c r="HJ375" s="162">
        <f t="shared" si="1838"/>
        <v>0</v>
      </c>
      <c r="HK375" s="162">
        <f t="shared" si="1838"/>
        <v>0</v>
      </c>
      <c r="HL375" s="162">
        <f t="shared" si="1838"/>
        <v>0</v>
      </c>
      <c r="HM375" s="162">
        <f t="shared" si="1838"/>
        <v>0</v>
      </c>
      <c r="HN375" s="162">
        <f t="shared" si="1838"/>
        <v>0</v>
      </c>
      <c r="HO375" s="162">
        <f t="shared" si="1838"/>
        <v>0</v>
      </c>
      <c r="HP375" s="162">
        <f t="shared" si="1838"/>
        <v>0</v>
      </c>
      <c r="HQ375" s="162">
        <f t="shared" si="1838"/>
        <v>0</v>
      </c>
      <c r="HR375" s="162">
        <f t="shared" si="1838"/>
        <v>0</v>
      </c>
      <c r="HS375" s="162">
        <f t="shared" si="1838"/>
        <v>0</v>
      </c>
      <c r="HT375" s="162">
        <f t="shared" si="1838"/>
        <v>0</v>
      </c>
      <c r="HU375" s="162">
        <f t="shared" si="1838"/>
        <v>0</v>
      </c>
      <c r="HV375" s="162">
        <f t="shared" si="1838"/>
        <v>0</v>
      </c>
      <c r="HW375" s="162">
        <f t="shared" si="1838"/>
        <v>0</v>
      </c>
      <c r="HX375" s="162">
        <f t="shared" si="1838"/>
        <v>0</v>
      </c>
      <c r="HY375" s="162">
        <f t="shared" si="1838"/>
        <v>0</v>
      </c>
      <c r="HZ375" s="162">
        <f t="shared" si="1838"/>
        <v>0</v>
      </c>
      <c r="IA375" s="162">
        <f t="shared" si="1838"/>
        <v>0</v>
      </c>
      <c r="IB375" s="162">
        <f t="shared" si="1838"/>
        <v>0</v>
      </c>
      <c r="IC375" s="162">
        <f t="shared" si="1838"/>
        <v>0</v>
      </c>
      <c r="ID375" s="162">
        <f t="shared" si="1838"/>
        <v>0</v>
      </c>
      <c r="IE375" s="162">
        <f t="shared" si="1838"/>
        <v>0</v>
      </c>
      <c r="IF375" s="162">
        <f t="shared" si="1838"/>
        <v>0</v>
      </c>
      <c r="IG375" s="162">
        <f t="shared" si="1838"/>
        <v>0</v>
      </c>
      <c r="IH375" s="162">
        <f t="shared" si="1838"/>
        <v>0</v>
      </c>
      <c r="II375" s="162">
        <f t="shared" si="1838"/>
        <v>0</v>
      </c>
      <c r="IJ375" s="162">
        <f t="shared" si="1838"/>
        <v>0</v>
      </c>
      <c r="IK375" s="162">
        <f t="shared" si="1838"/>
        <v>0</v>
      </c>
      <c r="IL375" s="162">
        <f t="shared" si="1838"/>
        <v>0</v>
      </c>
      <c r="IM375" s="162">
        <f t="shared" si="1838"/>
        <v>0</v>
      </c>
      <c r="IN375" s="162">
        <f t="shared" si="1838"/>
        <v>0</v>
      </c>
      <c r="IO375" s="162">
        <f t="shared" si="17"/>
        <v>0</v>
      </c>
      <c r="IP375" s="162">
        <f t="shared" si="23"/>
        <v>0</v>
      </c>
      <c r="IQ375" s="162">
        <f t="shared" ref="IQ375:KK375" si="1839">MAX((MIN(CZ375+IP375,$IO$7))-GT375,0)</f>
        <v>0</v>
      </c>
      <c r="IR375" s="162">
        <f t="shared" si="1839"/>
        <v>0</v>
      </c>
      <c r="IS375" s="162">
        <f t="shared" si="1839"/>
        <v>0</v>
      </c>
      <c r="IT375" s="162">
        <f t="shared" si="1839"/>
        <v>0</v>
      </c>
      <c r="IU375" s="162">
        <f t="shared" si="1839"/>
        <v>0</v>
      </c>
      <c r="IV375" s="162">
        <f t="shared" si="1839"/>
        <v>0</v>
      </c>
      <c r="IW375" s="162">
        <f t="shared" si="1839"/>
        <v>0</v>
      </c>
      <c r="IX375" s="162">
        <f t="shared" si="1839"/>
        <v>0</v>
      </c>
      <c r="IY375" s="162">
        <f t="shared" si="1839"/>
        <v>0</v>
      </c>
      <c r="IZ375" s="162">
        <f t="shared" si="1839"/>
        <v>0</v>
      </c>
      <c r="JA375" s="162">
        <f t="shared" si="1839"/>
        <v>0</v>
      </c>
      <c r="JB375" s="162">
        <f t="shared" si="1839"/>
        <v>0</v>
      </c>
      <c r="JC375" s="162">
        <f t="shared" si="1839"/>
        <v>0</v>
      </c>
      <c r="JD375" s="162">
        <f t="shared" si="1839"/>
        <v>0</v>
      </c>
      <c r="JE375" s="162">
        <f t="shared" si="1839"/>
        <v>0</v>
      </c>
      <c r="JF375" s="162">
        <f t="shared" si="1839"/>
        <v>0</v>
      </c>
      <c r="JG375" s="162">
        <f t="shared" si="1839"/>
        <v>0</v>
      </c>
      <c r="JH375" s="162">
        <f t="shared" si="1839"/>
        <v>0</v>
      </c>
      <c r="JI375" s="162">
        <f t="shared" si="1839"/>
        <v>0</v>
      </c>
      <c r="JJ375" s="162">
        <f t="shared" si="1839"/>
        <v>0</v>
      </c>
      <c r="JK375" s="162">
        <f t="shared" si="1839"/>
        <v>0</v>
      </c>
      <c r="JL375" s="162">
        <f t="shared" si="1839"/>
        <v>0</v>
      </c>
      <c r="JM375" s="162">
        <f t="shared" si="1839"/>
        <v>0</v>
      </c>
      <c r="JN375" s="162">
        <f t="shared" si="1839"/>
        <v>0</v>
      </c>
      <c r="JO375" s="162">
        <f t="shared" si="1839"/>
        <v>0</v>
      </c>
      <c r="JP375" s="162">
        <f t="shared" si="1839"/>
        <v>0</v>
      </c>
      <c r="JQ375" s="162">
        <f t="shared" si="1839"/>
        <v>0</v>
      </c>
      <c r="JR375" s="162">
        <f t="shared" si="1839"/>
        <v>0</v>
      </c>
      <c r="JS375" s="162">
        <f t="shared" si="1839"/>
        <v>0</v>
      </c>
      <c r="JT375" s="162">
        <f t="shared" si="1839"/>
        <v>0</v>
      </c>
      <c r="JU375" s="162">
        <f t="shared" si="1839"/>
        <v>0</v>
      </c>
      <c r="JV375" s="162">
        <f t="shared" si="1839"/>
        <v>0</v>
      </c>
      <c r="JW375" s="162">
        <f t="shared" si="1839"/>
        <v>0</v>
      </c>
      <c r="JX375" s="162">
        <f t="shared" si="1839"/>
        <v>0</v>
      </c>
      <c r="JY375" s="162">
        <f t="shared" si="1839"/>
        <v>0</v>
      </c>
      <c r="JZ375" s="162">
        <f t="shared" si="1839"/>
        <v>0</v>
      </c>
      <c r="KA375" s="162">
        <f t="shared" si="1839"/>
        <v>0</v>
      </c>
      <c r="KB375" s="162">
        <f t="shared" si="1839"/>
        <v>0</v>
      </c>
      <c r="KC375" s="162">
        <f t="shared" si="1839"/>
        <v>0</v>
      </c>
      <c r="KD375" s="162">
        <f t="shared" si="1839"/>
        <v>0</v>
      </c>
      <c r="KE375" s="162">
        <f t="shared" si="1839"/>
        <v>0</v>
      </c>
      <c r="KF375" s="162">
        <f t="shared" si="1839"/>
        <v>0</v>
      </c>
      <c r="KG375" s="162">
        <f t="shared" si="1839"/>
        <v>0</v>
      </c>
      <c r="KH375" s="162">
        <f t="shared" si="1839"/>
        <v>0</v>
      </c>
      <c r="KI375" s="162">
        <f t="shared" si="1839"/>
        <v>0</v>
      </c>
      <c r="KJ375" s="162">
        <f t="shared" si="1839"/>
        <v>0</v>
      </c>
      <c r="KK375" s="162">
        <f t="shared" si="1839"/>
        <v>0</v>
      </c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N375" s="1"/>
    </row>
  </sheetData>
  <conditionalFormatting sqref="C11">
    <cfRule type="expression" dxfId="4" priority="1">
      <formula>#REF!=0</formula>
    </cfRule>
  </conditionalFormatting>
  <conditionalFormatting sqref="C11">
    <cfRule type="expression" dxfId="5" priority="2">
      <formula>#REF!=0</formula>
    </cfRule>
  </conditionalFormatting>
  <conditionalFormatting sqref="C12:C375">
    <cfRule type="expression" dxfId="6" priority="3">
      <formula>#REF!=0</formula>
    </cfRule>
  </conditionalFormatting>
  <conditionalFormatting sqref="C12:C375">
    <cfRule type="expression" dxfId="7" priority="4">
      <formula>#REF!=0</formula>
    </cfRule>
  </conditionalFormatting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15" outlineLevelRow="0" outlineLevelCol="0" x14ac:dyDescent="0" defaultColWidth="12.63"/>
  <cols>
    <col min="1" max="41" width="7.63" customWidth="1"/>
  </cols>
  <sheetData>
    <row r="1" ht="14.25" customHeight="1" spans="1:38" x14ac:dyDescent="0.25">
      <c r="A1" s="247"/>
      <c r="B1" s="248"/>
      <c r="C1" s="249" t="s">
        <v>246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0"/>
    </row>
    <row r="2" ht="14.25" customHeight="1" spans="1:41" x14ac:dyDescent="0.25">
      <c r="A2" s="250" t="s">
        <v>247</v>
      </c>
      <c r="B2" s="251" t="s">
        <v>248</v>
      </c>
      <c r="C2" s="252">
        <v>0</v>
      </c>
      <c r="D2" s="252">
        <v>5</v>
      </c>
      <c r="E2" s="252">
        <v>10</v>
      </c>
      <c r="F2" s="252">
        <v>15</v>
      </c>
      <c r="G2" s="252">
        <v>20</v>
      </c>
      <c r="H2" s="252">
        <v>25</v>
      </c>
      <c r="I2" s="252">
        <v>30</v>
      </c>
      <c r="J2" s="252">
        <v>35</v>
      </c>
      <c r="K2" s="252">
        <v>40</v>
      </c>
      <c r="L2" s="252">
        <v>45</v>
      </c>
      <c r="M2" s="252">
        <v>50</v>
      </c>
      <c r="N2" s="252">
        <v>55</v>
      </c>
      <c r="O2" s="252">
        <v>60</v>
      </c>
      <c r="P2" s="252">
        <v>65</v>
      </c>
      <c r="Q2" s="252">
        <v>70</v>
      </c>
      <c r="R2" s="252">
        <v>75</v>
      </c>
      <c r="S2" s="252">
        <v>80</v>
      </c>
      <c r="T2" s="252">
        <v>85</v>
      </c>
      <c r="U2" s="252">
        <v>90</v>
      </c>
      <c r="V2" s="252">
        <v>95</v>
      </c>
      <c r="W2" s="252">
        <v>100</v>
      </c>
      <c r="X2" s="252">
        <v>105</v>
      </c>
      <c r="Y2" s="252">
        <v>110</v>
      </c>
      <c r="Z2" s="252">
        <v>115</v>
      </c>
      <c r="AA2" s="252">
        <v>120</v>
      </c>
      <c r="AB2" s="252">
        <v>125</v>
      </c>
      <c r="AC2" s="252">
        <v>130</v>
      </c>
      <c r="AD2" s="252">
        <v>135</v>
      </c>
      <c r="AE2" s="252">
        <v>140</v>
      </c>
      <c r="AF2" s="252">
        <v>145</v>
      </c>
      <c r="AG2" s="252">
        <v>150</v>
      </c>
      <c r="AH2" s="252">
        <v>155</v>
      </c>
      <c r="AI2" s="252">
        <v>160</v>
      </c>
      <c r="AJ2" s="252">
        <v>165</v>
      </c>
      <c r="AK2" s="252">
        <v>170</v>
      </c>
      <c r="AL2" s="252">
        <v>175</v>
      </c>
      <c r="AN2" s="226" t="s">
        <v>249</v>
      </c>
      <c r="AO2" s="253">
        <v>16</v>
      </c>
    </row>
    <row r="3" ht="14.25" customHeight="1" spans="1:41" x14ac:dyDescent="0.25">
      <c r="A3" s="247">
        <v>1</v>
      </c>
      <c r="B3" s="248">
        <v>0</v>
      </c>
      <c r="C3" s="254">
        <v>828</v>
      </c>
      <c r="D3" s="254">
        <v>828</v>
      </c>
      <c r="E3" s="254">
        <v>828</v>
      </c>
      <c r="F3" s="254">
        <v>828</v>
      </c>
      <c r="G3" s="254">
        <v>828</v>
      </c>
      <c r="H3" s="254">
        <v>828</v>
      </c>
      <c r="I3" s="254">
        <v>828</v>
      </c>
      <c r="J3" s="254">
        <v>828</v>
      </c>
      <c r="K3" s="254">
        <v>828</v>
      </c>
      <c r="L3" s="254">
        <v>828</v>
      </c>
      <c r="M3" s="254">
        <v>828</v>
      </c>
      <c r="N3" s="254">
        <v>828</v>
      </c>
      <c r="O3" s="254">
        <v>828</v>
      </c>
      <c r="P3" s="254">
        <v>828</v>
      </c>
      <c r="Q3" s="254">
        <v>828</v>
      </c>
      <c r="R3" s="254">
        <v>828</v>
      </c>
      <c r="S3" s="254">
        <v>828</v>
      </c>
      <c r="T3" s="254">
        <v>828</v>
      </c>
      <c r="U3" s="254">
        <v>828</v>
      </c>
      <c r="V3" s="254">
        <v>828</v>
      </c>
      <c r="W3" s="254">
        <v>828</v>
      </c>
      <c r="X3" s="254">
        <v>828</v>
      </c>
      <c r="Y3" s="254">
        <v>828</v>
      </c>
      <c r="Z3" s="254">
        <v>828</v>
      </c>
      <c r="AA3" s="254">
        <v>828</v>
      </c>
      <c r="AB3" s="254">
        <v>828</v>
      </c>
      <c r="AC3" s="254">
        <v>828</v>
      </c>
      <c r="AD3" s="254">
        <v>828</v>
      </c>
      <c r="AE3" s="254">
        <v>828</v>
      </c>
      <c r="AF3" s="254">
        <v>828</v>
      </c>
      <c r="AG3" s="254">
        <v>828</v>
      </c>
      <c r="AH3" s="254">
        <v>828</v>
      </c>
      <c r="AI3" s="254">
        <v>828</v>
      </c>
      <c r="AJ3" s="254">
        <v>828</v>
      </c>
      <c r="AK3" s="254">
        <v>828</v>
      </c>
      <c r="AL3" s="254">
        <v>828</v>
      </c>
      <c r="AN3" s="226" t="s">
        <v>250</v>
      </c>
      <c r="AO3" s="253">
        <v>1</v>
      </c>
    </row>
    <row r="4" ht="14.25" customHeight="1" spans="1:41" x14ac:dyDescent="0.25">
      <c r="A4" s="247">
        <v>1</v>
      </c>
      <c r="B4" s="248">
        <v>1</v>
      </c>
      <c r="C4" s="254">
        <v>835</v>
      </c>
      <c r="D4" s="254">
        <v>835</v>
      </c>
      <c r="E4" s="254">
        <v>835</v>
      </c>
      <c r="F4" s="254">
        <v>835</v>
      </c>
      <c r="G4" s="254">
        <v>835</v>
      </c>
      <c r="H4" s="254">
        <v>835</v>
      </c>
      <c r="I4" s="254">
        <v>834</v>
      </c>
      <c r="J4" s="254">
        <v>834</v>
      </c>
      <c r="K4" s="254">
        <v>833</v>
      </c>
      <c r="L4" s="254">
        <v>833</v>
      </c>
      <c r="M4" s="254">
        <v>833</v>
      </c>
      <c r="N4" s="254">
        <v>832</v>
      </c>
      <c r="O4" s="254">
        <v>831</v>
      </c>
      <c r="P4" s="254">
        <v>831</v>
      </c>
      <c r="Q4" s="254">
        <v>830</v>
      </c>
      <c r="R4" s="254">
        <v>830</v>
      </c>
      <c r="S4" s="254">
        <v>829</v>
      </c>
      <c r="T4" s="254">
        <v>828</v>
      </c>
      <c r="U4" s="254">
        <v>828</v>
      </c>
      <c r="V4" s="254">
        <v>827</v>
      </c>
      <c r="W4" s="254">
        <v>826</v>
      </c>
      <c r="X4" s="254">
        <v>826</v>
      </c>
      <c r="Y4" s="254">
        <v>825</v>
      </c>
      <c r="Z4" s="254">
        <v>824</v>
      </c>
      <c r="AA4" s="254">
        <v>824</v>
      </c>
      <c r="AB4" s="254">
        <v>823</v>
      </c>
      <c r="AC4" s="254">
        <v>823</v>
      </c>
      <c r="AD4" s="254">
        <v>822</v>
      </c>
      <c r="AE4" s="254">
        <v>822</v>
      </c>
      <c r="AF4" s="254">
        <v>821</v>
      </c>
      <c r="AG4" s="254">
        <v>821</v>
      </c>
      <c r="AH4" s="254">
        <v>821</v>
      </c>
      <c r="AI4" s="254">
        <v>820</v>
      </c>
      <c r="AJ4" s="254">
        <v>820</v>
      </c>
      <c r="AK4" s="254">
        <v>820</v>
      </c>
      <c r="AL4" s="254">
        <v>820</v>
      </c>
      <c r="AN4" s="226" t="s">
        <v>251</v>
      </c>
      <c r="AO4" s="253">
        <v>6</v>
      </c>
    </row>
    <row r="5" ht="14.25" customHeight="1" spans="1:41" x14ac:dyDescent="0.25">
      <c r="A5" s="247">
        <v>1</v>
      </c>
      <c r="B5" s="248">
        <v>2</v>
      </c>
      <c r="C5" s="254">
        <v>843</v>
      </c>
      <c r="D5" s="254">
        <v>843</v>
      </c>
      <c r="E5" s="254">
        <v>843</v>
      </c>
      <c r="F5" s="254">
        <v>842</v>
      </c>
      <c r="G5" s="254">
        <v>842</v>
      </c>
      <c r="H5" s="254">
        <v>841</v>
      </c>
      <c r="I5" s="254">
        <v>841</v>
      </c>
      <c r="J5" s="254">
        <v>840</v>
      </c>
      <c r="K5" s="254">
        <v>839</v>
      </c>
      <c r="L5" s="254">
        <v>838</v>
      </c>
      <c r="M5" s="254">
        <v>837</v>
      </c>
      <c r="N5" s="254">
        <v>836</v>
      </c>
      <c r="O5" s="254">
        <v>835</v>
      </c>
      <c r="P5" s="254">
        <v>834</v>
      </c>
      <c r="Q5" s="254">
        <v>833</v>
      </c>
      <c r="R5" s="254">
        <v>831</v>
      </c>
      <c r="S5" s="254">
        <v>830</v>
      </c>
      <c r="T5" s="254">
        <v>829</v>
      </c>
      <c r="U5" s="254">
        <v>827</v>
      </c>
      <c r="V5" s="254">
        <v>826</v>
      </c>
      <c r="W5" s="254">
        <v>825</v>
      </c>
      <c r="X5" s="254">
        <v>823</v>
      </c>
      <c r="Y5" s="254">
        <v>822</v>
      </c>
      <c r="Z5" s="254">
        <v>821</v>
      </c>
      <c r="AA5" s="254">
        <v>820</v>
      </c>
      <c r="AB5" s="254">
        <v>819</v>
      </c>
      <c r="AC5" s="254">
        <v>818</v>
      </c>
      <c r="AD5" s="254">
        <v>817</v>
      </c>
      <c r="AE5" s="254">
        <v>816</v>
      </c>
      <c r="AF5" s="254">
        <v>815</v>
      </c>
      <c r="AG5" s="254">
        <v>814</v>
      </c>
      <c r="AH5" s="254">
        <v>813</v>
      </c>
      <c r="AI5" s="254">
        <v>813</v>
      </c>
      <c r="AJ5" s="254">
        <v>813</v>
      </c>
      <c r="AK5" s="254">
        <v>812</v>
      </c>
      <c r="AL5" s="254">
        <v>812</v>
      </c>
      <c r="AN5" s="226" t="s">
        <v>252</v>
      </c>
      <c r="AO5" s="253" t="s">
        <v>253</v>
      </c>
    </row>
    <row r="6" ht="14.25" customHeight="1" spans="1:41" x14ac:dyDescent="0.25">
      <c r="A6" s="247">
        <v>1</v>
      </c>
      <c r="B6" s="248">
        <v>3</v>
      </c>
      <c r="C6" s="254">
        <v>850</v>
      </c>
      <c r="D6" s="254">
        <v>850</v>
      </c>
      <c r="E6" s="254">
        <v>850</v>
      </c>
      <c r="F6" s="254">
        <v>849</v>
      </c>
      <c r="G6" s="254">
        <v>849</v>
      </c>
      <c r="H6" s="254">
        <v>848</v>
      </c>
      <c r="I6" s="254">
        <v>847</v>
      </c>
      <c r="J6" s="254">
        <v>846</v>
      </c>
      <c r="K6" s="254">
        <v>845</v>
      </c>
      <c r="L6" s="254">
        <v>843</v>
      </c>
      <c r="M6" s="254">
        <v>842</v>
      </c>
      <c r="N6" s="254">
        <v>840</v>
      </c>
      <c r="O6" s="254">
        <v>839</v>
      </c>
      <c r="P6" s="254">
        <v>837</v>
      </c>
      <c r="Q6" s="254">
        <v>835</v>
      </c>
      <c r="R6" s="254">
        <v>833</v>
      </c>
      <c r="S6" s="254">
        <v>831</v>
      </c>
      <c r="T6" s="254">
        <v>829</v>
      </c>
      <c r="U6" s="254">
        <v>827</v>
      </c>
      <c r="V6" s="254">
        <v>825</v>
      </c>
      <c r="W6" s="254">
        <v>823</v>
      </c>
      <c r="X6" s="254">
        <v>821</v>
      </c>
      <c r="Y6" s="254">
        <v>819</v>
      </c>
      <c r="Z6" s="254">
        <v>817</v>
      </c>
      <c r="AA6" s="254">
        <v>816</v>
      </c>
      <c r="AB6" s="254">
        <v>814</v>
      </c>
      <c r="AC6" s="254">
        <v>812</v>
      </c>
      <c r="AD6" s="254">
        <v>811</v>
      </c>
      <c r="AE6" s="254">
        <v>809</v>
      </c>
      <c r="AF6" s="254">
        <v>808</v>
      </c>
      <c r="AG6" s="254">
        <v>807</v>
      </c>
      <c r="AH6" s="254">
        <v>806</v>
      </c>
      <c r="AI6" s="254">
        <v>805</v>
      </c>
      <c r="AJ6" s="254">
        <v>805</v>
      </c>
      <c r="AK6" s="254">
        <v>804</v>
      </c>
      <c r="AL6" s="254">
        <v>804</v>
      </c>
      <c r="AN6" s="226" t="s">
        <v>254</v>
      </c>
      <c r="AO6" s="253" t="s">
        <v>255</v>
      </c>
    </row>
    <row r="7" ht="14.25" customHeight="1" spans="1:41" x14ac:dyDescent="0.25">
      <c r="A7" s="247">
        <v>1</v>
      </c>
      <c r="B7" s="248">
        <v>4</v>
      </c>
      <c r="C7" s="254">
        <v>857</v>
      </c>
      <c r="D7" s="254">
        <v>857</v>
      </c>
      <c r="E7" s="254">
        <v>857</v>
      </c>
      <c r="F7" s="254">
        <v>856</v>
      </c>
      <c r="G7" s="254">
        <v>855</v>
      </c>
      <c r="H7" s="254">
        <v>854</v>
      </c>
      <c r="I7" s="254">
        <v>853</v>
      </c>
      <c r="J7" s="254">
        <v>852</v>
      </c>
      <c r="K7" s="254">
        <v>850</v>
      </c>
      <c r="L7" s="254">
        <v>848</v>
      </c>
      <c r="M7" s="254">
        <v>846</v>
      </c>
      <c r="N7" s="254">
        <v>844</v>
      </c>
      <c r="O7" s="254">
        <v>842</v>
      </c>
      <c r="P7" s="254">
        <v>840</v>
      </c>
      <c r="Q7" s="254">
        <v>837</v>
      </c>
      <c r="R7" s="254">
        <v>835</v>
      </c>
      <c r="S7" s="254">
        <v>832</v>
      </c>
      <c r="T7" s="254">
        <v>830</v>
      </c>
      <c r="U7" s="254">
        <v>827</v>
      </c>
      <c r="V7" s="254">
        <v>824</v>
      </c>
      <c r="W7" s="254">
        <v>821</v>
      </c>
      <c r="X7" s="254">
        <v>819</v>
      </c>
      <c r="Y7" s="254">
        <v>816</v>
      </c>
      <c r="Z7" s="254">
        <v>814</v>
      </c>
      <c r="AA7" s="254">
        <v>811</v>
      </c>
      <c r="AB7" s="254">
        <v>809</v>
      </c>
      <c r="AC7" s="254">
        <v>807</v>
      </c>
      <c r="AD7" s="254">
        <v>805</v>
      </c>
      <c r="AE7" s="254">
        <v>803</v>
      </c>
      <c r="AF7" s="254">
        <v>801</v>
      </c>
      <c r="AG7" s="254">
        <v>800</v>
      </c>
      <c r="AH7" s="254">
        <v>799</v>
      </c>
      <c r="AI7" s="254">
        <v>798</v>
      </c>
      <c r="AJ7" s="254">
        <v>797</v>
      </c>
      <c r="AK7" s="254">
        <v>796</v>
      </c>
      <c r="AL7" s="254">
        <v>796</v>
      </c>
      <c r="AN7" s="226" t="s">
        <v>256</v>
      </c>
      <c r="AO7" s="253">
        <v>11</v>
      </c>
    </row>
    <row r="8" ht="14.25" customHeight="1" spans="1:41" x14ac:dyDescent="0.25">
      <c r="A8" s="247">
        <v>1</v>
      </c>
      <c r="B8" s="248">
        <v>5</v>
      </c>
      <c r="C8" s="254">
        <v>864</v>
      </c>
      <c r="D8" s="254">
        <v>864</v>
      </c>
      <c r="E8" s="254">
        <v>864</v>
      </c>
      <c r="F8" s="254">
        <v>863</v>
      </c>
      <c r="G8" s="254">
        <v>862</v>
      </c>
      <c r="H8" s="254">
        <v>861</v>
      </c>
      <c r="I8" s="254">
        <v>859</v>
      </c>
      <c r="J8" s="254">
        <v>857</v>
      </c>
      <c r="K8" s="254">
        <v>855</v>
      </c>
      <c r="L8" s="254">
        <v>853</v>
      </c>
      <c r="M8" s="254">
        <v>851</v>
      </c>
      <c r="N8" s="254">
        <v>848</v>
      </c>
      <c r="O8" s="254">
        <v>845</v>
      </c>
      <c r="P8" s="254">
        <v>843</v>
      </c>
      <c r="Q8" s="254">
        <v>839</v>
      </c>
      <c r="R8" s="254">
        <v>836</v>
      </c>
      <c r="S8" s="254">
        <v>833</v>
      </c>
      <c r="T8" s="254">
        <v>830</v>
      </c>
      <c r="U8" s="254">
        <v>826</v>
      </c>
      <c r="V8" s="254">
        <v>823</v>
      </c>
      <c r="W8" s="254">
        <v>820</v>
      </c>
      <c r="X8" s="254">
        <v>816</v>
      </c>
      <c r="Y8" s="254">
        <v>813</v>
      </c>
      <c r="Z8" s="254">
        <v>810</v>
      </c>
      <c r="AA8" s="254">
        <v>807</v>
      </c>
      <c r="AB8" s="254">
        <v>804</v>
      </c>
      <c r="AC8" s="254">
        <v>802</v>
      </c>
      <c r="AD8" s="254">
        <v>799</v>
      </c>
      <c r="AE8" s="254">
        <v>797</v>
      </c>
      <c r="AF8" s="254">
        <v>795</v>
      </c>
      <c r="AG8" s="254">
        <v>793</v>
      </c>
      <c r="AH8" s="254">
        <v>791</v>
      </c>
      <c r="AI8" s="254">
        <v>790</v>
      </c>
      <c r="AJ8" s="254">
        <v>789</v>
      </c>
      <c r="AK8" s="254">
        <v>788</v>
      </c>
      <c r="AL8" s="254">
        <v>788</v>
      </c>
      <c r="AN8" s="226" t="s">
        <v>257</v>
      </c>
      <c r="AO8" s="253">
        <v>10</v>
      </c>
    </row>
    <row r="9" ht="14.25" customHeight="1" spans="1:41" x14ac:dyDescent="0.25">
      <c r="A9" s="247">
        <v>1</v>
      </c>
      <c r="B9" s="248">
        <v>6</v>
      </c>
      <c r="C9" s="254">
        <v>871</v>
      </c>
      <c r="D9" s="254">
        <v>871</v>
      </c>
      <c r="E9" s="254">
        <v>870</v>
      </c>
      <c r="F9" s="254">
        <v>869</v>
      </c>
      <c r="G9" s="254">
        <v>868</v>
      </c>
      <c r="H9" s="254">
        <v>867</v>
      </c>
      <c r="I9" s="254">
        <v>865</v>
      </c>
      <c r="J9" s="254">
        <v>863</v>
      </c>
      <c r="K9" s="254">
        <v>861</v>
      </c>
      <c r="L9" s="254">
        <v>858</v>
      </c>
      <c r="M9" s="254">
        <v>855</v>
      </c>
      <c r="N9" s="254">
        <v>852</v>
      </c>
      <c r="O9" s="254">
        <v>849</v>
      </c>
      <c r="P9" s="254">
        <v>845</v>
      </c>
      <c r="Q9" s="254">
        <v>841</v>
      </c>
      <c r="R9" s="254">
        <v>838</v>
      </c>
      <c r="S9" s="254">
        <v>834</v>
      </c>
      <c r="T9" s="254">
        <v>830</v>
      </c>
      <c r="U9" s="254">
        <v>826</v>
      </c>
      <c r="V9" s="254">
        <v>822</v>
      </c>
      <c r="W9" s="254">
        <v>818</v>
      </c>
      <c r="X9" s="254">
        <v>814</v>
      </c>
      <c r="Y9" s="254">
        <v>810</v>
      </c>
      <c r="Z9" s="254">
        <v>806</v>
      </c>
      <c r="AA9" s="254">
        <v>803</v>
      </c>
      <c r="AB9" s="254">
        <v>799</v>
      </c>
      <c r="AC9" s="254">
        <v>796</v>
      </c>
      <c r="AD9" s="254">
        <v>793</v>
      </c>
      <c r="AE9" s="254">
        <v>790</v>
      </c>
      <c r="AF9" s="254">
        <v>788</v>
      </c>
      <c r="AG9" s="254">
        <v>786</v>
      </c>
      <c r="AH9" s="254">
        <v>784</v>
      </c>
      <c r="AI9" s="254">
        <v>782</v>
      </c>
      <c r="AJ9" s="254">
        <v>781</v>
      </c>
      <c r="AK9" s="254">
        <v>780</v>
      </c>
      <c r="AL9" s="254">
        <v>779</v>
      </c>
      <c r="AN9" s="226" t="s">
        <v>258</v>
      </c>
      <c r="AO9" s="253">
        <v>10</v>
      </c>
    </row>
    <row r="10" ht="14.25" customHeight="1" spans="1:41" x14ac:dyDescent="0.25">
      <c r="A10" s="247">
        <v>1</v>
      </c>
      <c r="B10" s="248">
        <v>7</v>
      </c>
      <c r="C10" s="254">
        <v>878</v>
      </c>
      <c r="D10" s="254">
        <v>877</v>
      </c>
      <c r="E10" s="254">
        <v>877</v>
      </c>
      <c r="F10" s="254">
        <v>876</v>
      </c>
      <c r="G10" s="254">
        <v>874</v>
      </c>
      <c r="H10" s="254">
        <v>873</v>
      </c>
      <c r="I10" s="254">
        <v>871</v>
      </c>
      <c r="J10" s="254">
        <v>868</v>
      </c>
      <c r="K10" s="254">
        <v>866</v>
      </c>
      <c r="L10" s="254">
        <v>862</v>
      </c>
      <c r="M10" s="254">
        <v>859</v>
      </c>
      <c r="N10" s="254">
        <v>856</v>
      </c>
      <c r="O10" s="254">
        <v>852</v>
      </c>
      <c r="P10" s="254">
        <v>848</v>
      </c>
      <c r="Q10" s="254">
        <v>843</v>
      </c>
      <c r="R10" s="254">
        <v>839</v>
      </c>
      <c r="S10" s="254">
        <v>835</v>
      </c>
      <c r="T10" s="254">
        <v>830</v>
      </c>
      <c r="U10" s="254">
        <v>825</v>
      </c>
      <c r="V10" s="254">
        <v>821</v>
      </c>
      <c r="W10" s="254">
        <v>816</v>
      </c>
      <c r="X10" s="254">
        <v>811</v>
      </c>
      <c r="Y10" s="254">
        <v>807</v>
      </c>
      <c r="Z10" s="254">
        <v>803</v>
      </c>
      <c r="AA10" s="254">
        <v>798</v>
      </c>
      <c r="AB10" s="254">
        <v>794</v>
      </c>
      <c r="AC10" s="254">
        <v>791</v>
      </c>
      <c r="AD10" s="254">
        <v>787</v>
      </c>
      <c r="AE10" s="254">
        <v>784</v>
      </c>
      <c r="AF10" s="254">
        <v>781</v>
      </c>
      <c r="AG10" s="254">
        <v>778</v>
      </c>
      <c r="AH10" s="254">
        <v>776</v>
      </c>
      <c r="AI10" s="254">
        <v>774</v>
      </c>
      <c r="AJ10" s="254">
        <v>773</v>
      </c>
      <c r="AK10" s="254">
        <v>772</v>
      </c>
      <c r="AL10" s="254">
        <v>771</v>
      </c>
      <c r="AN10" s="226" t="s">
        <v>259</v>
      </c>
      <c r="AO10" s="253">
        <v>3</v>
      </c>
    </row>
    <row r="11" ht="14.25" customHeight="1" spans="1:41" x14ac:dyDescent="0.25">
      <c r="A11" s="247">
        <v>1</v>
      </c>
      <c r="B11" s="248">
        <v>8</v>
      </c>
      <c r="C11" s="254">
        <v>884</v>
      </c>
      <c r="D11" s="254">
        <v>884</v>
      </c>
      <c r="E11" s="254">
        <v>883</v>
      </c>
      <c r="F11" s="254">
        <v>882</v>
      </c>
      <c r="G11" s="254">
        <v>881</v>
      </c>
      <c r="H11" s="254">
        <v>879</v>
      </c>
      <c r="I11" s="254">
        <v>876</v>
      </c>
      <c r="J11" s="254">
        <v>873</v>
      </c>
      <c r="K11" s="254">
        <v>870</v>
      </c>
      <c r="L11" s="254">
        <v>867</v>
      </c>
      <c r="M11" s="254">
        <v>863</v>
      </c>
      <c r="N11" s="254">
        <v>859</v>
      </c>
      <c r="O11" s="254">
        <v>855</v>
      </c>
      <c r="P11" s="254">
        <v>850</v>
      </c>
      <c r="Q11" s="254">
        <v>845</v>
      </c>
      <c r="R11" s="254">
        <v>840</v>
      </c>
      <c r="S11" s="254">
        <v>835</v>
      </c>
      <c r="T11" s="254">
        <v>830</v>
      </c>
      <c r="U11" s="254">
        <v>825</v>
      </c>
      <c r="V11" s="254">
        <v>819</v>
      </c>
      <c r="W11" s="254">
        <v>814</v>
      </c>
      <c r="X11" s="254">
        <v>809</v>
      </c>
      <c r="Y11" s="254">
        <v>804</v>
      </c>
      <c r="Z11" s="254">
        <v>799</v>
      </c>
      <c r="AA11" s="254">
        <v>794</v>
      </c>
      <c r="AB11" s="254">
        <v>789</v>
      </c>
      <c r="AC11" s="254">
        <v>785</v>
      </c>
      <c r="AD11" s="254">
        <v>781</v>
      </c>
      <c r="AE11" s="254">
        <v>777</v>
      </c>
      <c r="AF11" s="254">
        <v>774</v>
      </c>
      <c r="AG11" s="254">
        <v>771</v>
      </c>
      <c r="AH11" s="254">
        <v>768</v>
      </c>
      <c r="AI11" s="254">
        <v>766</v>
      </c>
      <c r="AJ11" s="254">
        <v>764</v>
      </c>
      <c r="AK11" s="254">
        <v>763</v>
      </c>
      <c r="AL11" s="254">
        <v>762</v>
      </c>
      <c r="AN11" s="226" t="s">
        <v>260</v>
      </c>
      <c r="AO11" s="253" t="s">
        <v>255</v>
      </c>
    </row>
    <row r="12" ht="14.25" customHeight="1" spans="1:41" x14ac:dyDescent="0.25">
      <c r="A12" s="247">
        <v>1</v>
      </c>
      <c r="B12" s="248">
        <v>9</v>
      </c>
      <c r="C12" s="254">
        <v>890</v>
      </c>
      <c r="D12" s="254">
        <v>890</v>
      </c>
      <c r="E12" s="254">
        <v>889</v>
      </c>
      <c r="F12" s="254">
        <v>888</v>
      </c>
      <c r="G12" s="254">
        <v>886</v>
      </c>
      <c r="H12" s="254">
        <v>884</v>
      </c>
      <c r="I12" s="254">
        <v>882</v>
      </c>
      <c r="J12" s="254">
        <v>878</v>
      </c>
      <c r="K12" s="254">
        <v>875</v>
      </c>
      <c r="L12" s="254">
        <v>871</v>
      </c>
      <c r="M12" s="254">
        <v>867</v>
      </c>
      <c r="N12" s="254">
        <v>862</v>
      </c>
      <c r="O12" s="254">
        <v>857</v>
      </c>
      <c r="P12" s="254">
        <v>852</v>
      </c>
      <c r="Q12" s="254">
        <v>847</v>
      </c>
      <c r="R12" s="254">
        <v>841</v>
      </c>
      <c r="S12" s="254">
        <v>836</v>
      </c>
      <c r="T12" s="254">
        <v>830</v>
      </c>
      <c r="U12" s="254">
        <v>824</v>
      </c>
      <c r="V12" s="254">
        <v>818</v>
      </c>
      <c r="W12" s="254">
        <v>812</v>
      </c>
      <c r="X12" s="254">
        <v>806</v>
      </c>
      <c r="Y12" s="254">
        <v>800</v>
      </c>
      <c r="Z12" s="254">
        <v>795</v>
      </c>
      <c r="AA12" s="254">
        <v>789</v>
      </c>
      <c r="AB12" s="254">
        <v>784</v>
      </c>
      <c r="AC12" s="254">
        <v>779</v>
      </c>
      <c r="AD12" s="254">
        <v>775</v>
      </c>
      <c r="AE12" s="254">
        <v>770</v>
      </c>
      <c r="AF12" s="254">
        <v>767</v>
      </c>
      <c r="AG12" s="254">
        <v>763</v>
      </c>
      <c r="AH12" s="254">
        <v>760</v>
      </c>
      <c r="AI12" s="254">
        <v>758</v>
      </c>
      <c r="AJ12" s="254">
        <v>756</v>
      </c>
      <c r="AK12" s="254">
        <v>755</v>
      </c>
      <c r="AL12" s="254">
        <v>754</v>
      </c>
      <c r="AN12" s="226" t="s">
        <v>261</v>
      </c>
      <c r="AO12" s="253">
        <v>2</v>
      </c>
    </row>
    <row r="13" ht="14.25" customHeight="1" spans="1:41" x14ac:dyDescent="0.25">
      <c r="A13" s="247">
        <v>1</v>
      </c>
      <c r="B13" s="248">
        <v>10</v>
      </c>
      <c r="C13" s="254">
        <v>896</v>
      </c>
      <c r="D13" s="254">
        <v>896</v>
      </c>
      <c r="E13" s="254">
        <v>895</v>
      </c>
      <c r="F13" s="254">
        <v>894</v>
      </c>
      <c r="G13" s="254">
        <v>892</v>
      </c>
      <c r="H13" s="254">
        <v>890</v>
      </c>
      <c r="I13" s="254">
        <v>887</v>
      </c>
      <c r="J13" s="254">
        <v>883</v>
      </c>
      <c r="K13" s="254">
        <v>880</v>
      </c>
      <c r="L13" s="254">
        <v>875</v>
      </c>
      <c r="M13" s="254">
        <v>871</v>
      </c>
      <c r="N13" s="254">
        <v>866</v>
      </c>
      <c r="O13" s="254">
        <v>860</v>
      </c>
      <c r="P13" s="254">
        <v>855</v>
      </c>
      <c r="Q13" s="254">
        <v>849</v>
      </c>
      <c r="R13" s="254">
        <v>842</v>
      </c>
      <c r="S13" s="254">
        <v>836</v>
      </c>
      <c r="T13" s="254">
        <v>830</v>
      </c>
      <c r="U13" s="254">
        <v>823</v>
      </c>
      <c r="V13" s="254">
        <v>817</v>
      </c>
      <c r="W13" s="254">
        <v>810</v>
      </c>
      <c r="X13" s="254">
        <v>803</v>
      </c>
      <c r="Y13" s="254">
        <v>797</v>
      </c>
      <c r="Z13" s="254">
        <v>791</v>
      </c>
      <c r="AA13" s="254">
        <v>785</v>
      </c>
      <c r="AB13" s="254">
        <v>779</v>
      </c>
      <c r="AC13" s="254">
        <v>773</v>
      </c>
      <c r="AD13" s="254">
        <v>768</v>
      </c>
      <c r="AE13" s="254">
        <v>764</v>
      </c>
      <c r="AF13" s="254">
        <v>760</v>
      </c>
      <c r="AG13" s="254">
        <v>756</v>
      </c>
      <c r="AH13" s="254">
        <v>753</v>
      </c>
      <c r="AI13" s="254">
        <v>750</v>
      </c>
      <c r="AJ13" s="254">
        <v>748</v>
      </c>
      <c r="AK13" s="254">
        <v>746</v>
      </c>
      <c r="AL13" s="254">
        <v>745</v>
      </c>
      <c r="AN13" s="226" t="s">
        <v>262</v>
      </c>
      <c r="AO13" s="253">
        <v>2</v>
      </c>
    </row>
    <row r="14" ht="14.25" customHeight="1" spans="1:41" x14ac:dyDescent="0.25">
      <c r="A14" s="247">
        <v>1</v>
      </c>
      <c r="B14" s="248">
        <v>11</v>
      </c>
      <c r="C14" s="254">
        <v>902</v>
      </c>
      <c r="D14" s="254">
        <v>902</v>
      </c>
      <c r="E14" s="254">
        <v>901</v>
      </c>
      <c r="F14" s="254">
        <v>900</v>
      </c>
      <c r="G14" s="254">
        <v>898</v>
      </c>
      <c r="H14" s="254">
        <v>895</v>
      </c>
      <c r="I14" s="254">
        <v>892</v>
      </c>
      <c r="J14" s="254">
        <v>888</v>
      </c>
      <c r="K14" s="254">
        <v>884</v>
      </c>
      <c r="L14" s="254">
        <v>879</v>
      </c>
      <c r="M14" s="254">
        <v>874</v>
      </c>
      <c r="N14" s="254">
        <v>869</v>
      </c>
      <c r="O14" s="254">
        <v>863</v>
      </c>
      <c r="P14" s="254">
        <v>857</v>
      </c>
      <c r="Q14" s="254">
        <v>850</v>
      </c>
      <c r="R14" s="254">
        <v>843</v>
      </c>
      <c r="S14" s="254">
        <v>836</v>
      </c>
      <c r="T14" s="254">
        <v>829</v>
      </c>
      <c r="U14" s="254">
        <v>822</v>
      </c>
      <c r="V14" s="254">
        <v>815</v>
      </c>
      <c r="W14" s="254">
        <v>808</v>
      </c>
      <c r="X14" s="254">
        <v>801</v>
      </c>
      <c r="Y14" s="254">
        <v>794</v>
      </c>
      <c r="Z14" s="254">
        <v>787</v>
      </c>
      <c r="AA14" s="254">
        <v>780</v>
      </c>
      <c r="AB14" s="254">
        <v>774</v>
      </c>
      <c r="AC14" s="254">
        <v>768</v>
      </c>
      <c r="AD14" s="254">
        <v>762</v>
      </c>
      <c r="AE14" s="254">
        <v>757</v>
      </c>
      <c r="AF14" s="254">
        <v>752</v>
      </c>
      <c r="AG14" s="254">
        <v>748</v>
      </c>
      <c r="AH14" s="254">
        <v>745</v>
      </c>
      <c r="AI14" s="254">
        <v>742</v>
      </c>
      <c r="AJ14" s="254">
        <v>739</v>
      </c>
      <c r="AK14" s="254">
        <v>738</v>
      </c>
      <c r="AL14" s="254">
        <v>737</v>
      </c>
      <c r="AN14" s="226" t="s">
        <v>263</v>
      </c>
      <c r="AO14" s="253" t="s">
        <v>253</v>
      </c>
    </row>
    <row r="15" ht="14.25" customHeight="1" spans="1:41" x14ac:dyDescent="0.25">
      <c r="A15" s="247">
        <v>1</v>
      </c>
      <c r="B15" s="248">
        <v>12</v>
      </c>
      <c r="C15" s="254">
        <v>908</v>
      </c>
      <c r="D15" s="254">
        <v>908</v>
      </c>
      <c r="E15" s="254">
        <v>907</v>
      </c>
      <c r="F15" s="254">
        <v>905</v>
      </c>
      <c r="G15" s="254">
        <v>903</v>
      </c>
      <c r="H15" s="254">
        <v>900</v>
      </c>
      <c r="I15" s="254">
        <v>897</v>
      </c>
      <c r="J15" s="254">
        <v>893</v>
      </c>
      <c r="K15" s="254">
        <v>888</v>
      </c>
      <c r="L15" s="254">
        <v>883</v>
      </c>
      <c r="M15" s="254">
        <v>878</v>
      </c>
      <c r="N15" s="254">
        <v>872</v>
      </c>
      <c r="O15" s="254">
        <v>865</v>
      </c>
      <c r="P15" s="254">
        <v>859</v>
      </c>
      <c r="Q15" s="254">
        <v>852</v>
      </c>
      <c r="R15" s="254">
        <v>844</v>
      </c>
      <c r="S15" s="254">
        <v>837</v>
      </c>
      <c r="T15" s="254">
        <v>829</v>
      </c>
      <c r="U15" s="254">
        <v>821</v>
      </c>
      <c r="V15" s="254">
        <v>813</v>
      </c>
      <c r="W15" s="254">
        <v>806</v>
      </c>
      <c r="X15" s="254">
        <v>798</v>
      </c>
      <c r="Y15" s="254">
        <v>790</v>
      </c>
      <c r="Z15" s="254">
        <v>783</v>
      </c>
      <c r="AA15" s="254">
        <v>775</v>
      </c>
      <c r="AB15" s="254">
        <v>769</v>
      </c>
      <c r="AC15" s="254">
        <v>762</v>
      </c>
      <c r="AD15" s="254">
        <v>756</v>
      </c>
      <c r="AE15" s="254">
        <v>750</v>
      </c>
      <c r="AF15" s="254">
        <v>745</v>
      </c>
      <c r="AG15" s="254">
        <v>741</v>
      </c>
      <c r="AH15" s="254">
        <v>737</v>
      </c>
      <c r="AI15" s="254">
        <v>734</v>
      </c>
      <c r="AJ15" s="254">
        <v>731</v>
      </c>
      <c r="AK15" s="254">
        <v>729</v>
      </c>
      <c r="AL15" s="254">
        <v>728</v>
      </c>
      <c r="AN15" s="226" t="s">
        <v>264</v>
      </c>
      <c r="AO15" s="253">
        <v>21</v>
      </c>
    </row>
    <row r="16" ht="14.25" customHeight="1" spans="1:41" x14ac:dyDescent="0.25">
      <c r="A16" s="247">
        <v>1</v>
      </c>
      <c r="B16" s="248">
        <v>13</v>
      </c>
      <c r="C16" s="254">
        <v>914</v>
      </c>
      <c r="D16" s="254">
        <v>913</v>
      </c>
      <c r="E16" s="254">
        <v>912</v>
      </c>
      <c r="F16" s="254">
        <v>910</v>
      </c>
      <c r="G16" s="254">
        <v>908</v>
      </c>
      <c r="H16" s="254">
        <v>905</v>
      </c>
      <c r="I16" s="254">
        <v>901</v>
      </c>
      <c r="J16" s="254">
        <v>897</v>
      </c>
      <c r="K16" s="254">
        <v>892</v>
      </c>
      <c r="L16" s="254">
        <v>887</v>
      </c>
      <c r="M16" s="254">
        <v>881</v>
      </c>
      <c r="N16" s="254">
        <v>875</v>
      </c>
      <c r="O16" s="254">
        <v>868</v>
      </c>
      <c r="P16" s="254">
        <v>861</v>
      </c>
      <c r="Q16" s="254">
        <v>853</v>
      </c>
      <c r="R16" s="254">
        <v>845</v>
      </c>
      <c r="S16" s="254">
        <v>837</v>
      </c>
      <c r="T16" s="254">
        <v>829</v>
      </c>
      <c r="U16" s="254">
        <v>820</v>
      </c>
      <c r="V16" s="254">
        <v>812</v>
      </c>
      <c r="W16" s="254">
        <v>803</v>
      </c>
      <c r="X16" s="254">
        <v>795</v>
      </c>
      <c r="Y16" s="254">
        <v>787</v>
      </c>
      <c r="Z16" s="254">
        <v>779</v>
      </c>
      <c r="AA16" s="254">
        <v>771</v>
      </c>
      <c r="AB16" s="254">
        <v>763</v>
      </c>
      <c r="AC16" s="254">
        <v>756</v>
      </c>
      <c r="AD16" s="254">
        <v>750</v>
      </c>
      <c r="AE16" s="254">
        <v>743</v>
      </c>
      <c r="AF16" s="254">
        <v>738</v>
      </c>
      <c r="AG16" s="254">
        <v>733</v>
      </c>
      <c r="AH16" s="254">
        <v>729</v>
      </c>
      <c r="AI16" s="254">
        <v>726</v>
      </c>
      <c r="AJ16" s="254">
        <v>723</v>
      </c>
      <c r="AK16" s="254">
        <v>721</v>
      </c>
      <c r="AL16" s="254">
        <v>720</v>
      </c>
      <c r="AN16" s="226" t="s">
        <v>265</v>
      </c>
      <c r="AO16" s="253" t="s">
        <v>266</v>
      </c>
    </row>
    <row r="17" ht="14.25" customHeight="1" spans="1:41" x14ac:dyDescent="0.25">
      <c r="A17" s="247">
        <v>1</v>
      </c>
      <c r="B17" s="248">
        <v>14</v>
      </c>
      <c r="C17" s="254">
        <v>919</v>
      </c>
      <c r="D17" s="254">
        <v>919</v>
      </c>
      <c r="E17" s="254">
        <v>917</v>
      </c>
      <c r="F17" s="254">
        <v>916</v>
      </c>
      <c r="G17" s="254">
        <v>913</v>
      </c>
      <c r="H17" s="254">
        <v>910</v>
      </c>
      <c r="I17" s="254">
        <v>906</v>
      </c>
      <c r="J17" s="254">
        <v>901</v>
      </c>
      <c r="K17" s="254">
        <v>896</v>
      </c>
      <c r="L17" s="254">
        <v>890</v>
      </c>
      <c r="M17" s="254">
        <v>884</v>
      </c>
      <c r="N17" s="254">
        <v>877</v>
      </c>
      <c r="O17" s="254">
        <v>870</v>
      </c>
      <c r="P17" s="254">
        <v>862</v>
      </c>
      <c r="Q17" s="254">
        <v>854</v>
      </c>
      <c r="R17" s="254">
        <v>846</v>
      </c>
      <c r="S17" s="254">
        <v>837</v>
      </c>
      <c r="T17" s="254">
        <v>828</v>
      </c>
      <c r="U17" s="254">
        <v>819</v>
      </c>
      <c r="V17" s="254">
        <v>810</v>
      </c>
      <c r="W17" s="254">
        <v>801</v>
      </c>
      <c r="X17" s="254">
        <v>792</v>
      </c>
      <c r="Y17" s="254">
        <v>783</v>
      </c>
      <c r="Z17" s="254">
        <v>774</v>
      </c>
      <c r="AA17" s="254">
        <v>766</v>
      </c>
      <c r="AB17" s="254">
        <v>758</v>
      </c>
      <c r="AC17" s="254">
        <v>750</v>
      </c>
      <c r="AD17" s="254">
        <v>743</v>
      </c>
      <c r="AE17" s="254">
        <v>737</v>
      </c>
      <c r="AF17" s="254">
        <v>731</v>
      </c>
      <c r="AG17" s="254">
        <v>726</v>
      </c>
      <c r="AH17" s="254">
        <v>721</v>
      </c>
      <c r="AI17" s="254">
        <v>717</v>
      </c>
      <c r="AJ17" s="254">
        <v>715</v>
      </c>
      <c r="AK17" s="254">
        <v>713</v>
      </c>
      <c r="AL17" s="254">
        <v>711</v>
      </c>
      <c r="AN17" s="226" t="s">
        <v>267</v>
      </c>
      <c r="AO17" s="253">
        <v>12</v>
      </c>
    </row>
    <row r="18" ht="14.25" customHeight="1" spans="1:41" x14ac:dyDescent="0.25">
      <c r="A18" s="247">
        <v>1</v>
      </c>
      <c r="B18" s="248">
        <v>15</v>
      </c>
      <c r="C18" s="254">
        <v>924</v>
      </c>
      <c r="D18" s="254">
        <v>924</v>
      </c>
      <c r="E18" s="254">
        <v>922</v>
      </c>
      <c r="F18" s="254">
        <v>921</v>
      </c>
      <c r="G18" s="254">
        <v>918</v>
      </c>
      <c r="H18" s="254">
        <v>914</v>
      </c>
      <c r="I18" s="254">
        <v>910</v>
      </c>
      <c r="J18" s="254">
        <v>905</v>
      </c>
      <c r="K18" s="254">
        <v>900</v>
      </c>
      <c r="L18" s="254">
        <v>894</v>
      </c>
      <c r="M18" s="254">
        <v>887</v>
      </c>
      <c r="N18" s="254">
        <v>880</v>
      </c>
      <c r="O18" s="254">
        <v>872</v>
      </c>
      <c r="P18" s="254">
        <v>864</v>
      </c>
      <c r="Q18" s="254">
        <v>855</v>
      </c>
      <c r="R18" s="254">
        <v>846</v>
      </c>
      <c r="S18" s="254">
        <v>837</v>
      </c>
      <c r="T18" s="254">
        <v>828</v>
      </c>
      <c r="U18" s="254">
        <v>818</v>
      </c>
      <c r="V18" s="254">
        <v>809</v>
      </c>
      <c r="W18" s="254">
        <v>799</v>
      </c>
      <c r="X18" s="254">
        <v>789</v>
      </c>
      <c r="Y18" s="254">
        <v>780</v>
      </c>
      <c r="Z18" s="254">
        <v>770</v>
      </c>
      <c r="AA18" s="254">
        <v>761</v>
      </c>
      <c r="AB18" s="254">
        <v>753</v>
      </c>
      <c r="AC18" s="254">
        <v>745</v>
      </c>
      <c r="AD18" s="254">
        <v>737</v>
      </c>
      <c r="AE18" s="254">
        <v>730</v>
      </c>
      <c r="AF18" s="254">
        <v>724</v>
      </c>
      <c r="AG18" s="254">
        <v>718</v>
      </c>
      <c r="AH18" s="254">
        <v>713</v>
      </c>
      <c r="AI18" s="254">
        <v>709</v>
      </c>
      <c r="AJ18" s="254">
        <v>707</v>
      </c>
      <c r="AK18" s="254">
        <v>704</v>
      </c>
      <c r="AL18" s="254">
        <v>703</v>
      </c>
      <c r="AN18" s="226" t="s">
        <v>268</v>
      </c>
      <c r="AO18" s="253" t="s">
        <v>269</v>
      </c>
    </row>
    <row r="19" ht="14.25" customHeight="1" spans="1:41" x14ac:dyDescent="0.25">
      <c r="A19" s="247">
        <v>1</v>
      </c>
      <c r="B19" s="248">
        <v>16</v>
      </c>
      <c r="C19" s="254">
        <v>929</v>
      </c>
      <c r="D19" s="254">
        <v>929</v>
      </c>
      <c r="E19" s="254">
        <v>927</v>
      </c>
      <c r="F19" s="254">
        <v>925</v>
      </c>
      <c r="G19" s="254">
        <v>922</v>
      </c>
      <c r="H19" s="254">
        <v>919</v>
      </c>
      <c r="I19" s="254">
        <v>914</v>
      </c>
      <c r="J19" s="254">
        <v>909</v>
      </c>
      <c r="K19" s="254">
        <v>903</v>
      </c>
      <c r="L19" s="254">
        <v>897</v>
      </c>
      <c r="M19" s="254">
        <v>890</v>
      </c>
      <c r="N19" s="254">
        <v>882</v>
      </c>
      <c r="O19" s="254">
        <v>874</v>
      </c>
      <c r="P19" s="254">
        <v>866</v>
      </c>
      <c r="Q19" s="254">
        <v>856</v>
      </c>
      <c r="R19" s="254">
        <v>847</v>
      </c>
      <c r="S19" s="254">
        <v>837</v>
      </c>
      <c r="T19" s="254">
        <v>827</v>
      </c>
      <c r="U19" s="254">
        <v>817</v>
      </c>
      <c r="V19" s="254">
        <v>807</v>
      </c>
      <c r="W19" s="254">
        <v>796</v>
      </c>
      <c r="X19" s="254">
        <v>786</v>
      </c>
      <c r="Y19" s="254">
        <v>776</v>
      </c>
      <c r="Z19" s="254">
        <v>766</v>
      </c>
      <c r="AA19" s="254">
        <v>757</v>
      </c>
      <c r="AB19" s="254">
        <v>747</v>
      </c>
      <c r="AC19" s="254">
        <v>739</v>
      </c>
      <c r="AD19" s="254">
        <v>731</v>
      </c>
      <c r="AE19" s="254">
        <v>723</v>
      </c>
      <c r="AF19" s="254">
        <v>716</v>
      </c>
      <c r="AG19" s="254">
        <v>711</v>
      </c>
      <c r="AH19" s="254">
        <v>706</v>
      </c>
      <c r="AI19" s="254">
        <v>702</v>
      </c>
      <c r="AJ19" s="254">
        <v>698</v>
      </c>
      <c r="AK19" s="254">
        <v>697</v>
      </c>
      <c r="AL19" s="254">
        <v>695</v>
      </c>
      <c r="AN19" s="226" t="s">
        <v>270</v>
      </c>
      <c r="AO19" s="253" t="s">
        <v>255</v>
      </c>
    </row>
    <row r="20" ht="14.25" customHeight="1" spans="1:41" x14ac:dyDescent="0.25">
      <c r="A20" s="247">
        <v>1</v>
      </c>
      <c r="B20" s="248">
        <v>17</v>
      </c>
      <c r="C20" s="254">
        <v>934</v>
      </c>
      <c r="D20" s="254">
        <v>933</v>
      </c>
      <c r="E20" s="254">
        <v>932</v>
      </c>
      <c r="F20" s="254">
        <v>930</v>
      </c>
      <c r="G20" s="254">
        <v>927</v>
      </c>
      <c r="H20" s="254">
        <v>923</v>
      </c>
      <c r="I20" s="254">
        <v>918</v>
      </c>
      <c r="J20" s="254">
        <v>913</v>
      </c>
      <c r="K20" s="254">
        <v>907</v>
      </c>
      <c r="L20" s="254">
        <v>900</v>
      </c>
      <c r="M20" s="254">
        <v>893</v>
      </c>
      <c r="N20" s="254">
        <v>885</v>
      </c>
      <c r="O20" s="254">
        <v>876</v>
      </c>
      <c r="P20" s="254">
        <v>867</v>
      </c>
      <c r="Q20" s="254">
        <v>857</v>
      </c>
      <c r="R20" s="254">
        <v>848</v>
      </c>
      <c r="S20" s="254">
        <v>837</v>
      </c>
      <c r="T20" s="254">
        <v>827</v>
      </c>
      <c r="U20" s="254">
        <v>816</v>
      </c>
      <c r="V20" s="254">
        <v>805</v>
      </c>
      <c r="W20" s="254">
        <v>794</v>
      </c>
      <c r="X20" s="254">
        <v>783</v>
      </c>
      <c r="Y20" s="254">
        <v>773</v>
      </c>
      <c r="Z20" s="254">
        <v>762</v>
      </c>
      <c r="AA20" s="254">
        <v>752</v>
      </c>
      <c r="AB20" s="254">
        <v>742</v>
      </c>
      <c r="AC20" s="254">
        <v>733</v>
      </c>
      <c r="AD20" s="254">
        <v>724</v>
      </c>
      <c r="AE20" s="254">
        <v>716</v>
      </c>
      <c r="AF20" s="254">
        <v>709</v>
      </c>
      <c r="AG20" s="254">
        <v>703</v>
      </c>
      <c r="AH20" s="254">
        <v>698</v>
      </c>
      <c r="AI20" s="254">
        <v>694</v>
      </c>
      <c r="AJ20" s="254">
        <v>691</v>
      </c>
      <c r="AK20" s="254">
        <v>688</v>
      </c>
      <c r="AL20" s="254">
        <v>687</v>
      </c>
      <c r="AN20" s="226" t="s">
        <v>271</v>
      </c>
      <c r="AO20" s="253" t="s">
        <v>272</v>
      </c>
    </row>
    <row r="21" ht="14.25" customHeight="1" spans="1:41" x14ac:dyDescent="0.25">
      <c r="A21" s="247">
        <v>1</v>
      </c>
      <c r="B21" s="248">
        <v>18</v>
      </c>
      <c r="C21" s="254">
        <v>938</v>
      </c>
      <c r="D21" s="254">
        <v>938</v>
      </c>
      <c r="E21" s="254">
        <v>936</v>
      </c>
      <c r="F21" s="254">
        <v>934</v>
      </c>
      <c r="G21" s="254">
        <v>931</v>
      </c>
      <c r="H21" s="254">
        <v>927</v>
      </c>
      <c r="I21" s="254">
        <v>922</v>
      </c>
      <c r="J21" s="254">
        <v>917</v>
      </c>
      <c r="K21" s="254">
        <v>910</v>
      </c>
      <c r="L21" s="254">
        <v>903</v>
      </c>
      <c r="M21" s="254">
        <v>895</v>
      </c>
      <c r="N21" s="254">
        <v>887</v>
      </c>
      <c r="O21" s="254">
        <v>878</v>
      </c>
      <c r="P21" s="254">
        <v>868</v>
      </c>
      <c r="Q21" s="254">
        <v>858</v>
      </c>
      <c r="R21" s="254">
        <v>848</v>
      </c>
      <c r="S21" s="254">
        <v>837</v>
      </c>
      <c r="T21" s="254">
        <v>826</v>
      </c>
      <c r="U21" s="254">
        <v>815</v>
      </c>
      <c r="V21" s="254">
        <v>803</v>
      </c>
      <c r="W21" s="254">
        <v>792</v>
      </c>
      <c r="X21" s="254">
        <v>780</v>
      </c>
      <c r="Y21" s="254">
        <v>769</v>
      </c>
      <c r="Z21" s="254">
        <v>758</v>
      </c>
      <c r="AA21" s="254">
        <v>747</v>
      </c>
      <c r="AB21" s="254">
        <v>737</v>
      </c>
      <c r="AC21" s="254">
        <v>727</v>
      </c>
      <c r="AD21" s="254">
        <v>718</v>
      </c>
      <c r="AE21" s="254">
        <v>710</v>
      </c>
      <c r="AF21" s="254">
        <v>702</v>
      </c>
      <c r="AG21" s="254">
        <v>696</v>
      </c>
      <c r="AH21" s="254">
        <v>690</v>
      </c>
      <c r="AI21" s="254">
        <v>686</v>
      </c>
      <c r="AJ21" s="254">
        <v>683</v>
      </c>
      <c r="AK21" s="254">
        <v>680</v>
      </c>
      <c r="AL21" s="254">
        <v>679</v>
      </c>
      <c r="AN21" s="226" t="s">
        <v>273</v>
      </c>
      <c r="AO21" s="253" t="s">
        <v>272</v>
      </c>
    </row>
    <row r="22" ht="14.25" customHeight="1" spans="1:41" x14ac:dyDescent="0.25">
      <c r="A22" s="247">
        <v>1</v>
      </c>
      <c r="B22" s="248">
        <v>19</v>
      </c>
      <c r="C22" s="254">
        <v>943</v>
      </c>
      <c r="D22" s="254">
        <v>942</v>
      </c>
      <c r="E22" s="254">
        <v>941</v>
      </c>
      <c r="F22" s="254">
        <v>938</v>
      </c>
      <c r="G22" s="254">
        <v>935</v>
      </c>
      <c r="H22" s="254">
        <v>931</v>
      </c>
      <c r="I22" s="254">
        <v>926</v>
      </c>
      <c r="J22" s="254">
        <v>920</v>
      </c>
      <c r="K22" s="254">
        <v>913</v>
      </c>
      <c r="L22" s="254">
        <v>906</v>
      </c>
      <c r="M22" s="254">
        <v>898</v>
      </c>
      <c r="N22" s="254">
        <v>889</v>
      </c>
      <c r="O22" s="254">
        <v>879</v>
      </c>
      <c r="P22" s="254">
        <v>870</v>
      </c>
      <c r="Q22" s="254">
        <v>859</v>
      </c>
      <c r="R22" s="254">
        <v>848</v>
      </c>
      <c r="S22" s="254">
        <v>837</v>
      </c>
      <c r="T22" s="254">
        <v>825</v>
      </c>
      <c r="U22" s="254">
        <v>813</v>
      </c>
      <c r="V22" s="254">
        <v>802</v>
      </c>
      <c r="W22" s="254">
        <v>790</v>
      </c>
      <c r="X22" s="254">
        <v>777</v>
      </c>
      <c r="Y22" s="254">
        <v>766</v>
      </c>
      <c r="Z22" s="254">
        <v>754</v>
      </c>
      <c r="AA22" s="254">
        <v>742</v>
      </c>
      <c r="AB22" s="254">
        <v>732</v>
      </c>
      <c r="AC22" s="254">
        <v>721</v>
      </c>
      <c r="AD22" s="254">
        <v>712</v>
      </c>
      <c r="AE22" s="254">
        <v>703</v>
      </c>
      <c r="AF22" s="254">
        <v>695</v>
      </c>
      <c r="AG22" s="254">
        <v>688</v>
      </c>
      <c r="AH22" s="254">
        <v>683</v>
      </c>
      <c r="AI22" s="254">
        <v>678</v>
      </c>
      <c r="AJ22" s="254">
        <v>675</v>
      </c>
      <c r="AK22" s="254">
        <v>672</v>
      </c>
      <c r="AL22" s="254">
        <v>671</v>
      </c>
      <c r="AN22" s="226" t="s">
        <v>274</v>
      </c>
      <c r="AO22" s="253" t="s">
        <v>272</v>
      </c>
    </row>
    <row r="23" ht="14.25" customHeight="1" spans="1:41" x14ac:dyDescent="0.25">
      <c r="A23" s="247">
        <v>1</v>
      </c>
      <c r="B23" s="248">
        <v>20</v>
      </c>
      <c r="C23" s="254">
        <v>947</v>
      </c>
      <c r="D23" s="254">
        <v>946</v>
      </c>
      <c r="E23" s="254">
        <v>945</v>
      </c>
      <c r="F23" s="254">
        <v>942</v>
      </c>
      <c r="G23" s="254">
        <v>939</v>
      </c>
      <c r="H23" s="254">
        <v>935</v>
      </c>
      <c r="I23" s="254">
        <v>929</v>
      </c>
      <c r="J23" s="254">
        <v>923</v>
      </c>
      <c r="K23" s="254">
        <v>916</v>
      </c>
      <c r="L23" s="254">
        <v>908</v>
      </c>
      <c r="M23" s="254">
        <v>900</v>
      </c>
      <c r="N23" s="254">
        <v>891</v>
      </c>
      <c r="O23" s="254">
        <v>881</v>
      </c>
      <c r="P23" s="254">
        <v>870</v>
      </c>
      <c r="Q23" s="254">
        <v>859</v>
      </c>
      <c r="R23" s="254">
        <v>848</v>
      </c>
      <c r="S23" s="254">
        <v>836</v>
      </c>
      <c r="T23" s="254">
        <v>824</v>
      </c>
      <c r="U23" s="254">
        <v>812</v>
      </c>
      <c r="V23" s="254">
        <v>799</v>
      </c>
      <c r="W23" s="254">
        <v>787</v>
      </c>
      <c r="X23" s="254">
        <v>774</v>
      </c>
      <c r="Y23" s="254">
        <v>762</v>
      </c>
      <c r="Z23" s="254">
        <v>750</v>
      </c>
      <c r="AA23" s="254">
        <v>738</v>
      </c>
      <c r="AB23" s="254">
        <v>726</v>
      </c>
      <c r="AC23" s="254">
        <v>716</v>
      </c>
      <c r="AD23" s="254">
        <v>705</v>
      </c>
      <c r="AE23" s="254">
        <v>696</v>
      </c>
      <c r="AF23" s="254">
        <v>688</v>
      </c>
      <c r="AG23" s="254">
        <v>681</v>
      </c>
      <c r="AH23" s="254">
        <v>675</v>
      </c>
      <c r="AI23" s="254">
        <v>671</v>
      </c>
      <c r="AJ23" s="254">
        <v>667</v>
      </c>
      <c r="AK23" s="254">
        <v>664</v>
      </c>
      <c r="AL23" s="254">
        <v>663</v>
      </c>
      <c r="AN23" s="226" t="s">
        <v>275</v>
      </c>
      <c r="AO23" s="253" t="s">
        <v>272</v>
      </c>
    </row>
    <row r="24" ht="14.25" customHeight="1" spans="1:41" x14ac:dyDescent="0.25">
      <c r="A24" s="247">
        <v>1</v>
      </c>
      <c r="B24" s="248">
        <v>21</v>
      </c>
      <c r="C24" s="254">
        <v>951</v>
      </c>
      <c r="D24" s="254">
        <v>950</v>
      </c>
      <c r="E24" s="254">
        <v>949</v>
      </c>
      <c r="F24" s="254">
        <v>946</v>
      </c>
      <c r="G24" s="254">
        <v>943</v>
      </c>
      <c r="H24" s="254">
        <v>938</v>
      </c>
      <c r="I24" s="254">
        <v>933</v>
      </c>
      <c r="J24" s="254">
        <v>926</v>
      </c>
      <c r="K24" s="254">
        <v>919</v>
      </c>
      <c r="L24" s="254">
        <v>911</v>
      </c>
      <c r="M24" s="254">
        <v>902</v>
      </c>
      <c r="N24" s="254">
        <v>893</v>
      </c>
      <c r="O24" s="254">
        <v>882</v>
      </c>
      <c r="P24" s="254">
        <v>871</v>
      </c>
      <c r="Q24" s="254">
        <v>860</v>
      </c>
      <c r="R24" s="254">
        <v>848</v>
      </c>
      <c r="S24" s="254">
        <v>836</v>
      </c>
      <c r="T24" s="254">
        <v>823</v>
      </c>
      <c r="U24" s="254">
        <v>811</v>
      </c>
      <c r="V24" s="254">
        <v>798</v>
      </c>
      <c r="W24" s="254">
        <v>784</v>
      </c>
      <c r="X24" s="254">
        <v>771</v>
      </c>
      <c r="Y24" s="254">
        <v>758</v>
      </c>
      <c r="Z24" s="254">
        <v>745</v>
      </c>
      <c r="AA24" s="254">
        <v>733</v>
      </c>
      <c r="AB24" s="254">
        <v>721</v>
      </c>
      <c r="AC24" s="254">
        <v>710</v>
      </c>
      <c r="AD24" s="254">
        <v>699</v>
      </c>
      <c r="AE24" s="254">
        <v>690</v>
      </c>
      <c r="AF24" s="254">
        <v>681</v>
      </c>
      <c r="AG24" s="254">
        <v>674</v>
      </c>
      <c r="AH24" s="254">
        <v>668</v>
      </c>
      <c r="AI24" s="254">
        <v>663</v>
      </c>
      <c r="AJ24" s="254">
        <v>659</v>
      </c>
      <c r="AK24" s="254">
        <v>657</v>
      </c>
      <c r="AL24" s="254">
        <v>655</v>
      </c>
      <c r="AN24" s="226" t="s">
        <v>276</v>
      </c>
      <c r="AO24" s="253">
        <v>12</v>
      </c>
    </row>
    <row r="25" ht="14.25" customHeight="1" spans="1:41" x14ac:dyDescent="0.25">
      <c r="A25" s="247">
        <v>1</v>
      </c>
      <c r="B25" s="248">
        <v>22</v>
      </c>
      <c r="C25" s="254">
        <v>954</v>
      </c>
      <c r="D25" s="254">
        <v>954</v>
      </c>
      <c r="E25" s="254">
        <v>952</v>
      </c>
      <c r="F25" s="254">
        <v>950</v>
      </c>
      <c r="G25" s="254">
        <v>946</v>
      </c>
      <c r="H25" s="254">
        <v>941</v>
      </c>
      <c r="I25" s="254">
        <v>936</v>
      </c>
      <c r="J25" s="254">
        <v>929</v>
      </c>
      <c r="K25" s="254">
        <v>922</v>
      </c>
      <c r="L25" s="254">
        <v>913</v>
      </c>
      <c r="M25" s="254">
        <v>904</v>
      </c>
      <c r="N25" s="254">
        <v>894</v>
      </c>
      <c r="O25" s="254">
        <v>883</v>
      </c>
      <c r="P25" s="254">
        <v>872</v>
      </c>
      <c r="Q25" s="254">
        <v>860</v>
      </c>
      <c r="R25" s="254">
        <v>848</v>
      </c>
      <c r="S25" s="254">
        <v>835</v>
      </c>
      <c r="T25" s="254">
        <v>822</v>
      </c>
      <c r="U25" s="254">
        <v>809</v>
      </c>
      <c r="V25" s="254">
        <v>795</v>
      </c>
      <c r="W25" s="254">
        <v>782</v>
      </c>
      <c r="X25" s="254">
        <v>768</v>
      </c>
      <c r="Y25" s="254">
        <v>755</v>
      </c>
      <c r="Z25" s="254">
        <v>742</v>
      </c>
      <c r="AA25" s="254">
        <v>729</v>
      </c>
      <c r="AB25" s="254">
        <v>716</v>
      </c>
      <c r="AC25" s="254">
        <v>704</v>
      </c>
      <c r="AD25" s="254">
        <v>693</v>
      </c>
      <c r="AE25" s="254">
        <v>683</v>
      </c>
      <c r="AF25" s="254">
        <v>674</v>
      </c>
      <c r="AG25" s="254">
        <v>667</v>
      </c>
      <c r="AH25" s="254">
        <v>660</v>
      </c>
      <c r="AI25" s="254">
        <v>655</v>
      </c>
      <c r="AJ25" s="254">
        <v>651</v>
      </c>
      <c r="AK25" s="254">
        <v>648</v>
      </c>
      <c r="AL25" s="254">
        <v>646</v>
      </c>
      <c r="AN25" s="226" t="s">
        <v>277</v>
      </c>
      <c r="AO25" s="253">
        <v>1</v>
      </c>
    </row>
    <row r="26" ht="14.25" customHeight="1" spans="1:41" x14ac:dyDescent="0.25">
      <c r="A26" s="247">
        <v>1</v>
      </c>
      <c r="B26" s="248">
        <v>23</v>
      </c>
      <c r="C26" s="254">
        <v>958</v>
      </c>
      <c r="D26" s="254">
        <v>957</v>
      </c>
      <c r="E26" s="254">
        <v>956</v>
      </c>
      <c r="F26" s="254">
        <v>953</v>
      </c>
      <c r="G26" s="254">
        <v>949</v>
      </c>
      <c r="H26" s="254">
        <v>944</v>
      </c>
      <c r="I26" s="254">
        <v>939</v>
      </c>
      <c r="J26" s="254">
        <v>932</v>
      </c>
      <c r="K26" s="254">
        <v>924</v>
      </c>
      <c r="L26" s="254">
        <v>915</v>
      </c>
      <c r="M26" s="254">
        <v>906</v>
      </c>
      <c r="N26" s="254">
        <v>896</v>
      </c>
      <c r="O26" s="254">
        <v>885</v>
      </c>
      <c r="P26" s="254">
        <v>873</v>
      </c>
      <c r="Q26" s="254">
        <v>861</v>
      </c>
      <c r="R26" s="254">
        <v>848</v>
      </c>
      <c r="S26" s="254">
        <v>835</v>
      </c>
      <c r="T26" s="254">
        <v>821</v>
      </c>
      <c r="U26" s="254">
        <v>807</v>
      </c>
      <c r="V26" s="254">
        <v>794</v>
      </c>
      <c r="W26" s="254">
        <v>779</v>
      </c>
      <c r="X26" s="254">
        <v>765</v>
      </c>
      <c r="Y26" s="254">
        <v>751</v>
      </c>
      <c r="Z26" s="254">
        <v>737</v>
      </c>
      <c r="AA26" s="254">
        <v>724</v>
      </c>
      <c r="AB26" s="254">
        <v>711</v>
      </c>
      <c r="AC26" s="254">
        <v>698</v>
      </c>
      <c r="AD26" s="254">
        <v>687</v>
      </c>
      <c r="AE26" s="254">
        <v>676</v>
      </c>
      <c r="AF26" s="254">
        <v>667</v>
      </c>
      <c r="AG26" s="254">
        <v>659</v>
      </c>
      <c r="AH26" s="254">
        <v>653</v>
      </c>
      <c r="AI26" s="254">
        <v>648</v>
      </c>
      <c r="AJ26" s="254">
        <v>643</v>
      </c>
      <c r="AK26" s="254">
        <v>640</v>
      </c>
      <c r="AL26" s="254">
        <v>638</v>
      </c>
      <c r="AN26" s="226" t="s">
        <v>278</v>
      </c>
      <c r="AO26" s="253">
        <v>1</v>
      </c>
    </row>
    <row r="27" ht="14.25" customHeight="1" spans="1:41" x14ac:dyDescent="0.25">
      <c r="A27" s="247">
        <v>1</v>
      </c>
      <c r="B27" s="248">
        <v>24</v>
      </c>
      <c r="C27" s="254">
        <v>961</v>
      </c>
      <c r="D27" s="254">
        <v>961</v>
      </c>
      <c r="E27" s="254">
        <v>959</v>
      </c>
      <c r="F27" s="254">
        <v>956</v>
      </c>
      <c r="G27" s="254">
        <v>952</v>
      </c>
      <c r="H27" s="254">
        <v>947</v>
      </c>
      <c r="I27" s="254">
        <v>941</v>
      </c>
      <c r="J27" s="254">
        <v>934</v>
      </c>
      <c r="K27" s="254">
        <v>926</v>
      </c>
      <c r="L27" s="254">
        <v>917</v>
      </c>
      <c r="M27" s="254">
        <v>907</v>
      </c>
      <c r="N27" s="254">
        <v>897</v>
      </c>
      <c r="O27" s="254">
        <v>886</v>
      </c>
      <c r="P27" s="254">
        <v>873</v>
      </c>
      <c r="Q27" s="254">
        <v>861</v>
      </c>
      <c r="R27" s="254">
        <v>848</v>
      </c>
      <c r="S27" s="254">
        <v>834</v>
      </c>
      <c r="T27" s="254">
        <v>820</v>
      </c>
      <c r="U27" s="254">
        <v>806</v>
      </c>
      <c r="V27" s="254">
        <v>791</v>
      </c>
      <c r="W27" s="254">
        <v>777</v>
      </c>
      <c r="X27" s="254">
        <v>762</v>
      </c>
      <c r="Y27" s="254">
        <v>748</v>
      </c>
      <c r="Z27" s="254">
        <v>733</v>
      </c>
      <c r="AA27" s="254">
        <v>719</v>
      </c>
      <c r="AB27" s="254">
        <v>706</v>
      </c>
      <c r="AC27" s="254">
        <v>693</v>
      </c>
      <c r="AD27" s="254">
        <v>681</v>
      </c>
      <c r="AE27" s="254">
        <v>670</v>
      </c>
      <c r="AF27" s="254">
        <v>660</v>
      </c>
      <c r="AG27" s="254">
        <v>652</v>
      </c>
      <c r="AH27" s="254">
        <v>645</v>
      </c>
      <c r="AI27" s="254">
        <v>640</v>
      </c>
      <c r="AJ27" s="254">
        <v>635</v>
      </c>
      <c r="AK27" s="254">
        <v>632</v>
      </c>
      <c r="AL27" s="254">
        <v>630</v>
      </c>
      <c r="AN27" s="226" t="s">
        <v>279</v>
      </c>
      <c r="AO27" s="253">
        <v>1</v>
      </c>
    </row>
    <row r="28" ht="14.25" customHeight="1" spans="1:41" x14ac:dyDescent="0.25">
      <c r="A28" s="247">
        <v>1</v>
      </c>
      <c r="B28" s="248">
        <v>25</v>
      </c>
      <c r="C28" s="254">
        <v>964</v>
      </c>
      <c r="D28" s="254">
        <v>964</v>
      </c>
      <c r="E28" s="254">
        <v>962</v>
      </c>
      <c r="F28" s="254">
        <v>959</v>
      </c>
      <c r="G28" s="254">
        <v>955</v>
      </c>
      <c r="H28" s="254">
        <v>950</v>
      </c>
      <c r="I28" s="254">
        <v>944</v>
      </c>
      <c r="J28" s="254">
        <v>937</v>
      </c>
      <c r="K28" s="254">
        <v>928</v>
      </c>
      <c r="L28" s="254">
        <v>919</v>
      </c>
      <c r="M28" s="254">
        <v>909</v>
      </c>
      <c r="N28" s="254">
        <v>898</v>
      </c>
      <c r="O28" s="254">
        <v>886</v>
      </c>
      <c r="P28" s="254">
        <v>874</v>
      </c>
      <c r="Q28" s="254">
        <v>861</v>
      </c>
      <c r="R28" s="254">
        <v>847</v>
      </c>
      <c r="S28" s="254">
        <v>833</v>
      </c>
      <c r="T28" s="254">
        <v>819</v>
      </c>
      <c r="U28" s="254">
        <v>804</v>
      </c>
      <c r="V28" s="254">
        <v>789</v>
      </c>
      <c r="W28" s="254">
        <v>774</v>
      </c>
      <c r="X28" s="254">
        <v>759</v>
      </c>
      <c r="Y28" s="254">
        <v>744</v>
      </c>
      <c r="Z28" s="254">
        <v>729</v>
      </c>
      <c r="AA28" s="254">
        <v>714</v>
      </c>
      <c r="AB28" s="254">
        <v>700</v>
      </c>
      <c r="AC28" s="254">
        <v>687</v>
      </c>
      <c r="AD28" s="254">
        <v>675</v>
      </c>
      <c r="AE28" s="254">
        <v>663</v>
      </c>
      <c r="AF28" s="254">
        <v>653</v>
      </c>
      <c r="AG28" s="254">
        <v>645</v>
      </c>
      <c r="AH28" s="254">
        <v>638</v>
      </c>
      <c r="AI28" s="254">
        <v>632</v>
      </c>
      <c r="AJ28" s="254">
        <v>627</v>
      </c>
      <c r="AK28" s="254">
        <v>623</v>
      </c>
      <c r="AL28" s="254">
        <v>621</v>
      </c>
      <c r="AN28" s="226" t="s">
        <v>280</v>
      </c>
      <c r="AO28" s="253">
        <v>12</v>
      </c>
    </row>
    <row r="29" ht="14.25" customHeight="1" spans="1:41" x14ac:dyDescent="0.25">
      <c r="A29" s="247">
        <v>1</v>
      </c>
      <c r="B29" s="248">
        <v>26</v>
      </c>
      <c r="C29" s="254">
        <v>967</v>
      </c>
      <c r="D29" s="254">
        <v>967</v>
      </c>
      <c r="E29" s="254">
        <v>965</v>
      </c>
      <c r="F29" s="254">
        <v>962</v>
      </c>
      <c r="G29" s="254">
        <v>958</v>
      </c>
      <c r="H29" s="254">
        <v>953</v>
      </c>
      <c r="I29" s="254">
        <v>946</v>
      </c>
      <c r="J29" s="254">
        <v>939</v>
      </c>
      <c r="K29" s="254">
        <v>930</v>
      </c>
      <c r="L29" s="254">
        <v>921</v>
      </c>
      <c r="M29" s="254">
        <v>910</v>
      </c>
      <c r="N29" s="254">
        <v>899</v>
      </c>
      <c r="O29" s="254">
        <v>887</v>
      </c>
      <c r="P29" s="254">
        <v>874</v>
      </c>
      <c r="Q29" s="254">
        <v>861</v>
      </c>
      <c r="R29" s="254">
        <v>847</v>
      </c>
      <c r="S29" s="254">
        <v>833</v>
      </c>
      <c r="T29" s="254">
        <v>818</v>
      </c>
      <c r="U29" s="254">
        <v>802</v>
      </c>
      <c r="V29" s="254">
        <v>787</v>
      </c>
      <c r="W29" s="254">
        <v>772</v>
      </c>
      <c r="X29" s="254">
        <v>756</v>
      </c>
      <c r="Y29" s="254">
        <v>740</v>
      </c>
      <c r="Z29" s="254">
        <v>725</v>
      </c>
      <c r="AA29" s="254">
        <v>710</v>
      </c>
      <c r="AB29" s="254">
        <v>695</v>
      </c>
      <c r="AC29" s="254">
        <v>682</v>
      </c>
      <c r="AD29" s="254">
        <v>668</v>
      </c>
      <c r="AE29" s="254">
        <v>657</v>
      </c>
      <c r="AF29" s="254">
        <v>646</v>
      </c>
      <c r="AG29" s="254">
        <v>638</v>
      </c>
      <c r="AH29" s="254">
        <v>630</v>
      </c>
      <c r="AI29" s="254">
        <v>624</v>
      </c>
      <c r="AJ29" s="254">
        <v>619</v>
      </c>
      <c r="AK29" s="254">
        <v>615</v>
      </c>
      <c r="AL29" s="254">
        <v>614</v>
      </c>
      <c r="AN29" s="226" t="s">
        <v>56</v>
      </c>
      <c r="AO29" s="253">
        <v>1</v>
      </c>
    </row>
    <row r="30" ht="14.25" customHeight="1" spans="1:41" x14ac:dyDescent="0.25">
      <c r="A30" s="247">
        <v>1</v>
      </c>
      <c r="B30" s="248">
        <v>27</v>
      </c>
      <c r="C30" s="254">
        <v>970</v>
      </c>
      <c r="D30" s="254">
        <v>969</v>
      </c>
      <c r="E30" s="254">
        <v>968</v>
      </c>
      <c r="F30" s="254">
        <v>965</v>
      </c>
      <c r="G30" s="254">
        <v>960</v>
      </c>
      <c r="H30" s="254">
        <v>955</v>
      </c>
      <c r="I30" s="254">
        <v>948</v>
      </c>
      <c r="J30" s="254">
        <v>941</v>
      </c>
      <c r="K30" s="254">
        <v>932</v>
      </c>
      <c r="L30" s="254">
        <v>922</v>
      </c>
      <c r="M30" s="254">
        <v>911</v>
      </c>
      <c r="N30" s="254">
        <v>900</v>
      </c>
      <c r="O30" s="254">
        <v>887</v>
      </c>
      <c r="P30" s="254">
        <v>874</v>
      </c>
      <c r="Q30" s="254">
        <v>861</v>
      </c>
      <c r="R30" s="254">
        <v>846</v>
      </c>
      <c r="S30" s="254">
        <v>831</v>
      </c>
      <c r="T30" s="254">
        <v>816</v>
      </c>
      <c r="U30" s="254">
        <v>801</v>
      </c>
      <c r="V30" s="254">
        <v>785</v>
      </c>
      <c r="W30" s="254">
        <v>769</v>
      </c>
      <c r="X30" s="254">
        <v>752</v>
      </c>
      <c r="Y30" s="254">
        <v>737</v>
      </c>
      <c r="Z30" s="254">
        <v>721</v>
      </c>
      <c r="AA30" s="254">
        <v>705</v>
      </c>
      <c r="AB30" s="254">
        <v>690</v>
      </c>
      <c r="AC30" s="254">
        <v>676</v>
      </c>
      <c r="AD30" s="254">
        <v>662</v>
      </c>
      <c r="AE30" s="254">
        <v>650</v>
      </c>
      <c r="AF30" s="254">
        <v>640</v>
      </c>
      <c r="AG30" s="254">
        <v>630</v>
      </c>
      <c r="AH30" s="254">
        <v>623</v>
      </c>
      <c r="AI30" s="254">
        <v>616</v>
      </c>
      <c r="AJ30" s="254">
        <v>611</v>
      </c>
      <c r="AK30" s="254">
        <v>608</v>
      </c>
      <c r="AL30" s="254">
        <v>605</v>
      </c>
      <c r="AN30" s="226" t="s">
        <v>281</v>
      </c>
      <c r="AO30" s="253">
        <v>2</v>
      </c>
    </row>
    <row r="31" ht="14.25" customHeight="1" spans="1:41" x14ac:dyDescent="0.25">
      <c r="A31" s="247">
        <v>1</v>
      </c>
      <c r="B31" s="248">
        <v>28</v>
      </c>
      <c r="C31" s="254">
        <v>972</v>
      </c>
      <c r="D31" s="254">
        <v>972</v>
      </c>
      <c r="E31" s="254">
        <v>970</v>
      </c>
      <c r="F31" s="254">
        <v>967</v>
      </c>
      <c r="G31" s="254">
        <v>962</v>
      </c>
      <c r="H31" s="254">
        <v>957</v>
      </c>
      <c r="I31" s="254">
        <v>950</v>
      </c>
      <c r="J31" s="254">
        <v>942</v>
      </c>
      <c r="K31" s="254">
        <v>933</v>
      </c>
      <c r="L31" s="254">
        <v>923</v>
      </c>
      <c r="M31" s="254">
        <v>912</v>
      </c>
      <c r="N31" s="254">
        <v>900</v>
      </c>
      <c r="O31" s="254">
        <v>888</v>
      </c>
      <c r="P31" s="254">
        <v>874</v>
      </c>
      <c r="Q31" s="254">
        <v>860</v>
      </c>
      <c r="R31" s="254">
        <v>845</v>
      </c>
      <c r="S31" s="254">
        <v>830</v>
      </c>
      <c r="T31" s="254">
        <v>815</v>
      </c>
      <c r="U31" s="254">
        <v>799</v>
      </c>
      <c r="V31" s="254">
        <v>782</v>
      </c>
      <c r="W31" s="254">
        <v>766</v>
      </c>
      <c r="X31" s="254">
        <v>749</v>
      </c>
      <c r="Y31" s="254">
        <v>733</v>
      </c>
      <c r="Z31" s="254">
        <v>717</v>
      </c>
      <c r="AA31" s="254">
        <v>701</v>
      </c>
      <c r="AB31" s="254">
        <v>685</v>
      </c>
      <c r="AC31" s="254">
        <v>670</v>
      </c>
      <c r="AD31" s="254">
        <v>656</v>
      </c>
      <c r="AE31" s="254">
        <v>644</v>
      </c>
      <c r="AF31" s="254">
        <v>633</v>
      </c>
      <c r="AG31" s="254">
        <v>623</v>
      </c>
      <c r="AH31" s="254">
        <v>615</v>
      </c>
      <c r="AI31" s="254">
        <v>608</v>
      </c>
      <c r="AJ31" s="254">
        <v>603</v>
      </c>
      <c r="AK31" s="254">
        <v>599</v>
      </c>
      <c r="AL31" s="254">
        <v>597</v>
      </c>
      <c r="AN31" s="226" t="s">
        <v>282</v>
      </c>
      <c r="AO31" s="253">
        <v>6</v>
      </c>
    </row>
    <row r="32" ht="14.25" customHeight="1" spans="1:41" x14ac:dyDescent="0.25">
      <c r="A32" s="247">
        <v>1</v>
      </c>
      <c r="B32" s="248">
        <v>29</v>
      </c>
      <c r="C32" s="254">
        <v>975</v>
      </c>
      <c r="D32" s="254">
        <v>974</v>
      </c>
      <c r="E32" s="254">
        <v>972</v>
      </c>
      <c r="F32" s="254">
        <v>969</v>
      </c>
      <c r="G32" s="254">
        <v>964</v>
      </c>
      <c r="H32" s="254">
        <v>959</v>
      </c>
      <c r="I32" s="254">
        <v>952</v>
      </c>
      <c r="J32" s="254">
        <v>944</v>
      </c>
      <c r="K32" s="254">
        <v>935</v>
      </c>
      <c r="L32" s="254">
        <v>924</v>
      </c>
      <c r="M32" s="254">
        <v>913</v>
      </c>
      <c r="N32" s="254">
        <v>901</v>
      </c>
      <c r="O32" s="254">
        <v>888</v>
      </c>
      <c r="P32" s="254">
        <v>874</v>
      </c>
      <c r="Q32" s="254">
        <v>860</v>
      </c>
      <c r="R32" s="254">
        <v>845</v>
      </c>
      <c r="S32" s="254">
        <v>829</v>
      </c>
      <c r="T32" s="254">
        <v>813</v>
      </c>
      <c r="U32" s="254">
        <v>797</v>
      </c>
      <c r="V32" s="254">
        <v>780</v>
      </c>
      <c r="W32" s="254">
        <v>763</v>
      </c>
      <c r="X32" s="254">
        <v>746</v>
      </c>
      <c r="Y32" s="254">
        <v>729</v>
      </c>
      <c r="Z32" s="254">
        <v>712</v>
      </c>
      <c r="AA32" s="254">
        <v>696</v>
      </c>
      <c r="AB32" s="254">
        <v>680</v>
      </c>
      <c r="AC32" s="254">
        <v>665</v>
      </c>
      <c r="AD32" s="254">
        <v>651</v>
      </c>
      <c r="AE32" s="254">
        <v>637</v>
      </c>
      <c r="AF32" s="254">
        <v>626</v>
      </c>
      <c r="AG32" s="254">
        <v>616</v>
      </c>
      <c r="AH32" s="254">
        <v>608</v>
      </c>
      <c r="AI32" s="254">
        <v>600</v>
      </c>
      <c r="AJ32" s="254">
        <v>595</v>
      </c>
      <c r="AK32" s="254">
        <v>591</v>
      </c>
      <c r="AL32" s="254">
        <v>589</v>
      </c>
      <c r="AN32" s="226" t="s">
        <v>283</v>
      </c>
      <c r="AO32" s="253" t="s">
        <v>255</v>
      </c>
    </row>
    <row r="33" ht="14.25" customHeight="1" spans="1:41" x14ac:dyDescent="0.25">
      <c r="A33" s="247">
        <v>1</v>
      </c>
      <c r="B33" s="248">
        <v>30</v>
      </c>
      <c r="C33" s="254">
        <v>977</v>
      </c>
      <c r="D33" s="254">
        <v>976</v>
      </c>
      <c r="E33" s="254">
        <v>974</v>
      </c>
      <c r="F33" s="254">
        <v>971</v>
      </c>
      <c r="G33" s="254">
        <v>966</v>
      </c>
      <c r="H33" s="254">
        <v>960</v>
      </c>
      <c r="I33" s="254">
        <v>953</v>
      </c>
      <c r="J33" s="254">
        <v>945</v>
      </c>
      <c r="K33" s="254">
        <v>936</v>
      </c>
      <c r="L33" s="254">
        <v>925</v>
      </c>
      <c r="M33" s="254">
        <v>914</v>
      </c>
      <c r="N33" s="254">
        <v>901</v>
      </c>
      <c r="O33" s="254">
        <v>888</v>
      </c>
      <c r="P33" s="254">
        <v>874</v>
      </c>
      <c r="Q33" s="254">
        <v>859</v>
      </c>
      <c r="R33" s="254">
        <v>844</v>
      </c>
      <c r="S33" s="254">
        <v>828</v>
      </c>
      <c r="T33" s="254">
        <v>811</v>
      </c>
      <c r="U33" s="254">
        <v>795</v>
      </c>
      <c r="V33" s="254">
        <v>777</v>
      </c>
      <c r="W33" s="254">
        <v>760</v>
      </c>
      <c r="X33" s="254">
        <v>743</v>
      </c>
      <c r="Y33" s="254">
        <v>725</v>
      </c>
      <c r="Z33" s="254">
        <v>708</v>
      </c>
      <c r="AA33" s="254">
        <v>691</v>
      </c>
      <c r="AB33" s="254">
        <v>675</v>
      </c>
      <c r="AC33" s="254">
        <v>659</v>
      </c>
      <c r="AD33" s="254">
        <v>644</v>
      </c>
      <c r="AE33" s="254">
        <v>631</v>
      </c>
      <c r="AF33" s="254">
        <v>619</v>
      </c>
      <c r="AG33" s="254">
        <v>609</v>
      </c>
      <c r="AH33" s="254">
        <v>600</v>
      </c>
      <c r="AI33" s="254">
        <v>593</v>
      </c>
      <c r="AJ33" s="254">
        <v>587</v>
      </c>
      <c r="AK33" s="254">
        <v>583</v>
      </c>
      <c r="AL33" s="254">
        <v>581</v>
      </c>
      <c r="AN33" s="226" t="s">
        <v>284</v>
      </c>
      <c r="AO33" s="253">
        <v>2</v>
      </c>
    </row>
    <row r="34" ht="14.25" customHeight="1" spans="1:41" x14ac:dyDescent="0.25">
      <c r="A34" s="247">
        <v>1</v>
      </c>
      <c r="B34" s="248">
        <v>31</v>
      </c>
      <c r="C34" s="254">
        <v>979</v>
      </c>
      <c r="D34" s="254">
        <v>978</v>
      </c>
      <c r="E34" s="254">
        <v>976</v>
      </c>
      <c r="F34" s="254">
        <v>973</v>
      </c>
      <c r="G34" s="254">
        <v>968</v>
      </c>
      <c r="H34" s="254">
        <v>962</v>
      </c>
      <c r="I34" s="254">
        <v>955</v>
      </c>
      <c r="J34" s="254">
        <v>946</v>
      </c>
      <c r="K34" s="254">
        <v>937</v>
      </c>
      <c r="L34" s="254">
        <v>926</v>
      </c>
      <c r="M34" s="254">
        <v>914</v>
      </c>
      <c r="N34" s="254">
        <v>901</v>
      </c>
      <c r="O34" s="254">
        <v>888</v>
      </c>
      <c r="P34" s="254">
        <v>873</v>
      </c>
      <c r="Q34" s="254">
        <v>858</v>
      </c>
      <c r="R34" s="254">
        <v>843</v>
      </c>
      <c r="S34" s="254">
        <v>826</v>
      </c>
      <c r="T34" s="254">
        <v>810</v>
      </c>
      <c r="U34" s="254">
        <v>792</v>
      </c>
      <c r="V34" s="254">
        <v>775</v>
      </c>
      <c r="W34" s="254">
        <v>757</v>
      </c>
      <c r="X34" s="254">
        <v>739</v>
      </c>
      <c r="Y34" s="254">
        <v>722</v>
      </c>
      <c r="Z34" s="254">
        <v>704</v>
      </c>
      <c r="AA34" s="254">
        <v>687</v>
      </c>
      <c r="AB34" s="254">
        <v>670</v>
      </c>
      <c r="AC34" s="254">
        <v>654</v>
      </c>
      <c r="AD34" s="254">
        <v>639</v>
      </c>
      <c r="AE34" s="254">
        <v>625</v>
      </c>
      <c r="AF34" s="254">
        <v>612</v>
      </c>
      <c r="AG34" s="254">
        <v>602</v>
      </c>
      <c r="AH34" s="254">
        <v>593</v>
      </c>
      <c r="AI34" s="254">
        <v>585</v>
      </c>
      <c r="AJ34" s="254">
        <v>579</v>
      </c>
      <c r="AK34" s="254">
        <v>575</v>
      </c>
      <c r="AL34" s="254">
        <v>573</v>
      </c>
      <c r="AN34" s="226" t="s">
        <v>285</v>
      </c>
      <c r="AO34" s="253">
        <v>15</v>
      </c>
    </row>
    <row r="35" ht="14.25" customHeight="1" spans="1:41" x14ac:dyDescent="0.25">
      <c r="A35" s="247">
        <v>1</v>
      </c>
      <c r="B35" s="248">
        <v>32</v>
      </c>
      <c r="C35" s="254">
        <v>980</v>
      </c>
      <c r="D35" s="254">
        <v>979</v>
      </c>
      <c r="E35" s="254">
        <v>977</v>
      </c>
      <c r="F35" s="254">
        <v>974</v>
      </c>
      <c r="G35" s="254">
        <v>969</v>
      </c>
      <c r="H35" s="254">
        <v>963</v>
      </c>
      <c r="I35" s="254">
        <v>956</v>
      </c>
      <c r="J35" s="254">
        <v>947</v>
      </c>
      <c r="K35" s="254">
        <v>937</v>
      </c>
      <c r="L35" s="254">
        <v>926</v>
      </c>
      <c r="M35" s="254">
        <v>914</v>
      </c>
      <c r="N35" s="254">
        <v>901</v>
      </c>
      <c r="O35" s="254">
        <v>888</v>
      </c>
      <c r="P35" s="254">
        <v>873</v>
      </c>
      <c r="Q35" s="254">
        <v>857</v>
      </c>
      <c r="R35" s="254">
        <v>841</v>
      </c>
      <c r="S35" s="254">
        <v>825</v>
      </c>
      <c r="T35" s="254">
        <v>808</v>
      </c>
      <c r="U35" s="254">
        <v>790</v>
      </c>
      <c r="V35" s="254">
        <v>772</v>
      </c>
      <c r="W35" s="254">
        <v>754</v>
      </c>
      <c r="X35" s="254">
        <v>736</v>
      </c>
      <c r="Y35" s="254">
        <v>718</v>
      </c>
      <c r="Z35" s="254">
        <v>700</v>
      </c>
      <c r="AA35" s="254">
        <v>682</v>
      </c>
      <c r="AB35" s="254">
        <v>665</v>
      </c>
      <c r="AC35" s="254">
        <v>648</v>
      </c>
      <c r="AD35" s="254">
        <v>633</v>
      </c>
      <c r="AE35" s="254">
        <v>618</v>
      </c>
      <c r="AF35" s="254">
        <v>606</v>
      </c>
      <c r="AG35" s="254">
        <v>595</v>
      </c>
      <c r="AH35" s="254">
        <v>585</v>
      </c>
      <c r="AI35" s="254">
        <v>577</v>
      </c>
      <c r="AJ35" s="254">
        <v>571</v>
      </c>
      <c r="AK35" s="254">
        <v>568</v>
      </c>
      <c r="AL35" s="254">
        <v>565</v>
      </c>
      <c r="AN35" s="226" t="s">
        <v>286</v>
      </c>
      <c r="AO35" s="253">
        <v>6</v>
      </c>
    </row>
    <row r="36" ht="14.25" customHeight="1" spans="1:41" x14ac:dyDescent="0.25">
      <c r="A36" s="247">
        <v>1</v>
      </c>
      <c r="B36" s="248">
        <v>33</v>
      </c>
      <c r="C36" s="254">
        <v>982</v>
      </c>
      <c r="D36" s="254">
        <v>981</v>
      </c>
      <c r="E36" s="254">
        <v>979</v>
      </c>
      <c r="F36" s="254">
        <v>975</v>
      </c>
      <c r="G36" s="254">
        <v>970</v>
      </c>
      <c r="H36" s="254">
        <v>964</v>
      </c>
      <c r="I36" s="254">
        <v>957</v>
      </c>
      <c r="J36" s="254">
        <v>948</v>
      </c>
      <c r="K36" s="254">
        <v>938</v>
      </c>
      <c r="L36" s="254">
        <v>927</v>
      </c>
      <c r="M36" s="254">
        <v>914</v>
      </c>
      <c r="N36" s="254">
        <v>901</v>
      </c>
      <c r="O36" s="254">
        <v>887</v>
      </c>
      <c r="P36" s="254">
        <v>872</v>
      </c>
      <c r="Q36" s="254">
        <v>856</v>
      </c>
      <c r="R36" s="254">
        <v>840</v>
      </c>
      <c r="S36" s="254">
        <v>823</v>
      </c>
      <c r="T36" s="254">
        <v>806</v>
      </c>
      <c r="U36" s="254">
        <v>788</v>
      </c>
      <c r="V36" s="254">
        <v>769</v>
      </c>
      <c r="W36" s="254">
        <v>751</v>
      </c>
      <c r="X36" s="254">
        <v>733</v>
      </c>
      <c r="Y36" s="254">
        <v>714</v>
      </c>
      <c r="Z36" s="254">
        <v>696</v>
      </c>
      <c r="AA36" s="254">
        <v>678</v>
      </c>
      <c r="AB36" s="254">
        <v>660</v>
      </c>
      <c r="AC36" s="254">
        <v>643</v>
      </c>
      <c r="AD36" s="254">
        <v>627</v>
      </c>
      <c r="AE36" s="254">
        <v>612</v>
      </c>
      <c r="AF36" s="254">
        <v>599</v>
      </c>
      <c r="AG36" s="254">
        <v>588</v>
      </c>
      <c r="AH36" s="254">
        <v>578</v>
      </c>
      <c r="AI36" s="254">
        <v>570</v>
      </c>
      <c r="AJ36" s="254">
        <v>564</v>
      </c>
      <c r="AK36" s="254">
        <v>560</v>
      </c>
      <c r="AL36" s="254">
        <v>557</v>
      </c>
      <c r="AN36" s="226" t="s">
        <v>287</v>
      </c>
      <c r="AO36" s="253" t="s">
        <v>288</v>
      </c>
    </row>
    <row r="37" ht="14.25" customHeight="1" spans="1:41" x14ac:dyDescent="0.25">
      <c r="A37" s="247">
        <v>1</v>
      </c>
      <c r="B37" s="248">
        <v>34</v>
      </c>
      <c r="C37" s="254">
        <v>983</v>
      </c>
      <c r="D37" s="254">
        <v>982</v>
      </c>
      <c r="E37" s="254">
        <v>980</v>
      </c>
      <c r="F37" s="254">
        <v>976</v>
      </c>
      <c r="G37" s="254">
        <v>971</v>
      </c>
      <c r="H37" s="254">
        <v>965</v>
      </c>
      <c r="I37" s="254">
        <v>957</v>
      </c>
      <c r="J37" s="254">
        <v>948</v>
      </c>
      <c r="K37" s="254">
        <v>938</v>
      </c>
      <c r="L37" s="254">
        <v>927</v>
      </c>
      <c r="M37" s="254">
        <v>914</v>
      </c>
      <c r="N37" s="254">
        <v>901</v>
      </c>
      <c r="O37" s="254">
        <v>886</v>
      </c>
      <c r="P37" s="254">
        <v>871</v>
      </c>
      <c r="Q37" s="254">
        <v>855</v>
      </c>
      <c r="R37" s="254">
        <v>838</v>
      </c>
      <c r="S37" s="254">
        <v>821</v>
      </c>
      <c r="T37" s="254">
        <v>803</v>
      </c>
      <c r="U37" s="254">
        <v>785</v>
      </c>
      <c r="V37" s="254">
        <v>767</v>
      </c>
      <c r="W37" s="254">
        <v>748</v>
      </c>
      <c r="X37" s="254">
        <v>729</v>
      </c>
      <c r="Y37" s="254">
        <v>710</v>
      </c>
      <c r="Z37" s="254">
        <v>691</v>
      </c>
      <c r="AA37" s="254">
        <v>673</v>
      </c>
      <c r="AB37" s="254">
        <v>655</v>
      </c>
      <c r="AC37" s="254">
        <v>638</v>
      </c>
      <c r="AD37" s="254">
        <v>621</v>
      </c>
      <c r="AE37" s="254">
        <v>606</v>
      </c>
      <c r="AF37" s="254">
        <v>592</v>
      </c>
      <c r="AG37" s="254">
        <v>581</v>
      </c>
      <c r="AH37" s="254">
        <v>570</v>
      </c>
      <c r="AI37" s="254">
        <v>562</v>
      </c>
      <c r="AJ37" s="254">
        <v>556</v>
      </c>
      <c r="AK37" s="254">
        <v>551</v>
      </c>
      <c r="AL37" s="254">
        <v>548</v>
      </c>
      <c r="AN37" s="226" t="s">
        <v>289</v>
      </c>
      <c r="AO37" s="253">
        <v>10</v>
      </c>
    </row>
    <row r="38" ht="14.25" customHeight="1" spans="1:41" x14ac:dyDescent="0.25">
      <c r="A38" s="247">
        <v>1</v>
      </c>
      <c r="B38" s="248">
        <v>35</v>
      </c>
      <c r="C38" s="254">
        <v>984</v>
      </c>
      <c r="D38" s="254">
        <v>983</v>
      </c>
      <c r="E38" s="254">
        <v>981</v>
      </c>
      <c r="F38" s="254">
        <v>977</v>
      </c>
      <c r="G38" s="254">
        <v>972</v>
      </c>
      <c r="H38" s="254">
        <v>966</v>
      </c>
      <c r="I38" s="254">
        <v>958</v>
      </c>
      <c r="J38" s="254">
        <v>949</v>
      </c>
      <c r="K38" s="254">
        <v>938</v>
      </c>
      <c r="L38" s="254">
        <v>927</v>
      </c>
      <c r="M38" s="254">
        <v>914</v>
      </c>
      <c r="N38" s="254">
        <v>900</v>
      </c>
      <c r="O38" s="254">
        <v>886</v>
      </c>
      <c r="P38" s="254">
        <v>870</v>
      </c>
      <c r="Q38" s="254">
        <v>854</v>
      </c>
      <c r="R38" s="254">
        <v>837</v>
      </c>
      <c r="S38" s="254">
        <v>819</v>
      </c>
      <c r="T38" s="254">
        <v>801</v>
      </c>
      <c r="U38" s="254">
        <v>783</v>
      </c>
      <c r="V38" s="254">
        <v>764</v>
      </c>
      <c r="W38" s="254">
        <v>745</v>
      </c>
      <c r="X38" s="254">
        <v>726</v>
      </c>
      <c r="Y38" s="254">
        <v>706</v>
      </c>
      <c r="Z38" s="254">
        <v>687</v>
      </c>
      <c r="AA38" s="254">
        <v>668</v>
      </c>
      <c r="AB38" s="254">
        <v>650</v>
      </c>
      <c r="AC38" s="254">
        <v>632</v>
      </c>
      <c r="AD38" s="254">
        <v>616</v>
      </c>
      <c r="AE38" s="254">
        <v>600</v>
      </c>
      <c r="AF38" s="254">
        <v>586</v>
      </c>
      <c r="AG38" s="254">
        <v>573</v>
      </c>
      <c r="AH38" s="254">
        <v>563</v>
      </c>
      <c r="AI38" s="254">
        <v>555</v>
      </c>
      <c r="AJ38" s="254">
        <v>548</v>
      </c>
      <c r="AK38" s="254">
        <v>543</v>
      </c>
      <c r="AL38" s="254">
        <v>540</v>
      </c>
      <c r="AN38" s="226" t="s">
        <v>290</v>
      </c>
      <c r="AO38" s="253" t="s">
        <v>291</v>
      </c>
    </row>
    <row r="39" ht="14.25" customHeight="1" spans="1:41" x14ac:dyDescent="0.25">
      <c r="A39" s="247">
        <v>1</v>
      </c>
      <c r="B39" s="248">
        <v>36</v>
      </c>
      <c r="C39" s="254">
        <v>984</v>
      </c>
      <c r="D39" s="254">
        <v>984</v>
      </c>
      <c r="E39" s="254">
        <v>981</v>
      </c>
      <c r="F39" s="254">
        <v>978</v>
      </c>
      <c r="G39" s="254">
        <v>973</v>
      </c>
      <c r="H39" s="254">
        <v>966</v>
      </c>
      <c r="I39" s="254">
        <v>958</v>
      </c>
      <c r="J39" s="254">
        <v>949</v>
      </c>
      <c r="K39" s="254">
        <v>938</v>
      </c>
      <c r="L39" s="254">
        <v>927</v>
      </c>
      <c r="M39" s="254">
        <v>914</v>
      </c>
      <c r="N39" s="254">
        <v>900</v>
      </c>
      <c r="O39" s="254">
        <v>885</v>
      </c>
      <c r="P39" s="254">
        <v>869</v>
      </c>
      <c r="Q39" s="254">
        <v>852</v>
      </c>
      <c r="R39" s="254">
        <v>835</v>
      </c>
      <c r="S39" s="254">
        <v>817</v>
      </c>
      <c r="T39" s="254">
        <v>799</v>
      </c>
      <c r="U39" s="254">
        <v>780</v>
      </c>
      <c r="V39" s="254">
        <v>761</v>
      </c>
      <c r="W39" s="254">
        <v>741</v>
      </c>
      <c r="X39" s="254">
        <v>722</v>
      </c>
      <c r="Y39" s="254">
        <v>702</v>
      </c>
      <c r="Z39" s="254">
        <v>683</v>
      </c>
      <c r="AA39" s="254">
        <v>664</v>
      </c>
      <c r="AB39" s="254">
        <v>645</v>
      </c>
      <c r="AC39" s="254">
        <v>627</v>
      </c>
      <c r="AD39" s="254">
        <v>610</v>
      </c>
      <c r="AE39" s="254">
        <v>594</v>
      </c>
      <c r="AF39" s="254">
        <v>579</v>
      </c>
      <c r="AG39" s="254">
        <v>566</v>
      </c>
      <c r="AH39" s="254">
        <v>556</v>
      </c>
      <c r="AI39" s="254">
        <v>547</v>
      </c>
      <c r="AJ39" s="254">
        <v>540</v>
      </c>
      <c r="AK39" s="254">
        <v>535</v>
      </c>
      <c r="AL39" s="254">
        <v>532</v>
      </c>
      <c r="AN39" s="226" t="s">
        <v>292</v>
      </c>
      <c r="AO39" s="253" t="s">
        <v>291</v>
      </c>
    </row>
    <row r="40" ht="14.25" customHeight="1" spans="1:41" x14ac:dyDescent="0.25">
      <c r="A40" s="247">
        <v>1</v>
      </c>
      <c r="B40" s="248">
        <v>37</v>
      </c>
      <c r="C40" s="254">
        <v>985</v>
      </c>
      <c r="D40" s="254">
        <v>984</v>
      </c>
      <c r="E40" s="254">
        <v>982</v>
      </c>
      <c r="F40" s="254">
        <v>978</v>
      </c>
      <c r="G40" s="254">
        <v>973</v>
      </c>
      <c r="H40" s="254">
        <v>966</v>
      </c>
      <c r="I40" s="254">
        <v>958</v>
      </c>
      <c r="J40" s="254">
        <v>949</v>
      </c>
      <c r="K40" s="254">
        <v>938</v>
      </c>
      <c r="L40" s="254">
        <v>926</v>
      </c>
      <c r="M40" s="254">
        <v>913</v>
      </c>
      <c r="N40" s="254">
        <v>899</v>
      </c>
      <c r="O40" s="254">
        <v>884</v>
      </c>
      <c r="P40" s="254">
        <v>868</v>
      </c>
      <c r="Q40" s="254">
        <v>851</v>
      </c>
      <c r="R40" s="254">
        <v>833</v>
      </c>
      <c r="S40" s="254">
        <v>815</v>
      </c>
      <c r="T40" s="254">
        <v>796</v>
      </c>
      <c r="U40" s="254">
        <v>777</v>
      </c>
      <c r="V40" s="254">
        <v>758</v>
      </c>
      <c r="W40" s="254">
        <v>738</v>
      </c>
      <c r="X40" s="254">
        <v>718</v>
      </c>
      <c r="Y40" s="254">
        <v>698</v>
      </c>
      <c r="Z40" s="254">
        <v>679</v>
      </c>
      <c r="AA40" s="254">
        <v>659</v>
      </c>
      <c r="AB40" s="254">
        <v>640</v>
      </c>
      <c r="AC40" s="254">
        <v>622</v>
      </c>
      <c r="AD40" s="254">
        <v>604</v>
      </c>
      <c r="AE40" s="254">
        <v>588</v>
      </c>
      <c r="AF40" s="254">
        <v>572</v>
      </c>
      <c r="AG40" s="254">
        <v>560</v>
      </c>
      <c r="AH40" s="254">
        <v>549</v>
      </c>
      <c r="AI40" s="254">
        <v>540</v>
      </c>
      <c r="AJ40" s="254">
        <v>533</v>
      </c>
      <c r="AK40" s="254">
        <v>528</v>
      </c>
      <c r="AL40" s="254">
        <v>524</v>
      </c>
      <c r="AN40" s="226" t="s">
        <v>293</v>
      </c>
      <c r="AO40" s="253">
        <v>10</v>
      </c>
    </row>
    <row r="41" ht="14.25" customHeight="1" spans="1:41" x14ac:dyDescent="0.25">
      <c r="A41" s="247">
        <v>1</v>
      </c>
      <c r="B41" s="248">
        <v>38</v>
      </c>
      <c r="C41" s="254">
        <v>985</v>
      </c>
      <c r="D41" s="254">
        <v>984</v>
      </c>
      <c r="E41" s="254">
        <v>982</v>
      </c>
      <c r="F41" s="254">
        <v>978</v>
      </c>
      <c r="G41" s="254">
        <v>973</v>
      </c>
      <c r="H41" s="254">
        <v>966</v>
      </c>
      <c r="I41" s="254">
        <v>958</v>
      </c>
      <c r="J41" s="254">
        <v>949</v>
      </c>
      <c r="K41" s="254">
        <v>938</v>
      </c>
      <c r="L41" s="254">
        <v>925</v>
      </c>
      <c r="M41" s="254">
        <v>912</v>
      </c>
      <c r="N41" s="254">
        <v>898</v>
      </c>
      <c r="O41" s="254">
        <v>882</v>
      </c>
      <c r="P41" s="254">
        <v>866</v>
      </c>
      <c r="Q41" s="254">
        <v>849</v>
      </c>
      <c r="R41" s="254">
        <v>831</v>
      </c>
      <c r="S41" s="254">
        <v>813</v>
      </c>
      <c r="T41" s="254">
        <v>794</v>
      </c>
      <c r="U41" s="254">
        <v>775</v>
      </c>
      <c r="V41" s="254">
        <v>755</v>
      </c>
      <c r="W41" s="254">
        <v>734</v>
      </c>
      <c r="X41" s="254">
        <v>714</v>
      </c>
      <c r="Y41" s="254">
        <v>694</v>
      </c>
      <c r="Z41" s="254">
        <v>674</v>
      </c>
      <c r="AA41" s="254">
        <v>655</v>
      </c>
      <c r="AB41" s="254">
        <v>635</v>
      </c>
      <c r="AC41" s="254">
        <v>616</v>
      </c>
      <c r="AD41" s="254">
        <v>598</v>
      </c>
      <c r="AE41" s="254">
        <v>582</v>
      </c>
      <c r="AF41" s="254">
        <v>566</v>
      </c>
      <c r="AG41" s="254">
        <v>553</v>
      </c>
      <c r="AH41" s="254">
        <v>541</v>
      </c>
      <c r="AI41" s="254">
        <v>532</v>
      </c>
      <c r="AJ41" s="254">
        <v>525</v>
      </c>
      <c r="AK41" s="254">
        <v>520</v>
      </c>
      <c r="AL41" s="254">
        <v>517</v>
      </c>
      <c r="AN41" s="226" t="s">
        <v>294</v>
      </c>
      <c r="AO41" s="253">
        <v>11</v>
      </c>
    </row>
    <row r="42" ht="14.25" customHeight="1" spans="1:41" x14ac:dyDescent="0.25">
      <c r="A42" s="247">
        <v>1</v>
      </c>
      <c r="B42" s="248">
        <v>39</v>
      </c>
      <c r="C42" s="254">
        <v>985</v>
      </c>
      <c r="D42" s="254">
        <v>984</v>
      </c>
      <c r="E42" s="254">
        <v>982</v>
      </c>
      <c r="F42" s="254">
        <v>978</v>
      </c>
      <c r="G42" s="254">
        <v>973</v>
      </c>
      <c r="H42" s="254">
        <v>966</v>
      </c>
      <c r="I42" s="254">
        <v>958</v>
      </c>
      <c r="J42" s="254">
        <v>948</v>
      </c>
      <c r="K42" s="254">
        <v>937</v>
      </c>
      <c r="L42" s="254">
        <v>925</v>
      </c>
      <c r="M42" s="254">
        <v>911</v>
      </c>
      <c r="N42" s="254">
        <v>897</v>
      </c>
      <c r="O42" s="254">
        <v>881</v>
      </c>
      <c r="P42" s="254">
        <v>864</v>
      </c>
      <c r="Q42" s="254">
        <v>847</v>
      </c>
      <c r="R42" s="254">
        <v>829</v>
      </c>
      <c r="S42" s="254">
        <v>810</v>
      </c>
      <c r="T42" s="254">
        <v>791</v>
      </c>
      <c r="U42" s="254">
        <v>771</v>
      </c>
      <c r="V42" s="254">
        <v>751</v>
      </c>
      <c r="W42" s="254">
        <v>731</v>
      </c>
      <c r="X42" s="254">
        <v>711</v>
      </c>
      <c r="Y42" s="254">
        <v>690</v>
      </c>
      <c r="Z42" s="254">
        <v>670</v>
      </c>
      <c r="AA42" s="254">
        <v>650</v>
      </c>
      <c r="AB42" s="254">
        <v>630</v>
      </c>
      <c r="AC42" s="254">
        <v>611</v>
      </c>
      <c r="AD42" s="254">
        <v>593</v>
      </c>
      <c r="AE42" s="254">
        <v>576</v>
      </c>
      <c r="AF42" s="254">
        <v>560</v>
      </c>
      <c r="AG42" s="254">
        <v>546</v>
      </c>
      <c r="AH42" s="254">
        <v>534</v>
      </c>
      <c r="AI42" s="254">
        <v>525</v>
      </c>
      <c r="AJ42" s="254">
        <v>517</v>
      </c>
      <c r="AK42" s="254">
        <v>512</v>
      </c>
      <c r="AL42" s="254">
        <v>509</v>
      </c>
      <c r="AN42" s="226" t="s">
        <v>295</v>
      </c>
      <c r="AO42" s="253">
        <v>2</v>
      </c>
    </row>
    <row r="43" ht="14.25" customHeight="1" spans="1:41" x14ac:dyDescent="0.25">
      <c r="A43" s="247">
        <v>1</v>
      </c>
      <c r="B43" s="248">
        <v>40</v>
      </c>
      <c r="C43" s="254">
        <v>985</v>
      </c>
      <c r="D43" s="254">
        <v>984</v>
      </c>
      <c r="E43" s="254">
        <v>982</v>
      </c>
      <c r="F43" s="254">
        <v>978</v>
      </c>
      <c r="G43" s="254">
        <v>973</v>
      </c>
      <c r="H43" s="254">
        <v>966</v>
      </c>
      <c r="I43" s="254">
        <v>957</v>
      </c>
      <c r="J43" s="254">
        <v>947</v>
      </c>
      <c r="K43" s="254">
        <v>936</v>
      </c>
      <c r="L43" s="254">
        <v>924</v>
      </c>
      <c r="M43" s="254">
        <v>910</v>
      </c>
      <c r="N43" s="254">
        <v>895</v>
      </c>
      <c r="O43" s="254">
        <v>879</v>
      </c>
      <c r="P43" s="254">
        <v>863</v>
      </c>
      <c r="Q43" s="254">
        <v>845</v>
      </c>
      <c r="R43" s="254">
        <v>827</v>
      </c>
      <c r="S43" s="254">
        <v>808</v>
      </c>
      <c r="T43" s="254">
        <v>788</v>
      </c>
      <c r="U43" s="254">
        <v>768</v>
      </c>
      <c r="V43" s="254">
        <v>748</v>
      </c>
      <c r="W43" s="254">
        <v>727</v>
      </c>
      <c r="X43" s="254">
        <v>707</v>
      </c>
      <c r="Y43" s="254">
        <v>686</v>
      </c>
      <c r="Z43" s="254">
        <v>665</v>
      </c>
      <c r="AA43" s="254">
        <v>645</v>
      </c>
      <c r="AB43" s="254">
        <v>625</v>
      </c>
      <c r="AC43" s="254">
        <v>606</v>
      </c>
      <c r="AD43" s="254">
        <v>587</v>
      </c>
      <c r="AE43" s="254">
        <v>570</v>
      </c>
      <c r="AF43" s="254">
        <v>554</v>
      </c>
      <c r="AG43" s="254">
        <v>539</v>
      </c>
      <c r="AH43" s="254">
        <v>527</v>
      </c>
      <c r="AI43" s="254">
        <v>517</v>
      </c>
      <c r="AJ43" s="254">
        <v>510</v>
      </c>
      <c r="AK43" s="254">
        <v>505</v>
      </c>
      <c r="AL43" s="254">
        <v>501</v>
      </c>
      <c r="AN43" s="226" t="s">
        <v>296</v>
      </c>
      <c r="AO43" s="253">
        <v>6</v>
      </c>
    </row>
    <row r="44" ht="14.25" customHeight="1" spans="1:41" x14ac:dyDescent="0.25">
      <c r="A44" s="247">
        <v>2</v>
      </c>
      <c r="B44" s="248">
        <v>0</v>
      </c>
      <c r="C44" s="254">
        <v>938</v>
      </c>
      <c r="D44" s="254">
        <v>938</v>
      </c>
      <c r="E44" s="254">
        <v>938</v>
      </c>
      <c r="F44" s="254">
        <v>938</v>
      </c>
      <c r="G44" s="254">
        <v>938</v>
      </c>
      <c r="H44" s="254">
        <v>938</v>
      </c>
      <c r="I44" s="254">
        <v>938</v>
      </c>
      <c r="J44" s="254">
        <v>938</v>
      </c>
      <c r="K44" s="254">
        <v>938</v>
      </c>
      <c r="L44" s="254">
        <v>938</v>
      </c>
      <c r="M44" s="254">
        <v>938</v>
      </c>
      <c r="N44" s="254">
        <v>938</v>
      </c>
      <c r="O44" s="254">
        <v>938</v>
      </c>
      <c r="P44" s="254">
        <v>938</v>
      </c>
      <c r="Q44" s="254">
        <v>938</v>
      </c>
      <c r="R44" s="254">
        <v>938</v>
      </c>
      <c r="S44" s="254">
        <v>938</v>
      </c>
      <c r="T44" s="254">
        <v>938</v>
      </c>
      <c r="U44" s="254">
        <v>938</v>
      </c>
      <c r="V44" s="254">
        <v>938</v>
      </c>
      <c r="W44" s="254">
        <v>938</v>
      </c>
      <c r="X44" s="254">
        <v>938</v>
      </c>
      <c r="Y44" s="254">
        <v>938</v>
      </c>
      <c r="Z44" s="254">
        <v>938</v>
      </c>
      <c r="AA44" s="254">
        <v>938</v>
      </c>
      <c r="AB44" s="254">
        <v>938</v>
      </c>
      <c r="AC44" s="254">
        <v>938</v>
      </c>
      <c r="AD44" s="254">
        <v>938</v>
      </c>
      <c r="AE44" s="254">
        <v>938</v>
      </c>
      <c r="AF44" s="254">
        <v>938</v>
      </c>
      <c r="AG44" s="254">
        <v>938</v>
      </c>
      <c r="AH44" s="254">
        <v>938</v>
      </c>
      <c r="AI44" s="254">
        <v>938</v>
      </c>
      <c r="AJ44" s="254">
        <v>938</v>
      </c>
      <c r="AK44" s="254">
        <v>938</v>
      </c>
      <c r="AL44" s="254">
        <v>938</v>
      </c>
      <c r="AN44" s="226" t="s">
        <v>297</v>
      </c>
      <c r="AO44" s="253">
        <v>1</v>
      </c>
    </row>
    <row r="45" ht="14.25" customHeight="1" spans="1:41" x14ac:dyDescent="0.25">
      <c r="A45" s="247">
        <v>2</v>
      </c>
      <c r="B45" s="248">
        <v>1</v>
      </c>
      <c r="C45" s="254">
        <v>947</v>
      </c>
      <c r="D45" s="254">
        <v>947</v>
      </c>
      <c r="E45" s="254">
        <v>947</v>
      </c>
      <c r="F45" s="254">
        <v>946</v>
      </c>
      <c r="G45" s="254">
        <v>946</v>
      </c>
      <c r="H45" s="254">
        <v>946</v>
      </c>
      <c r="I45" s="254">
        <v>945</v>
      </c>
      <c r="J45" s="254">
        <v>945</v>
      </c>
      <c r="K45" s="254">
        <v>944</v>
      </c>
      <c r="L45" s="254">
        <v>944</v>
      </c>
      <c r="M45" s="254">
        <v>943</v>
      </c>
      <c r="N45" s="254">
        <v>943</v>
      </c>
      <c r="O45" s="254">
        <v>942</v>
      </c>
      <c r="P45" s="254">
        <v>941</v>
      </c>
      <c r="Q45" s="254">
        <v>940</v>
      </c>
      <c r="R45" s="254">
        <v>940</v>
      </c>
      <c r="S45" s="254">
        <v>939</v>
      </c>
      <c r="T45" s="254">
        <v>938</v>
      </c>
      <c r="U45" s="254">
        <v>937</v>
      </c>
      <c r="V45" s="254">
        <v>936</v>
      </c>
      <c r="W45" s="254">
        <v>936</v>
      </c>
      <c r="X45" s="254">
        <v>935</v>
      </c>
      <c r="Y45" s="254">
        <v>934</v>
      </c>
      <c r="Z45" s="254">
        <v>933</v>
      </c>
      <c r="AA45" s="254">
        <v>932</v>
      </c>
      <c r="AB45" s="254">
        <v>932</v>
      </c>
      <c r="AC45" s="254">
        <v>931</v>
      </c>
      <c r="AD45" s="254">
        <v>930</v>
      </c>
      <c r="AE45" s="254">
        <v>930</v>
      </c>
      <c r="AF45" s="254">
        <v>929</v>
      </c>
      <c r="AG45" s="254">
        <v>929</v>
      </c>
      <c r="AH45" s="254">
        <v>929</v>
      </c>
      <c r="AI45" s="254">
        <v>928</v>
      </c>
      <c r="AJ45" s="254">
        <v>928</v>
      </c>
      <c r="AK45" s="254">
        <v>928</v>
      </c>
      <c r="AL45" s="254">
        <v>928</v>
      </c>
      <c r="AN45" s="226" t="s">
        <v>298</v>
      </c>
      <c r="AO45" s="253">
        <v>1</v>
      </c>
    </row>
    <row r="46" ht="14.25" customHeight="1" spans="1:41" x14ac:dyDescent="0.25">
      <c r="A46" s="247">
        <v>2</v>
      </c>
      <c r="B46" s="248">
        <v>2</v>
      </c>
      <c r="C46" s="254">
        <v>956</v>
      </c>
      <c r="D46" s="254">
        <v>956</v>
      </c>
      <c r="E46" s="254">
        <v>956</v>
      </c>
      <c r="F46" s="254">
        <v>955</v>
      </c>
      <c r="G46" s="254">
        <v>955</v>
      </c>
      <c r="H46" s="254">
        <v>954</v>
      </c>
      <c r="I46" s="254">
        <v>953</v>
      </c>
      <c r="J46" s="254">
        <v>952</v>
      </c>
      <c r="K46" s="254">
        <v>951</v>
      </c>
      <c r="L46" s="254">
        <v>950</v>
      </c>
      <c r="M46" s="254">
        <v>949</v>
      </c>
      <c r="N46" s="254">
        <v>948</v>
      </c>
      <c r="O46" s="254">
        <v>946</v>
      </c>
      <c r="P46" s="254">
        <v>945</v>
      </c>
      <c r="Q46" s="254">
        <v>943</v>
      </c>
      <c r="R46" s="254">
        <v>942</v>
      </c>
      <c r="S46" s="254">
        <v>940</v>
      </c>
      <c r="T46" s="254">
        <v>939</v>
      </c>
      <c r="U46" s="254">
        <v>937</v>
      </c>
      <c r="V46" s="254">
        <v>935</v>
      </c>
      <c r="W46" s="254">
        <v>934</v>
      </c>
      <c r="X46" s="254">
        <v>932</v>
      </c>
      <c r="Y46" s="254">
        <v>930</v>
      </c>
      <c r="Z46" s="254">
        <v>929</v>
      </c>
      <c r="AA46" s="254">
        <v>927</v>
      </c>
      <c r="AB46" s="254">
        <v>926</v>
      </c>
      <c r="AC46" s="254">
        <v>925</v>
      </c>
      <c r="AD46" s="254">
        <v>924</v>
      </c>
      <c r="AE46" s="254">
        <v>922</v>
      </c>
      <c r="AF46" s="254">
        <v>921</v>
      </c>
      <c r="AG46" s="254">
        <v>920</v>
      </c>
      <c r="AH46" s="254">
        <v>920</v>
      </c>
      <c r="AI46" s="254">
        <v>919</v>
      </c>
      <c r="AJ46" s="254">
        <v>919</v>
      </c>
      <c r="AK46" s="254">
        <v>918</v>
      </c>
      <c r="AL46" s="254">
        <v>918</v>
      </c>
      <c r="AN46" s="226" t="s">
        <v>299</v>
      </c>
      <c r="AO46" s="253">
        <v>15</v>
      </c>
    </row>
    <row r="47" ht="14.25" customHeight="1" spans="1:41" x14ac:dyDescent="0.25">
      <c r="A47" s="247">
        <v>2</v>
      </c>
      <c r="B47" s="248">
        <v>3</v>
      </c>
      <c r="C47" s="254">
        <v>965</v>
      </c>
      <c r="D47" s="254">
        <v>965</v>
      </c>
      <c r="E47" s="254">
        <v>964</v>
      </c>
      <c r="F47" s="254">
        <v>964</v>
      </c>
      <c r="G47" s="254">
        <v>963</v>
      </c>
      <c r="H47" s="254">
        <v>962</v>
      </c>
      <c r="I47" s="254">
        <v>961</v>
      </c>
      <c r="J47" s="254">
        <v>960</v>
      </c>
      <c r="K47" s="254">
        <v>958</v>
      </c>
      <c r="L47" s="254">
        <v>957</v>
      </c>
      <c r="M47" s="254">
        <v>955</v>
      </c>
      <c r="N47" s="254">
        <v>953</v>
      </c>
      <c r="O47" s="254">
        <v>951</v>
      </c>
      <c r="P47" s="254">
        <v>949</v>
      </c>
      <c r="Q47" s="254">
        <v>946</v>
      </c>
      <c r="R47" s="254">
        <v>944</v>
      </c>
      <c r="S47" s="254">
        <v>941</v>
      </c>
      <c r="T47" s="254">
        <v>939</v>
      </c>
      <c r="U47" s="254">
        <v>937</v>
      </c>
      <c r="V47" s="254">
        <v>934</v>
      </c>
      <c r="W47" s="254">
        <v>932</v>
      </c>
      <c r="X47" s="254">
        <v>929</v>
      </c>
      <c r="Y47" s="254">
        <v>927</v>
      </c>
      <c r="Z47" s="254">
        <v>925</v>
      </c>
      <c r="AA47" s="254">
        <v>922</v>
      </c>
      <c r="AB47" s="254">
        <v>920</v>
      </c>
      <c r="AC47" s="254">
        <v>918</v>
      </c>
      <c r="AD47" s="254">
        <v>916</v>
      </c>
      <c r="AE47" s="254">
        <v>915</v>
      </c>
      <c r="AF47" s="254">
        <v>913</v>
      </c>
      <c r="AG47" s="254">
        <v>912</v>
      </c>
      <c r="AH47" s="254">
        <v>911</v>
      </c>
      <c r="AI47" s="254">
        <v>910</v>
      </c>
      <c r="AJ47" s="254">
        <v>909</v>
      </c>
      <c r="AK47" s="254">
        <v>908</v>
      </c>
      <c r="AL47" s="254">
        <v>908</v>
      </c>
      <c r="AN47" s="226" t="s">
        <v>300</v>
      </c>
      <c r="AO47" s="253" t="s">
        <v>301</v>
      </c>
    </row>
    <row r="48" ht="14.25" customHeight="1" spans="1:41" x14ac:dyDescent="0.25">
      <c r="A48" s="247">
        <v>2</v>
      </c>
      <c r="B48" s="248">
        <v>4</v>
      </c>
      <c r="C48" s="254">
        <v>974</v>
      </c>
      <c r="D48" s="254">
        <v>973</v>
      </c>
      <c r="E48" s="254">
        <v>973</v>
      </c>
      <c r="F48" s="254">
        <v>972</v>
      </c>
      <c r="G48" s="254">
        <v>971</v>
      </c>
      <c r="H48" s="254">
        <v>970</v>
      </c>
      <c r="I48" s="254">
        <v>969</v>
      </c>
      <c r="J48" s="254">
        <v>967</v>
      </c>
      <c r="K48" s="254">
        <v>965</v>
      </c>
      <c r="L48" s="254">
        <v>963</v>
      </c>
      <c r="M48" s="254">
        <v>960</v>
      </c>
      <c r="N48" s="254">
        <v>958</v>
      </c>
      <c r="O48" s="254">
        <v>955</v>
      </c>
      <c r="P48" s="254">
        <v>952</v>
      </c>
      <c r="Q48" s="254">
        <v>949</v>
      </c>
      <c r="R48" s="254">
        <v>946</v>
      </c>
      <c r="S48" s="254">
        <v>943</v>
      </c>
      <c r="T48" s="254">
        <v>939</v>
      </c>
      <c r="U48" s="254">
        <v>936</v>
      </c>
      <c r="V48" s="254">
        <v>933</v>
      </c>
      <c r="W48" s="254">
        <v>929</v>
      </c>
      <c r="X48" s="254">
        <v>926</v>
      </c>
      <c r="Y48" s="254">
        <v>923</v>
      </c>
      <c r="Z48" s="254">
        <v>920</v>
      </c>
      <c r="AA48" s="254">
        <v>917</v>
      </c>
      <c r="AB48" s="254">
        <v>914</v>
      </c>
      <c r="AC48" s="254">
        <v>912</v>
      </c>
      <c r="AD48" s="254">
        <v>909</v>
      </c>
      <c r="AE48" s="254">
        <v>907</v>
      </c>
      <c r="AF48" s="254">
        <v>905</v>
      </c>
      <c r="AG48" s="254">
        <v>903</v>
      </c>
      <c r="AH48" s="254">
        <v>901</v>
      </c>
      <c r="AI48" s="254">
        <v>900</v>
      </c>
      <c r="AJ48" s="254">
        <v>899</v>
      </c>
      <c r="AK48" s="254">
        <v>898</v>
      </c>
      <c r="AL48" s="254">
        <v>898</v>
      </c>
      <c r="AN48" s="226" t="s">
        <v>302</v>
      </c>
      <c r="AO48" s="253" t="s">
        <v>301</v>
      </c>
    </row>
    <row r="49" ht="14.25" customHeight="1" spans="1:41" x14ac:dyDescent="0.25">
      <c r="A49" s="247">
        <v>2</v>
      </c>
      <c r="B49" s="248">
        <v>5</v>
      </c>
      <c r="C49" s="254">
        <v>982</v>
      </c>
      <c r="D49" s="254">
        <v>982</v>
      </c>
      <c r="E49" s="254">
        <v>981</v>
      </c>
      <c r="F49" s="254">
        <v>981</v>
      </c>
      <c r="G49" s="254">
        <v>979</v>
      </c>
      <c r="H49" s="254">
        <v>978</v>
      </c>
      <c r="I49" s="254">
        <v>976</v>
      </c>
      <c r="J49" s="254">
        <v>974</v>
      </c>
      <c r="K49" s="254">
        <v>971</v>
      </c>
      <c r="L49" s="254">
        <v>969</v>
      </c>
      <c r="M49" s="254">
        <v>966</v>
      </c>
      <c r="N49" s="254">
        <v>962</v>
      </c>
      <c r="O49" s="254">
        <v>959</v>
      </c>
      <c r="P49" s="254">
        <v>955</v>
      </c>
      <c r="Q49" s="254">
        <v>952</v>
      </c>
      <c r="R49" s="254">
        <v>948</v>
      </c>
      <c r="S49" s="254">
        <v>944</v>
      </c>
      <c r="T49" s="254">
        <v>940</v>
      </c>
      <c r="U49" s="254">
        <v>935</v>
      </c>
      <c r="V49" s="254">
        <v>931</v>
      </c>
      <c r="W49" s="254">
        <v>927</v>
      </c>
      <c r="X49" s="254">
        <v>923</v>
      </c>
      <c r="Y49" s="254">
        <v>919</v>
      </c>
      <c r="Z49" s="254">
        <v>915</v>
      </c>
      <c r="AA49" s="254">
        <v>912</v>
      </c>
      <c r="AB49" s="254">
        <v>908</v>
      </c>
      <c r="AC49" s="254">
        <v>905</v>
      </c>
      <c r="AD49" s="254">
        <v>902</v>
      </c>
      <c r="AE49" s="254">
        <v>899</v>
      </c>
      <c r="AF49" s="254">
        <v>896</v>
      </c>
      <c r="AG49" s="254">
        <v>894</v>
      </c>
      <c r="AH49" s="254">
        <v>892</v>
      </c>
      <c r="AI49" s="254">
        <v>891</v>
      </c>
      <c r="AJ49" s="254">
        <v>889</v>
      </c>
      <c r="AK49" s="254">
        <v>888</v>
      </c>
      <c r="AL49" s="254">
        <v>888</v>
      </c>
      <c r="AN49" s="226" t="s">
        <v>303</v>
      </c>
      <c r="AO49" s="253" t="s">
        <v>301</v>
      </c>
    </row>
    <row r="50" ht="14.25" customHeight="1" spans="1:41" x14ac:dyDescent="0.25">
      <c r="A50" s="247">
        <v>2</v>
      </c>
      <c r="B50" s="248">
        <v>6</v>
      </c>
      <c r="C50" s="254">
        <v>990</v>
      </c>
      <c r="D50" s="254">
        <v>990</v>
      </c>
      <c r="E50" s="254">
        <v>990</v>
      </c>
      <c r="F50" s="254">
        <v>989</v>
      </c>
      <c r="G50" s="254">
        <v>987</v>
      </c>
      <c r="H50" s="254">
        <v>985</v>
      </c>
      <c r="I50" s="254">
        <v>983</v>
      </c>
      <c r="J50" s="254">
        <v>980</v>
      </c>
      <c r="K50" s="254">
        <v>978</v>
      </c>
      <c r="L50" s="254">
        <v>974</v>
      </c>
      <c r="M50" s="254">
        <v>971</v>
      </c>
      <c r="N50" s="254">
        <v>967</v>
      </c>
      <c r="O50" s="254">
        <v>963</v>
      </c>
      <c r="P50" s="254">
        <v>958</v>
      </c>
      <c r="Q50" s="254">
        <v>954</v>
      </c>
      <c r="R50" s="254">
        <v>949</v>
      </c>
      <c r="S50" s="254">
        <v>944</v>
      </c>
      <c r="T50" s="254">
        <v>940</v>
      </c>
      <c r="U50" s="254">
        <v>935</v>
      </c>
      <c r="V50" s="254">
        <v>930</v>
      </c>
      <c r="W50" s="254">
        <v>925</v>
      </c>
      <c r="X50" s="254">
        <v>920</v>
      </c>
      <c r="Y50" s="254">
        <v>915</v>
      </c>
      <c r="Z50" s="254">
        <v>911</v>
      </c>
      <c r="AA50" s="254">
        <v>906</v>
      </c>
      <c r="AB50" s="254">
        <v>902</v>
      </c>
      <c r="AC50" s="254">
        <v>898</v>
      </c>
      <c r="AD50" s="254">
        <v>894</v>
      </c>
      <c r="AE50" s="254">
        <v>891</v>
      </c>
      <c r="AF50" s="254">
        <v>888</v>
      </c>
      <c r="AG50" s="254">
        <v>885</v>
      </c>
      <c r="AH50" s="254">
        <v>883</v>
      </c>
      <c r="AI50" s="254">
        <v>881</v>
      </c>
      <c r="AJ50" s="254">
        <v>879</v>
      </c>
      <c r="AK50" s="254">
        <v>878</v>
      </c>
      <c r="AL50" s="254">
        <v>877</v>
      </c>
      <c r="AN50" s="226" t="s">
        <v>304</v>
      </c>
      <c r="AO50" s="253" t="s">
        <v>301</v>
      </c>
    </row>
    <row r="51" ht="14.25" customHeight="1" spans="1:41" x14ac:dyDescent="0.25">
      <c r="A51" s="247">
        <v>2</v>
      </c>
      <c r="B51" s="248">
        <v>7</v>
      </c>
      <c r="C51" s="254">
        <v>999</v>
      </c>
      <c r="D51" s="254">
        <v>998</v>
      </c>
      <c r="E51" s="254">
        <v>998</v>
      </c>
      <c r="F51" s="254">
        <v>996</v>
      </c>
      <c r="G51" s="254">
        <v>995</v>
      </c>
      <c r="H51" s="254">
        <v>993</v>
      </c>
      <c r="I51" s="254">
        <v>990</v>
      </c>
      <c r="J51" s="254">
        <v>987</v>
      </c>
      <c r="K51" s="254">
        <v>984</v>
      </c>
      <c r="L51" s="254">
        <v>980</v>
      </c>
      <c r="M51" s="254">
        <v>976</v>
      </c>
      <c r="N51" s="254">
        <v>971</v>
      </c>
      <c r="O51" s="254">
        <v>967</v>
      </c>
      <c r="P51" s="254">
        <v>961</v>
      </c>
      <c r="Q51" s="254">
        <v>956</v>
      </c>
      <c r="R51" s="254">
        <v>951</v>
      </c>
      <c r="S51" s="254">
        <v>945</v>
      </c>
      <c r="T51" s="254">
        <v>940</v>
      </c>
      <c r="U51" s="254">
        <v>934</v>
      </c>
      <c r="V51" s="254">
        <v>928</v>
      </c>
      <c r="W51" s="254">
        <v>922</v>
      </c>
      <c r="X51" s="254">
        <v>917</v>
      </c>
      <c r="Y51" s="254">
        <v>911</v>
      </c>
      <c r="Z51" s="254">
        <v>906</v>
      </c>
      <c r="AA51" s="254">
        <v>901</v>
      </c>
      <c r="AB51" s="254">
        <v>896</v>
      </c>
      <c r="AC51" s="254">
        <v>891</v>
      </c>
      <c r="AD51" s="254">
        <v>887</v>
      </c>
      <c r="AE51" s="254">
        <v>883</v>
      </c>
      <c r="AF51" s="254">
        <v>879</v>
      </c>
      <c r="AG51" s="254">
        <v>876</v>
      </c>
      <c r="AH51" s="254">
        <v>873</v>
      </c>
      <c r="AI51" s="254">
        <v>871</v>
      </c>
      <c r="AJ51" s="254">
        <v>869</v>
      </c>
      <c r="AK51" s="254">
        <v>868</v>
      </c>
      <c r="AL51" s="254">
        <v>867</v>
      </c>
      <c r="AN51" s="226" t="s">
        <v>305</v>
      </c>
      <c r="AO51" s="253">
        <v>1</v>
      </c>
    </row>
    <row r="52" ht="14.25" customHeight="1" spans="1:41" x14ac:dyDescent="0.25">
      <c r="A52" s="247">
        <v>2</v>
      </c>
      <c r="B52" s="248">
        <v>8</v>
      </c>
      <c r="C52" s="254">
        <v>1006</v>
      </c>
      <c r="D52" s="254">
        <v>1006</v>
      </c>
      <c r="E52" s="254">
        <v>1005</v>
      </c>
      <c r="F52" s="254">
        <v>1004</v>
      </c>
      <c r="G52" s="254">
        <v>1002</v>
      </c>
      <c r="H52" s="254">
        <v>1000</v>
      </c>
      <c r="I52" s="254">
        <v>997</v>
      </c>
      <c r="J52" s="254">
        <v>993</v>
      </c>
      <c r="K52" s="254">
        <v>990</v>
      </c>
      <c r="L52" s="254">
        <v>985</v>
      </c>
      <c r="M52" s="254">
        <v>981</v>
      </c>
      <c r="N52" s="254">
        <v>976</v>
      </c>
      <c r="O52" s="254">
        <v>970</v>
      </c>
      <c r="P52" s="254">
        <v>964</v>
      </c>
      <c r="Q52" s="254">
        <v>958</v>
      </c>
      <c r="R52" s="254">
        <v>952</v>
      </c>
      <c r="S52" s="254">
        <v>946</v>
      </c>
      <c r="T52" s="254">
        <v>939</v>
      </c>
      <c r="U52" s="254">
        <v>933</v>
      </c>
      <c r="V52" s="254">
        <v>926</v>
      </c>
      <c r="W52" s="254">
        <v>920</v>
      </c>
      <c r="X52" s="254">
        <v>913</v>
      </c>
      <c r="Y52" s="254">
        <v>907</v>
      </c>
      <c r="Z52" s="254">
        <v>901</v>
      </c>
      <c r="AA52" s="254">
        <v>895</v>
      </c>
      <c r="AB52" s="254">
        <v>889</v>
      </c>
      <c r="AC52" s="254">
        <v>884</v>
      </c>
      <c r="AD52" s="254">
        <v>879</v>
      </c>
      <c r="AE52" s="254">
        <v>874</v>
      </c>
      <c r="AF52" s="254">
        <v>870</v>
      </c>
      <c r="AG52" s="254">
        <v>867</v>
      </c>
      <c r="AH52" s="254">
        <v>863</v>
      </c>
      <c r="AI52" s="254">
        <v>861</v>
      </c>
      <c r="AJ52" s="254">
        <v>859</v>
      </c>
      <c r="AK52" s="254">
        <v>857</v>
      </c>
      <c r="AL52" s="254">
        <v>856</v>
      </c>
      <c r="AN52" s="226" t="s">
        <v>306</v>
      </c>
      <c r="AO52" s="253">
        <v>12</v>
      </c>
    </row>
    <row r="53" ht="14.25" customHeight="1" spans="1:41" x14ac:dyDescent="0.25">
      <c r="A53" s="247">
        <v>2</v>
      </c>
      <c r="B53" s="248">
        <v>9</v>
      </c>
      <c r="C53" s="254">
        <v>1014</v>
      </c>
      <c r="D53" s="254">
        <v>1014</v>
      </c>
      <c r="E53" s="254">
        <v>1013</v>
      </c>
      <c r="F53" s="254">
        <v>1011</v>
      </c>
      <c r="G53" s="254">
        <v>1009</v>
      </c>
      <c r="H53" s="254">
        <v>1007</v>
      </c>
      <c r="I53" s="254">
        <v>1003</v>
      </c>
      <c r="J53" s="254">
        <v>1000</v>
      </c>
      <c r="K53" s="254">
        <v>995</v>
      </c>
      <c r="L53" s="254">
        <v>990</v>
      </c>
      <c r="M53" s="254">
        <v>985</v>
      </c>
      <c r="N53" s="254">
        <v>980</v>
      </c>
      <c r="O53" s="254">
        <v>974</v>
      </c>
      <c r="P53" s="254">
        <v>967</v>
      </c>
      <c r="Q53" s="254">
        <v>961</v>
      </c>
      <c r="R53" s="254">
        <v>954</v>
      </c>
      <c r="S53" s="254">
        <v>947</v>
      </c>
      <c r="T53" s="254">
        <v>939</v>
      </c>
      <c r="U53" s="254">
        <v>932</v>
      </c>
      <c r="V53" s="254">
        <v>925</v>
      </c>
      <c r="W53" s="254">
        <v>917</v>
      </c>
      <c r="X53" s="254">
        <v>910</v>
      </c>
      <c r="Y53" s="254">
        <v>903</v>
      </c>
      <c r="Z53" s="254">
        <v>896</v>
      </c>
      <c r="AA53" s="254">
        <v>889</v>
      </c>
      <c r="AB53" s="254">
        <v>883</v>
      </c>
      <c r="AC53" s="254">
        <v>877</v>
      </c>
      <c r="AD53" s="254">
        <v>871</v>
      </c>
      <c r="AE53" s="254">
        <v>866</v>
      </c>
      <c r="AF53" s="254">
        <v>861</v>
      </c>
      <c r="AG53" s="254">
        <v>857</v>
      </c>
      <c r="AH53" s="254">
        <v>854</v>
      </c>
      <c r="AI53" s="254">
        <v>851</v>
      </c>
      <c r="AJ53" s="254">
        <v>848</v>
      </c>
      <c r="AK53" s="254">
        <v>847</v>
      </c>
      <c r="AL53" s="254">
        <v>846</v>
      </c>
      <c r="AN53" s="226" t="s">
        <v>307</v>
      </c>
      <c r="AO53" s="253">
        <v>4</v>
      </c>
    </row>
    <row r="54" ht="14.25" customHeight="1" spans="1:41" x14ac:dyDescent="0.25">
      <c r="A54" s="247">
        <v>2</v>
      </c>
      <c r="B54" s="248">
        <v>10</v>
      </c>
      <c r="C54" s="254">
        <v>1022</v>
      </c>
      <c r="D54" s="254">
        <v>1021</v>
      </c>
      <c r="E54" s="254">
        <v>1020</v>
      </c>
      <c r="F54" s="254">
        <v>1019</v>
      </c>
      <c r="G54" s="254">
        <v>1016</v>
      </c>
      <c r="H54" s="254">
        <v>1013</v>
      </c>
      <c r="I54" s="254">
        <v>1010</v>
      </c>
      <c r="J54" s="254">
        <v>1006</v>
      </c>
      <c r="K54" s="254">
        <v>1001</v>
      </c>
      <c r="L54" s="254">
        <v>996</v>
      </c>
      <c r="M54" s="254">
        <v>990</v>
      </c>
      <c r="N54" s="254">
        <v>983</v>
      </c>
      <c r="O54" s="254">
        <v>977</v>
      </c>
      <c r="P54" s="254">
        <v>970</v>
      </c>
      <c r="Q54" s="254">
        <v>962</v>
      </c>
      <c r="R54" s="254">
        <v>955</v>
      </c>
      <c r="S54" s="254">
        <v>947</v>
      </c>
      <c r="T54" s="254">
        <v>939</v>
      </c>
      <c r="U54" s="254">
        <v>931</v>
      </c>
      <c r="V54" s="254">
        <v>923</v>
      </c>
      <c r="W54" s="254">
        <v>915</v>
      </c>
      <c r="X54" s="254">
        <v>906</v>
      </c>
      <c r="Y54" s="254">
        <v>899</v>
      </c>
      <c r="Z54" s="254">
        <v>891</v>
      </c>
      <c r="AA54" s="254">
        <v>883</v>
      </c>
      <c r="AB54" s="254">
        <v>876</v>
      </c>
      <c r="AC54" s="254">
        <v>870</v>
      </c>
      <c r="AD54" s="254">
        <v>863</v>
      </c>
      <c r="AE54" s="254">
        <v>858</v>
      </c>
      <c r="AF54" s="254">
        <v>853</v>
      </c>
      <c r="AG54" s="254">
        <v>848</v>
      </c>
      <c r="AH54" s="254">
        <v>844</v>
      </c>
      <c r="AI54" s="254">
        <v>841</v>
      </c>
      <c r="AJ54" s="254">
        <v>838</v>
      </c>
      <c r="AK54" s="254">
        <v>836</v>
      </c>
      <c r="AL54" s="254">
        <v>835</v>
      </c>
      <c r="AN54" s="226" t="s">
        <v>308</v>
      </c>
      <c r="AO54" s="253">
        <v>14</v>
      </c>
    </row>
    <row r="55" ht="14.25" customHeight="1" spans="1:41" x14ac:dyDescent="0.25">
      <c r="A55" s="247">
        <v>2</v>
      </c>
      <c r="B55" s="248">
        <v>11</v>
      </c>
      <c r="C55" s="254">
        <v>1029</v>
      </c>
      <c r="D55" s="254">
        <v>1029</v>
      </c>
      <c r="E55" s="254">
        <v>1027</v>
      </c>
      <c r="F55" s="254">
        <v>1026</v>
      </c>
      <c r="G55" s="254">
        <v>1023</v>
      </c>
      <c r="H55" s="254">
        <v>1020</v>
      </c>
      <c r="I55" s="254">
        <v>1016</v>
      </c>
      <c r="J55" s="254">
        <v>1011</v>
      </c>
      <c r="K55" s="254">
        <v>1006</v>
      </c>
      <c r="L55" s="254">
        <v>1000</v>
      </c>
      <c r="M55" s="254">
        <v>994</v>
      </c>
      <c r="N55" s="254">
        <v>987</v>
      </c>
      <c r="O55" s="254">
        <v>980</v>
      </c>
      <c r="P55" s="254">
        <v>972</v>
      </c>
      <c r="Q55" s="254">
        <v>964</v>
      </c>
      <c r="R55" s="254">
        <v>956</v>
      </c>
      <c r="S55" s="254">
        <v>947</v>
      </c>
      <c r="T55" s="254">
        <v>939</v>
      </c>
      <c r="U55" s="254">
        <v>930</v>
      </c>
      <c r="V55" s="254">
        <v>921</v>
      </c>
      <c r="W55" s="254">
        <v>912</v>
      </c>
      <c r="X55" s="254">
        <v>903</v>
      </c>
      <c r="Y55" s="254">
        <v>894</v>
      </c>
      <c r="Z55" s="254">
        <v>886</v>
      </c>
      <c r="AA55" s="254">
        <v>878</v>
      </c>
      <c r="AB55" s="254">
        <v>870</v>
      </c>
      <c r="AC55" s="254">
        <v>862</v>
      </c>
      <c r="AD55" s="254">
        <v>856</v>
      </c>
      <c r="AE55" s="254">
        <v>849</v>
      </c>
      <c r="AF55" s="254">
        <v>843</v>
      </c>
      <c r="AG55" s="254">
        <v>838</v>
      </c>
      <c r="AH55" s="254">
        <v>834</v>
      </c>
      <c r="AI55" s="254">
        <v>830</v>
      </c>
      <c r="AJ55" s="254">
        <v>828</v>
      </c>
      <c r="AK55" s="254">
        <v>826</v>
      </c>
      <c r="AL55" s="254">
        <v>824</v>
      </c>
      <c r="AN55" s="226" t="s">
        <v>309</v>
      </c>
      <c r="AO55" s="253" t="s">
        <v>255</v>
      </c>
    </row>
    <row r="56" ht="14.25" customHeight="1" spans="1:41" x14ac:dyDescent="0.25">
      <c r="A56" s="247">
        <v>2</v>
      </c>
      <c r="B56" s="248">
        <v>12</v>
      </c>
      <c r="C56" s="254">
        <v>1036</v>
      </c>
      <c r="D56" s="254">
        <v>1036</v>
      </c>
      <c r="E56" s="254">
        <v>1034</v>
      </c>
      <c r="F56" s="254">
        <v>1032</v>
      </c>
      <c r="G56" s="254">
        <v>1030</v>
      </c>
      <c r="H56" s="254">
        <v>1026</v>
      </c>
      <c r="I56" s="254">
        <v>1022</v>
      </c>
      <c r="J56" s="254">
        <v>1017</v>
      </c>
      <c r="K56" s="254">
        <v>1011</v>
      </c>
      <c r="L56" s="254">
        <v>1005</v>
      </c>
      <c r="M56" s="254">
        <v>998</v>
      </c>
      <c r="N56" s="254">
        <v>991</v>
      </c>
      <c r="O56" s="254">
        <v>983</v>
      </c>
      <c r="P56" s="254">
        <v>975</v>
      </c>
      <c r="Q56" s="254">
        <v>966</v>
      </c>
      <c r="R56" s="254">
        <v>957</v>
      </c>
      <c r="S56" s="254">
        <v>948</v>
      </c>
      <c r="T56" s="254">
        <v>938</v>
      </c>
      <c r="U56" s="254">
        <v>929</v>
      </c>
      <c r="V56" s="254">
        <v>919</v>
      </c>
      <c r="W56" s="254">
        <v>909</v>
      </c>
      <c r="X56" s="254">
        <v>899</v>
      </c>
      <c r="Y56" s="254">
        <v>890</v>
      </c>
      <c r="Z56" s="254">
        <v>881</v>
      </c>
      <c r="AA56" s="254">
        <v>872</v>
      </c>
      <c r="AB56" s="254">
        <v>863</v>
      </c>
      <c r="AC56" s="254">
        <v>855</v>
      </c>
      <c r="AD56" s="254">
        <v>848</v>
      </c>
      <c r="AE56" s="254">
        <v>841</v>
      </c>
      <c r="AF56" s="254">
        <v>834</v>
      </c>
      <c r="AG56" s="254">
        <v>829</v>
      </c>
      <c r="AH56" s="254">
        <v>824</v>
      </c>
      <c r="AI56" s="254">
        <v>820</v>
      </c>
      <c r="AJ56" s="254">
        <v>817</v>
      </c>
      <c r="AK56" s="254">
        <v>815</v>
      </c>
      <c r="AL56" s="254">
        <v>814</v>
      </c>
      <c r="AN56" s="226" t="s">
        <v>310</v>
      </c>
      <c r="AO56" s="253">
        <v>14</v>
      </c>
    </row>
    <row r="57" ht="14.25" customHeight="1" spans="1:41" x14ac:dyDescent="0.25">
      <c r="A57" s="247">
        <v>2</v>
      </c>
      <c r="B57" s="248">
        <v>13</v>
      </c>
      <c r="C57" s="254">
        <v>1043</v>
      </c>
      <c r="D57" s="254">
        <v>1042</v>
      </c>
      <c r="E57" s="254">
        <v>1041</v>
      </c>
      <c r="F57" s="254">
        <v>1039</v>
      </c>
      <c r="G57" s="254">
        <v>1036</v>
      </c>
      <c r="H57" s="254">
        <v>1032</v>
      </c>
      <c r="I57" s="254">
        <v>1028</v>
      </c>
      <c r="J57" s="254">
        <v>1022</v>
      </c>
      <c r="K57" s="254">
        <v>1016</v>
      </c>
      <c r="L57" s="254">
        <v>1010</v>
      </c>
      <c r="M57" s="254">
        <v>1002</v>
      </c>
      <c r="N57" s="254">
        <v>994</v>
      </c>
      <c r="O57" s="254">
        <v>986</v>
      </c>
      <c r="P57" s="254">
        <v>977</v>
      </c>
      <c r="Q57" s="254">
        <v>968</v>
      </c>
      <c r="R57" s="254">
        <v>958</v>
      </c>
      <c r="S57" s="254">
        <v>948</v>
      </c>
      <c r="T57" s="254">
        <v>938</v>
      </c>
      <c r="U57" s="254">
        <v>927</v>
      </c>
      <c r="V57" s="254">
        <v>917</v>
      </c>
      <c r="W57" s="254">
        <v>906</v>
      </c>
      <c r="X57" s="254">
        <v>896</v>
      </c>
      <c r="Y57" s="254">
        <v>886</v>
      </c>
      <c r="Z57" s="254">
        <v>876</v>
      </c>
      <c r="AA57" s="254">
        <v>866</v>
      </c>
      <c r="AB57" s="254">
        <v>857</v>
      </c>
      <c r="AC57" s="254">
        <v>848</v>
      </c>
      <c r="AD57" s="254">
        <v>840</v>
      </c>
      <c r="AE57" s="254">
        <v>832</v>
      </c>
      <c r="AF57" s="254">
        <v>825</v>
      </c>
      <c r="AG57" s="254">
        <v>819</v>
      </c>
      <c r="AH57" s="254">
        <v>814</v>
      </c>
      <c r="AI57" s="254">
        <v>810</v>
      </c>
      <c r="AJ57" s="254">
        <v>807</v>
      </c>
      <c r="AK57" s="254">
        <v>804</v>
      </c>
      <c r="AL57" s="254">
        <v>803</v>
      </c>
      <c r="AN57" s="226" t="s">
        <v>311</v>
      </c>
      <c r="AO57" s="253" t="s">
        <v>253</v>
      </c>
    </row>
    <row r="58" ht="14.25" customHeight="1" spans="1:41" x14ac:dyDescent="0.25">
      <c r="A58" s="247">
        <v>2</v>
      </c>
      <c r="B58" s="248">
        <v>14</v>
      </c>
      <c r="C58" s="254">
        <v>1049</v>
      </c>
      <c r="D58" s="254">
        <v>1049</v>
      </c>
      <c r="E58" s="254">
        <v>1047</v>
      </c>
      <c r="F58" s="254">
        <v>1045</v>
      </c>
      <c r="G58" s="254">
        <v>1042</v>
      </c>
      <c r="H58" s="254">
        <v>1038</v>
      </c>
      <c r="I58" s="254">
        <v>1033</v>
      </c>
      <c r="J58" s="254">
        <v>1028</v>
      </c>
      <c r="K58" s="254">
        <v>1021</v>
      </c>
      <c r="L58" s="254">
        <v>1014</v>
      </c>
      <c r="M58" s="254">
        <v>1006</v>
      </c>
      <c r="N58" s="254">
        <v>998</v>
      </c>
      <c r="O58" s="254">
        <v>989</v>
      </c>
      <c r="P58" s="254">
        <v>979</v>
      </c>
      <c r="Q58" s="254">
        <v>969</v>
      </c>
      <c r="R58" s="254">
        <v>959</v>
      </c>
      <c r="S58" s="254">
        <v>948</v>
      </c>
      <c r="T58" s="254">
        <v>937</v>
      </c>
      <c r="U58" s="254">
        <v>926</v>
      </c>
      <c r="V58" s="254">
        <v>915</v>
      </c>
      <c r="W58" s="254">
        <v>903</v>
      </c>
      <c r="X58" s="254">
        <v>892</v>
      </c>
      <c r="Y58" s="254">
        <v>881</v>
      </c>
      <c r="Z58" s="254">
        <v>870</v>
      </c>
      <c r="AA58" s="254">
        <v>860</v>
      </c>
      <c r="AB58" s="254">
        <v>850</v>
      </c>
      <c r="AC58" s="254">
        <v>840</v>
      </c>
      <c r="AD58" s="254">
        <v>832</v>
      </c>
      <c r="AE58" s="254">
        <v>824</v>
      </c>
      <c r="AF58" s="254">
        <v>816</v>
      </c>
      <c r="AG58" s="254">
        <v>810</v>
      </c>
      <c r="AH58" s="254">
        <v>804</v>
      </c>
      <c r="AI58" s="254">
        <v>800</v>
      </c>
      <c r="AJ58" s="254">
        <v>796</v>
      </c>
      <c r="AK58" s="254">
        <v>794</v>
      </c>
      <c r="AL58" s="254">
        <v>792</v>
      </c>
      <c r="AN58" s="226" t="s">
        <v>312</v>
      </c>
      <c r="AO58" s="253">
        <v>1</v>
      </c>
    </row>
    <row r="59" ht="14.25" customHeight="1" spans="1:41" x14ac:dyDescent="0.25">
      <c r="A59" s="247">
        <v>2</v>
      </c>
      <c r="B59" s="248">
        <v>15</v>
      </c>
      <c r="C59" s="254">
        <v>1056</v>
      </c>
      <c r="D59" s="254">
        <v>1055</v>
      </c>
      <c r="E59" s="254">
        <v>1054</v>
      </c>
      <c r="F59" s="254">
        <v>1051</v>
      </c>
      <c r="G59" s="254">
        <v>1048</v>
      </c>
      <c r="H59" s="254">
        <v>1044</v>
      </c>
      <c r="I59" s="254">
        <v>1039</v>
      </c>
      <c r="J59" s="254">
        <v>1033</v>
      </c>
      <c r="K59" s="254">
        <v>1026</v>
      </c>
      <c r="L59" s="254">
        <v>1018</v>
      </c>
      <c r="M59" s="254">
        <v>1010</v>
      </c>
      <c r="N59" s="254">
        <v>1001</v>
      </c>
      <c r="O59" s="254">
        <v>991</v>
      </c>
      <c r="P59" s="254">
        <v>981</v>
      </c>
      <c r="Q59" s="254">
        <v>971</v>
      </c>
      <c r="R59" s="254">
        <v>960</v>
      </c>
      <c r="S59" s="254">
        <v>948</v>
      </c>
      <c r="T59" s="254">
        <v>936</v>
      </c>
      <c r="U59" s="254">
        <v>925</v>
      </c>
      <c r="V59" s="254">
        <v>912</v>
      </c>
      <c r="W59" s="254">
        <v>901</v>
      </c>
      <c r="X59" s="254">
        <v>889</v>
      </c>
      <c r="Y59" s="254">
        <v>877</v>
      </c>
      <c r="Z59" s="254">
        <v>865</v>
      </c>
      <c r="AA59" s="254">
        <v>854</v>
      </c>
      <c r="AB59" s="254">
        <v>843</v>
      </c>
      <c r="AC59" s="254">
        <v>833</v>
      </c>
      <c r="AD59" s="254">
        <v>824</v>
      </c>
      <c r="AE59" s="254">
        <v>815</v>
      </c>
      <c r="AF59" s="254">
        <v>807</v>
      </c>
      <c r="AG59" s="254">
        <v>800</v>
      </c>
      <c r="AH59" s="254">
        <v>795</v>
      </c>
      <c r="AI59" s="254">
        <v>790</v>
      </c>
      <c r="AJ59" s="254">
        <v>786</v>
      </c>
      <c r="AK59" s="254">
        <v>783</v>
      </c>
      <c r="AL59" s="254">
        <v>782</v>
      </c>
      <c r="AN59" s="226" t="s">
        <v>313</v>
      </c>
      <c r="AO59" s="253">
        <v>3</v>
      </c>
    </row>
    <row r="60" ht="14.25" customHeight="1" spans="1:41" x14ac:dyDescent="0.25">
      <c r="A60" s="247">
        <v>2</v>
      </c>
      <c r="B60" s="248">
        <v>16</v>
      </c>
      <c r="C60" s="254">
        <v>1062</v>
      </c>
      <c r="D60" s="254">
        <v>1061</v>
      </c>
      <c r="E60" s="254">
        <v>1060</v>
      </c>
      <c r="F60" s="254">
        <v>1057</v>
      </c>
      <c r="G60" s="254">
        <v>1054</v>
      </c>
      <c r="H60" s="254">
        <v>1049</v>
      </c>
      <c r="I60" s="254">
        <v>1044</v>
      </c>
      <c r="J60" s="254">
        <v>1037</v>
      </c>
      <c r="K60" s="254">
        <v>1030</v>
      </c>
      <c r="L60" s="254">
        <v>1022</v>
      </c>
      <c r="M60" s="254">
        <v>1013</v>
      </c>
      <c r="N60" s="254">
        <v>1004</v>
      </c>
      <c r="O60" s="254">
        <v>994</v>
      </c>
      <c r="P60" s="254">
        <v>983</v>
      </c>
      <c r="Q60" s="254">
        <v>972</v>
      </c>
      <c r="R60" s="254">
        <v>960</v>
      </c>
      <c r="S60" s="254">
        <v>948</v>
      </c>
      <c r="T60" s="254">
        <v>936</v>
      </c>
      <c r="U60" s="254">
        <v>923</v>
      </c>
      <c r="V60" s="254">
        <v>910</v>
      </c>
      <c r="W60" s="254">
        <v>898</v>
      </c>
      <c r="X60" s="254">
        <v>885</v>
      </c>
      <c r="Y60" s="254">
        <v>872</v>
      </c>
      <c r="Z60" s="254">
        <v>860</v>
      </c>
      <c r="AA60" s="254">
        <v>848</v>
      </c>
      <c r="AB60" s="254">
        <v>837</v>
      </c>
      <c r="AC60" s="254">
        <v>826</v>
      </c>
      <c r="AD60" s="254">
        <v>816</v>
      </c>
      <c r="AE60" s="254">
        <v>807</v>
      </c>
      <c r="AF60" s="254">
        <v>798</v>
      </c>
      <c r="AG60" s="254">
        <v>791</v>
      </c>
      <c r="AH60" s="254">
        <v>785</v>
      </c>
      <c r="AI60" s="254">
        <v>780</v>
      </c>
      <c r="AJ60" s="254">
        <v>776</v>
      </c>
      <c r="AK60" s="254">
        <v>773</v>
      </c>
      <c r="AL60" s="254">
        <v>771</v>
      </c>
      <c r="AN60" s="226" t="s">
        <v>314</v>
      </c>
      <c r="AO60" s="253">
        <v>3</v>
      </c>
    </row>
    <row r="61" ht="14.25" customHeight="1" spans="1:41" x14ac:dyDescent="0.25">
      <c r="A61" s="247">
        <v>2</v>
      </c>
      <c r="B61" s="248">
        <v>17</v>
      </c>
      <c r="C61" s="254">
        <v>1068</v>
      </c>
      <c r="D61" s="254">
        <v>1067</v>
      </c>
      <c r="E61" s="254">
        <v>1065</v>
      </c>
      <c r="F61" s="254">
        <v>1063</v>
      </c>
      <c r="G61" s="254">
        <v>1059</v>
      </c>
      <c r="H61" s="254">
        <v>1054</v>
      </c>
      <c r="I61" s="254">
        <v>1049</v>
      </c>
      <c r="J61" s="254">
        <v>1042</v>
      </c>
      <c r="K61" s="254">
        <v>1035</v>
      </c>
      <c r="L61" s="254">
        <v>1026</v>
      </c>
      <c r="M61" s="254">
        <v>1017</v>
      </c>
      <c r="N61" s="254">
        <v>1007</v>
      </c>
      <c r="O61" s="254">
        <v>996</v>
      </c>
      <c r="P61" s="254">
        <v>985</v>
      </c>
      <c r="Q61" s="254">
        <v>973</v>
      </c>
      <c r="R61" s="254">
        <v>961</v>
      </c>
      <c r="S61" s="254">
        <v>948</v>
      </c>
      <c r="T61" s="254">
        <v>935</v>
      </c>
      <c r="U61" s="254">
        <v>922</v>
      </c>
      <c r="V61" s="254">
        <v>908</v>
      </c>
      <c r="W61" s="254">
        <v>895</v>
      </c>
      <c r="X61" s="254">
        <v>881</v>
      </c>
      <c r="Y61" s="254">
        <v>868</v>
      </c>
      <c r="Z61" s="254">
        <v>855</v>
      </c>
      <c r="AA61" s="254">
        <v>842</v>
      </c>
      <c r="AB61" s="254">
        <v>830</v>
      </c>
      <c r="AC61" s="254">
        <v>819</v>
      </c>
      <c r="AD61" s="254">
        <v>808</v>
      </c>
      <c r="AE61" s="254">
        <v>798</v>
      </c>
      <c r="AF61" s="254">
        <v>789</v>
      </c>
      <c r="AG61" s="254">
        <v>782</v>
      </c>
      <c r="AH61" s="254">
        <v>775</v>
      </c>
      <c r="AI61" s="254">
        <v>770</v>
      </c>
      <c r="AJ61" s="254">
        <v>766</v>
      </c>
      <c r="AK61" s="254">
        <v>763</v>
      </c>
      <c r="AL61" s="254">
        <v>761</v>
      </c>
      <c r="AN61" s="226" t="s">
        <v>315</v>
      </c>
      <c r="AO61" s="253">
        <v>3</v>
      </c>
    </row>
    <row r="62" ht="14.25" customHeight="1" spans="1:41" x14ac:dyDescent="0.25">
      <c r="A62" s="247">
        <v>2</v>
      </c>
      <c r="B62" s="248">
        <v>18</v>
      </c>
      <c r="C62" s="254">
        <v>1073</v>
      </c>
      <c r="D62" s="254">
        <v>1073</v>
      </c>
      <c r="E62" s="254">
        <v>1071</v>
      </c>
      <c r="F62" s="254">
        <v>1068</v>
      </c>
      <c r="G62" s="254">
        <v>1064</v>
      </c>
      <c r="H62" s="254">
        <v>1059</v>
      </c>
      <c r="I62" s="254">
        <v>1053</v>
      </c>
      <c r="J62" s="254">
        <v>1046</v>
      </c>
      <c r="K62" s="254">
        <v>1038</v>
      </c>
      <c r="L62" s="254">
        <v>1030</v>
      </c>
      <c r="M62" s="254">
        <v>1020</v>
      </c>
      <c r="N62" s="254">
        <v>1010</v>
      </c>
      <c r="O62" s="254">
        <v>998</v>
      </c>
      <c r="P62" s="254">
        <v>987</v>
      </c>
      <c r="Q62" s="254">
        <v>974</v>
      </c>
      <c r="R62" s="254">
        <v>961</v>
      </c>
      <c r="S62" s="254">
        <v>948</v>
      </c>
      <c r="T62" s="254">
        <v>934</v>
      </c>
      <c r="U62" s="254">
        <v>920</v>
      </c>
      <c r="V62" s="254">
        <v>906</v>
      </c>
      <c r="W62" s="254">
        <v>892</v>
      </c>
      <c r="X62" s="254">
        <v>877</v>
      </c>
      <c r="Y62" s="254">
        <v>863</v>
      </c>
      <c r="Z62" s="254">
        <v>850</v>
      </c>
      <c r="AA62" s="254">
        <v>836</v>
      </c>
      <c r="AB62" s="254">
        <v>823</v>
      </c>
      <c r="AC62" s="254">
        <v>811</v>
      </c>
      <c r="AD62" s="254">
        <v>800</v>
      </c>
      <c r="AE62" s="254">
        <v>789</v>
      </c>
      <c r="AF62" s="254">
        <v>780</v>
      </c>
      <c r="AG62" s="254">
        <v>772</v>
      </c>
      <c r="AH62" s="254">
        <v>765</v>
      </c>
      <c r="AI62" s="254">
        <v>760</v>
      </c>
      <c r="AJ62" s="254">
        <v>756</v>
      </c>
      <c r="AK62" s="254">
        <v>752</v>
      </c>
      <c r="AL62" s="254">
        <v>751</v>
      </c>
      <c r="AN62" s="226" t="s">
        <v>316</v>
      </c>
      <c r="AO62" s="253">
        <v>2</v>
      </c>
    </row>
    <row r="63" ht="14.25" customHeight="1" spans="1:41" x14ac:dyDescent="0.25">
      <c r="A63" s="247">
        <v>2</v>
      </c>
      <c r="B63" s="248">
        <v>19</v>
      </c>
      <c r="C63" s="254">
        <v>1078</v>
      </c>
      <c r="D63" s="254">
        <v>1078</v>
      </c>
      <c r="E63" s="254">
        <v>1076</v>
      </c>
      <c r="F63" s="254">
        <v>1073</v>
      </c>
      <c r="G63" s="254">
        <v>1069</v>
      </c>
      <c r="H63" s="254">
        <v>1064</v>
      </c>
      <c r="I63" s="254">
        <v>1058</v>
      </c>
      <c r="J63" s="254">
        <v>1051</v>
      </c>
      <c r="K63" s="254">
        <v>1042</v>
      </c>
      <c r="L63" s="254">
        <v>1033</v>
      </c>
      <c r="M63" s="254">
        <v>1023</v>
      </c>
      <c r="N63" s="254">
        <v>1012</v>
      </c>
      <c r="O63" s="254">
        <v>1000</v>
      </c>
      <c r="P63" s="254">
        <v>988</v>
      </c>
      <c r="Q63" s="254">
        <v>975</v>
      </c>
      <c r="R63" s="254">
        <v>961</v>
      </c>
      <c r="S63" s="254">
        <v>948</v>
      </c>
      <c r="T63" s="254">
        <v>933</v>
      </c>
      <c r="U63" s="254">
        <v>918</v>
      </c>
      <c r="V63" s="254">
        <v>904</v>
      </c>
      <c r="W63" s="254">
        <v>889</v>
      </c>
      <c r="X63" s="254">
        <v>874</v>
      </c>
      <c r="Y63" s="254">
        <v>859</v>
      </c>
      <c r="Z63" s="254">
        <v>844</v>
      </c>
      <c r="AA63" s="254">
        <v>830</v>
      </c>
      <c r="AB63" s="254">
        <v>817</v>
      </c>
      <c r="AC63" s="254">
        <v>804</v>
      </c>
      <c r="AD63" s="254">
        <v>792</v>
      </c>
      <c r="AE63" s="254">
        <v>781</v>
      </c>
      <c r="AF63" s="254">
        <v>771</v>
      </c>
      <c r="AG63" s="254">
        <v>763</v>
      </c>
      <c r="AH63" s="254">
        <v>756</v>
      </c>
      <c r="AI63" s="254">
        <v>750</v>
      </c>
      <c r="AJ63" s="254">
        <v>746</v>
      </c>
      <c r="AK63" s="254">
        <v>743</v>
      </c>
      <c r="AL63" s="254">
        <v>741</v>
      </c>
      <c r="AN63" s="226" t="s">
        <v>317</v>
      </c>
      <c r="AO63" s="253">
        <v>2</v>
      </c>
    </row>
    <row r="64" ht="14.25" customHeight="1" spans="1:41" x14ac:dyDescent="0.25">
      <c r="A64" s="247">
        <v>2</v>
      </c>
      <c r="B64" s="248">
        <v>20</v>
      </c>
      <c r="C64" s="254">
        <v>1084</v>
      </c>
      <c r="D64" s="254">
        <v>1083</v>
      </c>
      <c r="E64" s="254">
        <v>1081</v>
      </c>
      <c r="F64" s="254">
        <v>1078</v>
      </c>
      <c r="G64" s="254">
        <v>1074</v>
      </c>
      <c r="H64" s="254">
        <v>1069</v>
      </c>
      <c r="I64" s="254">
        <v>1062</v>
      </c>
      <c r="J64" s="254">
        <v>1055</v>
      </c>
      <c r="K64" s="254">
        <v>1046</v>
      </c>
      <c r="L64" s="254">
        <v>1036</v>
      </c>
      <c r="M64" s="254">
        <v>1026</v>
      </c>
      <c r="N64" s="254">
        <v>1014</v>
      </c>
      <c r="O64" s="254">
        <v>1002</v>
      </c>
      <c r="P64" s="254">
        <v>989</v>
      </c>
      <c r="Q64" s="254">
        <v>976</v>
      </c>
      <c r="R64" s="254">
        <v>962</v>
      </c>
      <c r="S64" s="254">
        <v>947</v>
      </c>
      <c r="T64" s="254">
        <v>932</v>
      </c>
      <c r="U64" s="254">
        <v>917</v>
      </c>
      <c r="V64" s="254">
        <v>901</v>
      </c>
      <c r="W64" s="254">
        <v>886</v>
      </c>
      <c r="X64" s="254">
        <v>870</v>
      </c>
      <c r="Y64" s="254">
        <v>854</v>
      </c>
      <c r="Z64" s="254">
        <v>839</v>
      </c>
      <c r="AA64" s="254">
        <v>824</v>
      </c>
      <c r="AB64" s="254">
        <v>810</v>
      </c>
      <c r="AC64" s="254">
        <v>797</v>
      </c>
      <c r="AD64" s="254">
        <v>784</v>
      </c>
      <c r="AE64" s="254">
        <v>773</v>
      </c>
      <c r="AF64" s="254">
        <v>762</v>
      </c>
      <c r="AG64" s="254">
        <v>754</v>
      </c>
      <c r="AH64" s="254">
        <v>746</v>
      </c>
      <c r="AI64" s="254">
        <v>740</v>
      </c>
      <c r="AJ64" s="254">
        <v>736</v>
      </c>
      <c r="AK64" s="254">
        <v>732</v>
      </c>
      <c r="AL64" s="254">
        <v>730</v>
      </c>
      <c r="AN64" s="226" t="s">
        <v>318</v>
      </c>
      <c r="AO64" s="253">
        <v>3</v>
      </c>
    </row>
    <row r="65" ht="14.25" customHeight="1" spans="1:41" x14ac:dyDescent="0.25">
      <c r="A65" s="247">
        <v>2</v>
      </c>
      <c r="B65" s="248">
        <v>21</v>
      </c>
      <c r="C65" s="254">
        <v>1088</v>
      </c>
      <c r="D65" s="254">
        <v>1088</v>
      </c>
      <c r="E65" s="254">
        <v>1086</v>
      </c>
      <c r="F65" s="254">
        <v>1083</v>
      </c>
      <c r="G65" s="254">
        <v>1079</v>
      </c>
      <c r="H65" s="254">
        <v>1073</v>
      </c>
      <c r="I65" s="254">
        <v>1066</v>
      </c>
      <c r="J65" s="254">
        <v>1058</v>
      </c>
      <c r="K65" s="254">
        <v>1049</v>
      </c>
      <c r="L65" s="254">
        <v>1039</v>
      </c>
      <c r="M65" s="254">
        <v>1029</v>
      </c>
      <c r="N65" s="254">
        <v>1017</v>
      </c>
      <c r="O65" s="254">
        <v>1004</v>
      </c>
      <c r="P65" s="254">
        <v>990</v>
      </c>
      <c r="Q65" s="254">
        <v>977</v>
      </c>
      <c r="R65" s="254">
        <v>962</v>
      </c>
      <c r="S65" s="254">
        <v>947</v>
      </c>
      <c r="T65" s="254">
        <v>931</v>
      </c>
      <c r="U65" s="254">
        <v>915</v>
      </c>
      <c r="V65" s="254">
        <v>899</v>
      </c>
      <c r="W65" s="254">
        <v>883</v>
      </c>
      <c r="X65" s="254">
        <v>866</v>
      </c>
      <c r="Y65" s="254">
        <v>850</v>
      </c>
      <c r="Z65" s="254">
        <v>834</v>
      </c>
      <c r="AA65" s="254">
        <v>819</v>
      </c>
      <c r="AB65" s="254">
        <v>804</v>
      </c>
      <c r="AC65" s="254">
        <v>790</v>
      </c>
      <c r="AD65" s="254">
        <v>776</v>
      </c>
      <c r="AE65" s="254">
        <v>764</v>
      </c>
      <c r="AF65" s="254">
        <v>753</v>
      </c>
      <c r="AG65" s="254">
        <v>744</v>
      </c>
      <c r="AH65" s="254">
        <v>737</v>
      </c>
      <c r="AI65" s="254">
        <v>731</v>
      </c>
      <c r="AJ65" s="254">
        <v>726</v>
      </c>
      <c r="AK65" s="254">
        <v>722</v>
      </c>
      <c r="AL65" s="254">
        <v>720</v>
      </c>
      <c r="AN65" s="226" t="s">
        <v>319</v>
      </c>
      <c r="AO65" s="253">
        <v>3</v>
      </c>
    </row>
    <row r="66" ht="14.25" customHeight="1" spans="1:41" x14ac:dyDescent="0.25">
      <c r="A66" s="247">
        <v>2</v>
      </c>
      <c r="B66" s="248">
        <v>22</v>
      </c>
      <c r="C66" s="254">
        <v>1093</v>
      </c>
      <c r="D66" s="254">
        <v>1092</v>
      </c>
      <c r="E66" s="254">
        <v>1090</v>
      </c>
      <c r="F66" s="254">
        <v>1087</v>
      </c>
      <c r="G66" s="254">
        <v>1083</v>
      </c>
      <c r="H66" s="254">
        <v>1077</v>
      </c>
      <c r="I66" s="254">
        <v>1070</v>
      </c>
      <c r="J66" s="254">
        <v>1062</v>
      </c>
      <c r="K66" s="254">
        <v>1053</v>
      </c>
      <c r="L66" s="254">
        <v>1042</v>
      </c>
      <c r="M66" s="254">
        <v>1031</v>
      </c>
      <c r="N66" s="254">
        <v>1019</v>
      </c>
      <c r="O66" s="254">
        <v>1005</v>
      </c>
      <c r="P66" s="254">
        <v>992</v>
      </c>
      <c r="Q66" s="254">
        <v>977</v>
      </c>
      <c r="R66" s="254">
        <v>962</v>
      </c>
      <c r="S66" s="254">
        <v>946</v>
      </c>
      <c r="T66" s="254">
        <v>930</v>
      </c>
      <c r="U66" s="254">
        <v>913</v>
      </c>
      <c r="V66" s="254">
        <v>897</v>
      </c>
      <c r="W66" s="254">
        <v>879</v>
      </c>
      <c r="X66" s="254">
        <v>863</v>
      </c>
      <c r="Y66" s="254">
        <v>846</v>
      </c>
      <c r="Z66" s="254">
        <v>829</v>
      </c>
      <c r="AA66" s="254">
        <v>813</v>
      </c>
      <c r="AB66" s="254">
        <v>797</v>
      </c>
      <c r="AC66" s="254">
        <v>782</v>
      </c>
      <c r="AD66" s="254">
        <v>768</v>
      </c>
      <c r="AE66" s="254">
        <v>756</v>
      </c>
      <c r="AF66" s="254">
        <v>745</v>
      </c>
      <c r="AG66" s="254">
        <v>735</v>
      </c>
      <c r="AH66" s="254">
        <v>727</v>
      </c>
      <c r="AI66" s="254">
        <v>721</v>
      </c>
      <c r="AJ66" s="254">
        <v>715</v>
      </c>
      <c r="AK66" s="254">
        <v>712</v>
      </c>
      <c r="AL66" s="254">
        <v>710</v>
      </c>
      <c r="AN66" s="226" t="s">
        <v>320</v>
      </c>
      <c r="AO66" s="253">
        <v>3</v>
      </c>
    </row>
    <row r="67" ht="14.25" customHeight="1" spans="1:41" x14ac:dyDescent="0.25">
      <c r="A67" s="247">
        <v>2</v>
      </c>
      <c r="B67" s="248">
        <v>23</v>
      </c>
      <c r="C67" s="254">
        <v>1098</v>
      </c>
      <c r="D67" s="254">
        <v>1097</v>
      </c>
      <c r="E67" s="254">
        <v>1095</v>
      </c>
      <c r="F67" s="254">
        <v>1091</v>
      </c>
      <c r="G67" s="254">
        <v>1087</v>
      </c>
      <c r="H67" s="254">
        <v>1081</v>
      </c>
      <c r="I67" s="254">
        <v>1074</v>
      </c>
      <c r="J67" s="254">
        <v>1065</v>
      </c>
      <c r="K67" s="254">
        <v>1056</v>
      </c>
      <c r="L67" s="254">
        <v>1045</v>
      </c>
      <c r="M67" s="254">
        <v>1033</v>
      </c>
      <c r="N67" s="254">
        <v>1021</v>
      </c>
      <c r="O67" s="254">
        <v>1007</v>
      </c>
      <c r="P67" s="254">
        <v>992</v>
      </c>
      <c r="Q67" s="254">
        <v>977</v>
      </c>
      <c r="R67" s="254">
        <v>962</v>
      </c>
      <c r="S67" s="254">
        <v>945</v>
      </c>
      <c r="T67" s="254">
        <v>929</v>
      </c>
      <c r="U67" s="254">
        <v>911</v>
      </c>
      <c r="V67" s="254">
        <v>894</v>
      </c>
      <c r="W67" s="254">
        <v>876</v>
      </c>
      <c r="X67" s="254">
        <v>859</v>
      </c>
      <c r="Y67" s="254">
        <v>841</v>
      </c>
      <c r="Z67" s="254">
        <v>824</v>
      </c>
      <c r="AA67" s="254">
        <v>807</v>
      </c>
      <c r="AB67" s="254">
        <v>791</v>
      </c>
      <c r="AC67" s="254">
        <v>775</v>
      </c>
      <c r="AD67" s="254">
        <v>761</v>
      </c>
      <c r="AE67" s="254">
        <v>748</v>
      </c>
      <c r="AF67" s="254">
        <v>736</v>
      </c>
      <c r="AG67" s="254">
        <v>726</v>
      </c>
      <c r="AH67" s="254">
        <v>718</v>
      </c>
      <c r="AI67" s="254">
        <v>711</v>
      </c>
      <c r="AJ67" s="254">
        <v>706</v>
      </c>
      <c r="AK67" s="254">
        <v>701</v>
      </c>
      <c r="AL67" s="254">
        <v>699</v>
      </c>
      <c r="AN67" s="226" t="s">
        <v>321</v>
      </c>
      <c r="AO67" s="253">
        <v>3</v>
      </c>
    </row>
    <row r="68" ht="14.25" customHeight="1" spans="1:41" x14ac:dyDescent="0.25">
      <c r="A68" s="247">
        <v>2</v>
      </c>
      <c r="B68" s="248">
        <v>24</v>
      </c>
      <c r="C68" s="254">
        <v>1102</v>
      </c>
      <c r="D68" s="254">
        <v>1101</v>
      </c>
      <c r="E68" s="254">
        <v>1099</v>
      </c>
      <c r="F68" s="254">
        <v>1095</v>
      </c>
      <c r="G68" s="254">
        <v>1091</v>
      </c>
      <c r="H68" s="254">
        <v>1084</v>
      </c>
      <c r="I68" s="254">
        <v>1077</v>
      </c>
      <c r="J68" s="254">
        <v>1068</v>
      </c>
      <c r="K68" s="254">
        <v>1058</v>
      </c>
      <c r="L68" s="254">
        <v>1047</v>
      </c>
      <c r="M68" s="254">
        <v>1035</v>
      </c>
      <c r="N68" s="254">
        <v>1022</v>
      </c>
      <c r="O68" s="254">
        <v>1008</v>
      </c>
      <c r="P68" s="254">
        <v>993</v>
      </c>
      <c r="Q68" s="254">
        <v>978</v>
      </c>
      <c r="R68" s="254">
        <v>962</v>
      </c>
      <c r="S68" s="254">
        <v>945</v>
      </c>
      <c r="T68" s="254">
        <v>927</v>
      </c>
      <c r="U68" s="254">
        <v>910</v>
      </c>
      <c r="V68" s="254">
        <v>891</v>
      </c>
      <c r="W68" s="254">
        <v>873</v>
      </c>
      <c r="X68" s="254">
        <v>855</v>
      </c>
      <c r="Y68" s="254">
        <v>836</v>
      </c>
      <c r="Z68" s="254">
        <v>819</v>
      </c>
      <c r="AA68" s="254">
        <v>801</v>
      </c>
      <c r="AB68" s="254">
        <v>784</v>
      </c>
      <c r="AC68" s="254">
        <v>768</v>
      </c>
      <c r="AD68" s="254">
        <v>753</v>
      </c>
      <c r="AE68" s="254">
        <v>739</v>
      </c>
      <c r="AF68" s="254">
        <v>727</v>
      </c>
      <c r="AG68" s="254">
        <v>717</v>
      </c>
      <c r="AH68" s="254">
        <v>708</v>
      </c>
      <c r="AI68" s="254">
        <v>701</v>
      </c>
      <c r="AJ68" s="254">
        <v>695</v>
      </c>
      <c r="AK68" s="254">
        <v>691</v>
      </c>
      <c r="AL68" s="254">
        <v>688</v>
      </c>
      <c r="AN68" s="226" t="s">
        <v>322</v>
      </c>
      <c r="AO68" s="253">
        <v>3</v>
      </c>
    </row>
    <row r="69" ht="14.25" customHeight="1" spans="1:41" x14ac:dyDescent="0.25">
      <c r="A69" s="247">
        <v>2</v>
      </c>
      <c r="B69" s="248">
        <v>25</v>
      </c>
      <c r="C69" s="254">
        <v>1105</v>
      </c>
      <c r="D69" s="254">
        <v>1105</v>
      </c>
      <c r="E69" s="254">
        <v>1103</v>
      </c>
      <c r="F69" s="254">
        <v>1099</v>
      </c>
      <c r="G69" s="254">
        <v>1094</v>
      </c>
      <c r="H69" s="254">
        <v>1088</v>
      </c>
      <c r="I69" s="254">
        <v>1080</v>
      </c>
      <c r="J69" s="254">
        <v>1071</v>
      </c>
      <c r="K69" s="254">
        <v>1061</v>
      </c>
      <c r="L69" s="254">
        <v>1050</v>
      </c>
      <c r="M69" s="254">
        <v>1037</v>
      </c>
      <c r="N69" s="254">
        <v>1024</v>
      </c>
      <c r="O69" s="254">
        <v>1009</v>
      </c>
      <c r="P69" s="254">
        <v>994</v>
      </c>
      <c r="Q69" s="254">
        <v>978</v>
      </c>
      <c r="R69" s="254">
        <v>961</v>
      </c>
      <c r="S69" s="254">
        <v>944</v>
      </c>
      <c r="T69" s="254">
        <v>926</v>
      </c>
      <c r="U69" s="254">
        <v>907</v>
      </c>
      <c r="V69" s="254">
        <v>889</v>
      </c>
      <c r="W69" s="254">
        <v>870</v>
      </c>
      <c r="X69" s="254">
        <v>851</v>
      </c>
      <c r="Y69" s="254">
        <v>832</v>
      </c>
      <c r="Z69" s="254">
        <v>814</v>
      </c>
      <c r="AA69" s="254">
        <v>796</v>
      </c>
      <c r="AB69" s="254">
        <v>778</v>
      </c>
      <c r="AC69" s="254">
        <v>761</v>
      </c>
      <c r="AD69" s="254">
        <v>745</v>
      </c>
      <c r="AE69" s="254">
        <v>731</v>
      </c>
      <c r="AF69" s="254">
        <v>719</v>
      </c>
      <c r="AG69" s="254">
        <v>708</v>
      </c>
      <c r="AH69" s="254">
        <v>699</v>
      </c>
      <c r="AI69" s="254">
        <v>691</v>
      </c>
      <c r="AJ69" s="254">
        <v>685</v>
      </c>
      <c r="AK69" s="254">
        <v>680</v>
      </c>
      <c r="AL69" s="254">
        <v>678</v>
      </c>
      <c r="AN69" s="226" t="s">
        <v>323</v>
      </c>
      <c r="AO69" s="253">
        <v>3</v>
      </c>
    </row>
    <row r="70" ht="14.25" customHeight="1" spans="1:41" x14ac:dyDescent="0.25">
      <c r="A70" s="247">
        <v>2</v>
      </c>
      <c r="B70" s="248">
        <v>26</v>
      </c>
      <c r="C70" s="254">
        <v>1109</v>
      </c>
      <c r="D70" s="254">
        <v>1108</v>
      </c>
      <c r="E70" s="254">
        <v>1106</v>
      </c>
      <c r="F70" s="254">
        <v>1103</v>
      </c>
      <c r="G70" s="254">
        <v>1097</v>
      </c>
      <c r="H70" s="254">
        <v>1091</v>
      </c>
      <c r="I70" s="254">
        <v>1083</v>
      </c>
      <c r="J70" s="254">
        <v>1074</v>
      </c>
      <c r="K70" s="254">
        <v>1063</v>
      </c>
      <c r="L70" s="254">
        <v>1052</v>
      </c>
      <c r="M70" s="254">
        <v>1039</v>
      </c>
      <c r="N70" s="254">
        <v>1025</v>
      </c>
      <c r="O70" s="254">
        <v>1010</v>
      </c>
      <c r="P70" s="254">
        <v>994</v>
      </c>
      <c r="Q70" s="254">
        <v>978</v>
      </c>
      <c r="R70" s="254">
        <v>961</v>
      </c>
      <c r="S70" s="254">
        <v>943</v>
      </c>
      <c r="T70" s="254">
        <v>924</v>
      </c>
      <c r="U70" s="254">
        <v>905</v>
      </c>
      <c r="V70" s="254">
        <v>886</v>
      </c>
      <c r="W70" s="254">
        <v>867</v>
      </c>
      <c r="X70" s="254">
        <v>848</v>
      </c>
      <c r="Y70" s="254">
        <v>828</v>
      </c>
      <c r="Z70" s="254">
        <v>809</v>
      </c>
      <c r="AA70" s="254">
        <v>790</v>
      </c>
      <c r="AB70" s="254">
        <v>772</v>
      </c>
      <c r="AC70" s="254">
        <v>754</v>
      </c>
      <c r="AD70" s="254">
        <v>738</v>
      </c>
      <c r="AE70" s="254">
        <v>723</v>
      </c>
      <c r="AF70" s="254">
        <v>710</v>
      </c>
      <c r="AG70" s="254">
        <v>699</v>
      </c>
      <c r="AH70" s="254">
        <v>689</v>
      </c>
      <c r="AI70" s="254">
        <v>681</v>
      </c>
      <c r="AJ70" s="254">
        <v>675</v>
      </c>
      <c r="AK70" s="254">
        <v>670</v>
      </c>
      <c r="AL70" s="254">
        <v>667</v>
      </c>
      <c r="AN70" s="226" t="s">
        <v>324</v>
      </c>
      <c r="AO70" s="253">
        <v>3</v>
      </c>
    </row>
    <row r="71" ht="14.25" customHeight="1" spans="1:41" x14ac:dyDescent="0.25">
      <c r="A71" s="247">
        <v>2</v>
      </c>
      <c r="B71" s="248">
        <v>27</v>
      </c>
      <c r="C71" s="254">
        <v>1112</v>
      </c>
      <c r="D71" s="254">
        <v>1112</v>
      </c>
      <c r="E71" s="254">
        <v>1109</v>
      </c>
      <c r="F71" s="254">
        <v>1106</v>
      </c>
      <c r="G71" s="254">
        <v>1101</v>
      </c>
      <c r="H71" s="254">
        <v>1094</v>
      </c>
      <c r="I71" s="254">
        <v>1086</v>
      </c>
      <c r="J71" s="254">
        <v>1076</v>
      </c>
      <c r="K71" s="254">
        <v>1066</v>
      </c>
      <c r="L71" s="254">
        <v>1053</v>
      </c>
      <c r="M71" s="254">
        <v>1040</v>
      </c>
      <c r="N71" s="254">
        <v>1026</v>
      </c>
      <c r="O71" s="254">
        <v>1011</v>
      </c>
      <c r="P71" s="254">
        <v>995</v>
      </c>
      <c r="Q71" s="254">
        <v>978</v>
      </c>
      <c r="R71" s="254">
        <v>960</v>
      </c>
      <c r="S71" s="254">
        <v>941</v>
      </c>
      <c r="T71" s="254">
        <v>923</v>
      </c>
      <c r="U71" s="254">
        <v>903</v>
      </c>
      <c r="V71" s="254">
        <v>883</v>
      </c>
      <c r="W71" s="254">
        <v>863</v>
      </c>
      <c r="X71" s="254">
        <v>843</v>
      </c>
      <c r="Y71" s="254">
        <v>823</v>
      </c>
      <c r="Z71" s="254">
        <v>803</v>
      </c>
      <c r="AA71" s="254">
        <v>784</v>
      </c>
      <c r="AB71" s="254">
        <v>765</v>
      </c>
      <c r="AC71" s="254">
        <v>747</v>
      </c>
      <c r="AD71" s="254">
        <v>730</v>
      </c>
      <c r="AE71" s="254">
        <v>714</v>
      </c>
      <c r="AF71" s="254">
        <v>701</v>
      </c>
      <c r="AG71" s="254">
        <v>689</v>
      </c>
      <c r="AH71" s="254">
        <v>680</v>
      </c>
      <c r="AI71" s="254">
        <v>671</v>
      </c>
      <c r="AJ71" s="254">
        <v>664</v>
      </c>
      <c r="AK71" s="254">
        <v>660</v>
      </c>
      <c r="AL71" s="254">
        <v>658</v>
      </c>
      <c r="AN71" s="226" t="s">
        <v>325</v>
      </c>
      <c r="AO71" s="253">
        <v>3</v>
      </c>
    </row>
    <row r="72" ht="14.25" customHeight="1" spans="1:41" x14ac:dyDescent="0.25">
      <c r="A72" s="247">
        <v>2</v>
      </c>
      <c r="B72" s="248">
        <v>28</v>
      </c>
      <c r="C72" s="254">
        <v>1115</v>
      </c>
      <c r="D72" s="254">
        <v>1115</v>
      </c>
      <c r="E72" s="254">
        <v>1112</v>
      </c>
      <c r="F72" s="254">
        <v>1109</v>
      </c>
      <c r="G72" s="254">
        <v>1103</v>
      </c>
      <c r="H72" s="254">
        <v>1096</v>
      </c>
      <c r="I72" s="254">
        <v>1088</v>
      </c>
      <c r="J72" s="254">
        <v>1078</v>
      </c>
      <c r="K72" s="254">
        <v>1067</v>
      </c>
      <c r="L72" s="254">
        <v>1055</v>
      </c>
      <c r="M72" s="254">
        <v>1042</v>
      </c>
      <c r="N72" s="254">
        <v>1027</v>
      </c>
      <c r="O72" s="254">
        <v>1011</v>
      </c>
      <c r="P72" s="254">
        <v>995</v>
      </c>
      <c r="Q72" s="254">
        <v>977</v>
      </c>
      <c r="R72" s="254">
        <v>959</v>
      </c>
      <c r="S72" s="254">
        <v>940</v>
      </c>
      <c r="T72" s="254">
        <v>921</v>
      </c>
      <c r="U72" s="254">
        <v>901</v>
      </c>
      <c r="V72" s="254">
        <v>881</v>
      </c>
      <c r="W72" s="254">
        <v>860</v>
      </c>
      <c r="X72" s="254">
        <v>840</v>
      </c>
      <c r="Y72" s="254">
        <v>819</v>
      </c>
      <c r="Z72" s="254">
        <v>799</v>
      </c>
      <c r="AA72" s="254">
        <v>778</v>
      </c>
      <c r="AB72" s="254">
        <v>759</v>
      </c>
      <c r="AC72" s="254">
        <v>740</v>
      </c>
      <c r="AD72" s="254">
        <v>723</v>
      </c>
      <c r="AE72" s="254">
        <v>707</v>
      </c>
      <c r="AF72" s="254">
        <v>692</v>
      </c>
      <c r="AG72" s="254">
        <v>680</v>
      </c>
      <c r="AH72" s="254">
        <v>670</v>
      </c>
      <c r="AI72" s="254">
        <v>661</v>
      </c>
      <c r="AJ72" s="254">
        <v>654</v>
      </c>
      <c r="AK72" s="254">
        <v>650</v>
      </c>
      <c r="AL72" s="254">
        <v>647</v>
      </c>
      <c r="AN72" s="226" t="s">
        <v>326</v>
      </c>
      <c r="AO72" s="253">
        <v>3</v>
      </c>
    </row>
    <row r="73" ht="14.25" customHeight="1" spans="1:41" x14ac:dyDescent="0.25">
      <c r="A73" s="247">
        <v>2</v>
      </c>
      <c r="B73" s="248">
        <v>29</v>
      </c>
      <c r="C73" s="254">
        <v>1118</v>
      </c>
      <c r="D73" s="254">
        <v>1118</v>
      </c>
      <c r="E73" s="254">
        <v>1115</v>
      </c>
      <c r="F73" s="254">
        <v>1111</v>
      </c>
      <c r="G73" s="254">
        <v>1106</v>
      </c>
      <c r="H73" s="254">
        <v>1099</v>
      </c>
      <c r="I73" s="254">
        <v>1090</v>
      </c>
      <c r="J73" s="254">
        <v>1081</v>
      </c>
      <c r="K73" s="254">
        <v>1069</v>
      </c>
      <c r="L73" s="254">
        <v>1057</v>
      </c>
      <c r="M73" s="254">
        <v>1043</v>
      </c>
      <c r="N73" s="254">
        <v>1028</v>
      </c>
      <c r="O73" s="254">
        <v>1012</v>
      </c>
      <c r="P73" s="254">
        <v>995</v>
      </c>
      <c r="Q73" s="254">
        <v>977</v>
      </c>
      <c r="R73" s="254">
        <v>959</v>
      </c>
      <c r="S73" s="254">
        <v>939</v>
      </c>
      <c r="T73" s="254">
        <v>919</v>
      </c>
      <c r="U73" s="254">
        <v>899</v>
      </c>
      <c r="V73" s="254">
        <v>878</v>
      </c>
      <c r="W73" s="254">
        <v>857</v>
      </c>
      <c r="X73" s="254">
        <v>835</v>
      </c>
      <c r="Y73" s="254">
        <v>815</v>
      </c>
      <c r="Z73" s="254">
        <v>793</v>
      </c>
      <c r="AA73" s="254">
        <v>773</v>
      </c>
      <c r="AB73" s="254">
        <v>753</v>
      </c>
      <c r="AC73" s="254">
        <v>733</v>
      </c>
      <c r="AD73" s="254">
        <v>715</v>
      </c>
      <c r="AE73" s="254">
        <v>698</v>
      </c>
      <c r="AF73" s="254">
        <v>684</v>
      </c>
      <c r="AG73" s="254">
        <v>671</v>
      </c>
      <c r="AH73" s="254">
        <v>660</v>
      </c>
      <c r="AI73" s="254">
        <v>651</v>
      </c>
      <c r="AJ73" s="254">
        <v>644</v>
      </c>
      <c r="AK73" s="254">
        <v>640</v>
      </c>
      <c r="AL73" s="254">
        <v>636</v>
      </c>
      <c r="AN73" s="226" t="s">
        <v>327</v>
      </c>
      <c r="AO73" s="253">
        <v>1</v>
      </c>
    </row>
    <row r="74" ht="14.25" customHeight="1" spans="1:41" x14ac:dyDescent="0.25">
      <c r="A74" s="247">
        <v>2</v>
      </c>
      <c r="B74" s="248">
        <v>30</v>
      </c>
      <c r="C74" s="254">
        <v>1121</v>
      </c>
      <c r="D74" s="254">
        <v>1120</v>
      </c>
      <c r="E74" s="254">
        <v>1118</v>
      </c>
      <c r="F74" s="254">
        <v>1114</v>
      </c>
      <c r="G74" s="254">
        <v>1108</v>
      </c>
      <c r="H74" s="254">
        <v>1101</v>
      </c>
      <c r="I74" s="254">
        <v>1092</v>
      </c>
      <c r="J74" s="254">
        <v>1082</v>
      </c>
      <c r="K74" s="254">
        <v>1071</v>
      </c>
      <c r="L74" s="254">
        <v>1058</v>
      </c>
      <c r="M74" s="254">
        <v>1044</v>
      </c>
      <c r="N74" s="254">
        <v>1028</v>
      </c>
      <c r="O74" s="254">
        <v>1012</v>
      </c>
      <c r="P74" s="254">
        <v>994</v>
      </c>
      <c r="Q74" s="254">
        <v>976</v>
      </c>
      <c r="R74" s="254">
        <v>957</v>
      </c>
      <c r="S74" s="254">
        <v>937</v>
      </c>
      <c r="T74" s="254">
        <v>917</v>
      </c>
      <c r="U74" s="254">
        <v>896</v>
      </c>
      <c r="V74" s="254">
        <v>875</v>
      </c>
      <c r="W74" s="254">
        <v>853</v>
      </c>
      <c r="X74" s="254">
        <v>832</v>
      </c>
      <c r="Y74" s="254">
        <v>810</v>
      </c>
      <c r="Z74" s="254">
        <v>788</v>
      </c>
      <c r="AA74" s="254">
        <v>767</v>
      </c>
      <c r="AB74" s="254">
        <v>747</v>
      </c>
      <c r="AC74" s="254">
        <v>727</v>
      </c>
      <c r="AD74" s="254">
        <v>708</v>
      </c>
      <c r="AE74" s="254">
        <v>690</v>
      </c>
      <c r="AF74" s="254">
        <v>675</v>
      </c>
      <c r="AG74" s="254">
        <v>662</v>
      </c>
      <c r="AH74" s="254">
        <v>651</v>
      </c>
      <c r="AI74" s="254">
        <v>641</v>
      </c>
      <c r="AJ74" s="254">
        <v>635</v>
      </c>
      <c r="AK74" s="254">
        <v>629</v>
      </c>
      <c r="AL74" s="254">
        <v>626</v>
      </c>
      <c r="AN74" s="226" t="s">
        <v>328</v>
      </c>
      <c r="AO74" s="253">
        <v>11</v>
      </c>
    </row>
    <row r="75" ht="14.25" customHeight="1" spans="1:41" x14ac:dyDescent="0.25">
      <c r="A75" s="247">
        <v>2</v>
      </c>
      <c r="B75" s="248">
        <v>31</v>
      </c>
      <c r="C75" s="254">
        <v>1123</v>
      </c>
      <c r="D75" s="254">
        <v>1122</v>
      </c>
      <c r="E75" s="254">
        <v>1120</v>
      </c>
      <c r="F75" s="254">
        <v>1116</v>
      </c>
      <c r="G75" s="254">
        <v>1110</v>
      </c>
      <c r="H75" s="254">
        <v>1103</v>
      </c>
      <c r="I75" s="254">
        <v>1094</v>
      </c>
      <c r="J75" s="254">
        <v>1084</v>
      </c>
      <c r="K75" s="254">
        <v>1072</v>
      </c>
      <c r="L75" s="254">
        <v>1059</v>
      </c>
      <c r="M75" s="254">
        <v>1044</v>
      </c>
      <c r="N75" s="254">
        <v>1029</v>
      </c>
      <c r="O75" s="254">
        <v>1012</v>
      </c>
      <c r="P75" s="254">
        <v>994</v>
      </c>
      <c r="Q75" s="254">
        <v>976</v>
      </c>
      <c r="R75" s="254">
        <v>956</v>
      </c>
      <c r="S75" s="254">
        <v>936</v>
      </c>
      <c r="T75" s="254">
        <v>915</v>
      </c>
      <c r="U75" s="254">
        <v>894</v>
      </c>
      <c r="V75" s="254">
        <v>872</v>
      </c>
      <c r="W75" s="254">
        <v>850</v>
      </c>
      <c r="X75" s="254">
        <v>828</v>
      </c>
      <c r="Y75" s="254">
        <v>806</v>
      </c>
      <c r="Z75" s="254">
        <v>783</v>
      </c>
      <c r="AA75" s="254">
        <v>762</v>
      </c>
      <c r="AB75" s="254">
        <v>740</v>
      </c>
      <c r="AC75" s="254">
        <v>720</v>
      </c>
      <c r="AD75" s="254">
        <v>700</v>
      </c>
      <c r="AE75" s="254">
        <v>683</v>
      </c>
      <c r="AF75" s="254">
        <v>667</v>
      </c>
      <c r="AG75" s="254">
        <v>653</v>
      </c>
      <c r="AH75" s="254">
        <v>641</v>
      </c>
      <c r="AI75" s="254">
        <v>632</v>
      </c>
      <c r="AJ75" s="254">
        <v>624</v>
      </c>
      <c r="AK75" s="254">
        <v>619</v>
      </c>
      <c r="AL75" s="254">
        <v>617</v>
      </c>
      <c r="AN75" s="226" t="s">
        <v>329</v>
      </c>
      <c r="AO75" s="253">
        <v>10</v>
      </c>
    </row>
    <row r="76" ht="14.25" customHeight="1" spans="1:41" x14ac:dyDescent="0.25">
      <c r="A76" s="247">
        <v>2</v>
      </c>
      <c r="B76" s="248">
        <v>32</v>
      </c>
      <c r="C76" s="254">
        <v>1125</v>
      </c>
      <c r="D76" s="254">
        <v>1124</v>
      </c>
      <c r="E76" s="254">
        <v>1122</v>
      </c>
      <c r="F76" s="254">
        <v>1118</v>
      </c>
      <c r="G76" s="254">
        <v>1112</v>
      </c>
      <c r="H76" s="254">
        <v>1105</v>
      </c>
      <c r="I76" s="254">
        <v>1096</v>
      </c>
      <c r="J76" s="254">
        <v>1085</v>
      </c>
      <c r="K76" s="254">
        <v>1073</v>
      </c>
      <c r="L76" s="254">
        <v>1060</v>
      </c>
      <c r="M76" s="254">
        <v>1045</v>
      </c>
      <c r="N76" s="254">
        <v>1029</v>
      </c>
      <c r="O76" s="254">
        <v>1012</v>
      </c>
      <c r="P76" s="254">
        <v>994</v>
      </c>
      <c r="Q76" s="254">
        <v>975</v>
      </c>
      <c r="R76" s="254">
        <v>955</v>
      </c>
      <c r="S76" s="254">
        <v>934</v>
      </c>
      <c r="T76" s="254">
        <v>913</v>
      </c>
      <c r="U76" s="254">
        <v>891</v>
      </c>
      <c r="V76" s="254">
        <v>869</v>
      </c>
      <c r="W76" s="254">
        <v>846</v>
      </c>
      <c r="X76" s="254">
        <v>824</v>
      </c>
      <c r="Y76" s="254">
        <v>801</v>
      </c>
      <c r="Z76" s="254">
        <v>778</v>
      </c>
      <c r="AA76" s="254">
        <v>756</v>
      </c>
      <c r="AB76" s="254">
        <v>734</v>
      </c>
      <c r="AC76" s="254">
        <v>713</v>
      </c>
      <c r="AD76" s="254">
        <v>693</v>
      </c>
      <c r="AE76" s="254">
        <v>675</v>
      </c>
      <c r="AF76" s="254">
        <v>658</v>
      </c>
      <c r="AG76" s="254">
        <v>644</v>
      </c>
      <c r="AH76" s="254">
        <v>632</v>
      </c>
      <c r="AI76" s="254">
        <v>622</v>
      </c>
      <c r="AJ76" s="254">
        <v>614</v>
      </c>
      <c r="AK76" s="254">
        <v>609</v>
      </c>
      <c r="AL76" s="254">
        <v>606</v>
      </c>
      <c r="AN76" s="226" t="s">
        <v>330</v>
      </c>
      <c r="AO76" s="253">
        <v>1</v>
      </c>
    </row>
    <row r="77" ht="14.25" customHeight="1" spans="1:41" x14ac:dyDescent="0.25">
      <c r="A77" s="247">
        <v>2</v>
      </c>
      <c r="B77" s="248">
        <v>33</v>
      </c>
      <c r="C77" s="254">
        <v>1127</v>
      </c>
      <c r="D77" s="254">
        <v>1126</v>
      </c>
      <c r="E77" s="254">
        <v>1124</v>
      </c>
      <c r="F77" s="254">
        <v>1119</v>
      </c>
      <c r="G77" s="254">
        <v>1114</v>
      </c>
      <c r="H77" s="254">
        <v>1106</v>
      </c>
      <c r="I77" s="254">
        <v>1097</v>
      </c>
      <c r="J77" s="254">
        <v>1086</v>
      </c>
      <c r="K77" s="254">
        <v>1074</v>
      </c>
      <c r="L77" s="254">
        <v>1060</v>
      </c>
      <c r="M77" s="254">
        <v>1045</v>
      </c>
      <c r="N77" s="254">
        <v>1029</v>
      </c>
      <c r="O77" s="254">
        <v>1011</v>
      </c>
      <c r="P77" s="254">
        <v>993</v>
      </c>
      <c r="Q77" s="254">
        <v>974</v>
      </c>
      <c r="R77" s="254">
        <v>953</v>
      </c>
      <c r="S77" s="254">
        <v>932</v>
      </c>
      <c r="T77" s="254">
        <v>911</v>
      </c>
      <c r="U77" s="254">
        <v>889</v>
      </c>
      <c r="V77" s="254">
        <v>866</v>
      </c>
      <c r="W77" s="254">
        <v>843</v>
      </c>
      <c r="X77" s="254">
        <v>820</v>
      </c>
      <c r="Y77" s="254">
        <v>796</v>
      </c>
      <c r="Z77" s="254">
        <v>773</v>
      </c>
      <c r="AA77" s="254">
        <v>750</v>
      </c>
      <c r="AB77" s="254">
        <v>728</v>
      </c>
      <c r="AC77" s="254">
        <v>707</v>
      </c>
      <c r="AD77" s="254">
        <v>686</v>
      </c>
      <c r="AE77" s="254">
        <v>667</v>
      </c>
      <c r="AF77" s="254">
        <v>650</v>
      </c>
      <c r="AG77" s="254">
        <v>635</v>
      </c>
      <c r="AH77" s="254">
        <v>623</v>
      </c>
      <c r="AI77" s="254">
        <v>612</v>
      </c>
      <c r="AJ77" s="254">
        <v>605</v>
      </c>
      <c r="AK77" s="254">
        <v>600</v>
      </c>
      <c r="AL77" s="254">
        <v>596</v>
      </c>
      <c r="AN77" s="226" t="s">
        <v>331</v>
      </c>
      <c r="AO77" s="253">
        <v>6</v>
      </c>
    </row>
    <row r="78" ht="14.25" customHeight="1" spans="1:41" x14ac:dyDescent="0.25">
      <c r="A78" s="247">
        <v>2</v>
      </c>
      <c r="B78" s="248">
        <v>34</v>
      </c>
      <c r="C78" s="254">
        <v>1128</v>
      </c>
      <c r="D78" s="254">
        <v>1128</v>
      </c>
      <c r="E78" s="254">
        <v>1125</v>
      </c>
      <c r="F78" s="254">
        <v>1121</v>
      </c>
      <c r="G78" s="254">
        <v>1115</v>
      </c>
      <c r="H78" s="254">
        <v>1107</v>
      </c>
      <c r="I78" s="254">
        <v>1098</v>
      </c>
      <c r="J78" s="254">
        <v>1087</v>
      </c>
      <c r="K78" s="254">
        <v>1074</v>
      </c>
      <c r="L78" s="254">
        <v>1060</v>
      </c>
      <c r="M78" s="254">
        <v>1045</v>
      </c>
      <c r="N78" s="254">
        <v>1029</v>
      </c>
      <c r="O78" s="254">
        <v>1011</v>
      </c>
      <c r="P78" s="254">
        <v>992</v>
      </c>
      <c r="Q78" s="254">
        <v>972</v>
      </c>
      <c r="R78" s="254">
        <v>952</v>
      </c>
      <c r="S78" s="254">
        <v>930</v>
      </c>
      <c r="T78" s="254">
        <v>908</v>
      </c>
      <c r="U78" s="254">
        <v>885</v>
      </c>
      <c r="V78" s="254">
        <v>863</v>
      </c>
      <c r="W78" s="254">
        <v>839</v>
      </c>
      <c r="X78" s="254">
        <v>815</v>
      </c>
      <c r="Y78" s="254">
        <v>792</v>
      </c>
      <c r="Z78" s="254">
        <v>768</v>
      </c>
      <c r="AA78" s="254">
        <v>745</v>
      </c>
      <c r="AB78" s="254">
        <v>722</v>
      </c>
      <c r="AC78" s="254">
        <v>700</v>
      </c>
      <c r="AD78" s="254">
        <v>679</v>
      </c>
      <c r="AE78" s="254">
        <v>659</v>
      </c>
      <c r="AF78" s="254">
        <v>642</v>
      </c>
      <c r="AG78" s="254">
        <v>626</v>
      </c>
      <c r="AH78" s="254">
        <v>614</v>
      </c>
      <c r="AI78" s="254">
        <v>603</v>
      </c>
      <c r="AJ78" s="254">
        <v>595</v>
      </c>
      <c r="AK78" s="254">
        <v>589</v>
      </c>
      <c r="AL78" s="254">
        <v>585</v>
      </c>
      <c r="AN78" s="226" t="s">
        <v>332</v>
      </c>
      <c r="AO78" s="253">
        <v>18</v>
      </c>
    </row>
    <row r="79" ht="14.25" customHeight="1" spans="1:41" x14ac:dyDescent="0.25">
      <c r="A79" s="247">
        <v>2</v>
      </c>
      <c r="B79" s="248">
        <v>35</v>
      </c>
      <c r="C79" s="254">
        <v>1130</v>
      </c>
      <c r="D79" s="254">
        <v>1129</v>
      </c>
      <c r="E79" s="254">
        <v>1126</v>
      </c>
      <c r="F79" s="254">
        <v>1122</v>
      </c>
      <c r="G79" s="254">
        <v>1116</v>
      </c>
      <c r="H79" s="254">
        <v>1108</v>
      </c>
      <c r="I79" s="254">
        <v>1098</v>
      </c>
      <c r="J79" s="254">
        <v>1087</v>
      </c>
      <c r="K79" s="254">
        <v>1075</v>
      </c>
      <c r="L79" s="254">
        <v>1060</v>
      </c>
      <c r="M79" s="254">
        <v>1045</v>
      </c>
      <c r="N79" s="254">
        <v>1028</v>
      </c>
      <c r="O79" s="254">
        <v>1010</v>
      </c>
      <c r="P79" s="254">
        <v>991</v>
      </c>
      <c r="Q79" s="254">
        <v>971</v>
      </c>
      <c r="R79" s="254">
        <v>950</v>
      </c>
      <c r="S79" s="254">
        <v>928</v>
      </c>
      <c r="T79" s="254">
        <v>906</v>
      </c>
      <c r="U79" s="254">
        <v>883</v>
      </c>
      <c r="V79" s="254">
        <v>859</v>
      </c>
      <c r="W79" s="254">
        <v>835</v>
      </c>
      <c r="X79" s="254">
        <v>811</v>
      </c>
      <c r="Y79" s="254">
        <v>787</v>
      </c>
      <c r="Z79" s="254">
        <v>763</v>
      </c>
      <c r="AA79" s="254">
        <v>739</v>
      </c>
      <c r="AB79" s="254">
        <v>716</v>
      </c>
      <c r="AC79" s="254">
        <v>693</v>
      </c>
      <c r="AD79" s="254">
        <v>672</v>
      </c>
      <c r="AE79" s="254">
        <v>652</v>
      </c>
      <c r="AF79" s="254">
        <v>633</v>
      </c>
      <c r="AG79" s="254">
        <v>618</v>
      </c>
      <c r="AH79" s="254">
        <v>604</v>
      </c>
      <c r="AI79" s="254">
        <v>594</v>
      </c>
      <c r="AJ79" s="254">
        <v>585</v>
      </c>
      <c r="AK79" s="254">
        <v>579</v>
      </c>
      <c r="AL79" s="254">
        <v>575</v>
      </c>
      <c r="AN79" s="226" t="s">
        <v>333</v>
      </c>
      <c r="AO79" s="253">
        <v>11</v>
      </c>
    </row>
    <row r="80" ht="14.25" customHeight="1" spans="1:41" x14ac:dyDescent="0.25">
      <c r="A80" s="247">
        <v>2</v>
      </c>
      <c r="B80" s="248">
        <v>36</v>
      </c>
      <c r="C80" s="254">
        <v>1131</v>
      </c>
      <c r="D80" s="254">
        <v>1130</v>
      </c>
      <c r="E80" s="254">
        <v>1127</v>
      </c>
      <c r="F80" s="254">
        <v>1123</v>
      </c>
      <c r="G80" s="254">
        <v>1117</v>
      </c>
      <c r="H80" s="254">
        <v>1109</v>
      </c>
      <c r="I80" s="254">
        <v>1099</v>
      </c>
      <c r="J80" s="254">
        <v>1088</v>
      </c>
      <c r="K80" s="254">
        <v>1075</v>
      </c>
      <c r="L80" s="254">
        <v>1061</v>
      </c>
      <c r="M80" s="254">
        <v>1045</v>
      </c>
      <c r="N80" s="254">
        <v>1028</v>
      </c>
      <c r="O80" s="254">
        <v>1009</v>
      </c>
      <c r="P80" s="254">
        <v>990</v>
      </c>
      <c r="Q80" s="254">
        <v>969</v>
      </c>
      <c r="R80" s="254">
        <v>948</v>
      </c>
      <c r="S80" s="254">
        <v>926</v>
      </c>
      <c r="T80" s="254">
        <v>903</v>
      </c>
      <c r="U80" s="254">
        <v>880</v>
      </c>
      <c r="V80" s="254">
        <v>856</v>
      </c>
      <c r="W80" s="254">
        <v>832</v>
      </c>
      <c r="X80" s="254">
        <v>807</v>
      </c>
      <c r="Y80" s="254">
        <v>782</v>
      </c>
      <c r="Z80" s="254">
        <v>758</v>
      </c>
      <c r="AA80" s="254">
        <v>734</v>
      </c>
      <c r="AB80" s="254">
        <v>710</v>
      </c>
      <c r="AC80" s="254">
        <v>687</v>
      </c>
      <c r="AD80" s="254">
        <v>665</v>
      </c>
      <c r="AE80" s="254">
        <v>644</v>
      </c>
      <c r="AF80" s="254">
        <v>625</v>
      </c>
      <c r="AG80" s="254">
        <v>609</v>
      </c>
      <c r="AH80" s="254">
        <v>595</v>
      </c>
      <c r="AI80" s="254">
        <v>584</v>
      </c>
      <c r="AJ80" s="254">
        <v>575</v>
      </c>
      <c r="AK80" s="254">
        <v>569</v>
      </c>
      <c r="AL80" s="254">
        <v>565</v>
      </c>
      <c r="AN80" s="226" t="s">
        <v>334</v>
      </c>
      <c r="AO80" s="253">
        <v>11</v>
      </c>
    </row>
    <row r="81" ht="14.25" customHeight="1" spans="1:41" x14ac:dyDescent="0.25">
      <c r="A81" s="247">
        <v>2</v>
      </c>
      <c r="B81" s="248">
        <v>37</v>
      </c>
      <c r="C81" s="254">
        <v>1131</v>
      </c>
      <c r="D81" s="254">
        <v>1130</v>
      </c>
      <c r="E81" s="254">
        <v>1128</v>
      </c>
      <c r="F81" s="254">
        <v>1123</v>
      </c>
      <c r="G81" s="254">
        <v>1117</v>
      </c>
      <c r="H81" s="254">
        <v>1109</v>
      </c>
      <c r="I81" s="254">
        <v>1099</v>
      </c>
      <c r="J81" s="254">
        <v>1088</v>
      </c>
      <c r="K81" s="254">
        <v>1075</v>
      </c>
      <c r="L81" s="254">
        <v>1060</v>
      </c>
      <c r="M81" s="254">
        <v>1044</v>
      </c>
      <c r="N81" s="254">
        <v>1027</v>
      </c>
      <c r="O81" s="254">
        <v>1008</v>
      </c>
      <c r="P81" s="254">
        <v>988</v>
      </c>
      <c r="Q81" s="254">
        <v>968</v>
      </c>
      <c r="R81" s="254">
        <v>946</v>
      </c>
      <c r="S81" s="254">
        <v>924</v>
      </c>
      <c r="T81" s="254">
        <v>900</v>
      </c>
      <c r="U81" s="254">
        <v>877</v>
      </c>
      <c r="V81" s="254">
        <v>852</v>
      </c>
      <c r="W81" s="254">
        <v>828</v>
      </c>
      <c r="X81" s="254">
        <v>803</v>
      </c>
      <c r="Y81" s="254">
        <v>778</v>
      </c>
      <c r="Z81" s="254">
        <v>753</v>
      </c>
      <c r="AA81" s="254">
        <v>728</v>
      </c>
      <c r="AB81" s="254">
        <v>704</v>
      </c>
      <c r="AC81" s="254">
        <v>681</v>
      </c>
      <c r="AD81" s="254">
        <v>658</v>
      </c>
      <c r="AE81" s="254">
        <v>637</v>
      </c>
      <c r="AF81" s="254">
        <v>617</v>
      </c>
      <c r="AG81" s="254">
        <v>601</v>
      </c>
      <c r="AH81" s="254">
        <v>586</v>
      </c>
      <c r="AI81" s="254">
        <v>575</v>
      </c>
      <c r="AJ81" s="254">
        <v>566</v>
      </c>
      <c r="AK81" s="254">
        <v>559</v>
      </c>
      <c r="AL81" s="254">
        <v>555</v>
      </c>
      <c r="AN81" s="226" t="s">
        <v>335</v>
      </c>
      <c r="AO81" s="253">
        <v>12</v>
      </c>
    </row>
    <row r="82" ht="14.25" customHeight="1" spans="1:41" x14ac:dyDescent="0.25">
      <c r="A82" s="247">
        <v>2</v>
      </c>
      <c r="B82" s="248">
        <v>38</v>
      </c>
      <c r="C82" s="254">
        <v>1132</v>
      </c>
      <c r="D82" s="254">
        <v>1131</v>
      </c>
      <c r="E82" s="254">
        <v>1128</v>
      </c>
      <c r="F82" s="254">
        <v>1124</v>
      </c>
      <c r="G82" s="254">
        <v>1117</v>
      </c>
      <c r="H82" s="254">
        <v>1109</v>
      </c>
      <c r="I82" s="254">
        <v>1099</v>
      </c>
      <c r="J82" s="254">
        <v>1088</v>
      </c>
      <c r="K82" s="254">
        <v>1074</v>
      </c>
      <c r="L82" s="254">
        <v>1059</v>
      </c>
      <c r="M82" s="254">
        <v>1043</v>
      </c>
      <c r="N82" s="254">
        <v>1026</v>
      </c>
      <c r="O82" s="254">
        <v>1007</v>
      </c>
      <c r="P82" s="254">
        <v>987</v>
      </c>
      <c r="Q82" s="254">
        <v>966</v>
      </c>
      <c r="R82" s="254">
        <v>944</v>
      </c>
      <c r="S82" s="254">
        <v>921</v>
      </c>
      <c r="T82" s="254">
        <v>897</v>
      </c>
      <c r="U82" s="254">
        <v>873</v>
      </c>
      <c r="V82" s="254">
        <v>849</v>
      </c>
      <c r="W82" s="254">
        <v>824</v>
      </c>
      <c r="X82" s="254">
        <v>799</v>
      </c>
      <c r="Y82" s="254">
        <v>773</v>
      </c>
      <c r="Z82" s="254">
        <v>748</v>
      </c>
      <c r="AA82" s="254">
        <v>723</v>
      </c>
      <c r="AB82" s="254">
        <v>698</v>
      </c>
      <c r="AC82" s="254">
        <v>674</v>
      </c>
      <c r="AD82" s="254">
        <v>651</v>
      </c>
      <c r="AE82" s="254">
        <v>629</v>
      </c>
      <c r="AF82" s="254">
        <v>610</v>
      </c>
      <c r="AG82" s="254">
        <v>592</v>
      </c>
      <c r="AH82" s="254">
        <v>577</v>
      </c>
      <c r="AI82" s="254">
        <v>565</v>
      </c>
      <c r="AJ82" s="254">
        <v>556</v>
      </c>
      <c r="AK82" s="254">
        <v>549</v>
      </c>
      <c r="AL82" s="254">
        <v>545</v>
      </c>
      <c r="AN82" s="226" t="s">
        <v>336</v>
      </c>
      <c r="AO82" s="253">
        <v>12</v>
      </c>
    </row>
    <row r="83" ht="14.25" customHeight="1" spans="1:41" x14ac:dyDescent="0.25">
      <c r="A83" s="247">
        <v>2</v>
      </c>
      <c r="B83" s="248">
        <v>39</v>
      </c>
      <c r="C83" s="254">
        <v>1132</v>
      </c>
      <c r="D83" s="254">
        <v>1131</v>
      </c>
      <c r="E83" s="254">
        <v>1128</v>
      </c>
      <c r="F83" s="254">
        <v>1124</v>
      </c>
      <c r="G83" s="254">
        <v>1117</v>
      </c>
      <c r="H83" s="254">
        <v>1109</v>
      </c>
      <c r="I83" s="254">
        <v>1099</v>
      </c>
      <c r="J83" s="254">
        <v>1087</v>
      </c>
      <c r="K83" s="254">
        <v>1074</v>
      </c>
      <c r="L83" s="254">
        <v>1059</v>
      </c>
      <c r="M83" s="254">
        <v>1042</v>
      </c>
      <c r="N83" s="254">
        <v>1025</v>
      </c>
      <c r="O83" s="254">
        <v>1005</v>
      </c>
      <c r="P83" s="254">
        <v>985</v>
      </c>
      <c r="Q83" s="254">
        <v>964</v>
      </c>
      <c r="R83" s="254">
        <v>941</v>
      </c>
      <c r="S83" s="254">
        <v>918</v>
      </c>
      <c r="T83" s="254">
        <v>895</v>
      </c>
      <c r="U83" s="254">
        <v>870</v>
      </c>
      <c r="V83" s="254">
        <v>845</v>
      </c>
      <c r="W83" s="254">
        <v>820</v>
      </c>
      <c r="X83" s="254">
        <v>794</v>
      </c>
      <c r="Y83" s="254">
        <v>768</v>
      </c>
      <c r="Z83" s="254">
        <v>743</v>
      </c>
      <c r="AA83" s="254">
        <v>717</v>
      </c>
      <c r="AB83" s="254">
        <v>692</v>
      </c>
      <c r="AC83" s="254">
        <v>668</v>
      </c>
      <c r="AD83" s="254">
        <v>645</v>
      </c>
      <c r="AE83" s="254">
        <v>622</v>
      </c>
      <c r="AF83" s="254">
        <v>601</v>
      </c>
      <c r="AG83" s="254">
        <v>584</v>
      </c>
      <c r="AH83" s="254">
        <v>569</v>
      </c>
      <c r="AI83" s="254">
        <v>556</v>
      </c>
      <c r="AJ83" s="254">
        <v>546</v>
      </c>
      <c r="AK83" s="254">
        <v>540</v>
      </c>
      <c r="AL83" s="254">
        <v>535</v>
      </c>
      <c r="AN83" s="226" t="s">
        <v>337</v>
      </c>
      <c r="AO83" s="253">
        <v>17</v>
      </c>
    </row>
    <row r="84" ht="14.25" customHeight="1" spans="1:41" x14ac:dyDescent="0.25">
      <c r="A84" s="247">
        <v>2</v>
      </c>
      <c r="B84" s="248">
        <v>40</v>
      </c>
      <c r="C84" s="254">
        <v>1132</v>
      </c>
      <c r="D84" s="254">
        <v>1131</v>
      </c>
      <c r="E84" s="254">
        <v>1128</v>
      </c>
      <c r="F84" s="254">
        <v>1123</v>
      </c>
      <c r="G84" s="254">
        <v>1117</v>
      </c>
      <c r="H84" s="254">
        <v>1109</v>
      </c>
      <c r="I84" s="254">
        <v>1099</v>
      </c>
      <c r="J84" s="254">
        <v>1087</v>
      </c>
      <c r="K84" s="254">
        <v>1073</v>
      </c>
      <c r="L84" s="254">
        <v>1058</v>
      </c>
      <c r="M84" s="254">
        <v>1041</v>
      </c>
      <c r="N84" s="254">
        <v>1023</v>
      </c>
      <c r="O84" s="254">
        <v>1004</v>
      </c>
      <c r="P84" s="254">
        <v>983</v>
      </c>
      <c r="Q84" s="254">
        <v>961</v>
      </c>
      <c r="R84" s="254">
        <v>939</v>
      </c>
      <c r="S84" s="254">
        <v>916</v>
      </c>
      <c r="T84" s="254">
        <v>891</v>
      </c>
      <c r="U84" s="254">
        <v>866</v>
      </c>
      <c r="V84" s="254">
        <v>841</v>
      </c>
      <c r="W84" s="254">
        <v>816</v>
      </c>
      <c r="X84" s="254">
        <v>789</v>
      </c>
      <c r="Y84" s="254">
        <v>763</v>
      </c>
      <c r="Z84" s="254">
        <v>737</v>
      </c>
      <c r="AA84" s="254">
        <v>712</v>
      </c>
      <c r="AB84" s="254">
        <v>686</v>
      </c>
      <c r="AC84" s="254">
        <v>662</v>
      </c>
      <c r="AD84" s="254">
        <v>638</v>
      </c>
      <c r="AE84" s="254">
        <v>615</v>
      </c>
      <c r="AF84" s="254">
        <v>594</v>
      </c>
      <c r="AG84" s="254">
        <v>576</v>
      </c>
      <c r="AH84" s="254">
        <v>560</v>
      </c>
      <c r="AI84" s="254">
        <v>547</v>
      </c>
      <c r="AJ84" s="254">
        <v>537</v>
      </c>
      <c r="AK84" s="254">
        <v>530</v>
      </c>
      <c r="AL84" s="254">
        <v>526</v>
      </c>
      <c r="AN84" s="226" t="s">
        <v>338</v>
      </c>
      <c r="AO84" s="253">
        <v>16</v>
      </c>
    </row>
    <row r="85" ht="14.25" customHeight="1" spans="1:41" x14ac:dyDescent="0.25">
      <c r="A85" s="247">
        <v>3</v>
      </c>
      <c r="B85" s="248">
        <v>0</v>
      </c>
      <c r="C85" s="254">
        <v>857</v>
      </c>
      <c r="D85" s="254">
        <v>857</v>
      </c>
      <c r="E85" s="254">
        <v>857</v>
      </c>
      <c r="F85" s="254">
        <v>857</v>
      </c>
      <c r="G85" s="254">
        <v>857</v>
      </c>
      <c r="H85" s="254">
        <v>857</v>
      </c>
      <c r="I85" s="254">
        <v>857</v>
      </c>
      <c r="J85" s="254">
        <v>857</v>
      </c>
      <c r="K85" s="254">
        <v>857</v>
      </c>
      <c r="L85" s="254">
        <v>857</v>
      </c>
      <c r="M85" s="254">
        <v>857</v>
      </c>
      <c r="N85" s="254">
        <v>857</v>
      </c>
      <c r="O85" s="254">
        <v>857</v>
      </c>
      <c r="P85" s="254">
        <v>857</v>
      </c>
      <c r="Q85" s="254">
        <v>857</v>
      </c>
      <c r="R85" s="254">
        <v>857</v>
      </c>
      <c r="S85" s="254">
        <v>857</v>
      </c>
      <c r="T85" s="254">
        <v>857</v>
      </c>
      <c r="U85" s="254">
        <v>857</v>
      </c>
      <c r="V85" s="254">
        <v>857</v>
      </c>
      <c r="W85" s="254">
        <v>857</v>
      </c>
      <c r="X85" s="254">
        <v>857</v>
      </c>
      <c r="Y85" s="254">
        <v>857</v>
      </c>
      <c r="Z85" s="254">
        <v>857</v>
      </c>
      <c r="AA85" s="254">
        <v>857</v>
      </c>
      <c r="AB85" s="254">
        <v>857</v>
      </c>
      <c r="AC85" s="254">
        <v>857</v>
      </c>
      <c r="AD85" s="254">
        <v>857</v>
      </c>
      <c r="AE85" s="254">
        <v>857</v>
      </c>
      <c r="AF85" s="254">
        <v>857</v>
      </c>
      <c r="AG85" s="254">
        <v>857</v>
      </c>
      <c r="AH85" s="254">
        <v>857</v>
      </c>
      <c r="AI85" s="254">
        <v>857</v>
      </c>
      <c r="AJ85" s="254">
        <v>857</v>
      </c>
      <c r="AK85" s="254">
        <v>857</v>
      </c>
      <c r="AL85" s="254">
        <v>857</v>
      </c>
      <c r="AN85" s="226" t="s">
        <v>339</v>
      </c>
      <c r="AO85" s="253">
        <v>16</v>
      </c>
    </row>
    <row r="86" ht="14.25" customHeight="1" spans="1:41" x14ac:dyDescent="0.25">
      <c r="A86" s="247">
        <v>3</v>
      </c>
      <c r="B86" s="248">
        <v>1</v>
      </c>
      <c r="C86" s="254">
        <v>865</v>
      </c>
      <c r="D86" s="254">
        <v>865</v>
      </c>
      <c r="E86" s="254">
        <v>864</v>
      </c>
      <c r="F86" s="254">
        <v>864</v>
      </c>
      <c r="G86" s="254">
        <v>864</v>
      </c>
      <c r="H86" s="254">
        <v>864</v>
      </c>
      <c r="I86" s="254">
        <v>864</v>
      </c>
      <c r="J86" s="254">
        <v>863</v>
      </c>
      <c r="K86" s="254">
        <v>863</v>
      </c>
      <c r="L86" s="254">
        <v>862</v>
      </c>
      <c r="M86" s="254">
        <v>862</v>
      </c>
      <c r="N86" s="254">
        <v>861</v>
      </c>
      <c r="O86" s="254">
        <v>861</v>
      </c>
      <c r="P86" s="254">
        <v>860</v>
      </c>
      <c r="Q86" s="254">
        <v>859</v>
      </c>
      <c r="R86" s="254">
        <v>859</v>
      </c>
      <c r="S86" s="254">
        <v>858</v>
      </c>
      <c r="T86" s="254">
        <v>857</v>
      </c>
      <c r="U86" s="254">
        <v>857</v>
      </c>
      <c r="V86" s="254">
        <v>856</v>
      </c>
      <c r="W86" s="254">
        <v>855</v>
      </c>
      <c r="X86" s="254">
        <v>854</v>
      </c>
      <c r="Y86" s="254">
        <v>854</v>
      </c>
      <c r="Z86" s="254">
        <v>853</v>
      </c>
      <c r="AA86" s="254">
        <v>852</v>
      </c>
      <c r="AB86" s="254">
        <v>852</v>
      </c>
      <c r="AC86" s="254">
        <v>851</v>
      </c>
      <c r="AD86" s="254">
        <v>851</v>
      </c>
      <c r="AE86" s="254">
        <v>850</v>
      </c>
      <c r="AF86" s="254">
        <v>850</v>
      </c>
      <c r="AG86" s="254">
        <v>849</v>
      </c>
      <c r="AH86" s="254">
        <v>849</v>
      </c>
      <c r="AI86" s="254">
        <v>849</v>
      </c>
      <c r="AJ86" s="254">
        <v>849</v>
      </c>
      <c r="AK86" s="254">
        <v>849</v>
      </c>
      <c r="AL86" s="254">
        <v>848</v>
      </c>
      <c r="AN86" s="226" t="s">
        <v>340</v>
      </c>
      <c r="AO86" s="253">
        <v>16</v>
      </c>
    </row>
    <row r="87" ht="14.25" customHeight="1" spans="1:41" x14ac:dyDescent="0.25">
      <c r="A87" s="247">
        <v>3</v>
      </c>
      <c r="B87" s="248">
        <v>2</v>
      </c>
      <c r="C87" s="254">
        <v>872</v>
      </c>
      <c r="D87" s="254">
        <v>872</v>
      </c>
      <c r="E87" s="254">
        <v>872</v>
      </c>
      <c r="F87" s="254">
        <v>872</v>
      </c>
      <c r="G87" s="254">
        <v>872</v>
      </c>
      <c r="H87" s="254">
        <v>871</v>
      </c>
      <c r="I87" s="254">
        <v>870</v>
      </c>
      <c r="J87" s="254">
        <v>870</v>
      </c>
      <c r="K87" s="254">
        <v>869</v>
      </c>
      <c r="L87" s="254">
        <v>868</v>
      </c>
      <c r="M87" s="254">
        <v>867</v>
      </c>
      <c r="N87" s="254">
        <v>866</v>
      </c>
      <c r="O87" s="254">
        <v>864</v>
      </c>
      <c r="P87" s="254">
        <v>863</v>
      </c>
      <c r="Q87" s="254">
        <v>862</v>
      </c>
      <c r="R87" s="254">
        <v>861</v>
      </c>
      <c r="S87" s="254">
        <v>859</v>
      </c>
      <c r="T87" s="254">
        <v>858</v>
      </c>
      <c r="U87" s="254">
        <v>856</v>
      </c>
      <c r="V87" s="254">
        <v>855</v>
      </c>
      <c r="W87" s="254">
        <v>854</v>
      </c>
      <c r="X87" s="254">
        <v>852</v>
      </c>
      <c r="Y87" s="254">
        <v>851</v>
      </c>
      <c r="Z87" s="254">
        <v>849</v>
      </c>
      <c r="AA87" s="254">
        <v>848</v>
      </c>
      <c r="AB87" s="254">
        <v>847</v>
      </c>
      <c r="AC87" s="254">
        <v>846</v>
      </c>
      <c r="AD87" s="254">
        <v>845</v>
      </c>
      <c r="AE87" s="254">
        <v>844</v>
      </c>
      <c r="AF87" s="254">
        <v>843</v>
      </c>
      <c r="AG87" s="254">
        <v>842</v>
      </c>
      <c r="AH87" s="254">
        <v>842</v>
      </c>
      <c r="AI87" s="254">
        <v>841</v>
      </c>
      <c r="AJ87" s="254">
        <v>841</v>
      </c>
      <c r="AK87" s="254">
        <v>840</v>
      </c>
      <c r="AL87" s="254">
        <v>840</v>
      </c>
      <c r="AN87" s="226" t="s">
        <v>341</v>
      </c>
      <c r="AO87" s="253">
        <v>16</v>
      </c>
    </row>
    <row r="88" ht="14.25" customHeight="1" spans="1:41" x14ac:dyDescent="0.25">
      <c r="A88" s="247">
        <v>3</v>
      </c>
      <c r="B88" s="248">
        <v>3</v>
      </c>
      <c r="C88" s="254">
        <v>880</v>
      </c>
      <c r="D88" s="254">
        <v>880</v>
      </c>
      <c r="E88" s="254">
        <v>880</v>
      </c>
      <c r="F88" s="254">
        <v>879</v>
      </c>
      <c r="G88" s="254">
        <v>879</v>
      </c>
      <c r="H88" s="254">
        <v>878</v>
      </c>
      <c r="I88" s="254">
        <v>877</v>
      </c>
      <c r="J88" s="254">
        <v>876</v>
      </c>
      <c r="K88" s="254">
        <v>875</v>
      </c>
      <c r="L88" s="254">
        <v>873</v>
      </c>
      <c r="M88" s="254">
        <v>872</v>
      </c>
      <c r="N88" s="254">
        <v>870</v>
      </c>
      <c r="O88" s="254">
        <v>868</v>
      </c>
      <c r="P88" s="254">
        <v>866</v>
      </c>
      <c r="Q88" s="254">
        <v>864</v>
      </c>
      <c r="R88" s="254">
        <v>862</v>
      </c>
      <c r="S88" s="254">
        <v>860</v>
      </c>
      <c r="T88" s="254">
        <v>858</v>
      </c>
      <c r="U88" s="254">
        <v>856</v>
      </c>
      <c r="V88" s="254">
        <v>854</v>
      </c>
      <c r="W88" s="254">
        <v>852</v>
      </c>
      <c r="X88" s="254">
        <v>850</v>
      </c>
      <c r="Y88" s="254">
        <v>848</v>
      </c>
      <c r="Z88" s="254">
        <v>846</v>
      </c>
      <c r="AA88" s="254">
        <v>844</v>
      </c>
      <c r="AB88" s="254">
        <v>842</v>
      </c>
      <c r="AC88" s="254">
        <v>840</v>
      </c>
      <c r="AD88" s="254">
        <v>839</v>
      </c>
      <c r="AE88" s="254">
        <v>837</v>
      </c>
      <c r="AF88" s="254">
        <v>836</v>
      </c>
      <c r="AG88" s="254">
        <v>835</v>
      </c>
      <c r="AH88" s="254">
        <v>834</v>
      </c>
      <c r="AI88" s="254">
        <v>833</v>
      </c>
      <c r="AJ88" s="254">
        <v>832</v>
      </c>
      <c r="AK88" s="254">
        <v>832</v>
      </c>
      <c r="AL88" s="254">
        <v>832</v>
      </c>
      <c r="AN88" s="226" t="s">
        <v>342</v>
      </c>
      <c r="AO88" s="253">
        <v>14</v>
      </c>
    </row>
    <row r="89" ht="14.25" customHeight="1" spans="1:41" x14ac:dyDescent="0.25">
      <c r="A89" s="247">
        <v>3</v>
      </c>
      <c r="B89" s="248">
        <v>4</v>
      </c>
      <c r="C89" s="254">
        <v>888</v>
      </c>
      <c r="D89" s="254">
        <v>888</v>
      </c>
      <c r="E89" s="254">
        <v>887</v>
      </c>
      <c r="F89" s="254">
        <v>887</v>
      </c>
      <c r="G89" s="254">
        <v>886</v>
      </c>
      <c r="H89" s="254">
        <v>885</v>
      </c>
      <c r="I89" s="254">
        <v>883</v>
      </c>
      <c r="J89" s="254">
        <v>882</v>
      </c>
      <c r="K89" s="254">
        <v>880</v>
      </c>
      <c r="L89" s="254">
        <v>878</v>
      </c>
      <c r="M89" s="254">
        <v>876</v>
      </c>
      <c r="N89" s="254">
        <v>874</v>
      </c>
      <c r="O89" s="254">
        <v>872</v>
      </c>
      <c r="P89" s="254">
        <v>869</v>
      </c>
      <c r="Q89" s="254">
        <v>867</v>
      </c>
      <c r="R89" s="254">
        <v>864</v>
      </c>
      <c r="S89" s="254">
        <v>861</v>
      </c>
      <c r="T89" s="254">
        <v>859</v>
      </c>
      <c r="U89" s="254">
        <v>856</v>
      </c>
      <c r="V89" s="254">
        <v>853</v>
      </c>
      <c r="W89" s="254">
        <v>850</v>
      </c>
      <c r="X89" s="254">
        <v>847</v>
      </c>
      <c r="Y89" s="254">
        <v>845</v>
      </c>
      <c r="Z89" s="254">
        <v>842</v>
      </c>
      <c r="AA89" s="254">
        <v>839</v>
      </c>
      <c r="AB89" s="254">
        <v>837</v>
      </c>
      <c r="AC89" s="254">
        <v>835</v>
      </c>
      <c r="AD89" s="254">
        <v>833</v>
      </c>
      <c r="AE89" s="254">
        <v>831</v>
      </c>
      <c r="AF89" s="254">
        <v>829</v>
      </c>
      <c r="AG89" s="254">
        <v>827</v>
      </c>
      <c r="AH89" s="254">
        <v>826</v>
      </c>
      <c r="AI89" s="254">
        <v>825</v>
      </c>
      <c r="AJ89" s="254">
        <v>824</v>
      </c>
      <c r="AK89" s="254">
        <v>823</v>
      </c>
      <c r="AL89" s="254">
        <v>823</v>
      </c>
      <c r="AN89" s="226" t="s">
        <v>343</v>
      </c>
      <c r="AO89" s="253">
        <v>1</v>
      </c>
    </row>
    <row r="90" ht="14.25" customHeight="1" spans="1:41" x14ac:dyDescent="0.25">
      <c r="A90" s="247">
        <v>3</v>
      </c>
      <c r="B90" s="248">
        <v>5</v>
      </c>
      <c r="C90" s="254">
        <v>895</v>
      </c>
      <c r="D90" s="254">
        <v>895</v>
      </c>
      <c r="E90" s="254">
        <v>894</v>
      </c>
      <c r="F90" s="254">
        <v>894</v>
      </c>
      <c r="G90" s="254">
        <v>893</v>
      </c>
      <c r="H90" s="254">
        <v>891</v>
      </c>
      <c r="I90" s="254">
        <v>890</v>
      </c>
      <c r="J90" s="254">
        <v>888</v>
      </c>
      <c r="K90" s="254">
        <v>886</v>
      </c>
      <c r="L90" s="254">
        <v>884</v>
      </c>
      <c r="M90" s="254">
        <v>881</v>
      </c>
      <c r="N90" s="254">
        <v>878</v>
      </c>
      <c r="O90" s="254">
        <v>875</v>
      </c>
      <c r="P90" s="254">
        <v>872</v>
      </c>
      <c r="Q90" s="254">
        <v>869</v>
      </c>
      <c r="R90" s="254">
        <v>866</v>
      </c>
      <c r="S90" s="254">
        <v>862</v>
      </c>
      <c r="T90" s="254">
        <v>859</v>
      </c>
      <c r="U90" s="254">
        <v>855</v>
      </c>
      <c r="V90" s="254">
        <v>852</v>
      </c>
      <c r="W90" s="254">
        <v>848</v>
      </c>
      <c r="X90" s="254">
        <v>845</v>
      </c>
      <c r="Y90" s="254">
        <v>841</v>
      </c>
      <c r="Z90" s="254">
        <v>838</v>
      </c>
      <c r="AA90" s="254">
        <v>835</v>
      </c>
      <c r="AB90" s="254">
        <v>832</v>
      </c>
      <c r="AC90" s="254">
        <v>829</v>
      </c>
      <c r="AD90" s="254">
        <v>826</v>
      </c>
      <c r="AE90" s="254">
        <v>824</v>
      </c>
      <c r="AF90" s="254">
        <v>822</v>
      </c>
      <c r="AG90" s="254">
        <v>820</v>
      </c>
      <c r="AH90" s="254">
        <v>818</v>
      </c>
      <c r="AI90" s="254">
        <v>817</v>
      </c>
      <c r="AJ90" s="254">
        <v>816</v>
      </c>
      <c r="AK90" s="254">
        <v>815</v>
      </c>
      <c r="AL90" s="254">
        <v>814</v>
      </c>
      <c r="AN90" s="226" t="s">
        <v>344</v>
      </c>
      <c r="AO90" s="253">
        <v>17</v>
      </c>
    </row>
    <row r="91" ht="14.25" customHeight="1" spans="1:41" x14ac:dyDescent="0.25">
      <c r="A91" s="247">
        <v>3</v>
      </c>
      <c r="B91" s="248">
        <v>6</v>
      </c>
      <c r="C91" s="254">
        <v>902</v>
      </c>
      <c r="D91" s="254">
        <v>902</v>
      </c>
      <c r="E91" s="254">
        <v>902</v>
      </c>
      <c r="F91" s="254">
        <v>901</v>
      </c>
      <c r="G91" s="254">
        <v>899</v>
      </c>
      <c r="H91" s="254">
        <v>898</v>
      </c>
      <c r="I91" s="254">
        <v>896</v>
      </c>
      <c r="J91" s="254">
        <v>894</v>
      </c>
      <c r="K91" s="254">
        <v>891</v>
      </c>
      <c r="L91" s="254">
        <v>889</v>
      </c>
      <c r="M91" s="254">
        <v>885</v>
      </c>
      <c r="N91" s="254">
        <v>882</v>
      </c>
      <c r="O91" s="254">
        <v>879</v>
      </c>
      <c r="P91" s="254">
        <v>875</v>
      </c>
      <c r="Q91" s="254">
        <v>871</v>
      </c>
      <c r="R91" s="254">
        <v>867</v>
      </c>
      <c r="S91" s="254">
        <v>863</v>
      </c>
      <c r="T91" s="254">
        <v>859</v>
      </c>
      <c r="U91" s="254">
        <v>855</v>
      </c>
      <c r="V91" s="254">
        <v>851</v>
      </c>
      <c r="W91" s="254">
        <v>846</v>
      </c>
      <c r="X91" s="254">
        <v>842</v>
      </c>
      <c r="Y91" s="254">
        <v>838</v>
      </c>
      <c r="Z91" s="254">
        <v>834</v>
      </c>
      <c r="AA91" s="254">
        <v>830</v>
      </c>
      <c r="AB91" s="254">
        <v>827</v>
      </c>
      <c r="AC91" s="254">
        <v>823</v>
      </c>
      <c r="AD91" s="254">
        <v>820</v>
      </c>
      <c r="AE91" s="254">
        <v>817</v>
      </c>
      <c r="AF91" s="254">
        <v>814</v>
      </c>
      <c r="AG91" s="254">
        <v>812</v>
      </c>
      <c r="AH91" s="254">
        <v>810</v>
      </c>
      <c r="AI91" s="254">
        <v>808</v>
      </c>
      <c r="AJ91" s="254">
        <v>807</v>
      </c>
      <c r="AK91" s="254">
        <v>806</v>
      </c>
      <c r="AL91" s="254">
        <v>805</v>
      </c>
      <c r="AN91" s="226" t="s">
        <v>345</v>
      </c>
      <c r="AO91" s="253">
        <v>19</v>
      </c>
    </row>
    <row r="92" ht="14.25" customHeight="1" spans="1:41" x14ac:dyDescent="0.25">
      <c r="A92" s="247">
        <v>3</v>
      </c>
      <c r="B92" s="248">
        <v>7</v>
      </c>
      <c r="C92" s="254">
        <v>909</v>
      </c>
      <c r="D92" s="254">
        <v>909</v>
      </c>
      <c r="E92" s="254">
        <v>908</v>
      </c>
      <c r="F92" s="254">
        <v>907</v>
      </c>
      <c r="G92" s="254">
        <v>906</v>
      </c>
      <c r="H92" s="254">
        <v>904</v>
      </c>
      <c r="I92" s="254">
        <v>902</v>
      </c>
      <c r="J92" s="254">
        <v>899</v>
      </c>
      <c r="K92" s="254">
        <v>897</v>
      </c>
      <c r="L92" s="254">
        <v>893</v>
      </c>
      <c r="M92" s="254">
        <v>890</v>
      </c>
      <c r="N92" s="254">
        <v>886</v>
      </c>
      <c r="O92" s="254">
        <v>882</v>
      </c>
      <c r="P92" s="254">
        <v>878</v>
      </c>
      <c r="Q92" s="254">
        <v>873</v>
      </c>
      <c r="R92" s="254">
        <v>869</v>
      </c>
      <c r="S92" s="254">
        <v>864</v>
      </c>
      <c r="T92" s="254">
        <v>859</v>
      </c>
      <c r="U92" s="254">
        <v>854</v>
      </c>
      <c r="V92" s="254">
        <v>849</v>
      </c>
      <c r="W92" s="254">
        <v>844</v>
      </c>
      <c r="X92" s="254">
        <v>840</v>
      </c>
      <c r="Y92" s="254">
        <v>835</v>
      </c>
      <c r="Z92" s="254">
        <v>830</v>
      </c>
      <c r="AA92" s="254">
        <v>826</v>
      </c>
      <c r="AB92" s="254">
        <v>821</v>
      </c>
      <c r="AC92" s="254">
        <v>817</v>
      </c>
      <c r="AD92" s="254">
        <v>814</v>
      </c>
      <c r="AE92" s="254">
        <v>810</v>
      </c>
      <c r="AF92" s="254">
        <v>807</v>
      </c>
      <c r="AG92" s="254">
        <v>804</v>
      </c>
      <c r="AH92" s="254">
        <v>802</v>
      </c>
      <c r="AI92" s="254">
        <v>800</v>
      </c>
      <c r="AJ92" s="254">
        <v>798</v>
      </c>
      <c r="AK92" s="254">
        <v>797</v>
      </c>
      <c r="AL92" s="254">
        <v>797</v>
      </c>
      <c r="AN92" s="226" t="s">
        <v>346</v>
      </c>
      <c r="AO92" s="253">
        <v>19</v>
      </c>
    </row>
    <row r="93" ht="14.25" customHeight="1" spans="1:41" x14ac:dyDescent="0.25">
      <c r="A93" s="247">
        <v>3</v>
      </c>
      <c r="B93" s="248">
        <v>8</v>
      </c>
      <c r="C93" s="254">
        <v>916</v>
      </c>
      <c r="D93" s="254">
        <v>916</v>
      </c>
      <c r="E93" s="254">
        <v>915</v>
      </c>
      <c r="F93" s="254">
        <v>914</v>
      </c>
      <c r="G93" s="254">
        <v>912</v>
      </c>
      <c r="H93" s="254">
        <v>910</v>
      </c>
      <c r="I93" s="254">
        <v>908</v>
      </c>
      <c r="J93" s="254">
        <v>905</v>
      </c>
      <c r="K93" s="254">
        <v>902</v>
      </c>
      <c r="L93" s="254">
        <v>898</v>
      </c>
      <c r="M93" s="254">
        <v>894</v>
      </c>
      <c r="N93" s="254">
        <v>890</v>
      </c>
      <c r="O93" s="254">
        <v>885</v>
      </c>
      <c r="P93" s="254">
        <v>880</v>
      </c>
      <c r="Q93" s="254">
        <v>875</v>
      </c>
      <c r="R93" s="254">
        <v>870</v>
      </c>
      <c r="S93" s="254">
        <v>864</v>
      </c>
      <c r="T93" s="254">
        <v>859</v>
      </c>
      <c r="U93" s="254">
        <v>853</v>
      </c>
      <c r="V93" s="254">
        <v>848</v>
      </c>
      <c r="W93" s="254">
        <v>842</v>
      </c>
      <c r="X93" s="254">
        <v>837</v>
      </c>
      <c r="Y93" s="254">
        <v>831</v>
      </c>
      <c r="Z93" s="254">
        <v>826</v>
      </c>
      <c r="AA93" s="254">
        <v>821</v>
      </c>
      <c r="AB93" s="254">
        <v>816</v>
      </c>
      <c r="AC93" s="254">
        <v>811</v>
      </c>
      <c r="AD93" s="254">
        <v>807</v>
      </c>
      <c r="AE93" s="254">
        <v>803</v>
      </c>
      <c r="AF93" s="254">
        <v>800</v>
      </c>
      <c r="AG93" s="254">
        <v>796</v>
      </c>
      <c r="AH93" s="254">
        <v>794</v>
      </c>
      <c r="AI93" s="254">
        <v>791</v>
      </c>
      <c r="AJ93" s="254">
        <v>790</v>
      </c>
      <c r="AK93" s="254">
        <v>788</v>
      </c>
      <c r="AL93" s="254">
        <v>788</v>
      </c>
      <c r="AN93" s="226" t="s">
        <v>347</v>
      </c>
      <c r="AO93" s="253">
        <v>19</v>
      </c>
    </row>
    <row r="94" ht="14.25" customHeight="1" spans="1:41" x14ac:dyDescent="0.25">
      <c r="A94" s="247">
        <v>3</v>
      </c>
      <c r="B94" s="248">
        <v>9</v>
      </c>
      <c r="C94" s="254">
        <v>923</v>
      </c>
      <c r="D94" s="254">
        <v>922</v>
      </c>
      <c r="E94" s="254">
        <v>922</v>
      </c>
      <c r="F94" s="254">
        <v>920</v>
      </c>
      <c r="G94" s="254">
        <v>918</v>
      </c>
      <c r="H94" s="254">
        <v>916</v>
      </c>
      <c r="I94" s="254">
        <v>913</v>
      </c>
      <c r="J94" s="254">
        <v>910</v>
      </c>
      <c r="K94" s="254">
        <v>907</v>
      </c>
      <c r="L94" s="254">
        <v>903</v>
      </c>
      <c r="M94" s="254">
        <v>898</v>
      </c>
      <c r="N94" s="254">
        <v>893</v>
      </c>
      <c r="O94" s="254">
        <v>888</v>
      </c>
      <c r="P94" s="254">
        <v>883</v>
      </c>
      <c r="Q94" s="254">
        <v>877</v>
      </c>
      <c r="R94" s="254">
        <v>871</v>
      </c>
      <c r="S94" s="254">
        <v>865</v>
      </c>
      <c r="T94" s="254">
        <v>859</v>
      </c>
      <c r="U94" s="254">
        <v>853</v>
      </c>
      <c r="V94" s="254">
        <v>846</v>
      </c>
      <c r="W94" s="254">
        <v>840</v>
      </c>
      <c r="X94" s="254">
        <v>834</v>
      </c>
      <c r="Y94" s="254">
        <v>828</v>
      </c>
      <c r="Z94" s="254">
        <v>822</v>
      </c>
      <c r="AA94" s="254">
        <v>816</v>
      </c>
      <c r="AB94" s="254">
        <v>811</v>
      </c>
      <c r="AC94" s="254">
        <v>805</v>
      </c>
      <c r="AD94" s="254">
        <v>801</v>
      </c>
      <c r="AE94" s="254">
        <v>796</v>
      </c>
      <c r="AF94" s="254">
        <v>792</v>
      </c>
      <c r="AG94" s="254">
        <v>788</v>
      </c>
      <c r="AH94" s="254">
        <v>785</v>
      </c>
      <c r="AI94" s="254">
        <v>783</v>
      </c>
      <c r="AJ94" s="254">
        <v>781</v>
      </c>
      <c r="AK94" s="254">
        <v>779</v>
      </c>
      <c r="AL94" s="254">
        <v>779</v>
      </c>
      <c r="AN94" s="226" t="s">
        <v>348</v>
      </c>
      <c r="AO94" s="253">
        <v>15</v>
      </c>
    </row>
    <row r="95" ht="14.25" customHeight="1" spans="1:41" x14ac:dyDescent="0.25">
      <c r="A95" s="247">
        <v>3</v>
      </c>
      <c r="B95" s="248">
        <v>10</v>
      </c>
      <c r="C95" s="254">
        <v>929</v>
      </c>
      <c r="D95" s="254">
        <v>929</v>
      </c>
      <c r="E95" s="254">
        <v>928</v>
      </c>
      <c r="F95" s="254">
        <v>926</v>
      </c>
      <c r="G95" s="254">
        <v>924</v>
      </c>
      <c r="H95" s="254">
        <v>922</v>
      </c>
      <c r="I95" s="254">
        <v>919</v>
      </c>
      <c r="J95" s="254">
        <v>915</v>
      </c>
      <c r="K95" s="254">
        <v>911</v>
      </c>
      <c r="L95" s="254">
        <v>907</v>
      </c>
      <c r="M95" s="254">
        <v>902</v>
      </c>
      <c r="N95" s="254">
        <v>897</v>
      </c>
      <c r="O95" s="254">
        <v>891</v>
      </c>
      <c r="P95" s="254">
        <v>885</v>
      </c>
      <c r="Q95" s="254">
        <v>879</v>
      </c>
      <c r="R95" s="254">
        <v>872</v>
      </c>
      <c r="S95" s="254">
        <v>866</v>
      </c>
      <c r="T95" s="254">
        <v>859</v>
      </c>
      <c r="U95" s="254">
        <v>852</v>
      </c>
      <c r="V95" s="254">
        <v>845</v>
      </c>
      <c r="W95" s="254">
        <v>838</v>
      </c>
      <c r="X95" s="254">
        <v>831</v>
      </c>
      <c r="Y95" s="254">
        <v>824</v>
      </c>
      <c r="Z95" s="254">
        <v>818</v>
      </c>
      <c r="AA95" s="254">
        <v>811</v>
      </c>
      <c r="AB95" s="254">
        <v>805</v>
      </c>
      <c r="AC95" s="254">
        <v>799</v>
      </c>
      <c r="AD95" s="254">
        <v>794</v>
      </c>
      <c r="AE95" s="254">
        <v>789</v>
      </c>
      <c r="AF95" s="254">
        <v>785</v>
      </c>
      <c r="AG95" s="254">
        <v>781</v>
      </c>
      <c r="AH95" s="254">
        <v>777</v>
      </c>
      <c r="AI95" s="254">
        <v>774</v>
      </c>
      <c r="AJ95" s="254">
        <v>772</v>
      </c>
      <c r="AK95" s="254">
        <v>770</v>
      </c>
      <c r="AL95" s="254">
        <v>769</v>
      </c>
      <c r="AN95" s="226" t="s">
        <v>349</v>
      </c>
      <c r="AO95" s="253" t="s">
        <v>255</v>
      </c>
    </row>
    <row r="96" ht="14.25" customHeight="1" spans="1:41" x14ac:dyDescent="0.25">
      <c r="A96" s="247">
        <v>3</v>
      </c>
      <c r="B96" s="248">
        <v>11</v>
      </c>
      <c r="C96" s="254">
        <v>935</v>
      </c>
      <c r="D96" s="254">
        <v>935</v>
      </c>
      <c r="E96" s="254">
        <v>934</v>
      </c>
      <c r="F96" s="254">
        <v>932</v>
      </c>
      <c r="G96" s="254">
        <v>930</v>
      </c>
      <c r="H96" s="254">
        <v>928</v>
      </c>
      <c r="I96" s="254">
        <v>924</v>
      </c>
      <c r="J96" s="254">
        <v>920</v>
      </c>
      <c r="K96" s="254">
        <v>916</v>
      </c>
      <c r="L96" s="254">
        <v>911</v>
      </c>
      <c r="M96" s="254">
        <v>906</v>
      </c>
      <c r="N96" s="254">
        <v>900</v>
      </c>
      <c r="O96" s="254">
        <v>894</v>
      </c>
      <c r="P96" s="254">
        <v>887</v>
      </c>
      <c r="Q96" s="254">
        <v>880</v>
      </c>
      <c r="R96" s="254">
        <v>873</v>
      </c>
      <c r="S96" s="254">
        <v>866</v>
      </c>
      <c r="T96" s="254">
        <v>858</v>
      </c>
      <c r="U96" s="254">
        <v>851</v>
      </c>
      <c r="V96" s="254">
        <v>843</v>
      </c>
      <c r="W96" s="254">
        <v>836</v>
      </c>
      <c r="X96" s="254">
        <v>828</v>
      </c>
      <c r="Y96" s="254">
        <v>821</v>
      </c>
      <c r="Z96" s="254">
        <v>813</v>
      </c>
      <c r="AA96" s="254">
        <v>806</v>
      </c>
      <c r="AB96" s="254">
        <v>800</v>
      </c>
      <c r="AC96" s="254">
        <v>793</v>
      </c>
      <c r="AD96" s="254">
        <v>787</v>
      </c>
      <c r="AE96" s="254">
        <v>782</v>
      </c>
      <c r="AF96" s="254">
        <v>777</v>
      </c>
      <c r="AG96" s="254">
        <v>773</v>
      </c>
      <c r="AH96" s="254">
        <v>769</v>
      </c>
      <c r="AI96" s="254">
        <v>766</v>
      </c>
      <c r="AJ96" s="254">
        <v>763</v>
      </c>
      <c r="AK96" s="254">
        <v>761</v>
      </c>
      <c r="AL96" s="254">
        <v>760</v>
      </c>
      <c r="AN96" s="226" t="s">
        <v>350</v>
      </c>
      <c r="AO96" s="253" t="s">
        <v>255</v>
      </c>
    </row>
    <row r="97" ht="14.25" customHeight="1" spans="1:41" x14ac:dyDescent="0.25">
      <c r="A97" s="247">
        <v>3</v>
      </c>
      <c r="B97" s="248">
        <v>12</v>
      </c>
      <c r="C97" s="254">
        <v>941</v>
      </c>
      <c r="D97" s="254">
        <v>941</v>
      </c>
      <c r="E97" s="254">
        <v>940</v>
      </c>
      <c r="F97" s="254">
        <v>938</v>
      </c>
      <c r="G97" s="254">
        <v>936</v>
      </c>
      <c r="H97" s="254">
        <v>933</v>
      </c>
      <c r="I97" s="254">
        <v>929</v>
      </c>
      <c r="J97" s="254">
        <v>925</v>
      </c>
      <c r="K97" s="254">
        <v>920</v>
      </c>
      <c r="L97" s="254">
        <v>915</v>
      </c>
      <c r="M97" s="254">
        <v>909</v>
      </c>
      <c r="N97" s="254">
        <v>903</v>
      </c>
      <c r="O97" s="254">
        <v>896</v>
      </c>
      <c r="P97" s="254">
        <v>889</v>
      </c>
      <c r="Q97" s="254">
        <v>882</v>
      </c>
      <c r="R97" s="254">
        <v>874</v>
      </c>
      <c r="S97" s="254">
        <v>866</v>
      </c>
      <c r="T97" s="254">
        <v>858</v>
      </c>
      <c r="U97" s="254">
        <v>850</v>
      </c>
      <c r="V97" s="254">
        <v>842</v>
      </c>
      <c r="W97" s="254">
        <v>833</v>
      </c>
      <c r="X97" s="254">
        <v>825</v>
      </c>
      <c r="Y97" s="254">
        <v>817</v>
      </c>
      <c r="Z97" s="254">
        <v>809</v>
      </c>
      <c r="AA97" s="254">
        <v>801</v>
      </c>
      <c r="AB97" s="254">
        <v>794</v>
      </c>
      <c r="AC97" s="254">
        <v>787</v>
      </c>
      <c r="AD97" s="254">
        <v>781</v>
      </c>
      <c r="AE97" s="254">
        <v>775</v>
      </c>
      <c r="AF97" s="254">
        <v>769</v>
      </c>
      <c r="AG97" s="254">
        <v>764</v>
      </c>
      <c r="AH97" s="254">
        <v>760</v>
      </c>
      <c r="AI97" s="254">
        <v>757</v>
      </c>
      <c r="AJ97" s="254">
        <v>754</v>
      </c>
      <c r="AK97" s="254">
        <v>752</v>
      </c>
      <c r="AL97" s="254">
        <v>751</v>
      </c>
      <c r="AN97" s="226" t="s">
        <v>351</v>
      </c>
      <c r="AO97" s="253" t="s">
        <v>266</v>
      </c>
    </row>
    <row r="98" ht="14.25" customHeight="1" spans="1:41" x14ac:dyDescent="0.25">
      <c r="A98" s="247">
        <v>3</v>
      </c>
      <c r="B98" s="248">
        <v>13</v>
      </c>
      <c r="C98" s="254">
        <v>947</v>
      </c>
      <c r="D98" s="254">
        <v>947</v>
      </c>
      <c r="E98" s="254">
        <v>946</v>
      </c>
      <c r="F98" s="254">
        <v>944</v>
      </c>
      <c r="G98" s="254">
        <v>941</v>
      </c>
      <c r="H98" s="254">
        <v>938</v>
      </c>
      <c r="I98" s="254">
        <v>934</v>
      </c>
      <c r="J98" s="254">
        <v>930</v>
      </c>
      <c r="K98" s="254">
        <v>925</v>
      </c>
      <c r="L98" s="254">
        <v>919</v>
      </c>
      <c r="M98" s="254">
        <v>913</v>
      </c>
      <c r="N98" s="254">
        <v>906</v>
      </c>
      <c r="O98" s="254">
        <v>899</v>
      </c>
      <c r="P98" s="254">
        <v>891</v>
      </c>
      <c r="Q98" s="254">
        <v>883</v>
      </c>
      <c r="R98" s="254">
        <v>875</v>
      </c>
      <c r="S98" s="254">
        <v>867</v>
      </c>
      <c r="T98" s="254">
        <v>858</v>
      </c>
      <c r="U98" s="254">
        <v>849</v>
      </c>
      <c r="V98" s="254">
        <v>840</v>
      </c>
      <c r="W98" s="254">
        <v>831</v>
      </c>
      <c r="X98" s="254">
        <v>822</v>
      </c>
      <c r="Y98" s="254">
        <v>813</v>
      </c>
      <c r="Z98" s="254">
        <v>805</v>
      </c>
      <c r="AA98" s="254">
        <v>796</v>
      </c>
      <c r="AB98" s="254">
        <v>788</v>
      </c>
      <c r="AC98" s="254">
        <v>781</v>
      </c>
      <c r="AD98" s="254">
        <v>774</v>
      </c>
      <c r="AE98" s="254">
        <v>767</v>
      </c>
      <c r="AF98" s="254">
        <v>762</v>
      </c>
      <c r="AG98" s="254">
        <v>756</v>
      </c>
      <c r="AH98" s="254">
        <v>752</v>
      </c>
      <c r="AI98" s="254">
        <v>748</v>
      </c>
      <c r="AJ98" s="254">
        <v>745</v>
      </c>
      <c r="AK98" s="254">
        <v>743</v>
      </c>
      <c r="AL98" s="254">
        <v>742</v>
      </c>
      <c r="AN98" s="226" t="s">
        <v>352</v>
      </c>
      <c r="AO98" s="253" t="s">
        <v>266</v>
      </c>
    </row>
    <row r="99" ht="14.25" customHeight="1" spans="1:41" x14ac:dyDescent="0.25">
      <c r="A99" s="247">
        <v>3</v>
      </c>
      <c r="B99" s="248">
        <v>14</v>
      </c>
      <c r="C99" s="254">
        <v>953</v>
      </c>
      <c r="D99" s="254">
        <v>952</v>
      </c>
      <c r="E99" s="254">
        <v>951</v>
      </c>
      <c r="F99" s="254">
        <v>949</v>
      </c>
      <c r="G99" s="254">
        <v>947</v>
      </c>
      <c r="H99" s="254">
        <v>943</v>
      </c>
      <c r="I99" s="254">
        <v>939</v>
      </c>
      <c r="J99" s="254">
        <v>934</v>
      </c>
      <c r="K99" s="254">
        <v>929</v>
      </c>
      <c r="L99" s="254">
        <v>923</v>
      </c>
      <c r="M99" s="254">
        <v>916</v>
      </c>
      <c r="N99" s="254">
        <v>909</v>
      </c>
      <c r="O99" s="254">
        <v>901</v>
      </c>
      <c r="P99" s="254">
        <v>893</v>
      </c>
      <c r="Q99" s="254">
        <v>885</v>
      </c>
      <c r="R99" s="254">
        <v>876</v>
      </c>
      <c r="S99" s="254">
        <v>867</v>
      </c>
      <c r="T99" s="254">
        <v>857</v>
      </c>
      <c r="U99" s="254">
        <v>848</v>
      </c>
      <c r="V99" s="254">
        <v>838</v>
      </c>
      <c r="W99" s="254">
        <v>829</v>
      </c>
      <c r="X99" s="254">
        <v>819</v>
      </c>
      <c r="Y99" s="254">
        <v>810</v>
      </c>
      <c r="Z99" s="254">
        <v>800</v>
      </c>
      <c r="AA99" s="254">
        <v>791</v>
      </c>
      <c r="AB99" s="254">
        <v>783</v>
      </c>
      <c r="AC99" s="254">
        <v>775</v>
      </c>
      <c r="AD99" s="254">
        <v>767</v>
      </c>
      <c r="AE99" s="254">
        <v>760</v>
      </c>
      <c r="AF99" s="254">
        <v>754</v>
      </c>
      <c r="AG99" s="254">
        <v>748</v>
      </c>
      <c r="AH99" s="254">
        <v>744</v>
      </c>
      <c r="AI99" s="254">
        <v>740</v>
      </c>
      <c r="AJ99" s="254">
        <v>737</v>
      </c>
      <c r="AK99" s="254">
        <v>734</v>
      </c>
      <c r="AL99" s="254">
        <v>733</v>
      </c>
      <c r="AN99" s="226" t="s">
        <v>353</v>
      </c>
      <c r="AO99" s="253" t="s">
        <v>266</v>
      </c>
    </row>
    <row r="100" ht="14.25" customHeight="1" spans="1:41" x14ac:dyDescent="0.25">
      <c r="A100" s="247">
        <v>3</v>
      </c>
      <c r="B100" s="248">
        <v>15</v>
      </c>
      <c r="C100" s="254">
        <v>958</v>
      </c>
      <c r="D100" s="254">
        <v>958</v>
      </c>
      <c r="E100" s="254">
        <v>956</v>
      </c>
      <c r="F100" s="254">
        <v>954</v>
      </c>
      <c r="G100" s="254">
        <v>952</v>
      </c>
      <c r="H100" s="254">
        <v>948</v>
      </c>
      <c r="I100" s="254">
        <v>944</v>
      </c>
      <c r="J100" s="254">
        <v>939</v>
      </c>
      <c r="K100" s="254">
        <v>933</v>
      </c>
      <c r="L100" s="254">
        <v>926</v>
      </c>
      <c r="M100" s="254">
        <v>919</v>
      </c>
      <c r="N100" s="254">
        <v>912</v>
      </c>
      <c r="O100" s="254">
        <v>904</v>
      </c>
      <c r="P100" s="254">
        <v>895</v>
      </c>
      <c r="Q100" s="254">
        <v>886</v>
      </c>
      <c r="R100" s="254">
        <v>877</v>
      </c>
      <c r="S100" s="254">
        <v>867</v>
      </c>
      <c r="T100" s="254">
        <v>857</v>
      </c>
      <c r="U100" s="254">
        <v>847</v>
      </c>
      <c r="V100" s="254">
        <v>836</v>
      </c>
      <c r="W100" s="254">
        <v>826</v>
      </c>
      <c r="X100" s="254">
        <v>816</v>
      </c>
      <c r="Y100" s="254">
        <v>806</v>
      </c>
      <c r="Z100" s="254">
        <v>796</v>
      </c>
      <c r="AA100" s="254">
        <v>786</v>
      </c>
      <c r="AB100" s="254">
        <v>777</v>
      </c>
      <c r="AC100" s="254">
        <v>769</v>
      </c>
      <c r="AD100" s="254">
        <v>761</v>
      </c>
      <c r="AE100" s="254">
        <v>753</v>
      </c>
      <c r="AF100" s="254">
        <v>746</v>
      </c>
      <c r="AG100" s="254">
        <v>740</v>
      </c>
      <c r="AH100" s="254">
        <v>735</v>
      </c>
      <c r="AI100" s="254">
        <v>731</v>
      </c>
      <c r="AJ100" s="254">
        <v>728</v>
      </c>
      <c r="AK100" s="254">
        <v>726</v>
      </c>
      <c r="AL100" s="254">
        <v>724</v>
      </c>
      <c r="AN100" s="226" t="s">
        <v>354</v>
      </c>
      <c r="AO100" s="253" t="s">
        <v>266</v>
      </c>
    </row>
    <row r="101" ht="14.25" customHeight="1" spans="1:41" x14ac:dyDescent="0.25">
      <c r="A101" s="247">
        <v>3</v>
      </c>
      <c r="B101" s="248">
        <v>16</v>
      </c>
      <c r="C101" s="254">
        <v>963</v>
      </c>
      <c r="D101" s="254">
        <v>963</v>
      </c>
      <c r="E101" s="254">
        <v>962</v>
      </c>
      <c r="F101" s="254">
        <v>959</v>
      </c>
      <c r="G101" s="254">
        <v>956</v>
      </c>
      <c r="H101" s="254">
        <v>953</v>
      </c>
      <c r="I101" s="254">
        <v>948</v>
      </c>
      <c r="J101" s="254">
        <v>943</v>
      </c>
      <c r="K101" s="254">
        <v>937</v>
      </c>
      <c r="L101" s="254">
        <v>930</v>
      </c>
      <c r="M101" s="254">
        <v>922</v>
      </c>
      <c r="N101" s="254">
        <v>914</v>
      </c>
      <c r="O101" s="254">
        <v>906</v>
      </c>
      <c r="P101" s="254">
        <v>897</v>
      </c>
      <c r="Q101" s="254">
        <v>887</v>
      </c>
      <c r="R101" s="254">
        <v>877</v>
      </c>
      <c r="S101" s="254">
        <v>867</v>
      </c>
      <c r="T101" s="254">
        <v>856</v>
      </c>
      <c r="U101" s="254">
        <v>846</v>
      </c>
      <c r="V101" s="254">
        <v>835</v>
      </c>
      <c r="W101" s="254">
        <v>824</v>
      </c>
      <c r="X101" s="254">
        <v>813</v>
      </c>
      <c r="Y101" s="254">
        <v>802</v>
      </c>
      <c r="Z101" s="254">
        <v>792</v>
      </c>
      <c r="AA101" s="254">
        <v>782</v>
      </c>
      <c r="AB101" s="254">
        <v>772</v>
      </c>
      <c r="AC101" s="254">
        <v>762</v>
      </c>
      <c r="AD101" s="254">
        <v>754</v>
      </c>
      <c r="AE101" s="254">
        <v>746</v>
      </c>
      <c r="AF101" s="254">
        <v>739</v>
      </c>
      <c r="AG101" s="254">
        <v>732</v>
      </c>
      <c r="AH101" s="254">
        <v>727</v>
      </c>
      <c r="AI101" s="254">
        <v>723</v>
      </c>
      <c r="AJ101" s="254">
        <v>719</v>
      </c>
      <c r="AK101" s="254">
        <v>717</v>
      </c>
      <c r="AL101" s="254">
        <v>716</v>
      </c>
      <c r="AN101" s="226" t="s">
        <v>355</v>
      </c>
      <c r="AO101" s="253" t="s">
        <v>266</v>
      </c>
    </row>
    <row r="102" ht="14.25" customHeight="1" spans="1:41" x14ac:dyDescent="0.25">
      <c r="A102" s="247">
        <v>3</v>
      </c>
      <c r="B102" s="248">
        <v>17</v>
      </c>
      <c r="C102" s="254">
        <v>968</v>
      </c>
      <c r="D102" s="254">
        <v>968</v>
      </c>
      <c r="E102" s="254">
        <v>967</v>
      </c>
      <c r="F102" s="254">
        <v>964</v>
      </c>
      <c r="G102" s="254">
        <v>961</v>
      </c>
      <c r="H102" s="254">
        <v>957</v>
      </c>
      <c r="I102" s="254">
        <v>952</v>
      </c>
      <c r="J102" s="254">
        <v>947</v>
      </c>
      <c r="K102" s="254">
        <v>940</v>
      </c>
      <c r="L102" s="254">
        <v>933</v>
      </c>
      <c r="M102" s="254">
        <v>925</v>
      </c>
      <c r="N102" s="254">
        <v>917</v>
      </c>
      <c r="O102" s="254">
        <v>908</v>
      </c>
      <c r="P102" s="254">
        <v>898</v>
      </c>
      <c r="Q102" s="254">
        <v>888</v>
      </c>
      <c r="R102" s="254">
        <v>878</v>
      </c>
      <c r="S102" s="254">
        <v>867</v>
      </c>
      <c r="T102" s="254">
        <v>856</v>
      </c>
      <c r="U102" s="254">
        <v>844</v>
      </c>
      <c r="V102" s="254">
        <v>833</v>
      </c>
      <c r="W102" s="254">
        <v>821</v>
      </c>
      <c r="X102" s="254">
        <v>810</v>
      </c>
      <c r="Y102" s="254">
        <v>799</v>
      </c>
      <c r="Z102" s="254">
        <v>787</v>
      </c>
      <c r="AA102" s="254">
        <v>777</v>
      </c>
      <c r="AB102" s="254">
        <v>766</v>
      </c>
      <c r="AC102" s="254">
        <v>756</v>
      </c>
      <c r="AD102" s="254">
        <v>747</v>
      </c>
      <c r="AE102" s="254">
        <v>739</v>
      </c>
      <c r="AF102" s="254">
        <v>731</v>
      </c>
      <c r="AG102" s="254">
        <v>725</v>
      </c>
      <c r="AH102" s="254">
        <v>719</v>
      </c>
      <c r="AI102" s="254">
        <v>714</v>
      </c>
      <c r="AJ102" s="254">
        <v>711</v>
      </c>
      <c r="AK102" s="254">
        <v>709</v>
      </c>
      <c r="AL102" s="254">
        <v>707</v>
      </c>
      <c r="AN102" s="226" t="s">
        <v>356</v>
      </c>
      <c r="AO102" s="253" t="s">
        <v>266</v>
      </c>
    </row>
    <row r="103" ht="14.25" customHeight="1" spans="1:41" x14ac:dyDescent="0.25">
      <c r="A103" s="247">
        <v>3</v>
      </c>
      <c r="B103" s="248">
        <v>18</v>
      </c>
      <c r="C103" s="254">
        <v>973</v>
      </c>
      <c r="D103" s="254">
        <v>973</v>
      </c>
      <c r="E103" s="254">
        <v>971</v>
      </c>
      <c r="F103" s="254">
        <v>969</v>
      </c>
      <c r="G103" s="254">
        <v>966</v>
      </c>
      <c r="H103" s="254">
        <v>961</v>
      </c>
      <c r="I103" s="254">
        <v>956</v>
      </c>
      <c r="J103" s="254">
        <v>950</v>
      </c>
      <c r="K103" s="254">
        <v>944</v>
      </c>
      <c r="L103" s="254">
        <v>936</v>
      </c>
      <c r="M103" s="254">
        <v>928</v>
      </c>
      <c r="N103" s="254">
        <v>919</v>
      </c>
      <c r="O103" s="254">
        <v>910</v>
      </c>
      <c r="P103" s="254">
        <v>900</v>
      </c>
      <c r="Q103" s="254">
        <v>889</v>
      </c>
      <c r="R103" s="254">
        <v>878</v>
      </c>
      <c r="S103" s="254">
        <v>866</v>
      </c>
      <c r="T103" s="254">
        <v>855</v>
      </c>
      <c r="U103" s="254">
        <v>843</v>
      </c>
      <c r="V103" s="254">
        <v>831</v>
      </c>
      <c r="W103" s="254">
        <v>819</v>
      </c>
      <c r="X103" s="254">
        <v>807</v>
      </c>
      <c r="Y103" s="254">
        <v>795</v>
      </c>
      <c r="Z103" s="254">
        <v>783</v>
      </c>
      <c r="AA103" s="254">
        <v>772</v>
      </c>
      <c r="AB103" s="254">
        <v>760</v>
      </c>
      <c r="AC103" s="254">
        <v>750</v>
      </c>
      <c r="AD103" s="254">
        <v>740</v>
      </c>
      <c r="AE103" s="254">
        <v>732</v>
      </c>
      <c r="AF103" s="254">
        <v>724</v>
      </c>
      <c r="AG103" s="254">
        <v>717</v>
      </c>
      <c r="AH103" s="254">
        <v>711</v>
      </c>
      <c r="AI103" s="254">
        <v>706</v>
      </c>
      <c r="AJ103" s="254">
        <v>703</v>
      </c>
      <c r="AK103" s="254">
        <v>700</v>
      </c>
      <c r="AL103" s="254">
        <v>698</v>
      </c>
      <c r="AN103" s="226" t="s">
        <v>357</v>
      </c>
      <c r="AO103" s="253" t="s">
        <v>266</v>
      </c>
    </row>
    <row r="104" ht="14.25" customHeight="1" spans="1:41" x14ac:dyDescent="0.25">
      <c r="A104" s="247">
        <v>3</v>
      </c>
      <c r="B104" s="248">
        <v>19</v>
      </c>
      <c r="C104" s="254">
        <v>978</v>
      </c>
      <c r="D104" s="254">
        <v>977</v>
      </c>
      <c r="E104" s="254">
        <v>976</v>
      </c>
      <c r="F104" s="254">
        <v>973</v>
      </c>
      <c r="G104" s="254">
        <v>970</v>
      </c>
      <c r="H104" s="254">
        <v>966</v>
      </c>
      <c r="I104" s="254">
        <v>960</v>
      </c>
      <c r="J104" s="254">
        <v>954</v>
      </c>
      <c r="K104" s="254">
        <v>947</v>
      </c>
      <c r="L104" s="254">
        <v>939</v>
      </c>
      <c r="M104" s="254">
        <v>931</v>
      </c>
      <c r="N104" s="254">
        <v>921</v>
      </c>
      <c r="O104" s="254">
        <v>911</v>
      </c>
      <c r="P104" s="254">
        <v>901</v>
      </c>
      <c r="Q104" s="254">
        <v>890</v>
      </c>
      <c r="R104" s="254">
        <v>878</v>
      </c>
      <c r="S104" s="254">
        <v>866</v>
      </c>
      <c r="T104" s="254">
        <v>854</v>
      </c>
      <c r="U104" s="254">
        <v>842</v>
      </c>
      <c r="V104" s="254">
        <v>829</v>
      </c>
      <c r="W104" s="254">
        <v>816</v>
      </c>
      <c r="X104" s="254">
        <v>804</v>
      </c>
      <c r="Y104" s="254">
        <v>791</v>
      </c>
      <c r="Z104" s="254">
        <v>778</v>
      </c>
      <c r="AA104" s="254">
        <v>767</v>
      </c>
      <c r="AB104" s="254">
        <v>755</v>
      </c>
      <c r="AC104" s="254">
        <v>744</v>
      </c>
      <c r="AD104" s="254">
        <v>734</v>
      </c>
      <c r="AE104" s="254">
        <v>724</v>
      </c>
      <c r="AF104" s="254">
        <v>716</v>
      </c>
      <c r="AG104" s="254">
        <v>709</v>
      </c>
      <c r="AH104" s="254">
        <v>703</v>
      </c>
      <c r="AI104" s="254">
        <v>698</v>
      </c>
      <c r="AJ104" s="254">
        <v>694</v>
      </c>
      <c r="AK104" s="254">
        <v>692</v>
      </c>
      <c r="AL104" s="254">
        <v>690</v>
      </c>
      <c r="AN104" s="226" t="s">
        <v>358</v>
      </c>
      <c r="AO104" s="253" t="s">
        <v>266</v>
      </c>
    </row>
    <row r="105" ht="14.25" customHeight="1" spans="1:41" x14ac:dyDescent="0.25">
      <c r="A105" s="247">
        <v>3</v>
      </c>
      <c r="B105" s="248">
        <v>20</v>
      </c>
      <c r="C105" s="254">
        <v>982</v>
      </c>
      <c r="D105" s="254">
        <v>982</v>
      </c>
      <c r="E105" s="254">
        <v>980</v>
      </c>
      <c r="F105" s="254">
        <v>977</v>
      </c>
      <c r="G105" s="254">
        <v>974</v>
      </c>
      <c r="H105" s="254">
        <v>969</v>
      </c>
      <c r="I105" s="254">
        <v>964</v>
      </c>
      <c r="J105" s="254">
        <v>957</v>
      </c>
      <c r="K105" s="254">
        <v>950</v>
      </c>
      <c r="L105" s="254">
        <v>942</v>
      </c>
      <c r="M105" s="254">
        <v>933</v>
      </c>
      <c r="N105" s="254">
        <v>923</v>
      </c>
      <c r="O105" s="254">
        <v>913</v>
      </c>
      <c r="P105" s="254">
        <v>902</v>
      </c>
      <c r="Q105" s="254">
        <v>890</v>
      </c>
      <c r="R105" s="254">
        <v>878</v>
      </c>
      <c r="S105" s="254">
        <v>866</v>
      </c>
      <c r="T105" s="254">
        <v>853</v>
      </c>
      <c r="U105" s="254">
        <v>840</v>
      </c>
      <c r="V105" s="254">
        <v>827</v>
      </c>
      <c r="W105" s="254">
        <v>814</v>
      </c>
      <c r="X105" s="254">
        <v>800</v>
      </c>
      <c r="Y105" s="254">
        <v>787</v>
      </c>
      <c r="Z105" s="254">
        <v>774</v>
      </c>
      <c r="AA105" s="254">
        <v>762</v>
      </c>
      <c r="AB105" s="254">
        <v>749</v>
      </c>
      <c r="AC105" s="254">
        <v>738</v>
      </c>
      <c r="AD105" s="254">
        <v>727</v>
      </c>
      <c r="AE105" s="254">
        <v>717</v>
      </c>
      <c r="AF105" s="254">
        <v>709</v>
      </c>
      <c r="AG105" s="254">
        <v>701</v>
      </c>
      <c r="AH105" s="254">
        <v>695</v>
      </c>
      <c r="AI105" s="254">
        <v>690</v>
      </c>
      <c r="AJ105" s="254">
        <v>686</v>
      </c>
      <c r="AK105" s="254">
        <v>683</v>
      </c>
      <c r="AL105" s="254">
        <v>681</v>
      </c>
      <c r="AN105" s="226" t="s">
        <v>359</v>
      </c>
      <c r="AO105" s="253" t="s">
        <v>266</v>
      </c>
    </row>
    <row r="106" ht="14.25" customHeight="1" spans="1:41" x14ac:dyDescent="0.25">
      <c r="A106" s="247">
        <v>3</v>
      </c>
      <c r="B106" s="248">
        <v>21</v>
      </c>
      <c r="C106" s="254">
        <v>986</v>
      </c>
      <c r="D106" s="254">
        <v>986</v>
      </c>
      <c r="E106" s="254">
        <v>984</v>
      </c>
      <c r="F106" s="254">
        <v>981</v>
      </c>
      <c r="G106" s="254">
        <v>978</v>
      </c>
      <c r="H106" s="254">
        <v>973</v>
      </c>
      <c r="I106" s="254">
        <v>967</v>
      </c>
      <c r="J106" s="254">
        <v>961</v>
      </c>
      <c r="K106" s="254">
        <v>953</v>
      </c>
      <c r="L106" s="254">
        <v>944</v>
      </c>
      <c r="M106" s="254">
        <v>935</v>
      </c>
      <c r="N106" s="254">
        <v>925</v>
      </c>
      <c r="O106" s="254">
        <v>914</v>
      </c>
      <c r="P106" s="254">
        <v>903</v>
      </c>
      <c r="Q106" s="254">
        <v>891</v>
      </c>
      <c r="R106" s="254">
        <v>879</v>
      </c>
      <c r="S106" s="254">
        <v>865</v>
      </c>
      <c r="T106" s="254">
        <v>852</v>
      </c>
      <c r="U106" s="254">
        <v>839</v>
      </c>
      <c r="V106" s="254">
        <v>825</v>
      </c>
      <c r="W106" s="254">
        <v>811</v>
      </c>
      <c r="X106" s="254">
        <v>797</v>
      </c>
      <c r="Y106" s="254">
        <v>784</v>
      </c>
      <c r="Z106" s="254">
        <v>770</v>
      </c>
      <c r="AA106" s="254">
        <v>757</v>
      </c>
      <c r="AB106" s="254">
        <v>744</v>
      </c>
      <c r="AC106" s="254">
        <v>732</v>
      </c>
      <c r="AD106" s="254">
        <v>721</v>
      </c>
      <c r="AE106" s="254">
        <v>710</v>
      </c>
      <c r="AF106" s="254">
        <v>701</v>
      </c>
      <c r="AG106" s="254">
        <v>693</v>
      </c>
      <c r="AH106" s="254">
        <v>687</v>
      </c>
      <c r="AI106" s="254">
        <v>682</v>
      </c>
      <c r="AJ106" s="254">
        <v>677</v>
      </c>
      <c r="AK106" s="254">
        <v>674</v>
      </c>
      <c r="AL106" s="254">
        <v>673</v>
      </c>
      <c r="AN106" s="226" t="s">
        <v>360</v>
      </c>
      <c r="AO106" s="253" t="s">
        <v>266</v>
      </c>
    </row>
    <row r="107" ht="14.25" customHeight="1" spans="1:41" x14ac:dyDescent="0.25">
      <c r="A107" s="247">
        <v>3</v>
      </c>
      <c r="B107" s="248">
        <v>22</v>
      </c>
      <c r="C107" s="254">
        <v>990</v>
      </c>
      <c r="D107" s="254">
        <v>990</v>
      </c>
      <c r="E107" s="254">
        <v>988</v>
      </c>
      <c r="F107" s="254">
        <v>985</v>
      </c>
      <c r="G107" s="254">
        <v>981</v>
      </c>
      <c r="H107" s="254">
        <v>977</v>
      </c>
      <c r="I107" s="254">
        <v>971</v>
      </c>
      <c r="J107" s="254">
        <v>964</v>
      </c>
      <c r="K107" s="254">
        <v>956</v>
      </c>
      <c r="L107" s="254">
        <v>947</v>
      </c>
      <c r="M107" s="254">
        <v>937</v>
      </c>
      <c r="N107" s="254">
        <v>927</v>
      </c>
      <c r="O107" s="254">
        <v>916</v>
      </c>
      <c r="P107" s="254">
        <v>904</v>
      </c>
      <c r="Q107" s="254">
        <v>891</v>
      </c>
      <c r="R107" s="254">
        <v>878</v>
      </c>
      <c r="S107" s="254">
        <v>865</v>
      </c>
      <c r="T107" s="254">
        <v>851</v>
      </c>
      <c r="U107" s="254">
        <v>837</v>
      </c>
      <c r="V107" s="254">
        <v>823</v>
      </c>
      <c r="W107" s="254">
        <v>808</v>
      </c>
      <c r="X107" s="254">
        <v>794</v>
      </c>
      <c r="Y107" s="254">
        <v>780</v>
      </c>
      <c r="Z107" s="254">
        <v>766</v>
      </c>
      <c r="AA107" s="254">
        <v>752</v>
      </c>
      <c r="AB107" s="254">
        <v>738</v>
      </c>
      <c r="AC107" s="254">
        <v>726</v>
      </c>
      <c r="AD107" s="254">
        <v>714</v>
      </c>
      <c r="AE107" s="254">
        <v>703</v>
      </c>
      <c r="AF107" s="254">
        <v>694</v>
      </c>
      <c r="AG107" s="254">
        <v>686</v>
      </c>
      <c r="AH107" s="254">
        <v>679</v>
      </c>
      <c r="AI107" s="254">
        <v>673</v>
      </c>
      <c r="AJ107" s="254">
        <v>669</v>
      </c>
      <c r="AK107" s="254">
        <v>666</v>
      </c>
      <c r="AL107" s="254">
        <v>664</v>
      </c>
      <c r="AN107" s="226" t="s">
        <v>361</v>
      </c>
      <c r="AO107" s="253" t="s">
        <v>266</v>
      </c>
    </row>
    <row r="108" ht="14.25" customHeight="1" spans="1:41" x14ac:dyDescent="0.25">
      <c r="A108" s="247">
        <v>3</v>
      </c>
      <c r="B108" s="248">
        <v>23</v>
      </c>
      <c r="C108" s="254">
        <v>994</v>
      </c>
      <c r="D108" s="254">
        <v>993</v>
      </c>
      <c r="E108" s="254">
        <v>992</v>
      </c>
      <c r="F108" s="254">
        <v>989</v>
      </c>
      <c r="G108" s="254">
        <v>985</v>
      </c>
      <c r="H108" s="254">
        <v>980</v>
      </c>
      <c r="I108" s="254">
        <v>974</v>
      </c>
      <c r="J108" s="254">
        <v>966</v>
      </c>
      <c r="K108" s="254">
        <v>958</v>
      </c>
      <c r="L108" s="254">
        <v>949</v>
      </c>
      <c r="M108" s="254">
        <v>939</v>
      </c>
      <c r="N108" s="254">
        <v>928</v>
      </c>
      <c r="O108" s="254">
        <v>917</v>
      </c>
      <c r="P108" s="254">
        <v>905</v>
      </c>
      <c r="Q108" s="254">
        <v>892</v>
      </c>
      <c r="R108" s="254">
        <v>878</v>
      </c>
      <c r="S108" s="254">
        <v>865</v>
      </c>
      <c r="T108" s="254">
        <v>850</v>
      </c>
      <c r="U108" s="254">
        <v>836</v>
      </c>
      <c r="V108" s="254">
        <v>821</v>
      </c>
      <c r="W108" s="254">
        <v>806</v>
      </c>
      <c r="X108" s="254">
        <v>791</v>
      </c>
      <c r="Y108" s="254">
        <v>776</v>
      </c>
      <c r="Z108" s="254">
        <v>761</v>
      </c>
      <c r="AA108" s="254">
        <v>747</v>
      </c>
      <c r="AB108" s="254">
        <v>733</v>
      </c>
      <c r="AC108" s="254">
        <v>720</v>
      </c>
      <c r="AD108" s="254">
        <v>708</v>
      </c>
      <c r="AE108" s="254">
        <v>696</v>
      </c>
      <c r="AF108" s="254">
        <v>686</v>
      </c>
      <c r="AG108" s="254">
        <v>678</v>
      </c>
      <c r="AH108" s="254">
        <v>671</v>
      </c>
      <c r="AI108" s="254">
        <v>665</v>
      </c>
      <c r="AJ108" s="254">
        <v>661</v>
      </c>
      <c r="AK108" s="254">
        <v>657</v>
      </c>
      <c r="AL108" s="254">
        <v>655</v>
      </c>
      <c r="AN108" s="226" t="s">
        <v>362</v>
      </c>
      <c r="AO108" s="253" t="s">
        <v>266</v>
      </c>
    </row>
    <row r="109" ht="14.25" customHeight="1" spans="1:41" x14ac:dyDescent="0.25">
      <c r="A109" s="247">
        <v>3</v>
      </c>
      <c r="B109" s="248">
        <v>24</v>
      </c>
      <c r="C109" s="254">
        <v>997</v>
      </c>
      <c r="D109" s="254">
        <v>997</v>
      </c>
      <c r="E109" s="254">
        <v>995</v>
      </c>
      <c r="F109" s="254">
        <v>992</v>
      </c>
      <c r="G109" s="254">
        <v>988</v>
      </c>
      <c r="H109" s="254">
        <v>983</v>
      </c>
      <c r="I109" s="254">
        <v>977</v>
      </c>
      <c r="J109" s="254">
        <v>969</v>
      </c>
      <c r="K109" s="254">
        <v>961</v>
      </c>
      <c r="L109" s="254">
        <v>951</v>
      </c>
      <c r="M109" s="254">
        <v>941</v>
      </c>
      <c r="N109" s="254">
        <v>930</v>
      </c>
      <c r="O109" s="254">
        <v>918</v>
      </c>
      <c r="P109" s="254">
        <v>905</v>
      </c>
      <c r="Q109" s="254">
        <v>892</v>
      </c>
      <c r="R109" s="254">
        <v>878</v>
      </c>
      <c r="S109" s="254">
        <v>864</v>
      </c>
      <c r="T109" s="254">
        <v>849</v>
      </c>
      <c r="U109" s="254">
        <v>834</v>
      </c>
      <c r="V109" s="254">
        <v>818</v>
      </c>
      <c r="W109" s="254">
        <v>803</v>
      </c>
      <c r="X109" s="254">
        <v>788</v>
      </c>
      <c r="Y109" s="254">
        <v>772</v>
      </c>
      <c r="Z109" s="254">
        <v>757</v>
      </c>
      <c r="AA109" s="254">
        <v>742</v>
      </c>
      <c r="AB109" s="254">
        <v>728</v>
      </c>
      <c r="AC109" s="254">
        <v>714</v>
      </c>
      <c r="AD109" s="254">
        <v>701</v>
      </c>
      <c r="AE109" s="254">
        <v>689</v>
      </c>
      <c r="AF109" s="254">
        <v>679</v>
      </c>
      <c r="AG109" s="254">
        <v>670</v>
      </c>
      <c r="AH109" s="254">
        <v>663</v>
      </c>
      <c r="AI109" s="254">
        <v>657</v>
      </c>
      <c r="AJ109" s="254">
        <v>652</v>
      </c>
      <c r="AK109" s="254">
        <v>648</v>
      </c>
      <c r="AL109" s="254">
        <v>646</v>
      </c>
      <c r="AN109" s="226" t="s">
        <v>363</v>
      </c>
      <c r="AO109" s="253" t="s">
        <v>266</v>
      </c>
    </row>
    <row r="110" ht="14.25" customHeight="1" spans="1:41" x14ac:dyDescent="0.25">
      <c r="A110" s="247">
        <v>3</v>
      </c>
      <c r="B110" s="248">
        <v>25</v>
      </c>
      <c r="C110" s="254">
        <v>1001</v>
      </c>
      <c r="D110" s="254">
        <v>1000</v>
      </c>
      <c r="E110" s="254">
        <v>998</v>
      </c>
      <c r="F110" s="254">
        <v>995</v>
      </c>
      <c r="G110" s="254">
        <v>991</v>
      </c>
      <c r="H110" s="254">
        <v>986</v>
      </c>
      <c r="I110" s="254">
        <v>979</v>
      </c>
      <c r="J110" s="254">
        <v>972</v>
      </c>
      <c r="K110" s="254">
        <v>963</v>
      </c>
      <c r="L110" s="254">
        <v>953</v>
      </c>
      <c r="M110" s="254">
        <v>943</v>
      </c>
      <c r="N110" s="254">
        <v>931</v>
      </c>
      <c r="O110" s="254">
        <v>919</v>
      </c>
      <c r="P110" s="254">
        <v>906</v>
      </c>
      <c r="Q110" s="254">
        <v>892</v>
      </c>
      <c r="R110" s="254">
        <v>878</v>
      </c>
      <c r="S110" s="254">
        <v>863</v>
      </c>
      <c r="T110" s="254">
        <v>848</v>
      </c>
      <c r="U110" s="254">
        <v>832</v>
      </c>
      <c r="V110" s="254">
        <v>816</v>
      </c>
      <c r="W110" s="254">
        <v>800</v>
      </c>
      <c r="X110" s="254">
        <v>784</v>
      </c>
      <c r="Y110" s="254">
        <v>768</v>
      </c>
      <c r="Z110" s="254">
        <v>753</v>
      </c>
      <c r="AA110" s="254">
        <v>737</v>
      </c>
      <c r="AB110" s="254">
        <v>722</v>
      </c>
      <c r="AC110" s="254">
        <v>708</v>
      </c>
      <c r="AD110" s="254">
        <v>695</v>
      </c>
      <c r="AE110" s="254">
        <v>683</v>
      </c>
      <c r="AF110" s="254">
        <v>672</v>
      </c>
      <c r="AG110" s="254">
        <v>663</v>
      </c>
      <c r="AH110" s="254">
        <v>655</v>
      </c>
      <c r="AI110" s="254">
        <v>649</v>
      </c>
      <c r="AJ110" s="254">
        <v>644</v>
      </c>
      <c r="AK110" s="254">
        <v>640</v>
      </c>
      <c r="AL110" s="254">
        <v>637</v>
      </c>
      <c r="AN110" s="226" t="s">
        <v>364</v>
      </c>
      <c r="AO110" s="253" t="s">
        <v>266</v>
      </c>
    </row>
    <row r="111" ht="14.25" customHeight="1" spans="1:41" x14ac:dyDescent="0.25">
      <c r="A111" s="247">
        <v>3</v>
      </c>
      <c r="B111" s="248">
        <v>26</v>
      </c>
      <c r="C111" s="254">
        <v>1004</v>
      </c>
      <c r="D111" s="254">
        <v>1003</v>
      </c>
      <c r="E111" s="254">
        <v>1001</v>
      </c>
      <c r="F111" s="254">
        <v>998</v>
      </c>
      <c r="G111" s="254">
        <v>994</v>
      </c>
      <c r="H111" s="254">
        <v>988</v>
      </c>
      <c r="I111" s="254">
        <v>982</v>
      </c>
      <c r="J111" s="254">
        <v>974</v>
      </c>
      <c r="K111" s="254">
        <v>965</v>
      </c>
      <c r="L111" s="254">
        <v>955</v>
      </c>
      <c r="M111" s="254">
        <v>944</v>
      </c>
      <c r="N111" s="254">
        <v>932</v>
      </c>
      <c r="O111" s="254">
        <v>920</v>
      </c>
      <c r="P111" s="254">
        <v>906</v>
      </c>
      <c r="Q111" s="254">
        <v>892</v>
      </c>
      <c r="R111" s="254">
        <v>877</v>
      </c>
      <c r="S111" s="254">
        <v>862</v>
      </c>
      <c r="T111" s="254">
        <v>846</v>
      </c>
      <c r="U111" s="254">
        <v>830</v>
      </c>
      <c r="V111" s="254">
        <v>814</v>
      </c>
      <c r="W111" s="254">
        <v>798</v>
      </c>
      <c r="X111" s="254">
        <v>781</v>
      </c>
      <c r="Y111" s="254">
        <v>764</v>
      </c>
      <c r="Z111" s="254">
        <v>748</v>
      </c>
      <c r="AA111" s="254">
        <v>732</v>
      </c>
      <c r="AB111" s="254">
        <v>717</v>
      </c>
      <c r="AC111" s="254">
        <v>702</v>
      </c>
      <c r="AD111" s="254">
        <v>688</v>
      </c>
      <c r="AE111" s="254">
        <v>676</v>
      </c>
      <c r="AF111" s="254">
        <v>665</v>
      </c>
      <c r="AG111" s="254">
        <v>655</v>
      </c>
      <c r="AH111" s="254">
        <v>647</v>
      </c>
      <c r="AI111" s="254">
        <v>640</v>
      </c>
      <c r="AJ111" s="254">
        <v>635</v>
      </c>
      <c r="AK111" s="254">
        <v>631</v>
      </c>
      <c r="AL111" s="254">
        <v>629</v>
      </c>
      <c r="AN111" s="226" t="s">
        <v>365</v>
      </c>
      <c r="AO111" s="253" t="s">
        <v>266</v>
      </c>
    </row>
    <row r="112" ht="14.25" customHeight="1" spans="1:41" x14ac:dyDescent="0.25">
      <c r="A112" s="247">
        <v>3</v>
      </c>
      <c r="B112" s="248">
        <v>27</v>
      </c>
      <c r="C112" s="254">
        <v>1007</v>
      </c>
      <c r="D112" s="254">
        <v>1006</v>
      </c>
      <c r="E112" s="254">
        <v>1004</v>
      </c>
      <c r="F112" s="254">
        <v>1001</v>
      </c>
      <c r="G112" s="254">
        <v>996</v>
      </c>
      <c r="H112" s="254">
        <v>991</v>
      </c>
      <c r="I112" s="254">
        <v>984</v>
      </c>
      <c r="J112" s="254">
        <v>976</v>
      </c>
      <c r="K112" s="254">
        <v>967</v>
      </c>
      <c r="L112" s="254">
        <v>956</v>
      </c>
      <c r="M112" s="254">
        <v>945</v>
      </c>
      <c r="N112" s="254">
        <v>933</v>
      </c>
      <c r="O112" s="254">
        <v>920</v>
      </c>
      <c r="P112" s="254">
        <v>906</v>
      </c>
      <c r="Q112" s="254">
        <v>892</v>
      </c>
      <c r="R112" s="254">
        <v>877</v>
      </c>
      <c r="S112" s="254">
        <v>861</v>
      </c>
      <c r="T112" s="254">
        <v>845</v>
      </c>
      <c r="U112" s="254">
        <v>829</v>
      </c>
      <c r="V112" s="254">
        <v>812</v>
      </c>
      <c r="W112" s="254">
        <v>795</v>
      </c>
      <c r="X112" s="254">
        <v>778</v>
      </c>
      <c r="Y112" s="254">
        <v>761</v>
      </c>
      <c r="Z112" s="254">
        <v>744</v>
      </c>
      <c r="AA112" s="254">
        <v>727</v>
      </c>
      <c r="AB112" s="254">
        <v>711</v>
      </c>
      <c r="AC112" s="254">
        <v>696</v>
      </c>
      <c r="AD112" s="254">
        <v>682</v>
      </c>
      <c r="AE112" s="254">
        <v>669</v>
      </c>
      <c r="AF112" s="254">
        <v>658</v>
      </c>
      <c r="AG112" s="254">
        <v>648</v>
      </c>
      <c r="AH112" s="254">
        <v>639</v>
      </c>
      <c r="AI112" s="254">
        <v>632</v>
      </c>
      <c r="AJ112" s="254">
        <v>626</v>
      </c>
      <c r="AK112" s="254">
        <v>623</v>
      </c>
      <c r="AL112" s="254">
        <v>621</v>
      </c>
      <c r="AN112" s="226" t="s">
        <v>366</v>
      </c>
      <c r="AO112" s="253" t="s">
        <v>266</v>
      </c>
    </row>
    <row r="113" ht="14.25" customHeight="1" spans="1:41" x14ac:dyDescent="0.25">
      <c r="A113" s="247">
        <v>3</v>
      </c>
      <c r="B113" s="248">
        <v>28</v>
      </c>
      <c r="C113" s="254">
        <v>1009</v>
      </c>
      <c r="D113" s="254">
        <v>1009</v>
      </c>
      <c r="E113" s="254">
        <v>1007</v>
      </c>
      <c r="F113" s="254">
        <v>1003</v>
      </c>
      <c r="G113" s="254">
        <v>999</v>
      </c>
      <c r="H113" s="254">
        <v>993</v>
      </c>
      <c r="I113" s="254">
        <v>986</v>
      </c>
      <c r="J113" s="254">
        <v>978</v>
      </c>
      <c r="K113" s="254">
        <v>968</v>
      </c>
      <c r="L113" s="254">
        <v>958</v>
      </c>
      <c r="M113" s="254">
        <v>946</v>
      </c>
      <c r="N113" s="254">
        <v>934</v>
      </c>
      <c r="O113" s="254">
        <v>920</v>
      </c>
      <c r="P113" s="254">
        <v>906</v>
      </c>
      <c r="Q113" s="254">
        <v>891</v>
      </c>
      <c r="R113" s="254">
        <v>876</v>
      </c>
      <c r="S113" s="254">
        <v>860</v>
      </c>
      <c r="T113" s="254">
        <v>843</v>
      </c>
      <c r="U113" s="254">
        <v>826</v>
      </c>
      <c r="V113" s="254">
        <v>809</v>
      </c>
      <c r="W113" s="254">
        <v>792</v>
      </c>
      <c r="X113" s="254">
        <v>774</v>
      </c>
      <c r="Y113" s="254">
        <v>757</v>
      </c>
      <c r="Z113" s="254">
        <v>740</v>
      </c>
      <c r="AA113" s="254">
        <v>723</v>
      </c>
      <c r="AB113" s="254">
        <v>706</v>
      </c>
      <c r="AC113" s="254">
        <v>690</v>
      </c>
      <c r="AD113" s="254">
        <v>675</v>
      </c>
      <c r="AE113" s="254">
        <v>662</v>
      </c>
      <c r="AF113" s="254">
        <v>650</v>
      </c>
      <c r="AG113" s="254">
        <v>640</v>
      </c>
      <c r="AH113" s="254">
        <v>631</v>
      </c>
      <c r="AI113" s="254">
        <v>624</v>
      </c>
      <c r="AJ113" s="254">
        <v>618</v>
      </c>
      <c r="AK113" s="254">
        <v>614</v>
      </c>
      <c r="AL113" s="254">
        <v>612</v>
      </c>
      <c r="AN113" s="226" t="s">
        <v>367</v>
      </c>
      <c r="AO113" s="253" t="s">
        <v>266</v>
      </c>
    </row>
    <row r="114" ht="14.25" customHeight="1" spans="1:41" x14ac:dyDescent="0.25">
      <c r="A114" s="247">
        <v>3</v>
      </c>
      <c r="B114" s="248">
        <v>29</v>
      </c>
      <c r="C114" s="254">
        <v>1012</v>
      </c>
      <c r="D114" s="254">
        <v>1011</v>
      </c>
      <c r="E114" s="254">
        <v>1009</v>
      </c>
      <c r="F114" s="254">
        <v>1006</v>
      </c>
      <c r="G114" s="254">
        <v>1001</v>
      </c>
      <c r="H114" s="254">
        <v>995</v>
      </c>
      <c r="I114" s="254">
        <v>988</v>
      </c>
      <c r="J114" s="254">
        <v>979</v>
      </c>
      <c r="K114" s="254">
        <v>970</v>
      </c>
      <c r="L114" s="254">
        <v>959</v>
      </c>
      <c r="M114" s="254">
        <v>947</v>
      </c>
      <c r="N114" s="254">
        <v>934</v>
      </c>
      <c r="O114" s="254">
        <v>921</v>
      </c>
      <c r="P114" s="254">
        <v>906</v>
      </c>
      <c r="Q114" s="254">
        <v>891</v>
      </c>
      <c r="R114" s="254">
        <v>875</v>
      </c>
      <c r="S114" s="254">
        <v>859</v>
      </c>
      <c r="T114" s="254">
        <v>842</v>
      </c>
      <c r="U114" s="254">
        <v>824</v>
      </c>
      <c r="V114" s="254">
        <v>807</v>
      </c>
      <c r="W114" s="254">
        <v>789</v>
      </c>
      <c r="X114" s="254">
        <v>771</v>
      </c>
      <c r="Y114" s="254">
        <v>753</v>
      </c>
      <c r="Z114" s="254">
        <v>735</v>
      </c>
      <c r="AA114" s="254">
        <v>718</v>
      </c>
      <c r="AB114" s="254">
        <v>701</v>
      </c>
      <c r="AC114" s="254">
        <v>685</v>
      </c>
      <c r="AD114" s="254">
        <v>669</v>
      </c>
      <c r="AE114" s="254">
        <v>655</v>
      </c>
      <c r="AF114" s="254">
        <v>643</v>
      </c>
      <c r="AG114" s="254">
        <v>632</v>
      </c>
      <c r="AH114" s="254">
        <v>623</v>
      </c>
      <c r="AI114" s="254">
        <v>616</v>
      </c>
      <c r="AJ114" s="254">
        <v>610</v>
      </c>
      <c r="AK114" s="254">
        <v>606</v>
      </c>
      <c r="AL114" s="254">
        <v>603</v>
      </c>
      <c r="AN114" s="226" t="s">
        <v>368</v>
      </c>
      <c r="AO114" s="253">
        <v>13</v>
      </c>
    </row>
    <row r="115" ht="14.25" customHeight="1" spans="1:41" x14ac:dyDescent="0.25">
      <c r="A115" s="247">
        <v>3</v>
      </c>
      <c r="B115" s="248">
        <v>30</v>
      </c>
      <c r="C115" s="254">
        <v>1014</v>
      </c>
      <c r="D115" s="254">
        <v>1013</v>
      </c>
      <c r="E115" s="254">
        <v>1011</v>
      </c>
      <c r="F115" s="254">
        <v>1008</v>
      </c>
      <c r="G115" s="254">
        <v>1003</v>
      </c>
      <c r="H115" s="254">
        <v>997</v>
      </c>
      <c r="I115" s="254">
        <v>989</v>
      </c>
      <c r="J115" s="254">
        <v>981</v>
      </c>
      <c r="K115" s="254">
        <v>971</v>
      </c>
      <c r="L115" s="254">
        <v>960</v>
      </c>
      <c r="M115" s="254">
        <v>948</v>
      </c>
      <c r="N115" s="254">
        <v>935</v>
      </c>
      <c r="O115" s="254">
        <v>921</v>
      </c>
      <c r="P115" s="254">
        <v>906</v>
      </c>
      <c r="Q115" s="254">
        <v>890</v>
      </c>
      <c r="R115" s="254">
        <v>874</v>
      </c>
      <c r="S115" s="254">
        <v>857</v>
      </c>
      <c r="T115" s="254">
        <v>840</v>
      </c>
      <c r="U115" s="254">
        <v>822</v>
      </c>
      <c r="V115" s="254">
        <v>804</v>
      </c>
      <c r="W115" s="254">
        <v>786</v>
      </c>
      <c r="X115" s="254">
        <v>768</v>
      </c>
      <c r="Y115" s="254">
        <v>749</v>
      </c>
      <c r="Z115" s="254">
        <v>731</v>
      </c>
      <c r="AA115" s="254">
        <v>713</v>
      </c>
      <c r="AB115" s="254">
        <v>696</v>
      </c>
      <c r="AC115" s="254">
        <v>679</v>
      </c>
      <c r="AD115" s="254">
        <v>663</v>
      </c>
      <c r="AE115" s="254">
        <v>649</v>
      </c>
      <c r="AF115" s="254">
        <v>636</v>
      </c>
      <c r="AG115" s="254">
        <v>625</v>
      </c>
      <c r="AH115" s="254">
        <v>615</v>
      </c>
      <c r="AI115" s="254">
        <v>607</v>
      </c>
      <c r="AJ115" s="254">
        <v>602</v>
      </c>
      <c r="AK115" s="254">
        <v>597</v>
      </c>
      <c r="AL115" s="254">
        <v>595</v>
      </c>
      <c r="AN115" s="226" t="s">
        <v>369</v>
      </c>
      <c r="AO115" s="253">
        <v>6</v>
      </c>
    </row>
    <row r="116" ht="14.25" customHeight="1" spans="1:41" x14ac:dyDescent="0.25">
      <c r="A116" s="247">
        <v>3</v>
      </c>
      <c r="B116" s="248">
        <v>31</v>
      </c>
      <c r="C116" s="254">
        <v>1016</v>
      </c>
      <c r="D116" s="254">
        <v>1015</v>
      </c>
      <c r="E116" s="254">
        <v>1013</v>
      </c>
      <c r="F116" s="254">
        <v>1009</v>
      </c>
      <c r="G116" s="254">
        <v>1005</v>
      </c>
      <c r="H116" s="254">
        <v>998</v>
      </c>
      <c r="I116" s="254">
        <v>991</v>
      </c>
      <c r="J116" s="254">
        <v>982</v>
      </c>
      <c r="K116" s="254">
        <v>972</v>
      </c>
      <c r="L116" s="254">
        <v>961</v>
      </c>
      <c r="M116" s="254">
        <v>948</v>
      </c>
      <c r="N116" s="254">
        <v>935</v>
      </c>
      <c r="O116" s="254">
        <v>921</v>
      </c>
      <c r="P116" s="254">
        <v>906</v>
      </c>
      <c r="Q116" s="254">
        <v>890</v>
      </c>
      <c r="R116" s="254">
        <v>873</v>
      </c>
      <c r="S116" s="254">
        <v>856</v>
      </c>
      <c r="T116" s="254">
        <v>838</v>
      </c>
      <c r="U116" s="254">
        <v>820</v>
      </c>
      <c r="V116" s="254">
        <v>802</v>
      </c>
      <c r="W116" s="254">
        <v>783</v>
      </c>
      <c r="X116" s="254">
        <v>764</v>
      </c>
      <c r="Y116" s="254">
        <v>745</v>
      </c>
      <c r="Z116" s="254">
        <v>726</v>
      </c>
      <c r="AA116" s="254">
        <v>708</v>
      </c>
      <c r="AB116" s="254">
        <v>690</v>
      </c>
      <c r="AC116" s="254">
        <v>673</v>
      </c>
      <c r="AD116" s="254">
        <v>657</v>
      </c>
      <c r="AE116" s="254">
        <v>642</v>
      </c>
      <c r="AF116" s="254">
        <v>629</v>
      </c>
      <c r="AG116" s="254">
        <v>617</v>
      </c>
      <c r="AH116" s="254">
        <v>607</v>
      </c>
      <c r="AI116" s="254">
        <v>599</v>
      </c>
      <c r="AJ116" s="254">
        <v>593</v>
      </c>
      <c r="AK116" s="254">
        <v>589</v>
      </c>
      <c r="AL116" s="254">
        <v>587</v>
      </c>
      <c r="AN116" s="226" t="s">
        <v>370</v>
      </c>
      <c r="AO116" s="253" t="s">
        <v>272</v>
      </c>
    </row>
    <row r="117" ht="14.25" customHeight="1" spans="1:41" x14ac:dyDescent="0.25">
      <c r="A117" s="247">
        <v>3</v>
      </c>
      <c r="B117" s="248">
        <v>32</v>
      </c>
      <c r="C117" s="254">
        <v>1017</v>
      </c>
      <c r="D117" s="254">
        <v>1017</v>
      </c>
      <c r="E117" s="254">
        <v>1015</v>
      </c>
      <c r="F117" s="254">
        <v>1011</v>
      </c>
      <c r="G117" s="254">
        <v>1006</v>
      </c>
      <c r="H117" s="254">
        <v>1000</v>
      </c>
      <c r="I117" s="254">
        <v>992</v>
      </c>
      <c r="J117" s="254">
        <v>983</v>
      </c>
      <c r="K117" s="254">
        <v>973</v>
      </c>
      <c r="L117" s="254">
        <v>961</v>
      </c>
      <c r="M117" s="254">
        <v>949</v>
      </c>
      <c r="N117" s="254">
        <v>935</v>
      </c>
      <c r="O117" s="254">
        <v>920</v>
      </c>
      <c r="P117" s="254">
        <v>905</v>
      </c>
      <c r="Q117" s="254">
        <v>889</v>
      </c>
      <c r="R117" s="254">
        <v>872</v>
      </c>
      <c r="S117" s="254">
        <v>854</v>
      </c>
      <c r="T117" s="254">
        <v>836</v>
      </c>
      <c r="U117" s="254">
        <v>818</v>
      </c>
      <c r="V117" s="254">
        <v>799</v>
      </c>
      <c r="W117" s="254">
        <v>780</v>
      </c>
      <c r="X117" s="254">
        <v>760</v>
      </c>
      <c r="Y117" s="254">
        <v>741</v>
      </c>
      <c r="Z117" s="254">
        <v>722</v>
      </c>
      <c r="AA117" s="254">
        <v>703</v>
      </c>
      <c r="AB117" s="254">
        <v>685</v>
      </c>
      <c r="AC117" s="254">
        <v>667</v>
      </c>
      <c r="AD117" s="254">
        <v>651</v>
      </c>
      <c r="AE117" s="254">
        <v>635</v>
      </c>
      <c r="AF117" s="254">
        <v>622</v>
      </c>
      <c r="AG117" s="254">
        <v>610</v>
      </c>
      <c r="AH117" s="254">
        <v>600</v>
      </c>
      <c r="AI117" s="254">
        <v>591</v>
      </c>
      <c r="AJ117" s="254">
        <v>585</v>
      </c>
      <c r="AK117" s="254">
        <v>580</v>
      </c>
      <c r="AL117" s="254">
        <v>578</v>
      </c>
      <c r="AN117" s="226" t="s">
        <v>371</v>
      </c>
      <c r="AO117" s="253">
        <v>13</v>
      </c>
    </row>
    <row r="118" ht="14.25" customHeight="1" spans="1:41" x14ac:dyDescent="0.25">
      <c r="A118" s="247">
        <v>3</v>
      </c>
      <c r="B118" s="248">
        <v>33</v>
      </c>
      <c r="C118" s="254">
        <v>1019</v>
      </c>
      <c r="D118" s="254">
        <v>1018</v>
      </c>
      <c r="E118" s="254">
        <v>1016</v>
      </c>
      <c r="F118" s="254">
        <v>1012</v>
      </c>
      <c r="G118" s="254">
        <v>1007</v>
      </c>
      <c r="H118" s="254">
        <v>1001</v>
      </c>
      <c r="I118" s="254">
        <v>993</v>
      </c>
      <c r="J118" s="254">
        <v>984</v>
      </c>
      <c r="K118" s="254">
        <v>973</v>
      </c>
      <c r="L118" s="254">
        <v>961</v>
      </c>
      <c r="M118" s="254">
        <v>949</v>
      </c>
      <c r="N118" s="254">
        <v>935</v>
      </c>
      <c r="O118" s="254">
        <v>920</v>
      </c>
      <c r="P118" s="254">
        <v>904</v>
      </c>
      <c r="Q118" s="254">
        <v>888</v>
      </c>
      <c r="R118" s="254">
        <v>870</v>
      </c>
      <c r="S118" s="254">
        <v>852</v>
      </c>
      <c r="T118" s="254">
        <v>834</v>
      </c>
      <c r="U118" s="254">
        <v>815</v>
      </c>
      <c r="V118" s="254">
        <v>796</v>
      </c>
      <c r="W118" s="254">
        <v>777</v>
      </c>
      <c r="X118" s="254">
        <v>757</v>
      </c>
      <c r="Y118" s="254">
        <v>737</v>
      </c>
      <c r="Z118" s="254">
        <v>718</v>
      </c>
      <c r="AA118" s="254">
        <v>699</v>
      </c>
      <c r="AB118" s="254">
        <v>680</v>
      </c>
      <c r="AC118" s="254">
        <v>662</v>
      </c>
      <c r="AD118" s="254">
        <v>644</v>
      </c>
      <c r="AE118" s="254">
        <v>629</v>
      </c>
      <c r="AF118" s="254">
        <v>615</v>
      </c>
      <c r="AG118" s="254">
        <v>602</v>
      </c>
      <c r="AH118" s="254">
        <v>592</v>
      </c>
      <c r="AI118" s="254">
        <v>583</v>
      </c>
      <c r="AJ118" s="254">
        <v>577</v>
      </c>
      <c r="AK118" s="254">
        <v>572</v>
      </c>
      <c r="AL118" s="254">
        <v>569</v>
      </c>
      <c r="AN118" s="226" t="s">
        <v>372</v>
      </c>
      <c r="AO118" s="253">
        <v>13</v>
      </c>
    </row>
    <row r="119" ht="14.25" customHeight="1" spans="1:41" x14ac:dyDescent="0.25">
      <c r="A119" s="247">
        <v>3</v>
      </c>
      <c r="B119" s="248">
        <v>34</v>
      </c>
      <c r="C119" s="254">
        <v>1020</v>
      </c>
      <c r="D119" s="254">
        <v>1019</v>
      </c>
      <c r="E119" s="254">
        <v>1017</v>
      </c>
      <c r="F119" s="254">
        <v>1013</v>
      </c>
      <c r="G119" s="254">
        <v>1008</v>
      </c>
      <c r="H119" s="254">
        <v>1002</v>
      </c>
      <c r="I119" s="254">
        <v>994</v>
      </c>
      <c r="J119" s="254">
        <v>984</v>
      </c>
      <c r="K119" s="254">
        <v>974</v>
      </c>
      <c r="L119" s="254">
        <v>962</v>
      </c>
      <c r="M119" s="254">
        <v>949</v>
      </c>
      <c r="N119" s="254">
        <v>934</v>
      </c>
      <c r="O119" s="254">
        <v>919</v>
      </c>
      <c r="P119" s="254">
        <v>903</v>
      </c>
      <c r="Q119" s="254">
        <v>887</v>
      </c>
      <c r="R119" s="254">
        <v>869</v>
      </c>
      <c r="S119" s="254">
        <v>851</v>
      </c>
      <c r="T119" s="254">
        <v>832</v>
      </c>
      <c r="U119" s="254">
        <v>813</v>
      </c>
      <c r="V119" s="254">
        <v>793</v>
      </c>
      <c r="W119" s="254">
        <v>773</v>
      </c>
      <c r="X119" s="254">
        <v>753</v>
      </c>
      <c r="Y119" s="254">
        <v>733</v>
      </c>
      <c r="Z119" s="254">
        <v>713</v>
      </c>
      <c r="AA119" s="254">
        <v>694</v>
      </c>
      <c r="AB119" s="254">
        <v>675</v>
      </c>
      <c r="AC119" s="254">
        <v>656</v>
      </c>
      <c r="AD119" s="254">
        <v>638</v>
      </c>
      <c r="AE119" s="254">
        <v>622</v>
      </c>
      <c r="AF119" s="254">
        <v>608</v>
      </c>
      <c r="AG119" s="254">
        <v>595</v>
      </c>
      <c r="AH119" s="254">
        <v>584</v>
      </c>
      <c r="AI119" s="254">
        <v>575</v>
      </c>
      <c r="AJ119" s="254">
        <v>568</v>
      </c>
      <c r="AK119" s="254">
        <v>564</v>
      </c>
      <c r="AL119" s="254">
        <v>560</v>
      </c>
      <c r="AN119" s="226" t="s">
        <v>373</v>
      </c>
      <c r="AO119" s="253">
        <v>13</v>
      </c>
    </row>
    <row r="120" ht="14.25" customHeight="1" spans="1:41" x14ac:dyDescent="0.25">
      <c r="A120" s="247">
        <v>3</v>
      </c>
      <c r="B120" s="248">
        <v>35</v>
      </c>
      <c r="C120" s="254">
        <v>1021</v>
      </c>
      <c r="D120" s="254">
        <v>1020</v>
      </c>
      <c r="E120" s="254">
        <v>1018</v>
      </c>
      <c r="F120" s="254">
        <v>1014</v>
      </c>
      <c r="G120" s="254">
        <v>1009</v>
      </c>
      <c r="H120" s="254">
        <v>1002</v>
      </c>
      <c r="I120" s="254">
        <v>994</v>
      </c>
      <c r="J120" s="254">
        <v>985</v>
      </c>
      <c r="K120" s="254">
        <v>974</v>
      </c>
      <c r="L120" s="254">
        <v>962</v>
      </c>
      <c r="M120" s="254">
        <v>948</v>
      </c>
      <c r="N120" s="254">
        <v>934</v>
      </c>
      <c r="O120" s="254">
        <v>919</v>
      </c>
      <c r="P120" s="254">
        <v>902</v>
      </c>
      <c r="Q120" s="254">
        <v>885</v>
      </c>
      <c r="R120" s="254">
        <v>867</v>
      </c>
      <c r="S120" s="254">
        <v>849</v>
      </c>
      <c r="T120" s="254">
        <v>830</v>
      </c>
      <c r="U120" s="254">
        <v>810</v>
      </c>
      <c r="V120" s="254">
        <v>790</v>
      </c>
      <c r="W120" s="254">
        <v>770</v>
      </c>
      <c r="X120" s="254">
        <v>750</v>
      </c>
      <c r="Y120" s="254">
        <v>729</v>
      </c>
      <c r="Z120" s="254">
        <v>709</v>
      </c>
      <c r="AA120" s="254">
        <v>689</v>
      </c>
      <c r="AB120" s="254">
        <v>669</v>
      </c>
      <c r="AC120" s="254">
        <v>650</v>
      </c>
      <c r="AD120" s="254">
        <v>633</v>
      </c>
      <c r="AE120" s="254">
        <v>616</v>
      </c>
      <c r="AF120" s="254">
        <v>601</v>
      </c>
      <c r="AG120" s="254">
        <v>588</v>
      </c>
      <c r="AH120" s="254">
        <v>576</v>
      </c>
      <c r="AI120" s="254">
        <v>567</v>
      </c>
      <c r="AJ120" s="254">
        <v>560</v>
      </c>
      <c r="AK120" s="254">
        <v>555</v>
      </c>
      <c r="AL120" s="254">
        <v>552</v>
      </c>
      <c r="AN120" s="226" t="s">
        <v>374</v>
      </c>
      <c r="AO120" s="253">
        <v>13</v>
      </c>
    </row>
    <row r="121" ht="14.25" customHeight="1" spans="1:41" x14ac:dyDescent="0.25">
      <c r="A121" s="247">
        <v>3</v>
      </c>
      <c r="B121" s="248">
        <v>36</v>
      </c>
      <c r="C121" s="254">
        <v>1022</v>
      </c>
      <c r="D121" s="254">
        <v>1021</v>
      </c>
      <c r="E121" s="254">
        <v>1019</v>
      </c>
      <c r="F121" s="254">
        <v>1015</v>
      </c>
      <c r="G121" s="254">
        <v>1010</v>
      </c>
      <c r="H121" s="254">
        <v>1003</v>
      </c>
      <c r="I121" s="254">
        <v>995</v>
      </c>
      <c r="J121" s="254">
        <v>985</v>
      </c>
      <c r="K121" s="254">
        <v>974</v>
      </c>
      <c r="L121" s="254">
        <v>962</v>
      </c>
      <c r="M121" s="254">
        <v>948</v>
      </c>
      <c r="N121" s="254">
        <v>933</v>
      </c>
      <c r="O121" s="254">
        <v>918</v>
      </c>
      <c r="P121" s="254">
        <v>901</v>
      </c>
      <c r="Q121" s="254">
        <v>884</v>
      </c>
      <c r="R121" s="254">
        <v>866</v>
      </c>
      <c r="S121" s="254">
        <v>846</v>
      </c>
      <c r="T121" s="254">
        <v>827</v>
      </c>
      <c r="U121" s="254">
        <v>807</v>
      </c>
      <c r="V121" s="254">
        <v>787</v>
      </c>
      <c r="W121" s="254">
        <v>767</v>
      </c>
      <c r="X121" s="254">
        <v>746</v>
      </c>
      <c r="Y121" s="254">
        <v>725</v>
      </c>
      <c r="Z121" s="254">
        <v>704</v>
      </c>
      <c r="AA121" s="254">
        <v>684</v>
      </c>
      <c r="AB121" s="254">
        <v>664</v>
      </c>
      <c r="AC121" s="254">
        <v>645</v>
      </c>
      <c r="AD121" s="254">
        <v>626</v>
      </c>
      <c r="AE121" s="254">
        <v>609</v>
      </c>
      <c r="AF121" s="254">
        <v>594</v>
      </c>
      <c r="AG121" s="254">
        <v>580</v>
      </c>
      <c r="AH121" s="254">
        <v>569</v>
      </c>
      <c r="AI121" s="254">
        <v>559</v>
      </c>
      <c r="AJ121" s="254">
        <v>552</v>
      </c>
      <c r="AK121" s="254">
        <v>547</v>
      </c>
      <c r="AL121" s="254">
        <v>543</v>
      </c>
      <c r="AN121" s="226" t="s">
        <v>375</v>
      </c>
      <c r="AO121" s="253">
        <v>13</v>
      </c>
    </row>
    <row r="122" ht="14.25" customHeight="1" spans="1:41" x14ac:dyDescent="0.25">
      <c r="A122" s="247">
        <v>3</v>
      </c>
      <c r="B122" s="248">
        <v>37</v>
      </c>
      <c r="C122" s="254">
        <v>1022</v>
      </c>
      <c r="D122" s="254">
        <v>1022</v>
      </c>
      <c r="E122" s="254">
        <v>1019</v>
      </c>
      <c r="F122" s="254">
        <v>1015</v>
      </c>
      <c r="G122" s="254">
        <v>1010</v>
      </c>
      <c r="H122" s="254">
        <v>1003</v>
      </c>
      <c r="I122" s="254">
        <v>995</v>
      </c>
      <c r="J122" s="254">
        <v>985</v>
      </c>
      <c r="K122" s="254">
        <v>974</v>
      </c>
      <c r="L122" s="254">
        <v>961</v>
      </c>
      <c r="M122" s="254">
        <v>947</v>
      </c>
      <c r="N122" s="254">
        <v>932</v>
      </c>
      <c r="O122" s="254">
        <v>917</v>
      </c>
      <c r="P122" s="254">
        <v>900</v>
      </c>
      <c r="Q122" s="254">
        <v>882</v>
      </c>
      <c r="R122" s="254">
        <v>864</v>
      </c>
      <c r="S122" s="254">
        <v>844</v>
      </c>
      <c r="T122" s="254">
        <v>825</v>
      </c>
      <c r="U122" s="254">
        <v>804</v>
      </c>
      <c r="V122" s="254">
        <v>784</v>
      </c>
      <c r="W122" s="254">
        <v>763</v>
      </c>
      <c r="X122" s="254">
        <v>742</v>
      </c>
      <c r="Y122" s="254">
        <v>721</v>
      </c>
      <c r="Z122" s="254">
        <v>700</v>
      </c>
      <c r="AA122" s="254">
        <v>679</v>
      </c>
      <c r="AB122" s="254">
        <v>659</v>
      </c>
      <c r="AC122" s="254">
        <v>639</v>
      </c>
      <c r="AD122" s="254">
        <v>621</v>
      </c>
      <c r="AE122" s="254">
        <v>603</v>
      </c>
      <c r="AF122" s="254">
        <v>587</v>
      </c>
      <c r="AG122" s="254">
        <v>573</v>
      </c>
      <c r="AH122" s="254">
        <v>561</v>
      </c>
      <c r="AI122" s="254">
        <v>552</v>
      </c>
      <c r="AJ122" s="254">
        <v>544</v>
      </c>
      <c r="AK122" s="254">
        <v>538</v>
      </c>
      <c r="AL122" s="254">
        <v>535</v>
      </c>
      <c r="AN122" s="226" t="s">
        <v>376</v>
      </c>
      <c r="AO122" s="253">
        <v>13</v>
      </c>
    </row>
    <row r="123" ht="14.25" customHeight="1" spans="1:41" x14ac:dyDescent="0.25">
      <c r="A123" s="247">
        <v>3</v>
      </c>
      <c r="B123" s="248">
        <v>38</v>
      </c>
      <c r="C123" s="254">
        <v>1023</v>
      </c>
      <c r="D123" s="254">
        <v>1022</v>
      </c>
      <c r="E123" s="254">
        <v>1020</v>
      </c>
      <c r="F123" s="254">
        <v>1016</v>
      </c>
      <c r="G123" s="254">
        <v>1010</v>
      </c>
      <c r="H123" s="254">
        <v>1003</v>
      </c>
      <c r="I123" s="254">
        <v>995</v>
      </c>
      <c r="J123" s="254">
        <v>985</v>
      </c>
      <c r="K123" s="254">
        <v>973</v>
      </c>
      <c r="L123" s="254">
        <v>960</v>
      </c>
      <c r="M123" s="254">
        <v>947</v>
      </c>
      <c r="N123" s="254">
        <v>931</v>
      </c>
      <c r="O123" s="254">
        <v>915</v>
      </c>
      <c r="P123" s="254">
        <v>898</v>
      </c>
      <c r="Q123" s="254">
        <v>880</v>
      </c>
      <c r="R123" s="254">
        <v>862</v>
      </c>
      <c r="S123" s="254">
        <v>842</v>
      </c>
      <c r="T123" s="254">
        <v>822</v>
      </c>
      <c r="U123" s="254">
        <v>802</v>
      </c>
      <c r="V123" s="254">
        <v>781</v>
      </c>
      <c r="W123" s="254">
        <v>759</v>
      </c>
      <c r="X123" s="254">
        <v>738</v>
      </c>
      <c r="Y123" s="254">
        <v>717</v>
      </c>
      <c r="Z123" s="254">
        <v>695</v>
      </c>
      <c r="AA123" s="254">
        <v>675</v>
      </c>
      <c r="AB123" s="254">
        <v>654</v>
      </c>
      <c r="AC123" s="254">
        <v>634</v>
      </c>
      <c r="AD123" s="254">
        <v>615</v>
      </c>
      <c r="AE123" s="254">
        <v>597</v>
      </c>
      <c r="AF123" s="254">
        <v>580</v>
      </c>
      <c r="AG123" s="254">
        <v>566</v>
      </c>
      <c r="AH123" s="254">
        <v>554</v>
      </c>
      <c r="AI123" s="254">
        <v>544</v>
      </c>
      <c r="AJ123" s="254">
        <v>536</v>
      </c>
      <c r="AK123" s="254">
        <v>530</v>
      </c>
      <c r="AL123" s="254">
        <v>527</v>
      </c>
      <c r="AN123" s="226" t="s">
        <v>377</v>
      </c>
      <c r="AO123" s="253">
        <v>13</v>
      </c>
    </row>
    <row r="124" ht="14.25" customHeight="1" spans="1:41" x14ac:dyDescent="0.25">
      <c r="A124" s="247">
        <v>3</v>
      </c>
      <c r="B124" s="248">
        <v>39</v>
      </c>
      <c r="C124" s="254">
        <v>1023</v>
      </c>
      <c r="D124" s="254">
        <v>1022</v>
      </c>
      <c r="E124" s="254">
        <v>1020</v>
      </c>
      <c r="F124" s="254">
        <v>1016</v>
      </c>
      <c r="G124" s="254">
        <v>1010</v>
      </c>
      <c r="H124" s="254">
        <v>1003</v>
      </c>
      <c r="I124" s="254">
        <v>994</v>
      </c>
      <c r="J124" s="254">
        <v>984</v>
      </c>
      <c r="K124" s="254">
        <v>973</v>
      </c>
      <c r="L124" s="254">
        <v>960</v>
      </c>
      <c r="M124" s="254">
        <v>945</v>
      </c>
      <c r="N124" s="254">
        <v>930</v>
      </c>
      <c r="O124" s="254">
        <v>914</v>
      </c>
      <c r="P124" s="254">
        <v>897</v>
      </c>
      <c r="Q124" s="254">
        <v>878</v>
      </c>
      <c r="R124" s="254">
        <v>859</v>
      </c>
      <c r="S124" s="254">
        <v>840</v>
      </c>
      <c r="T124" s="254">
        <v>819</v>
      </c>
      <c r="U124" s="254">
        <v>798</v>
      </c>
      <c r="V124" s="254">
        <v>777</v>
      </c>
      <c r="W124" s="254">
        <v>756</v>
      </c>
      <c r="X124" s="254">
        <v>734</v>
      </c>
      <c r="Y124" s="254">
        <v>712</v>
      </c>
      <c r="Z124" s="254">
        <v>691</v>
      </c>
      <c r="AA124" s="254">
        <v>669</v>
      </c>
      <c r="AB124" s="254">
        <v>649</v>
      </c>
      <c r="AC124" s="254">
        <v>628</v>
      </c>
      <c r="AD124" s="254">
        <v>609</v>
      </c>
      <c r="AE124" s="254">
        <v>590</v>
      </c>
      <c r="AF124" s="254">
        <v>573</v>
      </c>
      <c r="AG124" s="254">
        <v>559</v>
      </c>
      <c r="AH124" s="254">
        <v>546</v>
      </c>
      <c r="AI124" s="254">
        <v>536</v>
      </c>
      <c r="AJ124" s="254">
        <v>528</v>
      </c>
      <c r="AK124" s="254">
        <v>522</v>
      </c>
      <c r="AL124" s="254">
        <v>519</v>
      </c>
      <c r="AN124" s="226" t="s">
        <v>378</v>
      </c>
      <c r="AO124" s="253">
        <v>13</v>
      </c>
    </row>
    <row r="125" ht="14.25" customHeight="1" spans="1:41" x14ac:dyDescent="0.25">
      <c r="A125" s="247">
        <v>3</v>
      </c>
      <c r="B125" s="248">
        <v>40</v>
      </c>
      <c r="C125" s="254">
        <v>1023</v>
      </c>
      <c r="D125" s="254">
        <v>1022</v>
      </c>
      <c r="E125" s="254">
        <v>1019</v>
      </c>
      <c r="F125" s="254">
        <v>1015</v>
      </c>
      <c r="G125" s="254">
        <v>1010</v>
      </c>
      <c r="H125" s="254">
        <v>1002</v>
      </c>
      <c r="I125" s="254">
        <v>994</v>
      </c>
      <c r="J125" s="254">
        <v>983</v>
      </c>
      <c r="K125" s="254">
        <v>972</v>
      </c>
      <c r="L125" s="254">
        <v>959</v>
      </c>
      <c r="M125" s="254">
        <v>944</v>
      </c>
      <c r="N125" s="254">
        <v>929</v>
      </c>
      <c r="O125" s="254">
        <v>912</v>
      </c>
      <c r="P125" s="254">
        <v>895</v>
      </c>
      <c r="Q125" s="254">
        <v>876</v>
      </c>
      <c r="R125" s="254">
        <v>857</v>
      </c>
      <c r="S125" s="254">
        <v>837</v>
      </c>
      <c r="T125" s="254">
        <v>816</v>
      </c>
      <c r="U125" s="254">
        <v>795</v>
      </c>
      <c r="V125" s="254">
        <v>774</v>
      </c>
      <c r="W125" s="254">
        <v>752</v>
      </c>
      <c r="X125" s="254">
        <v>730</v>
      </c>
      <c r="Y125" s="254">
        <v>708</v>
      </c>
      <c r="Z125" s="254">
        <v>686</v>
      </c>
      <c r="AA125" s="254">
        <v>665</v>
      </c>
      <c r="AB125" s="254">
        <v>643</v>
      </c>
      <c r="AC125" s="254">
        <v>623</v>
      </c>
      <c r="AD125" s="254">
        <v>603</v>
      </c>
      <c r="AE125" s="254">
        <v>584</v>
      </c>
      <c r="AF125" s="254">
        <v>567</v>
      </c>
      <c r="AG125" s="254">
        <v>552</v>
      </c>
      <c r="AH125" s="254">
        <v>539</v>
      </c>
      <c r="AI125" s="254">
        <v>528</v>
      </c>
      <c r="AJ125" s="254">
        <v>520</v>
      </c>
      <c r="AK125" s="254">
        <v>514</v>
      </c>
      <c r="AL125" s="254">
        <v>511</v>
      </c>
      <c r="AN125" s="226" t="s">
        <v>379</v>
      </c>
      <c r="AO125" s="253">
        <v>13</v>
      </c>
    </row>
    <row r="126" ht="14.25" customHeight="1" spans="1:41" x14ac:dyDescent="0.25">
      <c r="A126" s="247">
        <v>4</v>
      </c>
      <c r="B126" s="248">
        <v>0</v>
      </c>
      <c r="C126" s="254">
        <v>907</v>
      </c>
      <c r="D126" s="254">
        <v>907</v>
      </c>
      <c r="E126" s="254">
        <v>907</v>
      </c>
      <c r="F126" s="254">
        <v>907</v>
      </c>
      <c r="G126" s="254">
        <v>907</v>
      </c>
      <c r="H126" s="254">
        <v>907</v>
      </c>
      <c r="I126" s="254">
        <v>907</v>
      </c>
      <c r="J126" s="254">
        <v>907</v>
      </c>
      <c r="K126" s="254">
        <v>907</v>
      </c>
      <c r="L126" s="254">
        <v>907</v>
      </c>
      <c r="M126" s="254">
        <v>907</v>
      </c>
      <c r="N126" s="254">
        <v>907</v>
      </c>
      <c r="O126" s="254">
        <v>907</v>
      </c>
      <c r="P126" s="254">
        <v>907</v>
      </c>
      <c r="Q126" s="254">
        <v>907</v>
      </c>
      <c r="R126" s="254">
        <v>907</v>
      </c>
      <c r="S126" s="254">
        <v>907</v>
      </c>
      <c r="T126" s="254">
        <v>907</v>
      </c>
      <c r="U126" s="254">
        <v>907</v>
      </c>
      <c r="V126" s="254">
        <v>907</v>
      </c>
      <c r="W126" s="254">
        <v>907</v>
      </c>
      <c r="X126" s="254">
        <v>907</v>
      </c>
      <c r="Y126" s="254">
        <v>907</v>
      </c>
      <c r="Z126" s="254">
        <v>907</v>
      </c>
      <c r="AA126" s="254">
        <v>907</v>
      </c>
      <c r="AB126" s="254">
        <v>907</v>
      </c>
      <c r="AC126" s="254">
        <v>907</v>
      </c>
      <c r="AD126" s="254">
        <v>907</v>
      </c>
      <c r="AE126" s="254">
        <v>907</v>
      </c>
      <c r="AF126" s="254">
        <v>907</v>
      </c>
      <c r="AG126" s="254">
        <v>907</v>
      </c>
      <c r="AH126" s="254">
        <v>907</v>
      </c>
      <c r="AI126" s="254">
        <v>907</v>
      </c>
      <c r="AJ126" s="254">
        <v>907</v>
      </c>
      <c r="AK126" s="254">
        <v>907</v>
      </c>
      <c r="AL126" s="254">
        <v>907</v>
      </c>
      <c r="AN126" s="226" t="s">
        <v>380</v>
      </c>
      <c r="AO126" s="253">
        <v>13</v>
      </c>
    </row>
    <row r="127" ht="14.25" customHeight="1" spans="1:41" x14ac:dyDescent="0.25">
      <c r="A127" s="247">
        <v>4</v>
      </c>
      <c r="B127" s="248">
        <v>1</v>
      </c>
      <c r="C127" s="254">
        <v>916</v>
      </c>
      <c r="D127" s="254">
        <v>916</v>
      </c>
      <c r="E127" s="254">
        <v>916</v>
      </c>
      <c r="F127" s="254">
        <v>915</v>
      </c>
      <c r="G127" s="254">
        <v>915</v>
      </c>
      <c r="H127" s="254">
        <v>915</v>
      </c>
      <c r="I127" s="254">
        <v>914</v>
      </c>
      <c r="J127" s="254">
        <v>914</v>
      </c>
      <c r="K127" s="254">
        <v>914</v>
      </c>
      <c r="L127" s="254">
        <v>913</v>
      </c>
      <c r="M127" s="254">
        <v>912</v>
      </c>
      <c r="N127" s="254">
        <v>912</v>
      </c>
      <c r="O127" s="254">
        <v>911</v>
      </c>
      <c r="P127" s="254">
        <v>910</v>
      </c>
      <c r="Q127" s="254">
        <v>910</v>
      </c>
      <c r="R127" s="254">
        <v>909</v>
      </c>
      <c r="S127" s="254">
        <v>908</v>
      </c>
      <c r="T127" s="254">
        <v>907</v>
      </c>
      <c r="U127" s="254">
        <v>907</v>
      </c>
      <c r="V127" s="254">
        <v>906</v>
      </c>
      <c r="W127" s="254">
        <v>905</v>
      </c>
      <c r="X127" s="254">
        <v>904</v>
      </c>
      <c r="Y127" s="254">
        <v>904</v>
      </c>
      <c r="Z127" s="254">
        <v>903</v>
      </c>
      <c r="AA127" s="254">
        <v>902</v>
      </c>
      <c r="AB127" s="254">
        <v>902</v>
      </c>
      <c r="AC127" s="254">
        <v>901</v>
      </c>
      <c r="AD127" s="254">
        <v>900</v>
      </c>
      <c r="AE127" s="254">
        <v>900</v>
      </c>
      <c r="AF127" s="254">
        <v>899</v>
      </c>
      <c r="AG127" s="254">
        <v>899</v>
      </c>
      <c r="AH127" s="254">
        <v>899</v>
      </c>
      <c r="AI127" s="254">
        <v>898</v>
      </c>
      <c r="AJ127" s="254">
        <v>898</v>
      </c>
      <c r="AK127" s="254">
        <v>898</v>
      </c>
      <c r="AL127" s="254">
        <v>898</v>
      </c>
      <c r="AN127" s="226" t="s">
        <v>381</v>
      </c>
      <c r="AO127" s="253">
        <v>13</v>
      </c>
    </row>
    <row r="128" ht="14.25" customHeight="1" spans="1:41" x14ac:dyDescent="0.25">
      <c r="A128" s="247">
        <v>4</v>
      </c>
      <c r="B128" s="248">
        <v>2</v>
      </c>
      <c r="C128" s="254">
        <v>924</v>
      </c>
      <c r="D128" s="254">
        <v>924</v>
      </c>
      <c r="E128" s="254">
        <v>924</v>
      </c>
      <c r="F128" s="254">
        <v>924</v>
      </c>
      <c r="G128" s="254">
        <v>923</v>
      </c>
      <c r="H128" s="254">
        <v>923</v>
      </c>
      <c r="I128" s="254">
        <v>922</v>
      </c>
      <c r="J128" s="254">
        <v>921</v>
      </c>
      <c r="K128" s="254">
        <v>920</v>
      </c>
      <c r="L128" s="254">
        <v>919</v>
      </c>
      <c r="M128" s="254">
        <v>918</v>
      </c>
      <c r="N128" s="254">
        <v>917</v>
      </c>
      <c r="O128" s="254">
        <v>915</v>
      </c>
      <c r="P128" s="254">
        <v>914</v>
      </c>
      <c r="Q128" s="254">
        <v>913</v>
      </c>
      <c r="R128" s="254">
        <v>911</v>
      </c>
      <c r="S128" s="254">
        <v>910</v>
      </c>
      <c r="T128" s="254">
        <v>908</v>
      </c>
      <c r="U128" s="254">
        <v>907</v>
      </c>
      <c r="V128" s="254">
        <v>905</v>
      </c>
      <c r="W128" s="254">
        <v>903</v>
      </c>
      <c r="X128" s="254">
        <v>902</v>
      </c>
      <c r="Y128" s="254">
        <v>900</v>
      </c>
      <c r="Z128" s="254">
        <v>899</v>
      </c>
      <c r="AA128" s="254">
        <v>897</v>
      </c>
      <c r="AB128" s="254">
        <v>896</v>
      </c>
      <c r="AC128" s="254">
        <v>895</v>
      </c>
      <c r="AD128" s="254">
        <v>894</v>
      </c>
      <c r="AE128" s="254">
        <v>893</v>
      </c>
      <c r="AF128" s="254">
        <v>892</v>
      </c>
      <c r="AG128" s="254">
        <v>891</v>
      </c>
      <c r="AH128" s="254">
        <v>890</v>
      </c>
      <c r="AI128" s="254">
        <v>890</v>
      </c>
      <c r="AJ128" s="254">
        <v>889</v>
      </c>
      <c r="AK128" s="254">
        <v>889</v>
      </c>
      <c r="AL128" s="254">
        <v>888</v>
      </c>
      <c r="AN128" s="226" t="s">
        <v>382</v>
      </c>
      <c r="AO128" s="253">
        <v>13</v>
      </c>
    </row>
    <row r="129" ht="14.25" customHeight="1" spans="1:41" x14ac:dyDescent="0.25">
      <c r="A129" s="247">
        <v>4</v>
      </c>
      <c r="B129" s="248">
        <v>3</v>
      </c>
      <c r="C129" s="254">
        <v>933</v>
      </c>
      <c r="D129" s="254">
        <v>933</v>
      </c>
      <c r="E129" s="254">
        <v>933</v>
      </c>
      <c r="F129" s="254">
        <v>932</v>
      </c>
      <c r="G129" s="254">
        <v>931</v>
      </c>
      <c r="H129" s="254">
        <v>930</v>
      </c>
      <c r="I129" s="254">
        <v>929</v>
      </c>
      <c r="J129" s="254">
        <v>928</v>
      </c>
      <c r="K129" s="254">
        <v>927</v>
      </c>
      <c r="L129" s="254">
        <v>925</v>
      </c>
      <c r="M129" s="254">
        <v>923</v>
      </c>
      <c r="N129" s="254">
        <v>922</v>
      </c>
      <c r="O129" s="254">
        <v>920</v>
      </c>
      <c r="P129" s="254">
        <v>918</v>
      </c>
      <c r="Q129" s="254">
        <v>915</v>
      </c>
      <c r="R129" s="254">
        <v>913</v>
      </c>
      <c r="S129" s="254">
        <v>911</v>
      </c>
      <c r="T129" s="254">
        <v>909</v>
      </c>
      <c r="U129" s="254">
        <v>906</v>
      </c>
      <c r="V129" s="254">
        <v>904</v>
      </c>
      <c r="W129" s="254">
        <v>902</v>
      </c>
      <c r="X129" s="254">
        <v>899</v>
      </c>
      <c r="Y129" s="254">
        <v>897</v>
      </c>
      <c r="Z129" s="254">
        <v>895</v>
      </c>
      <c r="AA129" s="254">
        <v>893</v>
      </c>
      <c r="AB129" s="254">
        <v>891</v>
      </c>
      <c r="AC129" s="254">
        <v>889</v>
      </c>
      <c r="AD129" s="254">
        <v>887</v>
      </c>
      <c r="AE129" s="254">
        <v>885</v>
      </c>
      <c r="AF129" s="254">
        <v>884</v>
      </c>
      <c r="AG129" s="254">
        <v>883</v>
      </c>
      <c r="AH129" s="254">
        <v>882</v>
      </c>
      <c r="AI129" s="254">
        <v>881</v>
      </c>
      <c r="AJ129" s="254">
        <v>880</v>
      </c>
      <c r="AK129" s="254">
        <v>879</v>
      </c>
      <c r="AL129" s="254">
        <v>879</v>
      </c>
      <c r="AN129" s="226" t="s">
        <v>383</v>
      </c>
      <c r="AO129" s="253">
        <v>13</v>
      </c>
    </row>
    <row r="130" ht="14.25" customHeight="1" spans="1:41" x14ac:dyDescent="0.25">
      <c r="A130" s="247">
        <v>4</v>
      </c>
      <c r="B130" s="248">
        <v>4</v>
      </c>
      <c r="C130" s="254">
        <v>941</v>
      </c>
      <c r="D130" s="254">
        <v>941</v>
      </c>
      <c r="E130" s="254">
        <v>941</v>
      </c>
      <c r="F130" s="254">
        <v>940</v>
      </c>
      <c r="G130" s="254">
        <v>939</v>
      </c>
      <c r="H130" s="254">
        <v>938</v>
      </c>
      <c r="I130" s="254">
        <v>937</v>
      </c>
      <c r="J130" s="254">
        <v>935</v>
      </c>
      <c r="K130" s="254">
        <v>933</v>
      </c>
      <c r="L130" s="254">
        <v>931</v>
      </c>
      <c r="M130" s="254">
        <v>929</v>
      </c>
      <c r="N130" s="254">
        <v>926</v>
      </c>
      <c r="O130" s="254">
        <v>924</v>
      </c>
      <c r="P130" s="254">
        <v>921</v>
      </c>
      <c r="Q130" s="254">
        <v>918</v>
      </c>
      <c r="R130" s="254">
        <v>915</v>
      </c>
      <c r="S130" s="254">
        <v>912</v>
      </c>
      <c r="T130" s="254">
        <v>909</v>
      </c>
      <c r="U130" s="254">
        <v>906</v>
      </c>
      <c r="V130" s="254">
        <v>903</v>
      </c>
      <c r="W130" s="254">
        <v>900</v>
      </c>
      <c r="X130" s="254">
        <v>897</v>
      </c>
      <c r="Y130" s="254">
        <v>894</v>
      </c>
      <c r="Z130" s="254">
        <v>891</v>
      </c>
      <c r="AA130" s="254">
        <v>888</v>
      </c>
      <c r="AB130" s="254">
        <v>885</v>
      </c>
      <c r="AC130" s="254">
        <v>883</v>
      </c>
      <c r="AD130" s="254">
        <v>880</v>
      </c>
      <c r="AE130" s="254">
        <v>878</v>
      </c>
      <c r="AF130" s="254">
        <v>876</v>
      </c>
      <c r="AG130" s="254">
        <v>874</v>
      </c>
      <c r="AH130" s="254">
        <v>873</v>
      </c>
      <c r="AI130" s="254">
        <v>872</v>
      </c>
      <c r="AJ130" s="254">
        <v>871</v>
      </c>
      <c r="AK130" s="254">
        <v>870</v>
      </c>
      <c r="AL130" s="254">
        <v>870</v>
      </c>
      <c r="AN130" s="226" t="s">
        <v>384</v>
      </c>
      <c r="AO130" s="253">
        <v>13</v>
      </c>
    </row>
    <row r="131" ht="14.25" customHeight="1" spans="1:41" x14ac:dyDescent="0.25">
      <c r="A131" s="247">
        <v>4</v>
      </c>
      <c r="B131" s="248">
        <v>5</v>
      </c>
      <c r="C131" s="254">
        <v>949</v>
      </c>
      <c r="D131" s="254">
        <v>949</v>
      </c>
      <c r="E131" s="254">
        <v>949</v>
      </c>
      <c r="F131" s="254">
        <v>948</v>
      </c>
      <c r="G131" s="254">
        <v>947</v>
      </c>
      <c r="H131" s="254">
        <v>945</v>
      </c>
      <c r="I131" s="254">
        <v>944</v>
      </c>
      <c r="J131" s="254">
        <v>942</v>
      </c>
      <c r="K131" s="254">
        <v>939</v>
      </c>
      <c r="L131" s="254">
        <v>937</v>
      </c>
      <c r="M131" s="254">
        <v>934</v>
      </c>
      <c r="N131" s="254">
        <v>931</v>
      </c>
      <c r="O131" s="254">
        <v>928</v>
      </c>
      <c r="P131" s="254">
        <v>924</v>
      </c>
      <c r="Q131" s="254">
        <v>921</v>
      </c>
      <c r="R131" s="254">
        <v>917</v>
      </c>
      <c r="S131" s="254">
        <v>913</v>
      </c>
      <c r="T131" s="254">
        <v>909</v>
      </c>
      <c r="U131" s="254">
        <v>906</v>
      </c>
      <c r="V131" s="254">
        <v>902</v>
      </c>
      <c r="W131" s="254">
        <v>898</v>
      </c>
      <c r="X131" s="254">
        <v>894</v>
      </c>
      <c r="Y131" s="254">
        <v>890</v>
      </c>
      <c r="Z131" s="254">
        <v>886</v>
      </c>
      <c r="AA131" s="254">
        <v>883</v>
      </c>
      <c r="AB131" s="254">
        <v>879</v>
      </c>
      <c r="AC131" s="254">
        <v>876</v>
      </c>
      <c r="AD131" s="254">
        <v>873</v>
      </c>
      <c r="AE131" s="254">
        <v>871</v>
      </c>
      <c r="AF131" s="254">
        <v>868</v>
      </c>
      <c r="AG131" s="254">
        <v>866</v>
      </c>
      <c r="AH131" s="254">
        <v>864</v>
      </c>
      <c r="AI131" s="254">
        <v>863</v>
      </c>
      <c r="AJ131" s="254">
        <v>861</v>
      </c>
      <c r="AK131" s="254">
        <v>860</v>
      </c>
      <c r="AL131" s="254">
        <v>860</v>
      </c>
      <c r="AN131" s="226" t="s">
        <v>385</v>
      </c>
      <c r="AO131" s="253">
        <v>13</v>
      </c>
    </row>
    <row r="132" ht="14.25" customHeight="1" spans="1:41" x14ac:dyDescent="0.25">
      <c r="A132" s="247">
        <v>4</v>
      </c>
      <c r="B132" s="248">
        <v>6</v>
      </c>
      <c r="C132" s="254">
        <v>957</v>
      </c>
      <c r="D132" s="254">
        <v>957</v>
      </c>
      <c r="E132" s="254">
        <v>957</v>
      </c>
      <c r="F132" s="254">
        <v>956</v>
      </c>
      <c r="G132" s="254">
        <v>954</v>
      </c>
      <c r="H132" s="254">
        <v>953</v>
      </c>
      <c r="I132" s="254">
        <v>950</v>
      </c>
      <c r="J132" s="254">
        <v>948</v>
      </c>
      <c r="K132" s="254">
        <v>945</v>
      </c>
      <c r="L132" s="254">
        <v>942</v>
      </c>
      <c r="M132" s="254">
        <v>939</v>
      </c>
      <c r="N132" s="254">
        <v>935</v>
      </c>
      <c r="O132" s="254">
        <v>931</v>
      </c>
      <c r="P132" s="254">
        <v>927</v>
      </c>
      <c r="Q132" s="254">
        <v>923</v>
      </c>
      <c r="R132" s="254">
        <v>919</v>
      </c>
      <c r="S132" s="254">
        <v>914</v>
      </c>
      <c r="T132" s="254">
        <v>910</v>
      </c>
      <c r="U132" s="254">
        <v>905</v>
      </c>
      <c r="V132" s="254">
        <v>900</v>
      </c>
      <c r="W132" s="254">
        <v>896</v>
      </c>
      <c r="X132" s="254">
        <v>891</v>
      </c>
      <c r="Y132" s="254">
        <v>887</v>
      </c>
      <c r="Z132" s="254">
        <v>882</v>
      </c>
      <c r="AA132" s="254">
        <v>878</v>
      </c>
      <c r="AB132" s="254">
        <v>874</v>
      </c>
      <c r="AC132" s="254">
        <v>870</v>
      </c>
      <c r="AD132" s="254">
        <v>866</v>
      </c>
      <c r="AE132" s="254">
        <v>863</v>
      </c>
      <c r="AF132" s="254">
        <v>860</v>
      </c>
      <c r="AG132" s="254">
        <v>857</v>
      </c>
      <c r="AH132" s="254">
        <v>855</v>
      </c>
      <c r="AI132" s="254">
        <v>853</v>
      </c>
      <c r="AJ132" s="254">
        <v>852</v>
      </c>
      <c r="AK132" s="254">
        <v>851</v>
      </c>
      <c r="AL132" s="254">
        <v>850</v>
      </c>
      <c r="AN132" s="226" t="s">
        <v>386</v>
      </c>
      <c r="AO132" s="253">
        <v>13</v>
      </c>
    </row>
    <row r="133" ht="14.25" customHeight="1" spans="1:41" x14ac:dyDescent="0.25">
      <c r="A133" s="247">
        <v>4</v>
      </c>
      <c r="B133" s="248">
        <v>7</v>
      </c>
      <c r="C133" s="254">
        <v>965</v>
      </c>
      <c r="D133" s="254">
        <v>965</v>
      </c>
      <c r="E133" s="254">
        <v>964</v>
      </c>
      <c r="F133" s="254">
        <v>963</v>
      </c>
      <c r="G133" s="254">
        <v>962</v>
      </c>
      <c r="H133" s="254">
        <v>960</v>
      </c>
      <c r="I133" s="254">
        <v>957</v>
      </c>
      <c r="J133" s="254">
        <v>954</v>
      </c>
      <c r="K133" s="254">
        <v>951</v>
      </c>
      <c r="L133" s="254">
        <v>948</v>
      </c>
      <c r="M133" s="254">
        <v>944</v>
      </c>
      <c r="N133" s="254">
        <v>940</v>
      </c>
      <c r="O133" s="254">
        <v>935</v>
      </c>
      <c r="P133" s="254">
        <v>930</v>
      </c>
      <c r="Q133" s="254">
        <v>926</v>
      </c>
      <c r="R133" s="254">
        <v>920</v>
      </c>
      <c r="S133" s="254">
        <v>915</v>
      </c>
      <c r="T133" s="254">
        <v>910</v>
      </c>
      <c r="U133" s="254">
        <v>904</v>
      </c>
      <c r="V133" s="254">
        <v>899</v>
      </c>
      <c r="W133" s="254">
        <v>893</v>
      </c>
      <c r="X133" s="254">
        <v>888</v>
      </c>
      <c r="Y133" s="254">
        <v>883</v>
      </c>
      <c r="Z133" s="254">
        <v>878</v>
      </c>
      <c r="AA133" s="254">
        <v>873</v>
      </c>
      <c r="AB133" s="254">
        <v>868</v>
      </c>
      <c r="AC133" s="254">
        <v>863</v>
      </c>
      <c r="AD133" s="254">
        <v>859</v>
      </c>
      <c r="AE133" s="254">
        <v>855</v>
      </c>
      <c r="AF133" s="254">
        <v>852</v>
      </c>
      <c r="AG133" s="254">
        <v>849</v>
      </c>
      <c r="AH133" s="254">
        <v>846</v>
      </c>
      <c r="AI133" s="254">
        <v>844</v>
      </c>
      <c r="AJ133" s="254">
        <v>842</v>
      </c>
      <c r="AK133" s="254">
        <v>841</v>
      </c>
      <c r="AL133" s="254">
        <v>840</v>
      </c>
      <c r="AN133" s="226" t="s">
        <v>387</v>
      </c>
      <c r="AO133" s="253">
        <v>13</v>
      </c>
    </row>
    <row r="134" ht="14.25" customHeight="1" spans="1:41" x14ac:dyDescent="0.25">
      <c r="A134" s="247">
        <v>4</v>
      </c>
      <c r="B134" s="248">
        <v>8</v>
      </c>
      <c r="C134" s="254">
        <v>973</v>
      </c>
      <c r="D134" s="254">
        <v>972</v>
      </c>
      <c r="E134" s="254">
        <v>972</v>
      </c>
      <c r="F134" s="254">
        <v>970</v>
      </c>
      <c r="G134" s="254">
        <v>969</v>
      </c>
      <c r="H134" s="254">
        <v>966</v>
      </c>
      <c r="I134" s="254">
        <v>964</v>
      </c>
      <c r="J134" s="254">
        <v>961</v>
      </c>
      <c r="K134" s="254">
        <v>957</v>
      </c>
      <c r="L134" s="254">
        <v>953</v>
      </c>
      <c r="M134" s="254">
        <v>949</v>
      </c>
      <c r="N134" s="254">
        <v>944</v>
      </c>
      <c r="O134" s="254">
        <v>939</v>
      </c>
      <c r="P134" s="254">
        <v>933</v>
      </c>
      <c r="Q134" s="254">
        <v>928</v>
      </c>
      <c r="R134" s="254">
        <v>922</v>
      </c>
      <c r="S134" s="254">
        <v>916</v>
      </c>
      <c r="T134" s="254">
        <v>910</v>
      </c>
      <c r="U134" s="254">
        <v>904</v>
      </c>
      <c r="V134" s="254">
        <v>897</v>
      </c>
      <c r="W134" s="254">
        <v>891</v>
      </c>
      <c r="X134" s="254">
        <v>885</v>
      </c>
      <c r="Y134" s="254">
        <v>879</v>
      </c>
      <c r="Z134" s="254">
        <v>873</v>
      </c>
      <c r="AA134" s="254">
        <v>867</v>
      </c>
      <c r="AB134" s="254">
        <v>862</v>
      </c>
      <c r="AC134" s="254">
        <v>857</v>
      </c>
      <c r="AD134" s="254">
        <v>852</v>
      </c>
      <c r="AE134" s="254">
        <v>848</v>
      </c>
      <c r="AF134" s="254">
        <v>844</v>
      </c>
      <c r="AG134" s="254">
        <v>840</v>
      </c>
      <c r="AH134" s="254">
        <v>837</v>
      </c>
      <c r="AI134" s="254">
        <v>835</v>
      </c>
      <c r="AJ134" s="254">
        <v>833</v>
      </c>
      <c r="AK134" s="254">
        <v>831</v>
      </c>
      <c r="AL134" s="254">
        <v>830</v>
      </c>
      <c r="AN134" s="226" t="s">
        <v>388</v>
      </c>
      <c r="AO134" s="253">
        <v>13</v>
      </c>
    </row>
    <row r="135" ht="14.25" customHeight="1" spans="1:41" x14ac:dyDescent="0.25">
      <c r="A135" s="247">
        <v>4</v>
      </c>
      <c r="B135" s="248">
        <v>9</v>
      </c>
      <c r="C135" s="254">
        <v>980</v>
      </c>
      <c r="D135" s="254">
        <v>980</v>
      </c>
      <c r="E135" s="254">
        <v>979</v>
      </c>
      <c r="F135" s="254">
        <v>977</v>
      </c>
      <c r="G135" s="254">
        <v>976</v>
      </c>
      <c r="H135" s="254">
        <v>973</v>
      </c>
      <c r="I135" s="254">
        <v>970</v>
      </c>
      <c r="J135" s="254">
        <v>966</v>
      </c>
      <c r="K135" s="254">
        <v>962</v>
      </c>
      <c r="L135" s="254">
        <v>958</v>
      </c>
      <c r="M135" s="254">
        <v>953</v>
      </c>
      <c r="N135" s="254">
        <v>948</v>
      </c>
      <c r="O135" s="254">
        <v>942</v>
      </c>
      <c r="P135" s="254">
        <v>936</v>
      </c>
      <c r="Q135" s="254">
        <v>930</v>
      </c>
      <c r="R135" s="254">
        <v>923</v>
      </c>
      <c r="S135" s="254">
        <v>917</v>
      </c>
      <c r="T135" s="254">
        <v>910</v>
      </c>
      <c r="U135" s="254">
        <v>903</v>
      </c>
      <c r="V135" s="254">
        <v>896</v>
      </c>
      <c r="W135" s="254">
        <v>889</v>
      </c>
      <c r="X135" s="254">
        <v>882</v>
      </c>
      <c r="Y135" s="254">
        <v>875</v>
      </c>
      <c r="Z135" s="254">
        <v>869</v>
      </c>
      <c r="AA135" s="254">
        <v>862</v>
      </c>
      <c r="AB135" s="254">
        <v>856</v>
      </c>
      <c r="AC135" s="254">
        <v>850</v>
      </c>
      <c r="AD135" s="254">
        <v>845</v>
      </c>
      <c r="AE135" s="254">
        <v>840</v>
      </c>
      <c r="AF135" s="254">
        <v>835</v>
      </c>
      <c r="AG135" s="254">
        <v>831</v>
      </c>
      <c r="AH135" s="254">
        <v>828</v>
      </c>
      <c r="AI135" s="254">
        <v>825</v>
      </c>
      <c r="AJ135" s="254">
        <v>823</v>
      </c>
      <c r="AK135" s="254">
        <v>821</v>
      </c>
      <c r="AL135" s="254">
        <v>820</v>
      </c>
      <c r="AN135" s="226" t="s">
        <v>389</v>
      </c>
      <c r="AO135" s="253">
        <v>13</v>
      </c>
    </row>
    <row r="136" ht="14.25" customHeight="1" spans="1:41" x14ac:dyDescent="0.25">
      <c r="A136" s="247">
        <v>4</v>
      </c>
      <c r="B136" s="248">
        <v>10</v>
      </c>
      <c r="C136" s="254">
        <v>987</v>
      </c>
      <c r="D136" s="254">
        <v>987</v>
      </c>
      <c r="E136" s="254">
        <v>986</v>
      </c>
      <c r="F136" s="254">
        <v>984</v>
      </c>
      <c r="G136" s="254">
        <v>982</v>
      </c>
      <c r="H136" s="254">
        <v>979</v>
      </c>
      <c r="I136" s="254">
        <v>976</v>
      </c>
      <c r="J136" s="254">
        <v>972</v>
      </c>
      <c r="K136" s="254">
        <v>968</v>
      </c>
      <c r="L136" s="254">
        <v>963</v>
      </c>
      <c r="M136" s="254">
        <v>957</v>
      </c>
      <c r="N136" s="254">
        <v>952</v>
      </c>
      <c r="O136" s="254">
        <v>946</v>
      </c>
      <c r="P136" s="254">
        <v>939</v>
      </c>
      <c r="Q136" s="254">
        <v>932</v>
      </c>
      <c r="R136" s="254">
        <v>925</v>
      </c>
      <c r="S136" s="254">
        <v>917</v>
      </c>
      <c r="T136" s="254">
        <v>910</v>
      </c>
      <c r="U136" s="254">
        <v>902</v>
      </c>
      <c r="V136" s="254">
        <v>894</v>
      </c>
      <c r="W136" s="254">
        <v>887</v>
      </c>
      <c r="X136" s="254">
        <v>879</v>
      </c>
      <c r="Y136" s="254">
        <v>871</v>
      </c>
      <c r="Z136" s="254">
        <v>864</v>
      </c>
      <c r="AA136" s="254">
        <v>857</v>
      </c>
      <c r="AB136" s="254">
        <v>850</v>
      </c>
      <c r="AC136" s="254">
        <v>844</v>
      </c>
      <c r="AD136" s="254">
        <v>838</v>
      </c>
      <c r="AE136" s="254">
        <v>832</v>
      </c>
      <c r="AF136" s="254">
        <v>827</v>
      </c>
      <c r="AG136" s="254">
        <v>822</v>
      </c>
      <c r="AH136" s="254">
        <v>819</v>
      </c>
      <c r="AI136" s="254">
        <v>816</v>
      </c>
      <c r="AJ136" s="254">
        <v>813</v>
      </c>
      <c r="AK136" s="254">
        <v>811</v>
      </c>
      <c r="AL136" s="254">
        <v>810</v>
      </c>
      <c r="AN136" s="226" t="s">
        <v>390</v>
      </c>
      <c r="AO136" s="253">
        <v>13</v>
      </c>
    </row>
    <row r="137" ht="14.25" customHeight="1" spans="1:41" x14ac:dyDescent="0.25">
      <c r="A137" s="247">
        <v>4</v>
      </c>
      <c r="B137" s="248">
        <v>11</v>
      </c>
      <c r="C137" s="254">
        <v>994</v>
      </c>
      <c r="D137" s="254">
        <v>994</v>
      </c>
      <c r="E137" s="254">
        <v>993</v>
      </c>
      <c r="F137" s="254">
        <v>991</v>
      </c>
      <c r="G137" s="254">
        <v>989</v>
      </c>
      <c r="H137" s="254">
        <v>986</v>
      </c>
      <c r="I137" s="254">
        <v>982</v>
      </c>
      <c r="J137" s="254">
        <v>978</v>
      </c>
      <c r="K137" s="254">
        <v>973</v>
      </c>
      <c r="L137" s="254">
        <v>968</v>
      </c>
      <c r="M137" s="254">
        <v>962</v>
      </c>
      <c r="N137" s="254">
        <v>956</v>
      </c>
      <c r="O137" s="254">
        <v>949</v>
      </c>
      <c r="P137" s="254">
        <v>941</v>
      </c>
      <c r="Q137" s="254">
        <v>934</v>
      </c>
      <c r="R137" s="254">
        <v>926</v>
      </c>
      <c r="S137" s="254">
        <v>918</v>
      </c>
      <c r="T137" s="254">
        <v>910</v>
      </c>
      <c r="U137" s="254">
        <v>901</v>
      </c>
      <c r="V137" s="254">
        <v>893</v>
      </c>
      <c r="W137" s="254">
        <v>884</v>
      </c>
      <c r="X137" s="254">
        <v>876</v>
      </c>
      <c r="Y137" s="254">
        <v>868</v>
      </c>
      <c r="Z137" s="254">
        <v>859</v>
      </c>
      <c r="AA137" s="254">
        <v>852</v>
      </c>
      <c r="AB137" s="254">
        <v>844</v>
      </c>
      <c r="AC137" s="254">
        <v>837</v>
      </c>
      <c r="AD137" s="254">
        <v>830</v>
      </c>
      <c r="AE137" s="254">
        <v>824</v>
      </c>
      <c r="AF137" s="254">
        <v>819</v>
      </c>
      <c r="AG137" s="254">
        <v>814</v>
      </c>
      <c r="AH137" s="254">
        <v>809</v>
      </c>
      <c r="AI137" s="254">
        <v>806</v>
      </c>
      <c r="AJ137" s="254">
        <v>803</v>
      </c>
      <c r="AK137" s="254">
        <v>801</v>
      </c>
      <c r="AL137" s="254">
        <v>800</v>
      </c>
      <c r="AN137" s="226" t="s">
        <v>391</v>
      </c>
      <c r="AO137" s="253">
        <v>13</v>
      </c>
    </row>
    <row r="138" ht="14.25" customHeight="1" spans="1:41" x14ac:dyDescent="0.25">
      <c r="A138" s="247">
        <v>4</v>
      </c>
      <c r="B138" s="248">
        <v>12</v>
      </c>
      <c r="C138" s="254">
        <v>1001</v>
      </c>
      <c r="D138" s="254">
        <v>1000</v>
      </c>
      <c r="E138" s="254">
        <v>999</v>
      </c>
      <c r="F138" s="254">
        <v>998</v>
      </c>
      <c r="G138" s="254">
        <v>995</v>
      </c>
      <c r="H138" s="254">
        <v>992</v>
      </c>
      <c r="I138" s="254">
        <v>988</v>
      </c>
      <c r="J138" s="254">
        <v>983</v>
      </c>
      <c r="K138" s="254">
        <v>978</v>
      </c>
      <c r="L138" s="254">
        <v>972</v>
      </c>
      <c r="M138" s="254">
        <v>966</v>
      </c>
      <c r="N138" s="254">
        <v>959</v>
      </c>
      <c r="O138" s="254">
        <v>952</v>
      </c>
      <c r="P138" s="254">
        <v>944</v>
      </c>
      <c r="Q138" s="254">
        <v>936</v>
      </c>
      <c r="R138" s="254">
        <v>927</v>
      </c>
      <c r="S138" s="254">
        <v>918</v>
      </c>
      <c r="T138" s="254">
        <v>910</v>
      </c>
      <c r="U138" s="254">
        <v>900</v>
      </c>
      <c r="V138" s="254">
        <v>891</v>
      </c>
      <c r="W138" s="254">
        <v>882</v>
      </c>
      <c r="X138" s="254">
        <v>873</v>
      </c>
      <c r="Y138" s="254">
        <v>864</v>
      </c>
      <c r="Z138" s="254">
        <v>855</v>
      </c>
      <c r="AA138" s="254">
        <v>846</v>
      </c>
      <c r="AB138" s="254">
        <v>838</v>
      </c>
      <c r="AC138" s="254">
        <v>830</v>
      </c>
      <c r="AD138" s="254">
        <v>823</v>
      </c>
      <c r="AE138" s="254">
        <v>816</v>
      </c>
      <c r="AF138" s="254">
        <v>810</v>
      </c>
      <c r="AG138" s="254">
        <v>805</v>
      </c>
      <c r="AH138" s="254">
        <v>800</v>
      </c>
      <c r="AI138" s="254">
        <v>796</v>
      </c>
      <c r="AJ138" s="254">
        <v>793</v>
      </c>
      <c r="AK138" s="254">
        <v>791</v>
      </c>
      <c r="AL138" s="254">
        <v>790</v>
      </c>
      <c r="AN138" s="226" t="s">
        <v>392</v>
      </c>
      <c r="AO138" s="253">
        <v>13</v>
      </c>
    </row>
    <row r="139" ht="14.25" customHeight="1" spans="1:41" x14ac:dyDescent="0.25">
      <c r="A139" s="247">
        <v>4</v>
      </c>
      <c r="B139" s="248">
        <v>13</v>
      </c>
      <c r="C139" s="254">
        <v>1007</v>
      </c>
      <c r="D139" s="254">
        <v>1007</v>
      </c>
      <c r="E139" s="254">
        <v>1006</v>
      </c>
      <c r="F139" s="254">
        <v>1004</v>
      </c>
      <c r="G139" s="254">
        <v>1001</v>
      </c>
      <c r="H139" s="254">
        <v>998</v>
      </c>
      <c r="I139" s="254">
        <v>993</v>
      </c>
      <c r="J139" s="254">
        <v>988</v>
      </c>
      <c r="K139" s="254">
        <v>983</v>
      </c>
      <c r="L139" s="254">
        <v>977</v>
      </c>
      <c r="M139" s="254">
        <v>970</v>
      </c>
      <c r="N139" s="254">
        <v>962</v>
      </c>
      <c r="O139" s="254">
        <v>955</v>
      </c>
      <c r="P139" s="254">
        <v>946</v>
      </c>
      <c r="Q139" s="254">
        <v>938</v>
      </c>
      <c r="R139" s="254">
        <v>928</v>
      </c>
      <c r="S139" s="254">
        <v>919</v>
      </c>
      <c r="T139" s="254">
        <v>909</v>
      </c>
      <c r="U139" s="254">
        <v>899</v>
      </c>
      <c r="V139" s="254">
        <v>889</v>
      </c>
      <c r="W139" s="254">
        <v>880</v>
      </c>
      <c r="X139" s="254">
        <v>870</v>
      </c>
      <c r="Y139" s="254">
        <v>860</v>
      </c>
      <c r="Z139" s="254">
        <v>850</v>
      </c>
      <c r="AA139" s="254">
        <v>841</v>
      </c>
      <c r="AB139" s="254">
        <v>832</v>
      </c>
      <c r="AC139" s="254">
        <v>824</v>
      </c>
      <c r="AD139" s="254">
        <v>816</v>
      </c>
      <c r="AE139" s="254">
        <v>808</v>
      </c>
      <c r="AF139" s="254">
        <v>802</v>
      </c>
      <c r="AG139" s="254">
        <v>796</v>
      </c>
      <c r="AH139" s="254">
        <v>791</v>
      </c>
      <c r="AI139" s="254">
        <v>787</v>
      </c>
      <c r="AJ139" s="254">
        <v>784</v>
      </c>
      <c r="AK139" s="254">
        <v>781</v>
      </c>
      <c r="AL139" s="254">
        <v>780</v>
      </c>
      <c r="AN139" s="226" t="s">
        <v>393</v>
      </c>
      <c r="AO139" s="253">
        <v>13</v>
      </c>
    </row>
    <row r="140" ht="14.25" customHeight="1" spans="1:41" x14ac:dyDescent="0.25">
      <c r="A140" s="247">
        <v>4</v>
      </c>
      <c r="B140" s="248">
        <v>14</v>
      </c>
      <c r="C140" s="254">
        <v>1014</v>
      </c>
      <c r="D140" s="254">
        <v>1013</v>
      </c>
      <c r="E140" s="254">
        <v>1012</v>
      </c>
      <c r="F140" s="254">
        <v>1010</v>
      </c>
      <c r="G140" s="254">
        <v>1007</v>
      </c>
      <c r="H140" s="254">
        <v>1003</v>
      </c>
      <c r="I140" s="254">
        <v>999</v>
      </c>
      <c r="J140" s="254">
        <v>994</v>
      </c>
      <c r="K140" s="254">
        <v>988</v>
      </c>
      <c r="L140" s="254">
        <v>981</v>
      </c>
      <c r="M140" s="254">
        <v>974</v>
      </c>
      <c r="N140" s="254">
        <v>966</v>
      </c>
      <c r="O140" s="254">
        <v>957</v>
      </c>
      <c r="P140" s="254">
        <v>948</v>
      </c>
      <c r="Q140" s="254">
        <v>939</v>
      </c>
      <c r="R140" s="254">
        <v>929</v>
      </c>
      <c r="S140" s="254">
        <v>919</v>
      </c>
      <c r="T140" s="254">
        <v>909</v>
      </c>
      <c r="U140" s="254">
        <v>898</v>
      </c>
      <c r="V140" s="254">
        <v>888</v>
      </c>
      <c r="W140" s="254">
        <v>877</v>
      </c>
      <c r="X140" s="254">
        <v>866</v>
      </c>
      <c r="Y140" s="254">
        <v>856</v>
      </c>
      <c r="Z140" s="254">
        <v>845</v>
      </c>
      <c r="AA140" s="254">
        <v>836</v>
      </c>
      <c r="AB140" s="254">
        <v>826</v>
      </c>
      <c r="AC140" s="254">
        <v>817</v>
      </c>
      <c r="AD140" s="254">
        <v>808</v>
      </c>
      <c r="AE140" s="254">
        <v>800</v>
      </c>
      <c r="AF140" s="254">
        <v>793</v>
      </c>
      <c r="AG140" s="254">
        <v>787</v>
      </c>
      <c r="AH140" s="254">
        <v>782</v>
      </c>
      <c r="AI140" s="254">
        <v>777</v>
      </c>
      <c r="AJ140" s="254">
        <v>774</v>
      </c>
      <c r="AK140" s="254">
        <v>771</v>
      </c>
      <c r="AL140" s="254">
        <v>770</v>
      </c>
      <c r="AN140" s="226" t="s">
        <v>394</v>
      </c>
      <c r="AO140" s="253">
        <v>13</v>
      </c>
    </row>
    <row r="141" ht="14.25" customHeight="1" spans="1:41" x14ac:dyDescent="0.25">
      <c r="A141" s="247">
        <v>4</v>
      </c>
      <c r="B141" s="248">
        <v>15</v>
      </c>
      <c r="C141" s="254">
        <v>1020</v>
      </c>
      <c r="D141" s="254">
        <v>1019</v>
      </c>
      <c r="E141" s="254">
        <v>1018</v>
      </c>
      <c r="F141" s="254">
        <v>1016</v>
      </c>
      <c r="G141" s="254">
        <v>1013</v>
      </c>
      <c r="H141" s="254">
        <v>1009</v>
      </c>
      <c r="I141" s="254">
        <v>1004</v>
      </c>
      <c r="J141" s="254">
        <v>998</v>
      </c>
      <c r="K141" s="254">
        <v>992</v>
      </c>
      <c r="L141" s="254">
        <v>985</v>
      </c>
      <c r="M141" s="254">
        <v>977</v>
      </c>
      <c r="N141" s="254">
        <v>969</v>
      </c>
      <c r="O141" s="254">
        <v>960</v>
      </c>
      <c r="P141" s="254">
        <v>951</v>
      </c>
      <c r="Q141" s="254">
        <v>941</v>
      </c>
      <c r="R141" s="254">
        <v>930</v>
      </c>
      <c r="S141" s="254">
        <v>920</v>
      </c>
      <c r="T141" s="254">
        <v>908</v>
      </c>
      <c r="U141" s="254">
        <v>897</v>
      </c>
      <c r="V141" s="254">
        <v>886</v>
      </c>
      <c r="W141" s="254">
        <v>875</v>
      </c>
      <c r="X141" s="254">
        <v>863</v>
      </c>
      <c r="Y141" s="254">
        <v>852</v>
      </c>
      <c r="Z141" s="254">
        <v>841</v>
      </c>
      <c r="AA141" s="254">
        <v>830</v>
      </c>
      <c r="AB141" s="254">
        <v>820</v>
      </c>
      <c r="AC141" s="254">
        <v>810</v>
      </c>
      <c r="AD141" s="254">
        <v>801</v>
      </c>
      <c r="AE141" s="254">
        <v>792</v>
      </c>
      <c r="AF141" s="254">
        <v>785</v>
      </c>
      <c r="AG141" s="254">
        <v>778</v>
      </c>
      <c r="AH141" s="254">
        <v>772</v>
      </c>
      <c r="AI141" s="254">
        <v>768</v>
      </c>
      <c r="AJ141" s="254">
        <v>764</v>
      </c>
      <c r="AK141" s="254">
        <v>761</v>
      </c>
      <c r="AL141" s="254">
        <v>760</v>
      </c>
      <c r="AN141" s="226" t="s">
        <v>395</v>
      </c>
      <c r="AO141" s="253">
        <v>13</v>
      </c>
    </row>
    <row r="142" ht="14.25" customHeight="1" spans="1:41" x14ac:dyDescent="0.25">
      <c r="A142" s="247">
        <v>4</v>
      </c>
      <c r="B142" s="248">
        <v>16</v>
      </c>
      <c r="C142" s="254">
        <v>1025</v>
      </c>
      <c r="D142" s="254">
        <v>1025</v>
      </c>
      <c r="E142" s="254">
        <v>1024</v>
      </c>
      <c r="F142" s="254">
        <v>1021</v>
      </c>
      <c r="G142" s="254">
        <v>1018</v>
      </c>
      <c r="H142" s="254">
        <v>1014</v>
      </c>
      <c r="I142" s="254">
        <v>1009</v>
      </c>
      <c r="J142" s="254">
        <v>1003</v>
      </c>
      <c r="K142" s="254">
        <v>996</v>
      </c>
      <c r="L142" s="254">
        <v>989</v>
      </c>
      <c r="M142" s="254">
        <v>981</v>
      </c>
      <c r="N142" s="254">
        <v>972</v>
      </c>
      <c r="O142" s="254">
        <v>963</v>
      </c>
      <c r="P142" s="254">
        <v>953</v>
      </c>
      <c r="Q142" s="254">
        <v>942</v>
      </c>
      <c r="R142" s="254">
        <v>931</v>
      </c>
      <c r="S142" s="254">
        <v>920</v>
      </c>
      <c r="T142" s="254">
        <v>908</v>
      </c>
      <c r="U142" s="254">
        <v>896</v>
      </c>
      <c r="V142" s="254">
        <v>884</v>
      </c>
      <c r="W142" s="254">
        <v>872</v>
      </c>
      <c r="X142" s="254">
        <v>860</v>
      </c>
      <c r="Y142" s="254">
        <v>848</v>
      </c>
      <c r="Z142" s="254">
        <v>836</v>
      </c>
      <c r="AA142" s="254">
        <v>825</v>
      </c>
      <c r="AB142" s="254">
        <v>814</v>
      </c>
      <c r="AC142" s="254">
        <v>803</v>
      </c>
      <c r="AD142" s="254">
        <v>793</v>
      </c>
      <c r="AE142" s="254">
        <v>785</v>
      </c>
      <c r="AF142" s="254">
        <v>776</v>
      </c>
      <c r="AG142" s="254">
        <v>769</v>
      </c>
      <c r="AH142" s="254">
        <v>763</v>
      </c>
      <c r="AI142" s="254">
        <v>758</v>
      </c>
      <c r="AJ142" s="254">
        <v>754</v>
      </c>
      <c r="AK142" s="254">
        <v>752</v>
      </c>
      <c r="AL142" s="254">
        <v>750</v>
      </c>
      <c r="AN142" s="226" t="s">
        <v>396</v>
      </c>
      <c r="AO142" s="253">
        <v>13</v>
      </c>
    </row>
    <row r="143" ht="14.25" customHeight="1" spans="1:41" x14ac:dyDescent="0.25">
      <c r="A143" s="247">
        <v>4</v>
      </c>
      <c r="B143" s="248">
        <v>17</v>
      </c>
      <c r="C143" s="254">
        <v>1031</v>
      </c>
      <c r="D143" s="254">
        <v>1031</v>
      </c>
      <c r="E143" s="254">
        <v>1029</v>
      </c>
      <c r="F143" s="254">
        <v>1027</v>
      </c>
      <c r="G143" s="254">
        <v>1023</v>
      </c>
      <c r="H143" s="254">
        <v>1019</v>
      </c>
      <c r="I143" s="254">
        <v>1014</v>
      </c>
      <c r="J143" s="254">
        <v>1007</v>
      </c>
      <c r="K143" s="254">
        <v>1001</v>
      </c>
      <c r="L143" s="254">
        <v>993</v>
      </c>
      <c r="M143" s="254">
        <v>984</v>
      </c>
      <c r="N143" s="254">
        <v>975</v>
      </c>
      <c r="O143" s="254">
        <v>965</v>
      </c>
      <c r="P143" s="254">
        <v>955</v>
      </c>
      <c r="Q143" s="254">
        <v>943</v>
      </c>
      <c r="R143" s="254">
        <v>932</v>
      </c>
      <c r="S143" s="254">
        <v>920</v>
      </c>
      <c r="T143" s="254">
        <v>908</v>
      </c>
      <c r="U143" s="254">
        <v>895</v>
      </c>
      <c r="V143" s="254">
        <v>882</v>
      </c>
      <c r="W143" s="254">
        <v>870</v>
      </c>
      <c r="X143" s="254">
        <v>857</v>
      </c>
      <c r="Y143" s="254">
        <v>844</v>
      </c>
      <c r="Z143" s="254">
        <v>832</v>
      </c>
      <c r="AA143" s="254">
        <v>819</v>
      </c>
      <c r="AB143" s="254">
        <v>808</v>
      </c>
      <c r="AC143" s="254">
        <v>797</v>
      </c>
      <c r="AD143" s="254">
        <v>786</v>
      </c>
      <c r="AE143" s="254">
        <v>777</v>
      </c>
      <c r="AF143" s="254">
        <v>768</v>
      </c>
      <c r="AG143" s="254">
        <v>761</v>
      </c>
      <c r="AH143" s="254">
        <v>754</v>
      </c>
      <c r="AI143" s="254">
        <v>749</v>
      </c>
      <c r="AJ143" s="254">
        <v>745</v>
      </c>
      <c r="AK143" s="254">
        <v>742</v>
      </c>
      <c r="AL143" s="254">
        <v>741</v>
      </c>
      <c r="AN143" s="226" t="s">
        <v>397</v>
      </c>
      <c r="AO143" s="253">
        <v>13</v>
      </c>
    </row>
    <row r="144" ht="14.25" customHeight="1" spans="1:41" x14ac:dyDescent="0.25">
      <c r="A144" s="247">
        <v>4</v>
      </c>
      <c r="B144" s="248">
        <v>18</v>
      </c>
      <c r="C144" s="254">
        <v>1036</v>
      </c>
      <c r="D144" s="254">
        <v>1036</v>
      </c>
      <c r="E144" s="254">
        <v>1034</v>
      </c>
      <c r="F144" s="254">
        <v>1032</v>
      </c>
      <c r="G144" s="254">
        <v>1028</v>
      </c>
      <c r="H144" s="254">
        <v>1024</v>
      </c>
      <c r="I144" s="254">
        <v>1018</v>
      </c>
      <c r="J144" s="254">
        <v>1012</v>
      </c>
      <c r="K144" s="254">
        <v>1004</v>
      </c>
      <c r="L144" s="254">
        <v>996</v>
      </c>
      <c r="M144" s="254">
        <v>988</v>
      </c>
      <c r="N144" s="254">
        <v>978</v>
      </c>
      <c r="O144" s="254">
        <v>967</v>
      </c>
      <c r="P144" s="254">
        <v>956</v>
      </c>
      <c r="Q144" s="254">
        <v>945</v>
      </c>
      <c r="R144" s="254">
        <v>933</v>
      </c>
      <c r="S144" s="254">
        <v>920</v>
      </c>
      <c r="T144" s="254">
        <v>907</v>
      </c>
      <c r="U144" s="254">
        <v>894</v>
      </c>
      <c r="V144" s="254">
        <v>880</v>
      </c>
      <c r="W144" s="254">
        <v>867</v>
      </c>
      <c r="X144" s="254">
        <v>853</v>
      </c>
      <c r="Y144" s="254">
        <v>840</v>
      </c>
      <c r="Z144" s="254">
        <v>827</v>
      </c>
      <c r="AA144" s="254">
        <v>814</v>
      </c>
      <c r="AB144" s="254">
        <v>801</v>
      </c>
      <c r="AC144" s="254">
        <v>790</v>
      </c>
      <c r="AD144" s="254">
        <v>779</v>
      </c>
      <c r="AE144" s="254">
        <v>769</v>
      </c>
      <c r="AF144" s="254">
        <v>760</v>
      </c>
      <c r="AG144" s="254">
        <v>752</v>
      </c>
      <c r="AH144" s="254">
        <v>745</v>
      </c>
      <c r="AI144" s="254">
        <v>740</v>
      </c>
      <c r="AJ144" s="254">
        <v>736</v>
      </c>
      <c r="AK144" s="254">
        <v>733</v>
      </c>
      <c r="AL144" s="254">
        <v>731</v>
      </c>
      <c r="AN144" s="226" t="s">
        <v>398</v>
      </c>
      <c r="AO144" s="253">
        <v>13</v>
      </c>
    </row>
    <row r="145" ht="14.25" customHeight="1" spans="1:41" x14ac:dyDescent="0.25">
      <c r="A145" s="247">
        <v>4</v>
      </c>
      <c r="B145" s="248">
        <v>19</v>
      </c>
      <c r="C145" s="254">
        <v>1041</v>
      </c>
      <c r="D145" s="254">
        <v>1041</v>
      </c>
      <c r="E145" s="254">
        <v>1039</v>
      </c>
      <c r="F145" s="254">
        <v>1037</v>
      </c>
      <c r="G145" s="254">
        <v>1033</v>
      </c>
      <c r="H145" s="254">
        <v>1028</v>
      </c>
      <c r="I145" s="254">
        <v>1023</v>
      </c>
      <c r="J145" s="254">
        <v>1016</v>
      </c>
      <c r="K145" s="254">
        <v>1008</v>
      </c>
      <c r="L145" s="254">
        <v>1000</v>
      </c>
      <c r="M145" s="254">
        <v>990</v>
      </c>
      <c r="N145" s="254">
        <v>980</v>
      </c>
      <c r="O145" s="254">
        <v>969</v>
      </c>
      <c r="P145" s="254">
        <v>958</v>
      </c>
      <c r="Q145" s="254">
        <v>946</v>
      </c>
      <c r="R145" s="254">
        <v>933</v>
      </c>
      <c r="S145" s="254">
        <v>920</v>
      </c>
      <c r="T145" s="254">
        <v>907</v>
      </c>
      <c r="U145" s="254">
        <v>893</v>
      </c>
      <c r="V145" s="254">
        <v>879</v>
      </c>
      <c r="W145" s="254">
        <v>864</v>
      </c>
      <c r="X145" s="254">
        <v>850</v>
      </c>
      <c r="Y145" s="254">
        <v>836</v>
      </c>
      <c r="Z145" s="254">
        <v>822</v>
      </c>
      <c r="AA145" s="254">
        <v>809</v>
      </c>
      <c r="AB145" s="254">
        <v>796</v>
      </c>
      <c r="AC145" s="254">
        <v>783</v>
      </c>
      <c r="AD145" s="254">
        <v>772</v>
      </c>
      <c r="AE145" s="254">
        <v>761</v>
      </c>
      <c r="AF145" s="254">
        <v>751</v>
      </c>
      <c r="AG145" s="254">
        <v>743</v>
      </c>
      <c r="AH145" s="254">
        <v>736</v>
      </c>
      <c r="AI145" s="254">
        <v>731</v>
      </c>
      <c r="AJ145" s="254">
        <v>727</v>
      </c>
      <c r="AK145" s="254">
        <v>723</v>
      </c>
      <c r="AL145" s="254">
        <v>722</v>
      </c>
      <c r="AN145" s="226" t="s">
        <v>399</v>
      </c>
      <c r="AO145" s="253">
        <v>13</v>
      </c>
    </row>
    <row r="146" ht="14.25" customHeight="1" spans="1:41" x14ac:dyDescent="0.25">
      <c r="A146" s="247">
        <v>4</v>
      </c>
      <c r="B146" s="248">
        <v>20</v>
      </c>
      <c r="C146" s="254">
        <v>1046</v>
      </c>
      <c r="D146" s="254">
        <v>1046</v>
      </c>
      <c r="E146" s="254">
        <v>1044</v>
      </c>
      <c r="F146" s="254">
        <v>1041</v>
      </c>
      <c r="G146" s="254">
        <v>1038</v>
      </c>
      <c r="H146" s="254">
        <v>1033</v>
      </c>
      <c r="I146" s="254">
        <v>1027</v>
      </c>
      <c r="J146" s="254">
        <v>1020</v>
      </c>
      <c r="K146" s="254">
        <v>1012</v>
      </c>
      <c r="L146" s="254">
        <v>1003</v>
      </c>
      <c r="M146" s="254">
        <v>993</v>
      </c>
      <c r="N146" s="254">
        <v>983</v>
      </c>
      <c r="O146" s="254">
        <v>971</v>
      </c>
      <c r="P146" s="254">
        <v>959</v>
      </c>
      <c r="Q146" s="254">
        <v>947</v>
      </c>
      <c r="R146" s="254">
        <v>933</v>
      </c>
      <c r="S146" s="254">
        <v>920</v>
      </c>
      <c r="T146" s="254">
        <v>906</v>
      </c>
      <c r="U146" s="254">
        <v>891</v>
      </c>
      <c r="V146" s="254">
        <v>876</v>
      </c>
      <c r="W146" s="254">
        <v>862</v>
      </c>
      <c r="X146" s="254">
        <v>847</v>
      </c>
      <c r="Y146" s="254">
        <v>832</v>
      </c>
      <c r="Z146" s="254">
        <v>818</v>
      </c>
      <c r="AA146" s="254">
        <v>803</v>
      </c>
      <c r="AB146" s="254">
        <v>789</v>
      </c>
      <c r="AC146" s="254">
        <v>777</v>
      </c>
      <c r="AD146" s="254">
        <v>764</v>
      </c>
      <c r="AE146" s="254">
        <v>753</v>
      </c>
      <c r="AF146" s="254">
        <v>743</v>
      </c>
      <c r="AG146" s="254">
        <v>735</v>
      </c>
      <c r="AH146" s="254">
        <v>728</v>
      </c>
      <c r="AI146" s="254">
        <v>722</v>
      </c>
      <c r="AJ146" s="254">
        <v>717</v>
      </c>
      <c r="AK146" s="254">
        <v>714</v>
      </c>
      <c r="AL146" s="254">
        <v>712</v>
      </c>
      <c r="AN146" s="226" t="s">
        <v>400</v>
      </c>
      <c r="AO146" s="253">
        <v>13</v>
      </c>
    </row>
    <row r="147" ht="14.25" customHeight="1" spans="1:41" x14ac:dyDescent="0.25">
      <c r="A147" s="247">
        <v>4</v>
      </c>
      <c r="B147" s="248">
        <v>21</v>
      </c>
      <c r="C147" s="254">
        <v>1051</v>
      </c>
      <c r="D147" s="254">
        <v>1050</v>
      </c>
      <c r="E147" s="254">
        <v>1049</v>
      </c>
      <c r="F147" s="254">
        <v>1046</v>
      </c>
      <c r="G147" s="254">
        <v>1042</v>
      </c>
      <c r="H147" s="254">
        <v>1037</v>
      </c>
      <c r="I147" s="254">
        <v>1031</v>
      </c>
      <c r="J147" s="254">
        <v>1023</v>
      </c>
      <c r="K147" s="254">
        <v>1015</v>
      </c>
      <c r="L147" s="254">
        <v>1006</v>
      </c>
      <c r="M147" s="254">
        <v>996</v>
      </c>
      <c r="N147" s="254">
        <v>985</v>
      </c>
      <c r="O147" s="254">
        <v>973</v>
      </c>
      <c r="P147" s="254">
        <v>961</v>
      </c>
      <c r="Q147" s="254">
        <v>948</v>
      </c>
      <c r="R147" s="254">
        <v>934</v>
      </c>
      <c r="S147" s="254">
        <v>919</v>
      </c>
      <c r="T147" s="254">
        <v>905</v>
      </c>
      <c r="U147" s="254">
        <v>890</v>
      </c>
      <c r="V147" s="254">
        <v>875</v>
      </c>
      <c r="W147" s="254">
        <v>859</v>
      </c>
      <c r="X147" s="254">
        <v>843</v>
      </c>
      <c r="Y147" s="254">
        <v>828</v>
      </c>
      <c r="Z147" s="254">
        <v>813</v>
      </c>
      <c r="AA147" s="254">
        <v>798</v>
      </c>
      <c r="AB147" s="254">
        <v>784</v>
      </c>
      <c r="AC147" s="254">
        <v>770</v>
      </c>
      <c r="AD147" s="254">
        <v>757</v>
      </c>
      <c r="AE147" s="254">
        <v>745</v>
      </c>
      <c r="AF147" s="254">
        <v>735</v>
      </c>
      <c r="AG147" s="254">
        <v>726</v>
      </c>
      <c r="AH147" s="254">
        <v>719</v>
      </c>
      <c r="AI147" s="254">
        <v>713</v>
      </c>
      <c r="AJ147" s="254">
        <v>708</v>
      </c>
      <c r="AK147" s="254">
        <v>705</v>
      </c>
      <c r="AL147" s="254">
        <v>703</v>
      </c>
      <c r="AN147" s="226" t="s">
        <v>401</v>
      </c>
      <c r="AO147" s="253">
        <v>13</v>
      </c>
    </row>
    <row r="148" ht="14.25" customHeight="1" spans="1:41" x14ac:dyDescent="0.25">
      <c r="A148" s="247">
        <v>4</v>
      </c>
      <c r="B148" s="248">
        <v>22</v>
      </c>
      <c r="C148" s="254">
        <v>1055</v>
      </c>
      <c r="D148" s="254">
        <v>1055</v>
      </c>
      <c r="E148" s="254">
        <v>1053</v>
      </c>
      <c r="F148" s="254">
        <v>1050</v>
      </c>
      <c r="G148" s="254">
        <v>1046</v>
      </c>
      <c r="H148" s="254">
        <v>1041</v>
      </c>
      <c r="I148" s="254">
        <v>1034</v>
      </c>
      <c r="J148" s="254">
        <v>1027</v>
      </c>
      <c r="K148" s="254">
        <v>1018</v>
      </c>
      <c r="L148" s="254">
        <v>1009</v>
      </c>
      <c r="M148" s="254">
        <v>998</v>
      </c>
      <c r="N148" s="254">
        <v>987</v>
      </c>
      <c r="O148" s="254">
        <v>975</v>
      </c>
      <c r="P148" s="254">
        <v>962</v>
      </c>
      <c r="Q148" s="254">
        <v>948</v>
      </c>
      <c r="R148" s="254">
        <v>934</v>
      </c>
      <c r="S148" s="254">
        <v>919</v>
      </c>
      <c r="T148" s="254">
        <v>904</v>
      </c>
      <c r="U148" s="254">
        <v>888</v>
      </c>
      <c r="V148" s="254">
        <v>872</v>
      </c>
      <c r="W148" s="254">
        <v>856</v>
      </c>
      <c r="X148" s="254">
        <v>840</v>
      </c>
      <c r="Y148" s="254">
        <v>824</v>
      </c>
      <c r="Z148" s="254">
        <v>808</v>
      </c>
      <c r="AA148" s="254">
        <v>793</v>
      </c>
      <c r="AB148" s="254">
        <v>778</v>
      </c>
      <c r="AC148" s="254">
        <v>764</v>
      </c>
      <c r="AD148" s="254">
        <v>750</v>
      </c>
      <c r="AE148" s="254">
        <v>738</v>
      </c>
      <c r="AF148" s="254">
        <v>727</v>
      </c>
      <c r="AG148" s="254">
        <v>718</v>
      </c>
      <c r="AH148" s="254">
        <v>710</v>
      </c>
      <c r="AI148" s="254">
        <v>704</v>
      </c>
      <c r="AJ148" s="254">
        <v>699</v>
      </c>
      <c r="AK148" s="254">
        <v>696</v>
      </c>
      <c r="AL148" s="254">
        <v>693</v>
      </c>
      <c r="AN148" s="226" t="s">
        <v>402</v>
      </c>
      <c r="AO148" s="253">
        <v>13</v>
      </c>
    </row>
    <row r="149" ht="14.25" customHeight="1" spans="1:41" x14ac:dyDescent="0.25">
      <c r="A149" s="247">
        <v>4</v>
      </c>
      <c r="B149" s="248">
        <v>23</v>
      </c>
      <c r="C149" s="254">
        <v>1060</v>
      </c>
      <c r="D149" s="254">
        <v>1059</v>
      </c>
      <c r="E149" s="254">
        <v>1057</v>
      </c>
      <c r="F149" s="254">
        <v>1054</v>
      </c>
      <c r="G149" s="254">
        <v>1050</v>
      </c>
      <c r="H149" s="254">
        <v>1044</v>
      </c>
      <c r="I149" s="254">
        <v>1038</v>
      </c>
      <c r="J149" s="254">
        <v>1030</v>
      </c>
      <c r="K149" s="254">
        <v>1021</v>
      </c>
      <c r="L149" s="254">
        <v>1012</v>
      </c>
      <c r="M149" s="254">
        <v>1001</v>
      </c>
      <c r="N149" s="254">
        <v>989</v>
      </c>
      <c r="O149" s="254">
        <v>976</v>
      </c>
      <c r="P149" s="254">
        <v>963</v>
      </c>
      <c r="Q149" s="254">
        <v>949</v>
      </c>
      <c r="R149" s="254">
        <v>934</v>
      </c>
      <c r="S149" s="254">
        <v>919</v>
      </c>
      <c r="T149" s="254">
        <v>903</v>
      </c>
      <c r="U149" s="254">
        <v>887</v>
      </c>
      <c r="V149" s="254">
        <v>870</v>
      </c>
      <c r="W149" s="254">
        <v>854</v>
      </c>
      <c r="X149" s="254">
        <v>837</v>
      </c>
      <c r="Y149" s="254">
        <v>820</v>
      </c>
      <c r="Z149" s="254">
        <v>804</v>
      </c>
      <c r="AA149" s="254">
        <v>787</v>
      </c>
      <c r="AB149" s="254">
        <v>772</v>
      </c>
      <c r="AC149" s="254">
        <v>757</v>
      </c>
      <c r="AD149" s="254">
        <v>743</v>
      </c>
      <c r="AE149" s="254">
        <v>730</v>
      </c>
      <c r="AF149" s="254">
        <v>719</v>
      </c>
      <c r="AG149" s="254">
        <v>709</v>
      </c>
      <c r="AH149" s="254">
        <v>701</v>
      </c>
      <c r="AI149" s="254">
        <v>694</v>
      </c>
      <c r="AJ149" s="254">
        <v>690</v>
      </c>
      <c r="AK149" s="254">
        <v>686</v>
      </c>
      <c r="AL149" s="254">
        <v>683</v>
      </c>
      <c r="AN149" s="226" t="s">
        <v>403</v>
      </c>
      <c r="AO149" s="253">
        <v>13</v>
      </c>
    </row>
    <row r="150" ht="14.25" customHeight="1" spans="1:41" x14ac:dyDescent="0.25">
      <c r="A150" s="247">
        <v>4</v>
      </c>
      <c r="B150" s="248">
        <v>24</v>
      </c>
      <c r="C150" s="254">
        <v>1064</v>
      </c>
      <c r="D150" s="254">
        <v>1063</v>
      </c>
      <c r="E150" s="254">
        <v>1061</v>
      </c>
      <c r="F150" s="254">
        <v>1058</v>
      </c>
      <c r="G150" s="254">
        <v>1054</v>
      </c>
      <c r="H150" s="254">
        <v>1048</v>
      </c>
      <c r="I150" s="254">
        <v>1041</v>
      </c>
      <c r="J150" s="254">
        <v>1033</v>
      </c>
      <c r="K150" s="254">
        <v>1024</v>
      </c>
      <c r="L150" s="254">
        <v>1014</v>
      </c>
      <c r="M150" s="254">
        <v>1003</v>
      </c>
      <c r="N150" s="254">
        <v>991</v>
      </c>
      <c r="O150" s="254">
        <v>978</v>
      </c>
      <c r="P150" s="254">
        <v>964</v>
      </c>
      <c r="Q150" s="254">
        <v>949</v>
      </c>
      <c r="R150" s="254">
        <v>934</v>
      </c>
      <c r="S150" s="254">
        <v>918</v>
      </c>
      <c r="T150" s="254">
        <v>902</v>
      </c>
      <c r="U150" s="254">
        <v>885</v>
      </c>
      <c r="V150" s="254">
        <v>868</v>
      </c>
      <c r="W150" s="254">
        <v>851</v>
      </c>
      <c r="X150" s="254">
        <v>834</v>
      </c>
      <c r="Y150" s="254">
        <v>816</v>
      </c>
      <c r="Z150" s="254">
        <v>799</v>
      </c>
      <c r="AA150" s="254">
        <v>782</v>
      </c>
      <c r="AB150" s="254">
        <v>766</v>
      </c>
      <c r="AC150" s="254">
        <v>750</v>
      </c>
      <c r="AD150" s="254">
        <v>736</v>
      </c>
      <c r="AE150" s="254">
        <v>723</v>
      </c>
      <c r="AF150" s="254">
        <v>711</v>
      </c>
      <c r="AG150" s="254">
        <v>701</v>
      </c>
      <c r="AH150" s="254">
        <v>692</v>
      </c>
      <c r="AI150" s="254">
        <v>685</v>
      </c>
      <c r="AJ150" s="254">
        <v>680</v>
      </c>
      <c r="AK150" s="254">
        <v>676</v>
      </c>
      <c r="AL150" s="254">
        <v>673</v>
      </c>
      <c r="AN150" s="226" t="s">
        <v>404</v>
      </c>
      <c r="AO150" s="253">
        <v>13</v>
      </c>
    </row>
    <row r="151" ht="14.25" customHeight="1" spans="1:41" x14ac:dyDescent="0.25">
      <c r="A151" s="247">
        <v>4</v>
      </c>
      <c r="B151" s="248">
        <v>25</v>
      </c>
      <c r="C151" s="254">
        <v>1067</v>
      </c>
      <c r="D151" s="254">
        <v>1067</v>
      </c>
      <c r="E151" s="254">
        <v>1065</v>
      </c>
      <c r="F151" s="254">
        <v>1062</v>
      </c>
      <c r="G151" s="254">
        <v>1057</v>
      </c>
      <c r="H151" s="254">
        <v>1051</v>
      </c>
      <c r="I151" s="254">
        <v>1044</v>
      </c>
      <c r="J151" s="254">
        <v>1036</v>
      </c>
      <c r="K151" s="254">
        <v>1027</v>
      </c>
      <c r="L151" s="254">
        <v>1016</v>
      </c>
      <c r="M151" s="254">
        <v>1005</v>
      </c>
      <c r="N151" s="254">
        <v>992</v>
      </c>
      <c r="O151" s="254">
        <v>979</v>
      </c>
      <c r="P151" s="254">
        <v>965</v>
      </c>
      <c r="Q151" s="254">
        <v>949</v>
      </c>
      <c r="R151" s="254">
        <v>934</v>
      </c>
      <c r="S151" s="254">
        <v>918</v>
      </c>
      <c r="T151" s="254">
        <v>901</v>
      </c>
      <c r="U151" s="254">
        <v>883</v>
      </c>
      <c r="V151" s="254">
        <v>866</v>
      </c>
      <c r="W151" s="254">
        <v>848</v>
      </c>
      <c r="X151" s="254">
        <v>830</v>
      </c>
      <c r="Y151" s="254">
        <v>812</v>
      </c>
      <c r="Z151" s="254">
        <v>794</v>
      </c>
      <c r="AA151" s="254">
        <v>777</v>
      </c>
      <c r="AB151" s="254">
        <v>760</v>
      </c>
      <c r="AC151" s="254">
        <v>744</v>
      </c>
      <c r="AD151" s="254">
        <v>729</v>
      </c>
      <c r="AE151" s="254">
        <v>715</v>
      </c>
      <c r="AF151" s="254">
        <v>703</v>
      </c>
      <c r="AG151" s="254">
        <v>692</v>
      </c>
      <c r="AH151" s="254">
        <v>683</v>
      </c>
      <c r="AI151" s="254">
        <v>676</v>
      </c>
      <c r="AJ151" s="254">
        <v>670</v>
      </c>
      <c r="AK151" s="254">
        <v>666</v>
      </c>
      <c r="AL151" s="254">
        <v>664</v>
      </c>
      <c r="AN151" s="226" t="s">
        <v>405</v>
      </c>
      <c r="AO151" s="253">
        <v>13</v>
      </c>
    </row>
    <row r="152" ht="14.25" customHeight="1" spans="1:41" x14ac:dyDescent="0.25">
      <c r="A152" s="247">
        <v>4</v>
      </c>
      <c r="B152" s="248">
        <v>26</v>
      </c>
      <c r="C152" s="254">
        <v>1071</v>
      </c>
      <c r="D152" s="254">
        <v>1070</v>
      </c>
      <c r="E152" s="254">
        <v>1068</v>
      </c>
      <c r="F152" s="254">
        <v>1065</v>
      </c>
      <c r="G152" s="254">
        <v>1060</v>
      </c>
      <c r="H152" s="254">
        <v>1054</v>
      </c>
      <c r="I152" s="254">
        <v>1047</v>
      </c>
      <c r="J152" s="254">
        <v>1039</v>
      </c>
      <c r="K152" s="254">
        <v>1029</v>
      </c>
      <c r="L152" s="254">
        <v>1018</v>
      </c>
      <c r="M152" s="254">
        <v>1007</v>
      </c>
      <c r="N152" s="254">
        <v>994</v>
      </c>
      <c r="O152" s="254">
        <v>980</v>
      </c>
      <c r="P152" s="254">
        <v>965</v>
      </c>
      <c r="Q152" s="254">
        <v>950</v>
      </c>
      <c r="R152" s="254">
        <v>934</v>
      </c>
      <c r="S152" s="254">
        <v>917</v>
      </c>
      <c r="T152" s="254">
        <v>900</v>
      </c>
      <c r="U152" s="254">
        <v>882</v>
      </c>
      <c r="V152" s="254">
        <v>864</v>
      </c>
      <c r="W152" s="254">
        <v>845</v>
      </c>
      <c r="X152" s="254">
        <v>827</v>
      </c>
      <c r="Y152" s="254">
        <v>808</v>
      </c>
      <c r="Z152" s="254">
        <v>790</v>
      </c>
      <c r="AA152" s="254">
        <v>772</v>
      </c>
      <c r="AB152" s="254">
        <v>754</v>
      </c>
      <c r="AC152" s="254">
        <v>738</v>
      </c>
      <c r="AD152" s="254">
        <v>722</v>
      </c>
      <c r="AE152" s="254">
        <v>707</v>
      </c>
      <c r="AF152" s="254">
        <v>695</v>
      </c>
      <c r="AG152" s="254">
        <v>684</v>
      </c>
      <c r="AH152" s="254">
        <v>675</v>
      </c>
      <c r="AI152" s="254">
        <v>667</v>
      </c>
      <c r="AJ152" s="254">
        <v>661</v>
      </c>
      <c r="AK152" s="254">
        <v>657</v>
      </c>
      <c r="AL152" s="254">
        <v>654</v>
      </c>
      <c r="AN152" s="226" t="s">
        <v>406</v>
      </c>
      <c r="AO152" s="253">
        <v>13</v>
      </c>
    </row>
    <row r="153" ht="14.25" customHeight="1" spans="1:41" x14ac:dyDescent="0.25">
      <c r="A153" s="247">
        <v>4</v>
      </c>
      <c r="B153" s="248">
        <v>27</v>
      </c>
      <c r="C153" s="254">
        <v>1074</v>
      </c>
      <c r="D153" s="254">
        <v>1073</v>
      </c>
      <c r="E153" s="254">
        <v>1071</v>
      </c>
      <c r="F153" s="254">
        <v>1068</v>
      </c>
      <c r="G153" s="254">
        <v>1063</v>
      </c>
      <c r="H153" s="254">
        <v>1057</v>
      </c>
      <c r="I153" s="254">
        <v>1050</v>
      </c>
      <c r="J153" s="254">
        <v>1041</v>
      </c>
      <c r="K153" s="254">
        <v>1031</v>
      </c>
      <c r="L153" s="254">
        <v>1020</v>
      </c>
      <c r="M153" s="254">
        <v>1008</v>
      </c>
      <c r="N153" s="254">
        <v>995</v>
      </c>
      <c r="O153" s="254">
        <v>981</v>
      </c>
      <c r="P153" s="254">
        <v>965</v>
      </c>
      <c r="Q153" s="254">
        <v>950</v>
      </c>
      <c r="R153" s="254">
        <v>933</v>
      </c>
      <c r="S153" s="254">
        <v>916</v>
      </c>
      <c r="T153" s="254">
        <v>898</v>
      </c>
      <c r="U153" s="254">
        <v>880</v>
      </c>
      <c r="V153" s="254">
        <v>861</v>
      </c>
      <c r="W153" s="254">
        <v>842</v>
      </c>
      <c r="X153" s="254">
        <v>823</v>
      </c>
      <c r="Y153" s="254">
        <v>804</v>
      </c>
      <c r="Z153" s="254">
        <v>785</v>
      </c>
      <c r="AA153" s="254">
        <v>767</v>
      </c>
      <c r="AB153" s="254">
        <v>749</v>
      </c>
      <c r="AC153" s="254">
        <v>731</v>
      </c>
      <c r="AD153" s="254">
        <v>715</v>
      </c>
      <c r="AE153" s="254">
        <v>700</v>
      </c>
      <c r="AF153" s="254">
        <v>687</v>
      </c>
      <c r="AG153" s="254">
        <v>676</v>
      </c>
      <c r="AH153" s="254">
        <v>666</v>
      </c>
      <c r="AI153" s="254">
        <v>658</v>
      </c>
      <c r="AJ153" s="254">
        <v>652</v>
      </c>
      <c r="AK153" s="254">
        <v>647</v>
      </c>
      <c r="AL153" s="254">
        <v>645</v>
      </c>
      <c r="AN153" s="226" t="s">
        <v>407</v>
      </c>
      <c r="AO153" s="253">
        <v>13</v>
      </c>
    </row>
    <row r="154" ht="14.25" customHeight="1" spans="1:41" x14ac:dyDescent="0.25">
      <c r="A154" s="247">
        <v>4</v>
      </c>
      <c r="B154" s="248">
        <v>28</v>
      </c>
      <c r="C154" s="254">
        <v>1077</v>
      </c>
      <c r="D154" s="254">
        <v>1076</v>
      </c>
      <c r="E154" s="254">
        <v>1074</v>
      </c>
      <c r="F154" s="254">
        <v>1071</v>
      </c>
      <c r="G154" s="254">
        <v>1066</v>
      </c>
      <c r="H154" s="254">
        <v>1060</v>
      </c>
      <c r="I154" s="254">
        <v>1052</v>
      </c>
      <c r="J154" s="254">
        <v>1043</v>
      </c>
      <c r="K154" s="254">
        <v>1033</v>
      </c>
      <c r="L154" s="254">
        <v>1022</v>
      </c>
      <c r="M154" s="254">
        <v>1009</v>
      </c>
      <c r="N154" s="254">
        <v>996</v>
      </c>
      <c r="O154" s="254">
        <v>981</v>
      </c>
      <c r="P154" s="254">
        <v>966</v>
      </c>
      <c r="Q154" s="254">
        <v>950</v>
      </c>
      <c r="R154" s="254">
        <v>933</v>
      </c>
      <c r="S154" s="254">
        <v>915</v>
      </c>
      <c r="T154" s="254">
        <v>897</v>
      </c>
      <c r="U154" s="254">
        <v>878</v>
      </c>
      <c r="V154" s="254">
        <v>859</v>
      </c>
      <c r="W154" s="254">
        <v>840</v>
      </c>
      <c r="X154" s="254">
        <v>820</v>
      </c>
      <c r="Y154" s="254">
        <v>800</v>
      </c>
      <c r="Z154" s="254">
        <v>781</v>
      </c>
      <c r="AA154" s="254">
        <v>762</v>
      </c>
      <c r="AB154" s="254">
        <v>743</v>
      </c>
      <c r="AC154" s="254">
        <v>725</v>
      </c>
      <c r="AD154" s="254">
        <v>708</v>
      </c>
      <c r="AE154" s="254">
        <v>693</v>
      </c>
      <c r="AF154" s="254">
        <v>679</v>
      </c>
      <c r="AG154" s="254">
        <v>667</v>
      </c>
      <c r="AH154" s="254">
        <v>657</v>
      </c>
      <c r="AI154" s="254">
        <v>649</v>
      </c>
      <c r="AJ154" s="254">
        <v>642</v>
      </c>
      <c r="AK154" s="254">
        <v>638</v>
      </c>
      <c r="AL154" s="254">
        <v>635</v>
      </c>
      <c r="AN154" s="226" t="s">
        <v>408</v>
      </c>
      <c r="AO154" s="253">
        <v>13</v>
      </c>
    </row>
    <row r="155" ht="14.25" customHeight="1" spans="1:41" x14ac:dyDescent="0.25">
      <c r="A155" s="247">
        <v>4</v>
      </c>
      <c r="B155" s="248">
        <v>29</v>
      </c>
      <c r="C155" s="254">
        <v>1080</v>
      </c>
      <c r="D155" s="254">
        <v>1079</v>
      </c>
      <c r="E155" s="254">
        <v>1077</v>
      </c>
      <c r="F155" s="254">
        <v>1073</v>
      </c>
      <c r="G155" s="254">
        <v>1068</v>
      </c>
      <c r="H155" s="254">
        <v>1062</v>
      </c>
      <c r="I155" s="254">
        <v>1054</v>
      </c>
      <c r="J155" s="254">
        <v>1045</v>
      </c>
      <c r="K155" s="254">
        <v>1035</v>
      </c>
      <c r="L155" s="254">
        <v>1023</v>
      </c>
      <c r="M155" s="254">
        <v>1011</v>
      </c>
      <c r="N155" s="254">
        <v>997</v>
      </c>
      <c r="O155" s="254">
        <v>982</v>
      </c>
      <c r="P155" s="254">
        <v>966</v>
      </c>
      <c r="Q155" s="254">
        <v>949</v>
      </c>
      <c r="R155" s="254">
        <v>932</v>
      </c>
      <c r="S155" s="254">
        <v>914</v>
      </c>
      <c r="T155" s="254">
        <v>895</v>
      </c>
      <c r="U155" s="254">
        <v>876</v>
      </c>
      <c r="V155" s="254">
        <v>856</v>
      </c>
      <c r="W155" s="254">
        <v>836</v>
      </c>
      <c r="X155" s="254">
        <v>816</v>
      </c>
      <c r="Y155" s="254">
        <v>796</v>
      </c>
      <c r="Z155" s="254">
        <v>776</v>
      </c>
      <c r="AA155" s="254">
        <v>757</v>
      </c>
      <c r="AB155" s="254">
        <v>737</v>
      </c>
      <c r="AC155" s="254">
        <v>719</v>
      </c>
      <c r="AD155" s="254">
        <v>701</v>
      </c>
      <c r="AE155" s="254">
        <v>685</v>
      </c>
      <c r="AF155" s="254">
        <v>671</v>
      </c>
      <c r="AG155" s="254">
        <v>659</v>
      </c>
      <c r="AH155" s="254">
        <v>648</v>
      </c>
      <c r="AI155" s="254">
        <v>640</v>
      </c>
      <c r="AJ155" s="254">
        <v>633</v>
      </c>
      <c r="AK155" s="254">
        <v>628</v>
      </c>
      <c r="AL155" s="254">
        <v>625</v>
      </c>
      <c r="AN155" s="226" t="s">
        <v>409</v>
      </c>
      <c r="AO155" s="253">
        <v>13</v>
      </c>
    </row>
    <row r="156" ht="14.25" customHeight="1" spans="1:41" x14ac:dyDescent="0.25">
      <c r="A156" s="247">
        <v>4</v>
      </c>
      <c r="B156" s="248">
        <v>30</v>
      </c>
      <c r="C156" s="254">
        <v>1082</v>
      </c>
      <c r="D156" s="254">
        <v>1081</v>
      </c>
      <c r="E156" s="254">
        <v>1079</v>
      </c>
      <c r="F156" s="254">
        <v>1076</v>
      </c>
      <c r="G156" s="254">
        <v>1071</v>
      </c>
      <c r="H156" s="254">
        <v>1064</v>
      </c>
      <c r="I156" s="254">
        <v>1056</v>
      </c>
      <c r="J156" s="254">
        <v>1047</v>
      </c>
      <c r="K156" s="254">
        <v>1036</v>
      </c>
      <c r="L156" s="254">
        <v>1025</v>
      </c>
      <c r="M156" s="254">
        <v>1011</v>
      </c>
      <c r="N156" s="254">
        <v>997</v>
      </c>
      <c r="O156" s="254">
        <v>982</v>
      </c>
      <c r="P156" s="254">
        <v>966</v>
      </c>
      <c r="Q156" s="254">
        <v>949</v>
      </c>
      <c r="R156" s="254">
        <v>931</v>
      </c>
      <c r="S156" s="254">
        <v>913</v>
      </c>
      <c r="T156" s="254">
        <v>894</v>
      </c>
      <c r="U156" s="254">
        <v>874</v>
      </c>
      <c r="V156" s="254">
        <v>854</v>
      </c>
      <c r="W156" s="254">
        <v>833</v>
      </c>
      <c r="X156" s="254">
        <v>813</v>
      </c>
      <c r="Y156" s="254">
        <v>792</v>
      </c>
      <c r="Z156" s="254">
        <v>772</v>
      </c>
      <c r="AA156" s="254">
        <v>751</v>
      </c>
      <c r="AB156" s="254">
        <v>731</v>
      </c>
      <c r="AC156" s="254">
        <v>713</v>
      </c>
      <c r="AD156" s="254">
        <v>694</v>
      </c>
      <c r="AE156" s="254">
        <v>678</v>
      </c>
      <c r="AF156" s="254">
        <v>663</v>
      </c>
      <c r="AG156" s="254">
        <v>650</v>
      </c>
      <c r="AH156" s="254">
        <v>640</v>
      </c>
      <c r="AI156" s="254">
        <v>631</v>
      </c>
      <c r="AJ156" s="254">
        <v>624</v>
      </c>
      <c r="AK156" s="254">
        <v>619</v>
      </c>
      <c r="AL156" s="254">
        <v>616</v>
      </c>
      <c r="AN156" s="226" t="s">
        <v>410</v>
      </c>
      <c r="AO156" s="253">
        <v>13</v>
      </c>
    </row>
    <row r="157" ht="14.25" customHeight="1" spans="1:41" x14ac:dyDescent="0.25">
      <c r="A157" s="247">
        <v>4</v>
      </c>
      <c r="B157" s="248">
        <v>31</v>
      </c>
      <c r="C157" s="254">
        <v>1084</v>
      </c>
      <c r="D157" s="254">
        <v>1084</v>
      </c>
      <c r="E157" s="254">
        <v>1081</v>
      </c>
      <c r="F157" s="254">
        <v>1078</v>
      </c>
      <c r="G157" s="254">
        <v>1073</v>
      </c>
      <c r="H157" s="254">
        <v>1066</v>
      </c>
      <c r="I157" s="254">
        <v>1058</v>
      </c>
      <c r="J157" s="254">
        <v>1048</v>
      </c>
      <c r="K157" s="254">
        <v>1038</v>
      </c>
      <c r="L157" s="254">
        <v>1026</v>
      </c>
      <c r="M157" s="254">
        <v>1012</v>
      </c>
      <c r="N157" s="254">
        <v>998</v>
      </c>
      <c r="O157" s="254">
        <v>982</v>
      </c>
      <c r="P157" s="254">
        <v>966</v>
      </c>
      <c r="Q157" s="254">
        <v>949</v>
      </c>
      <c r="R157" s="254">
        <v>930</v>
      </c>
      <c r="S157" s="254">
        <v>912</v>
      </c>
      <c r="T157" s="254">
        <v>892</v>
      </c>
      <c r="U157" s="254">
        <v>872</v>
      </c>
      <c r="V157" s="254">
        <v>851</v>
      </c>
      <c r="W157" s="254">
        <v>831</v>
      </c>
      <c r="X157" s="254">
        <v>809</v>
      </c>
      <c r="Y157" s="254">
        <v>788</v>
      </c>
      <c r="Z157" s="254">
        <v>767</v>
      </c>
      <c r="AA157" s="254">
        <v>746</v>
      </c>
      <c r="AB157" s="254">
        <v>726</v>
      </c>
      <c r="AC157" s="254">
        <v>706</v>
      </c>
      <c r="AD157" s="254">
        <v>688</v>
      </c>
      <c r="AE157" s="254">
        <v>671</v>
      </c>
      <c r="AF157" s="254">
        <v>655</v>
      </c>
      <c r="AG157" s="254">
        <v>642</v>
      </c>
      <c r="AH157" s="254">
        <v>631</v>
      </c>
      <c r="AI157" s="254">
        <v>622</v>
      </c>
      <c r="AJ157" s="254">
        <v>615</v>
      </c>
      <c r="AK157" s="254">
        <v>609</v>
      </c>
      <c r="AL157" s="254">
        <v>606</v>
      </c>
      <c r="AN157" s="226" t="s">
        <v>411</v>
      </c>
      <c r="AO157" s="253">
        <v>13</v>
      </c>
    </row>
    <row r="158" ht="14.25" customHeight="1" spans="1:41" x14ac:dyDescent="0.25">
      <c r="A158" s="247">
        <v>4</v>
      </c>
      <c r="B158" s="248">
        <v>32</v>
      </c>
      <c r="C158" s="254">
        <v>1086</v>
      </c>
      <c r="D158" s="254">
        <v>1086</v>
      </c>
      <c r="E158" s="254">
        <v>1083</v>
      </c>
      <c r="F158" s="254">
        <v>1080</v>
      </c>
      <c r="G158" s="254">
        <v>1074</v>
      </c>
      <c r="H158" s="254">
        <v>1068</v>
      </c>
      <c r="I158" s="254">
        <v>1059</v>
      </c>
      <c r="J158" s="254">
        <v>1050</v>
      </c>
      <c r="K158" s="254">
        <v>1039</v>
      </c>
      <c r="L158" s="254">
        <v>1027</v>
      </c>
      <c r="M158" s="254">
        <v>1013</v>
      </c>
      <c r="N158" s="254">
        <v>998</v>
      </c>
      <c r="O158" s="254">
        <v>982</v>
      </c>
      <c r="P158" s="254">
        <v>966</v>
      </c>
      <c r="Q158" s="254">
        <v>948</v>
      </c>
      <c r="R158" s="254">
        <v>929</v>
      </c>
      <c r="S158" s="254">
        <v>910</v>
      </c>
      <c r="T158" s="254">
        <v>890</v>
      </c>
      <c r="U158" s="254">
        <v>870</v>
      </c>
      <c r="V158" s="254">
        <v>849</v>
      </c>
      <c r="W158" s="254">
        <v>827</v>
      </c>
      <c r="X158" s="254">
        <v>805</v>
      </c>
      <c r="Y158" s="254">
        <v>784</v>
      </c>
      <c r="Z158" s="254">
        <v>763</v>
      </c>
      <c r="AA158" s="254">
        <v>741</v>
      </c>
      <c r="AB158" s="254">
        <v>720</v>
      </c>
      <c r="AC158" s="254">
        <v>700</v>
      </c>
      <c r="AD158" s="254">
        <v>681</v>
      </c>
      <c r="AE158" s="254">
        <v>663</v>
      </c>
      <c r="AF158" s="254">
        <v>648</v>
      </c>
      <c r="AG158" s="254">
        <v>634</v>
      </c>
      <c r="AH158" s="254">
        <v>622</v>
      </c>
      <c r="AI158" s="254">
        <v>613</v>
      </c>
      <c r="AJ158" s="254">
        <v>605</v>
      </c>
      <c r="AK158" s="254">
        <v>600</v>
      </c>
      <c r="AL158" s="254">
        <v>597</v>
      </c>
      <c r="AN158" s="226" t="s">
        <v>412</v>
      </c>
      <c r="AO158" s="253">
        <v>13</v>
      </c>
    </row>
    <row r="159" ht="14.25" customHeight="1" spans="1:41" x14ac:dyDescent="0.25">
      <c r="A159" s="247">
        <v>4</v>
      </c>
      <c r="B159" s="248">
        <v>33</v>
      </c>
      <c r="C159" s="254">
        <v>1088</v>
      </c>
      <c r="D159" s="254">
        <v>1087</v>
      </c>
      <c r="E159" s="254">
        <v>1085</v>
      </c>
      <c r="F159" s="254">
        <v>1081</v>
      </c>
      <c r="G159" s="254">
        <v>1076</v>
      </c>
      <c r="H159" s="254">
        <v>1069</v>
      </c>
      <c r="I159" s="254">
        <v>1061</v>
      </c>
      <c r="J159" s="254">
        <v>1051</v>
      </c>
      <c r="K159" s="254">
        <v>1040</v>
      </c>
      <c r="L159" s="254">
        <v>1027</v>
      </c>
      <c r="M159" s="254">
        <v>1013</v>
      </c>
      <c r="N159" s="254">
        <v>998</v>
      </c>
      <c r="O159" s="254">
        <v>982</v>
      </c>
      <c r="P159" s="254">
        <v>965</v>
      </c>
      <c r="Q159" s="254">
        <v>947</v>
      </c>
      <c r="R159" s="254">
        <v>928</v>
      </c>
      <c r="S159" s="254">
        <v>908</v>
      </c>
      <c r="T159" s="254">
        <v>888</v>
      </c>
      <c r="U159" s="254">
        <v>867</v>
      </c>
      <c r="V159" s="254">
        <v>846</v>
      </c>
      <c r="W159" s="254">
        <v>824</v>
      </c>
      <c r="X159" s="254">
        <v>802</v>
      </c>
      <c r="Y159" s="254">
        <v>780</v>
      </c>
      <c r="Z159" s="254">
        <v>758</v>
      </c>
      <c r="AA159" s="254">
        <v>736</v>
      </c>
      <c r="AB159" s="254">
        <v>715</v>
      </c>
      <c r="AC159" s="254">
        <v>694</v>
      </c>
      <c r="AD159" s="254">
        <v>674</v>
      </c>
      <c r="AE159" s="254">
        <v>656</v>
      </c>
      <c r="AF159" s="254">
        <v>640</v>
      </c>
      <c r="AG159" s="254">
        <v>626</v>
      </c>
      <c r="AH159" s="254">
        <v>614</v>
      </c>
      <c r="AI159" s="254">
        <v>604</v>
      </c>
      <c r="AJ159" s="254">
        <v>596</v>
      </c>
      <c r="AK159" s="254">
        <v>591</v>
      </c>
      <c r="AL159" s="254">
        <v>587</v>
      </c>
      <c r="AN159" s="226" t="s">
        <v>413</v>
      </c>
      <c r="AO159" s="253">
        <v>13</v>
      </c>
    </row>
    <row r="160" ht="14.25" customHeight="1" spans="1:41" x14ac:dyDescent="0.25">
      <c r="A160" s="247">
        <v>4</v>
      </c>
      <c r="B160" s="248">
        <v>34</v>
      </c>
      <c r="C160" s="254">
        <v>1089</v>
      </c>
      <c r="D160" s="254">
        <v>1089</v>
      </c>
      <c r="E160" s="254">
        <v>1086</v>
      </c>
      <c r="F160" s="254">
        <v>1082</v>
      </c>
      <c r="G160" s="254">
        <v>1077</v>
      </c>
      <c r="H160" s="254">
        <v>1070</v>
      </c>
      <c r="I160" s="254">
        <v>1062</v>
      </c>
      <c r="J160" s="254">
        <v>1052</v>
      </c>
      <c r="K160" s="254">
        <v>1040</v>
      </c>
      <c r="L160" s="254">
        <v>1027</v>
      </c>
      <c r="M160" s="254">
        <v>1013</v>
      </c>
      <c r="N160" s="254">
        <v>998</v>
      </c>
      <c r="O160" s="254">
        <v>982</v>
      </c>
      <c r="P160" s="254">
        <v>964</v>
      </c>
      <c r="Q160" s="254">
        <v>946</v>
      </c>
      <c r="R160" s="254">
        <v>927</v>
      </c>
      <c r="S160" s="254">
        <v>907</v>
      </c>
      <c r="T160" s="254">
        <v>886</v>
      </c>
      <c r="U160" s="254">
        <v>864</v>
      </c>
      <c r="V160" s="254">
        <v>843</v>
      </c>
      <c r="W160" s="254">
        <v>821</v>
      </c>
      <c r="X160" s="254">
        <v>798</v>
      </c>
      <c r="Y160" s="254">
        <v>776</v>
      </c>
      <c r="Z160" s="254">
        <v>753</v>
      </c>
      <c r="AA160" s="254">
        <v>731</v>
      </c>
      <c r="AB160" s="254">
        <v>709</v>
      </c>
      <c r="AC160" s="254">
        <v>688</v>
      </c>
      <c r="AD160" s="254">
        <v>668</v>
      </c>
      <c r="AE160" s="254">
        <v>649</v>
      </c>
      <c r="AF160" s="254">
        <v>632</v>
      </c>
      <c r="AG160" s="254">
        <v>618</v>
      </c>
      <c r="AH160" s="254">
        <v>605</v>
      </c>
      <c r="AI160" s="254">
        <v>595</v>
      </c>
      <c r="AJ160" s="254">
        <v>587</v>
      </c>
      <c r="AK160" s="254">
        <v>581</v>
      </c>
      <c r="AL160" s="254">
        <v>578</v>
      </c>
      <c r="AN160" s="226" t="s">
        <v>414</v>
      </c>
      <c r="AO160" s="253">
        <v>13</v>
      </c>
    </row>
    <row r="161" ht="14.25" customHeight="1" spans="1:41" x14ac:dyDescent="0.25">
      <c r="A161" s="247">
        <v>4</v>
      </c>
      <c r="B161" s="248">
        <v>35</v>
      </c>
      <c r="C161" s="254">
        <v>1091</v>
      </c>
      <c r="D161" s="254">
        <v>1090</v>
      </c>
      <c r="E161" s="254">
        <v>1088</v>
      </c>
      <c r="F161" s="254">
        <v>1084</v>
      </c>
      <c r="G161" s="254">
        <v>1078</v>
      </c>
      <c r="H161" s="254">
        <v>1071</v>
      </c>
      <c r="I161" s="254">
        <v>1062</v>
      </c>
      <c r="J161" s="254">
        <v>1052</v>
      </c>
      <c r="K161" s="254">
        <v>1041</v>
      </c>
      <c r="L161" s="254">
        <v>1028</v>
      </c>
      <c r="M161" s="254">
        <v>1013</v>
      </c>
      <c r="N161" s="254">
        <v>998</v>
      </c>
      <c r="O161" s="254">
        <v>981</v>
      </c>
      <c r="P161" s="254">
        <v>963</v>
      </c>
      <c r="Q161" s="254">
        <v>945</v>
      </c>
      <c r="R161" s="254">
        <v>925</v>
      </c>
      <c r="S161" s="254">
        <v>905</v>
      </c>
      <c r="T161" s="254">
        <v>884</v>
      </c>
      <c r="U161" s="254">
        <v>862</v>
      </c>
      <c r="V161" s="254">
        <v>840</v>
      </c>
      <c r="W161" s="254">
        <v>817</v>
      </c>
      <c r="X161" s="254">
        <v>795</v>
      </c>
      <c r="Y161" s="254">
        <v>772</v>
      </c>
      <c r="Z161" s="254">
        <v>749</v>
      </c>
      <c r="AA161" s="254">
        <v>726</v>
      </c>
      <c r="AB161" s="254">
        <v>704</v>
      </c>
      <c r="AC161" s="254">
        <v>682</v>
      </c>
      <c r="AD161" s="254">
        <v>662</v>
      </c>
      <c r="AE161" s="254">
        <v>642</v>
      </c>
      <c r="AF161" s="254">
        <v>625</v>
      </c>
      <c r="AG161" s="254">
        <v>610</v>
      </c>
      <c r="AH161" s="254">
        <v>597</v>
      </c>
      <c r="AI161" s="254">
        <v>586</v>
      </c>
      <c r="AJ161" s="254">
        <v>578</v>
      </c>
      <c r="AK161" s="254">
        <v>572</v>
      </c>
      <c r="AL161" s="254">
        <v>568</v>
      </c>
      <c r="AN161" s="226" t="s">
        <v>415</v>
      </c>
      <c r="AO161" s="253">
        <v>13</v>
      </c>
    </row>
    <row r="162" ht="14.25" customHeight="1" spans="1:41" x14ac:dyDescent="0.25">
      <c r="A162" s="247">
        <v>4</v>
      </c>
      <c r="B162" s="248">
        <v>36</v>
      </c>
      <c r="C162" s="254">
        <v>1092</v>
      </c>
      <c r="D162" s="254">
        <v>1091</v>
      </c>
      <c r="E162" s="254">
        <v>1088</v>
      </c>
      <c r="F162" s="254">
        <v>1084</v>
      </c>
      <c r="G162" s="254">
        <v>1079</v>
      </c>
      <c r="H162" s="254">
        <v>1072</v>
      </c>
      <c r="I162" s="254">
        <v>1063</v>
      </c>
      <c r="J162" s="254">
        <v>1053</v>
      </c>
      <c r="K162" s="254">
        <v>1041</v>
      </c>
      <c r="L162" s="254">
        <v>1028</v>
      </c>
      <c r="M162" s="254">
        <v>1013</v>
      </c>
      <c r="N162" s="254">
        <v>997</v>
      </c>
      <c r="O162" s="254">
        <v>980</v>
      </c>
      <c r="P162" s="254">
        <v>962</v>
      </c>
      <c r="Q162" s="254">
        <v>943</v>
      </c>
      <c r="R162" s="254">
        <v>923</v>
      </c>
      <c r="S162" s="254">
        <v>903</v>
      </c>
      <c r="T162" s="254">
        <v>881</v>
      </c>
      <c r="U162" s="254">
        <v>859</v>
      </c>
      <c r="V162" s="254">
        <v>837</v>
      </c>
      <c r="W162" s="254">
        <v>814</v>
      </c>
      <c r="X162" s="254">
        <v>791</v>
      </c>
      <c r="Y162" s="254">
        <v>767</v>
      </c>
      <c r="Z162" s="254">
        <v>744</v>
      </c>
      <c r="AA162" s="254">
        <v>721</v>
      </c>
      <c r="AB162" s="254">
        <v>698</v>
      </c>
      <c r="AC162" s="254">
        <v>676</v>
      </c>
      <c r="AD162" s="254">
        <v>655</v>
      </c>
      <c r="AE162" s="254">
        <v>635</v>
      </c>
      <c r="AF162" s="254">
        <v>617</v>
      </c>
      <c r="AG162" s="254">
        <v>602</v>
      </c>
      <c r="AH162" s="254">
        <v>588</v>
      </c>
      <c r="AI162" s="254">
        <v>577</v>
      </c>
      <c r="AJ162" s="254">
        <v>569</v>
      </c>
      <c r="AK162" s="254">
        <v>563</v>
      </c>
      <c r="AL162" s="254">
        <v>558</v>
      </c>
      <c r="AN162" s="226" t="s">
        <v>416</v>
      </c>
      <c r="AO162" s="253">
        <v>13</v>
      </c>
    </row>
    <row r="163" ht="14.25" customHeight="1" spans="1:41" x14ac:dyDescent="0.25">
      <c r="A163" s="247">
        <v>4</v>
      </c>
      <c r="B163" s="248">
        <v>37</v>
      </c>
      <c r="C163" s="254">
        <v>1092</v>
      </c>
      <c r="D163" s="254">
        <v>1091</v>
      </c>
      <c r="E163" s="254">
        <v>1089</v>
      </c>
      <c r="F163" s="254">
        <v>1085</v>
      </c>
      <c r="G163" s="254">
        <v>1079</v>
      </c>
      <c r="H163" s="254">
        <v>1072</v>
      </c>
      <c r="I163" s="254">
        <v>1063</v>
      </c>
      <c r="J163" s="254">
        <v>1053</v>
      </c>
      <c r="K163" s="254">
        <v>1041</v>
      </c>
      <c r="L163" s="254">
        <v>1027</v>
      </c>
      <c r="M163" s="254">
        <v>1013</v>
      </c>
      <c r="N163" s="254">
        <v>997</v>
      </c>
      <c r="O163" s="254">
        <v>980</v>
      </c>
      <c r="P163" s="254">
        <v>961</v>
      </c>
      <c r="Q163" s="254">
        <v>942</v>
      </c>
      <c r="R163" s="254">
        <v>922</v>
      </c>
      <c r="S163" s="254">
        <v>901</v>
      </c>
      <c r="T163" s="254">
        <v>879</v>
      </c>
      <c r="U163" s="254">
        <v>856</v>
      </c>
      <c r="V163" s="254">
        <v>834</v>
      </c>
      <c r="W163" s="254">
        <v>810</v>
      </c>
      <c r="X163" s="254">
        <v>787</v>
      </c>
      <c r="Y163" s="254">
        <v>763</v>
      </c>
      <c r="Z163" s="254">
        <v>739</v>
      </c>
      <c r="AA163" s="254">
        <v>716</v>
      </c>
      <c r="AB163" s="254">
        <v>693</v>
      </c>
      <c r="AC163" s="254">
        <v>670</v>
      </c>
      <c r="AD163" s="254">
        <v>649</v>
      </c>
      <c r="AE163" s="254">
        <v>628</v>
      </c>
      <c r="AF163" s="254">
        <v>610</v>
      </c>
      <c r="AG163" s="254">
        <v>594</v>
      </c>
      <c r="AH163" s="254">
        <v>580</v>
      </c>
      <c r="AI163" s="254">
        <v>569</v>
      </c>
      <c r="AJ163" s="254">
        <v>560</v>
      </c>
      <c r="AK163" s="254">
        <v>554</v>
      </c>
      <c r="AL163" s="254">
        <v>549</v>
      </c>
      <c r="AN163" s="226" t="s">
        <v>417</v>
      </c>
      <c r="AO163" s="253">
        <v>13</v>
      </c>
    </row>
    <row r="164" ht="14.25" customHeight="1" spans="1:41" x14ac:dyDescent="0.25">
      <c r="A164" s="247">
        <v>4</v>
      </c>
      <c r="B164" s="248">
        <v>38</v>
      </c>
      <c r="C164" s="254">
        <v>1093</v>
      </c>
      <c r="D164" s="254">
        <v>1092</v>
      </c>
      <c r="E164" s="254">
        <v>1089</v>
      </c>
      <c r="F164" s="254">
        <v>1085</v>
      </c>
      <c r="G164" s="254">
        <v>1080</v>
      </c>
      <c r="H164" s="254">
        <v>1072</v>
      </c>
      <c r="I164" s="254">
        <v>1063</v>
      </c>
      <c r="J164" s="254">
        <v>1053</v>
      </c>
      <c r="K164" s="254">
        <v>1041</v>
      </c>
      <c r="L164" s="254">
        <v>1027</v>
      </c>
      <c r="M164" s="254">
        <v>1012</v>
      </c>
      <c r="N164" s="254">
        <v>996</v>
      </c>
      <c r="O164" s="254">
        <v>978</v>
      </c>
      <c r="P164" s="254">
        <v>960</v>
      </c>
      <c r="Q164" s="254">
        <v>940</v>
      </c>
      <c r="R164" s="254">
        <v>920</v>
      </c>
      <c r="S164" s="254">
        <v>898</v>
      </c>
      <c r="T164" s="254">
        <v>876</v>
      </c>
      <c r="U164" s="254">
        <v>854</v>
      </c>
      <c r="V164" s="254">
        <v>830</v>
      </c>
      <c r="W164" s="254">
        <v>807</v>
      </c>
      <c r="X164" s="254">
        <v>783</v>
      </c>
      <c r="Y164" s="254">
        <v>759</v>
      </c>
      <c r="Z164" s="254">
        <v>735</v>
      </c>
      <c r="AA164" s="254">
        <v>711</v>
      </c>
      <c r="AB164" s="254">
        <v>687</v>
      </c>
      <c r="AC164" s="254">
        <v>665</v>
      </c>
      <c r="AD164" s="254">
        <v>642</v>
      </c>
      <c r="AE164" s="254">
        <v>622</v>
      </c>
      <c r="AF164" s="254">
        <v>602</v>
      </c>
      <c r="AG164" s="254">
        <v>586</v>
      </c>
      <c r="AH164" s="254">
        <v>572</v>
      </c>
      <c r="AI164" s="254">
        <v>560</v>
      </c>
      <c r="AJ164" s="254">
        <v>551</v>
      </c>
      <c r="AK164" s="254">
        <v>544</v>
      </c>
      <c r="AL164" s="254">
        <v>540</v>
      </c>
      <c r="AN164" s="226" t="s">
        <v>418</v>
      </c>
      <c r="AO164" s="253">
        <v>13</v>
      </c>
    </row>
    <row r="165" ht="14.25" customHeight="1" spans="1:41" x14ac:dyDescent="0.25">
      <c r="A165" s="247">
        <v>4</v>
      </c>
      <c r="B165" s="248">
        <v>39</v>
      </c>
      <c r="C165" s="254">
        <v>1093</v>
      </c>
      <c r="D165" s="254">
        <v>1092</v>
      </c>
      <c r="E165" s="254">
        <v>1089</v>
      </c>
      <c r="F165" s="254">
        <v>1085</v>
      </c>
      <c r="G165" s="254">
        <v>1080</v>
      </c>
      <c r="H165" s="254">
        <v>1072</v>
      </c>
      <c r="I165" s="254">
        <v>1063</v>
      </c>
      <c r="J165" s="254">
        <v>1052</v>
      </c>
      <c r="K165" s="254">
        <v>1040</v>
      </c>
      <c r="L165" s="254">
        <v>1026</v>
      </c>
      <c r="M165" s="254">
        <v>1011</v>
      </c>
      <c r="N165" s="254">
        <v>995</v>
      </c>
      <c r="O165" s="254">
        <v>977</v>
      </c>
      <c r="P165" s="254">
        <v>958</v>
      </c>
      <c r="Q165" s="254">
        <v>938</v>
      </c>
      <c r="R165" s="254">
        <v>917</v>
      </c>
      <c r="S165" s="254">
        <v>896</v>
      </c>
      <c r="T165" s="254">
        <v>874</v>
      </c>
      <c r="U165" s="254">
        <v>851</v>
      </c>
      <c r="V165" s="254">
        <v>827</v>
      </c>
      <c r="W165" s="254">
        <v>803</v>
      </c>
      <c r="X165" s="254">
        <v>779</v>
      </c>
      <c r="Y165" s="254">
        <v>754</v>
      </c>
      <c r="Z165" s="254">
        <v>730</v>
      </c>
      <c r="AA165" s="254">
        <v>706</v>
      </c>
      <c r="AB165" s="254">
        <v>682</v>
      </c>
      <c r="AC165" s="254">
        <v>658</v>
      </c>
      <c r="AD165" s="254">
        <v>636</v>
      </c>
      <c r="AE165" s="254">
        <v>615</v>
      </c>
      <c r="AF165" s="254">
        <v>595</v>
      </c>
      <c r="AG165" s="254">
        <v>578</v>
      </c>
      <c r="AH165" s="254">
        <v>564</v>
      </c>
      <c r="AI165" s="254">
        <v>551</v>
      </c>
      <c r="AJ165" s="254">
        <v>542</v>
      </c>
      <c r="AK165" s="254">
        <v>536</v>
      </c>
      <c r="AL165" s="254">
        <v>531</v>
      </c>
      <c r="AN165" s="226" t="s">
        <v>419</v>
      </c>
      <c r="AO165" s="253">
        <v>13</v>
      </c>
    </row>
    <row r="166" ht="14.25" customHeight="1" spans="1:41" x14ac:dyDescent="0.25">
      <c r="A166" s="247">
        <v>4</v>
      </c>
      <c r="B166" s="248">
        <v>40</v>
      </c>
      <c r="C166" s="254">
        <v>1093</v>
      </c>
      <c r="D166" s="254">
        <v>1092</v>
      </c>
      <c r="E166" s="254">
        <v>1089</v>
      </c>
      <c r="F166" s="254">
        <v>1085</v>
      </c>
      <c r="G166" s="254">
        <v>1079</v>
      </c>
      <c r="H166" s="254">
        <v>1072</v>
      </c>
      <c r="I166" s="254">
        <v>1063</v>
      </c>
      <c r="J166" s="254">
        <v>1052</v>
      </c>
      <c r="K166" s="254">
        <v>1039</v>
      </c>
      <c r="L166" s="254">
        <v>1025</v>
      </c>
      <c r="M166" s="254">
        <v>1010</v>
      </c>
      <c r="N166" s="254">
        <v>993</v>
      </c>
      <c r="O166" s="254">
        <v>975</v>
      </c>
      <c r="P166" s="254">
        <v>956</v>
      </c>
      <c r="Q166" s="254">
        <v>936</v>
      </c>
      <c r="R166" s="254">
        <v>915</v>
      </c>
      <c r="S166" s="254">
        <v>893</v>
      </c>
      <c r="T166" s="254">
        <v>871</v>
      </c>
      <c r="U166" s="254">
        <v>847</v>
      </c>
      <c r="V166" s="254">
        <v>823</v>
      </c>
      <c r="W166" s="254">
        <v>799</v>
      </c>
      <c r="X166" s="254">
        <v>774</v>
      </c>
      <c r="Y166" s="254">
        <v>750</v>
      </c>
      <c r="Z166" s="254">
        <v>725</v>
      </c>
      <c r="AA166" s="254">
        <v>701</v>
      </c>
      <c r="AB166" s="254">
        <v>676</v>
      </c>
      <c r="AC166" s="254">
        <v>653</v>
      </c>
      <c r="AD166" s="254">
        <v>630</v>
      </c>
      <c r="AE166" s="254">
        <v>608</v>
      </c>
      <c r="AF166" s="254">
        <v>588</v>
      </c>
      <c r="AG166" s="254">
        <v>570</v>
      </c>
      <c r="AH166" s="254">
        <v>555</v>
      </c>
      <c r="AI166" s="254">
        <v>543</v>
      </c>
      <c r="AJ166" s="254">
        <v>533</v>
      </c>
      <c r="AK166" s="254">
        <v>527</v>
      </c>
      <c r="AL166" s="254">
        <v>522</v>
      </c>
      <c r="AN166" s="226" t="s">
        <v>420</v>
      </c>
      <c r="AO166" s="253">
        <v>13</v>
      </c>
    </row>
    <row r="167" ht="14.25" customHeight="1" spans="1:41" x14ac:dyDescent="0.25">
      <c r="A167" s="247" t="s">
        <v>253</v>
      </c>
      <c r="B167" s="248">
        <v>0</v>
      </c>
      <c r="C167" s="254">
        <v>820</v>
      </c>
      <c r="D167" s="254">
        <v>820</v>
      </c>
      <c r="E167" s="254">
        <v>820</v>
      </c>
      <c r="F167" s="254">
        <v>820</v>
      </c>
      <c r="G167" s="254">
        <v>820</v>
      </c>
      <c r="H167" s="254">
        <v>820</v>
      </c>
      <c r="I167" s="254">
        <v>820</v>
      </c>
      <c r="J167" s="254">
        <v>820</v>
      </c>
      <c r="K167" s="254">
        <v>820</v>
      </c>
      <c r="L167" s="254">
        <v>820</v>
      </c>
      <c r="M167" s="254">
        <v>820</v>
      </c>
      <c r="N167" s="254">
        <v>820</v>
      </c>
      <c r="O167" s="254">
        <v>820</v>
      </c>
      <c r="P167" s="254">
        <v>820</v>
      </c>
      <c r="Q167" s="254">
        <v>820</v>
      </c>
      <c r="R167" s="254">
        <v>820</v>
      </c>
      <c r="S167" s="254">
        <v>820</v>
      </c>
      <c r="T167" s="254">
        <v>820</v>
      </c>
      <c r="U167" s="254">
        <v>820</v>
      </c>
      <c r="V167" s="254">
        <v>820</v>
      </c>
      <c r="W167" s="254">
        <v>820</v>
      </c>
      <c r="X167" s="254">
        <v>820</v>
      </c>
      <c r="Y167" s="254">
        <v>820</v>
      </c>
      <c r="Z167" s="254">
        <v>820</v>
      </c>
      <c r="AA167" s="254">
        <v>820</v>
      </c>
      <c r="AB167" s="254">
        <v>820</v>
      </c>
      <c r="AC167" s="254">
        <v>820</v>
      </c>
      <c r="AD167" s="254">
        <v>820</v>
      </c>
      <c r="AE167" s="254">
        <v>820</v>
      </c>
      <c r="AF167" s="254">
        <v>820</v>
      </c>
      <c r="AG167" s="254">
        <v>820</v>
      </c>
      <c r="AH167" s="254">
        <v>820</v>
      </c>
      <c r="AI167" s="254">
        <v>820</v>
      </c>
      <c r="AJ167" s="254">
        <v>820</v>
      </c>
      <c r="AK167" s="254">
        <v>820</v>
      </c>
      <c r="AL167" s="254">
        <v>820</v>
      </c>
      <c r="AN167" s="226" t="s">
        <v>421</v>
      </c>
      <c r="AO167" s="253">
        <v>13</v>
      </c>
    </row>
    <row r="168" ht="14.25" customHeight="1" spans="1:41" x14ac:dyDescent="0.25">
      <c r="A168" s="247" t="s">
        <v>253</v>
      </c>
      <c r="B168" s="248">
        <v>1</v>
      </c>
      <c r="C168" s="254">
        <v>827</v>
      </c>
      <c r="D168" s="254">
        <v>827</v>
      </c>
      <c r="E168" s="254">
        <v>826</v>
      </c>
      <c r="F168" s="254">
        <v>826</v>
      </c>
      <c r="G168" s="254">
        <v>826</v>
      </c>
      <c r="H168" s="254">
        <v>826</v>
      </c>
      <c r="I168" s="254">
        <v>826</v>
      </c>
      <c r="J168" s="254">
        <v>825</v>
      </c>
      <c r="K168" s="254">
        <v>825</v>
      </c>
      <c r="L168" s="254">
        <v>824</v>
      </c>
      <c r="M168" s="254">
        <v>824</v>
      </c>
      <c r="N168" s="254">
        <v>823</v>
      </c>
      <c r="O168" s="254">
        <v>823</v>
      </c>
      <c r="P168" s="254">
        <v>822</v>
      </c>
      <c r="Q168" s="254">
        <v>822</v>
      </c>
      <c r="R168" s="254">
        <v>821</v>
      </c>
      <c r="S168" s="254">
        <v>820</v>
      </c>
      <c r="T168" s="254">
        <v>820</v>
      </c>
      <c r="U168" s="254">
        <v>819</v>
      </c>
      <c r="V168" s="254">
        <v>818</v>
      </c>
      <c r="W168" s="254">
        <v>818</v>
      </c>
      <c r="X168" s="254">
        <v>817</v>
      </c>
      <c r="Y168" s="254">
        <v>816</v>
      </c>
      <c r="Z168" s="254">
        <v>816</v>
      </c>
      <c r="AA168" s="254">
        <v>815</v>
      </c>
      <c r="AB168" s="254">
        <v>815</v>
      </c>
      <c r="AC168" s="254">
        <v>814</v>
      </c>
      <c r="AD168" s="254">
        <v>814</v>
      </c>
      <c r="AE168" s="254">
        <v>813</v>
      </c>
      <c r="AF168" s="254">
        <v>813</v>
      </c>
      <c r="AG168" s="254">
        <v>813</v>
      </c>
      <c r="AH168" s="254">
        <v>812</v>
      </c>
      <c r="AI168" s="254">
        <v>812</v>
      </c>
      <c r="AJ168" s="254">
        <v>812</v>
      </c>
      <c r="AK168" s="254">
        <v>812</v>
      </c>
      <c r="AL168" s="254">
        <v>812</v>
      </c>
      <c r="AN168" s="226" t="s">
        <v>422</v>
      </c>
      <c r="AO168" s="253">
        <v>13</v>
      </c>
    </row>
    <row r="169" ht="14.25" customHeight="1" spans="1:41" x14ac:dyDescent="0.25">
      <c r="A169" s="247" t="s">
        <v>253</v>
      </c>
      <c r="B169" s="248">
        <v>2</v>
      </c>
      <c r="C169" s="254">
        <v>834</v>
      </c>
      <c r="D169" s="254">
        <v>834</v>
      </c>
      <c r="E169" s="254">
        <v>834</v>
      </c>
      <c r="F169" s="254">
        <v>833</v>
      </c>
      <c r="G169" s="254">
        <v>833</v>
      </c>
      <c r="H169" s="254">
        <v>833</v>
      </c>
      <c r="I169" s="254">
        <v>832</v>
      </c>
      <c r="J169" s="254">
        <v>831</v>
      </c>
      <c r="K169" s="254">
        <v>830</v>
      </c>
      <c r="L169" s="254">
        <v>830</v>
      </c>
      <c r="M169" s="254">
        <v>829</v>
      </c>
      <c r="N169" s="254">
        <v>828</v>
      </c>
      <c r="O169" s="254">
        <v>826</v>
      </c>
      <c r="P169" s="254">
        <v>825</v>
      </c>
      <c r="Q169" s="254">
        <v>824</v>
      </c>
      <c r="R169" s="254">
        <v>823</v>
      </c>
      <c r="S169" s="254">
        <v>822</v>
      </c>
      <c r="T169" s="254">
        <v>820</v>
      </c>
      <c r="U169" s="254">
        <v>819</v>
      </c>
      <c r="V169" s="254">
        <v>818</v>
      </c>
      <c r="W169" s="254">
        <v>816</v>
      </c>
      <c r="X169" s="254">
        <v>815</v>
      </c>
      <c r="Y169" s="254">
        <v>814</v>
      </c>
      <c r="Z169" s="254">
        <v>812</v>
      </c>
      <c r="AA169" s="254">
        <v>811</v>
      </c>
      <c r="AB169" s="254">
        <v>810</v>
      </c>
      <c r="AC169" s="254">
        <v>809</v>
      </c>
      <c r="AD169" s="254">
        <v>808</v>
      </c>
      <c r="AE169" s="254">
        <v>807</v>
      </c>
      <c r="AF169" s="254">
        <v>806</v>
      </c>
      <c r="AG169" s="254">
        <v>806</v>
      </c>
      <c r="AH169" s="254">
        <v>805</v>
      </c>
      <c r="AI169" s="254">
        <v>805</v>
      </c>
      <c r="AJ169" s="254">
        <v>804</v>
      </c>
      <c r="AK169" s="254">
        <v>804</v>
      </c>
      <c r="AL169" s="254">
        <v>804</v>
      </c>
      <c r="AN169" s="226" t="s">
        <v>423</v>
      </c>
      <c r="AO169" s="253">
        <v>13</v>
      </c>
    </row>
    <row r="170" ht="14.25" customHeight="1" spans="1:41" x14ac:dyDescent="0.25">
      <c r="A170" s="247" t="s">
        <v>253</v>
      </c>
      <c r="B170" s="248">
        <v>3</v>
      </c>
      <c r="C170" s="254">
        <v>841</v>
      </c>
      <c r="D170" s="254">
        <v>841</v>
      </c>
      <c r="E170" s="254">
        <v>841</v>
      </c>
      <c r="F170" s="254">
        <v>840</v>
      </c>
      <c r="G170" s="254">
        <v>840</v>
      </c>
      <c r="H170" s="254">
        <v>839</v>
      </c>
      <c r="I170" s="254">
        <v>838</v>
      </c>
      <c r="J170" s="254">
        <v>837</v>
      </c>
      <c r="K170" s="254">
        <v>836</v>
      </c>
      <c r="L170" s="254">
        <v>835</v>
      </c>
      <c r="M170" s="254">
        <v>833</v>
      </c>
      <c r="N170" s="254">
        <v>832</v>
      </c>
      <c r="O170" s="254">
        <v>830</v>
      </c>
      <c r="P170" s="254">
        <v>828</v>
      </c>
      <c r="Q170" s="254">
        <v>826</v>
      </c>
      <c r="R170" s="254">
        <v>824</v>
      </c>
      <c r="S170" s="254">
        <v>823</v>
      </c>
      <c r="T170" s="254">
        <v>821</v>
      </c>
      <c r="U170" s="254">
        <v>819</v>
      </c>
      <c r="V170" s="254">
        <v>817</v>
      </c>
      <c r="W170" s="254">
        <v>815</v>
      </c>
      <c r="X170" s="254">
        <v>813</v>
      </c>
      <c r="Y170" s="254">
        <v>811</v>
      </c>
      <c r="Z170" s="254">
        <v>809</v>
      </c>
      <c r="AA170" s="254">
        <v>807</v>
      </c>
      <c r="AB170" s="254">
        <v>806</v>
      </c>
      <c r="AC170" s="254">
        <v>804</v>
      </c>
      <c r="AD170" s="254">
        <v>803</v>
      </c>
      <c r="AE170" s="254">
        <v>801</v>
      </c>
      <c r="AF170" s="254">
        <v>800</v>
      </c>
      <c r="AG170" s="254">
        <v>799</v>
      </c>
      <c r="AH170" s="254">
        <v>798</v>
      </c>
      <c r="AI170" s="254">
        <v>797</v>
      </c>
      <c r="AJ170" s="254">
        <v>797</v>
      </c>
      <c r="AK170" s="254">
        <v>796</v>
      </c>
      <c r="AL170" s="254">
        <v>796</v>
      </c>
      <c r="AN170" s="226" t="s">
        <v>424</v>
      </c>
      <c r="AO170" s="253">
        <v>13</v>
      </c>
    </row>
    <row r="171" ht="14.25" customHeight="1" spans="1:41" x14ac:dyDescent="0.25">
      <c r="A171" s="247" t="s">
        <v>253</v>
      </c>
      <c r="B171" s="248">
        <v>4</v>
      </c>
      <c r="C171" s="254">
        <v>848</v>
      </c>
      <c r="D171" s="254">
        <v>848</v>
      </c>
      <c r="E171" s="254">
        <v>848</v>
      </c>
      <c r="F171" s="254">
        <v>847</v>
      </c>
      <c r="G171" s="254">
        <v>846</v>
      </c>
      <c r="H171" s="254">
        <v>845</v>
      </c>
      <c r="I171" s="254">
        <v>844</v>
      </c>
      <c r="J171" s="254">
        <v>843</v>
      </c>
      <c r="K171" s="254">
        <v>841</v>
      </c>
      <c r="L171" s="254">
        <v>839</v>
      </c>
      <c r="M171" s="254">
        <v>837</v>
      </c>
      <c r="N171" s="254">
        <v>835</v>
      </c>
      <c r="O171" s="254">
        <v>833</v>
      </c>
      <c r="P171" s="254">
        <v>831</v>
      </c>
      <c r="Q171" s="254">
        <v>828</v>
      </c>
      <c r="R171" s="254">
        <v>826</v>
      </c>
      <c r="S171" s="254">
        <v>823</v>
      </c>
      <c r="T171" s="254">
        <v>821</v>
      </c>
      <c r="U171" s="254">
        <v>818</v>
      </c>
      <c r="V171" s="254">
        <v>816</v>
      </c>
      <c r="W171" s="254">
        <v>813</v>
      </c>
      <c r="X171" s="254">
        <v>810</v>
      </c>
      <c r="Y171" s="254">
        <v>808</v>
      </c>
      <c r="Z171" s="254">
        <v>805</v>
      </c>
      <c r="AA171" s="254">
        <v>803</v>
      </c>
      <c r="AB171" s="254">
        <v>801</v>
      </c>
      <c r="AC171" s="254">
        <v>799</v>
      </c>
      <c r="AD171" s="254">
        <v>797</v>
      </c>
      <c r="AE171" s="254">
        <v>795</v>
      </c>
      <c r="AF171" s="254">
        <v>793</v>
      </c>
      <c r="AG171" s="254">
        <v>792</v>
      </c>
      <c r="AH171" s="254">
        <v>791</v>
      </c>
      <c r="AI171" s="254">
        <v>790</v>
      </c>
      <c r="AJ171" s="254">
        <v>789</v>
      </c>
      <c r="AK171" s="254">
        <v>788</v>
      </c>
      <c r="AL171" s="254">
        <v>788</v>
      </c>
      <c r="AN171" s="226" t="s">
        <v>425</v>
      </c>
      <c r="AO171" s="253">
        <v>11</v>
      </c>
    </row>
    <row r="172" ht="14.25" customHeight="1" spans="1:41" x14ac:dyDescent="0.25">
      <c r="A172" s="247" t="s">
        <v>253</v>
      </c>
      <c r="B172" s="248">
        <v>5</v>
      </c>
      <c r="C172" s="254">
        <v>855</v>
      </c>
      <c r="D172" s="254">
        <v>855</v>
      </c>
      <c r="E172" s="254">
        <v>854</v>
      </c>
      <c r="F172" s="254">
        <v>854</v>
      </c>
      <c r="G172" s="254">
        <v>853</v>
      </c>
      <c r="H172" s="254">
        <v>851</v>
      </c>
      <c r="I172" s="254">
        <v>850</v>
      </c>
      <c r="J172" s="254">
        <v>848</v>
      </c>
      <c r="K172" s="254">
        <v>846</v>
      </c>
      <c r="L172" s="254">
        <v>844</v>
      </c>
      <c r="M172" s="254">
        <v>842</v>
      </c>
      <c r="N172" s="254">
        <v>839</v>
      </c>
      <c r="O172" s="254">
        <v>836</v>
      </c>
      <c r="P172" s="254">
        <v>834</v>
      </c>
      <c r="Q172" s="254">
        <v>831</v>
      </c>
      <c r="R172" s="254">
        <v>828</v>
      </c>
      <c r="S172" s="254">
        <v>824</v>
      </c>
      <c r="T172" s="254">
        <v>821</v>
      </c>
      <c r="U172" s="254">
        <v>818</v>
      </c>
      <c r="V172" s="254">
        <v>815</v>
      </c>
      <c r="W172" s="254">
        <v>811</v>
      </c>
      <c r="X172" s="254">
        <v>808</v>
      </c>
      <c r="Y172" s="254">
        <v>805</v>
      </c>
      <c r="Z172" s="254">
        <v>802</v>
      </c>
      <c r="AA172" s="254">
        <v>799</v>
      </c>
      <c r="AB172" s="254">
        <v>796</v>
      </c>
      <c r="AC172" s="254">
        <v>793</v>
      </c>
      <c r="AD172" s="254">
        <v>791</v>
      </c>
      <c r="AE172" s="254">
        <v>789</v>
      </c>
      <c r="AF172" s="254">
        <v>787</v>
      </c>
      <c r="AG172" s="254">
        <v>785</v>
      </c>
      <c r="AH172" s="254">
        <v>783</v>
      </c>
      <c r="AI172" s="254">
        <v>782</v>
      </c>
      <c r="AJ172" s="254">
        <v>781</v>
      </c>
      <c r="AK172" s="254">
        <v>780</v>
      </c>
      <c r="AL172" s="254">
        <v>780</v>
      </c>
      <c r="AN172" s="226" t="s">
        <v>426</v>
      </c>
      <c r="AO172" s="253">
        <v>11</v>
      </c>
    </row>
    <row r="173" ht="14.25" customHeight="1" spans="1:41" x14ac:dyDescent="0.25">
      <c r="A173" s="247" t="s">
        <v>253</v>
      </c>
      <c r="B173" s="248">
        <v>6</v>
      </c>
      <c r="C173" s="254">
        <v>861</v>
      </c>
      <c r="D173" s="254">
        <v>861</v>
      </c>
      <c r="E173" s="254">
        <v>861</v>
      </c>
      <c r="F173" s="254">
        <v>860</v>
      </c>
      <c r="G173" s="254">
        <v>859</v>
      </c>
      <c r="H173" s="254">
        <v>857</v>
      </c>
      <c r="I173" s="254">
        <v>856</v>
      </c>
      <c r="J173" s="254">
        <v>854</v>
      </c>
      <c r="K173" s="254">
        <v>851</v>
      </c>
      <c r="L173" s="254">
        <v>849</v>
      </c>
      <c r="M173" s="254">
        <v>846</v>
      </c>
      <c r="N173" s="254">
        <v>843</v>
      </c>
      <c r="O173" s="254">
        <v>840</v>
      </c>
      <c r="P173" s="254">
        <v>836</v>
      </c>
      <c r="Q173" s="254">
        <v>833</v>
      </c>
      <c r="R173" s="254">
        <v>829</v>
      </c>
      <c r="S173" s="254">
        <v>825</v>
      </c>
      <c r="T173" s="254">
        <v>821</v>
      </c>
      <c r="U173" s="254">
        <v>817</v>
      </c>
      <c r="V173" s="254">
        <v>813</v>
      </c>
      <c r="W173" s="254">
        <v>810</v>
      </c>
      <c r="X173" s="254">
        <v>806</v>
      </c>
      <c r="Y173" s="254">
        <v>802</v>
      </c>
      <c r="Z173" s="254">
        <v>798</v>
      </c>
      <c r="AA173" s="254">
        <v>795</v>
      </c>
      <c r="AB173" s="254">
        <v>791</v>
      </c>
      <c r="AC173" s="254">
        <v>788</v>
      </c>
      <c r="AD173" s="254">
        <v>785</v>
      </c>
      <c r="AE173" s="254">
        <v>782</v>
      </c>
      <c r="AF173" s="254">
        <v>780</v>
      </c>
      <c r="AG173" s="254">
        <v>778</v>
      </c>
      <c r="AH173" s="254">
        <v>776</v>
      </c>
      <c r="AI173" s="254">
        <v>774</v>
      </c>
      <c r="AJ173" s="254">
        <v>773</v>
      </c>
      <c r="AK173" s="254">
        <v>772</v>
      </c>
      <c r="AL173" s="254">
        <v>772</v>
      </c>
      <c r="AN173" s="226" t="s">
        <v>427</v>
      </c>
      <c r="AO173" s="253">
        <v>10</v>
      </c>
    </row>
    <row r="174" ht="14.25" customHeight="1" spans="1:41" x14ac:dyDescent="0.25">
      <c r="A174" s="247" t="s">
        <v>253</v>
      </c>
      <c r="B174" s="248">
        <v>7</v>
      </c>
      <c r="C174" s="254">
        <v>868</v>
      </c>
      <c r="D174" s="254">
        <v>868</v>
      </c>
      <c r="E174" s="254">
        <v>867</v>
      </c>
      <c r="F174" s="254">
        <v>866</v>
      </c>
      <c r="G174" s="254">
        <v>865</v>
      </c>
      <c r="H174" s="254">
        <v>863</v>
      </c>
      <c r="I174" s="254">
        <v>861</v>
      </c>
      <c r="J174" s="254">
        <v>859</v>
      </c>
      <c r="K174" s="254">
        <v>856</v>
      </c>
      <c r="L174" s="254">
        <v>853</v>
      </c>
      <c r="M174" s="254">
        <v>850</v>
      </c>
      <c r="N174" s="254">
        <v>846</v>
      </c>
      <c r="O174" s="254">
        <v>843</v>
      </c>
      <c r="P174" s="254">
        <v>839</v>
      </c>
      <c r="Q174" s="254">
        <v>835</v>
      </c>
      <c r="R174" s="254">
        <v>830</v>
      </c>
      <c r="S174" s="254">
        <v>826</v>
      </c>
      <c r="T174" s="254">
        <v>821</v>
      </c>
      <c r="U174" s="254">
        <v>817</v>
      </c>
      <c r="V174" s="254">
        <v>812</v>
      </c>
      <c r="W174" s="254">
        <v>808</v>
      </c>
      <c r="X174" s="254">
        <v>803</v>
      </c>
      <c r="Y174" s="254">
        <v>799</v>
      </c>
      <c r="Z174" s="254">
        <v>794</v>
      </c>
      <c r="AA174" s="254">
        <v>790</v>
      </c>
      <c r="AB174" s="254">
        <v>786</v>
      </c>
      <c r="AC174" s="254">
        <v>783</v>
      </c>
      <c r="AD174" s="254">
        <v>779</v>
      </c>
      <c r="AE174" s="254">
        <v>776</v>
      </c>
      <c r="AF174" s="254">
        <v>773</v>
      </c>
      <c r="AG174" s="254">
        <v>770</v>
      </c>
      <c r="AH174" s="254">
        <v>768</v>
      </c>
      <c r="AI174" s="254">
        <v>766</v>
      </c>
      <c r="AJ174" s="254">
        <v>765</v>
      </c>
      <c r="AK174" s="254">
        <v>764</v>
      </c>
      <c r="AL174" s="254">
        <v>763</v>
      </c>
      <c r="AN174" s="226" t="s">
        <v>428</v>
      </c>
      <c r="AO174" s="253">
        <v>1</v>
      </c>
    </row>
    <row r="175" ht="14.25" customHeight="1" spans="1:41" x14ac:dyDescent="0.25">
      <c r="A175" s="247" t="s">
        <v>253</v>
      </c>
      <c r="B175" s="248">
        <v>8</v>
      </c>
      <c r="C175" s="254">
        <v>874</v>
      </c>
      <c r="D175" s="254">
        <v>874</v>
      </c>
      <c r="E175" s="254">
        <v>873</v>
      </c>
      <c r="F175" s="254">
        <v>872</v>
      </c>
      <c r="G175" s="254">
        <v>871</v>
      </c>
      <c r="H175" s="254">
        <v>869</v>
      </c>
      <c r="I175" s="254">
        <v>867</v>
      </c>
      <c r="J175" s="254">
        <v>864</v>
      </c>
      <c r="K175" s="254">
        <v>861</v>
      </c>
      <c r="L175" s="254">
        <v>857</v>
      </c>
      <c r="M175" s="254">
        <v>854</v>
      </c>
      <c r="N175" s="254">
        <v>850</v>
      </c>
      <c r="O175" s="254">
        <v>845</v>
      </c>
      <c r="P175" s="254">
        <v>841</v>
      </c>
      <c r="Q175" s="254">
        <v>836</v>
      </c>
      <c r="R175" s="254">
        <v>831</v>
      </c>
      <c r="S175" s="254">
        <v>826</v>
      </c>
      <c r="T175" s="254">
        <v>821</v>
      </c>
      <c r="U175" s="254">
        <v>816</v>
      </c>
      <c r="V175" s="254">
        <v>811</v>
      </c>
      <c r="W175" s="254">
        <v>806</v>
      </c>
      <c r="X175" s="254">
        <v>800</v>
      </c>
      <c r="Y175" s="254">
        <v>795</v>
      </c>
      <c r="Z175" s="254">
        <v>791</v>
      </c>
      <c r="AA175" s="254">
        <v>786</v>
      </c>
      <c r="AB175" s="254">
        <v>781</v>
      </c>
      <c r="AC175" s="254">
        <v>777</v>
      </c>
      <c r="AD175" s="254">
        <v>773</v>
      </c>
      <c r="AE175" s="254">
        <v>769</v>
      </c>
      <c r="AF175" s="254">
        <v>766</v>
      </c>
      <c r="AG175" s="254">
        <v>763</v>
      </c>
      <c r="AH175" s="254">
        <v>761</v>
      </c>
      <c r="AI175" s="254">
        <v>758</v>
      </c>
      <c r="AJ175" s="254">
        <v>757</v>
      </c>
      <c r="AK175" s="254">
        <v>756</v>
      </c>
      <c r="AL175" s="254">
        <v>755</v>
      </c>
      <c r="AN175" s="226" t="s">
        <v>429</v>
      </c>
      <c r="AO175" s="253" t="s">
        <v>255</v>
      </c>
    </row>
    <row r="176" ht="14.25" customHeight="1" spans="1:41" x14ac:dyDescent="0.25">
      <c r="A176" s="247" t="s">
        <v>253</v>
      </c>
      <c r="B176" s="248">
        <v>9</v>
      </c>
      <c r="C176" s="254">
        <v>880</v>
      </c>
      <c r="D176" s="254">
        <v>880</v>
      </c>
      <c r="E176" s="254">
        <v>879</v>
      </c>
      <c r="F176" s="254">
        <v>878</v>
      </c>
      <c r="G176" s="254">
        <v>877</v>
      </c>
      <c r="H176" s="254">
        <v>874</v>
      </c>
      <c r="I176" s="254">
        <v>872</v>
      </c>
      <c r="J176" s="254">
        <v>869</v>
      </c>
      <c r="K176" s="254">
        <v>866</v>
      </c>
      <c r="L176" s="254">
        <v>862</v>
      </c>
      <c r="M176" s="254">
        <v>858</v>
      </c>
      <c r="N176" s="254">
        <v>853</v>
      </c>
      <c r="O176" s="254">
        <v>848</v>
      </c>
      <c r="P176" s="254">
        <v>843</v>
      </c>
      <c r="Q176" s="254">
        <v>838</v>
      </c>
      <c r="R176" s="254">
        <v>833</v>
      </c>
      <c r="S176" s="254">
        <v>827</v>
      </c>
      <c r="T176" s="254">
        <v>821</v>
      </c>
      <c r="U176" s="254">
        <v>815</v>
      </c>
      <c r="V176" s="254">
        <v>809</v>
      </c>
      <c r="W176" s="254">
        <v>804</v>
      </c>
      <c r="X176" s="254">
        <v>798</v>
      </c>
      <c r="Y176" s="254">
        <v>792</v>
      </c>
      <c r="Z176" s="254">
        <v>787</v>
      </c>
      <c r="AA176" s="254">
        <v>781</v>
      </c>
      <c r="AB176" s="254">
        <v>776</v>
      </c>
      <c r="AC176" s="254">
        <v>771</v>
      </c>
      <c r="AD176" s="254">
        <v>767</v>
      </c>
      <c r="AE176" s="254">
        <v>763</v>
      </c>
      <c r="AF176" s="254">
        <v>759</v>
      </c>
      <c r="AG176" s="254">
        <v>756</v>
      </c>
      <c r="AH176" s="254">
        <v>753</v>
      </c>
      <c r="AI176" s="254">
        <v>750</v>
      </c>
      <c r="AJ176" s="254">
        <v>749</v>
      </c>
      <c r="AK176" s="254">
        <v>747</v>
      </c>
      <c r="AL176" s="254">
        <v>747</v>
      </c>
      <c r="AN176" s="226" t="s">
        <v>430</v>
      </c>
      <c r="AO176" s="253">
        <v>2</v>
      </c>
    </row>
    <row r="177" ht="14.25" customHeight="1" spans="1:41" x14ac:dyDescent="0.25">
      <c r="A177" s="247" t="s">
        <v>253</v>
      </c>
      <c r="B177" s="248">
        <v>10</v>
      </c>
      <c r="C177" s="254">
        <v>886</v>
      </c>
      <c r="D177" s="254">
        <v>886</v>
      </c>
      <c r="E177" s="254">
        <v>885</v>
      </c>
      <c r="F177" s="254">
        <v>884</v>
      </c>
      <c r="G177" s="254">
        <v>882</v>
      </c>
      <c r="H177" s="254">
        <v>880</v>
      </c>
      <c r="I177" s="254">
        <v>877</v>
      </c>
      <c r="J177" s="254">
        <v>874</v>
      </c>
      <c r="K177" s="254">
        <v>870</v>
      </c>
      <c r="L177" s="254">
        <v>866</v>
      </c>
      <c r="M177" s="254">
        <v>861</v>
      </c>
      <c r="N177" s="254">
        <v>856</v>
      </c>
      <c r="O177" s="254">
        <v>851</v>
      </c>
      <c r="P177" s="254">
        <v>845</v>
      </c>
      <c r="Q177" s="254">
        <v>840</v>
      </c>
      <c r="R177" s="254">
        <v>834</v>
      </c>
      <c r="S177" s="254">
        <v>827</v>
      </c>
      <c r="T177" s="254">
        <v>821</v>
      </c>
      <c r="U177" s="254">
        <v>815</v>
      </c>
      <c r="V177" s="254">
        <v>808</v>
      </c>
      <c r="W177" s="254">
        <v>802</v>
      </c>
      <c r="X177" s="254">
        <v>795</v>
      </c>
      <c r="Y177" s="254">
        <v>789</v>
      </c>
      <c r="Z177" s="254">
        <v>783</v>
      </c>
      <c r="AA177" s="254">
        <v>777</v>
      </c>
      <c r="AB177" s="254">
        <v>771</v>
      </c>
      <c r="AC177" s="254">
        <v>766</v>
      </c>
      <c r="AD177" s="254">
        <v>761</v>
      </c>
      <c r="AE177" s="254">
        <v>756</v>
      </c>
      <c r="AF177" s="254">
        <v>752</v>
      </c>
      <c r="AG177" s="254">
        <v>748</v>
      </c>
      <c r="AH177" s="254">
        <v>745</v>
      </c>
      <c r="AI177" s="254">
        <v>742</v>
      </c>
      <c r="AJ177" s="254">
        <v>740</v>
      </c>
      <c r="AK177" s="254">
        <v>739</v>
      </c>
      <c r="AL177" s="254">
        <v>738</v>
      </c>
      <c r="AN177" s="226" t="s">
        <v>431</v>
      </c>
      <c r="AO177" s="253">
        <v>1</v>
      </c>
    </row>
    <row r="178" ht="14.25" customHeight="1" spans="1:41" x14ac:dyDescent="0.25">
      <c r="A178" s="247" t="s">
        <v>253</v>
      </c>
      <c r="B178" s="248">
        <v>11</v>
      </c>
      <c r="C178" s="254">
        <v>892</v>
      </c>
      <c r="D178" s="254">
        <v>892</v>
      </c>
      <c r="E178" s="254">
        <v>891</v>
      </c>
      <c r="F178" s="254">
        <v>889</v>
      </c>
      <c r="G178" s="254">
        <v>888</v>
      </c>
      <c r="H178" s="254">
        <v>885</v>
      </c>
      <c r="I178" s="254">
        <v>882</v>
      </c>
      <c r="J178" s="254">
        <v>878</v>
      </c>
      <c r="K178" s="254">
        <v>874</v>
      </c>
      <c r="L178" s="254">
        <v>870</v>
      </c>
      <c r="M178" s="254">
        <v>865</v>
      </c>
      <c r="N178" s="254">
        <v>859</v>
      </c>
      <c r="O178" s="254">
        <v>854</v>
      </c>
      <c r="P178" s="254">
        <v>847</v>
      </c>
      <c r="Q178" s="254">
        <v>841</v>
      </c>
      <c r="R178" s="254">
        <v>835</v>
      </c>
      <c r="S178" s="254">
        <v>828</v>
      </c>
      <c r="T178" s="254">
        <v>821</v>
      </c>
      <c r="U178" s="254">
        <v>814</v>
      </c>
      <c r="V178" s="254">
        <v>807</v>
      </c>
      <c r="W178" s="254">
        <v>799</v>
      </c>
      <c r="X178" s="254">
        <v>792</v>
      </c>
      <c r="Y178" s="254">
        <v>785</v>
      </c>
      <c r="Z178" s="254">
        <v>779</v>
      </c>
      <c r="AA178" s="254">
        <v>772</v>
      </c>
      <c r="AB178" s="254">
        <v>766</v>
      </c>
      <c r="AC178" s="254">
        <v>760</v>
      </c>
      <c r="AD178" s="254">
        <v>755</v>
      </c>
      <c r="AE178" s="254">
        <v>749</v>
      </c>
      <c r="AF178" s="254">
        <v>745</v>
      </c>
      <c r="AG178" s="254">
        <v>741</v>
      </c>
      <c r="AH178" s="254">
        <v>737</v>
      </c>
      <c r="AI178" s="254">
        <v>734</v>
      </c>
      <c r="AJ178" s="254">
        <v>732</v>
      </c>
      <c r="AK178" s="254">
        <v>731</v>
      </c>
      <c r="AL178" s="254">
        <v>730</v>
      </c>
      <c r="AN178" s="226" t="s">
        <v>432</v>
      </c>
      <c r="AO178" s="253">
        <v>14</v>
      </c>
    </row>
    <row r="179" ht="14.25" customHeight="1" spans="1:41" x14ac:dyDescent="0.25">
      <c r="A179" s="247" t="s">
        <v>253</v>
      </c>
      <c r="B179" s="248">
        <v>12</v>
      </c>
      <c r="C179" s="254">
        <v>898</v>
      </c>
      <c r="D179" s="254">
        <v>897</v>
      </c>
      <c r="E179" s="254">
        <v>896</v>
      </c>
      <c r="F179" s="254">
        <v>895</v>
      </c>
      <c r="G179" s="254">
        <v>893</v>
      </c>
      <c r="H179" s="254">
        <v>890</v>
      </c>
      <c r="I179" s="254">
        <v>887</v>
      </c>
      <c r="J179" s="254">
        <v>883</v>
      </c>
      <c r="K179" s="254">
        <v>878</v>
      </c>
      <c r="L179" s="254">
        <v>873</v>
      </c>
      <c r="M179" s="254">
        <v>868</v>
      </c>
      <c r="N179" s="254">
        <v>862</v>
      </c>
      <c r="O179" s="254">
        <v>856</v>
      </c>
      <c r="P179" s="254">
        <v>849</v>
      </c>
      <c r="Q179" s="254">
        <v>843</v>
      </c>
      <c r="R179" s="254">
        <v>835</v>
      </c>
      <c r="S179" s="254">
        <v>828</v>
      </c>
      <c r="T179" s="254">
        <v>820</v>
      </c>
      <c r="U179" s="254">
        <v>813</v>
      </c>
      <c r="V179" s="254">
        <v>805</v>
      </c>
      <c r="W179" s="254">
        <v>797</v>
      </c>
      <c r="X179" s="254">
        <v>790</v>
      </c>
      <c r="Y179" s="254">
        <v>782</v>
      </c>
      <c r="Z179" s="254">
        <v>775</v>
      </c>
      <c r="AA179" s="254">
        <v>768</v>
      </c>
      <c r="AB179" s="254">
        <v>761</v>
      </c>
      <c r="AC179" s="254">
        <v>754</v>
      </c>
      <c r="AD179" s="254">
        <v>748</v>
      </c>
      <c r="AE179" s="254">
        <v>743</v>
      </c>
      <c r="AF179" s="254">
        <v>738</v>
      </c>
      <c r="AG179" s="254">
        <v>733</v>
      </c>
      <c r="AH179" s="254">
        <v>730</v>
      </c>
      <c r="AI179" s="254">
        <v>726</v>
      </c>
      <c r="AJ179" s="254">
        <v>724</v>
      </c>
      <c r="AK179" s="254">
        <v>722</v>
      </c>
      <c r="AL179" s="254">
        <v>721</v>
      </c>
      <c r="AN179" s="226" t="s">
        <v>433</v>
      </c>
      <c r="AO179" s="253">
        <v>1</v>
      </c>
    </row>
    <row r="180" ht="14.25" customHeight="1" spans="1:41" x14ac:dyDescent="0.25">
      <c r="A180" s="247" t="s">
        <v>253</v>
      </c>
      <c r="B180" s="248">
        <v>13</v>
      </c>
      <c r="C180" s="254">
        <v>903</v>
      </c>
      <c r="D180" s="254">
        <v>903</v>
      </c>
      <c r="E180" s="254">
        <v>902</v>
      </c>
      <c r="F180" s="254">
        <v>900</v>
      </c>
      <c r="G180" s="254">
        <v>898</v>
      </c>
      <c r="H180" s="254">
        <v>895</v>
      </c>
      <c r="I180" s="254">
        <v>891</v>
      </c>
      <c r="J180" s="254">
        <v>887</v>
      </c>
      <c r="K180" s="254">
        <v>882</v>
      </c>
      <c r="L180" s="254">
        <v>877</v>
      </c>
      <c r="M180" s="254">
        <v>871</v>
      </c>
      <c r="N180" s="254">
        <v>865</v>
      </c>
      <c r="O180" s="254">
        <v>858</v>
      </c>
      <c r="P180" s="254">
        <v>851</v>
      </c>
      <c r="Q180" s="254">
        <v>844</v>
      </c>
      <c r="R180" s="254">
        <v>836</v>
      </c>
      <c r="S180" s="254">
        <v>828</v>
      </c>
      <c r="T180" s="254">
        <v>820</v>
      </c>
      <c r="U180" s="254">
        <v>812</v>
      </c>
      <c r="V180" s="254">
        <v>803</v>
      </c>
      <c r="W180" s="254">
        <v>795</v>
      </c>
      <c r="X180" s="254">
        <v>787</v>
      </c>
      <c r="Y180" s="254">
        <v>779</v>
      </c>
      <c r="Z180" s="254">
        <v>771</v>
      </c>
      <c r="AA180" s="254">
        <v>763</v>
      </c>
      <c r="AB180" s="254">
        <v>756</v>
      </c>
      <c r="AC180" s="254">
        <v>749</v>
      </c>
      <c r="AD180" s="254">
        <v>742</v>
      </c>
      <c r="AE180" s="254">
        <v>736</v>
      </c>
      <c r="AF180" s="254">
        <v>731</v>
      </c>
      <c r="AG180" s="254">
        <v>726</v>
      </c>
      <c r="AH180" s="254">
        <v>722</v>
      </c>
      <c r="AI180" s="254">
        <v>718</v>
      </c>
      <c r="AJ180" s="254">
        <v>716</v>
      </c>
      <c r="AK180" s="254">
        <v>714</v>
      </c>
      <c r="AL180" s="254">
        <v>713</v>
      </c>
      <c r="AN180" s="226" t="s">
        <v>434</v>
      </c>
      <c r="AO180" s="253" t="s">
        <v>291</v>
      </c>
    </row>
    <row r="181" ht="14.25" customHeight="1" spans="1:41" x14ac:dyDescent="0.25">
      <c r="A181" s="247" t="s">
        <v>253</v>
      </c>
      <c r="B181" s="248">
        <v>14</v>
      </c>
      <c r="C181" s="254">
        <v>908</v>
      </c>
      <c r="D181" s="254">
        <v>908</v>
      </c>
      <c r="E181" s="254">
        <v>907</v>
      </c>
      <c r="F181" s="254">
        <v>905</v>
      </c>
      <c r="G181" s="254">
        <v>903</v>
      </c>
      <c r="H181" s="254">
        <v>899</v>
      </c>
      <c r="I181" s="254">
        <v>896</v>
      </c>
      <c r="J181" s="254">
        <v>891</v>
      </c>
      <c r="K181" s="254">
        <v>886</v>
      </c>
      <c r="L181" s="254">
        <v>880</v>
      </c>
      <c r="M181" s="254">
        <v>874</v>
      </c>
      <c r="N181" s="254">
        <v>868</v>
      </c>
      <c r="O181" s="254">
        <v>861</v>
      </c>
      <c r="P181" s="254">
        <v>853</v>
      </c>
      <c r="Q181" s="254">
        <v>845</v>
      </c>
      <c r="R181" s="254">
        <v>837</v>
      </c>
      <c r="S181" s="254">
        <v>828</v>
      </c>
      <c r="T181" s="254">
        <v>820</v>
      </c>
      <c r="U181" s="254">
        <v>811</v>
      </c>
      <c r="V181" s="254">
        <v>802</v>
      </c>
      <c r="W181" s="254">
        <v>793</v>
      </c>
      <c r="X181" s="254">
        <v>784</v>
      </c>
      <c r="Y181" s="254">
        <v>775</v>
      </c>
      <c r="Z181" s="254">
        <v>767</v>
      </c>
      <c r="AA181" s="254">
        <v>758</v>
      </c>
      <c r="AB181" s="254">
        <v>750</v>
      </c>
      <c r="AC181" s="254">
        <v>743</v>
      </c>
      <c r="AD181" s="254">
        <v>736</v>
      </c>
      <c r="AE181" s="254">
        <v>729</v>
      </c>
      <c r="AF181" s="254">
        <v>724</v>
      </c>
      <c r="AG181" s="254">
        <v>718</v>
      </c>
      <c r="AH181" s="254">
        <v>714</v>
      </c>
      <c r="AI181" s="254">
        <v>710</v>
      </c>
      <c r="AJ181" s="254">
        <v>708</v>
      </c>
      <c r="AK181" s="254">
        <v>706</v>
      </c>
      <c r="AL181" s="254">
        <v>704</v>
      </c>
      <c r="AN181" s="226" t="s">
        <v>435</v>
      </c>
      <c r="AO181" s="253">
        <v>11</v>
      </c>
    </row>
    <row r="182" ht="14.25" customHeight="1" spans="1:41" x14ac:dyDescent="0.25">
      <c r="A182" s="247" t="s">
        <v>253</v>
      </c>
      <c r="B182" s="248">
        <v>15</v>
      </c>
      <c r="C182" s="254">
        <v>913</v>
      </c>
      <c r="D182" s="254">
        <v>913</v>
      </c>
      <c r="E182" s="254">
        <v>912</v>
      </c>
      <c r="F182" s="254">
        <v>910</v>
      </c>
      <c r="G182" s="254">
        <v>907</v>
      </c>
      <c r="H182" s="254">
        <v>904</v>
      </c>
      <c r="I182" s="254">
        <v>900</v>
      </c>
      <c r="J182" s="254">
        <v>895</v>
      </c>
      <c r="K182" s="254">
        <v>890</v>
      </c>
      <c r="L182" s="254">
        <v>884</v>
      </c>
      <c r="M182" s="254">
        <v>877</v>
      </c>
      <c r="N182" s="254">
        <v>870</v>
      </c>
      <c r="O182" s="254">
        <v>863</v>
      </c>
      <c r="P182" s="254">
        <v>855</v>
      </c>
      <c r="Q182" s="254">
        <v>846</v>
      </c>
      <c r="R182" s="254">
        <v>837</v>
      </c>
      <c r="S182" s="254">
        <v>828</v>
      </c>
      <c r="T182" s="254">
        <v>819</v>
      </c>
      <c r="U182" s="254">
        <v>810</v>
      </c>
      <c r="V182" s="254">
        <v>800</v>
      </c>
      <c r="W182" s="254">
        <v>791</v>
      </c>
      <c r="X182" s="254">
        <v>781</v>
      </c>
      <c r="Y182" s="254">
        <v>772</v>
      </c>
      <c r="Z182" s="254">
        <v>763</v>
      </c>
      <c r="AA182" s="254">
        <v>754</v>
      </c>
      <c r="AB182" s="254">
        <v>745</v>
      </c>
      <c r="AC182" s="254">
        <v>737</v>
      </c>
      <c r="AD182" s="254">
        <v>730</v>
      </c>
      <c r="AE182" s="254">
        <v>723</v>
      </c>
      <c r="AF182" s="254">
        <v>716</v>
      </c>
      <c r="AG182" s="254">
        <v>711</v>
      </c>
      <c r="AH182" s="254">
        <v>706</v>
      </c>
      <c r="AI182" s="254">
        <v>702</v>
      </c>
      <c r="AJ182" s="254">
        <v>699</v>
      </c>
      <c r="AK182" s="254">
        <v>697</v>
      </c>
      <c r="AL182" s="254">
        <v>696</v>
      </c>
      <c r="AN182" s="226" t="s">
        <v>436</v>
      </c>
      <c r="AO182" s="253">
        <v>6</v>
      </c>
    </row>
    <row r="183" ht="14.25" customHeight="1" spans="1:41" x14ac:dyDescent="0.25">
      <c r="A183" s="247" t="s">
        <v>253</v>
      </c>
      <c r="B183" s="248">
        <v>16</v>
      </c>
      <c r="C183" s="254">
        <v>918</v>
      </c>
      <c r="D183" s="254">
        <v>918</v>
      </c>
      <c r="E183" s="254">
        <v>916</v>
      </c>
      <c r="F183" s="254">
        <v>915</v>
      </c>
      <c r="G183" s="254">
        <v>912</v>
      </c>
      <c r="H183" s="254">
        <v>908</v>
      </c>
      <c r="I183" s="254">
        <v>904</v>
      </c>
      <c r="J183" s="254">
        <v>899</v>
      </c>
      <c r="K183" s="254">
        <v>893</v>
      </c>
      <c r="L183" s="254">
        <v>887</v>
      </c>
      <c r="M183" s="254">
        <v>880</v>
      </c>
      <c r="N183" s="254">
        <v>873</v>
      </c>
      <c r="O183" s="254">
        <v>865</v>
      </c>
      <c r="P183" s="254">
        <v>856</v>
      </c>
      <c r="Q183" s="254">
        <v>847</v>
      </c>
      <c r="R183" s="254">
        <v>838</v>
      </c>
      <c r="S183" s="254">
        <v>828</v>
      </c>
      <c r="T183" s="254">
        <v>819</v>
      </c>
      <c r="U183" s="254">
        <v>809</v>
      </c>
      <c r="V183" s="254">
        <v>799</v>
      </c>
      <c r="W183" s="254">
        <v>788</v>
      </c>
      <c r="X183" s="254">
        <v>778</v>
      </c>
      <c r="Y183" s="254">
        <v>768</v>
      </c>
      <c r="Z183" s="254">
        <v>758</v>
      </c>
      <c r="AA183" s="254">
        <v>749</v>
      </c>
      <c r="AB183" s="254">
        <v>740</v>
      </c>
      <c r="AC183" s="254">
        <v>731</v>
      </c>
      <c r="AD183" s="254">
        <v>723</v>
      </c>
      <c r="AE183" s="254">
        <v>716</v>
      </c>
      <c r="AF183" s="254">
        <v>709</v>
      </c>
      <c r="AG183" s="254">
        <v>703</v>
      </c>
      <c r="AH183" s="254">
        <v>699</v>
      </c>
      <c r="AI183" s="254">
        <v>695</v>
      </c>
      <c r="AJ183" s="254">
        <v>691</v>
      </c>
      <c r="AK183" s="254">
        <v>690</v>
      </c>
      <c r="AL183" s="254">
        <v>688</v>
      </c>
      <c r="AN183" s="226" t="s">
        <v>437</v>
      </c>
      <c r="AO183" s="253" t="s">
        <v>269</v>
      </c>
    </row>
    <row r="184" ht="14.25" customHeight="1" spans="1:41" x14ac:dyDescent="0.25">
      <c r="A184" s="247" t="s">
        <v>253</v>
      </c>
      <c r="B184" s="248">
        <v>17</v>
      </c>
      <c r="C184" s="254">
        <v>923</v>
      </c>
      <c r="D184" s="254">
        <v>922</v>
      </c>
      <c r="E184" s="254">
        <v>921</v>
      </c>
      <c r="F184" s="254">
        <v>919</v>
      </c>
      <c r="G184" s="254">
        <v>916</v>
      </c>
      <c r="H184" s="254">
        <v>912</v>
      </c>
      <c r="I184" s="254">
        <v>908</v>
      </c>
      <c r="J184" s="254">
        <v>903</v>
      </c>
      <c r="K184" s="254">
        <v>897</v>
      </c>
      <c r="L184" s="254">
        <v>890</v>
      </c>
      <c r="M184" s="254">
        <v>883</v>
      </c>
      <c r="N184" s="254">
        <v>875</v>
      </c>
      <c r="O184" s="254">
        <v>866</v>
      </c>
      <c r="P184" s="254">
        <v>858</v>
      </c>
      <c r="Q184" s="254">
        <v>848</v>
      </c>
      <c r="R184" s="254">
        <v>839</v>
      </c>
      <c r="S184" s="254">
        <v>828</v>
      </c>
      <c r="T184" s="254">
        <v>818</v>
      </c>
      <c r="U184" s="254">
        <v>807</v>
      </c>
      <c r="V184" s="254">
        <v>797</v>
      </c>
      <c r="W184" s="254">
        <v>786</v>
      </c>
      <c r="X184" s="254">
        <v>775</v>
      </c>
      <c r="Y184" s="254">
        <v>765</v>
      </c>
      <c r="Z184" s="254">
        <v>754</v>
      </c>
      <c r="AA184" s="254">
        <v>744</v>
      </c>
      <c r="AB184" s="254">
        <v>735</v>
      </c>
      <c r="AC184" s="254">
        <v>725</v>
      </c>
      <c r="AD184" s="254">
        <v>717</v>
      </c>
      <c r="AE184" s="254">
        <v>709</v>
      </c>
      <c r="AF184" s="254">
        <v>702</v>
      </c>
      <c r="AG184" s="254">
        <v>696</v>
      </c>
      <c r="AH184" s="254">
        <v>691</v>
      </c>
      <c r="AI184" s="254">
        <v>687</v>
      </c>
      <c r="AJ184" s="254">
        <v>684</v>
      </c>
      <c r="AK184" s="254">
        <v>681</v>
      </c>
      <c r="AL184" s="254">
        <v>680</v>
      </c>
      <c r="AN184" s="226" t="s">
        <v>438</v>
      </c>
      <c r="AO184" s="253">
        <v>13</v>
      </c>
    </row>
    <row r="185" ht="14.25" customHeight="1" spans="1:41" x14ac:dyDescent="0.25">
      <c r="A185" s="247" t="s">
        <v>253</v>
      </c>
      <c r="B185" s="248">
        <v>18</v>
      </c>
      <c r="C185" s="254">
        <v>927</v>
      </c>
      <c r="D185" s="254">
        <v>927</v>
      </c>
      <c r="E185" s="254">
        <v>925</v>
      </c>
      <c r="F185" s="254">
        <v>923</v>
      </c>
      <c r="G185" s="254">
        <v>920</v>
      </c>
      <c r="H185" s="254">
        <v>916</v>
      </c>
      <c r="I185" s="254">
        <v>912</v>
      </c>
      <c r="J185" s="254">
        <v>906</v>
      </c>
      <c r="K185" s="254">
        <v>900</v>
      </c>
      <c r="L185" s="254">
        <v>893</v>
      </c>
      <c r="M185" s="254">
        <v>885</v>
      </c>
      <c r="N185" s="254">
        <v>877</v>
      </c>
      <c r="O185" s="254">
        <v>868</v>
      </c>
      <c r="P185" s="254">
        <v>859</v>
      </c>
      <c r="Q185" s="254">
        <v>849</v>
      </c>
      <c r="R185" s="254">
        <v>839</v>
      </c>
      <c r="S185" s="254">
        <v>828</v>
      </c>
      <c r="T185" s="254">
        <v>817</v>
      </c>
      <c r="U185" s="254">
        <v>806</v>
      </c>
      <c r="V185" s="254">
        <v>795</v>
      </c>
      <c r="W185" s="254">
        <v>784</v>
      </c>
      <c r="X185" s="254">
        <v>772</v>
      </c>
      <c r="Y185" s="254">
        <v>761</v>
      </c>
      <c r="Z185" s="254">
        <v>750</v>
      </c>
      <c r="AA185" s="254">
        <v>740</v>
      </c>
      <c r="AB185" s="254">
        <v>730</v>
      </c>
      <c r="AC185" s="254">
        <v>720</v>
      </c>
      <c r="AD185" s="254">
        <v>711</v>
      </c>
      <c r="AE185" s="254">
        <v>703</v>
      </c>
      <c r="AF185" s="254">
        <v>695</v>
      </c>
      <c r="AG185" s="254">
        <v>689</v>
      </c>
      <c r="AH185" s="254">
        <v>683</v>
      </c>
      <c r="AI185" s="254">
        <v>679</v>
      </c>
      <c r="AJ185" s="254">
        <v>676</v>
      </c>
      <c r="AK185" s="254">
        <v>673</v>
      </c>
      <c r="AL185" s="254">
        <v>672</v>
      </c>
      <c r="AN185" s="226" t="s">
        <v>439</v>
      </c>
      <c r="AO185" s="253">
        <v>12</v>
      </c>
    </row>
    <row r="186" ht="14.25" customHeight="1" spans="1:41" x14ac:dyDescent="0.25">
      <c r="A186" s="247" t="s">
        <v>253</v>
      </c>
      <c r="B186" s="248">
        <v>19</v>
      </c>
      <c r="C186" s="254">
        <v>931</v>
      </c>
      <c r="D186" s="254">
        <v>931</v>
      </c>
      <c r="E186" s="254">
        <v>930</v>
      </c>
      <c r="F186" s="254">
        <v>927</v>
      </c>
      <c r="G186" s="254">
        <v>924</v>
      </c>
      <c r="H186" s="254">
        <v>920</v>
      </c>
      <c r="I186" s="254">
        <v>915</v>
      </c>
      <c r="J186" s="254">
        <v>909</v>
      </c>
      <c r="K186" s="254">
        <v>903</v>
      </c>
      <c r="L186" s="254">
        <v>896</v>
      </c>
      <c r="M186" s="254">
        <v>888</v>
      </c>
      <c r="N186" s="254">
        <v>879</v>
      </c>
      <c r="O186" s="254">
        <v>870</v>
      </c>
      <c r="P186" s="254">
        <v>860</v>
      </c>
      <c r="Q186" s="254">
        <v>850</v>
      </c>
      <c r="R186" s="254">
        <v>839</v>
      </c>
      <c r="S186" s="254">
        <v>828</v>
      </c>
      <c r="T186" s="254">
        <v>817</v>
      </c>
      <c r="U186" s="254">
        <v>805</v>
      </c>
      <c r="V186" s="254">
        <v>793</v>
      </c>
      <c r="W186" s="254">
        <v>781</v>
      </c>
      <c r="X186" s="254">
        <v>769</v>
      </c>
      <c r="Y186" s="254">
        <v>758</v>
      </c>
      <c r="Z186" s="254">
        <v>746</v>
      </c>
      <c r="AA186" s="254">
        <v>735</v>
      </c>
      <c r="AB186" s="254">
        <v>724</v>
      </c>
      <c r="AC186" s="254">
        <v>714</v>
      </c>
      <c r="AD186" s="254">
        <v>705</v>
      </c>
      <c r="AE186" s="254">
        <v>696</v>
      </c>
      <c r="AF186" s="254">
        <v>688</v>
      </c>
      <c r="AG186" s="254">
        <v>681</v>
      </c>
      <c r="AH186" s="254">
        <v>676</v>
      </c>
      <c r="AI186" s="254">
        <v>671</v>
      </c>
      <c r="AJ186" s="254">
        <v>668</v>
      </c>
      <c r="AK186" s="254">
        <v>665</v>
      </c>
      <c r="AL186" s="254">
        <v>664</v>
      </c>
      <c r="AN186" s="226" t="s">
        <v>440</v>
      </c>
      <c r="AO186" s="253">
        <v>1</v>
      </c>
    </row>
    <row r="187" ht="14.25" customHeight="1" spans="1:41" x14ac:dyDescent="0.25">
      <c r="A187" s="247" t="s">
        <v>253</v>
      </c>
      <c r="B187" s="248">
        <v>20</v>
      </c>
      <c r="C187" s="254">
        <v>935</v>
      </c>
      <c r="D187" s="254">
        <v>935</v>
      </c>
      <c r="E187" s="254">
        <v>933</v>
      </c>
      <c r="F187" s="254">
        <v>931</v>
      </c>
      <c r="G187" s="254">
        <v>928</v>
      </c>
      <c r="H187" s="254">
        <v>924</v>
      </c>
      <c r="I187" s="254">
        <v>918</v>
      </c>
      <c r="J187" s="254">
        <v>912</v>
      </c>
      <c r="K187" s="254">
        <v>906</v>
      </c>
      <c r="L187" s="254">
        <v>898</v>
      </c>
      <c r="M187" s="254">
        <v>890</v>
      </c>
      <c r="N187" s="254">
        <v>881</v>
      </c>
      <c r="O187" s="254">
        <v>871</v>
      </c>
      <c r="P187" s="254">
        <v>861</v>
      </c>
      <c r="Q187" s="254">
        <v>850</v>
      </c>
      <c r="R187" s="254">
        <v>839</v>
      </c>
      <c r="S187" s="254">
        <v>828</v>
      </c>
      <c r="T187" s="254">
        <v>816</v>
      </c>
      <c r="U187" s="254">
        <v>804</v>
      </c>
      <c r="V187" s="254">
        <v>791</v>
      </c>
      <c r="W187" s="254">
        <v>779</v>
      </c>
      <c r="X187" s="254">
        <v>767</v>
      </c>
      <c r="Y187" s="254">
        <v>754</v>
      </c>
      <c r="Z187" s="254">
        <v>742</v>
      </c>
      <c r="AA187" s="254">
        <v>731</v>
      </c>
      <c r="AB187" s="254">
        <v>719</v>
      </c>
      <c r="AC187" s="254">
        <v>708</v>
      </c>
      <c r="AD187" s="254">
        <v>698</v>
      </c>
      <c r="AE187" s="254">
        <v>689</v>
      </c>
      <c r="AF187" s="254">
        <v>681</v>
      </c>
      <c r="AG187" s="254">
        <v>674</v>
      </c>
      <c r="AH187" s="254">
        <v>668</v>
      </c>
      <c r="AI187" s="254">
        <v>664</v>
      </c>
      <c r="AJ187" s="254">
        <v>660</v>
      </c>
      <c r="AK187" s="254">
        <v>657</v>
      </c>
      <c r="AL187" s="254">
        <v>656</v>
      </c>
      <c r="AN187" s="226" t="s">
        <v>441</v>
      </c>
      <c r="AO187" s="253" t="s">
        <v>255</v>
      </c>
    </row>
    <row r="188" ht="14.25" customHeight="1" spans="1:41" x14ac:dyDescent="0.25">
      <c r="A188" s="247" t="s">
        <v>253</v>
      </c>
      <c r="B188" s="248">
        <v>21</v>
      </c>
      <c r="C188" s="254">
        <v>939</v>
      </c>
      <c r="D188" s="254">
        <v>939</v>
      </c>
      <c r="E188" s="254">
        <v>937</v>
      </c>
      <c r="F188" s="254">
        <v>935</v>
      </c>
      <c r="G188" s="254">
        <v>931</v>
      </c>
      <c r="H188" s="254">
        <v>927</v>
      </c>
      <c r="I188" s="254">
        <v>922</v>
      </c>
      <c r="J188" s="254">
        <v>915</v>
      </c>
      <c r="K188" s="254">
        <v>908</v>
      </c>
      <c r="L188" s="254">
        <v>900</v>
      </c>
      <c r="M188" s="254">
        <v>892</v>
      </c>
      <c r="N188" s="254">
        <v>883</v>
      </c>
      <c r="O188" s="254">
        <v>872</v>
      </c>
      <c r="P188" s="254">
        <v>862</v>
      </c>
      <c r="Q188" s="254">
        <v>851</v>
      </c>
      <c r="R188" s="254">
        <v>839</v>
      </c>
      <c r="S188" s="254">
        <v>827</v>
      </c>
      <c r="T188" s="254">
        <v>815</v>
      </c>
      <c r="U188" s="254">
        <v>802</v>
      </c>
      <c r="V188" s="254">
        <v>789</v>
      </c>
      <c r="W188" s="254">
        <v>777</v>
      </c>
      <c r="X188" s="254">
        <v>764</v>
      </c>
      <c r="Y188" s="254">
        <v>751</v>
      </c>
      <c r="Z188" s="254">
        <v>738</v>
      </c>
      <c r="AA188" s="254">
        <v>726</v>
      </c>
      <c r="AB188" s="254">
        <v>714</v>
      </c>
      <c r="AC188" s="254">
        <v>703</v>
      </c>
      <c r="AD188" s="254">
        <v>692</v>
      </c>
      <c r="AE188" s="254">
        <v>683</v>
      </c>
      <c r="AF188" s="254">
        <v>674</v>
      </c>
      <c r="AG188" s="254">
        <v>667</v>
      </c>
      <c r="AH188" s="254">
        <v>661</v>
      </c>
      <c r="AI188" s="254">
        <v>656</v>
      </c>
      <c r="AJ188" s="254">
        <v>652</v>
      </c>
      <c r="AK188" s="254">
        <v>650</v>
      </c>
      <c r="AL188" s="254">
        <v>648</v>
      </c>
      <c r="AN188" s="226" t="s">
        <v>442</v>
      </c>
      <c r="AO188" s="253">
        <v>1</v>
      </c>
    </row>
    <row r="189" ht="14.25" customHeight="1" spans="1:41" x14ac:dyDescent="0.25">
      <c r="A189" s="247" t="s">
        <v>253</v>
      </c>
      <c r="B189" s="248">
        <v>22</v>
      </c>
      <c r="C189" s="254">
        <v>943</v>
      </c>
      <c r="D189" s="254">
        <v>942</v>
      </c>
      <c r="E189" s="254">
        <v>941</v>
      </c>
      <c r="F189" s="254">
        <v>938</v>
      </c>
      <c r="G189" s="254">
        <v>935</v>
      </c>
      <c r="H189" s="254">
        <v>930</v>
      </c>
      <c r="I189" s="254">
        <v>925</v>
      </c>
      <c r="J189" s="254">
        <v>918</v>
      </c>
      <c r="K189" s="254">
        <v>911</v>
      </c>
      <c r="L189" s="254">
        <v>903</v>
      </c>
      <c r="M189" s="254">
        <v>894</v>
      </c>
      <c r="N189" s="254">
        <v>884</v>
      </c>
      <c r="O189" s="254">
        <v>874</v>
      </c>
      <c r="P189" s="254">
        <v>863</v>
      </c>
      <c r="Q189" s="254">
        <v>851</v>
      </c>
      <c r="R189" s="254">
        <v>839</v>
      </c>
      <c r="S189" s="254">
        <v>827</v>
      </c>
      <c r="T189" s="254">
        <v>814</v>
      </c>
      <c r="U189" s="254">
        <v>801</v>
      </c>
      <c r="V189" s="254">
        <v>787</v>
      </c>
      <c r="W189" s="254">
        <v>774</v>
      </c>
      <c r="X189" s="254">
        <v>761</v>
      </c>
      <c r="Y189" s="254">
        <v>747</v>
      </c>
      <c r="Z189" s="254">
        <v>734</v>
      </c>
      <c r="AA189" s="254">
        <v>721</v>
      </c>
      <c r="AB189" s="254">
        <v>709</v>
      </c>
      <c r="AC189" s="254">
        <v>697</v>
      </c>
      <c r="AD189" s="254">
        <v>686</v>
      </c>
      <c r="AE189" s="254">
        <v>676</v>
      </c>
      <c r="AF189" s="254">
        <v>667</v>
      </c>
      <c r="AG189" s="254">
        <v>660</v>
      </c>
      <c r="AH189" s="254">
        <v>654</v>
      </c>
      <c r="AI189" s="254">
        <v>648</v>
      </c>
      <c r="AJ189" s="254">
        <v>644</v>
      </c>
      <c r="AK189" s="254">
        <v>641</v>
      </c>
      <c r="AL189" s="254">
        <v>639</v>
      </c>
      <c r="AN189" s="226" t="s">
        <v>443</v>
      </c>
      <c r="AO189" s="253">
        <v>14</v>
      </c>
    </row>
    <row r="190" ht="14.25" customHeight="1" spans="1:41" x14ac:dyDescent="0.25">
      <c r="A190" s="247" t="s">
        <v>253</v>
      </c>
      <c r="B190" s="248">
        <v>23</v>
      </c>
      <c r="C190" s="254">
        <v>946</v>
      </c>
      <c r="D190" s="254">
        <v>946</v>
      </c>
      <c r="E190" s="254">
        <v>944</v>
      </c>
      <c r="F190" s="254">
        <v>941</v>
      </c>
      <c r="G190" s="254">
        <v>938</v>
      </c>
      <c r="H190" s="254">
        <v>933</v>
      </c>
      <c r="I190" s="254">
        <v>927</v>
      </c>
      <c r="J190" s="254">
        <v>921</v>
      </c>
      <c r="K190" s="254">
        <v>913</v>
      </c>
      <c r="L190" s="254">
        <v>905</v>
      </c>
      <c r="M190" s="254">
        <v>896</v>
      </c>
      <c r="N190" s="254">
        <v>885</v>
      </c>
      <c r="O190" s="254">
        <v>875</v>
      </c>
      <c r="P190" s="254">
        <v>863</v>
      </c>
      <c r="Q190" s="254">
        <v>851</v>
      </c>
      <c r="R190" s="254">
        <v>839</v>
      </c>
      <c r="S190" s="254">
        <v>826</v>
      </c>
      <c r="T190" s="254">
        <v>813</v>
      </c>
      <c r="U190" s="254">
        <v>799</v>
      </c>
      <c r="V190" s="254">
        <v>786</v>
      </c>
      <c r="W190" s="254">
        <v>771</v>
      </c>
      <c r="X190" s="254">
        <v>758</v>
      </c>
      <c r="Y190" s="254">
        <v>744</v>
      </c>
      <c r="Z190" s="254">
        <v>730</v>
      </c>
      <c r="AA190" s="254">
        <v>716</v>
      </c>
      <c r="AB190" s="254">
        <v>704</v>
      </c>
      <c r="AC190" s="254">
        <v>691</v>
      </c>
      <c r="AD190" s="254">
        <v>680</v>
      </c>
      <c r="AE190" s="254">
        <v>670</v>
      </c>
      <c r="AF190" s="254">
        <v>661</v>
      </c>
      <c r="AG190" s="254">
        <v>653</v>
      </c>
      <c r="AH190" s="254">
        <v>646</v>
      </c>
      <c r="AI190" s="254">
        <v>641</v>
      </c>
      <c r="AJ190" s="254">
        <v>636</v>
      </c>
      <c r="AK190" s="254">
        <v>633</v>
      </c>
      <c r="AL190" s="254">
        <v>631</v>
      </c>
      <c r="AN190" s="226" t="s">
        <v>444</v>
      </c>
      <c r="AO190" s="253">
        <v>12</v>
      </c>
    </row>
    <row r="191" ht="14.25" customHeight="1" spans="1:41" x14ac:dyDescent="0.25">
      <c r="A191" s="247" t="s">
        <v>253</v>
      </c>
      <c r="B191" s="248">
        <v>24</v>
      </c>
      <c r="C191" s="254">
        <v>949</v>
      </c>
      <c r="D191" s="254">
        <v>949</v>
      </c>
      <c r="E191" s="254">
        <v>947</v>
      </c>
      <c r="F191" s="254">
        <v>944</v>
      </c>
      <c r="G191" s="254">
        <v>941</v>
      </c>
      <c r="H191" s="254">
        <v>936</v>
      </c>
      <c r="I191" s="254">
        <v>930</v>
      </c>
      <c r="J191" s="254">
        <v>923</v>
      </c>
      <c r="K191" s="254">
        <v>915</v>
      </c>
      <c r="L191" s="254">
        <v>907</v>
      </c>
      <c r="M191" s="254">
        <v>897</v>
      </c>
      <c r="N191" s="254">
        <v>887</v>
      </c>
      <c r="O191" s="254">
        <v>876</v>
      </c>
      <c r="P191" s="254">
        <v>864</v>
      </c>
      <c r="Q191" s="254">
        <v>852</v>
      </c>
      <c r="R191" s="254">
        <v>839</v>
      </c>
      <c r="S191" s="254">
        <v>825</v>
      </c>
      <c r="T191" s="254">
        <v>812</v>
      </c>
      <c r="U191" s="254">
        <v>798</v>
      </c>
      <c r="V191" s="254">
        <v>783</v>
      </c>
      <c r="W191" s="254">
        <v>769</v>
      </c>
      <c r="X191" s="254">
        <v>755</v>
      </c>
      <c r="Y191" s="254">
        <v>740</v>
      </c>
      <c r="Z191" s="254">
        <v>726</v>
      </c>
      <c r="AA191" s="254">
        <v>712</v>
      </c>
      <c r="AB191" s="254">
        <v>699</v>
      </c>
      <c r="AC191" s="254">
        <v>686</v>
      </c>
      <c r="AD191" s="254">
        <v>674</v>
      </c>
      <c r="AE191" s="254">
        <v>663</v>
      </c>
      <c r="AF191" s="254">
        <v>654</v>
      </c>
      <c r="AG191" s="254">
        <v>645</v>
      </c>
      <c r="AH191" s="254">
        <v>638</v>
      </c>
      <c r="AI191" s="254">
        <v>633</v>
      </c>
      <c r="AJ191" s="254">
        <v>628</v>
      </c>
      <c r="AK191" s="254">
        <v>625</v>
      </c>
      <c r="AL191" s="254">
        <v>623</v>
      </c>
      <c r="AN191" s="226" t="s">
        <v>445</v>
      </c>
      <c r="AO191" s="253">
        <v>11</v>
      </c>
    </row>
    <row r="192" ht="14.25" customHeight="1" spans="1:41" x14ac:dyDescent="0.25">
      <c r="A192" s="247" t="s">
        <v>253</v>
      </c>
      <c r="B192" s="248">
        <v>25</v>
      </c>
      <c r="C192" s="254">
        <v>952</v>
      </c>
      <c r="D192" s="254">
        <v>952</v>
      </c>
      <c r="E192" s="254">
        <v>950</v>
      </c>
      <c r="F192" s="254">
        <v>947</v>
      </c>
      <c r="G192" s="254">
        <v>943</v>
      </c>
      <c r="H192" s="254">
        <v>939</v>
      </c>
      <c r="I192" s="254">
        <v>932</v>
      </c>
      <c r="J192" s="254">
        <v>925</v>
      </c>
      <c r="K192" s="254">
        <v>917</v>
      </c>
      <c r="L192" s="254">
        <v>908</v>
      </c>
      <c r="M192" s="254">
        <v>899</v>
      </c>
      <c r="N192" s="254">
        <v>888</v>
      </c>
      <c r="O192" s="254">
        <v>876</v>
      </c>
      <c r="P192" s="254">
        <v>864</v>
      </c>
      <c r="Q192" s="254">
        <v>852</v>
      </c>
      <c r="R192" s="254">
        <v>838</v>
      </c>
      <c r="S192" s="254">
        <v>825</v>
      </c>
      <c r="T192" s="254">
        <v>810</v>
      </c>
      <c r="U192" s="254">
        <v>796</v>
      </c>
      <c r="V192" s="254">
        <v>781</v>
      </c>
      <c r="W192" s="254">
        <v>766</v>
      </c>
      <c r="X192" s="254">
        <v>751</v>
      </c>
      <c r="Y192" s="254">
        <v>737</v>
      </c>
      <c r="Z192" s="254">
        <v>722</v>
      </c>
      <c r="AA192" s="254">
        <v>707</v>
      </c>
      <c r="AB192" s="254">
        <v>693</v>
      </c>
      <c r="AC192" s="254">
        <v>680</v>
      </c>
      <c r="AD192" s="254">
        <v>668</v>
      </c>
      <c r="AE192" s="254">
        <v>657</v>
      </c>
      <c r="AF192" s="254">
        <v>647</v>
      </c>
      <c r="AG192" s="254">
        <v>638</v>
      </c>
      <c r="AH192" s="254">
        <v>631</v>
      </c>
      <c r="AI192" s="254">
        <v>625</v>
      </c>
      <c r="AJ192" s="254">
        <v>620</v>
      </c>
      <c r="AK192" s="254">
        <v>616</v>
      </c>
      <c r="AL192" s="254">
        <v>615</v>
      </c>
      <c r="AN192" s="226" t="s">
        <v>446</v>
      </c>
      <c r="AO192" s="253">
        <v>11</v>
      </c>
    </row>
    <row r="193" ht="14.25" customHeight="1" spans="1:41" x14ac:dyDescent="0.25">
      <c r="A193" s="247" t="s">
        <v>253</v>
      </c>
      <c r="B193" s="248">
        <v>26</v>
      </c>
      <c r="C193" s="254">
        <v>955</v>
      </c>
      <c r="D193" s="254">
        <v>955</v>
      </c>
      <c r="E193" s="254">
        <v>953</v>
      </c>
      <c r="F193" s="254">
        <v>950</v>
      </c>
      <c r="G193" s="254">
        <v>946</v>
      </c>
      <c r="H193" s="254">
        <v>941</v>
      </c>
      <c r="I193" s="254">
        <v>935</v>
      </c>
      <c r="J193" s="254">
        <v>927</v>
      </c>
      <c r="K193" s="254">
        <v>919</v>
      </c>
      <c r="L193" s="254">
        <v>910</v>
      </c>
      <c r="M193" s="254">
        <v>900</v>
      </c>
      <c r="N193" s="254">
        <v>889</v>
      </c>
      <c r="O193" s="254">
        <v>877</v>
      </c>
      <c r="P193" s="254">
        <v>865</v>
      </c>
      <c r="Q193" s="254">
        <v>851</v>
      </c>
      <c r="R193" s="254">
        <v>838</v>
      </c>
      <c r="S193" s="254">
        <v>824</v>
      </c>
      <c r="T193" s="254">
        <v>809</v>
      </c>
      <c r="U193" s="254">
        <v>794</v>
      </c>
      <c r="V193" s="254">
        <v>779</v>
      </c>
      <c r="W193" s="254">
        <v>764</v>
      </c>
      <c r="X193" s="254">
        <v>748</v>
      </c>
      <c r="Y193" s="254">
        <v>733</v>
      </c>
      <c r="Z193" s="254">
        <v>718</v>
      </c>
      <c r="AA193" s="254">
        <v>703</v>
      </c>
      <c r="AB193" s="254">
        <v>688</v>
      </c>
      <c r="AC193" s="254">
        <v>675</v>
      </c>
      <c r="AD193" s="254">
        <v>662</v>
      </c>
      <c r="AE193" s="254">
        <v>650</v>
      </c>
      <c r="AF193" s="254">
        <v>640</v>
      </c>
      <c r="AG193" s="254">
        <v>631</v>
      </c>
      <c r="AH193" s="254">
        <v>624</v>
      </c>
      <c r="AI193" s="254">
        <v>617</v>
      </c>
      <c r="AJ193" s="254">
        <v>612</v>
      </c>
      <c r="AK193" s="254">
        <v>608</v>
      </c>
      <c r="AL193" s="254">
        <v>607</v>
      </c>
      <c r="AN193" s="226" t="s">
        <v>447</v>
      </c>
      <c r="AO193" s="253">
        <v>11</v>
      </c>
    </row>
    <row r="194" ht="14.25" customHeight="1" spans="1:41" x14ac:dyDescent="0.25">
      <c r="A194" s="247" t="s">
        <v>253</v>
      </c>
      <c r="B194" s="248">
        <v>27</v>
      </c>
      <c r="C194" s="254">
        <v>958</v>
      </c>
      <c r="D194" s="254">
        <v>957</v>
      </c>
      <c r="E194" s="254">
        <v>955</v>
      </c>
      <c r="F194" s="254">
        <v>952</v>
      </c>
      <c r="G194" s="254">
        <v>948</v>
      </c>
      <c r="H194" s="254">
        <v>943</v>
      </c>
      <c r="I194" s="254">
        <v>937</v>
      </c>
      <c r="J194" s="254">
        <v>929</v>
      </c>
      <c r="K194" s="254">
        <v>921</v>
      </c>
      <c r="L194" s="254">
        <v>911</v>
      </c>
      <c r="M194" s="254">
        <v>901</v>
      </c>
      <c r="N194" s="254">
        <v>890</v>
      </c>
      <c r="O194" s="254">
        <v>878</v>
      </c>
      <c r="P194" s="254">
        <v>865</v>
      </c>
      <c r="Q194" s="254">
        <v>851</v>
      </c>
      <c r="R194" s="254">
        <v>837</v>
      </c>
      <c r="S194" s="254">
        <v>823</v>
      </c>
      <c r="T194" s="254">
        <v>808</v>
      </c>
      <c r="U194" s="254">
        <v>792</v>
      </c>
      <c r="V194" s="254">
        <v>777</v>
      </c>
      <c r="W194" s="254">
        <v>761</v>
      </c>
      <c r="X194" s="254">
        <v>745</v>
      </c>
      <c r="Y194" s="254">
        <v>729</v>
      </c>
      <c r="Z194" s="254">
        <v>714</v>
      </c>
      <c r="AA194" s="254">
        <v>698</v>
      </c>
      <c r="AB194" s="254">
        <v>683</v>
      </c>
      <c r="AC194" s="254">
        <v>669</v>
      </c>
      <c r="AD194" s="254">
        <v>656</v>
      </c>
      <c r="AE194" s="254">
        <v>644</v>
      </c>
      <c r="AF194" s="254">
        <v>633</v>
      </c>
      <c r="AG194" s="254">
        <v>624</v>
      </c>
      <c r="AH194" s="254">
        <v>616</v>
      </c>
      <c r="AI194" s="254">
        <v>609</v>
      </c>
      <c r="AJ194" s="254">
        <v>604</v>
      </c>
      <c r="AK194" s="254">
        <v>601</v>
      </c>
      <c r="AL194" s="254">
        <v>598</v>
      </c>
      <c r="AN194" s="226" t="s">
        <v>448</v>
      </c>
      <c r="AO194" s="253">
        <v>11</v>
      </c>
    </row>
    <row r="195" ht="14.25" customHeight="1" spans="1:41" x14ac:dyDescent="0.25">
      <c r="A195" s="247" t="s">
        <v>253</v>
      </c>
      <c r="B195" s="248">
        <v>28</v>
      </c>
      <c r="C195" s="254">
        <v>960</v>
      </c>
      <c r="D195" s="254">
        <v>959</v>
      </c>
      <c r="E195" s="254">
        <v>958</v>
      </c>
      <c r="F195" s="254">
        <v>955</v>
      </c>
      <c r="G195" s="254">
        <v>950</v>
      </c>
      <c r="H195" s="254">
        <v>945</v>
      </c>
      <c r="I195" s="254">
        <v>939</v>
      </c>
      <c r="J195" s="254">
        <v>931</v>
      </c>
      <c r="K195" s="254">
        <v>922</v>
      </c>
      <c r="L195" s="254">
        <v>912</v>
      </c>
      <c r="M195" s="254">
        <v>902</v>
      </c>
      <c r="N195" s="254">
        <v>890</v>
      </c>
      <c r="O195" s="254">
        <v>878</v>
      </c>
      <c r="P195" s="254">
        <v>865</v>
      </c>
      <c r="Q195" s="254">
        <v>851</v>
      </c>
      <c r="R195" s="254">
        <v>836</v>
      </c>
      <c r="S195" s="254">
        <v>822</v>
      </c>
      <c r="T195" s="254">
        <v>806</v>
      </c>
      <c r="U195" s="254">
        <v>790</v>
      </c>
      <c r="V195" s="254">
        <v>774</v>
      </c>
      <c r="W195" s="254">
        <v>758</v>
      </c>
      <c r="X195" s="254">
        <v>742</v>
      </c>
      <c r="Y195" s="254">
        <v>725</v>
      </c>
      <c r="Z195" s="254">
        <v>710</v>
      </c>
      <c r="AA195" s="254">
        <v>694</v>
      </c>
      <c r="AB195" s="254">
        <v>678</v>
      </c>
      <c r="AC195" s="254">
        <v>664</v>
      </c>
      <c r="AD195" s="254">
        <v>650</v>
      </c>
      <c r="AE195" s="254">
        <v>637</v>
      </c>
      <c r="AF195" s="254">
        <v>626</v>
      </c>
      <c r="AG195" s="254">
        <v>617</v>
      </c>
      <c r="AH195" s="254">
        <v>608</v>
      </c>
      <c r="AI195" s="254">
        <v>601</v>
      </c>
      <c r="AJ195" s="254">
        <v>596</v>
      </c>
      <c r="AK195" s="254">
        <v>593</v>
      </c>
      <c r="AL195" s="254">
        <v>590</v>
      </c>
      <c r="AN195" s="226" t="s">
        <v>449</v>
      </c>
      <c r="AO195" s="253">
        <v>11</v>
      </c>
    </row>
    <row r="196" ht="14.25" customHeight="1" spans="1:41" x14ac:dyDescent="0.25">
      <c r="A196" s="247" t="s">
        <v>253</v>
      </c>
      <c r="B196" s="248">
        <v>29</v>
      </c>
      <c r="C196" s="254">
        <v>962</v>
      </c>
      <c r="D196" s="254">
        <v>962</v>
      </c>
      <c r="E196" s="254">
        <v>960</v>
      </c>
      <c r="F196" s="254">
        <v>957</v>
      </c>
      <c r="G196" s="254">
        <v>952</v>
      </c>
      <c r="H196" s="254">
        <v>947</v>
      </c>
      <c r="I196" s="254">
        <v>940</v>
      </c>
      <c r="J196" s="254">
        <v>932</v>
      </c>
      <c r="K196" s="254">
        <v>923</v>
      </c>
      <c r="L196" s="254">
        <v>914</v>
      </c>
      <c r="M196" s="254">
        <v>903</v>
      </c>
      <c r="N196" s="254">
        <v>891</v>
      </c>
      <c r="O196" s="254">
        <v>878</v>
      </c>
      <c r="P196" s="254">
        <v>865</v>
      </c>
      <c r="Q196" s="254">
        <v>850</v>
      </c>
      <c r="R196" s="254">
        <v>836</v>
      </c>
      <c r="S196" s="254">
        <v>820</v>
      </c>
      <c r="T196" s="254">
        <v>805</v>
      </c>
      <c r="U196" s="254">
        <v>789</v>
      </c>
      <c r="V196" s="254">
        <v>772</v>
      </c>
      <c r="W196" s="254">
        <v>755</v>
      </c>
      <c r="X196" s="254">
        <v>739</v>
      </c>
      <c r="Y196" s="254">
        <v>722</v>
      </c>
      <c r="Z196" s="254">
        <v>705</v>
      </c>
      <c r="AA196" s="254">
        <v>689</v>
      </c>
      <c r="AB196" s="254">
        <v>673</v>
      </c>
      <c r="AC196" s="254">
        <v>658</v>
      </c>
      <c r="AD196" s="254">
        <v>644</v>
      </c>
      <c r="AE196" s="254">
        <v>631</v>
      </c>
      <c r="AF196" s="254">
        <v>619</v>
      </c>
      <c r="AG196" s="254">
        <v>609</v>
      </c>
      <c r="AH196" s="254">
        <v>601</v>
      </c>
      <c r="AI196" s="254">
        <v>594</v>
      </c>
      <c r="AJ196" s="254">
        <v>588</v>
      </c>
      <c r="AK196" s="254">
        <v>584</v>
      </c>
      <c r="AL196" s="254">
        <v>582</v>
      </c>
      <c r="AN196" s="226" t="s">
        <v>450</v>
      </c>
      <c r="AO196" s="253">
        <v>11</v>
      </c>
    </row>
    <row r="197" ht="14.25" customHeight="1" spans="1:41" x14ac:dyDescent="0.25">
      <c r="A197" s="247" t="s">
        <v>253</v>
      </c>
      <c r="B197" s="248">
        <v>30</v>
      </c>
      <c r="C197" s="254">
        <v>964</v>
      </c>
      <c r="D197" s="254">
        <v>964</v>
      </c>
      <c r="E197" s="254">
        <v>962</v>
      </c>
      <c r="F197" s="254">
        <v>959</v>
      </c>
      <c r="G197" s="254">
        <v>954</v>
      </c>
      <c r="H197" s="254">
        <v>948</v>
      </c>
      <c r="I197" s="254">
        <v>942</v>
      </c>
      <c r="J197" s="254">
        <v>934</v>
      </c>
      <c r="K197" s="254">
        <v>924</v>
      </c>
      <c r="L197" s="254">
        <v>914</v>
      </c>
      <c r="M197" s="254">
        <v>903</v>
      </c>
      <c r="N197" s="254">
        <v>891</v>
      </c>
      <c r="O197" s="254">
        <v>878</v>
      </c>
      <c r="P197" s="254">
        <v>864</v>
      </c>
      <c r="Q197" s="254">
        <v>850</v>
      </c>
      <c r="R197" s="254">
        <v>835</v>
      </c>
      <c r="S197" s="254">
        <v>819</v>
      </c>
      <c r="T197" s="254">
        <v>803</v>
      </c>
      <c r="U197" s="254">
        <v>787</v>
      </c>
      <c r="V197" s="254">
        <v>770</v>
      </c>
      <c r="W197" s="254">
        <v>753</v>
      </c>
      <c r="X197" s="254">
        <v>736</v>
      </c>
      <c r="Y197" s="254">
        <v>718</v>
      </c>
      <c r="Z197" s="254">
        <v>701</v>
      </c>
      <c r="AA197" s="254">
        <v>685</v>
      </c>
      <c r="AB197" s="254">
        <v>669</v>
      </c>
      <c r="AC197" s="254">
        <v>653</v>
      </c>
      <c r="AD197" s="254">
        <v>638</v>
      </c>
      <c r="AE197" s="254">
        <v>625</v>
      </c>
      <c r="AF197" s="254">
        <v>613</v>
      </c>
      <c r="AG197" s="254">
        <v>602</v>
      </c>
      <c r="AH197" s="254">
        <v>593</v>
      </c>
      <c r="AI197" s="254">
        <v>586</v>
      </c>
      <c r="AJ197" s="254">
        <v>580</v>
      </c>
      <c r="AK197" s="254">
        <v>576</v>
      </c>
      <c r="AL197" s="254">
        <v>574</v>
      </c>
      <c r="AN197" s="226" t="s">
        <v>451</v>
      </c>
      <c r="AO197" s="253">
        <v>11</v>
      </c>
    </row>
    <row r="198" ht="14.25" customHeight="1" spans="1:41" x14ac:dyDescent="0.25">
      <c r="A198" s="247" t="s">
        <v>253</v>
      </c>
      <c r="B198" s="248">
        <v>31</v>
      </c>
      <c r="C198" s="254">
        <v>966</v>
      </c>
      <c r="D198" s="254">
        <v>965</v>
      </c>
      <c r="E198" s="254">
        <v>963</v>
      </c>
      <c r="F198" s="254">
        <v>960</v>
      </c>
      <c r="G198" s="254">
        <v>956</v>
      </c>
      <c r="H198" s="254">
        <v>950</v>
      </c>
      <c r="I198" s="254">
        <v>943</v>
      </c>
      <c r="J198" s="254">
        <v>935</v>
      </c>
      <c r="K198" s="254">
        <v>925</v>
      </c>
      <c r="L198" s="254">
        <v>915</v>
      </c>
      <c r="M198" s="254">
        <v>904</v>
      </c>
      <c r="N198" s="254">
        <v>891</v>
      </c>
      <c r="O198" s="254">
        <v>878</v>
      </c>
      <c r="P198" s="254">
        <v>864</v>
      </c>
      <c r="Q198" s="254">
        <v>849</v>
      </c>
      <c r="R198" s="254">
        <v>834</v>
      </c>
      <c r="S198" s="254">
        <v>818</v>
      </c>
      <c r="T198" s="254">
        <v>801</v>
      </c>
      <c r="U198" s="254">
        <v>784</v>
      </c>
      <c r="V198" s="254">
        <v>767</v>
      </c>
      <c r="W198" s="254">
        <v>750</v>
      </c>
      <c r="X198" s="254">
        <v>732</v>
      </c>
      <c r="Y198" s="254">
        <v>715</v>
      </c>
      <c r="Z198" s="254">
        <v>697</v>
      </c>
      <c r="AA198" s="254">
        <v>680</v>
      </c>
      <c r="AB198" s="254">
        <v>663</v>
      </c>
      <c r="AC198" s="254">
        <v>647</v>
      </c>
      <c r="AD198" s="254">
        <v>632</v>
      </c>
      <c r="AE198" s="254">
        <v>618</v>
      </c>
      <c r="AF198" s="254">
        <v>606</v>
      </c>
      <c r="AG198" s="254">
        <v>595</v>
      </c>
      <c r="AH198" s="254">
        <v>586</v>
      </c>
      <c r="AI198" s="254">
        <v>578</v>
      </c>
      <c r="AJ198" s="254">
        <v>573</v>
      </c>
      <c r="AK198" s="254">
        <v>568</v>
      </c>
      <c r="AL198" s="254">
        <v>566</v>
      </c>
      <c r="AN198" s="226" t="s">
        <v>452</v>
      </c>
      <c r="AO198" s="253">
        <v>11</v>
      </c>
    </row>
    <row r="199" ht="14.25" customHeight="1" spans="1:41" x14ac:dyDescent="0.25">
      <c r="A199" s="247" t="s">
        <v>253</v>
      </c>
      <c r="B199" s="248">
        <v>32</v>
      </c>
      <c r="C199" s="254">
        <v>967</v>
      </c>
      <c r="D199" s="254">
        <v>967</v>
      </c>
      <c r="E199" s="254">
        <v>965</v>
      </c>
      <c r="F199" s="254">
        <v>961</v>
      </c>
      <c r="G199" s="254">
        <v>957</v>
      </c>
      <c r="H199" s="254">
        <v>951</v>
      </c>
      <c r="I199" s="254">
        <v>944</v>
      </c>
      <c r="J199" s="254">
        <v>936</v>
      </c>
      <c r="K199" s="254">
        <v>926</v>
      </c>
      <c r="L199" s="254">
        <v>915</v>
      </c>
      <c r="M199" s="254">
        <v>904</v>
      </c>
      <c r="N199" s="254">
        <v>891</v>
      </c>
      <c r="O199" s="254">
        <v>878</v>
      </c>
      <c r="P199" s="254">
        <v>863</v>
      </c>
      <c r="Q199" s="254">
        <v>848</v>
      </c>
      <c r="R199" s="254">
        <v>833</v>
      </c>
      <c r="S199" s="254">
        <v>816</v>
      </c>
      <c r="T199" s="254">
        <v>799</v>
      </c>
      <c r="U199" s="254">
        <v>782</v>
      </c>
      <c r="V199" s="254">
        <v>764</v>
      </c>
      <c r="W199" s="254">
        <v>747</v>
      </c>
      <c r="X199" s="254">
        <v>729</v>
      </c>
      <c r="Y199" s="254">
        <v>711</v>
      </c>
      <c r="Z199" s="254">
        <v>693</v>
      </c>
      <c r="AA199" s="254">
        <v>676</v>
      </c>
      <c r="AB199" s="254">
        <v>659</v>
      </c>
      <c r="AC199" s="254">
        <v>642</v>
      </c>
      <c r="AD199" s="254">
        <v>626</v>
      </c>
      <c r="AE199" s="254">
        <v>612</v>
      </c>
      <c r="AF199" s="254">
        <v>599</v>
      </c>
      <c r="AG199" s="254">
        <v>588</v>
      </c>
      <c r="AH199" s="254">
        <v>579</v>
      </c>
      <c r="AI199" s="254">
        <v>571</v>
      </c>
      <c r="AJ199" s="254">
        <v>565</v>
      </c>
      <c r="AK199" s="254">
        <v>561</v>
      </c>
      <c r="AL199" s="254">
        <v>558</v>
      </c>
      <c r="AN199" s="226" t="s">
        <v>453</v>
      </c>
      <c r="AO199" s="253">
        <v>11</v>
      </c>
    </row>
    <row r="200" ht="14.25" customHeight="1" spans="1:41" x14ac:dyDescent="0.25">
      <c r="A200" s="247" t="s">
        <v>253</v>
      </c>
      <c r="B200" s="248">
        <v>33</v>
      </c>
      <c r="C200" s="254">
        <v>969</v>
      </c>
      <c r="D200" s="254">
        <v>968</v>
      </c>
      <c r="E200" s="254">
        <v>966</v>
      </c>
      <c r="F200" s="254">
        <v>963</v>
      </c>
      <c r="G200" s="254">
        <v>958</v>
      </c>
      <c r="H200" s="254">
        <v>952</v>
      </c>
      <c r="I200" s="254">
        <v>945</v>
      </c>
      <c r="J200" s="254">
        <v>936</v>
      </c>
      <c r="K200" s="254">
        <v>927</v>
      </c>
      <c r="L200" s="254">
        <v>916</v>
      </c>
      <c r="M200" s="254">
        <v>904</v>
      </c>
      <c r="N200" s="254">
        <v>891</v>
      </c>
      <c r="O200" s="254">
        <v>877</v>
      </c>
      <c r="P200" s="254">
        <v>862</v>
      </c>
      <c r="Q200" s="254">
        <v>847</v>
      </c>
      <c r="R200" s="254">
        <v>831</v>
      </c>
      <c r="S200" s="254">
        <v>814</v>
      </c>
      <c r="T200" s="254">
        <v>797</v>
      </c>
      <c r="U200" s="254">
        <v>780</v>
      </c>
      <c r="V200" s="254">
        <v>762</v>
      </c>
      <c r="W200" s="254">
        <v>744</v>
      </c>
      <c r="X200" s="254">
        <v>725</v>
      </c>
      <c r="Y200" s="254">
        <v>707</v>
      </c>
      <c r="Z200" s="254">
        <v>689</v>
      </c>
      <c r="AA200" s="254">
        <v>671</v>
      </c>
      <c r="AB200" s="254">
        <v>653</v>
      </c>
      <c r="AC200" s="254">
        <v>637</v>
      </c>
      <c r="AD200" s="254">
        <v>621</v>
      </c>
      <c r="AE200" s="254">
        <v>606</v>
      </c>
      <c r="AF200" s="254">
        <v>593</v>
      </c>
      <c r="AG200" s="254">
        <v>581</v>
      </c>
      <c r="AH200" s="254">
        <v>571</v>
      </c>
      <c r="AI200" s="254">
        <v>563</v>
      </c>
      <c r="AJ200" s="254">
        <v>557</v>
      </c>
      <c r="AK200" s="254">
        <v>553</v>
      </c>
      <c r="AL200" s="254">
        <v>549</v>
      </c>
      <c r="AN200" s="226" t="s">
        <v>454</v>
      </c>
      <c r="AO200" s="253">
        <v>11</v>
      </c>
    </row>
    <row r="201" ht="14.25" customHeight="1" spans="1:41" x14ac:dyDescent="0.25">
      <c r="A201" s="247" t="s">
        <v>253</v>
      </c>
      <c r="B201" s="248">
        <v>34</v>
      </c>
      <c r="C201" s="254">
        <v>970</v>
      </c>
      <c r="D201" s="254">
        <v>969</v>
      </c>
      <c r="E201" s="254">
        <v>967</v>
      </c>
      <c r="F201" s="254">
        <v>964</v>
      </c>
      <c r="G201" s="254">
        <v>959</v>
      </c>
      <c r="H201" s="254">
        <v>953</v>
      </c>
      <c r="I201" s="254">
        <v>945</v>
      </c>
      <c r="J201" s="254">
        <v>937</v>
      </c>
      <c r="K201" s="254">
        <v>927</v>
      </c>
      <c r="L201" s="254">
        <v>916</v>
      </c>
      <c r="M201" s="254">
        <v>904</v>
      </c>
      <c r="N201" s="254">
        <v>891</v>
      </c>
      <c r="O201" s="254">
        <v>876</v>
      </c>
      <c r="P201" s="254">
        <v>862</v>
      </c>
      <c r="Q201" s="254">
        <v>846</v>
      </c>
      <c r="R201" s="254">
        <v>829</v>
      </c>
      <c r="S201" s="254">
        <v>813</v>
      </c>
      <c r="T201" s="254">
        <v>795</v>
      </c>
      <c r="U201" s="254">
        <v>777</v>
      </c>
      <c r="V201" s="254">
        <v>759</v>
      </c>
      <c r="W201" s="254">
        <v>741</v>
      </c>
      <c r="X201" s="254">
        <v>722</v>
      </c>
      <c r="Y201" s="254">
        <v>703</v>
      </c>
      <c r="Z201" s="254">
        <v>685</v>
      </c>
      <c r="AA201" s="254">
        <v>667</v>
      </c>
      <c r="AB201" s="254">
        <v>649</v>
      </c>
      <c r="AC201" s="254">
        <v>631</v>
      </c>
      <c r="AD201" s="254">
        <v>615</v>
      </c>
      <c r="AE201" s="254">
        <v>600</v>
      </c>
      <c r="AF201" s="254">
        <v>586</v>
      </c>
      <c r="AG201" s="254">
        <v>574</v>
      </c>
      <c r="AH201" s="254">
        <v>564</v>
      </c>
      <c r="AI201" s="254">
        <v>555</v>
      </c>
      <c r="AJ201" s="254">
        <v>549</v>
      </c>
      <c r="AK201" s="254">
        <v>544</v>
      </c>
      <c r="AL201" s="254">
        <v>541</v>
      </c>
      <c r="AN201" s="226" t="s">
        <v>455</v>
      </c>
      <c r="AO201" s="253">
        <v>15</v>
      </c>
    </row>
    <row r="202" ht="14.25" customHeight="1" spans="1:41" x14ac:dyDescent="0.25">
      <c r="A202" s="247" t="s">
        <v>253</v>
      </c>
      <c r="B202" s="248">
        <v>35</v>
      </c>
      <c r="C202" s="254">
        <v>971</v>
      </c>
      <c r="D202" s="254">
        <v>970</v>
      </c>
      <c r="E202" s="254">
        <v>968</v>
      </c>
      <c r="F202" s="254">
        <v>964</v>
      </c>
      <c r="G202" s="254">
        <v>959</v>
      </c>
      <c r="H202" s="254">
        <v>953</v>
      </c>
      <c r="I202" s="254">
        <v>946</v>
      </c>
      <c r="J202" s="254">
        <v>937</v>
      </c>
      <c r="K202" s="254">
        <v>927</v>
      </c>
      <c r="L202" s="254">
        <v>916</v>
      </c>
      <c r="M202" s="254">
        <v>903</v>
      </c>
      <c r="N202" s="254">
        <v>890</v>
      </c>
      <c r="O202" s="254">
        <v>876</v>
      </c>
      <c r="P202" s="254">
        <v>861</v>
      </c>
      <c r="Q202" s="254">
        <v>845</v>
      </c>
      <c r="R202" s="254">
        <v>828</v>
      </c>
      <c r="S202" s="254">
        <v>811</v>
      </c>
      <c r="T202" s="254">
        <v>793</v>
      </c>
      <c r="U202" s="254">
        <v>775</v>
      </c>
      <c r="V202" s="254">
        <v>756</v>
      </c>
      <c r="W202" s="254">
        <v>737</v>
      </c>
      <c r="X202" s="254">
        <v>719</v>
      </c>
      <c r="Y202" s="254">
        <v>700</v>
      </c>
      <c r="Z202" s="254">
        <v>681</v>
      </c>
      <c r="AA202" s="254">
        <v>662</v>
      </c>
      <c r="AB202" s="254">
        <v>644</v>
      </c>
      <c r="AC202" s="254">
        <v>626</v>
      </c>
      <c r="AD202" s="254">
        <v>609</v>
      </c>
      <c r="AE202" s="254">
        <v>594</v>
      </c>
      <c r="AF202" s="254">
        <v>579</v>
      </c>
      <c r="AG202" s="254">
        <v>567</v>
      </c>
      <c r="AH202" s="254">
        <v>557</v>
      </c>
      <c r="AI202" s="254">
        <v>548</v>
      </c>
      <c r="AJ202" s="254">
        <v>541</v>
      </c>
      <c r="AK202" s="254">
        <v>536</v>
      </c>
      <c r="AL202" s="254">
        <v>533</v>
      </c>
      <c r="AN202" s="226" t="s">
        <v>456</v>
      </c>
      <c r="AO202" s="253">
        <v>17</v>
      </c>
    </row>
    <row r="203" ht="14.25" customHeight="1" spans="1:41" x14ac:dyDescent="0.25">
      <c r="A203" s="247" t="s">
        <v>253</v>
      </c>
      <c r="B203" s="248">
        <v>36</v>
      </c>
      <c r="C203" s="254">
        <v>971</v>
      </c>
      <c r="D203" s="254">
        <v>970</v>
      </c>
      <c r="E203" s="254">
        <v>968</v>
      </c>
      <c r="F203" s="254">
        <v>965</v>
      </c>
      <c r="G203" s="254">
        <v>960</v>
      </c>
      <c r="H203" s="254">
        <v>954</v>
      </c>
      <c r="I203" s="254">
        <v>946</v>
      </c>
      <c r="J203" s="254">
        <v>937</v>
      </c>
      <c r="K203" s="254">
        <v>927</v>
      </c>
      <c r="L203" s="254">
        <v>915</v>
      </c>
      <c r="M203" s="254">
        <v>903</v>
      </c>
      <c r="N203" s="254">
        <v>889</v>
      </c>
      <c r="O203" s="254">
        <v>875</v>
      </c>
      <c r="P203" s="254">
        <v>859</v>
      </c>
      <c r="Q203" s="254">
        <v>843</v>
      </c>
      <c r="R203" s="254">
        <v>826</v>
      </c>
      <c r="S203" s="254">
        <v>809</v>
      </c>
      <c r="T203" s="254">
        <v>791</v>
      </c>
      <c r="U203" s="254">
        <v>772</v>
      </c>
      <c r="V203" s="254">
        <v>753</v>
      </c>
      <c r="W203" s="254">
        <v>734</v>
      </c>
      <c r="X203" s="254">
        <v>715</v>
      </c>
      <c r="Y203" s="254">
        <v>696</v>
      </c>
      <c r="Z203" s="254">
        <v>676</v>
      </c>
      <c r="AA203" s="254">
        <v>657</v>
      </c>
      <c r="AB203" s="254">
        <v>639</v>
      </c>
      <c r="AC203" s="254">
        <v>621</v>
      </c>
      <c r="AD203" s="254">
        <v>604</v>
      </c>
      <c r="AE203" s="254">
        <v>587</v>
      </c>
      <c r="AF203" s="254">
        <v>573</v>
      </c>
      <c r="AG203" s="254">
        <v>560</v>
      </c>
      <c r="AH203" s="254">
        <v>549</v>
      </c>
      <c r="AI203" s="254">
        <v>540</v>
      </c>
      <c r="AJ203" s="254">
        <v>534</v>
      </c>
      <c r="AK203" s="254">
        <v>528</v>
      </c>
      <c r="AL203" s="254">
        <v>525</v>
      </c>
      <c r="AN203" s="226" t="s">
        <v>457</v>
      </c>
      <c r="AO203" s="253">
        <v>17</v>
      </c>
    </row>
    <row r="204" ht="14.25" customHeight="1" spans="1:41" x14ac:dyDescent="0.25">
      <c r="A204" s="247" t="s">
        <v>253</v>
      </c>
      <c r="B204" s="248">
        <v>37</v>
      </c>
      <c r="C204" s="254">
        <v>972</v>
      </c>
      <c r="D204" s="254">
        <v>971</v>
      </c>
      <c r="E204" s="254">
        <v>969</v>
      </c>
      <c r="F204" s="254">
        <v>965</v>
      </c>
      <c r="G204" s="254">
        <v>960</v>
      </c>
      <c r="H204" s="254">
        <v>954</v>
      </c>
      <c r="I204" s="254">
        <v>946</v>
      </c>
      <c r="J204" s="254">
        <v>937</v>
      </c>
      <c r="K204" s="254">
        <v>927</v>
      </c>
      <c r="L204" s="254">
        <v>915</v>
      </c>
      <c r="M204" s="254">
        <v>902</v>
      </c>
      <c r="N204" s="254">
        <v>888</v>
      </c>
      <c r="O204" s="254">
        <v>874</v>
      </c>
      <c r="P204" s="254">
        <v>858</v>
      </c>
      <c r="Q204" s="254">
        <v>842</v>
      </c>
      <c r="R204" s="254">
        <v>824</v>
      </c>
      <c r="S204" s="254">
        <v>807</v>
      </c>
      <c r="T204" s="254">
        <v>788</v>
      </c>
      <c r="U204" s="254">
        <v>769</v>
      </c>
      <c r="V204" s="254">
        <v>750</v>
      </c>
      <c r="W204" s="254">
        <v>731</v>
      </c>
      <c r="X204" s="254">
        <v>711</v>
      </c>
      <c r="Y204" s="254">
        <v>692</v>
      </c>
      <c r="Z204" s="254">
        <v>672</v>
      </c>
      <c r="AA204" s="254">
        <v>653</v>
      </c>
      <c r="AB204" s="254">
        <v>634</v>
      </c>
      <c r="AC204" s="254">
        <v>616</v>
      </c>
      <c r="AD204" s="254">
        <v>598</v>
      </c>
      <c r="AE204" s="254">
        <v>581</v>
      </c>
      <c r="AF204" s="254">
        <v>566</v>
      </c>
      <c r="AG204" s="254">
        <v>553</v>
      </c>
      <c r="AH204" s="254">
        <v>542</v>
      </c>
      <c r="AI204" s="254">
        <v>533</v>
      </c>
      <c r="AJ204" s="254">
        <v>526</v>
      </c>
      <c r="AK204" s="254">
        <v>521</v>
      </c>
      <c r="AL204" s="254">
        <v>517</v>
      </c>
      <c r="AN204" s="226" t="s">
        <v>458</v>
      </c>
      <c r="AO204" s="253">
        <v>17</v>
      </c>
    </row>
    <row r="205" ht="14.25" customHeight="1" spans="1:41" x14ac:dyDescent="0.25">
      <c r="A205" s="247" t="s">
        <v>253</v>
      </c>
      <c r="B205" s="248">
        <v>38</v>
      </c>
      <c r="C205" s="254">
        <v>972</v>
      </c>
      <c r="D205" s="254">
        <v>971</v>
      </c>
      <c r="E205" s="254">
        <v>969</v>
      </c>
      <c r="F205" s="254">
        <v>965</v>
      </c>
      <c r="G205" s="254">
        <v>960</v>
      </c>
      <c r="H205" s="254">
        <v>954</v>
      </c>
      <c r="I205" s="254">
        <v>946</v>
      </c>
      <c r="J205" s="254">
        <v>937</v>
      </c>
      <c r="K205" s="254">
        <v>926</v>
      </c>
      <c r="L205" s="254">
        <v>914</v>
      </c>
      <c r="M205" s="254">
        <v>901</v>
      </c>
      <c r="N205" s="254">
        <v>887</v>
      </c>
      <c r="O205" s="254">
        <v>872</v>
      </c>
      <c r="P205" s="254">
        <v>857</v>
      </c>
      <c r="Q205" s="254">
        <v>840</v>
      </c>
      <c r="R205" s="254">
        <v>822</v>
      </c>
      <c r="S205" s="254">
        <v>804</v>
      </c>
      <c r="T205" s="254">
        <v>786</v>
      </c>
      <c r="U205" s="254">
        <v>767</v>
      </c>
      <c r="V205" s="254">
        <v>747</v>
      </c>
      <c r="W205" s="254">
        <v>727</v>
      </c>
      <c r="X205" s="254">
        <v>708</v>
      </c>
      <c r="Y205" s="254">
        <v>688</v>
      </c>
      <c r="Z205" s="254">
        <v>668</v>
      </c>
      <c r="AA205" s="254">
        <v>648</v>
      </c>
      <c r="AB205" s="254">
        <v>629</v>
      </c>
      <c r="AC205" s="254">
        <v>610</v>
      </c>
      <c r="AD205" s="254">
        <v>593</v>
      </c>
      <c r="AE205" s="254">
        <v>576</v>
      </c>
      <c r="AF205" s="254">
        <v>560</v>
      </c>
      <c r="AG205" s="254">
        <v>547</v>
      </c>
      <c r="AH205" s="254">
        <v>535</v>
      </c>
      <c r="AI205" s="254">
        <v>526</v>
      </c>
      <c r="AJ205" s="254">
        <v>518</v>
      </c>
      <c r="AK205" s="254">
        <v>513</v>
      </c>
      <c r="AL205" s="254">
        <v>510</v>
      </c>
      <c r="AN205" s="226" t="s">
        <v>459</v>
      </c>
      <c r="AO205" s="253">
        <v>17</v>
      </c>
    </row>
    <row r="206" ht="14.25" customHeight="1" spans="1:41" x14ac:dyDescent="0.25">
      <c r="A206" s="247" t="s">
        <v>253</v>
      </c>
      <c r="B206" s="248">
        <v>39</v>
      </c>
      <c r="C206" s="254">
        <v>972</v>
      </c>
      <c r="D206" s="254">
        <v>971</v>
      </c>
      <c r="E206" s="254">
        <v>969</v>
      </c>
      <c r="F206" s="254">
        <v>965</v>
      </c>
      <c r="G206" s="254">
        <v>960</v>
      </c>
      <c r="H206" s="254">
        <v>954</v>
      </c>
      <c r="I206" s="254">
        <v>945</v>
      </c>
      <c r="J206" s="254">
        <v>936</v>
      </c>
      <c r="K206" s="254">
        <v>926</v>
      </c>
      <c r="L206" s="254">
        <v>913</v>
      </c>
      <c r="M206" s="254">
        <v>900</v>
      </c>
      <c r="N206" s="254">
        <v>886</v>
      </c>
      <c r="O206" s="254">
        <v>871</v>
      </c>
      <c r="P206" s="254">
        <v>855</v>
      </c>
      <c r="Q206" s="254">
        <v>838</v>
      </c>
      <c r="R206" s="254">
        <v>820</v>
      </c>
      <c r="S206" s="254">
        <v>802</v>
      </c>
      <c r="T206" s="254">
        <v>783</v>
      </c>
      <c r="U206" s="254">
        <v>764</v>
      </c>
      <c r="V206" s="254">
        <v>744</v>
      </c>
      <c r="W206" s="254">
        <v>724</v>
      </c>
      <c r="X206" s="254">
        <v>704</v>
      </c>
      <c r="Y206" s="254">
        <v>684</v>
      </c>
      <c r="Z206" s="254">
        <v>664</v>
      </c>
      <c r="AA206" s="254">
        <v>643</v>
      </c>
      <c r="AB206" s="254">
        <v>624</v>
      </c>
      <c r="AC206" s="254">
        <v>605</v>
      </c>
      <c r="AD206" s="254">
        <v>587</v>
      </c>
      <c r="AE206" s="254">
        <v>570</v>
      </c>
      <c r="AF206" s="254">
        <v>554</v>
      </c>
      <c r="AG206" s="254">
        <v>540</v>
      </c>
      <c r="AH206" s="254">
        <v>528</v>
      </c>
      <c r="AI206" s="254">
        <v>518</v>
      </c>
      <c r="AJ206" s="254">
        <v>511</v>
      </c>
      <c r="AK206" s="254">
        <v>505</v>
      </c>
      <c r="AL206" s="254">
        <v>502</v>
      </c>
      <c r="AN206" s="226" t="s">
        <v>460</v>
      </c>
      <c r="AO206" s="253">
        <v>17</v>
      </c>
    </row>
    <row r="207" ht="14.25" customHeight="1" spans="1:41" x14ac:dyDescent="0.25">
      <c r="A207" s="247" t="s">
        <v>253</v>
      </c>
      <c r="B207" s="248">
        <v>40</v>
      </c>
      <c r="C207" s="254">
        <v>971</v>
      </c>
      <c r="D207" s="254">
        <v>971</v>
      </c>
      <c r="E207" s="254">
        <v>968</v>
      </c>
      <c r="F207" s="254">
        <v>965</v>
      </c>
      <c r="G207" s="254">
        <v>960</v>
      </c>
      <c r="H207" s="254">
        <v>953</v>
      </c>
      <c r="I207" s="254">
        <v>945</v>
      </c>
      <c r="J207" s="254">
        <v>935</v>
      </c>
      <c r="K207" s="254">
        <v>925</v>
      </c>
      <c r="L207" s="254">
        <v>912</v>
      </c>
      <c r="M207" s="254">
        <v>899</v>
      </c>
      <c r="N207" s="254">
        <v>885</v>
      </c>
      <c r="O207" s="254">
        <v>869</v>
      </c>
      <c r="P207" s="254">
        <v>853</v>
      </c>
      <c r="Q207" s="254">
        <v>836</v>
      </c>
      <c r="R207" s="254">
        <v>818</v>
      </c>
      <c r="S207" s="254">
        <v>799</v>
      </c>
      <c r="T207" s="254">
        <v>780</v>
      </c>
      <c r="U207" s="254">
        <v>761</v>
      </c>
      <c r="V207" s="254">
        <v>741</v>
      </c>
      <c r="W207" s="254">
        <v>720</v>
      </c>
      <c r="X207" s="254">
        <v>700</v>
      </c>
      <c r="Y207" s="254">
        <v>679</v>
      </c>
      <c r="Z207" s="254">
        <v>659</v>
      </c>
      <c r="AA207" s="254">
        <v>639</v>
      </c>
      <c r="AB207" s="254">
        <v>619</v>
      </c>
      <c r="AC207" s="254">
        <v>600</v>
      </c>
      <c r="AD207" s="254">
        <v>581</v>
      </c>
      <c r="AE207" s="254">
        <v>564</v>
      </c>
      <c r="AF207" s="254">
        <v>548</v>
      </c>
      <c r="AG207" s="254">
        <v>533</v>
      </c>
      <c r="AH207" s="254">
        <v>521</v>
      </c>
      <c r="AI207" s="254">
        <v>511</v>
      </c>
      <c r="AJ207" s="254">
        <v>503</v>
      </c>
      <c r="AK207" s="254">
        <v>498</v>
      </c>
      <c r="AL207" s="254">
        <v>494</v>
      </c>
      <c r="AN207" s="226" t="s">
        <v>461</v>
      </c>
      <c r="AO207" s="253">
        <v>17</v>
      </c>
    </row>
    <row r="208" ht="14.25" customHeight="1" spans="1:41" x14ac:dyDescent="0.25">
      <c r="A208" s="247" t="s">
        <v>269</v>
      </c>
      <c r="B208" s="248">
        <v>0</v>
      </c>
      <c r="C208" s="254">
        <v>803</v>
      </c>
      <c r="D208" s="254">
        <v>803</v>
      </c>
      <c r="E208" s="254">
        <v>803</v>
      </c>
      <c r="F208" s="254">
        <v>803</v>
      </c>
      <c r="G208" s="254">
        <v>803</v>
      </c>
      <c r="H208" s="254">
        <v>803</v>
      </c>
      <c r="I208" s="254">
        <v>803</v>
      </c>
      <c r="J208" s="254">
        <v>803</v>
      </c>
      <c r="K208" s="254">
        <v>803</v>
      </c>
      <c r="L208" s="254">
        <v>803</v>
      </c>
      <c r="M208" s="254">
        <v>803</v>
      </c>
      <c r="N208" s="254">
        <v>803</v>
      </c>
      <c r="O208" s="254">
        <v>803</v>
      </c>
      <c r="P208" s="254">
        <v>803</v>
      </c>
      <c r="Q208" s="254">
        <v>803</v>
      </c>
      <c r="R208" s="254">
        <v>803</v>
      </c>
      <c r="S208" s="254">
        <v>803</v>
      </c>
      <c r="T208" s="254">
        <v>803</v>
      </c>
      <c r="U208" s="254">
        <v>803</v>
      </c>
      <c r="V208" s="254">
        <v>803</v>
      </c>
      <c r="W208" s="254">
        <v>803</v>
      </c>
      <c r="X208" s="254">
        <v>803</v>
      </c>
      <c r="Y208" s="254">
        <v>803</v>
      </c>
      <c r="Z208" s="254">
        <v>803</v>
      </c>
      <c r="AA208" s="254">
        <v>803</v>
      </c>
      <c r="AB208" s="254">
        <v>803</v>
      </c>
      <c r="AC208" s="254">
        <v>803</v>
      </c>
      <c r="AD208" s="254">
        <v>803</v>
      </c>
      <c r="AE208" s="254">
        <v>803</v>
      </c>
      <c r="AF208" s="254">
        <v>803</v>
      </c>
      <c r="AG208" s="254">
        <v>803</v>
      </c>
      <c r="AH208" s="254">
        <v>803</v>
      </c>
      <c r="AI208" s="254">
        <v>803</v>
      </c>
      <c r="AJ208" s="254">
        <v>803</v>
      </c>
      <c r="AK208" s="254">
        <v>803</v>
      </c>
      <c r="AL208" s="254">
        <v>803</v>
      </c>
      <c r="AN208" s="226" t="s">
        <v>462</v>
      </c>
      <c r="AO208" s="253">
        <v>17</v>
      </c>
    </row>
    <row r="209" ht="14.25" customHeight="1" spans="1:41" x14ac:dyDescent="0.25">
      <c r="A209" s="247" t="s">
        <v>269</v>
      </c>
      <c r="B209" s="248">
        <v>1</v>
      </c>
      <c r="C209" s="254">
        <v>809</v>
      </c>
      <c r="D209" s="254">
        <v>809</v>
      </c>
      <c r="E209" s="254">
        <v>809</v>
      </c>
      <c r="F209" s="254">
        <v>809</v>
      </c>
      <c r="G209" s="254">
        <v>809</v>
      </c>
      <c r="H209" s="254">
        <v>809</v>
      </c>
      <c r="I209" s="254">
        <v>808</v>
      </c>
      <c r="J209" s="254">
        <v>808</v>
      </c>
      <c r="K209" s="254">
        <v>808</v>
      </c>
      <c r="L209" s="254">
        <v>807</v>
      </c>
      <c r="M209" s="254">
        <v>807</v>
      </c>
      <c r="N209" s="254">
        <v>806</v>
      </c>
      <c r="O209" s="254">
        <v>806</v>
      </c>
      <c r="P209" s="254">
        <v>805</v>
      </c>
      <c r="Q209" s="254">
        <v>805</v>
      </c>
      <c r="R209" s="254">
        <v>804</v>
      </c>
      <c r="S209" s="254">
        <v>803</v>
      </c>
      <c r="T209" s="254">
        <v>803</v>
      </c>
      <c r="U209" s="254">
        <v>802</v>
      </c>
      <c r="V209" s="254">
        <v>801</v>
      </c>
      <c r="W209" s="254">
        <v>801</v>
      </c>
      <c r="X209" s="254">
        <v>800</v>
      </c>
      <c r="Y209" s="254">
        <v>800</v>
      </c>
      <c r="Z209" s="254">
        <v>799</v>
      </c>
      <c r="AA209" s="254">
        <v>798</v>
      </c>
      <c r="AB209" s="254">
        <v>798</v>
      </c>
      <c r="AC209" s="254">
        <v>797</v>
      </c>
      <c r="AD209" s="254">
        <v>797</v>
      </c>
      <c r="AE209" s="254">
        <v>797</v>
      </c>
      <c r="AF209" s="254">
        <v>796</v>
      </c>
      <c r="AG209" s="254">
        <v>796</v>
      </c>
      <c r="AH209" s="254">
        <v>795</v>
      </c>
      <c r="AI209" s="254">
        <v>795</v>
      </c>
      <c r="AJ209" s="254">
        <v>795</v>
      </c>
      <c r="AK209" s="254">
        <v>795</v>
      </c>
      <c r="AL209" s="254">
        <v>795</v>
      </c>
      <c r="AN209" s="226" t="s">
        <v>463</v>
      </c>
      <c r="AO209" s="253">
        <v>16</v>
      </c>
    </row>
    <row r="210" ht="14.25" customHeight="1" spans="1:41" x14ac:dyDescent="0.25">
      <c r="A210" s="247" t="s">
        <v>269</v>
      </c>
      <c r="B210" s="248">
        <v>2</v>
      </c>
      <c r="C210" s="254">
        <v>816</v>
      </c>
      <c r="D210" s="254">
        <v>816</v>
      </c>
      <c r="E210" s="254">
        <v>816</v>
      </c>
      <c r="F210" s="254">
        <v>816</v>
      </c>
      <c r="G210" s="254">
        <v>816</v>
      </c>
      <c r="H210" s="254">
        <v>815</v>
      </c>
      <c r="I210" s="254">
        <v>815</v>
      </c>
      <c r="J210" s="254">
        <v>814</v>
      </c>
      <c r="K210" s="254">
        <v>813</v>
      </c>
      <c r="L210" s="254">
        <v>812</v>
      </c>
      <c r="M210" s="254">
        <v>811</v>
      </c>
      <c r="N210" s="254">
        <v>810</v>
      </c>
      <c r="O210" s="254">
        <v>809</v>
      </c>
      <c r="P210" s="254">
        <v>808</v>
      </c>
      <c r="Q210" s="254">
        <v>807</v>
      </c>
      <c r="R210" s="254">
        <v>806</v>
      </c>
      <c r="S210" s="254">
        <v>804</v>
      </c>
      <c r="T210" s="254">
        <v>803</v>
      </c>
      <c r="U210" s="254">
        <v>802</v>
      </c>
      <c r="V210" s="254">
        <v>801</v>
      </c>
      <c r="W210" s="254">
        <v>799</v>
      </c>
      <c r="X210" s="254">
        <v>798</v>
      </c>
      <c r="Y210" s="254">
        <v>797</v>
      </c>
      <c r="Z210" s="254">
        <v>796</v>
      </c>
      <c r="AA210" s="254">
        <v>795</v>
      </c>
      <c r="AB210" s="254">
        <v>794</v>
      </c>
      <c r="AC210" s="254">
        <v>793</v>
      </c>
      <c r="AD210" s="254">
        <v>792</v>
      </c>
      <c r="AE210" s="254">
        <v>791</v>
      </c>
      <c r="AF210" s="254">
        <v>790</v>
      </c>
      <c r="AG210" s="254">
        <v>789</v>
      </c>
      <c r="AH210" s="254">
        <v>789</v>
      </c>
      <c r="AI210" s="254">
        <v>788</v>
      </c>
      <c r="AJ210" s="254">
        <v>788</v>
      </c>
      <c r="AK210" s="254">
        <v>788</v>
      </c>
      <c r="AL210" s="254">
        <v>787</v>
      </c>
      <c r="AN210" s="226" t="s">
        <v>464</v>
      </c>
      <c r="AO210" s="253">
        <v>17</v>
      </c>
    </row>
    <row r="211" ht="14.25" customHeight="1" spans="1:41" x14ac:dyDescent="0.25">
      <c r="A211" s="247" t="s">
        <v>269</v>
      </c>
      <c r="B211" s="248">
        <v>3</v>
      </c>
      <c r="C211" s="254">
        <v>823</v>
      </c>
      <c r="D211" s="254">
        <v>823</v>
      </c>
      <c r="E211" s="254">
        <v>823</v>
      </c>
      <c r="F211" s="254">
        <v>823</v>
      </c>
      <c r="G211" s="254">
        <v>822</v>
      </c>
      <c r="H211" s="254">
        <v>821</v>
      </c>
      <c r="I211" s="254">
        <v>820</v>
      </c>
      <c r="J211" s="254">
        <v>819</v>
      </c>
      <c r="K211" s="254">
        <v>818</v>
      </c>
      <c r="L211" s="254">
        <v>817</v>
      </c>
      <c r="M211" s="254">
        <v>816</v>
      </c>
      <c r="N211" s="254">
        <v>814</v>
      </c>
      <c r="O211" s="254">
        <v>813</v>
      </c>
      <c r="P211" s="254">
        <v>811</v>
      </c>
      <c r="Q211" s="254">
        <v>809</v>
      </c>
      <c r="R211" s="254">
        <v>807</v>
      </c>
      <c r="S211" s="254">
        <v>806</v>
      </c>
      <c r="T211" s="254">
        <v>804</v>
      </c>
      <c r="U211" s="254">
        <v>802</v>
      </c>
      <c r="V211" s="254">
        <v>800</v>
      </c>
      <c r="W211" s="254">
        <v>798</v>
      </c>
      <c r="X211" s="254">
        <v>796</v>
      </c>
      <c r="Y211" s="254">
        <v>794</v>
      </c>
      <c r="Z211" s="254">
        <v>792</v>
      </c>
      <c r="AA211" s="254">
        <v>791</v>
      </c>
      <c r="AB211" s="254">
        <v>789</v>
      </c>
      <c r="AC211" s="254">
        <v>788</v>
      </c>
      <c r="AD211" s="254">
        <v>786</v>
      </c>
      <c r="AE211" s="254">
        <v>785</v>
      </c>
      <c r="AF211" s="254">
        <v>784</v>
      </c>
      <c r="AG211" s="254">
        <v>783</v>
      </c>
      <c r="AH211" s="254">
        <v>782</v>
      </c>
      <c r="AI211" s="254">
        <v>781</v>
      </c>
      <c r="AJ211" s="254">
        <v>780</v>
      </c>
      <c r="AK211" s="254">
        <v>780</v>
      </c>
      <c r="AL211" s="254">
        <v>780</v>
      </c>
      <c r="AN211" s="226" t="s">
        <v>465</v>
      </c>
      <c r="AO211" s="253">
        <v>17</v>
      </c>
    </row>
    <row r="212" ht="14.25" customHeight="1" spans="1:41" x14ac:dyDescent="0.25">
      <c r="A212" s="247" t="s">
        <v>269</v>
      </c>
      <c r="B212" s="248">
        <v>4</v>
      </c>
      <c r="C212" s="254">
        <v>830</v>
      </c>
      <c r="D212" s="254">
        <v>830</v>
      </c>
      <c r="E212" s="254">
        <v>830</v>
      </c>
      <c r="F212" s="254">
        <v>829</v>
      </c>
      <c r="G212" s="254">
        <v>828</v>
      </c>
      <c r="H212" s="254">
        <v>827</v>
      </c>
      <c r="I212" s="254">
        <v>826</v>
      </c>
      <c r="J212" s="254">
        <v>825</v>
      </c>
      <c r="K212" s="254">
        <v>823</v>
      </c>
      <c r="L212" s="254">
        <v>822</v>
      </c>
      <c r="M212" s="254">
        <v>820</v>
      </c>
      <c r="N212" s="254">
        <v>818</v>
      </c>
      <c r="O212" s="254">
        <v>816</v>
      </c>
      <c r="P212" s="254">
        <v>814</v>
      </c>
      <c r="Q212" s="254">
        <v>811</v>
      </c>
      <c r="R212" s="254">
        <v>809</v>
      </c>
      <c r="S212" s="254">
        <v>806</v>
      </c>
      <c r="T212" s="254">
        <v>804</v>
      </c>
      <c r="U212" s="254">
        <v>801</v>
      </c>
      <c r="V212" s="254">
        <v>799</v>
      </c>
      <c r="W212" s="254">
        <v>796</v>
      </c>
      <c r="X212" s="254">
        <v>794</v>
      </c>
      <c r="Y212" s="254">
        <v>791</v>
      </c>
      <c r="Z212" s="254">
        <v>789</v>
      </c>
      <c r="AA212" s="254">
        <v>787</v>
      </c>
      <c r="AB212" s="254">
        <v>785</v>
      </c>
      <c r="AC212" s="254">
        <v>783</v>
      </c>
      <c r="AD212" s="254">
        <v>781</v>
      </c>
      <c r="AE212" s="254">
        <v>779</v>
      </c>
      <c r="AF212" s="254">
        <v>777</v>
      </c>
      <c r="AG212" s="254">
        <v>776</v>
      </c>
      <c r="AH212" s="254">
        <v>775</v>
      </c>
      <c r="AI212" s="254">
        <v>774</v>
      </c>
      <c r="AJ212" s="254">
        <v>773</v>
      </c>
      <c r="AK212" s="254">
        <v>772</v>
      </c>
      <c r="AL212" s="254">
        <v>772</v>
      </c>
      <c r="AN212" s="226" t="s">
        <v>466</v>
      </c>
      <c r="AO212" s="253">
        <v>17</v>
      </c>
    </row>
    <row r="213" ht="14.25" customHeight="1" spans="1:41" x14ac:dyDescent="0.25">
      <c r="A213" s="247" t="s">
        <v>269</v>
      </c>
      <c r="B213" s="248">
        <v>5</v>
      </c>
      <c r="C213" s="254">
        <v>837</v>
      </c>
      <c r="D213" s="254">
        <v>837</v>
      </c>
      <c r="E213" s="254">
        <v>836</v>
      </c>
      <c r="F213" s="254">
        <v>835</v>
      </c>
      <c r="G213" s="254">
        <v>835</v>
      </c>
      <c r="H213" s="254">
        <v>833</v>
      </c>
      <c r="I213" s="254">
        <v>832</v>
      </c>
      <c r="J213" s="254">
        <v>830</v>
      </c>
      <c r="K213" s="254">
        <v>828</v>
      </c>
      <c r="L213" s="254">
        <v>826</v>
      </c>
      <c r="M213" s="254">
        <v>824</v>
      </c>
      <c r="N213" s="254">
        <v>822</v>
      </c>
      <c r="O213" s="254">
        <v>819</v>
      </c>
      <c r="P213" s="254">
        <v>816</v>
      </c>
      <c r="Q213" s="254">
        <v>813</v>
      </c>
      <c r="R213" s="254">
        <v>810</v>
      </c>
      <c r="S213" s="254">
        <v>807</v>
      </c>
      <c r="T213" s="254">
        <v>804</v>
      </c>
      <c r="U213" s="254">
        <v>801</v>
      </c>
      <c r="V213" s="254">
        <v>798</v>
      </c>
      <c r="W213" s="254">
        <v>795</v>
      </c>
      <c r="X213" s="254">
        <v>792</v>
      </c>
      <c r="Y213" s="254">
        <v>789</v>
      </c>
      <c r="Z213" s="254">
        <v>786</v>
      </c>
      <c r="AA213" s="254">
        <v>783</v>
      </c>
      <c r="AB213" s="254">
        <v>780</v>
      </c>
      <c r="AC213" s="254">
        <v>777</v>
      </c>
      <c r="AD213" s="254">
        <v>775</v>
      </c>
      <c r="AE213" s="254">
        <v>773</v>
      </c>
      <c r="AF213" s="254">
        <v>771</v>
      </c>
      <c r="AG213" s="254">
        <v>769</v>
      </c>
      <c r="AH213" s="254">
        <v>768</v>
      </c>
      <c r="AI213" s="254">
        <v>766</v>
      </c>
      <c r="AJ213" s="254">
        <v>765</v>
      </c>
      <c r="AK213" s="254">
        <v>765</v>
      </c>
      <c r="AL213" s="254">
        <v>764</v>
      </c>
      <c r="AN213" s="226" t="s">
        <v>467</v>
      </c>
      <c r="AO213" s="253">
        <v>17</v>
      </c>
    </row>
    <row r="214" ht="14.25" customHeight="1" spans="1:41" x14ac:dyDescent="0.25">
      <c r="A214" s="247" t="s">
        <v>269</v>
      </c>
      <c r="B214" s="248">
        <v>6</v>
      </c>
      <c r="C214" s="254">
        <v>843</v>
      </c>
      <c r="D214" s="254">
        <v>843</v>
      </c>
      <c r="E214" s="254">
        <v>843</v>
      </c>
      <c r="F214" s="254">
        <v>842</v>
      </c>
      <c r="G214" s="254">
        <v>841</v>
      </c>
      <c r="H214" s="254">
        <v>839</v>
      </c>
      <c r="I214" s="254">
        <v>838</v>
      </c>
      <c r="J214" s="254">
        <v>836</v>
      </c>
      <c r="K214" s="254">
        <v>833</v>
      </c>
      <c r="L214" s="254">
        <v>831</v>
      </c>
      <c r="M214" s="254">
        <v>828</v>
      </c>
      <c r="N214" s="254">
        <v>825</v>
      </c>
      <c r="O214" s="254">
        <v>822</v>
      </c>
      <c r="P214" s="254">
        <v>819</v>
      </c>
      <c r="Q214" s="254">
        <v>815</v>
      </c>
      <c r="R214" s="254">
        <v>812</v>
      </c>
      <c r="S214" s="254">
        <v>808</v>
      </c>
      <c r="T214" s="254">
        <v>804</v>
      </c>
      <c r="U214" s="254">
        <v>801</v>
      </c>
      <c r="V214" s="254">
        <v>797</v>
      </c>
      <c r="W214" s="254">
        <v>793</v>
      </c>
      <c r="X214" s="254">
        <v>789</v>
      </c>
      <c r="Y214" s="254">
        <v>786</v>
      </c>
      <c r="Z214" s="254">
        <v>782</v>
      </c>
      <c r="AA214" s="254">
        <v>779</v>
      </c>
      <c r="AB214" s="254">
        <v>775</v>
      </c>
      <c r="AC214" s="254">
        <v>772</v>
      </c>
      <c r="AD214" s="254">
        <v>769</v>
      </c>
      <c r="AE214" s="254">
        <v>767</v>
      </c>
      <c r="AF214" s="254">
        <v>764</v>
      </c>
      <c r="AG214" s="254">
        <v>762</v>
      </c>
      <c r="AH214" s="254">
        <v>760</v>
      </c>
      <c r="AI214" s="254">
        <v>759</v>
      </c>
      <c r="AJ214" s="254">
        <v>758</v>
      </c>
      <c r="AK214" s="254">
        <v>757</v>
      </c>
      <c r="AL214" s="254">
        <v>756</v>
      </c>
      <c r="AN214" s="226" t="s">
        <v>468</v>
      </c>
      <c r="AO214" s="253">
        <v>17</v>
      </c>
    </row>
    <row r="215" ht="14.25" customHeight="1" spans="1:41" x14ac:dyDescent="0.25">
      <c r="A215" s="247" t="s">
        <v>269</v>
      </c>
      <c r="B215" s="248">
        <v>7</v>
      </c>
      <c r="C215" s="254">
        <v>849</v>
      </c>
      <c r="D215" s="254">
        <v>849</v>
      </c>
      <c r="E215" s="254">
        <v>849</v>
      </c>
      <c r="F215" s="254">
        <v>848</v>
      </c>
      <c r="G215" s="254">
        <v>846</v>
      </c>
      <c r="H215" s="254">
        <v>845</v>
      </c>
      <c r="I215" s="254">
        <v>843</v>
      </c>
      <c r="J215" s="254">
        <v>841</v>
      </c>
      <c r="K215" s="254">
        <v>838</v>
      </c>
      <c r="L215" s="254">
        <v>835</v>
      </c>
      <c r="M215" s="254">
        <v>832</v>
      </c>
      <c r="N215" s="254">
        <v>829</v>
      </c>
      <c r="O215" s="254">
        <v>825</v>
      </c>
      <c r="P215" s="254">
        <v>821</v>
      </c>
      <c r="Q215" s="254">
        <v>817</v>
      </c>
      <c r="R215" s="254">
        <v>813</v>
      </c>
      <c r="S215" s="254">
        <v>809</v>
      </c>
      <c r="T215" s="254">
        <v>804</v>
      </c>
      <c r="U215" s="254">
        <v>800</v>
      </c>
      <c r="V215" s="254">
        <v>796</v>
      </c>
      <c r="W215" s="254">
        <v>791</v>
      </c>
      <c r="X215" s="254">
        <v>787</v>
      </c>
      <c r="Y215" s="254">
        <v>783</v>
      </c>
      <c r="Z215" s="254">
        <v>778</v>
      </c>
      <c r="AA215" s="254">
        <v>774</v>
      </c>
      <c r="AB215" s="254">
        <v>771</v>
      </c>
      <c r="AC215" s="254">
        <v>767</v>
      </c>
      <c r="AD215" s="254">
        <v>764</v>
      </c>
      <c r="AE215" s="254">
        <v>761</v>
      </c>
      <c r="AF215" s="254">
        <v>758</v>
      </c>
      <c r="AG215" s="254">
        <v>755</v>
      </c>
      <c r="AH215" s="254">
        <v>753</v>
      </c>
      <c r="AI215" s="254">
        <v>751</v>
      </c>
      <c r="AJ215" s="254">
        <v>750</v>
      </c>
      <c r="AK215" s="254">
        <v>749</v>
      </c>
      <c r="AL215" s="254">
        <v>748</v>
      </c>
      <c r="AN215" s="226" t="s">
        <v>469</v>
      </c>
      <c r="AO215" s="253">
        <v>17</v>
      </c>
    </row>
    <row r="216" ht="14.25" customHeight="1" spans="1:41" x14ac:dyDescent="0.25">
      <c r="A216" s="247" t="s">
        <v>269</v>
      </c>
      <c r="B216" s="248">
        <v>8</v>
      </c>
      <c r="C216" s="254">
        <v>855</v>
      </c>
      <c r="D216" s="254">
        <v>855</v>
      </c>
      <c r="E216" s="254">
        <v>855</v>
      </c>
      <c r="F216" s="254">
        <v>854</v>
      </c>
      <c r="G216" s="254">
        <v>852</v>
      </c>
      <c r="H216" s="254">
        <v>850</v>
      </c>
      <c r="I216" s="254">
        <v>848</v>
      </c>
      <c r="J216" s="254">
        <v>846</v>
      </c>
      <c r="K216" s="254">
        <v>843</v>
      </c>
      <c r="L216" s="254">
        <v>839</v>
      </c>
      <c r="M216" s="254">
        <v>836</v>
      </c>
      <c r="N216" s="254">
        <v>832</v>
      </c>
      <c r="O216" s="254">
        <v>828</v>
      </c>
      <c r="P216" s="254">
        <v>823</v>
      </c>
      <c r="Q216" s="254">
        <v>819</v>
      </c>
      <c r="R216" s="254">
        <v>814</v>
      </c>
      <c r="S216" s="254">
        <v>809</v>
      </c>
      <c r="T216" s="254">
        <v>804</v>
      </c>
      <c r="U216" s="254">
        <v>800</v>
      </c>
      <c r="V216" s="254">
        <v>794</v>
      </c>
      <c r="W216" s="254">
        <v>789</v>
      </c>
      <c r="X216" s="254">
        <v>784</v>
      </c>
      <c r="Y216" s="254">
        <v>780</v>
      </c>
      <c r="Z216" s="254">
        <v>775</v>
      </c>
      <c r="AA216" s="254">
        <v>770</v>
      </c>
      <c r="AB216" s="254">
        <v>766</v>
      </c>
      <c r="AC216" s="254">
        <v>762</v>
      </c>
      <c r="AD216" s="254">
        <v>758</v>
      </c>
      <c r="AE216" s="254">
        <v>754</v>
      </c>
      <c r="AF216" s="254">
        <v>751</v>
      </c>
      <c r="AG216" s="254">
        <v>748</v>
      </c>
      <c r="AH216" s="254">
        <v>746</v>
      </c>
      <c r="AI216" s="254">
        <v>744</v>
      </c>
      <c r="AJ216" s="254">
        <v>742</v>
      </c>
      <c r="AK216" s="254">
        <v>741</v>
      </c>
      <c r="AL216" s="254">
        <v>740</v>
      </c>
      <c r="AN216" s="226" t="s">
        <v>470</v>
      </c>
      <c r="AO216" s="253">
        <v>17</v>
      </c>
    </row>
    <row r="217" ht="14.25" customHeight="1" spans="1:41" x14ac:dyDescent="0.25">
      <c r="A217" s="247" t="s">
        <v>269</v>
      </c>
      <c r="B217" s="248">
        <v>9</v>
      </c>
      <c r="C217" s="254">
        <v>861</v>
      </c>
      <c r="D217" s="254">
        <v>861</v>
      </c>
      <c r="E217" s="254">
        <v>860</v>
      </c>
      <c r="F217" s="254">
        <v>859</v>
      </c>
      <c r="G217" s="254">
        <v>858</v>
      </c>
      <c r="H217" s="254">
        <v>856</v>
      </c>
      <c r="I217" s="254">
        <v>853</v>
      </c>
      <c r="J217" s="254">
        <v>850</v>
      </c>
      <c r="K217" s="254">
        <v>847</v>
      </c>
      <c r="L217" s="254">
        <v>843</v>
      </c>
      <c r="M217" s="254">
        <v>839</v>
      </c>
      <c r="N217" s="254">
        <v>835</v>
      </c>
      <c r="O217" s="254">
        <v>831</v>
      </c>
      <c r="P217" s="254">
        <v>826</v>
      </c>
      <c r="Q217" s="254">
        <v>821</v>
      </c>
      <c r="R217" s="254">
        <v>815</v>
      </c>
      <c r="S217" s="254">
        <v>810</v>
      </c>
      <c r="T217" s="254">
        <v>804</v>
      </c>
      <c r="U217" s="254">
        <v>799</v>
      </c>
      <c r="V217" s="254">
        <v>793</v>
      </c>
      <c r="W217" s="254">
        <v>787</v>
      </c>
      <c r="X217" s="254">
        <v>782</v>
      </c>
      <c r="Y217" s="254">
        <v>776</v>
      </c>
      <c r="Z217" s="254">
        <v>771</v>
      </c>
      <c r="AA217" s="254">
        <v>766</v>
      </c>
      <c r="AB217" s="254">
        <v>761</v>
      </c>
      <c r="AC217" s="254">
        <v>756</v>
      </c>
      <c r="AD217" s="254">
        <v>752</v>
      </c>
      <c r="AE217" s="254">
        <v>748</v>
      </c>
      <c r="AF217" s="254">
        <v>744</v>
      </c>
      <c r="AG217" s="254">
        <v>741</v>
      </c>
      <c r="AH217" s="254">
        <v>738</v>
      </c>
      <c r="AI217" s="254">
        <v>736</v>
      </c>
      <c r="AJ217" s="254">
        <v>734</v>
      </c>
      <c r="AK217" s="254">
        <v>733</v>
      </c>
      <c r="AL217" s="254">
        <v>732</v>
      </c>
      <c r="AN217" s="226" t="s">
        <v>471</v>
      </c>
      <c r="AO217" s="253">
        <v>17</v>
      </c>
    </row>
    <row r="218" ht="14.25" customHeight="1" spans="1:41" x14ac:dyDescent="0.25">
      <c r="A218" s="247" t="s">
        <v>269</v>
      </c>
      <c r="B218" s="248">
        <v>10</v>
      </c>
      <c r="C218" s="254">
        <v>867</v>
      </c>
      <c r="D218" s="254">
        <v>867</v>
      </c>
      <c r="E218" s="254">
        <v>866</v>
      </c>
      <c r="F218" s="254">
        <v>865</v>
      </c>
      <c r="G218" s="254">
        <v>863</v>
      </c>
      <c r="H218" s="254">
        <v>861</v>
      </c>
      <c r="I218" s="254">
        <v>858</v>
      </c>
      <c r="J218" s="254">
        <v>855</v>
      </c>
      <c r="K218" s="254">
        <v>851</v>
      </c>
      <c r="L218" s="254">
        <v>847</v>
      </c>
      <c r="M218" s="254">
        <v>843</v>
      </c>
      <c r="N218" s="254">
        <v>838</v>
      </c>
      <c r="O218" s="254">
        <v>833</v>
      </c>
      <c r="P218" s="254">
        <v>828</v>
      </c>
      <c r="Q218" s="254">
        <v>822</v>
      </c>
      <c r="R218" s="254">
        <v>816</v>
      </c>
      <c r="S218" s="254">
        <v>810</v>
      </c>
      <c r="T218" s="254">
        <v>804</v>
      </c>
      <c r="U218" s="254">
        <v>798</v>
      </c>
      <c r="V218" s="254">
        <v>792</v>
      </c>
      <c r="W218" s="254">
        <v>785</v>
      </c>
      <c r="X218" s="254">
        <v>779</v>
      </c>
      <c r="Y218" s="254">
        <v>773</v>
      </c>
      <c r="Z218" s="254">
        <v>767</v>
      </c>
      <c r="AA218" s="254">
        <v>762</v>
      </c>
      <c r="AB218" s="254">
        <v>756</v>
      </c>
      <c r="AC218" s="254">
        <v>751</v>
      </c>
      <c r="AD218" s="254">
        <v>746</v>
      </c>
      <c r="AE218" s="254">
        <v>742</v>
      </c>
      <c r="AF218" s="254">
        <v>738</v>
      </c>
      <c r="AG218" s="254">
        <v>734</v>
      </c>
      <c r="AH218" s="254">
        <v>731</v>
      </c>
      <c r="AI218" s="254">
        <v>728</v>
      </c>
      <c r="AJ218" s="254">
        <v>726</v>
      </c>
      <c r="AK218" s="254">
        <v>725</v>
      </c>
      <c r="AL218" s="254">
        <v>724</v>
      </c>
      <c r="AN218" s="226" t="s">
        <v>472</v>
      </c>
      <c r="AO218" s="253">
        <v>17</v>
      </c>
    </row>
    <row r="219" ht="14.25" customHeight="1" spans="1:41" x14ac:dyDescent="0.25">
      <c r="A219" s="247" t="s">
        <v>269</v>
      </c>
      <c r="B219" s="248">
        <v>11</v>
      </c>
      <c r="C219" s="254">
        <v>873</v>
      </c>
      <c r="D219" s="254">
        <v>872</v>
      </c>
      <c r="E219" s="254">
        <v>872</v>
      </c>
      <c r="F219" s="254">
        <v>870</v>
      </c>
      <c r="G219" s="254">
        <v>868</v>
      </c>
      <c r="H219" s="254">
        <v>866</v>
      </c>
      <c r="I219" s="254">
        <v>863</v>
      </c>
      <c r="J219" s="254">
        <v>859</v>
      </c>
      <c r="K219" s="254">
        <v>856</v>
      </c>
      <c r="L219" s="254">
        <v>851</v>
      </c>
      <c r="M219" s="254">
        <v>846</v>
      </c>
      <c r="N219" s="254">
        <v>841</v>
      </c>
      <c r="O219" s="254">
        <v>836</v>
      </c>
      <c r="P219" s="254">
        <v>830</v>
      </c>
      <c r="Q219" s="254">
        <v>824</v>
      </c>
      <c r="R219" s="254">
        <v>817</v>
      </c>
      <c r="S219" s="254">
        <v>811</v>
      </c>
      <c r="T219" s="254">
        <v>804</v>
      </c>
      <c r="U219" s="254">
        <v>797</v>
      </c>
      <c r="V219" s="254">
        <v>790</v>
      </c>
      <c r="W219" s="254">
        <v>784</v>
      </c>
      <c r="X219" s="254">
        <v>777</v>
      </c>
      <c r="Y219" s="254">
        <v>770</v>
      </c>
      <c r="Z219" s="254">
        <v>764</v>
      </c>
      <c r="AA219" s="254">
        <v>757</v>
      </c>
      <c r="AB219" s="254">
        <v>751</v>
      </c>
      <c r="AC219" s="254">
        <v>745</v>
      </c>
      <c r="AD219" s="254">
        <v>740</v>
      </c>
      <c r="AE219" s="254">
        <v>735</v>
      </c>
      <c r="AF219" s="254">
        <v>731</v>
      </c>
      <c r="AG219" s="254">
        <v>727</v>
      </c>
      <c r="AH219" s="254">
        <v>723</v>
      </c>
      <c r="AI219" s="254">
        <v>721</v>
      </c>
      <c r="AJ219" s="254">
        <v>718</v>
      </c>
      <c r="AK219" s="254">
        <v>717</v>
      </c>
      <c r="AL219" s="254">
        <v>716</v>
      </c>
      <c r="AN219" s="226" t="s">
        <v>473</v>
      </c>
      <c r="AO219" s="253">
        <v>17</v>
      </c>
    </row>
    <row r="220" ht="14.25" customHeight="1" spans="1:41" x14ac:dyDescent="0.25">
      <c r="A220" s="247" t="s">
        <v>269</v>
      </c>
      <c r="B220" s="248">
        <v>12</v>
      </c>
      <c r="C220" s="254">
        <v>878</v>
      </c>
      <c r="D220" s="254">
        <v>878</v>
      </c>
      <c r="E220" s="254">
        <v>877</v>
      </c>
      <c r="F220" s="254">
        <v>875</v>
      </c>
      <c r="G220" s="254">
        <v>873</v>
      </c>
      <c r="H220" s="254">
        <v>871</v>
      </c>
      <c r="I220" s="254">
        <v>868</v>
      </c>
      <c r="J220" s="254">
        <v>864</v>
      </c>
      <c r="K220" s="254">
        <v>860</v>
      </c>
      <c r="L220" s="254">
        <v>855</v>
      </c>
      <c r="M220" s="254">
        <v>850</v>
      </c>
      <c r="N220" s="254">
        <v>844</v>
      </c>
      <c r="O220" s="254">
        <v>838</v>
      </c>
      <c r="P220" s="254">
        <v>832</v>
      </c>
      <c r="Q220" s="254">
        <v>825</v>
      </c>
      <c r="R220" s="254">
        <v>818</v>
      </c>
      <c r="S220" s="254">
        <v>811</v>
      </c>
      <c r="T220" s="254">
        <v>804</v>
      </c>
      <c r="U220" s="254">
        <v>797</v>
      </c>
      <c r="V220" s="254">
        <v>789</v>
      </c>
      <c r="W220" s="254">
        <v>781</v>
      </c>
      <c r="X220" s="254">
        <v>774</v>
      </c>
      <c r="Y220" s="254">
        <v>767</v>
      </c>
      <c r="Z220" s="254">
        <v>760</v>
      </c>
      <c r="AA220" s="254">
        <v>753</v>
      </c>
      <c r="AB220" s="254">
        <v>746</v>
      </c>
      <c r="AC220" s="254">
        <v>740</v>
      </c>
      <c r="AD220" s="254">
        <v>734</v>
      </c>
      <c r="AE220" s="254">
        <v>729</v>
      </c>
      <c r="AF220" s="254">
        <v>724</v>
      </c>
      <c r="AG220" s="254">
        <v>720</v>
      </c>
      <c r="AH220" s="254">
        <v>716</v>
      </c>
      <c r="AI220" s="254">
        <v>713</v>
      </c>
      <c r="AJ220" s="254">
        <v>711</v>
      </c>
      <c r="AK220" s="254">
        <v>709</v>
      </c>
      <c r="AL220" s="254">
        <v>708</v>
      </c>
      <c r="AN220" s="226" t="s">
        <v>474</v>
      </c>
      <c r="AO220" s="253">
        <v>17</v>
      </c>
    </row>
    <row r="221" ht="14.25" customHeight="1" spans="1:41" x14ac:dyDescent="0.25">
      <c r="A221" s="247" t="s">
        <v>269</v>
      </c>
      <c r="B221" s="248">
        <v>13</v>
      </c>
      <c r="C221" s="254">
        <v>883</v>
      </c>
      <c r="D221" s="254">
        <v>883</v>
      </c>
      <c r="E221" s="254">
        <v>882</v>
      </c>
      <c r="F221" s="254">
        <v>880</v>
      </c>
      <c r="G221" s="254">
        <v>878</v>
      </c>
      <c r="H221" s="254">
        <v>875</v>
      </c>
      <c r="I221" s="254">
        <v>872</v>
      </c>
      <c r="J221" s="254">
        <v>868</v>
      </c>
      <c r="K221" s="254">
        <v>863</v>
      </c>
      <c r="L221" s="254">
        <v>858</v>
      </c>
      <c r="M221" s="254">
        <v>853</v>
      </c>
      <c r="N221" s="254">
        <v>847</v>
      </c>
      <c r="O221" s="254">
        <v>840</v>
      </c>
      <c r="P221" s="254">
        <v>834</v>
      </c>
      <c r="Q221" s="254">
        <v>826</v>
      </c>
      <c r="R221" s="254">
        <v>819</v>
      </c>
      <c r="S221" s="254">
        <v>811</v>
      </c>
      <c r="T221" s="254">
        <v>803</v>
      </c>
      <c r="U221" s="254">
        <v>796</v>
      </c>
      <c r="V221" s="254">
        <v>787</v>
      </c>
      <c r="W221" s="254">
        <v>779</v>
      </c>
      <c r="X221" s="254">
        <v>771</v>
      </c>
      <c r="Y221" s="254">
        <v>764</v>
      </c>
      <c r="Z221" s="254">
        <v>756</v>
      </c>
      <c r="AA221" s="254">
        <v>748</v>
      </c>
      <c r="AB221" s="254">
        <v>741</v>
      </c>
      <c r="AC221" s="254">
        <v>734</v>
      </c>
      <c r="AD221" s="254">
        <v>728</v>
      </c>
      <c r="AE221" s="254">
        <v>722</v>
      </c>
      <c r="AF221" s="254">
        <v>717</v>
      </c>
      <c r="AG221" s="254">
        <v>712</v>
      </c>
      <c r="AH221" s="254">
        <v>708</v>
      </c>
      <c r="AI221" s="254">
        <v>705</v>
      </c>
      <c r="AJ221" s="254">
        <v>703</v>
      </c>
      <c r="AK221" s="254">
        <v>701</v>
      </c>
      <c r="AL221" s="254">
        <v>700</v>
      </c>
      <c r="AN221" s="226" t="s">
        <v>475</v>
      </c>
      <c r="AO221" s="253">
        <v>17</v>
      </c>
    </row>
    <row r="222" ht="14.25" customHeight="1" spans="1:41" x14ac:dyDescent="0.25">
      <c r="A222" s="247" t="s">
        <v>269</v>
      </c>
      <c r="B222" s="248">
        <v>14</v>
      </c>
      <c r="C222" s="254">
        <v>888</v>
      </c>
      <c r="D222" s="254">
        <v>888</v>
      </c>
      <c r="E222" s="254">
        <v>887</v>
      </c>
      <c r="F222" s="254">
        <v>885</v>
      </c>
      <c r="G222" s="254">
        <v>883</v>
      </c>
      <c r="H222" s="254">
        <v>880</v>
      </c>
      <c r="I222" s="254">
        <v>876</v>
      </c>
      <c r="J222" s="254">
        <v>872</v>
      </c>
      <c r="K222" s="254">
        <v>867</v>
      </c>
      <c r="L222" s="254">
        <v>862</v>
      </c>
      <c r="M222" s="254">
        <v>856</v>
      </c>
      <c r="N222" s="254">
        <v>849</v>
      </c>
      <c r="O222" s="254">
        <v>843</v>
      </c>
      <c r="P222" s="254">
        <v>835</v>
      </c>
      <c r="Q222" s="254">
        <v>828</v>
      </c>
      <c r="R222" s="254">
        <v>820</v>
      </c>
      <c r="S222" s="254">
        <v>812</v>
      </c>
      <c r="T222" s="254">
        <v>803</v>
      </c>
      <c r="U222" s="254">
        <v>795</v>
      </c>
      <c r="V222" s="254">
        <v>786</v>
      </c>
      <c r="W222" s="254">
        <v>777</v>
      </c>
      <c r="X222" s="254">
        <v>769</v>
      </c>
      <c r="Y222" s="254">
        <v>760</v>
      </c>
      <c r="Z222" s="254">
        <v>752</v>
      </c>
      <c r="AA222" s="254">
        <v>744</v>
      </c>
      <c r="AB222" s="254">
        <v>736</v>
      </c>
      <c r="AC222" s="254">
        <v>729</v>
      </c>
      <c r="AD222" s="254">
        <v>722</v>
      </c>
      <c r="AE222" s="254">
        <v>716</v>
      </c>
      <c r="AF222" s="254">
        <v>710</v>
      </c>
      <c r="AG222" s="254">
        <v>705</v>
      </c>
      <c r="AH222" s="254">
        <v>701</v>
      </c>
      <c r="AI222" s="254">
        <v>698</v>
      </c>
      <c r="AJ222" s="254">
        <v>695</v>
      </c>
      <c r="AK222" s="254">
        <v>693</v>
      </c>
      <c r="AL222" s="254">
        <v>692</v>
      </c>
      <c r="AN222" s="226" t="s">
        <v>476</v>
      </c>
      <c r="AO222" s="253">
        <v>17</v>
      </c>
    </row>
    <row r="223" ht="14.25" customHeight="1" spans="1:41" x14ac:dyDescent="0.25">
      <c r="A223" s="247" t="s">
        <v>269</v>
      </c>
      <c r="B223" s="248">
        <v>15</v>
      </c>
      <c r="C223" s="254">
        <v>893</v>
      </c>
      <c r="D223" s="254">
        <v>893</v>
      </c>
      <c r="E223" s="254">
        <v>892</v>
      </c>
      <c r="F223" s="254">
        <v>890</v>
      </c>
      <c r="G223" s="254">
        <v>887</v>
      </c>
      <c r="H223" s="254">
        <v>884</v>
      </c>
      <c r="I223" s="254">
        <v>880</v>
      </c>
      <c r="J223" s="254">
        <v>876</v>
      </c>
      <c r="K223" s="254">
        <v>871</v>
      </c>
      <c r="L223" s="254">
        <v>865</v>
      </c>
      <c r="M223" s="254">
        <v>859</v>
      </c>
      <c r="N223" s="254">
        <v>852</v>
      </c>
      <c r="O223" s="254">
        <v>845</v>
      </c>
      <c r="P223" s="254">
        <v>837</v>
      </c>
      <c r="Q223" s="254">
        <v>829</v>
      </c>
      <c r="R223" s="254">
        <v>820</v>
      </c>
      <c r="S223" s="254">
        <v>812</v>
      </c>
      <c r="T223" s="254">
        <v>803</v>
      </c>
      <c r="U223" s="254">
        <v>794</v>
      </c>
      <c r="V223" s="254">
        <v>784</v>
      </c>
      <c r="W223" s="254">
        <v>775</v>
      </c>
      <c r="X223" s="254">
        <v>766</v>
      </c>
      <c r="Y223" s="254">
        <v>757</v>
      </c>
      <c r="Z223" s="254">
        <v>748</v>
      </c>
      <c r="AA223" s="254">
        <v>739</v>
      </c>
      <c r="AB223" s="254">
        <v>731</v>
      </c>
      <c r="AC223" s="254">
        <v>723</v>
      </c>
      <c r="AD223" s="254">
        <v>716</v>
      </c>
      <c r="AE223" s="254">
        <v>709</v>
      </c>
      <c r="AF223" s="254">
        <v>704</v>
      </c>
      <c r="AG223" s="254">
        <v>698</v>
      </c>
      <c r="AH223" s="254">
        <v>694</v>
      </c>
      <c r="AI223" s="254">
        <v>690</v>
      </c>
      <c r="AJ223" s="254">
        <v>687</v>
      </c>
      <c r="AK223" s="254">
        <v>685</v>
      </c>
      <c r="AL223" s="254">
        <v>684</v>
      </c>
      <c r="AN223" s="226" t="s">
        <v>477</v>
      </c>
      <c r="AO223" s="253">
        <v>17</v>
      </c>
    </row>
    <row r="224" ht="14.25" customHeight="1" spans="1:41" x14ac:dyDescent="0.25">
      <c r="A224" s="247" t="s">
        <v>269</v>
      </c>
      <c r="B224" s="248">
        <v>16</v>
      </c>
      <c r="C224" s="254">
        <v>898</v>
      </c>
      <c r="D224" s="254">
        <v>898</v>
      </c>
      <c r="E224" s="254">
        <v>896</v>
      </c>
      <c r="F224" s="254">
        <v>894</v>
      </c>
      <c r="G224" s="254">
        <v>892</v>
      </c>
      <c r="H224" s="254">
        <v>888</v>
      </c>
      <c r="I224" s="254">
        <v>884</v>
      </c>
      <c r="J224" s="254">
        <v>880</v>
      </c>
      <c r="K224" s="254">
        <v>874</v>
      </c>
      <c r="L224" s="254">
        <v>868</v>
      </c>
      <c r="M224" s="254">
        <v>861</v>
      </c>
      <c r="N224" s="254">
        <v>854</v>
      </c>
      <c r="O224" s="254">
        <v>847</v>
      </c>
      <c r="P224" s="254">
        <v>838</v>
      </c>
      <c r="Q224" s="254">
        <v>830</v>
      </c>
      <c r="R224" s="254">
        <v>821</v>
      </c>
      <c r="S224" s="254">
        <v>812</v>
      </c>
      <c r="T224" s="254">
        <v>802</v>
      </c>
      <c r="U224" s="254">
        <v>793</v>
      </c>
      <c r="V224" s="254">
        <v>783</v>
      </c>
      <c r="W224" s="254">
        <v>773</v>
      </c>
      <c r="X224" s="254">
        <v>763</v>
      </c>
      <c r="Y224" s="254">
        <v>754</v>
      </c>
      <c r="Z224" s="254">
        <v>744</v>
      </c>
      <c r="AA224" s="254">
        <v>735</v>
      </c>
      <c r="AB224" s="254">
        <v>726</v>
      </c>
      <c r="AC224" s="254">
        <v>718</v>
      </c>
      <c r="AD224" s="254">
        <v>710</v>
      </c>
      <c r="AE224" s="254">
        <v>703</v>
      </c>
      <c r="AF224" s="254">
        <v>697</v>
      </c>
      <c r="AG224" s="254">
        <v>691</v>
      </c>
      <c r="AH224" s="254">
        <v>686</v>
      </c>
      <c r="AI224" s="254">
        <v>682</v>
      </c>
      <c r="AJ224" s="254">
        <v>679</v>
      </c>
      <c r="AK224" s="254">
        <v>677</v>
      </c>
      <c r="AL224" s="254">
        <v>676</v>
      </c>
      <c r="AN224" s="226" t="s">
        <v>478</v>
      </c>
      <c r="AO224" s="253">
        <v>17</v>
      </c>
    </row>
    <row r="225" ht="14.25" customHeight="1" spans="1:41" x14ac:dyDescent="0.25">
      <c r="A225" s="247" t="s">
        <v>269</v>
      </c>
      <c r="B225" s="248">
        <v>17</v>
      </c>
      <c r="C225" s="254">
        <v>902</v>
      </c>
      <c r="D225" s="254">
        <v>902</v>
      </c>
      <c r="E225" s="254">
        <v>901</v>
      </c>
      <c r="F225" s="254">
        <v>899</v>
      </c>
      <c r="G225" s="254">
        <v>896</v>
      </c>
      <c r="H225" s="254">
        <v>892</v>
      </c>
      <c r="I225" s="254">
        <v>888</v>
      </c>
      <c r="J225" s="254">
        <v>883</v>
      </c>
      <c r="K225" s="254">
        <v>877</v>
      </c>
      <c r="L225" s="254">
        <v>871</v>
      </c>
      <c r="M225" s="254">
        <v>864</v>
      </c>
      <c r="N225" s="254">
        <v>856</v>
      </c>
      <c r="O225" s="254">
        <v>848</v>
      </c>
      <c r="P225" s="254">
        <v>840</v>
      </c>
      <c r="Q225" s="254">
        <v>831</v>
      </c>
      <c r="R225" s="254">
        <v>821</v>
      </c>
      <c r="S225" s="254">
        <v>812</v>
      </c>
      <c r="T225" s="254">
        <v>802</v>
      </c>
      <c r="U225" s="254">
        <v>792</v>
      </c>
      <c r="V225" s="254">
        <v>781</v>
      </c>
      <c r="W225" s="254">
        <v>771</v>
      </c>
      <c r="X225" s="254">
        <v>760</v>
      </c>
      <c r="Y225" s="254">
        <v>750</v>
      </c>
      <c r="Z225" s="254">
        <v>740</v>
      </c>
      <c r="AA225" s="254">
        <v>731</v>
      </c>
      <c r="AB225" s="254">
        <v>721</v>
      </c>
      <c r="AC225" s="254">
        <v>712</v>
      </c>
      <c r="AD225" s="254">
        <v>704</v>
      </c>
      <c r="AE225" s="254">
        <v>697</v>
      </c>
      <c r="AF225" s="254">
        <v>690</v>
      </c>
      <c r="AG225" s="254">
        <v>684</v>
      </c>
      <c r="AH225" s="254">
        <v>679</v>
      </c>
      <c r="AI225" s="254">
        <v>675</v>
      </c>
      <c r="AJ225" s="254">
        <v>672</v>
      </c>
      <c r="AK225" s="254">
        <v>670</v>
      </c>
      <c r="AL225" s="254">
        <v>668</v>
      </c>
      <c r="AN225" s="226" t="s">
        <v>479</v>
      </c>
      <c r="AO225" s="253">
        <v>14</v>
      </c>
    </row>
    <row r="226" ht="14.25" customHeight="1" spans="1:41" x14ac:dyDescent="0.25">
      <c r="A226" s="247" t="s">
        <v>269</v>
      </c>
      <c r="B226" s="248">
        <v>18</v>
      </c>
      <c r="C226" s="254">
        <v>907</v>
      </c>
      <c r="D226" s="254">
        <v>906</v>
      </c>
      <c r="E226" s="254">
        <v>905</v>
      </c>
      <c r="F226" s="254">
        <v>903</v>
      </c>
      <c r="G226" s="254">
        <v>900</v>
      </c>
      <c r="H226" s="254">
        <v>896</v>
      </c>
      <c r="I226" s="254">
        <v>892</v>
      </c>
      <c r="J226" s="254">
        <v>886</v>
      </c>
      <c r="K226" s="254">
        <v>880</v>
      </c>
      <c r="L226" s="254">
        <v>874</v>
      </c>
      <c r="M226" s="254">
        <v>866</v>
      </c>
      <c r="N226" s="254">
        <v>859</v>
      </c>
      <c r="O226" s="254">
        <v>850</v>
      </c>
      <c r="P226" s="254">
        <v>841</v>
      </c>
      <c r="Q226" s="254">
        <v>832</v>
      </c>
      <c r="R226" s="254">
        <v>822</v>
      </c>
      <c r="S226" s="254">
        <v>811</v>
      </c>
      <c r="T226" s="254">
        <v>801</v>
      </c>
      <c r="U226" s="254">
        <v>790</v>
      </c>
      <c r="V226" s="254">
        <v>779</v>
      </c>
      <c r="W226" s="254">
        <v>769</v>
      </c>
      <c r="X226" s="254">
        <v>758</v>
      </c>
      <c r="Y226" s="254">
        <v>747</v>
      </c>
      <c r="Z226" s="254">
        <v>736</v>
      </c>
      <c r="AA226" s="254">
        <v>726</v>
      </c>
      <c r="AB226" s="254">
        <v>716</v>
      </c>
      <c r="AC226" s="254">
        <v>707</v>
      </c>
      <c r="AD226" s="254">
        <v>698</v>
      </c>
      <c r="AE226" s="254">
        <v>690</v>
      </c>
      <c r="AF226" s="254">
        <v>683</v>
      </c>
      <c r="AG226" s="254">
        <v>677</v>
      </c>
      <c r="AH226" s="254">
        <v>672</v>
      </c>
      <c r="AI226" s="254">
        <v>668</v>
      </c>
      <c r="AJ226" s="254">
        <v>664</v>
      </c>
      <c r="AK226" s="254">
        <v>662</v>
      </c>
      <c r="AL226" s="254">
        <v>661</v>
      </c>
      <c r="AN226" s="226" t="s">
        <v>480</v>
      </c>
      <c r="AO226" s="253">
        <v>14</v>
      </c>
    </row>
    <row r="227" ht="14.25" customHeight="1" spans="1:41" x14ac:dyDescent="0.25">
      <c r="A227" s="247" t="s">
        <v>269</v>
      </c>
      <c r="B227" s="248">
        <v>19</v>
      </c>
      <c r="C227" s="254">
        <v>911</v>
      </c>
      <c r="D227" s="254">
        <v>910</v>
      </c>
      <c r="E227" s="254">
        <v>909</v>
      </c>
      <c r="F227" s="254">
        <v>907</v>
      </c>
      <c r="G227" s="254">
        <v>904</v>
      </c>
      <c r="H227" s="254">
        <v>900</v>
      </c>
      <c r="I227" s="254">
        <v>895</v>
      </c>
      <c r="J227" s="254">
        <v>890</v>
      </c>
      <c r="K227" s="254">
        <v>883</v>
      </c>
      <c r="L227" s="254">
        <v>876</v>
      </c>
      <c r="M227" s="254">
        <v>869</v>
      </c>
      <c r="N227" s="254">
        <v>860</v>
      </c>
      <c r="O227" s="254">
        <v>852</v>
      </c>
      <c r="P227" s="254">
        <v>842</v>
      </c>
      <c r="Q227" s="254">
        <v>832</v>
      </c>
      <c r="R227" s="254">
        <v>822</v>
      </c>
      <c r="S227" s="254">
        <v>811</v>
      </c>
      <c r="T227" s="254">
        <v>800</v>
      </c>
      <c r="U227" s="254">
        <v>789</v>
      </c>
      <c r="V227" s="254">
        <v>778</v>
      </c>
      <c r="W227" s="254">
        <v>767</v>
      </c>
      <c r="X227" s="254">
        <v>755</v>
      </c>
      <c r="Y227" s="254">
        <v>744</v>
      </c>
      <c r="Z227" s="254">
        <v>733</v>
      </c>
      <c r="AA227" s="254">
        <v>722</v>
      </c>
      <c r="AB227" s="254">
        <v>711</v>
      </c>
      <c r="AC227" s="254">
        <v>701</v>
      </c>
      <c r="AD227" s="254">
        <v>692</v>
      </c>
      <c r="AE227" s="254">
        <v>684</v>
      </c>
      <c r="AF227" s="254">
        <v>676</v>
      </c>
      <c r="AG227" s="254">
        <v>670</v>
      </c>
      <c r="AH227" s="254">
        <v>665</v>
      </c>
      <c r="AI227" s="254">
        <v>660</v>
      </c>
      <c r="AJ227" s="254">
        <v>657</v>
      </c>
      <c r="AK227" s="254">
        <v>654</v>
      </c>
      <c r="AL227" s="254">
        <v>653</v>
      </c>
      <c r="AN227" s="226" t="s">
        <v>481</v>
      </c>
      <c r="AO227" s="253">
        <v>4</v>
      </c>
    </row>
    <row r="228" ht="14.25" customHeight="1" spans="1:41" x14ac:dyDescent="0.25">
      <c r="A228" s="247" t="s">
        <v>269</v>
      </c>
      <c r="B228" s="248">
        <v>20</v>
      </c>
      <c r="C228" s="254">
        <v>915</v>
      </c>
      <c r="D228" s="254">
        <v>914</v>
      </c>
      <c r="E228" s="254">
        <v>913</v>
      </c>
      <c r="F228" s="254">
        <v>910</v>
      </c>
      <c r="G228" s="254">
        <v>907</v>
      </c>
      <c r="H228" s="254">
        <v>903</v>
      </c>
      <c r="I228" s="254">
        <v>898</v>
      </c>
      <c r="J228" s="254">
        <v>893</v>
      </c>
      <c r="K228" s="254">
        <v>886</v>
      </c>
      <c r="L228" s="254">
        <v>879</v>
      </c>
      <c r="M228" s="254">
        <v>871</v>
      </c>
      <c r="N228" s="254">
        <v>862</v>
      </c>
      <c r="O228" s="254">
        <v>853</v>
      </c>
      <c r="P228" s="254">
        <v>843</v>
      </c>
      <c r="Q228" s="254">
        <v>833</v>
      </c>
      <c r="R228" s="254">
        <v>822</v>
      </c>
      <c r="S228" s="254">
        <v>811</v>
      </c>
      <c r="T228" s="254">
        <v>800</v>
      </c>
      <c r="U228" s="254">
        <v>788</v>
      </c>
      <c r="V228" s="254">
        <v>776</v>
      </c>
      <c r="W228" s="254">
        <v>764</v>
      </c>
      <c r="X228" s="254">
        <v>752</v>
      </c>
      <c r="Y228" s="254">
        <v>740</v>
      </c>
      <c r="Z228" s="254">
        <v>729</v>
      </c>
      <c r="AA228" s="254">
        <v>717</v>
      </c>
      <c r="AB228" s="254">
        <v>706</v>
      </c>
      <c r="AC228" s="254">
        <v>696</v>
      </c>
      <c r="AD228" s="254">
        <v>686</v>
      </c>
      <c r="AE228" s="254">
        <v>678</v>
      </c>
      <c r="AF228" s="254">
        <v>670</v>
      </c>
      <c r="AG228" s="254">
        <v>663</v>
      </c>
      <c r="AH228" s="254">
        <v>657</v>
      </c>
      <c r="AI228" s="254">
        <v>653</v>
      </c>
      <c r="AJ228" s="254">
        <v>649</v>
      </c>
      <c r="AK228" s="254">
        <v>647</v>
      </c>
      <c r="AL228" s="254">
        <v>645</v>
      </c>
      <c r="AN228" s="226" t="s">
        <v>482</v>
      </c>
      <c r="AO228" s="253"/>
    </row>
    <row r="229" ht="14.25" customHeight="1" spans="1:41" x14ac:dyDescent="0.25">
      <c r="A229" s="247" t="s">
        <v>269</v>
      </c>
      <c r="B229" s="248">
        <v>21</v>
      </c>
      <c r="C229" s="254">
        <v>918</v>
      </c>
      <c r="D229" s="254">
        <v>918</v>
      </c>
      <c r="E229" s="254">
        <v>916</v>
      </c>
      <c r="F229" s="254">
        <v>914</v>
      </c>
      <c r="G229" s="254">
        <v>911</v>
      </c>
      <c r="H229" s="254">
        <v>907</v>
      </c>
      <c r="I229" s="254">
        <v>901</v>
      </c>
      <c r="J229" s="254">
        <v>895</v>
      </c>
      <c r="K229" s="254">
        <v>889</v>
      </c>
      <c r="L229" s="254">
        <v>881</v>
      </c>
      <c r="M229" s="254">
        <v>873</v>
      </c>
      <c r="N229" s="254">
        <v>864</v>
      </c>
      <c r="O229" s="254">
        <v>854</v>
      </c>
      <c r="P229" s="254">
        <v>844</v>
      </c>
      <c r="Q229" s="254">
        <v>833</v>
      </c>
      <c r="R229" s="254">
        <v>822</v>
      </c>
      <c r="S229" s="254">
        <v>811</v>
      </c>
      <c r="T229" s="254">
        <v>799</v>
      </c>
      <c r="U229" s="254">
        <v>787</v>
      </c>
      <c r="V229" s="254">
        <v>774</v>
      </c>
      <c r="W229" s="254">
        <v>762</v>
      </c>
      <c r="X229" s="254">
        <v>749</v>
      </c>
      <c r="Y229" s="254">
        <v>737</v>
      </c>
      <c r="Z229" s="254">
        <v>725</v>
      </c>
      <c r="AA229" s="254">
        <v>713</v>
      </c>
      <c r="AB229" s="254">
        <v>701</v>
      </c>
      <c r="AC229" s="254">
        <v>691</v>
      </c>
      <c r="AD229" s="254">
        <v>681</v>
      </c>
      <c r="AE229" s="254">
        <v>671</v>
      </c>
      <c r="AF229" s="254">
        <v>663</v>
      </c>
      <c r="AG229" s="254">
        <v>656</v>
      </c>
      <c r="AH229" s="254">
        <v>650</v>
      </c>
      <c r="AI229" s="254">
        <v>645</v>
      </c>
      <c r="AJ229" s="254">
        <v>642</v>
      </c>
      <c r="AK229" s="254">
        <v>639</v>
      </c>
      <c r="AL229" s="254">
        <v>638</v>
      </c>
      <c r="AN229" s="226" t="s">
        <v>483</v>
      </c>
      <c r="AO229" s="253">
        <v>2</v>
      </c>
    </row>
    <row r="230" ht="14.25" customHeight="1" spans="1:41" x14ac:dyDescent="0.25">
      <c r="A230" s="247" t="s">
        <v>269</v>
      </c>
      <c r="B230" s="248">
        <v>22</v>
      </c>
      <c r="C230" s="254">
        <v>922</v>
      </c>
      <c r="D230" s="254">
        <v>921</v>
      </c>
      <c r="E230" s="254">
        <v>920</v>
      </c>
      <c r="F230" s="254">
        <v>917</v>
      </c>
      <c r="G230" s="254">
        <v>914</v>
      </c>
      <c r="H230" s="254">
        <v>910</v>
      </c>
      <c r="I230" s="254">
        <v>904</v>
      </c>
      <c r="J230" s="254">
        <v>898</v>
      </c>
      <c r="K230" s="254">
        <v>891</v>
      </c>
      <c r="L230" s="254">
        <v>883</v>
      </c>
      <c r="M230" s="254">
        <v>875</v>
      </c>
      <c r="N230" s="254">
        <v>865</v>
      </c>
      <c r="O230" s="254">
        <v>855</v>
      </c>
      <c r="P230" s="254">
        <v>845</v>
      </c>
      <c r="Q230" s="254">
        <v>834</v>
      </c>
      <c r="R230" s="254">
        <v>822</v>
      </c>
      <c r="S230" s="254">
        <v>810</v>
      </c>
      <c r="T230" s="254">
        <v>798</v>
      </c>
      <c r="U230" s="254">
        <v>785</v>
      </c>
      <c r="V230" s="254">
        <v>772</v>
      </c>
      <c r="W230" s="254">
        <v>759</v>
      </c>
      <c r="X230" s="254">
        <v>747</v>
      </c>
      <c r="Y230" s="254">
        <v>734</v>
      </c>
      <c r="Z230" s="254">
        <v>721</v>
      </c>
      <c r="AA230" s="254">
        <v>709</v>
      </c>
      <c r="AB230" s="254">
        <v>697</v>
      </c>
      <c r="AC230" s="254">
        <v>685</v>
      </c>
      <c r="AD230" s="254">
        <v>675</v>
      </c>
      <c r="AE230" s="254">
        <v>665</v>
      </c>
      <c r="AF230" s="254">
        <v>657</v>
      </c>
      <c r="AG230" s="254">
        <v>649</v>
      </c>
      <c r="AH230" s="254">
        <v>643</v>
      </c>
      <c r="AI230" s="254">
        <v>638</v>
      </c>
      <c r="AJ230" s="254">
        <v>634</v>
      </c>
      <c r="AK230" s="254">
        <v>631</v>
      </c>
      <c r="AL230" s="254">
        <v>630</v>
      </c>
      <c r="AN230" s="226" t="s">
        <v>484</v>
      </c>
      <c r="AO230" s="253">
        <v>2</v>
      </c>
    </row>
    <row r="231" ht="14.25" customHeight="1" spans="1:41" x14ac:dyDescent="0.25">
      <c r="A231" s="247" t="s">
        <v>269</v>
      </c>
      <c r="B231" s="248">
        <v>23</v>
      </c>
      <c r="C231" s="254">
        <v>925</v>
      </c>
      <c r="D231" s="254">
        <v>925</v>
      </c>
      <c r="E231" s="254">
        <v>923</v>
      </c>
      <c r="F231" s="254">
        <v>921</v>
      </c>
      <c r="G231" s="254">
        <v>917</v>
      </c>
      <c r="H231" s="254">
        <v>913</v>
      </c>
      <c r="I231" s="254">
        <v>907</v>
      </c>
      <c r="J231" s="254">
        <v>901</v>
      </c>
      <c r="K231" s="254">
        <v>893</v>
      </c>
      <c r="L231" s="254">
        <v>885</v>
      </c>
      <c r="M231" s="254">
        <v>876</v>
      </c>
      <c r="N231" s="254">
        <v>867</v>
      </c>
      <c r="O231" s="254">
        <v>857</v>
      </c>
      <c r="P231" s="254">
        <v>846</v>
      </c>
      <c r="Q231" s="254">
        <v>834</v>
      </c>
      <c r="R231" s="254">
        <v>822</v>
      </c>
      <c r="S231" s="254">
        <v>810</v>
      </c>
      <c r="T231" s="254">
        <v>797</v>
      </c>
      <c r="U231" s="254">
        <v>784</v>
      </c>
      <c r="V231" s="254">
        <v>771</v>
      </c>
      <c r="W231" s="254">
        <v>757</v>
      </c>
      <c r="X231" s="254">
        <v>744</v>
      </c>
      <c r="Y231" s="254">
        <v>730</v>
      </c>
      <c r="Z231" s="254">
        <v>717</v>
      </c>
      <c r="AA231" s="254">
        <v>704</v>
      </c>
      <c r="AB231" s="254">
        <v>692</v>
      </c>
      <c r="AC231" s="254">
        <v>680</v>
      </c>
      <c r="AD231" s="254">
        <v>669</v>
      </c>
      <c r="AE231" s="254">
        <v>659</v>
      </c>
      <c r="AF231" s="254">
        <v>650</v>
      </c>
      <c r="AG231" s="254">
        <v>642</v>
      </c>
      <c r="AH231" s="254">
        <v>636</v>
      </c>
      <c r="AI231" s="254">
        <v>631</v>
      </c>
      <c r="AJ231" s="254">
        <v>627</v>
      </c>
      <c r="AK231" s="254">
        <v>623</v>
      </c>
      <c r="AL231" s="254">
        <v>622</v>
      </c>
      <c r="AN231" s="226" t="s">
        <v>485</v>
      </c>
      <c r="AO231" s="253">
        <v>2</v>
      </c>
    </row>
    <row r="232" ht="14.25" customHeight="1" spans="1:41" x14ac:dyDescent="0.25">
      <c r="A232" s="247" t="s">
        <v>269</v>
      </c>
      <c r="B232" s="248">
        <v>24</v>
      </c>
      <c r="C232" s="254">
        <v>928</v>
      </c>
      <c r="D232" s="254">
        <v>928</v>
      </c>
      <c r="E232" s="254">
        <v>926</v>
      </c>
      <c r="F232" s="254">
        <v>924</v>
      </c>
      <c r="G232" s="254">
        <v>920</v>
      </c>
      <c r="H232" s="254">
        <v>915</v>
      </c>
      <c r="I232" s="254">
        <v>910</v>
      </c>
      <c r="J232" s="254">
        <v>903</v>
      </c>
      <c r="K232" s="254">
        <v>896</v>
      </c>
      <c r="L232" s="254">
        <v>887</v>
      </c>
      <c r="M232" s="254">
        <v>878</v>
      </c>
      <c r="N232" s="254">
        <v>868</v>
      </c>
      <c r="O232" s="254">
        <v>857</v>
      </c>
      <c r="P232" s="254">
        <v>846</v>
      </c>
      <c r="Q232" s="254">
        <v>834</v>
      </c>
      <c r="R232" s="254">
        <v>822</v>
      </c>
      <c r="S232" s="254">
        <v>809</v>
      </c>
      <c r="T232" s="254">
        <v>796</v>
      </c>
      <c r="U232" s="254">
        <v>782</v>
      </c>
      <c r="V232" s="254">
        <v>768</v>
      </c>
      <c r="W232" s="254">
        <v>755</v>
      </c>
      <c r="X232" s="254">
        <v>741</v>
      </c>
      <c r="Y232" s="254">
        <v>727</v>
      </c>
      <c r="Z232" s="254">
        <v>713</v>
      </c>
      <c r="AA232" s="254">
        <v>700</v>
      </c>
      <c r="AB232" s="254">
        <v>687</v>
      </c>
      <c r="AC232" s="254">
        <v>674</v>
      </c>
      <c r="AD232" s="254">
        <v>663</v>
      </c>
      <c r="AE232" s="254">
        <v>653</v>
      </c>
      <c r="AF232" s="254">
        <v>643</v>
      </c>
      <c r="AG232" s="254">
        <v>636</v>
      </c>
      <c r="AH232" s="254">
        <v>629</v>
      </c>
      <c r="AI232" s="254">
        <v>623</v>
      </c>
      <c r="AJ232" s="254">
        <v>619</v>
      </c>
      <c r="AK232" s="254">
        <v>616</v>
      </c>
      <c r="AL232" s="254">
        <v>614</v>
      </c>
      <c r="AN232" s="226" t="s">
        <v>486</v>
      </c>
      <c r="AO232" s="253">
        <v>2</v>
      </c>
    </row>
    <row r="233" ht="14.25" customHeight="1" spans="1:41" x14ac:dyDescent="0.25">
      <c r="A233" s="247" t="s">
        <v>269</v>
      </c>
      <c r="B233" s="248">
        <v>25</v>
      </c>
      <c r="C233" s="254">
        <v>931</v>
      </c>
      <c r="D233" s="254">
        <v>931</v>
      </c>
      <c r="E233" s="254">
        <v>929</v>
      </c>
      <c r="F233" s="254">
        <v>926</v>
      </c>
      <c r="G233" s="254">
        <v>923</v>
      </c>
      <c r="H233" s="254">
        <v>918</v>
      </c>
      <c r="I233" s="254">
        <v>912</v>
      </c>
      <c r="J233" s="254">
        <v>905</v>
      </c>
      <c r="K233" s="254">
        <v>897</v>
      </c>
      <c r="L233" s="254">
        <v>889</v>
      </c>
      <c r="M233" s="254">
        <v>879</v>
      </c>
      <c r="N233" s="254">
        <v>869</v>
      </c>
      <c r="O233" s="254">
        <v>858</v>
      </c>
      <c r="P233" s="254">
        <v>847</v>
      </c>
      <c r="Q233" s="254">
        <v>834</v>
      </c>
      <c r="R233" s="254">
        <v>821</v>
      </c>
      <c r="S233" s="254">
        <v>808</v>
      </c>
      <c r="T233" s="254">
        <v>795</v>
      </c>
      <c r="U233" s="254">
        <v>781</v>
      </c>
      <c r="V233" s="254">
        <v>766</v>
      </c>
      <c r="W233" s="254">
        <v>752</v>
      </c>
      <c r="X233" s="254">
        <v>738</v>
      </c>
      <c r="Y233" s="254">
        <v>723</v>
      </c>
      <c r="Z233" s="254">
        <v>709</v>
      </c>
      <c r="AA233" s="254">
        <v>695</v>
      </c>
      <c r="AB233" s="254">
        <v>682</v>
      </c>
      <c r="AC233" s="254">
        <v>669</v>
      </c>
      <c r="AD233" s="254">
        <v>657</v>
      </c>
      <c r="AE233" s="254">
        <v>646</v>
      </c>
      <c r="AF233" s="254">
        <v>637</v>
      </c>
      <c r="AG233" s="254">
        <v>629</v>
      </c>
      <c r="AH233" s="254">
        <v>622</v>
      </c>
      <c r="AI233" s="254">
        <v>616</v>
      </c>
      <c r="AJ233" s="254">
        <v>611</v>
      </c>
      <c r="AK233" s="254">
        <v>608</v>
      </c>
      <c r="AL233" s="254">
        <v>606</v>
      </c>
      <c r="AN233" s="226" t="s">
        <v>487</v>
      </c>
      <c r="AO233" s="253">
        <v>2</v>
      </c>
    </row>
    <row r="234" ht="14.25" customHeight="1" spans="1:41" x14ac:dyDescent="0.25">
      <c r="A234" s="247" t="s">
        <v>269</v>
      </c>
      <c r="B234" s="248">
        <v>26</v>
      </c>
      <c r="C234" s="254">
        <v>934</v>
      </c>
      <c r="D234" s="254">
        <v>933</v>
      </c>
      <c r="E234" s="254">
        <v>932</v>
      </c>
      <c r="F234" s="254">
        <v>929</v>
      </c>
      <c r="G234" s="254">
        <v>925</v>
      </c>
      <c r="H234" s="254">
        <v>920</v>
      </c>
      <c r="I234" s="254">
        <v>914</v>
      </c>
      <c r="J234" s="254">
        <v>907</v>
      </c>
      <c r="K234" s="254">
        <v>899</v>
      </c>
      <c r="L234" s="254">
        <v>890</v>
      </c>
      <c r="M234" s="254">
        <v>881</v>
      </c>
      <c r="N234" s="254">
        <v>870</v>
      </c>
      <c r="O234" s="254">
        <v>859</v>
      </c>
      <c r="P234" s="254">
        <v>847</v>
      </c>
      <c r="Q234" s="254">
        <v>834</v>
      </c>
      <c r="R234" s="254">
        <v>821</v>
      </c>
      <c r="S234" s="254">
        <v>807</v>
      </c>
      <c r="T234" s="254">
        <v>793</v>
      </c>
      <c r="U234" s="254">
        <v>779</v>
      </c>
      <c r="V234" s="254">
        <v>764</v>
      </c>
      <c r="W234" s="254">
        <v>750</v>
      </c>
      <c r="X234" s="254">
        <v>735</v>
      </c>
      <c r="Y234" s="254">
        <v>720</v>
      </c>
      <c r="Z234" s="254">
        <v>705</v>
      </c>
      <c r="AA234" s="254">
        <v>691</v>
      </c>
      <c r="AB234" s="254">
        <v>677</v>
      </c>
      <c r="AC234" s="254">
        <v>664</v>
      </c>
      <c r="AD234" s="254">
        <v>651</v>
      </c>
      <c r="AE234" s="254">
        <v>640</v>
      </c>
      <c r="AF234" s="254">
        <v>630</v>
      </c>
      <c r="AG234" s="254">
        <v>622</v>
      </c>
      <c r="AH234" s="254">
        <v>615</v>
      </c>
      <c r="AI234" s="254">
        <v>608</v>
      </c>
      <c r="AJ234" s="254">
        <v>604</v>
      </c>
      <c r="AK234" s="254">
        <v>600</v>
      </c>
      <c r="AL234" s="254">
        <v>598</v>
      </c>
      <c r="AN234" s="226" t="s">
        <v>488</v>
      </c>
      <c r="AO234" s="253" t="s">
        <v>255</v>
      </c>
    </row>
    <row r="235" ht="14.25" customHeight="1" spans="1:41" x14ac:dyDescent="0.25">
      <c r="A235" s="247" t="s">
        <v>269</v>
      </c>
      <c r="B235" s="248">
        <v>27</v>
      </c>
      <c r="C235" s="254">
        <v>936</v>
      </c>
      <c r="D235" s="254">
        <v>936</v>
      </c>
      <c r="E235" s="254">
        <v>934</v>
      </c>
      <c r="F235" s="254">
        <v>931</v>
      </c>
      <c r="G235" s="254">
        <v>927</v>
      </c>
      <c r="H235" s="254">
        <v>922</v>
      </c>
      <c r="I235" s="254">
        <v>916</v>
      </c>
      <c r="J235" s="254">
        <v>909</v>
      </c>
      <c r="K235" s="254">
        <v>901</v>
      </c>
      <c r="L235" s="254">
        <v>892</v>
      </c>
      <c r="M235" s="254">
        <v>882</v>
      </c>
      <c r="N235" s="254">
        <v>871</v>
      </c>
      <c r="O235" s="254">
        <v>859</v>
      </c>
      <c r="P235" s="254">
        <v>847</v>
      </c>
      <c r="Q235" s="254">
        <v>834</v>
      </c>
      <c r="R235" s="254">
        <v>820</v>
      </c>
      <c r="S235" s="254">
        <v>806</v>
      </c>
      <c r="T235" s="254">
        <v>792</v>
      </c>
      <c r="U235" s="254">
        <v>777</v>
      </c>
      <c r="V235" s="254">
        <v>762</v>
      </c>
      <c r="W235" s="254">
        <v>747</v>
      </c>
      <c r="X235" s="254">
        <v>732</v>
      </c>
      <c r="Y235" s="254">
        <v>717</v>
      </c>
      <c r="Z235" s="254">
        <v>701</v>
      </c>
      <c r="AA235" s="254">
        <v>687</v>
      </c>
      <c r="AB235" s="254">
        <v>672</v>
      </c>
      <c r="AC235" s="254">
        <v>659</v>
      </c>
      <c r="AD235" s="254">
        <v>646</v>
      </c>
      <c r="AE235" s="254">
        <v>634</v>
      </c>
      <c r="AF235" s="254">
        <v>624</v>
      </c>
      <c r="AG235" s="254">
        <v>615</v>
      </c>
      <c r="AH235" s="254">
        <v>607</v>
      </c>
      <c r="AI235" s="254">
        <v>601</v>
      </c>
      <c r="AJ235" s="254">
        <v>596</v>
      </c>
      <c r="AK235" s="254">
        <v>593</v>
      </c>
      <c r="AL235" s="254">
        <v>591</v>
      </c>
      <c r="AN235" s="226" t="s">
        <v>489</v>
      </c>
      <c r="AO235" s="253">
        <v>1</v>
      </c>
    </row>
    <row r="236" ht="14.25" customHeight="1" spans="1:41" x14ac:dyDescent="0.25">
      <c r="A236" s="247" t="s">
        <v>269</v>
      </c>
      <c r="B236" s="248">
        <v>28</v>
      </c>
      <c r="C236" s="254">
        <v>939</v>
      </c>
      <c r="D236" s="254">
        <v>938</v>
      </c>
      <c r="E236" s="254">
        <v>936</v>
      </c>
      <c r="F236" s="254">
        <v>933</v>
      </c>
      <c r="G236" s="254">
        <v>929</v>
      </c>
      <c r="H236" s="254">
        <v>924</v>
      </c>
      <c r="I236" s="254">
        <v>918</v>
      </c>
      <c r="J236" s="254">
        <v>910</v>
      </c>
      <c r="K236" s="254">
        <v>902</v>
      </c>
      <c r="L236" s="254">
        <v>893</v>
      </c>
      <c r="M236" s="254">
        <v>883</v>
      </c>
      <c r="N236" s="254">
        <v>871</v>
      </c>
      <c r="O236" s="254">
        <v>859</v>
      </c>
      <c r="P236" s="254">
        <v>847</v>
      </c>
      <c r="Q236" s="254">
        <v>834</v>
      </c>
      <c r="R236" s="254">
        <v>820</v>
      </c>
      <c r="S236" s="254">
        <v>805</v>
      </c>
      <c r="T236" s="254">
        <v>791</v>
      </c>
      <c r="U236" s="254">
        <v>775</v>
      </c>
      <c r="V236" s="254">
        <v>760</v>
      </c>
      <c r="W236" s="254">
        <v>744</v>
      </c>
      <c r="X236" s="254">
        <v>729</v>
      </c>
      <c r="Y236" s="254">
        <v>713</v>
      </c>
      <c r="Z236" s="254">
        <v>698</v>
      </c>
      <c r="AA236" s="254">
        <v>682</v>
      </c>
      <c r="AB236" s="254">
        <v>668</v>
      </c>
      <c r="AC236" s="254">
        <v>653</v>
      </c>
      <c r="AD236" s="254">
        <v>640</v>
      </c>
      <c r="AE236" s="254">
        <v>628</v>
      </c>
      <c r="AF236" s="254">
        <v>617</v>
      </c>
      <c r="AG236" s="254">
        <v>608</v>
      </c>
      <c r="AH236" s="254">
        <v>600</v>
      </c>
      <c r="AI236" s="254">
        <v>593</v>
      </c>
      <c r="AJ236" s="254">
        <v>588</v>
      </c>
      <c r="AK236" s="254">
        <v>585</v>
      </c>
      <c r="AL236" s="254">
        <v>583</v>
      </c>
      <c r="AN236" s="226" t="s">
        <v>490</v>
      </c>
      <c r="AO236" s="253">
        <v>3</v>
      </c>
    </row>
    <row r="237" ht="14.25" customHeight="1" spans="1:41" x14ac:dyDescent="0.25">
      <c r="A237" s="247" t="s">
        <v>269</v>
      </c>
      <c r="B237" s="248">
        <v>29</v>
      </c>
      <c r="C237" s="254">
        <v>941</v>
      </c>
      <c r="D237" s="254">
        <v>940</v>
      </c>
      <c r="E237" s="254">
        <v>938</v>
      </c>
      <c r="F237" s="254">
        <v>935</v>
      </c>
      <c r="G237" s="254">
        <v>931</v>
      </c>
      <c r="H237" s="254">
        <v>926</v>
      </c>
      <c r="I237" s="254">
        <v>919</v>
      </c>
      <c r="J237" s="254">
        <v>912</v>
      </c>
      <c r="K237" s="254">
        <v>903</v>
      </c>
      <c r="L237" s="254">
        <v>894</v>
      </c>
      <c r="M237" s="254">
        <v>883</v>
      </c>
      <c r="N237" s="254">
        <v>872</v>
      </c>
      <c r="O237" s="254">
        <v>860</v>
      </c>
      <c r="P237" s="254">
        <v>847</v>
      </c>
      <c r="Q237" s="254">
        <v>833</v>
      </c>
      <c r="R237" s="254">
        <v>819</v>
      </c>
      <c r="S237" s="254">
        <v>804</v>
      </c>
      <c r="T237" s="254">
        <v>789</v>
      </c>
      <c r="U237" s="254">
        <v>774</v>
      </c>
      <c r="V237" s="254">
        <v>758</v>
      </c>
      <c r="W237" s="254">
        <v>742</v>
      </c>
      <c r="X237" s="254">
        <v>726</v>
      </c>
      <c r="Y237" s="254">
        <v>709</v>
      </c>
      <c r="Z237" s="254">
        <v>693</v>
      </c>
      <c r="AA237" s="254">
        <v>678</v>
      </c>
      <c r="AB237" s="254">
        <v>662</v>
      </c>
      <c r="AC237" s="254">
        <v>648</v>
      </c>
      <c r="AD237" s="254">
        <v>634</v>
      </c>
      <c r="AE237" s="254">
        <v>622</v>
      </c>
      <c r="AF237" s="254">
        <v>611</v>
      </c>
      <c r="AG237" s="254">
        <v>601</v>
      </c>
      <c r="AH237" s="254">
        <v>593</v>
      </c>
      <c r="AI237" s="254">
        <v>586</v>
      </c>
      <c r="AJ237" s="254">
        <v>581</v>
      </c>
      <c r="AK237" s="254">
        <v>577</v>
      </c>
      <c r="AL237" s="254">
        <v>575</v>
      </c>
      <c r="AN237" s="226" t="s">
        <v>491</v>
      </c>
      <c r="AO237" s="253">
        <v>3</v>
      </c>
    </row>
    <row r="238" ht="14.25" customHeight="1" spans="1:41" x14ac:dyDescent="0.25">
      <c r="A238" s="247" t="s">
        <v>269</v>
      </c>
      <c r="B238" s="248">
        <v>30</v>
      </c>
      <c r="C238" s="254">
        <v>943</v>
      </c>
      <c r="D238" s="254">
        <v>942</v>
      </c>
      <c r="E238" s="254">
        <v>940</v>
      </c>
      <c r="F238" s="254">
        <v>937</v>
      </c>
      <c r="G238" s="254">
        <v>933</v>
      </c>
      <c r="H238" s="254">
        <v>927</v>
      </c>
      <c r="I238" s="254">
        <v>921</v>
      </c>
      <c r="J238" s="254">
        <v>913</v>
      </c>
      <c r="K238" s="254">
        <v>904</v>
      </c>
      <c r="L238" s="254">
        <v>895</v>
      </c>
      <c r="M238" s="254">
        <v>884</v>
      </c>
      <c r="N238" s="254">
        <v>872</v>
      </c>
      <c r="O238" s="254">
        <v>860</v>
      </c>
      <c r="P238" s="254">
        <v>846</v>
      </c>
      <c r="Q238" s="254">
        <v>833</v>
      </c>
      <c r="R238" s="254">
        <v>818</v>
      </c>
      <c r="S238" s="254">
        <v>803</v>
      </c>
      <c r="T238" s="254">
        <v>787</v>
      </c>
      <c r="U238" s="254">
        <v>772</v>
      </c>
      <c r="V238" s="254">
        <v>755</v>
      </c>
      <c r="W238" s="254">
        <v>739</v>
      </c>
      <c r="X238" s="254">
        <v>723</v>
      </c>
      <c r="Y238" s="254">
        <v>706</v>
      </c>
      <c r="Z238" s="254">
        <v>690</v>
      </c>
      <c r="AA238" s="254">
        <v>674</v>
      </c>
      <c r="AB238" s="254">
        <v>658</v>
      </c>
      <c r="AC238" s="254">
        <v>643</v>
      </c>
      <c r="AD238" s="254">
        <v>629</v>
      </c>
      <c r="AE238" s="254">
        <v>616</v>
      </c>
      <c r="AF238" s="254">
        <v>604</v>
      </c>
      <c r="AG238" s="254">
        <v>594</v>
      </c>
      <c r="AH238" s="254">
        <v>586</v>
      </c>
      <c r="AI238" s="254">
        <v>579</v>
      </c>
      <c r="AJ238" s="254">
        <v>573</v>
      </c>
      <c r="AK238" s="254">
        <v>569</v>
      </c>
      <c r="AL238" s="254">
        <v>567</v>
      </c>
      <c r="AN238" s="226" t="s">
        <v>492</v>
      </c>
      <c r="AO238" s="253">
        <v>3</v>
      </c>
    </row>
    <row r="239" ht="14.25" customHeight="1" spans="1:41" x14ac:dyDescent="0.25">
      <c r="A239" s="247" t="s">
        <v>269</v>
      </c>
      <c r="B239" s="248">
        <v>31</v>
      </c>
      <c r="C239" s="254">
        <v>944</v>
      </c>
      <c r="D239" s="254">
        <v>944</v>
      </c>
      <c r="E239" s="254">
        <v>942</v>
      </c>
      <c r="F239" s="254">
        <v>939</v>
      </c>
      <c r="G239" s="254">
        <v>934</v>
      </c>
      <c r="H239" s="254">
        <v>929</v>
      </c>
      <c r="I239" s="254">
        <v>922</v>
      </c>
      <c r="J239" s="254">
        <v>914</v>
      </c>
      <c r="K239" s="254">
        <v>905</v>
      </c>
      <c r="L239" s="254">
        <v>895</v>
      </c>
      <c r="M239" s="254">
        <v>884</v>
      </c>
      <c r="N239" s="254">
        <v>872</v>
      </c>
      <c r="O239" s="254">
        <v>860</v>
      </c>
      <c r="P239" s="254">
        <v>846</v>
      </c>
      <c r="Q239" s="254">
        <v>832</v>
      </c>
      <c r="R239" s="254">
        <v>817</v>
      </c>
      <c r="S239" s="254">
        <v>802</v>
      </c>
      <c r="T239" s="254">
        <v>786</v>
      </c>
      <c r="U239" s="254">
        <v>769</v>
      </c>
      <c r="V239" s="254">
        <v>753</v>
      </c>
      <c r="W239" s="254">
        <v>736</v>
      </c>
      <c r="X239" s="254">
        <v>719</v>
      </c>
      <c r="Y239" s="254">
        <v>702</v>
      </c>
      <c r="Z239" s="254">
        <v>686</v>
      </c>
      <c r="AA239" s="254">
        <v>669</v>
      </c>
      <c r="AB239" s="254">
        <v>653</v>
      </c>
      <c r="AC239" s="254">
        <v>638</v>
      </c>
      <c r="AD239" s="254">
        <v>623</v>
      </c>
      <c r="AE239" s="254">
        <v>610</v>
      </c>
      <c r="AF239" s="254">
        <v>598</v>
      </c>
      <c r="AG239" s="254">
        <v>588</v>
      </c>
      <c r="AH239" s="254">
        <v>579</v>
      </c>
      <c r="AI239" s="254">
        <v>571</v>
      </c>
      <c r="AJ239" s="254">
        <v>566</v>
      </c>
      <c r="AK239" s="254">
        <v>562</v>
      </c>
      <c r="AL239" s="254">
        <v>560</v>
      </c>
      <c r="AN239" s="226" t="s">
        <v>493</v>
      </c>
      <c r="AO239" s="253">
        <v>3</v>
      </c>
    </row>
    <row r="240" ht="14.25" customHeight="1" spans="1:41" x14ac:dyDescent="0.25">
      <c r="A240" s="247" t="s">
        <v>269</v>
      </c>
      <c r="B240" s="248">
        <v>32</v>
      </c>
      <c r="C240" s="254">
        <v>946</v>
      </c>
      <c r="D240" s="254">
        <v>945</v>
      </c>
      <c r="E240" s="254">
        <v>943</v>
      </c>
      <c r="F240" s="254">
        <v>940</v>
      </c>
      <c r="G240" s="254">
        <v>936</v>
      </c>
      <c r="H240" s="254">
        <v>930</v>
      </c>
      <c r="I240" s="254">
        <v>923</v>
      </c>
      <c r="J240" s="254">
        <v>915</v>
      </c>
      <c r="K240" s="254">
        <v>906</v>
      </c>
      <c r="L240" s="254">
        <v>896</v>
      </c>
      <c r="M240" s="254">
        <v>884</v>
      </c>
      <c r="N240" s="254">
        <v>872</v>
      </c>
      <c r="O240" s="254">
        <v>859</v>
      </c>
      <c r="P240" s="254">
        <v>845</v>
      </c>
      <c r="Q240" s="254">
        <v>831</v>
      </c>
      <c r="R240" s="254">
        <v>816</v>
      </c>
      <c r="S240" s="254">
        <v>800</v>
      </c>
      <c r="T240" s="254">
        <v>784</v>
      </c>
      <c r="U240" s="254">
        <v>767</v>
      </c>
      <c r="V240" s="254">
        <v>750</v>
      </c>
      <c r="W240" s="254">
        <v>733</v>
      </c>
      <c r="X240" s="254">
        <v>716</v>
      </c>
      <c r="Y240" s="254">
        <v>699</v>
      </c>
      <c r="Z240" s="254">
        <v>682</v>
      </c>
      <c r="AA240" s="254">
        <v>665</v>
      </c>
      <c r="AB240" s="254">
        <v>649</v>
      </c>
      <c r="AC240" s="254">
        <v>632</v>
      </c>
      <c r="AD240" s="254">
        <v>618</v>
      </c>
      <c r="AE240" s="254">
        <v>604</v>
      </c>
      <c r="AF240" s="254">
        <v>592</v>
      </c>
      <c r="AG240" s="254">
        <v>581</v>
      </c>
      <c r="AH240" s="254">
        <v>572</v>
      </c>
      <c r="AI240" s="254">
        <v>564</v>
      </c>
      <c r="AJ240" s="254">
        <v>558</v>
      </c>
      <c r="AK240" s="254">
        <v>555</v>
      </c>
      <c r="AL240" s="254">
        <v>552</v>
      </c>
      <c r="AN240" s="226" t="s">
        <v>494</v>
      </c>
      <c r="AO240" s="253">
        <v>3</v>
      </c>
    </row>
    <row r="241" ht="14.25" customHeight="1" spans="1:41" x14ac:dyDescent="0.25">
      <c r="A241" s="247" t="s">
        <v>269</v>
      </c>
      <c r="B241" s="248">
        <v>33</v>
      </c>
      <c r="C241" s="254">
        <v>947</v>
      </c>
      <c r="D241" s="254">
        <v>946</v>
      </c>
      <c r="E241" s="254">
        <v>944</v>
      </c>
      <c r="F241" s="254">
        <v>941</v>
      </c>
      <c r="G241" s="254">
        <v>937</v>
      </c>
      <c r="H241" s="254">
        <v>931</v>
      </c>
      <c r="I241" s="254">
        <v>924</v>
      </c>
      <c r="J241" s="254">
        <v>916</v>
      </c>
      <c r="K241" s="254">
        <v>906</v>
      </c>
      <c r="L241" s="254">
        <v>896</v>
      </c>
      <c r="M241" s="254">
        <v>884</v>
      </c>
      <c r="N241" s="254">
        <v>872</v>
      </c>
      <c r="O241" s="254">
        <v>859</v>
      </c>
      <c r="P241" s="254">
        <v>845</v>
      </c>
      <c r="Q241" s="254">
        <v>830</v>
      </c>
      <c r="R241" s="254">
        <v>814</v>
      </c>
      <c r="S241" s="254">
        <v>798</v>
      </c>
      <c r="T241" s="254">
        <v>782</v>
      </c>
      <c r="U241" s="254">
        <v>765</v>
      </c>
      <c r="V241" s="254">
        <v>748</v>
      </c>
      <c r="W241" s="254">
        <v>730</v>
      </c>
      <c r="X241" s="254">
        <v>713</v>
      </c>
      <c r="Y241" s="254">
        <v>695</v>
      </c>
      <c r="Z241" s="254">
        <v>678</v>
      </c>
      <c r="AA241" s="254">
        <v>660</v>
      </c>
      <c r="AB241" s="254">
        <v>644</v>
      </c>
      <c r="AC241" s="254">
        <v>627</v>
      </c>
      <c r="AD241" s="254">
        <v>612</v>
      </c>
      <c r="AE241" s="254">
        <v>598</v>
      </c>
      <c r="AF241" s="254">
        <v>585</v>
      </c>
      <c r="AG241" s="254">
        <v>574</v>
      </c>
      <c r="AH241" s="254">
        <v>565</v>
      </c>
      <c r="AI241" s="254">
        <v>557</v>
      </c>
      <c r="AJ241" s="254">
        <v>551</v>
      </c>
      <c r="AK241" s="254">
        <v>547</v>
      </c>
      <c r="AL241" s="254">
        <v>544</v>
      </c>
      <c r="AN241" s="226" t="s">
        <v>495</v>
      </c>
      <c r="AO241" s="253">
        <v>3</v>
      </c>
    </row>
    <row r="242" ht="14.25" customHeight="1" spans="1:41" x14ac:dyDescent="0.25">
      <c r="A242" s="247" t="s">
        <v>269</v>
      </c>
      <c r="B242" s="248">
        <v>34</v>
      </c>
      <c r="C242" s="254">
        <v>948</v>
      </c>
      <c r="D242" s="254">
        <v>947</v>
      </c>
      <c r="E242" s="254">
        <v>945</v>
      </c>
      <c r="F242" s="254">
        <v>942</v>
      </c>
      <c r="G242" s="254">
        <v>937</v>
      </c>
      <c r="H242" s="254">
        <v>932</v>
      </c>
      <c r="I242" s="254">
        <v>924</v>
      </c>
      <c r="J242" s="254">
        <v>916</v>
      </c>
      <c r="K242" s="254">
        <v>907</v>
      </c>
      <c r="L242" s="254">
        <v>896</v>
      </c>
      <c r="M242" s="254">
        <v>884</v>
      </c>
      <c r="N242" s="254">
        <v>872</v>
      </c>
      <c r="O242" s="254">
        <v>858</v>
      </c>
      <c r="P242" s="254">
        <v>844</v>
      </c>
      <c r="Q242" s="254">
        <v>829</v>
      </c>
      <c r="R242" s="254">
        <v>813</v>
      </c>
      <c r="S242" s="254">
        <v>797</v>
      </c>
      <c r="T242" s="254">
        <v>780</v>
      </c>
      <c r="U242" s="254">
        <v>763</v>
      </c>
      <c r="V242" s="254">
        <v>745</v>
      </c>
      <c r="W242" s="254">
        <v>727</v>
      </c>
      <c r="X242" s="254">
        <v>709</v>
      </c>
      <c r="Y242" s="254">
        <v>692</v>
      </c>
      <c r="Z242" s="254">
        <v>674</v>
      </c>
      <c r="AA242" s="254">
        <v>656</v>
      </c>
      <c r="AB242" s="254">
        <v>639</v>
      </c>
      <c r="AC242" s="254">
        <v>622</v>
      </c>
      <c r="AD242" s="254">
        <v>606</v>
      </c>
      <c r="AE242" s="254">
        <v>592</v>
      </c>
      <c r="AF242" s="254">
        <v>579</v>
      </c>
      <c r="AG242" s="254">
        <v>567</v>
      </c>
      <c r="AH242" s="254">
        <v>558</v>
      </c>
      <c r="AI242" s="254">
        <v>550</v>
      </c>
      <c r="AJ242" s="254">
        <v>543</v>
      </c>
      <c r="AK242" s="254">
        <v>539</v>
      </c>
      <c r="AL242" s="254">
        <v>536</v>
      </c>
      <c r="AN242" s="226" t="s">
        <v>496</v>
      </c>
      <c r="AO242" s="253">
        <v>3</v>
      </c>
    </row>
    <row r="243" ht="14.25" customHeight="1" spans="1:41" x14ac:dyDescent="0.25">
      <c r="A243" s="247" t="s">
        <v>269</v>
      </c>
      <c r="B243" s="248">
        <v>35</v>
      </c>
      <c r="C243" s="254">
        <v>949</v>
      </c>
      <c r="D243" s="254">
        <v>948</v>
      </c>
      <c r="E243" s="254">
        <v>946</v>
      </c>
      <c r="F243" s="254">
        <v>943</v>
      </c>
      <c r="G243" s="254">
        <v>938</v>
      </c>
      <c r="H243" s="254">
        <v>932</v>
      </c>
      <c r="I243" s="254">
        <v>925</v>
      </c>
      <c r="J243" s="254">
        <v>916</v>
      </c>
      <c r="K243" s="254">
        <v>907</v>
      </c>
      <c r="L243" s="254">
        <v>896</v>
      </c>
      <c r="M243" s="254">
        <v>884</v>
      </c>
      <c r="N243" s="254">
        <v>871</v>
      </c>
      <c r="O243" s="254">
        <v>858</v>
      </c>
      <c r="P243" s="254">
        <v>843</v>
      </c>
      <c r="Q243" s="254">
        <v>828</v>
      </c>
      <c r="R243" s="254">
        <v>812</v>
      </c>
      <c r="S243" s="254">
        <v>795</v>
      </c>
      <c r="T243" s="254">
        <v>778</v>
      </c>
      <c r="U243" s="254">
        <v>760</v>
      </c>
      <c r="V243" s="254">
        <v>742</v>
      </c>
      <c r="W243" s="254">
        <v>724</v>
      </c>
      <c r="X243" s="254">
        <v>706</v>
      </c>
      <c r="Y243" s="254">
        <v>688</v>
      </c>
      <c r="Z243" s="254">
        <v>670</v>
      </c>
      <c r="AA243" s="254">
        <v>652</v>
      </c>
      <c r="AB243" s="254">
        <v>634</v>
      </c>
      <c r="AC243" s="254">
        <v>617</v>
      </c>
      <c r="AD243" s="254">
        <v>601</v>
      </c>
      <c r="AE243" s="254">
        <v>586</v>
      </c>
      <c r="AF243" s="254">
        <v>573</v>
      </c>
      <c r="AG243" s="254">
        <v>561</v>
      </c>
      <c r="AH243" s="254">
        <v>551</v>
      </c>
      <c r="AI243" s="254">
        <v>542</v>
      </c>
      <c r="AJ243" s="254">
        <v>536</v>
      </c>
      <c r="AK243" s="254">
        <v>531</v>
      </c>
      <c r="AL243" s="254">
        <v>528</v>
      </c>
      <c r="AN243" s="226" t="s">
        <v>497</v>
      </c>
      <c r="AO243" s="253">
        <v>3</v>
      </c>
    </row>
    <row r="244" ht="14.25" customHeight="1" spans="1:41" x14ac:dyDescent="0.25">
      <c r="A244" s="247" t="s">
        <v>269</v>
      </c>
      <c r="B244" s="248">
        <v>36</v>
      </c>
      <c r="C244" s="254">
        <v>949</v>
      </c>
      <c r="D244" s="254">
        <v>949</v>
      </c>
      <c r="E244" s="254">
        <v>947</v>
      </c>
      <c r="F244" s="254">
        <v>943</v>
      </c>
      <c r="G244" s="254">
        <v>938</v>
      </c>
      <c r="H244" s="254">
        <v>932</v>
      </c>
      <c r="I244" s="254">
        <v>925</v>
      </c>
      <c r="J244" s="254">
        <v>916</v>
      </c>
      <c r="K244" s="254">
        <v>907</v>
      </c>
      <c r="L244" s="254">
        <v>896</v>
      </c>
      <c r="M244" s="254">
        <v>884</v>
      </c>
      <c r="N244" s="254">
        <v>871</v>
      </c>
      <c r="O244" s="254">
        <v>857</v>
      </c>
      <c r="P244" s="254">
        <v>842</v>
      </c>
      <c r="Q244" s="254">
        <v>826</v>
      </c>
      <c r="R244" s="254">
        <v>810</v>
      </c>
      <c r="S244" s="254">
        <v>793</v>
      </c>
      <c r="T244" s="254">
        <v>776</v>
      </c>
      <c r="U244" s="254">
        <v>758</v>
      </c>
      <c r="V244" s="254">
        <v>739</v>
      </c>
      <c r="W244" s="254">
        <v>721</v>
      </c>
      <c r="X244" s="254">
        <v>702</v>
      </c>
      <c r="Y244" s="254">
        <v>684</v>
      </c>
      <c r="Z244" s="254">
        <v>666</v>
      </c>
      <c r="AA244" s="254">
        <v>647</v>
      </c>
      <c r="AB244" s="254">
        <v>629</v>
      </c>
      <c r="AC244" s="254">
        <v>612</v>
      </c>
      <c r="AD244" s="254">
        <v>596</v>
      </c>
      <c r="AE244" s="254">
        <v>580</v>
      </c>
      <c r="AF244" s="254">
        <v>566</v>
      </c>
      <c r="AG244" s="254">
        <v>554</v>
      </c>
      <c r="AH244" s="254">
        <v>544</v>
      </c>
      <c r="AI244" s="254">
        <v>535</v>
      </c>
      <c r="AJ244" s="254">
        <v>529</v>
      </c>
      <c r="AK244" s="254">
        <v>524</v>
      </c>
      <c r="AL244" s="254">
        <v>521</v>
      </c>
      <c r="AN244" s="226" t="s">
        <v>498</v>
      </c>
      <c r="AO244" s="253">
        <v>3</v>
      </c>
    </row>
    <row r="245" ht="14.25" customHeight="1" spans="1:41" x14ac:dyDescent="0.25">
      <c r="A245" s="247" t="s">
        <v>269</v>
      </c>
      <c r="B245" s="248">
        <v>37</v>
      </c>
      <c r="C245" s="254">
        <v>950</v>
      </c>
      <c r="D245" s="254">
        <v>949</v>
      </c>
      <c r="E245" s="254">
        <v>947</v>
      </c>
      <c r="F245" s="254">
        <v>944</v>
      </c>
      <c r="G245" s="254">
        <v>939</v>
      </c>
      <c r="H245" s="254">
        <v>933</v>
      </c>
      <c r="I245" s="254">
        <v>925</v>
      </c>
      <c r="J245" s="254">
        <v>916</v>
      </c>
      <c r="K245" s="254">
        <v>906</v>
      </c>
      <c r="L245" s="254">
        <v>895</v>
      </c>
      <c r="M245" s="254">
        <v>883</v>
      </c>
      <c r="N245" s="254">
        <v>870</v>
      </c>
      <c r="O245" s="254">
        <v>856</v>
      </c>
      <c r="P245" s="254">
        <v>840</v>
      </c>
      <c r="Q245" s="254">
        <v>825</v>
      </c>
      <c r="R245" s="254">
        <v>808</v>
      </c>
      <c r="S245" s="254">
        <v>791</v>
      </c>
      <c r="T245" s="254">
        <v>773</v>
      </c>
      <c r="U245" s="254">
        <v>755</v>
      </c>
      <c r="V245" s="254">
        <v>737</v>
      </c>
      <c r="W245" s="254">
        <v>718</v>
      </c>
      <c r="X245" s="254">
        <v>699</v>
      </c>
      <c r="Y245" s="254">
        <v>680</v>
      </c>
      <c r="Z245" s="254">
        <v>661</v>
      </c>
      <c r="AA245" s="254">
        <v>643</v>
      </c>
      <c r="AB245" s="254">
        <v>625</v>
      </c>
      <c r="AC245" s="254">
        <v>607</v>
      </c>
      <c r="AD245" s="254">
        <v>590</v>
      </c>
      <c r="AE245" s="254">
        <v>574</v>
      </c>
      <c r="AF245" s="254">
        <v>560</v>
      </c>
      <c r="AG245" s="254">
        <v>547</v>
      </c>
      <c r="AH245" s="254">
        <v>537</v>
      </c>
      <c r="AI245" s="254">
        <v>528</v>
      </c>
      <c r="AJ245" s="254">
        <v>521</v>
      </c>
      <c r="AK245" s="254">
        <v>516</v>
      </c>
      <c r="AL245" s="254">
        <v>513</v>
      </c>
      <c r="AN245" s="226" t="s">
        <v>499</v>
      </c>
      <c r="AO245" s="253">
        <v>1</v>
      </c>
    </row>
    <row r="246" ht="14.25" customHeight="1" spans="1:41" x14ac:dyDescent="0.25">
      <c r="A246" s="247" t="s">
        <v>269</v>
      </c>
      <c r="B246" s="248">
        <v>38</v>
      </c>
      <c r="C246" s="254">
        <v>950</v>
      </c>
      <c r="D246" s="254">
        <v>949</v>
      </c>
      <c r="E246" s="254">
        <v>947</v>
      </c>
      <c r="F246" s="254">
        <v>944</v>
      </c>
      <c r="G246" s="254">
        <v>939</v>
      </c>
      <c r="H246" s="254">
        <v>932</v>
      </c>
      <c r="I246" s="254">
        <v>925</v>
      </c>
      <c r="J246" s="254">
        <v>916</v>
      </c>
      <c r="K246" s="254">
        <v>906</v>
      </c>
      <c r="L246" s="254">
        <v>895</v>
      </c>
      <c r="M246" s="254">
        <v>882</v>
      </c>
      <c r="N246" s="254">
        <v>869</v>
      </c>
      <c r="O246" s="254">
        <v>854</v>
      </c>
      <c r="P246" s="254">
        <v>839</v>
      </c>
      <c r="Q246" s="254">
        <v>823</v>
      </c>
      <c r="R246" s="254">
        <v>806</v>
      </c>
      <c r="S246" s="254">
        <v>789</v>
      </c>
      <c r="T246" s="254">
        <v>771</v>
      </c>
      <c r="U246" s="254">
        <v>753</v>
      </c>
      <c r="V246" s="254">
        <v>734</v>
      </c>
      <c r="W246" s="254">
        <v>714</v>
      </c>
      <c r="X246" s="254">
        <v>696</v>
      </c>
      <c r="Y246" s="254">
        <v>676</v>
      </c>
      <c r="Z246" s="254">
        <v>657</v>
      </c>
      <c r="AA246" s="254">
        <v>638</v>
      </c>
      <c r="AB246" s="254">
        <v>620</v>
      </c>
      <c r="AC246" s="254">
        <v>602</v>
      </c>
      <c r="AD246" s="254">
        <v>585</v>
      </c>
      <c r="AE246" s="254">
        <v>569</v>
      </c>
      <c r="AF246" s="254">
        <v>554</v>
      </c>
      <c r="AG246" s="254">
        <v>541</v>
      </c>
      <c r="AH246" s="254">
        <v>530</v>
      </c>
      <c r="AI246" s="254">
        <v>521</v>
      </c>
      <c r="AJ246" s="254">
        <v>514</v>
      </c>
      <c r="AK246" s="254">
        <v>509</v>
      </c>
      <c r="AL246" s="254">
        <v>506</v>
      </c>
      <c r="AN246" s="226" t="s">
        <v>500</v>
      </c>
      <c r="AO246" s="253">
        <v>2</v>
      </c>
    </row>
    <row r="247" ht="14.25" customHeight="1" spans="1:41" x14ac:dyDescent="0.25">
      <c r="A247" s="247" t="s">
        <v>269</v>
      </c>
      <c r="B247" s="248">
        <v>39</v>
      </c>
      <c r="C247" s="254">
        <v>950</v>
      </c>
      <c r="D247" s="254">
        <v>949</v>
      </c>
      <c r="E247" s="254">
        <v>947</v>
      </c>
      <c r="F247" s="254">
        <v>943</v>
      </c>
      <c r="G247" s="254">
        <v>939</v>
      </c>
      <c r="H247" s="254">
        <v>932</v>
      </c>
      <c r="I247" s="254">
        <v>925</v>
      </c>
      <c r="J247" s="254">
        <v>916</v>
      </c>
      <c r="K247" s="254">
        <v>905</v>
      </c>
      <c r="L247" s="254">
        <v>894</v>
      </c>
      <c r="M247" s="254">
        <v>881</v>
      </c>
      <c r="N247" s="254">
        <v>868</v>
      </c>
      <c r="O247" s="254">
        <v>853</v>
      </c>
      <c r="P247" s="254">
        <v>837</v>
      </c>
      <c r="Q247" s="254">
        <v>821</v>
      </c>
      <c r="R247" s="254">
        <v>804</v>
      </c>
      <c r="S247" s="254">
        <v>786</v>
      </c>
      <c r="T247" s="254">
        <v>768</v>
      </c>
      <c r="U247" s="254">
        <v>749</v>
      </c>
      <c r="V247" s="254">
        <v>731</v>
      </c>
      <c r="W247" s="254">
        <v>711</v>
      </c>
      <c r="X247" s="254">
        <v>692</v>
      </c>
      <c r="Y247" s="254">
        <v>672</v>
      </c>
      <c r="Z247" s="254">
        <v>653</v>
      </c>
      <c r="AA247" s="254">
        <v>634</v>
      </c>
      <c r="AB247" s="254">
        <v>615</v>
      </c>
      <c r="AC247" s="254">
        <v>597</v>
      </c>
      <c r="AD247" s="254">
        <v>579</v>
      </c>
      <c r="AE247" s="254">
        <v>563</v>
      </c>
      <c r="AF247" s="254">
        <v>548</v>
      </c>
      <c r="AG247" s="254">
        <v>535</v>
      </c>
      <c r="AH247" s="254">
        <v>523</v>
      </c>
      <c r="AI247" s="254">
        <v>514</v>
      </c>
      <c r="AJ247" s="254">
        <v>507</v>
      </c>
      <c r="AK247" s="254">
        <v>502</v>
      </c>
      <c r="AL247" s="254">
        <v>498</v>
      </c>
      <c r="AN247" s="226" t="s">
        <v>501</v>
      </c>
      <c r="AO247" s="253">
        <v>2</v>
      </c>
    </row>
    <row r="248" ht="14.25" customHeight="1" spans="1:41" x14ac:dyDescent="0.25">
      <c r="A248" s="247" t="s">
        <v>269</v>
      </c>
      <c r="B248" s="248">
        <v>40</v>
      </c>
      <c r="C248" s="254">
        <v>949</v>
      </c>
      <c r="D248" s="254">
        <v>949</v>
      </c>
      <c r="E248" s="254">
        <v>947</v>
      </c>
      <c r="F248" s="254">
        <v>943</v>
      </c>
      <c r="G248" s="254">
        <v>938</v>
      </c>
      <c r="H248" s="254">
        <v>932</v>
      </c>
      <c r="I248" s="254">
        <v>924</v>
      </c>
      <c r="J248" s="254">
        <v>915</v>
      </c>
      <c r="K248" s="254">
        <v>904</v>
      </c>
      <c r="L248" s="254">
        <v>893</v>
      </c>
      <c r="M248" s="254">
        <v>880</v>
      </c>
      <c r="N248" s="254">
        <v>866</v>
      </c>
      <c r="O248" s="254">
        <v>851</v>
      </c>
      <c r="P248" s="254">
        <v>836</v>
      </c>
      <c r="Q248" s="254">
        <v>819</v>
      </c>
      <c r="R248" s="254">
        <v>802</v>
      </c>
      <c r="S248" s="254">
        <v>784</v>
      </c>
      <c r="T248" s="254">
        <v>765</v>
      </c>
      <c r="U248" s="254">
        <v>747</v>
      </c>
      <c r="V248" s="254">
        <v>727</v>
      </c>
      <c r="W248" s="254">
        <v>708</v>
      </c>
      <c r="X248" s="254">
        <v>688</v>
      </c>
      <c r="Y248" s="254">
        <v>668</v>
      </c>
      <c r="Z248" s="254">
        <v>649</v>
      </c>
      <c r="AA248" s="254">
        <v>629</v>
      </c>
      <c r="AB248" s="254">
        <v>610</v>
      </c>
      <c r="AC248" s="254">
        <v>592</v>
      </c>
      <c r="AD248" s="254">
        <v>574</v>
      </c>
      <c r="AE248" s="254">
        <v>557</v>
      </c>
      <c r="AF248" s="254">
        <v>542</v>
      </c>
      <c r="AG248" s="254">
        <v>528</v>
      </c>
      <c r="AH248" s="254">
        <v>517</v>
      </c>
      <c r="AI248" s="254">
        <v>507</v>
      </c>
      <c r="AJ248" s="254">
        <v>499</v>
      </c>
      <c r="AK248" s="254">
        <v>494</v>
      </c>
      <c r="AL248" s="254">
        <v>491</v>
      </c>
      <c r="AN248" s="226" t="s">
        <v>502</v>
      </c>
      <c r="AO248" s="253">
        <v>2</v>
      </c>
    </row>
    <row r="249" ht="14.25" customHeight="1" spans="1:41" x14ac:dyDescent="0.25">
      <c r="A249" s="247">
        <v>6</v>
      </c>
      <c r="B249" s="248">
        <v>0</v>
      </c>
      <c r="C249" s="254">
        <v>789</v>
      </c>
      <c r="D249" s="254">
        <v>789</v>
      </c>
      <c r="E249" s="254">
        <v>789</v>
      </c>
      <c r="F249" s="254">
        <v>789</v>
      </c>
      <c r="G249" s="254">
        <v>789</v>
      </c>
      <c r="H249" s="254">
        <v>789</v>
      </c>
      <c r="I249" s="254">
        <v>789</v>
      </c>
      <c r="J249" s="254">
        <v>789</v>
      </c>
      <c r="K249" s="254">
        <v>789</v>
      </c>
      <c r="L249" s="254">
        <v>789</v>
      </c>
      <c r="M249" s="254">
        <v>789</v>
      </c>
      <c r="N249" s="254">
        <v>789</v>
      </c>
      <c r="O249" s="254">
        <v>789</v>
      </c>
      <c r="P249" s="254">
        <v>789</v>
      </c>
      <c r="Q249" s="254">
        <v>789</v>
      </c>
      <c r="R249" s="254">
        <v>789</v>
      </c>
      <c r="S249" s="254">
        <v>789</v>
      </c>
      <c r="T249" s="254">
        <v>789</v>
      </c>
      <c r="U249" s="254">
        <v>789</v>
      </c>
      <c r="V249" s="254">
        <v>789</v>
      </c>
      <c r="W249" s="254">
        <v>789</v>
      </c>
      <c r="X249" s="254">
        <v>789</v>
      </c>
      <c r="Y249" s="254">
        <v>789</v>
      </c>
      <c r="Z249" s="254">
        <v>789</v>
      </c>
      <c r="AA249" s="254">
        <v>789</v>
      </c>
      <c r="AB249" s="254">
        <v>789</v>
      </c>
      <c r="AC249" s="254">
        <v>789</v>
      </c>
      <c r="AD249" s="254">
        <v>789</v>
      </c>
      <c r="AE249" s="254">
        <v>789</v>
      </c>
      <c r="AF249" s="254">
        <v>789</v>
      </c>
      <c r="AG249" s="254">
        <v>789</v>
      </c>
      <c r="AH249" s="254">
        <v>789</v>
      </c>
      <c r="AI249" s="254">
        <v>789</v>
      </c>
      <c r="AJ249" s="254">
        <v>789</v>
      </c>
      <c r="AK249" s="254">
        <v>789</v>
      </c>
      <c r="AL249" s="254">
        <v>789</v>
      </c>
      <c r="AN249" s="226" t="s">
        <v>503</v>
      </c>
      <c r="AO249" s="253">
        <v>2</v>
      </c>
    </row>
    <row r="250" ht="14.25" customHeight="1" spans="1:41" x14ac:dyDescent="0.25">
      <c r="A250" s="247">
        <v>6</v>
      </c>
      <c r="B250" s="248">
        <v>1</v>
      </c>
      <c r="C250" s="254">
        <v>796</v>
      </c>
      <c r="D250" s="254">
        <v>796</v>
      </c>
      <c r="E250" s="254">
        <v>796</v>
      </c>
      <c r="F250" s="254">
        <v>795</v>
      </c>
      <c r="G250" s="254">
        <v>795</v>
      </c>
      <c r="H250" s="254">
        <v>795</v>
      </c>
      <c r="I250" s="254">
        <v>795</v>
      </c>
      <c r="J250" s="254">
        <v>794</v>
      </c>
      <c r="K250" s="254">
        <v>794</v>
      </c>
      <c r="L250" s="254">
        <v>794</v>
      </c>
      <c r="M250" s="254">
        <v>793</v>
      </c>
      <c r="N250" s="254">
        <v>793</v>
      </c>
      <c r="O250" s="254">
        <v>792</v>
      </c>
      <c r="P250" s="254">
        <v>792</v>
      </c>
      <c r="Q250" s="254">
        <v>791</v>
      </c>
      <c r="R250" s="254">
        <v>790</v>
      </c>
      <c r="S250" s="254">
        <v>790</v>
      </c>
      <c r="T250" s="254">
        <v>789</v>
      </c>
      <c r="U250" s="254">
        <v>789</v>
      </c>
      <c r="V250" s="254">
        <v>788</v>
      </c>
      <c r="W250" s="254">
        <v>787</v>
      </c>
      <c r="X250" s="254">
        <v>787</v>
      </c>
      <c r="Y250" s="254">
        <v>786</v>
      </c>
      <c r="Z250" s="254">
        <v>785</v>
      </c>
      <c r="AA250" s="254">
        <v>785</v>
      </c>
      <c r="AB250" s="254">
        <v>784</v>
      </c>
      <c r="AC250" s="254">
        <v>784</v>
      </c>
      <c r="AD250" s="254">
        <v>783</v>
      </c>
      <c r="AE250" s="254">
        <v>783</v>
      </c>
      <c r="AF250" s="254">
        <v>783</v>
      </c>
      <c r="AG250" s="254">
        <v>782</v>
      </c>
      <c r="AH250" s="254">
        <v>782</v>
      </c>
      <c r="AI250" s="254">
        <v>782</v>
      </c>
      <c r="AJ250" s="254">
        <v>782</v>
      </c>
      <c r="AK250" s="254">
        <v>781</v>
      </c>
      <c r="AL250" s="254">
        <v>781</v>
      </c>
      <c r="AN250" s="226" t="s">
        <v>504</v>
      </c>
      <c r="AO250" s="253">
        <v>2</v>
      </c>
    </row>
    <row r="251" ht="14.25" customHeight="1" spans="1:41" x14ac:dyDescent="0.25">
      <c r="A251" s="247">
        <v>6</v>
      </c>
      <c r="B251" s="248">
        <v>2</v>
      </c>
      <c r="C251" s="254">
        <v>803</v>
      </c>
      <c r="D251" s="254">
        <v>803</v>
      </c>
      <c r="E251" s="254">
        <v>802</v>
      </c>
      <c r="F251" s="254">
        <v>802</v>
      </c>
      <c r="G251" s="254">
        <v>802</v>
      </c>
      <c r="H251" s="254">
        <v>801</v>
      </c>
      <c r="I251" s="254">
        <v>801</v>
      </c>
      <c r="J251" s="254">
        <v>800</v>
      </c>
      <c r="K251" s="254">
        <v>799</v>
      </c>
      <c r="L251" s="254">
        <v>799</v>
      </c>
      <c r="M251" s="254">
        <v>798</v>
      </c>
      <c r="N251" s="254">
        <v>797</v>
      </c>
      <c r="O251" s="254">
        <v>796</v>
      </c>
      <c r="P251" s="254">
        <v>794</v>
      </c>
      <c r="Q251" s="254">
        <v>793</v>
      </c>
      <c r="R251" s="254">
        <v>792</v>
      </c>
      <c r="S251" s="254">
        <v>791</v>
      </c>
      <c r="T251" s="254">
        <v>790</v>
      </c>
      <c r="U251" s="254">
        <v>788</v>
      </c>
      <c r="V251" s="254">
        <v>787</v>
      </c>
      <c r="W251" s="254">
        <v>786</v>
      </c>
      <c r="X251" s="254">
        <v>785</v>
      </c>
      <c r="Y251" s="254">
        <v>783</v>
      </c>
      <c r="Z251" s="254">
        <v>782</v>
      </c>
      <c r="AA251" s="254">
        <v>781</v>
      </c>
      <c r="AB251" s="254">
        <v>780</v>
      </c>
      <c r="AC251" s="254">
        <v>779</v>
      </c>
      <c r="AD251" s="254">
        <v>778</v>
      </c>
      <c r="AE251" s="254">
        <v>777</v>
      </c>
      <c r="AF251" s="254">
        <v>777</v>
      </c>
      <c r="AG251" s="254">
        <v>776</v>
      </c>
      <c r="AH251" s="254">
        <v>775</v>
      </c>
      <c r="AI251" s="254">
        <v>775</v>
      </c>
      <c r="AJ251" s="254">
        <v>774</v>
      </c>
      <c r="AK251" s="254">
        <v>774</v>
      </c>
      <c r="AL251" s="254">
        <v>774</v>
      </c>
      <c r="AN251" s="226" t="s">
        <v>505</v>
      </c>
      <c r="AO251" s="253">
        <v>2</v>
      </c>
    </row>
    <row r="252" ht="14.25" customHeight="1" spans="1:41" x14ac:dyDescent="0.25">
      <c r="A252" s="247">
        <v>6</v>
      </c>
      <c r="B252" s="248">
        <v>3</v>
      </c>
      <c r="C252" s="254">
        <v>810</v>
      </c>
      <c r="D252" s="254">
        <v>809</v>
      </c>
      <c r="E252" s="254">
        <v>809</v>
      </c>
      <c r="F252" s="254">
        <v>809</v>
      </c>
      <c r="G252" s="254">
        <v>808</v>
      </c>
      <c r="H252" s="254">
        <v>808</v>
      </c>
      <c r="I252" s="254">
        <v>807</v>
      </c>
      <c r="J252" s="254">
        <v>806</v>
      </c>
      <c r="K252" s="254">
        <v>805</v>
      </c>
      <c r="L252" s="254">
        <v>803</v>
      </c>
      <c r="M252" s="254">
        <v>802</v>
      </c>
      <c r="N252" s="254">
        <v>800</v>
      </c>
      <c r="O252" s="254">
        <v>799</v>
      </c>
      <c r="P252" s="254">
        <v>797</v>
      </c>
      <c r="Q252" s="254">
        <v>796</v>
      </c>
      <c r="R252" s="254">
        <v>794</v>
      </c>
      <c r="S252" s="254">
        <v>792</v>
      </c>
      <c r="T252" s="254">
        <v>790</v>
      </c>
      <c r="U252" s="254">
        <v>788</v>
      </c>
      <c r="V252" s="254">
        <v>786</v>
      </c>
      <c r="W252" s="254">
        <v>784</v>
      </c>
      <c r="X252" s="254">
        <v>783</v>
      </c>
      <c r="Y252" s="254">
        <v>781</v>
      </c>
      <c r="Z252" s="254">
        <v>779</v>
      </c>
      <c r="AA252" s="254">
        <v>777</v>
      </c>
      <c r="AB252" s="254">
        <v>776</v>
      </c>
      <c r="AC252" s="254">
        <v>774</v>
      </c>
      <c r="AD252" s="254">
        <v>773</v>
      </c>
      <c r="AE252" s="254">
        <v>772</v>
      </c>
      <c r="AF252" s="254">
        <v>770</v>
      </c>
      <c r="AG252" s="254">
        <v>769</v>
      </c>
      <c r="AH252" s="254">
        <v>768</v>
      </c>
      <c r="AI252" s="254">
        <v>768</v>
      </c>
      <c r="AJ252" s="254">
        <v>767</v>
      </c>
      <c r="AK252" s="254">
        <v>767</v>
      </c>
      <c r="AL252" s="254">
        <v>766</v>
      </c>
      <c r="AN252" s="226" t="s">
        <v>506</v>
      </c>
      <c r="AO252" s="253">
        <v>2</v>
      </c>
    </row>
    <row r="253" ht="14.25" customHeight="1" spans="1:41" x14ac:dyDescent="0.25">
      <c r="A253" s="247">
        <v>6</v>
      </c>
      <c r="B253" s="248">
        <v>4</v>
      </c>
      <c r="C253" s="254">
        <v>816</v>
      </c>
      <c r="D253" s="254">
        <v>816</v>
      </c>
      <c r="E253" s="254">
        <v>816</v>
      </c>
      <c r="F253" s="254">
        <v>815</v>
      </c>
      <c r="G253" s="254">
        <v>815</v>
      </c>
      <c r="H253" s="254">
        <v>814</v>
      </c>
      <c r="I253" s="254">
        <v>812</v>
      </c>
      <c r="J253" s="254">
        <v>811</v>
      </c>
      <c r="K253" s="254">
        <v>810</v>
      </c>
      <c r="L253" s="254">
        <v>808</v>
      </c>
      <c r="M253" s="254">
        <v>806</v>
      </c>
      <c r="N253" s="254">
        <v>804</v>
      </c>
      <c r="O253" s="254">
        <v>802</v>
      </c>
      <c r="P253" s="254">
        <v>800</v>
      </c>
      <c r="Q253" s="254">
        <v>798</v>
      </c>
      <c r="R253" s="254">
        <v>795</v>
      </c>
      <c r="S253" s="254">
        <v>793</v>
      </c>
      <c r="T253" s="254">
        <v>790</v>
      </c>
      <c r="U253" s="254">
        <v>788</v>
      </c>
      <c r="V253" s="254">
        <v>785</v>
      </c>
      <c r="W253" s="254">
        <v>783</v>
      </c>
      <c r="X253" s="254">
        <v>780</v>
      </c>
      <c r="Y253" s="254">
        <v>778</v>
      </c>
      <c r="Z253" s="254">
        <v>776</v>
      </c>
      <c r="AA253" s="254">
        <v>773</v>
      </c>
      <c r="AB253" s="254">
        <v>771</v>
      </c>
      <c r="AC253" s="254">
        <v>769</v>
      </c>
      <c r="AD253" s="254">
        <v>767</v>
      </c>
      <c r="AE253" s="254">
        <v>766</v>
      </c>
      <c r="AF253" s="254">
        <v>764</v>
      </c>
      <c r="AG253" s="254">
        <v>763</v>
      </c>
      <c r="AH253" s="254">
        <v>762</v>
      </c>
      <c r="AI253" s="254">
        <v>761</v>
      </c>
      <c r="AJ253" s="254">
        <v>760</v>
      </c>
      <c r="AK253" s="254">
        <v>759</v>
      </c>
      <c r="AL253" s="254">
        <v>759</v>
      </c>
      <c r="AN253" s="226" t="s">
        <v>507</v>
      </c>
      <c r="AO253" s="253">
        <v>2</v>
      </c>
    </row>
    <row r="254" ht="14.25" customHeight="1" spans="1:41" x14ac:dyDescent="0.25">
      <c r="A254" s="247">
        <v>6</v>
      </c>
      <c r="B254" s="248">
        <v>5</v>
      </c>
      <c r="C254" s="254">
        <v>823</v>
      </c>
      <c r="D254" s="254">
        <v>823</v>
      </c>
      <c r="E254" s="254">
        <v>822</v>
      </c>
      <c r="F254" s="254">
        <v>822</v>
      </c>
      <c r="G254" s="254">
        <v>821</v>
      </c>
      <c r="H254" s="254">
        <v>819</v>
      </c>
      <c r="I254" s="254">
        <v>818</v>
      </c>
      <c r="J254" s="254">
        <v>816</v>
      </c>
      <c r="K254" s="254">
        <v>815</v>
      </c>
      <c r="L254" s="254">
        <v>813</v>
      </c>
      <c r="M254" s="254">
        <v>810</v>
      </c>
      <c r="N254" s="254">
        <v>808</v>
      </c>
      <c r="O254" s="254">
        <v>805</v>
      </c>
      <c r="P254" s="254">
        <v>803</v>
      </c>
      <c r="Q254" s="254">
        <v>800</v>
      </c>
      <c r="R254" s="254">
        <v>797</v>
      </c>
      <c r="S254" s="254">
        <v>794</v>
      </c>
      <c r="T254" s="254">
        <v>791</v>
      </c>
      <c r="U254" s="254">
        <v>787</v>
      </c>
      <c r="V254" s="254">
        <v>784</v>
      </c>
      <c r="W254" s="254">
        <v>781</v>
      </c>
      <c r="X254" s="254">
        <v>778</v>
      </c>
      <c r="Y254" s="254">
        <v>775</v>
      </c>
      <c r="Z254" s="254">
        <v>772</v>
      </c>
      <c r="AA254" s="254">
        <v>769</v>
      </c>
      <c r="AB254" s="254">
        <v>767</v>
      </c>
      <c r="AC254" s="254">
        <v>764</v>
      </c>
      <c r="AD254" s="254">
        <v>762</v>
      </c>
      <c r="AE254" s="254">
        <v>760</v>
      </c>
      <c r="AF254" s="254">
        <v>758</v>
      </c>
      <c r="AG254" s="254">
        <v>756</v>
      </c>
      <c r="AH254" s="254">
        <v>755</v>
      </c>
      <c r="AI254" s="254">
        <v>753</v>
      </c>
      <c r="AJ254" s="254">
        <v>752</v>
      </c>
      <c r="AK254" s="254">
        <v>752</v>
      </c>
      <c r="AL254" s="254">
        <v>751</v>
      </c>
      <c r="AN254" s="226" t="s">
        <v>508</v>
      </c>
      <c r="AO254" s="253">
        <v>2</v>
      </c>
    </row>
    <row r="255" ht="14.25" customHeight="1" spans="1:41" x14ac:dyDescent="0.25">
      <c r="A255" s="247">
        <v>6</v>
      </c>
      <c r="B255" s="248">
        <v>6</v>
      </c>
      <c r="C255" s="254">
        <v>829</v>
      </c>
      <c r="D255" s="254">
        <v>829</v>
      </c>
      <c r="E255" s="254">
        <v>828</v>
      </c>
      <c r="F255" s="254">
        <v>828</v>
      </c>
      <c r="G255" s="254">
        <v>827</v>
      </c>
      <c r="H255" s="254">
        <v>825</v>
      </c>
      <c r="I255" s="254">
        <v>824</v>
      </c>
      <c r="J255" s="254">
        <v>822</v>
      </c>
      <c r="K255" s="254">
        <v>819</v>
      </c>
      <c r="L255" s="254">
        <v>817</v>
      </c>
      <c r="M255" s="254">
        <v>814</v>
      </c>
      <c r="N255" s="254">
        <v>811</v>
      </c>
      <c r="O255" s="254">
        <v>808</v>
      </c>
      <c r="P255" s="254">
        <v>805</v>
      </c>
      <c r="Q255" s="254">
        <v>802</v>
      </c>
      <c r="R255" s="254">
        <v>798</v>
      </c>
      <c r="S255" s="254">
        <v>795</v>
      </c>
      <c r="T255" s="254">
        <v>791</v>
      </c>
      <c r="U255" s="254">
        <v>787</v>
      </c>
      <c r="V255" s="254">
        <v>783</v>
      </c>
      <c r="W255" s="254">
        <v>780</v>
      </c>
      <c r="X255" s="254">
        <v>776</v>
      </c>
      <c r="Y255" s="254">
        <v>772</v>
      </c>
      <c r="Z255" s="254">
        <v>769</v>
      </c>
      <c r="AA255" s="254">
        <v>765</v>
      </c>
      <c r="AB255" s="254">
        <v>762</v>
      </c>
      <c r="AC255" s="254">
        <v>759</v>
      </c>
      <c r="AD255" s="254">
        <v>756</v>
      </c>
      <c r="AE255" s="254">
        <v>754</v>
      </c>
      <c r="AF255" s="254">
        <v>751</v>
      </c>
      <c r="AG255" s="254">
        <v>749</v>
      </c>
      <c r="AH255" s="254">
        <v>747</v>
      </c>
      <c r="AI255" s="254">
        <v>746</v>
      </c>
      <c r="AJ255" s="254">
        <v>745</v>
      </c>
      <c r="AK255" s="254">
        <v>744</v>
      </c>
      <c r="AL255" s="254">
        <v>743</v>
      </c>
      <c r="AN255" s="226" t="s">
        <v>509</v>
      </c>
      <c r="AO255" s="253">
        <v>2</v>
      </c>
    </row>
    <row r="256" ht="14.25" customHeight="1" spans="1:41" x14ac:dyDescent="0.25">
      <c r="A256" s="247">
        <v>6</v>
      </c>
      <c r="B256" s="248">
        <v>7</v>
      </c>
      <c r="C256" s="254">
        <v>835</v>
      </c>
      <c r="D256" s="254">
        <v>835</v>
      </c>
      <c r="E256" s="254">
        <v>835</v>
      </c>
      <c r="F256" s="254">
        <v>834</v>
      </c>
      <c r="G256" s="254">
        <v>832</v>
      </c>
      <c r="H256" s="254">
        <v>831</v>
      </c>
      <c r="I256" s="254">
        <v>829</v>
      </c>
      <c r="J256" s="254">
        <v>827</v>
      </c>
      <c r="K256" s="254">
        <v>824</v>
      </c>
      <c r="L256" s="254">
        <v>821</v>
      </c>
      <c r="M256" s="254">
        <v>818</v>
      </c>
      <c r="N256" s="254">
        <v>815</v>
      </c>
      <c r="O256" s="254">
        <v>811</v>
      </c>
      <c r="P256" s="254">
        <v>807</v>
      </c>
      <c r="Q256" s="254">
        <v>804</v>
      </c>
      <c r="R256" s="254">
        <v>799</v>
      </c>
      <c r="S256" s="254">
        <v>795</v>
      </c>
      <c r="T256" s="254">
        <v>791</v>
      </c>
      <c r="U256" s="254">
        <v>787</v>
      </c>
      <c r="V256" s="254">
        <v>782</v>
      </c>
      <c r="W256" s="254">
        <v>778</v>
      </c>
      <c r="X256" s="254">
        <v>774</v>
      </c>
      <c r="Y256" s="254">
        <v>769</v>
      </c>
      <c r="Z256" s="254">
        <v>765</v>
      </c>
      <c r="AA256" s="254">
        <v>761</v>
      </c>
      <c r="AB256" s="254">
        <v>758</v>
      </c>
      <c r="AC256" s="254">
        <v>754</v>
      </c>
      <c r="AD256" s="254">
        <v>751</v>
      </c>
      <c r="AE256" s="254">
        <v>748</v>
      </c>
      <c r="AF256" s="254">
        <v>745</v>
      </c>
      <c r="AG256" s="254">
        <v>742</v>
      </c>
      <c r="AH256" s="254">
        <v>740</v>
      </c>
      <c r="AI256" s="254">
        <v>739</v>
      </c>
      <c r="AJ256" s="254">
        <v>737</v>
      </c>
      <c r="AK256" s="254">
        <v>736</v>
      </c>
      <c r="AL256" s="254">
        <v>736</v>
      </c>
      <c r="AN256" s="226" t="s">
        <v>510</v>
      </c>
      <c r="AO256" s="253">
        <v>2</v>
      </c>
    </row>
    <row r="257" ht="14.25" customHeight="1" spans="1:41" x14ac:dyDescent="0.25">
      <c r="A257" s="247">
        <v>6</v>
      </c>
      <c r="B257" s="248">
        <v>8</v>
      </c>
      <c r="C257" s="254">
        <v>841</v>
      </c>
      <c r="D257" s="254">
        <v>841</v>
      </c>
      <c r="E257" s="254">
        <v>841</v>
      </c>
      <c r="F257" s="254">
        <v>840</v>
      </c>
      <c r="G257" s="254">
        <v>838</v>
      </c>
      <c r="H257" s="254">
        <v>836</v>
      </c>
      <c r="I257" s="254">
        <v>834</v>
      </c>
      <c r="J257" s="254">
        <v>832</v>
      </c>
      <c r="K257" s="254">
        <v>829</v>
      </c>
      <c r="L257" s="254">
        <v>825</v>
      </c>
      <c r="M257" s="254">
        <v>822</v>
      </c>
      <c r="N257" s="254">
        <v>818</v>
      </c>
      <c r="O257" s="254">
        <v>814</v>
      </c>
      <c r="P257" s="254">
        <v>810</v>
      </c>
      <c r="Q257" s="254">
        <v>805</v>
      </c>
      <c r="R257" s="254">
        <v>801</v>
      </c>
      <c r="S257" s="254">
        <v>796</v>
      </c>
      <c r="T257" s="254">
        <v>791</v>
      </c>
      <c r="U257" s="254">
        <v>786</v>
      </c>
      <c r="V257" s="254">
        <v>781</v>
      </c>
      <c r="W257" s="254">
        <v>776</v>
      </c>
      <c r="X257" s="254">
        <v>771</v>
      </c>
      <c r="Y257" s="254">
        <v>766</v>
      </c>
      <c r="Z257" s="254">
        <v>762</v>
      </c>
      <c r="AA257" s="254">
        <v>757</v>
      </c>
      <c r="AB257" s="254">
        <v>753</v>
      </c>
      <c r="AC257" s="254">
        <v>749</v>
      </c>
      <c r="AD257" s="254">
        <v>745</v>
      </c>
      <c r="AE257" s="254">
        <v>741</v>
      </c>
      <c r="AF257" s="254">
        <v>738</v>
      </c>
      <c r="AG257" s="254">
        <v>736</v>
      </c>
      <c r="AH257" s="254">
        <v>733</v>
      </c>
      <c r="AI257" s="254">
        <v>731</v>
      </c>
      <c r="AJ257" s="254">
        <v>730</v>
      </c>
      <c r="AK257" s="254">
        <v>728</v>
      </c>
      <c r="AL257" s="254">
        <v>728</v>
      </c>
      <c r="AN257" s="226" t="s">
        <v>511</v>
      </c>
      <c r="AO257" s="253">
        <v>2</v>
      </c>
    </row>
    <row r="258" ht="14.25" customHeight="1" spans="1:41" x14ac:dyDescent="0.25">
      <c r="A258" s="247">
        <v>6</v>
      </c>
      <c r="B258" s="248">
        <v>9</v>
      </c>
      <c r="C258" s="254">
        <v>847</v>
      </c>
      <c r="D258" s="254">
        <v>847</v>
      </c>
      <c r="E258" s="254">
        <v>846</v>
      </c>
      <c r="F258" s="254">
        <v>845</v>
      </c>
      <c r="G258" s="254">
        <v>844</v>
      </c>
      <c r="H258" s="254">
        <v>842</v>
      </c>
      <c r="I258" s="254">
        <v>839</v>
      </c>
      <c r="J258" s="254">
        <v>836</v>
      </c>
      <c r="K258" s="254">
        <v>833</v>
      </c>
      <c r="L258" s="254">
        <v>830</v>
      </c>
      <c r="M258" s="254">
        <v>826</v>
      </c>
      <c r="N258" s="254">
        <v>821</v>
      </c>
      <c r="O258" s="254">
        <v>817</v>
      </c>
      <c r="P258" s="254">
        <v>812</v>
      </c>
      <c r="Q258" s="254">
        <v>807</v>
      </c>
      <c r="R258" s="254">
        <v>802</v>
      </c>
      <c r="S258" s="254">
        <v>796</v>
      </c>
      <c r="T258" s="254">
        <v>791</v>
      </c>
      <c r="U258" s="254">
        <v>785</v>
      </c>
      <c r="V258" s="254">
        <v>780</v>
      </c>
      <c r="W258" s="254">
        <v>774</v>
      </c>
      <c r="X258" s="254">
        <v>769</v>
      </c>
      <c r="Y258" s="254">
        <v>763</v>
      </c>
      <c r="Z258" s="254">
        <v>758</v>
      </c>
      <c r="AA258" s="254">
        <v>753</v>
      </c>
      <c r="AB258" s="254">
        <v>748</v>
      </c>
      <c r="AC258" s="254">
        <v>744</v>
      </c>
      <c r="AD258" s="254">
        <v>739</v>
      </c>
      <c r="AE258" s="254">
        <v>735</v>
      </c>
      <c r="AF258" s="254">
        <v>732</v>
      </c>
      <c r="AG258" s="254">
        <v>729</v>
      </c>
      <c r="AH258" s="254">
        <v>726</v>
      </c>
      <c r="AI258" s="254">
        <v>724</v>
      </c>
      <c r="AJ258" s="254">
        <v>722</v>
      </c>
      <c r="AK258" s="254">
        <v>721</v>
      </c>
      <c r="AL258" s="254">
        <v>720</v>
      </c>
      <c r="AN258" s="226" t="s">
        <v>512</v>
      </c>
      <c r="AO258" s="253">
        <v>12</v>
      </c>
    </row>
    <row r="259" ht="14.25" customHeight="1" spans="1:41" x14ac:dyDescent="0.25">
      <c r="A259" s="247">
        <v>6</v>
      </c>
      <c r="B259" s="248">
        <v>10</v>
      </c>
      <c r="C259" s="254">
        <v>853</v>
      </c>
      <c r="D259" s="254">
        <v>853</v>
      </c>
      <c r="E259" s="254">
        <v>852</v>
      </c>
      <c r="F259" s="254">
        <v>851</v>
      </c>
      <c r="G259" s="254">
        <v>849</v>
      </c>
      <c r="H259" s="254">
        <v>847</v>
      </c>
      <c r="I259" s="254">
        <v>844</v>
      </c>
      <c r="J259" s="254">
        <v>841</v>
      </c>
      <c r="K259" s="254">
        <v>837</v>
      </c>
      <c r="L259" s="254">
        <v>833</v>
      </c>
      <c r="M259" s="254">
        <v>829</v>
      </c>
      <c r="N259" s="254">
        <v>824</v>
      </c>
      <c r="O259" s="254">
        <v>819</v>
      </c>
      <c r="P259" s="254">
        <v>814</v>
      </c>
      <c r="Q259" s="254">
        <v>809</v>
      </c>
      <c r="R259" s="254">
        <v>803</v>
      </c>
      <c r="S259" s="254">
        <v>797</v>
      </c>
      <c r="T259" s="254">
        <v>791</v>
      </c>
      <c r="U259" s="254">
        <v>785</v>
      </c>
      <c r="V259" s="254">
        <v>778</v>
      </c>
      <c r="W259" s="254">
        <v>772</v>
      </c>
      <c r="X259" s="254">
        <v>766</v>
      </c>
      <c r="Y259" s="254">
        <v>760</v>
      </c>
      <c r="Z259" s="254">
        <v>754</v>
      </c>
      <c r="AA259" s="254">
        <v>749</v>
      </c>
      <c r="AB259" s="254">
        <v>743</v>
      </c>
      <c r="AC259" s="254">
        <v>738</v>
      </c>
      <c r="AD259" s="254">
        <v>734</v>
      </c>
      <c r="AE259" s="254">
        <v>729</v>
      </c>
      <c r="AF259" s="254">
        <v>725</v>
      </c>
      <c r="AG259" s="254">
        <v>722</v>
      </c>
      <c r="AH259" s="254">
        <v>719</v>
      </c>
      <c r="AI259" s="254">
        <v>716</v>
      </c>
      <c r="AJ259" s="254">
        <v>714</v>
      </c>
      <c r="AK259" s="254">
        <v>713</v>
      </c>
      <c r="AL259" s="254">
        <v>712</v>
      </c>
      <c r="AN259" s="226" t="s">
        <v>513</v>
      </c>
      <c r="AO259" s="253">
        <v>11</v>
      </c>
    </row>
    <row r="260" ht="14.25" customHeight="1" spans="1:41" x14ac:dyDescent="0.25">
      <c r="A260" s="247">
        <v>6</v>
      </c>
      <c r="B260" s="248">
        <v>11</v>
      </c>
      <c r="C260" s="254">
        <v>859</v>
      </c>
      <c r="D260" s="254">
        <v>858</v>
      </c>
      <c r="E260" s="254">
        <v>857</v>
      </c>
      <c r="F260" s="254">
        <v>856</v>
      </c>
      <c r="G260" s="254">
        <v>854</v>
      </c>
      <c r="H260" s="254">
        <v>852</v>
      </c>
      <c r="I260" s="254">
        <v>849</v>
      </c>
      <c r="J260" s="254">
        <v>845</v>
      </c>
      <c r="K260" s="254">
        <v>842</v>
      </c>
      <c r="L260" s="254">
        <v>837</v>
      </c>
      <c r="M260" s="254">
        <v>832</v>
      </c>
      <c r="N260" s="254">
        <v>827</v>
      </c>
      <c r="O260" s="254">
        <v>822</v>
      </c>
      <c r="P260" s="254">
        <v>816</v>
      </c>
      <c r="Q260" s="254">
        <v>810</v>
      </c>
      <c r="R260" s="254">
        <v>804</v>
      </c>
      <c r="S260" s="254">
        <v>797</v>
      </c>
      <c r="T260" s="254">
        <v>791</v>
      </c>
      <c r="U260" s="254">
        <v>784</v>
      </c>
      <c r="V260" s="254">
        <v>777</v>
      </c>
      <c r="W260" s="254">
        <v>770</v>
      </c>
      <c r="X260" s="254">
        <v>764</v>
      </c>
      <c r="Y260" s="254">
        <v>757</v>
      </c>
      <c r="Z260" s="254">
        <v>751</v>
      </c>
      <c r="AA260" s="254">
        <v>745</v>
      </c>
      <c r="AB260" s="254">
        <v>739</v>
      </c>
      <c r="AC260" s="254">
        <v>733</v>
      </c>
      <c r="AD260" s="254">
        <v>728</v>
      </c>
      <c r="AE260" s="254">
        <v>723</v>
      </c>
      <c r="AF260" s="254">
        <v>719</v>
      </c>
      <c r="AG260" s="254">
        <v>715</v>
      </c>
      <c r="AH260" s="254">
        <v>711</v>
      </c>
      <c r="AI260" s="254">
        <v>709</v>
      </c>
      <c r="AJ260" s="254">
        <v>707</v>
      </c>
      <c r="AK260" s="254">
        <v>705</v>
      </c>
      <c r="AL260" s="254">
        <v>704</v>
      </c>
      <c r="AN260" s="226" t="s">
        <v>514</v>
      </c>
      <c r="AO260" s="253">
        <v>6</v>
      </c>
    </row>
    <row r="261" ht="14.25" customHeight="1" spans="1:41" x14ac:dyDescent="0.25">
      <c r="A261" s="247">
        <v>6</v>
      </c>
      <c r="B261" s="248">
        <v>12</v>
      </c>
      <c r="C261" s="254">
        <v>864</v>
      </c>
      <c r="D261" s="254">
        <v>864</v>
      </c>
      <c r="E261" s="254">
        <v>863</v>
      </c>
      <c r="F261" s="254">
        <v>861</v>
      </c>
      <c r="G261" s="254">
        <v>859</v>
      </c>
      <c r="H261" s="254">
        <v>857</v>
      </c>
      <c r="I261" s="254">
        <v>853</v>
      </c>
      <c r="J261" s="254">
        <v>850</v>
      </c>
      <c r="K261" s="254">
        <v>846</v>
      </c>
      <c r="L261" s="254">
        <v>841</v>
      </c>
      <c r="M261" s="254">
        <v>836</v>
      </c>
      <c r="N261" s="254">
        <v>830</v>
      </c>
      <c r="O261" s="254">
        <v>824</v>
      </c>
      <c r="P261" s="254">
        <v>818</v>
      </c>
      <c r="Q261" s="254">
        <v>812</v>
      </c>
      <c r="R261" s="254">
        <v>805</v>
      </c>
      <c r="S261" s="254">
        <v>798</v>
      </c>
      <c r="T261" s="254">
        <v>791</v>
      </c>
      <c r="U261" s="254">
        <v>783</v>
      </c>
      <c r="V261" s="254">
        <v>776</v>
      </c>
      <c r="W261" s="254">
        <v>768</v>
      </c>
      <c r="X261" s="254">
        <v>761</v>
      </c>
      <c r="Y261" s="254">
        <v>754</v>
      </c>
      <c r="Z261" s="254">
        <v>747</v>
      </c>
      <c r="AA261" s="254">
        <v>740</v>
      </c>
      <c r="AB261" s="254">
        <v>734</v>
      </c>
      <c r="AC261" s="254">
        <v>728</v>
      </c>
      <c r="AD261" s="254">
        <v>722</v>
      </c>
      <c r="AE261" s="254">
        <v>717</v>
      </c>
      <c r="AF261" s="254">
        <v>712</v>
      </c>
      <c r="AG261" s="254">
        <v>708</v>
      </c>
      <c r="AH261" s="254">
        <v>704</v>
      </c>
      <c r="AI261" s="254">
        <v>701</v>
      </c>
      <c r="AJ261" s="254">
        <v>699</v>
      </c>
      <c r="AK261" s="254">
        <v>697</v>
      </c>
      <c r="AL261" s="254">
        <v>696</v>
      </c>
      <c r="AN261" s="226" t="s">
        <v>515</v>
      </c>
      <c r="AO261" s="253">
        <v>6</v>
      </c>
    </row>
    <row r="262" ht="14.25" customHeight="1" spans="1:41" x14ac:dyDescent="0.25">
      <c r="A262" s="247">
        <v>6</v>
      </c>
      <c r="B262" s="248">
        <v>13</v>
      </c>
      <c r="C262" s="254">
        <v>869</v>
      </c>
      <c r="D262" s="254">
        <v>869</v>
      </c>
      <c r="E262" s="254">
        <v>868</v>
      </c>
      <c r="F262" s="254">
        <v>866</v>
      </c>
      <c r="G262" s="254">
        <v>864</v>
      </c>
      <c r="H262" s="254">
        <v>861</v>
      </c>
      <c r="I262" s="254">
        <v>858</v>
      </c>
      <c r="J262" s="254">
        <v>854</v>
      </c>
      <c r="K262" s="254">
        <v>849</v>
      </c>
      <c r="L262" s="254">
        <v>844</v>
      </c>
      <c r="M262" s="254">
        <v>839</v>
      </c>
      <c r="N262" s="254">
        <v>833</v>
      </c>
      <c r="O262" s="254">
        <v>827</v>
      </c>
      <c r="P262" s="254">
        <v>820</v>
      </c>
      <c r="Q262" s="254">
        <v>813</v>
      </c>
      <c r="R262" s="254">
        <v>806</v>
      </c>
      <c r="S262" s="254">
        <v>798</v>
      </c>
      <c r="T262" s="254">
        <v>790</v>
      </c>
      <c r="U262" s="254">
        <v>782</v>
      </c>
      <c r="V262" s="254">
        <v>774</v>
      </c>
      <c r="W262" s="254">
        <v>767</v>
      </c>
      <c r="X262" s="254">
        <v>759</v>
      </c>
      <c r="Y262" s="254">
        <v>751</v>
      </c>
      <c r="Z262" s="254">
        <v>743</v>
      </c>
      <c r="AA262" s="254">
        <v>736</v>
      </c>
      <c r="AB262" s="254">
        <v>729</v>
      </c>
      <c r="AC262" s="254">
        <v>722</v>
      </c>
      <c r="AD262" s="254">
        <v>716</v>
      </c>
      <c r="AE262" s="254">
        <v>710</v>
      </c>
      <c r="AF262" s="254">
        <v>705</v>
      </c>
      <c r="AG262" s="254">
        <v>701</v>
      </c>
      <c r="AH262" s="254">
        <v>697</v>
      </c>
      <c r="AI262" s="254">
        <v>694</v>
      </c>
      <c r="AJ262" s="254">
        <v>691</v>
      </c>
      <c r="AK262" s="254">
        <v>690</v>
      </c>
      <c r="AL262" s="254">
        <v>688</v>
      </c>
      <c r="AN262" s="226" t="s">
        <v>516</v>
      </c>
      <c r="AO262" s="253">
        <v>6</v>
      </c>
    </row>
    <row r="263" ht="14.25" customHeight="1" spans="1:41" x14ac:dyDescent="0.25">
      <c r="A263" s="247">
        <v>6</v>
      </c>
      <c r="B263" s="248">
        <v>14</v>
      </c>
      <c r="C263" s="254">
        <v>874</v>
      </c>
      <c r="D263" s="254">
        <v>874</v>
      </c>
      <c r="E263" s="254">
        <v>873</v>
      </c>
      <c r="F263" s="254">
        <v>871</v>
      </c>
      <c r="G263" s="254">
        <v>869</v>
      </c>
      <c r="H263" s="254">
        <v>866</v>
      </c>
      <c r="I263" s="254">
        <v>862</v>
      </c>
      <c r="J263" s="254">
        <v>858</v>
      </c>
      <c r="K263" s="254">
        <v>853</v>
      </c>
      <c r="L263" s="254">
        <v>848</v>
      </c>
      <c r="M263" s="254">
        <v>842</v>
      </c>
      <c r="N263" s="254">
        <v>836</v>
      </c>
      <c r="O263" s="254">
        <v>829</v>
      </c>
      <c r="P263" s="254">
        <v>822</v>
      </c>
      <c r="Q263" s="254">
        <v>814</v>
      </c>
      <c r="R263" s="254">
        <v>806</v>
      </c>
      <c r="S263" s="254">
        <v>798</v>
      </c>
      <c r="T263" s="254">
        <v>790</v>
      </c>
      <c r="U263" s="254">
        <v>782</v>
      </c>
      <c r="V263" s="254">
        <v>773</v>
      </c>
      <c r="W263" s="254">
        <v>764</v>
      </c>
      <c r="X263" s="254">
        <v>756</v>
      </c>
      <c r="Y263" s="254">
        <v>748</v>
      </c>
      <c r="Z263" s="254">
        <v>740</v>
      </c>
      <c r="AA263" s="254">
        <v>732</v>
      </c>
      <c r="AB263" s="254">
        <v>724</v>
      </c>
      <c r="AC263" s="254">
        <v>717</v>
      </c>
      <c r="AD263" s="254">
        <v>710</v>
      </c>
      <c r="AE263" s="254">
        <v>704</v>
      </c>
      <c r="AF263" s="254">
        <v>699</v>
      </c>
      <c r="AG263" s="254">
        <v>694</v>
      </c>
      <c r="AH263" s="254">
        <v>690</v>
      </c>
      <c r="AI263" s="254">
        <v>686</v>
      </c>
      <c r="AJ263" s="254">
        <v>684</v>
      </c>
      <c r="AK263" s="254">
        <v>682</v>
      </c>
      <c r="AL263" s="254">
        <v>681</v>
      </c>
      <c r="AN263" s="226" t="s">
        <v>517</v>
      </c>
      <c r="AO263" s="253">
        <v>6</v>
      </c>
    </row>
    <row r="264" ht="14.25" customHeight="1" spans="1:41" x14ac:dyDescent="0.25">
      <c r="A264" s="247">
        <v>6</v>
      </c>
      <c r="B264" s="248">
        <v>15</v>
      </c>
      <c r="C264" s="254">
        <v>879</v>
      </c>
      <c r="D264" s="254">
        <v>879</v>
      </c>
      <c r="E264" s="254">
        <v>878</v>
      </c>
      <c r="F264" s="254">
        <v>876</v>
      </c>
      <c r="G264" s="254">
        <v>873</v>
      </c>
      <c r="H264" s="254">
        <v>870</v>
      </c>
      <c r="I264" s="254">
        <v>866</v>
      </c>
      <c r="J264" s="254">
        <v>862</v>
      </c>
      <c r="K264" s="254">
        <v>857</v>
      </c>
      <c r="L264" s="254">
        <v>851</v>
      </c>
      <c r="M264" s="254">
        <v>845</v>
      </c>
      <c r="N264" s="254">
        <v>838</v>
      </c>
      <c r="O264" s="254">
        <v>831</v>
      </c>
      <c r="P264" s="254">
        <v>823</v>
      </c>
      <c r="Q264" s="254">
        <v>815</v>
      </c>
      <c r="R264" s="254">
        <v>807</v>
      </c>
      <c r="S264" s="254">
        <v>798</v>
      </c>
      <c r="T264" s="254">
        <v>789</v>
      </c>
      <c r="U264" s="254">
        <v>781</v>
      </c>
      <c r="V264" s="254">
        <v>772</v>
      </c>
      <c r="W264" s="254">
        <v>763</v>
      </c>
      <c r="X264" s="254">
        <v>753</v>
      </c>
      <c r="Y264" s="254">
        <v>745</v>
      </c>
      <c r="Z264" s="254">
        <v>736</v>
      </c>
      <c r="AA264" s="254">
        <v>727</v>
      </c>
      <c r="AB264" s="254">
        <v>719</v>
      </c>
      <c r="AC264" s="254">
        <v>712</v>
      </c>
      <c r="AD264" s="254">
        <v>705</v>
      </c>
      <c r="AE264" s="254">
        <v>698</v>
      </c>
      <c r="AF264" s="254">
        <v>692</v>
      </c>
      <c r="AG264" s="254">
        <v>687</v>
      </c>
      <c r="AH264" s="254">
        <v>683</v>
      </c>
      <c r="AI264" s="254">
        <v>679</v>
      </c>
      <c r="AJ264" s="254">
        <v>676</v>
      </c>
      <c r="AK264" s="254">
        <v>675</v>
      </c>
      <c r="AL264" s="254">
        <v>673</v>
      </c>
      <c r="AN264" s="226" t="s">
        <v>518</v>
      </c>
      <c r="AO264" s="253">
        <v>6</v>
      </c>
    </row>
    <row r="265" ht="14.25" customHeight="1" spans="1:41" x14ac:dyDescent="0.25">
      <c r="A265" s="247">
        <v>6</v>
      </c>
      <c r="B265" s="248">
        <v>16</v>
      </c>
      <c r="C265" s="254">
        <v>884</v>
      </c>
      <c r="D265" s="254">
        <v>883</v>
      </c>
      <c r="E265" s="254">
        <v>882</v>
      </c>
      <c r="F265" s="254">
        <v>880</v>
      </c>
      <c r="G265" s="254">
        <v>878</v>
      </c>
      <c r="H265" s="254">
        <v>874</v>
      </c>
      <c r="I265" s="254">
        <v>870</v>
      </c>
      <c r="J265" s="254">
        <v>866</v>
      </c>
      <c r="K265" s="254">
        <v>860</v>
      </c>
      <c r="L265" s="254">
        <v>854</v>
      </c>
      <c r="M265" s="254">
        <v>848</v>
      </c>
      <c r="N265" s="254">
        <v>840</v>
      </c>
      <c r="O265" s="254">
        <v>833</v>
      </c>
      <c r="P265" s="254">
        <v>825</v>
      </c>
      <c r="Q265" s="254">
        <v>816</v>
      </c>
      <c r="R265" s="254">
        <v>807</v>
      </c>
      <c r="S265" s="254">
        <v>798</v>
      </c>
      <c r="T265" s="254">
        <v>789</v>
      </c>
      <c r="U265" s="254">
        <v>780</v>
      </c>
      <c r="V265" s="254">
        <v>770</v>
      </c>
      <c r="W265" s="254">
        <v>760</v>
      </c>
      <c r="X265" s="254">
        <v>751</v>
      </c>
      <c r="Y265" s="254">
        <v>741</v>
      </c>
      <c r="Z265" s="254">
        <v>732</v>
      </c>
      <c r="AA265" s="254">
        <v>723</v>
      </c>
      <c r="AB265" s="254">
        <v>715</v>
      </c>
      <c r="AC265" s="254">
        <v>706</v>
      </c>
      <c r="AD265" s="254">
        <v>699</v>
      </c>
      <c r="AE265" s="254">
        <v>692</v>
      </c>
      <c r="AF265" s="254">
        <v>686</v>
      </c>
      <c r="AG265" s="254">
        <v>680</v>
      </c>
      <c r="AH265" s="254">
        <v>676</v>
      </c>
      <c r="AI265" s="254">
        <v>672</v>
      </c>
      <c r="AJ265" s="254">
        <v>669</v>
      </c>
      <c r="AK265" s="254">
        <v>667</v>
      </c>
      <c r="AL265" s="254">
        <v>666</v>
      </c>
      <c r="AN265" s="226" t="s">
        <v>519</v>
      </c>
      <c r="AO265" s="253">
        <v>6</v>
      </c>
    </row>
    <row r="266" ht="14.25" customHeight="1" spans="1:41" x14ac:dyDescent="0.25">
      <c r="A266" s="247">
        <v>6</v>
      </c>
      <c r="B266" s="248">
        <v>17</v>
      </c>
      <c r="C266" s="254">
        <v>888</v>
      </c>
      <c r="D266" s="254">
        <v>888</v>
      </c>
      <c r="E266" s="254">
        <v>887</v>
      </c>
      <c r="F266" s="254">
        <v>885</v>
      </c>
      <c r="G266" s="254">
        <v>882</v>
      </c>
      <c r="H266" s="254">
        <v>878</v>
      </c>
      <c r="I266" s="254">
        <v>874</v>
      </c>
      <c r="J266" s="254">
        <v>869</v>
      </c>
      <c r="K266" s="254">
        <v>863</v>
      </c>
      <c r="L266" s="254">
        <v>857</v>
      </c>
      <c r="M266" s="254">
        <v>850</v>
      </c>
      <c r="N266" s="254">
        <v>843</v>
      </c>
      <c r="O266" s="254">
        <v>835</v>
      </c>
      <c r="P266" s="254">
        <v>826</v>
      </c>
      <c r="Q266" s="254">
        <v>817</v>
      </c>
      <c r="R266" s="254">
        <v>808</v>
      </c>
      <c r="S266" s="254">
        <v>798</v>
      </c>
      <c r="T266" s="254">
        <v>788</v>
      </c>
      <c r="U266" s="254">
        <v>779</v>
      </c>
      <c r="V266" s="254">
        <v>768</v>
      </c>
      <c r="W266" s="254">
        <v>758</v>
      </c>
      <c r="X266" s="254">
        <v>748</v>
      </c>
      <c r="Y266" s="254">
        <v>738</v>
      </c>
      <c r="Z266" s="254">
        <v>728</v>
      </c>
      <c r="AA266" s="254">
        <v>719</v>
      </c>
      <c r="AB266" s="254">
        <v>710</v>
      </c>
      <c r="AC266" s="254">
        <v>701</v>
      </c>
      <c r="AD266" s="254">
        <v>693</v>
      </c>
      <c r="AE266" s="254">
        <v>686</v>
      </c>
      <c r="AF266" s="254">
        <v>679</v>
      </c>
      <c r="AG266" s="254">
        <v>673</v>
      </c>
      <c r="AH266" s="254">
        <v>669</v>
      </c>
      <c r="AI266" s="254">
        <v>665</v>
      </c>
      <c r="AJ266" s="254">
        <v>662</v>
      </c>
      <c r="AK266" s="254">
        <v>660</v>
      </c>
      <c r="AL266" s="254">
        <v>659</v>
      </c>
      <c r="AN266" s="226" t="s">
        <v>520</v>
      </c>
      <c r="AO266" s="253">
        <v>6</v>
      </c>
    </row>
    <row r="267" ht="14.25" customHeight="1" spans="1:41" x14ac:dyDescent="0.25">
      <c r="A267" s="247">
        <v>6</v>
      </c>
      <c r="B267" s="248">
        <v>18</v>
      </c>
      <c r="C267" s="254">
        <v>892</v>
      </c>
      <c r="D267" s="254">
        <v>892</v>
      </c>
      <c r="E267" s="254">
        <v>891</v>
      </c>
      <c r="F267" s="254">
        <v>889</v>
      </c>
      <c r="G267" s="254">
        <v>886</v>
      </c>
      <c r="H267" s="254">
        <v>882</v>
      </c>
      <c r="I267" s="254">
        <v>878</v>
      </c>
      <c r="J267" s="254">
        <v>872</v>
      </c>
      <c r="K267" s="254">
        <v>866</v>
      </c>
      <c r="L267" s="254">
        <v>860</v>
      </c>
      <c r="M267" s="254">
        <v>853</v>
      </c>
      <c r="N267" s="254">
        <v>845</v>
      </c>
      <c r="O267" s="254">
        <v>836</v>
      </c>
      <c r="P267" s="254">
        <v>827</v>
      </c>
      <c r="Q267" s="254">
        <v>818</v>
      </c>
      <c r="R267" s="254">
        <v>808</v>
      </c>
      <c r="S267" s="254">
        <v>798</v>
      </c>
      <c r="T267" s="254">
        <v>788</v>
      </c>
      <c r="U267" s="254">
        <v>777</v>
      </c>
      <c r="V267" s="254">
        <v>767</v>
      </c>
      <c r="W267" s="254">
        <v>756</v>
      </c>
      <c r="X267" s="254">
        <v>746</v>
      </c>
      <c r="Y267" s="254">
        <v>735</v>
      </c>
      <c r="Z267" s="254">
        <v>725</v>
      </c>
      <c r="AA267" s="254">
        <v>715</v>
      </c>
      <c r="AB267" s="254">
        <v>705</v>
      </c>
      <c r="AC267" s="254">
        <v>696</v>
      </c>
      <c r="AD267" s="254">
        <v>687</v>
      </c>
      <c r="AE267" s="254">
        <v>680</v>
      </c>
      <c r="AF267" s="254">
        <v>673</v>
      </c>
      <c r="AG267" s="254">
        <v>667</v>
      </c>
      <c r="AH267" s="254">
        <v>662</v>
      </c>
      <c r="AI267" s="254">
        <v>658</v>
      </c>
      <c r="AJ267" s="254">
        <v>655</v>
      </c>
      <c r="AK267" s="254">
        <v>652</v>
      </c>
      <c r="AL267" s="254">
        <v>651</v>
      </c>
      <c r="AN267" s="226" t="s">
        <v>521</v>
      </c>
      <c r="AO267" s="253">
        <v>6</v>
      </c>
    </row>
    <row r="268" ht="14.25" customHeight="1" spans="1:41" x14ac:dyDescent="0.25">
      <c r="A268" s="247">
        <v>6</v>
      </c>
      <c r="B268" s="248">
        <v>19</v>
      </c>
      <c r="C268" s="254">
        <v>897</v>
      </c>
      <c r="D268" s="254">
        <v>896</v>
      </c>
      <c r="E268" s="254">
        <v>895</v>
      </c>
      <c r="F268" s="254">
        <v>893</v>
      </c>
      <c r="G268" s="254">
        <v>890</v>
      </c>
      <c r="H268" s="254">
        <v>886</v>
      </c>
      <c r="I268" s="254">
        <v>881</v>
      </c>
      <c r="J268" s="254">
        <v>876</v>
      </c>
      <c r="K268" s="254">
        <v>869</v>
      </c>
      <c r="L268" s="254">
        <v>862</v>
      </c>
      <c r="M268" s="254">
        <v>855</v>
      </c>
      <c r="N268" s="254">
        <v>847</v>
      </c>
      <c r="O268" s="254">
        <v>838</v>
      </c>
      <c r="P268" s="254">
        <v>829</v>
      </c>
      <c r="Q268" s="254">
        <v>819</v>
      </c>
      <c r="R268" s="254">
        <v>809</v>
      </c>
      <c r="S268" s="254">
        <v>798</v>
      </c>
      <c r="T268" s="254">
        <v>787</v>
      </c>
      <c r="U268" s="254">
        <v>776</v>
      </c>
      <c r="V268" s="254">
        <v>765</v>
      </c>
      <c r="W268" s="254">
        <v>754</v>
      </c>
      <c r="X268" s="254">
        <v>743</v>
      </c>
      <c r="Y268" s="254">
        <v>732</v>
      </c>
      <c r="Z268" s="254">
        <v>721</v>
      </c>
      <c r="AA268" s="254">
        <v>710</v>
      </c>
      <c r="AB268" s="254">
        <v>700</v>
      </c>
      <c r="AC268" s="254">
        <v>690</v>
      </c>
      <c r="AD268" s="254">
        <v>682</v>
      </c>
      <c r="AE268" s="254">
        <v>673</v>
      </c>
      <c r="AF268" s="254">
        <v>666</v>
      </c>
      <c r="AG268" s="254">
        <v>660</v>
      </c>
      <c r="AH268" s="254">
        <v>655</v>
      </c>
      <c r="AI268" s="254">
        <v>651</v>
      </c>
      <c r="AJ268" s="254">
        <v>647</v>
      </c>
      <c r="AK268" s="254">
        <v>645</v>
      </c>
      <c r="AL268" s="254">
        <v>644</v>
      </c>
      <c r="AN268" s="226" t="s">
        <v>522</v>
      </c>
      <c r="AO268" s="253">
        <v>6</v>
      </c>
    </row>
    <row r="269" ht="14.25" customHeight="1" spans="1:41" x14ac:dyDescent="0.25">
      <c r="A269" s="247">
        <v>6</v>
      </c>
      <c r="B269" s="248">
        <v>20</v>
      </c>
      <c r="C269" s="254">
        <v>901</v>
      </c>
      <c r="D269" s="254">
        <v>900</v>
      </c>
      <c r="E269" s="254">
        <v>899</v>
      </c>
      <c r="F269" s="254">
        <v>896</v>
      </c>
      <c r="G269" s="254">
        <v>893</v>
      </c>
      <c r="H269" s="254">
        <v>889</v>
      </c>
      <c r="I269" s="254">
        <v>884</v>
      </c>
      <c r="J269" s="254">
        <v>879</v>
      </c>
      <c r="K269" s="254">
        <v>872</v>
      </c>
      <c r="L269" s="254">
        <v>865</v>
      </c>
      <c r="M269" s="254">
        <v>857</v>
      </c>
      <c r="N269" s="254">
        <v>848</v>
      </c>
      <c r="O269" s="254">
        <v>839</v>
      </c>
      <c r="P269" s="254">
        <v>830</v>
      </c>
      <c r="Q269" s="254">
        <v>819</v>
      </c>
      <c r="R269" s="254">
        <v>809</v>
      </c>
      <c r="S269" s="254">
        <v>798</v>
      </c>
      <c r="T269" s="254">
        <v>787</v>
      </c>
      <c r="U269" s="254">
        <v>775</v>
      </c>
      <c r="V269" s="254">
        <v>763</v>
      </c>
      <c r="W269" s="254">
        <v>752</v>
      </c>
      <c r="X269" s="254">
        <v>740</v>
      </c>
      <c r="Y269" s="254">
        <v>728</v>
      </c>
      <c r="Z269" s="254">
        <v>717</v>
      </c>
      <c r="AA269" s="254">
        <v>706</v>
      </c>
      <c r="AB269" s="254">
        <v>695</v>
      </c>
      <c r="AC269" s="254">
        <v>685</v>
      </c>
      <c r="AD269" s="254">
        <v>676</v>
      </c>
      <c r="AE269" s="254">
        <v>667</v>
      </c>
      <c r="AF269" s="254">
        <v>660</v>
      </c>
      <c r="AG269" s="254">
        <v>653</v>
      </c>
      <c r="AH269" s="254">
        <v>648</v>
      </c>
      <c r="AI269" s="254">
        <v>644</v>
      </c>
      <c r="AJ269" s="254">
        <v>640</v>
      </c>
      <c r="AK269" s="254">
        <v>638</v>
      </c>
      <c r="AL269" s="254">
        <v>636</v>
      </c>
      <c r="AN269" s="226" t="s">
        <v>523</v>
      </c>
      <c r="AO269" s="253">
        <v>6</v>
      </c>
    </row>
    <row r="270" ht="14.25" customHeight="1" spans="1:41" x14ac:dyDescent="0.25">
      <c r="A270" s="247">
        <v>6</v>
      </c>
      <c r="B270" s="248">
        <v>21</v>
      </c>
      <c r="C270" s="254">
        <v>904</v>
      </c>
      <c r="D270" s="254">
        <v>904</v>
      </c>
      <c r="E270" s="254">
        <v>902</v>
      </c>
      <c r="F270" s="254">
        <v>900</v>
      </c>
      <c r="G270" s="254">
        <v>897</v>
      </c>
      <c r="H270" s="254">
        <v>893</v>
      </c>
      <c r="I270" s="254">
        <v>887</v>
      </c>
      <c r="J270" s="254">
        <v>881</v>
      </c>
      <c r="K270" s="254">
        <v>875</v>
      </c>
      <c r="L270" s="254">
        <v>867</v>
      </c>
      <c r="M270" s="254">
        <v>859</v>
      </c>
      <c r="N270" s="254">
        <v>850</v>
      </c>
      <c r="O270" s="254">
        <v>841</v>
      </c>
      <c r="P270" s="254">
        <v>831</v>
      </c>
      <c r="Q270" s="254">
        <v>820</v>
      </c>
      <c r="R270" s="254">
        <v>809</v>
      </c>
      <c r="S270" s="254">
        <v>797</v>
      </c>
      <c r="T270" s="254">
        <v>786</v>
      </c>
      <c r="U270" s="254">
        <v>774</v>
      </c>
      <c r="V270" s="254">
        <v>762</v>
      </c>
      <c r="W270" s="254">
        <v>750</v>
      </c>
      <c r="X270" s="254">
        <v>737</v>
      </c>
      <c r="Y270" s="254">
        <v>725</v>
      </c>
      <c r="Z270" s="254">
        <v>713</v>
      </c>
      <c r="AA270" s="254">
        <v>702</v>
      </c>
      <c r="AB270" s="254">
        <v>691</v>
      </c>
      <c r="AC270" s="254">
        <v>680</v>
      </c>
      <c r="AD270" s="254">
        <v>670</v>
      </c>
      <c r="AE270" s="254">
        <v>661</v>
      </c>
      <c r="AF270" s="254">
        <v>654</v>
      </c>
      <c r="AG270" s="254">
        <v>647</v>
      </c>
      <c r="AH270" s="254">
        <v>641</v>
      </c>
      <c r="AI270" s="254">
        <v>636</v>
      </c>
      <c r="AJ270" s="254">
        <v>633</v>
      </c>
      <c r="AK270" s="254">
        <v>630</v>
      </c>
      <c r="AL270" s="254">
        <v>628</v>
      </c>
      <c r="AN270" s="226" t="s">
        <v>524</v>
      </c>
      <c r="AO270" s="253" t="s">
        <v>269</v>
      </c>
    </row>
    <row r="271" ht="14.25" customHeight="1" spans="1:41" x14ac:dyDescent="0.25">
      <c r="A271" s="247">
        <v>6</v>
      </c>
      <c r="B271" s="248">
        <v>22</v>
      </c>
      <c r="C271" s="254">
        <v>908</v>
      </c>
      <c r="D271" s="254">
        <v>907</v>
      </c>
      <c r="E271" s="254">
        <v>906</v>
      </c>
      <c r="F271" s="254">
        <v>903</v>
      </c>
      <c r="G271" s="254">
        <v>900</v>
      </c>
      <c r="H271" s="254">
        <v>896</v>
      </c>
      <c r="I271" s="254">
        <v>890</v>
      </c>
      <c r="J271" s="254">
        <v>884</v>
      </c>
      <c r="K271" s="254">
        <v>877</v>
      </c>
      <c r="L271" s="254">
        <v>869</v>
      </c>
      <c r="M271" s="254">
        <v>861</v>
      </c>
      <c r="N271" s="254">
        <v>852</v>
      </c>
      <c r="O271" s="254">
        <v>842</v>
      </c>
      <c r="P271" s="254">
        <v>831</v>
      </c>
      <c r="Q271" s="254">
        <v>820</v>
      </c>
      <c r="R271" s="254">
        <v>809</v>
      </c>
      <c r="S271" s="254">
        <v>797</v>
      </c>
      <c r="T271" s="254">
        <v>785</v>
      </c>
      <c r="U271" s="254">
        <v>773</v>
      </c>
      <c r="V271" s="254">
        <v>760</v>
      </c>
      <c r="W271" s="254">
        <v>747</v>
      </c>
      <c r="X271" s="254">
        <v>735</v>
      </c>
      <c r="Y271" s="254">
        <v>722</v>
      </c>
      <c r="Z271" s="254">
        <v>710</v>
      </c>
      <c r="AA271" s="254">
        <v>698</v>
      </c>
      <c r="AB271" s="254">
        <v>686</v>
      </c>
      <c r="AC271" s="254">
        <v>675</v>
      </c>
      <c r="AD271" s="254">
        <v>665</v>
      </c>
      <c r="AE271" s="254">
        <v>655</v>
      </c>
      <c r="AF271" s="254">
        <v>647</v>
      </c>
      <c r="AG271" s="254">
        <v>640</v>
      </c>
      <c r="AH271" s="254">
        <v>634</v>
      </c>
      <c r="AI271" s="254">
        <v>629</v>
      </c>
      <c r="AJ271" s="254">
        <v>625</v>
      </c>
      <c r="AK271" s="254">
        <v>622</v>
      </c>
      <c r="AL271" s="254">
        <v>621</v>
      </c>
      <c r="AN271" s="226" t="s">
        <v>525</v>
      </c>
      <c r="AO271" s="253">
        <v>13</v>
      </c>
    </row>
    <row r="272" ht="14.25" customHeight="1" spans="1:41" x14ac:dyDescent="0.25">
      <c r="A272" s="247">
        <v>6</v>
      </c>
      <c r="B272" s="248">
        <v>23</v>
      </c>
      <c r="C272" s="254">
        <v>911</v>
      </c>
      <c r="D272" s="254">
        <v>911</v>
      </c>
      <c r="E272" s="254">
        <v>909</v>
      </c>
      <c r="F272" s="254">
        <v>907</v>
      </c>
      <c r="G272" s="254">
        <v>903</v>
      </c>
      <c r="H272" s="254">
        <v>899</v>
      </c>
      <c r="I272" s="254">
        <v>893</v>
      </c>
      <c r="J272" s="254">
        <v>887</v>
      </c>
      <c r="K272" s="254">
        <v>880</v>
      </c>
      <c r="L272" s="254">
        <v>872</v>
      </c>
      <c r="M272" s="254">
        <v>863</v>
      </c>
      <c r="N272" s="254">
        <v>853</v>
      </c>
      <c r="O272" s="254">
        <v>843</v>
      </c>
      <c r="P272" s="254">
        <v>832</v>
      </c>
      <c r="Q272" s="254">
        <v>821</v>
      </c>
      <c r="R272" s="254">
        <v>809</v>
      </c>
      <c r="S272" s="254">
        <v>797</v>
      </c>
      <c r="T272" s="254">
        <v>784</v>
      </c>
      <c r="U272" s="254">
        <v>771</v>
      </c>
      <c r="V272" s="254">
        <v>758</v>
      </c>
      <c r="W272" s="254">
        <v>745</v>
      </c>
      <c r="X272" s="254">
        <v>732</v>
      </c>
      <c r="Y272" s="254">
        <v>719</v>
      </c>
      <c r="Z272" s="254">
        <v>706</v>
      </c>
      <c r="AA272" s="254">
        <v>693</v>
      </c>
      <c r="AB272" s="254">
        <v>681</v>
      </c>
      <c r="AC272" s="254">
        <v>670</v>
      </c>
      <c r="AD272" s="254">
        <v>659</v>
      </c>
      <c r="AE272" s="254">
        <v>649</v>
      </c>
      <c r="AF272" s="254">
        <v>641</v>
      </c>
      <c r="AG272" s="254">
        <v>634</v>
      </c>
      <c r="AH272" s="254">
        <v>627</v>
      </c>
      <c r="AI272" s="254">
        <v>622</v>
      </c>
      <c r="AJ272" s="254">
        <v>618</v>
      </c>
      <c r="AK272" s="254">
        <v>615</v>
      </c>
      <c r="AL272" s="254">
        <v>613</v>
      </c>
      <c r="AN272" s="226" t="s">
        <v>526</v>
      </c>
      <c r="AO272" s="253">
        <v>13</v>
      </c>
    </row>
    <row r="273" ht="14.25" customHeight="1" spans="1:41" x14ac:dyDescent="0.25">
      <c r="A273" s="247">
        <v>6</v>
      </c>
      <c r="B273" s="248">
        <v>24</v>
      </c>
      <c r="C273" s="254">
        <v>914</v>
      </c>
      <c r="D273" s="254">
        <v>914</v>
      </c>
      <c r="E273" s="254">
        <v>912</v>
      </c>
      <c r="F273" s="254">
        <v>910</v>
      </c>
      <c r="G273" s="254">
        <v>906</v>
      </c>
      <c r="H273" s="254">
        <v>901</v>
      </c>
      <c r="I273" s="254">
        <v>896</v>
      </c>
      <c r="J273" s="254">
        <v>889</v>
      </c>
      <c r="K273" s="254">
        <v>882</v>
      </c>
      <c r="L273" s="254">
        <v>873</v>
      </c>
      <c r="M273" s="254">
        <v>864</v>
      </c>
      <c r="N273" s="254">
        <v>855</v>
      </c>
      <c r="O273" s="254">
        <v>844</v>
      </c>
      <c r="P273" s="254">
        <v>833</v>
      </c>
      <c r="Q273" s="254">
        <v>821</v>
      </c>
      <c r="R273" s="254">
        <v>809</v>
      </c>
      <c r="S273" s="254">
        <v>796</v>
      </c>
      <c r="T273" s="254">
        <v>783</v>
      </c>
      <c r="U273" s="254">
        <v>770</v>
      </c>
      <c r="V273" s="254">
        <v>756</v>
      </c>
      <c r="W273" s="254">
        <v>743</v>
      </c>
      <c r="X273" s="254">
        <v>729</v>
      </c>
      <c r="Y273" s="254">
        <v>715</v>
      </c>
      <c r="Z273" s="254">
        <v>702</v>
      </c>
      <c r="AA273" s="254">
        <v>689</v>
      </c>
      <c r="AB273" s="254">
        <v>676</v>
      </c>
      <c r="AC273" s="254">
        <v>665</v>
      </c>
      <c r="AD273" s="254">
        <v>653</v>
      </c>
      <c r="AE273" s="254">
        <v>643</v>
      </c>
      <c r="AF273" s="254">
        <v>634</v>
      </c>
      <c r="AG273" s="254">
        <v>627</v>
      </c>
      <c r="AH273" s="254">
        <v>620</v>
      </c>
      <c r="AI273" s="254">
        <v>615</v>
      </c>
      <c r="AJ273" s="254">
        <v>610</v>
      </c>
      <c r="AK273" s="254">
        <v>607</v>
      </c>
      <c r="AL273" s="254">
        <v>605</v>
      </c>
      <c r="AN273" s="226" t="s">
        <v>527</v>
      </c>
      <c r="AO273" s="253">
        <v>13</v>
      </c>
    </row>
    <row r="274" ht="14.25" customHeight="1" spans="1:41" x14ac:dyDescent="0.25">
      <c r="A274" s="247">
        <v>6</v>
      </c>
      <c r="B274" s="248">
        <v>25</v>
      </c>
      <c r="C274" s="254">
        <v>917</v>
      </c>
      <c r="D274" s="254">
        <v>917</v>
      </c>
      <c r="E274" s="254">
        <v>915</v>
      </c>
      <c r="F274" s="254">
        <v>912</v>
      </c>
      <c r="G274" s="254">
        <v>909</v>
      </c>
      <c r="H274" s="254">
        <v>904</v>
      </c>
      <c r="I274" s="254">
        <v>898</v>
      </c>
      <c r="J274" s="254">
        <v>891</v>
      </c>
      <c r="K274" s="254">
        <v>884</v>
      </c>
      <c r="L274" s="254">
        <v>875</v>
      </c>
      <c r="M274" s="254">
        <v>866</v>
      </c>
      <c r="N274" s="254">
        <v>855</v>
      </c>
      <c r="O274" s="254">
        <v>845</v>
      </c>
      <c r="P274" s="254">
        <v>833</v>
      </c>
      <c r="Q274" s="254">
        <v>821</v>
      </c>
      <c r="R274" s="254">
        <v>808</v>
      </c>
      <c r="S274" s="254">
        <v>795</v>
      </c>
      <c r="T274" s="254">
        <v>782</v>
      </c>
      <c r="U274" s="254">
        <v>768</v>
      </c>
      <c r="V274" s="254">
        <v>754</v>
      </c>
      <c r="W274" s="254">
        <v>740</v>
      </c>
      <c r="X274" s="254">
        <v>726</v>
      </c>
      <c r="Y274" s="254">
        <v>712</v>
      </c>
      <c r="Z274" s="254">
        <v>698</v>
      </c>
      <c r="AA274" s="254">
        <v>685</v>
      </c>
      <c r="AB274" s="254">
        <v>672</v>
      </c>
      <c r="AC274" s="254">
        <v>659</v>
      </c>
      <c r="AD274" s="254">
        <v>648</v>
      </c>
      <c r="AE274" s="254">
        <v>637</v>
      </c>
      <c r="AF274" s="254">
        <v>628</v>
      </c>
      <c r="AG274" s="254">
        <v>620</v>
      </c>
      <c r="AH274" s="254">
        <v>613</v>
      </c>
      <c r="AI274" s="254">
        <v>608</v>
      </c>
      <c r="AJ274" s="254">
        <v>603</v>
      </c>
      <c r="AK274" s="254">
        <v>600</v>
      </c>
      <c r="AL274" s="254">
        <v>598</v>
      </c>
      <c r="AN274" s="226" t="s">
        <v>528</v>
      </c>
      <c r="AO274" s="253">
        <v>13</v>
      </c>
    </row>
    <row r="275" ht="14.25" customHeight="1" spans="1:41" x14ac:dyDescent="0.25">
      <c r="A275" s="247">
        <v>6</v>
      </c>
      <c r="B275" s="248">
        <v>26</v>
      </c>
      <c r="C275" s="254">
        <v>920</v>
      </c>
      <c r="D275" s="254">
        <v>919</v>
      </c>
      <c r="E275" s="254">
        <v>918</v>
      </c>
      <c r="F275" s="254">
        <v>915</v>
      </c>
      <c r="G275" s="254">
        <v>911</v>
      </c>
      <c r="H275" s="254">
        <v>906</v>
      </c>
      <c r="I275" s="254">
        <v>900</v>
      </c>
      <c r="J275" s="254">
        <v>893</v>
      </c>
      <c r="K275" s="254">
        <v>885</v>
      </c>
      <c r="L275" s="254">
        <v>877</v>
      </c>
      <c r="M275" s="254">
        <v>867</v>
      </c>
      <c r="N275" s="254">
        <v>856</v>
      </c>
      <c r="O275" s="254">
        <v>845</v>
      </c>
      <c r="P275" s="254">
        <v>833</v>
      </c>
      <c r="Q275" s="254">
        <v>821</v>
      </c>
      <c r="R275" s="254">
        <v>808</v>
      </c>
      <c r="S275" s="254">
        <v>795</v>
      </c>
      <c r="T275" s="254">
        <v>781</v>
      </c>
      <c r="U275" s="254">
        <v>767</v>
      </c>
      <c r="V275" s="254">
        <v>752</v>
      </c>
      <c r="W275" s="254">
        <v>738</v>
      </c>
      <c r="X275" s="254">
        <v>723</v>
      </c>
      <c r="Y275" s="254">
        <v>709</v>
      </c>
      <c r="Z275" s="254">
        <v>695</v>
      </c>
      <c r="AA275" s="254">
        <v>681</v>
      </c>
      <c r="AB275" s="254">
        <v>667</v>
      </c>
      <c r="AC275" s="254">
        <v>654</v>
      </c>
      <c r="AD275" s="254">
        <v>642</v>
      </c>
      <c r="AE275" s="254">
        <v>631</v>
      </c>
      <c r="AF275" s="254">
        <v>622</v>
      </c>
      <c r="AG275" s="254">
        <v>613</v>
      </c>
      <c r="AH275" s="254">
        <v>606</v>
      </c>
      <c r="AI275" s="254">
        <v>600</v>
      </c>
      <c r="AJ275" s="254">
        <v>596</v>
      </c>
      <c r="AK275" s="254">
        <v>593</v>
      </c>
      <c r="AL275" s="254">
        <v>591</v>
      </c>
      <c r="AN275" s="226" t="s">
        <v>529</v>
      </c>
      <c r="AO275" s="253">
        <v>13</v>
      </c>
    </row>
    <row r="276" ht="14.25" customHeight="1" spans="1:41" x14ac:dyDescent="0.25">
      <c r="A276" s="247">
        <v>6</v>
      </c>
      <c r="B276" s="248">
        <v>27</v>
      </c>
      <c r="C276" s="254">
        <v>922</v>
      </c>
      <c r="D276" s="254">
        <v>922</v>
      </c>
      <c r="E276" s="254">
        <v>920</v>
      </c>
      <c r="F276" s="254">
        <v>917</v>
      </c>
      <c r="G276" s="254">
        <v>913</v>
      </c>
      <c r="H276" s="254">
        <v>908</v>
      </c>
      <c r="I276" s="254">
        <v>902</v>
      </c>
      <c r="J276" s="254">
        <v>895</v>
      </c>
      <c r="K276" s="254">
        <v>887</v>
      </c>
      <c r="L276" s="254">
        <v>878</v>
      </c>
      <c r="M276" s="254">
        <v>868</v>
      </c>
      <c r="N276" s="254">
        <v>857</v>
      </c>
      <c r="O276" s="254">
        <v>846</v>
      </c>
      <c r="P276" s="254">
        <v>834</v>
      </c>
      <c r="Q276" s="254">
        <v>821</v>
      </c>
      <c r="R276" s="254">
        <v>808</v>
      </c>
      <c r="S276" s="254">
        <v>794</v>
      </c>
      <c r="T276" s="254">
        <v>780</v>
      </c>
      <c r="U276" s="254">
        <v>765</v>
      </c>
      <c r="V276" s="254">
        <v>750</v>
      </c>
      <c r="W276" s="254">
        <v>735</v>
      </c>
      <c r="X276" s="254">
        <v>720</v>
      </c>
      <c r="Y276" s="254">
        <v>706</v>
      </c>
      <c r="Z276" s="254">
        <v>691</v>
      </c>
      <c r="AA276" s="254">
        <v>676</v>
      </c>
      <c r="AB276" s="254">
        <v>663</v>
      </c>
      <c r="AC276" s="254">
        <v>649</v>
      </c>
      <c r="AD276" s="254">
        <v>637</v>
      </c>
      <c r="AE276" s="254">
        <v>625</v>
      </c>
      <c r="AF276" s="254">
        <v>616</v>
      </c>
      <c r="AG276" s="254">
        <v>607</v>
      </c>
      <c r="AH276" s="254">
        <v>600</v>
      </c>
      <c r="AI276" s="254">
        <v>593</v>
      </c>
      <c r="AJ276" s="254">
        <v>588</v>
      </c>
      <c r="AK276" s="254">
        <v>585</v>
      </c>
      <c r="AL276" s="254">
        <v>583</v>
      </c>
      <c r="AN276" s="226" t="s">
        <v>530</v>
      </c>
      <c r="AO276" s="253">
        <v>13</v>
      </c>
    </row>
    <row r="277" ht="14.25" customHeight="1" spans="1:41" x14ac:dyDescent="0.25">
      <c r="A277" s="247">
        <v>6</v>
      </c>
      <c r="B277" s="248">
        <v>28</v>
      </c>
      <c r="C277" s="254">
        <v>925</v>
      </c>
      <c r="D277" s="254">
        <v>924</v>
      </c>
      <c r="E277" s="254">
        <v>922</v>
      </c>
      <c r="F277" s="254">
        <v>920</v>
      </c>
      <c r="G277" s="254">
        <v>916</v>
      </c>
      <c r="H277" s="254">
        <v>910</v>
      </c>
      <c r="I277" s="254">
        <v>904</v>
      </c>
      <c r="J277" s="254">
        <v>897</v>
      </c>
      <c r="K277" s="254">
        <v>888</v>
      </c>
      <c r="L277" s="254">
        <v>879</v>
      </c>
      <c r="M277" s="254">
        <v>869</v>
      </c>
      <c r="N277" s="254">
        <v>858</v>
      </c>
      <c r="O277" s="254">
        <v>846</v>
      </c>
      <c r="P277" s="254">
        <v>834</v>
      </c>
      <c r="Q277" s="254">
        <v>821</v>
      </c>
      <c r="R277" s="254">
        <v>807</v>
      </c>
      <c r="S277" s="254">
        <v>793</v>
      </c>
      <c r="T277" s="254">
        <v>778</v>
      </c>
      <c r="U277" s="254">
        <v>763</v>
      </c>
      <c r="V277" s="254">
        <v>748</v>
      </c>
      <c r="W277" s="254">
        <v>733</v>
      </c>
      <c r="X277" s="254">
        <v>718</v>
      </c>
      <c r="Y277" s="254">
        <v>702</v>
      </c>
      <c r="Z277" s="254">
        <v>687</v>
      </c>
      <c r="AA277" s="254">
        <v>672</v>
      </c>
      <c r="AB277" s="254">
        <v>658</v>
      </c>
      <c r="AC277" s="254">
        <v>644</v>
      </c>
      <c r="AD277" s="254">
        <v>631</v>
      </c>
      <c r="AE277" s="254">
        <v>620</v>
      </c>
      <c r="AF277" s="254">
        <v>609</v>
      </c>
      <c r="AG277" s="254">
        <v>600</v>
      </c>
      <c r="AH277" s="254">
        <v>593</v>
      </c>
      <c r="AI277" s="254">
        <v>586</v>
      </c>
      <c r="AJ277" s="254">
        <v>581</v>
      </c>
      <c r="AK277" s="254">
        <v>578</v>
      </c>
      <c r="AL277" s="254">
        <v>576</v>
      </c>
      <c r="AN277" s="226" t="s">
        <v>531</v>
      </c>
      <c r="AO277" s="253">
        <v>13</v>
      </c>
    </row>
    <row r="278" ht="14.25" customHeight="1" spans="1:41" x14ac:dyDescent="0.25">
      <c r="A278" s="247">
        <v>6</v>
      </c>
      <c r="B278" s="248">
        <v>29</v>
      </c>
      <c r="C278" s="254">
        <v>927</v>
      </c>
      <c r="D278" s="254">
        <v>926</v>
      </c>
      <c r="E278" s="254">
        <v>925</v>
      </c>
      <c r="F278" s="254">
        <v>922</v>
      </c>
      <c r="G278" s="254">
        <v>917</v>
      </c>
      <c r="H278" s="254">
        <v>912</v>
      </c>
      <c r="I278" s="254">
        <v>906</v>
      </c>
      <c r="J278" s="254">
        <v>898</v>
      </c>
      <c r="K278" s="254">
        <v>890</v>
      </c>
      <c r="L278" s="254">
        <v>880</v>
      </c>
      <c r="M278" s="254">
        <v>870</v>
      </c>
      <c r="N278" s="254">
        <v>859</v>
      </c>
      <c r="O278" s="254">
        <v>847</v>
      </c>
      <c r="P278" s="254">
        <v>834</v>
      </c>
      <c r="Q278" s="254">
        <v>820</v>
      </c>
      <c r="R278" s="254">
        <v>806</v>
      </c>
      <c r="S278" s="254">
        <v>792</v>
      </c>
      <c r="T278" s="254">
        <v>777</v>
      </c>
      <c r="U278" s="254">
        <v>762</v>
      </c>
      <c r="V278" s="254">
        <v>746</v>
      </c>
      <c r="W278" s="254">
        <v>730</v>
      </c>
      <c r="X278" s="254">
        <v>714</v>
      </c>
      <c r="Y278" s="254">
        <v>699</v>
      </c>
      <c r="Z278" s="254">
        <v>683</v>
      </c>
      <c r="AA278" s="254">
        <v>668</v>
      </c>
      <c r="AB278" s="254">
        <v>653</v>
      </c>
      <c r="AC278" s="254">
        <v>639</v>
      </c>
      <c r="AD278" s="254">
        <v>626</v>
      </c>
      <c r="AE278" s="254">
        <v>614</v>
      </c>
      <c r="AF278" s="254">
        <v>603</v>
      </c>
      <c r="AG278" s="254">
        <v>594</v>
      </c>
      <c r="AH278" s="254">
        <v>586</v>
      </c>
      <c r="AI278" s="254">
        <v>579</v>
      </c>
      <c r="AJ278" s="254">
        <v>574</v>
      </c>
      <c r="AK278" s="254">
        <v>570</v>
      </c>
      <c r="AL278" s="254">
        <v>568</v>
      </c>
      <c r="AN278" s="226" t="s">
        <v>532</v>
      </c>
      <c r="AO278" s="253">
        <v>13</v>
      </c>
    </row>
    <row r="279" ht="14.25" customHeight="1" spans="1:41" x14ac:dyDescent="0.25">
      <c r="A279" s="247">
        <v>6</v>
      </c>
      <c r="B279" s="248">
        <v>30</v>
      </c>
      <c r="C279" s="254">
        <v>929</v>
      </c>
      <c r="D279" s="254">
        <v>928</v>
      </c>
      <c r="E279" s="254">
        <v>926</v>
      </c>
      <c r="F279" s="254">
        <v>923</v>
      </c>
      <c r="G279" s="254">
        <v>919</v>
      </c>
      <c r="H279" s="254">
        <v>914</v>
      </c>
      <c r="I279" s="254">
        <v>907</v>
      </c>
      <c r="J279" s="254">
        <v>900</v>
      </c>
      <c r="K279" s="254">
        <v>891</v>
      </c>
      <c r="L279" s="254">
        <v>881</v>
      </c>
      <c r="M279" s="254">
        <v>870</v>
      </c>
      <c r="N279" s="254">
        <v>859</v>
      </c>
      <c r="O279" s="254">
        <v>847</v>
      </c>
      <c r="P279" s="254">
        <v>833</v>
      </c>
      <c r="Q279" s="254">
        <v>820</v>
      </c>
      <c r="R279" s="254">
        <v>805</v>
      </c>
      <c r="S279" s="254">
        <v>790</v>
      </c>
      <c r="T279" s="254">
        <v>775</v>
      </c>
      <c r="U279" s="254">
        <v>760</v>
      </c>
      <c r="V279" s="254">
        <v>744</v>
      </c>
      <c r="W279" s="254">
        <v>728</v>
      </c>
      <c r="X279" s="254">
        <v>712</v>
      </c>
      <c r="Y279" s="254">
        <v>695</v>
      </c>
      <c r="Z279" s="254">
        <v>679</v>
      </c>
      <c r="AA279" s="254">
        <v>664</v>
      </c>
      <c r="AB279" s="254">
        <v>649</v>
      </c>
      <c r="AC279" s="254">
        <v>634</v>
      </c>
      <c r="AD279" s="254">
        <v>620</v>
      </c>
      <c r="AE279" s="254">
        <v>608</v>
      </c>
      <c r="AF279" s="254">
        <v>597</v>
      </c>
      <c r="AG279" s="254">
        <v>587</v>
      </c>
      <c r="AH279" s="254">
        <v>579</v>
      </c>
      <c r="AI279" s="254">
        <v>572</v>
      </c>
      <c r="AJ279" s="254">
        <v>567</v>
      </c>
      <c r="AK279" s="254">
        <v>563</v>
      </c>
      <c r="AL279" s="254">
        <v>561</v>
      </c>
      <c r="AN279" s="226" t="s">
        <v>533</v>
      </c>
      <c r="AO279" s="253">
        <v>13</v>
      </c>
    </row>
    <row r="280" ht="14.25" customHeight="1" spans="1:41" x14ac:dyDescent="0.25">
      <c r="A280" s="247">
        <v>6</v>
      </c>
      <c r="B280" s="248">
        <v>31</v>
      </c>
      <c r="C280" s="254">
        <v>931</v>
      </c>
      <c r="D280" s="254">
        <v>930</v>
      </c>
      <c r="E280" s="254">
        <v>928</v>
      </c>
      <c r="F280" s="254">
        <v>925</v>
      </c>
      <c r="G280" s="254">
        <v>921</v>
      </c>
      <c r="H280" s="254">
        <v>915</v>
      </c>
      <c r="I280" s="254">
        <v>908</v>
      </c>
      <c r="J280" s="254">
        <v>901</v>
      </c>
      <c r="K280" s="254">
        <v>892</v>
      </c>
      <c r="L280" s="254">
        <v>882</v>
      </c>
      <c r="M280" s="254">
        <v>871</v>
      </c>
      <c r="N280" s="254">
        <v>859</v>
      </c>
      <c r="O280" s="254">
        <v>846</v>
      </c>
      <c r="P280" s="254">
        <v>833</v>
      </c>
      <c r="Q280" s="254">
        <v>819</v>
      </c>
      <c r="R280" s="254">
        <v>804</v>
      </c>
      <c r="S280" s="254">
        <v>789</v>
      </c>
      <c r="T280" s="254">
        <v>774</v>
      </c>
      <c r="U280" s="254">
        <v>757</v>
      </c>
      <c r="V280" s="254">
        <v>741</v>
      </c>
      <c r="W280" s="254">
        <v>725</v>
      </c>
      <c r="X280" s="254">
        <v>708</v>
      </c>
      <c r="Y280" s="254">
        <v>692</v>
      </c>
      <c r="Z280" s="254">
        <v>676</v>
      </c>
      <c r="AA280" s="254">
        <v>660</v>
      </c>
      <c r="AB280" s="254">
        <v>644</v>
      </c>
      <c r="AC280" s="254">
        <v>629</v>
      </c>
      <c r="AD280" s="254">
        <v>615</v>
      </c>
      <c r="AE280" s="254">
        <v>602</v>
      </c>
      <c r="AF280" s="254">
        <v>591</v>
      </c>
      <c r="AG280" s="254">
        <v>581</v>
      </c>
      <c r="AH280" s="254">
        <v>572</v>
      </c>
      <c r="AI280" s="254">
        <v>565</v>
      </c>
      <c r="AJ280" s="254">
        <v>560</v>
      </c>
      <c r="AK280" s="254">
        <v>556</v>
      </c>
      <c r="AL280" s="254">
        <v>554</v>
      </c>
      <c r="AN280" s="226" t="s">
        <v>534</v>
      </c>
      <c r="AO280" s="253">
        <v>13</v>
      </c>
    </row>
    <row r="281" ht="14.25" customHeight="1" spans="1:41" x14ac:dyDescent="0.25">
      <c r="A281" s="247">
        <v>6</v>
      </c>
      <c r="B281" s="248">
        <v>32</v>
      </c>
      <c r="C281" s="254">
        <v>932</v>
      </c>
      <c r="D281" s="254">
        <v>931</v>
      </c>
      <c r="E281" s="254">
        <v>930</v>
      </c>
      <c r="F281" s="254">
        <v>926</v>
      </c>
      <c r="G281" s="254">
        <v>922</v>
      </c>
      <c r="H281" s="254">
        <v>916</v>
      </c>
      <c r="I281" s="254">
        <v>910</v>
      </c>
      <c r="J281" s="254">
        <v>902</v>
      </c>
      <c r="K281" s="254">
        <v>892</v>
      </c>
      <c r="L281" s="254">
        <v>882</v>
      </c>
      <c r="M281" s="254">
        <v>871</v>
      </c>
      <c r="N281" s="254">
        <v>859</v>
      </c>
      <c r="O281" s="254">
        <v>846</v>
      </c>
      <c r="P281" s="254">
        <v>833</v>
      </c>
      <c r="Q281" s="254">
        <v>818</v>
      </c>
      <c r="R281" s="254">
        <v>803</v>
      </c>
      <c r="S281" s="254">
        <v>788</v>
      </c>
      <c r="T281" s="254">
        <v>772</v>
      </c>
      <c r="U281" s="254">
        <v>756</v>
      </c>
      <c r="V281" s="254">
        <v>739</v>
      </c>
      <c r="W281" s="254">
        <v>722</v>
      </c>
      <c r="X281" s="254">
        <v>705</v>
      </c>
      <c r="Y281" s="254">
        <v>688</v>
      </c>
      <c r="Z281" s="254">
        <v>672</v>
      </c>
      <c r="AA281" s="254">
        <v>655</v>
      </c>
      <c r="AB281" s="254">
        <v>639</v>
      </c>
      <c r="AC281" s="254">
        <v>624</v>
      </c>
      <c r="AD281" s="254">
        <v>610</v>
      </c>
      <c r="AE281" s="254">
        <v>596</v>
      </c>
      <c r="AF281" s="254">
        <v>584</v>
      </c>
      <c r="AG281" s="254">
        <v>574</v>
      </c>
      <c r="AH281" s="254">
        <v>565</v>
      </c>
      <c r="AI281" s="254">
        <v>558</v>
      </c>
      <c r="AJ281" s="254">
        <v>552</v>
      </c>
      <c r="AK281" s="254">
        <v>549</v>
      </c>
      <c r="AL281" s="254">
        <v>546</v>
      </c>
      <c r="AN281" s="226" t="s">
        <v>535</v>
      </c>
      <c r="AO281" s="253">
        <v>13</v>
      </c>
    </row>
    <row r="282" ht="14.25" customHeight="1" spans="1:41" x14ac:dyDescent="0.25">
      <c r="A282" s="247">
        <v>6</v>
      </c>
      <c r="B282" s="248">
        <v>33</v>
      </c>
      <c r="C282" s="254">
        <v>933</v>
      </c>
      <c r="D282" s="254">
        <v>933</v>
      </c>
      <c r="E282" s="254">
        <v>931</v>
      </c>
      <c r="F282" s="254">
        <v>928</v>
      </c>
      <c r="G282" s="254">
        <v>923</v>
      </c>
      <c r="H282" s="254">
        <v>917</v>
      </c>
      <c r="I282" s="254">
        <v>910</v>
      </c>
      <c r="J282" s="254">
        <v>902</v>
      </c>
      <c r="K282" s="254">
        <v>893</v>
      </c>
      <c r="L282" s="254">
        <v>883</v>
      </c>
      <c r="M282" s="254">
        <v>871</v>
      </c>
      <c r="N282" s="254">
        <v>859</v>
      </c>
      <c r="O282" s="254">
        <v>846</v>
      </c>
      <c r="P282" s="254">
        <v>832</v>
      </c>
      <c r="Q282" s="254">
        <v>817</v>
      </c>
      <c r="R282" s="254">
        <v>802</v>
      </c>
      <c r="S282" s="254">
        <v>786</v>
      </c>
      <c r="T282" s="254">
        <v>770</v>
      </c>
      <c r="U282" s="254">
        <v>753</v>
      </c>
      <c r="V282" s="254">
        <v>736</v>
      </c>
      <c r="W282" s="254">
        <v>719</v>
      </c>
      <c r="X282" s="254">
        <v>702</v>
      </c>
      <c r="Y282" s="254">
        <v>685</v>
      </c>
      <c r="Z282" s="254">
        <v>668</v>
      </c>
      <c r="AA282" s="254">
        <v>651</v>
      </c>
      <c r="AB282" s="254">
        <v>635</v>
      </c>
      <c r="AC282" s="254">
        <v>619</v>
      </c>
      <c r="AD282" s="254">
        <v>604</v>
      </c>
      <c r="AE282" s="254">
        <v>590</v>
      </c>
      <c r="AF282" s="254">
        <v>578</v>
      </c>
      <c r="AG282" s="254">
        <v>568</v>
      </c>
      <c r="AH282" s="254">
        <v>558</v>
      </c>
      <c r="AI282" s="254">
        <v>551</v>
      </c>
      <c r="AJ282" s="254">
        <v>545</v>
      </c>
      <c r="AK282" s="254">
        <v>541</v>
      </c>
      <c r="AL282" s="254">
        <v>538</v>
      </c>
      <c r="AN282" s="226" t="s">
        <v>536</v>
      </c>
      <c r="AO282" s="253">
        <v>13</v>
      </c>
    </row>
    <row r="283" ht="14.25" customHeight="1" spans="1:41" x14ac:dyDescent="0.25">
      <c r="A283" s="247">
        <v>6</v>
      </c>
      <c r="B283" s="248">
        <v>34</v>
      </c>
      <c r="C283" s="254">
        <v>935</v>
      </c>
      <c r="D283" s="254">
        <v>934</v>
      </c>
      <c r="E283" s="254">
        <v>932</v>
      </c>
      <c r="F283" s="254">
        <v>929</v>
      </c>
      <c r="G283" s="254">
        <v>924</v>
      </c>
      <c r="H283" s="254">
        <v>918</v>
      </c>
      <c r="I283" s="254">
        <v>911</v>
      </c>
      <c r="J283" s="254">
        <v>903</v>
      </c>
      <c r="K283" s="254">
        <v>893</v>
      </c>
      <c r="L283" s="254">
        <v>883</v>
      </c>
      <c r="M283" s="254">
        <v>871</v>
      </c>
      <c r="N283" s="254">
        <v>859</v>
      </c>
      <c r="O283" s="254">
        <v>845</v>
      </c>
      <c r="P283" s="254">
        <v>831</v>
      </c>
      <c r="Q283" s="254">
        <v>816</v>
      </c>
      <c r="R283" s="254">
        <v>801</v>
      </c>
      <c r="S283" s="254">
        <v>785</v>
      </c>
      <c r="T283" s="254">
        <v>768</v>
      </c>
      <c r="U283" s="254">
        <v>751</v>
      </c>
      <c r="V283" s="254">
        <v>734</v>
      </c>
      <c r="W283" s="254">
        <v>716</v>
      </c>
      <c r="X283" s="254">
        <v>699</v>
      </c>
      <c r="Y283" s="254">
        <v>681</v>
      </c>
      <c r="Z283" s="254">
        <v>664</v>
      </c>
      <c r="AA283" s="254">
        <v>647</v>
      </c>
      <c r="AB283" s="254">
        <v>630</v>
      </c>
      <c r="AC283" s="254">
        <v>614</v>
      </c>
      <c r="AD283" s="254">
        <v>599</v>
      </c>
      <c r="AE283" s="254">
        <v>585</v>
      </c>
      <c r="AF283" s="254">
        <v>572</v>
      </c>
      <c r="AG283" s="254">
        <v>561</v>
      </c>
      <c r="AH283" s="254">
        <v>552</v>
      </c>
      <c r="AI283" s="254">
        <v>544</v>
      </c>
      <c r="AJ283" s="254">
        <v>538</v>
      </c>
      <c r="AK283" s="254">
        <v>534</v>
      </c>
      <c r="AL283" s="254">
        <v>531</v>
      </c>
      <c r="AN283" s="226" t="s">
        <v>537</v>
      </c>
      <c r="AO283" s="253">
        <v>13</v>
      </c>
    </row>
    <row r="284" ht="14.25" customHeight="1" spans="1:41" x14ac:dyDescent="0.25">
      <c r="A284" s="247">
        <v>6</v>
      </c>
      <c r="B284" s="248">
        <v>35</v>
      </c>
      <c r="C284" s="254">
        <v>935</v>
      </c>
      <c r="D284" s="254">
        <v>935</v>
      </c>
      <c r="E284" s="254">
        <v>933</v>
      </c>
      <c r="F284" s="254">
        <v>929</v>
      </c>
      <c r="G284" s="254">
        <v>925</v>
      </c>
      <c r="H284" s="254">
        <v>919</v>
      </c>
      <c r="I284" s="254">
        <v>912</v>
      </c>
      <c r="J284" s="254">
        <v>903</v>
      </c>
      <c r="K284" s="254">
        <v>894</v>
      </c>
      <c r="L284" s="254">
        <v>883</v>
      </c>
      <c r="M284" s="254">
        <v>871</v>
      </c>
      <c r="N284" s="254">
        <v>858</v>
      </c>
      <c r="O284" s="254">
        <v>845</v>
      </c>
      <c r="P284" s="254">
        <v>830</v>
      </c>
      <c r="Q284" s="254">
        <v>815</v>
      </c>
      <c r="R284" s="254">
        <v>799</v>
      </c>
      <c r="S284" s="254">
        <v>783</v>
      </c>
      <c r="T284" s="254">
        <v>766</v>
      </c>
      <c r="U284" s="254">
        <v>749</v>
      </c>
      <c r="V284" s="254">
        <v>731</v>
      </c>
      <c r="W284" s="254">
        <v>714</v>
      </c>
      <c r="X284" s="254">
        <v>696</v>
      </c>
      <c r="Y284" s="254">
        <v>678</v>
      </c>
      <c r="Z284" s="254">
        <v>660</v>
      </c>
      <c r="AA284" s="254">
        <v>643</v>
      </c>
      <c r="AB284" s="254">
        <v>626</v>
      </c>
      <c r="AC284" s="254">
        <v>609</v>
      </c>
      <c r="AD284" s="254">
        <v>594</v>
      </c>
      <c r="AE284" s="254">
        <v>579</v>
      </c>
      <c r="AF284" s="254">
        <v>566</v>
      </c>
      <c r="AG284" s="254">
        <v>555</v>
      </c>
      <c r="AH284" s="254">
        <v>545</v>
      </c>
      <c r="AI284" s="254">
        <v>537</v>
      </c>
      <c r="AJ284" s="254">
        <v>531</v>
      </c>
      <c r="AK284" s="254">
        <v>526</v>
      </c>
      <c r="AL284" s="254">
        <v>523</v>
      </c>
      <c r="AN284" s="226" t="s">
        <v>538</v>
      </c>
      <c r="AO284" s="253">
        <v>13</v>
      </c>
    </row>
    <row r="285" ht="14.25" customHeight="1" spans="1:41" x14ac:dyDescent="0.25">
      <c r="A285" s="247">
        <v>6</v>
      </c>
      <c r="B285" s="248">
        <v>36</v>
      </c>
      <c r="C285" s="254">
        <v>936</v>
      </c>
      <c r="D285" s="254">
        <v>935</v>
      </c>
      <c r="E285" s="254">
        <v>933</v>
      </c>
      <c r="F285" s="254">
        <v>930</v>
      </c>
      <c r="G285" s="254">
        <v>925</v>
      </c>
      <c r="H285" s="254">
        <v>919</v>
      </c>
      <c r="I285" s="254">
        <v>912</v>
      </c>
      <c r="J285" s="254">
        <v>903</v>
      </c>
      <c r="K285" s="254">
        <v>894</v>
      </c>
      <c r="L285" s="254">
        <v>883</v>
      </c>
      <c r="M285" s="254">
        <v>871</v>
      </c>
      <c r="N285" s="254">
        <v>858</v>
      </c>
      <c r="O285" s="254">
        <v>844</v>
      </c>
      <c r="P285" s="254">
        <v>829</v>
      </c>
      <c r="Q285" s="254">
        <v>814</v>
      </c>
      <c r="R285" s="254">
        <v>798</v>
      </c>
      <c r="S285" s="254">
        <v>781</v>
      </c>
      <c r="T285" s="254">
        <v>764</v>
      </c>
      <c r="U285" s="254">
        <v>746</v>
      </c>
      <c r="V285" s="254">
        <v>728</v>
      </c>
      <c r="W285" s="254">
        <v>711</v>
      </c>
      <c r="X285" s="254">
        <v>692</v>
      </c>
      <c r="Y285" s="254">
        <v>674</v>
      </c>
      <c r="Z285" s="254">
        <v>656</v>
      </c>
      <c r="AA285" s="254">
        <v>638</v>
      </c>
      <c r="AB285" s="254">
        <v>621</v>
      </c>
      <c r="AC285" s="254">
        <v>605</v>
      </c>
      <c r="AD285" s="254">
        <v>589</v>
      </c>
      <c r="AE285" s="254">
        <v>574</v>
      </c>
      <c r="AF285" s="254">
        <v>560</v>
      </c>
      <c r="AG285" s="254">
        <v>548</v>
      </c>
      <c r="AH285" s="254">
        <v>538</v>
      </c>
      <c r="AI285" s="254">
        <v>530</v>
      </c>
      <c r="AJ285" s="254">
        <v>524</v>
      </c>
      <c r="AK285" s="254">
        <v>519</v>
      </c>
      <c r="AL285" s="254">
        <v>516</v>
      </c>
      <c r="AN285" s="226" t="s">
        <v>539</v>
      </c>
      <c r="AO285" s="253">
        <v>13</v>
      </c>
    </row>
    <row r="286" ht="14.25" customHeight="1" spans="1:41" x14ac:dyDescent="0.25">
      <c r="A286" s="247">
        <v>6</v>
      </c>
      <c r="B286" s="248">
        <v>37</v>
      </c>
      <c r="C286" s="254">
        <v>937</v>
      </c>
      <c r="D286" s="254">
        <v>936</v>
      </c>
      <c r="E286" s="254">
        <v>934</v>
      </c>
      <c r="F286" s="254">
        <v>930</v>
      </c>
      <c r="G286" s="254">
        <v>926</v>
      </c>
      <c r="H286" s="254">
        <v>919</v>
      </c>
      <c r="I286" s="254">
        <v>912</v>
      </c>
      <c r="J286" s="254">
        <v>903</v>
      </c>
      <c r="K286" s="254">
        <v>893</v>
      </c>
      <c r="L286" s="254">
        <v>882</v>
      </c>
      <c r="M286" s="254">
        <v>870</v>
      </c>
      <c r="N286" s="254">
        <v>857</v>
      </c>
      <c r="O286" s="254">
        <v>843</v>
      </c>
      <c r="P286" s="254">
        <v>828</v>
      </c>
      <c r="Q286" s="254">
        <v>812</v>
      </c>
      <c r="R286" s="254">
        <v>796</v>
      </c>
      <c r="S286" s="254">
        <v>779</v>
      </c>
      <c r="T286" s="254">
        <v>762</v>
      </c>
      <c r="U286" s="254">
        <v>744</v>
      </c>
      <c r="V286" s="254">
        <v>726</v>
      </c>
      <c r="W286" s="254">
        <v>707</v>
      </c>
      <c r="X286" s="254">
        <v>689</v>
      </c>
      <c r="Y286" s="254">
        <v>671</v>
      </c>
      <c r="Z286" s="254">
        <v>652</v>
      </c>
      <c r="AA286" s="254">
        <v>634</v>
      </c>
      <c r="AB286" s="254">
        <v>617</v>
      </c>
      <c r="AC286" s="254">
        <v>600</v>
      </c>
      <c r="AD286" s="254">
        <v>583</v>
      </c>
      <c r="AE286" s="254">
        <v>568</v>
      </c>
      <c r="AF286" s="254">
        <v>554</v>
      </c>
      <c r="AG286" s="254">
        <v>542</v>
      </c>
      <c r="AH286" s="254">
        <v>532</v>
      </c>
      <c r="AI286" s="254">
        <v>523</v>
      </c>
      <c r="AJ286" s="254">
        <v>517</v>
      </c>
      <c r="AK286" s="254">
        <v>512</v>
      </c>
      <c r="AL286" s="254">
        <v>509</v>
      </c>
      <c r="AN286" s="226" t="s">
        <v>540</v>
      </c>
      <c r="AO286" s="253">
        <v>13</v>
      </c>
    </row>
    <row r="287" ht="14.25" customHeight="1" spans="1:41" x14ac:dyDescent="0.25">
      <c r="A287" s="247">
        <v>6</v>
      </c>
      <c r="B287" s="248">
        <v>38</v>
      </c>
      <c r="C287" s="254">
        <v>937</v>
      </c>
      <c r="D287" s="254">
        <v>936</v>
      </c>
      <c r="E287" s="254">
        <v>934</v>
      </c>
      <c r="F287" s="254">
        <v>931</v>
      </c>
      <c r="G287" s="254">
        <v>926</v>
      </c>
      <c r="H287" s="254">
        <v>919</v>
      </c>
      <c r="I287" s="254">
        <v>912</v>
      </c>
      <c r="J287" s="254">
        <v>903</v>
      </c>
      <c r="K287" s="254">
        <v>893</v>
      </c>
      <c r="L287" s="254">
        <v>882</v>
      </c>
      <c r="M287" s="254">
        <v>869</v>
      </c>
      <c r="N287" s="254">
        <v>856</v>
      </c>
      <c r="O287" s="254">
        <v>842</v>
      </c>
      <c r="P287" s="254">
        <v>826</v>
      </c>
      <c r="Q287" s="254">
        <v>811</v>
      </c>
      <c r="R287" s="254">
        <v>794</v>
      </c>
      <c r="S287" s="254">
        <v>777</v>
      </c>
      <c r="T287" s="254">
        <v>759</v>
      </c>
      <c r="U287" s="254">
        <v>741</v>
      </c>
      <c r="V287" s="254">
        <v>723</v>
      </c>
      <c r="W287" s="254">
        <v>704</v>
      </c>
      <c r="X287" s="254">
        <v>685</v>
      </c>
      <c r="Y287" s="254">
        <v>667</v>
      </c>
      <c r="Z287" s="254">
        <v>648</v>
      </c>
      <c r="AA287" s="254">
        <v>630</v>
      </c>
      <c r="AB287" s="254">
        <v>612</v>
      </c>
      <c r="AC287" s="254">
        <v>595</v>
      </c>
      <c r="AD287" s="254">
        <v>578</v>
      </c>
      <c r="AE287" s="254">
        <v>562</v>
      </c>
      <c r="AF287" s="254">
        <v>548</v>
      </c>
      <c r="AG287" s="254">
        <v>536</v>
      </c>
      <c r="AH287" s="254">
        <v>525</v>
      </c>
      <c r="AI287" s="254">
        <v>517</v>
      </c>
      <c r="AJ287" s="254">
        <v>510</v>
      </c>
      <c r="AK287" s="254">
        <v>505</v>
      </c>
      <c r="AL287" s="254">
        <v>502</v>
      </c>
      <c r="AN287" s="226" t="s">
        <v>541</v>
      </c>
      <c r="AO287" s="253">
        <v>13</v>
      </c>
    </row>
    <row r="288" ht="14.25" customHeight="1" spans="1:41" x14ac:dyDescent="0.25">
      <c r="A288" s="247">
        <v>6</v>
      </c>
      <c r="B288" s="248">
        <v>39</v>
      </c>
      <c r="C288" s="254">
        <v>937</v>
      </c>
      <c r="D288" s="254">
        <v>936</v>
      </c>
      <c r="E288" s="254">
        <v>934</v>
      </c>
      <c r="F288" s="254">
        <v>931</v>
      </c>
      <c r="G288" s="254">
        <v>926</v>
      </c>
      <c r="H288" s="254">
        <v>919</v>
      </c>
      <c r="I288" s="254">
        <v>912</v>
      </c>
      <c r="J288" s="254">
        <v>903</v>
      </c>
      <c r="K288" s="254">
        <v>892</v>
      </c>
      <c r="L288" s="254">
        <v>881</v>
      </c>
      <c r="M288" s="254">
        <v>868</v>
      </c>
      <c r="N288" s="254">
        <v>855</v>
      </c>
      <c r="O288" s="254">
        <v>840</v>
      </c>
      <c r="P288" s="254">
        <v>825</v>
      </c>
      <c r="Q288" s="254">
        <v>809</v>
      </c>
      <c r="R288" s="254">
        <v>792</v>
      </c>
      <c r="S288" s="254">
        <v>775</v>
      </c>
      <c r="T288" s="254">
        <v>757</v>
      </c>
      <c r="U288" s="254">
        <v>738</v>
      </c>
      <c r="V288" s="254">
        <v>720</v>
      </c>
      <c r="W288" s="254">
        <v>701</v>
      </c>
      <c r="X288" s="254">
        <v>682</v>
      </c>
      <c r="Y288" s="254">
        <v>663</v>
      </c>
      <c r="Z288" s="254">
        <v>644</v>
      </c>
      <c r="AA288" s="254">
        <v>626</v>
      </c>
      <c r="AB288" s="254">
        <v>607</v>
      </c>
      <c r="AC288" s="254">
        <v>590</v>
      </c>
      <c r="AD288" s="254">
        <v>573</v>
      </c>
      <c r="AE288" s="254">
        <v>557</v>
      </c>
      <c r="AF288" s="254">
        <v>542</v>
      </c>
      <c r="AG288" s="254">
        <v>530</v>
      </c>
      <c r="AH288" s="254">
        <v>519</v>
      </c>
      <c r="AI288" s="254">
        <v>510</v>
      </c>
      <c r="AJ288" s="254">
        <v>503</v>
      </c>
      <c r="AK288" s="254">
        <v>498</v>
      </c>
      <c r="AL288" s="254">
        <v>495</v>
      </c>
      <c r="AN288" s="226" t="s">
        <v>542</v>
      </c>
      <c r="AO288" s="253">
        <v>13</v>
      </c>
    </row>
    <row r="289" ht="14.25" customHeight="1" spans="1:41" x14ac:dyDescent="0.25">
      <c r="A289" s="247">
        <v>6</v>
      </c>
      <c r="B289" s="248">
        <v>40</v>
      </c>
      <c r="C289" s="254">
        <v>937</v>
      </c>
      <c r="D289" s="254">
        <v>936</v>
      </c>
      <c r="E289" s="254">
        <v>934</v>
      </c>
      <c r="F289" s="254">
        <v>930</v>
      </c>
      <c r="G289" s="254">
        <v>925</v>
      </c>
      <c r="H289" s="254">
        <v>919</v>
      </c>
      <c r="I289" s="254">
        <v>911</v>
      </c>
      <c r="J289" s="254">
        <v>902</v>
      </c>
      <c r="K289" s="254">
        <v>892</v>
      </c>
      <c r="L289" s="254">
        <v>880</v>
      </c>
      <c r="M289" s="254">
        <v>867</v>
      </c>
      <c r="N289" s="254">
        <v>854</v>
      </c>
      <c r="O289" s="254">
        <v>839</v>
      </c>
      <c r="P289" s="254">
        <v>823</v>
      </c>
      <c r="Q289" s="254">
        <v>807</v>
      </c>
      <c r="R289" s="254">
        <v>790</v>
      </c>
      <c r="S289" s="254">
        <v>772</v>
      </c>
      <c r="T289" s="254">
        <v>754</v>
      </c>
      <c r="U289" s="254">
        <v>736</v>
      </c>
      <c r="V289" s="254">
        <v>717</v>
      </c>
      <c r="W289" s="254">
        <v>697</v>
      </c>
      <c r="X289" s="254">
        <v>678</v>
      </c>
      <c r="Y289" s="254">
        <v>659</v>
      </c>
      <c r="Z289" s="254">
        <v>640</v>
      </c>
      <c r="AA289" s="254">
        <v>621</v>
      </c>
      <c r="AB289" s="254">
        <v>603</v>
      </c>
      <c r="AC289" s="254">
        <v>585</v>
      </c>
      <c r="AD289" s="254">
        <v>568</v>
      </c>
      <c r="AE289" s="254">
        <v>552</v>
      </c>
      <c r="AF289" s="254">
        <v>536</v>
      </c>
      <c r="AG289" s="254">
        <v>523</v>
      </c>
      <c r="AH289" s="254">
        <v>512</v>
      </c>
      <c r="AI289" s="254">
        <v>503</v>
      </c>
      <c r="AJ289" s="254">
        <v>496</v>
      </c>
      <c r="AK289" s="254">
        <v>491</v>
      </c>
      <c r="AL289" s="254">
        <v>488</v>
      </c>
      <c r="AN289" s="226" t="s">
        <v>543</v>
      </c>
      <c r="AO289" s="253">
        <v>13</v>
      </c>
    </row>
    <row r="290" ht="14.25" customHeight="1" spans="1:41" x14ac:dyDescent="0.25">
      <c r="A290" s="247" t="s">
        <v>255</v>
      </c>
      <c r="B290" s="248">
        <v>0</v>
      </c>
      <c r="C290" s="254">
        <v>735</v>
      </c>
      <c r="D290" s="254">
        <v>735</v>
      </c>
      <c r="E290" s="254">
        <v>735</v>
      </c>
      <c r="F290" s="254">
        <v>735</v>
      </c>
      <c r="G290" s="254">
        <v>735</v>
      </c>
      <c r="H290" s="254">
        <v>735</v>
      </c>
      <c r="I290" s="254">
        <v>735</v>
      </c>
      <c r="J290" s="254">
        <v>735</v>
      </c>
      <c r="K290" s="254">
        <v>735</v>
      </c>
      <c r="L290" s="254">
        <v>735</v>
      </c>
      <c r="M290" s="254">
        <v>735</v>
      </c>
      <c r="N290" s="254">
        <v>735</v>
      </c>
      <c r="O290" s="254">
        <v>735</v>
      </c>
      <c r="P290" s="254">
        <v>735</v>
      </c>
      <c r="Q290" s="254">
        <v>735</v>
      </c>
      <c r="R290" s="254">
        <v>735</v>
      </c>
      <c r="S290" s="254">
        <v>735</v>
      </c>
      <c r="T290" s="254">
        <v>735</v>
      </c>
      <c r="U290" s="254">
        <v>735</v>
      </c>
      <c r="V290" s="254">
        <v>735</v>
      </c>
      <c r="W290" s="254">
        <v>735</v>
      </c>
      <c r="X290" s="254">
        <v>735</v>
      </c>
      <c r="Y290" s="254">
        <v>735</v>
      </c>
      <c r="Z290" s="254">
        <v>735</v>
      </c>
      <c r="AA290" s="254">
        <v>735</v>
      </c>
      <c r="AB290" s="254">
        <v>735</v>
      </c>
      <c r="AC290" s="254">
        <v>735</v>
      </c>
      <c r="AD290" s="254">
        <v>735</v>
      </c>
      <c r="AE290" s="254">
        <v>735</v>
      </c>
      <c r="AF290" s="254">
        <v>735</v>
      </c>
      <c r="AG290" s="254">
        <v>735</v>
      </c>
      <c r="AH290" s="254">
        <v>735</v>
      </c>
      <c r="AI290" s="254">
        <v>735</v>
      </c>
      <c r="AJ290" s="254">
        <v>735</v>
      </c>
      <c r="AK290" s="254">
        <v>735</v>
      </c>
      <c r="AL290" s="254">
        <v>735</v>
      </c>
      <c r="AN290" s="226" t="s">
        <v>544</v>
      </c>
      <c r="AO290" s="253">
        <v>13</v>
      </c>
    </row>
    <row r="291" ht="14.25" customHeight="1" spans="1:41" x14ac:dyDescent="0.25">
      <c r="A291" s="247" t="s">
        <v>255</v>
      </c>
      <c r="B291" s="248">
        <v>1</v>
      </c>
      <c r="C291" s="254">
        <v>741</v>
      </c>
      <c r="D291" s="254">
        <v>741</v>
      </c>
      <c r="E291" s="254">
        <v>741</v>
      </c>
      <c r="F291" s="254">
        <v>741</v>
      </c>
      <c r="G291" s="254">
        <v>741</v>
      </c>
      <c r="H291" s="254">
        <v>740</v>
      </c>
      <c r="I291" s="254">
        <v>740</v>
      </c>
      <c r="J291" s="254">
        <v>740</v>
      </c>
      <c r="K291" s="254">
        <v>740</v>
      </c>
      <c r="L291" s="254">
        <v>739</v>
      </c>
      <c r="M291" s="254">
        <v>739</v>
      </c>
      <c r="N291" s="254">
        <v>738</v>
      </c>
      <c r="O291" s="254">
        <v>738</v>
      </c>
      <c r="P291" s="254">
        <v>737</v>
      </c>
      <c r="Q291" s="254">
        <v>737</v>
      </c>
      <c r="R291" s="254">
        <v>736</v>
      </c>
      <c r="S291" s="254">
        <v>736</v>
      </c>
      <c r="T291" s="254">
        <v>735</v>
      </c>
      <c r="U291" s="254">
        <v>735</v>
      </c>
      <c r="V291" s="254">
        <v>734</v>
      </c>
      <c r="W291" s="254">
        <v>733</v>
      </c>
      <c r="X291" s="254">
        <v>733</v>
      </c>
      <c r="Y291" s="254">
        <v>732</v>
      </c>
      <c r="Z291" s="254">
        <v>732</v>
      </c>
      <c r="AA291" s="254">
        <v>731</v>
      </c>
      <c r="AB291" s="254">
        <v>731</v>
      </c>
      <c r="AC291" s="254">
        <v>730</v>
      </c>
      <c r="AD291" s="254">
        <v>730</v>
      </c>
      <c r="AE291" s="254">
        <v>730</v>
      </c>
      <c r="AF291" s="254">
        <v>729</v>
      </c>
      <c r="AG291" s="254">
        <v>729</v>
      </c>
      <c r="AH291" s="254">
        <v>729</v>
      </c>
      <c r="AI291" s="254">
        <v>729</v>
      </c>
      <c r="AJ291" s="254">
        <v>728</v>
      </c>
      <c r="AK291" s="254">
        <v>728</v>
      </c>
      <c r="AL291" s="254">
        <v>728</v>
      </c>
      <c r="AN291" s="226" t="s">
        <v>545</v>
      </c>
      <c r="AO291" s="253">
        <v>13</v>
      </c>
    </row>
    <row r="292" ht="14.25" customHeight="1" spans="1:41" x14ac:dyDescent="0.25">
      <c r="A292" s="247" t="s">
        <v>255</v>
      </c>
      <c r="B292" s="248">
        <v>2</v>
      </c>
      <c r="C292" s="254">
        <v>747</v>
      </c>
      <c r="D292" s="254">
        <v>747</v>
      </c>
      <c r="E292" s="254">
        <v>747</v>
      </c>
      <c r="F292" s="254">
        <v>747</v>
      </c>
      <c r="G292" s="254">
        <v>746</v>
      </c>
      <c r="H292" s="254">
        <v>746</v>
      </c>
      <c r="I292" s="254">
        <v>746</v>
      </c>
      <c r="J292" s="254">
        <v>745</v>
      </c>
      <c r="K292" s="254">
        <v>744</v>
      </c>
      <c r="L292" s="254">
        <v>744</v>
      </c>
      <c r="M292" s="254">
        <v>743</v>
      </c>
      <c r="N292" s="254">
        <v>742</v>
      </c>
      <c r="O292" s="254">
        <v>741</v>
      </c>
      <c r="P292" s="254">
        <v>740</v>
      </c>
      <c r="Q292" s="254">
        <v>739</v>
      </c>
      <c r="R292" s="254">
        <v>738</v>
      </c>
      <c r="S292" s="254">
        <v>737</v>
      </c>
      <c r="T292" s="254">
        <v>736</v>
      </c>
      <c r="U292" s="254">
        <v>734</v>
      </c>
      <c r="V292" s="254">
        <v>733</v>
      </c>
      <c r="W292" s="254">
        <v>732</v>
      </c>
      <c r="X292" s="254">
        <v>731</v>
      </c>
      <c r="Y292" s="254">
        <v>730</v>
      </c>
      <c r="Z292" s="254">
        <v>729</v>
      </c>
      <c r="AA292" s="254">
        <v>728</v>
      </c>
      <c r="AB292" s="254">
        <v>727</v>
      </c>
      <c r="AC292" s="254">
        <v>726</v>
      </c>
      <c r="AD292" s="254">
        <v>725</v>
      </c>
      <c r="AE292" s="254">
        <v>725</v>
      </c>
      <c r="AF292" s="254">
        <v>724</v>
      </c>
      <c r="AG292" s="254">
        <v>723</v>
      </c>
      <c r="AH292" s="254">
        <v>723</v>
      </c>
      <c r="AI292" s="254">
        <v>722</v>
      </c>
      <c r="AJ292" s="254">
        <v>722</v>
      </c>
      <c r="AK292" s="254">
        <v>722</v>
      </c>
      <c r="AL292" s="254">
        <v>722</v>
      </c>
      <c r="AN292" s="226" t="s">
        <v>546</v>
      </c>
      <c r="AO292" s="253">
        <v>13</v>
      </c>
    </row>
    <row r="293" ht="14.25" customHeight="1" spans="1:41" x14ac:dyDescent="0.25">
      <c r="A293" s="247" t="s">
        <v>255</v>
      </c>
      <c r="B293" s="248">
        <v>3</v>
      </c>
      <c r="C293" s="254">
        <v>753</v>
      </c>
      <c r="D293" s="254">
        <v>753</v>
      </c>
      <c r="E293" s="254">
        <v>753</v>
      </c>
      <c r="F293" s="254">
        <v>753</v>
      </c>
      <c r="G293" s="254">
        <v>752</v>
      </c>
      <c r="H293" s="254">
        <v>752</v>
      </c>
      <c r="I293" s="254">
        <v>751</v>
      </c>
      <c r="J293" s="254">
        <v>750</v>
      </c>
      <c r="K293" s="254">
        <v>749</v>
      </c>
      <c r="L293" s="254">
        <v>748</v>
      </c>
      <c r="M293" s="254">
        <v>747</v>
      </c>
      <c r="N293" s="254">
        <v>745</v>
      </c>
      <c r="O293" s="254">
        <v>744</v>
      </c>
      <c r="P293" s="254">
        <v>742</v>
      </c>
      <c r="Q293" s="254">
        <v>741</v>
      </c>
      <c r="R293" s="254">
        <v>739</v>
      </c>
      <c r="S293" s="254">
        <v>738</v>
      </c>
      <c r="T293" s="254">
        <v>736</v>
      </c>
      <c r="U293" s="254">
        <v>734</v>
      </c>
      <c r="V293" s="254">
        <v>733</v>
      </c>
      <c r="W293" s="254">
        <v>731</v>
      </c>
      <c r="X293" s="254">
        <v>729</v>
      </c>
      <c r="Y293" s="254">
        <v>728</v>
      </c>
      <c r="Z293" s="254">
        <v>726</v>
      </c>
      <c r="AA293" s="254">
        <v>725</v>
      </c>
      <c r="AB293" s="254">
        <v>723</v>
      </c>
      <c r="AC293" s="254">
        <v>722</v>
      </c>
      <c r="AD293" s="254">
        <v>720</v>
      </c>
      <c r="AE293" s="254">
        <v>719</v>
      </c>
      <c r="AF293" s="254">
        <v>718</v>
      </c>
      <c r="AG293" s="254">
        <v>717</v>
      </c>
      <c r="AH293" s="254">
        <v>717</v>
      </c>
      <c r="AI293" s="254">
        <v>716</v>
      </c>
      <c r="AJ293" s="254">
        <v>715</v>
      </c>
      <c r="AK293" s="254">
        <v>715</v>
      </c>
      <c r="AL293" s="254">
        <v>715</v>
      </c>
      <c r="AN293" s="226" t="s">
        <v>547</v>
      </c>
      <c r="AO293" s="253">
        <v>13</v>
      </c>
    </row>
    <row r="294" ht="14.25" customHeight="1" spans="1:41" x14ac:dyDescent="0.25">
      <c r="A294" s="247" t="s">
        <v>255</v>
      </c>
      <c r="B294" s="248">
        <v>4</v>
      </c>
      <c r="C294" s="254">
        <v>759</v>
      </c>
      <c r="D294" s="254">
        <v>759</v>
      </c>
      <c r="E294" s="254">
        <v>759</v>
      </c>
      <c r="F294" s="254">
        <v>759</v>
      </c>
      <c r="G294" s="254">
        <v>758</v>
      </c>
      <c r="H294" s="254">
        <v>757</v>
      </c>
      <c r="I294" s="254">
        <v>756</v>
      </c>
      <c r="J294" s="254">
        <v>755</v>
      </c>
      <c r="K294" s="254">
        <v>753</v>
      </c>
      <c r="L294" s="254">
        <v>752</v>
      </c>
      <c r="M294" s="254">
        <v>750</v>
      </c>
      <c r="N294" s="254">
        <v>749</v>
      </c>
      <c r="O294" s="254">
        <v>747</v>
      </c>
      <c r="P294" s="254">
        <v>745</v>
      </c>
      <c r="Q294" s="254">
        <v>743</v>
      </c>
      <c r="R294" s="254">
        <v>741</v>
      </c>
      <c r="S294" s="254">
        <v>738</v>
      </c>
      <c r="T294" s="254">
        <v>736</v>
      </c>
      <c r="U294" s="254">
        <v>734</v>
      </c>
      <c r="V294" s="254">
        <v>732</v>
      </c>
      <c r="W294" s="254">
        <v>729</v>
      </c>
      <c r="X294" s="254">
        <v>727</v>
      </c>
      <c r="Y294" s="254">
        <v>725</v>
      </c>
      <c r="Z294" s="254">
        <v>723</v>
      </c>
      <c r="AA294" s="254">
        <v>721</v>
      </c>
      <c r="AB294" s="254">
        <v>719</v>
      </c>
      <c r="AC294" s="254">
        <v>717</v>
      </c>
      <c r="AD294" s="254">
        <v>716</v>
      </c>
      <c r="AE294" s="254">
        <v>714</v>
      </c>
      <c r="AF294" s="254">
        <v>713</v>
      </c>
      <c r="AG294" s="254">
        <v>711</v>
      </c>
      <c r="AH294" s="254">
        <v>710</v>
      </c>
      <c r="AI294" s="254">
        <v>710</v>
      </c>
      <c r="AJ294" s="254">
        <v>709</v>
      </c>
      <c r="AK294" s="254">
        <v>708</v>
      </c>
      <c r="AL294" s="254">
        <v>708</v>
      </c>
      <c r="AN294" s="226" t="s">
        <v>548</v>
      </c>
      <c r="AO294" s="253">
        <v>13</v>
      </c>
    </row>
    <row r="295" ht="14.25" customHeight="1" spans="1:41" x14ac:dyDescent="0.25">
      <c r="A295" s="247" t="s">
        <v>255</v>
      </c>
      <c r="B295" s="248">
        <v>5</v>
      </c>
      <c r="C295" s="254">
        <v>765</v>
      </c>
      <c r="D295" s="254">
        <v>765</v>
      </c>
      <c r="E295" s="254">
        <v>765</v>
      </c>
      <c r="F295" s="254">
        <v>764</v>
      </c>
      <c r="G295" s="254">
        <v>763</v>
      </c>
      <c r="H295" s="254">
        <v>762</v>
      </c>
      <c r="I295" s="254">
        <v>761</v>
      </c>
      <c r="J295" s="254">
        <v>760</v>
      </c>
      <c r="K295" s="254">
        <v>758</v>
      </c>
      <c r="L295" s="254">
        <v>756</v>
      </c>
      <c r="M295" s="254">
        <v>754</v>
      </c>
      <c r="N295" s="254">
        <v>752</v>
      </c>
      <c r="O295" s="254">
        <v>749</v>
      </c>
      <c r="P295" s="254">
        <v>747</v>
      </c>
      <c r="Q295" s="254">
        <v>744</v>
      </c>
      <c r="R295" s="254">
        <v>742</v>
      </c>
      <c r="S295" s="254">
        <v>739</v>
      </c>
      <c r="T295" s="254">
        <v>736</v>
      </c>
      <c r="U295" s="254">
        <v>734</v>
      </c>
      <c r="V295" s="254">
        <v>731</v>
      </c>
      <c r="W295" s="254">
        <v>728</v>
      </c>
      <c r="X295" s="254">
        <v>725</v>
      </c>
      <c r="Y295" s="254">
        <v>723</v>
      </c>
      <c r="Z295" s="254">
        <v>720</v>
      </c>
      <c r="AA295" s="254">
        <v>717</v>
      </c>
      <c r="AB295" s="254">
        <v>715</v>
      </c>
      <c r="AC295" s="254">
        <v>713</v>
      </c>
      <c r="AD295" s="254">
        <v>711</v>
      </c>
      <c r="AE295" s="254">
        <v>709</v>
      </c>
      <c r="AF295" s="254">
        <v>707</v>
      </c>
      <c r="AG295" s="254">
        <v>705</v>
      </c>
      <c r="AH295" s="254">
        <v>704</v>
      </c>
      <c r="AI295" s="254">
        <v>703</v>
      </c>
      <c r="AJ295" s="254">
        <v>702</v>
      </c>
      <c r="AK295" s="254">
        <v>702</v>
      </c>
      <c r="AL295" s="254">
        <v>701</v>
      </c>
      <c r="AN295" s="226" t="s">
        <v>549</v>
      </c>
      <c r="AO295" s="253">
        <v>13</v>
      </c>
    </row>
    <row r="296" ht="14.25" customHeight="1" spans="1:41" x14ac:dyDescent="0.25">
      <c r="A296" s="247" t="s">
        <v>255</v>
      </c>
      <c r="B296" s="248">
        <v>6</v>
      </c>
      <c r="C296" s="254">
        <v>771</v>
      </c>
      <c r="D296" s="254">
        <v>771</v>
      </c>
      <c r="E296" s="254">
        <v>770</v>
      </c>
      <c r="F296" s="254">
        <v>770</v>
      </c>
      <c r="G296" s="254">
        <v>769</v>
      </c>
      <c r="H296" s="254">
        <v>767</v>
      </c>
      <c r="I296" s="254">
        <v>766</v>
      </c>
      <c r="J296" s="254">
        <v>764</v>
      </c>
      <c r="K296" s="254">
        <v>762</v>
      </c>
      <c r="L296" s="254">
        <v>760</v>
      </c>
      <c r="M296" s="254">
        <v>758</v>
      </c>
      <c r="N296" s="254">
        <v>755</v>
      </c>
      <c r="O296" s="254">
        <v>752</v>
      </c>
      <c r="P296" s="254">
        <v>749</v>
      </c>
      <c r="Q296" s="254">
        <v>746</v>
      </c>
      <c r="R296" s="254">
        <v>743</v>
      </c>
      <c r="S296" s="254">
        <v>740</v>
      </c>
      <c r="T296" s="254">
        <v>737</v>
      </c>
      <c r="U296" s="254">
        <v>733</v>
      </c>
      <c r="V296" s="254">
        <v>730</v>
      </c>
      <c r="W296" s="254">
        <v>726</v>
      </c>
      <c r="X296" s="254">
        <v>723</v>
      </c>
      <c r="Y296" s="254">
        <v>720</v>
      </c>
      <c r="Z296" s="254">
        <v>717</v>
      </c>
      <c r="AA296" s="254">
        <v>714</v>
      </c>
      <c r="AB296" s="254">
        <v>711</v>
      </c>
      <c r="AC296" s="254">
        <v>708</v>
      </c>
      <c r="AD296" s="254">
        <v>706</v>
      </c>
      <c r="AE296" s="254">
        <v>703</v>
      </c>
      <c r="AF296" s="254">
        <v>701</v>
      </c>
      <c r="AG296" s="254">
        <v>699</v>
      </c>
      <c r="AH296" s="254">
        <v>698</v>
      </c>
      <c r="AI296" s="254">
        <v>696</v>
      </c>
      <c r="AJ296" s="254">
        <v>695</v>
      </c>
      <c r="AK296" s="254">
        <v>695</v>
      </c>
      <c r="AL296" s="254">
        <v>694</v>
      </c>
      <c r="AN296" s="226" t="s">
        <v>550</v>
      </c>
      <c r="AO296" s="253">
        <v>13</v>
      </c>
    </row>
    <row r="297" ht="14.25" customHeight="1" spans="1:41" x14ac:dyDescent="0.25">
      <c r="A297" s="247" t="s">
        <v>255</v>
      </c>
      <c r="B297" s="248">
        <v>7</v>
      </c>
      <c r="C297" s="254">
        <v>776</v>
      </c>
      <c r="D297" s="254">
        <v>776</v>
      </c>
      <c r="E297" s="254">
        <v>776</v>
      </c>
      <c r="F297" s="254">
        <v>775</v>
      </c>
      <c r="G297" s="254">
        <v>774</v>
      </c>
      <c r="H297" s="254">
        <v>772</v>
      </c>
      <c r="I297" s="254">
        <v>771</v>
      </c>
      <c r="J297" s="254">
        <v>769</v>
      </c>
      <c r="K297" s="254">
        <v>766</v>
      </c>
      <c r="L297" s="254">
        <v>764</v>
      </c>
      <c r="M297" s="254">
        <v>761</v>
      </c>
      <c r="N297" s="254">
        <v>758</v>
      </c>
      <c r="O297" s="254">
        <v>755</v>
      </c>
      <c r="P297" s="254">
        <v>751</v>
      </c>
      <c r="Q297" s="254">
        <v>748</v>
      </c>
      <c r="R297" s="254">
        <v>744</v>
      </c>
      <c r="S297" s="254">
        <v>741</v>
      </c>
      <c r="T297" s="254">
        <v>737</v>
      </c>
      <c r="U297" s="254">
        <v>733</v>
      </c>
      <c r="V297" s="254">
        <v>729</v>
      </c>
      <c r="W297" s="254">
        <v>725</v>
      </c>
      <c r="X297" s="254">
        <v>721</v>
      </c>
      <c r="Y297" s="254">
        <v>717</v>
      </c>
      <c r="Z297" s="254">
        <v>714</v>
      </c>
      <c r="AA297" s="254">
        <v>710</v>
      </c>
      <c r="AB297" s="254">
        <v>707</v>
      </c>
      <c r="AC297" s="254">
        <v>704</v>
      </c>
      <c r="AD297" s="254">
        <v>701</v>
      </c>
      <c r="AE297" s="254">
        <v>698</v>
      </c>
      <c r="AF297" s="254">
        <v>695</v>
      </c>
      <c r="AG297" s="254">
        <v>693</v>
      </c>
      <c r="AH297" s="254">
        <v>691</v>
      </c>
      <c r="AI297" s="254">
        <v>690</v>
      </c>
      <c r="AJ297" s="254">
        <v>689</v>
      </c>
      <c r="AK297" s="254">
        <v>688</v>
      </c>
      <c r="AL297" s="254">
        <v>687</v>
      </c>
      <c r="AN297" s="226" t="s">
        <v>551</v>
      </c>
      <c r="AO297" s="253">
        <v>13</v>
      </c>
    </row>
    <row r="298" ht="14.25" customHeight="1" spans="1:41" x14ac:dyDescent="0.25">
      <c r="A298" s="247" t="s">
        <v>255</v>
      </c>
      <c r="B298" s="248">
        <v>8</v>
      </c>
      <c r="C298" s="254">
        <v>782</v>
      </c>
      <c r="D298" s="254">
        <v>782</v>
      </c>
      <c r="E298" s="254">
        <v>781</v>
      </c>
      <c r="F298" s="254">
        <v>780</v>
      </c>
      <c r="G298" s="254">
        <v>779</v>
      </c>
      <c r="H298" s="254">
        <v>777</v>
      </c>
      <c r="I298" s="254">
        <v>775</v>
      </c>
      <c r="J298" s="254">
        <v>773</v>
      </c>
      <c r="K298" s="254">
        <v>771</v>
      </c>
      <c r="L298" s="254">
        <v>768</v>
      </c>
      <c r="M298" s="254">
        <v>764</v>
      </c>
      <c r="N298" s="254">
        <v>761</v>
      </c>
      <c r="O298" s="254">
        <v>757</v>
      </c>
      <c r="P298" s="254">
        <v>754</v>
      </c>
      <c r="Q298" s="254">
        <v>750</v>
      </c>
      <c r="R298" s="254">
        <v>745</v>
      </c>
      <c r="S298" s="254">
        <v>741</v>
      </c>
      <c r="T298" s="254">
        <v>737</v>
      </c>
      <c r="U298" s="254">
        <v>732</v>
      </c>
      <c r="V298" s="254">
        <v>728</v>
      </c>
      <c r="W298" s="254">
        <v>723</v>
      </c>
      <c r="X298" s="254">
        <v>719</v>
      </c>
      <c r="Y298" s="254">
        <v>715</v>
      </c>
      <c r="Z298" s="254">
        <v>710</v>
      </c>
      <c r="AA298" s="254">
        <v>706</v>
      </c>
      <c r="AB298" s="254">
        <v>703</v>
      </c>
      <c r="AC298" s="254">
        <v>699</v>
      </c>
      <c r="AD298" s="254">
        <v>696</v>
      </c>
      <c r="AE298" s="254">
        <v>692</v>
      </c>
      <c r="AF298" s="254">
        <v>690</v>
      </c>
      <c r="AG298" s="254">
        <v>687</v>
      </c>
      <c r="AH298" s="254">
        <v>685</v>
      </c>
      <c r="AI298" s="254">
        <v>683</v>
      </c>
      <c r="AJ298" s="254">
        <v>682</v>
      </c>
      <c r="AK298" s="254">
        <v>681</v>
      </c>
      <c r="AL298" s="254">
        <v>680</v>
      </c>
      <c r="AN298" s="226" t="s">
        <v>552</v>
      </c>
      <c r="AO298" s="253">
        <v>13</v>
      </c>
    </row>
    <row r="299" ht="14.25" customHeight="1" spans="1:41" x14ac:dyDescent="0.25">
      <c r="A299" s="247" t="s">
        <v>255</v>
      </c>
      <c r="B299" s="248">
        <v>9</v>
      </c>
      <c r="C299" s="254">
        <v>787</v>
      </c>
      <c r="D299" s="254">
        <v>787</v>
      </c>
      <c r="E299" s="254">
        <v>786</v>
      </c>
      <c r="F299" s="254">
        <v>785</v>
      </c>
      <c r="G299" s="254">
        <v>784</v>
      </c>
      <c r="H299" s="254">
        <v>782</v>
      </c>
      <c r="I299" s="254">
        <v>780</v>
      </c>
      <c r="J299" s="254">
        <v>777</v>
      </c>
      <c r="K299" s="254">
        <v>774</v>
      </c>
      <c r="L299" s="254">
        <v>771</v>
      </c>
      <c r="M299" s="254">
        <v>768</v>
      </c>
      <c r="N299" s="254">
        <v>764</v>
      </c>
      <c r="O299" s="254">
        <v>760</v>
      </c>
      <c r="P299" s="254">
        <v>755</v>
      </c>
      <c r="Q299" s="254">
        <v>751</v>
      </c>
      <c r="R299" s="254">
        <v>746</v>
      </c>
      <c r="S299" s="254">
        <v>741</v>
      </c>
      <c r="T299" s="254">
        <v>737</v>
      </c>
      <c r="U299" s="254">
        <v>732</v>
      </c>
      <c r="V299" s="254">
        <v>727</v>
      </c>
      <c r="W299" s="254">
        <v>722</v>
      </c>
      <c r="X299" s="254">
        <v>717</v>
      </c>
      <c r="Y299" s="254">
        <v>712</v>
      </c>
      <c r="Z299" s="254">
        <v>707</v>
      </c>
      <c r="AA299" s="254">
        <v>703</v>
      </c>
      <c r="AB299" s="254">
        <v>698</v>
      </c>
      <c r="AC299" s="254">
        <v>694</v>
      </c>
      <c r="AD299" s="254">
        <v>690</v>
      </c>
      <c r="AE299" s="254">
        <v>687</v>
      </c>
      <c r="AF299" s="254">
        <v>684</v>
      </c>
      <c r="AG299" s="254">
        <v>681</v>
      </c>
      <c r="AH299" s="254">
        <v>679</v>
      </c>
      <c r="AI299" s="254">
        <v>677</v>
      </c>
      <c r="AJ299" s="254">
        <v>675</v>
      </c>
      <c r="AK299" s="254">
        <v>674</v>
      </c>
      <c r="AL299" s="254">
        <v>673</v>
      </c>
      <c r="AN299" s="226" t="s">
        <v>553</v>
      </c>
      <c r="AO299" s="253">
        <v>13</v>
      </c>
    </row>
    <row r="300" ht="14.25" customHeight="1" spans="1:41" x14ac:dyDescent="0.25">
      <c r="A300" s="247" t="s">
        <v>255</v>
      </c>
      <c r="B300" s="248">
        <v>10</v>
      </c>
      <c r="C300" s="254">
        <v>792</v>
      </c>
      <c r="D300" s="254">
        <v>792</v>
      </c>
      <c r="E300" s="254">
        <v>791</v>
      </c>
      <c r="F300" s="254">
        <v>790</v>
      </c>
      <c r="G300" s="254">
        <v>789</v>
      </c>
      <c r="H300" s="254">
        <v>787</v>
      </c>
      <c r="I300" s="254">
        <v>784</v>
      </c>
      <c r="J300" s="254">
        <v>781</v>
      </c>
      <c r="K300" s="254">
        <v>778</v>
      </c>
      <c r="L300" s="254">
        <v>775</v>
      </c>
      <c r="M300" s="254">
        <v>771</v>
      </c>
      <c r="N300" s="254">
        <v>767</v>
      </c>
      <c r="O300" s="254">
        <v>762</v>
      </c>
      <c r="P300" s="254">
        <v>757</v>
      </c>
      <c r="Q300" s="254">
        <v>752</v>
      </c>
      <c r="R300" s="254">
        <v>747</v>
      </c>
      <c r="S300" s="254">
        <v>742</v>
      </c>
      <c r="T300" s="254">
        <v>737</v>
      </c>
      <c r="U300" s="254">
        <v>731</v>
      </c>
      <c r="V300" s="254">
        <v>725</v>
      </c>
      <c r="W300" s="254">
        <v>720</v>
      </c>
      <c r="X300" s="254">
        <v>715</v>
      </c>
      <c r="Y300" s="254">
        <v>709</v>
      </c>
      <c r="Z300" s="254">
        <v>704</v>
      </c>
      <c r="AA300" s="254">
        <v>699</v>
      </c>
      <c r="AB300" s="254">
        <v>694</v>
      </c>
      <c r="AC300" s="254">
        <v>689</v>
      </c>
      <c r="AD300" s="254">
        <v>685</v>
      </c>
      <c r="AE300" s="254">
        <v>681</v>
      </c>
      <c r="AF300" s="254">
        <v>678</v>
      </c>
      <c r="AG300" s="254">
        <v>675</v>
      </c>
      <c r="AH300" s="254">
        <v>672</v>
      </c>
      <c r="AI300" s="254">
        <v>670</v>
      </c>
      <c r="AJ300" s="254">
        <v>668</v>
      </c>
      <c r="AK300" s="254">
        <v>667</v>
      </c>
      <c r="AL300" s="254">
        <v>666</v>
      </c>
      <c r="AN300" s="226" t="s">
        <v>554</v>
      </c>
      <c r="AO300" s="253">
        <v>13</v>
      </c>
    </row>
    <row r="301" ht="14.25" customHeight="1" spans="1:41" x14ac:dyDescent="0.25">
      <c r="A301" s="247" t="s">
        <v>255</v>
      </c>
      <c r="B301" s="248">
        <v>11</v>
      </c>
      <c r="C301" s="254">
        <v>797</v>
      </c>
      <c r="D301" s="254">
        <v>797</v>
      </c>
      <c r="E301" s="254">
        <v>796</v>
      </c>
      <c r="F301" s="254">
        <v>795</v>
      </c>
      <c r="G301" s="254">
        <v>793</v>
      </c>
      <c r="H301" s="254">
        <v>791</v>
      </c>
      <c r="I301" s="254">
        <v>789</v>
      </c>
      <c r="J301" s="254">
        <v>785</v>
      </c>
      <c r="K301" s="254">
        <v>782</v>
      </c>
      <c r="L301" s="254">
        <v>778</v>
      </c>
      <c r="M301" s="254">
        <v>774</v>
      </c>
      <c r="N301" s="254">
        <v>769</v>
      </c>
      <c r="O301" s="254">
        <v>764</v>
      </c>
      <c r="P301" s="254">
        <v>759</v>
      </c>
      <c r="Q301" s="254">
        <v>754</v>
      </c>
      <c r="R301" s="254">
        <v>748</v>
      </c>
      <c r="S301" s="254">
        <v>742</v>
      </c>
      <c r="T301" s="254">
        <v>736</v>
      </c>
      <c r="U301" s="254">
        <v>730</v>
      </c>
      <c r="V301" s="254">
        <v>724</v>
      </c>
      <c r="W301" s="254">
        <v>718</v>
      </c>
      <c r="X301" s="254">
        <v>712</v>
      </c>
      <c r="Y301" s="254">
        <v>706</v>
      </c>
      <c r="Z301" s="254">
        <v>701</v>
      </c>
      <c r="AA301" s="254">
        <v>695</v>
      </c>
      <c r="AB301" s="254">
        <v>690</v>
      </c>
      <c r="AC301" s="254">
        <v>685</v>
      </c>
      <c r="AD301" s="254">
        <v>680</v>
      </c>
      <c r="AE301" s="254">
        <v>676</v>
      </c>
      <c r="AF301" s="254">
        <v>672</v>
      </c>
      <c r="AG301" s="254">
        <v>669</v>
      </c>
      <c r="AH301" s="254">
        <v>666</v>
      </c>
      <c r="AI301" s="254">
        <v>663</v>
      </c>
      <c r="AJ301" s="254">
        <v>661</v>
      </c>
      <c r="AK301" s="254">
        <v>660</v>
      </c>
      <c r="AL301" s="254">
        <v>659</v>
      </c>
      <c r="AN301" s="226" t="s">
        <v>555</v>
      </c>
      <c r="AO301" s="253">
        <v>13</v>
      </c>
    </row>
    <row r="302" ht="14.25" customHeight="1" spans="1:41" x14ac:dyDescent="0.25">
      <c r="A302" s="247" t="s">
        <v>255</v>
      </c>
      <c r="B302" s="248">
        <v>12</v>
      </c>
      <c r="C302" s="254">
        <v>802</v>
      </c>
      <c r="D302" s="254">
        <v>802</v>
      </c>
      <c r="E302" s="254">
        <v>801</v>
      </c>
      <c r="F302" s="254">
        <v>800</v>
      </c>
      <c r="G302" s="254">
        <v>798</v>
      </c>
      <c r="H302" s="254">
        <v>795</v>
      </c>
      <c r="I302" s="254">
        <v>793</v>
      </c>
      <c r="J302" s="254">
        <v>789</v>
      </c>
      <c r="K302" s="254">
        <v>786</v>
      </c>
      <c r="L302" s="254">
        <v>781</v>
      </c>
      <c r="M302" s="254">
        <v>777</v>
      </c>
      <c r="N302" s="254">
        <v>772</v>
      </c>
      <c r="O302" s="254">
        <v>766</v>
      </c>
      <c r="P302" s="254">
        <v>761</v>
      </c>
      <c r="Q302" s="254">
        <v>755</v>
      </c>
      <c r="R302" s="254">
        <v>749</v>
      </c>
      <c r="S302" s="254">
        <v>743</v>
      </c>
      <c r="T302" s="254">
        <v>736</v>
      </c>
      <c r="U302" s="254">
        <v>730</v>
      </c>
      <c r="V302" s="254">
        <v>723</v>
      </c>
      <c r="W302" s="254">
        <v>716</v>
      </c>
      <c r="X302" s="254">
        <v>710</v>
      </c>
      <c r="Y302" s="254">
        <v>704</v>
      </c>
      <c r="Z302" s="254">
        <v>697</v>
      </c>
      <c r="AA302" s="254">
        <v>691</v>
      </c>
      <c r="AB302" s="254">
        <v>685</v>
      </c>
      <c r="AC302" s="254">
        <v>680</v>
      </c>
      <c r="AD302" s="254">
        <v>675</v>
      </c>
      <c r="AE302" s="254">
        <v>670</v>
      </c>
      <c r="AF302" s="254">
        <v>666</v>
      </c>
      <c r="AG302" s="254">
        <v>662</v>
      </c>
      <c r="AH302" s="254">
        <v>659</v>
      </c>
      <c r="AI302" s="254">
        <v>657</v>
      </c>
      <c r="AJ302" s="254">
        <v>655</v>
      </c>
      <c r="AK302" s="254">
        <v>653</v>
      </c>
      <c r="AL302" s="254">
        <v>652</v>
      </c>
      <c r="AN302" s="226" t="s">
        <v>556</v>
      </c>
      <c r="AO302" s="253">
        <v>13</v>
      </c>
    </row>
    <row r="303" ht="14.25" customHeight="1" spans="1:41" x14ac:dyDescent="0.25">
      <c r="A303" s="247" t="s">
        <v>255</v>
      </c>
      <c r="B303" s="248">
        <v>13</v>
      </c>
      <c r="C303" s="254">
        <v>807</v>
      </c>
      <c r="D303" s="254">
        <v>806</v>
      </c>
      <c r="E303" s="254">
        <v>806</v>
      </c>
      <c r="F303" s="254">
        <v>804</v>
      </c>
      <c r="G303" s="254">
        <v>802</v>
      </c>
      <c r="H303" s="254">
        <v>800</v>
      </c>
      <c r="I303" s="254">
        <v>797</v>
      </c>
      <c r="J303" s="254">
        <v>793</v>
      </c>
      <c r="K303" s="254">
        <v>789</v>
      </c>
      <c r="L303" s="254">
        <v>785</v>
      </c>
      <c r="M303" s="254">
        <v>780</v>
      </c>
      <c r="N303" s="254">
        <v>774</v>
      </c>
      <c r="O303" s="254">
        <v>769</v>
      </c>
      <c r="P303" s="254">
        <v>762</v>
      </c>
      <c r="Q303" s="254">
        <v>756</v>
      </c>
      <c r="R303" s="254">
        <v>750</v>
      </c>
      <c r="S303" s="254">
        <v>743</v>
      </c>
      <c r="T303" s="254">
        <v>736</v>
      </c>
      <c r="U303" s="254">
        <v>729</v>
      </c>
      <c r="V303" s="254">
        <v>722</v>
      </c>
      <c r="W303" s="254">
        <v>715</v>
      </c>
      <c r="X303" s="254">
        <v>708</v>
      </c>
      <c r="Y303" s="254">
        <v>701</v>
      </c>
      <c r="Z303" s="254">
        <v>694</v>
      </c>
      <c r="AA303" s="254">
        <v>687</v>
      </c>
      <c r="AB303" s="254">
        <v>681</v>
      </c>
      <c r="AC303" s="254">
        <v>675</v>
      </c>
      <c r="AD303" s="254">
        <v>670</v>
      </c>
      <c r="AE303" s="254">
        <v>665</v>
      </c>
      <c r="AF303" s="254">
        <v>660</v>
      </c>
      <c r="AG303" s="254">
        <v>656</v>
      </c>
      <c r="AH303" s="254">
        <v>653</v>
      </c>
      <c r="AI303" s="254">
        <v>650</v>
      </c>
      <c r="AJ303" s="254">
        <v>648</v>
      </c>
      <c r="AK303" s="254">
        <v>646</v>
      </c>
      <c r="AL303" s="254">
        <v>645</v>
      </c>
      <c r="AN303" s="226" t="s">
        <v>557</v>
      </c>
      <c r="AO303" s="253">
        <v>13</v>
      </c>
    </row>
    <row r="304" ht="14.25" customHeight="1" spans="1:41" x14ac:dyDescent="0.25">
      <c r="A304" s="247" t="s">
        <v>255</v>
      </c>
      <c r="B304" s="248">
        <v>14</v>
      </c>
      <c r="C304" s="254">
        <v>811</v>
      </c>
      <c r="D304" s="254">
        <v>811</v>
      </c>
      <c r="E304" s="254">
        <v>810</v>
      </c>
      <c r="F304" s="254">
        <v>808</v>
      </c>
      <c r="G304" s="254">
        <v>806</v>
      </c>
      <c r="H304" s="254">
        <v>804</v>
      </c>
      <c r="I304" s="254">
        <v>800</v>
      </c>
      <c r="J304" s="254">
        <v>797</v>
      </c>
      <c r="K304" s="254">
        <v>792</v>
      </c>
      <c r="L304" s="254">
        <v>787</v>
      </c>
      <c r="M304" s="254">
        <v>782</v>
      </c>
      <c r="N304" s="254">
        <v>777</v>
      </c>
      <c r="O304" s="254">
        <v>770</v>
      </c>
      <c r="P304" s="254">
        <v>764</v>
      </c>
      <c r="Q304" s="254">
        <v>757</v>
      </c>
      <c r="R304" s="254">
        <v>750</v>
      </c>
      <c r="S304" s="254">
        <v>743</v>
      </c>
      <c r="T304" s="254">
        <v>736</v>
      </c>
      <c r="U304" s="254">
        <v>728</v>
      </c>
      <c r="V304" s="254">
        <v>720</v>
      </c>
      <c r="W304" s="254">
        <v>713</v>
      </c>
      <c r="X304" s="254">
        <v>705</v>
      </c>
      <c r="Y304" s="254">
        <v>698</v>
      </c>
      <c r="Z304" s="254">
        <v>690</v>
      </c>
      <c r="AA304" s="254">
        <v>683</v>
      </c>
      <c r="AB304" s="254">
        <v>677</v>
      </c>
      <c r="AC304" s="254">
        <v>670</v>
      </c>
      <c r="AD304" s="254">
        <v>664</v>
      </c>
      <c r="AE304" s="254">
        <v>659</v>
      </c>
      <c r="AF304" s="254">
        <v>654</v>
      </c>
      <c r="AG304" s="254">
        <v>650</v>
      </c>
      <c r="AH304" s="254">
        <v>646</v>
      </c>
      <c r="AI304" s="254">
        <v>643</v>
      </c>
      <c r="AJ304" s="254">
        <v>641</v>
      </c>
      <c r="AK304" s="254">
        <v>640</v>
      </c>
      <c r="AL304" s="254">
        <v>639</v>
      </c>
      <c r="AN304" s="226" t="s">
        <v>558</v>
      </c>
      <c r="AO304" s="253">
        <v>13</v>
      </c>
    </row>
    <row r="305" ht="14.25" customHeight="1" spans="1:41" x14ac:dyDescent="0.25">
      <c r="A305" s="247" t="s">
        <v>255</v>
      </c>
      <c r="B305" s="248">
        <v>15</v>
      </c>
      <c r="C305" s="254">
        <v>816</v>
      </c>
      <c r="D305" s="254">
        <v>815</v>
      </c>
      <c r="E305" s="254">
        <v>814</v>
      </c>
      <c r="F305" s="254">
        <v>813</v>
      </c>
      <c r="G305" s="254">
        <v>810</v>
      </c>
      <c r="H305" s="254">
        <v>808</v>
      </c>
      <c r="I305" s="254">
        <v>804</v>
      </c>
      <c r="J305" s="254">
        <v>800</v>
      </c>
      <c r="K305" s="254">
        <v>795</v>
      </c>
      <c r="L305" s="254">
        <v>790</v>
      </c>
      <c r="M305" s="254">
        <v>785</v>
      </c>
      <c r="N305" s="254">
        <v>779</v>
      </c>
      <c r="O305" s="254">
        <v>772</v>
      </c>
      <c r="P305" s="254">
        <v>765</v>
      </c>
      <c r="Q305" s="254">
        <v>758</v>
      </c>
      <c r="R305" s="254">
        <v>751</v>
      </c>
      <c r="S305" s="254">
        <v>743</v>
      </c>
      <c r="T305" s="254">
        <v>735</v>
      </c>
      <c r="U305" s="254">
        <v>727</v>
      </c>
      <c r="V305" s="254">
        <v>719</v>
      </c>
      <c r="W305" s="254">
        <v>711</v>
      </c>
      <c r="X305" s="254">
        <v>703</v>
      </c>
      <c r="Y305" s="254">
        <v>695</v>
      </c>
      <c r="Z305" s="254">
        <v>687</v>
      </c>
      <c r="AA305" s="254">
        <v>680</v>
      </c>
      <c r="AB305" s="254">
        <v>672</v>
      </c>
      <c r="AC305" s="254">
        <v>666</v>
      </c>
      <c r="AD305" s="254">
        <v>659</v>
      </c>
      <c r="AE305" s="254">
        <v>654</v>
      </c>
      <c r="AF305" s="254">
        <v>648</v>
      </c>
      <c r="AG305" s="254">
        <v>644</v>
      </c>
      <c r="AH305" s="254">
        <v>640</v>
      </c>
      <c r="AI305" s="254">
        <v>637</v>
      </c>
      <c r="AJ305" s="254">
        <v>635</v>
      </c>
      <c r="AK305" s="254">
        <v>633</v>
      </c>
      <c r="AL305" s="254">
        <v>632</v>
      </c>
      <c r="AN305" s="226" t="s">
        <v>559</v>
      </c>
      <c r="AO305" s="253">
        <v>13</v>
      </c>
    </row>
    <row r="306" ht="14.25" customHeight="1" spans="1:41" x14ac:dyDescent="0.25">
      <c r="A306" s="247" t="s">
        <v>255</v>
      </c>
      <c r="B306" s="248">
        <v>16</v>
      </c>
      <c r="C306" s="254">
        <v>820</v>
      </c>
      <c r="D306" s="254">
        <v>819</v>
      </c>
      <c r="E306" s="254">
        <v>818</v>
      </c>
      <c r="F306" s="254">
        <v>817</v>
      </c>
      <c r="G306" s="254">
        <v>814</v>
      </c>
      <c r="H306" s="254">
        <v>811</v>
      </c>
      <c r="I306" s="254">
        <v>808</v>
      </c>
      <c r="J306" s="254">
        <v>803</v>
      </c>
      <c r="K306" s="254">
        <v>798</v>
      </c>
      <c r="L306" s="254">
        <v>793</v>
      </c>
      <c r="M306" s="254">
        <v>787</v>
      </c>
      <c r="N306" s="254">
        <v>781</v>
      </c>
      <c r="O306" s="254">
        <v>774</v>
      </c>
      <c r="P306" s="254">
        <v>767</v>
      </c>
      <c r="Q306" s="254">
        <v>759</v>
      </c>
      <c r="R306" s="254">
        <v>751</v>
      </c>
      <c r="S306" s="254">
        <v>743</v>
      </c>
      <c r="T306" s="254">
        <v>735</v>
      </c>
      <c r="U306" s="254">
        <v>726</v>
      </c>
      <c r="V306" s="254">
        <v>718</v>
      </c>
      <c r="W306" s="254">
        <v>709</v>
      </c>
      <c r="X306" s="254">
        <v>701</v>
      </c>
      <c r="Y306" s="254">
        <v>692</v>
      </c>
      <c r="Z306" s="254">
        <v>684</v>
      </c>
      <c r="AA306" s="254">
        <v>676</v>
      </c>
      <c r="AB306" s="254">
        <v>668</v>
      </c>
      <c r="AC306" s="254">
        <v>661</v>
      </c>
      <c r="AD306" s="254">
        <v>654</v>
      </c>
      <c r="AE306" s="254">
        <v>648</v>
      </c>
      <c r="AF306" s="254">
        <v>642</v>
      </c>
      <c r="AG306" s="254">
        <v>638</v>
      </c>
      <c r="AH306" s="254">
        <v>634</v>
      </c>
      <c r="AI306" s="254">
        <v>631</v>
      </c>
      <c r="AJ306" s="254">
        <v>628</v>
      </c>
      <c r="AK306" s="254">
        <v>626</v>
      </c>
      <c r="AL306" s="254">
        <v>625</v>
      </c>
      <c r="AN306" s="226" t="s">
        <v>560</v>
      </c>
      <c r="AO306" s="253">
        <v>13</v>
      </c>
    </row>
    <row r="307" ht="14.25" customHeight="1" spans="1:41" x14ac:dyDescent="0.25">
      <c r="A307" s="247" t="s">
        <v>255</v>
      </c>
      <c r="B307" s="248">
        <v>17</v>
      </c>
      <c r="C307" s="254">
        <v>824</v>
      </c>
      <c r="D307" s="254">
        <v>823</v>
      </c>
      <c r="E307" s="254">
        <v>822</v>
      </c>
      <c r="F307" s="254">
        <v>820</v>
      </c>
      <c r="G307" s="254">
        <v>818</v>
      </c>
      <c r="H307" s="254">
        <v>815</v>
      </c>
      <c r="I307" s="254">
        <v>811</v>
      </c>
      <c r="J307" s="254">
        <v>806</v>
      </c>
      <c r="K307" s="254">
        <v>801</v>
      </c>
      <c r="L307" s="254">
        <v>796</v>
      </c>
      <c r="M307" s="254">
        <v>789</v>
      </c>
      <c r="N307" s="254">
        <v>783</v>
      </c>
      <c r="O307" s="254">
        <v>776</v>
      </c>
      <c r="P307" s="254">
        <v>768</v>
      </c>
      <c r="Q307" s="254">
        <v>760</v>
      </c>
      <c r="R307" s="254">
        <v>752</v>
      </c>
      <c r="S307" s="254">
        <v>743</v>
      </c>
      <c r="T307" s="254">
        <v>734</v>
      </c>
      <c r="U307" s="254">
        <v>725</v>
      </c>
      <c r="V307" s="254">
        <v>716</v>
      </c>
      <c r="W307" s="254">
        <v>707</v>
      </c>
      <c r="X307" s="254">
        <v>698</v>
      </c>
      <c r="Y307" s="254">
        <v>689</v>
      </c>
      <c r="Z307" s="254">
        <v>680</v>
      </c>
      <c r="AA307" s="254">
        <v>672</v>
      </c>
      <c r="AB307" s="254">
        <v>664</v>
      </c>
      <c r="AC307" s="254">
        <v>656</v>
      </c>
      <c r="AD307" s="254">
        <v>649</v>
      </c>
      <c r="AE307" s="254">
        <v>642</v>
      </c>
      <c r="AF307" s="254">
        <v>637</v>
      </c>
      <c r="AG307" s="254">
        <v>632</v>
      </c>
      <c r="AH307" s="254">
        <v>628</v>
      </c>
      <c r="AI307" s="254">
        <v>624</v>
      </c>
      <c r="AJ307" s="254">
        <v>622</v>
      </c>
      <c r="AK307" s="254">
        <v>620</v>
      </c>
      <c r="AL307" s="254">
        <v>618</v>
      </c>
      <c r="AN307" s="226" t="s">
        <v>561</v>
      </c>
      <c r="AO307" s="253">
        <v>13</v>
      </c>
    </row>
    <row r="308" ht="14.25" customHeight="1" spans="1:41" x14ac:dyDescent="0.25">
      <c r="A308" s="247" t="s">
        <v>255</v>
      </c>
      <c r="B308" s="248">
        <v>18</v>
      </c>
      <c r="C308" s="254">
        <v>827</v>
      </c>
      <c r="D308" s="254">
        <v>827</v>
      </c>
      <c r="E308" s="254">
        <v>826</v>
      </c>
      <c r="F308" s="254">
        <v>824</v>
      </c>
      <c r="G308" s="254">
        <v>821</v>
      </c>
      <c r="H308" s="254">
        <v>818</v>
      </c>
      <c r="I308" s="254">
        <v>814</v>
      </c>
      <c r="J308" s="254">
        <v>809</v>
      </c>
      <c r="K308" s="254">
        <v>804</v>
      </c>
      <c r="L308" s="254">
        <v>798</v>
      </c>
      <c r="M308" s="254">
        <v>792</v>
      </c>
      <c r="N308" s="254">
        <v>785</v>
      </c>
      <c r="O308" s="254">
        <v>777</v>
      </c>
      <c r="P308" s="254">
        <v>769</v>
      </c>
      <c r="Q308" s="254">
        <v>761</v>
      </c>
      <c r="R308" s="254">
        <v>752</v>
      </c>
      <c r="S308" s="254">
        <v>743</v>
      </c>
      <c r="T308" s="254">
        <v>734</v>
      </c>
      <c r="U308" s="254">
        <v>724</v>
      </c>
      <c r="V308" s="254">
        <v>715</v>
      </c>
      <c r="W308" s="254">
        <v>705</v>
      </c>
      <c r="X308" s="254">
        <v>696</v>
      </c>
      <c r="Y308" s="254">
        <v>686</v>
      </c>
      <c r="Z308" s="254">
        <v>677</v>
      </c>
      <c r="AA308" s="254">
        <v>668</v>
      </c>
      <c r="AB308" s="254">
        <v>659</v>
      </c>
      <c r="AC308" s="254">
        <v>651</v>
      </c>
      <c r="AD308" s="254">
        <v>644</v>
      </c>
      <c r="AE308" s="254">
        <v>637</v>
      </c>
      <c r="AF308" s="254">
        <v>631</v>
      </c>
      <c r="AG308" s="254">
        <v>626</v>
      </c>
      <c r="AH308" s="254">
        <v>621</v>
      </c>
      <c r="AI308" s="254">
        <v>618</v>
      </c>
      <c r="AJ308" s="254">
        <v>615</v>
      </c>
      <c r="AK308" s="254">
        <v>613</v>
      </c>
      <c r="AL308" s="254">
        <v>612</v>
      </c>
      <c r="AN308" s="226" t="s">
        <v>562</v>
      </c>
      <c r="AO308" s="253">
        <v>13</v>
      </c>
    </row>
    <row r="309" ht="14.25" customHeight="1" spans="1:41" x14ac:dyDescent="0.25">
      <c r="A309" s="247" t="s">
        <v>255</v>
      </c>
      <c r="B309" s="248">
        <v>19</v>
      </c>
      <c r="C309" s="254">
        <v>831</v>
      </c>
      <c r="D309" s="254">
        <v>831</v>
      </c>
      <c r="E309" s="254">
        <v>829</v>
      </c>
      <c r="F309" s="254">
        <v>828</v>
      </c>
      <c r="G309" s="254">
        <v>825</v>
      </c>
      <c r="H309" s="254">
        <v>821</v>
      </c>
      <c r="I309" s="254">
        <v>817</v>
      </c>
      <c r="J309" s="254">
        <v>812</v>
      </c>
      <c r="K309" s="254">
        <v>807</v>
      </c>
      <c r="L309" s="254">
        <v>801</v>
      </c>
      <c r="M309" s="254">
        <v>794</v>
      </c>
      <c r="N309" s="254">
        <v>786</v>
      </c>
      <c r="O309" s="254">
        <v>779</v>
      </c>
      <c r="P309" s="254">
        <v>770</v>
      </c>
      <c r="Q309" s="254">
        <v>761</v>
      </c>
      <c r="R309" s="254">
        <v>752</v>
      </c>
      <c r="S309" s="254">
        <v>743</v>
      </c>
      <c r="T309" s="254">
        <v>733</v>
      </c>
      <c r="U309" s="254">
        <v>723</v>
      </c>
      <c r="V309" s="254">
        <v>713</v>
      </c>
      <c r="W309" s="254">
        <v>703</v>
      </c>
      <c r="X309" s="254">
        <v>693</v>
      </c>
      <c r="Y309" s="254">
        <v>683</v>
      </c>
      <c r="Z309" s="254">
        <v>674</v>
      </c>
      <c r="AA309" s="254">
        <v>664</v>
      </c>
      <c r="AB309" s="254">
        <v>655</v>
      </c>
      <c r="AC309" s="254">
        <v>647</v>
      </c>
      <c r="AD309" s="254">
        <v>639</v>
      </c>
      <c r="AE309" s="254">
        <v>631</v>
      </c>
      <c r="AF309" s="254">
        <v>625</v>
      </c>
      <c r="AG309" s="254">
        <v>620</v>
      </c>
      <c r="AH309" s="254">
        <v>615</v>
      </c>
      <c r="AI309" s="254">
        <v>611</v>
      </c>
      <c r="AJ309" s="254">
        <v>608</v>
      </c>
      <c r="AK309" s="254">
        <v>606</v>
      </c>
      <c r="AL309" s="254">
        <v>605</v>
      </c>
      <c r="AN309" s="226" t="s">
        <v>563</v>
      </c>
      <c r="AO309" s="253">
        <v>1</v>
      </c>
    </row>
    <row r="310" ht="14.25" customHeight="1" spans="1:41" x14ac:dyDescent="0.25">
      <c r="A310" s="247" t="s">
        <v>255</v>
      </c>
      <c r="B310" s="248">
        <v>20</v>
      </c>
      <c r="C310" s="254">
        <v>835</v>
      </c>
      <c r="D310" s="254">
        <v>834</v>
      </c>
      <c r="E310" s="254">
        <v>833</v>
      </c>
      <c r="F310" s="254">
        <v>831</v>
      </c>
      <c r="G310" s="254">
        <v>828</v>
      </c>
      <c r="H310" s="254">
        <v>824</v>
      </c>
      <c r="I310" s="254">
        <v>820</v>
      </c>
      <c r="J310" s="254">
        <v>815</v>
      </c>
      <c r="K310" s="254">
        <v>809</v>
      </c>
      <c r="L310" s="254">
        <v>803</v>
      </c>
      <c r="M310" s="254">
        <v>796</v>
      </c>
      <c r="N310" s="254">
        <v>788</v>
      </c>
      <c r="O310" s="254">
        <v>780</v>
      </c>
      <c r="P310" s="254">
        <v>771</v>
      </c>
      <c r="Q310" s="254">
        <v>762</v>
      </c>
      <c r="R310" s="254">
        <v>753</v>
      </c>
      <c r="S310" s="254">
        <v>743</v>
      </c>
      <c r="T310" s="254">
        <v>733</v>
      </c>
      <c r="U310" s="254">
        <v>722</v>
      </c>
      <c r="V310" s="254">
        <v>712</v>
      </c>
      <c r="W310" s="254">
        <v>701</v>
      </c>
      <c r="X310" s="254">
        <v>691</v>
      </c>
      <c r="Y310" s="254">
        <v>680</v>
      </c>
      <c r="Z310" s="254">
        <v>670</v>
      </c>
      <c r="AA310" s="254">
        <v>660</v>
      </c>
      <c r="AB310" s="254">
        <v>651</v>
      </c>
      <c r="AC310" s="254">
        <v>642</v>
      </c>
      <c r="AD310" s="254">
        <v>634</v>
      </c>
      <c r="AE310" s="254">
        <v>626</v>
      </c>
      <c r="AF310" s="254">
        <v>620</v>
      </c>
      <c r="AG310" s="254">
        <v>614</v>
      </c>
      <c r="AH310" s="254">
        <v>609</v>
      </c>
      <c r="AI310" s="254">
        <v>605</v>
      </c>
      <c r="AJ310" s="254">
        <v>602</v>
      </c>
      <c r="AK310" s="254">
        <v>600</v>
      </c>
      <c r="AL310" s="254">
        <v>598</v>
      </c>
      <c r="AN310" s="226" t="s">
        <v>564</v>
      </c>
      <c r="AO310" s="253">
        <v>1</v>
      </c>
    </row>
    <row r="311" ht="14.25" customHeight="1" spans="1:41" x14ac:dyDescent="0.25">
      <c r="A311" s="247" t="s">
        <v>255</v>
      </c>
      <c r="B311" s="248">
        <v>21</v>
      </c>
      <c r="C311" s="254">
        <v>838</v>
      </c>
      <c r="D311" s="254">
        <v>837</v>
      </c>
      <c r="E311" s="254">
        <v>836</v>
      </c>
      <c r="F311" s="254">
        <v>834</v>
      </c>
      <c r="G311" s="254">
        <v>831</v>
      </c>
      <c r="H311" s="254">
        <v>827</v>
      </c>
      <c r="I311" s="254">
        <v>823</v>
      </c>
      <c r="J311" s="254">
        <v>818</v>
      </c>
      <c r="K311" s="254">
        <v>812</v>
      </c>
      <c r="L311" s="254">
        <v>805</v>
      </c>
      <c r="M311" s="254">
        <v>797</v>
      </c>
      <c r="N311" s="254">
        <v>790</v>
      </c>
      <c r="O311" s="254">
        <v>781</v>
      </c>
      <c r="P311" s="254">
        <v>772</v>
      </c>
      <c r="Q311" s="254">
        <v>762</v>
      </c>
      <c r="R311" s="254">
        <v>753</v>
      </c>
      <c r="S311" s="254">
        <v>742</v>
      </c>
      <c r="T311" s="254">
        <v>732</v>
      </c>
      <c r="U311" s="254">
        <v>721</v>
      </c>
      <c r="V311" s="254">
        <v>710</v>
      </c>
      <c r="W311" s="254">
        <v>699</v>
      </c>
      <c r="X311" s="254">
        <v>688</v>
      </c>
      <c r="Y311" s="254">
        <v>678</v>
      </c>
      <c r="Z311" s="254">
        <v>667</v>
      </c>
      <c r="AA311" s="254">
        <v>657</v>
      </c>
      <c r="AB311" s="254">
        <v>647</v>
      </c>
      <c r="AC311" s="254">
        <v>637</v>
      </c>
      <c r="AD311" s="254">
        <v>628</v>
      </c>
      <c r="AE311" s="254">
        <v>621</v>
      </c>
      <c r="AF311" s="254">
        <v>614</v>
      </c>
      <c r="AG311" s="254">
        <v>608</v>
      </c>
      <c r="AH311" s="254">
        <v>603</v>
      </c>
      <c r="AI311" s="254">
        <v>599</v>
      </c>
      <c r="AJ311" s="254">
        <v>595</v>
      </c>
      <c r="AK311" s="254">
        <v>593</v>
      </c>
      <c r="AL311" s="254">
        <v>591</v>
      </c>
      <c r="AN311" s="226" t="s">
        <v>565</v>
      </c>
      <c r="AO311" s="253" t="s">
        <v>255</v>
      </c>
    </row>
    <row r="312" ht="14.25" customHeight="1" spans="1:41" x14ac:dyDescent="0.25">
      <c r="A312" s="247" t="s">
        <v>255</v>
      </c>
      <c r="B312" s="248">
        <v>22</v>
      </c>
      <c r="C312" s="254">
        <v>841</v>
      </c>
      <c r="D312" s="254">
        <v>841</v>
      </c>
      <c r="E312" s="254">
        <v>839</v>
      </c>
      <c r="F312" s="254">
        <v>837</v>
      </c>
      <c r="G312" s="254">
        <v>834</v>
      </c>
      <c r="H312" s="254">
        <v>830</v>
      </c>
      <c r="I312" s="254">
        <v>825</v>
      </c>
      <c r="J312" s="254">
        <v>820</v>
      </c>
      <c r="K312" s="254">
        <v>814</v>
      </c>
      <c r="L312" s="254">
        <v>807</v>
      </c>
      <c r="M312" s="254">
        <v>799</v>
      </c>
      <c r="N312" s="254">
        <v>791</v>
      </c>
      <c r="O312" s="254">
        <v>782</v>
      </c>
      <c r="P312" s="254">
        <v>773</v>
      </c>
      <c r="Q312" s="254">
        <v>763</v>
      </c>
      <c r="R312" s="254">
        <v>752</v>
      </c>
      <c r="S312" s="254">
        <v>742</v>
      </c>
      <c r="T312" s="254">
        <v>731</v>
      </c>
      <c r="U312" s="254">
        <v>720</v>
      </c>
      <c r="V312" s="254">
        <v>709</v>
      </c>
      <c r="W312" s="254">
        <v>697</v>
      </c>
      <c r="X312" s="254">
        <v>686</v>
      </c>
      <c r="Y312" s="254">
        <v>675</v>
      </c>
      <c r="Z312" s="254">
        <v>663</v>
      </c>
      <c r="AA312" s="254">
        <v>653</v>
      </c>
      <c r="AB312" s="254">
        <v>642</v>
      </c>
      <c r="AC312" s="254">
        <v>632</v>
      </c>
      <c r="AD312" s="254">
        <v>623</v>
      </c>
      <c r="AE312" s="254">
        <v>615</v>
      </c>
      <c r="AF312" s="254">
        <v>608</v>
      </c>
      <c r="AG312" s="254">
        <v>602</v>
      </c>
      <c r="AH312" s="254">
        <v>596</v>
      </c>
      <c r="AI312" s="254">
        <v>592</v>
      </c>
      <c r="AJ312" s="254">
        <v>588</v>
      </c>
      <c r="AK312" s="254">
        <v>586</v>
      </c>
      <c r="AL312" s="254">
        <v>584</v>
      </c>
      <c r="AN312" s="226" t="s">
        <v>566</v>
      </c>
      <c r="AO312" s="253">
        <v>6</v>
      </c>
    </row>
    <row r="313" ht="14.25" customHeight="1" spans="1:41" x14ac:dyDescent="0.25">
      <c r="A313" s="247" t="s">
        <v>255</v>
      </c>
      <c r="B313" s="248">
        <v>23</v>
      </c>
      <c r="C313" s="254">
        <v>844</v>
      </c>
      <c r="D313" s="254">
        <v>843</v>
      </c>
      <c r="E313" s="254">
        <v>842</v>
      </c>
      <c r="F313" s="254">
        <v>840</v>
      </c>
      <c r="G313" s="254">
        <v>837</v>
      </c>
      <c r="H313" s="254">
        <v>833</v>
      </c>
      <c r="I313" s="254">
        <v>828</v>
      </c>
      <c r="J313" s="254">
        <v>822</v>
      </c>
      <c r="K313" s="254">
        <v>816</v>
      </c>
      <c r="L313" s="254">
        <v>809</v>
      </c>
      <c r="M313" s="254">
        <v>801</v>
      </c>
      <c r="N313" s="254">
        <v>792</v>
      </c>
      <c r="O313" s="254">
        <v>783</v>
      </c>
      <c r="P313" s="254">
        <v>773</v>
      </c>
      <c r="Q313" s="254">
        <v>763</v>
      </c>
      <c r="R313" s="254">
        <v>752</v>
      </c>
      <c r="S313" s="254">
        <v>741</v>
      </c>
      <c r="T313" s="254">
        <v>730</v>
      </c>
      <c r="U313" s="254">
        <v>719</v>
      </c>
      <c r="V313" s="254">
        <v>707</v>
      </c>
      <c r="W313" s="254">
        <v>695</v>
      </c>
      <c r="X313" s="254">
        <v>683</v>
      </c>
      <c r="Y313" s="254">
        <v>672</v>
      </c>
      <c r="Z313" s="254">
        <v>660</v>
      </c>
      <c r="AA313" s="254">
        <v>649</v>
      </c>
      <c r="AB313" s="254">
        <v>638</v>
      </c>
      <c r="AC313" s="254">
        <v>628</v>
      </c>
      <c r="AD313" s="254">
        <v>618</v>
      </c>
      <c r="AE313" s="254">
        <v>610</v>
      </c>
      <c r="AF313" s="254">
        <v>602</v>
      </c>
      <c r="AG313" s="254">
        <v>596</v>
      </c>
      <c r="AH313" s="254">
        <v>590</v>
      </c>
      <c r="AI313" s="254">
        <v>585</v>
      </c>
      <c r="AJ313" s="254">
        <v>582</v>
      </c>
      <c r="AK313" s="254">
        <v>579</v>
      </c>
      <c r="AL313" s="254">
        <v>577</v>
      </c>
      <c r="AN313" s="226" t="s">
        <v>567</v>
      </c>
      <c r="AO313" s="253">
        <v>6</v>
      </c>
    </row>
    <row r="314" ht="14.25" customHeight="1" spans="1:41" x14ac:dyDescent="0.25">
      <c r="A314" s="247" t="s">
        <v>255</v>
      </c>
      <c r="B314" s="248">
        <v>24</v>
      </c>
      <c r="C314" s="254">
        <v>847</v>
      </c>
      <c r="D314" s="254">
        <v>846</v>
      </c>
      <c r="E314" s="254">
        <v>845</v>
      </c>
      <c r="F314" s="254">
        <v>842</v>
      </c>
      <c r="G314" s="254">
        <v>839</v>
      </c>
      <c r="H314" s="254">
        <v>835</v>
      </c>
      <c r="I314" s="254">
        <v>830</v>
      </c>
      <c r="J314" s="254">
        <v>824</v>
      </c>
      <c r="K314" s="254">
        <v>818</v>
      </c>
      <c r="L314" s="254">
        <v>810</v>
      </c>
      <c r="M314" s="254">
        <v>802</v>
      </c>
      <c r="N314" s="254">
        <v>793</v>
      </c>
      <c r="O314" s="254">
        <v>784</v>
      </c>
      <c r="P314" s="254">
        <v>774</v>
      </c>
      <c r="Q314" s="254">
        <v>763</v>
      </c>
      <c r="R314" s="254">
        <v>752</v>
      </c>
      <c r="S314" s="254">
        <v>741</v>
      </c>
      <c r="T314" s="254">
        <v>729</v>
      </c>
      <c r="U314" s="254">
        <v>717</v>
      </c>
      <c r="V314" s="254">
        <v>705</v>
      </c>
      <c r="W314" s="254">
        <v>693</v>
      </c>
      <c r="X314" s="254">
        <v>681</v>
      </c>
      <c r="Y314" s="254">
        <v>669</v>
      </c>
      <c r="Z314" s="254">
        <v>657</v>
      </c>
      <c r="AA314" s="254">
        <v>645</v>
      </c>
      <c r="AB314" s="254">
        <v>634</v>
      </c>
      <c r="AC314" s="254">
        <v>623</v>
      </c>
      <c r="AD314" s="254">
        <v>613</v>
      </c>
      <c r="AE314" s="254">
        <v>604</v>
      </c>
      <c r="AF314" s="254">
        <v>597</v>
      </c>
      <c r="AG314" s="254">
        <v>590</v>
      </c>
      <c r="AH314" s="254">
        <v>584</v>
      </c>
      <c r="AI314" s="254">
        <v>579</v>
      </c>
      <c r="AJ314" s="254">
        <v>575</v>
      </c>
      <c r="AK314" s="254">
        <v>572</v>
      </c>
      <c r="AL314" s="254">
        <v>571</v>
      </c>
      <c r="AN314" s="226" t="s">
        <v>568</v>
      </c>
      <c r="AO314" s="253">
        <v>6</v>
      </c>
    </row>
    <row r="315" ht="14.25" customHeight="1" spans="1:41" x14ac:dyDescent="0.25">
      <c r="A315" s="247" t="s">
        <v>255</v>
      </c>
      <c r="B315" s="248">
        <v>25</v>
      </c>
      <c r="C315" s="254">
        <v>849</v>
      </c>
      <c r="D315" s="254">
        <v>849</v>
      </c>
      <c r="E315" s="254">
        <v>847</v>
      </c>
      <c r="F315" s="254">
        <v>845</v>
      </c>
      <c r="G315" s="254">
        <v>842</v>
      </c>
      <c r="H315" s="254">
        <v>837</v>
      </c>
      <c r="I315" s="254">
        <v>832</v>
      </c>
      <c r="J315" s="254">
        <v>826</v>
      </c>
      <c r="K315" s="254">
        <v>819</v>
      </c>
      <c r="L315" s="254">
        <v>812</v>
      </c>
      <c r="M315" s="254">
        <v>803</v>
      </c>
      <c r="N315" s="254">
        <v>794</v>
      </c>
      <c r="O315" s="254">
        <v>784</v>
      </c>
      <c r="P315" s="254">
        <v>774</v>
      </c>
      <c r="Q315" s="254">
        <v>763</v>
      </c>
      <c r="R315" s="254">
        <v>752</v>
      </c>
      <c r="S315" s="254">
        <v>740</v>
      </c>
      <c r="T315" s="254">
        <v>728</v>
      </c>
      <c r="U315" s="254">
        <v>716</v>
      </c>
      <c r="V315" s="254">
        <v>703</v>
      </c>
      <c r="W315" s="254">
        <v>691</v>
      </c>
      <c r="X315" s="254">
        <v>678</v>
      </c>
      <c r="Y315" s="254">
        <v>666</v>
      </c>
      <c r="Z315" s="254">
        <v>653</v>
      </c>
      <c r="AA315" s="254">
        <v>641</v>
      </c>
      <c r="AB315" s="254">
        <v>630</v>
      </c>
      <c r="AC315" s="254">
        <v>619</v>
      </c>
      <c r="AD315" s="254">
        <v>608</v>
      </c>
      <c r="AE315" s="254">
        <v>599</v>
      </c>
      <c r="AF315" s="254">
        <v>591</v>
      </c>
      <c r="AG315" s="254">
        <v>584</v>
      </c>
      <c r="AH315" s="254">
        <v>578</v>
      </c>
      <c r="AI315" s="254">
        <v>572</v>
      </c>
      <c r="AJ315" s="254">
        <v>568</v>
      </c>
      <c r="AK315" s="254">
        <v>566</v>
      </c>
      <c r="AL315" s="254">
        <v>564</v>
      </c>
      <c r="AN315" s="226" t="s">
        <v>569</v>
      </c>
      <c r="AO315" s="253">
        <v>6</v>
      </c>
    </row>
    <row r="316" ht="14.25" customHeight="1" spans="1:41" x14ac:dyDescent="0.25">
      <c r="A316" s="247" t="s">
        <v>255</v>
      </c>
      <c r="B316" s="248">
        <v>26</v>
      </c>
      <c r="C316" s="254">
        <v>852</v>
      </c>
      <c r="D316" s="254">
        <v>851</v>
      </c>
      <c r="E316" s="254">
        <v>850</v>
      </c>
      <c r="F316" s="254">
        <v>847</v>
      </c>
      <c r="G316" s="254">
        <v>844</v>
      </c>
      <c r="H316" s="254">
        <v>839</v>
      </c>
      <c r="I316" s="254">
        <v>834</v>
      </c>
      <c r="J316" s="254">
        <v>828</v>
      </c>
      <c r="K316" s="254">
        <v>821</v>
      </c>
      <c r="L316" s="254">
        <v>813</v>
      </c>
      <c r="M316" s="254">
        <v>804</v>
      </c>
      <c r="N316" s="254">
        <v>795</v>
      </c>
      <c r="O316" s="254">
        <v>785</v>
      </c>
      <c r="P316" s="254">
        <v>774</v>
      </c>
      <c r="Q316" s="254">
        <v>763</v>
      </c>
      <c r="R316" s="254">
        <v>752</v>
      </c>
      <c r="S316" s="254">
        <v>739</v>
      </c>
      <c r="T316" s="254">
        <v>727</v>
      </c>
      <c r="U316" s="254">
        <v>714</v>
      </c>
      <c r="V316" s="254">
        <v>702</v>
      </c>
      <c r="W316" s="254">
        <v>689</v>
      </c>
      <c r="X316" s="254">
        <v>676</v>
      </c>
      <c r="Y316" s="254">
        <v>663</v>
      </c>
      <c r="Z316" s="254">
        <v>650</v>
      </c>
      <c r="AA316" s="254">
        <v>637</v>
      </c>
      <c r="AB316" s="254">
        <v>625</v>
      </c>
      <c r="AC316" s="254">
        <v>614</v>
      </c>
      <c r="AD316" s="254">
        <v>603</v>
      </c>
      <c r="AE316" s="254">
        <v>594</v>
      </c>
      <c r="AF316" s="254">
        <v>585</v>
      </c>
      <c r="AG316" s="254">
        <v>578</v>
      </c>
      <c r="AH316" s="254">
        <v>571</v>
      </c>
      <c r="AI316" s="254">
        <v>566</v>
      </c>
      <c r="AJ316" s="254">
        <v>562</v>
      </c>
      <c r="AK316" s="254">
        <v>559</v>
      </c>
      <c r="AL316" s="254">
        <v>557</v>
      </c>
      <c r="AN316" s="226" t="s">
        <v>570</v>
      </c>
      <c r="AO316" s="253">
        <v>1</v>
      </c>
    </row>
    <row r="317" ht="14.25" customHeight="1" spans="1:41" x14ac:dyDescent="0.25">
      <c r="A317" s="247" t="s">
        <v>255</v>
      </c>
      <c r="B317" s="248">
        <v>27</v>
      </c>
      <c r="C317" s="254">
        <v>854</v>
      </c>
      <c r="D317" s="254">
        <v>853</v>
      </c>
      <c r="E317" s="254">
        <v>852</v>
      </c>
      <c r="F317" s="254">
        <v>849</v>
      </c>
      <c r="G317" s="254">
        <v>846</v>
      </c>
      <c r="H317" s="254">
        <v>841</v>
      </c>
      <c r="I317" s="254">
        <v>836</v>
      </c>
      <c r="J317" s="254">
        <v>830</v>
      </c>
      <c r="K317" s="254">
        <v>822</v>
      </c>
      <c r="L317" s="254">
        <v>814</v>
      </c>
      <c r="M317" s="254">
        <v>805</v>
      </c>
      <c r="N317" s="254">
        <v>796</v>
      </c>
      <c r="O317" s="254">
        <v>785</v>
      </c>
      <c r="P317" s="254">
        <v>774</v>
      </c>
      <c r="Q317" s="254">
        <v>763</v>
      </c>
      <c r="R317" s="254">
        <v>751</v>
      </c>
      <c r="S317" s="254">
        <v>738</v>
      </c>
      <c r="T317" s="254">
        <v>726</v>
      </c>
      <c r="U317" s="254">
        <v>713</v>
      </c>
      <c r="V317" s="254">
        <v>700</v>
      </c>
      <c r="W317" s="254">
        <v>686</v>
      </c>
      <c r="X317" s="254">
        <v>673</v>
      </c>
      <c r="Y317" s="254">
        <v>660</v>
      </c>
      <c r="Z317" s="254">
        <v>647</v>
      </c>
      <c r="AA317" s="254">
        <v>634</v>
      </c>
      <c r="AB317" s="254">
        <v>621</v>
      </c>
      <c r="AC317" s="254">
        <v>609</v>
      </c>
      <c r="AD317" s="254">
        <v>598</v>
      </c>
      <c r="AE317" s="254">
        <v>588</v>
      </c>
      <c r="AF317" s="254">
        <v>579</v>
      </c>
      <c r="AG317" s="254">
        <v>572</v>
      </c>
      <c r="AH317" s="254">
        <v>565</v>
      </c>
      <c r="AI317" s="254">
        <v>559</v>
      </c>
      <c r="AJ317" s="254">
        <v>555</v>
      </c>
      <c r="AK317" s="254">
        <v>552</v>
      </c>
      <c r="AL317" s="254">
        <v>550</v>
      </c>
      <c r="AN317" s="226" t="s">
        <v>571</v>
      </c>
      <c r="AO317" s="253">
        <v>1</v>
      </c>
    </row>
    <row r="318" ht="14.25" customHeight="1" spans="1:41" x14ac:dyDescent="0.25">
      <c r="A318" s="247" t="s">
        <v>255</v>
      </c>
      <c r="B318" s="248">
        <v>28</v>
      </c>
      <c r="C318" s="254">
        <v>856</v>
      </c>
      <c r="D318" s="254">
        <v>855</v>
      </c>
      <c r="E318" s="254">
        <v>854</v>
      </c>
      <c r="F318" s="254">
        <v>851</v>
      </c>
      <c r="G318" s="254">
        <v>848</v>
      </c>
      <c r="H318" s="254">
        <v>843</v>
      </c>
      <c r="I318" s="254">
        <v>837</v>
      </c>
      <c r="J318" s="254">
        <v>831</v>
      </c>
      <c r="K318" s="254">
        <v>823</v>
      </c>
      <c r="L318" s="254">
        <v>815</v>
      </c>
      <c r="M318" s="254">
        <v>806</v>
      </c>
      <c r="N318" s="254">
        <v>796</v>
      </c>
      <c r="O318" s="254">
        <v>785</v>
      </c>
      <c r="P318" s="254">
        <v>774</v>
      </c>
      <c r="Q318" s="254">
        <v>763</v>
      </c>
      <c r="R318" s="254">
        <v>750</v>
      </c>
      <c r="S318" s="254">
        <v>738</v>
      </c>
      <c r="T318" s="254">
        <v>725</v>
      </c>
      <c r="U318" s="254">
        <v>711</v>
      </c>
      <c r="V318" s="254">
        <v>698</v>
      </c>
      <c r="W318" s="254">
        <v>684</v>
      </c>
      <c r="X318" s="254">
        <v>670</v>
      </c>
      <c r="Y318" s="254">
        <v>657</v>
      </c>
      <c r="Z318" s="254">
        <v>643</v>
      </c>
      <c r="AA318" s="254">
        <v>630</v>
      </c>
      <c r="AB318" s="254">
        <v>617</v>
      </c>
      <c r="AC318" s="254">
        <v>605</v>
      </c>
      <c r="AD318" s="254">
        <v>593</v>
      </c>
      <c r="AE318" s="254">
        <v>583</v>
      </c>
      <c r="AF318" s="254">
        <v>574</v>
      </c>
      <c r="AG318" s="254">
        <v>566</v>
      </c>
      <c r="AH318" s="254">
        <v>559</v>
      </c>
      <c r="AI318" s="254">
        <v>553</v>
      </c>
      <c r="AJ318" s="254">
        <v>549</v>
      </c>
      <c r="AK318" s="254">
        <v>545</v>
      </c>
      <c r="AL318" s="254">
        <v>544</v>
      </c>
      <c r="AN318" s="226" t="s">
        <v>571</v>
      </c>
      <c r="AO318" s="253" t="s">
        <v>253</v>
      </c>
    </row>
    <row r="319" ht="14.25" customHeight="1" spans="1:41" x14ac:dyDescent="0.25">
      <c r="A319" s="247" t="s">
        <v>255</v>
      </c>
      <c r="B319" s="248">
        <v>29</v>
      </c>
      <c r="C319" s="254">
        <v>858</v>
      </c>
      <c r="D319" s="254">
        <v>857</v>
      </c>
      <c r="E319" s="254">
        <v>856</v>
      </c>
      <c r="F319" s="254">
        <v>853</v>
      </c>
      <c r="G319" s="254">
        <v>849</v>
      </c>
      <c r="H319" s="254">
        <v>845</v>
      </c>
      <c r="I319" s="254">
        <v>839</v>
      </c>
      <c r="J319" s="254">
        <v>832</v>
      </c>
      <c r="K319" s="254">
        <v>825</v>
      </c>
      <c r="L319" s="254">
        <v>816</v>
      </c>
      <c r="M319" s="254">
        <v>807</v>
      </c>
      <c r="N319" s="254">
        <v>797</v>
      </c>
      <c r="O319" s="254">
        <v>786</v>
      </c>
      <c r="P319" s="254">
        <v>774</v>
      </c>
      <c r="Q319" s="254">
        <v>762</v>
      </c>
      <c r="R319" s="254">
        <v>750</v>
      </c>
      <c r="S319" s="254">
        <v>737</v>
      </c>
      <c r="T319" s="254">
        <v>723</v>
      </c>
      <c r="U319" s="254">
        <v>710</v>
      </c>
      <c r="V319" s="254">
        <v>696</v>
      </c>
      <c r="W319" s="254">
        <v>682</v>
      </c>
      <c r="X319" s="254">
        <v>668</v>
      </c>
      <c r="Y319" s="254">
        <v>654</v>
      </c>
      <c r="Z319" s="254">
        <v>640</v>
      </c>
      <c r="AA319" s="254">
        <v>626</v>
      </c>
      <c r="AB319" s="254">
        <v>613</v>
      </c>
      <c r="AC319" s="254">
        <v>600</v>
      </c>
      <c r="AD319" s="254">
        <v>588</v>
      </c>
      <c r="AE319" s="254">
        <v>578</v>
      </c>
      <c r="AF319" s="254">
        <v>568</v>
      </c>
      <c r="AG319" s="254">
        <v>560</v>
      </c>
      <c r="AH319" s="254">
        <v>553</v>
      </c>
      <c r="AI319" s="254">
        <v>547</v>
      </c>
      <c r="AJ319" s="254">
        <v>542</v>
      </c>
      <c r="AK319" s="254">
        <v>539</v>
      </c>
      <c r="AL319" s="254">
        <v>537</v>
      </c>
      <c r="AN319" s="226" t="s">
        <v>572</v>
      </c>
      <c r="AO319" s="253">
        <v>1</v>
      </c>
    </row>
    <row r="320" ht="14.25" customHeight="1" spans="1:41" x14ac:dyDescent="0.25">
      <c r="A320" s="247" t="s">
        <v>255</v>
      </c>
      <c r="B320" s="248">
        <v>30</v>
      </c>
      <c r="C320" s="254">
        <v>859</v>
      </c>
      <c r="D320" s="254">
        <v>859</v>
      </c>
      <c r="E320" s="254">
        <v>857</v>
      </c>
      <c r="F320" s="254">
        <v>855</v>
      </c>
      <c r="G320" s="254">
        <v>851</v>
      </c>
      <c r="H320" s="254">
        <v>846</v>
      </c>
      <c r="I320" s="254">
        <v>840</v>
      </c>
      <c r="J320" s="254">
        <v>833</v>
      </c>
      <c r="K320" s="254">
        <v>825</v>
      </c>
      <c r="L320" s="254">
        <v>817</v>
      </c>
      <c r="M320" s="254">
        <v>807</v>
      </c>
      <c r="N320" s="254">
        <v>797</v>
      </c>
      <c r="O320" s="254">
        <v>786</v>
      </c>
      <c r="P320" s="254">
        <v>774</v>
      </c>
      <c r="Q320" s="254">
        <v>762</v>
      </c>
      <c r="R320" s="254">
        <v>749</v>
      </c>
      <c r="S320" s="254">
        <v>735</v>
      </c>
      <c r="T320" s="254">
        <v>722</v>
      </c>
      <c r="U320" s="254">
        <v>708</v>
      </c>
      <c r="V320" s="254">
        <v>694</v>
      </c>
      <c r="W320" s="254">
        <v>679</v>
      </c>
      <c r="X320" s="254">
        <v>665</v>
      </c>
      <c r="Y320" s="254">
        <v>650</v>
      </c>
      <c r="Z320" s="254">
        <v>636</v>
      </c>
      <c r="AA320" s="254">
        <v>622</v>
      </c>
      <c r="AB320" s="254">
        <v>609</v>
      </c>
      <c r="AC320" s="254">
        <v>596</v>
      </c>
      <c r="AD320" s="254">
        <v>584</v>
      </c>
      <c r="AE320" s="254">
        <v>572</v>
      </c>
      <c r="AF320" s="254">
        <v>563</v>
      </c>
      <c r="AG320" s="254">
        <v>554</v>
      </c>
      <c r="AH320" s="254">
        <v>546</v>
      </c>
      <c r="AI320" s="254">
        <v>540</v>
      </c>
      <c r="AJ320" s="254">
        <v>536</v>
      </c>
      <c r="AK320" s="254">
        <v>533</v>
      </c>
      <c r="AL320" s="254">
        <v>530</v>
      </c>
      <c r="AN320" s="226" t="s">
        <v>573</v>
      </c>
      <c r="AO320" s="253">
        <v>3</v>
      </c>
    </row>
    <row r="321" ht="14.25" customHeight="1" spans="1:41" x14ac:dyDescent="0.25">
      <c r="A321" s="247" t="s">
        <v>255</v>
      </c>
      <c r="B321" s="248">
        <v>31</v>
      </c>
      <c r="C321" s="254">
        <v>861</v>
      </c>
      <c r="D321" s="254">
        <v>860</v>
      </c>
      <c r="E321" s="254">
        <v>859</v>
      </c>
      <c r="F321" s="254">
        <v>856</v>
      </c>
      <c r="G321" s="254">
        <v>852</v>
      </c>
      <c r="H321" s="254">
        <v>847</v>
      </c>
      <c r="I321" s="254">
        <v>841</v>
      </c>
      <c r="J321" s="254">
        <v>834</v>
      </c>
      <c r="K321" s="254">
        <v>826</v>
      </c>
      <c r="L321" s="254">
        <v>817</v>
      </c>
      <c r="M321" s="254">
        <v>807</v>
      </c>
      <c r="N321" s="254">
        <v>797</v>
      </c>
      <c r="O321" s="254">
        <v>786</v>
      </c>
      <c r="P321" s="254">
        <v>774</v>
      </c>
      <c r="Q321" s="254">
        <v>761</v>
      </c>
      <c r="R321" s="254">
        <v>748</v>
      </c>
      <c r="S321" s="254">
        <v>734</v>
      </c>
      <c r="T321" s="254">
        <v>720</v>
      </c>
      <c r="U321" s="254">
        <v>706</v>
      </c>
      <c r="V321" s="254">
        <v>691</v>
      </c>
      <c r="W321" s="254">
        <v>677</v>
      </c>
      <c r="X321" s="254">
        <v>662</v>
      </c>
      <c r="Y321" s="254">
        <v>647</v>
      </c>
      <c r="Z321" s="254">
        <v>633</v>
      </c>
      <c r="AA321" s="254">
        <v>619</v>
      </c>
      <c r="AB321" s="254">
        <v>605</v>
      </c>
      <c r="AC321" s="254">
        <v>591</v>
      </c>
      <c r="AD321" s="254">
        <v>579</v>
      </c>
      <c r="AE321" s="254">
        <v>567</v>
      </c>
      <c r="AF321" s="254">
        <v>557</v>
      </c>
      <c r="AG321" s="254">
        <v>548</v>
      </c>
      <c r="AH321" s="254">
        <v>540</v>
      </c>
      <c r="AI321" s="254">
        <v>534</v>
      </c>
      <c r="AJ321" s="254">
        <v>529</v>
      </c>
      <c r="AK321" s="254">
        <v>526</v>
      </c>
      <c r="AL321" s="254">
        <v>523</v>
      </c>
      <c r="AN321" s="226" t="s">
        <v>574</v>
      </c>
      <c r="AO321" s="253" t="s">
        <v>253</v>
      </c>
    </row>
    <row r="322" ht="14.25" customHeight="1" spans="1:41" x14ac:dyDescent="0.25">
      <c r="A322" s="247" t="s">
        <v>255</v>
      </c>
      <c r="B322" s="248">
        <v>32</v>
      </c>
      <c r="C322" s="254">
        <v>862</v>
      </c>
      <c r="D322" s="254">
        <v>862</v>
      </c>
      <c r="E322" s="254">
        <v>860</v>
      </c>
      <c r="F322" s="254">
        <v>857</v>
      </c>
      <c r="G322" s="254">
        <v>853</v>
      </c>
      <c r="H322" s="254">
        <v>848</v>
      </c>
      <c r="I322" s="254">
        <v>842</v>
      </c>
      <c r="J322" s="254">
        <v>835</v>
      </c>
      <c r="K322" s="254">
        <v>827</v>
      </c>
      <c r="L322" s="254">
        <v>818</v>
      </c>
      <c r="M322" s="254">
        <v>808</v>
      </c>
      <c r="N322" s="254">
        <v>797</v>
      </c>
      <c r="O322" s="254">
        <v>785</v>
      </c>
      <c r="P322" s="254">
        <v>773</v>
      </c>
      <c r="Q322" s="254">
        <v>760</v>
      </c>
      <c r="R322" s="254">
        <v>747</v>
      </c>
      <c r="S322" s="254">
        <v>733</v>
      </c>
      <c r="T322" s="254">
        <v>719</v>
      </c>
      <c r="U322" s="254">
        <v>704</v>
      </c>
      <c r="V322" s="254">
        <v>689</v>
      </c>
      <c r="W322" s="254">
        <v>674</v>
      </c>
      <c r="X322" s="254">
        <v>659</v>
      </c>
      <c r="Y322" s="254">
        <v>644</v>
      </c>
      <c r="Z322" s="254">
        <v>629</v>
      </c>
      <c r="AA322" s="254">
        <v>615</v>
      </c>
      <c r="AB322" s="254">
        <v>600</v>
      </c>
      <c r="AC322" s="254">
        <v>587</v>
      </c>
      <c r="AD322" s="254">
        <v>574</v>
      </c>
      <c r="AE322" s="254">
        <v>562</v>
      </c>
      <c r="AF322" s="254">
        <v>551</v>
      </c>
      <c r="AG322" s="254">
        <v>542</v>
      </c>
      <c r="AH322" s="254">
        <v>534</v>
      </c>
      <c r="AI322" s="254">
        <v>528</v>
      </c>
      <c r="AJ322" s="254">
        <v>523</v>
      </c>
      <c r="AK322" s="254">
        <v>519</v>
      </c>
      <c r="AL322" s="254">
        <v>516</v>
      </c>
      <c r="AN322" s="226" t="s">
        <v>575</v>
      </c>
      <c r="AO322" s="253">
        <v>3</v>
      </c>
    </row>
    <row r="323" ht="14.25" customHeight="1" spans="1:41" x14ac:dyDescent="0.25">
      <c r="A323" s="247" t="s">
        <v>255</v>
      </c>
      <c r="B323" s="248">
        <v>33</v>
      </c>
      <c r="C323" s="254">
        <v>863</v>
      </c>
      <c r="D323" s="254">
        <v>863</v>
      </c>
      <c r="E323" s="254">
        <v>861</v>
      </c>
      <c r="F323" s="254">
        <v>858</v>
      </c>
      <c r="G323" s="254">
        <v>854</v>
      </c>
      <c r="H323" s="254">
        <v>849</v>
      </c>
      <c r="I323" s="254">
        <v>843</v>
      </c>
      <c r="J323" s="254">
        <v>835</v>
      </c>
      <c r="K323" s="254">
        <v>827</v>
      </c>
      <c r="L323" s="254">
        <v>818</v>
      </c>
      <c r="M323" s="254">
        <v>808</v>
      </c>
      <c r="N323" s="254">
        <v>797</v>
      </c>
      <c r="O323" s="254">
        <v>785</v>
      </c>
      <c r="P323" s="254">
        <v>772</v>
      </c>
      <c r="Q323" s="254">
        <v>759</v>
      </c>
      <c r="R323" s="254">
        <v>746</v>
      </c>
      <c r="S323" s="254">
        <v>731</v>
      </c>
      <c r="T323" s="254">
        <v>717</v>
      </c>
      <c r="U323" s="254">
        <v>702</v>
      </c>
      <c r="V323" s="254">
        <v>687</v>
      </c>
      <c r="W323" s="254">
        <v>672</v>
      </c>
      <c r="X323" s="254">
        <v>656</v>
      </c>
      <c r="Y323" s="254">
        <v>641</v>
      </c>
      <c r="Z323" s="254">
        <v>626</v>
      </c>
      <c r="AA323" s="254">
        <v>611</v>
      </c>
      <c r="AB323" s="254">
        <v>596</v>
      </c>
      <c r="AC323" s="254">
        <v>582</v>
      </c>
      <c r="AD323" s="254">
        <v>569</v>
      </c>
      <c r="AE323" s="254">
        <v>557</v>
      </c>
      <c r="AF323" s="254">
        <v>546</v>
      </c>
      <c r="AG323" s="254">
        <v>536</v>
      </c>
      <c r="AH323" s="254">
        <v>528</v>
      </c>
      <c r="AI323" s="254">
        <v>521</v>
      </c>
      <c r="AJ323" s="254">
        <v>516</v>
      </c>
      <c r="AK323" s="254">
        <v>512</v>
      </c>
      <c r="AL323" s="254">
        <v>510</v>
      </c>
      <c r="AN323" s="226" t="s">
        <v>576</v>
      </c>
      <c r="AO323" s="253">
        <v>3</v>
      </c>
    </row>
    <row r="324" ht="14.25" customHeight="1" spans="1:41" x14ac:dyDescent="0.25">
      <c r="A324" s="247" t="s">
        <v>255</v>
      </c>
      <c r="B324" s="248">
        <v>34</v>
      </c>
      <c r="C324" s="254">
        <v>864</v>
      </c>
      <c r="D324" s="254">
        <v>864</v>
      </c>
      <c r="E324" s="254">
        <v>862</v>
      </c>
      <c r="F324" s="254">
        <v>859</v>
      </c>
      <c r="G324" s="254">
        <v>855</v>
      </c>
      <c r="H324" s="254">
        <v>850</v>
      </c>
      <c r="I324" s="254">
        <v>843</v>
      </c>
      <c r="J324" s="254">
        <v>836</v>
      </c>
      <c r="K324" s="254">
        <v>827</v>
      </c>
      <c r="L324" s="254">
        <v>818</v>
      </c>
      <c r="M324" s="254">
        <v>808</v>
      </c>
      <c r="N324" s="254">
        <v>796</v>
      </c>
      <c r="O324" s="254">
        <v>784</v>
      </c>
      <c r="P324" s="254">
        <v>772</v>
      </c>
      <c r="Q324" s="254">
        <v>758</v>
      </c>
      <c r="R324" s="254">
        <v>744</v>
      </c>
      <c r="S324" s="254">
        <v>730</v>
      </c>
      <c r="T324" s="254">
        <v>715</v>
      </c>
      <c r="U324" s="254">
        <v>700</v>
      </c>
      <c r="V324" s="254">
        <v>684</v>
      </c>
      <c r="W324" s="254">
        <v>669</v>
      </c>
      <c r="X324" s="254">
        <v>653</v>
      </c>
      <c r="Y324" s="254">
        <v>638</v>
      </c>
      <c r="Z324" s="254">
        <v>622</v>
      </c>
      <c r="AA324" s="254">
        <v>607</v>
      </c>
      <c r="AB324" s="254">
        <v>592</v>
      </c>
      <c r="AC324" s="254">
        <v>578</v>
      </c>
      <c r="AD324" s="254">
        <v>564</v>
      </c>
      <c r="AE324" s="254">
        <v>551</v>
      </c>
      <c r="AF324" s="254">
        <v>540</v>
      </c>
      <c r="AG324" s="254">
        <v>530</v>
      </c>
      <c r="AH324" s="254">
        <v>522</v>
      </c>
      <c r="AI324" s="254">
        <v>515</v>
      </c>
      <c r="AJ324" s="254">
        <v>510</v>
      </c>
      <c r="AK324" s="254">
        <v>506</v>
      </c>
      <c r="AL324" s="254">
        <v>503</v>
      </c>
      <c r="AN324" s="226" t="s">
        <v>577</v>
      </c>
      <c r="AO324" s="253">
        <v>3</v>
      </c>
    </row>
    <row r="325" ht="14.25" customHeight="1" spans="1:41" x14ac:dyDescent="0.25">
      <c r="A325" s="247" t="s">
        <v>255</v>
      </c>
      <c r="B325" s="248">
        <v>35</v>
      </c>
      <c r="C325" s="254">
        <v>865</v>
      </c>
      <c r="D325" s="254">
        <v>864</v>
      </c>
      <c r="E325" s="254">
        <v>863</v>
      </c>
      <c r="F325" s="254">
        <v>860</v>
      </c>
      <c r="G325" s="254">
        <v>855</v>
      </c>
      <c r="H325" s="254">
        <v>850</v>
      </c>
      <c r="I325" s="254">
        <v>844</v>
      </c>
      <c r="J325" s="254">
        <v>836</v>
      </c>
      <c r="K325" s="254">
        <v>827</v>
      </c>
      <c r="L325" s="254">
        <v>818</v>
      </c>
      <c r="M325" s="254">
        <v>807</v>
      </c>
      <c r="N325" s="254">
        <v>796</v>
      </c>
      <c r="O325" s="254">
        <v>784</v>
      </c>
      <c r="P325" s="254">
        <v>771</v>
      </c>
      <c r="Q325" s="254">
        <v>757</v>
      </c>
      <c r="R325" s="254">
        <v>743</v>
      </c>
      <c r="S325" s="254">
        <v>728</v>
      </c>
      <c r="T325" s="254">
        <v>713</v>
      </c>
      <c r="U325" s="254">
        <v>698</v>
      </c>
      <c r="V325" s="254">
        <v>682</v>
      </c>
      <c r="W325" s="254">
        <v>666</v>
      </c>
      <c r="X325" s="254">
        <v>650</v>
      </c>
      <c r="Y325" s="254">
        <v>634</v>
      </c>
      <c r="Z325" s="254">
        <v>619</v>
      </c>
      <c r="AA325" s="254">
        <v>603</v>
      </c>
      <c r="AB325" s="254">
        <v>588</v>
      </c>
      <c r="AC325" s="254">
        <v>573</v>
      </c>
      <c r="AD325" s="254">
        <v>559</v>
      </c>
      <c r="AE325" s="254">
        <v>546</v>
      </c>
      <c r="AF325" s="254">
        <v>535</v>
      </c>
      <c r="AG325" s="254">
        <v>524</v>
      </c>
      <c r="AH325" s="254">
        <v>516</v>
      </c>
      <c r="AI325" s="254">
        <v>509</v>
      </c>
      <c r="AJ325" s="254">
        <v>503</v>
      </c>
      <c r="AK325" s="254">
        <v>499</v>
      </c>
      <c r="AL325" s="254">
        <v>497</v>
      </c>
      <c r="AN325" s="226" t="s">
        <v>578</v>
      </c>
      <c r="AO325" s="253">
        <v>3</v>
      </c>
    </row>
    <row r="326" ht="14.25" customHeight="1" spans="1:41" x14ac:dyDescent="0.25">
      <c r="A326" s="247" t="s">
        <v>255</v>
      </c>
      <c r="B326" s="248">
        <v>36</v>
      </c>
      <c r="C326" s="254">
        <v>865</v>
      </c>
      <c r="D326" s="254">
        <v>865</v>
      </c>
      <c r="E326" s="254">
        <v>863</v>
      </c>
      <c r="F326" s="254">
        <v>860</v>
      </c>
      <c r="G326" s="254">
        <v>856</v>
      </c>
      <c r="H326" s="254">
        <v>850</v>
      </c>
      <c r="I326" s="254">
        <v>844</v>
      </c>
      <c r="J326" s="254">
        <v>836</v>
      </c>
      <c r="K326" s="254">
        <v>827</v>
      </c>
      <c r="L326" s="254">
        <v>818</v>
      </c>
      <c r="M326" s="254">
        <v>807</v>
      </c>
      <c r="N326" s="254">
        <v>795</v>
      </c>
      <c r="O326" s="254">
        <v>783</v>
      </c>
      <c r="P326" s="254">
        <v>770</v>
      </c>
      <c r="Q326" s="254">
        <v>756</v>
      </c>
      <c r="R326" s="254">
        <v>741</v>
      </c>
      <c r="S326" s="254">
        <v>726</v>
      </c>
      <c r="T326" s="254">
        <v>711</v>
      </c>
      <c r="U326" s="254">
        <v>695</v>
      </c>
      <c r="V326" s="254">
        <v>680</v>
      </c>
      <c r="W326" s="254">
        <v>663</v>
      </c>
      <c r="X326" s="254">
        <v>647</v>
      </c>
      <c r="Y326" s="254">
        <v>631</v>
      </c>
      <c r="Z326" s="254">
        <v>615</v>
      </c>
      <c r="AA326" s="254">
        <v>599</v>
      </c>
      <c r="AB326" s="254">
        <v>584</v>
      </c>
      <c r="AC326" s="254">
        <v>569</v>
      </c>
      <c r="AD326" s="254">
        <v>555</v>
      </c>
      <c r="AE326" s="254">
        <v>541</v>
      </c>
      <c r="AF326" s="254">
        <v>529</v>
      </c>
      <c r="AG326" s="254">
        <v>519</v>
      </c>
      <c r="AH326" s="254">
        <v>510</v>
      </c>
      <c r="AI326" s="254">
        <v>502</v>
      </c>
      <c r="AJ326" s="254">
        <v>497</v>
      </c>
      <c r="AK326" s="254">
        <v>493</v>
      </c>
      <c r="AL326" s="254">
        <v>490</v>
      </c>
      <c r="AN326" s="226" t="s">
        <v>579</v>
      </c>
      <c r="AO326" s="253">
        <v>3</v>
      </c>
    </row>
    <row r="327" ht="14.25" customHeight="1" spans="1:41" x14ac:dyDescent="0.25">
      <c r="A327" s="247" t="s">
        <v>255</v>
      </c>
      <c r="B327" s="248">
        <v>37</v>
      </c>
      <c r="C327" s="254">
        <v>866</v>
      </c>
      <c r="D327" s="254">
        <v>865</v>
      </c>
      <c r="E327" s="254">
        <v>863</v>
      </c>
      <c r="F327" s="254">
        <v>860</v>
      </c>
      <c r="G327" s="254">
        <v>856</v>
      </c>
      <c r="H327" s="254">
        <v>850</v>
      </c>
      <c r="I327" s="254">
        <v>844</v>
      </c>
      <c r="J327" s="254">
        <v>836</v>
      </c>
      <c r="K327" s="254">
        <v>827</v>
      </c>
      <c r="L327" s="254">
        <v>817</v>
      </c>
      <c r="M327" s="254">
        <v>806</v>
      </c>
      <c r="N327" s="254">
        <v>794</v>
      </c>
      <c r="O327" s="254">
        <v>782</v>
      </c>
      <c r="P327" s="254">
        <v>768</v>
      </c>
      <c r="Q327" s="254">
        <v>754</v>
      </c>
      <c r="R327" s="254">
        <v>740</v>
      </c>
      <c r="S327" s="254">
        <v>725</v>
      </c>
      <c r="T327" s="254">
        <v>709</v>
      </c>
      <c r="U327" s="254">
        <v>693</v>
      </c>
      <c r="V327" s="254">
        <v>677</v>
      </c>
      <c r="W327" s="254">
        <v>660</v>
      </c>
      <c r="X327" s="254">
        <v>644</v>
      </c>
      <c r="Y327" s="254">
        <v>627</v>
      </c>
      <c r="Z327" s="254">
        <v>611</v>
      </c>
      <c r="AA327" s="254">
        <v>595</v>
      </c>
      <c r="AB327" s="254">
        <v>580</v>
      </c>
      <c r="AC327" s="254">
        <v>564</v>
      </c>
      <c r="AD327" s="254">
        <v>550</v>
      </c>
      <c r="AE327" s="254">
        <v>536</v>
      </c>
      <c r="AF327" s="254">
        <v>524</v>
      </c>
      <c r="AG327" s="254">
        <v>513</v>
      </c>
      <c r="AH327" s="254">
        <v>504</v>
      </c>
      <c r="AI327" s="254">
        <v>496</v>
      </c>
      <c r="AJ327" s="254">
        <v>490</v>
      </c>
      <c r="AK327" s="254">
        <v>486</v>
      </c>
      <c r="AL327" s="254">
        <v>484</v>
      </c>
      <c r="AN327" s="226" t="s">
        <v>580</v>
      </c>
      <c r="AO327" s="253">
        <v>3</v>
      </c>
    </row>
    <row r="328" ht="14.25" customHeight="1" spans="1:41" x14ac:dyDescent="0.25">
      <c r="A328" s="247" t="s">
        <v>255</v>
      </c>
      <c r="B328" s="248">
        <v>38</v>
      </c>
      <c r="C328" s="254">
        <v>866</v>
      </c>
      <c r="D328" s="254">
        <v>865</v>
      </c>
      <c r="E328" s="254">
        <v>863</v>
      </c>
      <c r="F328" s="254">
        <v>860</v>
      </c>
      <c r="G328" s="254">
        <v>856</v>
      </c>
      <c r="H328" s="254">
        <v>850</v>
      </c>
      <c r="I328" s="254">
        <v>844</v>
      </c>
      <c r="J328" s="254">
        <v>836</v>
      </c>
      <c r="K328" s="254">
        <v>827</v>
      </c>
      <c r="L328" s="254">
        <v>817</v>
      </c>
      <c r="M328" s="254">
        <v>805</v>
      </c>
      <c r="N328" s="254">
        <v>793</v>
      </c>
      <c r="O328" s="254">
        <v>781</v>
      </c>
      <c r="P328" s="254">
        <v>767</v>
      </c>
      <c r="Q328" s="254">
        <v>753</v>
      </c>
      <c r="R328" s="254">
        <v>738</v>
      </c>
      <c r="S328" s="254">
        <v>723</v>
      </c>
      <c r="T328" s="254">
        <v>707</v>
      </c>
      <c r="U328" s="254">
        <v>691</v>
      </c>
      <c r="V328" s="254">
        <v>674</v>
      </c>
      <c r="W328" s="254">
        <v>657</v>
      </c>
      <c r="X328" s="254">
        <v>641</v>
      </c>
      <c r="Y328" s="254">
        <v>624</v>
      </c>
      <c r="Z328" s="254">
        <v>608</v>
      </c>
      <c r="AA328" s="254">
        <v>591</v>
      </c>
      <c r="AB328" s="254">
        <v>575</v>
      </c>
      <c r="AC328" s="254">
        <v>560</v>
      </c>
      <c r="AD328" s="254">
        <v>545</v>
      </c>
      <c r="AE328" s="254">
        <v>531</v>
      </c>
      <c r="AF328" s="254">
        <v>518</v>
      </c>
      <c r="AG328" s="254">
        <v>507</v>
      </c>
      <c r="AH328" s="254">
        <v>498</v>
      </c>
      <c r="AI328" s="254">
        <v>490</v>
      </c>
      <c r="AJ328" s="254">
        <v>484</v>
      </c>
      <c r="AK328" s="254">
        <v>480</v>
      </c>
      <c r="AL328" s="254">
        <v>477</v>
      </c>
      <c r="AN328" s="226" t="s">
        <v>581</v>
      </c>
      <c r="AO328" s="253" t="s">
        <v>291</v>
      </c>
    </row>
    <row r="329" ht="14.25" customHeight="1" spans="1:41" x14ac:dyDescent="0.25">
      <c r="A329" s="247" t="s">
        <v>255</v>
      </c>
      <c r="B329" s="248">
        <v>39</v>
      </c>
      <c r="C329" s="254">
        <v>866</v>
      </c>
      <c r="D329" s="254">
        <v>865</v>
      </c>
      <c r="E329" s="254">
        <v>863</v>
      </c>
      <c r="F329" s="254">
        <v>860</v>
      </c>
      <c r="G329" s="254">
        <v>856</v>
      </c>
      <c r="H329" s="254">
        <v>850</v>
      </c>
      <c r="I329" s="254">
        <v>843</v>
      </c>
      <c r="J329" s="254">
        <v>835</v>
      </c>
      <c r="K329" s="254">
        <v>826</v>
      </c>
      <c r="L329" s="254">
        <v>816</v>
      </c>
      <c r="M329" s="254">
        <v>805</v>
      </c>
      <c r="N329" s="254">
        <v>792</v>
      </c>
      <c r="O329" s="254">
        <v>779</v>
      </c>
      <c r="P329" s="254">
        <v>766</v>
      </c>
      <c r="Q329" s="254">
        <v>751</v>
      </c>
      <c r="R329" s="254">
        <v>736</v>
      </c>
      <c r="S329" s="254">
        <v>720</v>
      </c>
      <c r="T329" s="254">
        <v>704</v>
      </c>
      <c r="U329" s="254">
        <v>688</v>
      </c>
      <c r="V329" s="254">
        <v>671</v>
      </c>
      <c r="W329" s="254">
        <v>654</v>
      </c>
      <c r="X329" s="254">
        <v>638</v>
      </c>
      <c r="Y329" s="254">
        <v>621</v>
      </c>
      <c r="Z329" s="254">
        <v>604</v>
      </c>
      <c r="AA329" s="254">
        <v>587</v>
      </c>
      <c r="AB329" s="254">
        <v>571</v>
      </c>
      <c r="AC329" s="254">
        <v>555</v>
      </c>
      <c r="AD329" s="254">
        <v>540</v>
      </c>
      <c r="AE329" s="254">
        <v>526</v>
      </c>
      <c r="AF329" s="254">
        <v>513</v>
      </c>
      <c r="AG329" s="254">
        <v>501</v>
      </c>
      <c r="AH329" s="254">
        <v>492</v>
      </c>
      <c r="AI329" s="254">
        <v>484</v>
      </c>
      <c r="AJ329" s="254">
        <v>477</v>
      </c>
      <c r="AK329" s="254">
        <v>473</v>
      </c>
      <c r="AL329" s="254">
        <v>471</v>
      </c>
      <c r="AN329" s="226" t="s">
        <v>582</v>
      </c>
      <c r="AO329" s="253">
        <v>10</v>
      </c>
    </row>
    <row r="330" ht="14.25" customHeight="1" spans="1:41" x14ac:dyDescent="0.25">
      <c r="A330" s="247" t="s">
        <v>255</v>
      </c>
      <c r="B330" s="248">
        <v>40</v>
      </c>
      <c r="C330" s="254">
        <v>866</v>
      </c>
      <c r="D330" s="254">
        <v>865</v>
      </c>
      <c r="E330" s="254">
        <v>863</v>
      </c>
      <c r="F330" s="254">
        <v>860</v>
      </c>
      <c r="G330" s="254">
        <v>855</v>
      </c>
      <c r="H330" s="254">
        <v>850</v>
      </c>
      <c r="I330" s="254">
        <v>843</v>
      </c>
      <c r="J330" s="254">
        <v>835</v>
      </c>
      <c r="K330" s="254">
        <v>825</v>
      </c>
      <c r="L330" s="254">
        <v>815</v>
      </c>
      <c r="M330" s="254">
        <v>803</v>
      </c>
      <c r="N330" s="254">
        <v>791</v>
      </c>
      <c r="O330" s="254">
        <v>778</v>
      </c>
      <c r="P330" s="254">
        <v>764</v>
      </c>
      <c r="Q330" s="254">
        <v>749</v>
      </c>
      <c r="R330" s="254">
        <v>734</v>
      </c>
      <c r="S330" s="254">
        <v>718</v>
      </c>
      <c r="T330" s="254">
        <v>702</v>
      </c>
      <c r="U330" s="254">
        <v>685</v>
      </c>
      <c r="V330" s="254">
        <v>668</v>
      </c>
      <c r="W330" s="254">
        <v>651</v>
      </c>
      <c r="X330" s="254">
        <v>634</v>
      </c>
      <c r="Y330" s="254">
        <v>617</v>
      </c>
      <c r="Z330" s="254">
        <v>600</v>
      </c>
      <c r="AA330" s="254">
        <v>583</v>
      </c>
      <c r="AB330" s="254">
        <v>567</v>
      </c>
      <c r="AC330" s="254">
        <v>551</v>
      </c>
      <c r="AD330" s="254">
        <v>536</v>
      </c>
      <c r="AE330" s="254">
        <v>521</v>
      </c>
      <c r="AF330" s="254">
        <v>508</v>
      </c>
      <c r="AG330" s="254">
        <v>496</v>
      </c>
      <c r="AH330" s="254">
        <v>486</v>
      </c>
      <c r="AI330" s="254">
        <v>478</v>
      </c>
      <c r="AJ330" s="254">
        <v>471</v>
      </c>
      <c r="AK330" s="254">
        <v>467</v>
      </c>
      <c r="AL330" s="254">
        <v>465</v>
      </c>
      <c r="AN330" s="226" t="s">
        <v>583</v>
      </c>
      <c r="AO330" s="253">
        <v>10</v>
      </c>
    </row>
    <row r="331" ht="14.25" customHeight="1" spans="1:41" x14ac:dyDescent="0.25">
      <c r="A331" s="247" t="s">
        <v>272</v>
      </c>
      <c r="B331" s="248">
        <v>0</v>
      </c>
      <c r="C331" s="254">
        <v>779.47</v>
      </c>
      <c r="D331" s="254">
        <v>779.47</v>
      </c>
      <c r="E331" s="254">
        <v>779.47</v>
      </c>
      <c r="F331" s="254">
        <v>779.47</v>
      </c>
      <c r="G331" s="254">
        <v>779.47</v>
      </c>
      <c r="H331" s="254">
        <v>779.47</v>
      </c>
      <c r="I331" s="254">
        <v>779.47</v>
      </c>
      <c r="J331" s="254">
        <v>779.47</v>
      </c>
      <c r="K331" s="254">
        <v>779.47</v>
      </c>
      <c r="L331" s="254">
        <v>779.47</v>
      </c>
      <c r="M331" s="254">
        <v>779.47</v>
      </c>
      <c r="N331" s="254">
        <v>779.47</v>
      </c>
      <c r="O331" s="254">
        <v>779.47</v>
      </c>
      <c r="P331" s="254">
        <v>779.47</v>
      </c>
      <c r="Q331" s="254">
        <v>779.47</v>
      </c>
      <c r="R331" s="254">
        <v>779.47</v>
      </c>
      <c r="S331" s="254">
        <v>779.47</v>
      </c>
      <c r="T331" s="254">
        <v>779.47</v>
      </c>
      <c r="U331" s="254">
        <v>779.47</v>
      </c>
      <c r="V331" s="254">
        <v>779.47</v>
      </c>
      <c r="W331" s="254">
        <v>779.47</v>
      </c>
      <c r="X331" s="254">
        <v>779.47</v>
      </c>
      <c r="Y331" s="254">
        <v>779.47</v>
      </c>
      <c r="Z331" s="254">
        <v>779.47</v>
      </c>
      <c r="AA331" s="254">
        <v>779.47</v>
      </c>
      <c r="AB331" s="254">
        <v>779.47</v>
      </c>
      <c r="AC331" s="254">
        <v>779.47</v>
      </c>
      <c r="AD331" s="254">
        <v>779.47</v>
      </c>
      <c r="AE331" s="254">
        <v>779.47</v>
      </c>
      <c r="AF331" s="254">
        <v>779.47</v>
      </c>
      <c r="AG331" s="254">
        <v>779.47</v>
      </c>
      <c r="AH331" s="254">
        <v>779.47</v>
      </c>
      <c r="AI331" s="254">
        <v>779.47</v>
      </c>
      <c r="AJ331" s="254">
        <v>779.47</v>
      </c>
      <c r="AK331" s="254">
        <v>779.47</v>
      </c>
      <c r="AL331" s="254">
        <v>779.47</v>
      </c>
      <c r="AN331" s="226" t="s">
        <v>584</v>
      </c>
      <c r="AO331" s="253">
        <v>12</v>
      </c>
    </row>
    <row r="332" ht="14.25" customHeight="1" spans="1:41" x14ac:dyDescent="0.25">
      <c r="A332" s="247" t="s">
        <v>272</v>
      </c>
      <c r="B332" s="248">
        <v>1</v>
      </c>
      <c r="C332" s="254">
        <v>786.12</v>
      </c>
      <c r="D332" s="254">
        <v>786.09</v>
      </c>
      <c r="E332" s="254">
        <v>786.01</v>
      </c>
      <c r="F332" s="254">
        <v>785.87</v>
      </c>
      <c r="G332" s="254">
        <v>785.68</v>
      </c>
      <c r="H332" s="254">
        <v>785.43</v>
      </c>
      <c r="I332" s="254">
        <v>785.14</v>
      </c>
      <c r="J332" s="254">
        <v>784.8</v>
      </c>
      <c r="K332" s="254">
        <v>784.41</v>
      </c>
      <c r="L332" s="254">
        <v>783.98</v>
      </c>
      <c r="M332" s="254">
        <v>783.51</v>
      </c>
      <c r="N332" s="254">
        <v>783.01</v>
      </c>
      <c r="O332" s="254">
        <v>782.47</v>
      </c>
      <c r="P332" s="254">
        <v>781.91</v>
      </c>
      <c r="Q332" s="254">
        <v>781.32</v>
      </c>
      <c r="R332" s="254">
        <v>780.71</v>
      </c>
      <c r="S332" s="254">
        <v>780.09</v>
      </c>
      <c r="T332" s="254">
        <v>779.46</v>
      </c>
      <c r="U332" s="254">
        <v>778.82</v>
      </c>
      <c r="V332" s="254">
        <v>778.18</v>
      </c>
      <c r="W332" s="254">
        <v>777.55</v>
      </c>
      <c r="X332" s="254">
        <v>776.92</v>
      </c>
      <c r="Y332" s="254">
        <v>776.32</v>
      </c>
      <c r="Z332" s="254">
        <v>775.72</v>
      </c>
      <c r="AA332" s="254">
        <v>775.16</v>
      </c>
      <c r="AB332" s="254">
        <v>774.62</v>
      </c>
      <c r="AC332" s="254">
        <v>774.11</v>
      </c>
      <c r="AD332" s="254">
        <v>773.64</v>
      </c>
      <c r="AE332" s="254">
        <v>773.21</v>
      </c>
      <c r="AF332" s="254">
        <v>772.82</v>
      </c>
      <c r="AG332" s="254">
        <v>772.47</v>
      </c>
      <c r="AH332" s="254">
        <v>772.17</v>
      </c>
      <c r="AI332" s="254">
        <v>771.93</v>
      </c>
      <c r="AJ332" s="254">
        <v>771.73</v>
      </c>
      <c r="AK332" s="254">
        <v>771.6</v>
      </c>
      <c r="AL332" s="254">
        <v>771.51</v>
      </c>
      <c r="AN332" s="226" t="s">
        <v>585</v>
      </c>
      <c r="AO332" s="253">
        <v>6</v>
      </c>
    </row>
    <row r="333" ht="14.25" customHeight="1" spans="1:41" x14ac:dyDescent="0.25">
      <c r="A333" s="247" t="s">
        <v>272</v>
      </c>
      <c r="B333" s="248">
        <v>2</v>
      </c>
      <c r="C333" s="254">
        <v>793.22</v>
      </c>
      <c r="D333" s="254">
        <v>793.17</v>
      </c>
      <c r="E333" s="254">
        <v>793</v>
      </c>
      <c r="F333" s="254">
        <v>792.74</v>
      </c>
      <c r="G333" s="254">
        <v>792.36</v>
      </c>
      <c r="H333" s="254">
        <v>791.87</v>
      </c>
      <c r="I333" s="254">
        <v>791.29</v>
      </c>
      <c r="J333" s="254">
        <v>790.61</v>
      </c>
      <c r="K333" s="254">
        <v>789.84</v>
      </c>
      <c r="L333" s="254">
        <v>788.98</v>
      </c>
      <c r="M333" s="254">
        <v>788.05</v>
      </c>
      <c r="N333" s="254">
        <v>787.04</v>
      </c>
      <c r="O333" s="254">
        <v>785.97</v>
      </c>
      <c r="P333" s="254">
        <v>784.84</v>
      </c>
      <c r="Q333" s="254">
        <v>783.67</v>
      </c>
      <c r="R333" s="254">
        <v>782.46</v>
      </c>
      <c r="S333" s="254">
        <v>781.22</v>
      </c>
      <c r="T333" s="254">
        <v>779.96</v>
      </c>
      <c r="U333" s="254">
        <v>778.68</v>
      </c>
      <c r="V333" s="254">
        <v>777.41</v>
      </c>
      <c r="W333" s="254">
        <v>776.14</v>
      </c>
      <c r="X333" s="254">
        <v>774.89</v>
      </c>
      <c r="Y333" s="254">
        <v>773.66</v>
      </c>
      <c r="Z333" s="254">
        <v>772.48</v>
      </c>
      <c r="AA333" s="254">
        <v>771.34</v>
      </c>
      <c r="AB333" s="254">
        <v>770.26</v>
      </c>
      <c r="AC333" s="254">
        <v>769.24</v>
      </c>
      <c r="AD333" s="254">
        <v>768.29</v>
      </c>
      <c r="AE333" s="254">
        <v>767.43</v>
      </c>
      <c r="AF333" s="254">
        <v>766.64</v>
      </c>
      <c r="AG333" s="254">
        <v>765.95</v>
      </c>
      <c r="AH333" s="254">
        <v>765.35</v>
      </c>
      <c r="AI333" s="254">
        <v>764.86</v>
      </c>
      <c r="AJ333" s="254">
        <v>764.47</v>
      </c>
      <c r="AK333" s="254">
        <v>764.2</v>
      </c>
      <c r="AL333" s="254">
        <v>764.03</v>
      </c>
      <c r="AN333" s="226" t="s">
        <v>586</v>
      </c>
      <c r="AO333" s="253">
        <v>1</v>
      </c>
    </row>
    <row r="334" ht="14.25" customHeight="1" spans="1:41" x14ac:dyDescent="0.25">
      <c r="A334" s="247" t="s">
        <v>272</v>
      </c>
      <c r="B334" s="248">
        <v>3</v>
      </c>
      <c r="C334" s="254">
        <v>800.19</v>
      </c>
      <c r="D334" s="254">
        <v>800.11</v>
      </c>
      <c r="E334" s="254">
        <v>799.86</v>
      </c>
      <c r="F334" s="254">
        <v>799.45</v>
      </c>
      <c r="G334" s="254">
        <v>798.88</v>
      </c>
      <c r="H334" s="254">
        <v>798.16</v>
      </c>
      <c r="I334" s="254">
        <v>797.29</v>
      </c>
      <c r="J334" s="254">
        <v>796.27</v>
      </c>
      <c r="K334" s="254">
        <v>795.13</v>
      </c>
      <c r="L334" s="254">
        <v>793.85</v>
      </c>
      <c r="M334" s="254">
        <v>792.46</v>
      </c>
      <c r="N334" s="254">
        <v>790.96</v>
      </c>
      <c r="O334" s="254">
        <v>789.36</v>
      </c>
      <c r="P334" s="254">
        <v>787.68</v>
      </c>
      <c r="Q334" s="254">
        <v>785.92</v>
      </c>
      <c r="R334" s="254">
        <v>784.1</v>
      </c>
      <c r="S334" s="254">
        <v>782.24</v>
      </c>
      <c r="T334" s="254">
        <v>780.35</v>
      </c>
      <c r="U334" s="254">
        <v>778.45</v>
      </c>
      <c r="V334" s="254">
        <v>776.55</v>
      </c>
      <c r="W334" s="254">
        <v>774.66</v>
      </c>
      <c r="X334" s="254">
        <v>772.79</v>
      </c>
      <c r="Y334" s="254">
        <v>770.96</v>
      </c>
      <c r="Z334" s="254">
        <v>769.19</v>
      </c>
      <c r="AA334" s="254">
        <v>767.46</v>
      </c>
      <c r="AB334" s="254">
        <v>765.83</v>
      </c>
      <c r="AC334" s="254">
        <v>764.3</v>
      </c>
      <c r="AD334" s="254">
        <v>762.87</v>
      </c>
      <c r="AE334" s="254">
        <v>761.57</v>
      </c>
      <c r="AF334" s="254">
        <v>760.39</v>
      </c>
      <c r="AG334" s="254">
        <v>759.35</v>
      </c>
      <c r="AH334" s="254">
        <v>758.44</v>
      </c>
      <c r="AI334" s="254">
        <v>757.7</v>
      </c>
      <c r="AJ334" s="254">
        <v>757.11</v>
      </c>
      <c r="AK334" s="254">
        <v>756.69</v>
      </c>
      <c r="AL334" s="254">
        <v>756.43</v>
      </c>
      <c r="AN334" s="226" t="s">
        <v>587</v>
      </c>
      <c r="AO334" s="253" t="s">
        <v>255</v>
      </c>
    </row>
    <row r="335" ht="14.25" customHeight="1" spans="1:41" x14ac:dyDescent="0.25">
      <c r="A335" s="247" t="s">
        <v>272</v>
      </c>
      <c r="B335" s="248">
        <v>4</v>
      </c>
      <c r="C335" s="254">
        <v>807</v>
      </c>
      <c r="D335" s="254">
        <v>806.89</v>
      </c>
      <c r="E335" s="254">
        <v>806.56</v>
      </c>
      <c r="F335" s="254">
        <v>806.03</v>
      </c>
      <c r="G335" s="254">
        <v>805.28</v>
      </c>
      <c r="H335" s="254">
        <v>804.33</v>
      </c>
      <c r="I335" s="254">
        <v>803.21</v>
      </c>
      <c r="J335" s="254">
        <v>801.87</v>
      </c>
      <c r="K335" s="254">
        <v>800.35</v>
      </c>
      <c r="L335" s="254">
        <v>798.65</v>
      </c>
      <c r="M335" s="254">
        <v>796.8</v>
      </c>
      <c r="N335" s="254">
        <v>794.82</v>
      </c>
      <c r="O335" s="254">
        <v>792.69</v>
      </c>
      <c r="P335" s="254">
        <v>790.45</v>
      </c>
      <c r="Q335" s="254">
        <v>788.13</v>
      </c>
      <c r="R335" s="254">
        <v>785.71</v>
      </c>
      <c r="S335" s="254">
        <v>783.26</v>
      </c>
      <c r="T335" s="254">
        <v>780.74</v>
      </c>
      <c r="U335" s="254">
        <v>778.2</v>
      </c>
      <c r="V335" s="254">
        <v>775.64</v>
      </c>
      <c r="W335" s="254">
        <v>773.09</v>
      </c>
      <c r="X335" s="254">
        <v>770.6</v>
      </c>
      <c r="Y335" s="254">
        <v>768.14</v>
      </c>
      <c r="Z335" s="254">
        <v>765.79</v>
      </c>
      <c r="AA335" s="254">
        <v>763.51</v>
      </c>
      <c r="AB335" s="254">
        <v>761.33</v>
      </c>
      <c r="AC335" s="254">
        <v>759.28</v>
      </c>
      <c r="AD335" s="254">
        <v>757.37</v>
      </c>
      <c r="AE335" s="254">
        <v>755.62</v>
      </c>
      <c r="AF335" s="254">
        <v>754.03</v>
      </c>
      <c r="AG335" s="254">
        <v>752.64</v>
      </c>
      <c r="AH335" s="254">
        <v>751.44</v>
      </c>
      <c r="AI335" s="254">
        <v>750.44</v>
      </c>
      <c r="AJ335" s="254">
        <v>749.65</v>
      </c>
      <c r="AK335" s="254">
        <v>749.09</v>
      </c>
      <c r="AL335" s="254">
        <v>748.75</v>
      </c>
      <c r="AN335" s="226" t="s">
        <v>588</v>
      </c>
      <c r="AO335" s="253">
        <v>13</v>
      </c>
    </row>
    <row r="336" ht="14.25" customHeight="1" spans="1:41" x14ac:dyDescent="0.25">
      <c r="A336" s="247" t="s">
        <v>272</v>
      </c>
      <c r="B336" s="248">
        <v>5</v>
      </c>
      <c r="C336" s="254">
        <v>813.65</v>
      </c>
      <c r="D336" s="254">
        <v>813.53</v>
      </c>
      <c r="E336" s="254">
        <v>813.12</v>
      </c>
      <c r="F336" s="254">
        <v>812.49</v>
      </c>
      <c r="G336" s="254">
        <v>811.56</v>
      </c>
      <c r="H336" s="254">
        <v>810.38</v>
      </c>
      <c r="I336" s="254">
        <v>808.94</v>
      </c>
      <c r="J336" s="254">
        <v>807.27</v>
      </c>
      <c r="K336" s="254">
        <v>805.37</v>
      </c>
      <c r="L336" s="254">
        <v>803.27</v>
      </c>
      <c r="M336" s="254">
        <v>801</v>
      </c>
      <c r="N336" s="254">
        <v>798.56</v>
      </c>
      <c r="O336" s="254">
        <v>795.91</v>
      </c>
      <c r="P336" s="254">
        <v>793.15</v>
      </c>
      <c r="Q336" s="254">
        <v>790.22</v>
      </c>
      <c r="R336" s="254">
        <v>787.24</v>
      </c>
      <c r="S336" s="254">
        <v>784.15</v>
      </c>
      <c r="T336" s="254">
        <v>781.01</v>
      </c>
      <c r="U336" s="254">
        <v>777.84</v>
      </c>
      <c r="V336" s="254">
        <v>774.66</v>
      </c>
      <c r="W336" s="254">
        <v>771.54</v>
      </c>
      <c r="X336" s="254">
        <v>768.44</v>
      </c>
      <c r="Y336" s="254">
        <v>765.32</v>
      </c>
      <c r="Z336" s="254">
        <v>762.34</v>
      </c>
      <c r="AA336" s="254">
        <v>759.49</v>
      </c>
      <c r="AB336" s="254">
        <v>756.77</v>
      </c>
      <c r="AC336" s="254">
        <v>754.2</v>
      </c>
      <c r="AD336" s="254">
        <v>751.8</v>
      </c>
      <c r="AE336" s="254">
        <v>749.59</v>
      </c>
      <c r="AF336" s="254">
        <v>747.62</v>
      </c>
      <c r="AG336" s="254">
        <v>745.87</v>
      </c>
      <c r="AH336" s="254">
        <v>744.36</v>
      </c>
      <c r="AI336" s="254">
        <v>743.12</v>
      </c>
      <c r="AJ336" s="254">
        <v>742.12</v>
      </c>
      <c r="AK336" s="254">
        <v>741.4</v>
      </c>
      <c r="AL336" s="254">
        <v>740.98</v>
      </c>
      <c r="AN336" s="226" t="s">
        <v>589</v>
      </c>
      <c r="AO336" s="253">
        <v>13</v>
      </c>
    </row>
    <row r="337" ht="14.25" customHeight="1" spans="1:41" x14ac:dyDescent="0.25">
      <c r="A337" s="247" t="s">
        <v>272</v>
      </c>
      <c r="B337" s="248">
        <v>6</v>
      </c>
      <c r="C337" s="254">
        <v>820.17</v>
      </c>
      <c r="D337" s="254">
        <v>820.01</v>
      </c>
      <c r="E337" s="254">
        <v>819.56</v>
      </c>
      <c r="F337" s="254">
        <v>818.77</v>
      </c>
      <c r="G337" s="254">
        <v>817.65</v>
      </c>
      <c r="H337" s="254">
        <v>816.27</v>
      </c>
      <c r="I337" s="254">
        <v>814.55</v>
      </c>
      <c r="J337" s="254">
        <v>812.6</v>
      </c>
      <c r="K337" s="254">
        <v>810.41</v>
      </c>
      <c r="L337" s="254">
        <v>807.89</v>
      </c>
      <c r="M337" s="254">
        <v>805.18</v>
      </c>
      <c r="N337" s="254">
        <v>802.24</v>
      </c>
      <c r="O337" s="254">
        <v>799.08</v>
      </c>
      <c r="P337" s="254">
        <v>795.78</v>
      </c>
      <c r="Q337" s="254">
        <v>792.34</v>
      </c>
      <c r="R337" s="254">
        <v>788.74</v>
      </c>
      <c r="S337" s="254">
        <v>785.08</v>
      </c>
      <c r="T337" s="254">
        <v>781.32</v>
      </c>
      <c r="U337" s="254">
        <v>777.54</v>
      </c>
      <c r="V337" s="254">
        <v>773.66</v>
      </c>
      <c r="W337" s="254">
        <v>769.9</v>
      </c>
      <c r="X337" s="254">
        <v>766.13</v>
      </c>
      <c r="Y337" s="254">
        <v>762.5</v>
      </c>
      <c r="Z337" s="254">
        <v>758.91</v>
      </c>
      <c r="AA337" s="254">
        <v>755.46</v>
      </c>
      <c r="AB337" s="254">
        <v>752.17</v>
      </c>
      <c r="AC337" s="254">
        <v>749.08</v>
      </c>
      <c r="AD337" s="254">
        <v>746.22</v>
      </c>
      <c r="AE337" s="254">
        <v>743.59</v>
      </c>
      <c r="AF337" s="254">
        <v>741.15</v>
      </c>
      <c r="AG337" s="254">
        <v>739.02</v>
      </c>
      <c r="AH337" s="254">
        <v>737.2</v>
      </c>
      <c r="AI337" s="254">
        <v>735.71</v>
      </c>
      <c r="AJ337" s="254">
        <v>734.55</v>
      </c>
      <c r="AK337" s="254">
        <v>733.67</v>
      </c>
      <c r="AL337" s="254">
        <v>733.15</v>
      </c>
      <c r="AN337" s="226" t="s">
        <v>590</v>
      </c>
      <c r="AO337" s="253">
        <v>13</v>
      </c>
    </row>
    <row r="338" ht="14.25" customHeight="1" spans="1:41" x14ac:dyDescent="0.25">
      <c r="A338" s="247" t="s">
        <v>272</v>
      </c>
      <c r="B338" s="248">
        <v>7</v>
      </c>
      <c r="C338" s="254">
        <v>826.53</v>
      </c>
      <c r="D338" s="254">
        <v>826.35</v>
      </c>
      <c r="E338" s="254">
        <v>825.8</v>
      </c>
      <c r="F338" s="254">
        <v>824.9</v>
      </c>
      <c r="G338" s="254">
        <v>823.61</v>
      </c>
      <c r="H338" s="254">
        <v>822</v>
      </c>
      <c r="I338" s="254">
        <v>820.1</v>
      </c>
      <c r="J338" s="254">
        <v>817.82</v>
      </c>
      <c r="K338" s="254">
        <v>815.19</v>
      </c>
      <c r="L338" s="254">
        <v>812.31</v>
      </c>
      <c r="M338" s="254">
        <v>809.14</v>
      </c>
      <c r="N338" s="254">
        <v>805.73</v>
      </c>
      <c r="O338" s="254">
        <v>802.08</v>
      </c>
      <c r="P338" s="254">
        <v>798.23</v>
      </c>
      <c r="Q338" s="254">
        <v>794.25</v>
      </c>
      <c r="R338" s="254">
        <v>790.04</v>
      </c>
      <c r="S338" s="254">
        <v>785.83</v>
      </c>
      <c r="T338" s="254">
        <v>781.49</v>
      </c>
      <c r="U338" s="254">
        <v>777.07</v>
      </c>
      <c r="V338" s="254">
        <v>772.63</v>
      </c>
      <c r="W338" s="254">
        <v>768.22</v>
      </c>
      <c r="X338" s="254">
        <v>763.83</v>
      </c>
      <c r="Y338" s="254">
        <v>759.51</v>
      </c>
      <c r="Z338" s="254">
        <v>755.33</v>
      </c>
      <c r="AA338" s="254">
        <v>751.31</v>
      </c>
      <c r="AB338" s="254">
        <v>747.51</v>
      </c>
      <c r="AC338" s="254">
        <v>743.89</v>
      </c>
      <c r="AD338" s="254">
        <v>740.48</v>
      </c>
      <c r="AE338" s="254">
        <v>737.41</v>
      </c>
      <c r="AF338" s="254">
        <v>734.64</v>
      </c>
      <c r="AG338" s="254">
        <v>732.18</v>
      </c>
      <c r="AH338" s="254">
        <v>730.05</v>
      </c>
      <c r="AI338" s="254">
        <v>728.23</v>
      </c>
      <c r="AJ338" s="254">
        <v>726.88</v>
      </c>
      <c r="AK338" s="254">
        <v>725.88</v>
      </c>
      <c r="AL338" s="254">
        <v>725.28</v>
      </c>
      <c r="AN338" s="226" t="s">
        <v>591</v>
      </c>
      <c r="AO338" s="253">
        <v>13</v>
      </c>
    </row>
    <row r="339" ht="14.25" customHeight="1" spans="1:41" x14ac:dyDescent="0.25">
      <c r="A339" s="247" t="s">
        <v>272</v>
      </c>
      <c r="B339" s="248">
        <v>8</v>
      </c>
      <c r="C339" s="254">
        <v>832.74</v>
      </c>
      <c r="D339" s="254">
        <v>832.52</v>
      </c>
      <c r="E339" s="254">
        <v>831.91</v>
      </c>
      <c r="F339" s="254">
        <v>830.88</v>
      </c>
      <c r="G339" s="254">
        <v>829.46</v>
      </c>
      <c r="H339" s="254">
        <v>827.64</v>
      </c>
      <c r="I339" s="254">
        <v>825.44</v>
      </c>
      <c r="J339" s="254">
        <v>822.81</v>
      </c>
      <c r="K339" s="254">
        <v>819.89</v>
      </c>
      <c r="L339" s="254">
        <v>816.58</v>
      </c>
      <c r="M339" s="254">
        <v>813.05</v>
      </c>
      <c r="N339" s="254">
        <v>809.15</v>
      </c>
      <c r="O339" s="254">
        <v>805.03</v>
      </c>
      <c r="P339" s="254">
        <v>800.69</v>
      </c>
      <c r="Q339" s="254">
        <v>796.09</v>
      </c>
      <c r="R339" s="254">
        <v>791.42</v>
      </c>
      <c r="S339" s="254">
        <v>786.53</v>
      </c>
      <c r="T339" s="254">
        <v>781.58</v>
      </c>
      <c r="U339" s="254">
        <v>776.5</v>
      </c>
      <c r="V339" s="254">
        <v>771.48</v>
      </c>
      <c r="W339" s="254">
        <v>766.42</v>
      </c>
      <c r="X339" s="254">
        <v>761.47</v>
      </c>
      <c r="Y339" s="254">
        <v>756.54</v>
      </c>
      <c r="Z339" s="254">
        <v>751.76</v>
      </c>
      <c r="AA339" s="254">
        <v>747.16</v>
      </c>
      <c r="AB339" s="254">
        <v>742.78</v>
      </c>
      <c r="AC339" s="254">
        <v>738.65</v>
      </c>
      <c r="AD339" s="254">
        <v>734.85</v>
      </c>
      <c r="AE339" s="254">
        <v>731.24</v>
      </c>
      <c r="AF339" s="254">
        <v>728.03</v>
      </c>
      <c r="AG339" s="254">
        <v>725.21</v>
      </c>
      <c r="AH339" s="254">
        <v>722.8</v>
      </c>
      <c r="AI339" s="254">
        <v>720.8</v>
      </c>
      <c r="AJ339" s="254">
        <v>719.19</v>
      </c>
      <c r="AK339" s="254">
        <v>718.06</v>
      </c>
      <c r="AL339" s="254">
        <v>717.38</v>
      </c>
      <c r="AN339" s="226" t="s">
        <v>592</v>
      </c>
      <c r="AO339" s="253">
        <v>13</v>
      </c>
    </row>
    <row r="340" ht="14.25" customHeight="1" spans="1:41" x14ac:dyDescent="0.25">
      <c r="A340" s="247" t="s">
        <v>272</v>
      </c>
      <c r="B340" s="248">
        <v>9</v>
      </c>
      <c r="C340" s="254">
        <v>838.74</v>
      </c>
      <c r="D340" s="254">
        <v>838.56</v>
      </c>
      <c r="E340" s="254">
        <v>837.85</v>
      </c>
      <c r="F340" s="254">
        <v>836.72</v>
      </c>
      <c r="G340" s="254">
        <v>835.13</v>
      </c>
      <c r="H340" s="254">
        <v>833.09</v>
      </c>
      <c r="I340" s="254">
        <v>830.6</v>
      </c>
      <c r="J340" s="254">
        <v>827.7</v>
      </c>
      <c r="K340" s="254">
        <v>824.4</v>
      </c>
      <c r="L340" s="254">
        <v>820.79</v>
      </c>
      <c r="M340" s="254">
        <v>816.73</v>
      </c>
      <c r="N340" s="254">
        <v>812.42</v>
      </c>
      <c r="O340" s="254">
        <v>807.83</v>
      </c>
      <c r="P340" s="254">
        <v>802.91</v>
      </c>
      <c r="Q340" s="254">
        <v>797.84</v>
      </c>
      <c r="R340" s="254">
        <v>792.51</v>
      </c>
      <c r="S340" s="254">
        <v>787.1</v>
      </c>
      <c r="T340" s="254">
        <v>781.52</v>
      </c>
      <c r="U340" s="254">
        <v>775.99</v>
      </c>
      <c r="V340" s="254">
        <v>770.27</v>
      </c>
      <c r="W340" s="254">
        <v>764.62</v>
      </c>
      <c r="X340" s="254">
        <v>758.99</v>
      </c>
      <c r="Y340" s="254">
        <v>753.53</v>
      </c>
      <c r="Z340" s="254">
        <v>748.14</v>
      </c>
      <c r="AA340" s="254">
        <v>742.95</v>
      </c>
      <c r="AB340" s="254">
        <v>737.97</v>
      </c>
      <c r="AC340" s="254">
        <v>733.32</v>
      </c>
      <c r="AD340" s="254">
        <v>729</v>
      </c>
      <c r="AE340" s="254">
        <v>725.05</v>
      </c>
      <c r="AF340" s="254">
        <v>721.47</v>
      </c>
      <c r="AG340" s="254">
        <v>718.28</v>
      </c>
      <c r="AH340" s="254">
        <v>715.54</v>
      </c>
      <c r="AI340" s="254">
        <v>713.23</v>
      </c>
      <c r="AJ340" s="254">
        <v>711.5</v>
      </c>
      <c r="AK340" s="254">
        <v>710.19</v>
      </c>
      <c r="AL340" s="254">
        <v>709.44</v>
      </c>
      <c r="AN340" s="226" t="s">
        <v>593</v>
      </c>
      <c r="AO340" s="253">
        <v>13</v>
      </c>
    </row>
    <row r="341" ht="14.25" customHeight="1" spans="1:41" x14ac:dyDescent="0.25">
      <c r="A341" s="247" t="s">
        <v>272</v>
      </c>
      <c r="B341" s="248">
        <v>10</v>
      </c>
      <c r="C341" s="254">
        <v>844.66</v>
      </c>
      <c r="D341" s="254">
        <v>844.4</v>
      </c>
      <c r="E341" s="254">
        <v>843.65</v>
      </c>
      <c r="F341" s="254">
        <v>842.37</v>
      </c>
      <c r="G341" s="254">
        <v>840.63</v>
      </c>
      <c r="H341" s="254">
        <v>838.36</v>
      </c>
      <c r="I341" s="254">
        <v>835.61</v>
      </c>
      <c r="J341" s="254">
        <v>832.47</v>
      </c>
      <c r="K341" s="254">
        <v>828.86</v>
      </c>
      <c r="L341" s="254">
        <v>824.78</v>
      </c>
      <c r="M341" s="254">
        <v>820.36</v>
      </c>
      <c r="N341" s="254">
        <v>815.64</v>
      </c>
      <c r="O341" s="254">
        <v>810.58</v>
      </c>
      <c r="P341" s="254">
        <v>805.17</v>
      </c>
      <c r="Q341" s="254">
        <v>799.61</v>
      </c>
      <c r="R341" s="254">
        <v>793.76</v>
      </c>
      <c r="S341" s="254">
        <v>787.7</v>
      </c>
      <c r="T341" s="254">
        <v>781.6</v>
      </c>
      <c r="U341" s="254">
        <v>775.26</v>
      </c>
      <c r="V341" s="254">
        <v>768.95</v>
      </c>
      <c r="W341" s="254">
        <v>762.77</v>
      </c>
      <c r="X341" s="254">
        <v>756.53</v>
      </c>
      <c r="Y341" s="254">
        <v>750.45</v>
      </c>
      <c r="Z341" s="254">
        <v>744.48</v>
      </c>
      <c r="AA341" s="254">
        <v>738.72</v>
      </c>
      <c r="AB341" s="254">
        <v>733.27</v>
      </c>
      <c r="AC341" s="254">
        <v>728.11</v>
      </c>
      <c r="AD341" s="254">
        <v>723.25</v>
      </c>
      <c r="AE341" s="254">
        <v>718.83</v>
      </c>
      <c r="AF341" s="254">
        <v>714.8</v>
      </c>
      <c r="AG341" s="254">
        <v>711.26</v>
      </c>
      <c r="AH341" s="254">
        <v>708.25</v>
      </c>
      <c r="AI341" s="254">
        <v>705.73</v>
      </c>
      <c r="AJ341" s="254">
        <v>703.73</v>
      </c>
      <c r="AK341" s="254">
        <v>702.38</v>
      </c>
      <c r="AL341" s="254">
        <v>701.49</v>
      </c>
      <c r="AN341" s="226" t="s">
        <v>594</v>
      </c>
      <c r="AO341" s="253">
        <v>13</v>
      </c>
    </row>
    <row r="342" ht="14.25" customHeight="1" spans="1:41" x14ac:dyDescent="0.25">
      <c r="A342" s="247" t="s">
        <v>272</v>
      </c>
      <c r="B342" s="248">
        <v>11</v>
      </c>
      <c r="C342" s="254">
        <v>850.41</v>
      </c>
      <c r="D342" s="254">
        <v>850.12</v>
      </c>
      <c r="E342" s="254">
        <v>849.24</v>
      </c>
      <c r="F342" s="254">
        <v>847.88</v>
      </c>
      <c r="G342" s="254">
        <v>845.94</v>
      </c>
      <c r="H342" s="254">
        <v>843.47</v>
      </c>
      <c r="I342" s="254">
        <v>840.51</v>
      </c>
      <c r="J342" s="254">
        <v>837.1</v>
      </c>
      <c r="K342" s="254">
        <v>833.1</v>
      </c>
      <c r="L342" s="254">
        <v>828.68</v>
      </c>
      <c r="M342" s="254">
        <v>823.9</v>
      </c>
      <c r="N342" s="254">
        <v>818.71</v>
      </c>
      <c r="O342" s="254">
        <v>813.15</v>
      </c>
      <c r="P342" s="254">
        <v>807.27</v>
      </c>
      <c r="Q342" s="254">
        <v>801.14</v>
      </c>
      <c r="R342" s="254">
        <v>794.68</v>
      </c>
      <c r="S342" s="254">
        <v>788.13</v>
      </c>
      <c r="T342" s="254">
        <v>781.4</v>
      </c>
      <c r="U342" s="254">
        <v>774.55</v>
      </c>
      <c r="V342" s="254">
        <v>767.8</v>
      </c>
      <c r="W342" s="254">
        <v>760.85</v>
      </c>
      <c r="X342" s="254">
        <v>754.05</v>
      </c>
      <c r="Y342" s="254">
        <v>747.36</v>
      </c>
      <c r="Z342" s="254">
        <v>740.83</v>
      </c>
      <c r="AA342" s="254">
        <v>734.53</v>
      </c>
      <c r="AB342" s="254">
        <v>728.36</v>
      </c>
      <c r="AC342" s="254">
        <v>722.7</v>
      </c>
      <c r="AD342" s="254">
        <v>717.45</v>
      </c>
      <c r="AE342" s="254">
        <v>712.57</v>
      </c>
      <c r="AF342" s="254">
        <v>708.15</v>
      </c>
      <c r="AG342" s="254">
        <v>704.29</v>
      </c>
      <c r="AH342" s="254">
        <v>700.95</v>
      </c>
      <c r="AI342" s="254">
        <v>698.23</v>
      </c>
      <c r="AJ342" s="254">
        <v>696.1</v>
      </c>
      <c r="AK342" s="254">
        <v>694.54</v>
      </c>
      <c r="AL342" s="254">
        <v>693.62</v>
      </c>
      <c r="AN342" s="226" t="s">
        <v>595</v>
      </c>
      <c r="AO342" s="253">
        <v>13</v>
      </c>
    </row>
    <row r="343" ht="14.25" customHeight="1" spans="1:41" x14ac:dyDescent="0.25">
      <c r="A343" s="247" t="s">
        <v>272</v>
      </c>
      <c r="B343" s="248">
        <v>12</v>
      </c>
      <c r="C343" s="254">
        <v>855.9</v>
      </c>
      <c r="D343" s="254">
        <v>855.61</v>
      </c>
      <c r="E343" s="254">
        <v>854.66</v>
      </c>
      <c r="F343" s="254">
        <v>853.2</v>
      </c>
      <c r="G343" s="254">
        <v>851.11</v>
      </c>
      <c r="H343" s="254">
        <v>848.43</v>
      </c>
      <c r="I343" s="254">
        <v>845.29</v>
      </c>
      <c r="J343" s="254">
        <v>841.53</v>
      </c>
      <c r="K343" s="254">
        <v>837.19</v>
      </c>
      <c r="L343" s="254">
        <v>832.53</v>
      </c>
      <c r="M343" s="254">
        <v>827.3</v>
      </c>
      <c r="N343" s="254">
        <v>821.65</v>
      </c>
      <c r="O343" s="254">
        <v>815.62</v>
      </c>
      <c r="P343" s="254">
        <v>809.35</v>
      </c>
      <c r="Q343" s="254">
        <v>802.69</v>
      </c>
      <c r="R343" s="254">
        <v>795.76</v>
      </c>
      <c r="S343" s="254">
        <v>788.63</v>
      </c>
      <c r="T343" s="254">
        <v>781.33</v>
      </c>
      <c r="U343" s="254">
        <v>773.87</v>
      </c>
      <c r="V343" s="254">
        <v>766.33</v>
      </c>
      <c r="W343" s="254">
        <v>758.97</v>
      </c>
      <c r="X343" s="254">
        <v>751.57</v>
      </c>
      <c r="Y343" s="254">
        <v>744.23</v>
      </c>
      <c r="Z343" s="254">
        <v>737.12</v>
      </c>
      <c r="AA343" s="254">
        <v>730.27</v>
      </c>
      <c r="AB343" s="254">
        <v>723.68</v>
      </c>
      <c r="AC343" s="254">
        <v>717.42</v>
      </c>
      <c r="AD343" s="254">
        <v>711.68</v>
      </c>
      <c r="AE343" s="254">
        <v>706.3</v>
      </c>
      <c r="AF343" s="254">
        <v>701.52</v>
      </c>
      <c r="AG343" s="254">
        <v>697.31</v>
      </c>
      <c r="AH343" s="254">
        <v>693.73</v>
      </c>
      <c r="AI343" s="254">
        <v>690.75</v>
      </c>
      <c r="AJ343" s="254">
        <v>688.46</v>
      </c>
      <c r="AK343" s="254">
        <v>686.76</v>
      </c>
      <c r="AL343" s="254">
        <v>685.76</v>
      </c>
      <c r="AN343" s="226" t="s">
        <v>596</v>
      </c>
      <c r="AO343" s="253">
        <v>13</v>
      </c>
    </row>
    <row r="344" ht="14.25" customHeight="1" spans="1:41" x14ac:dyDescent="0.25">
      <c r="A344" s="247" t="s">
        <v>272</v>
      </c>
      <c r="B344" s="248">
        <v>13</v>
      </c>
      <c r="C344" s="254">
        <v>861.3</v>
      </c>
      <c r="D344" s="254">
        <v>860.93</v>
      </c>
      <c r="E344" s="254">
        <v>860</v>
      </c>
      <c r="F344" s="254">
        <v>858.36</v>
      </c>
      <c r="G344" s="254">
        <v>856.11</v>
      </c>
      <c r="H344" s="254">
        <v>853.27</v>
      </c>
      <c r="I344" s="254">
        <v>849.85</v>
      </c>
      <c r="J344" s="254">
        <v>845.81</v>
      </c>
      <c r="K344" s="254">
        <v>841.22</v>
      </c>
      <c r="L344" s="254">
        <v>836.16</v>
      </c>
      <c r="M344" s="254">
        <v>830.55</v>
      </c>
      <c r="N344" s="254">
        <v>824.43</v>
      </c>
      <c r="O344" s="254">
        <v>818.07</v>
      </c>
      <c r="P344" s="254">
        <v>811.3</v>
      </c>
      <c r="Q344" s="254">
        <v>804.08</v>
      </c>
      <c r="R344" s="254">
        <v>796.63</v>
      </c>
      <c r="S344" s="254">
        <v>788.89</v>
      </c>
      <c r="T344" s="254">
        <v>781.11</v>
      </c>
      <c r="U344" s="254">
        <v>773.12</v>
      </c>
      <c r="V344" s="254">
        <v>765.12</v>
      </c>
      <c r="W344" s="254">
        <v>756.99</v>
      </c>
      <c r="X344" s="254">
        <v>749.01</v>
      </c>
      <c r="Y344" s="254">
        <v>741.17</v>
      </c>
      <c r="Z344" s="254">
        <v>733.41</v>
      </c>
      <c r="AA344" s="254">
        <v>726.02</v>
      </c>
      <c r="AB344" s="254">
        <v>718.87</v>
      </c>
      <c r="AC344" s="254">
        <v>712.16</v>
      </c>
      <c r="AD344" s="254">
        <v>705.86</v>
      </c>
      <c r="AE344" s="254">
        <v>700.13</v>
      </c>
      <c r="AF344" s="254">
        <v>694.87</v>
      </c>
      <c r="AG344" s="254">
        <v>690.36</v>
      </c>
      <c r="AH344" s="254">
        <v>686.49</v>
      </c>
      <c r="AI344" s="254">
        <v>683.34</v>
      </c>
      <c r="AJ344" s="254">
        <v>680.87</v>
      </c>
      <c r="AK344" s="254">
        <v>679.17</v>
      </c>
      <c r="AL344" s="254">
        <v>678.07</v>
      </c>
      <c r="AN344" s="226" t="s">
        <v>597</v>
      </c>
      <c r="AO344" s="253">
        <v>13</v>
      </c>
    </row>
    <row r="345" ht="14.25" customHeight="1" spans="1:41" x14ac:dyDescent="0.25">
      <c r="A345" s="247" t="s">
        <v>272</v>
      </c>
      <c r="B345" s="248">
        <v>14</v>
      </c>
      <c r="C345" s="254">
        <v>866.49</v>
      </c>
      <c r="D345" s="254">
        <v>866.08</v>
      </c>
      <c r="E345" s="254">
        <v>865.05</v>
      </c>
      <c r="F345" s="254">
        <v>863.34</v>
      </c>
      <c r="G345" s="254">
        <v>860.95</v>
      </c>
      <c r="H345" s="254">
        <v>857.91</v>
      </c>
      <c r="I345" s="254">
        <v>854.25</v>
      </c>
      <c r="J345" s="254">
        <v>850</v>
      </c>
      <c r="K345" s="254">
        <v>845.07</v>
      </c>
      <c r="L345" s="254">
        <v>839.63</v>
      </c>
      <c r="M345" s="254">
        <v>833.62</v>
      </c>
      <c r="N345" s="254">
        <v>827.3</v>
      </c>
      <c r="O345" s="254">
        <v>820.38</v>
      </c>
      <c r="P345" s="254">
        <v>813.02</v>
      </c>
      <c r="Q345" s="254">
        <v>805.46</v>
      </c>
      <c r="R345" s="254">
        <v>797.58</v>
      </c>
      <c r="S345" s="254">
        <v>789.34</v>
      </c>
      <c r="T345" s="254">
        <v>780.86</v>
      </c>
      <c r="U345" s="254">
        <v>772.27</v>
      </c>
      <c r="V345" s="254">
        <v>763.66</v>
      </c>
      <c r="W345" s="254">
        <v>755.03</v>
      </c>
      <c r="X345" s="254">
        <v>746.54</v>
      </c>
      <c r="Y345" s="254">
        <v>737.94</v>
      </c>
      <c r="Z345" s="254">
        <v>729.69</v>
      </c>
      <c r="AA345" s="254">
        <v>721.69</v>
      </c>
      <c r="AB345" s="254">
        <v>714.09</v>
      </c>
      <c r="AC345" s="254">
        <v>706.79</v>
      </c>
      <c r="AD345" s="254">
        <v>700.05</v>
      </c>
      <c r="AE345" s="254">
        <v>693.89</v>
      </c>
      <c r="AF345" s="254">
        <v>688.32</v>
      </c>
      <c r="AG345" s="254">
        <v>683.46</v>
      </c>
      <c r="AH345" s="254">
        <v>679.4</v>
      </c>
      <c r="AI345" s="254">
        <v>676.01</v>
      </c>
      <c r="AJ345" s="254">
        <v>673.46</v>
      </c>
      <c r="AK345" s="254">
        <v>671.66</v>
      </c>
      <c r="AL345" s="254">
        <v>670.73</v>
      </c>
      <c r="AN345" s="226" t="s">
        <v>598</v>
      </c>
      <c r="AO345" s="253">
        <v>13</v>
      </c>
    </row>
    <row r="346" ht="14.25" customHeight="1" spans="1:41" x14ac:dyDescent="0.25">
      <c r="A346" s="247" t="s">
        <v>272</v>
      </c>
      <c r="B346" s="248">
        <v>15</v>
      </c>
      <c r="C346" s="254">
        <v>871.45</v>
      </c>
      <c r="D346" s="254">
        <v>871.02</v>
      </c>
      <c r="E346" s="254">
        <v>869.99</v>
      </c>
      <c r="F346" s="254">
        <v>868.14</v>
      </c>
      <c r="G346" s="254">
        <v>865.59</v>
      </c>
      <c r="H346" s="254">
        <v>862.43</v>
      </c>
      <c r="I346" s="254">
        <v>858.5</v>
      </c>
      <c r="J346" s="254">
        <v>853.98</v>
      </c>
      <c r="K346" s="254">
        <v>848.8</v>
      </c>
      <c r="L346" s="254">
        <v>842.95</v>
      </c>
      <c r="M346" s="254">
        <v>836.71</v>
      </c>
      <c r="N346" s="254">
        <v>829.9</v>
      </c>
      <c r="O346" s="254">
        <v>822.5</v>
      </c>
      <c r="P346" s="254">
        <v>814.81</v>
      </c>
      <c r="Q346" s="254">
        <v>806.71</v>
      </c>
      <c r="R346" s="254">
        <v>798.2</v>
      </c>
      <c r="S346" s="254">
        <v>789.53</v>
      </c>
      <c r="T346" s="254">
        <v>780.52</v>
      </c>
      <c r="U346" s="254">
        <v>771.52</v>
      </c>
      <c r="V346" s="254">
        <v>762.33</v>
      </c>
      <c r="W346" s="254">
        <v>752.98</v>
      </c>
      <c r="X346" s="254">
        <v>743.83</v>
      </c>
      <c r="Y346" s="254">
        <v>734.94</v>
      </c>
      <c r="Z346" s="254">
        <v>726.02</v>
      </c>
      <c r="AA346" s="254">
        <v>717.51</v>
      </c>
      <c r="AB346" s="254">
        <v>709.22</v>
      </c>
      <c r="AC346" s="254">
        <v>701.56</v>
      </c>
      <c r="AD346" s="254">
        <v>694.26</v>
      </c>
      <c r="AE346" s="254">
        <v>687.68</v>
      </c>
      <c r="AF346" s="254">
        <v>681.79</v>
      </c>
      <c r="AG346" s="254">
        <v>676.68</v>
      </c>
      <c r="AH346" s="254">
        <v>672.33</v>
      </c>
      <c r="AI346" s="254">
        <v>668.84</v>
      </c>
      <c r="AJ346" s="254">
        <v>666.23</v>
      </c>
      <c r="AK346" s="254">
        <v>664.2</v>
      </c>
      <c r="AL346" s="254">
        <v>663.06</v>
      </c>
      <c r="AN346" s="226" t="s">
        <v>599</v>
      </c>
      <c r="AO346" s="253" t="s">
        <v>253</v>
      </c>
    </row>
    <row r="347" ht="14.25" customHeight="1" spans="1:41" x14ac:dyDescent="0.25">
      <c r="A347" s="247" t="s">
        <v>272</v>
      </c>
      <c r="B347" s="248">
        <v>16</v>
      </c>
      <c r="C347" s="254">
        <v>876.23</v>
      </c>
      <c r="D347" s="254">
        <v>875.88</v>
      </c>
      <c r="E347" s="254">
        <v>874.69</v>
      </c>
      <c r="F347" s="254">
        <v>872.79</v>
      </c>
      <c r="G347" s="254">
        <v>870.13</v>
      </c>
      <c r="H347" s="254">
        <v>866.73</v>
      </c>
      <c r="I347" s="254">
        <v>862.6</v>
      </c>
      <c r="J347" s="254">
        <v>857.84</v>
      </c>
      <c r="K347" s="254">
        <v>852.34</v>
      </c>
      <c r="L347" s="254">
        <v>846.22</v>
      </c>
      <c r="M347" s="254">
        <v>839.56</v>
      </c>
      <c r="N347" s="254">
        <v>832.31</v>
      </c>
      <c r="O347" s="254">
        <v>824.64</v>
      </c>
      <c r="P347" s="254">
        <v>816.51</v>
      </c>
      <c r="Q347" s="254">
        <v>807.83</v>
      </c>
      <c r="R347" s="254">
        <v>798.91</v>
      </c>
      <c r="S347" s="254">
        <v>789.66</v>
      </c>
      <c r="T347" s="254">
        <v>780.24</v>
      </c>
      <c r="U347" s="254">
        <v>770.55</v>
      </c>
      <c r="V347" s="254">
        <v>760.84</v>
      </c>
      <c r="W347" s="254">
        <v>751.08</v>
      </c>
      <c r="X347" s="254">
        <v>741.48</v>
      </c>
      <c r="Y347" s="254">
        <v>731.64</v>
      </c>
      <c r="Z347" s="254">
        <v>722.29</v>
      </c>
      <c r="AA347" s="254">
        <v>713.17</v>
      </c>
      <c r="AB347" s="254">
        <v>704.53</v>
      </c>
      <c r="AC347" s="254">
        <v>696.18</v>
      </c>
      <c r="AD347" s="254">
        <v>688.58</v>
      </c>
      <c r="AE347" s="254">
        <v>681.58</v>
      </c>
      <c r="AF347" s="254">
        <v>675.31</v>
      </c>
      <c r="AG347" s="254">
        <v>669.85</v>
      </c>
      <c r="AH347" s="254">
        <v>665.36</v>
      </c>
      <c r="AI347" s="254">
        <v>661.77</v>
      </c>
      <c r="AJ347" s="254">
        <v>658.75</v>
      </c>
      <c r="AK347" s="254">
        <v>656.84</v>
      </c>
      <c r="AL347" s="254">
        <v>655.59</v>
      </c>
      <c r="AN347" s="226" t="s">
        <v>600</v>
      </c>
      <c r="AO347" s="253" t="s">
        <v>301</v>
      </c>
    </row>
    <row r="348" ht="14.25" customHeight="1" spans="1:41" x14ac:dyDescent="0.25">
      <c r="A348" s="247" t="s">
        <v>272</v>
      </c>
      <c r="B348" s="248">
        <v>17</v>
      </c>
      <c r="C348" s="254">
        <v>880.87</v>
      </c>
      <c r="D348" s="254">
        <v>880.54</v>
      </c>
      <c r="E348" s="254">
        <v>879.26</v>
      </c>
      <c r="F348" s="254">
        <v>877.29</v>
      </c>
      <c r="G348" s="254">
        <v>874.41</v>
      </c>
      <c r="H348" s="254">
        <v>870.85</v>
      </c>
      <c r="I348" s="254">
        <v>866.58</v>
      </c>
      <c r="J348" s="254">
        <v>861.5</v>
      </c>
      <c r="K348" s="254">
        <v>855.74</v>
      </c>
      <c r="L348" s="254">
        <v>849.4</v>
      </c>
      <c r="M348" s="254">
        <v>842.27</v>
      </c>
      <c r="N348" s="254">
        <v>834.73</v>
      </c>
      <c r="O348" s="254">
        <v>826.6</v>
      </c>
      <c r="P348" s="254">
        <v>817.93</v>
      </c>
      <c r="Q348" s="254">
        <v>808.86</v>
      </c>
      <c r="R348" s="254">
        <v>799.59</v>
      </c>
      <c r="S348" s="254">
        <v>789.79</v>
      </c>
      <c r="T348" s="254">
        <v>779.88</v>
      </c>
      <c r="U348" s="254">
        <v>769.63</v>
      </c>
      <c r="V348" s="254">
        <v>759.47</v>
      </c>
      <c r="W348" s="254">
        <v>748.98</v>
      </c>
      <c r="X348" s="254">
        <v>738.68</v>
      </c>
      <c r="Y348" s="254">
        <v>728.57</v>
      </c>
      <c r="Z348" s="254">
        <v>718.63</v>
      </c>
      <c r="AA348" s="254">
        <v>709.05</v>
      </c>
      <c r="AB348" s="254">
        <v>699.63</v>
      </c>
      <c r="AC348" s="254">
        <v>690.89</v>
      </c>
      <c r="AD348" s="254">
        <v>682.82</v>
      </c>
      <c r="AE348" s="254">
        <v>675.33</v>
      </c>
      <c r="AF348" s="254">
        <v>668.77</v>
      </c>
      <c r="AG348" s="254">
        <v>663.15</v>
      </c>
      <c r="AH348" s="254">
        <v>658.44</v>
      </c>
      <c r="AI348" s="254">
        <v>654.52</v>
      </c>
      <c r="AJ348" s="254">
        <v>651.64</v>
      </c>
      <c r="AK348" s="254">
        <v>649.47</v>
      </c>
      <c r="AL348" s="254">
        <v>648.2</v>
      </c>
      <c r="AN348" s="226" t="s">
        <v>601</v>
      </c>
      <c r="AO348" s="253" t="s">
        <v>291</v>
      </c>
    </row>
    <row r="349" ht="14.25" customHeight="1" spans="1:41" x14ac:dyDescent="0.25">
      <c r="A349" s="247" t="s">
        <v>272</v>
      </c>
      <c r="B349" s="248">
        <v>18</v>
      </c>
      <c r="C349" s="254">
        <v>885.28</v>
      </c>
      <c r="D349" s="254">
        <v>884.94</v>
      </c>
      <c r="E349" s="254">
        <v>883.59</v>
      </c>
      <c r="F349" s="254">
        <v>881.54</v>
      </c>
      <c r="G349" s="254">
        <v>878.54</v>
      </c>
      <c r="H349" s="254">
        <v>874.91</v>
      </c>
      <c r="I349" s="254">
        <v>870.27</v>
      </c>
      <c r="J349" s="254">
        <v>864.97</v>
      </c>
      <c r="K349" s="254">
        <v>859.03</v>
      </c>
      <c r="L349" s="254">
        <v>852.22</v>
      </c>
      <c r="M349" s="254">
        <v>844.92</v>
      </c>
      <c r="N349" s="254">
        <v>836.97</v>
      </c>
      <c r="O349" s="254">
        <v>828.43</v>
      </c>
      <c r="P349" s="254">
        <v>819.39</v>
      </c>
      <c r="Q349" s="254">
        <v>809.94</v>
      </c>
      <c r="R349" s="254">
        <v>800.04</v>
      </c>
      <c r="S349" s="254">
        <v>789.85</v>
      </c>
      <c r="T349" s="254">
        <v>779.27</v>
      </c>
      <c r="U349" s="254">
        <v>768.6</v>
      </c>
      <c r="V349" s="254">
        <v>757.78</v>
      </c>
      <c r="W349" s="254">
        <v>747.08</v>
      </c>
      <c r="X349" s="254">
        <v>736.18</v>
      </c>
      <c r="Y349" s="254">
        <v>725.34</v>
      </c>
      <c r="Z349" s="254">
        <v>714.85</v>
      </c>
      <c r="AA349" s="254">
        <v>704.64</v>
      </c>
      <c r="AB349" s="254">
        <v>694.8</v>
      </c>
      <c r="AC349" s="254">
        <v>685.74</v>
      </c>
      <c r="AD349" s="254">
        <v>677.06</v>
      </c>
      <c r="AE349" s="254">
        <v>669.2</v>
      </c>
      <c r="AF349" s="254">
        <v>662.34</v>
      </c>
      <c r="AG349" s="254">
        <v>656.55</v>
      </c>
      <c r="AH349" s="254">
        <v>651.6</v>
      </c>
      <c r="AI349" s="254">
        <v>647.62</v>
      </c>
      <c r="AJ349" s="254">
        <v>644.26</v>
      </c>
      <c r="AK349" s="254">
        <v>641.98</v>
      </c>
      <c r="AL349" s="254">
        <v>640.59</v>
      </c>
      <c r="AN349" s="226" t="s">
        <v>602</v>
      </c>
      <c r="AO349" s="253" t="s">
        <v>291</v>
      </c>
    </row>
    <row r="350" ht="14.25" customHeight="1" spans="1:41" x14ac:dyDescent="0.25">
      <c r="A350" s="247" t="s">
        <v>272</v>
      </c>
      <c r="B350" s="248">
        <v>19</v>
      </c>
      <c r="C350" s="254">
        <v>889.56</v>
      </c>
      <c r="D350" s="254">
        <v>889.14</v>
      </c>
      <c r="E350" s="254">
        <v>887.79</v>
      </c>
      <c r="F350" s="254">
        <v>885.59</v>
      </c>
      <c r="G350" s="254">
        <v>882.47</v>
      </c>
      <c r="H350" s="254">
        <v>878.65</v>
      </c>
      <c r="I350" s="254">
        <v>873.86</v>
      </c>
      <c r="J350" s="254">
        <v>868.44</v>
      </c>
      <c r="K350" s="254">
        <v>862.05</v>
      </c>
      <c r="L350" s="254">
        <v>855.01</v>
      </c>
      <c r="M350" s="254">
        <v>847.41</v>
      </c>
      <c r="N350" s="254">
        <v>839</v>
      </c>
      <c r="O350" s="254">
        <v>830.19</v>
      </c>
      <c r="P350" s="254">
        <v>820.69</v>
      </c>
      <c r="Q350" s="254">
        <v>810.79</v>
      </c>
      <c r="R350" s="254">
        <v>800.41</v>
      </c>
      <c r="S350" s="254">
        <v>789.82</v>
      </c>
      <c r="T350" s="254">
        <v>778.85</v>
      </c>
      <c r="U350" s="254">
        <v>767.75</v>
      </c>
      <c r="V350" s="254">
        <v>756.46</v>
      </c>
      <c r="W350" s="254">
        <v>744.82</v>
      </c>
      <c r="X350" s="254">
        <v>733.49</v>
      </c>
      <c r="Y350" s="254">
        <v>722.34</v>
      </c>
      <c r="Z350" s="254">
        <v>711.27</v>
      </c>
      <c r="AA350" s="254">
        <v>700.57</v>
      </c>
      <c r="AB350" s="254">
        <v>690.22</v>
      </c>
      <c r="AC350" s="254">
        <v>680.44</v>
      </c>
      <c r="AD350" s="254">
        <v>671.43</v>
      </c>
      <c r="AE350" s="254">
        <v>663.15</v>
      </c>
      <c r="AF350" s="254">
        <v>656.08</v>
      </c>
      <c r="AG350" s="254">
        <v>649.83</v>
      </c>
      <c r="AH350" s="254">
        <v>644.6</v>
      </c>
      <c r="AI350" s="254">
        <v>640.32</v>
      </c>
      <c r="AJ350" s="254">
        <v>636.94</v>
      </c>
      <c r="AK350" s="254">
        <v>634.81</v>
      </c>
      <c r="AL350" s="254">
        <v>633.28</v>
      </c>
      <c r="AN350" s="226" t="s">
        <v>603</v>
      </c>
      <c r="AO350" s="253">
        <v>6</v>
      </c>
    </row>
    <row r="351" ht="14.25" customHeight="1" spans="1:41" x14ac:dyDescent="0.25">
      <c r="A351" s="247" t="s">
        <v>272</v>
      </c>
      <c r="B351" s="248">
        <v>20</v>
      </c>
      <c r="C351" s="254">
        <v>893.7</v>
      </c>
      <c r="D351" s="254">
        <v>893.2</v>
      </c>
      <c r="E351" s="254">
        <v>891.82</v>
      </c>
      <c r="F351" s="254">
        <v>889.5</v>
      </c>
      <c r="G351" s="254">
        <v>886.34</v>
      </c>
      <c r="H351" s="254">
        <v>882.26</v>
      </c>
      <c r="I351" s="254">
        <v>877.4</v>
      </c>
      <c r="J351" s="254">
        <v>871.55</v>
      </c>
      <c r="K351" s="254">
        <v>864.97</v>
      </c>
      <c r="L351" s="254">
        <v>857.77</v>
      </c>
      <c r="M351" s="254">
        <v>849.67</v>
      </c>
      <c r="N351" s="254">
        <v>841.06</v>
      </c>
      <c r="O351" s="254">
        <v>831.81</v>
      </c>
      <c r="P351" s="254">
        <v>821.92</v>
      </c>
      <c r="Q351" s="254">
        <v>811.42</v>
      </c>
      <c r="R351" s="254">
        <v>800.87</v>
      </c>
      <c r="S351" s="254">
        <v>789.61</v>
      </c>
      <c r="T351" s="254">
        <v>778.19</v>
      </c>
      <c r="U351" s="254">
        <v>766.5</v>
      </c>
      <c r="V351" s="254">
        <v>754.6</v>
      </c>
      <c r="W351" s="254">
        <v>742.76</v>
      </c>
      <c r="X351" s="254">
        <v>730.96</v>
      </c>
      <c r="Y351" s="254">
        <v>719.08</v>
      </c>
      <c r="Z351" s="254">
        <v>707.44</v>
      </c>
      <c r="AA351" s="254">
        <v>696.23</v>
      </c>
      <c r="AB351" s="254">
        <v>685.43</v>
      </c>
      <c r="AC351" s="254">
        <v>675.25</v>
      </c>
      <c r="AD351" s="254">
        <v>665.71</v>
      </c>
      <c r="AE351" s="254">
        <v>657.23</v>
      </c>
      <c r="AF351" s="254">
        <v>649.75</v>
      </c>
      <c r="AG351" s="254">
        <v>643.23</v>
      </c>
      <c r="AH351" s="254">
        <v>637.82</v>
      </c>
      <c r="AI351" s="254">
        <v>633.22</v>
      </c>
      <c r="AJ351" s="254">
        <v>629.85</v>
      </c>
      <c r="AK351" s="254">
        <v>627.15</v>
      </c>
      <c r="AL351" s="254">
        <v>625.52</v>
      </c>
      <c r="AN351" s="226" t="s">
        <v>604</v>
      </c>
      <c r="AO351" s="253">
        <v>2</v>
      </c>
    </row>
    <row r="352" ht="14.25" customHeight="1" spans="1:41" x14ac:dyDescent="0.25">
      <c r="A352" s="247" t="s">
        <v>272</v>
      </c>
      <c r="B352" s="248">
        <v>21</v>
      </c>
      <c r="C352" s="254">
        <v>897.54</v>
      </c>
      <c r="D352" s="254">
        <v>897.03</v>
      </c>
      <c r="E352" s="254">
        <v>895.63</v>
      </c>
      <c r="F352" s="254">
        <v>893.17</v>
      </c>
      <c r="G352" s="254">
        <v>889.94</v>
      </c>
      <c r="H352" s="254">
        <v>885.64</v>
      </c>
      <c r="I352" s="254">
        <v>880.63</v>
      </c>
      <c r="J352" s="254">
        <v>874.56</v>
      </c>
      <c r="K352" s="254">
        <v>867.84</v>
      </c>
      <c r="L352" s="254">
        <v>860.13</v>
      </c>
      <c r="M352" s="254">
        <v>851.83</v>
      </c>
      <c r="N352" s="254">
        <v>842.93</v>
      </c>
      <c r="O352" s="254">
        <v>833.18</v>
      </c>
      <c r="P352" s="254">
        <v>823.06</v>
      </c>
      <c r="Q352" s="254">
        <v>812.26</v>
      </c>
      <c r="R352" s="254">
        <v>801.07</v>
      </c>
      <c r="S352" s="254">
        <v>789.43</v>
      </c>
      <c r="T352" s="254">
        <v>777.65</v>
      </c>
      <c r="U352" s="254">
        <v>765.42</v>
      </c>
      <c r="V352" s="254">
        <v>753.25</v>
      </c>
      <c r="W352" s="254">
        <v>740.6</v>
      </c>
      <c r="X352" s="254">
        <v>728.29</v>
      </c>
      <c r="Y352" s="254">
        <v>716.05</v>
      </c>
      <c r="Z352" s="254">
        <v>703.84</v>
      </c>
      <c r="AA352" s="254">
        <v>692.24</v>
      </c>
      <c r="AB352" s="254">
        <v>680.75</v>
      </c>
      <c r="AC352" s="254">
        <v>670.11</v>
      </c>
      <c r="AD352" s="254">
        <v>660.08</v>
      </c>
      <c r="AE352" s="254">
        <v>651.1</v>
      </c>
      <c r="AF352" s="254">
        <v>643.31</v>
      </c>
      <c r="AG352" s="254">
        <v>636.5</v>
      </c>
      <c r="AH352" s="254">
        <v>630.85</v>
      </c>
      <c r="AI352" s="254">
        <v>626.26</v>
      </c>
      <c r="AJ352" s="254">
        <v>622.34</v>
      </c>
      <c r="AK352" s="254">
        <v>619.54</v>
      </c>
      <c r="AL352" s="254">
        <v>617.79</v>
      </c>
      <c r="AN352" s="226" t="s">
        <v>605</v>
      </c>
      <c r="AO352" s="253">
        <v>4</v>
      </c>
    </row>
    <row r="353" ht="14.25" customHeight="1" spans="1:41" x14ac:dyDescent="0.25">
      <c r="A353" s="247" t="s">
        <v>272</v>
      </c>
      <c r="B353" s="248">
        <v>22</v>
      </c>
      <c r="C353" s="254">
        <v>901.2</v>
      </c>
      <c r="D353" s="254">
        <v>900.7</v>
      </c>
      <c r="E353" s="254">
        <v>899.27</v>
      </c>
      <c r="F353" s="254">
        <v>896.78</v>
      </c>
      <c r="G353" s="254">
        <v>893.37</v>
      </c>
      <c r="H353" s="254">
        <v>889</v>
      </c>
      <c r="I353" s="254">
        <v>883.69</v>
      </c>
      <c r="J353" s="254">
        <v>877.43</v>
      </c>
      <c r="K353" s="254">
        <v>870.41</v>
      </c>
      <c r="L353" s="254">
        <v>862.47</v>
      </c>
      <c r="M353" s="254">
        <v>853.98</v>
      </c>
      <c r="N353" s="254">
        <v>844.5</v>
      </c>
      <c r="O353" s="254">
        <v>834.48</v>
      </c>
      <c r="P353" s="254">
        <v>823.92</v>
      </c>
      <c r="Q353" s="254">
        <v>812.87</v>
      </c>
      <c r="R353" s="254">
        <v>801.05</v>
      </c>
      <c r="S353" s="254">
        <v>789.27</v>
      </c>
      <c r="T353" s="254">
        <v>776.79</v>
      </c>
      <c r="U353" s="254">
        <v>764.26</v>
      </c>
      <c r="V353" s="254">
        <v>751.37</v>
      </c>
      <c r="W353" s="254">
        <v>738.49</v>
      </c>
      <c r="X353" s="254">
        <v>725.76</v>
      </c>
      <c r="Y353" s="254">
        <v>712.74</v>
      </c>
      <c r="Z353" s="254">
        <v>700.18</v>
      </c>
      <c r="AA353" s="254">
        <v>687.85</v>
      </c>
      <c r="AB353" s="254">
        <v>676.19</v>
      </c>
      <c r="AC353" s="254">
        <v>664.93</v>
      </c>
      <c r="AD353" s="254">
        <v>654.59</v>
      </c>
      <c r="AE353" s="254">
        <v>645.19</v>
      </c>
      <c r="AF353" s="254">
        <v>636.87</v>
      </c>
      <c r="AG353" s="254">
        <v>629.99</v>
      </c>
      <c r="AH353" s="254">
        <v>623.89</v>
      </c>
      <c r="AI353" s="254">
        <v>618.89</v>
      </c>
      <c r="AJ353" s="254">
        <v>614.9</v>
      </c>
      <c r="AK353" s="254">
        <v>611.88</v>
      </c>
      <c r="AL353" s="254">
        <v>610.11</v>
      </c>
      <c r="AN353" s="226" t="s">
        <v>606</v>
      </c>
      <c r="AO353" s="253">
        <v>4</v>
      </c>
    </row>
    <row r="354" ht="14.25" customHeight="1" spans="1:41" x14ac:dyDescent="0.25">
      <c r="A354" s="247" t="s">
        <v>272</v>
      </c>
      <c r="B354" s="248">
        <v>23</v>
      </c>
      <c r="C354" s="254">
        <v>904.7</v>
      </c>
      <c r="D354" s="254">
        <v>904.21</v>
      </c>
      <c r="E354" s="254">
        <v>902.66</v>
      </c>
      <c r="F354" s="254">
        <v>900.11</v>
      </c>
      <c r="G354" s="254">
        <v>896.54</v>
      </c>
      <c r="H354" s="254">
        <v>892.03</v>
      </c>
      <c r="I354" s="254">
        <v>886.51</v>
      </c>
      <c r="J354" s="254">
        <v>880.16</v>
      </c>
      <c r="K354" s="254">
        <v>872.82</v>
      </c>
      <c r="L354" s="254">
        <v>864.79</v>
      </c>
      <c r="M354" s="254">
        <v>855.71</v>
      </c>
      <c r="N354" s="254">
        <v>846.02</v>
      </c>
      <c r="O354" s="254">
        <v>835.85</v>
      </c>
      <c r="P354" s="254">
        <v>824.78</v>
      </c>
      <c r="Q354" s="254">
        <v>813.26</v>
      </c>
      <c r="R354" s="254">
        <v>801.28</v>
      </c>
      <c r="S354" s="254">
        <v>788.73</v>
      </c>
      <c r="T354" s="254">
        <v>776</v>
      </c>
      <c r="U354" s="254">
        <v>763.07</v>
      </c>
      <c r="V354" s="254">
        <v>749.78</v>
      </c>
      <c r="W354" s="254">
        <v>736.31</v>
      </c>
      <c r="X354" s="254">
        <v>722.79</v>
      </c>
      <c r="Y354" s="254">
        <v>709.76</v>
      </c>
      <c r="Z354" s="254">
        <v>696.49</v>
      </c>
      <c r="AA354" s="254">
        <v>683.89</v>
      </c>
      <c r="AB354" s="254">
        <v>671.47</v>
      </c>
      <c r="AC354" s="254">
        <v>659.74</v>
      </c>
      <c r="AD354" s="254">
        <v>648.94</v>
      </c>
      <c r="AE354" s="254">
        <v>639.21</v>
      </c>
      <c r="AF354" s="254">
        <v>630.62</v>
      </c>
      <c r="AG354" s="254">
        <v>623.36</v>
      </c>
      <c r="AH354" s="254">
        <v>617.1</v>
      </c>
      <c r="AI354" s="254">
        <v>611.63</v>
      </c>
      <c r="AJ354" s="254">
        <v>607.43</v>
      </c>
      <c r="AK354" s="254">
        <v>604.34</v>
      </c>
      <c r="AL354" s="254">
        <v>602.56</v>
      </c>
      <c r="AN354" s="226" t="s">
        <v>607</v>
      </c>
      <c r="AO354" s="253">
        <v>10</v>
      </c>
    </row>
    <row r="355" ht="14.25" customHeight="1" spans="1:41" x14ac:dyDescent="0.25">
      <c r="A355" s="247" t="s">
        <v>272</v>
      </c>
      <c r="B355" s="248">
        <v>24</v>
      </c>
      <c r="C355" s="254">
        <v>908.01</v>
      </c>
      <c r="D355" s="254">
        <v>907.47</v>
      </c>
      <c r="E355" s="254">
        <v>905.9</v>
      </c>
      <c r="F355" s="254">
        <v>903.22</v>
      </c>
      <c r="G355" s="254">
        <v>899.59</v>
      </c>
      <c r="H355" s="254">
        <v>894.96</v>
      </c>
      <c r="I355" s="254">
        <v>889.23</v>
      </c>
      <c r="J355" s="254">
        <v>882.73</v>
      </c>
      <c r="K355" s="254">
        <v>875.07</v>
      </c>
      <c r="L355" s="254">
        <v>866.76</v>
      </c>
      <c r="M355" s="254">
        <v>857.4</v>
      </c>
      <c r="N355" s="254">
        <v>847.62</v>
      </c>
      <c r="O355" s="254">
        <v>836.74</v>
      </c>
      <c r="P355" s="254">
        <v>825.45</v>
      </c>
      <c r="Q355" s="254">
        <v>813.59</v>
      </c>
      <c r="R355" s="254">
        <v>801.27</v>
      </c>
      <c r="S355" s="254">
        <v>788.23</v>
      </c>
      <c r="T355" s="254">
        <v>775.27</v>
      </c>
      <c r="U355" s="254">
        <v>761.65</v>
      </c>
      <c r="V355" s="254">
        <v>747.88</v>
      </c>
      <c r="W355" s="254">
        <v>734.13</v>
      </c>
      <c r="X355" s="254">
        <v>720.33</v>
      </c>
      <c r="Y355" s="254">
        <v>706.41</v>
      </c>
      <c r="Z355" s="254">
        <v>692.87</v>
      </c>
      <c r="AA355" s="254">
        <v>679.59</v>
      </c>
      <c r="AB355" s="254">
        <v>666.86</v>
      </c>
      <c r="AC355" s="254">
        <v>654.6</v>
      </c>
      <c r="AD355" s="254">
        <v>643.43</v>
      </c>
      <c r="AE355" s="254">
        <v>633.23</v>
      </c>
      <c r="AF355" s="254">
        <v>624.43</v>
      </c>
      <c r="AG355" s="254">
        <v>616.65</v>
      </c>
      <c r="AH355" s="254">
        <v>610.12</v>
      </c>
      <c r="AI355" s="254">
        <v>604.54</v>
      </c>
      <c r="AJ355" s="254">
        <v>599.98</v>
      </c>
      <c r="AK355" s="254">
        <v>596.99</v>
      </c>
      <c r="AL355" s="254">
        <v>595.3</v>
      </c>
      <c r="AN355" s="226" t="s">
        <v>608</v>
      </c>
      <c r="AO355" s="253">
        <v>1</v>
      </c>
    </row>
    <row r="356" ht="14.25" customHeight="1" spans="1:41" x14ac:dyDescent="0.25">
      <c r="A356" s="247" t="s">
        <v>272</v>
      </c>
      <c r="B356" s="248">
        <v>25</v>
      </c>
      <c r="C356" s="254">
        <v>911.08</v>
      </c>
      <c r="D356" s="254">
        <v>910.54</v>
      </c>
      <c r="E356" s="254">
        <v>908.9</v>
      </c>
      <c r="F356" s="254">
        <v>906.19</v>
      </c>
      <c r="G356" s="254">
        <v>902.46</v>
      </c>
      <c r="H356" s="254">
        <v>897.62</v>
      </c>
      <c r="I356" s="254">
        <v>891.81</v>
      </c>
      <c r="J356" s="254">
        <v>884.98</v>
      </c>
      <c r="K356" s="254">
        <v>877.25</v>
      </c>
      <c r="L356" s="254">
        <v>868.56</v>
      </c>
      <c r="M356" s="254">
        <v>859.14</v>
      </c>
      <c r="N356" s="254">
        <v>848.72</v>
      </c>
      <c r="O356" s="254">
        <v>837.69</v>
      </c>
      <c r="P356" s="254">
        <v>826.21</v>
      </c>
      <c r="Q356" s="254">
        <v>813.83</v>
      </c>
      <c r="R356" s="254">
        <v>800.86</v>
      </c>
      <c r="S356" s="254">
        <v>787.87</v>
      </c>
      <c r="T356" s="254">
        <v>774.11</v>
      </c>
      <c r="U356" s="254">
        <v>760.19</v>
      </c>
      <c r="V356" s="254">
        <v>746.1</v>
      </c>
      <c r="W356" s="254">
        <v>731.76</v>
      </c>
      <c r="X356" s="254">
        <v>717.46</v>
      </c>
      <c r="Y356" s="254">
        <v>703.32</v>
      </c>
      <c r="Z356" s="254">
        <v>689.2</v>
      </c>
      <c r="AA356" s="254">
        <v>675.6</v>
      </c>
      <c r="AB356" s="254">
        <v>662.23</v>
      </c>
      <c r="AC356" s="254">
        <v>649.76</v>
      </c>
      <c r="AD356" s="254">
        <v>637.98</v>
      </c>
      <c r="AE356" s="254">
        <v>627.3</v>
      </c>
      <c r="AF356" s="254">
        <v>618.11</v>
      </c>
      <c r="AG356" s="254">
        <v>610.08</v>
      </c>
      <c r="AH356" s="254">
        <v>603.09</v>
      </c>
      <c r="AI356" s="254">
        <v>597.19</v>
      </c>
      <c r="AJ356" s="254">
        <v>592.69</v>
      </c>
      <c r="AK356" s="254">
        <v>589.83</v>
      </c>
      <c r="AL356" s="254">
        <v>587.99</v>
      </c>
      <c r="AN356" s="226" t="s">
        <v>609</v>
      </c>
      <c r="AO356" s="253">
        <v>1</v>
      </c>
    </row>
    <row r="357" ht="14.25" customHeight="1" spans="1:41" x14ac:dyDescent="0.25">
      <c r="A357" s="247" t="s">
        <v>272</v>
      </c>
      <c r="B357" s="248">
        <v>26</v>
      </c>
      <c r="C357" s="254">
        <v>914.01</v>
      </c>
      <c r="D357" s="254">
        <v>913.42</v>
      </c>
      <c r="E357" s="254">
        <v>911.76</v>
      </c>
      <c r="F357" s="254">
        <v>909.01</v>
      </c>
      <c r="G357" s="254">
        <v>905.1</v>
      </c>
      <c r="H357" s="254">
        <v>900.16</v>
      </c>
      <c r="I357" s="254">
        <v>894.15</v>
      </c>
      <c r="J357" s="254">
        <v>887.14</v>
      </c>
      <c r="K357" s="254">
        <v>879.23</v>
      </c>
      <c r="L357" s="254">
        <v>870.22</v>
      </c>
      <c r="M357" s="254">
        <v>860.53</v>
      </c>
      <c r="N357" s="254">
        <v>849.78</v>
      </c>
      <c r="O357" s="254">
        <v>838.69</v>
      </c>
      <c r="P357" s="254">
        <v>826.47</v>
      </c>
      <c r="Q357" s="254">
        <v>813.88</v>
      </c>
      <c r="R357" s="254">
        <v>800.76</v>
      </c>
      <c r="S357" s="254">
        <v>787.13</v>
      </c>
      <c r="T357" s="254">
        <v>772.88</v>
      </c>
      <c r="U357" s="254">
        <v>758.84</v>
      </c>
      <c r="V357" s="254">
        <v>744.15</v>
      </c>
      <c r="W357" s="254">
        <v>729.47</v>
      </c>
      <c r="X357" s="254">
        <v>714.87</v>
      </c>
      <c r="Y357" s="254">
        <v>700.02</v>
      </c>
      <c r="Z357" s="254">
        <v>685.58</v>
      </c>
      <c r="AA357" s="254">
        <v>671.29</v>
      </c>
      <c r="AB357" s="254">
        <v>657.71</v>
      </c>
      <c r="AC357" s="254">
        <v>644.57</v>
      </c>
      <c r="AD357" s="254">
        <v>632.58</v>
      </c>
      <c r="AE357" s="254">
        <v>621.5</v>
      </c>
      <c r="AF357" s="254">
        <v>611.75</v>
      </c>
      <c r="AG357" s="254">
        <v>603.41</v>
      </c>
      <c r="AH357" s="254">
        <v>596.14</v>
      </c>
      <c r="AI357" s="254">
        <v>590.08</v>
      </c>
      <c r="AJ357" s="254">
        <v>585.56</v>
      </c>
      <c r="AK357" s="254">
        <v>582.43</v>
      </c>
      <c r="AL357" s="254">
        <v>580.39</v>
      </c>
      <c r="AN357" s="226" t="s">
        <v>610</v>
      </c>
      <c r="AO357" s="253">
        <v>1</v>
      </c>
    </row>
    <row r="358" ht="14.25" customHeight="1" spans="1:41" x14ac:dyDescent="0.25">
      <c r="A358" s="247" t="s">
        <v>272</v>
      </c>
      <c r="B358" s="248">
        <v>27</v>
      </c>
      <c r="C358" s="254">
        <v>916.68</v>
      </c>
      <c r="D358" s="254">
        <v>916.07</v>
      </c>
      <c r="E358" s="254">
        <v>914.37</v>
      </c>
      <c r="F358" s="254">
        <v>911.54</v>
      </c>
      <c r="G358" s="254">
        <v>907.56</v>
      </c>
      <c r="H358" s="254">
        <v>902.5</v>
      </c>
      <c r="I358" s="254">
        <v>896.32</v>
      </c>
      <c r="J358" s="254">
        <v>889.16</v>
      </c>
      <c r="K358" s="254">
        <v>880.93</v>
      </c>
      <c r="L358" s="254">
        <v>871.77</v>
      </c>
      <c r="M358" s="254">
        <v>861.73</v>
      </c>
      <c r="N358" s="254">
        <v>850.93</v>
      </c>
      <c r="O358" s="254">
        <v>839.16</v>
      </c>
      <c r="P358" s="254">
        <v>826.81</v>
      </c>
      <c r="Q358" s="254">
        <v>814.04</v>
      </c>
      <c r="R358" s="254">
        <v>800.4</v>
      </c>
      <c r="S358" s="254">
        <v>786.21</v>
      </c>
      <c r="T358" s="254">
        <v>772.13</v>
      </c>
      <c r="U358" s="254">
        <v>757.21</v>
      </c>
      <c r="V358" s="254">
        <v>742.26</v>
      </c>
      <c r="W358" s="254">
        <v>727.18</v>
      </c>
      <c r="X358" s="254">
        <v>711.99</v>
      </c>
      <c r="Y358" s="254">
        <v>696.93</v>
      </c>
      <c r="Z358" s="254">
        <v>681.98</v>
      </c>
      <c r="AA358" s="254">
        <v>667.49</v>
      </c>
      <c r="AB358" s="254">
        <v>653.1</v>
      </c>
      <c r="AC358" s="254">
        <v>639.68</v>
      </c>
      <c r="AD358" s="254">
        <v>627.02</v>
      </c>
      <c r="AE358" s="254">
        <v>615.72</v>
      </c>
      <c r="AF358" s="254">
        <v>605.56</v>
      </c>
      <c r="AG358" s="254">
        <v>596.95</v>
      </c>
      <c r="AH358" s="254">
        <v>589.25</v>
      </c>
      <c r="AI358" s="254">
        <v>582.98</v>
      </c>
      <c r="AJ358" s="254">
        <v>578.49</v>
      </c>
      <c r="AK358" s="254">
        <v>574.93</v>
      </c>
      <c r="AL358" s="254">
        <v>572.78</v>
      </c>
      <c r="AN358" s="226" t="s">
        <v>611</v>
      </c>
      <c r="AO358" s="253" t="s">
        <v>255</v>
      </c>
    </row>
    <row r="359" ht="14.25" customHeight="1" spans="1:41" x14ac:dyDescent="0.25">
      <c r="A359" s="247" t="s">
        <v>272</v>
      </c>
      <c r="B359" s="248">
        <v>28</v>
      </c>
      <c r="C359" s="254">
        <v>919.2</v>
      </c>
      <c r="D359" s="254">
        <v>918.6</v>
      </c>
      <c r="E359" s="254">
        <v>916.82</v>
      </c>
      <c r="F359" s="254">
        <v>913.92</v>
      </c>
      <c r="G359" s="254">
        <v>909.84</v>
      </c>
      <c r="H359" s="254">
        <v>904.62</v>
      </c>
      <c r="I359" s="254">
        <v>898.31</v>
      </c>
      <c r="J359" s="254">
        <v>890.95</v>
      </c>
      <c r="K359" s="254">
        <v>882.5</v>
      </c>
      <c r="L359" s="254">
        <v>873.12</v>
      </c>
      <c r="M359" s="254">
        <v>862.78</v>
      </c>
      <c r="N359" s="254">
        <v>851.74</v>
      </c>
      <c r="O359" s="254">
        <v>839.58</v>
      </c>
      <c r="P359" s="254">
        <v>827.21</v>
      </c>
      <c r="Q359" s="254">
        <v>813.69</v>
      </c>
      <c r="R359" s="254">
        <v>799.89</v>
      </c>
      <c r="S359" s="254">
        <v>785.49</v>
      </c>
      <c r="T359" s="254">
        <v>770.73</v>
      </c>
      <c r="U359" s="254">
        <v>755.52</v>
      </c>
      <c r="V359" s="254">
        <v>740.34</v>
      </c>
      <c r="W359" s="254">
        <v>724.87</v>
      </c>
      <c r="X359" s="254">
        <v>709.23</v>
      </c>
      <c r="Y359" s="254">
        <v>693.53</v>
      </c>
      <c r="Z359" s="254">
        <v>678.36</v>
      </c>
      <c r="AA359" s="254">
        <v>663.19</v>
      </c>
      <c r="AB359" s="254">
        <v>648.63</v>
      </c>
      <c r="AC359" s="254">
        <v>634.72</v>
      </c>
      <c r="AD359" s="254">
        <v>621.6</v>
      </c>
      <c r="AE359" s="254">
        <v>609.73</v>
      </c>
      <c r="AF359" s="254">
        <v>599.47</v>
      </c>
      <c r="AG359" s="254">
        <v>590.41</v>
      </c>
      <c r="AH359" s="254">
        <v>582.4</v>
      </c>
      <c r="AI359" s="254">
        <v>575.92</v>
      </c>
      <c r="AJ359" s="254">
        <v>571.18</v>
      </c>
      <c r="AK359" s="254">
        <v>567.54</v>
      </c>
      <c r="AL359" s="254">
        <v>565.52</v>
      </c>
      <c r="AN359" s="226" t="s">
        <v>612</v>
      </c>
      <c r="AO359" s="253">
        <v>1</v>
      </c>
    </row>
    <row r="360" ht="14.25" customHeight="1" spans="1:41" x14ac:dyDescent="0.25">
      <c r="A360" s="247" t="s">
        <v>272</v>
      </c>
      <c r="B360" s="248">
        <v>29</v>
      </c>
      <c r="C360" s="254">
        <v>921.47</v>
      </c>
      <c r="D360" s="254">
        <v>920.86</v>
      </c>
      <c r="E360" s="254">
        <v>919.05</v>
      </c>
      <c r="F360" s="254">
        <v>916.05</v>
      </c>
      <c r="G360" s="254">
        <v>911.91</v>
      </c>
      <c r="H360" s="254">
        <v>906.57</v>
      </c>
      <c r="I360" s="254">
        <v>900.12</v>
      </c>
      <c r="J360" s="254">
        <v>892.54</v>
      </c>
      <c r="K360" s="254">
        <v>883.96</v>
      </c>
      <c r="L360" s="254">
        <v>874.28</v>
      </c>
      <c r="M360" s="254">
        <v>863.75</v>
      </c>
      <c r="N360" s="254">
        <v>852.33</v>
      </c>
      <c r="O360" s="254">
        <v>840.15</v>
      </c>
      <c r="P360" s="254">
        <v>827.07</v>
      </c>
      <c r="Q360" s="254">
        <v>813.43</v>
      </c>
      <c r="R360" s="254">
        <v>799.43</v>
      </c>
      <c r="S360" s="254">
        <v>784.58</v>
      </c>
      <c r="T360" s="254">
        <v>769.26</v>
      </c>
      <c r="U360" s="254">
        <v>753.98</v>
      </c>
      <c r="V360" s="254">
        <v>738.07</v>
      </c>
      <c r="W360" s="254">
        <v>722.23</v>
      </c>
      <c r="X360" s="254">
        <v>706.25</v>
      </c>
      <c r="Y360" s="254">
        <v>690.39</v>
      </c>
      <c r="Z360" s="254">
        <v>674.55</v>
      </c>
      <c r="AA360" s="254">
        <v>659.32</v>
      </c>
      <c r="AB360" s="254">
        <v>643.94</v>
      </c>
      <c r="AC360" s="254">
        <v>629.7</v>
      </c>
      <c r="AD360" s="254">
        <v>616.23</v>
      </c>
      <c r="AE360" s="254">
        <v>604.07</v>
      </c>
      <c r="AF360" s="254">
        <v>593.18</v>
      </c>
      <c r="AG360" s="254">
        <v>583.72</v>
      </c>
      <c r="AH360" s="254">
        <v>575.56</v>
      </c>
      <c r="AI360" s="254">
        <v>568.92</v>
      </c>
      <c r="AJ360" s="254">
        <v>563.89</v>
      </c>
      <c r="AK360" s="254">
        <v>560.22</v>
      </c>
      <c r="AL360" s="254">
        <v>558.56</v>
      </c>
      <c r="AN360" s="226" t="s">
        <v>613</v>
      </c>
      <c r="AO360" s="253">
        <v>1</v>
      </c>
    </row>
    <row r="361" ht="14.25" customHeight="1" spans="1:41" x14ac:dyDescent="0.25">
      <c r="A361" s="247" t="s">
        <v>272</v>
      </c>
      <c r="B361" s="248">
        <v>30</v>
      </c>
      <c r="C361" s="254">
        <v>923.53</v>
      </c>
      <c r="D361" s="254">
        <v>922.91</v>
      </c>
      <c r="E361" s="254">
        <v>921.1</v>
      </c>
      <c r="F361" s="254">
        <v>918.07</v>
      </c>
      <c r="G361" s="254">
        <v>913.8</v>
      </c>
      <c r="H361" s="254">
        <v>908.33</v>
      </c>
      <c r="I361" s="254">
        <v>901.72</v>
      </c>
      <c r="J361" s="254">
        <v>894</v>
      </c>
      <c r="K361" s="254">
        <v>885.17</v>
      </c>
      <c r="L361" s="254">
        <v>875.31</v>
      </c>
      <c r="M361" s="254">
        <v>864.51</v>
      </c>
      <c r="N361" s="254">
        <v>852.78</v>
      </c>
      <c r="O361" s="254">
        <v>840.39</v>
      </c>
      <c r="P361" s="254">
        <v>826.92</v>
      </c>
      <c r="Q361" s="254">
        <v>813.24</v>
      </c>
      <c r="R361" s="254">
        <v>798.54</v>
      </c>
      <c r="S361" s="254">
        <v>783.53</v>
      </c>
      <c r="T361" s="254">
        <v>768.03</v>
      </c>
      <c r="U361" s="254">
        <v>752.15</v>
      </c>
      <c r="V361" s="254">
        <v>735.99</v>
      </c>
      <c r="W361" s="254">
        <v>719.77</v>
      </c>
      <c r="X361" s="254">
        <v>703.48</v>
      </c>
      <c r="Y361" s="254">
        <v>686.98</v>
      </c>
      <c r="Z361" s="254">
        <v>670.97</v>
      </c>
      <c r="AA361" s="254">
        <v>654.97</v>
      </c>
      <c r="AB361" s="254">
        <v>639.52</v>
      </c>
      <c r="AC361" s="254">
        <v>624.74</v>
      </c>
      <c r="AD361" s="254">
        <v>610.89</v>
      </c>
      <c r="AE361" s="254">
        <v>598.22</v>
      </c>
      <c r="AF361" s="254">
        <v>587.01</v>
      </c>
      <c r="AG361" s="254">
        <v>577.18</v>
      </c>
      <c r="AH361" s="254">
        <v>568.76</v>
      </c>
      <c r="AI361" s="254">
        <v>562</v>
      </c>
      <c r="AJ361" s="254">
        <v>556.64</v>
      </c>
      <c r="AK361" s="254">
        <v>553.28</v>
      </c>
      <c r="AL361" s="254">
        <v>550.84</v>
      </c>
      <c r="AN361" s="226" t="s">
        <v>614</v>
      </c>
      <c r="AO361" s="253">
        <v>11</v>
      </c>
    </row>
    <row r="362" ht="14.25" customHeight="1" spans="1:41" x14ac:dyDescent="0.25">
      <c r="A362" s="247" t="s">
        <v>272</v>
      </c>
      <c r="B362" s="248">
        <v>31</v>
      </c>
      <c r="C362" s="254">
        <v>925.43</v>
      </c>
      <c r="D362" s="254">
        <v>924.81</v>
      </c>
      <c r="E362" s="254">
        <v>922.9</v>
      </c>
      <c r="F362" s="254">
        <v>919.8</v>
      </c>
      <c r="G362" s="254">
        <v>915.44</v>
      </c>
      <c r="H362" s="254">
        <v>909.88</v>
      </c>
      <c r="I362" s="254">
        <v>903.13</v>
      </c>
      <c r="J362" s="254">
        <v>895.25</v>
      </c>
      <c r="K362" s="254">
        <v>886.15</v>
      </c>
      <c r="L362" s="254">
        <v>876.2</v>
      </c>
      <c r="M362" s="254">
        <v>865.07</v>
      </c>
      <c r="N362" s="254">
        <v>853.16</v>
      </c>
      <c r="O362" s="254">
        <v>840.38</v>
      </c>
      <c r="P362" s="254">
        <v>826.89</v>
      </c>
      <c r="Q362" s="254">
        <v>812.51</v>
      </c>
      <c r="R362" s="254">
        <v>797.64</v>
      </c>
      <c r="S362" s="254">
        <v>782.35</v>
      </c>
      <c r="T362" s="254">
        <v>766.58</v>
      </c>
      <c r="U362" s="254">
        <v>750.24</v>
      </c>
      <c r="V362" s="254">
        <v>733.88</v>
      </c>
      <c r="W362" s="254">
        <v>717.21</v>
      </c>
      <c r="X362" s="254">
        <v>700.36</v>
      </c>
      <c r="Y362" s="254">
        <v>683.88</v>
      </c>
      <c r="Z362" s="254">
        <v>667.34</v>
      </c>
      <c r="AA362" s="254">
        <v>651.04</v>
      </c>
      <c r="AB362" s="254">
        <v>635.31</v>
      </c>
      <c r="AC362" s="254">
        <v>619.94</v>
      </c>
      <c r="AD362" s="254">
        <v>605.63</v>
      </c>
      <c r="AE362" s="254">
        <v>592.49</v>
      </c>
      <c r="AF362" s="254">
        <v>580.8</v>
      </c>
      <c r="AG362" s="254">
        <v>570.63</v>
      </c>
      <c r="AH362" s="254">
        <v>562.12</v>
      </c>
      <c r="AI362" s="254">
        <v>555.06</v>
      </c>
      <c r="AJ362" s="254">
        <v>549.57</v>
      </c>
      <c r="AK362" s="254">
        <v>545.85</v>
      </c>
      <c r="AL362" s="254">
        <v>543.19</v>
      </c>
      <c r="AN362" s="226" t="s">
        <v>615</v>
      </c>
      <c r="AO362" s="253" t="s">
        <v>255</v>
      </c>
    </row>
    <row r="363" ht="14.25" customHeight="1" spans="1:41" x14ac:dyDescent="0.25">
      <c r="A363" s="247" t="s">
        <v>272</v>
      </c>
      <c r="B363" s="248">
        <v>32</v>
      </c>
      <c r="C363" s="254">
        <v>927.09</v>
      </c>
      <c r="D363" s="254">
        <v>926.45</v>
      </c>
      <c r="E363" s="254">
        <v>924.5</v>
      </c>
      <c r="F363" s="254">
        <v>921.38</v>
      </c>
      <c r="G363" s="254">
        <v>916.93</v>
      </c>
      <c r="H363" s="254">
        <v>911.26</v>
      </c>
      <c r="I363" s="254">
        <v>904.38</v>
      </c>
      <c r="J363" s="254">
        <v>896.25</v>
      </c>
      <c r="K363" s="254">
        <v>887.12</v>
      </c>
      <c r="L363" s="254">
        <v>876.83</v>
      </c>
      <c r="M363" s="254">
        <v>865.53</v>
      </c>
      <c r="N363" s="254">
        <v>853.33</v>
      </c>
      <c r="O363" s="254">
        <v>840.24</v>
      </c>
      <c r="P363" s="254">
        <v>826.53</v>
      </c>
      <c r="Q363" s="254">
        <v>811.8</v>
      </c>
      <c r="R363" s="254">
        <v>796.87</v>
      </c>
      <c r="S363" s="254">
        <v>781.08</v>
      </c>
      <c r="T363" s="254">
        <v>764.88</v>
      </c>
      <c r="U363" s="254">
        <v>748.38</v>
      </c>
      <c r="V363" s="254">
        <v>731.52</v>
      </c>
      <c r="W363" s="254">
        <v>714.68</v>
      </c>
      <c r="X363" s="254">
        <v>697.51</v>
      </c>
      <c r="Y363" s="254">
        <v>680.32</v>
      </c>
      <c r="Z363" s="254">
        <v>663.53</v>
      </c>
      <c r="AA363" s="254">
        <v>646.84</v>
      </c>
      <c r="AB363" s="254">
        <v>630.59</v>
      </c>
      <c r="AC363" s="254">
        <v>615.2</v>
      </c>
      <c r="AD363" s="254">
        <v>600.41</v>
      </c>
      <c r="AE363" s="254">
        <v>586.82</v>
      </c>
      <c r="AF363" s="254">
        <v>574.75</v>
      </c>
      <c r="AG363" s="254">
        <v>564.24</v>
      </c>
      <c r="AH363" s="254">
        <v>555.31</v>
      </c>
      <c r="AI363" s="254">
        <v>548.07</v>
      </c>
      <c r="AJ363" s="254">
        <v>542.35</v>
      </c>
      <c r="AK363" s="254">
        <v>538.46</v>
      </c>
      <c r="AL363" s="254">
        <v>535.59</v>
      </c>
      <c r="AN363" s="226" t="s">
        <v>616</v>
      </c>
      <c r="AO363" s="253">
        <v>6</v>
      </c>
    </row>
    <row r="364" ht="14.25" customHeight="1" spans="1:41" x14ac:dyDescent="0.25">
      <c r="A364" s="247" t="s">
        <v>272</v>
      </c>
      <c r="B364" s="248">
        <v>33</v>
      </c>
      <c r="C364" s="254">
        <v>928.59</v>
      </c>
      <c r="D364" s="254">
        <v>927.91</v>
      </c>
      <c r="E364" s="254">
        <v>925.96</v>
      </c>
      <c r="F364" s="254">
        <v>922.71</v>
      </c>
      <c r="G364" s="254">
        <v>918.25</v>
      </c>
      <c r="H364" s="254">
        <v>912.4</v>
      </c>
      <c r="I364" s="254">
        <v>905.35</v>
      </c>
      <c r="J364" s="254">
        <v>897.17</v>
      </c>
      <c r="K364" s="254">
        <v>887.81</v>
      </c>
      <c r="L364" s="254">
        <v>877.31</v>
      </c>
      <c r="M364" s="254">
        <v>865.85</v>
      </c>
      <c r="N364" s="254">
        <v>853.4</v>
      </c>
      <c r="O364" s="254">
        <v>840.04</v>
      </c>
      <c r="P364" s="254">
        <v>825.94</v>
      </c>
      <c r="Q364" s="254">
        <v>811.19</v>
      </c>
      <c r="R364" s="254">
        <v>795.63</v>
      </c>
      <c r="S364" s="254">
        <v>779.63</v>
      </c>
      <c r="T364" s="254">
        <v>763.16</v>
      </c>
      <c r="U364" s="254">
        <v>746.37</v>
      </c>
      <c r="V364" s="254">
        <v>729.28</v>
      </c>
      <c r="W364" s="254">
        <v>711.84</v>
      </c>
      <c r="X364" s="254">
        <v>694.28</v>
      </c>
      <c r="Y364" s="254">
        <v>676.9</v>
      </c>
      <c r="Z364" s="254">
        <v>659.93</v>
      </c>
      <c r="AA364" s="254">
        <v>642.73</v>
      </c>
      <c r="AB364" s="254">
        <v>626.3</v>
      </c>
      <c r="AC364" s="254">
        <v>610.29</v>
      </c>
      <c r="AD364" s="254">
        <v>595.16</v>
      </c>
      <c r="AE364" s="254">
        <v>581.15</v>
      </c>
      <c r="AF364" s="254">
        <v>568.7</v>
      </c>
      <c r="AG364" s="254">
        <v>557.88</v>
      </c>
      <c r="AH364" s="254">
        <v>548.6</v>
      </c>
      <c r="AI364" s="254">
        <v>541.13</v>
      </c>
      <c r="AJ364" s="254">
        <v>535.38</v>
      </c>
      <c r="AK364" s="254">
        <v>531.09</v>
      </c>
      <c r="AL364" s="254">
        <v>528.05</v>
      </c>
      <c r="AN364" s="226" t="s">
        <v>617</v>
      </c>
      <c r="AO364" s="253">
        <v>6</v>
      </c>
    </row>
    <row r="365" ht="14.25" customHeight="1" spans="1:41" x14ac:dyDescent="0.25">
      <c r="A365" s="247" t="s">
        <v>272</v>
      </c>
      <c r="B365" s="248">
        <v>34</v>
      </c>
      <c r="C365" s="254">
        <v>929.83</v>
      </c>
      <c r="D365" s="254">
        <v>929.17</v>
      </c>
      <c r="E365" s="254">
        <v>927.15</v>
      </c>
      <c r="F365" s="254">
        <v>923.85</v>
      </c>
      <c r="G365" s="254">
        <v>919.29</v>
      </c>
      <c r="H365" s="254">
        <v>913.38</v>
      </c>
      <c r="I365" s="254">
        <v>906.25</v>
      </c>
      <c r="J365" s="254">
        <v>897.87</v>
      </c>
      <c r="K365" s="254">
        <v>888.35</v>
      </c>
      <c r="L365" s="254">
        <v>877.63</v>
      </c>
      <c r="M365" s="254">
        <v>865.91</v>
      </c>
      <c r="N365" s="254">
        <v>853.3</v>
      </c>
      <c r="O365" s="254">
        <v>839.72</v>
      </c>
      <c r="P365" s="254">
        <v>825.33</v>
      </c>
      <c r="Q365" s="254">
        <v>810.25</v>
      </c>
      <c r="R365" s="254">
        <v>794.39</v>
      </c>
      <c r="S365" s="254">
        <v>778.25</v>
      </c>
      <c r="T365" s="254">
        <v>761.37</v>
      </c>
      <c r="U365" s="254">
        <v>744.26</v>
      </c>
      <c r="V365" s="254">
        <v>726.76</v>
      </c>
      <c r="W365" s="254">
        <v>709.14</v>
      </c>
      <c r="X365" s="254">
        <v>691.43</v>
      </c>
      <c r="Y365" s="254">
        <v>673.61</v>
      </c>
      <c r="Z365" s="254">
        <v>655.93</v>
      </c>
      <c r="AA365" s="254">
        <v>638.67</v>
      </c>
      <c r="AB365" s="254">
        <v>621.7</v>
      </c>
      <c r="AC365" s="254">
        <v>605.54</v>
      </c>
      <c r="AD365" s="254">
        <v>589.86</v>
      </c>
      <c r="AE365" s="254">
        <v>575.5</v>
      </c>
      <c r="AF365" s="254">
        <v>562.64</v>
      </c>
      <c r="AG365" s="254">
        <v>551.46</v>
      </c>
      <c r="AH365" s="254">
        <v>541.93</v>
      </c>
      <c r="AI365" s="254">
        <v>534.31</v>
      </c>
      <c r="AJ365" s="254">
        <v>528.32</v>
      </c>
      <c r="AK365" s="254">
        <v>523.76</v>
      </c>
      <c r="AL365" s="254">
        <v>520.78</v>
      </c>
      <c r="AN365" s="226" t="s">
        <v>618</v>
      </c>
      <c r="AO365" s="253">
        <v>6</v>
      </c>
    </row>
    <row r="366" ht="14.25" customHeight="1" spans="1:41" x14ac:dyDescent="0.25">
      <c r="A366" s="247" t="s">
        <v>272</v>
      </c>
      <c r="B366" s="248">
        <v>35</v>
      </c>
      <c r="C366" s="254">
        <v>930.86</v>
      </c>
      <c r="D366" s="254">
        <v>930.19</v>
      </c>
      <c r="E366" s="254">
        <v>928.16</v>
      </c>
      <c r="F366" s="254">
        <v>924.83</v>
      </c>
      <c r="G366" s="254">
        <v>920.12</v>
      </c>
      <c r="H366" s="254">
        <v>914.19</v>
      </c>
      <c r="I366" s="254">
        <v>906.85</v>
      </c>
      <c r="J366" s="254">
        <v>898.3</v>
      </c>
      <c r="K366" s="254">
        <v>888.7</v>
      </c>
      <c r="L366" s="254">
        <v>877.76</v>
      </c>
      <c r="M366" s="254">
        <v>865.88</v>
      </c>
      <c r="N366" s="254">
        <v>852.94</v>
      </c>
      <c r="O366" s="254">
        <v>839.16</v>
      </c>
      <c r="P366" s="254">
        <v>824.45</v>
      </c>
      <c r="Q366" s="254">
        <v>809.1</v>
      </c>
      <c r="R366" s="254">
        <v>793.21</v>
      </c>
      <c r="S366" s="254">
        <v>776.47</v>
      </c>
      <c r="T366" s="254">
        <v>759.39</v>
      </c>
      <c r="U366" s="254">
        <v>742.06</v>
      </c>
      <c r="V366" s="254">
        <v>724.09</v>
      </c>
      <c r="W366" s="254">
        <v>706.29</v>
      </c>
      <c r="X366" s="254">
        <v>688.19</v>
      </c>
      <c r="Y366" s="254">
        <v>670.07</v>
      </c>
      <c r="Z366" s="254">
        <v>652.31</v>
      </c>
      <c r="AA366" s="254">
        <v>634.61</v>
      </c>
      <c r="AB366" s="254">
        <v>617.4</v>
      </c>
      <c r="AC366" s="254">
        <v>600.73</v>
      </c>
      <c r="AD366" s="254">
        <v>584.94</v>
      </c>
      <c r="AE366" s="254">
        <v>569.96</v>
      </c>
      <c r="AF366" s="254">
        <v>556.72</v>
      </c>
      <c r="AG366" s="254">
        <v>545.15</v>
      </c>
      <c r="AH366" s="254">
        <v>535.29</v>
      </c>
      <c r="AI366" s="254">
        <v>527.37</v>
      </c>
      <c r="AJ366" s="254">
        <v>521.21</v>
      </c>
      <c r="AK366" s="254">
        <v>516.65</v>
      </c>
      <c r="AL366" s="254">
        <v>513.61</v>
      </c>
      <c r="AN366" s="226" t="s">
        <v>619</v>
      </c>
      <c r="AO366" s="253">
        <v>10</v>
      </c>
    </row>
    <row r="367" ht="14.25" customHeight="1" spans="1:41" x14ac:dyDescent="0.25">
      <c r="A367" s="247" t="s">
        <v>272</v>
      </c>
      <c r="B367" s="248">
        <v>36</v>
      </c>
      <c r="C367" s="254">
        <v>931.69</v>
      </c>
      <c r="D367" s="254">
        <v>931.01</v>
      </c>
      <c r="E367" s="254">
        <v>928.97</v>
      </c>
      <c r="F367" s="254">
        <v>925.58</v>
      </c>
      <c r="G367" s="254">
        <v>920.81</v>
      </c>
      <c r="H367" s="254">
        <v>914.72</v>
      </c>
      <c r="I367" s="254">
        <v>907.34</v>
      </c>
      <c r="J367" s="254">
        <v>898.67</v>
      </c>
      <c r="K367" s="254">
        <v>888.77</v>
      </c>
      <c r="L367" s="254">
        <v>877.75</v>
      </c>
      <c r="M367" s="254">
        <v>865.67</v>
      </c>
      <c r="N367" s="254">
        <v>852.43</v>
      </c>
      <c r="O367" s="254">
        <v>838.48</v>
      </c>
      <c r="P367" s="254">
        <v>823.58</v>
      </c>
      <c r="Q367" s="254">
        <v>808</v>
      </c>
      <c r="R367" s="254">
        <v>791.66</v>
      </c>
      <c r="S367" s="254">
        <v>774.73</v>
      </c>
      <c r="T367" s="254">
        <v>757.52</v>
      </c>
      <c r="U367" s="254">
        <v>739.6</v>
      </c>
      <c r="V367" s="254">
        <v>721.68</v>
      </c>
      <c r="W367" s="254">
        <v>703.29</v>
      </c>
      <c r="X367" s="254">
        <v>684.93</v>
      </c>
      <c r="Y367" s="254">
        <v>666.56</v>
      </c>
      <c r="Z367" s="254">
        <v>648.33</v>
      </c>
      <c r="AA367" s="254">
        <v>630.45</v>
      </c>
      <c r="AB367" s="254">
        <v>612.75</v>
      </c>
      <c r="AC367" s="254">
        <v>595.92</v>
      </c>
      <c r="AD367" s="254">
        <v>579.8</v>
      </c>
      <c r="AE367" s="254">
        <v>564.44</v>
      </c>
      <c r="AF367" s="254">
        <v>550.79</v>
      </c>
      <c r="AG367" s="254">
        <v>538.9</v>
      </c>
      <c r="AH367" s="254">
        <v>528.82</v>
      </c>
      <c r="AI367" s="254">
        <v>520.47</v>
      </c>
      <c r="AJ367" s="254">
        <v>514.13</v>
      </c>
      <c r="AK367" s="254">
        <v>509.66</v>
      </c>
      <c r="AL367" s="254">
        <v>506.69</v>
      </c>
      <c r="AN367" s="226" t="s">
        <v>620</v>
      </c>
      <c r="AO367" s="253">
        <v>11</v>
      </c>
    </row>
    <row r="368" ht="14.25" customHeight="1" spans="1:41" x14ac:dyDescent="0.25">
      <c r="A368" s="247" t="s">
        <v>272</v>
      </c>
      <c r="B368" s="248">
        <v>37</v>
      </c>
      <c r="C368" s="254">
        <v>932.3</v>
      </c>
      <c r="D368" s="254">
        <v>931.62</v>
      </c>
      <c r="E368" s="254">
        <v>929.55</v>
      </c>
      <c r="F368" s="254">
        <v>926.14</v>
      </c>
      <c r="G368" s="254">
        <v>921.24</v>
      </c>
      <c r="H368" s="254">
        <v>915.05</v>
      </c>
      <c r="I368" s="254">
        <v>907.61</v>
      </c>
      <c r="J368" s="254">
        <v>898.78</v>
      </c>
      <c r="K368" s="254">
        <v>888.78</v>
      </c>
      <c r="L368" s="254">
        <v>877.54</v>
      </c>
      <c r="M368" s="254">
        <v>865.16</v>
      </c>
      <c r="N368" s="254">
        <v>851.86</v>
      </c>
      <c r="O368" s="254">
        <v>837.63</v>
      </c>
      <c r="P368" s="254">
        <v>822.51</v>
      </c>
      <c r="Q368" s="254">
        <v>806.56</v>
      </c>
      <c r="R368" s="254">
        <v>789.98</v>
      </c>
      <c r="S368" s="254">
        <v>773.06</v>
      </c>
      <c r="T368" s="254">
        <v>755.25</v>
      </c>
      <c r="U368" s="254">
        <v>737.29</v>
      </c>
      <c r="V368" s="254">
        <v>718.98</v>
      </c>
      <c r="W368" s="254">
        <v>700.16</v>
      </c>
      <c r="X368" s="254">
        <v>681.66</v>
      </c>
      <c r="Y368" s="254">
        <v>662.95</v>
      </c>
      <c r="Z368" s="254">
        <v>644.46</v>
      </c>
      <c r="AA368" s="254">
        <v>626.23</v>
      </c>
      <c r="AB368" s="254">
        <v>608.53</v>
      </c>
      <c r="AC368" s="254">
        <v>591.25</v>
      </c>
      <c r="AD368" s="254">
        <v>574.74</v>
      </c>
      <c r="AE368" s="254">
        <v>559.12</v>
      </c>
      <c r="AF368" s="254">
        <v>544.91</v>
      </c>
      <c r="AG368" s="254">
        <v>532.61</v>
      </c>
      <c r="AH368" s="254">
        <v>522.28</v>
      </c>
      <c r="AI368" s="254">
        <v>513.76</v>
      </c>
      <c r="AJ368" s="254">
        <v>507.16</v>
      </c>
      <c r="AK368" s="254">
        <v>502.56</v>
      </c>
      <c r="AL368" s="254">
        <v>499.7</v>
      </c>
      <c r="AN368" s="226" t="s">
        <v>621</v>
      </c>
      <c r="AO368" s="253">
        <v>11</v>
      </c>
    </row>
    <row r="369" ht="14.25" customHeight="1" spans="1:41" x14ac:dyDescent="0.25">
      <c r="A369" s="247" t="s">
        <v>272</v>
      </c>
      <c r="B369" s="248">
        <v>38</v>
      </c>
      <c r="C369" s="254">
        <v>932.73</v>
      </c>
      <c r="D369" s="254">
        <v>932.01</v>
      </c>
      <c r="E369" s="254">
        <v>929.91</v>
      </c>
      <c r="F369" s="254">
        <v>926.44</v>
      </c>
      <c r="G369" s="254">
        <v>921.52</v>
      </c>
      <c r="H369" s="254">
        <v>915.23</v>
      </c>
      <c r="I369" s="254">
        <v>907.62</v>
      </c>
      <c r="J369" s="254">
        <v>898.76</v>
      </c>
      <c r="K369" s="254">
        <v>888.49</v>
      </c>
      <c r="L369" s="254">
        <v>877.07</v>
      </c>
      <c r="M369" s="254">
        <v>864.59</v>
      </c>
      <c r="N369" s="254">
        <v>851.09</v>
      </c>
      <c r="O369" s="254">
        <v>836.5</v>
      </c>
      <c r="P369" s="254">
        <v>821.24</v>
      </c>
      <c r="Q369" s="254">
        <v>805.17</v>
      </c>
      <c r="R369" s="254">
        <v>788.34</v>
      </c>
      <c r="S369" s="254">
        <v>770.97</v>
      </c>
      <c r="T369" s="254">
        <v>753.01</v>
      </c>
      <c r="U369" s="254">
        <v>734.77</v>
      </c>
      <c r="V369" s="254">
        <v>716.06</v>
      </c>
      <c r="W369" s="254">
        <v>697.32</v>
      </c>
      <c r="X369" s="254">
        <v>678.24</v>
      </c>
      <c r="Y369" s="254">
        <v>659.44</v>
      </c>
      <c r="Z369" s="254">
        <v>640.45</v>
      </c>
      <c r="AA369" s="254">
        <v>622.1</v>
      </c>
      <c r="AB369" s="254">
        <v>603.95</v>
      </c>
      <c r="AC369" s="254">
        <v>586.34</v>
      </c>
      <c r="AD369" s="254">
        <v>569.7</v>
      </c>
      <c r="AE369" s="254">
        <v>553.76</v>
      </c>
      <c r="AF369" s="254">
        <v>539.06</v>
      </c>
      <c r="AG369" s="254">
        <v>526.42</v>
      </c>
      <c r="AH369" s="254">
        <v>515.82</v>
      </c>
      <c r="AI369" s="254">
        <v>507.05</v>
      </c>
      <c r="AJ369" s="254">
        <v>500.13</v>
      </c>
      <c r="AK369" s="254">
        <v>495.57</v>
      </c>
      <c r="AL369" s="254">
        <v>492.79</v>
      </c>
      <c r="AN369" s="226" t="s">
        <v>622</v>
      </c>
      <c r="AO369" s="253">
        <v>11</v>
      </c>
    </row>
    <row r="370" ht="14.25" customHeight="1" spans="1:41" x14ac:dyDescent="0.25">
      <c r="A370" s="247" t="s">
        <v>272</v>
      </c>
      <c r="B370" s="248">
        <v>39</v>
      </c>
      <c r="C370" s="254">
        <v>932.94</v>
      </c>
      <c r="D370" s="254">
        <v>932.21</v>
      </c>
      <c r="E370" s="254">
        <v>930.07</v>
      </c>
      <c r="F370" s="254">
        <v>926.55</v>
      </c>
      <c r="G370" s="254">
        <v>921.59</v>
      </c>
      <c r="H370" s="254">
        <v>915.23</v>
      </c>
      <c r="I370" s="254">
        <v>907.49</v>
      </c>
      <c r="J370" s="254">
        <v>898.44</v>
      </c>
      <c r="K370" s="254">
        <v>888.08</v>
      </c>
      <c r="L370" s="254">
        <v>876.55</v>
      </c>
      <c r="M370" s="254">
        <v>863.84</v>
      </c>
      <c r="N370" s="254">
        <v>850.14</v>
      </c>
      <c r="O370" s="254">
        <v>835.42</v>
      </c>
      <c r="P370" s="254">
        <v>819.85</v>
      </c>
      <c r="Q370" s="254">
        <v>803.5</v>
      </c>
      <c r="R370" s="254">
        <v>786.49</v>
      </c>
      <c r="S370" s="254">
        <v>768.7</v>
      </c>
      <c r="T370" s="254">
        <v>750.76</v>
      </c>
      <c r="U370" s="254">
        <v>732.08</v>
      </c>
      <c r="V370" s="254">
        <v>713.2</v>
      </c>
      <c r="W370" s="254">
        <v>694.14</v>
      </c>
      <c r="X370" s="254">
        <v>674.97</v>
      </c>
      <c r="Y370" s="254">
        <v>655.78</v>
      </c>
      <c r="Z370" s="254">
        <v>636.66</v>
      </c>
      <c r="AA370" s="254">
        <v>618</v>
      </c>
      <c r="AB370" s="254">
        <v>599.6</v>
      </c>
      <c r="AC370" s="254">
        <v>581.64</v>
      </c>
      <c r="AD370" s="254">
        <v>564.56</v>
      </c>
      <c r="AE370" s="254">
        <v>548.28</v>
      </c>
      <c r="AF370" s="254">
        <v>533.45</v>
      </c>
      <c r="AG370" s="254">
        <v>520.23</v>
      </c>
      <c r="AH370" s="254">
        <v>509.35</v>
      </c>
      <c r="AI370" s="254">
        <v>500.37</v>
      </c>
      <c r="AJ370" s="254">
        <v>493.23</v>
      </c>
      <c r="AK370" s="254">
        <v>488.62</v>
      </c>
      <c r="AL370" s="254">
        <v>486</v>
      </c>
      <c r="AN370" s="226" t="s">
        <v>623</v>
      </c>
      <c r="AO370" s="253">
        <v>20</v>
      </c>
    </row>
    <row r="371" ht="14.25" customHeight="1" spans="1:38" x14ac:dyDescent="0.25">
      <c r="A371" s="247" t="s">
        <v>272</v>
      </c>
      <c r="B371" s="248">
        <v>40</v>
      </c>
      <c r="C371" s="254">
        <v>932.92</v>
      </c>
      <c r="D371" s="254">
        <v>932.19</v>
      </c>
      <c r="E371" s="254">
        <v>930.03</v>
      </c>
      <c r="F371" s="254">
        <v>926.44</v>
      </c>
      <c r="G371" s="254">
        <v>921.43</v>
      </c>
      <c r="H371" s="254">
        <v>915.01</v>
      </c>
      <c r="I371" s="254">
        <v>907.12</v>
      </c>
      <c r="J371" s="254">
        <v>897.93</v>
      </c>
      <c r="K371" s="254">
        <v>887.52</v>
      </c>
      <c r="L371" s="254">
        <v>875.77</v>
      </c>
      <c r="M371" s="254">
        <v>862.82</v>
      </c>
      <c r="N371" s="254">
        <v>849.02</v>
      </c>
      <c r="O371" s="254">
        <v>834.08</v>
      </c>
      <c r="P371" s="254">
        <v>818.38</v>
      </c>
      <c r="Q371" s="254">
        <v>801.76</v>
      </c>
      <c r="R371" s="254">
        <v>784.48</v>
      </c>
      <c r="S371" s="254">
        <v>766.63</v>
      </c>
      <c r="T371" s="254">
        <v>748.19</v>
      </c>
      <c r="U371" s="254">
        <v>729.32</v>
      </c>
      <c r="V371" s="254">
        <v>710.34</v>
      </c>
      <c r="W371" s="254">
        <v>690.78</v>
      </c>
      <c r="X371" s="254">
        <v>671.42</v>
      </c>
      <c r="Y371" s="254">
        <v>651.93</v>
      </c>
      <c r="Z371" s="254">
        <v>632.65</v>
      </c>
      <c r="AA371" s="254">
        <v>613.62</v>
      </c>
      <c r="AB371" s="254">
        <v>595.03</v>
      </c>
      <c r="AC371" s="254">
        <v>577.1</v>
      </c>
      <c r="AD371" s="254">
        <v>559.58</v>
      </c>
      <c r="AE371" s="254">
        <v>543.18</v>
      </c>
      <c r="AF371" s="254">
        <v>527.77</v>
      </c>
      <c r="AG371" s="254">
        <v>514.18</v>
      </c>
      <c r="AH371" s="254">
        <v>503.01</v>
      </c>
      <c r="AI371" s="254">
        <v>493.83</v>
      </c>
      <c r="AJ371" s="254">
        <v>486.3</v>
      </c>
      <c r="AK371" s="254">
        <v>481.6</v>
      </c>
      <c r="AL371" s="254">
        <v>479.06</v>
      </c>
    </row>
    <row r="372" ht="14.25" customHeight="1" spans="1:38" x14ac:dyDescent="0.25">
      <c r="A372" s="247" t="s">
        <v>291</v>
      </c>
      <c r="B372" s="248">
        <v>0</v>
      </c>
      <c r="C372" s="254">
        <v>742</v>
      </c>
      <c r="D372" s="254">
        <v>742</v>
      </c>
      <c r="E372" s="254">
        <v>742</v>
      </c>
      <c r="F372" s="254">
        <v>742</v>
      </c>
      <c r="G372" s="254">
        <v>742</v>
      </c>
      <c r="H372" s="254">
        <v>742</v>
      </c>
      <c r="I372" s="254">
        <v>742</v>
      </c>
      <c r="J372" s="254">
        <v>742</v>
      </c>
      <c r="K372" s="254">
        <v>742</v>
      </c>
      <c r="L372" s="254">
        <v>742</v>
      </c>
      <c r="M372" s="254">
        <v>742</v>
      </c>
      <c r="N372" s="254">
        <v>742</v>
      </c>
      <c r="O372" s="254">
        <v>742</v>
      </c>
      <c r="P372" s="254">
        <v>742</v>
      </c>
      <c r="Q372" s="254">
        <v>742</v>
      </c>
      <c r="R372" s="254">
        <v>742</v>
      </c>
      <c r="S372" s="254">
        <v>742</v>
      </c>
      <c r="T372" s="254">
        <v>742</v>
      </c>
      <c r="U372" s="254">
        <v>742</v>
      </c>
      <c r="V372" s="254">
        <v>742</v>
      </c>
      <c r="W372" s="254">
        <v>742</v>
      </c>
      <c r="X372" s="254">
        <v>742</v>
      </c>
      <c r="Y372" s="254">
        <v>742</v>
      </c>
      <c r="Z372" s="254">
        <v>742</v>
      </c>
      <c r="AA372" s="254">
        <v>742</v>
      </c>
      <c r="AB372" s="254">
        <v>742</v>
      </c>
      <c r="AC372" s="254">
        <v>742</v>
      </c>
      <c r="AD372" s="254">
        <v>742</v>
      </c>
      <c r="AE372" s="254">
        <v>742</v>
      </c>
      <c r="AF372" s="254">
        <v>742</v>
      </c>
      <c r="AG372" s="254">
        <v>742</v>
      </c>
      <c r="AH372" s="254">
        <v>742</v>
      </c>
      <c r="AI372" s="254">
        <v>742</v>
      </c>
      <c r="AJ372" s="254">
        <v>742</v>
      </c>
      <c r="AK372" s="254">
        <v>742</v>
      </c>
      <c r="AL372" s="254">
        <v>742</v>
      </c>
    </row>
    <row r="373" ht="14.25" customHeight="1" spans="1:38" x14ac:dyDescent="0.25">
      <c r="A373" s="247" t="s">
        <v>291</v>
      </c>
      <c r="B373" s="248">
        <v>1</v>
      </c>
      <c r="C373" s="254">
        <v>748</v>
      </c>
      <c r="D373" s="254">
        <v>748</v>
      </c>
      <c r="E373" s="254">
        <v>748</v>
      </c>
      <c r="F373" s="254">
        <v>748</v>
      </c>
      <c r="G373" s="254">
        <v>748</v>
      </c>
      <c r="H373" s="254">
        <v>748</v>
      </c>
      <c r="I373" s="254">
        <v>747</v>
      </c>
      <c r="J373" s="254">
        <v>747</v>
      </c>
      <c r="K373" s="254">
        <v>747</v>
      </c>
      <c r="L373" s="254">
        <v>746</v>
      </c>
      <c r="M373" s="254">
        <v>746</v>
      </c>
      <c r="N373" s="254">
        <v>745</v>
      </c>
      <c r="O373" s="254">
        <v>745</v>
      </c>
      <c r="P373" s="254">
        <v>744</v>
      </c>
      <c r="Q373" s="254">
        <v>744</v>
      </c>
      <c r="R373" s="254">
        <v>743</v>
      </c>
      <c r="S373" s="254">
        <v>742</v>
      </c>
      <c r="T373" s="254">
        <v>742</v>
      </c>
      <c r="U373" s="254">
        <v>741</v>
      </c>
      <c r="V373" s="254">
        <v>740</v>
      </c>
      <c r="W373" s="254">
        <v>740</v>
      </c>
      <c r="X373" s="254">
        <v>739</v>
      </c>
      <c r="Y373" s="254">
        <v>738</v>
      </c>
      <c r="Z373" s="254">
        <v>738</v>
      </c>
      <c r="AA373" s="254">
        <v>737</v>
      </c>
      <c r="AB373" s="254">
        <v>737</v>
      </c>
      <c r="AC373" s="254">
        <v>736</v>
      </c>
      <c r="AD373" s="254">
        <v>736</v>
      </c>
      <c r="AE373" s="254">
        <v>735</v>
      </c>
      <c r="AF373" s="254">
        <v>735</v>
      </c>
      <c r="AG373" s="254">
        <v>735</v>
      </c>
      <c r="AH373" s="254">
        <v>734</v>
      </c>
      <c r="AI373" s="254">
        <v>734</v>
      </c>
      <c r="AJ373" s="254">
        <v>734</v>
      </c>
      <c r="AK373" s="254">
        <v>734</v>
      </c>
      <c r="AL373" s="254">
        <v>734</v>
      </c>
    </row>
    <row r="374" ht="14.25" customHeight="1" spans="1:38" x14ac:dyDescent="0.25">
      <c r="A374" s="247" t="s">
        <v>291</v>
      </c>
      <c r="B374" s="248">
        <v>2</v>
      </c>
      <c r="C374" s="254">
        <v>756</v>
      </c>
      <c r="D374" s="254">
        <v>756</v>
      </c>
      <c r="E374" s="254">
        <v>755</v>
      </c>
      <c r="F374" s="254">
        <v>755</v>
      </c>
      <c r="G374" s="254">
        <v>755</v>
      </c>
      <c r="H374" s="254">
        <v>754</v>
      </c>
      <c r="I374" s="254">
        <v>754</v>
      </c>
      <c r="J374" s="254">
        <v>753</v>
      </c>
      <c r="K374" s="254">
        <v>752</v>
      </c>
      <c r="L374" s="254">
        <v>751</v>
      </c>
      <c r="M374" s="254">
        <v>750</v>
      </c>
      <c r="N374" s="254">
        <v>749</v>
      </c>
      <c r="O374" s="254">
        <v>748</v>
      </c>
      <c r="P374" s="254">
        <v>747</v>
      </c>
      <c r="Q374" s="254">
        <v>746</v>
      </c>
      <c r="R374" s="254">
        <v>745</v>
      </c>
      <c r="S374" s="254">
        <v>743</v>
      </c>
      <c r="T374" s="254">
        <v>742</v>
      </c>
      <c r="U374" s="254">
        <v>741</v>
      </c>
      <c r="V374" s="254">
        <v>740</v>
      </c>
      <c r="W374" s="254">
        <v>738</v>
      </c>
      <c r="X374" s="254">
        <v>737</v>
      </c>
      <c r="Y374" s="254">
        <v>736</v>
      </c>
      <c r="Z374" s="254">
        <v>735</v>
      </c>
      <c r="AA374" s="254">
        <v>733</v>
      </c>
      <c r="AB374" s="254">
        <v>732</v>
      </c>
      <c r="AC374" s="254">
        <v>731</v>
      </c>
      <c r="AD374" s="254">
        <v>730</v>
      </c>
      <c r="AE374" s="254">
        <v>729</v>
      </c>
      <c r="AF374" s="254">
        <v>729</v>
      </c>
      <c r="AG374" s="254">
        <v>728</v>
      </c>
      <c r="AH374" s="254">
        <v>727</v>
      </c>
      <c r="AI374" s="254">
        <v>727</v>
      </c>
      <c r="AJ374" s="254">
        <v>726</v>
      </c>
      <c r="AK374" s="254">
        <v>726</v>
      </c>
      <c r="AL374" s="254">
        <v>726</v>
      </c>
    </row>
    <row r="375" ht="14.25" customHeight="1" spans="1:38" x14ac:dyDescent="0.25">
      <c r="A375" s="247" t="s">
        <v>291</v>
      </c>
      <c r="B375" s="248">
        <v>3</v>
      </c>
      <c r="C375" s="254">
        <v>763</v>
      </c>
      <c r="D375" s="254">
        <v>763</v>
      </c>
      <c r="E375" s="254">
        <v>762</v>
      </c>
      <c r="F375" s="254">
        <v>762</v>
      </c>
      <c r="G375" s="254">
        <v>762</v>
      </c>
      <c r="H375" s="254">
        <v>761</v>
      </c>
      <c r="I375" s="254">
        <v>760</v>
      </c>
      <c r="J375" s="254">
        <v>759</v>
      </c>
      <c r="K375" s="254">
        <v>758</v>
      </c>
      <c r="L375" s="254">
        <v>756</v>
      </c>
      <c r="M375" s="254">
        <v>755</v>
      </c>
      <c r="N375" s="254">
        <v>753</v>
      </c>
      <c r="O375" s="254">
        <v>752</v>
      </c>
      <c r="P375" s="254">
        <v>750</v>
      </c>
      <c r="Q375" s="254">
        <v>748</v>
      </c>
      <c r="R375" s="254">
        <v>746</v>
      </c>
      <c r="S375" s="254">
        <v>745</v>
      </c>
      <c r="T375" s="254">
        <v>743</v>
      </c>
      <c r="U375" s="254">
        <v>741</v>
      </c>
      <c r="V375" s="254">
        <v>739</v>
      </c>
      <c r="W375" s="254">
        <v>737</v>
      </c>
      <c r="X375" s="254">
        <v>735</v>
      </c>
      <c r="Y375" s="254">
        <v>733</v>
      </c>
      <c r="Z375" s="254">
        <v>731</v>
      </c>
      <c r="AA375" s="254">
        <v>730</v>
      </c>
      <c r="AB375" s="254">
        <v>728</v>
      </c>
      <c r="AC375" s="254">
        <v>726</v>
      </c>
      <c r="AD375" s="254">
        <v>725</v>
      </c>
      <c r="AE375" s="254">
        <v>724</v>
      </c>
      <c r="AF375" s="254">
        <v>722</v>
      </c>
      <c r="AG375" s="254">
        <v>721</v>
      </c>
      <c r="AH375" s="254">
        <v>720</v>
      </c>
      <c r="AI375" s="254">
        <v>720</v>
      </c>
      <c r="AJ375" s="254">
        <v>719</v>
      </c>
      <c r="AK375" s="254">
        <v>719</v>
      </c>
      <c r="AL375" s="254">
        <v>718</v>
      </c>
    </row>
    <row r="376" ht="14.25" customHeight="1" spans="1:38" x14ac:dyDescent="0.25">
      <c r="A376" s="247" t="s">
        <v>291</v>
      </c>
      <c r="B376" s="248">
        <v>4</v>
      </c>
      <c r="C376" s="254">
        <v>770</v>
      </c>
      <c r="D376" s="254">
        <v>770</v>
      </c>
      <c r="E376" s="254">
        <v>769</v>
      </c>
      <c r="F376" s="254">
        <v>769</v>
      </c>
      <c r="G376" s="254">
        <v>768</v>
      </c>
      <c r="H376" s="254">
        <v>767</v>
      </c>
      <c r="I376" s="254">
        <v>766</v>
      </c>
      <c r="J376" s="254">
        <v>765</v>
      </c>
      <c r="K376" s="254">
        <v>763</v>
      </c>
      <c r="L376" s="254">
        <v>761</v>
      </c>
      <c r="M376" s="254">
        <v>759</v>
      </c>
      <c r="N376" s="254">
        <v>757</v>
      </c>
      <c r="O376" s="254">
        <v>755</v>
      </c>
      <c r="P376" s="254">
        <v>753</v>
      </c>
      <c r="Q376" s="254">
        <v>751</v>
      </c>
      <c r="R376" s="254">
        <v>748</v>
      </c>
      <c r="S376" s="254">
        <v>746</v>
      </c>
      <c r="T376" s="254">
        <v>743</v>
      </c>
      <c r="U376" s="254">
        <v>740</v>
      </c>
      <c r="V376" s="254">
        <v>738</v>
      </c>
      <c r="W376" s="254">
        <v>735</v>
      </c>
      <c r="X376" s="254">
        <v>733</v>
      </c>
      <c r="Y376" s="254">
        <v>730</v>
      </c>
      <c r="Z376" s="254">
        <v>728</v>
      </c>
      <c r="AA376" s="254">
        <v>726</v>
      </c>
      <c r="AB376" s="254">
        <v>723</v>
      </c>
      <c r="AC376" s="254">
        <v>721</v>
      </c>
      <c r="AD376" s="254">
        <v>719</v>
      </c>
      <c r="AE376" s="254">
        <v>718</v>
      </c>
      <c r="AF376" s="254">
        <v>716</v>
      </c>
      <c r="AG376" s="254">
        <v>715</v>
      </c>
      <c r="AH376" s="254">
        <v>713</v>
      </c>
      <c r="AI376" s="254">
        <v>712</v>
      </c>
      <c r="AJ376" s="254">
        <v>712</v>
      </c>
      <c r="AK376" s="254">
        <v>711</v>
      </c>
      <c r="AL376" s="254">
        <v>711</v>
      </c>
    </row>
    <row r="377" ht="14.25" customHeight="1" spans="1:38" x14ac:dyDescent="0.25">
      <c r="A377" s="247" t="s">
        <v>291</v>
      </c>
      <c r="B377" s="248">
        <v>5</v>
      </c>
      <c r="C377" s="254">
        <v>777</v>
      </c>
      <c r="D377" s="254">
        <v>777</v>
      </c>
      <c r="E377" s="254">
        <v>776</v>
      </c>
      <c r="F377" s="254">
        <v>775</v>
      </c>
      <c r="G377" s="254">
        <v>775</v>
      </c>
      <c r="H377" s="254">
        <v>773</v>
      </c>
      <c r="I377" s="254">
        <v>772</v>
      </c>
      <c r="J377" s="254">
        <v>770</v>
      </c>
      <c r="K377" s="254">
        <v>768</v>
      </c>
      <c r="L377" s="254">
        <v>766</v>
      </c>
      <c r="M377" s="254">
        <v>764</v>
      </c>
      <c r="N377" s="254">
        <v>761</v>
      </c>
      <c r="O377" s="254">
        <v>759</v>
      </c>
      <c r="P377" s="254">
        <v>756</v>
      </c>
      <c r="Q377" s="254">
        <v>753</v>
      </c>
      <c r="R377" s="254">
        <v>750</v>
      </c>
      <c r="S377" s="254">
        <v>747</v>
      </c>
      <c r="T377" s="254">
        <v>744</v>
      </c>
      <c r="U377" s="254">
        <v>740</v>
      </c>
      <c r="V377" s="254">
        <v>737</v>
      </c>
      <c r="W377" s="254">
        <v>734</v>
      </c>
      <c r="X377" s="254">
        <v>731</v>
      </c>
      <c r="Y377" s="254">
        <v>728</v>
      </c>
      <c r="Z377" s="254">
        <v>725</v>
      </c>
      <c r="AA377" s="254">
        <v>722</v>
      </c>
      <c r="AB377" s="254">
        <v>719</v>
      </c>
      <c r="AC377" s="254">
        <v>716</v>
      </c>
      <c r="AD377" s="254">
        <v>714</v>
      </c>
      <c r="AE377" s="254">
        <v>712</v>
      </c>
      <c r="AF377" s="254">
        <v>710</v>
      </c>
      <c r="AG377" s="254">
        <v>708</v>
      </c>
      <c r="AH377" s="254">
        <v>706</v>
      </c>
      <c r="AI377" s="254">
        <v>705</v>
      </c>
      <c r="AJ377" s="254">
        <v>704</v>
      </c>
      <c r="AK377" s="254">
        <v>703</v>
      </c>
      <c r="AL377" s="254">
        <v>703</v>
      </c>
    </row>
    <row r="378" ht="14.25" customHeight="1" spans="1:38" x14ac:dyDescent="0.25">
      <c r="A378" s="247" t="s">
        <v>291</v>
      </c>
      <c r="B378" s="248">
        <v>6</v>
      </c>
      <c r="C378" s="254">
        <v>783</v>
      </c>
      <c r="D378" s="254">
        <v>783</v>
      </c>
      <c r="E378" s="254">
        <v>783</v>
      </c>
      <c r="F378" s="254">
        <v>782</v>
      </c>
      <c r="G378" s="254">
        <v>781</v>
      </c>
      <c r="H378" s="254">
        <v>779</v>
      </c>
      <c r="I378" s="254">
        <v>778</v>
      </c>
      <c r="J378" s="254">
        <v>776</v>
      </c>
      <c r="K378" s="254">
        <v>773</v>
      </c>
      <c r="L378" s="254">
        <v>771</v>
      </c>
      <c r="M378" s="254">
        <v>768</v>
      </c>
      <c r="N378" s="254">
        <v>765</v>
      </c>
      <c r="O378" s="254">
        <v>762</v>
      </c>
      <c r="P378" s="254">
        <v>758</v>
      </c>
      <c r="Q378" s="254">
        <v>755</v>
      </c>
      <c r="R378" s="254">
        <v>751</v>
      </c>
      <c r="S378" s="254">
        <v>748</v>
      </c>
      <c r="T378" s="254">
        <v>744</v>
      </c>
      <c r="U378" s="254">
        <v>740</v>
      </c>
      <c r="V378" s="254">
        <v>736</v>
      </c>
      <c r="W378" s="254">
        <v>732</v>
      </c>
      <c r="X378" s="254">
        <v>728</v>
      </c>
      <c r="Y378" s="254">
        <v>725</v>
      </c>
      <c r="Z378" s="254">
        <v>721</v>
      </c>
      <c r="AA378" s="254">
        <v>718</v>
      </c>
      <c r="AB378" s="254">
        <v>714</v>
      </c>
      <c r="AC378" s="254">
        <v>711</v>
      </c>
      <c r="AD378" s="254">
        <v>708</v>
      </c>
      <c r="AE378" s="254">
        <v>706</v>
      </c>
      <c r="AF378" s="254">
        <v>703</v>
      </c>
      <c r="AG378" s="254">
        <v>701</v>
      </c>
      <c r="AH378" s="254">
        <v>699</v>
      </c>
      <c r="AI378" s="254">
        <v>698</v>
      </c>
      <c r="AJ378" s="254">
        <v>696</v>
      </c>
      <c r="AK378" s="254">
        <v>696</v>
      </c>
      <c r="AL378" s="254">
        <v>695</v>
      </c>
    </row>
    <row r="379" ht="14.25" customHeight="1" spans="1:38" x14ac:dyDescent="0.25">
      <c r="A379" s="247" t="s">
        <v>291</v>
      </c>
      <c r="B379" s="248">
        <v>7</v>
      </c>
      <c r="C379" s="254">
        <v>790</v>
      </c>
      <c r="D379" s="254">
        <v>790</v>
      </c>
      <c r="E379" s="254">
        <v>789</v>
      </c>
      <c r="F379" s="254">
        <v>788</v>
      </c>
      <c r="G379" s="254">
        <v>787</v>
      </c>
      <c r="H379" s="254">
        <v>785</v>
      </c>
      <c r="I379" s="254">
        <v>783</v>
      </c>
      <c r="J379" s="254">
        <v>781</v>
      </c>
      <c r="K379" s="254">
        <v>778</v>
      </c>
      <c r="L379" s="254">
        <v>775</v>
      </c>
      <c r="M379" s="254">
        <v>772</v>
      </c>
      <c r="N379" s="254">
        <v>769</v>
      </c>
      <c r="O379" s="254">
        <v>765</v>
      </c>
      <c r="P379" s="254">
        <v>761</v>
      </c>
      <c r="Q379" s="254">
        <v>757</v>
      </c>
      <c r="R379" s="254">
        <v>753</v>
      </c>
      <c r="S379" s="254">
        <v>748</v>
      </c>
      <c r="T379" s="254">
        <v>744</v>
      </c>
      <c r="U379" s="254">
        <v>740</v>
      </c>
      <c r="V379" s="254">
        <v>735</v>
      </c>
      <c r="W379" s="254">
        <v>731</v>
      </c>
      <c r="X379" s="254">
        <v>726</v>
      </c>
      <c r="Y379" s="254">
        <v>722</v>
      </c>
      <c r="Z379" s="254">
        <v>718</v>
      </c>
      <c r="AA379" s="254">
        <v>714</v>
      </c>
      <c r="AB379" s="254">
        <v>710</v>
      </c>
      <c r="AC379" s="254">
        <v>706</v>
      </c>
      <c r="AD379" s="254">
        <v>703</v>
      </c>
      <c r="AE379" s="254">
        <v>699</v>
      </c>
      <c r="AF379" s="254">
        <v>697</v>
      </c>
      <c r="AG379" s="254">
        <v>694</v>
      </c>
      <c r="AH379" s="254">
        <v>692</v>
      </c>
      <c r="AI379" s="254">
        <v>690</v>
      </c>
      <c r="AJ379" s="254">
        <v>689</v>
      </c>
      <c r="AK379" s="254">
        <v>688</v>
      </c>
      <c r="AL379" s="254">
        <v>687</v>
      </c>
    </row>
    <row r="380" ht="14.25" customHeight="1" spans="1:38" x14ac:dyDescent="0.25">
      <c r="A380" s="247" t="s">
        <v>291</v>
      </c>
      <c r="B380" s="248">
        <v>8</v>
      </c>
      <c r="C380" s="254">
        <v>796</v>
      </c>
      <c r="D380" s="254">
        <v>796</v>
      </c>
      <c r="E380" s="254">
        <v>796</v>
      </c>
      <c r="F380" s="254">
        <v>795</v>
      </c>
      <c r="G380" s="254">
        <v>793</v>
      </c>
      <c r="H380" s="254">
        <v>791</v>
      </c>
      <c r="I380" s="254">
        <v>789</v>
      </c>
      <c r="J380" s="254">
        <v>786</v>
      </c>
      <c r="K380" s="254">
        <v>783</v>
      </c>
      <c r="L380" s="254">
        <v>780</v>
      </c>
      <c r="M380" s="254">
        <v>776</v>
      </c>
      <c r="N380" s="254">
        <v>772</v>
      </c>
      <c r="O380" s="254">
        <v>768</v>
      </c>
      <c r="P380" s="254">
        <v>764</v>
      </c>
      <c r="Q380" s="254">
        <v>759</v>
      </c>
      <c r="R380" s="254">
        <v>754</v>
      </c>
      <c r="S380" s="254">
        <v>749</v>
      </c>
      <c r="T380" s="254">
        <v>744</v>
      </c>
      <c r="U380" s="254">
        <v>739</v>
      </c>
      <c r="V380" s="254">
        <v>734</v>
      </c>
      <c r="W380" s="254">
        <v>729</v>
      </c>
      <c r="X380" s="254">
        <v>724</v>
      </c>
      <c r="Y380" s="254">
        <v>719</v>
      </c>
      <c r="Z380" s="254">
        <v>714</v>
      </c>
      <c r="AA380" s="254">
        <v>709</v>
      </c>
      <c r="AB380" s="254">
        <v>705</v>
      </c>
      <c r="AC380" s="254">
        <v>701</v>
      </c>
      <c r="AD380" s="254">
        <v>697</v>
      </c>
      <c r="AE380" s="254">
        <v>693</v>
      </c>
      <c r="AF380" s="254">
        <v>690</v>
      </c>
      <c r="AG380" s="254">
        <v>687</v>
      </c>
      <c r="AH380" s="254">
        <v>685</v>
      </c>
      <c r="AI380" s="254">
        <v>683</v>
      </c>
      <c r="AJ380" s="254">
        <v>681</v>
      </c>
      <c r="AK380" s="254">
        <v>680</v>
      </c>
      <c r="AL380" s="254">
        <v>679</v>
      </c>
    </row>
    <row r="381" ht="14.25" customHeight="1" spans="1:38" x14ac:dyDescent="0.25">
      <c r="A381" s="247" t="s">
        <v>291</v>
      </c>
      <c r="B381" s="248">
        <v>9</v>
      </c>
      <c r="C381" s="254">
        <v>803</v>
      </c>
      <c r="D381" s="254">
        <v>802</v>
      </c>
      <c r="E381" s="254">
        <v>802</v>
      </c>
      <c r="F381" s="254">
        <v>801</v>
      </c>
      <c r="G381" s="254">
        <v>799</v>
      </c>
      <c r="H381" s="254">
        <v>797</v>
      </c>
      <c r="I381" s="254">
        <v>794</v>
      </c>
      <c r="J381" s="254">
        <v>791</v>
      </c>
      <c r="K381" s="254">
        <v>788</v>
      </c>
      <c r="L381" s="254">
        <v>784</v>
      </c>
      <c r="M381" s="254">
        <v>780</v>
      </c>
      <c r="N381" s="254">
        <v>776</v>
      </c>
      <c r="O381" s="254">
        <v>771</v>
      </c>
      <c r="P381" s="254">
        <v>766</v>
      </c>
      <c r="Q381" s="254">
        <v>761</v>
      </c>
      <c r="R381" s="254">
        <v>755</v>
      </c>
      <c r="S381" s="254">
        <v>750</v>
      </c>
      <c r="T381" s="254">
        <v>744</v>
      </c>
      <c r="U381" s="254">
        <v>739</v>
      </c>
      <c r="V381" s="254">
        <v>733</v>
      </c>
      <c r="W381" s="254">
        <v>727</v>
      </c>
      <c r="X381" s="254">
        <v>722</v>
      </c>
      <c r="Y381" s="254">
        <v>716</v>
      </c>
      <c r="Z381" s="254">
        <v>711</v>
      </c>
      <c r="AA381" s="254">
        <v>705</v>
      </c>
      <c r="AB381" s="254">
        <v>700</v>
      </c>
      <c r="AC381" s="254">
        <v>696</v>
      </c>
      <c r="AD381" s="254">
        <v>691</v>
      </c>
      <c r="AE381" s="254">
        <v>687</v>
      </c>
      <c r="AF381" s="254">
        <v>684</v>
      </c>
      <c r="AG381" s="254">
        <v>680</v>
      </c>
      <c r="AH381" s="254">
        <v>678</v>
      </c>
      <c r="AI381" s="254">
        <v>676</v>
      </c>
      <c r="AJ381" s="254">
        <v>674</v>
      </c>
      <c r="AK381" s="254">
        <v>672</v>
      </c>
      <c r="AL381" s="254">
        <v>672</v>
      </c>
    </row>
    <row r="382" ht="14.25" customHeight="1" spans="1:38" x14ac:dyDescent="0.25">
      <c r="A382" s="247" t="s">
        <v>291</v>
      </c>
      <c r="B382" s="248">
        <v>10</v>
      </c>
      <c r="C382" s="254">
        <v>809</v>
      </c>
      <c r="D382" s="254">
        <v>809</v>
      </c>
      <c r="E382" s="254">
        <v>808</v>
      </c>
      <c r="F382" s="254">
        <v>806</v>
      </c>
      <c r="G382" s="254">
        <v>805</v>
      </c>
      <c r="H382" s="254">
        <v>802</v>
      </c>
      <c r="I382" s="254">
        <v>800</v>
      </c>
      <c r="J382" s="254">
        <v>796</v>
      </c>
      <c r="K382" s="254">
        <v>793</v>
      </c>
      <c r="L382" s="254">
        <v>788</v>
      </c>
      <c r="M382" s="254">
        <v>784</v>
      </c>
      <c r="N382" s="254">
        <v>779</v>
      </c>
      <c r="O382" s="254">
        <v>774</v>
      </c>
      <c r="P382" s="254">
        <v>768</v>
      </c>
      <c r="Q382" s="254">
        <v>763</v>
      </c>
      <c r="R382" s="254">
        <v>757</v>
      </c>
      <c r="S382" s="254">
        <v>751</v>
      </c>
      <c r="T382" s="254">
        <v>744</v>
      </c>
      <c r="U382" s="254">
        <v>738</v>
      </c>
      <c r="V382" s="254">
        <v>732</v>
      </c>
      <c r="W382" s="254">
        <v>725</v>
      </c>
      <c r="X382" s="254">
        <v>719</v>
      </c>
      <c r="Y382" s="254">
        <v>713</v>
      </c>
      <c r="Z382" s="254">
        <v>707</v>
      </c>
      <c r="AA382" s="254">
        <v>701</v>
      </c>
      <c r="AB382" s="254">
        <v>696</v>
      </c>
      <c r="AC382" s="254">
        <v>690</v>
      </c>
      <c r="AD382" s="254">
        <v>686</v>
      </c>
      <c r="AE382" s="254">
        <v>681</v>
      </c>
      <c r="AF382" s="254">
        <v>677</v>
      </c>
      <c r="AG382" s="254">
        <v>674</v>
      </c>
      <c r="AH382" s="254">
        <v>671</v>
      </c>
      <c r="AI382" s="254">
        <v>668</v>
      </c>
      <c r="AJ382" s="254">
        <v>666</v>
      </c>
      <c r="AK382" s="254">
        <v>665</v>
      </c>
      <c r="AL382" s="254">
        <v>664</v>
      </c>
    </row>
    <row r="383" ht="14.25" customHeight="1" spans="1:38" x14ac:dyDescent="0.25">
      <c r="A383" s="247" t="s">
        <v>291</v>
      </c>
      <c r="B383" s="248">
        <v>11</v>
      </c>
      <c r="C383" s="254">
        <v>815</v>
      </c>
      <c r="D383" s="254">
        <v>815</v>
      </c>
      <c r="E383" s="254">
        <v>814</v>
      </c>
      <c r="F383" s="254">
        <v>812</v>
      </c>
      <c r="G383" s="254">
        <v>810</v>
      </c>
      <c r="H383" s="254">
        <v>808</v>
      </c>
      <c r="I383" s="254">
        <v>805</v>
      </c>
      <c r="J383" s="254">
        <v>801</v>
      </c>
      <c r="K383" s="254">
        <v>797</v>
      </c>
      <c r="L383" s="254">
        <v>793</v>
      </c>
      <c r="M383" s="254">
        <v>788</v>
      </c>
      <c r="N383" s="254">
        <v>782</v>
      </c>
      <c r="O383" s="254">
        <v>777</v>
      </c>
      <c r="P383" s="254">
        <v>771</v>
      </c>
      <c r="Q383" s="254">
        <v>764</v>
      </c>
      <c r="R383" s="254">
        <v>758</v>
      </c>
      <c r="S383" s="254">
        <v>751</v>
      </c>
      <c r="T383" s="254">
        <v>744</v>
      </c>
      <c r="U383" s="254">
        <v>738</v>
      </c>
      <c r="V383" s="254">
        <v>731</v>
      </c>
      <c r="W383" s="254">
        <v>724</v>
      </c>
      <c r="X383" s="254">
        <v>717</v>
      </c>
      <c r="Y383" s="254">
        <v>710</v>
      </c>
      <c r="Z383" s="254">
        <v>703</v>
      </c>
      <c r="AA383" s="254">
        <v>697</v>
      </c>
      <c r="AB383" s="254">
        <v>691</v>
      </c>
      <c r="AC383" s="254">
        <v>685</v>
      </c>
      <c r="AD383" s="254">
        <v>680</v>
      </c>
      <c r="AE383" s="254">
        <v>675</v>
      </c>
      <c r="AF383" s="254">
        <v>671</v>
      </c>
      <c r="AG383" s="254">
        <v>667</v>
      </c>
      <c r="AH383" s="254">
        <v>664</v>
      </c>
      <c r="AI383" s="254">
        <v>661</v>
      </c>
      <c r="AJ383" s="254">
        <v>659</v>
      </c>
      <c r="AK383" s="254">
        <v>657</v>
      </c>
      <c r="AL383" s="254">
        <v>656</v>
      </c>
    </row>
    <row r="384" ht="14.25" customHeight="1" spans="1:38" x14ac:dyDescent="0.25">
      <c r="A384" s="247" t="s">
        <v>291</v>
      </c>
      <c r="B384" s="248">
        <v>12</v>
      </c>
      <c r="C384" s="254">
        <v>821</v>
      </c>
      <c r="D384" s="254">
        <v>820</v>
      </c>
      <c r="E384" s="254">
        <v>819</v>
      </c>
      <c r="F384" s="254">
        <v>818</v>
      </c>
      <c r="G384" s="254">
        <v>816</v>
      </c>
      <c r="H384" s="254">
        <v>813</v>
      </c>
      <c r="I384" s="254">
        <v>810</v>
      </c>
      <c r="J384" s="254">
        <v>806</v>
      </c>
      <c r="K384" s="254">
        <v>801</v>
      </c>
      <c r="L384" s="254">
        <v>797</v>
      </c>
      <c r="M384" s="254">
        <v>791</v>
      </c>
      <c r="N384" s="254">
        <v>785</v>
      </c>
      <c r="O384" s="254">
        <v>779</v>
      </c>
      <c r="P384" s="254">
        <v>773</v>
      </c>
      <c r="Q384" s="254">
        <v>766</v>
      </c>
      <c r="R384" s="254">
        <v>759</v>
      </c>
      <c r="S384" s="254">
        <v>752</v>
      </c>
      <c r="T384" s="254">
        <v>744</v>
      </c>
      <c r="U384" s="254">
        <v>737</v>
      </c>
      <c r="V384" s="254">
        <v>729</v>
      </c>
      <c r="W384" s="254">
        <v>722</v>
      </c>
      <c r="X384" s="254">
        <v>714</v>
      </c>
      <c r="Y384" s="254">
        <v>707</v>
      </c>
      <c r="Z384" s="254">
        <v>700</v>
      </c>
      <c r="AA384" s="254">
        <v>693</v>
      </c>
      <c r="AB384" s="254">
        <v>686</v>
      </c>
      <c r="AC384" s="254">
        <v>680</v>
      </c>
      <c r="AD384" s="254">
        <v>674</v>
      </c>
      <c r="AE384" s="254">
        <v>669</v>
      </c>
      <c r="AF384" s="254">
        <v>664</v>
      </c>
      <c r="AG384" s="254">
        <v>660</v>
      </c>
      <c r="AH384" s="254">
        <v>657</v>
      </c>
      <c r="AI384" s="254">
        <v>654</v>
      </c>
      <c r="AJ384" s="254">
        <v>652</v>
      </c>
      <c r="AK384" s="254">
        <v>650</v>
      </c>
      <c r="AL384" s="254">
        <v>649</v>
      </c>
    </row>
    <row r="385" ht="14.25" customHeight="1" spans="1:38" x14ac:dyDescent="0.25">
      <c r="A385" s="247" t="s">
        <v>291</v>
      </c>
      <c r="B385" s="248">
        <v>13</v>
      </c>
      <c r="C385" s="254">
        <v>826</v>
      </c>
      <c r="D385" s="254">
        <v>826</v>
      </c>
      <c r="E385" s="254">
        <v>825</v>
      </c>
      <c r="F385" s="254">
        <v>823</v>
      </c>
      <c r="G385" s="254">
        <v>821</v>
      </c>
      <c r="H385" s="254">
        <v>818</v>
      </c>
      <c r="I385" s="254">
        <v>814</v>
      </c>
      <c r="J385" s="254">
        <v>810</v>
      </c>
      <c r="K385" s="254">
        <v>806</v>
      </c>
      <c r="L385" s="254">
        <v>800</v>
      </c>
      <c r="M385" s="254">
        <v>795</v>
      </c>
      <c r="N385" s="254">
        <v>789</v>
      </c>
      <c r="O385" s="254">
        <v>782</v>
      </c>
      <c r="P385" s="254">
        <v>775</v>
      </c>
      <c r="Q385" s="254">
        <v>768</v>
      </c>
      <c r="R385" s="254">
        <v>760</v>
      </c>
      <c r="S385" s="254">
        <v>752</v>
      </c>
      <c r="T385" s="254">
        <v>744</v>
      </c>
      <c r="U385" s="254">
        <v>736</v>
      </c>
      <c r="V385" s="254">
        <v>728</v>
      </c>
      <c r="W385" s="254">
        <v>720</v>
      </c>
      <c r="X385" s="254">
        <v>712</v>
      </c>
      <c r="Y385" s="254">
        <v>704</v>
      </c>
      <c r="Z385" s="254">
        <v>696</v>
      </c>
      <c r="AA385" s="254">
        <v>689</v>
      </c>
      <c r="AB385" s="254">
        <v>682</v>
      </c>
      <c r="AC385" s="254">
        <v>675</v>
      </c>
      <c r="AD385" s="254">
        <v>669</v>
      </c>
      <c r="AE385" s="254">
        <v>663</v>
      </c>
      <c r="AF385" s="254">
        <v>658</v>
      </c>
      <c r="AG385" s="254">
        <v>654</v>
      </c>
      <c r="AH385" s="254">
        <v>650</v>
      </c>
      <c r="AI385" s="254">
        <v>647</v>
      </c>
      <c r="AJ385" s="254">
        <v>645</v>
      </c>
      <c r="AK385" s="254">
        <v>643</v>
      </c>
      <c r="AL385" s="254">
        <v>642</v>
      </c>
    </row>
    <row r="386" ht="14.25" customHeight="1" spans="1:38" x14ac:dyDescent="0.25">
      <c r="A386" s="247" t="s">
        <v>291</v>
      </c>
      <c r="B386" s="248">
        <v>14</v>
      </c>
      <c r="C386" s="254">
        <v>832</v>
      </c>
      <c r="D386" s="254">
        <v>831</v>
      </c>
      <c r="E386" s="254">
        <v>830</v>
      </c>
      <c r="F386" s="254">
        <v>828</v>
      </c>
      <c r="G386" s="254">
        <v>826</v>
      </c>
      <c r="H386" s="254">
        <v>823</v>
      </c>
      <c r="I386" s="254">
        <v>819</v>
      </c>
      <c r="J386" s="254">
        <v>815</v>
      </c>
      <c r="K386" s="254">
        <v>810</v>
      </c>
      <c r="L386" s="254">
        <v>804</v>
      </c>
      <c r="M386" s="254">
        <v>798</v>
      </c>
      <c r="N386" s="254">
        <v>792</v>
      </c>
      <c r="O386" s="254">
        <v>784</v>
      </c>
      <c r="P386" s="254">
        <v>777</v>
      </c>
      <c r="Q386" s="254">
        <v>769</v>
      </c>
      <c r="R386" s="254">
        <v>761</v>
      </c>
      <c r="S386" s="254">
        <v>753</v>
      </c>
      <c r="T386" s="254">
        <v>744</v>
      </c>
      <c r="U386" s="254">
        <v>736</v>
      </c>
      <c r="V386" s="254">
        <v>727</v>
      </c>
      <c r="W386" s="254">
        <v>718</v>
      </c>
      <c r="X386" s="254">
        <v>710</v>
      </c>
      <c r="Y386" s="254">
        <v>701</v>
      </c>
      <c r="Z386" s="254">
        <v>693</v>
      </c>
      <c r="AA386" s="254">
        <v>685</v>
      </c>
      <c r="AB386" s="254">
        <v>677</v>
      </c>
      <c r="AC386" s="254">
        <v>670</v>
      </c>
      <c r="AD386" s="254">
        <v>663</v>
      </c>
      <c r="AE386" s="254">
        <v>657</v>
      </c>
      <c r="AF386" s="254">
        <v>652</v>
      </c>
      <c r="AG386" s="254">
        <v>647</v>
      </c>
      <c r="AH386" s="254">
        <v>643</v>
      </c>
      <c r="AI386" s="254">
        <v>640</v>
      </c>
      <c r="AJ386" s="254">
        <v>637</v>
      </c>
      <c r="AK386" s="254">
        <v>636</v>
      </c>
      <c r="AL386" s="254">
        <v>634</v>
      </c>
    </row>
    <row r="387" ht="14.25" customHeight="1" spans="1:38" x14ac:dyDescent="0.25">
      <c r="A387" s="247" t="s">
        <v>291</v>
      </c>
      <c r="B387" s="248">
        <v>15</v>
      </c>
      <c r="C387" s="254">
        <v>837</v>
      </c>
      <c r="D387" s="254">
        <v>837</v>
      </c>
      <c r="E387" s="254">
        <v>835</v>
      </c>
      <c r="F387" s="254">
        <v>834</v>
      </c>
      <c r="G387" s="254">
        <v>831</v>
      </c>
      <c r="H387" s="254">
        <v>828</v>
      </c>
      <c r="I387" s="254">
        <v>824</v>
      </c>
      <c r="J387" s="254">
        <v>819</v>
      </c>
      <c r="K387" s="254">
        <v>814</v>
      </c>
      <c r="L387" s="254">
        <v>808</v>
      </c>
      <c r="M387" s="254">
        <v>801</v>
      </c>
      <c r="N387" s="254">
        <v>794</v>
      </c>
      <c r="O387" s="254">
        <v>787</v>
      </c>
      <c r="P387" s="254">
        <v>779</v>
      </c>
      <c r="Q387" s="254">
        <v>771</v>
      </c>
      <c r="R387" s="254">
        <v>762</v>
      </c>
      <c r="S387" s="254">
        <v>753</v>
      </c>
      <c r="T387" s="254">
        <v>744</v>
      </c>
      <c r="U387" s="254">
        <v>735</v>
      </c>
      <c r="V387" s="254">
        <v>726</v>
      </c>
      <c r="W387" s="254">
        <v>716</v>
      </c>
      <c r="X387" s="254">
        <v>707</v>
      </c>
      <c r="Y387" s="254">
        <v>698</v>
      </c>
      <c r="Z387" s="254">
        <v>689</v>
      </c>
      <c r="AA387" s="254">
        <v>681</v>
      </c>
      <c r="AB387" s="254">
        <v>673</v>
      </c>
      <c r="AC387" s="254">
        <v>665</v>
      </c>
      <c r="AD387" s="254">
        <v>658</v>
      </c>
      <c r="AE387" s="254">
        <v>651</v>
      </c>
      <c r="AF387" s="254">
        <v>645</v>
      </c>
      <c r="AG387" s="254">
        <v>641</v>
      </c>
      <c r="AH387" s="254">
        <v>636</v>
      </c>
      <c r="AI387" s="254">
        <v>633</v>
      </c>
      <c r="AJ387" s="254">
        <v>630</v>
      </c>
      <c r="AK387" s="254">
        <v>628</v>
      </c>
      <c r="AL387" s="254">
        <v>627</v>
      </c>
    </row>
    <row r="388" ht="14.25" customHeight="1" spans="1:38" x14ac:dyDescent="0.25">
      <c r="A388" s="247" t="s">
        <v>291</v>
      </c>
      <c r="B388" s="248">
        <v>16</v>
      </c>
      <c r="C388" s="254">
        <v>842</v>
      </c>
      <c r="D388" s="254">
        <v>842</v>
      </c>
      <c r="E388" s="254">
        <v>840</v>
      </c>
      <c r="F388" s="254">
        <v>838</v>
      </c>
      <c r="G388" s="254">
        <v>836</v>
      </c>
      <c r="H388" s="254">
        <v>832</v>
      </c>
      <c r="I388" s="254">
        <v>828</v>
      </c>
      <c r="J388" s="254">
        <v>823</v>
      </c>
      <c r="K388" s="254">
        <v>817</v>
      </c>
      <c r="L388" s="254">
        <v>811</v>
      </c>
      <c r="M388" s="254">
        <v>804</v>
      </c>
      <c r="N388" s="254">
        <v>797</v>
      </c>
      <c r="O388" s="254">
        <v>789</v>
      </c>
      <c r="P388" s="254">
        <v>781</v>
      </c>
      <c r="Q388" s="254">
        <v>772</v>
      </c>
      <c r="R388" s="254">
        <v>763</v>
      </c>
      <c r="S388" s="254">
        <v>754</v>
      </c>
      <c r="T388" s="254">
        <v>744</v>
      </c>
      <c r="U388" s="254">
        <v>734</v>
      </c>
      <c r="V388" s="254">
        <v>724</v>
      </c>
      <c r="W388" s="254">
        <v>715</v>
      </c>
      <c r="X388" s="254">
        <v>705</v>
      </c>
      <c r="Y388" s="254">
        <v>695</v>
      </c>
      <c r="Z388" s="254">
        <v>686</v>
      </c>
      <c r="AA388" s="254">
        <v>677</v>
      </c>
      <c r="AB388" s="254">
        <v>668</v>
      </c>
      <c r="AC388" s="254">
        <v>660</v>
      </c>
      <c r="AD388" s="254">
        <v>652</v>
      </c>
      <c r="AE388" s="254">
        <v>645</v>
      </c>
      <c r="AF388" s="254">
        <v>639</v>
      </c>
      <c r="AG388" s="254">
        <v>634</v>
      </c>
      <c r="AH388" s="254">
        <v>630</v>
      </c>
      <c r="AI388" s="254">
        <v>626</v>
      </c>
      <c r="AJ388" s="254">
        <v>623</v>
      </c>
      <c r="AK388" s="254">
        <v>621</v>
      </c>
      <c r="AL388" s="254">
        <v>620</v>
      </c>
    </row>
    <row r="389" ht="14.25" customHeight="1" spans="1:38" x14ac:dyDescent="0.25">
      <c r="A389" s="247" t="s">
        <v>291</v>
      </c>
      <c r="B389" s="248">
        <v>17</v>
      </c>
      <c r="C389" s="254">
        <v>847</v>
      </c>
      <c r="D389" s="254">
        <v>846</v>
      </c>
      <c r="E389" s="254">
        <v>845</v>
      </c>
      <c r="F389" s="254">
        <v>843</v>
      </c>
      <c r="G389" s="254">
        <v>840</v>
      </c>
      <c r="H389" s="254">
        <v>837</v>
      </c>
      <c r="I389" s="254">
        <v>832</v>
      </c>
      <c r="J389" s="254">
        <v>827</v>
      </c>
      <c r="K389" s="254">
        <v>821</v>
      </c>
      <c r="L389" s="254">
        <v>815</v>
      </c>
      <c r="M389" s="254">
        <v>807</v>
      </c>
      <c r="N389" s="254">
        <v>800</v>
      </c>
      <c r="O389" s="254">
        <v>791</v>
      </c>
      <c r="P389" s="254">
        <v>783</v>
      </c>
      <c r="Q389" s="254">
        <v>773</v>
      </c>
      <c r="R389" s="254">
        <v>764</v>
      </c>
      <c r="S389" s="254">
        <v>754</v>
      </c>
      <c r="T389" s="254">
        <v>744</v>
      </c>
      <c r="U389" s="254">
        <v>734</v>
      </c>
      <c r="V389" s="254">
        <v>723</v>
      </c>
      <c r="W389" s="254">
        <v>713</v>
      </c>
      <c r="X389" s="254">
        <v>702</v>
      </c>
      <c r="Y389" s="254">
        <v>692</v>
      </c>
      <c r="Z389" s="254">
        <v>682</v>
      </c>
      <c r="AA389" s="254">
        <v>672</v>
      </c>
      <c r="AB389" s="254">
        <v>663</v>
      </c>
      <c r="AC389" s="254">
        <v>655</v>
      </c>
      <c r="AD389" s="254">
        <v>647</v>
      </c>
      <c r="AE389" s="254">
        <v>639</v>
      </c>
      <c r="AF389" s="254">
        <v>633</v>
      </c>
      <c r="AG389" s="254">
        <v>628</v>
      </c>
      <c r="AH389" s="254">
        <v>623</v>
      </c>
      <c r="AI389" s="254">
        <v>619</v>
      </c>
      <c r="AJ389" s="254">
        <v>616</v>
      </c>
      <c r="AK389" s="254">
        <v>614</v>
      </c>
      <c r="AL389" s="254">
        <v>613</v>
      </c>
    </row>
    <row r="390" ht="14.25" customHeight="1" spans="1:38" x14ac:dyDescent="0.25">
      <c r="A390" s="247" t="s">
        <v>291</v>
      </c>
      <c r="B390" s="248">
        <v>18</v>
      </c>
      <c r="C390" s="254">
        <v>852</v>
      </c>
      <c r="D390" s="254">
        <v>851</v>
      </c>
      <c r="E390" s="254">
        <v>850</v>
      </c>
      <c r="F390" s="254">
        <v>848</v>
      </c>
      <c r="G390" s="254">
        <v>845</v>
      </c>
      <c r="H390" s="254">
        <v>841</v>
      </c>
      <c r="I390" s="254">
        <v>836</v>
      </c>
      <c r="J390" s="254">
        <v>831</v>
      </c>
      <c r="K390" s="254">
        <v>825</v>
      </c>
      <c r="L390" s="254">
        <v>818</v>
      </c>
      <c r="M390" s="254">
        <v>810</v>
      </c>
      <c r="N390" s="254">
        <v>802</v>
      </c>
      <c r="O390" s="254">
        <v>793</v>
      </c>
      <c r="P390" s="254">
        <v>784</v>
      </c>
      <c r="Q390" s="254">
        <v>775</v>
      </c>
      <c r="R390" s="254">
        <v>764</v>
      </c>
      <c r="S390" s="254">
        <v>754</v>
      </c>
      <c r="T390" s="254">
        <v>743</v>
      </c>
      <c r="U390" s="254">
        <v>733</v>
      </c>
      <c r="V390" s="254">
        <v>722</v>
      </c>
      <c r="W390" s="254">
        <v>711</v>
      </c>
      <c r="X390" s="254">
        <v>700</v>
      </c>
      <c r="Y390" s="254">
        <v>689</v>
      </c>
      <c r="Z390" s="254">
        <v>679</v>
      </c>
      <c r="AA390" s="254">
        <v>669</v>
      </c>
      <c r="AB390" s="254">
        <v>659</v>
      </c>
      <c r="AC390" s="254">
        <v>650</v>
      </c>
      <c r="AD390" s="254">
        <v>641</v>
      </c>
      <c r="AE390" s="254">
        <v>634</v>
      </c>
      <c r="AF390" s="254">
        <v>627</v>
      </c>
      <c r="AG390" s="254">
        <v>621</v>
      </c>
      <c r="AH390" s="254">
        <v>616</v>
      </c>
      <c r="AI390" s="254">
        <v>612</v>
      </c>
      <c r="AJ390" s="254">
        <v>609</v>
      </c>
      <c r="AK390" s="254">
        <v>607</v>
      </c>
      <c r="AL390" s="254">
        <v>605</v>
      </c>
    </row>
    <row r="391" ht="14.25" customHeight="1" spans="1:38" x14ac:dyDescent="0.25">
      <c r="A391" s="247" t="s">
        <v>291</v>
      </c>
      <c r="B391" s="248">
        <v>19</v>
      </c>
      <c r="C391" s="254">
        <v>856</v>
      </c>
      <c r="D391" s="254">
        <v>856</v>
      </c>
      <c r="E391" s="254">
        <v>854</v>
      </c>
      <c r="F391" s="254">
        <v>852</v>
      </c>
      <c r="G391" s="254">
        <v>849</v>
      </c>
      <c r="H391" s="254">
        <v>845</v>
      </c>
      <c r="I391" s="254">
        <v>840</v>
      </c>
      <c r="J391" s="254">
        <v>834</v>
      </c>
      <c r="K391" s="254">
        <v>828</v>
      </c>
      <c r="L391" s="254">
        <v>821</v>
      </c>
      <c r="M391" s="254">
        <v>813</v>
      </c>
      <c r="N391" s="254">
        <v>804</v>
      </c>
      <c r="O391" s="254">
        <v>795</v>
      </c>
      <c r="P391" s="254">
        <v>786</v>
      </c>
      <c r="Q391" s="254">
        <v>776</v>
      </c>
      <c r="R391" s="254">
        <v>765</v>
      </c>
      <c r="S391" s="254">
        <v>754</v>
      </c>
      <c r="T391" s="254">
        <v>743</v>
      </c>
      <c r="U391" s="254">
        <v>732</v>
      </c>
      <c r="V391" s="254">
        <v>721</v>
      </c>
      <c r="W391" s="254">
        <v>709</v>
      </c>
      <c r="X391" s="254">
        <v>698</v>
      </c>
      <c r="Y391" s="254">
        <v>686</v>
      </c>
      <c r="Z391" s="254">
        <v>675</v>
      </c>
      <c r="AA391" s="254">
        <v>665</v>
      </c>
      <c r="AB391" s="254">
        <v>654</v>
      </c>
      <c r="AC391" s="254">
        <v>645</v>
      </c>
      <c r="AD391" s="254">
        <v>636</v>
      </c>
      <c r="AE391" s="254">
        <v>628</v>
      </c>
      <c r="AF391" s="254">
        <v>621</v>
      </c>
      <c r="AG391" s="254">
        <v>615</v>
      </c>
      <c r="AH391" s="254">
        <v>610</v>
      </c>
      <c r="AI391" s="254">
        <v>606</v>
      </c>
      <c r="AJ391" s="254">
        <v>602</v>
      </c>
      <c r="AK391" s="254">
        <v>600</v>
      </c>
      <c r="AL391" s="254">
        <v>598</v>
      </c>
    </row>
    <row r="392" ht="14.25" customHeight="1" spans="1:38" x14ac:dyDescent="0.25">
      <c r="A392" s="247" t="s">
        <v>291</v>
      </c>
      <c r="B392" s="248">
        <v>20</v>
      </c>
      <c r="C392" s="254">
        <v>861</v>
      </c>
      <c r="D392" s="254">
        <v>860</v>
      </c>
      <c r="E392" s="254">
        <v>859</v>
      </c>
      <c r="F392" s="254">
        <v>856</v>
      </c>
      <c r="G392" s="254">
        <v>853</v>
      </c>
      <c r="H392" s="254">
        <v>849</v>
      </c>
      <c r="I392" s="254">
        <v>844</v>
      </c>
      <c r="J392" s="254">
        <v>838</v>
      </c>
      <c r="K392" s="254">
        <v>831</v>
      </c>
      <c r="L392" s="254">
        <v>824</v>
      </c>
      <c r="M392" s="254">
        <v>815</v>
      </c>
      <c r="N392" s="254">
        <v>807</v>
      </c>
      <c r="O392" s="254">
        <v>797</v>
      </c>
      <c r="P392" s="254">
        <v>787</v>
      </c>
      <c r="Q392" s="254">
        <v>777</v>
      </c>
      <c r="R392" s="254">
        <v>766</v>
      </c>
      <c r="S392" s="254">
        <v>754</v>
      </c>
      <c r="T392" s="254">
        <v>743</v>
      </c>
      <c r="U392" s="254">
        <v>731</v>
      </c>
      <c r="V392" s="254">
        <v>719</v>
      </c>
      <c r="W392" s="254">
        <v>707</v>
      </c>
      <c r="X392" s="254">
        <v>695</v>
      </c>
      <c r="Y392" s="254">
        <v>683</v>
      </c>
      <c r="Z392" s="254">
        <v>672</v>
      </c>
      <c r="AA392" s="254">
        <v>661</v>
      </c>
      <c r="AB392" s="254">
        <v>650</v>
      </c>
      <c r="AC392" s="254">
        <v>640</v>
      </c>
      <c r="AD392" s="254">
        <v>630</v>
      </c>
      <c r="AE392" s="254">
        <v>622</v>
      </c>
      <c r="AF392" s="254">
        <v>615</v>
      </c>
      <c r="AG392" s="254">
        <v>608</v>
      </c>
      <c r="AH392" s="254">
        <v>603</v>
      </c>
      <c r="AI392" s="254">
        <v>599</v>
      </c>
      <c r="AJ392" s="254">
        <v>595</v>
      </c>
      <c r="AK392" s="254">
        <v>592</v>
      </c>
      <c r="AL392" s="254">
        <v>591</v>
      </c>
    </row>
    <row r="393" ht="14.25" customHeight="1" spans="1:38" x14ac:dyDescent="0.25">
      <c r="A393" s="247" t="s">
        <v>291</v>
      </c>
      <c r="B393" s="248">
        <v>21</v>
      </c>
      <c r="C393" s="254">
        <v>865</v>
      </c>
      <c r="D393" s="254">
        <v>864</v>
      </c>
      <c r="E393" s="254">
        <v>863</v>
      </c>
      <c r="F393" s="254">
        <v>860</v>
      </c>
      <c r="G393" s="254">
        <v>857</v>
      </c>
      <c r="H393" s="254">
        <v>853</v>
      </c>
      <c r="I393" s="254">
        <v>847</v>
      </c>
      <c r="J393" s="254">
        <v>841</v>
      </c>
      <c r="K393" s="254">
        <v>834</v>
      </c>
      <c r="L393" s="254">
        <v>826</v>
      </c>
      <c r="M393" s="254">
        <v>818</v>
      </c>
      <c r="N393" s="254">
        <v>809</v>
      </c>
      <c r="O393" s="254">
        <v>799</v>
      </c>
      <c r="P393" s="254">
        <v>788</v>
      </c>
      <c r="Q393" s="254">
        <v>778</v>
      </c>
      <c r="R393" s="254">
        <v>766</v>
      </c>
      <c r="S393" s="254">
        <v>754</v>
      </c>
      <c r="T393" s="254">
        <v>742</v>
      </c>
      <c r="U393" s="254">
        <v>730</v>
      </c>
      <c r="V393" s="254">
        <v>718</v>
      </c>
      <c r="W393" s="254">
        <v>705</v>
      </c>
      <c r="X393" s="254">
        <v>693</v>
      </c>
      <c r="Y393" s="254">
        <v>680</v>
      </c>
      <c r="Z393" s="254">
        <v>668</v>
      </c>
      <c r="AA393" s="254">
        <v>657</v>
      </c>
      <c r="AB393" s="254">
        <v>645</v>
      </c>
      <c r="AC393" s="254">
        <v>635</v>
      </c>
      <c r="AD393" s="254">
        <v>625</v>
      </c>
      <c r="AE393" s="254">
        <v>616</v>
      </c>
      <c r="AF393" s="254">
        <v>609</v>
      </c>
      <c r="AG393" s="254">
        <v>602</v>
      </c>
      <c r="AH393" s="254">
        <v>597</v>
      </c>
      <c r="AI393" s="254">
        <v>592</v>
      </c>
      <c r="AJ393" s="254">
        <v>588</v>
      </c>
      <c r="AK393" s="254">
        <v>585</v>
      </c>
      <c r="AL393" s="254">
        <v>583</v>
      </c>
    </row>
    <row r="394" ht="14.25" customHeight="1" spans="1:38" x14ac:dyDescent="0.25">
      <c r="A394" s="247" t="s">
        <v>291</v>
      </c>
      <c r="B394" s="248">
        <v>22</v>
      </c>
      <c r="C394" s="254">
        <v>869</v>
      </c>
      <c r="D394" s="254">
        <v>868</v>
      </c>
      <c r="E394" s="254">
        <v>867</v>
      </c>
      <c r="F394" s="254">
        <v>864</v>
      </c>
      <c r="G394" s="254">
        <v>861</v>
      </c>
      <c r="H394" s="254">
        <v>856</v>
      </c>
      <c r="I394" s="254">
        <v>851</v>
      </c>
      <c r="J394" s="254">
        <v>844</v>
      </c>
      <c r="K394" s="254">
        <v>837</v>
      </c>
      <c r="L394" s="254">
        <v>829</v>
      </c>
      <c r="M394" s="254">
        <v>820</v>
      </c>
      <c r="N394" s="254">
        <v>811</v>
      </c>
      <c r="O394" s="254">
        <v>800</v>
      </c>
      <c r="P394" s="254">
        <v>790</v>
      </c>
      <c r="Q394" s="254">
        <v>778</v>
      </c>
      <c r="R394" s="254">
        <v>766</v>
      </c>
      <c r="S394" s="254">
        <v>754</v>
      </c>
      <c r="T394" s="254">
        <v>742</v>
      </c>
      <c r="U394" s="254">
        <v>729</v>
      </c>
      <c r="V394" s="254">
        <v>716</v>
      </c>
      <c r="W394" s="254">
        <v>703</v>
      </c>
      <c r="X394" s="254">
        <v>690</v>
      </c>
      <c r="Y394" s="254">
        <v>678</v>
      </c>
      <c r="Z394" s="254">
        <v>665</v>
      </c>
      <c r="AA394" s="254">
        <v>653</v>
      </c>
      <c r="AB394" s="254">
        <v>641</v>
      </c>
      <c r="AC394" s="254">
        <v>630</v>
      </c>
      <c r="AD394" s="254">
        <v>620</v>
      </c>
      <c r="AE394" s="254">
        <v>611</v>
      </c>
      <c r="AF394" s="254">
        <v>603</v>
      </c>
      <c r="AG394" s="254">
        <v>596</v>
      </c>
      <c r="AH394" s="254">
        <v>590</v>
      </c>
      <c r="AI394" s="254">
        <v>585</v>
      </c>
      <c r="AJ394" s="254">
        <v>581</v>
      </c>
      <c r="AK394" s="254">
        <v>578</v>
      </c>
      <c r="AL394" s="254">
        <v>576</v>
      </c>
    </row>
    <row r="395" ht="14.25" customHeight="1" spans="1:38" x14ac:dyDescent="0.25">
      <c r="A395" s="247" t="s">
        <v>291</v>
      </c>
      <c r="B395" s="248">
        <v>23</v>
      </c>
      <c r="C395" s="254">
        <v>873</v>
      </c>
      <c r="D395" s="254">
        <v>872</v>
      </c>
      <c r="E395" s="254">
        <v>870</v>
      </c>
      <c r="F395" s="254">
        <v>868</v>
      </c>
      <c r="G395" s="254">
        <v>864</v>
      </c>
      <c r="H395" s="254">
        <v>860</v>
      </c>
      <c r="I395" s="254">
        <v>854</v>
      </c>
      <c r="J395" s="254">
        <v>847</v>
      </c>
      <c r="K395" s="254">
        <v>840</v>
      </c>
      <c r="L395" s="254">
        <v>831</v>
      </c>
      <c r="M395" s="254">
        <v>822</v>
      </c>
      <c r="N395" s="254">
        <v>812</v>
      </c>
      <c r="O395" s="254">
        <v>802</v>
      </c>
      <c r="P395" s="254">
        <v>791</v>
      </c>
      <c r="Q395" s="254">
        <v>779</v>
      </c>
      <c r="R395" s="254">
        <v>767</v>
      </c>
      <c r="S395" s="254">
        <v>754</v>
      </c>
      <c r="T395" s="254">
        <v>741</v>
      </c>
      <c r="U395" s="254">
        <v>728</v>
      </c>
      <c r="V395" s="254">
        <v>715</v>
      </c>
      <c r="W395" s="254">
        <v>701</v>
      </c>
      <c r="X395" s="254">
        <v>688</v>
      </c>
      <c r="Y395" s="254">
        <v>675</v>
      </c>
      <c r="Z395" s="254">
        <v>662</v>
      </c>
      <c r="AA395" s="254">
        <v>649</v>
      </c>
      <c r="AB395" s="254">
        <v>637</v>
      </c>
      <c r="AC395" s="254">
        <v>625</v>
      </c>
      <c r="AD395" s="254">
        <v>615</v>
      </c>
      <c r="AE395" s="254">
        <v>605</v>
      </c>
      <c r="AF395" s="254">
        <v>597</v>
      </c>
      <c r="AG395" s="254">
        <v>589</v>
      </c>
      <c r="AH395" s="254">
        <v>583</v>
      </c>
      <c r="AI395" s="254">
        <v>578</v>
      </c>
      <c r="AJ395" s="254">
        <v>574</v>
      </c>
      <c r="AK395" s="254">
        <v>571</v>
      </c>
      <c r="AL395" s="254">
        <v>569</v>
      </c>
    </row>
    <row r="396" ht="14.25" customHeight="1" spans="1:38" x14ac:dyDescent="0.25">
      <c r="A396" s="247" t="s">
        <v>291</v>
      </c>
      <c r="B396" s="248">
        <v>24</v>
      </c>
      <c r="C396" s="254">
        <v>876</v>
      </c>
      <c r="D396" s="254">
        <v>876</v>
      </c>
      <c r="E396" s="254">
        <v>874</v>
      </c>
      <c r="F396" s="254">
        <v>871</v>
      </c>
      <c r="G396" s="254">
        <v>868</v>
      </c>
      <c r="H396" s="254">
        <v>863</v>
      </c>
      <c r="I396" s="254">
        <v>857</v>
      </c>
      <c r="J396" s="254">
        <v>850</v>
      </c>
      <c r="K396" s="254">
        <v>842</v>
      </c>
      <c r="L396" s="254">
        <v>834</v>
      </c>
      <c r="M396" s="254">
        <v>824</v>
      </c>
      <c r="N396" s="254">
        <v>814</v>
      </c>
      <c r="O396" s="254">
        <v>803</v>
      </c>
      <c r="P396" s="254">
        <v>792</v>
      </c>
      <c r="Q396" s="254">
        <v>779</v>
      </c>
      <c r="R396" s="254">
        <v>767</v>
      </c>
      <c r="S396" s="254">
        <v>754</v>
      </c>
      <c r="T396" s="254">
        <v>740</v>
      </c>
      <c r="U396" s="254">
        <v>727</v>
      </c>
      <c r="V396" s="254">
        <v>713</v>
      </c>
      <c r="W396" s="254">
        <v>699</v>
      </c>
      <c r="X396" s="254">
        <v>686</v>
      </c>
      <c r="Y396" s="254">
        <v>672</v>
      </c>
      <c r="Z396" s="254">
        <v>658</v>
      </c>
      <c r="AA396" s="254">
        <v>645</v>
      </c>
      <c r="AB396" s="254">
        <v>632</v>
      </c>
      <c r="AC396" s="254">
        <v>620</v>
      </c>
      <c r="AD396" s="254">
        <v>609</v>
      </c>
      <c r="AE396" s="254">
        <v>599</v>
      </c>
      <c r="AF396" s="254">
        <v>591</v>
      </c>
      <c r="AG396" s="254">
        <v>583</v>
      </c>
      <c r="AH396" s="254">
        <v>577</v>
      </c>
      <c r="AI396" s="254">
        <v>571</v>
      </c>
      <c r="AJ396" s="254">
        <v>567</v>
      </c>
      <c r="AK396" s="254">
        <v>564</v>
      </c>
      <c r="AL396" s="254">
        <v>562</v>
      </c>
    </row>
    <row r="397" ht="14.25" customHeight="1" spans="1:38" x14ac:dyDescent="0.25">
      <c r="A397" s="247" t="s">
        <v>291</v>
      </c>
      <c r="B397" s="248">
        <v>25</v>
      </c>
      <c r="C397" s="254">
        <v>880</v>
      </c>
      <c r="D397" s="254">
        <v>879</v>
      </c>
      <c r="E397" s="254">
        <v>877</v>
      </c>
      <c r="F397" s="254">
        <v>875</v>
      </c>
      <c r="G397" s="254">
        <v>871</v>
      </c>
      <c r="H397" s="254">
        <v>866</v>
      </c>
      <c r="I397" s="254">
        <v>860</v>
      </c>
      <c r="J397" s="254">
        <v>853</v>
      </c>
      <c r="K397" s="254">
        <v>845</v>
      </c>
      <c r="L397" s="254">
        <v>836</v>
      </c>
      <c r="M397" s="254">
        <v>826</v>
      </c>
      <c r="N397" s="254">
        <v>815</v>
      </c>
      <c r="O397" s="254">
        <v>804</v>
      </c>
      <c r="P397" s="254">
        <v>792</v>
      </c>
      <c r="Q397" s="254">
        <v>780</v>
      </c>
      <c r="R397" s="254">
        <v>767</v>
      </c>
      <c r="S397" s="254">
        <v>754</v>
      </c>
      <c r="T397" s="254">
        <v>740</v>
      </c>
      <c r="U397" s="254">
        <v>726</v>
      </c>
      <c r="V397" s="254">
        <v>712</v>
      </c>
      <c r="W397" s="254">
        <v>697</v>
      </c>
      <c r="X397" s="254">
        <v>683</v>
      </c>
      <c r="Y397" s="254">
        <v>669</v>
      </c>
      <c r="Z397" s="254">
        <v>655</v>
      </c>
      <c r="AA397" s="254">
        <v>641</v>
      </c>
      <c r="AB397" s="254">
        <v>628</v>
      </c>
      <c r="AC397" s="254">
        <v>616</v>
      </c>
      <c r="AD397" s="254">
        <v>604</v>
      </c>
      <c r="AE397" s="254">
        <v>594</v>
      </c>
      <c r="AF397" s="254">
        <v>585</v>
      </c>
      <c r="AG397" s="254">
        <v>577</v>
      </c>
      <c r="AH397" s="254">
        <v>570</v>
      </c>
      <c r="AI397" s="254">
        <v>564</v>
      </c>
      <c r="AJ397" s="254">
        <v>560</v>
      </c>
      <c r="AK397" s="254">
        <v>557</v>
      </c>
      <c r="AL397" s="254">
        <v>555</v>
      </c>
    </row>
    <row r="398" ht="14.25" customHeight="1" spans="1:38" x14ac:dyDescent="0.25">
      <c r="A398" s="247" t="s">
        <v>291</v>
      </c>
      <c r="B398" s="248">
        <v>26</v>
      </c>
      <c r="C398" s="254">
        <v>883</v>
      </c>
      <c r="D398" s="254">
        <v>882</v>
      </c>
      <c r="E398" s="254">
        <v>881</v>
      </c>
      <c r="F398" s="254">
        <v>878</v>
      </c>
      <c r="G398" s="254">
        <v>874</v>
      </c>
      <c r="H398" s="254">
        <v>869</v>
      </c>
      <c r="I398" s="254">
        <v>862</v>
      </c>
      <c r="J398" s="254">
        <v>855</v>
      </c>
      <c r="K398" s="254">
        <v>847</v>
      </c>
      <c r="L398" s="254">
        <v>838</v>
      </c>
      <c r="M398" s="254">
        <v>828</v>
      </c>
      <c r="N398" s="254">
        <v>817</v>
      </c>
      <c r="O398" s="254">
        <v>805</v>
      </c>
      <c r="P398" s="254">
        <v>793</v>
      </c>
      <c r="Q398" s="254">
        <v>780</v>
      </c>
      <c r="R398" s="254">
        <v>767</v>
      </c>
      <c r="S398" s="254">
        <v>753</v>
      </c>
      <c r="T398" s="254">
        <v>739</v>
      </c>
      <c r="U398" s="254">
        <v>724</v>
      </c>
      <c r="V398" s="254">
        <v>710</v>
      </c>
      <c r="W398" s="254">
        <v>695</v>
      </c>
      <c r="X398" s="254">
        <v>680</v>
      </c>
      <c r="Y398" s="254">
        <v>666</v>
      </c>
      <c r="Z398" s="254">
        <v>651</v>
      </c>
      <c r="AA398" s="254">
        <v>637</v>
      </c>
      <c r="AB398" s="254">
        <v>624</v>
      </c>
      <c r="AC398" s="254">
        <v>611</v>
      </c>
      <c r="AD398" s="254">
        <v>599</v>
      </c>
      <c r="AE398" s="254">
        <v>588</v>
      </c>
      <c r="AF398" s="254">
        <v>579</v>
      </c>
      <c r="AG398" s="254">
        <v>571</v>
      </c>
      <c r="AH398" s="254">
        <v>563</v>
      </c>
      <c r="AI398" s="254">
        <v>558</v>
      </c>
      <c r="AJ398" s="254">
        <v>553</v>
      </c>
      <c r="AK398" s="254">
        <v>550</v>
      </c>
      <c r="AL398" s="254">
        <v>548</v>
      </c>
    </row>
    <row r="399" ht="14.25" customHeight="1" spans="1:38" x14ac:dyDescent="0.25">
      <c r="A399" s="247" t="s">
        <v>291</v>
      </c>
      <c r="B399" s="248">
        <v>27</v>
      </c>
      <c r="C399" s="254">
        <v>886</v>
      </c>
      <c r="D399" s="254">
        <v>885</v>
      </c>
      <c r="E399" s="254">
        <v>884</v>
      </c>
      <c r="F399" s="254">
        <v>881</v>
      </c>
      <c r="G399" s="254">
        <v>876</v>
      </c>
      <c r="H399" s="254">
        <v>871</v>
      </c>
      <c r="I399" s="254">
        <v>865</v>
      </c>
      <c r="J399" s="254">
        <v>857</v>
      </c>
      <c r="K399" s="254">
        <v>849</v>
      </c>
      <c r="L399" s="254">
        <v>840</v>
      </c>
      <c r="M399" s="254">
        <v>829</v>
      </c>
      <c r="N399" s="254">
        <v>818</v>
      </c>
      <c r="O399" s="254">
        <v>806</v>
      </c>
      <c r="P399" s="254">
        <v>794</v>
      </c>
      <c r="Q399" s="254">
        <v>780</v>
      </c>
      <c r="R399" s="254">
        <v>767</v>
      </c>
      <c r="S399" s="254">
        <v>753</v>
      </c>
      <c r="T399" s="254">
        <v>738</v>
      </c>
      <c r="U399" s="254">
        <v>723</v>
      </c>
      <c r="V399" s="254">
        <v>708</v>
      </c>
      <c r="W399" s="254">
        <v>693</v>
      </c>
      <c r="X399" s="254">
        <v>678</v>
      </c>
      <c r="Y399" s="254">
        <v>663</v>
      </c>
      <c r="Z399" s="254">
        <v>648</v>
      </c>
      <c r="AA399" s="254">
        <v>633</v>
      </c>
      <c r="AB399" s="254">
        <v>620</v>
      </c>
      <c r="AC399" s="254">
        <v>606</v>
      </c>
      <c r="AD399" s="254">
        <v>594</v>
      </c>
      <c r="AE399" s="254">
        <v>583</v>
      </c>
      <c r="AF399" s="254">
        <v>573</v>
      </c>
      <c r="AG399" s="254">
        <v>564</v>
      </c>
      <c r="AH399" s="254">
        <v>557</v>
      </c>
      <c r="AI399" s="254">
        <v>551</v>
      </c>
      <c r="AJ399" s="254">
        <v>546</v>
      </c>
      <c r="AK399" s="254">
        <v>543</v>
      </c>
      <c r="AL399" s="254">
        <v>541</v>
      </c>
    </row>
    <row r="400" ht="14.25" customHeight="1" spans="1:38" x14ac:dyDescent="0.25">
      <c r="A400" s="247" t="s">
        <v>291</v>
      </c>
      <c r="B400" s="248">
        <v>28</v>
      </c>
      <c r="C400" s="254">
        <v>889</v>
      </c>
      <c r="D400" s="254">
        <v>888</v>
      </c>
      <c r="E400" s="254">
        <v>886</v>
      </c>
      <c r="F400" s="254">
        <v>883</v>
      </c>
      <c r="G400" s="254">
        <v>879</v>
      </c>
      <c r="H400" s="254">
        <v>874</v>
      </c>
      <c r="I400" s="254">
        <v>867</v>
      </c>
      <c r="J400" s="254">
        <v>860</v>
      </c>
      <c r="K400" s="254">
        <v>851</v>
      </c>
      <c r="L400" s="254">
        <v>841</v>
      </c>
      <c r="M400" s="254">
        <v>830</v>
      </c>
      <c r="N400" s="254">
        <v>819</v>
      </c>
      <c r="O400" s="254">
        <v>807</v>
      </c>
      <c r="P400" s="254">
        <v>794</v>
      </c>
      <c r="Q400" s="254">
        <v>781</v>
      </c>
      <c r="R400" s="254">
        <v>767</v>
      </c>
      <c r="S400" s="254">
        <v>752</v>
      </c>
      <c r="T400" s="254">
        <v>737</v>
      </c>
      <c r="U400" s="254">
        <v>722</v>
      </c>
      <c r="V400" s="254">
        <v>706</v>
      </c>
      <c r="W400" s="254">
        <v>691</v>
      </c>
      <c r="X400" s="254">
        <v>675</v>
      </c>
      <c r="Y400" s="254">
        <v>660</v>
      </c>
      <c r="Z400" s="254">
        <v>645</v>
      </c>
      <c r="AA400" s="254">
        <v>630</v>
      </c>
      <c r="AB400" s="254">
        <v>615</v>
      </c>
      <c r="AC400" s="254">
        <v>602</v>
      </c>
      <c r="AD400" s="254">
        <v>589</v>
      </c>
      <c r="AE400" s="254">
        <v>577</v>
      </c>
      <c r="AF400" s="254">
        <v>567</v>
      </c>
      <c r="AG400" s="254">
        <v>558</v>
      </c>
      <c r="AH400" s="254">
        <v>550</v>
      </c>
      <c r="AI400" s="254">
        <v>544</v>
      </c>
      <c r="AJ400" s="254">
        <v>539</v>
      </c>
      <c r="AK400" s="254">
        <v>536</v>
      </c>
      <c r="AL400" s="254">
        <v>534</v>
      </c>
    </row>
    <row r="401" ht="14.25" customHeight="1" spans="1:38" x14ac:dyDescent="0.25">
      <c r="A401" s="247" t="s">
        <v>291</v>
      </c>
      <c r="B401" s="248">
        <v>29</v>
      </c>
      <c r="C401" s="254">
        <v>891</v>
      </c>
      <c r="D401" s="254">
        <v>891</v>
      </c>
      <c r="E401" s="254">
        <v>889</v>
      </c>
      <c r="F401" s="254">
        <v>886</v>
      </c>
      <c r="G401" s="254">
        <v>882</v>
      </c>
      <c r="H401" s="254">
        <v>876</v>
      </c>
      <c r="I401" s="254">
        <v>869</v>
      </c>
      <c r="J401" s="254">
        <v>861</v>
      </c>
      <c r="K401" s="254">
        <v>853</v>
      </c>
      <c r="L401" s="254">
        <v>843</v>
      </c>
      <c r="M401" s="254">
        <v>832</v>
      </c>
      <c r="N401" s="254">
        <v>820</v>
      </c>
      <c r="O401" s="254">
        <v>808</v>
      </c>
      <c r="P401" s="254">
        <v>794</v>
      </c>
      <c r="Q401" s="254">
        <v>781</v>
      </c>
      <c r="R401" s="254">
        <v>766</v>
      </c>
      <c r="S401" s="254">
        <v>751</v>
      </c>
      <c r="T401" s="254">
        <v>736</v>
      </c>
      <c r="U401" s="254">
        <v>720</v>
      </c>
      <c r="V401" s="254">
        <v>704</v>
      </c>
      <c r="W401" s="254">
        <v>689</v>
      </c>
      <c r="X401" s="254">
        <v>673</v>
      </c>
      <c r="Y401" s="254">
        <v>657</v>
      </c>
      <c r="Z401" s="254">
        <v>641</v>
      </c>
      <c r="AA401" s="254">
        <v>626</v>
      </c>
      <c r="AB401" s="254">
        <v>611</v>
      </c>
      <c r="AC401" s="254">
        <v>597</v>
      </c>
      <c r="AD401" s="254">
        <v>584</v>
      </c>
      <c r="AE401" s="254">
        <v>572</v>
      </c>
      <c r="AF401" s="254">
        <v>561</v>
      </c>
      <c r="AG401" s="254">
        <v>552</v>
      </c>
      <c r="AH401" s="254">
        <v>544</v>
      </c>
      <c r="AI401" s="254">
        <v>538</v>
      </c>
      <c r="AJ401" s="254">
        <v>533</v>
      </c>
      <c r="AK401" s="254">
        <v>529</v>
      </c>
      <c r="AL401" s="254">
        <v>527</v>
      </c>
    </row>
    <row r="402" ht="14.25" customHeight="1" spans="1:38" x14ac:dyDescent="0.25">
      <c r="A402" s="247" t="s">
        <v>291</v>
      </c>
      <c r="B402" s="248">
        <v>30</v>
      </c>
      <c r="C402" s="254">
        <v>894</v>
      </c>
      <c r="D402" s="254">
        <v>893</v>
      </c>
      <c r="E402" s="254">
        <v>891</v>
      </c>
      <c r="F402" s="254">
        <v>888</v>
      </c>
      <c r="G402" s="254">
        <v>884</v>
      </c>
      <c r="H402" s="254">
        <v>878</v>
      </c>
      <c r="I402" s="254">
        <v>871</v>
      </c>
      <c r="J402" s="254">
        <v>863</v>
      </c>
      <c r="K402" s="254">
        <v>854</v>
      </c>
      <c r="L402" s="254">
        <v>844</v>
      </c>
      <c r="M402" s="254">
        <v>833</v>
      </c>
      <c r="N402" s="254">
        <v>821</v>
      </c>
      <c r="O402" s="254">
        <v>808</v>
      </c>
      <c r="P402" s="254">
        <v>795</v>
      </c>
      <c r="Q402" s="254">
        <v>780</v>
      </c>
      <c r="R402" s="254">
        <v>766</v>
      </c>
      <c r="S402" s="254">
        <v>750</v>
      </c>
      <c r="T402" s="254">
        <v>735</v>
      </c>
      <c r="U402" s="254">
        <v>719</v>
      </c>
      <c r="V402" s="254">
        <v>703</v>
      </c>
      <c r="W402" s="254">
        <v>686</v>
      </c>
      <c r="X402" s="254">
        <v>670</v>
      </c>
      <c r="Y402" s="254">
        <v>654</v>
      </c>
      <c r="Z402" s="254">
        <v>638</v>
      </c>
      <c r="AA402" s="254">
        <v>622</v>
      </c>
      <c r="AB402" s="254">
        <v>607</v>
      </c>
      <c r="AC402" s="254">
        <v>592</v>
      </c>
      <c r="AD402" s="254">
        <v>579</v>
      </c>
      <c r="AE402" s="254">
        <v>566</v>
      </c>
      <c r="AF402" s="254">
        <v>555</v>
      </c>
      <c r="AG402" s="254">
        <v>546</v>
      </c>
      <c r="AH402" s="254">
        <v>538</v>
      </c>
      <c r="AI402" s="254">
        <v>531</v>
      </c>
      <c r="AJ402" s="254">
        <v>526</v>
      </c>
      <c r="AK402" s="254">
        <v>522</v>
      </c>
      <c r="AL402" s="254">
        <v>520</v>
      </c>
    </row>
    <row r="403" ht="14.25" customHeight="1" spans="1:38" x14ac:dyDescent="0.25">
      <c r="A403" s="247" t="s">
        <v>291</v>
      </c>
      <c r="B403" s="248">
        <v>31</v>
      </c>
      <c r="C403" s="254">
        <v>896</v>
      </c>
      <c r="D403" s="254">
        <v>895</v>
      </c>
      <c r="E403" s="254">
        <v>894</v>
      </c>
      <c r="F403" s="254">
        <v>890</v>
      </c>
      <c r="G403" s="254">
        <v>886</v>
      </c>
      <c r="H403" s="254">
        <v>880</v>
      </c>
      <c r="I403" s="254">
        <v>873</v>
      </c>
      <c r="J403" s="254">
        <v>865</v>
      </c>
      <c r="K403" s="254">
        <v>855</v>
      </c>
      <c r="L403" s="254">
        <v>845</v>
      </c>
      <c r="M403" s="254">
        <v>834</v>
      </c>
      <c r="N403" s="254">
        <v>822</v>
      </c>
      <c r="O403" s="254">
        <v>808</v>
      </c>
      <c r="P403" s="254">
        <v>795</v>
      </c>
      <c r="Q403" s="254">
        <v>780</v>
      </c>
      <c r="R403" s="254">
        <v>765</v>
      </c>
      <c r="S403" s="254">
        <v>750</v>
      </c>
      <c r="T403" s="254">
        <v>733</v>
      </c>
      <c r="U403" s="254">
        <v>717</v>
      </c>
      <c r="V403" s="254">
        <v>701</v>
      </c>
      <c r="W403" s="254">
        <v>684</v>
      </c>
      <c r="X403" s="254">
        <v>667</v>
      </c>
      <c r="Y403" s="254">
        <v>651</v>
      </c>
      <c r="Z403" s="254">
        <v>634</v>
      </c>
      <c r="AA403" s="254">
        <v>618</v>
      </c>
      <c r="AB403" s="254">
        <v>603</v>
      </c>
      <c r="AC403" s="254">
        <v>588</v>
      </c>
      <c r="AD403" s="254">
        <v>574</v>
      </c>
      <c r="AE403" s="254">
        <v>561</v>
      </c>
      <c r="AF403" s="254">
        <v>550</v>
      </c>
      <c r="AG403" s="254">
        <v>540</v>
      </c>
      <c r="AH403" s="254">
        <v>531</v>
      </c>
      <c r="AI403" s="254">
        <v>524</v>
      </c>
      <c r="AJ403" s="254">
        <v>519</v>
      </c>
      <c r="AK403" s="254">
        <v>515</v>
      </c>
      <c r="AL403" s="254">
        <v>512</v>
      </c>
    </row>
    <row r="404" ht="14.25" customHeight="1" spans="1:38" x14ac:dyDescent="0.25">
      <c r="A404" s="247" t="s">
        <v>291</v>
      </c>
      <c r="B404" s="248">
        <v>32</v>
      </c>
      <c r="C404" s="254">
        <v>898</v>
      </c>
      <c r="D404" s="254">
        <v>898</v>
      </c>
      <c r="E404" s="254">
        <v>896</v>
      </c>
      <c r="F404" s="254">
        <v>892</v>
      </c>
      <c r="G404" s="254">
        <v>888</v>
      </c>
      <c r="H404" s="254">
        <v>882</v>
      </c>
      <c r="I404" s="254">
        <v>875</v>
      </c>
      <c r="J404" s="254">
        <v>866</v>
      </c>
      <c r="K404" s="254">
        <v>857</v>
      </c>
      <c r="L404" s="254">
        <v>846</v>
      </c>
      <c r="M404" s="254">
        <v>834</v>
      </c>
      <c r="N404" s="254">
        <v>822</v>
      </c>
      <c r="O404" s="254">
        <v>809</v>
      </c>
      <c r="P404" s="254">
        <v>795</v>
      </c>
      <c r="Q404" s="254">
        <v>780</v>
      </c>
      <c r="R404" s="254">
        <v>764</v>
      </c>
      <c r="S404" s="254">
        <v>748</v>
      </c>
      <c r="T404" s="254">
        <v>732</v>
      </c>
      <c r="U404" s="254">
        <v>716</v>
      </c>
      <c r="V404" s="254">
        <v>699</v>
      </c>
      <c r="W404" s="254">
        <v>682</v>
      </c>
      <c r="X404" s="254">
        <v>665</v>
      </c>
      <c r="Y404" s="254">
        <v>648</v>
      </c>
      <c r="Z404" s="254">
        <v>631</v>
      </c>
      <c r="AA404" s="254">
        <v>615</v>
      </c>
      <c r="AB404" s="254">
        <v>599</v>
      </c>
      <c r="AC404" s="254">
        <v>583</v>
      </c>
      <c r="AD404" s="254">
        <v>569</v>
      </c>
      <c r="AE404" s="254">
        <v>556</v>
      </c>
      <c r="AF404" s="254">
        <v>544</v>
      </c>
      <c r="AG404" s="254">
        <v>534</v>
      </c>
      <c r="AH404" s="254">
        <v>525</v>
      </c>
      <c r="AI404" s="254">
        <v>518</v>
      </c>
      <c r="AJ404" s="254">
        <v>512</v>
      </c>
      <c r="AK404" s="254">
        <v>508</v>
      </c>
      <c r="AL404" s="254">
        <v>505</v>
      </c>
    </row>
    <row r="405" ht="14.25" customHeight="1" spans="1:38" x14ac:dyDescent="0.25">
      <c r="A405" s="247" t="s">
        <v>291</v>
      </c>
      <c r="B405" s="248">
        <v>33</v>
      </c>
      <c r="C405" s="254">
        <v>900</v>
      </c>
      <c r="D405" s="254">
        <v>899</v>
      </c>
      <c r="E405" s="254">
        <v>897</v>
      </c>
      <c r="F405" s="254">
        <v>894</v>
      </c>
      <c r="G405" s="254">
        <v>889</v>
      </c>
      <c r="H405" s="254">
        <v>883</v>
      </c>
      <c r="I405" s="254">
        <v>876</v>
      </c>
      <c r="J405" s="254">
        <v>867</v>
      </c>
      <c r="K405" s="254">
        <v>858</v>
      </c>
      <c r="L405" s="254">
        <v>847</v>
      </c>
      <c r="M405" s="254">
        <v>835</v>
      </c>
      <c r="N405" s="254">
        <v>822</v>
      </c>
      <c r="O405" s="254">
        <v>809</v>
      </c>
      <c r="P405" s="254">
        <v>794</v>
      </c>
      <c r="Q405" s="254">
        <v>779</v>
      </c>
      <c r="R405" s="254">
        <v>763</v>
      </c>
      <c r="S405" s="254">
        <v>747</v>
      </c>
      <c r="T405" s="254">
        <v>731</v>
      </c>
      <c r="U405" s="254">
        <v>714</v>
      </c>
      <c r="V405" s="254">
        <v>697</v>
      </c>
      <c r="W405" s="254">
        <v>679</v>
      </c>
      <c r="X405" s="254">
        <v>662</v>
      </c>
      <c r="Y405" s="254">
        <v>644</v>
      </c>
      <c r="Z405" s="254">
        <v>627</v>
      </c>
      <c r="AA405" s="254">
        <v>611</v>
      </c>
      <c r="AB405" s="254">
        <v>594</v>
      </c>
      <c r="AC405" s="254">
        <v>579</v>
      </c>
      <c r="AD405" s="254">
        <v>564</v>
      </c>
      <c r="AE405" s="254">
        <v>550</v>
      </c>
      <c r="AF405" s="254">
        <v>538</v>
      </c>
      <c r="AG405" s="254">
        <v>528</v>
      </c>
      <c r="AH405" s="254">
        <v>519</v>
      </c>
      <c r="AI405" s="254">
        <v>511</v>
      </c>
      <c r="AJ405" s="254">
        <v>506</v>
      </c>
      <c r="AK405" s="254">
        <v>501</v>
      </c>
      <c r="AL405" s="254">
        <v>499</v>
      </c>
    </row>
    <row r="406" ht="14.25" customHeight="1" spans="1:38" x14ac:dyDescent="0.25">
      <c r="A406" s="247" t="s">
        <v>291</v>
      </c>
      <c r="B406" s="248">
        <v>34</v>
      </c>
      <c r="C406" s="254">
        <v>902</v>
      </c>
      <c r="D406" s="254">
        <v>901</v>
      </c>
      <c r="E406" s="254">
        <v>899</v>
      </c>
      <c r="F406" s="254">
        <v>895</v>
      </c>
      <c r="G406" s="254">
        <v>891</v>
      </c>
      <c r="H406" s="254">
        <v>884</v>
      </c>
      <c r="I406" s="254">
        <v>877</v>
      </c>
      <c r="J406" s="254">
        <v>868</v>
      </c>
      <c r="K406" s="254">
        <v>858</v>
      </c>
      <c r="L406" s="254">
        <v>847</v>
      </c>
      <c r="M406" s="254">
        <v>835</v>
      </c>
      <c r="N406" s="254">
        <v>822</v>
      </c>
      <c r="O406" s="254">
        <v>809</v>
      </c>
      <c r="P406" s="254">
        <v>794</v>
      </c>
      <c r="Q406" s="254">
        <v>778</v>
      </c>
      <c r="R406" s="254">
        <v>763</v>
      </c>
      <c r="S406" s="254">
        <v>746</v>
      </c>
      <c r="T406" s="254">
        <v>729</v>
      </c>
      <c r="U406" s="254">
        <v>712</v>
      </c>
      <c r="V406" s="254">
        <v>694</v>
      </c>
      <c r="W406" s="254">
        <v>677</v>
      </c>
      <c r="X406" s="254">
        <v>659</v>
      </c>
      <c r="Y406" s="254">
        <v>641</v>
      </c>
      <c r="Z406" s="254">
        <v>624</v>
      </c>
      <c r="AA406" s="254">
        <v>607</v>
      </c>
      <c r="AB406" s="254">
        <v>590</v>
      </c>
      <c r="AC406" s="254">
        <v>574</v>
      </c>
      <c r="AD406" s="254">
        <v>559</v>
      </c>
      <c r="AE406" s="254">
        <v>545</v>
      </c>
      <c r="AF406" s="254">
        <v>533</v>
      </c>
      <c r="AG406" s="254">
        <v>522</v>
      </c>
      <c r="AH406" s="254">
        <v>512</v>
      </c>
      <c r="AI406" s="254">
        <v>505</v>
      </c>
      <c r="AJ406" s="254">
        <v>499</v>
      </c>
      <c r="AK406" s="254">
        <v>495</v>
      </c>
      <c r="AL406" s="254">
        <v>492</v>
      </c>
    </row>
    <row r="407" ht="14.25" customHeight="1" spans="1:38" x14ac:dyDescent="0.25">
      <c r="A407" s="247" t="s">
        <v>291</v>
      </c>
      <c r="B407" s="248">
        <v>35</v>
      </c>
      <c r="C407" s="254">
        <v>903</v>
      </c>
      <c r="D407" s="254">
        <v>902</v>
      </c>
      <c r="E407" s="254">
        <v>900</v>
      </c>
      <c r="F407" s="254">
        <v>897</v>
      </c>
      <c r="G407" s="254">
        <v>892</v>
      </c>
      <c r="H407" s="254">
        <v>886</v>
      </c>
      <c r="I407" s="254">
        <v>878</v>
      </c>
      <c r="J407" s="254">
        <v>869</v>
      </c>
      <c r="K407" s="254">
        <v>859</v>
      </c>
      <c r="L407" s="254">
        <v>848</v>
      </c>
      <c r="M407" s="254">
        <v>836</v>
      </c>
      <c r="N407" s="254">
        <v>822</v>
      </c>
      <c r="O407" s="254">
        <v>808</v>
      </c>
      <c r="P407" s="254">
        <v>793</v>
      </c>
      <c r="Q407" s="254">
        <v>778</v>
      </c>
      <c r="R407" s="254">
        <v>762</v>
      </c>
      <c r="S407" s="254">
        <v>745</v>
      </c>
      <c r="T407" s="254">
        <v>727</v>
      </c>
      <c r="U407" s="254">
        <v>710</v>
      </c>
      <c r="V407" s="254">
        <v>692</v>
      </c>
      <c r="W407" s="254">
        <v>674</v>
      </c>
      <c r="X407" s="254">
        <v>656</v>
      </c>
      <c r="Y407" s="254">
        <v>638</v>
      </c>
      <c r="Z407" s="254">
        <v>620</v>
      </c>
      <c r="AA407" s="254">
        <v>603</v>
      </c>
      <c r="AB407" s="254">
        <v>586</v>
      </c>
      <c r="AC407" s="254">
        <v>570</v>
      </c>
      <c r="AD407" s="254">
        <v>554</v>
      </c>
      <c r="AE407" s="254">
        <v>540</v>
      </c>
      <c r="AF407" s="254">
        <v>527</v>
      </c>
      <c r="AG407" s="254">
        <v>516</v>
      </c>
      <c r="AH407" s="254">
        <v>506</v>
      </c>
      <c r="AI407" s="254">
        <v>499</v>
      </c>
      <c r="AJ407" s="254">
        <v>493</v>
      </c>
      <c r="AK407" s="254">
        <v>488</v>
      </c>
      <c r="AL407" s="254">
        <v>486</v>
      </c>
    </row>
    <row r="408" ht="14.25" customHeight="1" spans="1:38" x14ac:dyDescent="0.25">
      <c r="A408" s="247" t="s">
        <v>291</v>
      </c>
      <c r="B408" s="248">
        <v>36</v>
      </c>
      <c r="C408" s="254">
        <v>904</v>
      </c>
      <c r="D408" s="254">
        <v>904</v>
      </c>
      <c r="E408" s="254">
        <v>901</v>
      </c>
      <c r="F408" s="254">
        <v>898</v>
      </c>
      <c r="G408" s="254">
        <v>893</v>
      </c>
      <c r="H408" s="254">
        <v>887</v>
      </c>
      <c r="I408" s="254">
        <v>879</v>
      </c>
      <c r="J408" s="254">
        <v>870</v>
      </c>
      <c r="K408" s="254">
        <v>860</v>
      </c>
      <c r="L408" s="254">
        <v>848</v>
      </c>
      <c r="M408" s="254">
        <v>836</v>
      </c>
      <c r="N408" s="254">
        <v>822</v>
      </c>
      <c r="O408" s="254">
        <v>808</v>
      </c>
      <c r="P408" s="254">
        <v>793</v>
      </c>
      <c r="Q408" s="254">
        <v>777</v>
      </c>
      <c r="R408" s="254">
        <v>760</v>
      </c>
      <c r="S408" s="254">
        <v>743</v>
      </c>
      <c r="T408" s="254">
        <v>726</v>
      </c>
      <c r="U408" s="254">
        <v>708</v>
      </c>
      <c r="V408" s="254">
        <v>690</v>
      </c>
      <c r="W408" s="254">
        <v>671</v>
      </c>
      <c r="X408" s="254">
        <v>653</v>
      </c>
      <c r="Y408" s="254">
        <v>635</v>
      </c>
      <c r="Z408" s="254">
        <v>617</v>
      </c>
      <c r="AA408" s="254">
        <v>599</v>
      </c>
      <c r="AB408" s="254">
        <v>582</v>
      </c>
      <c r="AC408" s="254">
        <v>566</v>
      </c>
      <c r="AD408" s="254">
        <v>550</v>
      </c>
      <c r="AE408" s="254">
        <v>535</v>
      </c>
      <c r="AF408" s="254">
        <v>521</v>
      </c>
      <c r="AG408" s="254">
        <v>510</v>
      </c>
      <c r="AH408" s="254">
        <v>500</v>
      </c>
      <c r="AI408" s="254">
        <v>492</v>
      </c>
      <c r="AJ408" s="254">
        <v>486</v>
      </c>
      <c r="AK408" s="254">
        <v>482</v>
      </c>
      <c r="AL408" s="254">
        <v>479</v>
      </c>
    </row>
    <row r="409" ht="14.25" customHeight="1" spans="1:38" x14ac:dyDescent="0.25">
      <c r="A409" s="247" t="s">
        <v>291</v>
      </c>
      <c r="B409" s="248">
        <v>37</v>
      </c>
      <c r="C409" s="254">
        <v>905</v>
      </c>
      <c r="D409" s="254">
        <v>905</v>
      </c>
      <c r="E409" s="254">
        <v>902</v>
      </c>
      <c r="F409" s="254">
        <v>899</v>
      </c>
      <c r="G409" s="254">
        <v>894</v>
      </c>
      <c r="H409" s="254">
        <v>887</v>
      </c>
      <c r="I409" s="254">
        <v>880</v>
      </c>
      <c r="J409" s="254">
        <v>870</v>
      </c>
      <c r="K409" s="254">
        <v>860</v>
      </c>
      <c r="L409" s="254">
        <v>848</v>
      </c>
      <c r="M409" s="254">
        <v>836</v>
      </c>
      <c r="N409" s="254">
        <v>822</v>
      </c>
      <c r="O409" s="254">
        <v>807</v>
      </c>
      <c r="P409" s="254">
        <v>792</v>
      </c>
      <c r="Q409" s="254">
        <v>776</v>
      </c>
      <c r="R409" s="254">
        <v>759</v>
      </c>
      <c r="S409" s="254">
        <v>742</v>
      </c>
      <c r="T409" s="254">
        <v>724</v>
      </c>
      <c r="U409" s="254">
        <v>706</v>
      </c>
      <c r="V409" s="254">
        <v>687</v>
      </c>
      <c r="W409" s="254">
        <v>669</v>
      </c>
      <c r="X409" s="254">
        <v>650</v>
      </c>
      <c r="Y409" s="254">
        <v>632</v>
      </c>
      <c r="Z409" s="254">
        <v>613</v>
      </c>
      <c r="AA409" s="254">
        <v>595</v>
      </c>
      <c r="AB409" s="254">
        <v>578</v>
      </c>
      <c r="AC409" s="254">
        <v>561</v>
      </c>
      <c r="AD409" s="254">
        <v>545</v>
      </c>
      <c r="AE409" s="254">
        <v>530</v>
      </c>
      <c r="AF409" s="254">
        <v>516</v>
      </c>
      <c r="AG409" s="254">
        <v>504</v>
      </c>
      <c r="AH409" s="254">
        <v>494</v>
      </c>
      <c r="AI409" s="254">
        <v>486</v>
      </c>
      <c r="AJ409" s="254">
        <v>479</v>
      </c>
      <c r="AK409" s="254">
        <v>475</v>
      </c>
      <c r="AL409" s="254">
        <v>473</v>
      </c>
    </row>
    <row r="410" ht="14.25" customHeight="1" spans="1:38" x14ac:dyDescent="0.25">
      <c r="A410" s="247" t="s">
        <v>291</v>
      </c>
      <c r="B410" s="248">
        <v>38</v>
      </c>
      <c r="C410" s="254">
        <v>906</v>
      </c>
      <c r="D410" s="254">
        <v>905</v>
      </c>
      <c r="E410" s="254">
        <v>903</v>
      </c>
      <c r="F410" s="254">
        <v>900</v>
      </c>
      <c r="G410" s="254">
        <v>894</v>
      </c>
      <c r="H410" s="254">
        <v>888</v>
      </c>
      <c r="I410" s="254">
        <v>880</v>
      </c>
      <c r="J410" s="254">
        <v>871</v>
      </c>
      <c r="K410" s="254">
        <v>860</v>
      </c>
      <c r="L410" s="254">
        <v>848</v>
      </c>
      <c r="M410" s="254">
        <v>835</v>
      </c>
      <c r="N410" s="254">
        <v>821</v>
      </c>
      <c r="O410" s="254">
        <v>807</v>
      </c>
      <c r="P410" s="254">
        <v>791</v>
      </c>
      <c r="Q410" s="254">
        <v>775</v>
      </c>
      <c r="R410" s="254">
        <v>757</v>
      </c>
      <c r="S410" s="254">
        <v>740</v>
      </c>
      <c r="T410" s="254">
        <v>722</v>
      </c>
      <c r="U410" s="254">
        <v>703</v>
      </c>
      <c r="V410" s="254">
        <v>685</v>
      </c>
      <c r="W410" s="254">
        <v>666</v>
      </c>
      <c r="X410" s="254">
        <v>647</v>
      </c>
      <c r="Y410" s="254">
        <v>628</v>
      </c>
      <c r="Z410" s="254">
        <v>610</v>
      </c>
      <c r="AA410" s="254">
        <v>592</v>
      </c>
      <c r="AB410" s="254">
        <v>574</v>
      </c>
      <c r="AC410" s="254">
        <v>557</v>
      </c>
      <c r="AD410" s="254">
        <v>540</v>
      </c>
      <c r="AE410" s="254">
        <v>525</v>
      </c>
      <c r="AF410" s="254">
        <v>511</v>
      </c>
      <c r="AG410" s="254">
        <v>498</v>
      </c>
      <c r="AH410" s="254">
        <v>488</v>
      </c>
      <c r="AI410" s="254">
        <v>480</v>
      </c>
      <c r="AJ410" s="254">
        <v>473</v>
      </c>
      <c r="AK410" s="254">
        <v>469</v>
      </c>
      <c r="AL410" s="254">
        <v>466</v>
      </c>
    </row>
    <row r="411" ht="14.25" customHeight="1" spans="1:38" x14ac:dyDescent="0.25">
      <c r="A411" s="247" t="s">
        <v>291</v>
      </c>
      <c r="B411" s="248">
        <v>39</v>
      </c>
      <c r="C411" s="254">
        <v>907</v>
      </c>
      <c r="D411" s="254">
        <v>906</v>
      </c>
      <c r="E411" s="254">
        <v>904</v>
      </c>
      <c r="F411" s="254">
        <v>900</v>
      </c>
      <c r="G411" s="254">
        <v>895</v>
      </c>
      <c r="H411" s="254">
        <v>888</v>
      </c>
      <c r="I411" s="254">
        <v>880</v>
      </c>
      <c r="J411" s="254">
        <v>871</v>
      </c>
      <c r="K411" s="254">
        <v>860</v>
      </c>
      <c r="L411" s="254">
        <v>848</v>
      </c>
      <c r="M411" s="254">
        <v>835</v>
      </c>
      <c r="N411" s="254">
        <v>821</v>
      </c>
      <c r="O411" s="254">
        <v>806</v>
      </c>
      <c r="P411" s="254">
        <v>790</v>
      </c>
      <c r="Q411" s="254">
        <v>773</v>
      </c>
      <c r="R411" s="254">
        <v>756</v>
      </c>
      <c r="S411" s="254">
        <v>738</v>
      </c>
      <c r="T411" s="254">
        <v>720</v>
      </c>
      <c r="U411" s="254">
        <v>701</v>
      </c>
      <c r="V411" s="254">
        <v>682</v>
      </c>
      <c r="W411" s="254">
        <v>663</v>
      </c>
      <c r="X411" s="254">
        <v>644</v>
      </c>
      <c r="Y411" s="254">
        <v>625</v>
      </c>
      <c r="Z411" s="254">
        <v>606</v>
      </c>
      <c r="AA411" s="254">
        <v>588</v>
      </c>
      <c r="AB411" s="254">
        <v>570</v>
      </c>
      <c r="AC411" s="254">
        <v>552</v>
      </c>
      <c r="AD411" s="254">
        <v>536</v>
      </c>
      <c r="AE411" s="254">
        <v>520</v>
      </c>
      <c r="AF411" s="254">
        <v>505</v>
      </c>
      <c r="AG411" s="254">
        <v>493</v>
      </c>
      <c r="AH411" s="254">
        <v>482</v>
      </c>
      <c r="AI411" s="254">
        <v>473</v>
      </c>
      <c r="AJ411" s="254">
        <v>466</v>
      </c>
      <c r="AK411" s="254">
        <v>462</v>
      </c>
      <c r="AL411" s="254">
        <v>460</v>
      </c>
    </row>
    <row r="412" ht="14.25" customHeight="1" spans="1:38" x14ac:dyDescent="0.25">
      <c r="A412" s="247" t="s">
        <v>291</v>
      </c>
      <c r="B412" s="248">
        <v>40</v>
      </c>
      <c r="C412" s="254">
        <v>907</v>
      </c>
      <c r="D412" s="254">
        <v>906</v>
      </c>
      <c r="E412" s="254">
        <v>904</v>
      </c>
      <c r="F412" s="254">
        <v>900</v>
      </c>
      <c r="G412" s="254">
        <v>895</v>
      </c>
      <c r="H412" s="254">
        <v>888</v>
      </c>
      <c r="I412" s="254">
        <v>880</v>
      </c>
      <c r="J412" s="254">
        <v>871</v>
      </c>
      <c r="K412" s="254">
        <v>860</v>
      </c>
      <c r="L412" s="254">
        <v>848</v>
      </c>
      <c r="M412" s="254">
        <v>834</v>
      </c>
      <c r="N412" s="254">
        <v>820</v>
      </c>
      <c r="O412" s="254">
        <v>805</v>
      </c>
      <c r="P412" s="254">
        <v>789</v>
      </c>
      <c r="Q412" s="254">
        <v>772</v>
      </c>
      <c r="R412" s="254">
        <v>754</v>
      </c>
      <c r="S412" s="254">
        <v>736</v>
      </c>
      <c r="T412" s="254">
        <v>717</v>
      </c>
      <c r="U412" s="254">
        <v>699</v>
      </c>
      <c r="V412" s="254">
        <v>679</v>
      </c>
      <c r="W412" s="254">
        <v>660</v>
      </c>
      <c r="X412" s="254">
        <v>641</v>
      </c>
      <c r="Y412" s="254">
        <v>621</v>
      </c>
      <c r="Z412" s="254">
        <v>602</v>
      </c>
      <c r="AA412" s="254">
        <v>584</v>
      </c>
      <c r="AB412" s="254">
        <v>566</v>
      </c>
      <c r="AC412" s="254">
        <v>548</v>
      </c>
      <c r="AD412" s="254">
        <v>531</v>
      </c>
      <c r="AE412" s="254">
        <v>515</v>
      </c>
      <c r="AF412" s="254">
        <v>500</v>
      </c>
      <c r="AG412" s="254">
        <v>487</v>
      </c>
      <c r="AH412" s="254">
        <v>476</v>
      </c>
      <c r="AI412" s="254">
        <v>467</v>
      </c>
      <c r="AJ412" s="254">
        <v>460</v>
      </c>
      <c r="AK412" s="254">
        <v>455</v>
      </c>
      <c r="AL412" s="254">
        <v>453</v>
      </c>
    </row>
    <row r="413" ht="14.25" customHeight="1" spans="1:38" x14ac:dyDescent="0.25">
      <c r="A413" s="247">
        <v>10</v>
      </c>
      <c r="B413" s="248">
        <v>0</v>
      </c>
      <c r="C413" s="254">
        <v>750</v>
      </c>
      <c r="D413" s="254">
        <v>750</v>
      </c>
      <c r="E413" s="254">
        <v>750</v>
      </c>
      <c r="F413" s="254">
        <v>750</v>
      </c>
      <c r="G413" s="254">
        <v>750</v>
      </c>
      <c r="H413" s="254">
        <v>750</v>
      </c>
      <c r="I413" s="254">
        <v>750</v>
      </c>
      <c r="J413" s="254">
        <v>750</v>
      </c>
      <c r="K413" s="254">
        <v>750</v>
      </c>
      <c r="L413" s="254">
        <v>750</v>
      </c>
      <c r="M413" s="254">
        <v>750</v>
      </c>
      <c r="N413" s="254">
        <v>750</v>
      </c>
      <c r="O413" s="254">
        <v>750</v>
      </c>
      <c r="P413" s="254">
        <v>750</v>
      </c>
      <c r="Q413" s="254">
        <v>750</v>
      </c>
      <c r="R413" s="254">
        <v>750</v>
      </c>
      <c r="S413" s="254">
        <v>750</v>
      </c>
      <c r="T413" s="254">
        <v>750</v>
      </c>
      <c r="U413" s="254">
        <v>750</v>
      </c>
      <c r="V413" s="254">
        <v>750</v>
      </c>
      <c r="W413" s="254">
        <v>750</v>
      </c>
      <c r="X413" s="254">
        <v>750</v>
      </c>
      <c r="Y413" s="254">
        <v>750</v>
      </c>
      <c r="Z413" s="254">
        <v>750</v>
      </c>
      <c r="AA413" s="254">
        <v>750</v>
      </c>
      <c r="AB413" s="254">
        <v>750</v>
      </c>
      <c r="AC413" s="254">
        <v>750</v>
      </c>
      <c r="AD413" s="254">
        <v>750</v>
      </c>
      <c r="AE413" s="254">
        <v>750</v>
      </c>
      <c r="AF413" s="254">
        <v>750</v>
      </c>
      <c r="AG413" s="254">
        <v>750</v>
      </c>
      <c r="AH413" s="254">
        <v>750</v>
      </c>
      <c r="AI413" s="254">
        <v>750</v>
      </c>
      <c r="AJ413" s="254">
        <v>750</v>
      </c>
      <c r="AK413" s="254">
        <v>750</v>
      </c>
      <c r="AL413" s="254">
        <v>750</v>
      </c>
    </row>
    <row r="414" ht="14.25" customHeight="1" spans="1:38" x14ac:dyDescent="0.25">
      <c r="A414" s="247">
        <v>10</v>
      </c>
      <c r="B414" s="248">
        <v>1</v>
      </c>
      <c r="C414" s="254">
        <v>757</v>
      </c>
      <c r="D414" s="254">
        <v>757</v>
      </c>
      <c r="E414" s="254">
        <v>757</v>
      </c>
      <c r="F414" s="254">
        <v>757</v>
      </c>
      <c r="G414" s="254">
        <v>757</v>
      </c>
      <c r="H414" s="254">
        <v>757</v>
      </c>
      <c r="I414" s="254">
        <v>756</v>
      </c>
      <c r="J414" s="254">
        <v>756</v>
      </c>
      <c r="K414" s="254">
        <v>756</v>
      </c>
      <c r="L414" s="254">
        <v>755</v>
      </c>
      <c r="M414" s="254">
        <v>755</v>
      </c>
      <c r="N414" s="254">
        <v>754</v>
      </c>
      <c r="O414" s="254">
        <v>754</v>
      </c>
      <c r="P414" s="254">
        <v>753</v>
      </c>
      <c r="Q414" s="254">
        <v>752</v>
      </c>
      <c r="R414" s="254">
        <v>752</v>
      </c>
      <c r="S414" s="254">
        <v>751</v>
      </c>
      <c r="T414" s="254">
        <v>750</v>
      </c>
      <c r="U414" s="254">
        <v>750</v>
      </c>
      <c r="V414" s="254">
        <v>749</v>
      </c>
      <c r="W414" s="254">
        <v>748</v>
      </c>
      <c r="X414" s="254">
        <v>748</v>
      </c>
      <c r="Y414" s="254">
        <v>747</v>
      </c>
      <c r="Z414" s="254">
        <v>747</v>
      </c>
      <c r="AA414" s="254">
        <v>746</v>
      </c>
      <c r="AB414" s="254">
        <v>745</v>
      </c>
      <c r="AC414" s="254">
        <v>745</v>
      </c>
      <c r="AD414" s="254">
        <v>744</v>
      </c>
      <c r="AE414" s="254">
        <v>744</v>
      </c>
      <c r="AF414" s="254">
        <v>744</v>
      </c>
      <c r="AG414" s="254">
        <v>743</v>
      </c>
      <c r="AH414" s="254">
        <v>743</v>
      </c>
      <c r="AI414" s="254">
        <v>743</v>
      </c>
      <c r="AJ414" s="254">
        <v>742</v>
      </c>
      <c r="AK414" s="254">
        <v>742</v>
      </c>
      <c r="AL414" s="254">
        <v>742</v>
      </c>
    </row>
    <row r="415" ht="14.25" customHeight="1" spans="1:38" x14ac:dyDescent="0.25">
      <c r="A415" s="247">
        <v>10</v>
      </c>
      <c r="B415" s="248">
        <v>2</v>
      </c>
      <c r="C415" s="254">
        <v>765</v>
      </c>
      <c r="D415" s="254">
        <v>765</v>
      </c>
      <c r="E415" s="254">
        <v>764</v>
      </c>
      <c r="F415" s="254">
        <v>764</v>
      </c>
      <c r="G415" s="254">
        <v>764</v>
      </c>
      <c r="H415" s="254">
        <v>763</v>
      </c>
      <c r="I415" s="254">
        <v>763</v>
      </c>
      <c r="J415" s="254">
        <v>762</v>
      </c>
      <c r="K415" s="254">
        <v>761</v>
      </c>
      <c r="L415" s="254">
        <v>760</v>
      </c>
      <c r="M415" s="254">
        <v>759</v>
      </c>
      <c r="N415" s="254">
        <v>758</v>
      </c>
      <c r="O415" s="254">
        <v>757</v>
      </c>
      <c r="P415" s="254">
        <v>756</v>
      </c>
      <c r="Q415" s="254">
        <v>755</v>
      </c>
      <c r="R415" s="254">
        <v>754</v>
      </c>
      <c r="S415" s="254">
        <v>752</v>
      </c>
      <c r="T415" s="254">
        <v>751</v>
      </c>
      <c r="U415" s="254">
        <v>750</v>
      </c>
      <c r="V415" s="254">
        <v>748</v>
      </c>
      <c r="W415" s="254">
        <v>747</v>
      </c>
      <c r="X415" s="254">
        <v>746</v>
      </c>
      <c r="Y415" s="254">
        <v>745</v>
      </c>
      <c r="Z415" s="254">
        <v>743</v>
      </c>
      <c r="AA415" s="254">
        <v>742</v>
      </c>
      <c r="AB415" s="254">
        <v>741</v>
      </c>
      <c r="AC415" s="254">
        <v>740</v>
      </c>
      <c r="AD415" s="254">
        <v>739</v>
      </c>
      <c r="AE415" s="254">
        <v>738</v>
      </c>
      <c r="AF415" s="254">
        <v>737</v>
      </c>
      <c r="AG415" s="254">
        <v>737</v>
      </c>
      <c r="AH415" s="254">
        <v>736</v>
      </c>
      <c r="AI415" s="254">
        <v>735</v>
      </c>
      <c r="AJ415" s="254">
        <v>735</v>
      </c>
      <c r="AK415" s="254">
        <v>735</v>
      </c>
      <c r="AL415" s="254">
        <v>735</v>
      </c>
    </row>
    <row r="416" ht="14.25" customHeight="1" spans="1:38" x14ac:dyDescent="0.25">
      <c r="A416" s="247">
        <v>10</v>
      </c>
      <c r="B416" s="248">
        <v>3</v>
      </c>
      <c r="C416" s="254">
        <v>772</v>
      </c>
      <c r="D416" s="254">
        <v>772</v>
      </c>
      <c r="E416" s="254">
        <v>772</v>
      </c>
      <c r="F416" s="254">
        <v>771</v>
      </c>
      <c r="G416" s="254">
        <v>771</v>
      </c>
      <c r="H416" s="254">
        <v>770</v>
      </c>
      <c r="I416" s="254">
        <v>769</v>
      </c>
      <c r="J416" s="254">
        <v>768</v>
      </c>
      <c r="K416" s="254">
        <v>767</v>
      </c>
      <c r="L416" s="254">
        <v>765</v>
      </c>
      <c r="M416" s="254">
        <v>764</v>
      </c>
      <c r="N416" s="254">
        <v>762</v>
      </c>
      <c r="O416" s="254">
        <v>761</v>
      </c>
      <c r="P416" s="254">
        <v>759</v>
      </c>
      <c r="Q416" s="254">
        <v>757</v>
      </c>
      <c r="R416" s="254">
        <v>755</v>
      </c>
      <c r="S416" s="254">
        <v>753</v>
      </c>
      <c r="T416" s="254">
        <v>751</v>
      </c>
      <c r="U416" s="254">
        <v>750</v>
      </c>
      <c r="V416" s="254">
        <v>748</v>
      </c>
      <c r="W416" s="254">
        <v>746</v>
      </c>
      <c r="X416" s="254">
        <v>744</v>
      </c>
      <c r="Y416" s="254">
        <v>742</v>
      </c>
      <c r="Z416" s="254">
        <v>740</v>
      </c>
      <c r="AA416" s="254">
        <v>738</v>
      </c>
      <c r="AB416" s="254">
        <v>736</v>
      </c>
      <c r="AC416" s="254">
        <v>735</v>
      </c>
      <c r="AD416" s="254">
        <v>733</v>
      </c>
      <c r="AE416" s="254">
        <v>732</v>
      </c>
      <c r="AF416" s="254">
        <v>731</v>
      </c>
      <c r="AG416" s="254">
        <v>730</v>
      </c>
      <c r="AH416" s="254">
        <v>729</v>
      </c>
      <c r="AI416" s="254">
        <v>728</v>
      </c>
      <c r="AJ416" s="254">
        <v>727</v>
      </c>
      <c r="AK416" s="254">
        <v>727</v>
      </c>
      <c r="AL416" s="254">
        <v>727</v>
      </c>
    </row>
    <row r="417" ht="14.25" customHeight="1" spans="1:38" x14ac:dyDescent="0.25">
      <c r="A417" s="247">
        <v>10</v>
      </c>
      <c r="B417" s="248">
        <v>4</v>
      </c>
      <c r="C417" s="254">
        <v>779</v>
      </c>
      <c r="D417" s="254">
        <v>779</v>
      </c>
      <c r="E417" s="254">
        <v>779</v>
      </c>
      <c r="F417" s="254">
        <v>778</v>
      </c>
      <c r="G417" s="254">
        <v>777</v>
      </c>
      <c r="H417" s="254">
        <v>776</v>
      </c>
      <c r="I417" s="254">
        <v>775</v>
      </c>
      <c r="J417" s="254">
        <v>774</v>
      </c>
      <c r="K417" s="254">
        <v>772</v>
      </c>
      <c r="L417" s="254">
        <v>770</v>
      </c>
      <c r="M417" s="254">
        <v>768</v>
      </c>
      <c r="N417" s="254">
        <v>766</v>
      </c>
      <c r="O417" s="254">
        <v>764</v>
      </c>
      <c r="P417" s="254">
        <v>762</v>
      </c>
      <c r="Q417" s="254">
        <v>759</v>
      </c>
      <c r="R417" s="254">
        <v>757</v>
      </c>
      <c r="S417" s="254">
        <v>754</v>
      </c>
      <c r="T417" s="254">
        <v>752</v>
      </c>
      <c r="U417" s="254">
        <v>749</v>
      </c>
      <c r="V417" s="254">
        <v>747</v>
      </c>
      <c r="W417" s="254">
        <v>744</v>
      </c>
      <c r="X417" s="254">
        <v>742</v>
      </c>
      <c r="Y417" s="254">
        <v>739</v>
      </c>
      <c r="Z417" s="254">
        <v>737</v>
      </c>
      <c r="AA417" s="254">
        <v>734</v>
      </c>
      <c r="AB417" s="254">
        <v>732</v>
      </c>
      <c r="AC417" s="254">
        <v>730</v>
      </c>
      <c r="AD417" s="254">
        <v>728</v>
      </c>
      <c r="AE417" s="254">
        <v>726</v>
      </c>
      <c r="AF417" s="254">
        <v>724</v>
      </c>
      <c r="AG417" s="254">
        <v>723</v>
      </c>
      <c r="AH417" s="254">
        <v>722</v>
      </c>
      <c r="AI417" s="254">
        <v>721</v>
      </c>
      <c r="AJ417" s="254">
        <v>720</v>
      </c>
      <c r="AK417" s="254">
        <v>719</v>
      </c>
      <c r="AL417" s="254">
        <v>719</v>
      </c>
    </row>
    <row r="418" ht="14.25" customHeight="1" spans="1:38" x14ac:dyDescent="0.25">
      <c r="A418" s="247">
        <v>10</v>
      </c>
      <c r="B418" s="248">
        <v>5</v>
      </c>
      <c r="C418" s="254">
        <v>786</v>
      </c>
      <c r="D418" s="254">
        <v>786</v>
      </c>
      <c r="E418" s="254">
        <v>785</v>
      </c>
      <c r="F418" s="254">
        <v>785</v>
      </c>
      <c r="G418" s="254">
        <v>784</v>
      </c>
      <c r="H418" s="254">
        <v>783</v>
      </c>
      <c r="I418" s="254">
        <v>781</v>
      </c>
      <c r="J418" s="254">
        <v>779</v>
      </c>
      <c r="K418" s="254">
        <v>777</v>
      </c>
      <c r="L418" s="254">
        <v>775</v>
      </c>
      <c r="M418" s="254">
        <v>773</v>
      </c>
      <c r="N418" s="254">
        <v>770</v>
      </c>
      <c r="O418" s="254">
        <v>768</v>
      </c>
      <c r="P418" s="254">
        <v>765</v>
      </c>
      <c r="Q418" s="254">
        <v>762</v>
      </c>
      <c r="R418" s="254">
        <v>759</v>
      </c>
      <c r="S418" s="254">
        <v>756</v>
      </c>
      <c r="T418" s="254">
        <v>752</v>
      </c>
      <c r="U418" s="254">
        <v>749</v>
      </c>
      <c r="V418" s="254">
        <v>746</v>
      </c>
      <c r="W418" s="254">
        <v>742</v>
      </c>
      <c r="X418" s="254">
        <v>739</v>
      </c>
      <c r="Y418" s="254">
        <v>736</v>
      </c>
      <c r="Z418" s="254">
        <v>733</v>
      </c>
      <c r="AA418" s="254">
        <v>730</v>
      </c>
      <c r="AB418" s="254">
        <v>727</v>
      </c>
      <c r="AC418" s="254">
        <v>725</v>
      </c>
      <c r="AD418" s="254">
        <v>722</v>
      </c>
      <c r="AE418" s="254">
        <v>720</v>
      </c>
      <c r="AF418" s="254">
        <v>718</v>
      </c>
      <c r="AG418" s="254">
        <v>716</v>
      </c>
      <c r="AH418" s="254">
        <v>715</v>
      </c>
      <c r="AI418" s="254">
        <v>713</v>
      </c>
      <c r="AJ418" s="254">
        <v>712</v>
      </c>
      <c r="AK418" s="254">
        <v>712</v>
      </c>
      <c r="AL418" s="254">
        <v>711</v>
      </c>
    </row>
    <row r="419" ht="14.25" customHeight="1" spans="1:38" x14ac:dyDescent="0.25">
      <c r="A419" s="247">
        <v>10</v>
      </c>
      <c r="B419" s="248">
        <v>6</v>
      </c>
      <c r="C419" s="254">
        <v>793</v>
      </c>
      <c r="D419" s="254">
        <v>793</v>
      </c>
      <c r="E419" s="254">
        <v>792</v>
      </c>
      <c r="F419" s="254">
        <v>791</v>
      </c>
      <c r="G419" s="254">
        <v>790</v>
      </c>
      <c r="H419" s="254">
        <v>789</v>
      </c>
      <c r="I419" s="254">
        <v>787</v>
      </c>
      <c r="J419" s="254">
        <v>785</v>
      </c>
      <c r="K419" s="254">
        <v>783</v>
      </c>
      <c r="L419" s="254">
        <v>780</v>
      </c>
      <c r="M419" s="254">
        <v>777</v>
      </c>
      <c r="N419" s="254">
        <v>774</v>
      </c>
      <c r="O419" s="254">
        <v>771</v>
      </c>
      <c r="P419" s="254">
        <v>768</v>
      </c>
      <c r="Q419" s="254">
        <v>764</v>
      </c>
      <c r="R419" s="254">
        <v>760</v>
      </c>
      <c r="S419" s="254">
        <v>756</v>
      </c>
      <c r="T419" s="254">
        <v>753</v>
      </c>
      <c r="U419" s="254">
        <v>749</v>
      </c>
      <c r="V419" s="254">
        <v>745</v>
      </c>
      <c r="W419" s="254">
        <v>741</v>
      </c>
      <c r="X419" s="254">
        <v>737</v>
      </c>
      <c r="Y419" s="254">
        <v>733</v>
      </c>
      <c r="Z419" s="254">
        <v>730</v>
      </c>
      <c r="AA419" s="254">
        <v>726</v>
      </c>
      <c r="AB419" s="254">
        <v>723</v>
      </c>
      <c r="AC419" s="254">
        <v>720</v>
      </c>
      <c r="AD419" s="254">
        <v>717</v>
      </c>
      <c r="AE419" s="254">
        <v>714</v>
      </c>
      <c r="AF419" s="254">
        <v>711</v>
      </c>
      <c r="AG419" s="254">
        <v>709</v>
      </c>
      <c r="AH419" s="254">
        <v>707</v>
      </c>
      <c r="AI419" s="254">
        <v>706</v>
      </c>
      <c r="AJ419" s="254">
        <v>705</v>
      </c>
      <c r="AK419" s="254">
        <v>704</v>
      </c>
      <c r="AL419" s="254">
        <v>703</v>
      </c>
    </row>
    <row r="420" ht="14.25" customHeight="1" spans="1:38" x14ac:dyDescent="0.25">
      <c r="A420" s="247">
        <v>10</v>
      </c>
      <c r="B420" s="248">
        <v>7</v>
      </c>
      <c r="C420" s="254">
        <v>799</v>
      </c>
      <c r="D420" s="254">
        <v>799</v>
      </c>
      <c r="E420" s="254">
        <v>799</v>
      </c>
      <c r="F420" s="254">
        <v>798</v>
      </c>
      <c r="G420" s="254">
        <v>796</v>
      </c>
      <c r="H420" s="254">
        <v>795</v>
      </c>
      <c r="I420" s="254">
        <v>793</v>
      </c>
      <c r="J420" s="254">
        <v>790</v>
      </c>
      <c r="K420" s="254">
        <v>788</v>
      </c>
      <c r="L420" s="254">
        <v>785</v>
      </c>
      <c r="M420" s="254">
        <v>781</v>
      </c>
      <c r="N420" s="254">
        <v>778</v>
      </c>
      <c r="O420" s="254">
        <v>774</v>
      </c>
      <c r="P420" s="254">
        <v>770</v>
      </c>
      <c r="Q420" s="254">
        <v>766</v>
      </c>
      <c r="R420" s="254">
        <v>762</v>
      </c>
      <c r="S420" s="254">
        <v>757</v>
      </c>
      <c r="T420" s="254">
        <v>753</v>
      </c>
      <c r="U420" s="254">
        <v>748</v>
      </c>
      <c r="V420" s="254">
        <v>744</v>
      </c>
      <c r="W420" s="254">
        <v>739</v>
      </c>
      <c r="X420" s="254">
        <v>735</v>
      </c>
      <c r="Y420" s="254">
        <v>730</v>
      </c>
      <c r="Z420" s="254">
        <v>726</v>
      </c>
      <c r="AA420" s="254">
        <v>722</v>
      </c>
      <c r="AB420" s="254">
        <v>718</v>
      </c>
      <c r="AC420" s="254">
        <v>714</v>
      </c>
      <c r="AD420" s="254">
        <v>711</v>
      </c>
      <c r="AE420" s="254">
        <v>708</v>
      </c>
      <c r="AF420" s="254">
        <v>705</v>
      </c>
      <c r="AG420" s="254">
        <v>702</v>
      </c>
      <c r="AH420" s="254">
        <v>700</v>
      </c>
      <c r="AI420" s="254">
        <v>698</v>
      </c>
      <c r="AJ420" s="254">
        <v>697</v>
      </c>
      <c r="AK420" s="254">
        <v>696</v>
      </c>
      <c r="AL420" s="254">
        <v>695</v>
      </c>
    </row>
    <row r="421" ht="14.25" customHeight="1" spans="1:38" x14ac:dyDescent="0.25">
      <c r="A421" s="247">
        <v>10</v>
      </c>
      <c r="B421" s="248">
        <v>8</v>
      </c>
      <c r="C421" s="254">
        <v>806</v>
      </c>
      <c r="D421" s="254">
        <v>806</v>
      </c>
      <c r="E421" s="254">
        <v>805</v>
      </c>
      <c r="F421" s="254">
        <v>804</v>
      </c>
      <c r="G421" s="254">
        <v>803</v>
      </c>
      <c r="H421" s="254">
        <v>801</v>
      </c>
      <c r="I421" s="254">
        <v>798</v>
      </c>
      <c r="J421" s="254">
        <v>796</v>
      </c>
      <c r="K421" s="254">
        <v>793</v>
      </c>
      <c r="L421" s="254">
        <v>789</v>
      </c>
      <c r="M421" s="254">
        <v>785</v>
      </c>
      <c r="N421" s="254">
        <v>782</v>
      </c>
      <c r="O421" s="254">
        <v>777</v>
      </c>
      <c r="P421" s="254">
        <v>773</v>
      </c>
      <c r="Q421" s="254">
        <v>768</v>
      </c>
      <c r="R421" s="254">
        <v>763</v>
      </c>
      <c r="S421" s="254">
        <v>758</v>
      </c>
      <c r="T421" s="254">
        <v>753</v>
      </c>
      <c r="U421" s="254">
        <v>748</v>
      </c>
      <c r="V421" s="254">
        <v>743</v>
      </c>
      <c r="W421" s="254">
        <v>738</v>
      </c>
      <c r="X421" s="254">
        <v>732</v>
      </c>
      <c r="Y421" s="254">
        <v>727</v>
      </c>
      <c r="Z421" s="254">
        <v>722</v>
      </c>
      <c r="AA421" s="254">
        <v>718</v>
      </c>
      <c r="AB421" s="254">
        <v>713</v>
      </c>
      <c r="AC421" s="254">
        <v>709</v>
      </c>
      <c r="AD421" s="254">
        <v>705</v>
      </c>
      <c r="AE421" s="254">
        <v>701</v>
      </c>
      <c r="AF421" s="254">
        <v>698</v>
      </c>
      <c r="AG421" s="254">
        <v>695</v>
      </c>
      <c r="AH421" s="254">
        <v>693</v>
      </c>
      <c r="AI421" s="254">
        <v>691</v>
      </c>
      <c r="AJ421" s="254">
        <v>689</v>
      </c>
      <c r="AK421" s="254">
        <v>688</v>
      </c>
      <c r="AL421" s="254">
        <v>687</v>
      </c>
    </row>
    <row r="422" ht="14.25" customHeight="1" spans="1:38" x14ac:dyDescent="0.25">
      <c r="A422" s="247">
        <v>10</v>
      </c>
      <c r="B422" s="248">
        <v>9</v>
      </c>
      <c r="C422" s="254">
        <v>812</v>
      </c>
      <c r="D422" s="254">
        <v>812</v>
      </c>
      <c r="E422" s="254">
        <v>811</v>
      </c>
      <c r="F422" s="254">
        <v>810</v>
      </c>
      <c r="G422" s="254">
        <v>808</v>
      </c>
      <c r="H422" s="254">
        <v>806</v>
      </c>
      <c r="I422" s="254">
        <v>804</v>
      </c>
      <c r="J422" s="254">
        <v>801</v>
      </c>
      <c r="K422" s="254">
        <v>797</v>
      </c>
      <c r="L422" s="254">
        <v>794</v>
      </c>
      <c r="M422" s="254">
        <v>789</v>
      </c>
      <c r="N422" s="254">
        <v>785</v>
      </c>
      <c r="O422" s="254">
        <v>780</v>
      </c>
      <c r="P422" s="254">
        <v>775</v>
      </c>
      <c r="Q422" s="254">
        <v>770</v>
      </c>
      <c r="R422" s="254">
        <v>764</v>
      </c>
      <c r="S422" s="254">
        <v>759</v>
      </c>
      <c r="T422" s="254">
        <v>753</v>
      </c>
      <c r="U422" s="254">
        <v>747</v>
      </c>
      <c r="V422" s="254">
        <v>742</v>
      </c>
      <c r="W422" s="254">
        <v>736</v>
      </c>
      <c r="X422" s="254">
        <v>730</v>
      </c>
      <c r="Y422" s="254">
        <v>724</v>
      </c>
      <c r="Z422" s="254">
        <v>719</v>
      </c>
      <c r="AA422" s="254">
        <v>714</v>
      </c>
      <c r="AB422" s="254">
        <v>709</v>
      </c>
      <c r="AC422" s="254">
        <v>704</v>
      </c>
      <c r="AD422" s="254">
        <v>699</v>
      </c>
      <c r="AE422" s="254">
        <v>695</v>
      </c>
      <c r="AF422" s="254">
        <v>692</v>
      </c>
      <c r="AG422" s="254">
        <v>688</v>
      </c>
      <c r="AH422" s="254">
        <v>686</v>
      </c>
      <c r="AI422" s="254">
        <v>683</v>
      </c>
      <c r="AJ422" s="254">
        <v>682</v>
      </c>
      <c r="AK422" s="254">
        <v>680</v>
      </c>
      <c r="AL422" s="254">
        <v>679</v>
      </c>
    </row>
    <row r="423" ht="14.25" customHeight="1" spans="1:38" x14ac:dyDescent="0.25">
      <c r="A423" s="247">
        <v>10</v>
      </c>
      <c r="B423" s="248">
        <v>10</v>
      </c>
      <c r="C423" s="254">
        <v>818</v>
      </c>
      <c r="D423" s="254">
        <v>818</v>
      </c>
      <c r="E423" s="254">
        <v>817</v>
      </c>
      <c r="F423" s="254">
        <v>816</v>
      </c>
      <c r="G423" s="254">
        <v>814</v>
      </c>
      <c r="H423" s="254">
        <v>812</v>
      </c>
      <c r="I423" s="254">
        <v>809</v>
      </c>
      <c r="J423" s="254">
        <v>806</v>
      </c>
      <c r="K423" s="254">
        <v>802</v>
      </c>
      <c r="L423" s="254">
        <v>798</v>
      </c>
      <c r="M423" s="254">
        <v>793</v>
      </c>
      <c r="N423" s="254">
        <v>788</v>
      </c>
      <c r="O423" s="254">
        <v>783</v>
      </c>
      <c r="P423" s="254">
        <v>778</v>
      </c>
      <c r="Q423" s="254">
        <v>772</v>
      </c>
      <c r="R423" s="254">
        <v>766</v>
      </c>
      <c r="S423" s="254">
        <v>760</v>
      </c>
      <c r="T423" s="254">
        <v>753</v>
      </c>
      <c r="U423" s="254">
        <v>747</v>
      </c>
      <c r="V423" s="254">
        <v>740</v>
      </c>
      <c r="W423" s="254">
        <v>734</v>
      </c>
      <c r="X423" s="254">
        <v>728</v>
      </c>
      <c r="Y423" s="254">
        <v>721</v>
      </c>
      <c r="Z423" s="254">
        <v>715</v>
      </c>
      <c r="AA423" s="254">
        <v>709</v>
      </c>
      <c r="AB423" s="254">
        <v>704</v>
      </c>
      <c r="AC423" s="254">
        <v>698</v>
      </c>
      <c r="AD423" s="254">
        <v>694</v>
      </c>
      <c r="AE423" s="254">
        <v>689</v>
      </c>
      <c r="AF423" s="254">
        <v>685</v>
      </c>
      <c r="AG423" s="254">
        <v>681</v>
      </c>
      <c r="AH423" s="254">
        <v>678</v>
      </c>
      <c r="AI423" s="254">
        <v>676</v>
      </c>
      <c r="AJ423" s="254">
        <v>674</v>
      </c>
      <c r="AK423" s="254">
        <v>672</v>
      </c>
      <c r="AL423" s="254">
        <v>672</v>
      </c>
    </row>
    <row r="424" ht="14.25" customHeight="1" spans="1:38" x14ac:dyDescent="0.25">
      <c r="A424" s="247">
        <v>10</v>
      </c>
      <c r="B424" s="248">
        <v>11</v>
      </c>
      <c r="C424" s="254">
        <v>825</v>
      </c>
      <c r="D424" s="254">
        <v>824</v>
      </c>
      <c r="E424" s="254">
        <v>823</v>
      </c>
      <c r="F424" s="254">
        <v>822</v>
      </c>
      <c r="G424" s="254">
        <v>820</v>
      </c>
      <c r="H424" s="254">
        <v>817</v>
      </c>
      <c r="I424" s="254">
        <v>814</v>
      </c>
      <c r="J424" s="254">
        <v>811</v>
      </c>
      <c r="K424" s="254">
        <v>807</v>
      </c>
      <c r="L424" s="254">
        <v>802</v>
      </c>
      <c r="M424" s="254">
        <v>797</v>
      </c>
      <c r="N424" s="254">
        <v>792</v>
      </c>
      <c r="O424" s="254">
        <v>786</v>
      </c>
      <c r="P424" s="254">
        <v>780</v>
      </c>
      <c r="Q424" s="254">
        <v>774</v>
      </c>
      <c r="R424" s="254">
        <v>767</v>
      </c>
      <c r="S424" s="254">
        <v>760</v>
      </c>
      <c r="T424" s="254">
        <v>753</v>
      </c>
      <c r="U424" s="254">
        <v>746</v>
      </c>
      <c r="V424" s="254">
        <v>739</v>
      </c>
      <c r="W424" s="254">
        <v>732</v>
      </c>
      <c r="X424" s="254">
        <v>725</v>
      </c>
      <c r="Y424" s="254">
        <v>718</v>
      </c>
      <c r="Z424" s="254">
        <v>712</v>
      </c>
      <c r="AA424" s="254">
        <v>705</v>
      </c>
      <c r="AB424" s="254">
        <v>699</v>
      </c>
      <c r="AC424" s="254">
        <v>693</v>
      </c>
      <c r="AD424" s="254">
        <v>688</v>
      </c>
      <c r="AE424" s="254">
        <v>683</v>
      </c>
      <c r="AF424" s="254">
        <v>678</v>
      </c>
      <c r="AG424" s="254">
        <v>675</v>
      </c>
      <c r="AH424" s="254">
        <v>671</v>
      </c>
      <c r="AI424" s="254">
        <v>668</v>
      </c>
      <c r="AJ424" s="254">
        <v>666</v>
      </c>
      <c r="AK424" s="254">
        <v>665</v>
      </c>
      <c r="AL424" s="254">
        <v>664</v>
      </c>
    </row>
    <row r="425" ht="14.25" customHeight="1" spans="1:38" x14ac:dyDescent="0.25">
      <c r="A425" s="247">
        <v>10</v>
      </c>
      <c r="B425" s="248">
        <v>12</v>
      </c>
      <c r="C425" s="254">
        <v>830</v>
      </c>
      <c r="D425" s="254">
        <v>830</v>
      </c>
      <c r="E425" s="254">
        <v>829</v>
      </c>
      <c r="F425" s="254">
        <v>828</v>
      </c>
      <c r="G425" s="254">
        <v>825</v>
      </c>
      <c r="H425" s="254">
        <v>823</v>
      </c>
      <c r="I425" s="254">
        <v>819</v>
      </c>
      <c r="J425" s="254">
        <v>815</v>
      </c>
      <c r="K425" s="254">
        <v>811</v>
      </c>
      <c r="L425" s="254">
        <v>806</v>
      </c>
      <c r="M425" s="254">
        <v>801</v>
      </c>
      <c r="N425" s="254">
        <v>795</v>
      </c>
      <c r="O425" s="254">
        <v>789</v>
      </c>
      <c r="P425" s="254">
        <v>782</v>
      </c>
      <c r="Q425" s="254">
        <v>775</v>
      </c>
      <c r="R425" s="254">
        <v>768</v>
      </c>
      <c r="S425" s="254">
        <v>761</v>
      </c>
      <c r="T425" s="254">
        <v>753</v>
      </c>
      <c r="U425" s="254">
        <v>746</v>
      </c>
      <c r="V425" s="254">
        <v>738</v>
      </c>
      <c r="W425" s="254">
        <v>730</v>
      </c>
      <c r="X425" s="254">
        <v>723</v>
      </c>
      <c r="Y425" s="254">
        <v>715</v>
      </c>
      <c r="Z425" s="254">
        <v>708</v>
      </c>
      <c r="AA425" s="254">
        <v>701</v>
      </c>
      <c r="AB425" s="254">
        <v>694</v>
      </c>
      <c r="AC425" s="254">
        <v>688</v>
      </c>
      <c r="AD425" s="254">
        <v>682</v>
      </c>
      <c r="AE425" s="254">
        <v>677</v>
      </c>
      <c r="AF425" s="254">
        <v>672</v>
      </c>
      <c r="AG425" s="254">
        <v>668</v>
      </c>
      <c r="AH425" s="254">
        <v>664</v>
      </c>
      <c r="AI425" s="254">
        <v>661</v>
      </c>
      <c r="AJ425" s="254">
        <v>659</v>
      </c>
      <c r="AK425" s="254">
        <v>657</v>
      </c>
      <c r="AL425" s="254">
        <v>656</v>
      </c>
    </row>
    <row r="426" ht="14.25" customHeight="1" spans="1:38" x14ac:dyDescent="0.25">
      <c r="A426" s="247">
        <v>10</v>
      </c>
      <c r="B426" s="248">
        <v>13</v>
      </c>
      <c r="C426" s="254">
        <v>836</v>
      </c>
      <c r="D426" s="254">
        <v>836</v>
      </c>
      <c r="E426" s="254">
        <v>835</v>
      </c>
      <c r="F426" s="254">
        <v>833</v>
      </c>
      <c r="G426" s="254">
        <v>831</v>
      </c>
      <c r="H426" s="254">
        <v>828</v>
      </c>
      <c r="I426" s="254">
        <v>824</v>
      </c>
      <c r="J426" s="254">
        <v>820</v>
      </c>
      <c r="K426" s="254">
        <v>815</v>
      </c>
      <c r="L426" s="254">
        <v>810</v>
      </c>
      <c r="M426" s="254">
        <v>804</v>
      </c>
      <c r="N426" s="254">
        <v>798</v>
      </c>
      <c r="O426" s="254">
        <v>791</v>
      </c>
      <c r="P426" s="254">
        <v>784</v>
      </c>
      <c r="Q426" s="254">
        <v>777</v>
      </c>
      <c r="R426" s="254">
        <v>769</v>
      </c>
      <c r="S426" s="254">
        <v>761</v>
      </c>
      <c r="T426" s="254">
        <v>753</v>
      </c>
      <c r="U426" s="254">
        <v>745</v>
      </c>
      <c r="V426" s="254">
        <v>737</v>
      </c>
      <c r="W426" s="254">
        <v>729</v>
      </c>
      <c r="X426" s="254">
        <v>720</v>
      </c>
      <c r="Y426" s="254">
        <v>712</v>
      </c>
      <c r="Z426" s="254">
        <v>705</v>
      </c>
      <c r="AA426" s="254">
        <v>697</v>
      </c>
      <c r="AB426" s="254">
        <v>690</v>
      </c>
      <c r="AC426" s="254">
        <v>683</v>
      </c>
      <c r="AD426" s="254">
        <v>676</v>
      </c>
      <c r="AE426" s="254">
        <v>671</v>
      </c>
      <c r="AF426" s="254">
        <v>665</v>
      </c>
      <c r="AG426" s="254">
        <v>661</v>
      </c>
      <c r="AH426" s="254">
        <v>657</v>
      </c>
      <c r="AI426" s="254">
        <v>654</v>
      </c>
      <c r="AJ426" s="254">
        <v>652</v>
      </c>
      <c r="AK426" s="254">
        <v>650</v>
      </c>
      <c r="AL426" s="254">
        <v>649</v>
      </c>
    </row>
    <row r="427" ht="14.25" customHeight="1" spans="1:38" x14ac:dyDescent="0.25">
      <c r="A427" s="247">
        <v>10</v>
      </c>
      <c r="B427" s="248">
        <v>14</v>
      </c>
      <c r="C427" s="254">
        <v>842</v>
      </c>
      <c r="D427" s="254">
        <v>841</v>
      </c>
      <c r="E427" s="254">
        <v>840</v>
      </c>
      <c r="F427" s="254">
        <v>838</v>
      </c>
      <c r="G427" s="254">
        <v>836</v>
      </c>
      <c r="H427" s="254">
        <v>833</v>
      </c>
      <c r="I427" s="254">
        <v>829</v>
      </c>
      <c r="J427" s="254">
        <v>824</v>
      </c>
      <c r="K427" s="254">
        <v>819</v>
      </c>
      <c r="L427" s="254">
        <v>814</v>
      </c>
      <c r="M427" s="254">
        <v>808</v>
      </c>
      <c r="N427" s="254">
        <v>801</v>
      </c>
      <c r="O427" s="254">
        <v>794</v>
      </c>
      <c r="P427" s="254">
        <v>786</v>
      </c>
      <c r="Q427" s="254">
        <v>778</v>
      </c>
      <c r="R427" s="254">
        <v>770</v>
      </c>
      <c r="S427" s="254">
        <v>762</v>
      </c>
      <c r="T427" s="254">
        <v>753</v>
      </c>
      <c r="U427" s="254">
        <v>744</v>
      </c>
      <c r="V427" s="254">
        <v>736</v>
      </c>
      <c r="W427" s="254">
        <v>727</v>
      </c>
      <c r="X427" s="254">
        <v>718</v>
      </c>
      <c r="Y427" s="254">
        <v>709</v>
      </c>
      <c r="Z427" s="254">
        <v>701</v>
      </c>
      <c r="AA427" s="254">
        <v>693</v>
      </c>
      <c r="AB427" s="254">
        <v>685</v>
      </c>
      <c r="AC427" s="254">
        <v>678</v>
      </c>
      <c r="AD427" s="254">
        <v>671</v>
      </c>
      <c r="AE427" s="254">
        <v>665</v>
      </c>
      <c r="AF427" s="254">
        <v>659</v>
      </c>
      <c r="AG427" s="254">
        <v>654</v>
      </c>
      <c r="AH427" s="254">
        <v>650</v>
      </c>
      <c r="AI427" s="254">
        <v>647</v>
      </c>
      <c r="AJ427" s="254">
        <v>644</v>
      </c>
      <c r="AK427" s="254">
        <v>643</v>
      </c>
      <c r="AL427" s="254">
        <v>641</v>
      </c>
    </row>
    <row r="428" ht="14.25" customHeight="1" spans="1:38" x14ac:dyDescent="0.25">
      <c r="A428" s="247">
        <v>10</v>
      </c>
      <c r="B428" s="248">
        <v>15</v>
      </c>
      <c r="C428" s="254">
        <v>847</v>
      </c>
      <c r="D428" s="254">
        <v>847</v>
      </c>
      <c r="E428" s="254">
        <v>845</v>
      </c>
      <c r="F428" s="254">
        <v>843</v>
      </c>
      <c r="G428" s="254">
        <v>841</v>
      </c>
      <c r="H428" s="254">
        <v>838</v>
      </c>
      <c r="I428" s="254">
        <v>833</v>
      </c>
      <c r="J428" s="254">
        <v>829</v>
      </c>
      <c r="K428" s="254">
        <v>823</v>
      </c>
      <c r="L428" s="254">
        <v>817</v>
      </c>
      <c r="M428" s="254">
        <v>811</v>
      </c>
      <c r="N428" s="254">
        <v>804</v>
      </c>
      <c r="O428" s="254">
        <v>796</v>
      </c>
      <c r="P428" s="254">
        <v>788</v>
      </c>
      <c r="Q428" s="254">
        <v>780</v>
      </c>
      <c r="R428" s="254">
        <v>771</v>
      </c>
      <c r="S428" s="254">
        <v>762</v>
      </c>
      <c r="T428" s="254">
        <v>753</v>
      </c>
      <c r="U428" s="254">
        <v>744</v>
      </c>
      <c r="V428" s="254">
        <v>734</v>
      </c>
      <c r="W428" s="254">
        <v>725</v>
      </c>
      <c r="X428" s="254">
        <v>715</v>
      </c>
      <c r="Y428" s="254">
        <v>706</v>
      </c>
      <c r="Z428" s="254">
        <v>697</v>
      </c>
      <c r="AA428" s="254">
        <v>689</v>
      </c>
      <c r="AB428" s="254">
        <v>680</v>
      </c>
      <c r="AC428" s="254">
        <v>672</v>
      </c>
      <c r="AD428" s="254">
        <v>665</v>
      </c>
      <c r="AE428" s="254">
        <v>659</v>
      </c>
      <c r="AF428" s="254">
        <v>653</v>
      </c>
      <c r="AG428" s="254">
        <v>648</v>
      </c>
      <c r="AH428" s="254">
        <v>643</v>
      </c>
      <c r="AI428" s="254">
        <v>640</v>
      </c>
      <c r="AJ428" s="254">
        <v>637</v>
      </c>
      <c r="AK428" s="254">
        <v>635</v>
      </c>
      <c r="AL428" s="254">
        <v>634</v>
      </c>
    </row>
    <row r="429" ht="14.25" customHeight="1" spans="1:38" x14ac:dyDescent="0.25">
      <c r="A429" s="247">
        <v>10</v>
      </c>
      <c r="B429" s="248">
        <v>16</v>
      </c>
      <c r="C429" s="254">
        <v>852</v>
      </c>
      <c r="D429" s="254">
        <v>852</v>
      </c>
      <c r="E429" s="254">
        <v>851</v>
      </c>
      <c r="F429" s="254">
        <v>848</v>
      </c>
      <c r="G429" s="254">
        <v>846</v>
      </c>
      <c r="H429" s="254">
        <v>842</v>
      </c>
      <c r="I429" s="254">
        <v>838</v>
      </c>
      <c r="J429" s="254">
        <v>833</v>
      </c>
      <c r="K429" s="254">
        <v>827</v>
      </c>
      <c r="L429" s="254">
        <v>821</v>
      </c>
      <c r="M429" s="254">
        <v>814</v>
      </c>
      <c r="N429" s="254">
        <v>806</v>
      </c>
      <c r="O429" s="254">
        <v>799</v>
      </c>
      <c r="P429" s="254">
        <v>790</v>
      </c>
      <c r="Q429" s="254">
        <v>781</v>
      </c>
      <c r="R429" s="254">
        <v>772</v>
      </c>
      <c r="S429" s="254">
        <v>763</v>
      </c>
      <c r="T429" s="254">
        <v>753</v>
      </c>
      <c r="U429" s="254">
        <v>743</v>
      </c>
      <c r="V429" s="254">
        <v>733</v>
      </c>
      <c r="W429" s="254">
        <v>723</v>
      </c>
      <c r="X429" s="254">
        <v>713</v>
      </c>
      <c r="Y429" s="254">
        <v>703</v>
      </c>
      <c r="Z429" s="254">
        <v>694</v>
      </c>
      <c r="AA429" s="254">
        <v>684</v>
      </c>
      <c r="AB429" s="254">
        <v>676</v>
      </c>
      <c r="AC429" s="254">
        <v>667</v>
      </c>
      <c r="AD429" s="254">
        <v>660</v>
      </c>
      <c r="AE429" s="254">
        <v>653</v>
      </c>
      <c r="AF429" s="254">
        <v>646</v>
      </c>
      <c r="AG429" s="254">
        <v>641</v>
      </c>
      <c r="AH429" s="254">
        <v>637</v>
      </c>
      <c r="AI429" s="254">
        <v>633</v>
      </c>
      <c r="AJ429" s="254">
        <v>630</v>
      </c>
      <c r="AK429" s="254">
        <v>628</v>
      </c>
      <c r="AL429" s="254">
        <v>627</v>
      </c>
    </row>
    <row r="430" ht="14.25" customHeight="1" spans="1:38" x14ac:dyDescent="0.25">
      <c r="A430" s="247">
        <v>10</v>
      </c>
      <c r="B430" s="248">
        <v>17</v>
      </c>
      <c r="C430" s="254">
        <v>857</v>
      </c>
      <c r="D430" s="254">
        <v>857</v>
      </c>
      <c r="E430" s="254">
        <v>855</v>
      </c>
      <c r="F430" s="254">
        <v>853</v>
      </c>
      <c r="G430" s="254">
        <v>850</v>
      </c>
      <c r="H430" s="254">
        <v>847</v>
      </c>
      <c r="I430" s="254">
        <v>842</v>
      </c>
      <c r="J430" s="254">
        <v>837</v>
      </c>
      <c r="K430" s="254">
        <v>831</v>
      </c>
      <c r="L430" s="254">
        <v>824</v>
      </c>
      <c r="M430" s="254">
        <v>817</v>
      </c>
      <c r="N430" s="254">
        <v>809</v>
      </c>
      <c r="O430" s="254">
        <v>801</v>
      </c>
      <c r="P430" s="254">
        <v>792</v>
      </c>
      <c r="Q430" s="254">
        <v>783</v>
      </c>
      <c r="R430" s="254">
        <v>773</v>
      </c>
      <c r="S430" s="254">
        <v>763</v>
      </c>
      <c r="T430" s="254">
        <v>753</v>
      </c>
      <c r="U430" s="254">
        <v>742</v>
      </c>
      <c r="V430" s="254">
        <v>732</v>
      </c>
      <c r="W430" s="254">
        <v>721</v>
      </c>
      <c r="X430" s="254">
        <v>711</v>
      </c>
      <c r="Y430" s="254">
        <v>700</v>
      </c>
      <c r="Z430" s="254">
        <v>690</v>
      </c>
      <c r="AA430" s="254">
        <v>680</v>
      </c>
      <c r="AB430" s="254">
        <v>671</v>
      </c>
      <c r="AC430" s="254">
        <v>662</v>
      </c>
      <c r="AD430" s="254">
        <v>654</v>
      </c>
      <c r="AE430" s="254">
        <v>646</v>
      </c>
      <c r="AF430" s="254">
        <v>640</v>
      </c>
      <c r="AG430" s="254">
        <v>634</v>
      </c>
      <c r="AH430" s="254">
        <v>630</v>
      </c>
      <c r="AI430" s="254">
        <v>626</v>
      </c>
      <c r="AJ430" s="254">
        <v>623</v>
      </c>
      <c r="AK430" s="254">
        <v>621</v>
      </c>
      <c r="AL430" s="254">
        <v>619</v>
      </c>
    </row>
    <row r="431" ht="14.25" customHeight="1" spans="1:38" x14ac:dyDescent="0.25">
      <c r="A431" s="247">
        <v>10</v>
      </c>
      <c r="B431" s="248">
        <v>18</v>
      </c>
      <c r="C431" s="254">
        <v>862</v>
      </c>
      <c r="D431" s="254">
        <v>861</v>
      </c>
      <c r="E431" s="254">
        <v>860</v>
      </c>
      <c r="F431" s="254">
        <v>858</v>
      </c>
      <c r="G431" s="254">
        <v>855</v>
      </c>
      <c r="H431" s="254">
        <v>851</v>
      </c>
      <c r="I431" s="254">
        <v>846</v>
      </c>
      <c r="J431" s="254">
        <v>841</v>
      </c>
      <c r="K431" s="254">
        <v>834</v>
      </c>
      <c r="L431" s="254">
        <v>827</v>
      </c>
      <c r="M431" s="254">
        <v>820</v>
      </c>
      <c r="N431" s="254">
        <v>812</v>
      </c>
      <c r="O431" s="254">
        <v>803</v>
      </c>
      <c r="P431" s="254">
        <v>794</v>
      </c>
      <c r="Q431" s="254">
        <v>784</v>
      </c>
      <c r="R431" s="254">
        <v>773</v>
      </c>
      <c r="S431" s="254">
        <v>763</v>
      </c>
      <c r="T431" s="254">
        <v>752</v>
      </c>
      <c r="U431" s="254">
        <v>741</v>
      </c>
      <c r="V431" s="254">
        <v>730</v>
      </c>
      <c r="W431" s="254">
        <v>719</v>
      </c>
      <c r="X431" s="254">
        <v>708</v>
      </c>
      <c r="Y431" s="254">
        <v>697</v>
      </c>
      <c r="Z431" s="254">
        <v>686</v>
      </c>
      <c r="AA431" s="254">
        <v>676</v>
      </c>
      <c r="AB431" s="254">
        <v>666</v>
      </c>
      <c r="AC431" s="254">
        <v>657</v>
      </c>
      <c r="AD431" s="254">
        <v>648</v>
      </c>
      <c r="AE431" s="254">
        <v>641</v>
      </c>
      <c r="AF431" s="254">
        <v>634</v>
      </c>
      <c r="AG431" s="254">
        <v>628</v>
      </c>
      <c r="AH431" s="254">
        <v>623</v>
      </c>
      <c r="AI431" s="254">
        <v>619</v>
      </c>
      <c r="AJ431" s="254">
        <v>616</v>
      </c>
      <c r="AK431" s="254">
        <v>614</v>
      </c>
      <c r="AL431" s="254">
        <v>612</v>
      </c>
    </row>
    <row r="432" ht="14.25" customHeight="1" spans="1:38" x14ac:dyDescent="0.25">
      <c r="A432" s="247">
        <v>10</v>
      </c>
      <c r="B432" s="248">
        <v>19</v>
      </c>
      <c r="C432" s="254">
        <v>866</v>
      </c>
      <c r="D432" s="254">
        <v>866</v>
      </c>
      <c r="E432" s="254">
        <v>865</v>
      </c>
      <c r="F432" s="254">
        <v>862</v>
      </c>
      <c r="G432" s="254">
        <v>859</v>
      </c>
      <c r="H432" s="254">
        <v>855</v>
      </c>
      <c r="I432" s="254">
        <v>850</v>
      </c>
      <c r="J432" s="254">
        <v>844</v>
      </c>
      <c r="K432" s="254">
        <v>838</v>
      </c>
      <c r="L432" s="254">
        <v>831</v>
      </c>
      <c r="M432" s="254">
        <v>823</v>
      </c>
      <c r="N432" s="254">
        <v>814</v>
      </c>
      <c r="O432" s="254">
        <v>805</v>
      </c>
      <c r="P432" s="254">
        <v>795</v>
      </c>
      <c r="Q432" s="254">
        <v>785</v>
      </c>
      <c r="R432" s="254">
        <v>774</v>
      </c>
      <c r="S432" s="254">
        <v>763</v>
      </c>
      <c r="T432" s="254">
        <v>752</v>
      </c>
      <c r="U432" s="254">
        <v>741</v>
      </c>
      <c r="V432" s="254">
        <v>729</v>
      </c>
      <c r="W432" s="254">
        <v>717</v>
      </c>
      <c r="X432" s="254">
        <v>706</v>
      </c>
      <c r="Y432" s="254">
        <v>694</v>
      </c>
      <c r="Z432" s="254">
        <v>683</v>
      </c>
      <c r="AA432" s="254">
        <v>672</v>
      </c>
      <c r="AB432" s="254">
        <v>662</v>
      </c>
      <c r="AC432" s="254">
        <v>652</v>
      </c>
      <c r="AD432" s="254">
        <v>643</v>
      </c>
      <c r="AE432" s="254">
        <v>635</v>
      </c>
      <c r="AF432" s="254">
        <v>628</v>
      </c>
      <c r="AG432" s="254">
        <v>621</v>
      </c>
      <c r="AH432" s="254">
        <v>616</v>
      </c>
      <c r="AI432" s="254">
        <v>612</v>
      </c>
      <c r="AJ432" s="254">
        <v>609</v>
      </c>
      <c r="AK432" s="254">
        <v>606</v>
      </c>
      <c r="AL432" s="254">
        <v>605</v>
      </c>
    </row>
    <row r="433" ht="14.25" customHeight="1" spans="1:38" x14ac:dyDescent="0.25">
      <c r="A433" s="247">
        <v>10</v>
      </c>
      <c r="B433" s="248">
        <v>20</v>
      </c>
      <c r="C433" s="254">
        <v>871</v>
      </c>
      <c r="D433" s="254">
        <v>870</v>
      </c>
      <c r="E433" s="254">
        <v>869</v>
      </c>
      <c r="F433" s="254">
        <v>867</v>
      </c>
      <c r="G433" s="254">
        <v>863</v>
      </c>
      <c r="H433" s="254">
        <v>859</v>
      </c>
      <c r="I433" s="254">
        <v>854</v>
      </c>
      <c r="J433" s="254">
        <v>848</v>
      </c>
      <c r="K433" s="254">
        <v>841</v>
      </c>
      <c r="L433" s="254">
        <v>833</v>
      </c>
      <c r="M433" s="254">
        <v>825</v>
      </c>
      <c r="N433" s="254">
        <v>816</v>
      </c>
      <c r="O433" s="254">
        <v>807</v>
      </c>
      <c r="P433" s="254">
        <v>796</v>
      </c>
      <c r="Q433" s="254">
        <v>786</v>
      </c>
      <c r="R433" s="254">
        <v>775</v>
      </c>
      <c r="S433" s="254">
        <v>763</v>
      </c>
      <c r="T433" s="254">
        <v>751</v>
      </c>
      <c r="U433" s="254">
        <v>739</v>
      </c>
      <c r="V433" s="254">
        <v>727</v>
      </c>
      <c r="W433" s="254">
        <v>715</v>
      </c>
      <c r="X433" s="254">
        <v>703</v>
      </c>
      <c r="Y433" s="254">
        <v>691</v>
      </c>
      <c r="Z433" s="254">
        <v>679</v>
      </c>
      <c r="AA433" s="254">
        <v>668</v>
      </c>
      <c r="AB433" s="254">
        <v>657</v>
      </c>
      <c r="AC433" s="254">
        <v>647</v>
      </c>
      <c r="AD433" s="254">
        <v>637</v>
      </c>
      <c r="AE433" s="254">
        <v>629</v>
      </c>
      <c r="AF433" s="254">
        <v>621</v>
      </c>
      <c r="AG433" s="254">
        <v>615</v>
      </c>
      <c r="AH433" s="254">
        <v>609</v>
      </c>
      <c r="AI433" s="254">
        <v>605</v>
      </c>
      <c r="AJ433" s="254">
        <v>601</v>
      </c>
      <c r="AK433" s="254">
        <v>599</v>
      </c>
      <c r="AL433" s="254">
        <v>597</v>
      </c>
    </row>
    <row r="434" ht="14.25" customHeight="1" spans="1:38" x14ac:dyDescent="0.25">
      <c r="A434" s="247">
        <v>10</v>
      </c>
      <c r="B434" s="248">
        <v>21</v>
      </c>
      <c r="C434" s="254">
        <v>875</v>
      </c>
      <c r="D434" s="254">
        <v>875</v>
      </c>
      <c r="E434" s="254">
        <v>873</v>
      </c>
      <c r="F434" s="254">
        <v>871</v>
      </c>
      <c r="G434" s="254">
        <v>867</v>
      </c>
      <c r="H434" s="254">
        <v>863</v>
      </c>
      <c r="I434" s="254">
        <v>857</v>
      </c>
      <c r="J434" s="254">
        <v>851</v>
      </c>
      <c r="K434" s="254">
        <v>844</v>
      </c>
      <c r="L434" s="254">
        <v>836</v>
      </c>
      <c r="M434" s="254">
        <v>828</v>
      </c>
      <c r="N434" s="254">
        <v>818</v>
      </c>
      <c r="O434" s="254">
        <v>808</v>
      </c>
      <c r="P434" s="254">
        <v>798</v>
      </c>
      <c r="Q434" s="254">
        <v>787</v>
      </c>
      <c r="R434" s="254">
        <v>775</v>
      </c>
      <c r="S434" s="254">
        <v>763</v>
      </c>
      <c r="T434" s="254">
        <v>751</v>
      </c>
      <c r="U434" s="254">
        <v>739</v>
      </c>
      <c r="V434" s="254">
        <v>726</v>
      </c>
      <c r="W434" s="254">
        <v>713</v>
      </c>
      <c r="X434" s="254">
        <v>701</v>
      </c>
      <c r="Y434" s="254">
        <v>688</v>
      </c>
      <c r="Z434" s="254">
        <v>676</v>
      </c>
      <c r="AA434" s="254">
        <v>664</v>
      </c>
      <c r="AB434" s="254">
        <v>653</v>
      </c>
      <c r="AC434" s="254">
        <v>642</v>
      </c>
      <c r="AD434" s="254">
        <v>632</v>
      </c>
      <c r="AE434" s="254">
        <v>623</v>
      </c>
      <c r="AF434" s="254">
        <v>615</v>
      </c>
      <c r="AG434" s="254">
        <v>609</v>
      </c>
      <c r="AH434" s="254">
        <v>603</v>
      </c>
      <c r="AI434" s="254">
        <v>598</v>
      </c>
      <c r="AJ434" s="254">
        <v>594</v>
      </c>
      <c r="AK434" s="254">
        <v>591</v>
      </c>
      <c r="AL434" s="254">
        <v>590</v>
      </c>
    </row>
    <row r="435" ht="14.25" customHeight="1" spans="1:38" x14ac:dyDescent="0.25">
      <c r="A435" s="247">
        <v>10</v>
      </c>
      <c r="B435" s="248">
        <v>22</v>
      </c>
      <c r="C435" s="254">
        <v>879</v>
      </c>
      <c r="D435" s="254">
        <v>879</v>
      </c>
      <c r="E435" s="254">
        <v>877</v>
      </c>
      <c r="F435" s="254">
        <v>874</v>
      </c>
      <c r="G435" s="254">
        <v>871</v>
      </c>
      <c r="H435" s="254">
        <v>866</v>
      </c>
      <c r="I435" s="254">
        <v>861</v>
      </c>
      <c r="J435" s="254">
        <v>854</v>
      </c>
      <c r="K435" s="254">
        <v>847</v>
      </c>
      <c r="L435" s="254">
        <v>839</v>
      </c>
      <c r="M435" s="254">
        <v>830</v>
      </c>
      <c r="N435" s="254">
        <v>820</v>
      </c>
      <c r="O435" s="254">
        <v>810</v>
      </c>
      <c r="P435" s="254">
        <v>799</v>
      </c>
      <c r="Q435" s="254">
        <v>787</v>
      </c>
      <c r="R435" s="254">
        <v>776</v>
      </c>
      <c r="S435" s="254">
        <v>763</v>
      </c>
      <c r="T435" s="254">
        <v>750</v>
      </c>
      <c r="U435" s="254">
        <v>737</v>
      </c>
      <c r="V435" s="254">
        <v>724</v>
      </c>
      <c r="W435" s="254">
        <v>711</v>
      </c>
      <c r="X435" s="254">
        <v>698</v>
      </c>
      <c r="Y435" s="254">
        <v>685</v>
      </c>
      <c r="Z435" s="254">
        <v>672</v>
      </c>
      <c r="AA435" s="254">
        <v>660</v>
      </c>
      <c r="AB435" s="254">
        <v>648</v>
      </c>
      <c r="AC435" s="254">
        <v>637</v>
      </c>
      <c r="AD435" s="254">
        <v>627</v>
      </c>
      <c r="AE435" s="254">
        <v>617</v>
      </c>
      <c r="AF435" s="254">
        <v>609</v>
      </c>
      <c r="AG435" s="254">
        <v>602</v>
      </c>
      <c r="AH435" s="254">
        <v>596</v>
      </c>
      <c r="AI435" s="254">
        <v>591</v>
      </c>
      <c r="AJ435" s="254">
        <v>587</v>
      </c>
      <c r="AK435" s="254">
        <v>584</v>
      </c>
      <c r="AL435" s="254">
        <v>582</v>
      </c>
    </row>
    <row r="436" ht="14.25" customHeight="1" spans="1:38" x14ac:dyDescent="0.25">
      <c r="A436" s="247">
        <v>10</v>
      </c>
      <c r="B436" s="248">
        <v>23</v>
      </c>
      <c r="C436" s="254">
        <v>883</v>
      </c>
      <c r="D436" s="254">
        <v>882</v>
      </c>
      <c r="E436" s="254">
        <v>881</v>
      </c>
      <c r="F436" s="254">
        <v>878</v>
      </c>
      <c r="G436" s="254">
        <v>875</v>
      </c>
      <c r="H436" s="254">
        <v>870</v>
      </c>
      <c r="I436" s="254">
        <v>864</v>
      </c>
      <c r="J436" s="254">
        <v>857</v>
      </c>
      <c r="K436" s="254">
        <v>850</v>
      </c>
      <c r="L436" s="254">
        <v>841</v>
      </c>
      <c r="M436" s="254">
        <v>832</v>
      </c>
      <c r="N436" s="254">
        <v>822</v>
      </c>
      <c r="O436" s="254">
        <v>811</v>
      </c>
      <c r="P436" s="254">
        <v>800</v>
      </c>
      <c r="Q436" s="254">
        <v>788</v>
      </c>
      <c r="R436" s="254">
        <v>776</v>
      </c>
      <c r="S436" s="254">
        <v>763</v>
      </c>
      <c r="T436" s="254">
        <v>750</v>
      </c>
      <c r="U436" s="254">
        <v>737</v>
      </c>
      <c r="V436" s="254">
        <v>723</v>
      </c>
      <c r="W436" s="254">
        <v>709</v>
      </c>
      <c r="X436" s="254">
        <v>696</v>
      </c>
      <c r="Y436" s="254">
        <v>682</v>
      </c>
      <c r="Z436" s="254">
        <v>669</v>
      </c>
      <c r="AA436" s="254">
        <v>656</v>
      </c>
      <c r="AB436" s="254">
        <v>644</v>
      </c>
      <c r="AC436" s="254">
        <v>632</v>
      </c>
      <c r="AD436" s="254">
        <v>621</v>
      </c>
      <c r="AE436" s="254">
        <v>612</v>
      </c>
      <c r="AF436" s="254">
        <v>603</v>
      </c>
      <c r="AG436" s="254">
        <v>596</v>
      </c>
      <c r="AH436" s="254">
        <v>589</v>
      </c>
      <c r="AI436" s="254">
        <v>584</v>
      </c>
      <c r="AJ436" s="254">
        <v>580</v>
      </c>
      <c r="AK436" s="254">
        <v>577</v>
      </c>
      <c r="AL436" s="254">
        <v>575</v>
      </c>
    </row>
    <row r="437" ht="14.25" customHeight="1" spans="1:38" x14ac:dyDescent="0.25">
      <c r="A437" s="247">
        <v>10</v>
      </c>
      <c r="B437" s="248">
        <v>24</v>
      </c>
      <c r="C437" s="254">
        <v>887</v>
      </c>
      <c r="D437" s="254">
        <v>886</v>
      </c>
      <c r="E437" s="254">
        <v>884</v>
      </c>
      <c r="F437" s="254">
        <v>882</v>
      </c>
      <c r="G437" s="254">
        <v>878</v>
      </c>
      <c r="H437" s="254">
        <v>873</v>
      </c>
      <c r="I437" s="254">
        <v>867</v>
      </c>
      <c r="J437" s="254">
        <v>860</v>
      </c>
      <c r="K437" s="254">
        <v>852</v>
      </c>
      <c r="L437" s="254">
        <v>844</v>
      </c>
      <c r="M437" s="254">
        <v>834</v>
      </c>
      <c r="N437" s="254">
        <v>824</v>
      </c>
      <c r="O437" s="254">
        <v>813</v>
      </c>
      <c r="P437" s="254">
        <v>801</v>
      </c>
      <c r="Q437" s="254">
        <v>789</v>
      </c>
      <c r="R437" s="254">
        <v>776</v>
      </c>
      <c r="S437" s="254">
        <v>763</v>
      </c>
      <c r="T437" s="254">
        <v>749</v>
      </c>
      <c r="U437" s="254">
        <v>735</v>
      </c>
      <c r="V437" s="254">
        <v>721</v>
      </c>
      <c r="W437" s="254">
        <v>707</v>
      </c>
      <c r="X437" s="254">
        <v>693</v>
      </c>
      <c r="Y437" s="254">
        <v>679</v>
      </c>
      <c r="Z437" s="254">
        <v>665</v>
      </c>
      <c r="AA437" s="254">
        <v>652</v>
      </c>
      <c r="AB437" s="254">
        <v>639</v>
      </c>
      <c r="AC437" s="254">
        <v>627</v>
      </c>
      <c r="AD437" s="254">
        <v>616</v>
      </c>
      <c r="AE437" s="254">
        <v>606</v>
      </c>
      <c r="AF437" s="254">
        <v>597</v>
      </c>
      <c r="AG437" s="254">
        <v>589</v>
      </c>
      <c r="AH437" s="254">
        <v>582</v>
      </c>
      <c r="AI437" s="254">
        <v>577</v>
      </c>
      <c r="AJ437" s="254">
        <v>573</v>
      </c>
      <c r="AK437" s="254">
        <v>570</v>
      </c>
      <c r="AL437" s="254">
        <v>568</v>
      </c>
    </row>
    <row r="438" ht="14.25" customHeight="1" spans="1:38" x14ac:dyDescent="0.25">
      <c r="A438" s="247">
        <v>10</v>
      </c>
      <c r="B438" s="248">
        <v>25</v>
      </c>
      <c r="C438" s="254">
        <v>890</v>
      </c>
      <c r="D438" s="254">
        <v>890</v>
      </c>
      <c r="E438" s="254">
        <v>888</v>
      </c>
      <c r="F438" s="254">
        <v>885</v>
      </c>
      <c r="G438" s="254">
        <v>881</v>
      </c>
      <c r="H438" s="254">
        <v>876</v>
      </c>
      <c r="I438" s="254">
        <v>870</v>
      </c>
      <c r="J438" s="254">
        <v>863</v>
      </c>
      <c r="K438" s="254">
        <v>855</v>
      </c>
      <c r="L438" s="254">
        <v>846</v>
      </c>
      <c r="M438" s="254">
        <v>836</v>
      </c>
      <c r="N438" s="254">
        <v>825</v>
      </c>
      <c r="O438" s="254">
        <v>814</v>
      </c>
      <c r="P438" s="254">
        <v>802</v>
      </c>
      <c r="Q438" s="254">
        <v>789</v>
      </c>
      <c r="R438" s="254">
        <v>776</v>
      </c>
      <c r="S438" s="254">
        <v>762</v>
      </c>
      <c r="T438" s="254">
        <v>748</v>
      </c>
      <c r="U438" s="254">
        <v>734</v>
      </c>
      <c r="V438" s="254">
        <v>720</v>
      </c>
      <c r="W438" s="254">
        <v>705</v>
      </c>
      <c r="X438" s="254">
        <v>691</v>
      </c>
      <c r="Y438" s="254">
        <v>676</v>
      </c>
      <c r="Z438" s="254">
        <v>662</v>
      </c>
      <c r="AA438" s="254">
        <v>648</v>
      </c>
      <c r="AB438" s="254">
        <v>635</v>
      </c>
      <c r="AC438" s="254">
        <v>622</v>
      </c>
      <c r="AD438" s="254">
        <v>611</v>
      </c>
      <c r="AE438" s="254">
        <v>600</v>
      </c>
      <c r="AF438" s="254">
        <v>591</v>
      </c>
      <c r="AG438" s="254">
        <v>583</v>
      </c>
      <c r="AH438" s="254">
        <v>576</v>
      </c>
      <c r="AI438" s="254">
        <v>570</v>
      </c>
      <c r="AJ438" s="254">
        <v>566</v>
      </c>
      <c r="AK438" s="254">
        <v>563</v>
      </c>
      <c r="AL438" s="254">
        <v>561</v>
      </c>
    </row>
    <row r="439" ht="14.25" customHeight="1" spans="1:38" x14ac:dyDescent="0.25">
      <c r="A439" s="247">
        <v>10</v>
      </c>
      <c r="B439" s="248">
        <v>26</v>
      </c>
      <c r="C439" s="254">
        <v>893</v>
      </c>
      <c r="D439" s="254">
        <v>893</v>
      </c>
      <c r="E439" s="254">
        <v>891</v>
      </c>
      <c r="F439" s="254">
        <v>888</v>
      </c>
      <c r="G439" s="254">
        <v>884</v>
      </c>
      <c r="H439" s="254">
        <v>879</v>
      </c>
      <c r="I439" s="254">
        <v>873</v>
      </c>
      <c r="J439" s="254">
        <v>865</v>
      </c>
      <c r="K439" s="254">
        <v>857</v>
      </c>
      <c r="L439" s="254">
        <v>848</v>
      </c>
      <c r="M439" s="254">
        <v>838</v>
      </c>
      <c r="N439" s="254">
        <v>827</v>
      </c>
      <c r="O439" s="254">
        <v>815</v>
      </c>
      <c r="P439" s="254">
        <v>803</v>
      </c>
      <c r="Q439" s="254">
        <v>789</v>
      </c>
      <c r="R439" s="254">
        <v>776</v>
      </c>
      <c r="S439" s="254">
        <v>762</v>
      </c>
      <c r="T439" s="254">
        <v>748</v>
      </c>
      <c r="U439" s="254">
        <v>733</v>
      </c>
      <c r="V439" s="254">
        <v>718</v>
      </c>
      <c r="W439" s="254">
        <v>703</v>
      </c>
      <c r="X439" s="254">
        <v>688</v>
      </c>
      <c r="Y439" s="254">
        <v>673</v>
      </c>
      <c r="Z439" s="254">
        <v>659</v>
      </c>
      <c r="AA439" s="254">
        <v>644</v>
      </c>
      <c r="AB439" s="254">
        <v>631</v>
      </c>
      <c r="AC439" s="254">
        <v>617</v>
      </c>
      <c r="AD439" s="254">
        <v>605</v>
      </c>
      <c r="AE439" s="254">
        <v>594</v>
      </c>
      <c r="AF439" s="254">
        <v>585</v>
      </c>
      <c r="AG439" s="254">
        <v>577</v>
      </c>
      <c r="AH439" s="254">
        <v>569</v>
      </c>
      <c r="AI439" s="254">
        <v>563</v>
      </c>
      <c r="AJ439" s="254">
        <v>559</v>
      </c>
      <c r="AK439" s="254">
        <v>555</v>
      </c>
      <c r="AL439" s="254">
        <v>553</v>
      </c>
    </row>
    <row r="440" ht="14.25" customHeight="1" spans="1:38" x14ac:dyDescent="0.25">
      <c r="A440" s="247">
        <v>10</v>
      </c>
      <c r="B440" s="248">
        <v>27</v>
      </c>
      <c r="C440" s="254">
        <v>896</v>
      </c>
      <c r="D440" s="254">
        <v>896</v>
      </c>
      <c r="E440" s="254">
        <v>894</v>
      </c>
      <c r="F440" s="254">
        <v>891</v>
      </c>
      <c r="G440" s="254">
        <v>887</v>
      </c>
      <c r="H440" s="254">
        <v>882</v>
      </c>
      <c r="I440" s="254">
        <v>875</v>
      </c>
      <c r="J440" s="254">
        <v>868</v>
      </c>
      <c r="K440" s="254">
        <v>859</v>
      </c>
      <c r="L440" s="254">
        <v>850</v>
      </c>
      <c r="M440" s="254">
        <v>839</v>
      </c>
      <c r="N440" s="254">
        <v>828</v>
      </c>
      <c r="O440" s="254">
        <v>816</v>
      </c>
      <c r="P440" s="254">
        <v>803</v>
      </c>
      <c r="Q440" s="254">
        <v>790</v>
      </c>
      <c r="R440" s="254">
        <v>776</v>
      </c>
      <c r="S440" s="254">
        <v>761</v>
      </c>
      <c r="T440" s="254">
        <v>747</v>
      </c>
      <c r="U440" s="254">
        <v>732</v>
      </c>
      <c r="V440" s="254">
        <v>716</v>
      </c>
      <c r="W440" s="254">
        <v>701</v>
      </c>
      <c r="X440" s="254">
        <v>685</v>
      </c>
      <c r="Y440" s="254">
        <v>670</v>
      </c>
      <c r="Z440" s="254">
        <v>655</v>
      </c>
      <c r="AA440" s="254">
        <v>640</v>
      </c>
      <c r="AB440" s="254">
        <v>626</v>
      </c>
      <c r="AC440" s="254">
        <v>613</v>
      </c>
      <c r="AD440" s="254">
        <v>600</v>
      </c>
      <c r="AE440" s="254">
        <v>589</v>
      </c>
      <c r="AF440" s="254">
        <v>579</v>
      </c>
      <c r="AG440" s="254">
        <v>570</v>
      </c>
      <c r="AH440" s="254">
        <v>563</v>
      </c>
      <c r="AI440" s="254">
        <v>556</v>
      </c>
      <c r="AJ440" s="254">
        <v>552</v>
      </c>
      <c r="AK440" s="254">
        <v>548</v>
      </c>
      <c r="AL440" s="254">
        <v>547</v>
      </c>
    </row>
    <row r="441" ht="14.25" customHeight="1" spans="1:38" x14ac:dyDescent="0.25">
      <c r="A441" s="247">
        <v>10</v>
      </c>
      <c r="B441" s="248">
        <v>28</v>
      </c>
      <c r="C441" s="254">
        <v>899</v>
      </c>
      <c r="D441" s="254">
        <v>899</v>
      </c>
      <c r="E441" s="254">
        <v>897</v>
      </c>
      <c r="F441" s="254">
        <v>894</v>
      </c>
      <c r="G441" s="254">
        <v>890</v>
      </c>
      <c r="H441" s="254">
        <v>884</v>
      </c>
      <c r="I441" s="254">
        <v>877</v>
      </c>
      <c r="J441" s="254">
        <v>870</v>
      </c>
      <c r="K441" s="254">
        <v>861</v>
      </c>
      <c r="L441" s="254">
        <v>851</v>
      </c>
      <c r="M441" s="254">
        <v>840</v>
      </c>
      <c r="N441" s="254">
        <v>829</v>
      </c>
      <c r="O441" s="254">
        <v>816</v>
      </c>
      <c r="P441" s="254">
        <v>804</v>
      </c>
      <c r="Q441" s="254">
        <v>790</v>
      </c>
      <c r="R441" s="254">
        <v>776</v>
      </c>
      <c r="S441" s="254">
        <v>761</v>
      </c>
      <c r="T441" s="254">
        <v>746</v>
      </c>
      <c r="U441" s="254">
        <v>730</v>
      </c>
      <c r="V441" s="254">
        <v>714</v>
      </c>
      <c r="W441" s="254">
        <v>699</v>
      </c>
      <c r="X441" s="254">
        <v>683</v>
      </c>
      <c r="Y441" s="254">
        <v>667</v>
      </c>
      <c r="Z441" s="254">
        <v>652</v>
      </c>
      <c r="AA441" s="254">
        <v>637</v>
      </c>
      <c r="AB441" s="254">
        <v>622</v>
      </c>
      <c r="AC441" s="254">
        <v>608</v>
      </c>
      <c r="AD441" s="254">
        <v>595</v>
      </c>
      <c r="AE441" s="254">
        <v>583</v>
      </c>
      <c r="AF441" s="254">
        <v>573</v>
      </c>
      <c r="AG441" s="254">
        <v>564</v>
      </c>
      <c r="AH441" s="254">
        <v>556</v>
      </c>
      <c r="AI441" s="254">
        <v>550</v>
      </c>
      <c r="AJ441" s="254">
        <v>545</v>
      </c>
      <c r="AK441" s="254">
        <v>541</v>
      </c>
      <c r="AL441" s="254">
        <v>539</v>
      </c>
    </row>
    <row r="442" ht="14.25" customHeight="1" spans="1:38" x14ac:dyDescent="0.25">
      <c r="A442" s="247">
        <v>10</v>
      </c>
      <c r="B442" s="248">
        <v>29</v>
      </c>
      <c r="C442" s="254">
        <v>902</v>
      </c>
      <c r="D442" s="254">
        <v>901</v>
      </c>
      <c r="E442" s="254">
        <v>899</v>
      </c>
      <c r="F442" s="254">
        <v>896</v>
      </c>
      <c r="G442" s="254">
        <v>892</v>
      </c>
      <c r="H442" s="254">
        <v>886</v>
      </c>
      <c r="I442" s="254">
        <v>880</v>
      </c>
      <c r="J442" s="254">
        <v>872</v>
      </c>
      <c r="K442" s="254">
        <v>863</v>
      </c>
      <c r="L442" s="254">
        <v>853</v>
      </c>
      <c r="M442" s="254">
        <v>842</v>
      </c>
      <c r="N442" s="254">
        <v>830</v>
      </c>
      <c r="O442" s="254">
        <v>817</v>
      </c>
      <c r="P442" s="254">
        <v>804</v>
      </c>
      <c r="Q442" s="254">
        <v>790</v>
      </c>
      <c r="R442" s="254">
        <v>775</v>
      </c>
      <c r="S442" s="254">
        <v>760</v>
      </c>
      <c r="T442" s="254">
        <v>745</v>
      </c>
      <c r="U442" s="254">
        <v>729</v>
      </c>
      <c r="V442" s="254">
        <v>713</v>
      </c>
      <c r="W442" s="254">
        <v>696</v>
      </c>
      <c r="X442" s="254">
        <v>680</v>
      </c>
      <c r="Y442" s="254">
        <v>664</v>
      </c>
      <c r="Z442" s="254">
        <v>648</v>
      </c>
      <c r="AA442" s="254">
        <v>633</v>
      </c>
      <c r="AB442" s="254">
        <v>618</v>
      </c>
      <c r="AC442" s="254">
        <v>603</v>
      </c>
      <c r="AD442" s="254">
        <v>590</v>
      </c>
      <c r="AE442" s="254">
        <v>578</v>
      </c>
      <c r="AF442" s="254">
        <v>567</v>
      </c>
      <c r="AG442" s="254">
        <v>558</v>
      </c>
      <c r="AH442" s="254">
        <v>549</v>
      </c>
      <c r="AI442" s="254">
        <v>543</v>
      </c>
      <c r="AJ442" s="254">
        <v>538</v>
      </c>
      <c r="AK442" s="254">
        <v>535</v>
      </c>
      <c r="AL442" s="254">
        <v>532</v>
      </c>
    </row>
    <row r="443" ht="14.25" customHeight="1" spans="1:38" x14ac:dyDescent="0.25">
      <c r="A443" s="247">
        <v>10</v>
      </c>
      <c r="B443" s="248">
        <v>30</v>
      </c>
      <c r="C443" s="254">
        <v>904</v>
      </c>
      <c r="D443" s="254">
        <v>904</v>
      </c>
      <c r="E443" s="254">
        <v>902</v>
      </c>
      <c r="F443" s="254">
        <v>899</v>
      </c>
      <c r="G443" s="254">
        <v>894</v>
      </c>
      <c r="H443" s="254">
        <v>888</v>
      </c>
      <c r="I443" s="254">
        <v>882</v>
      </c>
      <c r="J443" s="254">
        <v>873</v>
      </c>
      <c r="K443" s="254">
        <v>864</v>
      </c>
      <c r="L443" s="254">
        <v>854</v>
      </c>
      <c r="M443" s="254">
        <v>843</v>
      </c>
      <c r="N443" s="254">
        <v>831</v>
      </c>
      <c r="O443" s="254">
        <v>818</v>
      </c>
      <c r="P443" s="254">
        <v>804</v>
      </c>
      <c r="Q443" s="254">
        <v>790</v>
      </c>
      <c r="R443" s="254">
        <v>775</v>
      </c>
      <c r="S443" s="254">
        <v>759</v>
      </c>
      <c r="T443" s="254">
        <v>743</v>
      </c>
      <c r="U443" s="254">
        <v>727</v>
      </c>
      <c r="V443" s="254">
        <v>711</v>
      </c>
      <c r="W443" s="254">
        <v>694</v>
      </c>
      <c r="X443" s="254">
        <v>678</v>
      </c>
      <c r="Y443" s="254">
        <v>661</v>
      </c>
      <c r="Z443" s="254">
        <v>645</v>
      </c>
      <c r="AA443" s="254">
        <v>629</v>
      </c>
      <c r="AB443" s="254">
        <v>613</v>
      </c>
      <c r="AC443" s="254">
        <v>599</v>
      </c>
      <c r="AD443" s="254">
        <v>585</v>
      </c>
      <c r="AE443" s="254">
        <v>572</v>
      </c>
      <c r="AF443" s="254">
        <v>561</v>
      </c>
      <c r="AG443" s="254">
        <v>551</v>
      </c>
      <c r="AH443" s="254">
        <v>543</v>
      </c>
      <c r="AI443" s="254">
        <v>536</v>
      </c>
      <c r="AJ443" s="254">
        <v>531</v>
      </c>
      <c r="AK443" s="254">
        <v>527</v>
      </c>
      <c r="AL443" s="254">
        <v>525</v>
      </c>
    </row>
    <row r="444" ht="14.25" customHeight="1" spans="1:38" x14ac:dyDescent="0.25">
      <c r="A444" s="247">
        <v>10</v>
      </c>
      <c r="B444" s="248">
        <v>31</v>
      </c>
      <c r="C444" s="254">
        <v>907</v>
      </c>
      <c r="D444" s="254">
        <v>906</v>
      </c>
      <c r="E444" s="254">
        <v>904</v>
      </c>
      <c r="F444" s="254">
        <v>901</v>
      </c>
      <c r="G444" s="254">
        <v>896</v>
      </c>
      <c r="H444" s="254">
        <v>890</v>
      </c>
      <c r="I444" s="254">
        <v>883</v>
      </c>
      <c r="J444" s="254">
        <v>875</v>
      </c>
      <c r="K444" s="254">
        <v>866</v>
      </c>
      <c r="L444" s="254">
        <v>855</v>
      </c>
      <c r="M444" s="254">
        <v>844</v>
      </c>
      <c r="N444" s="254">
        <v>831</v>
      </c>
      <c r="O444" s="254">
        <v>818</v>
      </c>
      <c r="P444" s="254">
        <v>804</v>
      </c>
      <c r="Q444" s="254">
        <v>789</v>
      </c>
      <c r="R444" s="254">
        <v>774</v>
      </c>
      <c r="S444" s="254">
        <v>758</v>
      </c>
      <c r="T444" s="254">
        <v>742</v>
      </c>
      <c r="U444" s="254">
        <v>726</v>
      </c>
      <c r="V444" s="254">
        <v>709</v>
      </c>
      <c r="W444" s="254">
        <v>692</v>
      </c>
      <c r="X444" s="254">
        <v>675</v>
      </c>
      <c r="Y444" s="254">
        <v>658</v>
      </c>
      <c r="Z444" s="254">
        <v>641</v>
      </c>
      <c r="AA444" s="254">
        <v>625</v>
      </c>
      <c r="AB444" s="254">
        <v>609</v>
      </c>
      <c r="AC444" s="254">
        <v>594</v>
      </c>
      <c r="AD444" s="254">
        <v>580</v>
      </c>
      <c r="AE444" s="254">
        <v>567</v>
      </c>
      <c r="AF444" s="254">
        <v>555</v>
      </c>
      <c r="AG444" s="254">
        <v>545</v>
      </c>
      <c r="AH444" s="254">
        <v>536</v>
      </c>
      <c r="AI444" s="254">
        <v>529</v>
      </c>
      <c r="AJ444" s="254">
        <v>524</v>
      </c>
      <c r="AK444" s="254">
        <v>520</v>
      </c>
      <c r="AL444" s="254">
        <v>517</v>
      </c>
    </row>
    <row r="445" ht="14.25" customHeight="1" spans="1:38" x14ac:dyDescent="0.25">
      <c r="A445" s="247">
        <v>10</v>
      </c>
      <c r="B445" s="248">
        <v>32</v>
      </c>
      <c r="C445" s="254">
        <v>909</v>
      </c>
      <c r="D445" s="254">
        <v>908</v>
      </c>
      <c r="E445" s="254">
        <v>906</v>
      </c>
      <c r="F445" s="254">
        <v>903</v>
      </c>
      <c r="G445" s="254">
        <v>898</v>
      </c>
      <c r="H445" s="254">
        <v>892</v>
      </c>
      <c r="I445" s="254">
        <v>885</v>
      </c>
      <c r="J445" s="254">
        <v>876</v>
      </c>
      <c r="K445" s="254">
        <v>867</v>
      </c>
      <c r="L445" s="254">
        <v>856</v>
      </c>
      <c r="M445" s="254">
        <v>844</v>
      </c>
      <c r="N445" s="254">
        <v>832</v>
      </c>
      <c r="O445" s="254">
        <v>818</v>
      </c>
      <c r="P445" s="254">
        <v>804</v>
      </c>
      <c r="Q445" s="254">
        <v>789</v>
      </c>
      <c r="R445" s="254">
        <v>773</v>
      </c>
      <c r="S445" s="254">
        <v>757</v>
      </c>
      <c r="T445" s="254">
        <v>741</v>
      </c>
      <c r="U445" s="254">
        <v>724</v>
      </c>
      <c r="V445" s="254">
        <v>707</v>
      </c>
      <c r="W445" s="254">
        <v>689</v>
      </c>
      <c r="X445" s="254">
        <v>672</v>
      </c>
      <c r="Y445" s="254">
        <v>655</v>
      </c>
      <c r="Z445" s="254">
        <v>638</v>
      </c>
      <c r="AA445" s="254">
        <v>621</v>
      </c>
      <c r="AB445" s="254">
        <v>605</v>
      </c>
      <c r="AC445" s="254">
        <v>589</v>
      </c>
      <c r="AD445" s="254">
        <v>575</v>
      </c>
      <c r="AE445" s="254">
        <v>561</v>
      </c>
      <c r="AF445" s="254">
        <v>549</v>
      </c>
      <c r="AG445" s="254">
        <v>539</v>
      </c>
      <c r="AH445" s="254">
        <v>530</v>
      </c>
      <c r="AI445" s="254">
        <v>523</v>
      </c>
      <c r="AJ445" s="254">
        <v>517</v>
      </c>
      <c r="AK445" s="254">
        <v>513</v>
      </c>
      <c r="AL445" s="254">
        <v>510</v>
      </c>
    </row>
    <row r="446" ht="14.25" customHeight="1" spans="1:38" x14ac:dyDescent="0.25">
      <c r="A446" s="247">
        <v>10</v>
      </c>
      <c r="B446" s="248">
        <v>33</v>
      </c>
      <c r="C446" s="254">
        <v>911</v>
      </c>
      <c r="D446" s="254">
        <v>910</v>
      </c>
      <c r="E446" s="254">
        <v>908</v>
      </c>
      <c r="F446" s="254">
        <v>904</v>
      </c>
      <c r="G446" s="254">
        <v>900</v>
      </c>
      <c r="H446" s="254">
        <v>894</v>
      </c>
      <c r="I446" s="254">
        <v>886</v>
      </c>
      <c r="J446" s="254">
        <v>878</v>
      </c>
      <c r="K446" s="254">
        <v>868</v>
      </c>
      <c r="L446" s="254">
        <v>857</v>
      </c>
      <c r="M446" s="254">
        <v>845</v>
      </c>
      <c r="N446" s="254">
        <v>832</v>
      </c>
      <c r="O446" s="254">
        <v>818</v>
      </c>
      <c r="P446" s="254">
        <v>804</v>
      </c>
      <c r="Q446" s="254">
        <v>788</v>
      </c>
      <c r="R446" s="254">
        <v>772</v>
      </c>
      <c r="S446" s="254">
        <v>756</v>
      </c>
      <c r="T446" s="254">
        <v>739</v>
      </c>
      <c r="U446" s="254">
        <v>722</v>
      </c>
      <c r="V446" s="254">
        <v>705</v>
      </c>
      <c r="W446" s="254">
        <v>687</v>
      </c>
      <c r="X446" s="254">
        <v>669</v>
      </c>
      <c r="Y446" s="254">
        <v>652</v>
      </c>
      <c r="Z446" s="254">
        <v>634</v>
      </c>
      <c r="AA446" s="254">
        <v>617</v>
      </c>
      <c r="AB446" s="254">
        <v>601</v>
      </c>
      <c r="AC446" s="254">
        <v>585</v>
      </c>
      <c r="AD446" s="254">
        <v>570</v>
      </c>
      <c r="AE446" s="254">
        <v>556</v>
      </c>
      <c r="AF446" s="254">
        <v>544</v>
      </c>
      <c r="AG446" s="254">
        <v>533</v>
      </c>
      <c r="AH446" s="254">
        <v>524</v>
      </c>
      <c r="AI446" s="254">
        <v>516</v>
      </c>
      <c r="AJ446" s="254">
        <v>510</v>
      </c>
      <c r="AK446" s="254">
        <v>506</v>
      </c>
      <c r="AL446" s="254">
        <v>503</v>
      </c>
    </row>
    <row r="447" ht="14.25" customHeight="1" spans="1:38" x14ac:dyDescent="0.25">
      <c r="A447" s="247">
        <v>10</v>
      </c>
      <c r="B447" s="248">
        <v>34</v>
      </c>
      <c r="C447" s="254">
        <v>912</v>
      </c>
      <c r="D447" s="254">
        <v>912</v>
      </c>
      <c r="E447" s="254">
        <v>909</v>
      </c>
      <c r="F447" s="254">
        <v>906</v>
      </c>
      <c r="G447" s="254">
        <v>901</v>
      </c>
      <c r="H447" s="254">
        <v>895</v>
      </c>
      <c r="I447" s="254">
        <v>887</v>
      </c>
      <c r="J447" s="254">
        <v>879</v>
      </c>
      <c r="K447" s="254">
        <v>869</v>
      </c>
      <c r="L447" s="254">
        <v>858</v>
      </c>
      <c r="M447" s="254">
        <v>845</v>
      </c>
      <c r="N447" s="254">
        <v>832</v>
      </c>
      <c r="O447" s="254">
        <v>818</v>
      </c>
      <c r="P447" s="254">
        <v>803</v>
      </c>
      <c r="Q447" s="254">
        <v>788</v>
      </c>
      <c r="R447" s="254">
        <v>771</v>
      </c>
      <c r="S447" s="254">
        <v>755</v>
      </c>
      <c r="T447" s="254">
        <v>737</v>
      </c>
      <c r="U447" s="254">
        <v>720</v>
      </c>
      <c r="V447" s="254">
        <v>702</v>
      </c>
      <c r="W447" s="254">
        <v>684</v>
      </c>
      <c r="X447" s="254">
        <v>666</v>
      </c>
      <c r="Y447" s="254">
        <v>649</v>
      </c>
      <c r="Z447" s="254">
        <v>631</v>
      </c>
      <c r="AA447" s="254">
        <v>613</v>
      </c>
      <c r="AB447" s="254">
        <v>597</v>
      </c>
      <c r="AC447" s="254">
        <v>580</v>
      </c>
      <c r="AD447" s="254">
        <v>565</v>
      </c>
      <c r="AE447" s="254">
        <v>551</v>
      </c>
      <c r="AF447" s="254">
        <v>538</v>
      </c>
      <c r="AG447" s="254">
        <v>527</v>
      </c>
      <c r="AH447" s="254">
        <v>517</v>
      </c>
      <c r="AI447" s="254">
        <v>510</v>
      </c>
      <c r="AJ447" s="254">
        <v>504</v>
      </c>
      <c r="AK447" s="254">
        <v>499</v>
      </c>
      <c r="AL447" s="254">
        <v>497</v>
      </c>
    </row>
    <row r="448" ht="14.25" customHeight="1" spans="1:38" x14ac:dyDescent="0.25">
      <c r="A448" s="247">
        <v>10</v>
      </c>
      <c r="B448" s="248">
        <v>35</v>
      </c>
      <c r="C448" s="254">
        <v>914</v>
      </c>
      <c r="D448" s="254">
        <v>913</v>
      </c>
      <c r="E448" s="254">
        <v>911</v>
      </c>
      <c r="F448" s="254">
        <v>907</v>
      </c>
      <c r="G448" s="254">
        <v>902</v>
      </c>
      <c r="H448" s="254">
        <v>896</v>
      </c>
      <c r="I448" s="254">
        <v>888</v>
      </c>
      <c r="J448" s="254">
        <v>879</v>
      </c>
      <c r="K448" s="254">
        <v>869</v>
      </c>
      <c r="L448" s="254">
        <v>858</v>
      </c>
      <c r="M448" s="254">
        <v>846</v>
      </c>
      <c r="N448" s="254">
        <v>832</v>
      </c>
      <c r="O448" s="254">
        <v>818</v>
      </c>
      <c r="P448" s="254">
        <v>803</v>
      </c>
      <c r="Q448" s="254">
        <v>787</v>
      </c>
      <c r="R448" s="254">
        <v>770</v>
      </c>
      <c r="S448" s="254">
        <v>753</v>
      </c>
      <c r="T448" s="254">
        <v>736</v>
      </c>
      <c r="U448" s="254">
        <v>718</v>
      </c>
      <c r="V448" s="254">
        <v>700</v>
      </c>
      <c r="W448" s="254">
        <v>682</v>
      </c>
      <c r="X448" s="254">
        <v>663</v>
      </c>
      <c r="Y448" s="254">
        <v>645</v>
      </c>
      <c r="Z448" s="254">
        <v>627</v>
      </c>
      <c r="AA448" s="254">
        <v>610</v>
      </c>
      <c r="AB448" s="254">
        <v>592</v>
      </c>
      <c r="AC448" s="254">
        <v>576</v>
      </c>
      <c r="AD448" s="254">
        <v>560</v>
      </c>
      <c r="AE448" s="254">
        <v>545</v>
      </c>
      <c r="AF448" s="254">
        <v>532</v>
      </c>
      <c r="AG448" s="254">
        <v>521</v>
      </c>
      <c r="AH448" s="254">
        <v>511</v>
      </c>
      <c r="AI448" s="254">
        <v>503</v>
      </c>
      <c r="AJ448" s="254">
        <v>497</v>
      </c>
      <c r="AK448" s="254">
        <v>493</v>
      </c>
      <c r="AL448" s="254">
        <v>490</v>
      </c>
    </row>
    <row r="449" ht="14.25" customHeight="1" spans="1:38" x14ac:dyDescent="0.25">
      <c r="A449" s="247">
        <v>10</v>
      </c>
      <c r="B449" s="248">
        <v>36</v>
      </c>
      <c r="C449" s="254">
        <v>915</v>
      </c>
      <c r="D449" s="254">
        <v>914</v>
      </c>
      <c r="E449" s="254">
        <v>912</v>
      </c>
      <c r="F449" s="254">
        <v>908</v>
      </c>
      <c r="G449" s="254">
        <v>903</v>
      </c>
      <c r="H449" s="254">
        <v>897</v>
      </c>
      <c r="I449" s="254">
        <v>889</v>
      </c>
      <c r="J449" s="254">
        <v>880</v>
      </c>
      <c r="K449" s="254">
        <v>870</v>
      </c>
      <c r="L449" s="254">
        <v>858</v>
      </c>
      <c r="M449" s="254">
        <v>846</v>
      </c>
      <c r="N449" s="254">
        <v>832</v>
      </c>
      <c r="O449" s="254">
        <v>817</v>
      </c>
      <c r="P449" s="254">
        <v>802</v>
      </c>
      <c r="Q449" s="254">
        <v>786</v>
      </c>
      <c r="R449" s="254">
        <v>769</v>
      </c>
      <c r="S449" s="254">
        <v>752</v>
      </c>
      <c r="T449" s="254">
        <v>734</v>
      </c>
      <c r="U449" s="254">
        <v>716</v>
      </c>
      <c r="V449" s="254">
        <v>698</v>
      </c>
      <c r="W449" s="254">
        <v>679</v>
      </c>
      <c r="X449" s="254">
        <v>660</v>
      </c>
      <c r="Y449" s="254">
        <v>642</v>
      </c>
      <c r="Z449" s="254">
        <v>624</v>
      </c>
      <c r="AA449" s="254">
        <v>606</v>
      </c>
      <c r="AB449" s="254">
        <v>588</v>
      </c>
      <c r="AC449" s="254">
        <v>571</v>
      </c>
      <c r="AD449" s="254">
        <v>555</v>
      </c>
      <c r="AE449" s="254">
        <v>540</v>
      </c>
      <c r="AF449" s="254">
        <v>527</v>
      </c>
      <c r="AG449" s="254">
        <v>515</v>
      </c>
      <c r="AH449" s="254">
        <v>505</v>
      </c>
      <c r="AI449" s="254">
        <v>497</v>
      </c>
      <c r="AJ449" s="254">
        <v>490</v>
      </c>
      <c r="AK449" s="254">
        <v>486</v>
      </c>
      <c r="AL449" s="254">
        <v>483</v>
      </c>
    </row>
    <row r="450" ht="14.25" customHeight="1" spans="1:38" x14ac:dyDescent="0.25">
      <c r="A450" s="247">
        <v>10</v>
      </c>
      <c r="B450" s="248">
        <v>37</v>
      </c>
      <c r="C450" s="254">
        <v>916</v>
      </c>
      <c r="D450" s="254">
        <v>915</v>
      </c>
      <c r="E450" s="254">
        <v>913</v>
      </c>
      <c r="F450" s="254">
        <v>909</v>
      </c>
      <c r="G450" s="254">
        <v>904</v>
      </c>
      <c r="H450" s="254">
        <v>898</v>
      </c>
      <c r="I450" s="254">
        <v>890</v>
      </c>
      <c r="J450" s="254">
        <v>881</v>
      </c>
      <c r="K450" s="254">
        <v>870</v>
      </c>
      <c r="L450" s="254">
        <v>858</v>
      </c>
      <c r="M450" s="254">
        <v>845</v>
      </c>
      <c r="N450" s="254">
        <v>832</v>
      </c>
      <c r="O450" s="254">
        <v>817</v>
      </c>
      <c r="P450" s="254">
        <v>801</v>
      </c>
      <c r="Q450" s="254">
        <v>785</v>
      </c>
      <c r="R450" s="254">
        <v>768</v>
      </c>
      <c r="S450" s="254">
        <v>750</v>
      </c>
      <c r="T450" s="254">
        <v>732</v>
      </c>
      <c r="U450" s="254">
        <v>714</v>
      </c>
      <c r="V450" s="254">
        <v>695</v>
      </c>
      <c r="W450" s="254">
        <v>676</v>
      </c>
      <c r="X450" s="254">
        <v>657</v>
      </c>
      <c r="Y450" s="254">
        <v>638</v>
      </c>
      <c r="Z450" s="254">
        <v>620</v>
      </c>
      <c r="AA450" s="254">
        <v>602</v>
      </c>
      <c r="AB450" s="254">
        <v>584</v>
      </c>
      <c r="AC450" s="254">
        <v>567</v>
      </c>
      <c r="AD450" s="254">
        <v>550</v>
      </c>
      <c r="AE450" s="254">
        <v>535</v>
      </c>
      <c r="AF450" s="254">
        <v>521</v>
      </c>
      <c r="AG450" s="254">
        <v>509</v>
      </c>
      <c r="AH450" s="254">
        <v>499</v>
      </c>
      <c r="AI450" s="254">
        <v>490</v>
      </c>
      <c r="AJ450" s="254">
        <v>484</v>
      </c>
      <c r="AK450" s="254">
        <v>479</v>
      </c>
      <c r="AL450" s="254">
        <v>477</v>
      </c>
    </row>
    <row r="451" ht="14.25" customHeight="1" spans="1:38" x14ac:dyDescent="0.25">
      <c r="A451" s="247">
        <v>10</v>
      </c>
      <c r="B451" s="248">
        <v>38</v>
      </c>
      <c r="C451" s="254">
        <v>917</v>
      </c>
      <c r="D451" s="254">
        <v>916</v>
      </c>
      <c r="E451" s="254">
        <v>914</v>
      </c>
      <c r="F451" s="254">
        <v>910</v>
      </c>
      <c r="G451" s="254">
        <v>905</v>
      </c>
      <c r="H451" s="254">
        <v>898</v>
      </c>
      <c r="I451" s="254">
        <v>890</v>
      </c>
      <c r="J451" s="254">
        <v>881</v>
      </c>
      <c r="K451" s="254">
        <v>870</v>
      </c>
      <c r="L451" s="254">
        <v>858</v>
      </c>
      <c r="M451" s="254">
        <v>845</v>
      </c>
      <c r="N451" s="254">
        <v>831</v>
      </c>
      <c r="O451" s="254">
        <v>816</v>
      </c>
      <c r="P451" s="254">
        <v>800</v>
      </c>
      <c r="Q451" s="254">
        <v>784</v>
      </c>
      <c r="R451" s="254">
        <v>766</v>
      </c>
      <c r="S451" s="254">
        <v>748</v>
      </c>
      <c r="T451" s="254">
        <v>730</v>
      </c>
      <c r="U451" s="254">
        <v>711</v>
      </c>
      <c r="V451" s="254">
        <v>692</v>
      </c>
      <c r="W451" s="254">
        <v>673</v>
      </c>
      <c r="X451" s="254">
        <v>654</v>
      </c>
      <c r="Y451" s="254">
        <v>635</v>
      </c>
      <c r="Z451" s="254">
        <v>616</v>
      </c>
      <c r="AA451" s="254">
        <v>598</v>
      </c>
      <c r="AB451" s="254">
        <v>580</v>
      </c>
      <c r="AC451" s="254">
        <v>562</v>
      </c>
      <c r="AD451" s="254">
        <v>546</v>
      </c>
      <c r="AE451" s="254">
        <v>530</v>
      </c>
      <c r="AF451" s="254">
        <v>515</v>
      </c>
      <c r="AG451" s="254">
        <v>503</v>
      </c>
      <c r="AH451" s="254">
        <v>493</v>
      </c>
      <c r="AI451" s="254">
        <v>484</v>
      </c>
      <c r="AJ451" s="254">
        <v>477</v>
      </c>
      <c r="AK451" s="254">
        <v>473</v>
      </c>
      <c r="AL451" s="254">
        <v>470</v>
      </c>
    </row>
    <row r="452" ht="14.25" customHeight="1" spans="1:38" x14ac:dyDescent="0.25">
      <c r="A452" s="247">
        <v>10</v>
      </c>
      <c r="B452" s="248">
        <v>39</v>
      </c>
      <c r="C452" s="254">
        <v>917</v>
      </c>
      <c r="D452" s="254">
        <v>917</v>
      </c>
      <c r="E452" s="254">
        <v>914</v>
      </c>
      <c r="F452" s="254">
        <v>911</v>
      </c>
      <c r="G452" s="254">
        <v>905</v>
      </c>
      <c r="H452" s="254">
        <v>899</v>
      </c>
      <c r="I452" s="254">
        <v>890</v>
      </c>
      <c r="J452" s="254">
        <v>881</v>
      </c>
      <c r="K452" s="254">
        <v>870</v>
      </c>
      <c r="L452" s="254">
        <v>858</v>
      </c>
      <c r="M452" s="254">
        <v>845</v>
      </c>
      <c r="N452" s="254">
        <v>830</v>
      </c>
      <c r="O452" s="254">
        <v>815</v>
      </c>
      <c r="P452" s="254">
        <v>799</v>
      </c>
      <c r="Q452" s="254">
        <v>782</v>
      </c>
      <c r="R452" s="254">
        <v>765</v>
      </c>
      <c r="S452" s="254">
        <v>746</v>
      </c>
      <c r="T452" s="254">
        <v>728</v>
      </c>
      <c r="U452" s="254">
        <v>709</v>
      </c>
      <c r="V452" s="254">
        <v>690</v>
      </c>
      <c r="W452" s="254">
        <v>670</v>
      </c>
      <c r="X452" s="254">
        <v>651</v>
      </c>
      <c r="Y452" s="254">
        <v>632</v>
      </c>
      <c r="Z452" s="254">
        <v>613</v>
      </c>
      <c r="AA452" s="254">
        <v>594</v>
      </c>
      <c r="AB452" s="254">
        <v>576</v>
      </c>
      <c r="AC452" s="254">
        <v>558</v>
      </c>
      <c r="AD452" s="254">
        <v>541</v>
      </c>
      <c r="AE452" s="254">
        <v>525</v>
      </c>
      <c r="AF452" s="254">
        <v>510</v>
      </c>
      <c r="AG452" s="254">
        <v>497</v>
      </c>
      <c r="AH452" s="254">
        <v>487</v>
      </c>
      <c r="AI452" s="254">
        <v>478</v>
      </c>
      <c r="AJ452" s="254">
        <v>470</v>
      </c>
      <c r="AK452" s="254">
        <v>466</v>
      </c>
      <c r="AL452" s="254">
        <v>463</v>
      </c>
    </row>
    <row r="453" ht="14.25" customHeight="1" spans="1:38" x14ac:dyDescent="0.25">
      <c r="A453" s="247">
        <v>10</v>
      </c>
      <c r="B453" s="248">
        <v>40</v>
      </c>
      <c r="C453" s="254">
        <v>918</v>
      </c>
      <c r="D453" s="254">
        <v>917</v>
      </c>
      <c r="E453" s="254">
        <v>915</v>
      </c>
      <c r="F453" s="254">
        <v>911</v>
      </c>
      <c r="G453" s="254">
        <v>906</v>
      </c>
      <c r="H453" s="254">
        <v>899</v>
      </c>
      <c r="I453" s="254">
        <v>890</v>
      </c>
      <c r="J453" s="254">
        <v>881</v>
      </c>
      <c r="K453" s="254">
        <v>870</v>
      </c>
      <c r="L453" s="254">
        <v>858</v>
      </c>
      <c r="M453" s="254">
        <v>844</v>
      </c>
      <c r="N453" s="254">
        <v>830</v>
      </c>
      <c r="O453" s="254">
        <v>814</v>
      </c>
      <c r="P453" s="254">
        <v>798</v>
      </c>
      <c r="Q453" s="254">
        <v>781</v>
      </c>
      <c r="R453" s="254">
        <v>763</v>
      </c>
      <c r="S453" s="254">
        <v>745</v>
      </c>
      <c r="T453" s="254">
        <v>726</v>
      </c>
      <c r="U453" s="254">
        <v>707</v>
      </c>
      <c r="V453" s="254">
        <v>687</v>
      </c>
      <c r="W453" s="254">
        <v>667</v>
      </c>
      <c r="X453" s="254">
        <v>648</v>
      </c>
      <c r="Y453" s="254">
        <v>628</v>
      </c>
      <c r="Z453" s="254">
        <v>609</v>
      </c>
      <c r="AA453" s="254">
        <v>590</v>
      </c>
      <c r="AB453" s="254">
        <v>571</v>
      </c>
      <c r="AC453" s="254">
        <v>553</v>
      </c>
      <c r="AD453" s="254">
        <v>536</v>
      </c>
      <c r="AE453" s="254">
        <v>520</v>
      </c>
      <c r="AF453" s="254">
        <v>505</v>
      </c>
      <c r="AG453" s="254">
        <v>491</v>
      </c>
      <c r="AH453" s="254">
        <v>480</v>
      </c>
      <c r="AI453" s="254">
        <v>471</v>
      </c>
      <c r="AJ453" s="254">
        <v>464</v>
      </c>
      <c r="AK453" s="254">
        <v>459</v>
      </c>
      <c r="AL453" s="254">
        <v>457</v>
      </c>
    </row>
    <row r="454" ht="14.25" customHeight="1" spans="1:38" x14ac:dyDescent="0.25">
      <c r="A454" s="247">
        <v>11</v>
      </c>
      <c r="B454" s="248">
        <v>0</v>
      </c>
      <c r="C454" s="254">
        <v>750</v>
      </c>
      <c r="D454" s="254">
        <v>750</v>
      </c>
      <c r="E454" s="254">
        <v>750</v>
      </c>
      <c r="F454" s="254">
        <v>750</v>
      </c>
      <c r="G454" s="254">
        <v>750</v>
      </c>
      <c r="H454" s="254">
        <v>750</v>
      </c>
      <c r="I454" s="254">
        <v>750</v>
      </c>
      <c r="J454" s="254">
        <v>750</v>
      </c>
      <c r="K454" s="254">
        <v>750</v>
      </c>
      <c r="L454" s="254">
        <v>750</v>
      </c>
      <c r="M454" s="254">
        <v>750</v>
      </c>
      <c r="N454" s="254">
        <v>750</v>
      </c>
      <c r="O454" s="254">
        <v>750</v>
      </c>
      <c r="P454" s="254">
        <v>750</v>
      </c>
      <c r="Q454" s="254">
        <v>750</v>
      </c>
      <c r="R454" s="254">
        <v>750</v>
      </c>
      <c r="S454" s="254">
        <v>750</v>
      </c>
      <c r="T454" s="254">
        <v>750</v>
      </c>
      <c r="U454" s="254">
        <v>750</v>
      </c>
      <c r="V454" s="254">
        <v>750</v>
      </c>
      <c r="W454" s="254">
        <v>750</v>
      </c>
      <c r="X454" s="254">
        <v>750</v>
      </c>
      <c r="Y454" s="254">
        <v>750</v>
      </c>
      <c r="Z454" s="254">
        <v>750</v>
      </c>
      <c r="AA454" s="254">
        <v>750</v>
      </c>
      <c r="AB454" s="254">
        <v>750</v>
      </c>
      <c r="AC454" s="254">
        <v>750</v>
      </c>
      <c r="AD454" s="254">
        <v>750</v>
      </c>
      <c r="AE454" s="254">
        <v>750</v>
      </c>
      <c r="AF454" s="254">
        <v>750</v>
      </c>
      <c r="AG454" s="254">
        <v>750</v>
      </c>
      <c r="AH454" s="254">
        <v>750</v>
      </c>
      <c r="AI454" s="254">
        <v>750</v>
      </c>
      <c r="AJ454" s="254">
        <v>750</v>
      </c>
      <c r="AK454" s="254">
        <v>750</v>
      </c>
      <c r="AL454" s="254">
        <v>750</v>
      </c>
    </row>
    <row r="455" ht="14.25" customHeight="1" spans="1:38" x14ac:dyDescent="0.25">
      <c r="A455" s="247">
        <v>11</v>
      </c>
      <c r="B455" s="248">
        <v>1</v>
      </c>
      <c r="C455" s="254">
        <v>756</v>
      </c>
      <c r="D455" s="254">
        <v>756</v>
      </c>
      <c r="E455" s="254">
        <v>756</v>
      </c>
      <c r="F455" s="254">
        <v>756</v>
      </c>
      <c r="G455" s="254">
        <v>756</v>
      </c>
      <c r="H455" s="254">
        <v>755</v>
      </c>
      <c r="I455" s="254">
        <v>755</v>
      </c>
      <c r="J455" s="254">
        <v>755</v>
      </c>
      <c r="K455" s="254">
        <v>754</v>
      </c>
      <c r="L455" s="254">
        <v>754</v>
      </c>
      <c r="M455" s="254">
        <v>754</v>
      </c>
      <c r="N455" s="254">
        <v>753</v>
      </c>
      <c r="O455" s="254">
        <v>753</v>
      </c>
      <c r="P455" s="254">
        <v>752</v>
      </c>
      <c r="Q455" s="254">
        <v>752</v>
      </c>
      <c r="R455" s="254">
        <v>751</v>
      </c>
      <c r="S455" s="254">
        <v>750</v>
      </c>
      <c r="T455" s="254">
        <v>750</v>
      </c>
      <c r="U455" s="254">
        <v>749</v>
      </c>
      <c r="V455" s="254">
        <v>749</v>
      </c>
      <c r="W455" s="254">
        <v>748</v>
      </c>
      <c r="X455" s="254">
        <v>747</v>
      </c>
      <c r="Y455" s="254">
        <v>747</v>
      </c>
      <c r="Z455" s="254">
        <v>746</v>
      </c>
      <c r="AA455" s="254">
        <v>746</v>
      </c>
      <c r="AB455" s="254">
        <v>745</v>
      </c>
      <c r="AC455" s="254">
        <v>745</v>
      </c>
      <c r="AD455" s="254">
        <v>744</v>
      </c>
      <c r="AE455" s="254">
        <v>744</v>
      </c>
      <c r="AF455" s="254">
        <v>743</v>
      </c>
      <c r="AG455" s="254">
        <v>743</v>
      </c>
      <c r="AH455" s="254">
        <v>743</v>
      </c>
      <c r="AI455" s="254">
        <v>743</v>
      </c>
      <c r="AJ455" s="254">
        <v>742</v>
      </c>
      <c r="AK455" s="254">
        <v>742</v>
      </c>
      <c r="AL455" s="254">
        <v>742</v>
      </c>
    </row>
    <row r="456" ht="14.25" customHeight="1" spans="1:38" x14ac:dyDescent="0.25">
      <c r="A456" s="247">
        <v>11</v>
      </c>
      <c r="B456" s="248">
        <v>2</v>
      </c>
      <c r="C456" s="254">
        <v>763</v>
      </c>
      <c r="D456" s="254">
        <v>763</v>
      </c>
      <c r="E456" s="254">
        <v>763</v>
      </c>
      <c r="F456" s="254">
        <v>762</v>
      </c>
      <c r="G456" s="254">
        <v>762</v>
      </c>
      <c r="H456" s="254">
        <v>762</v>
      </c>
      <c r="I456" s="254">
        <v>761</v>
      </c>
      <c r="J456" s="254">
        <v>760</v>
      </c>
      <c r="K456" s="254">
        <v>760</v>
      </c>
      <c r="L456" s="254">
        <v>759</v>
      </c>
      <c r="M456" s="254">
        <v>758</v>
      </c>
      <c r="N456" s="254">
        <v>757</v>
      </c>
      <c r="O456" s="254">
        <v>756</v>
      </c>
      <c r="P456" s="254">
        <v>755</v>
      </c>
      <c r="Q456" s="254">
        <v>754</v>
      </c>
      <c r="R456" s="254">
        <v>753</v>
      </c>
      <c r="S456" s="254">
        <v>751</v>
      </c>
      <c r="T456" s="254">
        <v>750</v>
      </c>
      <c r="U456" s="254">
        <v>749</v>
      </c>
      <c r="V456" s="254">
        <v>748</v>
      </c>
      <c r="W456" s="254">
        <v>747</v>
      </c>
      <c r="X456" s="254">
        <v>745</v>
      </c>
      <c r="Y456" s="254">
        <v>744</v>
      </c>
      <c r="Z456" s="254">
        <v>743</v>
      </c>
      <c r="AA456" s="254">
        <v>742</v>
      </c>
      <c r="AB456" s="254">
        <v>741</v>
      </c>
      <c r="AC456" s="254">
        <v>740</v>
      </c>
      <c r="AD456" s="254">
        <v>739</v>
      </c>
      <c r="AE456" s="254">
        <v>738</v>
      </c>
      <c r="AF456" s="254">
        <v>738</v>
      </c>
      <c r="AG456" s="254">
        <v>737</v>
      </c>
      <c r="AH456" s="254">
        <v>736</v>
      </c>
      <c r="AI456" s="254">
        <v>736</v>
      </c>
      <c r="AJ456" s="254">
        <v>736</v>
      </c>
      <c r="AK456" s="254">
        <v>735</v>
      </c>
      <c r="AL456" s="254">
        <v>735</v>
      </c>
    </row>
    <row r="457" ht="14.25" customHeight="1" spans="1:38" x14ac:dyDescent="0.25">
      <c r="A457" s="247">
        <v>11</v>
      </c>
      <c r="B457" s="248">
        <v>3</v>
      </c>
      <c r="C457" s="254">
        <v>769</v>
      </c>
      <c r="D457" s="254">
        <v>769</v>
      </c>
      <c r="E457" s="254">
        <v>769</v>
      </c>
      <c r="F457" s="254">
        <v>769</v>
      </c>
      <c r="G457" s="254">
        <v>768</v>
      </c>
      <c r="H457" s="254">
        <v>767</v>
      </c>
      <c r="I457" s="254">
        <v>767</v>
      </c>
      <c r="J457" s="254">
        <v>766</v>
      </c>
      <c r="K457" s="254">
        <v>765</v>
      </c>
      <c r="L457" s="254">
        <v>763</v>
      </c>
      <c r="M457" s="254">
        <v>762</v>
      </c>
      <c r="N457" s="254">
        <v>761</v>
      </c>
      <c r="O457" s="254">
        <v>759</v>
      </c>
      <c r="P457" s="254">
        <v>757</v>
      </c>
      <c r="Q457" s="254">
        <v>756</v>
      </c>
      <c r="R457" s="254">
        <v>754</v>
      </c>
      <c r="S457" s="254">
        <v>752</v>
      </c>
      <c r="T457" s="254">
        <v>751</v>
      </c>
      <c r="U457" s="254">
        <v>749</v>
      </c>
      <c r="V457" s="254">
        <v>747</v>
      </c>
      <c r="W457" s="254">
        <v>745</v>
      </c>
      <c r="X457" s="254">
        <v>743</v>
      </c>
      <c r="Y457" s="254">
        <v>742</v>
      </c>
      <c r="Z457" s="254">
        <v>740</v>
      </c>
      <c r="AA457" s="254">
        <v>738</v>
      </c>
      <c r="AB457" s="254">
        <v>737</v>
      </c>
      <c r="AC457" s="254">
        <v>735</v>
      </c>
      <c r="AD457" s="254">
        <v>734</v>
      </c>
      <c r="AE457" s="254">
        <v>733</v>
      </c>
      <c r="AF457" s="254">
        <v>732</v>
      </c>
      <c r="AG457" s="254">
        <v>731</v>
      </c>
      <c r="AH457" s="254">
        <v>730</v>
      </c>
      <c r="AI457" s="254">
        <v>729</v>
      </c>
      <c r="AJ457" s="254">
        <v>729</v>
      </c>
      <c r="AK457" s="254">
        <v>728</v>
      </c>
      <c r="AL457" s="254">
        <v>728</v>
      </c>
    </row>
    <row r="458" ht="14.25" customHeight="1" spans="1:38" x14ac:dyDescent="0.25">
      <c r="A458" s="247">
        <v>11</v>
      </c>
      <c r="B458" s="248">
        <v>4</v>
      </c>
      <c r="C458" s="254">
        <v>776</v>
      </c>
      <c r="D458" s="254">
        <v>776</v>
      </c>
      <c r="E458" s="254">
        <v>775</v>
      </c>
      <c r="F458" s="254">
        <v>775</v>
      </c>
      <c r="G458" s="254">
        <v>774</v>
      </c>
      <c r="H458" s="254">
        <v>773</v>
      </c>
      <c r="I458" s="254">
        <v>772</v>
      </c>
      <c r="J458" s="254">
        <v>771</v>
      </c>
      <c r="K458" s="254">
        <v>769</v>
      </c>
      <c r="L458" s="254">
        <v>768</v>
      </c>
      <c r="M458" s="254">
        <v>766</v>
      </c>
      <c r="N458" s="254">
        <v>764</v>
      </c>
      <c r="O458" s="254">
        <v>762</v>
      </c>
      <c r="P458" s="254">
        <v>760</v>
      </c>
      <c r="Q458" s="254">
        <v>758</v>
      </c>
      <c r="R458" s="254">
        <v>756</v>
      </c>
      <c r="S458" s="254">
        <v>753</v>
      </c>
      <c r="T458" s="254">
        <v>751</v>
      </c>
      <c r="U458" s="254">
        <v>748</v>
      </c>
      <c r="V458" s="254">
        <v>746</v>
      </c>
      <c r="W458" s="254">
        <v>744</v>
      </c>
      <c r="X458" s="254">
        <v>741</v>
      </c>
      <c r="Y458" s="254">
        <v>739</v>
      </c>
      <c r="Z458" s="254">
        <v>737</v>
      </c>
      <c r="AA458" s="254">
        <v>735</v>
      </c>
      <c r="AB458" s="254">
        <v>732</v>
      </c>
      <c r="AC458" s="254">
        <v>731</v>
      </c>
      <c r="AD458" s="254">
        <v>729</v>
      </c>
      <c r="AE458" s="254">
        <v>727</v>
      </c>
      <c r="AF458" s="254">
        <v>726</v>
      </c>
      <c r="AG458" s="254">
        <v>724</v>
      </c>
      <c r="AH458" s="254">
        <v>723</v>
      </c>
      <c r="AI458" s="254">
        <v>722</v>
      </c>
      <c r="AJ458" s="254">
        <v>721</v>
      </c>
      <c r="AK458" s="254">
        <v>721</v>
      </c>
      <c r="AL458" s="254">
        <v>721</v>
      </c>
    </row>
    <row r="459" ht="14.25" customHeight="1" spans="1:38" x14ac:dyDescent="0.25">
      <c r="A459" s="247">
        <v>11</v>
      </c>
      <c r="B459" s="248">
        <v>5</v>
      </c>
      <c r="C459" s="254">
        <v>782</v>
      </c>
      <c r="D459" s="254">
        <v>782</v>
      </c>
      <c r="E459" s="254">
        <v>782</v>
      </c>
      <c r="F459" s="254">
        <v>781</v>
      </c>
      <c r="G459" s="254">
        <v>780</v>
      </c>
      <c r="H459" s="254">
        <v>779</v>
      </c>
      <c r="I459" s="254">
        <v>778</v>
      </c>
      <c r="J459" s="254">
        <v>776</v>
      </c>
      <c r="K459" s="254">
        <v>774</v>
      </c>
      <c r="L459" s="254">
        <v>772</v>
      </c>
      <c r="M459" s="254">
        <v>770</v>
      </c>
      <c r="N459" s="254">
        <v>768</v>
      </c>
      <c r="O459" s="254">
        <v>765</v>
      </c>
      <c r="P459" s="254">
        <v>763</v>
      </c>
      <c r="Q459" s="254">
        <v>760</v>
      </c>
      <c r="R459" s="254">
        <v>757</v>
      </c>
      <c r="S459" s="254">
        <v>754</v>
      </c>
      <c r="T459" s="254">
        <v>751</v>
      </c>
      <c r="U459" s="254">
        <v>748</v>
      </c>
      <c r="V459" s="254">
        <v>745</v>
      </c>
      <c r="W459" s="254">
        <v>742</v>
      </c>
      <c r="X459" s="254">
        <v>739</v>
      </c>
      <c r="Y459" s="254">
        <v>736</v>
      </c>
      <c r="Z459" s="254">
        <v>733</v>
      </c>
      <c r="AA459" s="254">
        <v>731</v>
      </c>
      <c r="AB459" s="254">
        <v>728</v>
      </c>
      <c r="AC459" s="254">
        <v>726</v>
      </c>
      <c r="AD459" s="254">
        <v>723</v>
      </c>
      <c r="AE459" s="254">
        <v>721</v>
      </c>
      <c r="AF459" s="254">
        <v>719</v>
      </c>
      <c r="AG459" s="254">
        <v>718</v>
      </c>
      <c r="AH459" s="254">
        <v>716</v>
      </c>
      <c r="AI459" s="254">
        <v>715</v>
      </c>
      <c r="AJ459" s="254">
        <v>714</v>
      </c>
      <c r="AK459" s="254">
        <v>714</v>
      </c>
      <c r="AL459" s="254">
        <v>713</v>
      </c>
    </row>
    <row r="460" ht="14.25" customHeight="1" spans="1:38" x14ac:dyDescent="0.25">
      <c r="A460" s="247">
        <v>11</v>
      </c>
      <c r="B460" s="248">
        <v>6</v>
      </c>
      <c r="C460" s="254">
        <v>788</v>
      </c>
      <c r="D460" s="254">
        <v>788</v>
      </c>
      <c r="E460" s="254">
        <v>788</v>
      </c>
      <c r="F460" s="254">
        <v>787</v>
      </c>
      <c r="G460" s="254">
        <v>786</v>
      </c>
      <c r="H460" s="254">
        <v>785</v>
      </c>
      <c r="I460" s="254">
        <v>783</v>
      </c>
      <c r="J460" s="254">
        <v>781</v>
      </c>
      <c r="K460" s="254">
        <v>779</v>
      </c>
      <c r="L460" s="254">
        <v>777</v>
      </c>
      <c r="M460" s="254">
        <v>774</v>
      </c>
      <c r="N460" s="254">
        <v>771</v>
      </c>
      <c r="O460" s="254">
        <v>768</v>
      </c>
      <c r="P460" s="254">
        <v>765</v>
      </c>
      <c r="Q460" s="254">
        <v>762</v>
      </c>
      <c r="R460" s="254">
        <v>758</v>
      </c>
      <c r="S460" s="254">
        <v>755</v>
      </c>
      <c r="T460" s="254">
        <v>751</v>
      </c>
      <c r="U460" s="254">
        <v>748</v>
      </c>
      <c r="V460" s="254">
        <v>744</v>
      </c>
      <c r="W460" s="254">
        <v>740</v>
      </c>
      <c r="X460" s="254">
        <v>737</v>
      </c>
      <c r="Y460" s="254">
        <v>733</v>
      </c>
      <c r="Z460" s="254">
        <v>730</v>
      </c>
      <c r="AA460" s="254">
        <v>727</v>
      </c>
      <c r="AB460" s="254">
        <v>724</v>
      </c>
      <c r="AC460" s="254">
        <v>721</v>
      </c>
      <c r="AD460" s="254">
        <v>718</v>
      </c>
      <c r="AE460" s="254">
        <v>716</v>
      </c>
      <c r="AF460" s="254">
        <v>713</v>
      </c>
      <c r="AG460" s="254">
        <v>711</v>
      </c>
      <c r="AH460" s="254">
        <v>710</v>
      </c>
      <c r="AI460" s="254">
        <v>708</v>
      </c>
      <c r="AJ460" s="254">
        <v>707</v>
      </c>
      <c r="AK460" s="254">
        <v>706</v>
      </c>
      <c r="AL460" s="254">
        <v>706</v>
      </c>
    </row>
    <row r="461" ht="14.25" customHeight="1" spans="1:38" x14ac:dyDescent="0.25">
      <c r="A461" s="247">
        <v>11</v>
      </c>
      <c r="B461" s="248">
        <v>7</v>
      </c>
      <c r="C461" s="254">
        <v>794</v>
      </c>
      <c r="D461" s="254">
        <v>794</v>
      </c>
      <c r="E461" s="254">
        <v>794</v>
      </c>
      <c r="F461" s="254">
        <v>793</v>
      </c>
      <c r="G461" s="254">
        <v>791</v>
      </c>
      <c r="H461" s="254">
        <v>790</v>
      </c>
      <c r="I461" s="254">
        <v>788</v>
      </c>
      <c r="J461" s="254">
        <v>786</v>
      </c>
      <c r="K461" s="254">
        <v>783</v>
      </c>
      <c r="L461" s="254">
        <v>781</v>
      </c>
      <c r="M461" s="254">
        <v>778</v>
      </c>
      <c r="N461" s="254">
        <v>774</v>
      </c>
      <c r="O461" s="254">
        <v>771</v>
      </c>
      <c r="P461" s="254">
        <v>767</v>
      </c>
      <c r="Q461" s="254">
        <v>763</v>
      </c>
      <c r="R461" s="254">
        <v>759</v>
      </c>
      <c r="S461" s="254">
        <v>755</v>
      </c>
      <c r="T461" s="254">
        <v>751</v>
      </c>
      <c r="U461" s="254">
        <v>747</v>
      </c>
      <c r="V461" s="254">
        <v>743</v>
      </c>
      <c r="W461" s="254">
        <v>739</v>
      </c>
      <c r="X461" s="254">
        <v>735</v>
      </c>
      <c r="Y461" s="254">
        <v>731</v>
      </c>
      <c r="Z461" s="254">
        <v>727</v>
      </c>
      <c r="AA461" s="254">
        <v>723</v>
      </c>
      <c r="AB461" s="254">
        <v>719</v>
      </c>
      <c r="AC461" s="254">
        <v>716</v>
      </c>
      <c r="AD461" s="254">
        <v>713</v>
      </c>
      <c r="AE461" s="254">
        <v>710</v>
      </c>
      <c r="AF461" s="254">
        <v>707</v>
      </c>
      <c r="AG461" s="254">
        <v>705</v>
      </c>
      <c r="AH461" s="254">
        <v>703</v>
      </c>
      <c r="AI461" s="254">
        <v>701</v>
      </c>
      <c r="AJ461" s="254">
        <v>700</v>
      </c>
      <c r="AK461" s="254">
        <v>699</v>
      </c>
      <c r="AL461" s="254">
        <v>698</v>
      </c>
    </row>
    <row r="462" ht="14.25" customHeight="1" spans="1:38" x14ac:dyDescent="0.25">
      <c r="A462" s="247">
        <v>11</v>
      </c>
      <c r="B462" s="248">
        <v>8</v>
      </c>
      <c r="C462" s="254">
        <v>800</v>
      </c>
      <c r="D462" s="254">
        <v>800</v>
      </c>
      <c r="E462" s="254">
        <v>799</v>
      </c>
      <c r="F462" s="254">
        <v>798</v>
      </c>
      <c r="G462" s="254">
        <v>797</v>
      </c>
      <c r="H462" s="254">
        <v>795</v>
      </c>
      <c r="I462" s="254">
        <v>793</v>
      </c>
      <c r="J462" s="254">
        <v>791</v>
      </c>
      <c r="K462" s="254">
        <v>788</v>
      </c>
      <c r="L462" s="254">
        <v>785</v>
      </c>
      <c r="M462" s="254">
        <v>781</v>
      </c>
      <c r="N462" s="254">
        <v>778</v>
      </c>
      <c r="O462" s="254">
        <v>774</v>
      </c>
      <c r="P462" s="254">
        <v>769</v>
      </c>
      <c r="Q462" s="254">
        <v>765</v>
      </c>
      <c r="R462" s="254">
        <v>761</v>
      </c>
      <c r="S462" s="254">
        <v>756</v>
      </c>
      <c r="T462" s="254">
        <v>751</v>
      </c>
      <c r="U462" s="254">
        <v>747</v>
      </c>
      <c r="V462" s="254">
        <v>742</v>
      </c>
      <c r="W462" s="254">
        <v>737</v>
      </c>
      <c r="X462" s="254">
        <v>732</v>
      </c>
      <c r="Y462" s="254">
        <v>728</v>
      </c>
      <c r="Z462" s="254">
        <v>723</v>
      </c>
      <c r="AA462" s="254">
        <v>719</v>
      </c>
      <c r="AB462" s="254">
        <v>715</v>
      </c>
      <c r="AC462" s="254">
        <v>711</v>
      </c>
      <c r="AD462" s="254">
        <v>707</v>
      </c>
      <c r="AE462" s="254">
        <v>704</v>
      </c>
      <c r="AF462" s="254">
        <v>701</v>
      </c>
      <c r="AG462" s="254">
        <v>698</v>
      </c>
      <c r="AH462" s="254">
        <v>696</v>
      </c>
      <c r="AI462" s="254">
        <v>694</v>
      </c>
      <c r="AJ462" s="254">
        <v>693</v>
      </c>
      <c r="AK462" s="254">
        <v>691</v>
      </c>
      <c r="AL462" s="254">
        <v>691</v>
      </c>
    </row>
    <row r="463" ht="14.25" customHeight="1" spans="1:38" x14ac:dyDescent="0.25">
      <c r="A463" s="247">
        <v>11</v>
      </c>
      <c r="B463" s="248">
        <v>9</v>
      </c>
      <c r="C463" s="254">
        <v>806</v>
      </c>
      <c r="D463" s="254">
        <v>806</v>
      </c>
      <c r="E463" s="254">
        <v>805</v>
      </c>
      <c r="F463" s="254">
        <v>804</v>
      </c>
      <c r="G463" s="254">
        <v>802</v>
      </c>
      <c r="H463" s="254">
        <v>800</v>
      </c>
      <c r="I463" s="254">
        <v>798</v>
      </c>
      <c r="J463" s="254">
        <v>795</v>
      </c>
      <c r="K463" s="254">
        <v>792</v>
      </c>
      <c r="L463" s="254">
        <v>789</v>
      </c>
      <c r="M463" s="254">
        <v>785</v>
      </c>
      <c r="N463" s="254">
        <v>781</v>
      </c>
      <c r="O463" s="254">
        <v>776</v>
      </c>
      <c r="P463" s="254">
        <v>772</v>
      </c>
      <c r="Q463" s="254">
        <v>767</v>
      </c>
      <c r="R463" s="254">
        <v>762</v>
      </c>
      <c r="S463" s="254">
        <v>756</v>
      </c>
      <c r="T463" s="254">
        <v>751</v>
      </c>
      <c r="U463" s="254">
        <v>746</v>
      </c>
      <c r="V463" s="254">
        <v>741</v>
      </c>
      <c r="W463" s="254">
        <v>735</v>
      </c>
      <c r="X463" s="254">
        <v>730</v>
      </c>
      <c r="Y463" s="254">
        <v>725</v>
      </c>
      <c r="Z463" s="254">
        <v>720</v>
      </c>
      <c r="AA463" s="254">
        <v>715</v>
      </c>
      <c r="AB463" s="254">
        <v>710</v>
      </c>
      <c r="AC463" s="254">
        <v>706</v>
      </c>
      <c r="AD463" s="254">
        <v>702</v>
      </c>
      <c r="AE463" s="254">
        <v>698</v>
      </c>
      <c r="AF463" s="254">
        <v>695</v>
      </c>
      <c r="AG463" s="254">
        <v>692</v>
      </c>
      <c r="AH463" s="254">
        <v>689</v>
      </c>
      <c r="AI463" s="254">
        <v>687</v>
      </c>
      <c r="AJ463" s="254">
        <v>685</v>
      </c>
      <c r="AK463" s="254">
        <v>684</v>
      </c>
      <c r="AL463" s="254">
        <v>683</v>
      </c>
    </row>
    <row r="464" ht="14.25" customHeight="1" spans="1:38" x14ac:dyDescent="0.25">
      <c r="A464" s="247">
        <v>11</v>
      </c>
      <c r="B464" s="248">
        <v>10</v>
      </c>
      <c r="C464" s="254">
        <v>811</v>
      </c>
      <c r="D464" s="254">
        <v>811</v>
      </c>
      <c r="E464" s="254">
        <v>810</v>
      </c>
      <c r="F464" s="254">
        <v>809</v>
      </c>
      <c r="G464" s="254">
        <v>807</v>
      </c>
      <c r="H464" s="254">
        <v>805</v>
      </c>
      <c r="I464" s="254">
        <v>803</v>
      </c>
      <c r="J464" s="254">
        <v>800</v>
      </c>
      <c r="K464" s="254">
        <v>796</v>
      </c>
      <c r="L464" s="254">
        <v>792</v>
      </c>
      <c r="M464" s="254">
        <v>788</v>
      </c>
      <c r="N464" s="254">
        <v>784</v>
      </c>
      <c r="O464" s="254">
        <v>779</v>
      </c>
      <c r="P464" s="254">
        <v>774</v>
      </c>
      <c r="Q464" s="254">
        <v>768</v>
      </c>
      <c r="R464" s="254">
        <v>763</v>
      </c>
      <c r="S464" s="254">
        <v>757</v>
      </c>
      <c r="T464" s="254">
        <v>751</v>
      </c>
      <c r="U464" s="254">
        <v>745</v>
      </c>
      <c r="V464" s="254">
        <v>739</v>
      </c>
      <c r="W464" s="254">
        <v>733</v>
      </c>
      <c r="X464" s="254">
        <v>728</v>
      </c>
      <c r="Y464" s="254">
        <v>722</v>
      </c>
      <c r="Z464" s="254">
        <v>716</v>
      </c>
      <c r="AA464" s="254">
        <v>711</v>
      </c>
      <c r="AB464" s="254">
        <v>706</v>
      </c>
      <c r="AC464" s="254">
        <v>701</v>
      </c>
      <c r="AD464" s="254">
        <v>696</v>
      </c>
      <c r="AE464" s="254">
        <v>692</v>
      </c>
      <c r="AF464" s="254">
        <v>688</v>
      </c>
      <c r="AG464" s="254">
        <v>685</v>
      </c>
      <c r="AH464" s="254">
        <v>682</v>
      </c>
      <c r="AI464" s="254">
        <v>680</v>
      </c>
      <c r="AJ464" s="254">
        <v>678</v>
      </c>
      <c r="AK464" s="254">
        <v>677</v>
      </c>
      <c r="AL464" s="254">
        <v>676</v>
      </c>
    </row>
    <row r="465" ht="14.25" customHeight="1" spans="1:38" x14ac:dyDescent="0.25">
      <c r="A465" s="247">
        <v>11</v>
      </c>
      <c r="B465" s="248">
        <v>11</v>
      </c>
      <c r="C465" s="254">
        <v>817</v>
      </c>
      <c r="D465" s="254">
        <v>816</v>
      </c>
      <c r="E465" s="254">
        <v>816</v>
      </c>
      <c r="F465" s="254">
        <v>814</v>
      </c>
      <c r="G465" s="254">
        <v>812</v>
      </c>
      <c r="H465" s="254">
        <v>810</v>
      </c>
      <c r="I465" s="254">
        <v>807</v>
      </c>
      <c r="J465" s="254">
        <v>804</v>
      </c>
      <c r="K465" s="254">
        <v>800</v>
      </c>
      <c r="L465" s="254">
        <v>796</v>
      </c>
      <c r="M465" s="254">
        <v>791</v>
      </c>
      <c r="N465" s="254">
        <v>786</v>
      </c>
      <c r="O465" s="254">
        <v>781</v>
      </c>
      <c r="P465" s="254">
        <v>776</v>
      </c>
      <c r="Q465" s="254">
        <v>770</v>
      </c>
      <c r="R465" s="254">
        <v>764</v>
      </c>
      <c r="S465" s="254">
        <v>757</v>
      </c>
      <c r="T465" s="254">
        <v>751</v>
      </c>
      <c r="U465" s="254">
        <v>744</v>
      </c>
      <c r="V465" s="254">
        <v>738</v>
      </c>
      <c r="W465" s="254">
        <v>731</v>
      </c>
      <c r="X465" s="254">
        <v>725</v>
      </c>
      <c r="Y465" s="254">
        <v>719</v>
      </c>
      <c r="Z465" s="254">
        <v>713</v>
      </c>
      <c r="AA465" s="254">
        <v>707</v>
      </c>
      <c r="AB465" s="254">
        <v>701</v>
      </c>
      <c r="AC465" s="254">
        <v>696</v>
      </c>
      <c r="AD465" s="254">
        <v>691</v>
      </c>
      <c r="AE465" s="254">
        <v>686</v>
      </c>
      <c r="AF465" s="254">
        <v>682</v>
      </c>
      <c r="AG465" s="254">
        <v>678</v>
      </c>
      <c r="AH465" s="254">
        <v>675</v>
      </c>
      <c r="AI465" s="254">
        <v>673</v>
      </c>
      <c r="AJ465" s="254">
        <v>671</v>
      </c>
      <c r="AK465" s="254">
        <v>669</v>
      </c>
      <c r="AL465" s="254">
        <v>668</v>
      </c>
    </row>
    <row r="466" ht="14.25" customHeight="1" spans="1:38" x14ac:dyDescent="0.25">
      <c r="A466" s="247">
        <v>11</v>
      </c>
      <c r="B466" s="248">
        <v>12</v>
      </c>
      <c r="C466" s="254">
        <v>822</v>
      </c>
      <c r="D466" s="254">
        <v>822</v>
      </c>
      <c r="E466" s="254">
        <v>821</v>
      </c>
      <c r="F466" s="254">
        <v>819</v>
      </c>
      <c r="G466" s="254">
        <v>817</v>
      </c>
      <c r="H466" s="254">
        <v>815</v>
      </c>
      <c r="I466" s="254">
        <v>812</v>
      </c>
      <c r="J466" s="254">
        <v>808</v>
      </c>
      <c r="K466" s="254">
        <v>804</v>
      </c>
      <c r="L466" s="254">
        <v>800</v>
      </c>
      <c r="M466" s="254">
        <v>795</v>
      </c>
      <c r="N466" s="254">
        <v>789</v>
      </c>
      <c r="O466" s="254">
        <v>783</v>
      </c>
      <c r="P466" s="254">
        <v>777</v>
      </c>
      <c r="Q466" s="254">
        <v>771</v>
      </c>
      <c r="R466" s="254">
        <v>764</v>
      </c>
      <c r="S466" s="254">
        <v>758</v>
      </c>
      <c r="T466" s="254">
        <v>751</v>
      </c>
      <c r="U466" s="254">
        <v>744</v>
      </c>
      <c r="V466" s="254">
        <v>737</v>
      </c>
      <c r="W466" s="254">
        <v>730</v>
      </c>
      <c r="X466" s="254">
        <v>723</v>
      </c>
      <c r="Y466" s="254">
        <v>716</v>
      </c>
      <c r="Z466" s="254">
        <v>709</v>
      </c>
      <c r="AA466" s="254">
        <v>703</v>
      </c>
      <c r="AB466" s="254">
        <v>696</v>
      </c>
      <c r="AC466" s="254">
        <v>691</v>
      </c>
      <c r="AD466" s="254">
        <v>685</v>
      </c>
      <c r="AE466" s="254">
        <v>680</v>
      </c>
      <c r="AF466" s="254">
        <v>676</v>
      </c>
      <c r="AG466" s="254">
        <v>672</v>
      </c>
      <c r="AH466" s="254">
        <v>668</v>
      </c>
      <c r="AI466" s="254">
        <v>666</v>
      </c>
      <c r="AJ466" s="254">
        <v>663</v>
      </c>
      <c r="AK466" s="254">
        <v>662</v>
      </c>
      <c r="AL466" s="254">
        <v>661</v>
      </c>
    </row>
    <row r="467" ht="14.25" customHeight="1" spans="1:38" x14ac:dyDescent="0.25">
      <c r="A467" s="247">
        <v>11</v>
      </c>
      <c r="B467" s="248">
        <v>13</v>
      </c>
      <c r="C467" s="254">
        <v>827</v>
      </c>
      <c r="D467" s="254">
        <v>827</v>
      </c>
      <c r="E467" s="254">
        <v>826</v>
      </c>
      <c r="F467" s="254">
        <v>824</v>
      </c>
      <c r="G467" s="254">
        <v>822</v>
      </c>
      <c r="H467" s="254">
        <v>819</v>
      </c>
      <c r="I467" s="254">
        <v>816</v>
      </c>
      <c r="J467" s="254">
        <v>812</v>
      </c>
      <c r="K467" s="254">
        <v>808</v>
      </c>
      <c r="L467" s="254">
        <v>803</v>
      </c>
      <c r="M467" s="254">
        <v>798</v>
      </c>
      <c r="N467" s="254">
        <v>792</v>
      </c>
      <c r="O467" s="254">
        <v>786</v>
      </c>
      <c r="P467" s="254">
        <v>779</v>
      </c>
      <c r="Q467" s="254">
        <v>772</v>
      </c>
      <c r="R467" s="254">
        <v>765</v>
      </c>
      <c r="S467" s="254">
        <v>758</v>
      </c>
      <c r="T467" s="254">
        <v>750</v>
      </c>
      <c r="U467" s="254">
        <v>743</v>
      </c>
      <c r="V467" s="254">
        <v>735</v>
      </c>
      <c r="W467" s="254">
        <v>728</v>
      </c>
      <c r="X467" s="254">
        <v>720</v>
      </c>
      <c r="Y467" s="254">
        <v>713</v>
      </c>
      <c r="Z467" s="254">
        <v>705</v>
      </c>
      <c r="AA467" s="254">
        <v>698</v>
      </c>
      <c r="AB467" s="254">
        <v>692</v>
      </c>
      <c r="AC467" s="254">
        <v>685</v>
      </c>
      <c r="AD467" s="254">
        <v>680</v>
      </c>
      <c r="AE467" s="254">
        <v>674</v>
      </c>
      <c r="AF467" s="254">
        <v>669</v>
      </c>
      <c r="AG467" s="254">
        <v>665</v>
      </c>
      <c r="AH467" s="254">
        <v>661</v>
      </c>
      <c r="AI467" s="254">
        <v>659</v>
      </c>
      <c r="AJ467" s="254">
        <v>656</v>
      </c>
      <c r="AK467" s="254">
        <v>655</v>
      </c>
      <c r="AL467" s="254">
        <v>654</v>
      </c>
    </row>
    <row r="468" ht="14.25" customHeight="1" spans="1:38" x14ac:dyDescent="0.25">
      <c r="A468" s="247">
        <v>11</v>
      </c>
      <c r="B468" s="248">
        <v>14</v>
      </c>
      <c r="C468" s="254">
        <v>832</v>
      </c>
      <c r="D468" s="254">
        <v>831</v>
      </c>
      <c r="E468" s="254">
        <v>830</v>
      </c>
      <c r="F468" s="254">
        <v>829</v>
      </c>
      <c r="G468" s="254">
        <v>827</v>
      </c>
      <c r="H468" s="254">
        <v>824</v>
      </c>
      <c r="I468" s="254">
        <v>820</v>
      </c>
      <c r="J468" s="254">
        <v>816</v>
      </c>
      <c r="K468" s="254">
        <v>811</v>
      </c>
      <c r="L468" s="254">
        <v>806</v>
      </c>
      <c r="M468" s="254">
        <v>800</v>
      </c>
      <c r="N468" s="254">
        <v>794</v>
      </c>
      <c r="O468" s="254">
        <v>788</v>
      </c>
      <c r="P468" s="254">
        <v>781</v>
      </c>
      <c r="Q468" s="254">
        <v>773</v>
      </c>
      <c r="R468" s="254">
        <v>766</v>
      </c>
      <c r="S468" s="254">
        <v>758</v>
      </c>
      <c r="T468" s="254">
        <v>750</v>
      </c>
      <c r="U468" s="254">
        <v>742</v>
      </c>
      <c r="V468" s="254">
        <v>734</v>
      </c>
      <c r="W468" s="254">
        <v>726</v>
      </c>
      <c r="X468" s="254">
        <v>718</v>
      </c>
      <c r="Y468" s="254">
        <v>710</v>
      </c>
      <c r="Z468" s="254">
        <v>702</v>
      </c>
      <c r="AA468" s="254">
        <v>694</v>
      </c>
      <c r="AB468" s="254">
        <v>687</v>
      </c>
      <c r="AC468" s="254">
        <v>680</v>
      </c>
      <c r="AD468" s="254">
        <v>674</v>
      </c>
      <c r="AE468" s="254">
        <v>668</v>
      </c>
      <c r="AF468" s="254">
        <v>663</v>
      </c>
      <c r="AG468" s="254">
        <v>659</v>
      </c>
      <c r="AH468" s="254">
        <v>655</v>
      </c>
      <c r="AI468" s="254">
        <v>652</v>
      </c>
      <c r="AJ468" s="254">
        <v>649</v>
      </c>
      <c r="AK468" s="254">
        <v>648</v>
      </c>
      <c r="AL468" s="254">
        <v>647</v>
      </c>
    </row>
    <row r="469" ht="14.25" customHeight="1" spans="1:38" x14ac:dyDescent="0.25">
      <c r="A469" s="247">
        <v>11</v>
      </c>
      <c r="B469" s="248">
        <v>15</v>
      </c>
      <c r="C469" s="254">
        <v>837</v>
      </c>
      <c r="D469" s="254">
        <v>836</v>
      </c>
      <c r="E469" s="254">
        <v>835</v>
      </c>
      <c r="F469" s="254">
        <v>833</v>
      </c>
      <c r="G469" s="254">
        <v>831</v>
      </c>
      <c r="H469" s="254">
        <v>828</v>
      </c>
      <c r="I469" s="254">
        <v>824</v>
      </c>
      <c r="J469" s="254">
        <v>820</v>
      </c>
      <c r="K469" s="254">
        <v>815</v>
      </c>
      <c r="L469" s="254">
        <v>809</v>
      </c>
      <c r="M469" s="254">
        <v>803</v>
      </c>
      <c r="N469" s="254">
        <v>797</v>
      </c>
      <c r="O469" s="254">
        <v>790</v>
      </c>
      <c r="P469" s="254">
        <v>782</v>
      </c>
      <c r="Q469" s="254">
        <v>775</v>
      </c>
      <c r="R469" s="254">
        <v>766</v>
      </c>
      <c r="S469" s="254">
        <v>758</v>
      </c>
      <c r="T469" s="254">
        <v>750</v>
      </c>
      <c r="U469" s="254">
        <v>741</v>
      </c>
      <c r="V469" s="254">
        <v>732</v>
      </c>
      <c r="W469" s="254">
        <v>724</v>
      </c>
      <c r="X469" s="254">
        <v>715</v>
      </c>
      <c r="Y469" s="254">
        <v>707</v>
      </c>
      <c r="Z469" s="254">
        <v>698</v>
      </c>
      <c r="AA469" s="254">
        <v>690</v>
      </c>
      <c r="AB469" s="254">
        <v>683</v>
      </c>
      <c r="AC469" s="254">
        <v>675</v>
      </c>
      <c r="AD469" s="254">
        <v>669</v>
      </c>
      <c r="AE469" s="254">
        <v>662</v>
      </c>
      <c r="AF469" s="254">
        <v>657</v>
      </c>
      <c r="AG469" s="254">
        <v>652</v>
      </c>
      <c r="AH469" s="254">
        <v>648</v>
      </c>
      <c r="AI469" s="254">
        <v>645</v>
      </c>
      <c r="AJ469" s="254">
        <v>642</v>
      </c>
      <c r="AK469" s="254">
        <v>640</v>
      </c>
      <c r="AL469" s="254">
        <v>639</v>
      </c>
    </row>
    <row r="470" ht="14.25" customHeight="1" spans="1:38" x14ac:dyDescent="0.25">
      <c r="A470" s="247">
        <v>11</v>
      </c>
      <c r="B470" s="248">
        <v>16</v>
      </c>
      <c r="C470" s="254">
        <v>841</v>
      </c>
      <c r="D470" s="254">
        <v>841</v>
      </c>
      <c r="E470" s="254">
        <v>840</v>
      </c>
      <c r="F470" s="254">
        <v>838</v>
      </c>
      <c r="G470" s="254">
        <v>835</v>
      </c>
      <c r="H470" s="254">
        <v>832</v>
      </c>
      <c r="I470" s="254">
        <v>828</v>
      </c>
      <c r="J470" s="254">
        <v>823</v>
      </c>
      <c r="K470" s="254">
        <v>818</v>
      </c>
      <c r="L470" s="254">
        <v>812</v>
      </c>
      <c r="M470" s="254">
        <v>806</v>
      </c>
      <c r="N470" s="254">
        <v>799</v>
      </c>
      <c r="O470" s="254">
        <v>792</v>
      </c>
      <c r="P470" s="254">
        <v>784</v>
      </c>
      <c r="Q470" s="254">
        <v>776</v>
      </c>
      <c r="R470" s="254">
        <v>767</v>
      </c>
      <c r="S470" s="254">
        <v>758</v>
      </c>
      <c r="T470" s="254">
        <v>749</v>
      </c>
      <c r="U470" s="254">
        <v>740</v>
      </c>
      <c r="V470" s="254">
        <v>731</v>
      </c>
      <c r="W470" s="254">
        <v>722</v>
      </c>
      <c r="X470" s="254">
        <v>713</v>
      </c>
      <c r="Y470" s="254">
        <v>703</v>
      </c>
      <c r="Z470" s="254">
        <v>695</v>
      </c>
      <c r="AA470" s="254">
        <v>686</v>
      </c>
      <c r="AB470" s="254">
        <v>678</v>
      </c>
      <c r="AC470" s="254">
        <v>670</v>
      </c>
      <c r="AD470" s="254">
        <v>663</v>
      </c>
      <c r="AE470" s="254">
        <v>657</v>
      </c>
      <c r="AF470" s="254">
        <v>651</v>
      </c>
      <c r="AG470" s="254">
        <v>646</v>
      </c>
      <c r="AH470" s="254">
        <v>642</v>
      </c>
      <c r="AI470" s="254">
        <v>638</v>
      </c>
      <c r="AJ470" s="254">
        <v>635</v>
      </c>
      <c r="AK470" s="254">
        <v>633</v>
      </c>
      <c r="AL470" s="254">
        <v>632</v>
      </c>
    </row>
    <row r="471" ht="14.25" customHeight="1" spans="1:38" x14ac:dyDescent="0.25">
      <c r="A471" s="247">
        <v>11</v>
      </c>
      <c r="B471" s="248">
        <v>17</v>
      </c>
      <c r="C471" s="254">
        <v>845</v>
      </c>
      <c r="D471" s="254">
        <v>845</v>
      </c>
      <c r="E471" s="254">
        <v>844</v>
      </c>
      <c r="F471" s="254">
        <v>842</v>
      </c>
      <c r="G471" s="254">
        <v>839</v>
      </c>
      <c r="H471" s="254">
        <v>836</v>
      </c>
      <c r="I471" s="254">
        <v>832</v>
      </c>
      <c r="J471" s="254">
        <v>827</v>
      </c>
      <c r="K471" s="254">
        <v>821</v>
      </c>
      <c r="L471" s="254">
        <v>815</v>
      </c>
      <c r="M471" s="254">
        <v>808</v>
      </c>
      <c r="N471" s="254">
        <v>801</v>
      </c>
      <c r="O471" s="254">
        <v>793</v>
      </c>
      <c r="P471" s="254">
        <v>785</v>
      </c>
      <c r="Q471" s="254">
        <v>776</v>
      </c>
      <c r="R471" s="254">
        <v>768</v>
      </c>
      <c r="S471" s="254">
        <v>758</v>
      </c>
      <c r="T471" s="254">
        <v>749</v>
      </c>
      <c r="U471" s="254">
        <v>739</v>
      </c>
      <c r="V471" s="254">
        <v>730</v>
      </c>
      <c r="W471" s="254">
        <v>720</v>
      </c>
      <c r="X471" s="254">
        <v>710</v>
      </c>
      <c r="Y471" s="254">
        <v>701</v>
      </c>
      <c r="Z471" s="254">
        <v>691</v>
      </c>
      <c r="AA471" s="254">
        <v>682</v>
      </c>
      <c r="AB471" s="254">
        <v>673</v>
      </c>
      <c r="AC471" s="254">
        <v>665</v>
      </c>
      <c r="AD471" s="254">
        <v>658</v>
      </c>
      <c r="AE471" s="254">
        <v>651</v>
      </c>
      <c r="AF471" s="254">
        <v>644</v>
      </c>
      <c r="AG471" s="254">
        <v>639</v>
      </c>
      <c r="AH471" s="254">
        <v>635</v>
      </c>
      <c r="AI471" s="254">
        <v>631</v>
      </c>
      <c r="AJ471" s="254">
        <v>629</v>
      </c>
      <c r="AK471" s="254">
        <v>627</v>
      </c>
      <c r="AL471" s="254">
        <v>625</v>
      </c>
    </row>
    <row r="472" ht="14.25" customHeight="1" spans="1:38" x14ac:dyDescent="0.25">
      <c r="A472" s="247">
        <v>11</v>
      </c>
      <c r="B472" s="248">
        <v>18</v>
      </c>
      <c r="C472" s="254">
        <v>849</v>
      </c>
      <c r="D472" s="254">
        <v>849</v>
      </c>
      <c r="E472" s="254">
        <v>848</v>
      </c>
      <c r="F472" s="254">
        <v>846</v>
      </c>
      <c r="G472" s="254">
        <v>843</v>
      </c>
      <c r="H472" s="254">
        <v>840</v>
      </c>
      <c r="I472" s="254">
        <v>835</v>
      </c>
      <c r="J472" s="254">
        <v>830</v>
      </c>
      <c r="K472" s="254">
        <v>824</v>
      </c>
      <c r="L472" s="254">
        <v>818</v>
      </c>
      <c r="M472" s="254">
        <v>811</v>
      </c>
      <c r="N472" s="254">
        <v>803</v>
      </c>
      <c r="O472" s="254">
        <v>795</v>
      </c>
      <c r="P472" s="254">
        <v>786</v>
      </c>
      <c r="Q472" s="254">
        <v>777</v>
      </c>
      <c r="R472" s="254">
        <v>768</v>
      </c>
      <c r="S472" s="254">
        <v>758</v>
      </c>
      <c r="T472" s="254">
        <v>748</v>
      </c>
      <c r="U472" s="254">
        <v>738</v>
      </c>
      <c r="V472" s="254">
        <v>728</v>
      </c>
      <c r="W472" s="254">
        <v>718</v>
      </c>
      <c r="X472" s="254">
        <v>707</v>
      </c>
      <c r="Y472" s="254">
        <v>697</v>
      </c>
      <c r="Z472" s="254">
        <v>687</v>
      </c>
      <c r="AA472" s="254">
        <v>678</v>
      </c>
      <c r="AB472" s="254">
        <v>669</v>
      </c>
      <c r="AC472" s="254">
        <v>660</v>
      </c>
      <c r="AD472" s="254">
        <v>652</v>
      </c>
      <c r="AE472" s="254">
        <v>645</v>
      </c>
      <c r="AF472" s="254">
        <v>638</v>
      </c>
      <c r="AG472" s="254">
        <v>633</v>
      </c>
      <c r="AH472" s="254">
        <v>628</v>
      </c>
      <c r="AI472" s="254">
        <v>625</v>
      </c>
      <c r="AJ472" s="254">
        <v>621</v>
      </c>
      <c r="AK472" s="254">
        <v>619</v>
      </c>
      <c r="AL472" s="254">
        <v>618</v>
      </c>
    </row>
    <row r="473" ht="14.25" customHeight="1" spans="1:38" x14ac:dyDescent="0.25">
      <c r="A473" s="247">
        <v>11</v>
      </c>
      <c r="B473" s="248">
        <v>19</v>
      </c>
      <c r="C473" s="254">
        <v>853</v>
      </c>
      <c r="D473" s="254">
        <v>853</v>
      </c>
      <c r="E473" s="254">
        <v>852</v>
      </c>
      <c r="F473" s="254">
        <v>850</v>
      </c>
      <c r="G473" s="254">
        <v>847</v>
      </c>
      <c r="H473" s="254">
        <v>843</v>
      </c>
      <c r="I473" s="254">
        <v>838</v>
      </c>
      <c r="J473" s="254">
        <v>833</v>
      </c>
      <c r="K473" s="254">
        <v>827</v>
      </c>
      <c r="L473" s="254">
        <v>820</v>
      </c>
      <c r="M473" s="254">
        <v>813</v>
      </c>
      <c r="N473" s="254">
        <v>805</v>
      </c>
      <c r="O473" s="254">
        <v>796</v>
      </c>
      <c r="P473" s="254">
        <v>787</v>
      </c>
      <c r="Q473" s="254">
        <v>778</v>
      </c>
      <c r="R473" s="254">
        <v>768</v>
      </c>
      <c r="S473" s="254">
        <v>758</v>
      </c>
      <c r="T473" s="254">
        <v>748</v>
      </c>
      <c r="U473" s="254">
        <v>737</v>
      </c>
      <c r="V473" s="254">
        <v>726</v>
      </c>
      <c r="W473" s="254">
        <v>716</v>
      </c>
      <c r="X473" s="254">
        <v>705</v>
      </c>
      <c r="Y473" s="254">
        <v>694</v>
      </c>
      <c r="Z473" s="254">
        <v>684</v>
      </c>
      <c r="AA473" s="254">
        <v>674</v>
      </c>
      <c r="AB473" s="254">
        <v>664</v>
      </c>
      <c r="AC473" s="254">
        <v>655</v>
      </c>
      <c r="AD473" s="254">
        <v>647</v>
      </c>
      <c r="AE473" s="254">
        <v>639</v>
      </c>
      <c r="AF473" s="254">
        <v>632</v>
      </c>
      <c r="AG473" s="254">
        <v>627</v>
      </c>
      <c r="AH473" s="254">
        <v>622</v>
      </c>
      <c r="AI473" s="254">
        <v>618</v>
      </c>
      <c r="AJ473" s="254">
        <v>615</v>
      </c>
      <c r="AK473" s="254">
        <v>613</v>
      </c>
      <c r="AL473" s="254">
        <v>611</v>
      </c>
    </row>
    <row r="474" ht="14.25" customHeight="1" spans="1:38" x14ac:dyDescent="0.25">
      <c r="A474" s="247">
        <v>11</v>
      </c>
      <c r="B474" s="248">
        <v>20</v>
      </c>
      <c r="C474" s="254">
        <v>857</v>
      </c>
      <c r="D474" s="254">
        <v>857</v>
      </c>
      <c r="E474" s="254">
        <v>856</v>
      </c>
      <c r="F474" s="254">
        <v>853</v>
      </c>
      <c r="G474" s="254">
        <v>850</v>
      </c>
      <c r="H474" s="254">
        <v>846</v>
      </c>
      <c r="I474" s="254">
        <v>842</v>
      </c>
      <c r="J474" s="254">
        <v>836</v>
      </c>
      <c r="K474" s="254">
        <v>830</v>
      </c>
      <c r="L474" s="254">
        <v>823</v>
      </c>
      <c r="M474" s="254">
        <v>815</v>
      </c>
      <c r="N474" s="254">
        <v>807</v>
      </c>
      <c r="O474" s="254">
        <v>798</v>
      </c>
      <c r="P474" s="254">
        <v>789</v>
      </c>
      <c r="Q474" s="254">
        <v>779</v>
      </c>
      <c r="R474" s="254">
        <v>768</v>
      </c>
      <c r="S474" s="254">
        <v>758</v>
      </c>
      <c r="T474" s="254">
        <v>747</v>
      </c>
      <c r="U474" s="254">
        <v>736</v>
      </c>
      <c r="V474" s="254">
        <v>725</v>
      </c>
      <c r="W474" s="254">
        <v>713</v>
      </c>
      <c r="X474" s="254">
        <v>702</v>
      </c>
      <c r="Y474" s="254">
        <v>691</v>
      </c>
      <c r="Z474" s="254">
        <v>680</v>
      </c>
      <c r="AA474" s="254">
        <v>670</v>
      </c>
      <c r="AB474" s="254">
        <v>660</v>
      </c>
      <c r="AC474" s="254">
        <v>650</v>
      </c>
      <c r="AD474" s="254">
        <v>641</v>
      </c>
      <c r="AE474" s="254">
        <v>633</v>
      </c>
      <c r="AF474" s="254">
        <v>626</v>
      </c>
      <c r="AG474" s="254">
        <v>620</v>
      </c>
      <c r="AH474" s="254">
        <v>615</v>
      </c>
      <c r="AI474" s="254">
        <v>611</v>
      </c>
      <c r="AJ474" s="254">
        <v>608</v>
      </c>
      <c r="AK474" s="254">
        <v>605</v>
      </c>
      <c r="AL474" s="254">
        <v>604</v>
      </c>
    </row>
    <row r="475" ht="14.25" customHeight="1" spans="1:38" x14ac:dyDescent="0.25">
      <c r="A475" s="247">
        <v>11</v>
      </c>
      <c r="B475" s="248">
        <v>21</v>
      </c>
      <c r="C475" s="254">
        <v>861</v>
      </c>
      <c r="D475" s="254">
        <v>860</v>
      </c>
      <c r="E475" s="254">
        <v>859</v>
      </c>
      <c r="F475" s="254">
        <v>857</v>
      </c>
      <c r="G475" s="254">
        <v>854</v>
      </c>
      <c r="H475" s="254">
        <v>850</v>
      </c>
      <c r="I475" s="254">
        <v>845</v>
      </c>
      <c r="J475" s="254">
        <v>839</v>
      </c>
      <c r="K475" s="254">
        <v>832</v>
      </c>
      <c r="L475" s="254">
        <v>825</v>
      </c>
      <c r="M475" s="254">
        <v>817</v>
      </c>
      <c r="N475" s="254">
        <v>808</v>
      </c>
      <c r="O475" s="254">
        <v>799</v>
      </c>
      <c r="P475" s="254">
        <v>789</v>
      </c>
      <c r="Q475" s="254">
        <v>779</v>
      </c>
      <c r="R475" s="254">
        <v>769</v>
      </c>
      <c r="S475" s="254">
        <v>757</v>
      </c>
      <c r="T475" s="254">
        <v>746</v>
      </c>
      <c r="U475" s="254">
        <v>735</v>
      </c>
      <c r="V475" s="254">
        <v>723</v>
      </c>
      <c r="W475" s="254">
        <v>711</v>
      </c>
      <c r="X475" s="254">
        <v>700</v>
      </c>
      <c r="Y475" s="254">
        <v>688</v>
      </c>
      <c r="Z475" s="254">
        <v>677</v>
      </c>
      <c r="AA475" s="254">
        <v>666</v>
      </c>
      <c r="AB475" s="254">
        <v>655</v>
      </c>
      <c r="AC475" s="254">
        <v>645</v>
      </c>
      <c r="AD475" s="254">
        <v>636</v>
      </c>
      <c r="AE475" s="254">
        <v>628</v>
      </c>
      <c r="AF475" s="254">
        <v>620</v>
      </c>
      <c r="AG475" s="254">
        <v>614</v>
      </c>
      <c r="AH475" s="254">
        <v>609</v>
      </c>
      <c r="AI475" s="254">
        <v>604</v>
      </c>
      <c r="AJ475" s="254">
        <v>601</v>
      </c>
      <c r="AK475" s="254">
        <v>598</v>
      </c>
      <c r="AL475" s="254">
        <v>596</v>
      </c>
    </row>
    <row r="476" ht="14.25" customHeight="1" spans="1:38" x14ac:dyDescent="0.25">
      <c r="A476" s="247">
        <v>11</v>
      </c>
      <c r="B476" s="248">
        <v>22</v>
      </c>
      <c r="C476" s="254">
        <v>864</v>
      </c>
      <c r="D476" s="254">
        <v>864</v>
      </c>
      <c r="E476" s="254">
        <v>862</v>
      </c>
      <c r="F476" s="254">
        <v>860</v>
      </c>
      <c r="G476" s="254">
        <v>857</v>
      </c>
      <c r="H476" s="254">
        <v>853</v>
      </c>
      <c r="I476" s="254">
        <v>848</v>
      </c>
      <c r="J476" s="254">
        <v>841</v>
      </c>
      <c r="K476" s="254">
        <v>835</v>
      </c>
      <c r="L476" s="254">
        <v>827</v>
      </c>
      <c r="M476" s="254">
        <v>819</v>
      </c>
      <c r="N476" s="254">
        <v>810</v>
      </c>
      <c r="O476" s="254">
        <v>800</v>
      </c>
      <c r="P476" s="254">
        <v>790</v>
      </c>
      <c r="Q476" s="254">
        <v>780</v>
      </c>
      <c r="R476" s="254">
        <v>768</v>
      </c>
      <c r="S476" s="254">
        <v>757</v>
      </c>
      <c r="T476" s="254">
        <v>745</v>
      </c>
      <c r="U476" s="254">
        <v>733</v>
      </c>
      <c r="V476" s="254">
        <v>721</v>
      </c>
      <c r="W476" s="254">
        <v>709</v>
      </c>
      <c r="X476" s="254">
        <v>697</v>
      </c>
      <c r="Y476" s="254">
        <v>685</v>
      </c>
      <c r="Z476" s="254">
        <v>673</v>
      </c>
      <c r="AA476" s="254">
        <v>662</v>
      </c>
      <c r="AB476" s="254">
        <v>651</v>
      </c>
      <c r="AC476" s="254">
        <v>640</v>
      </c>
      <c r="AD476" s="254">
        <v>631</v>
      </c>
      <c r="AE476" s="254">
        <v>622</v>
      </c>
      <c r="AF476" s="254">
        <v>614</v>
      </c>
      <c r="AG476" s="254">
        <v>608</v>
      </c>
      <c r="AH476" s="254">
        <v>602</v>
      </c>
      <c r="AI476" s="254">
        <v>597</v>
      </c>
      <c r="AJ476" s="254">
        <v>594</v>
      </c>
      <c r="AK476" s="254">
        <v>591</v>
      </c>
      <c r="AL476" s="254">
        <v>589</v>
      </c>
    </row>
    <row r="477" ht="14.25" customHeight="1" spans="1:38" x14ac:dyDescent="0.25">
      <c r="A477" s="247">
        <v>11</v>
      </c>
      <c r="B477" s="248">
        <v>23</v>
      </c>
      <c r="C477" s="254">
        <v>868</v>
      </c>
      <c r="D477" s="254">
        <v>867</v>
      </c>
      <c r="E477" s="254">
        <v>866</v>
      </c>
      <c r="F477" s="254">
        <v>863</v>
      </c>
      <c r="G477" s="254">
        <v>860</v>
      </c>
      <c r="H477" s="254">
        <v>855</v>
      </c>
      <c r="I477" s="254">
        <v>850</v>
      </c>
      <c r="J477" s="254">
        <v>844</v>
      </c>
      <c r="K477" s="254">
        <v>837</v>
      </c>
      <c r="L477" s="254">
        <v>829</v>
      </c>
      <c r="M477" s="254">
        <v>820</v>
      </c>
      <c r="N477" s="254">
        <v>811</v>
      </c>
      <c r="O477" s="254">
        <v>801</v>
      </c>
      <c r="P477" s="254">
        <v>791</v>
      </c>
      <c r="Q477" s="254">
        <v>780</v>
      </c>
      <c r="R477" s="254">
        <v>768</v>
      </c>
      <c r="S477" s="254">
        <v>757</v>
      </c>
      <c r="T477" s="254">
        <v>745</v>
      </c>
      <c r="U477" s="254">
        <v>732</v>
      </c>
      <c r="V477" s="254">
        <v>720</v>
      </c>
      <c r="W477" s="254">
        <v>707</v>
      </c>
      <c r="X477" s="254">
        <v>694</v>
      </c>
      <c r="Y477" s="254">
        <v>682</v>
      </c>
      <c r="Z477" s="254">
        <v>670</v>
      </c>
      <c r="AA477" s="254">
        <v>658</v>
      </c>
      <c r="AB477" s="254">
        <v>646</v>
      </c>
      <c r="AC477" s="254">
        <v>635</v>
      </c>
      <c r="AD477" s="254">
        <v>625</v>
      </c>
      <c r="AE477" s="254">
        <v>616</v>
      </c>
      <c r="AF477" s="254">
        <v>608</v>
      </c>
      <c r="AG477" s="254">
        <v>601</v>
      </c>
      <c r="AH477" s="254">
        <v>595</v>
      </c>
      <c r="AI477" s="254">
        <v>590</v>
      </c>
      <c r="AJ477" s="254">
        <v>586</v>
      </c>
      <c r="AK477" s="254">
        <v>584</v>
      </c>
      <c r="AL477" s="254">
        <v>582</v>
      </c>
    </row>
    <row r="478" ht="14.25" customHeight="1" spans="1:38" x14ac:dyDescent="0.25">
      <c r="A478" s="247">
        <v>11</v>
      </c>
      <c r="B478" s="248">
        <v>24</v>
      </c>
      <c r="C478" s="254">
        <v>871</v>
      </c>
      <c r="D478" s="254">
        <v>870</v>
      </c>
      <c r="E478" s="254">
        <v>869</v>
      </c>
      <c r="F478" s="254">
        <v>866</v>
      </c>
      <c r="G478" s="254">
        <v>863</v>
      </c>
      <c r="H478" s="254">
        <v>858</v>
      </c>
      <c r="I478" s="254">
        <v>853</v>
      </c>
      <c r="J478" s="254">
        <v>846</v>
      </c>
      <c r="K478" s="254">
        <v>839</v>
      </c>
      <c r="L478" s="254">
        <v>831</v>
      </c>
      <c r="M478" s="254">
        <v>822</v>
      </c>
      <c r="N478" s="254">
        <v>813</v>
      </c>
      <c r="O478" s="254">
        <v>802</v>
      </c>
      <c r="P478" s="254">
        <v>791</v>
      </c>
      <c r="Q478" s="254">
        <v>780</v>
      </c>
      <c r="R478" s="254">
        <v>768</v>
      </c>
      <c r="S478" s="254">
        <v>756</v>
      </c>
      <c r="T478" s="254">
        <v>744</v>
      </c>
      <c r="U478" s="254">
        <v>731</v>
      </c>
      <c r="V478" s="254">
        <v>718</v>
      </c>
      <c r="W478" s="254">
        <v>705</v>
      </c>
      <c r="X478" s="254">
        <v>692</v>
      </c>
      <c r="Y478" s="254">
        <v>679</v>
      </c>
      <c r="Z478" s="254">
        <v>666</v>
      </c>
      <c r="AA478" s="254">
        <v>654</v>
      </c>
      <c r="AB478" s="254">
        <v>642</v>
      </c>
      <c r="AC478" s="254">
        <v>630</v>
      </c>
      <c r="AD478" s="254">
        <v>620</v>
      </c>
      <c r="AE478" s="254">
        <v>610</v>
      </c>
      <c r="AF478" s="254">
        <v>602</v>
      </c>
      <c r="AG478" s="254">
        <v>595</v>
      </c>
      <c r="AH478" s="254">
        <v>589</v>
      </c>
      <c r="AI478" s="254">
        <v>584</v>
      </c>
      <c r="AJ478" s="254">
        <v>579</v>
      </c>
      <c r="AK478" s="254">
        <v>577</v>
      </c>
      <c r="AL478" s="254">
        <v>575</v>
      </c>
    </row>
    <row r="479" ht="14.25" customHeight="1" spans="1:38" x14ac:dyDescent="0.25">
      <c r="A479" s="247">
        <v>11</v>
      </c>
      <c r="B479" s="248">
        <v>25</v>
      </c>
      <c r="C479" s="254">
        <v>874</v>
      </c>
      <c r="D479" s="254">
        <v>873</v>
      </c>
      <c r="E479" s="254">
        <v>871</v>
      </c>
      <c r="F479" s="254">
        <v>869</v>
      </c>
      <c r="G479" s="254">
        <v>865</v>
      </c>
      <c r="H479" s="254">
        <v>861</v>
      </c>
      <c r="I479" s="254">
        <v>855</v>
      </c>
      <c r="J479" s="254">
        <v>848</v>
      </c>
      <c r="K479" s="254">
        <v>841</v>
      </c>
      <c r="L479" s="254">
        <v>833</v>
      </c>
      <c r="M479" s="254">
        <v>824</v>
      </c>
      <c r="N479" s="254">
        <v>814</v>
      </c>
      <c r="O479" s="254">
        <v>803</v>
      </c>
      <c r="P479" s="254">
        <v>792</v>
      </c>
      <c r="Q479" s="254">
        <v>780</v>
      </c>
      <c r="R479" s="254">
        <v>768</v>
      </c>
      <c r="S479" s="254">
        <v>755</v>
      </c>
      <c r="T479" s="254">
        <v>742</v>
      </c>
      <c r="U479" s="254">
        <v>729</v>
      </c>
      <c r="V479" s="254">
        <v>716</v>
      </c>
      <c r="W479" s="254">
        <v>702</v>
      </c>
      <c r="X479" s="254">
        <v>689</v>
      </c>
      <c r="Y479" s="254">
        <v>676</v>
      </c>
      <c r="Z479" s="254">
        <v>662</v>
      </c>
      <c r="AA479" s="254">
        <v>650</v>
      </c>
      <c r="AB479" s="254">
        <v>637</v>
      </c>
      <c r="AC479" s="254">
        <v>626</v>
      </c>
      <c r="AD479" s="254">
        <v>615</v>
      </c>
      <c r="AE479" s="254">
        <v>605</v>
      </c>
      <c r="AF479" s="254">
        <v>596</v>
      </c>
      <c r="AG479" s="254">
        <v>589</v>
      </c>
      <c r="AH479" s="254">
        <v>582</v>
      </c>
      <c r="AI479" s="254">
        <v>577</v>
      </c>
      <c r="AJ479" s="254">
        <v>572</v>
      </c>
      <c r="AK479" s="254">
        <v>570</v>
      </c>
      <c r="AL479" s="254">
        <v>568</v>
      </c>
    </row>
    <row r="480" ht="14.25" customHeight="1" spans="1:38" x14ac:dyDescent="0.25">
      <c r="A480" s="247">
        <v>11</v>
      </c>
      <c r="B480" s="248">
        <v>26</v>
      </c>
      <c r="C480" s="254">
        <v>876</v>
      </c>
      <c r="D480" s="254">
        <v>876</v>
      </c>
      <c r="E480" s="254">
        <v>874</v>
      </c>
      <c r="F480" s="254">
        <v>871</v>
      </c>
      <c r="G480" s="254">
        <v>868</v>
      </c>
      <c r="H480" s="254">
        <v>863</v>
      </c>
      <c r="I480" s="254">
        <v>857</v>
      </c>
      <c r="J480" s="254">
        <v>850</v>
      </c>
      <c r="K480" s="254">
        <v>843</v>
      </c>
      <c r="L480" s="254">
        <v>834</v>
      </c>
      <c r="M480" s="254">
        <v>825</v>
      </c>
      <c r="N480" s="254">
        <v>814</v>
      </c>
      <c r="O480" s="254">
        <v>804</v>
      </c>
      <c r="P480" s="254">
        <v>792</v>
      </c>
      <c r="Q480" s="254">
        <v>780</v>
      </c>
      <c r="R480" s="254">
        <v>768</v>
      </c>
      <c r="S480" s="254">
        <v>755</v>
      </c>
      <c r="T480" s="254">
        <v>741</v>
      </c>
      <c r="U480" s="254">
        <v>728</v>
      </c>
      <c r="V480" s="254">
        <v>714</v>
      </c>
      <c r="W480" s="254">
        <v>700</v>
      </c>
      <c r="X480" s="254">
        <v>686</v>
      </c>
      <c r="Y480" s="254">
        <v>672</v>
      </c>
      <c r="Z480" s="254">
        <v>659</v>
      </c>
      <c r="AA480" s="254">
        <v>646</v>
      </c>
      <c r="AB480" s="254">
        <v>633</v>
      </c>
      <c r="AC480" s="254">
        <v>621</v>
      </c>
      <c r="AD480" s="254">
        <v>609</v>
      </c>
      <c r="AE480" s="254">
        <v>599</v>
      </c>
      <c r="AF480" s="254">
        <v>590</v>
      </c>
      <c r="AG480" s="254">
        <v>582</v>
      </c>
      <c r="AH480" s="254">
        <v>575</v>
      </c>
      <c r="AI480" s="254">
        <v>570</v>
      </c>
      <c r="AJ480" s="254">
        <v>566</v>
      </c>
      <c r="AK480" s="254">
        <v>563</v>
      </c>
      <c r="AL480" s="254">
        <v>561</v>
      </c>
    </row>
    <row r="481" ht="14.25" customHeight="1" spans="1:38" x14ac:dyDescent="0.25">
      <c r="A481" s="247">
        <v>11</v>
      </c>
      <c r="B481" s="248">
        <v>27</v>
      </c>
      <c r="C481" s="254">
        <v>879</v>
      </c>
      <c r="D481" s="254">
        <v>878</v>
      </c>
      <c r="E481" s="254">
        <v>877</v>
      </c>
      <c r="F481" s="254">
        <v>874</v>
      </c>
      <c r="G481" s="254">
        <v>870</v>
      </c>
      <c r="H481" s="254">
        <v>865</v>
      </c>
      <c r="I481" s="254">
        <v>859</v>
      </c>
      <c r="J481" s="254">
        <v>852</v>
      </c>
      <c r="K481" s="254">
        <v>844</v>
      </c>
      <c r="L481" s="254">
        <v>835</v>
      </c>
      <c r="M481" s="254">
        <v>826</v>
      </c>
      <c r="N481" s="254">
        <v>815</v>
      </c>
      <c r="O481" s="254">
        <v>804</v>
      </c>
      <c r="P481" s="254">
        <v>792</v>
      </c>
      <c r="Q481" s="254">
        <v>780</v>
      </c>
      <c r="R481" s="254">
        <v>767</v>
      </c>
      <c r="S481" s="254">
        <v>754</v>
      </c>
      <c r="T481" s="254">
        <v>740</v>
      </c>
      <c r="U481" s="254">
        <v>726</v>
      </c>
      <c r="V481" s="254">
        <v>712</v>
      </c>
      <c r="W481" s="254">
        <v>698</v>
      </c>
      <c r="X481" s="254">
        <v>683</v>
      </c>
      <c r="Y481" s="254">
        <v>669</v>
      </c>
      <c r="Z481" s="254">
        <v>655</v>
      </c>
      <c r="AA481" s="254">
        <v>642</v>
      </c>
      <c r="AB481" s="254">
        <v>628</v>
      </c>
      <c r="AC481" s="254">
        <v>616</v>
      </c>
      <c r="AD481" s="254">
        <v>604</v>
      </c>
      <c r="AE481" s="254">
        <v>594</v>
      </c>
      <c r="AF481" s="254">
        <v>584</v>
      </c>
      <c r="AG481" s="254">
        <v>576</v>
      </c>
      <c r="AH481" s="254">
        <v>569</v>
      </c>
      <c r="AI481" s="254">
        <v>563</v>
      </c>
      <c r="AJ481" s="254">
        <v>559</v>
      </c>
      <c r="AK481" s="254">
        <v>556</v>
      </c>
      <c r="AL481" s="254">
        <v>554</v>
      </c>
    </row>
    <row r="482" ht="14.25" customHeight="1" spans="1:38" x14ac:dyDescent="0.25">
      <c r="A482" s="247">
        <v>11</v>
      </c>
      <c r="B482" s="248">
        <v>28</v>
      </c>
      <c r="C482" s="254">
        <v>881</v>
      </c>
      <c r="D482" s="254">
        <v>881</v>
      </c>
      <c r="E482" s="254">
        <v>879</v>
      </c>
      <c r="F482" s="254">
        <v>876</v>
      </c>
      <c r="G482" s="254">
        <v>872</v>
      </c>
      <c r="H482" s="254">
        <v>867</v>
      </c>
      <c r="I482" s="254">
        <v>861</v>
      </c>
      <c r="J482" s="254">
        <v>854</v>
      </c>
      <c r="K482" s="254">
        <v>846</v>
      </c>
      <c r="L482" s="254">
        <v>837</v>
      </c>
      <c r="M482" s="254">
        <v>827</v>
      </c>
      <c r="N482" s="254">
        <v>816</v>
      </c>
      <c r="O482" s="254">
        <v>804</v>
      </c>
      <c r="P482" s="254">
        <v>793</v>
      </c>
      <c r="Q482" s="254">
        <v>780</v>
      </c>
      <c r="R482" s="254">
        <v>767</v>
      </c>
      <c r="S482" s="254">
        <v>753</v>
      </c>
      <c r="T482" s="254">
        <v>739</v>
      </c>
      <c r="U482" s="254">
        <v>724</v>
      </c>
      <c r="V482" s="254">
        <v>710</v>
      </c>
      <c r="W482" s="254">
        <v>695</v>
      </c>
      <c r="X482" s="254">
        <v>681</v>
      </c>
      <c r="Y482" s="254">
        <v>666</v>
      </c>
      <c r="Z482" s="254">
        <v>652</v>
      </c>
      <c r="AA482" s="254">
        <v>638</v>
      </c>
      <c r="AB482" s="254">
        <v>624</v>
      </c>
      <c r="AC482" s="254">
        <v>611</v>
      </c>
      <c r="AD482" s="254">
        <v>599</v>
      </c>
      <c r="AE482" s="254">
        <v>588</v>
      </c>
      <c r="AF482" s="254">
        <v>578</v>
      </c>
      <c r="AG482" s="254">
        <v>570</v>
      </c>
      <c r="AH482" s="254">
        <v>562</v>
      </c>
      <c r="AI482" s="254">
        <v>556</v>
      </c>
      <c r="AJ482" s="254">
        <v>552</v>
      </c>
      <c r="AK482" s="254">
        <v>548</v>
      </c>
      <c r="AL482" s="254">
        <v>547</v>
      </c>
    </row>
    <row r="483" ht="14.25" customHeight="1" spans="1:38" x14ac:dyDescent="0.25">
      <c r="A483" s="247">
        <v>11</v>
      </c>
      <c r="B483" s="248">
        <v>29</v>
      </c>
      <c r="C483" s="254">
        <v>883</v>
      </c>
      <c r="D483" s="254">
        <v>883</v>
      </c>
      <c r="E483" s="254">
        <v>881</v>
      </c>
      <c r="F483" s="254">
        <v>878</v>
      </c>
      <c r="G483" s="254">
        <v>874</v>
      </c>
      <c r="H483" s="254">
        <v>869</v>
      </c>
      <c r="I483" s="254">
        <v>863</v>
      </c>
      <c r="J483" s="254">
        <v>855</v>
      </c>
      <c r="K483" s="254">
        <v>847</v>
      </c>
      <c r="L483" s="254">
        <v>838</v>
      </c>
      <c r="M483" s="254">
        <v>827</v>
      </c>
      <c r="N483" s="254">
        <v>816</v>
      </c>
      <c r="O483" s="254">
        <v>805</v>
      </c>
      <c r="P483" s="254">
        <v>792</v>
      </c>
      <c r="Q483" s="254">
        <v>779</v>
      </c>
      <c r="R483" s="254">
        <v>766</v>
      </c>
      <c r="S483" s="254">
        <v>752</v>
      </c>
      <c r="T483" s="254">
        <v>737</v>
      </c>
      <c r="U483" s="254">
        <v>723</v>
      </c>
      <c r="V483" s="254">
        <v>708</v>
      </c>
      <c r="W483" s="254">
        <v>693</v>
      </c>
      <c r="X483" s="254">
        <v>678</v>
      </c>
      <c r="Y483" s="254">
        <v>663</v>
      </c>
      <c r="Z483" s="254">
        <v>648</v>
      </c>
      <c r="AA483" s="254">
        <v>634</v>
      </c>
      <c r="AB483" s="254">
        <v>619</v>
      </c>
      <c r="AC483" s="254">
        <v>606</v>
      </c>
      <c r="AD483" s="254">
        <v>594</v>
      </c>
      <c r="AE483" s="254">
        <v>582</v>
      </c>
      <c r="AF483" s="254">
        <v>572</v>
      </c>
      <c r="AG483" s="254">
        <v>564</v>
      </c>
      <c r="AH483" s="254">
        <v>556</v>
      </c>
      <c r="AI483" s="254">
        <v>550</v>
      </c>
      <c r="AJ483" s="254">
        <v>545</v>
      </c>
      <c r="AK483" s="254">
        <v>542</v>
      </c>
      <c r="AL483" s="254">
        <v>540</v>
      </c>
    </row>
    <row r="484" ht="14.25" customHeight="1" spans="1:38" x14ac:dyDescent="0.25">
      <c r="A484" s="247">
        <v>11</v>
      </c>
      <c r="B484" s="248">
        <v>30</v>
      </c>
      <c r="C484" s="254">
        <v>885</v>
      </c>
      <c r="D484" s="254">
        <v>884</v>
      </c>
      <c r="E484" s="254">
        <v>883</v>
      </c>
      <c r="F484" s="254">
        <v>880</v>
      </c>
      <c r="G484" s="254">
        <v>876</v>
      </c>
      <c r="H484" s="254">
        <v>870</v>
      </c>
      <c r="I484" s="254">
        <v>864</v>
      </c>
      <c r="J484" s="254">
        <v>857</v>
      </c>
      <c r="K484" s="254">
        <v>848</v>
      </c>
      <c r="L484" s="254">
        <v>838</v>
      </c>
      <c r="M484" s="254">
        <v>828</v>
      </c>
      <c r="N484" s="254">
        <v>817</v>
      </c>
      <c r="O484" s="254">
        <v>805</v>
      </c>
      <c r="P484" s="254">
        <v>792</v>
      </c>
      <c r="Q484" s="254">
        <v>779</v>
      </c>
      <c r="R484" s="254">
        <v>765</v>
      </c>
      <c r="S484" s="254">
        <v>751</v>
      </c>
      <c r="T484" s="254">
        <v>736</v>
      </c>
      <c r="U484" s="254">
        <v>721</v>
      </c>
      <c r="V484" s="254">
        <v>706</v>
      </c>
      <c r="W484" s="254">
        <v>690</v>
      </c>
      <c r="X484" s="254">
        <v>675</v>
      </c>
      <c r="Y484" s="254">
        <v>660</v>
      </c>
      <c r="Z484" s="254">
        <v>645</v>
      </c>
      <c r="AA484" s="254">
        <v>630</v>
      </c>
      <c r="AB484" s="254">
        <v>615</v>
      </c>
      <c r="AC484" s="254">
        <v>602</v>
      </c>
      <c r="AD484" s="254">
        <v>589</v>
      </c>
      <c r="AE484" s="254">
        <v>577</v>
      </c>
      <c r="AF484" s="254">
        <v>566</v>
      </c>
      <c r="AG484" s="254">
        <v>557</v>
      </c>
      <c r="AH484" s="254">
        <v>549</v>
      </c>
      <c r="AI484" s="254">
        <v>543</v>
      </c>
      <c r="AJ484" s="254">
        <v>538</v>
      </c>
      <c r="AK484" s="254">
        <v>535</v>
      </c>
      <c r="AL484" s="254">
        <v>533</v>
      </c>
    </row>
    <row r="485" ht="14.25" customHeight="1" spans="1:38" x14ac:dyDescent="0.25">
      <c r="A485" s="247">
        <v>11</v>
      </c>
      <c r="B485" s="248">
        <v>31</v>
      </c>
      <c r="C485" s="254">
        <v>887</v>
      </c>
      <c r="D485" s="254">
        <v>886</v>
      </c>
      <c r="E485" s="254">
        <v>884</v>
      </c>
      <c r="F485" s="254">
        <v>881</v>
      </c>
      <c r="G485" s="254">
        <v>877</v>
      </c>
      <c r="H485" s="254">
        <v>872</v>
      </c>
      <c r="I485" s="254">
        <v>865</v>
      </c>
      <c r="J485" s="254">
        <v>858</v>
      </c>
      <c r="K485" s="254">
        <v>849</v>
      </c>
      <c r="L485" s="254">
        <v>839</v>
      </c>
      <c r="M485" s="254">
        <v>829</v>
      </c>
      <c r="N485" s="254">
        <v>817</v>
      </c>
      <c r="O485" s="254">
        <v>805</v>
      </c>
      <c r="P485" s="254">
        <v>792</v>
      </c>
      <c r="Q485" s="254">
        <v>778</v>
      </c>
      <c r="R485" s="254">
        <v>764</v>
      </c>
      <c r="S485" s="254">
        <v>749</v>
      </c>
      <c r="T485" s="254">
        <v>734</v>
      </c>
      <c r="U485" s="254">
        <v>719</v>
      </c>
      <c r="V485" s="254">
        <v>704</v>
      </c>
      <c r="W485" s="254">
        <v>688</v>
      </c>
      <c r="X485" s="254">
        <v>672</v>
      </c>
      <c r="Y485" s="254">
        <v>656</v>
      </c>
      <c r="Z485" s="254">
        <v>641</v>
      </c>
      <c r="AA485" s="254">
        <v>626</v>
      </c>
      <c r="AB485" s="254">
        <v>611</v>
      </c>
      <c r="AC485" s="254">
        <v>597</v>
      </c>
      <c r="AD485" s="254">
        <v>583</v>
      </c>
      <c r="AE485" s="254">
        <v>571</v>
      </c>
      <c r="AF485" s="254">
        <v>560</v>
      </c>
      <c r="AG485" s="254">
        <v>551</v>
      </c>
      <c r="AH485" s="254">
        <v>543</v>
      </c>
      <c r="AI485" s="254">
        <v>536</v>
      </c>
      <c r="AJ485" s="254">
        <v>531</v>
      </c>
      <c r="AK485" s="254">
        <v>528</v>
      </c>
      <c r="AL485" s="254">
        <v>525</v>
      </c>
    </row>
    <row r="486" ht="14.25" customHeight="1" spans="1:38" x14ac:dyDescent="0.25">
      <c r="A486" s="247">
        <v>11</v>
      </c>
      <c r="B486" s="248">
        <v>32</v>
      </c>
      <c r="C486" s="254">
        <v>888</v>
      </c>
      <c r="D486" s="254">
        <v>888</v>
      </c>
      <c r="E486" s="254">
        <v>886</v>
      </c>
      <c r="F486" s="254">
        <v>883</v>
      </c>
      <c r="G486" s="254">
        <v>879</v>
      </c>
      <c r="H486" s="254">
        <v>873</v>
      </c>
      <c r="I486" s="254">
        <v>866</v>
      </c>
      <c r="J486" s="254">
        <v>859</v>
      </c>
      <c r="K486" s="254">
        <v>850</v>
      </c>
      <c r="L486" s="254">
        <v>840</v>
      </c>
      <c r="M486" s="254">
        <v>829</v>
      </c>
      <c r="N486" s="254">
        <v>817</v>
      </c>
      <c r="O486" s="254">
        <v>805</v>
      </c>
      <c r="P486" s="254">
        <v>791</v>
      </c>
      <c r="Q486" s="254">
        <v>777</v>
      </c>
      <c r="R486" s="254">
        <v>763</v>
      </c>
      <c r="S486" s="254">
        <v>748</v>
      </c>
      <c r="T486" s="254">
        <v>733</v>
      </c>
      <c r="U486" s="254">
        <v>717</v>
      </c>
      <c r="V486" s="254">
        <v>701</v>
      </c>
      <c r="W486" s="254">
        <v>685</v>
      </c>
      <c r="X486" s="254">
        <v>669</v>
      </c>
      <c r="Y486" s="254">
        <v>653</v>
      </c>
      <c r="Z486" s="254">
        <v>637</v>
      </c>
      <c r="AA486" s="254">
        <v>622</v>
      </c>
      <c r="AB486" s="254">
        <v>607</v>
      </c>
      <c r="AC486" s="254">
        <v>592</v>
      </c>
      <c r="AD486" s="254">
        <v>578</v>
      </c>
      <c r="AE486" s="254">
        <v>566</v>
      </c>
      <c r="AF486" s="254">
        <v>555</v>
      </c>
      <c r="AG486" s="254">
        <v>545</v>
      </c>
      <c r="AH486" s="254">
        <v>537</v>
      </c>
      <c r="AI486" s="254">
        <v>530</v>
      </c>
      <c r="AJ486" s="254">
        <v>524</v>
      </c>
      <c r="AK486" s="254">
        <v>521</v>
      </c>
      <c r="AL486" s="254">
        <v>518</v>
      </c>
    </row>
    <row r="487" ht="14.25" customHeight="1" spans="1:38" x14ac:dyDescent="0.25">
      <c r="A487" s="247">
        <v>11</v>
      </c>
      <c r="B487" s="248">
        <v>33</v>
      </c>
      <c r="C487" s="254">
        <v>890</v>
      </c>
      <c r="D487" s="254">
        <v>889</v>
      </c>
      <c r="E487" s="254">
        <v>887</v>
      </c>
      <c r="F487" s="254">
        <v>884</v>
      </c>
      <c r="G487" s="254">
        <v>880</v>
      </c>
      <c r="H487" s="254">
        <v>874</v>
      </c>
      <c r="I487" s="254">
        <v>867</v>
      </c>
      <c r="J487" s="254">
        <v>859</v>
      </c>
      <c r="K487" s="254">
        <v>850</v>
      </c>
      <c r="L487" s="254">
        <v>840</v>
      </c>
      <c r="M487" s="254">
        <v>829</v>
      </c>
      <c r="N487" s="254">
        <v>817</v>
      </c>
      <c r="O487" s="254">
        <v>804</v>
      </c>
      <c r="P487" s="254">
        <v>791</v>
      </c>
      <c r="Q487" s="254">
        <v>777</v>
      </c>
      <c r="R487" s="254">
        <v>762</v>
      </c>
      <c r="S487" s="254">
        <v>747</v>
      </c>
      <c r="T487" s="254">
        <v>731</v>
      </c>
      <c r="U487" s="254">
        <v>715</v>
      </c>
      <c r="V487" s="254">
        <v>699</v>
      </c>
      <c r="W487" s="254">
        <v>682</v>
      </c>
      <c r="X487" s="254">
        <v>666</v>
      </c>
      <c r="Y487" s="254">
        <v>650</v>
      </c>
      <c r="Z487" s="254">
        <v>634</v>
      </c>
      <c r="AA487" s="254">
        <v>618</v>
      </c>
      <c r="AB487" s="254">
        <v>602</v>
      </c>
      <c r="AC487" s="254">
        <v>587</v>
      </c>
      <c r="AD487" s="254">
        <v>573</v>
      </c>
      <c r="AE487" s="254">
        <v>560</v>
      </c>
      <c r="AF487" s="254">
        <v>549</v>
      </c>
      <c r="AG487" s="254">
        <v>539</v>
      </c>
      <c r="AH487" s="254">
        <v>530</v>
      </c>
      <c r="AI487" s="254">
        <v>523</v>
      </c>
      <c r="AJ487" s="254">
        <v>518</v>
      </c>
      <c r="AK487" s="254">
        <v>514</v>
      </c>
      <c r="AL487" s="254">
        <v>511</v>
      </c>
    </row>
    <row r="488" ht="14.25" customHeight="1" spans="1:38" x14ac:dyDescent="0.25">
      <c r="A488" s="247">
        <v>11</v>
      </c>
      <c r="B488" s="248">
        <v>34</v>
      </c>
      <c r="C488" s="254">
        <v>891</v>
      </c>
      <c r="D488" s="254">
        <v>890</v>
      </c>
      <c r="E488" s="254">
        <v>888</v>
      </c>
      <c r="F488" s="254">
        <v>885</v>
      </c>
      <c r="G488" s="254">
        <v>881</v>
      </c>
      <c r="H488" s="254">
        <v>875</v>
      </c>
      <c r="I488" s="254">
        <v>868</v>
      </c>
      <c r="J488" s="254">
        <v>860</v>
      </c>
      <c r="K488" s="254">
        <v>851</v>
      </c>
      <c r="L488" s="254">
        <v>840</v>
      </c>
      <c r="M488" s="254">
        <v>829</v>
      </c>
      <c r="N488" s="254">
        <v>817</v>
      </c>
      <c r="O488" s="254">
        <v>804</v>
      </c>
      <c r="P488" s="254">
        <v>790</v>
      </c>
      <c r="Q488" s="254">
        <v>776</v>
      </c>
      <c r="R488" s="254">
        <v>761</v>
      </c>
      <c r="S488" s="254">
        <v>745</v>
      </c>
      <c r="T488" s="254">
        <v>729</v>
      </c>
      <c r="U488" s="254">
        <v>713</v>
      </c>
      <c r="V488" s="254">
        <v>696</v>
      </c>
      <c r="W488" s="254">
        <v>680</v>
      </c>
      <c r="X488" s="254">
        <v>663</v>
      </c>
      <c r="Y488" s="254">
        <v>647</v>
      </c>
      <c r="Z488" s="254">
        <v>630</v>
      </c>
      <c r="AA488" s="254">
        <v>614</v>
      </c>
      <c r="AB488" s="254">
        <v>598</v>
      </c>
      <c r="AC488" s="254">
        <v>583</v>
      </c>
      <c r="AD488" s="254">
        <v>568</v>
      </c>
      <c r="AE488" s="254">
        <v>555</v>
      </c>
      <c r="AF488" s="254">
        <v>543</v>
      </c>
      <c r="AG488" s="254">
        <v>533</v>
      </c>
      <c r="AH488" s="254">
        <v>524</v>
      </c>
      <c r="AI488" s="254">
        <v>517</v>
      </c>
      <c r="AJ488" s="254">
        <v>511</v>
      </c>
      <c r="AK488" s="254">
        <v>507</v>
      </c>
      <c r="AL488" s="254">
        <v>504</v>
      </c>
    </row>
    <row r="489" ht="14.25" customHeight="1" spans="1:38" x14ac:dyDescent="0.25">
      <c r="A489" s="247">
        <v>11</v>
      </c>
      <c r="B489" s="248">
        <v>35</v>
      </c>
      <c r="C489" s="254">
        <v>892</v>
      </c>
      <c r="D489" s="254">
        <v>891</v>
      </c>
      <c r="E489" s="254">
        <v>889</v>
      </c>
      <c r="F489" s="254">
        <v>886</v>
      </c>
      <c r="G489" s="254">
        <v>881</v>
      </c>
      <c r="H489" s="254">
        <v>876</v>
      </c>
      <c r="I489" s="254">
        <v>868</v>
      </c>
      <c r="J489" s="254">
        <v>860</v>
      </c>
      <c r="K489" s="254">
        <v>851</v>
      </c>
      <c r="L489" s="254">
        <v>840</v>
      </c>
      <c r="M489" s="254">
        <v>829</v>
      </c>
      <c r="N489" s="254">
        <v>816</v>
      </c>
      <c r="O489" s="254">
        <v>803</v>
      </c>
      <c r="P489" s="254">
        <v>789</v>
      </c>
      <c r="Q489" s="254">
        <v>774</v>
      </c>
      <c r="R489" s="254">
        <v>759</v>
      </c>
      <c r="S489" s="254">
        <v>743</v>
      </c>
      <c r="T489" s="254">
        <v>727</v>
      </c>
      <c r="U489" s="254">
        <v>711</v>
      </c>
      <c r="V489" s="254">
        <v>694</v>
      </c>
      <c r="W489" s="254">
        <v>677</v>
      </c>
      <c r="X489" s="254">
        <v>660</v>
      </c>
      <c r="Y489" s="254">
        <v>643</v>
      </c>
      <c r="Z489" s="254">
        <v>626</v>
      </c>
      <c r="AA489" s="254">
        <v>610</v>
      </c>
      <c r="AB489" s="254">
        <v>594</v>
      </c>
      <c r="AC489" s="254">
        <v>578</v>
      </c>
      <c r="AD489" s="254">
        <v>563</v>
      </c>
      <c r="AE489" s="254">
        <v>550</v>
      </c>
      <c r="AF489" s="254">
        <v>537</v>
      </c>
      <c r="AG489" s="254">
        <v>527</v>
      </c>
      <c r="AH489" s="254">
        <v>517</v>
      </c>
      <c r="AI489" s="254">
        <v>510</v>
      </c>
      <c r="AJ489" s="254">
        <v>504</v>
      </c>
      <c r="AK489" s="254">
        <v>500</v>
      </c>
      <c r="AL489" s="254">
        <v>497</v>
      </c>
    </row>
    <row r="490" ht="14.25" customHeight="1" spans="1:38" x14ac:dyDescent="0.25">
      <c r="A490" s="247">
        <v>11</v>
      </c>
      <c r="B490" s="248">
        <v>36</v>
      </c>
      <c r="C490" s="254">
        <v>892</v>
      </c>
      <c r="D490" s="254">
        <v>892</v>
      </c>
      <c r="E490" s="254">
        <v>890</v>
      </c>
      <c r="F490" s="254">
        <v>887</v>
      </c>
      <c r="G490" s="254">
        <v>882</v>
      </c>
      <c r="H490" s="254">
        <v>876</v>
      </c>
      <c r="I490" s="254">
        <v>869</v>
      </c>
      <c r="J490" s="254">
        <v>860</v>
      </c>
      <c r="K490" s="254">
        <v>851</v>
      </c>
      <c r="L490" s="254">
        <v>840</v>
      </c>
      <c r="M490" s="254">
        <v>829</v>
      </c>
      <c r="N490" s="254">
        <v>816</v>
      </c>
      <c r="O490" s="254">
        <v>802</v>
      </c>
      <c r="P490" s="254">
        <v>788</v>
      </c>
      <c r="Q490" s="254">
        <v>773</v>
      </c>
      <c r="R490" s="254">
        <v>758</v>
      </c>
      <c r="S490" s="254">
        <v>742</v>
      </c>
      <c r="T490" s="254">
        <v>725</v>
      </c>
      <c r="U490" s="254">
        <v>708</v>
      </c>
      <c r="V490" s="254">
        <v>691</v>
      </c>
      <c r="W490" s="254">
        <v>674</v>
      </c>
      <c r="X490" s="254">
        <v>657</v>
      </c>
      <c r="Y490" s="254">
        <v>639</v>
      </c>
      <c r="Z490" s="254">
        <v>622</v>
      </c>
      <c r="AA490" s="254">
        <v>606</v>
      </c>
      <c r="AB490" s="254">
        <v>589</v>
      </c>
      <c r="AC490" s="254">
        <v>573</v>
      </c>
      <c r="AD490" s="254">
        <v>558</v>
      </c>
      <c r="AE490" s="254">
        <v>544</v>
      </c>
      <c r="AF490" s="254">
        <v>532</v>
      </c>
      <c r="AG490" s="254">
        <v>520</v>
      </c>
      <c r="AH490" s="254">
        <v>511</v>
      </c>
      <c r="AI490" s="254">
        <v>503</v>
      </c>
      <c r="AJ490" s="254">
        <v>497</v>
      </c>
      <c r="AK490" s="254">
        <v>493</v>
      </c>
      <c r="AL490" s="254">
        <v>490</v>
      </c>
    </row>
    <row r="491" ht="14.25" customHeight="1" spans="1:38" x14ac:dyDescent="0.25">
      <c r="A491" s="247">
        <v>11</v>
      </c>
      <c r="B491" s="248">
        <v>37</v>
      </c>
      <c r="C491" s="254">
        <v>893</v>
      </c>
      <c r="D491" s="254">
        <v>892</v>
      </c>
      <c r="E491" s="254">
        <v>890</v>
      </c>
      <c r="F491" s="254">
        <v>887</v>
      </c>
      <c r="G491" s="254">
        <v>882</v>
      </c>
      <c r="H491" s="254">
        <v>876</v>
      </c>
      <c r="I491" s="254">
        <v>869</v>
      </c>
      <c r="J491" s="254">
        <v>860</v>
      </c>
      <c r="K491" s="254">
        <v>851</v>
      </c>
      <c r="L491" s="254">
        <v>840</v>
      </c>
      <c r="M491" s="254">
        <v>828</v>
      </c>
      <c r="N491" s="254">
        <v>815</v>
      </c>
      <c r="O491" s="254">
        <v>801</v>
      </c>
      <c r="P491" s="254">
        <v>787</v>
      </c>
      <c r="Q491" s="254">
        <v>772</v>
      </c>
      <c r="R491" s="254">
        <v>756</v>
      </c>
      <c r="S491" s="254">
        <v>740</v>
      </c>
      <c r="T491" s="254">
        <v>723</v>
      </c>
      <c r="U491" s="254">
        <v>706</v>
      </c>
      <c r="V491" s="254">
        <v>689</v>
      </c>
      <c r="W491" s="254">
        <v>671</v>
      </c>
      <c r="X491" s="254">
        <v>653</v>
      </c>
      <c r="Y491" s="254">
        <v>636</v>
      </c>
      <c r="Z491" s="254">
        <v>619</v>
      </c>
      <c r="AA491" s="254">
        <v>602</v>
      </c>
      <c r="AB491" s="254">
        <v>585</v>
      </c>
      <c r="AC491" s="254">
        <v>569</v>
      </c>
      <c r="AD491" s="254">
        <v>554</v>
      </c>
      <c r="AE491" s="254">
        <v>539</v>
      </c>
      <c r="AF491" s="254">
        <v>526</v>
      </c>
      <c r="AG491" s="254">
        <v>515</v>
      </c>
      <c r="AH491" s="254">
        <v>505</v>
      </c>
      <c r="AI491" s="254">
        <v>497</v>
      </c>
      <c r="AJ491" s="254">
        <v>491</v>
      </c>
      <c r="AK491" s="254">
        <v>487</v>
      </c>
      <c r="AL491" s="254">
        <v>484</v>
      </c>
    </row>
    <row r="492" ht="14.25" customHeight="1" spans="1:38" x14ac:dyDescent="0.25">
      <c r="A492" s="247">
        <v>11</v>
      </c>
      <c r="B492" s="248">
        <v>38</v>
      </c>
      <c r="C492" s="254">
        <v>893</v>
      </c>
      <c r="D492" s="254">
        <v>893</v>
      </c>
      <c r="E492" s="254">
        <v>891</v>
      </c>
      <c r="F492" s="254">
        <v>887</v>
      </c>
      <c r="G492" s="254">
        <v>882</v>
      </c>
      <c r="H492" s="254">
        <v>876</v>
      </c>
      <c r="I492" s="254">
        <v>869</v>
      </c>
      <c r="J492" s="254">
        <v>860</v>
      </c>
      <c r="K492" s="254">
        <v>850</v>
      </c>
      <c r="L492" s="254">
        <v>839</v>
      </c>
      <c r="M492" s="254">
        <v>827</v>
      </c>
      <c r="N492" s="254">
        <v>814</v>
      </c>
      <c r="O492" s="254">
        <v>800</v>
      </c>
      <c r="P492" s="254">
        <v>786</v>
      </c>
      <c r="Q492" s="254">
        <v>770</v>
      </c>
      <c r="R492" s="254">
        <v>754</v>
      </c>
      <c r="S492" s="254">
        <v>738</v>
      </c>
      <c r="T492" s="254">
        <v>721</v>
      </c>
      <c r="U492" s="254">
        <v>703</v>
      </c>
      <c r="V492" s="254">
        <v>686</v>
      </c>
      <c r="W492" s="254">
        <v>668</v>
      </c>
      <c r="X492" s="254">
        <v>650</v>
      </c>
      <c r="Y492" s="254">
        <v>632</v>
      </c>
      <c r="Z492" s="254">
        <v>615</v>
      </c>
      <c r="AA492" s="254">
        <v>597</v>
      </c>
      <c r="AB492" s="254">
        <v>580</v>
      </c>
      <c r="AC492" s="254">
        <v>564</v>
      </c>
      <c r="AD492" s="254">
        <v>549</v>
      </c>
      <c r="AE492" s="254">
        <v>534</v>
      </c>
      <c r="AF492" s="254">
        <v>520</v>
      </c>
      <c r="AG492" s="254">
        <v>508</v>
      </c>
      <c r="AH492" s="254">
        <v>499</v>
      </c>
      <c r="AI492" s="254">
        <v>490</v>
      </c>
      <c r="AJ492" s="254">
        <v>484</v>
      </c>
      <c r="AK492" s="254">
        <v>480</v>
      </c>
      <c r="AL492" s="254">
        <v>477</v>
      </c>
    </row>
    <row r="493" ht="14.25" customHeight="1" spans="1:38" x14ac:dyDescent="0.25">
      <c r="A493" s="247">
        <v>11</v>
      </c>
      <c r="B493" s="248">
        <v>39</v>
      </c>
      <c r="C493" s="254">
        <v>893</v>
      </c>
      <c r="D493" s="254">
        <v>893</v>
      </c>
      <c r="E493" s="254">
        <v>891</v>
      </c>
      <c r="F493" s="254">
        <v>887</v>
      </c>
      <c r="G493" s="254">
        <v>882</v>
      </c>
      <c r="H493" s="254">
        <v>876</v>
      </c>
      <c r="I493" s="254">
        <v>869</v>
      </c>
      <c r="J493" s="254">
        <v>860</v>
      </c>
      <c r="K493" s="254">
        <v>850</v>
      </c>
      <c r="L493" s="254">
        <v>839</v>
      </c>
      <c r="M493" s="254">
        <v>826</v>
      </c>
      <c r="N493" s="254">
        <v>813</v>
      </c>
      <c r="O493" s="254">
        <v>799</v>
      </c>
      <c r="P493" s="254">
        <v>784</v>
      </c>
      <c r="Q493" s="254">
        <v>769</v>
      </c>
      <c r="R493" s="254">
        <v>752</v>
      </c>
      <c r="S493" s="254">
        <v>735</v>
      </c>
      <c r="T493" s="254">
        <v>718</v>
      </c>
      <c r="U493" s="254">
        <v>701</v>
      </c>
      <c r="V493" s="254">
        <v>683</v>
      </c>
      <c r="W493" s="254">
        <v>665</v>
      </c>
      <c r="X493" s="254">
        <v>647</v>
      </c>
      <c r="Y493" s="254">
        <v>629</v>
      </c>
      <c r="Z493" s="254">
        <v>611</v>
      </c>
      <c r="AA493" s="254">
        <v>593</v>
      </c>
      <c r="AB493" s="254">
        <v>576</v>
      </c>
      <c r="AC493" s="254">
        <v>560</v>
      </c>
      <c r="AD493" s="254">
        <v>544</v>
      </c>
      <c r="AE493" s="254">
        <v>529</v>
      </c>
      <c r="AF493" s="254">
        <v>515</v>
      </c>
      <c r="AG493" s="254">
        <v>503</v>
      </c>
      <c r="AH493" s="254">
        <v>492</v>
      </c>
      <c r="AI493" s="254">
        <v>484</v>
      </c>
      <c r="AJ493" s="254">
        <v>477</v>
      </c>
      <c r="AK493" s="254">
        <v>473</v>
      </c>
      <c r="AL493" s="254">
        <v>471</v>
      </c>
    </row>
    <row r="494" ht="14.25" customHeight="1" spans="1:38" x14ac:dyDescent="0.25">
      <c r="A494" s="247">
        <v>11</v>
      </c>
      <c r="B494" s="248">
        <v>40</v>
      </c>
      <c r="C494" s="254">
        <v>893</v>
      </c>
      <c r="D494" s="254">
        <v>893</v>
      </c>
      <c r="E494" s="254">
        <v>891</v>
      </c>
      <c r="F494" s="254">
        <v>887</v>
      </c>
      <c r="G494" s="254">
        <v>882</v>
      </c>
      <c r="H494" s="254">
        <v>876</v>
      </c>
      <c r="I494" s="254">
        <v>868</v>
      </c>
      <c r="J494" s="254">
        <v>859</v>
      </c>
      <c r="K494" s="254">
        <v>849</v>
      </c>
      <c r="L494" s="254">
        <v>838</v>
      </c>
      <c r="M494" s="254">
        <v>825</v>
      </c>
      <c r="N494" s="254">
        <v>812</v>
      </c>
      <c r="O494" s="254">
        <v>798</v>
      </c>
      <c r="P494" s="254">
        <v>783</v>
      </c>
      <c r="Q494" s="254">
        <v>767</v>
      </c>
      <c r="R494" s="254">
        <v>750</v>
      </c>
      <c r="S494" s="254">
        <v>733</v>
      </c>
      <c r="T494" s="254">
        <v>716</v>
      </c>
      <c r="U494" s="254">
        <v>698</v>
      </c>
      <c r="V494" s="254">
        <v>680</v>
      </c>
      <c r="W494" s="254">
        <v>662</v>
      </c>
      <c r="X494" s="254">
        <v>643</v>
      </c>
      <c r="Y494" s="254">
        <v>625</v>
      </c>
      <c r="Z494" s="254">
        <v>607</v>
      </c>
      <c r="AA494" s="254">
        <v>589</v>
      </c>
      <c r="AB494" s="254">
        <v>572</v>
      </c>
      <c r="AC494" s="254">
        <v>555</v>
      </c>
      <c r="AD494" s="254">
        <v>539</v>
      </c>
      <c r="AE494" s="254">
        <v>524</v>
      </c>
      <c r="AF494" s="254">
        <v>509</v>
      </c>
      <c r="AG494" s="254">
        <v>497</v>
      </c>
      <c r="AH494" s="254">
        <v>486</v>
      </c>
      <c r="AI494" s="254">
        <v>478</v>
      </c>
      <c r="AJ494" s="254">
        <v>471</v>
      </c>
      <c r="AK494" s="254">
        <v>466</v>
      </c>
      <c r="AL494" s="254">
        <v>464</v>
      </c>
    </row>
    <row r="495" ht="14.25" customHeight="1" spans="1:38" x14ac:dyDescent="0.25">
      <c r="A495" s="247">
        <v>12</v>
      </c>
      <c r="B495" s="248">
        <v>0</v>
      </c>
      <c r="C495" s="254">
        <v>805</v>
      </c>
      <c r="D495" s="254">
        <v>805</v>
      </c>
      <c r="E495" s="254">
        <v>805</v>
      </c>
      <c r="F495" s="254">
        <v>805</v>
      </c>
      <c r="G495" s="254">
        <v>805</v>
      </c>
      <c r="H495" s="254">
        <v>805</v>
      </c>
      <c r="I495" s="254">
        <v>805</v>
      </c>
      <c r="J495" s="254">
        <v>805</v>
      </c>
      <c r="K495" s="254">
        <v>805</v>
      </c>
      <c r="L495" s="254">
        <v>805</v>
      </c>
      <c r="M495" s="254">
        <v>805</v>
      </c>
      <c r="N495" s="254">
        <v>805</v>
      </c>
      <c r="O495" s="254">
        <v>805</v>
      </c>
      <c r="P495" s="254">
        <v>805</v>
      </c>
      <c r="Q495" s="254">
        <v>805</v>
      </c>
      <c r="R495" s="254">
        <v>805</v>
      </c>
      <c r="S495" s="254">
        <v>805</v>
      </c>
      <c r="T495" s="254">
        <v>805</v>
      </c>
      <c r="U495" s="254">
        <v>805</v>
      </c>
      <c r="V495" s="254">
        <v>805</v>
      </c>
      <c r="W495" s="254">
        <v>805</v>
      </c>
      <c r="X495" s="254">
        <v>805</v>
      </c>
      <c r="Y495" s="254">
        <v>805</v>
      </c>
      <c r="Z495" s="254">
        <v>805</v>
      </c>
      <c r="AA495" s="254">
        <v>805</v>
      </c>
      <c r="AB495" s="254">
        <v>805</v>
      </c>
      <c r="AC495" s="254">
        <v>805</v>
      </c>
      <c r="AD495" s="254">
        <v>805</v>
      </c>
      <c r="AE495" s="254">
        <v>805</v>
      </c>
      <c r="AF495" s="254">
        <v>805</v>
      </c>
      <c r="AG495" s="254">
        <v>805</v>
      </c>
      <c r="AH495" s="254">
        <v>805</v>
      </c>
      <c r="AI495" s="254">
        <v>805</v>
      </c>
      <c r="AJ495" s="254">
        <v>805</v>
      </c>
      <c r="AK495" s="254">
        <v>805</v>
      </c>
      <c r="AL495" s="254">
        <v>805</v>
      </c>
    </row>
    <row r="496" ht="14.25" customHeight="1" spans="1:38" x14ac:dyDescent="0.25">
      <c r="A496" s="247">
        <v>12</v>
      </c>
      <c r="B496" s="248">
        <v>1</v>
      </c>
      <c r="C496" s="254">
        <v>812</v>
      </c>
      <c r="D496" s="254">
        <v>812</v>
      </c>
      <c r="E496" s="254">
        <v>811</v>
      </c>
      <c r="F496" s="254">
        <v>811</v>
      </c>
      <c r="G496" s="254">
        <v>811</v>
      </c>
      <c r="H496" s="254">
        <v>811</v>
      </c>
      <c r="I496" s="254">
        <v>811</v>
      </c>
      <c r="J496" s="254">
        <v>810</v>
      </c>
      <c r="K496" s="254">
        <v>810</v>
      </c>
      <c r="L496" s="254">
        <v>809</v>
      </c>
      <c r="M496" s="254">
        <v>809</v>
      </c>
      <c r="N496" s="254">
        <v>808</v>
      </c>
      <c r="O496" s="254">
        <v>808</v>
      </c>
      <c r="P496" s="254">
        <v>807</v>
      </c>
      <c r="Q496" s="254">
        <v>807</v>
      </c>
      <c r="R496" s="254">
        <v>806</v>
      </c>
      <c r="S496" s="254">
        <v>805</v>
      </c>
      <c r="T496" s="254">
        <v>805</v>
      </c>
      <c r="U496" s="254">
        <v>804</v>
      </c>
      <c r="V496" s="254">
        <v>803</v>
      </c>
      <c r="W496" s="254">
        <v>803</v>
      </c>
      <c r="X496" s="254">
        <v>802</v>
      </c>
      <c r="Y496" s="254">
        <v>801</v>
      </c>
      <c r="Z496" s="254">
        <v>801</v>
      </c>
      <c r="AA496" s="254">
        <v>800</v>
      </c>
      <c r="AB496" s="254">
        <v>800</v>
      </c>
      <c r="AC496" s="254">
        <v>799</v>
      </c>
      <c r="AD496" s="254">
        <v>799</v>
      </c>
      <c r="AE496" s="254">
        <v>798</v>
      </c>
      <c r="AF496" s="254">
        <v>798</v>
      </c>
      <c r="AG496" s="254">
        <v>797</v>
      </c>
      <c r="AH496" s="254">
        <v>797</v>
      </c>
      <c r="AI496" s="254">
        <v>797</v>
      </c>
      <c r="AJ496" s="254">
        <v>797</v>
      </c>
      <c r="AK496" s="254">
        <v>797</v>
      </c>
      <c r="AL496" s="254">
        <v>796</v>
      </c>
    </row>
    <row r="497" ht="14.25" customHeight="1" spans="1:38" x14ac:dyDescent="0.25">
      <c r="A497" s="247">
        <v>12</v>
      </c>
      <c r="B497" s="248">
        <v>2</v>
      </c>
      <c r="C497" s="254">
        <v>819</v>
      </c>
      <c r="D497" s="254">
        <v>819</v>
      </c>
      <c r="E497" s="254">
        <v>819</v>
      </c>
      <c r="F497" s="254">
        <v>818</v>
      </c>
      <c r="G497" s="254">
        <v>818</v>
      </c>
      <c r="H497" s="254">
        <v>817</v>
      </c>
      <c r="I497" s="254">
        <v>817</v>
      </c>
      <c r="J497" s="254">
        <v>816</v>
      </c>
      <c r="K497" s="254">
        <v>815</v>
      </c>
      <c r="L497" s="254">
        <v>815</v>
      </c>
      <c r="M497" s="254">
        <v>814</v>
      </c>
      <c r="N497" s="254">
        <v>812</v>
      </c>
      <c r="O497" s="254">
        <v>811</v>
      </c>
      <c r="P497" s="254">
        <v>810</v>
      </c>
      <c r="Q497" s="254">
        <v>809</v>
      </c>
      <c r="R497" s="254">
        <v>808</v>
      </c>
      <c r="S497" s="254">
        <v>806</v>
      </c>
      <c r="T497" s="254">
        <v>805</v>
      </c>
      <c r="U497" s="254">
        <v>804</v>
      </c>
      <c r="V497" s="254">
        <v>803</v>
      </c>
      <c r="W497" s="254">
        <v>801</v>
      </c>
      <c r="X497" s="254">
        <v>800</v>
      </c>
      <c r="Y497" s="254">
        <v>799</v>
      </c>
      <c r="Z497" s="254">
        <v>797</v>
      </c>
      <c r="AA497" s="254">
        <v>796</v>
      </c>
      <c r="AB497" s="254">
        <v>795</v>
      </c>
      <c r="AC497" s="254">
        <v>794</v>
      </c>
      <c r="AD497" s="254">
        <v>793</v>
      </c>
      <c r="AE497" s="254">
        <v>792</v>
      </c>
      <c r="AF497" s="254">
        <v>791</v>
      </c>
      <c r="AG497" s="254">
        <v>791</v>
      </c>
      <c r="AH497" s="254">
        <v>790</v>
      </c>
      <c r="AI497" s="254">
        <v>790</v>
      </c>
      <c r="AJ497" s="254">
        <v>789</v>
      </c>
      <c r="AK497" s="254">
        <v>789</v>
      </c>
      <c r="AL497" s="254">
        <v>789</v>
      </c>
    </row>
    <row r="498" ht="14.25" customHeight="1" spans="1:38" x14ac:dyDescent="0.25">
      <c r="A498" s="247">
        <v>12</v>
      </c>
      <c r="B498" s="248">
        <v>3</v>
      </c>
      <c r="C498" s="254">
        <v>826</v>
      </c>
      <c r="D498" s="254">
        <v>826</v>
      </c>
      <c r="E498" s="254">
        <v>826</v>
      </c>
      <c r="F498" s="254">
        <v>825</v>
      </c>
      <c r="G498" s="254">
        <v>825</v>
      </c>
      <c r="H498" s="254">
        <v>824</v>
      </c>
      <c r="I498" s="254">
        <v>823</v>
      </c>
      <c r="J498" s="254">
        <v>822</v>
      </c>
      <c r="K498" s="254">
        <v>821</v>
      </c>
      <c r="L498" s="254">
        <v>820</v>
      </c>
      <c r="M498" s="254">
        <v>818</v>
      </c>
      <c r="N498" s="254">
        <v>817</v>
      </c>
      <c r="O498" s="254">
        <v>815</v>
      </c>
      <c r="P498" s="254">
        <v>813</v>
      </c>
      <c r="Q498" s="254">
        <v>811</v>
      </c>
      <c r="R498" s="254">
        <v>809</v>
      </c>
      <c r="S498" s="254">
        <v>808</v>
      </c>
      <c r="T498" s="254">
        <v>806</v>
      </c>
      <c r="U498" s="254">
        <v>804</v>
      </c>
      <c r="V498" s="254">
        <v>802</v>
      </c>
      <c r="W498" s="254">
        <v>800</v>
      </c>
      <c r="X498" s="254">
        <v>798</v>
      </c>
      <c r="Y498" s="254">
        <v>796</v>
      </c>
      <c r="Z498" s="254">
        <v>794</v>
      </c>
      <c r="AA498" s="254">
        <v>792</v>
      </c>
      <c r="AB498" s="254">
        <v>791</v>
      </c>
      <c r="AC498" s="254">
        <v>789</v>
      </c>
      <c r="AD498" s="254">
        <v>787</v>
      </c>
      <c r="AE498" s="254">
        <v>786</v>
      </c>
      <c r="AF498" s="254">
        <v>785</v>
      </c>
      <c r="AG498" s="254">
        <v>784</v>
      </c>
      <c r="AH498" s="254">
        <v>783</v>
      </c>
      <c r="AI498" s="254">
        <v>782</v>
      </c>
      <c r="AJ498" s="254">
        <v>782</v>
      </c>
      <c r="AK498" s="254">
        <v>781</v>
      </c>
      <c r="AL498" s="254">
        <v>781</v>
      </c>
    </row>
    <row r="499" ht="14.25" customHeight="1" spans="1:38" x14ac:dyDescent="0.25">
      <c r="A499" s="247">
        <v>12</v>
      </c>
      <c r="B499" s="248">
        <v>4</v>
      </c>
      <c r="C499" s="254">
        <v>833</v>
      </c>
      <c r="D499" s="254">
        <v>833</v>
      </c>
      <c r="E499" s="254">
        <v>833</v>
      </c>
      <c r="F499" s="254">
        <v>832</v>
      </c>
      <c r="G499" s="254">
        <v>831</v>
      </c>
      <c r="H499" s="254">
        <v>830</v>
      </c>
      <c r="I499" s="254">
        <v>829</v>
      </c>
      <c r="J499" s="254">
        <v>828</v>
      </c>
      <c r="K499" s="254">
        <v>826</v>
      </c>
      <c r="L499" s="254">
        <v>824</v>
      </c>
      <c r="M499" s="254">
        <v>823</v>
      </c>
      <c r="N499" s="254">
        <v>821</v>
      </c>
      <c r="O499" s="254">
        <v>818</v>
      </c>
      <c r="P499" s="254">
        <v>816</v>
      </c>
      <c r="Q499" s="254">
        <v>814</v>
      </c>
      <c r="R499" s="254">
        <v>811</v>
      </c>
      <c r="S499" s="254">
        <v>809</v>
      </c>
      <c r="T499" s="254">
        <v>806</v>
      </c>
      <c r="U499" s="254">
        <v>803</v>
      </c>
      <c r="V499" s="254">
        <v>801</v>
      </c>
      <c r="W499" s="254">
        <v>798</v>
      </c>
      <c r="X499" s="254">
        <v>796</v>
      </c>
      <c r="Y499" s="254">
        <v>793</v>
      </c>
      <c r="Z499" s="254">
        <v>791</v>
      </c>
      <c r="AA499" s="254">
        <v>788</v>
      </c>
      <c r="AB499" s="254">
        <v>786</v>
      </c>
      <c r="AC499" s="254">
        <v>784</v>
      </c>
      <c r="AD499" s="254">
        <v>782</v>
      </c>
      <c r="AE499" s="254">
        <v>780</v>
      </c>
      <c r="AF499" s="254">
        <v>778</v>
      </c>
      <c r="AG499" s="254">
        <v>777</v>
      </c>
      <c r="AH499" s="254">
        <v>776</v>
      </c>
      <c r="AI499" s="254">
        <v>775</v>
      </c>
      <c r="AJ499" s="254">
        <v>774</v>
      </c>
      <c r="AK499" s="254">
        <v>773</v>
      </c>
      <c r="AL499" s="254">
        <v>773</v>
      </c>
    </row>
    <row r="500" ht="14.25" customHeight="1" spans="1:38" x14ac:dyDescent="0.25">
      <c r="A500" s="247">
        <v>12</v>
      </c>
      <c r="B500" s="248">
        <v>5</v>
      </c>
      <c r="C500" s="254">
        <v>840</v>
      </c>
      <c r="D500" s="254">
        <v>840</v>
      </c>
      <c r="E500" s="254">
        <v>839</v>
      </c>
      <c r="F500" s="254">
        <v>839</v>
      </c>
      <c r="G500" s="254">
        <v>838</v>
      </c>
      <c r="H500" s="254">
        <v>837</v>
      </c>
      <c r="I500" s="254">
        <v>835</v>
      </c>
      <c r="J500" s="254">
        <v>833</v>
      </c>
      <c r="K500" s="254">
        <v>831</v>
      </c>
      <c r="L500" s="254">
        <v>829</v>
      </c>
      <c r="M500" s="254">
        <v>827</v>
      </c>
      <c r="N500" s="254">
        <v>824</v>
      </c>
      <c r="O500" s="254">
        <v>822</v>
      </c>
      <c r="P500" s="254">
        <v>819</v>
      </c>
      <c r="Q500" s="254">
        <v>816</v>
      </c>
      <c r="R500" s="254">
        <v>813</v>
      </c>
      <c r="S500" s="254">
        <v>810</v>
      </c>
      <c r="T500" s="254">
        <v>806</v>
      </c>
      <c r="U500" s="254">
        <v>803</v>
      </c>
      <c r="V500" s="254">
        <v>800</v>
      </c>
      <c r="W500" s="254">
        <v>796</v>
      </c>
      <c r="X500" s="254">
        <v>793</v>
      </c>
      <c r="Y500" s="254">
        <v>790</v>
      </c>
      <c r="Z500" s="254">
        <v>787</v>
      </c>
      <c r="AA500" s="254">
        <v>784</v>
      </c>
      <c r="AB500" s="254">
        <v>781</v>
      </c>
      <c r="AC500" s="254">
        <v>779</v>
      </c>
      <c r="AD500" s="254">
        <v>776</v>
      </c>
      <c r="AE500" s="254">
        <v>774</v>
      </c>
      <c r="AF500" s="254">
        <v>772</v>
      </c>
      <c r="AG500" s="254">
        <v>770</v>
      </c>
      <c r="AH500" s="254">
        <v>768</v>
      </c>
      <c r="AI500" s="254">
        <v>767</v>
      </c>
      <c r="AJ500" s="254">
        <v>766</v>
      </c>
      <c r="AK500" s="254">
        <v>765</v>
      </c>
      <c r="AL500" s="254">
        <v>765</v>
      </c>
    </row>
    <row r="501" ht="14.25" customHeight="1" spans="1:38" x14ac:dyDescent="0.25">
      <c r="A501" s="247">
        <v>12</v>
      </c>
      <c r="B501" s="248">
        <v>6</v>
      </c>
      <c r="C501" s="254">
        <v>847</v>
      </c>
      <c r="D501" s="254">
        <v>847</v>
      </c>
      <c r="E501" s="254">
        <v>846</v>
      </c>
      <c r="F501" s="254">
        <v>845</v>
      </c>
      <c r="G501" s="254">
        <v>844</v>
      </c>
      <c r="H501" s="254">
        <v>843</v>
      </c>
      <c r="I501" s="254">
        <v>841</v>
      </c>
      <c r="J501" s="254">
        <v>839</v>
      </c>
      <c r="K501" s="254">
        <v>837</v>
      </c>
      <c r="L501" s="254">
        <v>834</v>
      </c>
      <c r="M501" s="254">
        <v>831</v>
      </c>
      <c r="N501" s="254">
        <v>828</v>
      </c>
      <c r="O501" s="254">
        <v>825</v>
      </c>
      <c r="P501" s="254">
        <v>821</v>
      </c>
      <c r="Q501" s="254">
        <v>818</v>
      </c>
      <c r="R501" s="254">
        <v>814</v>
      </c>
      <c r="S501" s="254">
        <v>810</v>
      </c>
      <c r="T501" s="254">
        <v>807</v>
      </c>
      <c r="U501" s="254">
        <v>803</v>
      </c>
      <c r="V501" s="254">
        <v>799</v>
      </c>
      <c r="W501" s="254">
        <v>795</v>
      </c>
      <c r="X501" s="254">
        <v>791</v>
      </c>
      <c r="Y501" s="254">
        <v>787</v>
      </c>
      <c r="Z501" s="254">
        <v>783</v>
      </c>
      <c r="AA501" s="254">
        <v>780</v>
      </c>
      <c r="AB501" s="254">
        <v>776</v>
      </c>
      <c r="AC501" s="254">
        <v>773</v>
      </c>
      <c r="AD501" s="254">
        <v>770</v>
      </c>
      <c r="AE501" s="254">
        <v>767</v>
      </c>
      <c r="AF501" s="254">
        <v>765</v>
      </c>
      <c r="AG501" s="254">
        <v>763</v>
      </c>
      <c r="AH501" s="254">
        <v>761</v>
      </c>
      <c r="AI501" s="254">
        <v>759</v>
      </c>
      <c r="AJ501" s="254">
        <v>758</v>
      </c>
      <c r="AK501" s="254">
        <v>757</v>
      </c>
      <c r="AL501" s="254">
        <v>757</v>
      </c>
    </row>
    <row r="502" ht="14.25" customHeight="1" spans="1:38" x14ac:dyDescent="0.25">
      <c r="A502" s="247">
        <v>12</v>
      </c>
      <c r="B502" s="248">
        <v>7</v>
      </c>
      <c r="C502" s="254">
        <v>853</v>
      </c>
      <c r="D502" s="254">
        <v>853</v>
      </c>
      <c r="E502" s="254">
        <v>853</v>
      </c>
      <c r="F502" s="254">
        <v>852</v>
      </c>
      <c r="G502" s="254">
        <v>850</v>
      </c>
      <c r="H502" s="254">
        <v>849</v>
      </c>
      <c r="I502" s="254">
        <v>847</v>
      </c>
      <c r="J502" s="254">
        <v>844</v>
      </c>
      <c r="K502" s="254">
        <v>842</v>
      </c>
      <c r="L502" s="254">
        <v>839</v>
      </c>
      <c r="M502" s="254">
        <v>835</v>
      </c>
      <c r="N502" s="254">
        <v>832</v>
      </c>
      <c r="O502" s="254">
        <v>828</v>
      </c>
      <c r="P502" s="254">
        <v>824</v>
      </c>
      <c r="Q502" s="254">
        <v>820</v>
      </c>
      <c r="R502" s="254">
        <v>816</v>
      </c>
      <c r="S502" s="254">
        <v>811</v>
      </c>
      <c r="T502" s="254">
        <v>807</v>
      </c>
      <c r="U502" s="254">
        <v>802</v>
      </c>
      <c r="V502" s="254">
        <v>798</v>
      </c>
      <c r="W502" s="254">
        <v>793</v>
      </c>
      <c r="X502" s="254">
        <v>788</v>
      </c>
      <c r="Y502" s="254">
        <v>784</v>
      </c>
      <c r="Z502" s="254">
        <v>780</v>
      </c>
      <c r="AA502" s="254">
        <v>776</v>
      </c>
      <c r="AB502" s="254">
        <v>772</v>
      </c>
      <c r="AC502" s="254">
        <v>768</v>
      </c>
      <c r="AD502" s="254">
        <v>764</v>
      </c>
      <c r="AE502" s="254">
        <v>761</v>
      </c>
      <c r="AF502" s="254">
        <v>758</v>
      </c>
      <c r="AG502" s="254">
        <v>756</v>
      </c>
      <c r="AH502" s="254">
        <v>753</v>
      </c>
      <c r="AI502" s="254">
        <v>752</v>
      </c>
      <c r="AJ502" s="254">
        <v>750</v>
      </c>
      <c r="AK502" s="254">
        <v>749</v>
      </c>
      <c r="AL502" s="254">
        <v>749</v>
      </c>
    </row>
    <row r="503" ht="14.25" customHeight="1" spans="1:38" x14ac:dyDescent="0.25">
      <c r="A503" s="247">
        <v>12</v>
      </c>
      <c r="B503" s="248">
        <v>8</v>
      </c>
      <c r="C503" s="254">
        <v>860</v>
      </c>
      <c r="D503" s="254">
        <v>860</v>
      </c>
      <c r="E503" s="254">
        <v>859</v>
      </c>
      <c r="F503" s="254">
        <v>858</v>
      </c>
      <c r="G503" s="254">
        <v>856</v>
      </c>
      <c r="H503" s="254">
        <v>854</v>
      </c>
      <c r="I503" s="254">
        <v>852</v>
      </c>
      <c r="J503" s="254">
        <v>849</v>
      </c>
      <c r="K503" s="254">
        <v>846</v>
      </c>
      <c r="L503" s="254">
        <v>843</v>
      </c>
      <c r="M503" s="254">
        <v>839</v>
      </c>
      <c r="N503" s="254">
        <v>835</v>
      </c>
      <c r="O503" s="254">
        <v>831</v>
      </c>
      <c r="P503" s="254">
        <v>827</v>
      </c>
      <c r="Q503" s="254">
        <v>822</v>
      </c>
      <c r="R503" s="254">
        <v>817</v>
      </c>
      <c r="S503" s="254">
        <v>812</v>
      </c>
      <c r="T503" s="254">
        <v>807</v>
      </c>
      <c r="U503" s="254">
        <v>802</v>
      </c>
      <c r="V503" s="254">
        <v>796</v>
      </c>
      <c r="W503" s="254">
        <v>791</v>
      </c>
      <c r="X503" s="254">
        <v>786</v>
      </c>
      <c r="Y503" s="254">
        <v>781</v>
      </c>
      <c r="Z503" s="254">
        <v>776</v>
      </c>
      <c r="AA503" s="254">
        <v>771</v>
      </c>
      <c r="AB503" s="254">
        <v>767</v>
      </c>
      <c r="AC503" s="254">
        <v>762</v>
      </c>
      <c r="AD503" s="254">
        <v>758</v>
      </c>
      <c r="AE503" s="254">
        <v>755</v>
      </c>
      <c r="AF503" s="254">
        <v>751</v>
      </c>
      <c r="AG503" s="254">
        <v>748</v>
      </c>
      <c r="AH503" s="254">
        <v>746</v>
      </c>
      <c r="AI503" s="254">
        <v>744</v>
      </c>
      <c r="AJ503" s="254">
        <v>742</v>
      </c>
      <c r="AK503" s="254">
        <v>741</v>
      </c>
      <c r="AL503" s="254">
        <v>740</v>
      </c>
    </row>
    <row r="504" ht="14.25" customHeight="1" spans="1:38" x14ac:dyDescent="0.25">
      <c r="A504" s="247">
        <v>12</v>
      </c>
      <c r="B504" s="248">
        <v>9</v>
      </c>
      <c r="C504" s="254">
        <v>866</v>
      </c>
      <c r="D504" s="254">
        <v>866</v>
      </c>
      <c r="E504" s="254">
        <v>865</v>
      </c>
      <c r="F504" s="254">
        <v>864</v>
      </c>
      <c r="G504" s="254">
        <v>862</v>
      </c>
      <c r="H504" s="254">
        <v>860</v>
      </c>
      <c r="I504" s="254">
        <v>857</v>
      </c>
      <c r="J504" s="254">
        <v>854</v>
      </c>
      <c r="K504" s="254">
        <v>851</v>
      </c>
      <c r="L504" s="254">
        <v>847</v>
      </c>
      <c r="M504" s="254">
        <v>843</v>
      </c>
      <c r="N504" s="254">
        <v>839</v>
      </c>
      <c r="O504" s="254">
        <v>834</v>
      </c>
      <c r="P504" s="254">
        <v>829</v>
      </c>
      <c r="Q504" s="254">
        <v>824</v>
      </c>
      <c r="R504" s="254">
        <v>818</v>
      </c>
      <c r="S504" s="254">
        <v>813</v>
      </c>
      <c r="T504" s="254">
        <v>807</v>
      </c>
      <c r="U504" s="254">
        <v>801</v>
      </c>
      <c r="V504" s="254">
        <v>795</v>
      </c>
      <c r="W504" s="254">
        <v>789</v>
      </c>
      <c r="X504" s="254">
        <v>783</v>
      </c>
      <c r="Y504" s="254">
        <v>778</v>
      </c>
      <c r="Z504" s="254">
        <v>772</v>
      </c>
      <c r="AA504" s="254">
        <v>767</v>
      </c>
      <c r="AB504" s="254">
        <v>762</v>
      </c>
      <c r="AC504" s="254">
        <v>757</v>
      </c>
      <c r="AD504" s="254">
        <v>752</v>
      </c>
      <c r="AE504" s="254">
        <v>748</v>
      </c>
      <c r="AF504" s="254">
        <v>744</v>
      </c>
      <c r="AG504" s="254">
        <v>741</v>
      </c>
      <c r="AH504" s="254">
        <v>738</v>
      </c>
      <c r="AI504" s="254">
        <v>736</v>
      </c>
      <c r="AJ504" s="254">
        <v>734</v>
      </c>
      <c r="AK504" s="254">
        <v>733</v>
      </c>
      <c r="AL504" s="254">
        <v>732</v>
      </c>
    </row>
    <row r="505" ht="14.25" customHeight="1" spans="1:38" x14ac:dyDescent="0.25">
      <c r="A505" s="247">
        <v>12</v>
      </c>
      <c r="B505" s="248">
        <v>10</v>
      </c>
      <c r="C505" s="254">
        <v>872</v>
      </c>
      <c r="D505" s="254">
        <v>872</v>
      </c>
      <c r="E505" s="254">
        <v>871</v>
      </c>
      <c r="F505" s="254">
        <v>870</v>
      </c>
      <c r="G505" s="254">
        <v>868</v>
      </c>
      <c r="H505" s="254">
        <v>865</v>
      </c>
      <c r="I505" s="254">
        <v>863</v>
      </c>
      <c r="J505" s="254">
        <v>859</v>
      </c>
      <c r="K505" s="254">
        <v>856</v>
      </c>
      <c r="L505" s="254">
        <v>851</v>
      </c>
      <c r="M505" s="254">
        <v>847</v>
      </c>
      <c r="N505" s="254">
        <v>842</v>
      </c>
      <c r="O505" s="254">
        <v>837</v>
      </c>
      <c r="P505" s="254">
        <v>831</v>
      </c>
      <c r="Q505" s="254">
        <v>825</v>
      </c>
      <c r="R505" s="254">
        <v>819</v>
      </c>
      <c r="S505" s="254">
        <v>813</v>
      </c>
      <c r="T505" s="254">
        <v>807</v>
      </c>
      <c r="U505" s="254">
        <v>800</v>
      </c>
      <c r="V505" s="254">
        <v>794</v>
      </c>
      <c r="W505" s="254">
        <v>787</v>
      </c>
      <c r="X505" s="254">
        <v>781</v>
      </c>
      <c r="Y505" s="254">
        <v>775</v>
      </c>
      <c r="Z505" s="254">
        <v>768</v>
      </c>
      <c r="AA505" s="254">
        <v>762</v>
      </c>
      <c r="AB505" s="254">
        <v>757</v>
      </c>
      <c r="AC505" s="254">
        <v>751</v>
      </c>
      <c r="AD505" s="254">
        <v>746</v>
      </c>
      <c r="AE505" s="254">
        <v>742</v>
      </c>
      <c r="AF505" s="254">
        <v>738</v>
      </c>
      <c r="AG505" s="254">
        <v>734</v>
      </c>
      <c r="AH505" s="254">
        <v>731</v>
      </c>
      <c r="AI505" s="254">
        <v>728</v>
      </c>
      <c r="AJ505" s="254">
        <v>726</v>
      </c>
      <c r="AK505" s="254">
        <v>725</v>
      </c>
      <c r="AL505" s="254">
        <v>724</v>
      </c>
    </row>
    <row r="506" ht="14.25" customHeight="1" spans="1:38" x14ac:dyDescent="0.25">
      <c r="A506" s="247">
        <v>12</v>
      </c>
      <c r="B506" s="248">
        <v>11</v>
      </c>
      <c r="C506" s="254">
        <v>878</v>
      </c>
      <c r="D506" s="254">
        <v>878</v>
      </c>
      <c r="E506" s="254">
        <v>877</v>
      </c>
      <c r="F506" s="254">
        <v>875</v>
      </c>
      <c r="G506" s="254">
        <v>873</v>
      </c>
      <c r="H506" s="254">
        <v>871</v>
      </c>
      <c r="I506" s="254">
        <v>868</v>
      </c>
      <c r="J506" s="254">
        <v>864</v>
      </c>
      <c r="K506" s="254">
        <v>860</v>
      </c>
      <c r="L506" s="254">
        <v>855</v>
      </c>
      <c r="M506" s="254">
        <v>850</v>
      </c>
      <c r="N506" s="254">
        <v>845</v>
      </c>
      <c r="O506" s="254">
        <v>839</v>
      </c>
      <c r="P506" s="254">
        <v>833</v>
      </c>
      <c r="Q506" s="254">
        <v>827</v>
      </c>
      <c r="R506" s="254">
        <v>820</v>
      </c>
      <c r="S506" s="254">
        <v>814</v>
      </c>
      <c r="T506" s="254">
        <v>807</v>
      </c>
      <c r="U506" s="254">
        <v>799</v>
      </c>
      <c r="V506" s="254">
        <v>792</v>
      </c>
      <c r="W506" s="254">
        <v>785</v>
      </c>
      <c r="X506" s="254">
        <v>778</v>
      </c>
      <c r="Y506" s="254">
        <v>771</v>
      </c>
      <c r="Z506" s="254">
        <v>765</v>
      </c>
      <c r="AA506" s="254">
        <v>758</v>
      </c>
      <c r="AB506" s="254">
        <v>752</v>
      </c>
      <c r="AC506" s="254">
        <v>746</v>
      </c>
      <c r="AD506" s="254">
        <v>740</v>
      </c>
      <c r="AE506" s="254">
        <v>735</v>
      </c>
      <c r="AF506" s="254">
        <v>731</v>
      </c>
      <c r="AG506" s="254">
        <v>727</v>
      </c>
      <c r="AH506" s="254">
        <v>723</v>
      </c>
      <c r="AI506" s="254">
        <v>720</v>
      </c>
      <c r="AJ506" s="254">
        <v>718</v>
      </c>
      <c r="AK506" s="254">
        <v>716</v>
      </c>
      <c r="AL506" s="254">
        <v>715</v>
      </c>
    </row>
    <row r="507" ht="14.25" customHeight="1" spans="1:38" x14ac:dyDescent="0.25">
      <c r="A507" s="247">
        <v>12</v>
      </c>
      <c r="B507" s="248">
        <v>12</v>
      </c>
      <c r="C507" s="254">
        <v>884</v>
      </c>
      <c r="D507" s="254">
        <v>883</v>
      </c>
      <c r="E507" s="254">
        <v>882</v>
      </c>
      <c r="F507" s="254">
        <v>881</v>
      </c>
      <c r="G507" s="254">
        <v>879</v>
      </c>
      <c r="H507" s="254">
        <v>876</v>
      </c>
      <c r="I507" s="254">
        <v>873</v>
      </c>
      <c r="J507" s="254">
        <v>869</v>
      </c>
      <c r="K507" s="254">
        <v>864</v>
      </c>
      <c r="L507" s="254">
        <v>859</v>
      </c>
      <c r="M507" s="254">
        <v>854</v>
      </c>
      <c r="N507" s="254">
        <v>848</v>
      </c>
      <c r="O507" s="254">
        <v>842</v>
      </c>
      <c r="P507" s="254">
        <v>835</v>
      </c>
      <c r="Q507" s="254">
        <v>829</v>
      </c>
      <c r="R507" s="254">
        <v>821</v>
      </c>
      <c r="S507" s="254">
        <v>814</v>
      </c>
      <c r="T507" s="254">
        <v>806</v>
      </c>
      <c r="U507" s="254">
        <v>799</v>
      </c>
      <c r="V507" s="254">
        <v>791</v>
      </c>
      <c r="W507" s="254">
        <v>783</v>
      </c>
      <c r="X507" s="254">
        <v>776</v>
      </c>
      <c r="Y507" s="254">
        <v>768</v>
      </c>
      <c r="Z507" s="254">
        <v>761</v>
      </c>
      <c r="AA507" s="254">
        <v>754</v>
      </c>
      <c r="AB507" s="254">
        <v>747</v>
      </c>
      <c r="AC507" s="254">
        <v>740</v>
      </c>
      <c r="AD507" s="254">
        <v>734</v>
      </c>
      <c r="AE507" s="254">
        <v>729</v>
      </c>
      <c r="AF507" s="254">
        <v>724</v>
      </c>
      <c r="AG507" s="254">
        <v>719</v>
      </c>
      <c r="AH507" s="254">
        <v>716</v>
      </c>
      <c r="AI507" s="254">
        <v>712</v>
      </c>
      <c r="AJ507" s="254">
        <v>710</v>
      </c>
      <c r="AK507" s="254">
        <v>708</v>
      </c>
      <c r="AL507" s="254">
        <v>707</v>
      </c>
    </row>
    <row r="508" ht="14.25" customHeight="1" spans="1:38" x14ac:dyDescent="0.25">
      <c r="A508" s="247">
        <v>12</v>
      </c>
      <c r="B508" s="248">
        <v>13</v>
      </c>
      <c r="C508" s="254">
        <v>889</v>
      </c>
      <c r="D508" s="254">
        <v>889</v>
      </c>
      <c r="E508" s="254">
        <v>888</v>
      </c>
      <c r="F508" s="254">
        <v>886</v>
      </c>
      <c r="G508" s="254">
        <v>884</v>
      </c>
      <c r="H508" s="254">
        <v>881</v>
      </c>
      <c r="I508" s="254">
        <v>877</v>
      </c>
      <c r="J508" s="254">
        <v>873</v>
      </c>
      <c r="K508" s="254">
        <v>868</v>
      </c>
      <c r="L508" s="254">
        <v>863</v>
      </c>
      <c r="M508" s="254">
        <v>857</v>
      </c>
      <c r="N508" s="254">
        <v>851</v>
      </c>
      <c r="O508" s="254">
        <v>844</v>
      </c>
      <c r="P508" s="254">
        <v>837</v>
      </c>
      <c r="Q508" s="254">
        <v>830</v>
      </c>
      <c r="R508" s="254">
        <v>822</v>
      </c>
      <c r="S508" s="254">
        <v>814</v>
      </c>
      <c r="T508" s="254">
        <v>806</v>
      </c>
      <c r="U508" s="254">
        <v>798</v>
      </c>
      <c r="V508" s="254">
        <v>790</v>
      </c>
      <c r="W508" s="254">
        <v>781</v>
      </c>
      <c r="X508" s="254">
        <v>773</v>
      </c>
      <c r="Y508" s="254">
        <v>765</v>
      </c>
      <c r="Z508" s="254">
        <v>757</v>
      </c>
      <c r="AA508" s="254">
        <v>749</v>
      </c>
      <c r="AB508" s="254">
        <v>742</v>
      </c>
      <c r="AC508" s="254">
        <v>735</v>
      </c>
      <c r="AD508" s="254">
        <v>728</v>
      </c>
      <c r="AE508" s="254">
        <v>722</v>
      </c>
      <c r="AF508" s="254">
        <v>717</v>
      </c>
      <c r="AG508" s="254">
        <v>712</v>
      </c>
      <c r="AH508" s="254">
        <v>708</v>
      </c>
      <c r="AI508" s="254">
        <v>705</v>
      </c>
      <c r="AJ508" s="254">
        <v>702</v>
      </c>
      <c r="AK508" s="254">
        <v>700</v>
      </c>
      <c r="AL508" s="254">
        <v>699</v>
      </c>
    </row>
    <row r="509" ht="14.25" customHeight="1" spans="1:38" x14ac:dyDescent="0.25">
      <c r="A509" s="247">
        <v>12</v>
      </c>
      <c r="B509" s="248">
        <v>14</v>
      </c>
      <c r="C509" s="254">
        <v>894</v>
      </c>
      <c r="D509" s="254">
        <v>894</v>
      </c>
      <c r="E509" s="254">
        <v>893</v>
      </c>
      <c r="F509" s="254">
        <v>891</v>
      </c>
      <c r="G509" s="254">
        <v>889</v>
      </c>
      <c r="H509" s="254">
        <v>886</v>
      </c>
      <c r="I509" s="254">
        <v>882</v>
      </c>
      <c r="J509" s="254">
        <v>877</v>
      </c>
      <c r="K509" s="254">
        <v>872</v>
      </c>
      <c r="L509" s="254">
        <v>867</v>
      </c>
      <c r="M509" s="254">
        <v>860</v>
      </c>
      <c r="N509" s="254">
        <v>854</v>
      </c>
      <c r="O509" s="254">
        <v>847</v>
      </c>
      <c r="P509" s="254">
        <v>839</v>
      </c>
      <c r="Q509" s="254">
        <v>831</v>
      </c>
      <c r="R509" s="254">
        <v>823</v>
      </c>
      <c r="S509" s="254">
        <v>815</v>
      </c>
      <c r="T509" s="254">
        <v>806</v>
      </c>
      <c r="U509" s="254">
        <v>797</v>
      </c>
      <c r="V509" s="254">
        <v>788</v>
      </c>
      <c r="W509" s="254">
        <v>779</v>
      </c>
      <c r="X509" s="254">
        <v>770</v>
      </c>
      <c r="Y509" s="254">
        <v>761</v>
      </c>
      <c r="Z509" s="254">
        <v>753</v>
      </c>
      <c r="AA509" s="254">
        <v>745</v>
      </c>
      <c r="AB509" s="254">
        <v>737</v>
      </c>
      <c r="AC509" s="254">
        <v>729</v>
      </c>
      <c r="AD509" s="254">
        <v>722</v>
      </c>
      <c r="AE509" s="254">
        <v>716</v>
      </c>
      <c r="AF509" s="254">
        <v>710</v>
      </c>
      <c r="AG509" s="254">
        <v>705</v>
      </c>
      <c r="AH509" s="254">
        <v>701</v>
      </c>
      <c r="AI509" s="254">
        <v>697</v>
      </c>
      <c r="AJ509" s="254">
        <v>694</v>
      </c>
      <c r="AK509" s="254">
        <v>692</v>
      </c>
      <c r="AL509" s="254">
        <v>691</v>
      </c>
    </row>
    <row r="510" ht="14.25" customHeight="1" spans="1:38" x14ac:dyDescent="0.25">
      <c r="A510" s="247">
        <v>12</v>
      </c>
      <c r="B510" s="248">
        <v>15</v>
      </c>
      <c r="C510" s="254">
        <v>900</v>
      </c>
      <c r="D510" s="254">
        <v>899</v>
      </c>
      <c r="E510" s="254">
        <v>898</v>
      </c>
      <c r="F510" s="254">
        <v>896</v>
      </c>
      <c r="G510" s="254">
        <v>894</v>
      </c>
      <c r="H510" s="254">
        <v>890</v>
      </c>
      <c r="I510" s="254">
        <v>886</v>
      </c>
      <c r="J510" s="254">
        <v>881</v>
      </c>
      <c r="K510" s="254">
        <v>876</v>
      </c>
      <c r="L510" s="254">
        <v>870</v>
      </c>
      <c r="M510" s="254">
        <v>864</v>
      </c>
      <c r="N510" s="254">
        <v>857</v>
      </c>
      <c r="O510" s="254">
        <v>849</v>
      </c>
      <c r="P510" s="254">
        <v>841</v>
      </c>
      <c r="Q510" s="254">
        <v>833</v>
      </c>
      <c r="R510" s="254">
        <v>824</v>
      </c>
      <c r="S510" s="254">
        <v>815</v>
      </c>
      <c r="T510" s="254">
        <v>806</v>
      </c>
      <c r="U510" s="254">
        <v>796</v>
      </c>
      <c r="V510" s="254">
        <v>787</v>
      </c>
      <c r="W510" s="254">
        <v>777</v>
      </c>
      <c r="X510" s="254">
        <v>768</v>
      </c>
      <c r="Y510" s="254">
        <v>758</v>
      </c>
      <c r="Z510" s="254">
        <v>749</v>
      </c>
      <c r="AA510" s="254">
        <v>740</v>
      </c>
      <c r="AB510" s="254">
        <v>732</v>
      </c>
      <c r="AC510" s="254">
        <v>724</v>
      </c>
      <c r="AD510" s="254">
        <v>716</v>
      </c>
      <c r="AE510" s="254">
        <v>709</v>
      </c>
      <c r="AF510" s="254">
        <v>703</v>
      </c>
      <c r="AG510" s="254">
        <v>698</v>
      </c>
      <c r="AH510" s="254">
        <v>693</v>
      </c>
      <c r="AI510" s="254">
        <v>689</v>
      </c>
      <c r="AJ510" s="254">
        <v>687</v>
      </c>
      <c r="AK510" s="254">
        <v>685</v>
      </c>
      <c r="AL510" s="254">
        <v>683</v>
      </c>
    </row>
    <row r="511" ht="14.25" customHeight="1" spans="1:38" x14ac:dyDescent="0.25">
      <c r="A511" s="247">
        <v>12</v>
      </c>
      <c r="B511" s="248">
        <v>16</v>
      </c>
      <c r="C511" s="254">
        <v>905</v>
      </c>
      <c r="D511" s="254">
        <v>904</v>
      </c>
      <c r="E511" s="254">
        <v>903</v>
      </c>
      <c r="F511" s="254">
        <v>901</v>
      </c>
      <c r="G511" s="254">
        <v>898</v>
      </c>
      <c r="H511" s="254">
        <v>895</v>
      </c>
      <c r="I511" s="254">
        <v>890</v>
      </c>
      <c r="J511" s="254">
        <v>885</v>
      </c>
      <c r="K511" s="254">
        <v>880</v>
      </c>
      <c r="L511" s="254">
        <v>873</v>
      </c>
      <c r="M511" s="254">
        <v>867</v>
      </c>
      <c r="N511" s="254">
        <v>859</v>
      </c>
      <c r="O511" s="254">
        <v>851</v>
      </c>
      <c r="P511" s="254">
        <v>843</v>
      </c>
      <c r="Q511" s="254">
        <v>834</v>
      </c>
      <c r="R511" s="254">
        <v>824</v>
      </c>
      <c r="S511" s="254">
        <v>815</v>
      </c>
      <c r="T511" s="254">
        <v>805</v>
      </c>
      <c r="U511" s="254">
        <v>795</v>
      </c>
      <c r="V511" s="254">
        <v>785</v>
      </c>
      <c r="W511" s="254">
        <v>775</v>
      </c>
      <c r="X511" s="254">
        <v>765</v>
      </c>
      <c r="Y511" s="254">
        <v>755</v>
      </c>
      <c r="Z511" s="254">
        <v>745</v>
      </c>
      <c r="AA511" s="254">
        <v>736</v>
      </c>
      <c r="AB511" s="254">
        <v>727</v>
      </c>
      <c r="AC511" s="254">
        <v>718</v>
      </c>
      <c r="AD511" s="254">
        <v>710</v>
      </c>
      <c r="AE511" s="254">
        <v>703</v>
      </c>
      <c r="AF511" s="254">
        <v>696</v>
      </c>
      <c r="AG511" s="254">
        <v>691</v>
      </c>
      <c r="AH511" s="254">
        <v>686</v>
      </c>
      <c r="AI511" s="254">
        <v>682</v>
      </c>
      <c r="AJ511" s="254">
        <v>679</v>
      </c>
      <c r="AK511" s="254">
        <v>677</v>
      </c>
      <c r="AL511" s="254">
        <v>675</v>
      </c>
    </row>
    <row r="512" ht="14.25" customHeight="1" spans="1:38" x14ac:dyDescent="0.25">
      <c r="A512" s="247">
        <v>12</v>
      </c>
      <c r="B512" s="248">
        <v>17</v>
      </c>
      <c r="C512" s="254">
        <v>909</v>
      </c>
      <c r="D512" s="254">
        <v>909</v>
      </c>
      <c r="E512" s="254">
        <v>908</v>
      </c>
      <c r="F512" s="254">
        <v>906</v>
      </c>
      <c r="G512" s="254">
        <v>903</v>
      </c>
      <c r="H512" s="254">
        <v>899</v>
      </c>
      <c r="I512" s="254">
        <v>894</v>
      </c>
      <c r="J512" s="254">
        <v>889</v>
      </c>
      <c r="K512" s="254">
        <v>883</v>
      </c>
      <c r="L512" s="254">
        <v>877</v>
      </c>
      <c r="M512" s="254">
        <v>869</v>
      </c>
      <c r="N512" s="254">
        <v>861</v>
      </c>
      <c r="O512" s="254">
        <v>853</v>
      </c>
      <c r="P512" s="254">
        <v>844</v>
      </c>
      <c r="Q512" s="254">
        <v>835</v>
      </c>
      <c r="R512" s="254">
        <v>825</v>
      </c>
      <c r="S512" s="254">
        <v>815</v>
      </c>
      <c r="T512" s="254">
        <v>805</v>
      </c>
      <c r="U512" s="254">
        <v>794</v>
      </c>
      <c r="V512" s="254">
        <v>784</v>
      </c>
      <c r="W512" s="254">
        <v>773</v>
      </c>
      <c r="X512" s="254">
        <v>762</v>
      </c>
      <c r="Y512" s="254">
        <v>752</v>
      </c>
      <c r="Z512" s="254">
        <v>741</v>
      </c>
      <c r="AA512" s="254">
        <v>731</v>
      </c>
      <c r="AB512" s="254">
        <v>722</v>
      </c>
      <c r="AC512" s="254">
        <v>713</v>
      </c>
      <c r="AD512" s="254">
        <v>704</v>
      </c>
      <c r="AE512" s="254">
        <v>696</v>
      </c>
      <c r="AF512" s="254">
        <v>689</v>
      </c>
      <c r="AG512" s="254">
        <v>684</v>
      </c>
      <c r="AH512" s="254">
        <v>679</v>
      </c>
      <c r="AI512" s="254">
        <v>674</v>
      </c>
      <c r="AJ512" s="254">
        <v>671</v>
      </c>
      <c r="AK512" s="254">
        <v>669</v>
      </c>
      <c r="AL512" s="254">
        <v>668</v>
      </c>
    </row>
    <row r="513" ht="14.25" customHeight="1" spans="1:38" x14ac:dyDescent="0.25">
      <c r="A513" s="247">
        <v>12</v>
      </c>
      <c r="B513" s="248">
        <v>18</v>
      </c>
      <c r="C513" s="254">
        <v>914</v>
      </c>
      <c r="D513" s="254">
        <v>913</v>
      </c>
      <c r="E513" s="254">
        <v>912</v>
      </c>
      <c r="F513" s="254">
        <v>910</v>
      </c>
      <c r="G513" s="254">
        <v>907</v>
      </c>
      <c r="H513" s="254">
        <v>903</v>
      </c>
      <c r="I513" s="254">
        <v>898</v>
      </c>
      <c r="J513" s="254">
        <v>893</v>
      </c>
      <c r="K513" s="254">
        <v>887</v>
      </c>
      <c r="L513" s="254">
        <v>880</v>
      </c>
      <c r="M513" s="254">
        <v>872</v>
      </c>
      <c r="N513" s="254">
        <v>864</v>
      </c>
      <c r="O513" s="254">
        <v>855</v>
      </c>
      <c r="P513" s="254">
        <v>846</v>
      </c>
      <c r="Q513" s="254">
        <v>836</v>
      </c>
      <c r="R513" s="254">
        <v>826</v>
      </c>
      <c r="S513" s="254">
        <v>815</v>
      </c>
      <c r="T513" s="254">
        <v>804</v>
      </c>
      <c r="U513" s="254">
        <v>793</v>
      </c>
      <c r="V513" s="254">
        <v>782</v>
      </c>
      <c r="W513" s="254">
        <v>771</v>
      </c>
      <c r="X513" s="254">
        <v>759</v>
      </c>
      <c r="Y513" s="254">
        <v>748</v>
      </c>
      <c r="Z513" s="254">
        <v>737</v>
      </c>
      <c r="AA513" s="254">
        <v>727</v>
      </c>
      <c r="AB513" s="254">
        <v>717</v>
      </c>
      <c r="AC513" s="254">
        <v>707</v>
      </c>
      <c r="AD513" s="254">
        <v>698</v>
      </c>
      <c r="AE513" s="254">
        <v>690</v>
      </c>
      <c r="AF513" s="254">
        <v>683</v>
      </c>
      <c r="AG513" s="254">
        <v>676</v>
      </c>
      <c r="AH513" s="254">
        <v>671</v>
      </c>
      <c r="AI513" s="254">
        <v>667</v>
      </c>
      <c r="AJ513" s="254">
        <v>664</v>
      </c>
      <c r="AK513" s="254">
        <v>661</v>
      </c>
      <c r="AL513" s="254">
        <v>660</v>
      </c>
    </row>
    <row r="514" ht="14.25" customHeight="1" spans="1:38" x14ac:dyDescent="0.25">
      <c r="A514" s="247">
        <v>12</v>
      </c>
      <c r="B514" s="248">
        <v>19</v>
      </c>
      <c r="C514" s="254">
        <v>918</v>
      </c>
      <c r="D514" s="254">
        <v>918</v>
      </c>
      <c r="E514" s="254">
        <v>916</v>
      </c>
      <c r="F514" s="254">
        <v>914</v>
      </c>
      <c r="G514" s="254">
        <v>911</v>
      </c>
      <c r="H514" s="254">
        <v>907</v>
      </c>
      <c r="I514" s="254">
        <v>902</v>
      </c>
      <c r="J514" s="254">
        <v>896</v>
      </c>
      <c r="K514" s="254">
        <v>890</v>
      </c>
      <c r="L514" s="254">
        <v>882</v>
      </c>
      <c r="M514" s="254">
        <v>875</v>
      </c>
      <c r="N514" s="254">
        <v>866</v>
      </c>
      <c r="O514" s="254">
        <v>857</v>
      </c>
      <c r="P514" s="254">
        <v>847</v>
      </c>
      <c r="Q514" s="254">
        <v>837</v>
      </c>
      <c r="R514" s="254">
        <v>826</v>
      </c>
      <c r="S514" s="254">
        <v>815</v>
      </c>
      <c r="T514" s="254">
        <v>804</v>
      </c>
      <c r="U514" s="254">
        <v>792</v>
      </c>
      <c r="V514" s="254">
        <v>780</v>
      </c>
      <c r="W514" s="254">
        <v>768</v>
      </c>
      <c r="X514" s="254">
        <v>757</v>
      </c>
      <c r="Y514" s="254">
        <v>745</v>
      </c>
      <c r="Z514" s="254">
        <v>734</v>
      </c>
      <c r="AA514" s="254">
        <v>722</v>
      </c>
      <c r="AB514" s="254">
        <v>712</v>
      </c>
      <c r="AC514" s="254">
        <v>701</v>
      </c>
      <c r="AD514" s="254">
        <v>692</v>
      </c>
      <c r="AE514" s="254">
        <v>684</v>
      </c>
      <c r="AF514" s="254">
        <v>676</v>
      </c>
      <c r="AG514" s="254">
        <v>669</v>
      </c>
      <c r="AH514" s="254">
        <v>664</v>
      </c>
      <c r="AI514" s="254">
        <v>660</v>
      </c>
      <c r="AJ514" s="254">
        <v>656</v>
      </c>
      <c r="AK514" s="254">
        <v>654</v>
      </c>
      <c r="AL514" s="254">
        <v>652</v>
      </c>
    </row>
    <row r="515" ht="14.25" customHeight="1" spans="1:38" x14ac:dyDescent="0.25">
      <c r="A515" s="247">
        <v>12</v>
      </c>
      <c r="B515" s="248">
        <v>20</v>
      </c>
      <c r="C515" s="254">
        <v>922</v>
      </c>
      <c r="D515" s="254">
        <v>922</v>
      </c>
      <c r="E515" s="254">
        <v>921</v>
      </c>
      <c r="F515" s="254">
        <v>918</v>
      </c>
      <c r="G515" s="254">
        <v>915</v>
      </c>
      <c r="H515" s="254">
        <v>911</v>
      </c>
      <c r="I515" s="254">
        <v>906</v>
      </c>
      <c r="J515" s="254">
        <v>900</v>
      </c>
      <c r="K515" s="254">
        <v>893</v>
      </c>
      <c r="L515" s="254">
        <v>885</v>
      </c>
      <c r="M515" s="254">
        <v>877</v>
      </c>
      <c r="N515" s="254">
        <v>868</v>
      </c>
      <c r="O515" s="254">
        <v>858</v>
      </c>
      <c r="P515" s="254">
        <v>848</v>
      </c>
      <c r="Q515" s="254">
        <v>837</v>
      </c>
      <c r="R515" s="254">
        <v>826</v>
      </c>
      <c r="S515" s="254">
        <v>815</v>
      </c>
      <c r="T515" s="254">
        <v>803</v>
      </c>
      <c r="U515" s="254">
        <v>791</v>
      </c>
      <c r="V515" s="254">
        <v>779</v>
      </c>
      <c r="W515" s="254">
        <v>766</v>
      </c>
      <c r="X515" s="254">
        <v>754</v>
      </c>
      <c r="Y515" s="254">
        <v>742</v>
      </c>
      <c r="Z515" s="254">
        <v>730</v>
      </c>
      <c r="AA515" s="254">
        <v>718</v>
      </c>
      <c r="AB515" s="254">
        <v>707</v>
      </c>
      <c r="AC515" s="254">
        <v>696</v>
      </c>
      <c r="AD515" s="254">
        <v>686</v>
      </c>
      <c r="AE515" s="254">
        <v>677</v>
      </c>
      <c r="AF515" s="254">
        <v>669</v>
      </c>
      <c r="AG515" s="254">
        <v>662</v>
      </c>
      <c r="AH515" s="254">
        <v>657</v>
      </c>
      <c r="AI515" s="254">
        <v>652</v>
      </c>
      <c r="AJ515" s="254">
        <v>648</v>
      </c>
      <c r="AK515" s="254">
        <v>646</v>
      </c>
      <c r="AL515" s="254">
        <v>644</v>
      </c>
    </row>
    <row r="516" ht="14.25" customHeight="1" spans="1:38" x14ac:dyDescent="0.25">
      <c r="A516" s="247">
        <v>12</v>
      </c>
      <c r="B516" s="248">
        <v>21</v>
      </c>
      <c r="C516" s="254">
        <v>926</v>
      </c>
      <c r="D516" s="254">
        <v>926</v>
      </c>
      <c r="E516" s="254">
        <v>924</v>
      </c>
      <c r="F516" s="254">
        <v>922</v>
      </c>
      <c r="G516" s="254">
        <v>919</v>
      </c>
      <c r="H516" s="254">
        <v>914</v>
      </c>
      <c r="I516" s="254">
        <v>909</v>
      </c>
      <c r="J516" s="254">
        <v>903</v>
      </c>
      <c r="K516" s="254">
        <v>896</v>
      </c>
      <c r="L516" s="254">
        <v>888</v>
      </c>
      <c r="M516" s="254">
        <v>879</v>
      </c>
      <c r="N516" s="254">
        <v>870</v>
      </c>
      <c r="O516" s="254">
        <v>860</v>
      </c>
      <c r="P516" s="254">
        <v>849</v>
      </c>
      <c r="Q516" s="254">
        <v>838</v>
      </c>
      <c r="R516" s="254">
        <v>827</v>
      </c>
      <c r="S516" s="254">
        <v>814</v>
      </c>
      <c r="T516" s="254">
        <v>802</v>
      </c>
      <c r="U516" s="254">
        <v>790</v>
      </c>
      <c r="V516" s="254">
        <v>777</v>
      </c>
      <c r="W516" s="254">
        <v>764</v>
      </c>
      <c r="X516" s="254">
        <v>751</v>
      </c>
      <c r="Y516" s="254">
        <v>738</v>
      </c>
      <c r="Z516" s="254">
        <v>726</v>
      </c>
      <c r="AA516" s="254">
        <v>713</v>
      </c>
      <c r="AB516" s="254">
        <v>702</v>
      </c>
      <c r="AC516" s="254">
        <v>690</v>
      </c>
      <c r="AD516" s="254">
        <v>680</v>
      </c>
      <c r="AE516" s="254">
        <v>671</v>
      </c>
      <c r="AF516" s="254">
        <v>663</v>
      </c>
      <c r="AG516" s="254">
        <v>655</v>
      </c>
      <c r="AH516" s="254">
        <v>649</v>
      </c>
      <c r="AI516" s="254">
        <v>644</v>
      </c>
      <c r="AJ516" s="254">
        <v>641</v>
      </c>
      <c r="AK516" s="254">
        <v>638</v>
      </c>
      <c r="AL516" s="254">
        <v>636</v>
      </c>
    </row>
    <row r="517" ht="14.25" customHeight="1" spans="1:38" x14ac:dyDescent="0.25">
      <c r="A517" s="247">
        <v>12</v>
      </c>
      <c r="B517" s="248">
        <v>22</v>
      </c>
      <c r="C517" s="254">
        <v>930</v>
      </c>
      <c r="D517" s="254">
        <v>930</v>
      </c>
      <c r="E517" s="254">
        <v>928</v>
      </c>
      <c r="F517" s="254">
        <v>926</v>
      </c>
      <c r="G517" s="254">
        <v>922</v>
      </c>
      <c r="H517" s="254">
        <v>918</v>
      </c>
      <c r="I517" s="254">
        <v>912</v>
      </c>
      <c r="J517" s="254">
        <v>906</v>
      </c>
      <c r="K517" s="254">
        <v>898</v>
      </c>
      <c r="L517" s="254">
        <v>890</v>
      </c>
      <c r="M517" s="254">
        <v>881</v>
      </c>
      <c r="N517" s="254">
        <v>871</v>
      </c>
      <c r="O517" s="254">
        <v>861</v>
      </c>
      <c r="P517" s="254">
        <v>850</v>
      </c>
      <c r="Q517" s="254">
        <v>839</v>
      </c>
      <c r="R517" s="254">
        <v>827</v>
      </c>
      <c r="S517" s="254">
        <v>814</v>
      </c>
      <c r="T517" s="254">
        <v>801</v>
      </c>
      <c r="U517" s="254">
        <v>788</v>
      </c>
      <c r="V517" s="254">
        <v>775</v>
      </c>
      <c r="W517" s="254">
        <v>762</v>
      </c>
      <c r="X517" s="254">
        <v>748</v>
      </c>
      <c r="Y517" s="254">
        <v>735</v>
      </c>
      <c r="Z517" s="254">
        <v>722</v>
      </c>
      <c r="AA517" s="254">
        <v>709</v>
      </c>
      <c r="AB517" s="254">
        <v>697</v>
      </c>
      <c r="AC517" s="254">
        <v>685</v>
      </c>
      <c r="AD517" s="254">
        <v>674</v>
      </c>
      <c r="AE517" s="254">
        <v>665</v>
      </c>
      <c r="AF517" s="254">
        <v>656</v>
      </c>
      <c r="AG517" s="254">
        <v>649</v>
      </c>
      <c r="AH517" s="254">
        <v>642</v>
      </c>
      <c r="AI517" s="254">
        <v>637</v>
      </c>
      <c r="AJ517" s="254">
        <v>633</v>
      </c>
      <c r="AK517" s="254">
        <v>630</v>
      </c>
      <c r="AL517" s="254">
        <v>628</v>
      </c>
    </row>
    <row r="518" ht="14.25" customHeight="1" spans="1:38" x14ac:dyDescent="0.25">
      <c r="A518" s="247">
        <v>12</v>
      </c>
      <c r="B518" s="248">
        <v>23</v>
      </c>
      <c r="C518" s="254">
        <v>934</v>
      </c>
      <c r="D518" s="254">
        <v>933</v>
      </c>
      <c r="E518" s="254">
        <v>932</v>
      </c>
      <c r="F518" s="254">
        <v>929</v>
      </c>
      <c r="G518" s="254">
        <v>925</v>
      </c>
      <c r="H518" s="254">
        <v>921</v>
      </c>
      <c r="I518" s="254">
        <v>915</v>
      </c>
      <c r="J518" s="254">
        <v>908</v>
      </c>
      <c r="K518" s="254">
        <v>901</v>
      </c>
      <c r="L518" s="254">
        <v>892</v>
      </c>
      <c r="M518" s="254">
        <v>883</v>
      </c>
      <c r="N518" s="254">
        <v>873</v>
      </c>
      <c r="O518" s="254">
        <v>862</v>
      </c>
      <c r="P518" s="254">
        <v>851</v>
      </c>
      <c r="Q518" s="254">
        <v>839</v>
      </c>
      <c r="R518" s="254">
        <v>827</v>
      </c>
      <c r="S518" s="254">
        <v>814</v>
      </c>
      <c r="T518" s="254">
        <v>800</v>
      </c>
      <c r="U518" s="254">
        <v>787</v>
      </c>
      <c r="V518" s="254">
        <v>773</v>
      </c>
      <c r="W518" s="254">
        <v>759</v>
      </c>
      <c r="X518" s="254">
        <v>745</v>
      </c>
      <c r="Y518" s="254">
        <v>732</v>
      </c>
      <c r="Z518" s="254">
        <v>718</v>
      </c>
      <c r="AA518" s="254">
        <v>705</v>
      </c>
      <c r="AB518" s="254">
        <v>692</v>
      </c>
      <c r="AC518" s="254">
        <v>680</v>
      </c>
      <c r="AD518" s="254">
        <v>668</v>
      </c>
      <c r="AE518" s="254">
        <v>658</v>
      </c>
      <c r="AF518" s="254">
        <v>649</v>
      </c>
      <c r="AG518" s="254">
        <v>642</v>
      </c>
      <c r="AH518" s="254">
        <v>635</v>
      </c>
      <c r="AI518" s="254">
        <v>630</v>
      </c>
      <c r="AJ518" s="254">
        <v>625</v>
      </c>
      <c r="AK518" s="254">
        <v>622</v>
      </c>
      <c r="AL518" s="254">
        <v>620</v>
      </c>
    </row>
    <row r="519" ht="14.25" customHeight="1" spans="1:38" x14ac:dyDescent="0.25">
      <c r="A519" s="247">
        <v>12</v>
      </c>
      <c r="B519" s="248">
        <v>24</v>
      </c>
      <c r="C519" s="254">
        <v>937</v>
      </c>
      <c r="D519" s="254">
        <v>937</v>
      </c>
      <c r="E519" s="254">
        <v>935</v>
      </c>
      <c r="F519" s="254">
        <v>932</v>
      </c>
      <c r="G519" s="254">
        <v>928</v>
      </c>
      <c r="H519" s="254">
        <v>924</v>
      </c>
      <c r="I519" s="254">
        <v>918</v>
      </c>
      <c r="J519" s="254">
        <v>911</v>
      </c>
      <c r="K519" s="254">
        <v>903</v>
      </c>
      <c r="L519" s="254">
        <v>894</v>
      </c>
      <c r="M519" s="254">
        <v>885</v>
      </c>
      <c r="N519" s="254">
        <v>875</v>
      </c>
      <c r="O519" s="254">
        <v>863</v>
      </c>
      <c r="P519" s="254">
        <v>852</v>
      </c>
      <c r="Q519" s="254">
        <v>839</v>
      </c>
      <c r="R519" s="254">
        <v>827</v>
      </c>
      <c r="S519" s="254">
        <v>813</v>
      </c>
      <c r="T519" s="254">
        <v>800</v>
      </c>
      <c r="U519" s="254">
        <v>786</v>
      </c>
      <c r="V519" s="254">
        <v>771</v>
      </c>
      <c r="W519" s="254">
        <v>757</v>
      </c>
      <c r="X519" s="254">
        <v>743</v>
      </c>
      <c r="Y519" s="254">
        <v>728</v>
      </c>
      <c r="Z519" s="254">
        <v>714</v>
      </c>
      <c r="AA519" s="254">
        <v>700</v>
      </c>
      <c r="AB519" s="254">
        <v>687</v>
      </c>
      <c r="AC519" s="254">
        <v>674</v>
      </c>
      <c r="AD519" s="254">
        <v>663</v>
      </c>
      <c r="AE519" s="254">
        <v>652</v>
      </c>
      <c r="AF519" s="254">
        <v>643</v>
      </c>
      <c r="AG519" s="254">
        <v>635</v>
      </c>
      <c r="AH519" s="254">
        <v>628</v>
      </c>
      <c r="AI519" s="254">
        <v>622</v>
      </c>
      <c r="AJ519" s="254">
        <v>617</v>
      </c>
      <c r="AK519" s="254">
        <v>614</v>
      </c>
      <c r="AL519" s="254">
        <v>612</v>
      </c>
    </row>
    <row r="520" ht="14.25" customHeight="1" spans="1:38" x14ac:dyDescent="0.25">
      <c r="A520" s="247">
        <v>12</v>
      </c>
      <c r="B520" s="248">
        <v>25</v>
      </c>
      <c r="C520" s="254">
        <v>940</v>
      </c>
      <c r="D520" s="254">
        <v>940</v>
      </c>
      <c r="E520" s="254">
        <v>938</v>
      </c>
      <c r="F520" s="254">
        <v>935</v>
      </c>
      <c r="G520" s="254">
        <v>931</v>
      </c>
      <c r="H520" s="254">
        <v>926</v>
      </c>
      <c r="I520" s="254">
        <v>920</v>
      </c>
      <c r="J520" s="254">
        <v>913</v>
      </c>
      <c r="K520" s="254">
        <v>905</v>
      </c>
      <c r="L520" s="254">
        <v>896</v>
      </c>
      <c r="M520" s="254">
        <v>886</v>
      </c>
      <c r="N520" s="254">
        <v>876</v>
      </c>
      <c r="O520" s="254">
        <v>864</v>
      </c>
      <c r="P520" s="254">
        <v>852</v>
      </c>
      <c r="Q520" s="254">
        <v>840</v>
      </c>
      <c r="R520" s="254">
        <v>826</v>
      </c>
      <c r="S520" s="254">
        <v>813</v>
      </c>
      <c r="T520" s="254">
        <v>799</v>
      </c>
      <c r="U520" s="254">
        <v>784</v>
      </c>
      <c r="V520" s="254">
        <v>769</v>
      </c>
      <c r="W520" s="254">
        <v>755</v>
      </c>
      <c r="X520" s="254">
        <v>740</v>
      </c>
      <c r="Y520" s="254">
        <v>725</v>
      </c>
      <c r="Z520" s="254">
        <v>710</v>
      </c>
      <c r="AA520" s="254">
        <v>696</v>
      </c>
      <c r="AB520" s="254">
        <v>682</v>
      </c>
      <c r="AC520" s="254">
        <v>669</v>
      </c>
      <c r="AD520" s="254">
        <v>657</v>
      </c>
      <c r="AE520" s="254">
        <v>646</v>
      </c>
      <c r="AF520" s="254">
        <v>636</v>
      </c>
      <c r="AG520" s="254">
        <v>628</v>
      </c>
      <c r="AH520" s="254">
        <v>621</v>
      </c>
      <c r="AI520" s="254">
        <v>614</v>
      </c>
      <c r="AJ520" s="254">
        <v>610</v>
      </c>
      <c r="AK520" s="254">
        <v>606</v>
      </c>
      <c r="AL520" s="254">
        <v>605</v>
      </c>
    </row>
    <row r="521" ht="14.25" customHeight="1" spans="1:38" x14ac:dyDescent="0.25">
      <c r="A521" s="247">
        <v>12</v>
      </c>
      <c r="B521" s="248">
        <v>26</v>
      </c>
      <c r="C521" s="254">
        <v>943</v>
      </c>
      <c r="D521" s="254">
        <v>943</v>
      </c>
      <c r="E521" s="254">
        <v>941</v>
      </c>
      <c r="F521" s="254">
        <v>938</v>
      </c>
      <c r="G521" s="254">
        <v>934</v>
      </c>
      <c r="H521" s="254">
        <v>929</v>
      </c>
      <c r="I521" s="254">
        <v>923</v>
      </c>
      <c r="J521" s="254">
        <v>915</v>
      </c>
      <c r="K521" s="254">
        <v>907</v>
      </c>
      <c r="L521" s="254">
        <v>898</v>
      </c>
      <c r="M521" s="254">
        <v>888</v>
      </c>
      <c r="N521" s="254">
        <v>877</v>
      </c>
      <c r="O521" s="254">
        <v>865</v>
      </c>
      <c r="P521" s="254">
        <v>853</v>
      </c>
      <c r="Q521" s="254">
        <v>840</v>
      </c>
      <c r="R521" s="254">
        <v>826</v>
      </c>
      <c r="S521" s="254">
        <v>812</v>
      </c>
      <c r="T521" s="254">
        <v>797</v>
      </c>
      <c r="U521" s="254">
        <v>783</v>
      </c>
      <c r="V521" s="254">
        <v>767</v>
      </c>
      <c r="W521" s="254">
        <v>752</v>
      </c>
      <c r="X521" s="254">
        <v>737</v>
      </c>
      <c r="Y521" s="254">
        <v>722</v>
      </c>
      <c r="Z521" s="254">
        <v>707</v>
      </c>
      <c r="AA521" s="254">
        <v>692</v>
      </c>
      <c r="AB521" s="254">
        <v>678</v>
      </c>
      <c r="AC521" s="254">
        <v>664</v>
      </c>
      <c r="AD521" s="254">
        <v>651</v>
      </c>
      <c r="AE521" s="254">
        <v>640</v>
      </c>
      <c r="AF521" s="254">
        <v>629</v>
      </c>
      <c r="AG521" s="254">
        <v>621</v>
      </c>
      <c r="AH521" s="254">
        <v>613</v>
      </c>
      <c r="AI521" s="254">
        <v>607</v>
      </c>
      <c r="AJ521" s="254">
        <v>602</v>
      </c>
      <c r="AK521" s="254">
        <v>599</v>
      </c>
      <c r="AL521" s="254">
        <v>597</v>
      </c>
    </row>
    <row r="522" ht="14.25" customHeight="1" spans="1:38" x14ac:dyDescent="0.25">
      <c r="A522" s="247">
        <v>12</v>
      </c>
      <c r="B522" s="248">
        <v>27</v>
      </c>
      <c r="C522" s="254">
        <v>946</v>
      </c>
      <c r="D522" s="254">
        <v>946</v>
      </c>
      <c r="E522" s="254">
        <v>944</v>
      </c>
      <c r="F522" s="254">
        <v>941</v>
      </c>
      <c r="G522" s="254">
        <v>937</v>
      </c>
      <c r="H522" s="254">
        <v>931</v>
      </c>
      <c r="I522" s="254">
        <v>925</v>
      </c>
      <c r="J522" s="254">
        <v>918</v>
      </c>
      <c r="K522" s="254">
        <v>909</v>
      </c>
      <c r="L522" s="254">
        <v>899</v>
      </c>
      <c r="M522" s="254">
        <v>889</v>
      </c>
      <c r="N522" s="254">
        <v>878</v>
      </c>
      <c r="O522" s="254">
        <v>866</v>
      </c>
      <c r="P522" s="254">
        <v>853</v>
      </c>
      <c r="Q522" s="254">
        <v>840</v>
      </c>
      <c r="R522" s="254">
        <v>826</v>
      </c>
      <c r="S522" s="254">
        <v>811</v>
      </c>
      <c r="T522" s="254">
        <v>796</v>
      </c>
      <c r="U522" s="254">
        <v>781</v>
      </c>
      <c r="V522" s="254">
        <v>765</v>
      </c>
      <c r="W522" s="254">
        <v>750</v>
      </c>
      <c r="X522" s="254">
        <v>734</v>
      </c>
      <c r="Y522" s="254">
        <v>718</v>
      </c>
      <c r="Z522" s="254">
        <v>703</v>
      </c>
      <c r="AA522" s="254">
        <v>687</v>
      </c>
      <c r="AB522" s="254">
        <v>673</v>
      </c>
      <c r="AC522" s="254">
        <v>659</v>
      </c>
      <c r="AD522" s="254">
        <v>645</v>
      </c>
      <c r="AE522" s="254">
        <v>633</v>
      </c>
      <c r="AF522" s="254">
        <v>623</v>
      </c>
      <c r="AG522" s="254">
        <v>614</v>
      </c>
      <c r="AH522" s="254">
        <v>606</v>
      </c>
      <c r="AI522" s="254">
        <v>599</v>
      </c>
      <c r="AJ522" s="254">
        <v>594</v>
      </c>
      <c r="AK522" s="254">
        <v>591</v>
      </c>
      <c r="AL522" s="254">
        <v>589</v>
      </c>
    </row>
    <row r="523" ht="14.25" customHeight="1" spans="1:38" x14ac:dyDescent="0.25">
      <c r="A523" s="247">
        <v>12</v>
      </c>
      <c r="B523" s="248">
        <v>28</v>
      </c>
      <c r="C523" s="254">
        <v>949</v>
      </c>
      <c r="D523" s="254">
        <v>948</v>
      </c>
      <c r="E523" s="254">
        <v>946</v>
      </c>
      <c r="F523" s="254">
        <v>943</v>
      </c>
      <c r="G523" s="254">
        <v>939</v>
      </c>
      <c r="H523" s="254">
        <v>934</v>
      </c>
      <c r="I523" s="254">
        <v>927</v>
      </c>
      <c r="J523" s="254">
        <v>919</v>
      </c>
      <c r="K523" s="254">
        <v>911</v>
      </c>
      <c r="L523" s="254">
        <v>901</v>
      </c>
      <c r="M523" s="254">
        <v>890</v>
      </c>
      <c r="N523" s="254">
        <v>879</v>
      </c>
      <c r="O523" s="254">
        <v>866</v>
      </c>
      <c r="P523" s="254">
        <v>853</v>
      </c>
      <c r="Q523" s="254">
        <v>839</v>
      </c>
      <c r="R523" s="254">
        <v>825</v>
      </c>
      <c r="S523" s="254">
        <v>810</v>
      </c>
      <c r="T523" s="254">
        <v>795</v>
      </c>
      <c r="U523" s="254">
        <v>779</v>
      </c>
      <c r="V523" s="254">
        <v>763</v>
      </c>
      <c r="W523" s="254">
        <v>747</v>
      </c>
      <c r="X523" s="254">
        <v>731</v>
      </c>
      <c r="Y523" s="254">
        <v>715</v>
      </c>
      <c r="Z523" s="254">
        <v>699</v>
      </c>
      <c r="AA523" s="254">
        <v>683</v>
      </c>
      <c r="AB523" s="254">
        <v>668</v>
      </c>
      <c r="AC523" s="254">
        <v>653</v>
      </c>
      <c r="AD523" s="254">
        <v>640</v>
      </c>
      <c r="AE523" s="254">
        <v>627</v>
      </c>
      <c r="AF523" s="254">
        <v>616</v>
      </c>
      <c r="AG523" s="254">
        <v>607</v>
      </c>
      <c r="AH523" s="254">
        <v>599</v>
      </c>
      <c r="AI523" s="254">
        <v>592</v>
      </c>
      <c r="AJ523" s="254">
        <v>587</v>
      </c>
      <c r="AK523" s="254">
        <v>583</v>
      </c>
      <c r="AL523" s="254">
        <v>581</v>
      </c>
    </row>
    <row r="524" ht="14.25" customHeight="1" spans="1:38" x14ac:dyDescent="0.25">
      <c r="A524" s="247">
        <v>12</v>
      </c>
      <c r="B524" s="248">
        <v>29</v>
      </c>
      <c r="C524" s="254">
        <v>951</v>
      </c>
      <c r="D524" s="254">
        <v>950</v>
      </c>
      <c r="E524" s="254">
        <v>949</v>
      </c>
      <c r="F524" s="254">
        <v>945</v>
      </c>
      <c r="G524" s="254">
        <v>941</v>
      </c>
      <c r="H524" s="254">
        <v>935</v>
      </c>
      <c r="I524" s="254">
        <v>929</v>
      </c>
      <c r="J524" s="254">
        <v>921</v>
      </c>
      <c r="K524" s="254">
        <v>912</v>
      </c>
      <c r="L524" s="254">
        <v>902</v>
      </c>
      <c r="M524" s="254">
        <v>891</v>
      </c>
      <c r="N524" s="254">
        <v>879</v>
      </c>
      <c r="O524" s="254">
        <v>867</v>
      </c>
      <c r="P524" s="254">
        <v>853</v>
      </c>
      <c r="Q524" s="254">
        <v>839</v>
      </c>
      <c r="R524" s="254">
        <v>825</v>
      </c>
      <c r="S524" s="254">
        <v>809</v>
      </c>
      <c r="T524" s="254">
        <v>793</v>
      </c>
      <c r="U524" s="254">
        <v>778</v>
      </c>
      <c r="V524" s="254">
        <v>761</v>
      </c>
      <c r="W524" s="254">
        <v>745</v>
      </c>
      <c r="X524" s="254">
        <v>728</v>
      </c>
      <c r="Y524" s="254">
        <v>712</v>
      </c>
      <c r="Z524" s="254">
        <v>695</v>
      </c>
      <c r="AA524" s="254">
        <v>679</v>
      </c>
      <c r="AB524" s="254">
        <v>663</v>
      </c>
      <c r="AC524" s="254">
        <v>648</v>
      </c>
      <c r="AD524" s="254">
        <v>634</v>
      </c>
      <c r="AE524" s="254">
        <v>621</v>
      </c>
      <c r="AF524" s="254">
        <v>610</v>
      </c>
      <c r="AG524" s="254">
        <v>600</v>
      </c>
      <c r="AH524" s="254">
        <v>592</v>
      </c>
      <c r="AI524" s="254">
        <v>585</v>
      </c>
      <c r="AJ524" s="254">
        <v>579</v>
      </c>
      <c r="AK524" s="254">
        <v>575</v>
      </c>
      <c r="AL524" s="254">
        <v>574</v>
      </c>
    </row>
    <row r="525" ht="14.25" customHeight="1" spans="1:38" x14ac:dyDescent="0.25">
      <c r="A525" s="247">
        <v>12</v>
      </c>
      <c r="B525" s="248">
        <v>30</v>
      </c>
      <c r="C525" s="255">
        <v>953</v>
      </c>
      <c r="D525" s="254">
        <v>952</v>
      </c>
      <c r="E525" s="254">
        <v>951</v>
      </c>
      <c r="F525" s="254">
        <v>947</v>
      </c>
      <c r="G525" s="254">
        <v>943</v>
      </c>
      <c r="H525" s="254">
        <v>937</v>
      </c>
      <c r="I525" s="254">
        <v>930</v>
      </c>
      <c r="J525" s="254">
        <v>922</v>
      </c>
      <c r="K525" s="254">
        <v>913</v>
      </c>
      <c r="L525" s="254">
        <v>903</v>
      </c>
      <c r="M525" s="254">
        <v>892</v>
      </c>
      <c r="N525" s="254">
        <v>880</v>
      </c>
      <c r="O525" s="254">
        <v>867</v>
      </c>
      <c r="P525" s="254">
        <v>853</v>
      </c>
      <c r="Q525" s="254">
        <v>839</v>
      </c>
      <c r="R525" s="254">
        <v>824</v>
      </c>
      <c r="S525" s="254">
        <v>808</v>
      </c>
      <c r="T525" s="254">
        <v>792</v>
      </c>
      <c r="U525" s="254">
        <v>776</v>
      </c>
      <c r="V525" s="254">
        <v>759</v>
      </c>
      <c r="W525" s="254">
        <v>742</v>
      </c>
      <c r="X525" s="254">
        <v>725</v>
      </c>
      <c r="Y525" s="254">
        <v>708</v>
      </c>
      <c r="Z525" s="254">
        <v>691</v>
      </c>
      <c r="AA525" s="254">
        <v>675</v>
      </c>
      <c r="AB525" s="254">
        <v>658</v>
      </c>
      <c r="AC525" s="254">
        <v>643</v>
      </c>
      <c r="AD525" s="254">
        <v>629</v>
      </c>
      <c r="AE525" s="254">
        <v>615</v>
      </c>
      <c r="AF525" s="254">
        <v>603</v>
      </c>
      <c r="AG525" s="254">
        <v>593</v>
      </c>
      <c r="AH525" s="254">
        <v>584</v>
      </c>
      <c r="AI525" s="254">
        <v>577</v>
      </c>
      <c r="AJ525" s="254">
        <v>572</v>
      </c>
      <c r="AK525" s="254">
        <v>568</v>
      </c>
      <c r="AL525" s="254">
        <v>566</v>
      </c>
    </row>
    <row r="526" ht="14.25" customHeight="1" spans="1:38" x14ac:dyDescent="0.25">
      <c r="A526" s="247">
        <v>12</v>
      </c>
      <c r="B526" s="248">
        <v>31</v>
      </c>
      <c r="C526" s="254">
        <v>955</v>
      </c>
      <c r="D526" s="254">
        <v>954</v>
      </c>
      <c r="E526" s="254">
        <v>952</v>
      </c>
      <c r="F526" s="254">
        <v>949</v>
      </c>
      <c r="G526" s="254">
        <v>945</v>
      </c>
      <c r="H526" s="254">
        <v>939</v>
      </c>
      <c r="I526" s="254">
        <v>932</v>
      </c>
      <c r="J526" s="254">
        <v>924</v>
      </c>
      <c r="K526" s="254">
        <v>914</v>
      </c>
      <c r="L526" s="254">
        <v>904</v>
      </c>
      <c r="M526" s="254">
        <v>892</v>
      </c>
      <c r="N526" s="254">
        <v>880</v>
      </c>
      <c r="O526" s="254">
        <v>867</v>
      </c>
      <c r="P526" s="254">
        <v>853</v>
      </c>
      <c r="Q526" s="254">
        <v>838</v>
      </c>
      <c r="R526" s="254">
        <v>823</v>
      </c>
      <c r="S526" s="254">
        <v>807</v>
      </c>
      <c r="T526" s="254">
        <v>790</v>
      </c>
      <c r="U526" s="254">
        <v>773</v>
      </c>
      <c r="V526" s="254">
        <v>757</v>
      </c>
      <c r="W526" s="254">
        <v>739</v>
      </c>
      <c r="X526" s="254">
        <v>722</v>
      </c>
      <c r="Y526" s="254">
        <v>704</v>
      </c>
      <c r="Z526" s="254">
        <v>687</v>
      </c>
      <c r="AA526" s="254">
        <v>670</v>
      </c>
      <c r="AB526" s="254">
        <v>654</v>
      </c>
      <c r="AC526" s="254">
        <v>638</v>
      </c>
      <c r="AD526" s="254">
        <v>623</v>
      </c>
      <c r="AE526" s="254">
        <v>609</v>
      </c>
      <c r="AF526" s="254">
        <v>597</v>
      </c>
      <c r="AG526" s="254">
        <v>586</v>
      </c>
      <c r="AH526" s="254">
        <v>577</v>
      </c>
      <c r="AI526" s="254">
        <v>570</v>
      </c>
      <c r="AJ526" s="254">
        <v>564</v>
      </c>
      <c r="AK526" s="254">
        <v>561</v>
      </c>
      <c r="AL526" s="254">
        <v>558</v>
      </c>
    </row>
    <row r="527" ht="14.25" customHeight="1" spans="1:38" x14ac:dyDescent="0.25">
      <c r="A527" s="247">
        <v>12</v>
      </c>
      <c r="B527" s="248">
        <v>32</v>
      </c>
      <c r="C527" s="254">
        <v>957</v>
      </c>
      <c r="D527" s="254">
        <v>956</v>
      </c>
      <c r="E527" s="254">
        <v>954</v>
      </c>
      <c r="F527" s="254">
        <v>951</v>
      </c>
      <c r="G527" s="254">
        <v>946</v>
      </c>
      <c r="H527" s="254">
        <v>940</v>
      </c>
      <c r="I527" s="254">
        <v>933</v>
      </c>
      <c r="J527" s="254">
        <v>925</v>
      </c>
      <c r="K527" s="254">
        <v>915</v>
      </c>
      <c r="L527" s="254">
        <v>905</v>
      </c>
      <c r="M527" s="254">
        <v>893</v>
      </c>
      <c r="N527" s="254">
        <v>880</v>
      </c>
      <c r="O527" s="254">
        <v>867</v>
      </c>
      <c r="P527" s="254">
        <v>852</v>
      </c>
      <c r="Q527" s="254">
        <v>837</v>
      </c>
      <c r="R527" s="254">
        <v>822</v>
      </c>
      <c r="S527" s="254">
        <v>805</v>
      </c>
      <c r="T527" s="254">
        <v>789</v>
      </c>
      <c r="U527" s="254">
        <v>772</v>
      </c>
      <c r="V527" s="254">
        <v>754</v>
      </c>
      <c r="W527" s="254">
        <v>737</v>
      </c>
      <c r="X527" s="254">
        <v>719</v>
      </c>
      <c r="Y527" s="254">
        <v>701</v>
      </c>
      <c r="Z527" s="254">
        <v>683</v>
      </c>
      <c r="AA527" s="254">
        <v>666</v>
      </c>
      <c r="AB527" s="254">
        <v>649</v>
      </c>
      <c r="AC527" s="254">
        <v>633</v>
      </c>
      <c r="AD527" s="254">
        <v>617</v>
      </c>
      <c r="AE527" s="254">
        <v>603</v>
      </c>
      <c r="AF527" s="254">
        <v>591</v>
      </c>
      <c r="AG527" s="254">
        <v>580</v>
      </c>
      <c r="AH527" s="254">
        <v>570</v>
      </c>
      <c r="AI527" s="254">
        <v>563</v>
      </c>
      <c r="AJ527" s="254">
        <v>557</v>
      </c>
      <c r="AK527" s="254">
        <v>553</v>
      </c>
      <c r="AL527" s="254">
        <v>550</v>
      </c>
    </row>
    <row r="528" ht="14.25" customHeight="1" spans="1:38" x14ac:dyDescent="0.25">
      <c r="A528" s="247">
        <v>12</v>
      </c>
      <c r="B528" s="248">
        <v>33</v>
      </c>
      <c r="C528" s="254">
        <v>958</v>
      </c>
      <c r="D528" s="254">
        <v>958</v>
      </c>
      <c r="E528" s="254">
        <v>955</v>
      </c>
      <c r="F528" s="254">
        <v>952</v>
      </c>
      <c r="G528" s="254">
        <v>947</v>
      </c>
      <c r="H528" s="254">
        <v>941</v>
      </c>
      <c r="I528" s="254">
        <v>934</v>
      </c>
      <c r="J528" s="254">
        <v>926</v>
      </c>
      <c r="K528" s="254">
        <v>916</v>
      </c>
      <c r="L528" s="254">
        <v>905</v>
      </c>
      <c r="M528" s="254">
        <v>893</v>
      </c>
      <c r="N528" s="254">
        <v>880</v>
      </c>
      <c r="O528" s="254">
        <v>866</v>
      </c>
      <c r="P528" s="254">
        <v>852</v>
      </c>
      <c r="Q528" s="254">
        <v>837</v>
      </c>
      <c r="R528" s="254">
        <v>820</v>
      </c>
      <c r="S528" s="254">
        <v>804</v>
      </c>
      <c r="T528" s="254">
        <v>787</v>
      </c>
      <c r="U528" s="254">
        <v>769</v>
      </c>
      <c r="V528" s="254">
        <v>752</v>
      </c>
      <c r="W528" s="254">
        <v>734</v>
      </c>
      <c r="X528" s="254">
        <v>715</v>
      </c>
      <c r="Y528" s="254">
        <v>697</v>
      </c>
      <c r="Z528" s="254">
        <v>679</v>
      </c>
      <c r="AA528" s="254">
        <v>662</v>
      </c>
      <c r="AB528" s="254">
        <v>645</v>
      </c>
      <c r="AC528" s="254">
        <v>628</v>
      </c>
      <c r="AD528" s="254">
        <v>612</v>
      </c>
      <c r="AE528" s="254">
        <v>597</v>
      </c>
      <c r="AF528" s="254">
        <v>584</v>
      </c>
      <c r="AG528" s="254">
        <v>573</v>
      </c>
      <c r="AH528" s="254">
        <v>563</v>
      </c>
      <c r="AI528" s="254">
        <v>555</v>
      </c>
      <c r="AJ528" s="254">
        <v>549</v>
      </c>
      <c r="AK528" s="254">
        <v>545</v>
      </c>
      <c r="AL528" s="254">
        <v>542</v>
      </c>
    </row>
    <row r="529" ht="14.25" customHeight="1" spans="1:38" x14ac:dyDescent="0.25">
      <c r="A529" s="247">
        <v>12</v>
      </c>
      <c r="B529" s="248">
        <v>34</v>
      </c>
      <c r="C529" s="254">
        <v>959</v>
      </c>
      <c r="D529" s="254">
        <v>959</v>
      </c>
      <c r="E529" s="254">
        <v>957</v>
      </c>
      <c r="F529" s="254">
        <v>953</v>
      </c>
      <c r="G529" s="254">
        <v>949</v>
      </c>
      <c r="H529" s="254">
        <v>942</v>
      </c>
      <c r="I529" s="254">
        <v>935</v>
      </c>
      <c r="J529" s="254">
        <v>926</v>
      </c>
      <c r="K529" s="254">
        <v>916</v>
      </c>
      <c r="L529" s="254">
        <v>905</v>
      </c>
      <c r="M529" s="254">
        <v>893</v>
      </c>
      <c r="N529" s="254">
        <v>880</v>
      </c>
      <c r="O529" s="254">
        <v>866</v>
      </c>
      <c r="P529" s="254">
        <v>851</v>
      </c>
      <c r="Q529" s="254">
        <v>836</v>
      </c>
      <c r="R529" s="254">
        <v>819</v>
      </c>
      <c r="S529" s="254">
        <v>802</v>
      </c>
      <c r="T529" s="254">
        <v>785</v>
      </c>
      <c r="U529" s="254">
        <v>767</v>
      </c>
      <c r="V529" s="254">
        <v>749</v>
      </c>
      <c r="W529" s="254">
        <v>731</v>
      </c>
      <c r="X529" s="254">
        <v>712</v>
      </c>
      <c r="Y529" s="254">
        <v>694</v>
      </c>
      <c r="Z529" s="254">
        <v>675</v>
      </c>
      <c r="AA529" s="254">
        <v>657</v>
      </c>
      <c r="AB529" s="254">
        <v>640</v>
      </c>
      <c r="AC529" s="254">
        <v>623</v>
      </c>
      <c r="AD529" s="254">
        <v>606</v>
      </c>
      <c r="AE529" s="254">
        <v>591</v>
      </c>
      <c r="AF529" s="254">
        <v>578</v>
      </c>
      <c r="AG529" s="254">
        <v>566</v>
      </c>
      <c r="AH529" s="254">
        <v>556</v>
      </c>
      <c r="AI529" s="254">
        <v>548</v>
      </c>
      <c r="AJ529" s="254">
        <v>542</v>
      </c>
      <c r="AK529" s="254">
        <v>537</v>
      </c>
      <c r="AL529" s="254">
        <v>534</v>
      </c>
    </row>
    <row r="530" ht="14.25" customHeight="1" spans="1:38" x14ac:dyDescent="0.25">
      <c r="A530" s="247">
        <v>12</v>
      </c>
      <c r="B530" s="248">
        <v>35</v>
      </c>
      <c r="C530" s="254">
        <v>961</v>
      </c>
      <c r="D530" s="254">
        <v>960</v>
      </c>
      <c r="E530" s="254">
        <v>958</v>
      </c>
      <c r="F530" s="254">
        <v>954</v>
      </c>
      <c r="G530" s="254">
        <v>949</v>
      </c>
      <c r="H530" s="254">
        <v>943</v>
      </c>
      <c r="I530" s="254">
        <v>936</v>
      </c>
      <c r="J530" s="254">
        <v>927</v>
      </c>
      <c r="K530" s="254">
        <v>917</v>
      </c>
      <c r="L530" s="254">
        <v>905</v>
      </c>
      <c r="M530" s="254">
        <v>893</v>
      </c>
      <c r="N530" s="254">
        <v>880</v>
      </c>
      <c r="O530" s="254">
        <v>865</v>
      </c>
      <c r="P530" s="254">
        <v>850</v>
      </c>
      <c r="Q530" s="254">
        <v>834</v>
      </c>
      <c r="R530" s="254">
        <v>818</v>
      </c>
      <c r="S530" s="254">
        <v>801</v>
      </c>
      <c r="T530" s="254">
        <v>783</v>
      </c>
      <c r="U530" s="254">
        <v>765</v>
      </c>
      <c r="V530" s="254">
        <v>746</v>
      </c>
      <c r="W530" s="254">
        <v>728</v>
      </c>
      <c r="X530" s="254">
        <v>709</v>
      </c>
      <c r="Y530" s="254">
        <v>690</v>
      </c>
      <c r="Z530" s="254">
        <v>672</v>
      </c>
      <c r="AA530" s="254">
        <v>653</v>
      </c>
      <c r="AB530" s="254">
        <v>635</v>
      </c>
      <c r="AC530" s="254">
        <v>618</v>
      </c>
      <c r="AD530" s="254">
        <v>601</v>
      </c>
      <c r="AE530" s="254">
        <v>586</v>
      </c>
      <c r="AF530" s="254">
        <v>572</v>
      </c>
      <c r="AG530" s="254">
        <v>559</v>
      </c>
      <c r="AH530" s="254">
        <v>549</v>
      </c>
      <c r="AI530" s="254">
        <v>541</v>
      </c>
      <c r="AJ530" s="254">
        <v>534</v>
      </c>
      <c r="AK530" s="254">
        <v>529</v>
      </c>
      <c r="AL530" s="254">
        <v>526</v>
      </c>
    </row>
    <row r="531" ht="14.25" customHeight="1" spans="1:38" x14ac:dyDescent="0.25">
      <c r="A531" s="247">
        <v>12</v>
      </c>
      <c r="B531" s="248">
        <v>36</v>
      </c>
      <c r="C531" s="254">
        <v>961</v>
      </c>
      <c r="D531" s="254">
        <v>961</v>
      </c>
      <c r="E531" s="254">
        <v>959</v>
      </c>
      <c r="F531" s="254">
        <v>955</v>
      </c>
      <c r="G531" s="254">
        <v>950</v>
      </c>
      <c r="H531" s="254">
        <v>944</v>
      </c>
      <c r="I531" s="254">
        <v>936</v>
      </c>
      <c r="J531" s="254">
        <v>927</v>
      </c>
      <c r="K531" s="254">
        <v>917</v>
      </c>
      <c r="L531" s="254">
        <v>905</v>
      </c>
      <c r="M531" s="254">
        <v>893</v>
      </c>
      <c r="N531" s="254">
        <v>879</v>
      </c>
      <c r="O531" s="254">
        <v>865</v>
      </c>
      <c r="P531" s="254">
        <v>849</v>
      </c>
      <c r="Q531" s="254">
        <v>833</v>
      </c>
      <c r="R531" s="254">
        <v>816</v>
      </c>
      <c r="S531" s="254">
        <v>799</v>
      </c>
      <c r="T531" s="254">
        <v>781</v>
      </c>
      <c r="U531" s="254">
        <v>762</v>
      </c>
      <c r="V531" s="254">
        <v>744</v>
      </c>
      <c r="W531" s="254">
        <v>725</v>
      </c>
      <c r="X531" s="254">
        <v>706</v>
      </c>
      <c r="Y531" s="254">
        <v>686</v>
      </c>
      <c r="Z531" s="254">
        <v>667</v>
      </c>
      <c r="AA531" s="254">
        <v>649</v>
      </c>
      <c r="AB531" s="254">
        <v>630</v>
      </c>
      <c r="AC531" s="254">
        <v>613</v>
      </c>
      <c r="AD531" s="254">
        <v>596</v>
      </c>
      <c r="AE531" s="254">
        <v>580</v>
      </c>
      <c r="AF531" s="254">
        <v>565</v>
      </c>
      <c r="AG531" s="254">
        <v>553</v>
      </c>
      <c r="AH531" s="254">
        <v>542</v>
      </c>
      <c r="AI531" s="254">
        <v>533</v>
      </c>
      <c r="AJ531" s="254">
        <v>527</v>
      </c>
      <c r="AK531" s="254">
        <v>522</v>
      </c>
      <c r="AL531" s="254">
        <v>519</v>
      </c>
    </row>
    <row r="532" ht="14.25" customHeight="1" spans="1:38" x14ac:dyDescent="0.25">
      <c r="A532" s="247">
        <v>12</v>
      </c>
      <c r="B532" s="248">
        <v>37</v>
      </c>
      <c r="C532" s="254">
        <v>962</v>
      </c>
      <c r="D532" s="254">
        <v>961</v>
      </c>
      <c r="E532" s="254">
        <v>959</v>
      </c>
      <c r="F532" s="254">
        <v>956</v>
      </c>
      <c r="G532" s="254">
        <v>950</v>
      </c>
      <c r="H532" s="254">
        <v>944</v>
      </c>
      <c r="I532" s="254">
        <v>936</v>
      </c>
      <c r="J532" s="254">
        <v>927</v>
      </c>
      <c r="K532" s="254">
        <v>917</v>
      </c>
      <c r="L532" s="254">
        <v>905</v>
      </c>
      <c r="M532" s="254">
        <v>892</v>
      </c>
      <c r="N532" s="254">
        <v>879</v>
      </c>
      <c r="O532" s="254">
        <v>864</v>
      </c>
      <c r="P532" s="254">
        <v>848</v>
      </c>
      <c r="Q532" s="254">
        <v>832</v>
      </c>
      <c r="R532" s="254">
        <v>815</v>
      </c>
      <c r="S532" s="254">
        <v>797</v>
      </c>
      <c r="T532" s="254">
        <v>779</v>
      </c>
      <c r="U532" s="254">
        <v>760</v>
      </c>
      <c r="V532" s="254">
        <v>741</v>
      </c>
      <c r="W532" s="254">
        <v>721</v>
      </c>
      <c r="X532" s="254">
        <v>702</v>
      </c>
      <c r="Y532" s="254">
        <v>683</v>
      </c>
      <c r="Z532" s="254">
        <v>663</v>
      </c>
      <c r="AA532" s="254">
        <v>644</v>
      </c>
      <c r="AB532" s="254">
        <v>626</v>
      </c>
      <c r="AC532" s="254">
        <v>608</v>
      </c>
      <c r="AD532" s="254">
        <v>591</v>
      </c>
      <c r="AE532" s="254">
        <v>574</v>
      </c>
      <c r="AF532" s="254">
        <v>559</v>
      </c>
      <c r="AG532" s="254">
        <v>546</v>
      </c>
      <c r="AH532" s="254">
        <v>535</v>
      </c>
      <c r="AI532" s="254">
        <v>526</v>
      </c>
      <c r="AJ532" s="254">
        <v>519</v>
      </c>
      <c r="AK532" s="254">
        <v>514</v>
      </c>
      <c r="AL532" s="254">
        <v>511</v>
      </c>
    </row>
    <row r="533" ht="14.25" customHeight="1" spans="1:38" x14ac:dyDescent="0.25">
      <c r="A533" s="247">
        <v>12</v>
      </c>
      <c r="B533" s="248">
        <v>38</v>
      </c>
      <c r="C533" s="254">
        <v>962</v>
      </c>
      <c r="D533" s="254">
        <v>962</v>
      </c>
      <c r="E533" s="254">
        <v>959</v>
      </c>
      <c r="F533" s="254">
        <v>956</v>
      </c>
      <c r="G533" s="254">
        <v>951</v>
      </c>
      <c r="H533" s="254">
        <v>944</v>
      </c>
      <c r="I533" s="254">
        <v>936</v>
      </c>
      <c r="J533" s="254">
        <v>927</v>
      </c>
      <c r="K533" s="254">
        <v>916</v>
      </c>
      <c r="L533" s="254">
        <v>905</v>
      </c>
      <c r="M533" s="254">
        <v>892</v>
      </c>
      <c r="N533" s="254">
        <v>878</v>
      </c>
      <c r="O533" s="254">
        <v>863</v>
      </c>
      <c r="P533" s="254">
        <v>847</v>
      </c>
      <c r="Q533" s="254">
        <v>830</v>
      </c>
      <c r="R533" s="254">
        <v>813</v>
      </c>
      <c r="S533" s="254">
        <v>795</v>
      </c>
      <c r="T533" s="254">
        <v>776</v>
      </c>
      <c r="U533" s="254">
        <v>757</v>
      </c>
      <c r="V533" s="254">
        <v>738</v>
      </c>
      <c r="W533" s="254">
        <v>718</v>
      </c>
      <c r="X533" s="254">
        <v>699</v>
      </c>
      <c r="Y533" s="254">
        <v>679</v>
      </c>
      <c r="Z533" s="254">
        <v>659</v>
      </c>
      <c r="AA533" s="254">
        <v>640</v>
      </c>
      <c r="AB533" s="254">
        <v>621</v>
      </c>
      <c r="AC533" s="254">
        <v>603</v>
      </c>
      <c r="AD533" s="254">
        <v>585</v>
      </c>
      <c r="AE533" s="254">
        <v>568</v>
      </c>
      <c r="AF533" s="254">
        <v>553</v>
      </c>
      <c r="AG533" s="254">
        <v>540</v>
      </c>
      <c r="AH533" s="254">
        <v>529</v>
      </c>
      <c r="AI533" s="254">
        <v>519</v>
      </c>
      <c r="AJ533" s="254">
        <v>512</v>
      </c>
      <c r="AK533" s="254">
        <v>507</v>
      </c>
      <c r="AL533" s="254">
        <v>504</v>
      </c>
    </row>
    <row r="534" ht="14.25" customHeight="1" spans="1:38" x14ac:dyDescent="0.25">
      <c r="A534" s="247">
        <v>12</v>
      </c>
      <c r="B534" s="248">
        <v>39</v>
      </c>
      <c r="C534" s="254">
        <v>963</v>
      </c>
      <c r="D534" s="254">
        <v>962</v>
      </c>
      <c r="E534" s="254">
        <v>960</v>
      </c>
      <c r="F534" s="254">
        <v>956</v>
      </c>
      <c r="G534" s="254">
        <v>951</v>
      </c>
      <c r="H534" s="254">
        <v>944</v>
      </c>
      <c r="I534" s="254">
        <v>936</v>
      </c>
      <c r="J534" s="254">
        <v>927</v>
      </c>
      <c r="K534" s="254">
        <v>916</v>
      </c>
      <c r="L534" s="254">
        <v>904</v>
      </c>
      <c r="M534" s="254">
        <v>891</v>
      </c>
      <c r="N534" s="254">
        <v>877</v>
      </c>
      <c r="O534" s="254">
        <v>861</v>
      </c>
      <c r="P534" s="254">
        <v>845</v>
      </c>
      <c r="Q534" s="254">
        <v>828</v>
      </c>
      <c r="R534" s="254">
        <v>811</v>
      </c>
      <c r="S534" s="254">
        <v>792</v>
      </c>
      <c r="T534" s="254">
        <v>774</v>
      </c>
      <c r="U534" s="254">
        <v>755</v>
      </c>
      <c r="V534" s="254">
        <v>735</v>
      </c>
      <c r="W534" s="254">
        <v>715</v>
      </c>
      <c r="X534" s="254">
        <v>695</v>
      </c>
      <c r="Y534" s="254">
        <v>675</v>
      </c>
      <c r="Z534" s="254">
        <v>655</v>
      </c>
      <c r="AA534" s="254">
        <v>636</v>
      </c>
      <c r="AB534" s="254">
        <v>616</v>
      </c>
      <c r="AC534" s="254">
        <v>598</v>
      </c>
      <c r="AD534" s="254">
        <v>580</v>
      </c>
      <c r="AE534" s="254">
        <v>563</v>
      </c>
      <c r="AF534" s="254">
        <v>547</v>
      </c>
      <c r="AG534" s="254">
        <v>533</v>
      </c>
      <c r="AH534" s="254">
        <v>522</v>
      </c>
      <c r="AI534" s="254">
        <v>512</v>
      </c>
      <c r="AJ534" s="254">
        <v>505</v>
      </c>
      <c r="AK534" s="254">
        <v>500</v>
      </c>
      <c r="AL534" s="254">
        <v>497</v>
      </c>
    </row>
    <row r="535" ht="14.25" customHeight="1" spans="1:38" x14ac:dyDescent="0.25">
      <c r="A535" s="247">
        <v>12</v>
      </c>
      <c r="B535" s="248">
        <v>40</v>
      </c>
      <c r="C535" s="254">
        <v>962</v>
      </c>
      <c r="D535" s="254">
        <v>962</v>
      </c>
      <c r="E535" s="254">
        <v>959</v>
      </c>
      <c r="F535" s="254">
        <v>956</v>
      </c>
      <c r="G535" s="254">
        <v>951</v>
      </c>
      <c r="H535" s="254">
        <v>944</v>
      </c>
      <c r="I535" s="254">
        <v>936</v>
      </c>
      <c r="J535" s="254">
        <v>926</v>
      </c>
      <c r="K535" s="254">
        <v>915</v>
      </c>
      <c r="L535" s="254">
        <v>903</v>
      </c>
      <c r="M535" s="254">
        <v>890</v>
      </c>
      <c r="N535" s="254">
        <v>875</v>
      </c>
      <c r="O535" s="254">
        <v>860</v>
      </c>
      <c r="P535" s="254">
        <v>844</v>
      </c>
      <c r="Q535" s="254">
        <v>827</v>
      </c>
      <c r="R535" s="254">
        <v>809</v>
      </c>
      <c r="S535" s="254">
        <v>790</v>
      </c>
      <c r="T535" s="254">
        <v>771</v>
      </c>
      <c r="U535" s="254">
        <v>752</v>
      </c>
      <c r="V535" s="254">
        <v>732</v>
      </c>
      <c r="W535" s="254">
        <v>712</v>
      </c>
      <c r="X535" s="254">
        <v>691</v>
      </c>
      <c r="Y535" s="254">
        <v>671</v>
      </c>
      <c r="Z535" s="254">
        <v>651</v>
      </c>
      <c r="AA535" s="254">
        <v>631</v>
      </c>
      <c r="AB535" s="254">
        <v>612</v>
      </c>
      <c r="AC535" s="254">
        <v>593</v>
      </c>
      <c r="AD535" s="254">
        <v>574</v>
      </c>
      <c r="AE535" s="254">
        <v>557</v>
      </c>
      <c r="AF535" s="254">
        <v>541</v>
      </c>
      <c r="AG535" s="254">
        <v>527</v>
      </c>
      <c r="AH535" s="254">
        <v>515</v>
      </c>
      <c r="AI535" s="254">
        <v>505</v>
      </c>
      <c r="AJ535" s="254">
        <v>497</v>
      </c>
      <c r="AK535" s="254">
        <v>492</v>
      </c>
      <c r="AL535" s="254">
        <v>489</v>
      </c>
    </row>
    <row r="536" ht="14.25" customHeight="1" spans="1:38" x14ac:dyDescent="0.25">
      <c r="A536" s="247">
        <v>13</v>
      </c>
      <c r="B536" s="248">
        <v>0</v>
      </c>
      <c r="C536" s="254">
        <v>789</v>
      </c>
      <c r="D536" s="254">
        <v>789</v>
      </c>
      <c r="E536" s="254">
        <v>789</v>
      </c>
      <c r="F536" s="254">
        <v>789</v>
      </c>
      <c r="G536" s="254">
        <v>789</v>
      </c>
      <c r="H536" s="254">
        <v>789</v>
      </c>
      <c r="I536" s="254">
        <v>789</v>
      </c>
      <c r="J536" s="254">
        <v>789</v>
      </c>
      <c r="K536" s="254">
        <v>789</v>
      </c>
      <c r="L536" s="254">
        <v>789</v>
      </c>
      <c r="M536" s="254">
        <v>789</v>
      </c>
      <c r="N536" s="254">
        <v>789</v>
      </c>
      <c r="O536" s="254">
        <v>789</v>
      </c>
      <c r="P536" s="254">
        <v>789</v>
      </c>
      <c r="Q536" s="254">
        <v>789</v>
      </c>
      <c r="R536" s="254">
        <v>789</v>
      </c>
      <c r="S536" s="254">
        <v>789</v>
      </c>
      <c r="T536" s="254">
        <v>789</v>
      </c>
      <c r="U536" s="254">
        <v>789</v>
      </c>
      <c r="V536" s="254">
        <v>789</v>
      </c>
      <c r="W536" s="254">
        <v>789</v>
      </c>
      <c r="X536" s="254">
        <v>789</v>
      </c>
      <c r="Y536" s="254">
        <v>789</v>
      </c>
      <c r="Z536" s="254">
        <v>789</v>
      </c>
      <c r="AA536" s="254">
        <v>789</v>
      </c>
      <c r="AB536" s="254">
        <v>789</v>
      </c>
      <c r="AC536" s="254">
        <v>789</v>
      </c>
      <c r="AD536" s="254">
        <v>789</v>
      </c>
      <c r="AE536" s="254">
        <v>789</v>
      </c>
      <c r="AF536" s="254">
        <v>789</v>
      </c>
      <c r="AG536" s="254">
        <v>789</v>
      </c>
      <c r="AH536" s="254">
        <v>789</v>
      </c>
      <c r="AI536" s="254">
        <v>789</v>
      </c>
      <c r="AJ536" s="254">
        <v>789</v>
      </c>
      <c r="AK536" s="254">
        <v>789</v>
      </c>
      <c r="AL536" s="254">
        <v>789</v>
      </c>
    </row>
    <row r="537" ht="14.25" customHeight="1" spans="1:38" x14ac:dyDescent="0.25">
      <c r="A537" s="247">
        <v>13</v>
      </c>
      <c r="B537" s="248">
        <v>1</v>
      </c>
      <c r="C537" s="254">
        <v>795</v>
      </c>
      <c r="D537" s="254">
        <v>795</v>
      </c>
      <c r="E537" s="254">
        <v>795</v>
      </c>
      <c r="F537" s="254">
        <v>795</v>
      </c>
      <c r="G537" s="254">
        <v>795</v>
      </c>
      <c r="H537" s="254">
        <v>795</v>
      </c>
      <c r="I537" s="254">
        <v>794</v>
      </c>
      <c r="J537" s="254">
        <v>794</v>
      </c>
      <c r="K537" s="254">
        <v>794</v>
      </c>
      <c r="L537" s="254">
        <v>793</v>
      </c>
      <c r="M537" s="254">
        <v>793</v>
      </c>
      <c r="N537" s="254">
        <v>792</v>
      </c>
      <c r="O537" s="254">
        <v>792</v>
      </c>
      <c r="P537" s="254">
        <v>791</v>
      </c>
      <c r="Q537" s="254">
        <v>791</v>
      </c>
      <c r="R537" s="254">
        <v>790</v>
      </c>
      <c r="S537" s="254">
        <v>790</v>
      </c>
      <c r="T537" s="254">
        <v>789</v>
      </c>
      <c r="U537" s="254">
        <v>788</v>
      </c>
      <c r="V537" s="254">
        <v>788</v>
      </c>
      <c r="W537" s="254">
        <v>787</v>
      </c>
      <c r="X537" s="254">
        <v>787</v>
      </c>
      <c r="Y537" s="254">
        <v>786</v>
      </c>
      <c r="Z537" s="254">
        <v>786</v>
      </c>
      <c r="AA537" s="254">
        <v>785</v>
      </c>
      <c r="AB537" s="254">
        <v>784</v>
      </c>
      <c r="AC537" s="254">
        <v>784</v>
      </c>
      <c r="AD537" s="254">
        <v>784</v>
      </c>
      <c r="AE537" s="254">
        <v>783</v>
      </c>
      <c r="AF537" s="254">
        <v>783</v>
      </c>
      <c r="AG537" s="254">
        <v>782</v>
      </c>
      <c r="AH537" s="254">
        <v>782</v>
      </c>
      <c r="AI537" s="254">
        <v>782</v>
      </c>
      <c r="AJ537" s="254">
        <v>782</v>
      </c>
      <c r="AK537" s="254">
        <v>782</v>
      </c>
      <c r="AL537" s="254">
        <v>782</v>
      </c>
    </row>
    <row r="538" ht="14.25" customHeight="1" spans="1:38" x14ac:dyDescent="0.25">
      <c r="A538" s="247">
        <v>13</v>
      </c>
      <c r="B538" s="248">
        <v>2</v>
      </c>
      <c r="C538" s="254">
        <v>802</v>
      </c>
      <c r="D538" s="254">
        <v>802</v>
      </c>
      <c r="E538" s="254">
        <v>802</v>
      </c>
      <c r="F538" s="254">
        <v>802</v>
      </c>
      <c r="G538" s="254">
        <v>801</v>
      </c>
      <c r="H538" s="254">
        <v>801</v>
      </c>
      <c r="I538" s="254">
        <v>800</v>
      </c>
      <c r="J538" s="254">
        <v>800</v>
      </c>
      <c r="K538" s="254">
        <v>799</v>
      </c>
      <c r="L538" s="254">
        <v>798</v>
      </c>
      <c r="M538" s="254">
        <v>797</v>
      </c>
      <c r="N538" s="254">
        <v>796</v>
      </c>
      <c r="O538" s="254">
        <v>795</v>
      </c>
      <c r="P538" s="254">
        <v>794</v>
      </c>
      <c r="Q538" s="254">
        <v>793</v>
      </c>
      <c r="R538" s="254">
        <v>792</v>
      </c>
      <c r="S538" s="254">
        <v>791</v>
      </c>
      <c r="T538" s="254">
        <v>789</v>
      </c>
      <c r="U538" s="254">
        <v>788</v>
      </c>
      <c r="V538" s="254">
        <v>787</v>
      </c>
      <c r="W538" s="254">
        <v>786</v>
      </c>
      <c r="X538" s="254">
        <v>785</v>
      </c>
      <c r="Y538" s="254">
        <v>784</v>
      </c>
      <c r="Z538" s="254">
        <v>782</v>
      </c>
      <c r="AA538" s="254">
        <v>781</v>
      </c>
      <c r="AB538" s="254">
        <v>780</v>
      </c>
      <c r="AC538" s="254">
        <v>779</v>
      </c>
      <c r="AD538" s="254">
        <v>778</v>
      </c>
      <c r="AE538" s="254">
        <v>778</v>
      </c>
      <c r="AF538" s="254">
        <v>777</v>
      </c>
      <c r="AG538" s="254">
        <v>776</v>
      </c>
      <c r="AH538" s="254">
        <v>776</v>
      </c>
      <c r="AI538" s="254">
        <v>775</v>
      </c>
      <c r="AJ538" s="254">
        <v>775</v>
      </c>
      <c r="AK538" s="254">
        <v>775</v>
      </c>
      <c r="AL538" s="254">
        <v>774</v>
      </c>
    </row>
    <row r="539" ht="14.25" customHeight="1" spans="1:38" x14ac:dyDescent="0.25">
      <c r="A539" s="247">
        <v>13</v>
      </c>
      <c r="B539" s="248">
        <v>3</v>
      </c>
      <c r="C539" s="254">
        <v>809</v>
      </c>
      <c r="D539" s="254">
        <v>808</v>
      </c>
      <c r="E539" s="254">
        <v>808</v>
      </c>
      <c r="F539" s="254">
        <v>808</v>
      </c>
      <c r="G539" s="254">
        <v>807</v>
      </c>
      <c r="H539" s="254">
        <v>807</v>
      </c>
      <c r="I539" s="254">
        <v>806</v>
      </c>
      <c r="J539" s="254">
        <v>805</v>
      </c>
      <c r="K539" s="254">
        <v>804</v>
      </c>
      <c r="L539" s="254">
        <v>803</v>
      </c>
      <c r="M539" s="254">
        <v>801</v>
      </c>
      <c r="N539" s="254">
        <v>800</v>
      </c>
      <c r="O539" s="254">
        <v>798</v>
      </c>
      <c r="P539" s="254">
        <v>797</v>
      </c>
      <c r="Q539" s="254">
        <v>795</v>
      </c>
      <c r="R539" s="254">
        <v>793</v>
      </c>
      <c r="S539" s="254">
        <v>792</v>
      </c>
      <c r="T539" s="254">
        <v>790</v>
      </c>
      <c r="U539" s="254">
        <v>788</v>
      </c>
      <c r="V539" s="254">
        <v>786</v>
      </c>
      <c r="W539" s="254">
        <v>784</v>
      </c>
      <c r="X539" s="254">
        <v>783</v>
      </c>
      <c r="Y539" s="254">
        <v>781</v>
      </c>
      <c r="Z539" s="254">
        <v>779</v>
      </c>
      <c r="AA539" s="254">
        <v>778</v>
      </c>
      <c r="AB539" s="254">
        <v>776</v>
      </c>
      <c r="AC539" s="254">
        <v>775</v>
      </c>
      <c r="AD539" s="254">
        <v>773</v>
      </c>
      <c r="AE539" s="254">
        <v>772</v>
      </c>
      <c r="AF539" s="254">
        <v>771</v>
      </c>
      <c r="AG539" s="254">
        <v>770</v>
      </c>
      <c r="AH539" s="254">
        <v>769</v>
      </c>
      <c r="AI539" s="254">
        <v>768</v>
      </c>
      <c r="AJ539" s="254">
        <v>768</v>
      </c>
      <c r="AK539" s="254">
        <v>767</v>
      </c>
      <c r="AL539" s="254">
        <v>767</v>
      </c>
    </row>
    <row r="540" ht="14.25" customHeight="1" spans="1:38" x14ac:dyDescent="0.25">
      <c r="A540" s="247">
        <v>13</v>
      </c>
      <c r="B540" s="248">
        <v>4</v>
      </c>
      <c r="C540" s="254">
        <v>815</v>
      </c>
      <c r="D540" s="254">
        <v>815</v>
      </c>
      <c r="E540" s="254">
        <v>814</v>
      </c>
      <c r="F540" s="254">
        <v>814</v>
      </c>
      <c r="G540" s="254">
        <v>813</v>
      </c>
      <c r="H540" s="254">
        <v>812</v>
      </c>
      <c r="I540" s="254">
        <v>811</v>
      </c>
      <c r="J540" s="254">
        <v>810</v>
      </c>
      <c r="K540" s="254">
        <v>809</v>
      </c>
      <c r="L540" s="254">
        <v>807</v>
      </c>
      <c r="M540" s="254">
        <v>805</v>
      </c>
      <c r="N540" s="254">
        <v>803</v>
      </c>
      <c r="O540" s="254">
        <v>801</v>
      </c>
      <c r="P540" s="254">
        <v>799</v>
      </c>
      <c r="Q540" s="254">
        <v>797</v>
      </c>
      <c r="R540" s="254">
        <v>795</v>
      </c>
      <c r="S540" s="254">
        <v>792</v>
      </c>
      <c r="T540" s="254">
        <v>790</v>
      </c>
      <c r="U540" s="254">
        <v>788</v>
      </c>
      <c r="V540" s="254">
        <v>785</v>
      </c>
      <c r="W540" s="254">
        <v>783</v>
      </c>
      <c r="X540" s="254">
        <v>780</v>
      </c>
      <c r="Y540" s="254">
        <v>778</v>
      </c>
      <c r="Z540" s="254">
        <v>776</v>
      </c>
      <c r="AA540" s="254">
        <v>774</v>
      </c>
      <c r="AB540" s="254">
        <v>772</v>
      </c>
      <c r="AC540" s="254">
        <v>770</v>
      </c>
      <c r="AD540" s="254">
        <v>768</v>
      </c>
      <c r="AE540" s="254">
        <v>766</v>
      </c>
      <c r="AF540" s="254">
        <v>765</v>
      </c>
      <c r="AG540" s="254">
        <v>763</v>
      </c>
      <c r="AH540" s="254">
        <v>762</v>
      </c>
      <c r="AI540" s="254">
        <v>761</v>
      </c>
      <c r="AJ540" s="254">
        <v>761</v>
      </c>
      <c r="AK540" s="254">
        <v>760</v>
      </c>
      <c r="AL540" s="254">
        <v>760</v>
      </c>
    </row>
    <row r="541" ht="14.25" customHeight="1" spans="1:38" x14ac:dyDescent="0.25">
      <c r="A541" s="247">
        <v>13</v>
      </c>
      <c r="B541" s="248">
        <v>5</v>
      </c>
      <c r="C541" s="254">
        <v>821</v>
      </c>
      <c r="D541" s="254">
        <v>821</v>
      </c>
      <c r="E541" s="254">
        <v>821</v>
      </c>
      <c r="F541" s="254">
        <v>820</v>
      </c>
      <c r="G541" s="254">
        <v>819</v>
      </c>
      <c r="H541" s="254">
        <v>818</v>
      </c>
      <c r="I541" s="254">
        <v>817</v>
      </c>
      <c r="J541" s="254">
        <v>815</v>
      </c>
      <c r="K541" s="254">
        <v>813</v>
      </c>
      <c r="L541" s="254">
        <v>811</v>
      </c>
      <c r="M541" s="254">
        <v>809</v>
      </c>
      <c r="N541" s="254">
        <v>807</v>
      </c>
      <c r="O541" s="254">
        <v>804</v>
      </c>
      <c r="P541" s="254">
        <v>802</v>
      </c>
      <c r="Q541" s="254">
        <v>799</v>
      </c>
      <c r="R541" s="254">
        <v>796</v>
      </c>
      <c r="S541" s="254">
        <v>793</v>
      </c>
      <c r="T541" s="254">
        <v>790</v>
      </c>
      <c r="U541" s="254">
        <v>787</v>
      </c>
      <c r="V541" s="254">
        <v>784</v>
      </c>
      <c r="W541" s="254">
        <v>781</v>
      </c>
      <c r="X541" s="254">
        <v>778</v>
      </c>
      <c r="Y541" s="254">
        <v>775</v>
      </c>
      <c r="Z541" s="254">
        <v>772</v>
      </c>
      <c r="AA541" s="254">
        <v>770</v>
      </c>
      <c r="AB541" s="254">
        <v>767</v>
      </c>
      <c r="AC541" s="254">
        <v>765</v>
      </c>
      <c r="AD541" s="254">
        <v>762</v>
      </c>
      <c r="AE541" s="254">
        <v>760</v>
      </c>
      <c r="AF541" s="254">
        <v>759</v>
      </c>
      <c r="AG541" s="254">
        <v>757</v>
      </c>
      <c r="AH541" s="254">
        <v>755</v>
      </c>
      <c r="AI541" s="254">
        <v>754</v>
      </c>
      <c r="AJ541" s="254">
        <v>753</v>
      </c>
      <c r="AK541" s="254">
        <v>753</v>
      </c>
      <c r="AL541" s="254">
        <v>752</v>
      </c>
    </row>
    <row r="542" ht="14.25" customHeight="1" spans="1:38" x14ac:dyDescent="0.25">
      <c r="A542" s="247">
        <v>13</v>
      </c>
      <c r="B542" s="248">
        <v>6</v>
      </c>
      <c r="C542" s="254">
        <v>827</v>
      </c>
      <c r="D542" s="254">
        <v>827</v>
      </c>
      <c r="E542" s="254">
        <v>826</v>
      </c>
      <c r="F542" s="254">
        <v>826</v>
      </c>
      <c r="G542" s="254">
        <v>825</v>
      </c>
      <c r="H542" s="254">
        <v>823</v>
      </c>
      <c r="I542" s="254">
        <v>822</v>
      </c>
      <c r="J542" s="254">
        <v>820</v>
      </c>
      <c r="K542" s="254">
        <v>818</v>
      </c>
      <c r="L542" s="254">
        <v>815</v>
      </c>
      <c r="M542" s="254">
        <v>813</v>
      </c>
      <c r="N542" s="254">
        <v>810</v>
      </c>
      <c r="O542" s="254">
        <v>807</v>
      </c>
      <c r="P542" s="254">
        <v>804</v>
      </c>
      <c r="Q542" s="254">
        <v>801</v>
      </c>
      <c r="R542" s="254">
        <v>797</v>
      </c>
      <c r="S542" s="254">
        <v>794</v>
      </c>
      <c r="T542" s="254">
        <v>790</v>
      </c>
      <c r="U542" s="254">
        <v>787</v>
      </c>
      <c r="V542" s="254">
        <v>783</v>
      </c>
      <c r="W542" s="254">
        <v>779</v>
      </c>
      <c r="X542" s="254">
        <v>776</v>
      </c>
      <c r="Y542" s="254">
        <v>772</v>
      </c>
      <c r="Z542" s="254">
        <v>769</v>
      </c>
      <c r="AA542" s="254">
        <v>766</v>
      </c>
      <c r="AB542" s="254">
        <v>763</v>
      </c>
      <c r="AC542" s="254">
        <v>760</v>
      </c>
      <c r="AD542" s="254">
        <v>757</v>
      </c>
      <c r="AE542" s="254">
        <v>754</v>
      </c>
      <c r="AF542" s="254">
        <v>752</v>
      </c>
      <c r="AG542" s="254">
        <v>750</v>
      </c>
      <c r="AH542" s="254">
        <v>748</v>
      </c>
      <c r="AI542" s="254">
        <v>747</v>
      </c>
      <c r="AJ542" s="254">
        <v>746</v>
      </c>
      <c r="AK542" s="254">
        <v>745</v>
      </c>
      <c r="AL542" s="254">
        <v>745</v>
      </c>
    </row>
    <row r="543" ht="14.25" customHeight="1" spans="1:38" x14ac:dyDescent="0.25">
      <c r="A543" s="247">
        <v>13</v>
      </c>
      <c r="B543" s="248">
        <v>7</v>
      </c>
      <c r="C543" s="254">
        <v>833</v>
      </c>
      <c r="D543" s="254">
        <v>833</v>
      </c>
      <c r="E543" s="254">
        <v>832</v>
      </c>
      <c r="F543" s="254">
        <v>831</v>
      </c>
      <c r="G543" s="254">
        <v>830</v>
      </c>
      <c r="H543" s="254">
        <v>829</v>
      </c>
      <c r="I543" s="254">
        <v>827</v>
      </c>
      <c r="J543" s="254">
        <v>825</v>
      </c>
      <c r="K543" s="254">
        <v>822</v>
      </c>
      <c r="L543" s="254">
        <v>819</v>
      </c>
      <c r="M543" s="254">
        <v>816</v>
      </c>
      <c r="N543" s="254">
        <v>813</v>
      </c>
      <c r="O543" s="254">
        <v>810</v>
      </c>
      <c r="P543" s="254">
        <v>806</v>
      </c>
      <c r="Q543" s="254">
        <v>802</v>
      </c>
      <c r="R543" s="254">
        <v>798</v>
      </c>
      <c r="S543" s="254">
        <v>794</v>
      </c>
      <c r="T543" s="254">
        <v>790</v>
      </c>
      <c r="U543" s="254">
        <v>786</v>
      </c>
      <c r="V543" s="254">
        <v>782</v>
      </c>
      <c r="W543" s="254">
        <v>778</v>
      </c>
      <c r="X543" s="254">
        <v>773</v>
      </c>
      <c r="Y543" s="254">
        <v>769</v>
      </c>
      <c r="Z543" s="254">
        <v>765</v>
      </c>
      <c r="AA543" s="254">
        <v>762</v>
      </c>
      <c r="AB543" s="254">
        <v>758</v>
      </c>
      <c r="AC543" s="254">
        <v>754</v>
      </c>
      <c r="AD543" s="254">
        <v>751</v>
      </c>
      <c r="AE543" s="254">
        <v>748</v>
      </c>
      <c r="AF543" s="254">
        <v>746</v>
      </c>
      <c r="AG543" s="254">
        <v>743</v>
      </c>
      <c r="AH543" s="254">
        <v>741</v>
      </c>
      <c r="AI543" s="254">
        <v>740</v>
      </c>
      <c r="AJ543" s="254">
        <v>738</v>
      </c>
      <c r="AK543" s="254">
        <v>737</v>
      </c>
      <c r="AL543" s="254">
        <v>737</v>
      </c>
    </row>
    <row r="544" ht="14.25" customHeight="1" spans="1:38" x14ac:dyDescent="0.25">
      <c r="A544" s="247">
        <v>13</v>
      </c>
      <c r="B544" s="248">
        <v>8</v>
      </c>
      <c r="C544" s="254">
        <v>839</v>
      </c>
      <c r="D544" s="254">
        <v>838</v>
      </c>
      <c r="E544" s="254">
        <v>838</v>
      </c>
      <c r="F544" s="254">
        <v>837</v>
      </c>
      <c r="G544" s="254">
        <v>835</v>
      </c>
      <c r="H544" s="254">
        <v>834</v>
      </c>
      <c r="I544" s="254">
        <v>832</v>
      </c>
      <c r="J544" s="254">
        <v>829</v>
      </c>
      <c r="K544" s="254">
        <v>826</v>
      </c>
      <c r="L544" s="254">
        <v>823</v>
      </c>
      <c r="M544" s="254">
        <v>820</v>
      </c>
      <c r="N544" s="254">
        <v>816</v>
      </c>
      <c r="O544" s="254">
        <v>812</v>
      </c>
      <c r="P544" s="254">
        <v>808</v>
      </c>
      <c r="Q544" s="254">
        <v>804</v>
      </c>
      <c r="R544" s="254">
        <v>799</v>
      </c>
      <c r="S544" s="254">
        <v>795</v>
      </c>
      <c r="T544" s="254">
        <v>790</v>
      </c>
      <c r="U544" s="254">
        <v>785</v>
      </c>
      <c r="V544" s="254">
        <v>780</v>
      </c>
      <c r="W544" s="254">
        <v>776</v>
      </c>
      <c r="X544" s="254">
        <v>771</v>
      </c>
      <c r="Y544" s="254">
        <v>766</v>
      </c>
      <c r="Z544" s="254">
        <v>762</v>
      </c>
      <c r="AA544" s="254">
        <v>757</v>
      </c>
      <c r="AB544" s="254">
        <v>753</v>
      </c>
      <c r="AC544" s="254">
        <v>749</v>
      </c>
      <c r="AD544" s="254">
        <v>746</v>
      </c>
      <c r="AE544" s="254">
        <v>742</v>
      </c>
      <c r="AF544" s="254">
        <v>739</v>
      </c>
      <c r="AG544" s="254">
        <v>737</v>
      </c>
      <c r="AH544" s="254">
        <v>734</v>
      </c>
      <c r="AI544" s="254">
        <v>732</v>
      </c>
      <c r="AJ544" s="254">
        <v>731</v>
      </c>
      <c r="AK544" s="254">
        <v>730</v>
      </c>
      <c r="AL544" s="254">
        <v>729</v>
      </c>
    </row>
    <row r="545" ht="14.25" customHeight="1" spans="1:38" x14ac:dyDescent="0.25">
      <c r="A545" s="247">
        <v>13</v>
      </c>
      <c r="B545" s="248">
        <v>9</v>
      </c>
      <c r="C545" s="254">
        <v>844</v>
      </c>
      <c r="D545" s="254">
        <v>844</v>
      </c>
      <c r="E545" s="254">
        <v>843</v>
      </c>
      <c r="F545" s="254">
        <v>842</v>
      </c>
      <c r="G545" s="254">
        <v>841</v>
      </c>
      <c r="H545" s="254">
        <v>839</v>
      </c>
      <c r="I545" s="254">
        <v>836</v>
      </c>
      <c r="J545" s="254">
        <v>834</v>
      </c>
      <c r="K545" s="254">
        <v>831</v>
      </c>
      <c r="L545" s="254">
        <v>827</v>
      </c>
      <c r="M545" s="254">
        <v>823</v>
      </c>
      <c r="N545" s="254">
        <v>819</v>
      </c>
      <c r="O545" s="254">
        <v>815</v>
      </c>
      <c r="P545" s="254">
        <v>810</v>
      </c>
      <c r="Q545" s="254">
        <v>805</v>
      </c>
      <c r="R545" s="254">
        <v>800</v>
      </c>
      <c r="S545" s="254">
        <v>795</v>
      </c>
      <c r="T545" s="254">
        <v>790</v>
      </c>
      <c r="U545" s="254">
        <v>784</v>
      </c>
      <c r="V545" s="254">
        <v>779</v>
      </c>
      <c r="W545" s="254">
        <v>774</v>
      </c>
      <c r="X545" s="254">
        <v>768</v>
      </c>
      <c r="Y545" s="254">
        <v>763</v>
      </c>
      <c r="Z545" s="254">
        <v>758</v>
      </c>
      <c r="AA545" s="254">
        <v>753</v>
      </c>
      <c r="AB545" s="254">
        <v>748</v>
      </c>
      <c r="AC545" s="254">
        <v>744</v>
      </c>
      <c r="AD545" s="254">
        <v>740</v>
      </c>
      <c r="AE545" s="254">
        <v>736</v>
      </c>
      <c r="AF545" s="254">
        <v>733</v>
      </c>
      <c r="AG545" s="254">
        <v>730</v>
      </c>
      <c r="AH545" s="254">
        <v>727</v>
      </c>
      <c r="AI545" s="254">
        <v>725</v>
      </c>
      <c r="AJ545" s="254">
        <v>723</v>
      </c>
      <c r="AK545" s="254">
        <v>722</v>
      </c>
      <c r="AL545" s="254">
        <v>721</v>
      </c>
    </row>
    <row r="546" ht="14.25" customHeight="1" spans="1:38" x14ac:dyDescent="0.25">
      <c r="A546" s="247">
        <v>13</v>
      </c>
      <c r="B546" s="248">
        <v>10</v>
      </c>
      <c r="C546" s="254">
        <v>849</v>
      </c>
      <c r="D546" s="254">
        <v>849</v>
      </c>
      <c r="E546" s="254">
        <v>848</v>
      </c>
      <c r="F546" s="254">
        <v>847</v>
      </c>
      <c r="G546" s="254">
        <v>846</v>
      </c>
      <c r="H546" s="254">
        <v>844</v>
      </c>
      <c r="I546" s="254">
        <v>841</v>
      </c>
      <c r="J546" s="254">
        <v>838</v>
      </c>
      <c r="K546" s="254">
        <v>835</v>
      </c>
      <c r="L546" s="254">
        <v>831</v>
      </c>
      <c r="M546" s="254">
        <v>827</v>
      </c>
      <c r="N546" s="254">
        <v>822</v>
      </c>
      <c r="O546" s="254">
        <v>817</v>
      </c>
      <c r="P546" s="254">
        <v>812</v>
      </c>
      <c r="Q546" s="254">
        <v>807</v>
      </c>
      <c r="R546" s="254">
        <v>801</v>
      </c>
      <c r="S546" s="254">
        <v>795</v>
      </c>
      <c r="T546" s="254">
        <v>790</v>
      </c>
      <c r="U546" s="254">
        <v>784</v>
      </c>
      <c r="V546" s="254">
        <v>778</v>
      </c>
      <c r="W546" s="254">
        <v>772</v>
      </c>
      <c r="X546" s="254">
        <v>766</v>
      </c>
      <c r="Y546" s="254">
        <v>760</v>
      </c>
      <c r="Z546" s="254">
        <v>754</v>
      </c>
      <c r="AA546" s="254">
        <v>749</v>
      </c>
      <c r="AB546" s="254">
        <v>743</v>
      </c>
      <c r="AC546" s="254">
        <v>739</v>
      </c>
      <c r="AD546" s="254">
        <v>734</v>
      </c>
      <c r="AE546" s="254">
        <v>730</v>
      </c>
      <c r="AF546" s="254">
        <v>726</v>
      </c>
      <c r="AG546" s="254">
        <v>722</v>
      </c>
      <c r="AH546" s="254">
        <v>720</v>
      </c>
      <c r="AI546" s="254">
        <v>717</v>
      </c>
      <c r="AJ546" s="254">
        <v>715</v>
      </c>
      <c r="AK546" s="254">
        <v>714</v>
      </c>
      <c r="AL546" s="254">
        <v>713</v>
      </c>
    </row>
    <row r="547" ht="14.25" customHeight="1" spans="1:38" x14ac:dyDescent="0.25">
      <c r="A547" s="247">
        <v>13</v>
      </c>
      <c r="B547" s="248">
        <v>11</v>
      </c>
      <c r="C547" s="254">
        <v>855</v>
      </c>
      <c r="D547" s="254">
        <v>854</v>
      </c>
      <c r="E547" s="254">
        <v>853</v>
      </c>
      <c r="F547" s="254">
        <v>852</v>
      </c>
      <c r="G547" s="254">
        <v>850</v>
      </c>
      <c r="H547" s="254">
        <v>848</v>
      </c>
      <c r="I547" s="254">
        <v>845</v>
      </c>
      <c r="J547" s="254">
        <v>842</v>
      </c>
      <c r="K547" s="254">
        <v>838</v>
      </c>
      <c r="L547" s="254">
        <v>834</v>
      </c>
      <c r="M547" s="254">
        <v>830</v>
      </c>
      <c r="N547" s="254">
        <v>825</v>
      </c>
      <c r="O547" s="254">
        <v>819</v>
      </c>
      <c r="P547" s="254">
        <v>814</v>
      </c>
      <c r="Q547" s="254">
        <v>808</v>
      </c>
      <c r="R547" s="254">
        <v>802</v>
      </c>
      <c r="S547" s="254">
        <v>796</v>
      </c>
      <c r="T547" s="254">
        <v>789</v>
      </c>
      <c r="U547" s="254">
        <v>783</v>
      </c>
      <c r="V547" s="254">
        <v>776</v>
      </c>
      <c r="W547" s="254">
        <v>770</v>
      </c>
      <c r="X547" s="254">
        <v>763</v>
      </c>
      <c r="Y547" s="254">
        <v>757</v>
      </c>
      <c r="Z547" s="254">
        <v>750</v>
      </c>
      <c r="AA547" s="254">
        <v>744</v>
      </c>
      <c r="AB547" s="254">
        <v>738</v>
      </c>
      <c r="AC547" s="254">
        <v>733</v>
      </c>
      <c r="AD547" s="254">
        <v>728</v>
      </c>
      <c r="AE547" s="254">
        <v>723</v>
      </c>
      <c r="AF547" s="254">
        <v>719</v>
      </c>
      <c r="AG547" s="254">
        <v>715</v>
      </c>
      <c r="AH547" s="254">
        <v>712</v>
      </c>
      <c r="AI547" s="254">
        <v>710</v>
      </c>
      <c r="AJ547" s="254">
        <v>708</v>
      </c>
      <c r="AK547" s="254">
        <v>706</v>
      </c>
      <c r="AL547" s="254">
        <v>705</v>
      </c>
    </row>
    <row r="548" ht="14.25" customHeight="1" spans="1:38" x14ac:dyDescent="0.25">
      <c r="A548" s="247">
        <v>13</v>
      </c>
      <c r="B548" s="248">
        <v>12</v>
      </c>
      <c r="C548" s="254">
        <v>859</v>
      </c>
      <c r="D548" s="254">
        <v>859</v>
      </c>
      <c r="E548" s="254">
        <v>858</v>
      </c>
      <c r="F548" s="254">
        <v>857</v>
      </c>
      <c r="G548" s="254">
        <v>855</v>
      </c>
      <c r="H548" s="254">
        <v>853</v>
      </c>
      <c r="I548" s="254">
        <v>850</v>
      </c>
      <c r="J548" s="254">
        <v>846</v>
      </c>
      <c r="K548" s="254">
        <v>842</v>
      </c>
      <c r="L548" s="254">
        <v>838</v>
      </c>
      <c r="M548" s="254">
        <v>833</v>
      </c>
      <c r="N548" s="254">
        <v>827</v>
      </c>
      <c r="O548" s="254">
        <v>822</v>
      </c>
      <c r="P548" s="254">
        <v>816</v>
      </c>
      <c r="Q548" s="254">
        <v>809</v>
      </c>
      <c r="R548" s="254">
        <v>803</v>
      </c>
      <c r="S548" s="254">
        <v>796</v>
      </c>
      <c r="T548" s="254">
        <v>789</v>
      </c>
      <c r="U548" s="254">
        <v>782</v>
      </c>
      <c r="V548" s="254">
        <v>775</v>
      </c>
      <c r="W548" s="254">
        <v>767</v>
      </c>
      <c r="X548" s="254">
        <v>760</v>
      </c>
      <c r="Y548" s="254">
        <v>753</v>
      </c>
      <c r="Z548" s="254">
        <v>746</v>
      </c>
      <c r="AA548" s="254">
        <v>740</v>
      </c>
      <c r="AB548" s="254">
        <v>734</v>
      </c>
      <c r="AC548" s="254">
        <v>728</v>
      </c>
      <c r="AD548" s="254">
        <v>722</v>
      </c>
      <c r="AE548" s="254">
        <v>717</v>
      </c>
      <c r="AF548" s="254">
        <v>712</v>
      </c>
      <c r="AG548" s="254">
        <v>708</v>
      </c>
      <c r="AH548" s="254">
        <v>705</v>
      </c>
      <c r="AI548" s="254">
        <v>702</v>
      </c>
      <c r="AJ548" s="254">
        <v>700</v>
      </c>
      <c r="AK548" s="254">
        <v>698</v>
      </c>
      <c r="AL548" s="254">
        <v>697</v>
      </c>
    </row>
    <row r="549" ht="14.25" customHeight="1" spans="1:38" x14ac:dyDescent="0.25">
      <c r="A549" s="247">
        <v>13</v>
      </c>
      <c r="B549" s="248">
        <v>13</v>
      </c>
      <c r="C549" s="254">
        <v>864</v>
      </c>
      <c r="D549" s="254">
        <v>864</v>
      </c>
      <c r="E549" s="254">
        <v>863</v>
      </c>
      <c r="F549" s="254">
        <v>862</v>
      </c>
      <c r="G549" s="254">
        <v>860</v>
      </c>
      <c r="H549" s="254">
        <v>857</v>
      </c>
      <c r="I549" s="254">
        <v>854</v>
      </c>
      <c r="J549" s="254">
        <v>850</v>
      </c>
      <c r="K549" s="254">
        <v>846</v>
      </c>
      <c r="L549" s="254">
        <v>841</v>
      </c>
      <c r="M549" s="254">
        <v>836</v>
      </c>
      <c r="N549" s="254">
        <v>830</v>
      </c>
      <c r="O549" s="254">
        <v>824</v>
      </c>
      <c r="P549" s="254">
        <v>817</v>
      </c>
      <c r="Q549" s="254">
        <v>810</v>
      </c>
      <c r="R549" s="254">
        <v>803</v>
      </c>
      <c r="S549" s="254">
        <v>796</v>
      </c>
      <c r="T549" s="254">
        <v>788</v>
      </c>
      <c r="U549" s="254">
        <v>781</v>
      </c>
      <c r="V549" s="254">
        <v>773</v>
      </c>
      <c r="W549" s="254">
        <v>765</v>
      </c>
      <c r="X549" s="254">
        <v>758</v>
      </c>
      <c r="Y549" s="254">
        <v>750</v>
      </c>
      <c r="Z549" s="254">
        <v>743</v>
      </c>
      <c r="AA549" s="254">
        <v>735</v>
      </c>
      <c r="AB549" s="254">
        <v>729</v>
      </c>
      <c r="AC549" s="254">
        <v>722</v>
      </c>
      <c r="AD549" s="254">
        <v>716</v>
      </c>
      <c r="AE549" s="254">
        <v>711</v>
      </c>
      <c r="AF549" s="254">
        <v>706</v>
      </c>
      <c r="AG549" s="254">
        <v>701</v>
      </c>
      <c r="AH549" s="254">
        <v>697</v>
      </c>
      <c r="AI549" s="254">
        <v>694</v>
      </c>
      <c r="AJ549" s="254">
        <v>692</v>
      </c>
      <c r="AK549" s="254">
        <v>690</v>
      </c>
      <c r="AL549" s="254">
        <v>689</v>
      </c>
    </row>
    <row r="550" ht="14.25" customHeight="1" spans="1:38" x14ac:dyDescent="0.25">
      <c r="A550" s="247">
        <v>13</v>
      </c>
      <c r="B550" s="248">
        <v>14</v>
      </c>
      <c r="C550" s="254">
        <v>869</v>
      </c>
      <c r="D550" s="254">
        <v>869</v>
      </c>
      <c r="E550" s="254">
        <v>868</v>
      </c>
      <c r="F550" s="254">
        <v>866</v>
      </c>
      <c r="G550" s="254">
        <v>864</v>
      </c>
      <c r="H550" s="254">
        <v>861</v>
      </c>
      <c r="I550" s="254">
        <v>858</v>
      </c>
      <c r="J550" s="254">
        <v>854</v>
      </c>
      <c r="K550" s="254">
        <v>849</v>
      </c>
      <c r="L550" s="254">
        <v>844</v>
      </c>
      <c r="M550" s="254">
        <v>838</v>
      </c>
      <c r="N550" s="254">
        <v>832</v>
      </c>
      <c r="O550" s="254">
        <v>826</v>
      </c>
      <c r="P550" s="254">
        <v>819</v>
      </c>
      <c r="Q550" s="254">
        <v>811</v>
      </c>
      <c r="R550" s="254">
        <v>804</v>
      </c>
      <c r="S550" s="254">
        <v>796</v>
      </c>
      <c r="T550" s="254">
        <v>788</v>
      </c>
      <c r="U550" s="254">
        <v>780</v>
      </c>
      <c r="V550" s="254">
        <v>771</v>
      </c>
      <c r="W550" s="254">
        <v>763</v>
      </c>
      <c r="X550" s="254">
        <v>755</v>
      </c>
      <c r="Y550" s="254">
        <v>747</v>
      </c>
      <c r="Z550" s="254">
        <v>739</v>
      </c>
      <c r="AA550" s="254">
        <v>731</v>
      </c>
      <c r="AB550" s="254">
        <v>724</v>
      </c>
      <c r="AC550" s="254">
        <v>717</v>
      </c>
      <c r="AD550" s="254">
        <v>710</v>
      </c>
      <c r="AE550" s="254">
        <v>704</v>
      </c>
      <c r="AF550" s="254">
        <v>699</v>
      </c>
      <c r="AG550" s="254">
        <v>694</v>
      </c>
      <c r="AH550" s="254">
        <v>690</v>
      </c>
      <c r="AI550" s="254">
        <v>687</v>
      </c>
      <c r="AJ550" s="254">
        <v>684</v>
      </c>
      <c r="AK550" s="254">
        <v>682</v>
      </c>
      <c r="AL550" s="254">
        <v>681</v>
      </c>
    </row>
    <row r="551" ht="14.25" customHeight="1" spans="1:38" x14ac:dyDescent="0.25">
      <c r="A551" s="247">
        <v>13</v>
      </c>
      <c r="B551" s="248">
        <v>15</v>
      </c>
      <c r="C551" s="254">
        <v>873</v>
      </c>
      <c r="D551" s="254">
        <v>873</v>
      </c>
      <c r="E551" s="254">
        <v>872</v>
      </c>
      <c r="F551" s="254">
        <v>870</v>
      </c>
      <c r="G551" s="254">
        <v>868</v>
      </c>
      <c r="H551" s="254">
        <v>865</v>
      </c>
      <c r="I551" s="254">
        <v>861</v>
      </c>
      <c r="J551" s="254">
        <v>857</v>
      </c>
      <c r="K551" s="254">
        <v>852</v>
      </c>
      <c r="L551" s="254">
        <v>847</v>
      </c>
      <c r="M551" s="254">
        <v>841</v>
      </c>
      <c r="N551" s="254">
        <v>834</v>
      </c>
      <c r="O551" s="254">
        <v>827</v>
      </c>
      <c r="P551" s="254">
        <v>820</v>
      </c>
      <c r="Q551" s="254">
        <v>812</v>
      </c>
      <c r="R551" s="254">
        <v>804</v>
      </c>
      <c r="S551" s="254">
        <v>796</v>
      </c>
      <c r="T551" s="254">
        <v>787</v>
      </c>
      <c r="U551" s="254">
        <v>779</v>
      </c>
      <c r="V551" s="254">
        <v>770</v>
      </c>
      <c r="W551" s="254">
        <v>761</v>
      </c>
      <c r="X551" s="254">
        <v>752</v>
      </c>
      <c r="Y551" s="254">
        <v>743</v>
      </c>
      <c r="Z551" s="254">
        <v>735</v>
      </c>
      <c r="AA551" s="254">
        <v>726</v>
      </c>
      <c r="AB551" s="254">
        <v>718</v>
      </c>
      <c r="AC551" s="254">
        <v>711</v>
      </c>
      <c r="AD551" s="254">
        <v>704</v>
      </c>
      <c r="AE551" s="254">
        <v>698</v>
      </c>
      <c r="AF551" s="254">
        <v>692</v>
      </c>
      <c r="AG551" s="254">
        <v>687</v>
      </c>
      <c r="AH551" s="254">
        <v>683</v>
      </c>
      <c r="AI551" s="254">
        <v>679</v>
      </c>
      <c r="AJ551" s="254">
        <v>676</v>
      </c>
      <c r="AK551" s="254">
        <v>675</v>
      </c>
      <c r="AL551" s="254">
        <v>673</v>
      </c>
    </row>
    <row r="552" ht="14.25" customHeight="1" spans="1:38" x14ac:dyDescent="0.25">
      <c r="A552" s="247">
        <v>13</v>
      </c>
      <c r="B552" s="248">
        <v>16</v>
      </c>
      <c r="C552" s="254">
        <v>878</v>
      </c>
      <c r="D552" s="254">
        <v>877</v>
      </c>
      <c r="E552" s="254">
        <v>876</v>
      </c>
      <c r="F552" s="254">
        <v>874</v>
      </c>
      <c r="G552" s="254">
        <v>872</v>
      </c>
      <c r="H552" s="254">
        <v>869</v>
      </c>
      <c r="I552" s="254">
        <v>865</v>
      </c>
      <c r="J552" s="254">
        <v>861</v>
      </c>
      <c r="K552" s="254">
        <v>855</v>
      </c>
      <c r="L552" s="254">
        <v>850</v>
      </c>
      <c r="M552" s="254">
        <v>843</v>
      </c>
      <c r="N552" s="254">
        <v>836</v>
      </c>
      <c r="O552" s="254">
        <v>829</v>
      </c>
      <c r="P552" s="254">
        <v>821</v>
      </c>
      <c r="Q552" s="254">
        <v>813</v>
      </c>
      <c r="R552" s="254">
        <v>805</v>
      </c>
      <c r="S552" s="254">
        <v>796</v>
      </c>
      <c r="T552" s="254">
        <v>787</v>
      </c>
      <c r="U552" s="254">
        <v>777</v>
      </c>
      <c r="V552" s="254">
        <v>768</v>
      </c>
      <c r="W552" s="254">
        <v>759</v>
      </c>
      <c r="X552" s="254">
        <v>749</v>
      </c>
      <c r="Y552" s="254">
        <v>740</v>
      </c>
      <c r="Z552" s="254">
        <v>731</v>
      </c>
      <c r="AA552" s="254">
        <v>722</v>
      </c>
      <c r="AB552" s="254">
        <v>714</v>
      </c>
      <c r="AC552" s="254">
        <v>706</v>
      </c>
      <c r="AD552" s="254">
        <v>698</v>
      </c>
      <c r="AE552" s="254">
        <v>691</v>
      </c>
      <c r="AF552" s="254">
        <v>685</v>
      </c>
      <c r="AG552" s="254">
        <v>680</v>
      </c>
      <c r="AH552" s="254">
        <v>675</v>
      </c>
      <c r="AI552" s="254">
        <v>672</v>
      </c>
      <c r="AJ552" s="254">
        <v>669</v>
      </c>
      <c r="AK552" s="254">
        <v>667</v>
      </c>
      <c r="AL552" s="254">
        <v>665</v>
      </c>
    </row>
    <row r="553" ht="14.25" customHeight="1" spans="1:38" x14ac:dyDescent="0.25">
      <c r="A553" s="247">
        <v>13</v>
      </c>
      <c r="B553" s="248">
        <v>17</v>
      </c>
      <c r="C553" s="254">
        <v>882</v>
      </c>
      <c r="D553" s="254">
        <v>881</v>
      </c>
      <c r="E553" s="254">
        <v>880</v>
      </c>
      <c r="F553" s="254">
        <v>878</v>
      </c>
      <c r="G553" s="254">
        <v>876</v>
      </c>
      <c r="H553" s="254">
        <v>873</v>
      </c>
      <c r="I553" s="254">
        <v>869</v>
      </c>
      <c r="J553" s="254">
        <v>864</v>
      </c>
      <c r="K553" s="254">
        <v>858</v>
      </c>
      <c r="L553" s="254">
        <v>852</v>
      </c>
      <c r="M553" s="254">
        <v>846</v>
      </c>
      <c r="N553" s="254">
        <v>839</v>
      </c>
      <c r="O553" s="254">
        <v>831</v>
      </c>
      <c r="P553" s="254">
        <v>823</v>
      </c>
      <c r="Q553" s="254">
        <v>814</v>
      </c>
      <c r="R553" s="254">
        <v>805</v>
      </c>
      <c r="S553" s="254">
        <v>796</v>
      </c>
      <c r="T553" s="254">
        <v>786</v>
      </c>
      <c r="U553" s="254">
        <v>776</v>
      </c>
      <c r="V553" s="254">
        <v>766</v>
      </c>
      <c r="W553" s="254">
        <v>757</v>
      </c>
      <c r="X553" s="254">
        <v>746</v>
      </c>
      <c r="Y553" s="254">
        <v>737</v>
      </c>
      <c r="Z553" s="254">
        <v>727</v>
      </c>
      <c r="AA553" s="254">
        <v>717</v>
      </c>
      <c r="AB553" s="254">
        <v>709</v>
      </c>
      <c r="AC553" s="254">
        <v>700</v>
      </c>
      <c r="AD553" s="254">
        <v>692</v>
      </c>
      <c r="AE553" s="254">
        <v>685</v>
      </c>
      <c r="AF553" s="254">
        <v>679</v>
      </c>
      <c r="AG553" s="254">
        <v>673</v>
      </c>
      <c r="AH553" s="254">
        <v>668</v>
      </c>
      <c r="AI553" s="254">
        <v>664</v>
      </c>
      <c r="AJ553" s="254">
        <v>661</v>
      </c>
      <c r="AK553" s="254">
        <v>659</v>
      </c>
      <c r="AL553" s="254">
        <v>658</v>
      </c>
    </row>
    <row r="554" ht="14.25" customHeight="1" spans="1:38" x14ac:dyDescent="0.25">
      <c r="A554" s="247">
        <v>13</v>
      </c>
      <c r="B554" s="248">
        <v>18</v>
      </c>
      <c r="C554" s="254">
        <v>886</v>
      </c>
      <c r="D554" s="254">
        <v>885</v>
      </c>
      <c r="E554" s="254">
        <v>884</v>
      </c>
      <c r="F554" s="254">
        <v>882</v>
      </c>
      <c r="G554" s="254">
        <v>879</v>
      </c>
      <c r="H554" s="254">
        <v>876</v>
      </c>
      <c r="I554" s="254">
        <v>872</v>
      </c>
      <c r="J554" s="254">
        <v>867</v>
      </c>
      <c r="K554" s="254">
        <v>861</v>
      </c>
      <c r="L554" s="254">
        <v>855</v>
      </c>
      <c r="M554" s="254">
        <v>848</v>
      </c>
      <c r="N554" s="254">
        <v>841</v>
      </c>
      <c r="O554" s="254">
        <v>832</v>
      </c>
      <c r="P554" s="254">
        <v>824</v>
      </c>
      <c r="Q554" s="254">
        <v>815</v>
      </c>
      <c r="R554" s="254">
        <v>805</v>
      </c>
      <c r="S554" s="254">
        <v>795</v>
      </c>
      <c r="T554" s="254">
        <v>785</v>
      </c>
      <c r="U554" s="254">
        <v>775</v>
      </c>
      <c r="V554" s="254">
        <v>764</v>
      </c>
      <c r="W554" s="254">
        <v>754</v>
      </c>
      <c r="X554" s="254">
        <v>744</v>
      </c>
      <c r="Y554" s="254">
        <v>733</v>
      </c>
      <c r="Z554" s="254">
        <v>723</v>
      </c>
      <c r="AA554" s="254">
        <v>713</v>
      </c>
      <c r="AB554" s="254">
        <v>704</v>
      </c>
      <c r="AC554" s="254">
        <v>695</v>
      </c>
      <c r="AD554" s="254">
        <v>686</v>
      </c>
      <c r="AE554" s="254">
        <v>679</v>
      </c>
      <c r="AF554" s="254">
        <v>672</v>
      </c>
      <c r="AG554" s="254">
        <v>666</v>
      </c>
      <c r="AH554" s="254">
        <v>661</v>
      </c>
      <c r="AI554" s="254">
        <v>657</v>
      </c>
      <c r="AJ554" s="254">
        <v>654</v>
      </c>
      <c r="AK554" s="254">
        <v>651</v>
      </c>
      <c r="AL554" s="254">
        <v>650</v>
      </c>
    </row>
    <row r="555" ht="14.25" customHeight="1" spans="1:38" x14ac:dyDescent="0.25">
      <c r="A555" s="247">
        <v>13</v>
      </c>
      <c r="B555" s="248">
        <v>19</v>
      </c>
      <c r="C555" s="254">
        <v>889</v>
      </c>
      <c r="D555" s="254">
        <v>889</v>
      </c>
      <c r="E555" s="254">
        <v>888</v>
      </c>
      <c r="F555" s="254">
        <v>886</v>
      </c>
      <c r="G555" s="254">
        <v>883</v>
      </c>
      <c r="H555" s="254">
        <v>879</v>
      </c>
      <c r="I555" s="254">
        <v>875</v>
      </c>
      <c r="J555" s="254">
        <v>870</v>
      </c>
      <c r="K555" s="254">
        <v>864</v>
      </c>
      <c r="L555" s="254">
        <v>857</v>
      </c>
      <c r="M555" s="254">
        <v>850</v>
      </c>
      <c r="N555" s="254">
        <v>842</v>
      </c>
      <c r="O555" s="254">
        <v>834</v>
      </c>
      <c r="P555" s="254">
        <v>825</v>
      </c>
      <c r="Q555" s="254">
        <v>815</v>
      </c>
      <c r="R555" s="254">
        <v>805</v>
      </c>
      <c r="S555" s="254">
        <v>795</v>
      </c>
      <c r="T555" s="254">
        <v>785</v>
      </c>
      <c r="U555" s="254">
        <v>774</v>
      </c>
      <c r="V555" s="254">
        <v>763</v>
      </c>
      <c r="W555" s="254">
        <v>752</v>
      </c>
      <c r="X555" s="254">
        <v>741</v>
      </c>
      <c r="Y555" s="254">
        <v>730</v>
      </c>
      <c r="Z555" s="254">
        <v>719</v>
      </c>
      <c r="AA555" s="254">
        <v>708</v>
      </c>
      <c r="AB555" s="254">
        <v>699</v>
      </c>
      <c r="AC555" s="254">
        <v>689</v>
      </c>
      <c r="AD555" s="254">
        <v>680</v>
      </c>
      <c r="AE555" s="254">
        <v>672</v>
      </c>
      <c r="AF555" s="254">
        <v>665</v>
      </c>
      <c r="AG555" s="254">
        <v>659</v>
      </c>
      <c r="AH555" s="254">
        <v>654</v>
      </c>
      <c r="AI555" s="254">
        <v>649</v>
      </c>
      <c r="AJ555" s="254">
        <v>646</v>
      </c>
      <c r="AK555" s="254">
        <v>643</v>
      </c>
      <c r="AL555" s="254">
        <v>642</v>
      </c>
    </row>
    <row r="556" ht="14.25" customHeight="1" spans="1:38" x14ac:dyDescent="0.25">
      <c r="A556" s="247">
        <v>13</v>
      </c>
      <c r="B556" s="248">
        <v>20</v>
      </c>
      <c r="C556" s="254">
        <v>893</v>
      </c>
      <c r="D556" s="254">
        <v>892</v>
      </c>
      <c r="E556" s="254">
        <v>891</v>
      </c>
      <c r="F556" s="254">
        <v>889</v>
      </c>
      <c r="G556" s="254">
        <v>886</v>
      </c>
      <c r="H556" s="254">
        <v>882</v>
      </c>
      <c r="I556" s="254">
        <v>878</v>
      </c>
      <c r="J556" s="254">
        <v>873</v>
      </c>
      <c r="K556" s="254">
        <v>866</v>
      </c>
      <c r="L556" s="254">
        <v>860</v>
      </c>
      <c r="M556" s="254">
        <v>852</v>
      </c>
      <c r="N556" s="254">
        <v>844</v>
      </c>
      <c r="O556" s="254">
        <v>835</v>
      </c>
      <c r="P556" s="254">
        <v>826</v>
      </c>
      <c r="Q556" s="254">
        <v>816</v>
      </c>
      <c r="R556" s="254">
        <v>805</v>
      </c>
      <c r="S556" s="254">
        <v>795</v>
      </c>
      <c r="T556" s="254">
        <v>784</v>
      </c>
      <c r="U556" s="254">
        <v>772</v>
      </c>
      <c r="V556" s="254">
        <v>761</v>
      </c>
      <c r="W556" s="254">
        <v>749</v>
      </c>
      <c r="X556" s="254">
        <v>738</v>
      </c>
      <c r="Y556" s="254">
        <v>726</v>
      </c>
      <c r="Z556" s="254">
        <v>715</v>
      </c>
      <c r="AA556" s="254">
        <v>704</v>
      </c>
      <c r="AB556" s="254">
        <v>694</v>
      </c>
      <c r="AC556" s="254">
        <v>684</v>
      </c>
      <c r="AD556" s="254">
        <v>674</v>
      </c>
      <c r="AE556" s="254">
        <v>666</v>
      </c>
      <c r="AF556" s="254">
        <v>659</v>
      </c>
      <c r="AG556" s="254">
        <v>652</v>
      </c>
      <c r="AH556" s="254">
        <v>646</v>
      </c>
      <c r="AI556" s="254">
        <v>642</v>
      </c>
      <c r="AJ556" s="254">
        <v>638</v>
      </c>
      <c r="AK556" s="254">
        <v>636</v>
      </c>
      <c r="AL556" s="254">
        <v>634</v>
      </c>
    </row>
    <row r="557" ht="14.25" customHeight="1" spans="1:38" x14ac:dyDescent="0.25">
      <c r="A557" s="247">
        <v>13</v>
      </c>
      <c r="B557" s="248">
        <v>21</v>
      </c>
      <c r="C557" s="254">
        <v>896</v>
      </c>
      <c r="D557" s="254">
        <v>896</v>
      </c>
      <c r="E557" s="254">
        <v>894</v>
      </c>
      <c r="F557" s="254">
        <v>892</v>
      </c>
      <c r="G557" s="254">
        <v>889</v>
      </c>
      <c r="H557" s="254">
        <v>885</v>
      </c>
      <c r="I557" s="254">
        <v>881</v>
      </c>
      <c r="J557" s="254">
        <v>875</v>
      </c>
      <c r="K557" s="254">
        <v>869</v>
      </c>
      <c r="L557" s="254">
        <v>862</v>
      </c>
      <c r="M557" s="254">
        <v>854</v>
      </c>
      <c r="N557" s="254">
        <v>845</v>
      </c>
      <c r="O557" s="254">
        <v>836</v>
      </c>
      <c r="P557" s="254">
        <v>826</v>
      </c>
      <c r="Q557" s="254">
        <v>816</v>
      </c>
      <c r="R557" s="254">
        <v>805</v>
      </c>
      <c r="S557" s="254">
        <v>794</v>
      </c>
      <c r="T557" s="254">
        <v>783</v>
      </c>
      <c r="U557" s="254">
        <v>771</v>
      </c>
      <c r="V557" s="254">
        <v>759</v>
      </c>
      <c r="W557" s="254">
        <v>747</v>
      </c>
      <c r="X557" s="254">
        <v>735</v>
      </c>
      <c r="Y557" s="254">
        <v>723</v>
      </c>
      <c r="Z557" s="254">
        <v>711</v>
      </c>
      <c r="AA557" s="254">
        <v>700</v>
      </c>
      <c r="AB557" s="254">
        <v>689</v>
      </c>
      <c r="AC557" s="254">
        <v>678</v>
      </c>
      <c r="AD557" s="254">
        <v>669</v>
      </c>
      <c r="AE557" s="254">
        <v>660</v>
      </c>
      <c r="AF557" s="254">
        <v>652</v>
      </c>
      <c r="AG557" s="254">
        <v>645</v>
      </c>
      <c r="AH557" s="254">
        <v>639</v>
      </c>
      <c r="AI557" s="254">
        <v>634</v>
      </c>
      <c r="AJ557" s="254">
        <v>631</v>
      </c>
      <c r="AK557" s="254">
        <v>628</v>
      </c>
      <c r="AL557" s="254">
        <v>626</v>
      </c>
    </row>
    <row r="558" ht="14.25" customHeight="1" spans="1:38" x14ac:dyDescent="0.25">
      <c r="A558" s="247">
        <v>13</v>
      </c>
      <c r="B558" s="248">
        <v>22</v>
      </c>
      <c r="C558" s="254">
        <v>899</v>
      </c>
      <c r="D558" s="254">
        <v>899</v>
      </c>
      <c r="E558" s="254">
        <v>898</v>
      </c>
      <c r="F558" s="254">
        <v>895</v>
      </c>
      <c r="G558" s="254">
        <v>892</v>
      </c>
      <c r="H558" s="254">
        <v>888</v>
      </c>
      <c r="I558" s="254">
        <v>883</v>
      </c>
      <c r="J558" s="254">
        <v>878</v>
      </c>
      <c r="K558" s="254">
        <v>871</v>
      </c>
      <c r="L558" s="254">
        <v>863</v>
      </c>
      <c r="M558" s="254">
        <v>855</v>
      </c>
      <c r="N558" s="254">
        <v>846</v>
      </c>
      <c r="O558" s="254">
        <v>837</v>
      </c>
      <c r="P558" s="254">
        <v>827</v>
      </c>
      <c r="Q558" s="254">
        <v>816</v>
      </c>
      <c r="R558" s="254">
        <v>805</v>
      </c>
      <c r="S558" s="254">
        <v>794</v>
      </c>
      <c r="T558" s="254">
        <v>782</v>
      </c>
      <c r="U558" s="254">
        <v>769</v>
      </c>
      <c r="V558" s="254">
        <v>757</v>
      </c>
      <c r="W558" s="254">
        <v>745</v>
      </c>
      <c r="X558" s="254">
        <v>732</v>
      </c>
      <c r="Y558" s="254">
        <v>720</v>
      </c>
      <c r="Z558" s="254">
        <v>707</v>
      </c>
      <c r="AA558" s="254">
        <v>695</v>
      </c>
      <c r="AB558" s="254">
        <v>684</v>
      </c>
      <c r="AC558" s="254">
        <v>673</v>
      </c>
      <c r="AD558" s="254">
        <v>663</v>
      </c>
      <c r="AE558" s="254">
        <v>653</v>
      </c>
      <c r="AF558" s="254">
        <v>645</v>
      </c>
      <c r="AG558" s="254">
        <v>638</v>
      </c>
      <c r="AH558" s="254">
        <v>632</v>
      </c>
      <c r="AI558" s="254">
        <v>627</v>
      </c>
      <c r="AJ558" s="254">
        <v>623</v>
      </c>
      <c r="AK558" s="254">
        <v>620</v>
      </c>
      <c r="AL558" s="254">
        <v>618</v>
      </c>
    </row>
    <row r="559" ht="14.25" customHeight="1" spans="1:38" x14ac:dyDescent="0.25">
      <c r="A559" s="247">
        <v>13</v>
      </c>
      <c r="B559" s="248">
        <v>23</v>
      </c>
      <c r="C559" s="254">
        <v>902</v>
      </c>
      <c r="D559" s="254">
        <v>902</v>
      </c>
      <c r="E559" s="254">
        <v>900</v>
      </c>
      <c r="F559" s="254">
        <v>898</v>
      </c>
      <c r="G559" s="254">
        <v>895</v>
      </c>
      <c r="H559" s="254">
        <v>891</v>
      </c>
      <c r="I559" s="254">
        <v>886</v>
      </c>
      <c r="J559" s="254">
        <v>880</v>
      </c>
      <c r="K559" s="254">
        <v>873</v>
      </c>
      <c r="L559" s="254">
        <v>865</v>
      </c>
      <c r="M559" s="254">
        <v>857</v>
      </c>
      <c r="N559" s="254">
        <v>848</v>
      </c>
      <c r="O559" s="254">
        <v>838</v>
      </c>
      <c r="P559" s="254">
        <v>827</v>
      </c>
      <c r="Q559" s="254">
        <v>816</v>
      </c>
      <c r="R559" s="254">
        <v>805</v>
      </c>
      <c r="S559" s="254">
        <v>793</v>
      </c>
      <c r="T559" s="254">
        <v>781</v>
      </c>
      <c r="U559" s="254">
        <v>768</v>
      </c>
      <c r="V559" s="254">
        <v>755</v>
      </c>
      <c r="W559" s="254">
        <v>742</v>
      </c>
      <c r="X559" s="254">
        <v>729</v>
      </c>
      <c r="Y559" s="254">
        <v>716</v>
      </c>
      <c r="Z559" s="254">
        <v>703</v>
      </c>
      <c r="AA559" s="254">
        <v>691</v>
      </c>
      <c r="AB559" s="254">
        <v>679</v>
      </c>
      <c r="AC559" s="254">
        <v>667</v>
      </c>
      <c r="AD559" s="254">
        <v>657</v>
      </c>
      <c r="AE559" s="254">
        <v>647</v>
      </c>
      <c r="AF559" s="254">
        <v>639</v>
      </c>
      <c r="AG559" s="254">
        <v>631</v>
      </c>
      <c r="AH559" s="254">
        <v>625</v>
      </c>
      <c r="AI559" s="254">
        <v>619</v>
      </c>
      <c r="AJ559" s="254">
        <v>615</v>
      </c>
      <c r="AK559" s="254">
        <v>612</v>
      </c>
      <c r="AL559" s="254">
        <v>610</v>
      </c>
    </row>
    <row r="560" ht="14.25" customHeight="1" spans="1:38" x14ac:dyDescent="0.25">
      <c r="A560" s="247">
        <v>13</v>
      </c>
      <c r="B560" s="248">
        <v>24</v>
      </c>
      <c r="C560" s="254">
        <v>905</v>
      </c>
      <c r="D560" s="254">
        <v>905</v>
      </c>
      <c r="E560" s="254">
        <v>903</v>
      </c>
      <c r="F560" s="254">
        <v>901</v>
      </c>
      <c r="G560" s="254">
        <v>897</v>
      </c>
      <c r="H560" s="254">
        <v>893</v>
      </c>
      <c r="I560" s="254">
        <v>888</v>
      </c>
      <c r="J560" s="254">
        <v>882</v>
      </c>
      <c r="K560" s="254">
        <v>875</v>
      </c>
      <c r="L560" s="254">
        <v>867</v>
      </c>
      <c r="M560" s="254">
        <v>858</v>
      </c>
      <c r="N560" s="254">
        <v>849</v>
      </c>
      <c r="O560" s="254">
        <v>839</v>
      </c>
      <c r="P560" s="254">
        <v>828</v>
      </c>
      <c r="Q560" s="254">
        <v>816</v>
      </c>
      <c r="R560" s="254">
        <v>805</v>
      </c>
      <c r="S560" s="254">
        <v>792</v>
      </c>
      <c r="T560" s="254">
        <v>780</v>
      </c>
      <c r="U560" s="254">
        <v>766</v>
      </c>
      <c r="V560" s="254">
        <v>753</v>
      </c>
      <c r="W560" s="254">
        <v>740</v>
      </c>
      <c r="X560" s="254">
        <v>726</v>
      </c>
      <c r="Y560" s="254">
        <v>713</v>
      </c>
      <c r="Z560" s="254">
        <v>700</v>
      </c>
      <c r="AA560" s="254">
        <v>687</v>
      </c>
      <c r="AB560" s="254">
        <v>674</v>
      </c>
      <c r="AC560" s="254">
        <v>662</v>
      </c>
      <c r="AD560" s="254">
        <v>651</v>
      </c>
      <c r="AE560" s="254">
        <v>641</v>
      </c>
      <c r="AF560" s="254">
        <v>632</v>
      </c>
      <c r="AG560" s="254">
        <v>624</v>
      </c>
      <c r="AH560" s="254">
        <v>617</v>
      </c>
      <c r="AI560" s="254">
        <v>612</v>
      </c>
      <c r="AJ560" s="254">
        <v>607</v>
      </c>
      <c r="AK560" s="254">
        <v>604</v>
      </c>
      <c r="AL560" s="254">
        <v>602</v>
      </c>
    </row>
    <row r="561" ht="14.25" customHeight="1" spans="1:38" x14ac:dyDescent="0.25">
      <c r="A561" s="247">
        <v>13</v>
      </c>
      <c r="B561" s="248">
        <v>25</v>
      </c>
      <c r="C561" s="254">
        <v>908</v>
      </c>
      <c r="D561" s="254">
        <v>907</v>
      </c>
      <c r="E561" s="254">
        <v>906</v>
      </c>
      <c r="F561" s="254">
        <v>903</v>
      </c>
      <c r="G561" s="254">
        <v>900</v>
      </c>
      <c r="H561" s="254">
        <v>895</v>
      </c>
      <c r="I561" s="254">
        <v>890</v>
      </c>
      <c r="J561" s="254">
        <v>884</v>
      </c>
      <c r="K561" s="254">
        <v>876</v>
      </c>
      <c r="L561" s="254">
        <v>868</v>
      </c>
      <c r="M561" s="254">
        <v>859</v>
      </c>
      <c r="N561" s="254">
        <v>850</v>
      </c>
      <c r="O561" s="254">
        <v>839</v>
      </c>
      <c r="P561" s="254">
        <v>828</v>
      </c>
      <c r="Q561" s="254">
        <v>816</v>
      </c>
      <c r="R561" s="254">
        <v>804</v>
      </c>
      <c r="S561" s="254">
        <v>791</v>
      </c>
      <c r="T561" s="254">
        <v>778</v>
      </c>
      <c r="U561" s="254">
        <v>765</v>
      </c>
      <c r="V561" s="254">
        <v>751</v>
      </c>
      <c r="W561" s="254">
        <v>737</v>
      </c>
      <c r="X561" s="254">
        <v>723</v>
      </c>
      <c r="Y561" s="254">
        <v>709</v>
      </c>
      <c r="Z561" s="254">
        <v>696</v>
      </c>
      <c r="AA561" s="254">
        <v>682</v>
      </c>
      <c r="AB561" s="254">
        <v>669</v>
      </c>
      <c r="AC561" s="254">
        <v>657</v>
      </c>
      <c r="AD561" s="254">
        <v>645</v>
      </c>
      <c r="AE561" s="254">
        <v>635</v>
      </c>
      <c r="AF561" s="254">
        <v>625</v>
      </c>
      <c r="AG561" s="254">
        <v>617</v>
      </c>
      <c r="AH561" s="254">
        <v>610</v>
      </c>
      <c r="AI561" s="254">
        <v>604</v>
      </c>
      <c r="AJ561" s="254">
        <v>599</v>
      </c>
      <c r="AK561" s="254">
        <v>596</v>
      </c>
      <c r="AL561" s="254">
        <v>594</v>
      </c>
    </row>
    <row r="562" ht="14.25" customHeight="1" spans="1:38" x14ac:dyDescent="0.25">
      <c r="A562" s="247">
        <v>13</v>
      </c>
      <c r="B562" s="248">
        <v>26</v>
      </c>
      <c r="C562" s="254">
        <v>910</v>
      </c>
      <c r="D562" s="254">
        <v>909</v>
      </c>
      <c r="E562" s="254">
        <v>908</v>
      </c>
      <c r="F562" s="254">
        <v>905</v>
      </c>
      <c r="G562" s="254">
        <v>902</v>
      </c>
      <c r="H562" s="254">
        <v>897</v>
      </c>
      <c r="I562" s="254">
        <v>892</v>
      </c>
      <c r="J562" s="254">
        <v>885</v>
      </c>
      <c r="K562" s="254">
        <v>878</v>
      </c>
      <c r="L562" s="254">
        <v>870</v>
      </c>
      <c r="M562" s="254">
        <v>860</v>
      </c>
      <c r="N562" s="254">
        <v>850</v>
      </c>
      <c r="O562" s="254">
        <v>840</v>
      </c>
      <c r="P562" s="254">
        <v>828</v>
      </c>
      <c r="Q562" s="254">
        <v>816</v>
      </c>
      <c r="R562" s="254">
        <v>804</v>
      </c>
      <c r="S562" s="254">
        <v>790</v>
      </c>
      <c r="T562" s="254">
        <v>777</v>
      </c>
      <c r="U562" s="254">
        <v>763</v>
      </c>
      <c r="V562" s="254">
        <v>749</v>
      </c>
      <c r="W562" s="254">
        <v>735</v>
      </c>
      <c r="X562" s="254">
        <v>720</v>
      </c>
      <c r="Y562" s="254">
        <v>706</v>
      </c>
      <c r="Z562" s="254">
        <v>692</v>
      </c>
      <c r="AA562" s="254">
        <v>678</v>
      </c>
      <c r="AB562" s="254">
        <v>665</v>
      </c>
      <c r="AC562" s="254">
        <v>652</v>
      </c>
      <c r="AD562" s="254">
        <v>639</v>
      </c>
      <c r="AE562" s="254">
        <v>628</v>
      </c>
      <c r="AF562" s="254">
        <v>619</v>
      </c>
      <c r="AG562" s="254">
        <v>610</v>
      </c>
      <c r="AH562" s="254">
        <v>603</v>
      </c>
      <c r="AI562" s="254">
        <v>596</v>
      </c>
      <c r="AJ562" s="254">
        <v>591</v>
      </c>
      <c r="AK562" s="254">
        <v>588</v>
      </c>
      <c r="AL562" s="254">
        <v>586</v>
      </c>
    </row>
    <row r="563" ht="14.25" customHeight="1" spans="1:38" x14ac:dyDescent="0.25">
      <c r="A563" s="247">
        <v>13</v>
      </c>
      <c r="B563" s="248">
        <v>27</v>
      </c>
      <c r="C563" s="254">
        <v>912</v>
      </c>
      <c r="D563" s="254">
        <v>912</v>
      </c>
      <c r="E563" s="254">
        <v>910</v>
      </c>
      <c r="F563" s="254">
        <v>907</v>
      </c>
      <c r="G563" s="254">
        <v>904</v>
      </c>
      <c r="H563" s="254">
        <v>899</v>
      </c>
      <c r="I563" s="254">
        <v>894</v>
      </c>
      <c r="J563" s="254">
        <v>887</v>
      </c>
      <c r="K563" s="254">
        <v>879</v>
      </c>
      <c r="L563" s="254">
        <v>871</v>
      </c>
      <c r="M563" s="254">
        <v>861</v>
      </c>
      <c r="N563" s="254">
        <v>851</v>
      </c>
      <c r="O563" s="254">
        <v>840</v>
      </c>
      <c r="P563" s="254">
        <v>828</v>
      </c>
      <c r="Q563" s="254">
        <v>816</v>
      </c>
      <c r="R563" s="254">
        <v>803</v>
      </c>
      <c r="S563" s="254">
        <v>789</v>
      </c>
      <c r="T563" s="254">
        <v>776</v>
      </c>
      <c r="U563" s="254">
        <v>761</v>
      </c>
      <c r="V563" s="254">
        <v>747</v>
      </c>
      <c r="W563" s="254">
        <v>732</v>
      </c>
      <c r="X563" s="254">
        <v>717</v>
      </c>
      <c r="Y563" s="254">
        <v>703</v>
      </c>
      <c r="Z563" s="254">
        <v>688</v>
      </c>
      <c r="AA563" s="254">
        <v>673</v>
      </c>
      <c r="AB563" s="254">
        <v>660</v>
      </c>
      <c r="AC563" s="254">
        <v>646</v>
      </c>
      <c r="AD563" s="254">
        <v>634</v>
      </c>
      <c r="AE563" s="254">
        <v>622</v>
      </c>
      <c r="AF563" s="254">
        <v>612</v>
      </c>
      <c r="AG563" s="254">
        <v>603</v>
      </c>
      <c r="AH563" s="254">
        <v>595</v>
      </c>
      <c r="AI563" s="254">
        <v>589</v>
      </c>
      <c r="AJ563" s="254">
        <v>584</v>
      </c>
      <c r="AK563" s="254">
        <v>580</v>
      </c>
      <c r="AL563" s="254">
        <v>578</v>
      </c>
    </row>
    <row r="564" ht="14.25" customHeight="1" spans="1:38" x14ac:dyDescent="0.25">
      <c r="A564" s="247">
        <v>13</v>
      </c>
      <c r="B564" s="248">
        <v>28</v>
      </c>
      <c r="C564" s="254">
        <v>914</v>
      </c>
      <c r="D564" s="254">
        <v>914</v>
      </c>
      <c r="E564" s="254">
        <v>912</v>
      </c>
      <c r="F564" s="254">
        <v>909</v>
      </c>
      <c r="G564" s="254">
        <v>906</v>
      </c>
      <c r="H564" s="254">
        <v>901</v>
      </c>
      <c r="I564" s="254">
        <v>895</v>
      </c>
      <c r="J564" s="254">
        <v>888</v>
      </c>
      <c r="K564" s="254">
        <v>880</v>
      </c>
      <c r="L564" s="254">
        <v>872</v>
      </c>
      <c r="M564" s="254">
        <v>862</v>
      </c>
      <c r="N564" s="254">
        <v>852</v>
      </c>
      <c r="O564" s="254">
        <v>840</v>
      </c>
      <c r="P564" s="254">
        <v>828</v>
      </c>
      <c r="Q564" s="254">
        <v>815</v>
      </c>
      <c r="R564" s="254">
        <v>802</v>
      </c>
      <c r="S564" s="254">
        <v>788</v>
      </c>
      <c r="T564" s="254">
        <v>774</v>
      </c>
      <c r="U564" s="254">
        <v>759</v>
      </c>
      <c r="V564" s="254">
        <v>744</v>
      </c>
      <c r="W564" s="254">
        <v>729</v>
      </c>
      <c r="X564" s="254">
        <v>714</v>
      </c>
      <c r="Y564" s="254">
        <v>699</v>
      </c>
      <c r="Z564" s="254">
        <v>684</v>
      </c>
      <c r="AA564" s="254">
        <v>669</v>
      </c>
      <c r="AB564" s="254">
        <v>655</v>
      </c>
      <c r="AC564" s="254">
        <v>641</v>
      </c>
      <c r="AD564" s="254">
        <v>628</v>
      </c>
      <c r="AE564" s="254">
        <v>616</v>
      </c>
      <c r="AF564" s="254">
        <v>605</v>
      </c>
      <c r="AG564" s="254">
        <v>596</v>
      </c>
      <c r="AH564" s="254">
        <v>588</v>
      </c>
      <c r="AI564" s="254">
        <v>581</v>
      </c>
      <c r="AJ564" s="254">
        <v>576</v>
      </c>
      <c r="AK564" s="254">
        <v>572</v>
      </c>
      <c r="AL564" s="254">
        <v>570</v>
      </c>
    </row>
    <row r="565" ht="14.25" customHeight="1" spans="1:38" x14ac:dyDescent="0.25">
      <c r="A565" s="247">
        <v>13</v>
      </c>
      <c r="B565" s="248">
        <v>29</v>
      </c>
      <c r="C565" s="254">
        <v>916</v>
      </c>
      <c r="D565" s="254">
        <v>915</v>
      </c>
      <c r="E565" s="254">
        <v>914</v>
      </c>
      <c r="F565" s="254">
        <v>911</v>
      </c>
      <c r="G565" s="254">
        <v>907</v>
      </c>
      <c r="H565" s="254">
        <v>902</v>
      </c>
      <c r="I565" s="254">
        <v>896</v>
      </c>
      <c r="J565" s="254">
        <v>889</v>
      </c>
      <c r="K565" s="254">
        <v>881</v>
      </c>
      <c r="L565" s="254">
        <v>872</v>
      </c>
      <c r="M565" s="254">
        <v>863</v>
      </c>
      <c r="N565" s="254">
        <v>852</v>
      </c>
      <c r="O565" s="254">
        <v>840</v>
      </c>
      <c r="P565" s="254">
        <v>828</v>
      </c>
      <c r="Q565" s="254">
        <v>815</v>
      </c>
      <c r="R565" s="254">
        <v>801</v>
      </c>
      <c r="S565" s="254">
        <v>787</v>
      </c>
      <c r="T565" s="254">
        <v>772</v>
      </c>
      <c r="U565" s="254">
        <v>757</v>
      </c>
      <c r="V565" s="254">
        <v>742</v>
      </c>
      <c r="W565" s="254">
        <v>727</v>
      </c>
      <c r="X565" s="254">
        <v>711</v>
      </c>
      <c r="Y565" s="254">
        <v>695</v>
      </c>
      <c r="Z565" s="254">
        <v>680</v>
      </c>
      <c r="AA565" s="254">
        <v>665</v>
      </c>
      <c r="AB565" s="254">
        <v>650</v>
      </c>
      <c r="AC565" s="254">
        <v>636</v>
      </c>
      <c r="AD565" s="254">
        <v>622</v>
      </c>
      <c r="AE565" s="254">
        <v>610</v>
      </c>
      <c r="AF565" s="254">
        <v>599</v>
      </c>
      <c r="AG565" s="254">
        <v>589</v>
      </c>
      <c r="AH565" s="254">
        <v>581</v>
      </c>
      <c r="AI565" s="254">
        <v>574</v>
      </c>
      <c r="AJ565" s="254">
        <v>569</v>
      </c>
      <c r="AK565" s="254">
        <v>565</v>
      </c>
      <c r="AL565" s="254">
        <v>562</v>
      </c>
    </row>
    <row r="566" ht="14.25" customHeight="1" spans="1:38" x14ac:dyDescent="0.25">
      <c r="A566" s="247">
        <v>13</v>
      </c>
      <c r="B566" s="248">
        <v>30</v>
      </c>
      <c r="C566" s="254">
        <v>917</v>
      </c>
      <c r="D566" s="254">
        <v>917</v>
      </c>
      <c r="E566" s="254">
        <v>915</v>
      </c>
      <c r="F566" s="254">
        <v>912</v>
      </c>
      <c r="G566" s="254">
        <v>909</v>
      </c>
      <c r="H566" s="254">
        <v>904</v>
      </c>
      <c r="I566" s="254">
        <v>898</v>
      </c>
      <c r="J566" s="254">
        <v>890</v>
      </c>
      <c r="K566" s="254">
        <v>882</v>
      </c>
      <c r="L566" s="254">
        <v>873</v>
      </c>
      <c r="M566" s="254">
        <v>863</v>
      </c>
      <c r="N566" s="254">
        <v>852</v>
      </c>
      <c r="O566" s="254">
        <v>840</v>
      </c>
      <c r="P566" s="254">
        <v>827</v>
      </c>
      <c r="Q566" s="254">
        <v>814</v>
      </c>
      <c r="R566" s="254">
        <v>800</v>
      </c>
      <c r="S566" s="254">
        <v>786</v>
      </c>
      <c r="T566" s="254">
        <v>771</v>
      </c>
      <c r="U566" s="254">
        <v>755</v>
      </c>
      <c r="V566" s="254">
        <v>740</v>
      </c>
      <c r="W566" s="254">
        <v>724</v>
      </c>
      <c r="X566" s="254">
        <v>708</v>
      </c>
      <c r="Y566" s="254">
        <v>692</v>
      </c>
      <c r="Z566" s="254">
        <v>676</v>
      </c>
      <c r="AA566" s="254">
        <v>661</v>
      </c>
      <c r="AB566" s="254">
        <v>645</v>
      </c>
      <c r="AC566" s="254">
        <v>631</v>
      </c>
      <c r="AD566" s="254">
        <v>617</v>
      </c>
      <c r="AE566" s="254">
        <v>604</v>
      </c>
      <c r="AF566" s="254">
        <v>592</v>
      </c>
      <c r="AG566" s="254">
        <v>582</v>
      </c>
      <c r="AH566" s="254">
        <v>573</v>
      </c>
      <c r="AI566" s="254">
        <v>566</v>
      </c>
      <c r="AJ566" s="254">
        <v>561</v>
      </c>
      <c r="AK566" s="254">
        <v>557</v>
      </c>
      <c r="AL566" s="254">
        <v>555</v>
      </c>
    </row>
    <row r="567" ht="14.25" customHeight="1" spans="1:38" x14ac:dyDescent="0.25">
      <c r="A567" s="247">
        <v>13</v>
      </c>
      <c r="B567" s="248">
        <v>31</v>
      </c>
      <c r="C567" s="254">
        <v>919</v>
      </c>
      <c r="D567" s="254">
        <v>918</v>
      </c>
      <c r="E567" s="254">
        <v>916</v>
      </c>
      <c r="F567" s="254">
        <v>914</v>
      </c>
      <c r="G567" s="254">
        <v>910</v>
      </c>
      <c r="H567" s="254">
        <v>905</v>
      </c>
      <c r="I567" s="254">
        <v>898</v>
      </c>
      <c r="J567" s="254">
        <v>891</v>
      </c>
      <c r="K567" s="254">
        <v>883</v>
      </c>
      <c r="L567" s="254">
        <v>874</v>
      </c>
      <c r="M567" s="254">
        <v>863</v>
      </c>
      <c r="N567" s="254">
        <v>852</v>
      </c>
      <c r="O567" s="254">
        <v>840</v>
      </c>
      <c r="P567" s="254">
        <v>827</v>
      </c>
      <c r="Q567" s="254">
        <v>813</v>
      </c>
      <c r="R567" s="254">
        <v>799</v>
      </c>
      <c r="S567" s="254">
        <v>784</v>
      </c>
      <c r="T567" s="254">
        <v>769</v>
      </c>
      <c r="U567" s="254">
        <v>753</v>
      </c>
      <c r="V567" s="254">
        <v>737</v>
      </c>
      <c r="W567" s="254">
        <v>721</v>
      </c>
      <c r="X567" s="254">
        <v>704</v>
      </c>
      <c r="Y567" s="254">
        <v>688</v>
      </c>
      <c r="Z567" s="254">
        <v>672</v>
      </c>
      <c r="AA567" s="254">
        <v>656</v>
      </c>
      <c r="AB567" s="254">
        <v>641</v>
      </c>
      <c r="AC567" s="254">
        <v>626</v>
      </c>
      <c r="AD567" s="254">
        <v>611</v>
      </c>
      <c r="AE567" s="254">
        <v>598</v>
      </c>
      <c r="AF567" s="254">
        <v>586</v>
      </c>
      <c r="AG567" s="254">
        <v>575</v>
      </c>
      <c r="AH567" s="254">
        <v>566</v>
      </c>
      <c r="AI567" s="254">
        <v>559</v>
      </c>
      <c r="AJ567" s="254">
        <v>553</v>
      </c>
      <c r="AK567" s="254">
        <v>549</v>
      </c>
      <c r="AL567" s="254">
        <v>546</v>
      </c>
    </row>
    <row r="568" ht="14.25" customHeight="1" spans="1:38" x14ac:dyDescent="0.25">
      <c r="A568" s="247">
        <v>13</v>
      </c>
      <c r="B568" s="248">
        <v>32</v>
      </c>
      <c r="C568" s="254">
        <v>920</v>
      </c>
      <c r="D568" s="254">
        <v>919</v>
      </c>
      <c r="E568" s="254">
        <v>918</v>
      </c>
      <c r="F568" s="254">
        <v>915</v>
      </c>
      <c r="G568" s="254">
        <v>911</v>
      </c>
      <c r="H568" s="254">
        <v>906</v>
      </c>
      <c r="I568" s="254">
        <v>899</v>
      </c>
      <c r="J568" s="254">
        <v>892</v>
      </c>
      <c r="K568" s="254">
        <v>883</v>
      </c>
      <c r="L568" s="254">
        <v>874</v>
      </c>
      <c r="M568" s="254">
        <v>863</v>
      </c>
      <c r="N568" s="254">
        <v>852</v>
      </c>
      <c r="O568" s="254">
        <v>839</v>
      </c>
      <c r="P568" s="254">
        <v>826</v>
      </c>
      <c r="Q568" s="254">
        <v>812</v>
      </c>
      <c r="R568" s="254">
        <v>798</v>
      </c>
      <c r="S568" s="254">
        <v>783</v>
      </c>
      <c r="T568" s="254">
        <v>767</v>
      </c>
      <c r="U568" s="254">
        <v>751</v>
      </c>
      <c r="V568" s="254">
        <v>735</v>
      </c>
      <c r="W568" s="254">
        <v>718</v>
      </c>
      <c r="X568" s="254">
        <v>702</v>
      </c>
      <c r="Y568" s="254">
        <v>685</v>
      </c>
      <c r="Z568" s="254">
        <v>668</v>
      </c>
      <c r="AA568" s="254">
        <v>652</v>
      </c>
      <c r="AB568" s="254">
        <v>636</v>
      </c>
      <c r="AC568" s="254">
        <v>620</v>
      </c>
      <c r="AD568" s="254">
        <v>605</v>
      </c>
      <c r="AE568" s="254">
        <v>592</v>
      </c>
      <c r="AF568" s="254">
        <v>579</v>
      </c>
      <c r="AG568" s="254">
        <v>568</v>
      </c>
      <c r="AH568" s="254">
        <v>559</v>
      </c>
      <c r="AI568" s="254">
        <v>552</v>
      </c>
      <c r="AJ568" s="254">
        <v>546</v>
      </c>
      <c r="AK568" s="254">
        <v>541</v>
      </c>
      <c r="AL568" s="254">
        <v>538</v>
      </c>
    </row>
    <row r="569" ht="14.25" customHeight="1" spans="1:38" x14ac:dyDescent="0.25">
      <c r="A569" s="247">
        <v>13</v>
      </c>
      <c r="B569" s="248">
        <v>33</v>
      </c>
      <c r="C569" s="254">
        <v>921</v>
      </c>
      <c r="D569" s="254">
        <v>920</v>
      </c>
      <c r="E569" s="254">
        <v>918</v>
      </c>
      <c r="F569" s="254">
        <v>915</v>
      </c>
      <c r="G569" s="254">
        <v>911</v>
      </c>
      <c r="H569" s="254">
        <v>906</v>
      </c>
      <c r="I569" s="254">
        <v>900</v>
      </c>
      <c r="J569" s="254">
        <v>892</v>
      </c>
      <c r="K569" s="254">
        <v>884</v>
      </c>
      <c r="L569" s="254">
        <v>874</v>
      </c>
      <c r="M569" s="254">
        <v>863</v>
      </c>
      <c r="N569" s="254">
        <v>851</v>
      </c>
      <c r="O569" s="254">
        <v>839</v>
      </c>
      <c r="P569" s="254">
        <v>825</v>
      </c>
      <c r="Q569" s="254">
        <v>811</v>
      </c>
      <c r="R569" s="254">
        <v>796</v>
      </c>
      <c r="S569" s="254">
        <v>781</v>
      </c>
      <c r="T569" s="254">
        <v>765</v>
      </c>
      <c r="U569" s="254">
        <v>749</v>
      </c>
      <c r="V569" s="254">
        <v>732</v>
      </c>
      <c r="W569" s="254">
        <v>715</v>
      </c>
      <c r="X569" s="254">
        <v>698</v>
      </c>
      <c r="Y569" s="254">
        <v>681</v>
      </c>
      <c r="Z569" s="254">
        <v>664</v>
      </c>
      <c r="AA569" s="254">
        <v>647</v>
      </c>
      <c r="AB569" s="254">
        <v>631</v>
      </c>
      <c r="AC569" s="254">
        <v>615</v>
      </c>
      <c r="AD569" s="254">
        <v>600</v>
      </c>
      <c r="AE569" s="254">
        <v>586</v>
      </c>
      <c r="AF569" s="254">
        <v>573</v>
      </c>
      <c r="AG569" s="254">
        <v>562</v>
      </c>
      <c r="AH569" s="254">
        <v>552</v>
      </c>
      <c r="AI569" s="254">
        <v>544</v>
      </c>
      <c r="AJ569" s="254">
        <v>538</v>
      </c>
      <c r="AK569" s="254">
        <v>533</v>
      </c>
      <c r="AL569" s="254">
        <v>530</v>
      </c>
    </row>
    <row r="570" ht="14.25" customHeight="1" spans="1:38" x14ac:dyDescent="0.25">
      <c r="A570" s="247">
        <v>13</v>
      </c>
      <c r="B570" s="248">
        <v>34</v>
      </c>
      <c r="C570" s="254">
        <v>921</v>
      </c>
      <c r="D570" s="254">
        <v>921</v>
      </c>
      <c r="E570" s="254">
        <v>919</v>
      </c>
      <c r="F570" s="254">
        <v>916</v>
      </c>
      <c r="G570" s="254">
        <v>912</v>
      </c>
      <c r="H570" s="254">
        <v>907</v>
      </c>
      <c r="I570" s="254">
        <v>900</v>
      </c>
      <c r="J570" s="254">
        <v>893</v>
      </c>
      <c r="K570" s="254">
        <v>884</v>
      </c>
      <c r="L570" s="254">
        <v>874</v>
      </c>
      <c r="M570" s="254">
        <v>863</v>
      </c>
      <c r="N570" s="254">
        <v>851</v>
      </c>
      <c r="O570" s="254">
        <v>838</v>
      </c>
      <c r="P570" s="254">
        <v>825</v>
      </c>
      <c r="Q570" s="254">
        <v>810</v>
      </c>
      <c r="R570" s="254">
        <v>795</v>
      </c>
      <c r="S570" s="254">
        <v>779</v>
      </c>
      <c r="T570" s="254">
        <v>763</v>
      </c>
      <c r="U570" s="254">
        <v>746</v>
      </c>
      <c r="V570" s="254">
        <v>729</v>
      </c>
      <c r="W570" s="254">
        <v>712</v>
      </c>
      <c r="X570" s="254">
        <v>695</v>
      </c>
      <c r="Y570" s="254">
        <v>677</v>
      </c>
      <c r="Z570" s="254">
        <v>660</v>
      </c>
      <c r="AA570" s="254">
        <v>643</v>
      </c>
      <c r="AB570" s="254">
        <v>626</v>
      </c>
      <c r="AC570" s="254">
        <v>610</v>
      </c>
      <c r="AD570" s="254">
        <v>595</v>
      </c>
      <c r="AE570" s="254">
        <v>580</v>
      </c>
      <c r="AF570" s="254">
        <v>567</v>
      </c>
      <c r="AG570" s="254">
        <v>555</v>
      </c>
      <c r="AH570" s="254">
        <v>545</v>
      </c>
      <c r="AI570" s="254">
        <v>537</v>
      </c>
      <c r="AJ570" s="254">
        <v>530</v>
      </c>
      <c r="AK570" s="254">
        <v>526</v>
      </c>
      <c r="AL570" s="254">
        <v>522</v>
      </c>
    </row>
    <row r="571" ht="14.25" customHeight="1" spans="1:38" x14ac:dyDescent="0.25">
      <c r="A571" s="247">
        <v>13</v>
      </c>
      <c r="B571" s="248">
        <v>35</v>
      </c>
      <c r="C571" s="254">
        <v>922</v>
      </c>
      <c r="D571" s="254">
        <v>921</v>
      </c>
      <c r="E571" s="254">
        <v>920</v>
      </c>
      <c r="F571" s="254">
        <v>917</v>
      </c>
      <c r="G571" s="254">
        <v>912</v>
      </c>
      <c r="H571" s="254">
        <v>907</v>
      </c>
      <c r="I571" s="254">
        <v>900</v>
      </c>
      <c r="J571" s="254">
        <v>893</v>
      </c>
      <c r="K571" s="254">
        <v>884</v>
      </c>
      <c r="L571" s="254">
        <v>874</v>
      </c>
      <c r="M571" s="254">
        <v>862</v>
      </c>
      <c r="N571" s="254">
        <v>850</v>
      </c>
      <c r="O571" s="254">
        <v>837</v>
      </c>
      <c r="P571" s="254">
        <v>823</v>
      </c>
      <c r="Q571" s="254">
        <v>809</v>
      </c>
      <c r="R571" s="254">
        <v>793</v>
      </c>
      <c r="S571" s="254">
        <v>777</v>
      </c>
      <c r="T571" s="254">
        <v>761</v>
      </c>
      <c r="U571" s="254">
        <v>744</v>
      </c>
      <c r="V571" s="254">
        <v>727</v>
      </c>
      <c r="W571" s="254">
        <v>709</v>
      </c>
      <c r="X571" s="254">
        <v>691</v>
      </c>
      <c r="Y571" s="254">
        <v>674</v>
      </c>
      <c r="Z571" s="254">
        <v>656</v>
      </c>
      <c r="AA571" s="254">
        <v>639</v>
      </c>
      <c r="AB571" s="254">
        <v>622</v>
      </c>
      <c r="AC571" s="254">
        <v>605</v>
      </c>
      <c r="AD571" s="254">
        <v>589</v>
      </c>
      <c r="AE571" s="254">
        <v>574</v>
      </c>
      <c r="AF571" s="254">
        <v>560</v>
      </c>
      <c r="AG571" s="254">
        <v>548</v>
      </c>
      <c r="AH571" s="254">
        <v>538</v>
      </c>
      <c r="AI571" s="254">
        <v>529</v>
      </c>
      <c r="AJ571" s="254">
        <v>523</v>
      </c>
      <c r="AK571" s="254">
        <v>518</v>
      </c>
      <c r="AL571" s="254">
        <v>515</v>
      </c>
    </row>
    <row r="572" ht="14.25" customHeight="1" spans="1:38" x14ac:dyDescent="0.25">
      <c r="A572" s="247">
        <v>13</v>
      </c>
      <c r="B572" s="248">
        <v>36</v>
      </c>
      <c r="C572" s="254">
        <v>922</v>
      </c>
      <c r="D572" s="254">
        <v>922</v>
      </c>
      <c r="E572" s="254">
        <v>920</v>
      </c>
      <c r="F572" s="254">
        <v>917</v>
      </c>
      <c r="G572" s="254">
        <v>913</v>
      </c>
      <c r="H572" s="254">
        <v>907</v>
      </c>
      <c r="I572" s="254">
        <v>900</v>
      </c>
      <c r="J572" s="254">
        <v>892</v>
      </c>
      <c r="K572" s="254">
        <v>883</v>
      </c>
      <c r="L572" s="254">
        <v>873</v>
      </c>
      <c r="M572" s="254">
        <v>862</v>
      </c>
      <c r="N572" s="254">
        <v>849</v>
      </c>
      <c r="O572" s="254">
        <v>836</v>
      </c>
      <c r="P572" s="254">
        <v>822</v>
      </c>
      <c r="Q572" s="254">
        <v>807</v>
      </c>
      <c r="R572" s="254">
        <v>792</v>
      </c>
      <c r="S572" s="254">
        <v>775</v>
      </c>
      <c r="T572" s="254">
        <v>759</v>
      </c>
      <c r="U572" s="254">
        <v>741</v>
      </c>
      <c r="V572" s="254">
        <v>724</v>
      </c>
      <c r="W572" s="254">
        <v>706</v>
      </c>
      <c r="X572" s="254">
        <v>688</v>
      </c>
      <c r="Y572" s="254">
        <v>670</v>
      </c>
      <c r="Z572" s="254">
        <v>652</v>
      </c>
      <c r="AA572" s="254">
        <v>634</v>
      </c>
      <c r="AB572" s="254">
        <v>617</v>
      </c>
      <c r="AC572" s="254">
        <v>600</v>
      </c>
      <c r="AD572" s="254">
        <v>584</v>
      </c>
      <c r="AE572" s="254">
        <v>568</v>
      </c>
      <c r="AF572" s="254">
        <v>554</v>
      </c>
      <c r="AG572" s="254">
        <v>542</v>
      </c>
      <c r="AH572" s="254">
        <v>531</v>
      </c>
      <c r="AI572" s="254">
        <v>522</v>
      </c>
      <c r="AJ572" s="254">
        <v>515</v>
      </c>
      <c r="AK572" s="254">
        <v>510</v>
      </c>
      <c r="AL572" s="254">
        <v>507</v>
      </c>
    </row>
    <row r="573" ht="14.25" customHeight="1" spans="1:38" x14ac:dyDescent="0.25">
      <c r="A573" s="247">
        <v>13</v>
      </c>
      <c r="B573" s="248">
        <v>37</v>
      </c>
      <c r="C573" s="254">
        <v>922</v>
      </c>
      <c r="D573" s="254">
        <v>922</v>
      </c>
      <c r="E573" s="254">
        <v>920</v>
      </c>
      <c r="F573" s="254">
        <v>917</v>
      </c>
      <c r="G573" s="254">
        <v>913</v>
      </c>
      <c r="H573" s="254">
        <v>907</v>
      </c>
      <c r="I573" s="254">
        <v>900</v>
      </c>
      <c r="J573" s="254">
        <v>892</v>
      </c>
      <c r="K573" s="254">
        <v>883</v>
      </c>
      <c r="L573" s="254">
        <v>873</v>
      </c>
      <c r="M573" s="254">
        <v>861</v>
      </c>
      <c r="N573" s="254">
        <v>849</v>
      </c>
      <c r="O573" s="254">
        <v>835</v>
      </c>
      <c r="P573" s="254">
        <v>821</v>
      </c>
      <c r="Q573" s="254">
        <v>806</v>
      </c>
      <c r="R573" s="254">
        <v>790</v>
      </c>
      <c r="S573" s="254">
        <v>773</v>
      </c>
      <c r="T573" s="254">
        <v>756</v>
      </c>
      <c r="U573" s="254">
        <v>739</v>
      </c>
      <c r="V573" s="254">
        <v>721</v>
      </c>
      <c r="W573" s="254">
        <v>703</v>
      </c>
      <c r="X573" s="254">
        <v>685</v>
      </c>
      <c r="Y573" s="254">
        <v>666</v>
      </c>
      <c r="Z573" s="254">
        <v>648</v>
      </c>
      <c r="AA573" s="254">
        <v>630</v>
      </c>
      <c r="AB573" s="254">
        <v>613</v>
      </c>
      <c r="AC573" s="254">
        <v>595</v>
      </c>
      <c r="AD573" s="254">
        <v>579</v>
      </c>
      <c r="AE573" s="254">
        <v>562</v>
      </c>
      <c r="AF573" s="254">
        <v>548</v>
      </c>
      <c r="AG573" s="254">
        <v>535</v>
      </c>
      <c r="AH573" s="254">
        <v>524</v>
      </c>
      <c r="AI573" s="254">
        <v>515</v>
      </c>
      <c r="AJ573" s="254">
        <v>508</v>
      </c>
      <c r="AK573" s="254">
        <v>503</v>
      </c>
      <c r="AL573" s="254">
        <v>500</v>
      </c>
    </row>
    <row r="574" ht="14.25" customHeight="1" spans="1:38" x14ac:dyDescent="0.25">
      <c r="A574" s="247">
        <v>13</v>
      </c>
      <c r="B574" s="248">
        <v>38</v>
      </c>
      <c r="C574" s="254">
        <v>922</v>
      </c>
      <c r="D574" s="254">
        <v>922</v>
      </c>
      <c r="E574" s="254">
        <v>920</v>
      </c>
      <c r="F574" s="254">
        <v>917</v>
      </c>
      <c r="G574" s="254">
        <v>912</v>
      </c>
      <c r="H574" s="254">
        <v>907</v>
      </c>
      <c r="I574" s="254">
        <v>900</v>
      </c>
      <c r="J574" s="254">
        <v>892</v>
      </c>
      <c r="K574" s="254">
        <v>882</v>
      </c>
      <c r="L574" s="254">
        <v>872</v>
      </c>
      <c r="M574" s="254">
        <v>860</v>
      </c>
      <c r="N574" s="254">
        <v>847</v>
      </c>
      <c r="O574" s="254">
        <v>834</v>
      </c>
      <c r="P574" s="254">
        <v>819</v>
      </c>
      <c r="Q574" s="254">
        <v>804</v>
      </c>
      <c r="R574" s="254">
        <v>788</v>
      </c>
      <c r="S574" s="254">
        <v>771</v>
      </c>
      <c r="T574" s="254">
        <v>754</v>
      </c>
      <c r="U574" s="254">
        <v>736</v>
      </c>
      <c r="V574" s="254">
        <v>718</v>
      </c>
      <c r="W574" s="254">
        <v>699</v>
      </c>
      <c r="X574" s="254">
        <v>681</v>
      </c>
      <c r="Y574" s="254">
        <v>662</v>
      </c>
      <c r="Z574" s="254">
        <v>644</v>
      </c>
      <c r="AA574" s="254">
        <v>626</v>
      </c>
      <c r="AB574" s="254">
        <v>608</v>
      </c>
      <c r="AC574" s="254">
        <v>590</v>
      </c>
      <c r="AD574" s="254">
        <v>573</v>
      </c>
      <c r="AE574" s="254">
        <v>557</v>
      </c>
      <c r="AF574" s="254">
        <v>542</v>
      </c>
      <c r="AG574" s="254">
        <v>528</v>
      </c>
      <c r="AH574" s="254">
        <v>517</v>
      </c>
      <c r="AI574" s="254">
        <v>508</v>
      </c>
      <c r="AJ574" s="254">
        <v>501</v>
      </c>
      <c r="AK574" s="254">
        <v>495</v>
      </c>
      <c r="AL574" s="254">
        <v>492</v>
      </c>
    </row>
    <row r="575" ht="14.25" customHeight="1" spans="1:38" x14ac:dyDescent="0.25">
      <c r="A575" s="247">
        <v>13</v>
      </c>
      <c r="B575" s="248">
        <v>39</v>
      </c>
      <c r="C575" s="254">
        <v>922</v>
      </c>
      <c r="D575" s="254">
        <v>921</v>
      </c>
      <c r="E575" s="254">
        <v>919</v>
      </c>
      <c r="F575" s="254">
        <v>916</v>
      </c>
      <c r="G575" s="254">
        <v>912</v>
      </c>
      <c r="H575" s="254">
        <v>906</v>
      </c>
      <c r="I575" s="254">
        <v>899</v>
      </c>
      <c r="J575" s="254">
        <v>891</v>
      </c>
      <c r="K575" s="254">
        <v>881</v>
      </c>
      <c r="L575" s="254">
        <v>871</v>
      </c>
      <c r="M575" s="254">
        <v>859</v>
      </c>
      <c r="N575" s="254">
        <v>846</v>
      </c>
      <c r="O575" s="254">
        <v>832</v>
      </c>
      <c r="P575" s="254">
        <v>818</v>
      </c>
      <c r="Q575" s="254">
        <v>802</v>
      </c>
      <c r="R575" s="254">
        <v>786</v>
      </c>
      <c r="S575" s="254">
        <v>769</v>
      </c>
      <c r="T575" s="254">
        <v>751</v>
      </c>
      <c r="U575" s="254">
        <v>733</v>
      </c>
      <c r="V575" s="254">
        <v>715</v>
      </c>
      <c r="W575" s="254">
        <v>696</v>
      </c>
      <c r="X575" s="254">
        <v>677</v>
      </c>
      <c r="Y575" s="254">
        <v>659</v>
      </c>
      <c r="Z575" s="254">
        <v>640</v>
      </c>
      <c r="AA575" s="254">
        <v>621</v>
      </c>
      <c r="AB575" s="254">
        <v>603</v>
      </c>
      <c r="AC575" s="254">
        <v>585</v>
      </c>
      <c r="AD575" s="254">
        <v>568</v>
      </c>
      <c r="AE575" s="254">
        <v>551</v>
      </c>
      <c r="AF575" s="254">
        <v>535</v>
      </c>
      <c r="AG575" s="254">
        <v>522</v>
      </c>
      <c r="AH575" s="254">
        <v>510</v>
      </c>
      <c r="AI575" s="254">
        <v>501</v>
      </c>
      <c r="AJ575" s="254">
        <v>493</v>
      </c>
      <c r="AK575" s="254">
        <v>488</v>
      </c>
      <c r="AL575" s="254">
        <v>485</v>
      </c>
    </row>
    <row r="576" ht="14.25" customHeight="1" spans="1:38" x14ac:dyDescent="0.25">
      <c r="A576" s="247">
        <v>13</v>
      </c>
      <c r="B576" s="248">
        <v>40</v>
      </c>
      <c r="C576" s="254">
        <v>921</v>
      </c>
      <c r="D576" s="254">
        <v>921</v>
      </c>
      <c r="E576" s="254">
        <v>919</v>
      </c>
      <c r="F576" s="254">
        <v>916</v>
      </c>
      <c r="G576" s="254">
        <v>911</v>
      </c>
      <c r="H576" s="254">
        <v>905</v>
      </c>
      <c r="I576" s="254">
        <v>898</v>
      </c>
      <c r="J576" s="254">
        <v>890</v>
      </c>
      <c r="K576" s="254">
        <v>880</v>
      </c>
      <c r="L576" s="254">
        <v>870</v>
      </c>
      <c r="M576" s="254">
        <v>858</v>
      </c>
      <c r="N576" s="254">
        <v>845</v>
      </c>
      <c r="O576" s="254">
        <v>831</v>
      </c>
      <c r="P576" s="254">
        <v>816</v>
      </c>
      <c r="Q576" s="254">
        <v>800</v>
      </c>
      <c r="R576" s="254">
        <v>783</v>
      </c>
      <c r="S576" s="254">
        <v>766</v>
      </c>
      <c r="T576" s="254">
        <v>748</v>
      </c>
      <c r="U576" s="254">
        <v>730</v>
      </c>
      <c r="V576" s="254">
        <v>712</v>
      </c>
      <c r="W576" s="254">
        <v>693</v>
      </c>
      <c r="X576" s="254">
        <v>674</v>
      </c>
      <c r="Y576" s="254">
        <v>655</v>
      </c>
      <c r="Z576" s="254">
        <v>636</v>
      </c>
      <c r="AA576" s="254">
        <v>617</v>
      </c>
      <c r="AB576" s="254">
        <v>598</v>
      </c>
      <c r="AC576" s="254">
        <v>580</v>
      </c>
      <c r="AD576" s="254">
        <v>562</v>
      </c>
      <c r="AE576" s="254">
        <v>546</v>
      </c>
      <c r="AF576" s="254">
        <v>529</v>
      </c>
      <c r="AG576" s="254">
        <v>516</v>
      </c>
      <c r="AH576" s="254">
        <v>504</v>
      </c>
      <c r="AI576" s="254">
        <v>494</v>
      </c>
      <c r="AJ576" s="254">
        <v>486</v>
      </c>
      <c r="AK576" s="254">
        <v>481</v>
      </c>
      <c r="AL576" s="254">
        <v>478</v>
      </c>
    </row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C1:AL1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1000"/>
  <sheetViews>
    <sheetView workbookViewId="0" zoomScale="100" zoomScaleNormal="100"/>
  </sheetViews>
  <sheetFormatPr defaultRowHeight="15" outlineLevelRow="0" outlineLevelCol="0" x14ac:dyDescent="0" defaultColWidth="12.63"/>
  <cols>
    <col min="1" max="1" width="28.88" customWidth="1"/>
    <col min="2" max="2" width="7.63" customWidth="1"/>
    <col min="3" max="3" width="9.75" customWidth="1"/>
    <col min="4" max="26" width="7.63" customWidth="1"/>
  </cols>
  <sheetData>
    <row r="1" ht="14.25" customHeight="1" x14ac:dyDescent="0.25"/>
    <row r="2" ht="14.25" customHeight="1" spans="1:4" x14ac:dyDescent="0.25">
      <c r="A2" s="226" t="s">
        <v>154</v>
      </c>
      <c r="B2" s="226" t="s">
        <v>172</v>
      </c>
      <c r="C2" s="226" t="s">
        <v>174</v>
      </c>
      <c r="D2" s="226" t="s">
        <v>624</v>
      </c>
    </row>
    <row r="3" ht="14.25" customHeight="1" spans="1:4" x14ac:dyDescent="0.25">
      <c r="A3" s="226" t="s">
        <v>83</v>
      </c>
      <c r="B3" s="226" t="s">
        <v>83</v>
      </c>
      <c r="C3" s="227">
        <v>0</v>
      </c>
      <c r="D3" s="256">
        <v>0</v>
      </c>
    </row>
    <row r="4" ht="14.25" customHeight="1" spans="1:4" x14ac:dyDescent="0.25">
      <c r="A4" s="226" t="s">
        <v>89</v>
      </c>
      <c r="B4" s="226" t="s">
        <v>625</v>
      </c>
      <c r="C4" s="227">
        <f>699.5-Costing!F14</f>
        <v>451.1</v>
      </c>
      <c r="D4" s="256">
        <v>0.05</v>
      </c>
    </row>
    <row r="5" ht="14.25" customHeight="1" spans="1:4" x14ac:dyDescent="0.25">
      <c r="A5" s="226" t="s">
        <v>91</v>
      </c>
      <c r="B5" s="226" t="s">
        <v>625</v>
      </c>
      <c r="C5" s="227">
        <f>764.4-Costing!F14</f>
        <v>516</v>
      </c>
      <c r="D5" s="256">
        <v>0.05</v>
      </c>
    </row>
    <row r="6" ht="14.25" customHeight="1" spans="1:4" x14ac:dyDescent="0.25">
      <c r="A6" s="226" t="s">
        <v>93</v>
      </c>
      <c r="B6" s="226" t="s">
        <v>625</v>
      </c>
      <c r="C6" s="227">
        <f>799.68-Costing!F14</f>
        <v>551.28</v>
      </c>
      <c r="D6" s="256">
        <v>0.05</v>
      </c>
    </row>
    <row r="7" ht="14.25" customHeight="1" spans="1:4" x14ac:dyDescent="0.25">
      <c r="A7" s="226" t="s">
        <v>626</v>
      </c>
      <c r="B7" s="226" t="s">
        <v>627</v>
      </c>
      <c r="C7" s="257">
        <v>160</v>
      </c>
      <c r="D7" s="256">
        <v>0.2</v>
      </c>
    </row>
    <row r="8" ht="14.25" customHeight="1" spans="1:4" x14ac:dyDescent="0.25">
      <c r="A8" s="226" t="s">
        <v>628</v>
      </c>
      <c r="B8" s="226" t="s">
        <v>627</v>
      </c>
      <c r="C8" s="227">
        <v>650</v>
      </c>
      <c r="D8" s="256">
        <v>0.2</v>
      </c>
    </row>
    <row r="9" ht="14.25" customHeight="1" spans="1:4" x14ac:dyDescent="0.25">
      <c r="A9" s="226" t="s">
        <v>629</v>
      </c>
      <c r="B9" s="226" t="s">
        <v>627</v>
      </c>
      <c r="C9" s="227">
        <v>277</v>
      </c>
      <c r="D9" s="256">
        <v>0.05</v>
      </c>
    </row>
    <row r="10" ht="14.25" customHeight="1" spans="1:4" x14ac:dyDescent="0.25">
      <c r="A10" s="226" t="s">
        <v>630</v>
      </c>
      <c r="B10" s="226" t="s">
        <v>627</v>
      </c>
      <c r="C10" s="227">
        <v>358.9</v>
      </c>
      <c r="D10" s="256">
        <v>0.2</v>
      </c>
    </row>
    <row r="11" ht="14.25" customHeight="1" spans="1:4" x14ac:dyDescent="0.25">
      <c r="A11" s="226" t="s">
        <v>631</v>
      </c>
      <c r="B11" s="226" t="s">
        <v>627</v>
      </c>
      <c r="C11" s="227">
        <v>476.79</v>
      </c>
      <c r="D11" s="256">
        <v>0.2</v>
      </c>
    </row>
    <row r="12" ht="14.25" customHeight="1" spans="1:4" x14ac:dyDescent="0.25">
      <c r="A12" s="226" t="s">
        <v>632</v>
      </c>
      <c r="B12" s="226" t="s">
        <v>627</v>
      </c>
      <c r="C12" s="227">
        <v>440</v>
      </c>
      <c r="D12" s="256">
        <v>0.2</v>
      </c>
    </row>
    <row r="13" ht="14.25" customHeight="1" spans="1:4" x14ac:dyDescent="0.25">
      <c r="A13" s="226" t="s">
        <v>633</v>
      </c>
      <c r="B13" s="226" t="s">
        <v>627</v>
      </c>
      <c r="C13" s="227">
        <v>279</v>
      </c>
      <c r="D13" s="256">
        <v>0.2</v>
      </c>
    </row>
    <row r="14" ht="14.25" customHeight="1" spans="1:4" x14ac:dyDescent="0.25">
      <c r="A14" s="226" t="s">
        <v>634</v>
      </c>
      <c r="B14" s="226" t="s">
        <v>625</v>
      </c>
      <c r="C14" s="227">
        <f>Costing!C2*(105.4-Costing!M13)</f>
        <v>352</v>
      </c>
      <c r="D14" s="256">
        <v>0.05</v>
      </c>
    </row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Input</vt:lpstr>
      <vt:lpstr>Your Proposal</vt:lpstr>
      <vt:lpstr>Online Sales Pack</vt:lpstr>
      <vt:lpstr>Costing</vt:lpstr>
      <vt:lpstr>Usage and Savings</vt:lpstr>
      <vt:lpstr>Profile</vt:lpstr>
      <vt:lpstr>Calculation</vt:lpstr>
      <vt:lpstr>MCS Irradiation Zones</vt:lpstr>
      <vt:lpstr>Lookup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Elbourne</dc:creator>
  <cp:lastModifiedBy>Unknown</cp:lastModifiedBy>
  <dcterms:created xsi:type="dcterms:W3CDTF">2019-10-09T14:31:14Z</dcterms:created>
  <dcterms:modified xsi:type="dcterms:W3CDTF">2020-08-16T16:45:54Z</dcterms:modified>
</cp:coreProperties>
</file>